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1.xml" ContentType="application/vnd.openxmlformats-officedocument.spreadsheetml.comments+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ellimages.xml" ContentType="application/vnd.wps-officedocument.cellimag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codeName="ThisWorkbook"/>
  <mc:AlternateContent xmlns:mc="http://schemas.openxmlformats.org/markup-compatibility/2006">
    <mc:Choice Requires="x15">
      <x15ac:absPath xmlns:x15ac="http://schemas.microsoft.com/office/spreadsheetml/2010/11/ac" url="C:\Users\berry\Documents\xwechat_files\berry_tcsn_9387\msg\file\2026-06\"/>
    </mc:Choice>
  </mc:AlternateContent>
  <xr:revisionPtr revIDLastSave="0" documentId="13_ncr:1_{3BF3AA80-0F5D-4F38-973F-4A9EE037498D}" xr6:coauthVersionLast="47" xr6:coauthVersionMax="47" xr10:uidLastSave="{00000000-0000-0000-0000-000000000000}"/>
  <bookViews>
    <workbookView xWindow="-98" yWindow="-98" windowWidth="21795" windowHeight="12975" tabRatio="897" xr2:uid="{00000000-000D-0000-FFFF-FFFF00000000}"/>
  </bookViews>
  <sheets>
    <sheet name="价格查询表" sheetId="91" r:id="rId1"/>
    <sheet name="价格查询表-间接版" sheetId="59" state="hidden" r:id="rId2"/>
    <sheet name="定位" sheetId="136" state="hidden" r:id="rId3"/>
    <sheet name="偏远邮编库" sheetId="120" r:id="rId4"/>
    <sheet name="出运计划-海运" sheetId="135" r:id="rId5"/>
    <sheet name="出运计划 -陆运" sheetId="39" r:id="rId6"/>
    <sheet name="FBA预计送达周" sheetId="125" r:id="rId7"/>
    <sheet name="发货须知-美国&amp;英国" sheetId="16" r:id="rId8"/>
    <sheet name="英国价格查询表" sheetId="77" state="hidden" r:id="rId9"/>
    <sheet name="美国海运查询表 (2)" sheetId="73" state="hidden" r:id="rId10"/>
    <sheet name="英国中英专车(20-25)" sheetId="79" state="hidden" r:id="rId11"/>
    <sheet name="美国快递" sheetId="71" r:id="rId12"/>
    <sheet name="美西直送系列" sheetId="60" r:id="rId13"/>
    <sheet name="美西-美森(12-17)" sheetId="46" r:id="rId14"/>
    <sheet name="美西-以星&amp;普船(17-26)" sheetId="61" r:id="rId15"/>
    <sheet name="美西北" sheetId="62" r:id="rId16"/>
    <sheet name="美东直航系列" sheetId="109" r:id="rId17"/>
    <sheet name="美东-海铁系列" sheetId="64" r:id="rId18"/>
    <sheet name="美东南直航系列" sheetId="65" r:id="rId19"/>
    <sheet name="美东南海陆系列" sheetId="130" r:id="rId20"/>
    <sheet name="美中-休斯顿" sheetId="104" r:id="rId21"/>
    <sheet name="美中-芝加哥" sheetId="111" r:id="rId22"/>
    <sheet name="美西90-92邮编系列" sheetId="68" r:id="rId23"/>
    <sheet name="芝加哥60邮编系列" sheetId="69" r:id="rId24"/>
    <sheet name="纽约07-08邮编系列" sheetId="70" r:id="rId25"/>
    <sheet name="萨凡纳30-31邮编商业" sheetId="128" r:id="rId26"/>
    <sheet name="休斯顿77邮编系列" sheetId="140" r:id="rId27"/>
    <sheet name="Tiktok-专线" sheetId="142" r:id="rId28"/>
    <sheet name="小包系列-新" sheetId="74" state="hidden" r:id="rId29"/>
    <sheet name="美国小包系列" sheetId="14" r:id="rId30"/>
    <sheet name="美国海外仓系列" sheetId="15" r:id="rId31"/>
    <sheet name="自税清关费用明细" sheetId="137" r:id="rId32"/>
  </sheets>
  <externalReferences>
    <externalReference r:id="rId33"/>
    <externalReference r:id="rId34"/>
    <externalReference r:id="rId35"/>
    <externalReference r:id="rId36"/>
  </externalReferences>
  <definedNames>
    <definedName name="_xlnm._FilterDatabase" localSheetId="17" hidden="1">'美东-海铁系列'!#REF!</definedName>
    <definedName name="_xlnm._FilterDatabase" localSheetId="18" hidden="1">美东南直航系列!$A$6:$AS$47</definedName>
    <definedName name="_xlnm._FilterDatabase" localSheetId="16" hidden="1">美东直航系列!$A$6:$AS$79</definedName>
    <definedName name="_xlnm._FilterDatabase" localSheetId="22" hidden="1">'美西90-92邮编系列'!$A$7:$CB$109</definedName>
    <definedName name="_xlnm._FilterDatabase" localSheetId="13" hidden="1">'美西-美森(12-17)'!$A$6:$DG$125</definedName>
    <definedName name="_xlnm._FilterDatabase" localSheetId="14" hidden="1">'美西-以星&amp;普船(17-26)'!$A$6:$BO$125</definedName>
    <definedName name="_xlnm._FilterDatabase" localSheetId="24" hidden="1">'纽约07-08邮编系列'!$A$7:$BF$366</definedName>
    <definedName name="_Loc1">[1]Request!$M$125</definedName>
    <definedName name="Testing">[2]欧洲UPS偏远表!#REF!</definedName>
    <definedName name="美国" localSheetId="20">'[3]美国海运查询表 (2)'!$P$2:$P$1048576</definedName>
    <definedName name="美国" localSheetId="21">'[3]美国海运查询表 (2)'!$P$2:$P$1048576</definedName>
    <definedName name="美国">'美国海运查询表 (2)'!$P$2:$P$1048576</definedName>
    <definedName name="英国" localSheetId="20">'[3]美国海运查询表 (2)'!$R$2:$R$1048576</definedName>
    <definedName name="英国" localSheetId="21">'[3]美国海运查询表 (2)'!$R$2:$R$1048576</definedName>
    <definedName name="英国">'美国海运查询表 (2)'!$R$2:$R$1048576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1" i="73" l="1"/>
  <c r="A30" i="73"/>
  <c r="A29" i="73"/>
  <c r="A28" i="73"/>
  <c r="A27" i="73"/>
  <c r="A26" i="73"/>
  <c r="A25" i="73"/>
  <c r="A24" i="73"/>
  <c r="A23" i="73"/>
  <c r="A22" i="73"/>
  <c r="B8" i="73" a="1"/>
  <c r="G5" i="73"/>
  <c r="N1" i="73" a="1"/>
  <c r="M1" i="73" a="1"/>
  <c r="G21" i="77"/>
  <c r="F21" i="77" a="1"/>
  <c r="E21" i="77" a="1"/>
  <c r="D21" i="77" a="1"/>
  <c r="C21" i="77" a="1"/>
  <c r="G20" i="77"/>
  <c r="F20" i="77" a="1"/>
  <c r="E20" i="77" a="1"/>
  <c r="D20" i="77" a="1"/>
  <c r="C20" i="77" a="1"/>
  <c r="G19" i="77"/>
  <c r="F19" i="77" a="1"/>
  <c r="E19" i="77" a="1"/>
  <c r="D19" i="77" a="1"/>
  <c r="C19" i="77" a="1"/>
  <c r="F18" i="77"/>
  <c r="E18" i="77"/>
  <c r="D18" i="77"/>
  <c r="G17" i="77"/>
  <c r="F17" i="77"/>
  <c r="E17" i="77"/>
  <c r="D17" i="77"/>
  <c r="C17" i="77"/>
  <c r="G16" i="77"/>
  <c r="F16" i="77" a="1"/>
  <c r="E16" i="77" a="1"/>
  <c r="D16" i="77" a="1"/>
  <c r="C16" i="77" a="1"/>
  <c r="F15" i="77" a="1"/>
  <c r="E15" i="77" a="1"/>
  <c r="D15" i="77" a="1"/>
  <c r="C15" i="77" a="1"/>
  <c r="G14" i="77"/>
  <c r="F14" i="77" a="1"/>
  <c r="E14" i="77" a="1"/>
  <c r="D14" i="77" a="1"/>
  <c r="C14" i="77" a="1"/>
  <c r="F13" i="77" a="1"/>
  <c r="E13" i="77" a="1"/>
  <c r="D13" i="77" a="1"/>
  <c r="C13" i="77" a="1"/>
  <c r="G12" i="77"/>
  <c r="F12" i="77" a="1"/>
  <c r="E12" i="77" a="1"/>
  <c r="D12" i="77" a="1"/>
  <c r="C12" i="77" a="1"/>
  <c r="G11" i="77"/>
  <c r="F11" i="77" a="1"/>
  <c r="E11" i="77" a="1"/>
  <c r="D11" i="77" a="1"/>
  <c r="C11" i="77" a="1"/>
  <c r="G10" i="77"/>
  <c r="F10" i="77" a="1"/>
  <c r="E10" i="77" a="1"/>
  <c r="D10" i="77" a="1"/>
  <c r="C10" i="77" a="1"/>
  <c r="G9" i="77"/>
  <c r="F9" i="77" a="1"/>
  <c r="E9" i="77" a="1"/>
  <c r="D9" i="77" a="1"/>
  <c r="C9" i="77" a="1"/>
  <c r="H8" i="77"/>
  <c r="G8" i="77"/>
  <c r="F8" i="77" a="1"/>
  <c r="E8" i="77" a="1"/>
  <c r="D8" i="77" a="1"/>
  <c r="C8" i="77" a="1"/>
  <c r="F5" i="77"/>
  <c r="R2" i="77" a="1"/>
  <c r="F19" i="39"/>
  <c r="G18" i="39"/>
  <c r="F18" i="39"/>
  <c r="F17" i="39"/>
  <c r="F16" i="39"/>
  <c r="F15" i="39"/>
  <c r="F14" i="39"/>
  <c r="F11" i="39"/>
  <c r="F10" i="39"/>
  <c r="F9" i="39"/>
  <c r="F8" i="39"/>
  <c r="F7" i="39"/>
  <c r="F6" i="39"/>
  <c r="I133" i="135"/>
  <c r="K130" i="135"/>
  <c r="K129" i="135"/>
  <c r="K128" i="135"/>
  <c r="K127" i="135"/>
  <c r="K126" i="135"/>
  <c r="K125" i="135"/>
  <c r="K124" i="135"/>
  <c r="K123" i="135"/>
  <c r="K122" i="135"/>
  <c r="K121" i="135"/>
  <c r="K120" i="135"/>
  <c r="K119" i="135"/>
  <c r="K118" i="135"/>
  <c r="K117" i="135"/>
  <c r="K116" i="135"/>
  <c r="K115" i="135"/>
  <c r="K114" i="135"/>
  <c r="K113" i="135"/>
  <c r="K112" i="135"/>
  <c r="K111" i="135"/>
  <c r="K110" i="135"/>
  <c r="K108" i="135"/>
  <c r="K107" i="135"/>
  <c r="K105" i="135"/>
  <c r="K104" i="135"/>
  <c r="K103" i="135"/>
  <c r="K102" i="135"/>
  <c r="K101" i="135"/>
  <c r="K100" i="135"/>
  <c r="K99" i="135"/>
  <c r="K98" i="135"/>
  <c r="K97" i="135"/>
  <c r="K96" i="135"/>
  <c r="K95" i="135"/>
  <c r="K94" i="135"/>
  <c r="K93" i="135"/>
  <c r="K92" i="135"/>
  <c r="K91" i="135"/>
  <c r="K90" i="135"/>
  <c r="K89" i="135"/>
  <c r="K88" i="135"/>
  <c r="K87" i="135"/>
  <c r="K86" i="135"/>
  <c r="K85" i="135"/>
  <c r="K84" i="135"/>
  <c r="K83" i="135"/>
  <c r="K82" i="135"/>
  <c r="K81" i="135"/>
  <c r="K80" i="135"/>
  <c r="K78" i="135"/>
  <c r="K76" i="135"/>
  <c r="K75" i="135"/>
  <c r="K74" i="135"/>
  <c r="K73" i="135"/>
  <c r="K72" i="135"/>
  <c r="K70" i="135"/>
  <c r="K69" i="135"/>
  <c r="K68" i="135"/>
  <c r="K67" i="135"/>
  <c r="K66" i="135"/>
  <c r="K65" i="135"/>
  <c r="K64" i="135"/>
  <c r="K63" i="135"/>
  <c r="K62" i="135"/>
  <c r="K61" i="135"/>
  <c r="K60" i="135"/>
  <c r="K59" i="135"/>
  <c r="K58" i="135"/>
  <c r="K57" i="135"/>
  <c r="K56" i="135"/>
  <c r="K55" i="135"/>
  <c r="K54" i="135"/>
  <c r="K53" i="135"/>
  <c r="K52" i="135"/>
  <c r="K51" i="135"/>
  <c r="K50" i="135"/>
  <c r="K49" i="135"/>
  <c r="K48" i="135"/>
  <c r="K47" i="135"/>
  <c r="K46" i="135"/>
  <c r="K45" i="135"/>
  <c r="K44" i="135"/>
  <c r="K43" i="135"/>
  <c r="K42" i="135"/>
  <c r="K41" i="135"/>
  <c r="K40" i="135"/>
  <c r="K39" i="135"/>
  <c r="K38" i="135"/>
  <c r="K37" i="135"/>
  <c r="K36" i="135"/>
  <c r="K35" i="135"/>
  <c r="K34" i="135"/>
  <c r="K33" i="135"/>
  <c r="K32" i="135"/>
  <c r="K31" i="135"/>
  <c r="K30" i="135"/>
  <c r="K29" i="135"/>
  <c r="K28" i="135"/>
  <c r="K27" i="135"/>
  <c r="K26" i="135"/>
  <c r="K25" i="135"/>
  <c r="K24" i="135"/>
  <c r="K23" i="135"/>
  <c r="K22" i="135"/>
  <c r="K21" i="135"/>
  <c r="K20" i="135"/>
  <c r="K19" i="135"/>
  <c r="K18" i="135"/>
  <c r="K17" i="135"/>
  <c r="K16" i="135"/>
  <c r="K15" i="135"/>
  <c r="K14" i="135"/>
  <c r="K13" i="135"/>
  <c r="K12" i="135"/>
  <c r="K11" i="135"/>
  <c r="K10" i="135"/>
  <c r="K9" i="135"/>
  <c r="K8" i="135"/>
  <c r="K64" i="136"/>
  <c r="J64" i="136"/>
  <c r="I64" i="136"/>
  <c r="H64" i="136"/>
  <c r="G64" i="136"/>
  <c r="F64" i="136"/>
  <c r="E64" i="136"/>
  <c r="D64" i="136"/>
  <c r="C64" i="136"/>
  <c r="B64" i="136"/>
  <c r="K60" i="136"/>
  <c r="J60" i="136"/>
  <c r="I60" i="136"/>
  <c r="H60" i="136"/>
  <c r="G60" i="136"/>
  <c r="F60" i="136"/>
  <c r="E60" i="136"/>
  <c r="D60" i="136"/>
  <c r="C60" i="136"/>
  <c r="B60" i="136"/>
  <c r="K56" i="136"/>
  <c r="J56" i="136"/>
  <c r="I56" i="136"/>
  <c r="H56" i="136"/>
  <c r="G56" i="136"/>
  <c r="F56" i="136"/>
  <c r="E56" i="136"/>
  <c r="D56" i="136"/>
  <c r="C56" i="136"/>
  <c r="B56" i="136"/>
  <c r="K52" i="136"/>
  <c r="J52" i="136"/>
  <c r="I52" i="136"/>
  <c r="H52" i="136"/>
  <c r="G52" i="136"/>
  <c r="F52" i="136"/>
  <c r="E52" i="136"/>
  <c r="D52" i="136"/>
  <c r="C52" i="136"/>
  <c r="B52" i="136"/>
  <c r="K48" i="136"/>
  <c r="J48" i="136"/>
  <c r="I48" i="136"/>
  <c r="H48" i="136"/>
  <c r="G48" i="136"/>
  <c r="F48" i="136"/>
  <c r="E48" i="136"/>
  <c r="D48" i="136"/>
  <c r="C48" i="136"/>
  <c r="B48" i="136"/>
  <c r="K44" i="136"/>
  <c r="J44" i="136"/>
  <c r="I44" i="136"/>
  <c r="H44" i="136"/>
  <c r="G44" i="136"/>
  <c r="F44" i="136"/>
  <c r="E44" i="136"/>
  <c r="D44" i="136"/>
  <c r="C44" i="136"/>
  <c r="B44" i="136"/>
  <c r="K40" i="136"/>
  <c r="J40" i="136"/>
  <c r="I40" i="136"/>
  <c r="H40" i="136"/>
  <c r="G40" i="136"/>
  <c r="F40" i="136"/>
  <c r="E40" i="136"/>
  <c r="D40" i="136"/>
  <c r="C40" i="136"/>
  <c r="B40" i="136"/>
  <c r="W37" i="136"/>
  <c r="V37" i="136"/>
  <c r="U37" i="136"/>
  <c r="T37" i="136"/>
  <c r="S37" i="136"/>
  <c r="R37" i="136"/>
  <c r="Q37" i="136"/>
  <c r="P37" i="136"/>
  <c r="O37" i="136"/>
  <c r="N37" i="136"/>
  <c r="M37" i="136"/>
  <c r="L37" i="136"/>
  <c r="K37" i="136"/>
  <c r="J37" i="136"/>
  <c r="I37" i="136"/>
  <c r="H37" i="136"/>
  <c r="G37" i="136"/>
  <c r="F37" i="136"/>
  <c r="E37" i="136"/>
  <c r="D37" i="136"/>
  <c r="C37" i="136"/>
  <c r="B37" i="136"/>
  <c r="W34" i="136"/>
  <c r="V34" i="136"/>
  <c r="U34" i="136"/>
  <c r="T34" i="136"/>
  <c r="S34" i="136"/>
  <c r="R34" i="136"/>
  <c r="Q34" i="136"/>
  <c r="P34" i="136"/>
  <c r="O34" i="136"/>
  <c r="N34" i="136"/>
  <c r="M34" i="136"/>
  <c r="L34" i="136"/>
  <c r="K34" i="136"/>
  <c r="J34" i="136"/>
  <c r="I34" i="136"/>
  <c r="H34" i="136"/>
  <c r="G34" i="136"/>
  <c r="F34" i="136"/>
  <c r="E34" i="136"/>
  <c r="D34" i="136"/>
  <c r="C34" i="136"/>
  <c r="B34" i="136"/>
  <c r="W32" i="136"/>
  <c r="V32" i="136"/>
  <c r="U32" i="136"/>
  <c r="T32" i="136"/>
  <c r="S32" i="136"/>
  <c r="R32" i="136"/>
  <c r="Q32" i="136"/>
  <c r="P32" i="136"/>
  <c r="O32" i="136"/>
  <c r="N32" i="136"/>
  <c r="M32" i="136"/>
  <c r="L32" i="136"/>
  <c r="K32" i="136"/>
  <c r="J32" i="136"/>
  <c r="I32" i="136"/>
  <c r="H32" i="136"/>
  <c r="G32" i="136"/>
  <c r="F32" i="136"/>
  <c r="E32" i="136"/>
  <c r="D32" i="136"/>
  <c r="C32" i="136"/>
  <c r="B32" i="136"/>
  <c r="W29" i="136"/>
  <c r="V29" i="136"/>
  <c r="U29" i="136"/>
  <c r="T29" i="136"/>
  <c r="S29" i="136"/>
  <c r="R29" i="136"/>
  <c r="Q29" i="136"/>
  <c r="P29" i="136"/>
  <c r="O29" i="136"/>
  <c r="N29" i="136"/>
  <c r="M29" i="136"/>
  <c r="L29" i="136"/>
  <c r="K29" i="136"/>
  <c r="J29" i="136"/>
  <c r="I29" i="136"/>
  <c r="H29" i="136"/>
  <c r="G29" i="136"/>
  <c r="F29" i="136"/>
  <c r="E29" i="136"/>
  <c r="D29" i="136"/>
  <c r="C29" i="136"/>
  <c r="B29" i="136"/>
  <c r="W27" i="136"/>
  <c r="V27" i="136"/>
  <c r="U27" i="136"/>
  <c r="T27" i="136"/>
  <c r="S27" i="136"/>
  <c r="R27" i="136"/>
  <c r="Q27" i="136"/>
  <c r="P27" i="136"/>
  <c r="O27" i="136"/>
  <c r="N27" i="136"/>
  <c r="M27" i="136"/>
  <c r="L27" i="136"/>
  <c r="K27" i="136"/>
  <c r="J27" i="136"/>
  <c r="I27" i="136"/>
  <c r="H27" i="136"/>
  <c r="G27" i="136"/>
  <c r="F27" i="136"/>
  <c r="E27" i="136"/>
  <c r="D27" i="136"/>
  <c r="C27" i="136"/>
  <c r="B27" i="136"/>
  <c r="W24" i="136"/>
  <c r="V24" i="136"/>
  <c r="U24" i="136"/>
  <c r="T24" i="136"/>
  <c r="S24" i="136"/>
  <c r="R24" i="136"/>
  <c r="Q24" i="136"/>
  <c r="P24" i="136"/>
  <c r="O24" i="136"/>
  <c r="N24" i="136"/>
  <c r="M24" i="136"/>
  <c r="L24" i="136"/>
  <c r="K24" i="136"/>
  <c r="J24" i="136"/>
  <c r="I24" i="136"/>
  <c r="H24" i="136"/>
  <c r="G24" i="136"/>
  <c r="F24" i="136"/>
  <c r="E24" i="136"/>
  <c r="D24" i="136"/>
  <c r="C24" i="136"/>
  <c r="B24" i="136"/>
  <c r="W21" i="136"/>
  <c r="V21" i="136"/>
  <c r="U21" i="136"/>
  <c r="T21" i="136"/>
  <c r="S21" i="136"/>
  <c r="R21" i="136"/>
  <c r="Q21" i="136"/>
  <c r="P21" i="136"/>
  <c r="O21" i="136"/>
  <c r="N21" i="136"/>
  <c r="M21" i="136"/>
  <c r="L21" i="136"/>
  <c r="K21" i="136"/>
  <c r="J21" i="136"/>
  <c r="I21" i="136"/>
  <c r="H21" i="136"/>
  <c r="G21" i="136"/>
  <c r="F21" i="136"/>
  <c r="E21" i="136"/>
  <c r="D21" i="136"/>
  <c r="C21" i="136"/>
  <c r="B21" i="136"/>
  <c r="W16" i="136"/>
  <c r="V16" i="136"/>
  <c r="U16" i="136"/>
  <c r="T16" i="136"/>
  <c r="S16" i="136"/>
  <c r="R16" i="136"/>
  <c r="Q16" i="136"/>
  <c r="P16" i="136"/>
  <c r="O16" i="136"/>
  <c r="N16" i="136"/>
  <c r="M16" i="136"/>
  <c r="L16" i="136"/>
  <c r="K16" i="136"/>
  <c r="J16" i="136"/>
  <c r="I16" i="136"/>
  <c r="H16" i="136"/>
  <c r="G16" i="136"/>
  <c r="F16" i="136"/>
  <c r="E16" i="136"/>
  <c r="D16" i="136"/>
  <c r="C16" i="136"/>
  <c r="B16" i="136"/>
  <c r="W14" i="136"/>
  <c r="V14" i="136"/>
  <c r="W13" i="136"/>
  <c r="V13" i="136"/>
  <c r="U13" i="136"/>
  <c r="T13" i="136"/>
  <c r="S13" i="136"/>
  <c r="R13" i="136"/>
  <c r="Q13" i="136"/>
  <c r="P13" i="136"/>
  <c r="O13" i="136"/>
  <c r="N13" i="136"/>
  <c r="M13" i="136"/>
  <c r="L13" i="136"/>
  <c r="K13" i="136"/>
  <c r="J13" i="136"/>
  <c r="I13" i="136"/>
  <c r="H13" i="136"/>
  <c r="G13" i="136"/>
  <c r="F13" i="136"/>
  <c r="E13" i="136"/>
  <c r="D13" i="136"/>
  <c r="C13" i="136"/>
  <c r="B13" i="136"/>
  <c r="W10" i="136"/>
  <c r="V10" i="136"/>
  <c r="U10" i="136"/>
  <c r="T10" i="136"/>
  <c r="S10" i="136"/>
  <c r="R10" i="136"/>
  <c r="Q10" i="136"/>
  <c r="P10" i="136"/>
  <c r="O10" i="136"/>
  <c r="N10" i="136"/>
  <c r="M10" i="136"/>
  <c r="L10" i="136"/>
  <c r="K10" i="136"/>
  <c r="J10" i="136"/>
  <c r="I10" i="136"/>
  <c r="H10" i="136"/>
  <c r="G10" i="136"/>
  <c r="F10" i="136"/>
  <c r="E10" i="136"/>
  <c r="D10" i="136"/>
  <c r="C10" i="136"/>
  <c r="B10" i="136"/>
  <c r="W9" i="136"/>
  <c r="V9" i="136"/>
  <c r="U9" i="136"/>
  <c r="T9" i="136"/>
  <c r="S9" i="136"/>
  <c r="R9" i="136"/>
  <c r="Q9" i="136"/>
  <c r="P9" i="136"/>
  <c r="O9" i="136"/>
  <c r="N9" i="136"/>
  <c r="M9" i="136"/>
  <c r="L9" i="136"/>
  <c r="K9" i="136"/>
  <c r="J9" i="136"/>
  <c r="I9" i="136"/>
  <c r="H9" i="136"/>
  <c r="G9" i="136"/>
  <c r="F9" i="136"/>
  <c r="E9" i="136"/>
  <c r="D9" i="136"/>
  <c r="C9" i="136"/>
  <c r="B9" i="136"/>
  <c r="W7" i="136"/>
  <c r="V7" i="136"/>
  <c r="U7" i="136"/>
  <c r="T7" i="136"/>
  <c r="S7" i="136"/>
  <c r="R7" i="136"/>
  <c r="Q7" i="136"/>
  <c r="P7" i="136"/>
  <c r="O7" i="136"/>
  <c r="N7" i="136"/>
  <c r="M7" i="136"/>
  <c r="L7" i="136"/>
  <c r="K7" i="136"/>
  <c r="J7" i="136"/>
  <c r="I7" i="136"/>
  <c r="H7" i="136"/>
  <c r="G7" i="136"/>
  <c r="F7" i="136"/>
  <c r="E7" i="136"/>
  <c r="D7" i="136"/>
  <c r="C7" i="136"/>
  <c r="B7" i="136"/>
  <c r="W3" i="136"/>
  <c r="V3" i="136"/>
  <c r="U3" i="136"/>
  <c r="T3" i="136"/>
  <c r="S3" i="136"/>
  <c r="R3" i="136"/>
  <c r="Q3" i="136"/>
  <c r="P3" i="136"/>
  <c r="O3" i="136"/>
  <c r="N3" i="136"/>
  <c r="M3" i="136"/>
  <c r="L3" i="136"/>
  <c r="K3" i="136"/>
  <c r="J3" i="136"/>
  <c r="I3" i="136"/>
  <c r="H3" i="136"/>
  <c r="G3" i="136"/>
  <c r="F3" i="136"/>
  <c r="E3" i="136"/>
  <c r="D3" i="136"/>
  <c r="C3" i="136"/>
  <c r="B3" i="136"/>
  <c r="T5" i="59"/>
  <c r="S5" i="59"/>
  <c r="M5" i="59"/>
  <c r="L5" i="59"/>
  <c r="K5" i="59"/>
  <c r="D5" i="59"/>
  <c r="C5" i="59"/>
  <c r="G4" i="59"/>
  <c r="J13" i="91"/>
  <c r="J11" i="91"/>
  <c r="D3" i="91"/>
  <c r="P2" i="91" a="1"/>
  <c r="N1" i="91" a="1"/>
  <c r="M1" i="91" a="1"/>
  <c r="G15" i="39" l="1"/>
  <c r="F14" i="59"/>
  <c r="C9" i="59" a="1"/>
  <c r="G5" i="91"/>
  <c r="V64" i="136"/>
  <c r="W64" i="136" s="1"/>
  <c r="B65" i="136" s="1"/>
  <c r="V60" i="136"/>
  <c r="W60" i="136" s="1"/>
  <c r="B61" i="136" s="1"/>
  <c r="U38" i="136"/>
  <c r="N38" i="136"/>
  <c r="I38" i="136"/>
  <c r="E38" i="136"/>
  <c r="E30" i="59"/>
  <c r="F28" i="59"/>
  <c r="T27" i="59" a="1"/>
  <c r="C26" i="59" a="1"/>
  <c r="U24" i="59"/>
  <c r="T23" i="59" a="1"/>
  <c r="S21" i="59" a="1"/>
  <c r="E14" i="59"/>
  <c r="N8" i="59" a="1"/>
  <c r="V56" i="136"/>
  <c r="W56" i="136" s="1"/>
  <c r="B57" i="136" s="1"/>
  <c r="V52" i="136"/>
  <c r="W52" i="136" s="1"/>
  <c r="B53" i="136" s="1"/>
  <c r="V44" i="136"/>
  <c r="W44" i="136" s="1"/>
  <c r="B45" i="136" s="1"/>
  <c r="C45" i="136" s="1"/>
  <c r="W38" i="136"/>
  <c r="T38" i="136"/>
  <c r="R38" i="136"/>
  <c r="Q38" i="136"/>
  <c r="O38" i="136"/>
  <c r="L38" i="136"/>
  <c r="J38" i="136"/>
  <c r="H38" i="136"/>
  <c r="F38" i="136"/>
  <c r="C38" i="136"/>
  <c r="U32" i="59"/>
  <c r="C31" i="59" a="1"/>
  <c r="V29" i="59"/>
  <c r="V28" i="59"/>
  <c r="E27" i="59"/>
  <c r="E26" i="59"/>
  <c r="E25" i="59"/>
  <c r="D24" i="59" a="1"/>
  <c r="L22" i="59" a="1"/>
  <c r="F22" i="59"/>
  <c r="U21" i="59"/>
  <c r="L21" i="59" a="1"/>
  <c r="E21" i="59"/>
  <c r="T9" i="59" a="1"/>
  <c r="E9" i="59"/>
  <c r="E8" i="59"/>
  <c r="G19" i="39"/>
  <c r="G16" i="39"/>
  <c r="G11" i="39"/>
  <c r="G9" i="39"/>
  <c r="V48" i="136"/>
  <c r="W48" i="136" s="1"/>
  <c r="B49" i="136" s="1"/>
  <c r="B46" i="136"/>
  <c r="V40" i="136"/>
  <c r="W40" i="136" s="1"/>
  <c r="B41" i="136" s="1"/>
  <c r="V38" i="136"/>
  <c r="S38" i="136"/>
  <c r="P38" i="136"/>
  <c r="M38" i="136"/>
  <c r="K38" i="136"/>
  <c r="G38" i="136"/>
  <c r="D38" i="136"/>
  <c r="B38" i="136"/>
  <c r="D32" i="59" a="1"/>
  <c r="D25" i="59" a="1"/>
  <c r="F23" i="59"/>
  <c r="S13" i="59" a="1"/>
  <c r="T8" i="59" a="1"/>
  <c r="G15" i="77"/>
  <c r="W30" i="136"/>
  <c r="V30" i="136"/>
  <c r="U30" i="136"/>
  <c r="T30" i="136"/>
  <c r="S30" i="136"/>
  <c r="R30" i="136"/>
  <c r="Q30" i="136"/>
  <c r="P30" i="136"/>
  <c r="O30" i="136"/>
  <c r="N30" i="136"/>
  <c r="M30" i="136"/>
  <c r="L30" i="136"/>
  <c r="K30" i="136"/>
  <c r="J30" i="136"/>
  <c r="I30" i="136"/>
  <c r="H30" i="136"/>
  <c r="G30" i="136"/>
  <c r="F30" i="136"/>
  <c r="E30" i="136"/>
  <c r="D30" i="136"/>
  <c r="C30" i="136"/>
  <c r="B30" i="136"/>
  <c r="V22" i="136"/>
  <c r="T22" i="136"/>
  <c r="R22" i="136"/>
  <c r="P22" i="136"/>
  <c r="N22" i="136"/>
  <c r="L22" i="136"/>
  <c r="J22" i="136"/>
  <c r="H22" i="136"/>
  <c r="F22" i="136"/>
  <c r="D22" i="136"/>
  <c r="B22" i="136"/>
  <c r="C43" i="59" a="1"/>
  <c r="D41" i="59" a="1"/>
  <c r="F40" i="59"/>
  <c r="C40" i="59" a="1"/>
  <c r="E39" i="59"/>
  <c r="D39" i="59" a="1"/>
  <c r="F38" i="59"/>
  <c r="D38" i="59" a="1"/>
  <c r="F37" i="59"/>
  <c r="C37" i="59" a="1"/>
  <c r="E36" i="59"/>
  <c r="U35" i="59"/>
  <c r="E35" i="59"/>
  <c r="G34" i="59"/>
  <c r="C34" i="59" a="1"/>
  <c r="T32" i="59" a="1"/>
  <c r="E32" i="59"/>
  <c r="G31" i="59"/>
  <c r="D31" i="59" a="1"/>
  <c r="C30" i="59" a="1"/>
  <c r="F29" i="59"/>
  <c r="C29" i="59" a="1"/>
  <c r="G28" i="59"/>
  <c r="F26" i="59"/>
  <c r="T25" i="59" a="1"/>
  <c r="S24" i="59" a="1"/>
  <c r="K22" i="59" a="1"/>
  <c r="E22" i="59"/>
  <c r="N21" i="59" a="1"/>
  <c r="F21" i="59"/>
  <c r="V20" i="59"/>
  <c r="C14" i="59" a="1"/>
  <c r="T13" i="59" a="1"/>
  <c r="N13" i="59" a="1"/>
  <c r="K13" i="59" a="1"/>
  <c r="M9" i="59" a="1"/>
  <c r="F9" i="59"/>
  <c r="V8" i="59"/>
  <c r="S8" i="59" a="1"/>
  <c r="A21" i="73"/>
  <c r="A20" i="73"/>
  <c r="A19" i="73"/>
  <c r="A18" i="73"/>
  <c r="A17" i="73"/>
  <c r="A16" i="73"/>
  <c r="A15" i="73"/>
  <c r="A14" i="73"/>
  <c r="A13" i="73"/>
  <c r="A12" i="73"/>
  <c r="A11" i="73"/>
  <c r="A10" i="73"/>
  <c r="A9" i="73"/>
  <c r="A8" i="73"/>
  <c r="W25" i="136"/>
  <c r="V25" i="136"/>
  <c r="U25" i="136"/>
  <c r="T25" i="136"/>
  <c r="S25" i="136"/>
  <c r="R25" i="136"/>
  <c r="Q25" i="136"/>
  <c r="P25" i="136"/>
  <c r="O25" i="136"/>
  <c r="N25" i="136"/>
  <c r="M25" i="136"/>
  <c r="L25" i="136"/>
  <c r="K25" i="136"/>
  <c r="J25" i="136"/>
  <c r="I25" i="136"/>
  <c r="H25" i="136"/>
  <c r="G25" i="136"/>
  <c r="F25" i="136"/>
  <c r="E25" i="136"/>
  <c r="D25" i="136"/>
  <c r="C25" i="136"/>
  <c r="B25" i="136"/>
  <c r="W22" i="136"/>
  <c r="U22" i="136"/>
  <c r="S22" i="136"/>
  <c r="Q22" i="136"/>
  <c r="O22" i="136"/>
  <c r="M22" i="136"/>
  <c r="K22" i="136"/>
  <c r="I22" i="136"/>
  <c r="G22" i="136"/>
  <c r="E22" i="136"/>
  <c r="C22" i="136"/>
  <c r="D43" i="59" a="1"/>
  <c r="E40" i="59"/>
  <c r="F39" i="59"/>
  <c r="C39" i="59" a="1"/>
  <c r="E37" i="59"/>
  <c r="D36" i="59" a="1"/>
  <c r="T35" i="59" a="1"/>
  <c r="G35" i="59"/>
  <c r="D35" i="59" a="1"/>
  <c r="V33" i="59"/>
  <c r="F33" i="59"/>
  <c r="D33" i="59" a="1"/>
  <c r="F32" i="59"/>
  <c r="E31" i="59"/>
  <c r="U29" i="59"/>
  <c r="D29" i="59" a="1"/>
  <c r="S28" i="59" a="1"/>
  <c r="C28" i="59" a="1"/>
  <c r="F27" i="59"/>
  <c r="F25" i="59"/>
  <c r="C25" i="59" a="1"/>
  <c r="E24" i="59"/>
  <c r="E23" i="59"/>
  <c r="O22" i="59"/>
  <c r="M22" i="59" a="1"/>
  <c r="O21" i="59"/>
  <c r="V13" i="59"/>
  <c r="S9" i="59" a="1"/>
  <c r="C8" i="59" a="1"/>
  <c r="G18" i="77"/>
  <c r="G17" i="39"/>
  <c r="G14" i="39"/>
  <c r="G7" i="39"/>
  <c r="W17" i="136"/>
  <c r="W18" i="136" s="1"/>
  <c r="W19" i="136" s="1"/>
  <c r="V17" i="136"/>
  <c r="V18" i="136" s="1"/>
  <c r="V19" i="136" s="1"/>
  <c r="U17" i="136"/>
  <c r="U18" i="136" s="1"/>
  <c r="U19" i="136" s="1"/>
  <c r="T17" i="136"/>
  <c r="T18" i="136" s="1"/>
  <c r="T19" i="136" s="1"/>
  <c r="S17" i="136"/>
  <c r="S18" i="136" s="1"/>
  <c r="S19" i="136" s="1"/>
  <c r="R17" i="136"/>
  <c r="R18" i="136" s="1"/>
  <c r="R19" i="136" s="1"/>
  <c r="Q17" i="136"/>
  <c r="Q18" i="136" s="1"/>
  <c r="Q19" i="136" s="1"/>
  <c r="P17" i="136"/>
  <c r="P18" i="136" s="1"/>
  <c r="P19" i="136" s="1"/>
  <c r="O17" i="136"/>
  <c r="O18" i="136" s="1"/>
  <c r="O19" i="136" s="1"/>
  <c r="N17" i="136"/>
  <c r="N18" i="136" s="1"/>
  <c r="N19" i="136" s="1"/>
  <c r="M17" i="136"/>
  <c r="M18" i="136" s="1"/>
  <c r="M19" i="136" s="1"/>
  <c r="L17" i="136"/>
  <c r="L18" i="136" s="1"/>
  <c r="L19" i="136" s="1"/>
  <c r="K17" i="136"/>
  <c r="K18" i="136" s="1"/>
  <c r="K19" i="136" s="1"/>
  <c r="J17" i="136"/>
  <c r="J18" i="136" s="1"/>
  <c r="J19" i="136" s="1"/>
  <c r="I17" i="136"/>
  <c r="I18" i="136" s="1"/>
  <c r="I19" i="136" s="1"/>
  <c r="H17" i="136"/>
  <c r="H18" i="136" s="1"/>
  <c r="H19" i="136" s="1"/>
  <c r="G17" i="136"/>
  <c r="G18" i="136" s="1"/>
  <c r="G19" i="136" s="1"/>
  <c r="F17" i="136"/>
  <c r="F18" i="136" s="1"/>
  <c r="F19" i="136" s="1"/>
  <c r="E17" i="136"/>
  <c r="E18" i="136" s="1"/>
  <c r="E19" i="136" s="1"/>
  <c r="D17" i="136"/>
  <c r="D18" i="136" s="1"/>
  <c r="D19" i="136" s="1"/>
  <c r="C17" i="136"/>
  <c r="C18" i="136" s="1"/>
  <c r="C19" i="136" s="1"/>
  <c r="B17" i="136"/>
  <c r="B18" i="136" s="1"/>
  <c r="B19" i="136" s="1"/>
  <c r="E43" i="59"/>
  <c r="G41" i="59"/>
  <c r="C41" i="59" a="1"/>
  <c r="G38" i="59"/>
  <c r="E38" i="59"/>
  <c r="C38" i="59" a="1"/>
  <c r="G36" i="59"/>
  <c r="C36" i="59" a="1"/>
  <c r="D34" i="59" a="1"/>
  <c r="S33" i="59" a="1"/>
  <c r="C33" i="59" a="1"/>
  <c r="S32" i="59" a="1"/>
  <c r="C32" i="59" a="1"/>
  <c r="T31" i="59" a="1"/>
  <c r="F30" i="59"/>
  <c r="E28" i="59"/>
  <c r="G27" i="59"/>
  <c r="T24" i="59" a="1"/>
  <c r="C24" i="59" a="1"/>
  <c r="N22" i="59" a="1"/>
  <c r="D22" i="59" a="1"/>
  <c r="M21" i="59" a="1"/>
  <c r="G21" i="59"/>
  <c r="G13" i="59"/>
  <c r="N9" i="59" a="1"/>
  <c r="G9" i="59"/>
  <c r="K8" i="59" a="1"/>
  <c r="U14" i="136"/>
  <c r="T14" i="136"/>
  <c r="S14" i="136"/>
  <c r="R14" i="136"/>
  <c r="Q14" i="136"/>
  <c r="P14" i="136"/>
  <c r="O14" i="136"/>
  <c r="N14" i="136"/>
  <c r="M14" i="136"/>
  <c r="L14" i="136"/>
  <c r="K14" i="136"/>
  <c r="J14" i="136"/>
  <c r="I14" i="136"/>
  <c r="H14" i="136"/>
  <c r="G14" i="136"/>
  <c r="F14" i="136"/>
  <c r="E14" i="136"/>
  <c r="D14" i="136"/>
  <c r="C14" i="136"/>
  <c r="B14" i="136"/>
  <c r="G43" i="59"/>
  <c r="C42" i="59" a="1"/>
  <c r="G39" i="59"/>
  <c r="G37" i="59"/>
  <c r="V35" i="59"/>
  <c r="U34" i="59"/>
  <c r="U33" i="59"/>
  <c r="E33" i="59"/>
  <c r="S29" i="59" a="1"/>
  <c r="G26" i="59"/>
  <c r="S25" i="59" a="1"/>
  <c r="G24" i="59"/>
  <c r="D23" i="59" a="1"/>
  <c r="D21" i="59" a="1"/>
  <c r="D14" i="59" a="1"/>
  <c r="O13" i="59"/>
  <c r="D8" i="59" a="1"/>
  <c r="W4" i="136"/>
  <c r="W5" i="136" s="1"/>
  <c r="V4" i="136"/>
  <c r="V5" i="136" s="1"/>
  <c r="U4" i="136"/>
  <c r="U5" i="136" s="1"/>
  <c r="T4" i="136"/>
  <c r="T5" i="136" s="1"/>
  <c r="S4" i="136"/>
  <c r="S5" i="136" s="1"/>
  <c r="R4" i="136"/>
  <c r="R5" i="136" s="1"/>
  <c r="Q4" i="136"/>
  <c r="Q5" i="136" s="1"/>
  <c r="P4" i="136"/>
  <c r="P5" i="136" s="1"/>
  <c r="O4" i="136"/>
  <c r="O5" i="136" s="1"/>
  <c r="N4" i="136"/>
  <c r="N5" i="136" s="1"/>
  <c r="M4" i="136"/>
  <c r="M5" i="136" s="1"/>
  <c r="L4" i="136"/>
  <c r="L5" i="136" s="1"/>
  <c r="K4" i="136"/>
  <c r="K5" i="136" s="1"/>
  <c r="J4" i="136"/>
  <c r="J5" i="136" s="1"/>
  <c r="I4" i="136"/>
  <c r="I5" i="136" s="1"/>
  <c r="H4" i="136"/>
  <c r="H5" i="136" s="1"/>
  <c r="G4" i="136"/>
  <c r="G5" i="136" s="1"/>
  <c r="F4" i="136"/>
  <c r="F5" i="136" s="1"/>
  <c r="E4" i="136"/>
  <c r="E5" i="136" s="1"/>
  <c r="D4" i="136"/>
  <c r="D5" i="136" s="1"/>
  <c r="C4" i="136"/>
  <c r="C5" i="136" s="1"/>
  <c r="B4" i="136"/>
  <c r="B5" i="136" s="1"/>
  <c r="F43" i="59"/>
  <c r="G42" i="59"/>
  <c r="F41" i="59"/>
  <c r="E41" i="59"/>
  <c r="G40" i="59"/>
  <c r="D40" i="59" a="1"/>
  <c r="F36" i="59"/>
  <c r="F35" i="59"/>
  <c r="C35" i="59" a="1"/>
  <c r="F34" i="59"/>
  <c r="G33" i="59"/>
  <c r="F31" i="59"/>
  <c r="G29" i="59"/>
  <c r="T28" i="59" a="1"/>
  <c r="U25" i="59"/>
  <c r="V24" i="59"/>
  <c r="T21" i="59" a="1"/>
  <c r="C21" i="59" a="1"/>
  <c r="D9" i="59" a="1"/>
  <c r="M8" i="59" a="1"/>
  <c r="F8" i="59"/>
  <c r="G10" i="39"/>
  <c r="G8" i="39"/>
  <c r="G6" i="39"/>
  <c r="F42" i="59"/>
  <c r="E42" i="59"/>
  <c r="D42" i="59" a="1"/>
  <c r="D37" i="59" a="1"/>
  <c r="V34" i="59"/>
  <c r="E34" i="59"/>
  <c r="T33" i="59" a="1"/>
  <c r="V32" i="59"/>
  <c r="G32" i="59"/>
  <c r="G30" i="59"/>
  <c r="D30" i="59" a="1"/>
  <c r="E29" i="59"/>
  <c r="U28" i="59"/>
  <c r="D28" i="59" a="1"/>
  <c r="D27" i="59" a="1"/>
  <c r="C27" i="59" a="1"/>
  <c r="D26" i="59" a="1"/>
  <c r="G25" i="59"/>
  <c r="F24" i="59"/>
  <c r="G23" i="59"/>
  <c r="C23" i="59" a="1"/>
  <c r="G22" i="59"/>
  <c r="C22" i="59" a="1"/>
  <c r="K21" i="59" a="1"/>
  <c r="O14" i="59"/>
  <c r="L13" i="59" a="1"/>
  <c r="L9" i="59" a="1"/>
  <c r="G8" i="59"/>
  <c r="T29" i="59" a="1"/>
  <c r="U20" i="59"/>
  <c r="T20" i="59" a="1"/>
  <c r="S20" i="59" a="1"/>
  <c r="O20" i="59"/>
  <c r="N20" i="59" a="1"/>
  <c r="M20" i="59" a="1"/>
  <c r="L20" i="59" a="1"/>
  <c r="K20" i="59" a="1"/>
  <c r="G20" i="59"/>
  <c r="F20" i="59"/>
  <c r="E20" i="59"/>
  <c r="D20" i="59" a="1"/>
  <c r="C20" i="59" a="1"/>
  <c r="T19" i="59" a="1"/>
  <c r="N19" i="59"/>
  <c r="O19" i="59" s="1"/>
  <c r="M19" i="59"/>
  <c r="L19" i="59"/>
  <c r="G19" i="59"/>
  <c r="F19" i="59"/>
  <c r="E19" i="59"/>
  <c r="D19" i="59" a="1"/>
  <c r="C19" i="59" a="1"/>
  <c r="O18" i="59"/>
  <c r="N18" i="59"/>
  <c r="M18" i="59"/>
  <c r="L18" i="59"/>
  <c r="K18" i="59"/>
  <c r="G18" i="59"/>
  <c r="F18" i="59"/>
  <c r="E18" i="59"/>
  <c r="D18" i="59" a="1"/>
  <c r="C18" i="59" a="1"/>
  <c r="V17" i="59"/>
  <c r="U17" i="59"/>
  <c r="T17" i="59" a="1"/>
  <c r="S17" i="59" a="1"/>
  <c r="O17" i="59"/>
  <c r="G17" i="59"/>
  <c r="F17" i="59"/>
  <c r="E17" i="59"/>
  <c r="D17" i="59" a="1"/>
  <c r="C17" i="59" a="1"/>
  <c r="V16" i="59"/>
  <c r="U16" i="59"/>
  <c r="T16" i="59" a="1"/>
  <c r="S16" i="59" a="1"/>
  <c r="G16" i="59"/>
  <c r="F16" i="59"/>
  <c r="E16" i="59"/>
  <c r="D16" i="59" a="1"/>
  <c r="C16" i="59" a="1"/>
  <c r="T15" i="59" a="1"/>
  <c r="O15" i="59"/>
  <c r="G15" i="59"/>
  <c r="F15" i="59"/>
  <c r="E15" i="59"/>
  <c r="D15" i="59" a="1"/>
  <c r="C15" i="59" a="1"/>
  <c r="G14" i="59"/>
  <c r="U13" i="59"/>
  <c r="M13" i="59" a="1"/>
  <c r="O9" i="59"/>
  <c r="K9" i="59" a="1"/>
  <c r="U8" i="59"/>
  <c r="O8" i="59"/>
  <c r="F13" i="59"/>
  <c r="E13" i="59"/>
  <c r="D13" i="59" a="1"/>
  <c r="C13" i="59" a="1"/>
  <c r="V12" i="59"/>
  <c r="U12" i="59"/>
  <c r="T12" i="59" a="1"/>
  <c r="S12" i="59" a="1"/>
  <c r="O12" i="59"/>
  <c r="N12" i="59" a="1"/>
  <c r="M12" i="59" a="1"/>
  <c r="L12" i="59" a="1"/>
  <c r="K12" i="59" a="1"/>
  <c r="G12" i="59"/>
  <c r="F12" i="59"/>
  <c r="E12" i="59"/>
  <c r="D12" i="59" a="1"/>
  <c r="C12" i="59" a="1"/>
  <c r="T11" i="59" a="1"/>
  <c r="O11" i="59"/>
  <c r="N11" i="59" a="1"/>
  <c r="M11" i="59" a="1"/>
  <c r="L11" i="59" a="1"/>
  <c r="K11" i="59" a="1"/>
  <c r="G11" i="59"/>
  <c r="F11" i="59"/>
  <c r="E11" i="59"/>
  <c r="D11" i="59" a="1"/>
  <c r="C11" i="59" a="1"/>
  <c r="O10" i="59"/>
  <c r="N10" i="59" a="1"/>
  <c r="M10" i="59" a="1"/>
  <c r="L10" i="59" a="1"/>
  <c r="K10" i="59" a="1"/>
  <c r="G10" i="59"/>
  <c r="F10" i="59"/>
  <c r="E10" i="59"/>
  <c r="D10" i="59" a="1"/>
  <c r="C10" i="59" a="1"/>
  <c r="L8" i="59" a="1"/>
  <c r="C7" i="59"/>
  <c r="G13" i="77"/>
  <c r="C65" i="136" l="1"/>
  <c r="B66" i="136"/>
  <c r="C61" i="136"/>
  <c r="B62" i="136"/>
  <c r="C57" i="136"/>
  <c r="B58" i="136"/>
  <c r="C53" i="136"/>
  <c r="B54" i="136"/>
  <c r="D45" i="136"/>
  <c r="C46" i="136"/>
  <c r="C49" i="136"/>
  <c r="B50" i="136"/>
  <c r="C41" i="136"/>
  <c r="B42" i="136"/>
  <c r="V21" i="59"/>
  <c r="V25" i="59"/>
  <c r="O16" i="59"/>
  <c r="V9" i="59"/>
  <c r="U9" i="59"/>
  <c r="D65" i="136" l="1"/>
  <c r="C66" i="136"/>
  <c r="D61" i="136"/>
  <c r="C62" i="136"/>
  <c r="D57" i="136"/>
  <c r="C58" i="136"/>
  <c r="D53" i="136"/>
  <c r="C54" i="136"/>
  <c r="D46" i="136"/>
  <c r="E45" i="136"/>
  <c r="D49" i="136"/>
  <c r="C50" i="136"/>
  <c r="D41" i="136"/>
  <c r="C42" i="136"/>
  <c r="E65" i="136" l="1"/>
  <c r="D66" i="136"/>
  <c r="E61" i="136"/>
  <c r="D62" i="136"/>
  <c r="E57" i="136"/>
  <c r="D58" i="136"/>
  <c r="E53" i="136"/>
  <c r="D54" i="136"/>
  <c r="F45" i="136"/>
  <c r="E46" i="136"/>
  <c r="E49" i="136"/>
  <c r="D50" i="136"/>
  <c r="E41" i="136"/>
  <c r="D42" i="136"/>
  <c r="F65" i="136" l="1"/>
  <c r="E66" i="136"/>
  <c r="F61" i="136"/>
  <c r="E62" i="136"/>
  <c r="F57" i="136"/>
  <c r="E58" i="136"/>
  <c r="F53" i="136"/>
  <c r="E54" i="136"/>
  <c r="S14" i="59" a="1"/>
  <c r="G45" i="136"/>
  <c r="F46" i="136"/>
  <c r="S15" i="59" s="1" a="1"/>
  <c r="F49" i="136"/>
  <c r="E50" i="136"/>
  <c r="F41" i="136"/>
  <c r="E42" i="136"/>
  <c r="S34" i="59" l="1" a="1"/>
  <c r="G65" i="136"/>
  <c r="F66" i="136"/>
  <c r="S35" i="59" s="1" a="1"/>
  <c r="S30" i="59" a="1"/>
  <c r="G61" i="136"/>
  <c r="F62" i="136"/>
  <c r="S31" i="59" s="1" a="1"/>
  <c r="S26" i="59" a="1"/>
  <c r="G57" i="136"/>
  <c r="F58" i="136"/>
  <c r="S27" i="59" s="1" a="1"/>
  <c r="S22" i="59" a="1"/>
  <c r="G53" i="136"/>
  <c r="F54" i="136"/>
  <c r="S23" i="59" s="1" a="1"/>
  <c r="H45" i="136"/>
  <c r="G46" i="136"/>
  <c r="S18" i="59" a="1"/>
  <c r="G49" i="136"/>
  <c r="F50" i="136"/>
  <c r="S19" i="59" s="1" a="1"/>
  <c r="S10" i="59" a="1"/>
  <c r="G41" i="136"/>
  <c r="F42" i="136"/>
  <c r="S11" i="59" s="1" a="1"/>
  <c r="H65" i="136" l="1"/>
  <c r="G66" i="136"/>
  <c r="H61" i="136"/>
  <c r="G62" i="136"/>
  <c r="H57" i="136"/>
  <c r="G58" i="136"/>
  <c r="H53" i="136"/>
  <c r="G54" i="136"/>
  <c r="I45" i="136"/>
  <c r="H46" i="136"/>
  <c r="H49" i="136"/>
  <c r="G50" i="136"/>
  <c r="H41" i="136"/>
  <c r="G42" i="136"/>
  <c r="I65" i="136" l="1"/>
  <c r="H66" i="136"/>
  <c r="I61" i="136"/>
  <c r="H62" i="136"/>
  <c r="I57" i="136"/>
  <c r="H58" i="136"/>
  <c r="I53" i="136"/>
  <c r="H54" i="136"/>
  <c r="J45" i="136"/>
  <c r="I46" i="136"/>
  <c r="I49" i="136"/>
  <c r="H50" i="136"/>
  <c r="I41" i="136"/>
  <c r="H42" i="136"/>
  <c r="J65" i="136" l="1"/>
  <c r="I66" i="136"/>
  <c r="J61" i="136"/>
  <c r="I62" i="136"/>
  <c r="J57" i="136"/>
  <c r="I58" i="136"/>
  <c r="J53" i="136"/>
  <c r="I54" i="136"/>
  <c r="K45" i="136"/>
  <c r="J46" i="136"/>
  <c r="J49" i="136"/>
  <c r="I50" i="136"/>
  <c r="J41" i="136"/>
  <c r="I42" i="136"/>
  <c r="K65" i="136" l="1"/>
  <c r="J66" i="136"/>
  <c r="K61" i="136"/>
  <c r="J62" i="136"/>
  <c r="K57" i="136"/>
  <c r="J58" i="136"/>
  <c r="K53" i="136"/>
  <c r="J54" i="136"/>
  <c r="L45" i="136"/>
  <c r="M45" i="136" s="1"/>
  <c r="N45" i="136" s="1"/>
  <c r="O45" i="136" s="1"/>
  <c r="P45" i="136" s="1"/>
  <c r="K46" i="136"/>
  <c r="V46" i="136" s="1"/>
  <c r="K49" i="136"/>
  <c r="J50" i="136"/>
  <c r="K41" i="136"/>
  <c r="J42" i="136"/>
  <c r="L65" i="136" l="1"/>
  <c r="M65" i="136" s="1"/>
  <c r="N65" i="136" s="1"/>
  <c r="O65" i="136" s="1"/>
  <c r="P65" i="136" s="1"/>
  <c r="K66" i="136"/>
  <c r="V66" i="136" s="1"/>
  <c r="W66" i="136" s="1"/>
  <c r="L61" i="136"/>
  <c r="M61" i="136" s="1"/>
  <c r="N61" i="136" s="1"/>
  <c r="O61" i="136" s="1"/>
  <c r="P61" i="136" s="1"/>
  <c r="K62" i="136"/>
  <c r="V62" i="136" s="1"/>
  <c r="L57" i="136"/>
  <c r="M57" i="136" s="1"/>
  <c r="N57" i="136" s="1"/>
  <c r="O57" i="136" s="1"/>
  <c r="P57" i="136" s="1"/>
  <c r="K58" i="136"/>
  <c r="V58" i="136" s="1"/>
  <c r="L53" i="136"/>
  <c r="M53" i="136" s="1"/>
  <c r="N53" i="136" s="1"/>
  <c r="O53" i="136" s="1"/>
  <c r="P53" i="136" s="1"/>
  <c r="K54" i="136"/>
  <c r="V54" i="136" s="1"/>
  <c r="T14" i="59" a="1"/>
  <c r="Q45" i="136"/>
  <c r="R45" i="136" s="1"/>
  <c r="S45" i="136" s="1"/>
  <c r="T45" i="136" s="1"/>
  <c r="U45" i="136" s="1"/>
  <c r="V45" i="136" s="1"/>
  <c r="U15" i="59"/>
  <c r="W46" i="136"/>
  <c r="V15" i="59" s="1"/>
  <c r="L49" i="136"/>
  <c r="M49" i="136" s="1"/>
  <c r="N49" i="136" s="1"/>
  <c r="O49" i="136" s="1"/>
  <c r="P49" i="136" s="1"/>
  <c r="K50" i="136"/>
  <c r="V50" i="136" s="1"/>
  <c r="L41" i="136"/>
  <c r="M41" i="136" s="1"/>
  <c r="N41" i="136" s="1"/>
  <c r="O41" i="136" s="1"/>
  <c r="P41" i="136" s="1"/>
  <c r="K42" i="136"/>
  <c r="V42" i="136" s="1"/>
  <c r="T34" i="59" l="1" a="1"/>
  <c r="Q65" i="136"/>
  <c r="R65" i="136" s="1"/>
  <c r="S65" i="136" s="1"/>
  <c r="T65" i="136" s="1"/>
  <c r="U65" i="136" s="1"/>
  <c r="V65" i="136" s="1"/>
  <c r="W65" i="136" s="1"/>
  <c r="T30" i="59" a="1"/>
  <c r="Q61" i="136"/>
  <c r="R61" i="136" s="1"/>
  <c r="S61" i="136" s="1"/>
  <c r="T61" i="136" s="1"/>
  <c r="U61" i="136" s="1"/>
  <c r="V61" i="136" s="1"/>
  <c r="U31" i="59"/>
  <c r="W62" i="136"/>
  <c r="V31" i="59" s="1"/>
  <c r="T26" i="59" a="1"/>
  <c r="Q57" i="136"/>
  <c r="R57" i="136" s="1"/>
  <c r="S57" i="136" s="1"/>
  <c r="T57" i="136" s="1"/>
  <c r="U57" i="136" s="1"/>
  <c r="V57" i="136" s="1"/>
  <c r="U27" i="59"/>
  <c r="W58" i="136"/>
  <c r="V27" i="59" s="1"/>
  <c r="T22" i="59" a="1"/>
  <c r="Q53" i="136"/>
  <c r="R53" i="136" s="1"/>
  <c r="S53" i="136" s="1"/>
  <c r="T53" i="136" s="1"/>
  <c r="U53" i="136" s="1"/>
  <c r="V53" i="136" s="1"/>
  <c r="U23" i="59"/>
  <c r="W54" i="136"/>
  <c r="V23" i="59" s="1"/>
  <c r="U14" i="59"/>
  <c r="W45" i="136"/>
  <c r="V14" i="59" s="1"/>
  <c r="T18" i="59" a="1"/>
  <c r="Q49" i="136"/>
  <c r="R49" i="136" s="1"/>
  <c r="S49" i="136" s="1"/>
  <c r="T49" i="136" s="1"/>
  <c r="U49" i="136" s="1"/>
  <c r="V49" i="136" s="1"/>
  <c r="U19" i="59"/>
  <c r="W50" i="136"/>
  <c r="V19" i="59" s="1"/>
  <c r="T10" i="59" a="1"/>
  <c r="Q41" i="136"/>
  <c r="R41" i="136" s="1"/>
  <c r="S41" i="136" s="1"/>
  <c r="T41" i="136" s="1"/>
  <c r="U41" i="136" s="1"/>
  <c r="V41" i="136" s="1"/>
  <c r="U11" i="59"/>
  <c r="W42" i="136"/>
  <c r="V11" i="59" s="1"/>
  <c r="U30" i="59" l="1"/>
  <c r="W61" i="136"/>
  <c r="V30" i="59" s="1"/>
  <c r="U26" i="59"/>
  <c r="W57" i="136"/>
  <c r="V26" i="59" s="1"/>
  <c r="U22" i="59"/>
  <c r="W53" i="136"/>
  <c r="V22" i="59" s="1"/>
  <c r="U18" i="59"/>
  <c r="W49" i="136"/>
  <c r="V18" i="59" s="1"/>
  <c r="U10" i="59"/>
  <c r="W41" i="136"/>
  <c r="V10" i="59" s="1"/>
  <c r="B8" i="91" l="1" a="1"/>
</calcChain>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14" name="ID_B3359EC3A02845F1B32E35610589B605"/>
        <xdr:cNvPicPr>
          <a:picLocks noChangeAspect="1"/>
        </xdr:cNvPicPr>
      </xdr:nvPicPr>
      <xdr:blipFill>
        <a:blip r:embed="rId1"/>
        <a:stretch>
          <a:fillRect/>
        </a:stretch>
      </xdr:blipFill>
      <xdr:spPr>
        <a:xfrm>
          <a:off x="9274810" y="1612900"/>
          <a:ext cx="4276090" cy="2364105"/>
        </a:xfrm>
        <a:prstGeom prst="rect">
          <a:avLst/>
        </a:prstGeom>
        <a:noFill/>
        <a:ln>
          <a:noFill/>
        </a:ln>
      </xdr:spPr>
    </xdr:pic>
  </etc:cellImage>
  <etc:cellImage>
    <xdr:pic>
      <xdr:nvPicPr>
        <xdr:cNvPr id="3" name="ID_8E95566C9E9249EF9A1ACB52E53E9B1D"/>
        <xdr:cNvPicPr>
          <a:picLocks noChangeAspect="1"/>
        </xdr:cNvPicPr>
      </xdr:nvPicPr>
      <xdr:blipFill>
        <a:blip r:embed="rId2"/>
        <a:stretch>
          <a:fillRect/>
        </a:stretch>
      </xdr:blipFill>
      <xdr:spPr>
        <a:xfrm>
          <a:off x="9323705" y="4112260"/>
          <a:ext cx="4251960" cy="2482850"/>
        </a:xfrm>
        <a:prstGeom prst="rect">
          <a:avLst/>
        </a:prstGeom>
        <a:noFill/>
        <a:ln>
          <a:noFill/>
        </a:ln>
      </xdr:spPr>
    </xdr:pic>
  </etc:cellImage>
  <etc:cellImage>
    <xdr:pic>
      <xdr:nvPicPr>
        <xdr:cNvPr id="4" name="ID_E0D56F40063240AD93443B40B23D4D47"/>
        <xdr:cNvPicPr>
          <a:picLocks noChangeAspect="1"/>
        </xdr:cNvPicPr>
      </xdr:nvPicPr>
      <xdr:blipFill>
        <a:blip r:embed="rId3"/>
        <a:stretch>
          <a:fillRect/>
        </a:stretch>
      </xdr:blipFill>
      <xdr:spPr>
        <a:xfrm>
          <a:off x="9316085" y="6788785"/>
          <a:ext cx="4319270" cy="2517775"/>
        </a:xfrm>
        <a:prstGeom prst="rect">
          <a:avLst/>
        </a:prstGeom>
        <a:noFill/>
        <a:ln>
          <a:noFill/>
        </a:ln>
      </xdr:spPr>
    </xdr:pic>
  </etc:cellImage>
  <etc:cellImage>
    <xdr:pic>
      <xdr:nvPicPr>
        <xdr:cNvPr id="5" name="ID_5D12E3F8EA164A57876314910A6F480E"/>
        <xdr:cNvPicPr>
          <a:picLocks noChangeAspect="1"/>
        </xdr:cNvPicPr>
      </xdr:nvPicPr>
      <xdr:blipFill>
        <a:blip r:embed="rId4"/>
        <a:stretch>
          <a:fillRect/>
        </a:stretch>
      </xdr:blipFill>
      <xdr:spPr>
        <a:xfrm>
          <a:off x="9224645" y="9398000"/>
          <a:ext cx="4419600" cy="2505710"/>
        </a:xfrm>
        <a:prstGeom prst="rect">
          <a:avLst/>
        </a:prstGeom>
        <a:noFill/>
        <a:ln>
          <a:noFill/>
        </a:ln>
      </xdr:spPr>
    </xdr:pic>
  </etc:cellImage>
</etc:cellImages>
</file>

<file path=xl/comments1.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A6" authorId="0" shapeId="0" xr:uid="{00000000-0006-0000-0800-000001000000}">
      <text>
        <r>
          <rPr>
            <b/>
            <sz val="9"/>
            <rFont val="宋体"/>
            <family val="3"/>
            <charset val="134"/>
          </rPr>
          <t>Administrator:</t>
        </r>
        <r>
          <rPr>
            <sz val="9"/>
            <rFont val="宋体"/>
            <family val="3"/>
            <charset val="134"/>
          </rPr>
          <t xml:space="preserve">
</t>
        </r>
        <r>
          <rPr>
            <b/>
            <sz val="12"/>
            <rFont val="宋体"/>
            <family val="3"/>
            <charset val="134"/>
          </rPr>
          <t>仓库地址：为报价表中地址及顺序，若报价表中地址有变动，则需手动对应调整“末派 卡派时效  整理页”此页数据</t>
        </r>
      </text>
    </comment>
    <comment ref="A138" authorId="0" shapeId="0" xr:uid="{00000000-0006-0000-0800-000002000000}">
      <text>
        <r>
          <rPr>
            <b/>
            <sz val="9"/>
            <rFont val="宋体"/>
            <family val="3"/>
            <charset val="134"/>
          </rPr>
          <t>Administrator:</t>
        </r>
        <r>
          <rPr>
            <sz val="9"/>
            <rFont val="宋体"/>
            <family val="3"/>
            <charset val="134"/>
          </rPr>
          <t xml:space="preserve">
</t>
        </r>
        <r>
          <rPr>
            <b/>
            <sz val="12"/>
            <rFont val="宋体"/>
            <family val="3"/>
            <charset val="134"/>
          </rPr>
          <t>仓库地址：为报价表中地址及顺序，若报价表中地址有变动，则需手动对应调整“末派 卡派时效  整理页”此页数据</t>
        </r>
      </text>
    </comment>
    <comment ref="G138" authorId="0" shapeId="0" xr:uid="{00000000-0006-0000-0800-000003000000}">
      <text>
        <r>
          <rPr>
            <b/>
            <sz val="9"/>
            <rFont val="宋体"/>
            <family val="3"/>
            <charset val="134"/>
          </rPr>
          <t>Administrator:</t>
        </r>
        <r>
          <rPr>
            <sz val="9"/>
            <rFont val="宋体"/>
            <family val="3"/>
            <charset val="134"/>
          </rPr>
          <t xml:space="preserve">
</t>
        </r>
        <r>
          <rPr>
            <b/>
            <sz val="12"/>
            <rFont val="宋体"/>
            <family val="3"/>
            <charset val="134"/>
          </rPr>
          <t>仓库地址：为报价表中地址及顺序，若报价表中地址有变动，则需手动对应调整“末派 卡派时效  整理页”此页数据</t>
        </r>
      </text>
    </comment>
    <comment ref="E179" authorId="0" shapeId="0" xr:uid="{00000000-0006-0000-0800-000004000000}">
      <text>
        <r>
          <rPr>
            <b/>
            <sz val="9"/>
            <rFont val="宋体"/>
            <family val="3"/>
            <charset val="134"/>
          </rPr>
          <t>Administrator:</t>
        </r>
        <r>
          <rPr>
            <sz val="9"/>
            <rFont val="宋体"/>
            <family val="3"/>
            <charset val="134"/>
          </rPr>
          <t xml:space="preserve">
</t>
        </r>
        <r>
          <rPr>
            <b/>
            <sz val="12"/>
            <rFont val="宋体"/>
            <family val="3"/>
            <charset val="134"/>
          </rPr>
          <t>仓库地址：为报价表中地址及顺序，若报价表中地址有变动，则需手动对应调整“末派 卡派时效  整理页”此页数据</t>
        </r>
      </text>
    </comment>
    <comment ref="A269" authorId="0" shapeId="0" xr:uid="{00000000-0006-0000-0800-000005000000}">
      <text>
        <r>
          <rPr>
            <b/>
            <sz val="9"/>
            <rFont val="宋体"/>
            <family val="3"/>
            <charset val="134"/>
          </rPr>
          <t>Administrator:</t>
        </r>
        <r>
          <rPr>
            <sz val="9"/>
            <rFont val="宋体"/>
            <family val="3"/>
            <charset val="134"/>
          </rPr>
          <t xml:space="preserve">
</t>
        </r>
        <r>
          <rPr>
            <b/>
            <sz val="12"/>
            <rFont val="宋体"/>
            <family val="3"/>
            <charset val="134"/>
          </rPr>
          <t>仓库地址：为报价表中地址及顺序，若报价表中地址有变动，则需手动对应调整“末派 卡派时效  整理页”此页数据</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<sst xmlns="http://schemas.openxmlformats.org/spreadsheetml/2006/main" count="133364" uniqueCount="5423">
  <si>
    <t>英国</t>
  </si>
  <si>
    <t>美国</t>
  </si>
  <si>
    <t>渠道</t>
  </si>
  <si>
    <t>陆运</t>
  </si>
  <si>
    <t>-</t>
  </si>
  <si>
    <t>直送</t>
  </si>
  <si>
    <t>越南陆运正报不包税</t>
  </si>
  <si>
    <t>越南陆运双清包税</t>
  </si>
  <si>
    <t>越南陆运双清不包税</t>
  </si>
  <si>
    <t>海运</t>
  </si>
  <si>
    <t>英国海卡(特价）-KG价</t>
  </si>
  <si>
    <t>EXX</t>
  </si>
  <si>
    <t>越美</t>
  </si>
  <si>
    <t>英国海派-DPD派</t>
  </si>
  <si>
    <t>英国海派限时达</t>
  </si>
  <si>
    <t>加拿大</t>
  </si>
  <si>
    <t>Tiktok-专线</t>
  </si>
  <si>
    <t>快递派</t>
  </si>
  <si>
    <t>美西北</t>
  </si>
  <si>
    <t>美国发货须知</t>
  </si>
  <si>
    <t>杭州仓</t>
  </si>
  <si>
    <r>
      <rPr>
        <b/>
        <sz val="28"/>
        <color theme="1"/>
        <rFont val="微软雅黑"/>
        <family val="2"/>
        <charset val="134"/>
      </rPr>
      <t>天图通逊供应链有限公司</t>
    </r>
    <r>
      <rPr>
        <b/>
        <sz val="22"/>
        <color theme="1"/>
        <rFont val="微软雅黑"/>
        <family val="2"/>
        <charset val="134"/>
      </rPr>
      <t xml:space="preserve">
</t>
    </r>
    <r>
      <rPr>
        <b/>
        <sz val="18"/>
        <color rgb="FF0678CD"/>
        <rFont val="微软雅黑"/>
        <family val="2"/>
        <charset val="134"/>
      </rPr>
      <t>立志打造一家具有社会价值的百年跨境物流企业</t>
    </r>
  </si>
  <si>
    <t>其它</t>
  </si>
  <si>
    <t>12KG+</t>
  </si>
  <si>
    <t>深圳</t>
  </si>
  <si>
    <t>华南</t>
  </si>
  <si>
    <t>71KG+</t>
  </si>
  <si>
    <t>广州</t>
  </si>
  <si>
    <t>100KG+</t>
  </si>
  <si>
    <t>中山</t>
  </si>
  <si>
    <t xml:space="preserve">                华南：深圳、广州、中山、东莞南城、惠州
                华东：义乌、上海、宁波、苏州、杭州、绍兴</t>
  </si>
  <si>
    <t>300KG+</t>
  </si>
  <si>
    <t>泉州</t>
  </si>
  <si>
    <t>厦门/泉州</t>
  </si>
  <si>
    <t>国家</t>
  </si>
  <si>
    <t>目的仓</t>
  </si>
  <si>
    <t>国内仓</t>
  </si>
  <si>
    <t>15CBM+</t>
  </si>
  <si>
    <t>厦门</t>
  </si>
  <si>
    <t>YYZ2</t>
  </si>
  <si>
    <t>义乌</t>
  </si>
  <si>
    <t>华东</t>
  </si>
  <si>
    <t>备注：（美国空运、快递派不在本查询中，具体详情请看报价表）；请根据你所查询的国家/仓库进行切换；非对应国家仓库价格不可参考；查询表仅供参考，实际以对应渠道报价为准！</t>
  </si>
  <si>
    <t>上海</t>
  </si>
  <si>
    <t>偏远邮编查询</t>
  </si>
  <si>
    <t>福州</t>
  </si>
  <si>
    <t>请输入邮编码：</t>
  </si>
  <si>
    <t>汕头</t>
  </si>
  <si>
    <t>东莞南城</t>
  </si>
  <si>
    <t>UPS</t>
  </si>
  <si>
    <t>宁波</t>
  </si>
  <si>
    <t>青岛</t>
  </si>
  <si>
    <t>Fedex</t>
  </si>
  <si>
    <t>武汉</t>
  </si>
  <si>
    <t>长沙</t>
  </si>
  <si>
    <t>郑州</t>
  </si>
  <si>
    <t>苏州</t>
  </si>
  <si>
    <t>绍兴</t>
  </si>
  <si>
    <t>连云港</t>
  </si>
  <si>
    <t>温州</t>
  </si>
  <si>
    <t>台州</t>
  </si>
  <si>
    <t>重庆</t>
  </si>
  <si>
    <t>成都</t>
  </si>
  <si>
    <t>天津</t>
  </si>
  <si>
    <t>天津/南昌/石家庄</t>
  </si>
  <si>
    <t>南昌</t>
  </si>
  <si>
    <t>石家庄</t>
  </si>
  <si>
    <t>南京</t>
  </si>
  <si>
    <t>合肥</t>
  </si>
  <si>
    <t>西安</t>
  </si>
  <si>
    <t>西安/沧州/保定</t>
  </si>
  <si>
    <t>沧州</t>
  </si>
  <si>
    <t>保定</t>
  </si>
  <si>
    <t>济南</t>
  </si>
  <si>
    <t>济南/潍坊</t>
  </si>
  <si>
    <t>潍坊</t>
  </si>
  <si>
    <r>
      <rPr>
        <b/>
        <sz val="28"/>
        <color theme="1"/>
        <rFont val="微软雅黑"/>
        <family val="2"/>
        <charset val="134"/>
      </rPr>
      <t>天图通逊供应链有限公司</t>
    </r>
    <r>
      <rPr>
        <b/>
        <sz val="20"/>
        <color theme="1"/>
        <rFont val="等线"/>
        <family val="3"/>
        <charset val="134"/>
      </rPr>
      <t xml:space="preserve">
</t>
    </r>
    <r>
      <rPr>
        <b/>
        <sz val="20"/>
        <color rgb="FF0678CD"/>
        <rFont val="微软雅黑"/>
        <family val="2"/>
        <charset val="134"/>
      </rPr>
      <t>立志打造一家具有社会价值的百年跨境物流企业</t>
    </r>
  </si>
  <si>
    <t>美国海运价格快速查询栏</t>
  </si>
  <si>
    <t>英国价格快速查询栏</t>
  </si>
  <si>
    <t>加拿大价格快速查询栏</t>
  </si>
  <si>
    <t>备注：
“英国”&amp;“快递派”&amp;“空运”渠道不在本快速查找范围，请查询报价表内页详情。</t>
  </si>
  <si>
    <t>注意事项如下</t>
  </si>
  <si>
    <t>备注：
“美国”渠道不在本快速查找范围，请查询报价表内页详情。</t>
  </si>
  <si>
    <t>公斤段</t>
  </si>
  <si>
    <t>青岛/郑州/绍兴/苏州/杭州仓/连云港/温州/台州/南京/合肥</t>
  </si>
  <si>
    <t>默认送仓方式</t>
  </si>
  <si>
    <t>渠道类型</t>
  </si>
  <si>
    <r>
      <rPr>
        <b/>
        <sz val="16"/>
        <color theme="1"/>
        <rFont val="微软雅黑"/>
        <family val="2"/>
        <charset val="134"/>
      </rPr>
      <t xml:space="preserve">不包税
</t>
    </r>
    <r>
      <rPr>
        <b/>
        <sz val="14"/>
        <color theme="1"/>
        <rFont val="微软雅黑"/>
        <family val="2"/>
        <charset val="134"/>
      </rPr>
      <t>(1CBM+)</t>
    </r>
  </si>
  <si>
    <r>
      <rPr>
        <b/>
        <sz val="16"/>
        <color theme="1"/>
        <rFont val="微软雅黑"/>
        <family val="2"/>
        <charset val="134"/>
      </rPr>
      <t>签收时效</t>
    </r>
    <r>
      <rPr>
        <b/>
        <sz val="14"/>
        <color rgb="FFF67F00"/>
        <rFont val="微软雅黑"/>
        <family val="2"/>
        <charset val="134"/>
      </rPr>
      <t xml:space="preserve">
</t>
    </r>
    <r>
      <rPr>
        <b/>
        <sz val="12"/>
        <color rgb="FFF67F00"/>
        <rFont val="微软雅黑"/>
        <family val="2"/>
        <charset val="134"/>
      </rPr>
      <t>开船后-入仓时效</t>
    </r>
  </si>
  <si>
    <r>
      <rPr>
        <b/>
        <sz val="16"/>
        <color theme="1"/>
        <rFont val="微软雅黑"/>
        <family val="2"/>
        <charset val="134"/>
      </rPr>
      <t>延时赔付</t>
    </r>
    <r>
      <rPr>
        <b/>
        <sz val="16"/>
        <color rgb="FFF67F00"/>
        <rFont val="微软雅黑"/>
        <family val="2"/>
        <charset val="134"/>
      </rPr>
      <t xml:space="preserve">
</t>
    </r>
    <r>
      <rPr>
        <b/>
        <sz val="12"/>
        <color rgb="FFF67F00"/>
        <rFont val="微软雅黑"/>
        <family val="2"/>
        <charset val="134"/>
      </rPr>
      <t>开船后-不入仓时效</t>
    </r>
  </si>
  <si>
    <t>备注</t>
  </si>
  <si>
    <t>运输方式</t>
  </si>
  <si>
    <t>包税</t>
  </si>
  <si>
    <t>不包税</t>
  </si>
  <si>
    <t>签收时效</t>
  </si>
  <si>
    <t>延时赔付</t>
  </si>
  <si>
    <r>
      <rPr>
        <b/>
        <sz val="16"/>
        <color theme="1"/>
        <rFont val="微软雅黑"/>
        <family val="2"/>
        <charset val="134"/>
      </rPr>
      <t xml:space="preserve">包税
</t>
    </r>
    <r>
      <rPr>
        <b/>
        <sz val="14"/>
        <color theme="1"/>
        <rFont val="微软雅黑"/>
        <family val="2"/>
        <charset val="134"/>
      </rPr>
      <t>(100KG+)</t>
    </r>
  </si>
  <si>
    <t>直送专线</t>
  </si>
  <si>
    <t>洛杉矶普船28日达直送</t>
  </si>
  <si>
    <t>英国快铁25日达-卡派</t>
  </si>
  <si>
    <t>直航</t>
  </si>
  <si>
    <t>加拿大加东直航30日达-卡派</t>
  </si>
  <si>
    <t>包税21-49KG:+1.5元/KG；50-99KG:+1元/KG</t>
  </si>
  <si>
    <t>洛杉矶OA26日达直送</t>
  </si>
  <si>
    <t>英国快铁25日达-DPD派</t>
  </si>
  <si>
    <t>加拿大加东直航30日达-UPS派</t>
  </si>
  <si>
    <t>奥克兰OA29日达直送</t>
  </si>
  <si>
    <t>英国中英铁卡-卡派（暂停）</t>
  </si>
  <si>
    <t>加拿大加西直航30日达-卡派</t>
  </si>
  <si>
    <t>奥克兰普船36日达直送</t>
  </si>
  <si>
    <t>英国中英铁卡-DPD派（暂停）</t>
  </si>
  <si>
    <t>加拿大加西直航30日达-UPS派</t>
  </si>
  <si>
    <t>纽约直航42日达直送特价</t>
  </si>
  <si>
    <t>苏新号-中英卡航20日达-卡派</t>
  </si>
  <si>
    <t>加拿大加东直航33日达-卡派</t>
  </si>
  <si>
    <t>广州/深圳/东莞南城</t>
  </si>
  <si>
    <t>纽约直航38日达直送特价</t>
  </si>
  <si>
    <t>苏新号-中英卡航20日达-DPD派</t>
  </si>
  <si>
    <t>加拿大加东直航33日达-UPS派</t>
  </si>
  <si>
    <t>萨凡纳直航36日达直送</t>
  </si>
  <si>
    <t>中英专车-卡派</t>
  </si>
  <si>
    <t>加拿大加西直航33日达-卡派</t>
  </si>
  <si>
    <t>萨凡纳直航48日达直送</t>
  </si>
  <si>
    <t>中英专车-DPD派</t>
  </si>
  <si>
    <t>加拿大加西直航33日达-UPS派</t>
  </si>
  <si>
    <t>中山/汕头</t>
  </si>
  <si>
    <t>休斯顿直航38日达直送特价</t>
  </si>
  <si>
    <t>中英专车快卡-卡派</t>
  </si>
  <si>
    <t>美转加</t>
  </si>
  <si>
    <t>美转加加东25日达-卡派（OA）</t>
  </si>
  <si>
    <t>芝加哥海铁28日达直送特价</t>
  </si>
  <si>
    <t>中英专车快卡-DPD派</t>
  </si>
  <si>
    <t>美转加加东25日达-UPS派（OA）</t>
  </si>
  <si>
    <t>厦门/泉州/福州</t>
  </si>
  <si>
    <t>芝加哥海铁32日达直送特价</t>
  </si>
  <si>
    <t>美转加加西25日达-卡派（OA）</t>
  </si>
  <si>
    <t>芝加哥海铁22日达直送特价</t>
  </si>
  <si>
    <t>英国海卡-CBM价</t>
  </si>
  <si>
    <t>美转加加西25日达-UPS派（OA）</t>
  </si>
  <si>
    <t>拆派</t>
  </si>
  <si>
    <t>美森极速12日达</t>
  </si>
  <si>
    <t>美转加加东20日达-卡派（HD）</t>
  </si>
  <si>
    <t>洛杉矶CLX13日达</t>
  </si>
  <si>
    <t>英国海派AEU1-DPD派(暂停)</t>
  </si>
  <si>
    <t>美转加加东20日达-UPS派（HD）</t>
  </si>
  <si>
    <t>上海/宁波</t>
  </si>
  <si>
    <t>洛杉矶MAX14日达</t>
  </si>
  <si>
    <t>美转加加西20日达-卡派（HD）</t>
  </si>
  <si>
    <t>洛杉矶EXX16日达</t>
  </si>
  <si>
    <t>美转加加西20日达-UPS派（HD）</t>
  </si>
  <si>
    <t>武汉/长沙/成都</t>
  </si>
  <si>
    <t>洛杉矶17日达</t>
  </si>
  <si>
    <t>美转加加东19日达-卡派（EXX）</t>
  </si>
  <si>
    <t>洛杉矶20日达</t>
  </si>
  <si>
    <t>美转加加东19日达-UPS派（EXX）</t>
  </si>
  <si>
    <t>洛杉矶22日达</t>
  </si>
  <si>
    <t>美转加加西19日达-卡派（EXX）</t>
  </si>
  <si>
    <t>洛杉矶26日达</t>
  </si>
  <si>
    <t>美转加加西19日达-UPS派（EXX）</t>
  </si>
  <si>
    <t>奥克兰直航26日达</t>
  </si>
  <si>
    <t>美转加MAX加东17日达-卡派</t>
  </si>
  <si>
    <t>奥克兰直航32日达</t>
  </si>
  <si>
    <t>美转加MAX加东17日达-UPS派</t>
  </si>
  <si>
    <t>西雅图直航29日达</t>
  </si>
  <si>
    <t>美转加MAX加西17日达-卡派</t>
  </si>
  <si>
    <t>沧州/保定</t>
  </si>
  <si>
    <t>纽约直航42日达</t>
  </si>
  <si>
    <t>美转加MAX加西17日达-UPS派</t>
  </si>
  <si>
    <t>纽约直航38日达</t>
  </si>
  <si>
    <t>美转加CLX加东16日达-卡派</t>
  </si>
  <si>
    <t>快递派包税21-99KG:+1元/KG；</t>
  </si>
  <si>
    <t>纽约海铁24日达</t>
  </si>
  <si>
    <t>美转加CLX加东16日达-UPS派</t>
  </si>
  <si>
    <t>纽约MAX海铁22日达</t>
  </si>
  <si>
    <t>美转加CLX加西16日达-卡派</t>
  </si>
  <si>
    <t>纽约海铁30日达</t>
  </si>
  <si>
    <t>美转加CLX加西16日达-UPS派</t>
  </si>
  <si>
    <t>萨凡纳直航36日达</t>
  </si>
  <si>
    <t>萨凡纳直航48日达</t>
  </si>
  <si>
    <t>萨凡纳海陆24日达</t>
  </si>
  <si>
    <t>休斯顿海铁23日达</t>
  </si>
  <si>
    <t>休斯顿直航38日达</t>
  </si>
  <si>
    <t>芝加哥海铁28日达</t>
  </si>
  <si>
    <t>芝加哥海铁32日达</t>
  </si>
  <si>
    <t>芝加哥海铁22日达</t>
  </si>
  <si>
    <t>华南-BS</t>
  </si>
  <si>
    <t>重庆-BS</t>
  </si>
  <si>
    <t>汕头-BS</t>
  </si>
  <si>
    <t>厦门/泉州/福州-BS</t>
  </si>
  <si>
    <t>华东-BS</t>
  </si>
  <si>
    <t>青岛/郑州/温州/台州/连云港/南京/合肥-BS</t>
  </si>
  <si>
    <t>天津/南昌/石家庄-BS</t>
  </si>
  <si>
    <t>济南/潍坊-BS</t>
  </si>
  <si>
    <t>西安/沧州/保定-BS</t>
  </si>
  <si>
    <t>武汉/长沙/成都-BS</t>
  </si>
  <si>
    <t>华南-NBS</t>
  </si>
  <si>
    <t>重庆-NBS</t>
  </si>
  <si>
    <t>汕头-NBS</t>
  </si>
  <si>
    <t>厦门/泉州/福州-NBS</t>
  </si>
  <si>
    <t>华东-NBS</t>
  </si>
  <si>
    <t>青岛/郑州/温州/台州/连云港/南京/合肥-NBS</t>
  </si>
  <si>
    <t>天津/南昌/石家庄-NBS</t>
  </si>
  <si>
    <t>济南/潍坊-NBS</t>
  </si>
  <si>
    <t>西安/沧州/保定-NBS</t>
  </si>
  <si>
    <t>武汉/长沙/成都-NBS</t>
  </si>
  <si>
    <t>签收时效
开船后-入仓时效</t>
  </si>
  <si>
    <t>延时赔付
开船后-不入仓时效</t>
  </si>
  <si>
    <t>休斯顿海铁23日达直送特价</t>
  </si>
  <si>
    <t>快递类型</t>
  </si>
  <si>
    <t>邮编</t>
  </si>
  <si>
    <t>地址类型</t>
  </si>
  <si>
    <t>邮编（From）</t>
  </si>
  <si>
    <t>邮编（To）</t>
  </si>
  <si>
    <t>偏远</t>
  </si>
  <si>
    <t>FEDEX</t>
  </si>
  <si>
    <t>A0A0A0</t>
  </si>
  <si>
    <t>A0K1M0</t>
  </si>
  <si>
    <t>A0K1N0</t>
  </si>
  <si>
    <t>A0K1P0</t>
  </si>
  <si>
    <t>A0K1S0</t>
  </si>
  <si>
    <t>A0K1T0</t>
  </si>
  <si>
    <t>A0K1V0</t>
  </si>
  <si>
    <t>A0K1W0</t>
  </si>
  <si>
    <t>A0K2N0</t>
  </si>
  <si>
    <t>A0K2P0</t>
  </si>
  <si>
    <t>A0K2V0</t>
  </si>
  <si>
    <t>A0K3H0</t>
  </si>
  <si>
    <t>A0K3K0</t>
  </si>
  <si>
    <t>A0K3L0</t>
  </si>
  <si>
    <t>A0K3M0</t>
  </si>
  <si>
    <t>A0K3N0</t>
  </si>
  <si>
    <t>A0K3P0</t>
  </si>
  <si>
    <t>A0K3R0</t>
  </si>
  <si>
    <t>A0K3X0</t>
  </si>
  <si>
    <t>A0K3Y0</t>
  </si>
  <si>
    <t>A0K3Z0</t>
  </si>
  <si>
    <t>A0K4C0</t>
  </si>
  <si>
    <t>A0K4E0</t>
  </si>
  <si>
    <t>A0K4G0</t>
  </si>
  <si>
    <t>A0K4J0</t>
  </si>
  <si>
    <t>A0K4K0</t>
  </si>
  <si>
    <t>A0K4L0</t>
  </si>
  <si>
    <t>A0K4V0</t>
  </si>
  <si>
    <t>A0K4W0</t>
  </si>
  <si>
    <t>A0K4X0</t>
  </si>
  <si>
    <t>A0K4Y0</t>
  </si>
  <si>
    <t>A0K5R0</t>
  </si>
  <si>
    <t>A0K5S0</t>
  </si>
  <si>
    <t>A0K5T0</t>
  </si>
  <si>
    <t>A0K5X0</t>
  </si>
  <si>
    <t>A0K5Y0</t>
  </si>
  <si>
    <t>A0L0A1</t>
  </si>
  <si>
    <t>A0P0B1</t>
  </si>
  <si>
    <t>A0P1A0</t>
  </si>
  <si>
    <t>A0P1C0</t>
  </si>
  <si>
    <t>A0P1E0</t>
  </si>
  <si>
    <t>A0P1G0</t>
  </si>
  <si>
    <t>A0P1P0</t>
  </si>
  <si>
    <t>A0P1S0</t>
  </si>
  <si>
    <t>A0R0A2</t>
  </si>
  <si>
    <t>A0R1A0</t>
  </si>
  <si>
    <t>A0R1B0</t>
  </si>
  <si>
    <t>A1V0A0</t>
  </si>
  <si>
    <t>A1V2X1</t>
  </si>
  <si>
    <t>A1Y0A6</t>
  </si>
  <si>
    <t>A8A3P7</t>
  </si>
  <si>
    <t>B0C0A1</t>
  </si>
  <si>
    <t>B0W3T0</t>
  </si>
  <si>
    <t>B2C0A1</t>
  </si>
  <si>
    <t>B2E1E6</t>
  </si>
  <si>
    <t>B2J1A1</t>
  </si>
  <si>
    <t>B2J1H3</t>
  </si>
  <si>
    <t>B2S0A1</t>
  </si>
  <si>
    <t>B2S3K7</t>
  </si>
  <si>
    <t>B9A0A1</t>
  </si>
  <si>
    <t>B9A3V6</t>
  </si>
  <si>
    <t>C0B1B0</t>
  </si>
  <si>
    <t>C0B1E0</t>
  </si>
  <si>
    <t>C0B1H0</t>
  </si>
  <si>
    <t>C0B1K0</t>
  </si>
  <si>
    <t>C0B1P0</t>
  </si>
  <si>
    <t>C0B1S0</t>
  </si>
  <si>
    <t>C0B1V0</t>
  </si>
  <si>
    <t>C0B1Y0</t>
  </si>
  <si>
    <t>C0B1Z0</t>
  </si>
  <si>
    <t>C0B2B0</t>
  </si>
  <si>
    <t>C0B2E0</t>
  </si>
  <si>
    <t>E1N0A1</t>
  </si>
  <si>
    <t>E1V8A5</t>
  </si>
  <si>
    <t>E1W0A2</t>
  </si>
  <si>
    <t>E2A6W5</t>
  </si>
  <si>
    <t>E2A6W6</t>
  </si>
  <si>
    <t>E2A6W9</t>
  </si>
  <si>
    <t>E2A6X1</t>
  </si>
  <si>
    <t>E2A7H1</t>
  </si>
  <si>
    <t>E2A7H2</t>
  </si>
  <si>
    <t>E2A7J3</t>
  </si>
  <si>
    <t>E2A7J4</t>
  </si>
  <si>
    <t>E2A7S2</t>
  </si>
  <si>
    <t>E2A7S3</t>
  </si>
  <si>
    <t>E2A7S4</t>
  </si>
  <si>
    <t>E2A7S5</t>
  </si>
  <si>
    <t>E2A7T6</t>
  </si>
  <si>
    <t>E3L0A1</t>
  </si>
  <si>
    <t>E3N6M8</t>
  </si>
  <si>
    <t>E3V0A1</t>
  </si>
  <si>
    <t>E3V5E7</t>
  </si>
  <si>
    <t>E3Y0A1</t>
  </si>
  <si>
    <t>E4A3R8</t>
  </si>
  <si>
    <t>E4B3V4</t>
  </si>
  <si>
    <t>E4B3W8</t>
  </si>
  <si>
    <t>E4B3X1</t>
  </si>
  <si>
    <t>E4B3X2</t>
  </si>
  <si>
    <t>E4B3X8</t>
  </si>
  <si>
    <t>E4B3Z8</t>
  </si>
  <si>
    <t>E4B4A1</t>
  </si>
  <si>
    <t>E4B4A7</t>
  </si>
  <si>
    <t>E4B4A8</t>
  </si>
  <si>
    <t>E4B4B4</t>
  </si>
  <si>
    <t>E4B4B8</t>
  </si>
  <si>
    <t>E4B4C8</t>
  </si>
  <si>
    <t>E4C0A1</t>
  </si>
  <si>
    <t>E4G4J2</t>
  </si>
  <si>
    <t>E4M0A1</t>
  </si>
  <si>
    <t>E4M4B9</t>
  </si>
  <si>
    <t>E4W0A1</t>
  </si>
  <si>
    <t>E5C3W5</t>
  </si>
  <si>
    <t>E5E0A1</t>
  </si>
  <si>
    <t>E5E1Z8</t>
  </si>
  <si>
    <t>E5G0A1</t>
  </si>
  <si>
    <t>E5H2N3</t>
  </si>
  <si>
    <t>E5J1C3</t>
  </si>
  <si>
    <t>E5J1L9</t>
  </si>
  <si>
    <t>E5J1M3</t>
  </si>
  <si>
    <t>E5J1N1</t>
  </si>
  <si>
    <t>E5J2N7</t>
  </si>
  <si>
    <t>E5J2P2</t>
  </si>
  <si>
    <t>E5J2P7</t>
  </si>
  <si>
    <t>E5J2R9</t>
  </si>
  <si>
    <t>E5J2S3</t>
  </si>
  <si>
    <t>E5J2S6</t>
  </si>
  <si>
    <t>E5J2S8</t>
  </si>
  <si>
    <t>E5J2T2</t>
  </si>
  <si>
    <t>E5L0A1</t>
  </si>
  <si>
    <t>E5L1A6</t>
  </si>
  <si>
    <t>E5L1A9</t>
  </si>
  <si>
    <t>E5L1L5</t>
  </si>
  <si>
    <t>E5L1L6</t>
  </si>
  <si>
    <t>E5L1M1</t>
  </si>
  <si>
    <t>E5L1M3</t>
  </si>
  <si>
    <t>E5L1X3</t>
  </si>
  <si>
    <t>E5L1X4</t>
  </si>
  <si>
    <t>E5L2W7</t>
  </si>
  <si>
    <t>E5P0A1</t>
  </si>
  <si>
    <t>E5R0A1</t>
  </si>
  <si>
    <t>E5T0A1</t>
  </si>
  <si>
    <t>E5T1K3</t>
  </si>
  <si>
    <t>E5T1K4</t>
  </si>
  <si>
    <t>E5T1K5</t>
  </si>
  <si>
    <t>E5T1K6</t>
  </si>
  <si>
    <t>E5T1K7</t>
  </si>
  <si>
    <t>E5T5B3</t>
  </si>
  <si>
    <t>E5V0A1</t>
  </si>
  <si>
    <t>E6A3A1</t>
  </si>
  <si>
    <t>E6B0A2</t>
  </si>
  <si>
    <t>E6B1C4</t>
  </si>
  <si>
    <t>E6B1C5</t>
  </si>
  <si>
    <t>E6B1C9</t>
  </si>
  <si>
    <t>E6B1E2</t>
  </si>
  <si>
    <t>E6B1G8</t>
  </si>
  <si>
    <t>E6B1H6</t>
  </si>
  <si>
    <t>E6B1L8</t>
  </si>
  <si>
    <t>E6B1M4</t>
  </si>
  <si>
    <t>E6B1M6</t>
  </si>
  <si>
    <t>E6B1M8</t>
  </si>
  <si>
    <t>E6B1N2</t>
  </si>
  <si>
    <t>E6B1N4</t>
  </si>
  <si>
    <t>E6B1P1</t>
  </si>
  <si>
    <t>E6B1P4</t>
  </si>
  <si>
    <t>E6B1R1</t>
  </si>
  <si>
    <t>E6B1S1</t>
  </si>
  <si>
    <t>E6B1T1</t>
  </si>
  <si>
    <t>E6B1T8</t>
  </si>
  <si>
    <t>E6B1X3</t>
  </si>
  <si>
    <t>E6B1Y6</t>
  </si>
  <si>
    <t>E6B2J8</t>
  </si>
  <si>
    <t>E6B2K7</t>
  </si>
  <si>
    <t>E6B2K9</t>
  </si>
  <si>
    <t>E6C1E5</t>
  </si>
  <si>
    <t>E6C1E8</t>
  </si>
  <si>
    <t>E6C1Y6</t>
  </si>
  <si>
    <t>E6C1Z4</t>
  </si>
  <si>
    <t>E6C2H5</t>
  </si>
  <si>
    <t>E6E1A6</t>
  </si>
  <si>
    <t>E6E1B1</t>
  </si>
  <si>
    <t>E6E1M9</t>
  </si>
  <si>
    <t>E6E1N7</t>
  </si>
  <si>
    <t>E6E1N8</t>
  </si>
  <si>
    <t>E6E1P2</t>
  </si>
  <si>
    <t>E6E1P6</t>
  </si>
  <si>
    <t>E6E1T6</t>
  </si>
  <si>
    <t>E6E1X7</t>
  </si>
  <si>
    <t>E6E1X8</t>
  </si>
  <si>
    <t>E6E1Y6</t>
  </si>
  <si>
    <t>E6E2A8</t>
  </si>
  <si>
    <t>E6E2L4</t>
  </si>
  <si>
    <t>E6G1J2</t>
  </si>
  <si>
    <t>E6G1N3</t>
  </si>
  <si>
    <t>E6G1Y9</t>
  </si>
  <si>
    <t>E6G1Z6</t>
  </si>
  <si>
    <t>E6G2H6</t>
  </si>
  <si>
    <t>E6G2H8</t>
  </si>
  <si>
    <t>E6G2J8</t>
  </si>
  <si>
    <t>E6G2K4</t>
  </si>
  <si>
    <t>E6G2L5</t>
  </si>
  <si>
    <t>E6G2N4</t>
  </si>
  <si>
    <t>E6G2N6</t>
  </si>
  <si>
    <t>E6H0A1</t>
  </si>
  <si>
    <t>E6J2C1</t>
  </si>
  <si>
    <t>E6K1Y1</t>
  </si>
  <si>
    <t>E6K1Z9</t>
  </si>
  <si>
    <t>E6K2B1</t>
  </si>
  <si>
    <t>E6K2C5</t>
  </si>
  <si>
    <t>E6K3K4</t>
  </si>
  <si>
    <t>E6K3W2</t>
  </si>
  <si>
    <t>E7A0A1</t>
  </si>
  <si>
    <t>E8J3Y5</t>
  </si>
  <si>
    <t>E8K0A1</t>
  </si>
  <si>
    <t>E8K4A1</t>
  </si>
  <si>
    <t>E8L0A1</t>
  </si>
  <si>
    <t>E8N2V7</t>
  </si>
  <si>
    <t>E8P0A1</t>
  </si>
  <si>
    <t>E8P7L8</t>
  </si>
  <si>
    <t>E8R0A1</t>
  </si>
  <si>
    <t>E8R2E4</t>
  </si>
  <si>
    <t>E8S0A1</t>
  </si>
  <si>
    <t>E8S4J1</t>
  </si>
  <si>
    <t>E8T0A1</t>
  </si>
  <si>
    <t>E9H2C8</t>
  </si>
  <si>
    <t>G0A0A1</t>
  </si>
  <si>
    <t>G0G0G0</t>
  </si>
  <si>
    <t>G0G1A0</t>
  </si>
  <si>
    <t>G0G1G0</t>
  </si>
  <si>
    <t>G0G1H0</t>
  </si>
  <si>
    <t>G0G1H9</t>
  </si>
  <si>
    <t>G0G1J0</t>
  </si>
  <si>
    <t>G0G1K0</t>
  </si>
  <si>
    <t>G0G1L0</t>
  </si>
  <si>
    <t>G0G1M0</t>
  </si>
  <si>
    <t>G0G1N0</t>
  </si>
  <si>
    <t>G0G1P0</t>
  </si>
  <si>
    <t>G0G1R0</t>
  </si>
  <si>
    <t>G0G1T0</t>
  </si>
  <si>
    <t>G0G1V0</t>
  </si>
  <si>
    <t>G0G1W0</t>
  </si>
  <si>
    <t>G0G2G0</t>
  </si>
  <si>
    <t>G0G2L0</t>
  </si>
  <si>
    <t>G0G2N0</t>
  </si>
  <si>
    <t>G0G2Z0</t>
  </si>
  <si>
    <t>G0H0A1</t>
  </si>
  <si>
    <t>G0W2X0</t>
  </si>
  <si>
    <t>G0W3B0</t>
  </si>
  <si>
    <t>G0W3C0</t>
  </si>
  <si>
    <t>G0X0A1</t>
  </si>
  <si>
    <t>G0X3L0</t>
  </si>
  <si>
    <t>G0X3M0</t>
  </si>
  <si>
    <t>G0X3N0</t>
  </si>
  <si>
    <t>G0X3P0</t>
  </si>
  <si>
    <t>G0X3R0</t>
  </si>
  <si>
    <t>G0Y0A1</t>
  </si>
  <si>
    <t>G0Z1K0</t>
  </si>
  <si>
    <t>G1B0A0</t>
  </si>
  <si>
    <t>G1B9Z9</t>
  </si>
  <si>
    <t>G2A0A0</t>
  </si>
  <si>
    <t>G2A9Z9</t>
  </si>
  <si>
    <t>G2M0A0</t>
  </si>
  <si>
    <t>G2N9Z9</t>
  </si>
  <si>
    <t>G3A0A0</t>
  </si>
  <si>
    <t>G3C9Z9</t>
  </si>
  <si>
    <t>G3G0A0</t>
  </si>
  <si>
    <t>G3K9Z9</t>
  </si>
  <si>
    <t>G3L0A1</t>
  </si>
  <si>
    <t>G3L5B6</t>
  </si>
  <si>
    <t>G3M0A0</t>
  </si>
  <si>
    <t>G3N9Z9</t>
  </si>
  <si>
    <t>G3S0A0</t>
  </si>
  <si>
    <t>G3S9Z9</t>
  </si>
  <si>
    <t>G3Z0A0</t>
  </si>
  <si>
    <t>G3Z9Z9</t>
  </si>
  <si>
    <t>G4A0A1</t>
  </si>
  <si>
    <t>G5C3X4</t>
  </si>
  <si>
    <t>G5J0A1</t>
  </si>
  <si>
    <t>G5J3T7</t>
  </si>
  <si>
    <t>G5R0A1</t>
  </si>
  <si>
    <t>G5T2K3</t>
  </si>
  <si>
    <t>G5V0A0</t>
  </si>
  <si>
    <t>G5V9Z9</t>
  </si>
  <si>
    <t>G5X0A0</t>
  </si>
  <si>
    <t>G5Z9Z9</t>
  </si>
  <si>
    <t>G6A0A0</t>
  </si>
  <si>
    <t>G6A9Z9</t>
  </si>
  <si>
    <t>G6C0A0</t>
  </si>
  <si>
    <t>G6E9Z9</t>
  </si>
  <si>
    <t>G6H0A0</t>
  </si>
  <si>
    <t>G6K9Z9</t>
  </si>
  <si>
    <t>G6L0A1</t>
  </si>
  <si>
    <t>G6L5V7</t>
  </si>
  <si>
    <t>G6R0A0</t>
  </si>
  <si>
    <t>G6R9Z9</t>
  </si>
  <si>
    <t>G6V0A0</t>
  </si>
  <si>
    <t>G6V9Z9</t>
  </si>
  <si>
    <t>G6W0A0</t>
  </si>
  <si>
    <t>G6X9Z9</t>
  </si>
  <si>
    <t>G6Z0A0</t>
  </si>
  <si>
    <t>G6Z9Z9</t>
  </si>
  <si>
    <t>G7A0A0</t>
  </si>
  <si>
    <t>G7A9Z9</t>
  </si>
  <si>
    <t>G7X7V6</t>
  </si>
  <si>
    <t>G8G0A1</t>
  </si>
  <si>
    <t>G8L7C9</t>
  </si>
  <si>
    <t>G8L8A1</t>
  </si>
  <si>
    <t>G8L8A6</t>
  </si>
  <si>
    <t>G8L8A7</t>
  </si>
  <si>
    <t>G8L8A8</t>
  </si>
  <si>
    <t>G8M0A1</t>
  </si>
  <si>
    <t>G8P3C5</t>
  </si>
  <si>
    <t>G9X0A1</t>
  </si>
  <si>
    <t>G9X4W3</t>
  </si>
  <si>
    <t>H0M0A1</t>
  </si>
  <si>
    <t>H0M1A0</t>
  </si>
  <si>
    <t>H0M1A1</t>
  </si>
  <si>
    <t>J0A0A1</t>
  </si>
  <si>
    <t>J0B4B0</t>
  </si>
  <si>
    <t>J0E0A1</t>
  </si>
  <si>
    <t>J0K1L0</t>
  </si>
  <si>
    <t>J0K1M0</t>
  </si>
  <si>
    <t>J0K1N0</t>
  </si>
  <si>
    <t>J0M0B8</t>
  </si>
  <si>
    <t>J0M1A0</t>
  </si>
  <si>
    <t>J0M1Y0</t>
  </si>
  <si>
    <t>J0N0A0</t>
  </si>
  <si>
    <t>J0N9Z9</t>
  </si>
  <si>
    <t>J0P0A1</t>
  </si>
  <si>
    <t>J0P0B1</t>
  </si>
  <si>
    <t>J0R0A0</t>
  </si>
  <si>
    <t>J0R9Z9</t>
  </si>
  <si>
    <t>J0S0A1</t>
  </si>
  <si>
    <t>J0W1Y0</t>
  </si>
  <si>
    <t>J0W2C0</t>
  </si>
  <si>
    <t>J0X0A3</t>
  </si>
  <si>
    <t>J0X1A0</t>
  </si>
  <si>
    <t>J0X1C0</t>
  </si>
  <si>
    <t>J0X1E0</t>
  </si>
  <si>
    <t>J0X1G0</t>
  </si>
  <si>
    <t>J0X2G0</t>
  </si>
  <si>
    <t>J0X2J0</t>
  </si>
  <si>
    <t>J0X2L0</t>
  </si>
  <si>
    <t>J0X2M0</t>
  </si>
  <si>
    <t>J0X2P0</t>
  </si>
  <si>
    <t>J0X2Y0</t>
  </si>
  <si>
    <t>J0X2Z0</t>
  </si>
  <si>
    <t>J0X3B0</t>
  </si>
  <si>
    <t>J0X3K0</t>
  </si>
  <si>
    <t>J0X3M0</t>
  </si>
  <si>
    <t>J0Y0A1</t>
  </si>
  <si>
    <t>J0Y2S0</t>
  </si>
  <si>
    <t>J0Y2X0</t>
  </si>
  <si>
    <t>J0Y3H0</t>
  </si>
  <si>
    <t>J0Y3M0</t>
  </si>
  <si>
    <t>J0Z3V0</t>
  </si>
  <si>
    <t>J2G0A0</t>
  </si>
  <si>
    <t>J2L9Z9</t>
  </si>
  <si>
    <t>J2N0A0</t>
  </si>
  <si>
    <t>J2N9Z9</t>
  </si>
  <si>
    <t>J2R0A0</t>
  </si>
  <si>
    <t>J2T9Z9</t>
  </si>
  <si>
    <t>J3P0A0</t>
  </si>
  <si>
    <t>J3R9Z9</t>
  </si>
  <si>
    <t>J5M0A0</t>
  </si>
  <si>
    <t>J5M9Z9</t>
  </si>
  <si>
    <t>J5R0A0</t>
  </si>
  <si>
    <t>J5R9Z9</t>
  </si>
  <si>
    <t>J5T0A0</t>
  </si>
  <si>
    <t>J5T9Z9</t>
  </si>
  <si>
    <t>J5V0A0</t>
  </si>
  <si>
    <t>J5X9Z9</t>
  </si>
  <si>
    <t>J6E0A0</t>
  </si>
  <si>
    <t>J6E9Z9</t>
  </si>
  <si>
    <t>J7K0A0</t>
  </si>
  <si>
    <t>J7K9Z9</t>
  </si>
  <si>
    <t>J7M0A0</t>
  </si>
  <si>
    <t>J7M9Z9</t>
  </si>
  <si>
    <t>J7X0A0</t>
  </si>
  <si>
    <t>J7X9Z9</t>
  </si>
  <si>
    <t>J8A0A0</t>
  </si>
  <si>
    <t>J8B9Z9</t>
  </si>
  <si>
    <t>J8E0A0</t>
  </si>
  <si>
    <t>J8E9Z9</t>
  </si>
  <si>
    <t>J8G0A1</t>
  </si>
  <si>
    <t>J8G3E3</t>
  </si>
  <si>
    <t>J8H0A0</t>
  </si>
  <si>
    <t>J8H9Z9</t>
  </si>
  <si>
    <t>J8L0A0</t>
  </si>
  <si>
    <t>J8L9Z9</t>
  </si>
  <si>
    <t>J8N0A2</t>
  </si>
  <si>
    <t>J8N9P9</t>
  </si>
  <si>
    <t>J9E0A1</t>
  </si>
  <si>
    <t>J9E3P6</t>
  </si>
  <si>
    <t>J9L0A2</t>
  </si>
  <si>
    <t>J9L3X6</t>
  </si>
  <si>
    <t>J9P7A5</t>
  </si>
  <si>
    <t>J9P7A8</t>
  </si>
  <si>
    <t>J9P7B9</t>
  </si>
  <si>
    <t>J9P7E9</t>
  </si>
  <si>
    <t>J9P7G3</t>
  </si>
  <si>
    <t>J9P7G5</t>
  </si>
  <si>
    <t>J9T0A1</t>
  </si>
  <si>
    <t>J9T4P1</t>
  </si>
  <si>
    <t>J9V0A1</t>
  </si>
  <si>
    <t>J9V2G2</t>
  </si>
  <si>
    <t>J9X0A1</t>
  </si>
  <si>
    <t>J9Z3S7</t>
  </si>
  <si>
    <t>K0A0A1</t>
  </si>
  <si>
    <t>K0A0E1</t>
  </si>
  <si>
    <t>K0B0A1</t>
  </si>
  <si>
    <t>K0J1C0</t>
  </si>
  <si>
    <t>K0J1E0</t>
  </si>
  <si>
    <t>K0J1G0</t>
  </si>
  <si>
    <t>K0J1P0</t>
  </si>
  <si>
    <t>K0J1R0</t>
  </si>
  <si>
    <t>K0J1S0</t>
  </si>
  <si>
    <t>K0J2A0</t>
  </si>
  <si>
    <t>K0J2B0</t>
  </si>
  <si>
    <t>K0J2C0</t>
  </si>
  <si>
    <t>K0J2G0</t>
  </si>
  <si>
    <t>K0J2H0</t>
  </si>
  <si>
    <t>K0J2J0</t>
  </si>
  <si>
    <t>K0J2K0</t>
  </si>
  <si>
    <t>K0J2L0</t>
  </si>
  <si>
    <t>K0J2R0</t>
  </si>
  <si>
    <t>K0K0A1</t>
  </si>
  <si>
    <t>K0K0E6</t>
  </si>
  <si>
    <t>K0L0A1</t>
  </si>
  <si>
    <t>K0M2T0</t>
  </si>
  <si>
    <t>L0C0A1</t>
  </si>
  <si>
    <t>L0C0A2</t>
  </si>
  <si>
    <t>L0K0A1</t>
  </si>
  <si>
    <t>L0K0B3</t>
  </si>
  <si>
    <t>L0N0A2</t>
  </si>
  <si>
    <t>L0N0A3</t>
  </si>
  <si>
    <t>N0A0A1</t>
  </si>
  <si>
    <t>N0A0A9</t>
  </si>
  <si>
    <t>N0C0A1</t>
  </si>
  <si>
    <t>N0E0B2</t>
  </si>
  <si>
    <t>N0G0A1</t>
  </si>
  <si>
    <t>N0J0B5</t>
  </si>
  <si>
    <t>N0L0A1</t>
  </si>
  <si>
    <t>N0L0B7</t>
  </si>
  <si>
    <t>N0M0A1</t>
  </si>
  <si>
    <t>N0M0C4</t>
  </si>
  <si>
    <t>N0N0A1</t>
  </si>
  <si>
    <t>N0N0A9</t>
  </si>
  <si>
    <t>P0A0A1</t>
  </si>
  <si>
    <t>P0H1B0</t>
  </si>
  <si>
    <t>P0H1C0</t>
  </si>
  <si>
    <t>P0H1E0</t>
  </si>
  <si>
    <t>P0H2H0</t>
  </si>
  <si>
    <t>P0H2J0</t>
  </si>
  <si>
    <t>P0H2K0</t>
  </si>
  <si>
    <t>P0J1H0</t>
  </si>
  <si>
    <t>P0J1J0</t>
  </si>
  <si>
    <t>P0J1K0</t>
  </si>
  <si>
    <t>P0K1R0</t>
  </si>
  <si>
    <t>P0K1S0</t>
  </si>
  <si>
    <t>P0K1T0</t>
  </si>
  <si>
    <t>P0L0B6</t>
  </si>
  <si>
    <t>P0L1A0</t>
  </si>
  <si>
    <t>P0L1B0</t>
  </si>
  <si>
    <t>P0L1C0</t>
  </si>
  <si>
    <t>P0L1G0</t>
  </si>
  <si>
    <t>P0L1H0</t>
  </si>
  <si>
    <t>P0L1K0</t>
  </si>
  <si>
    <t>P0L1M0</t>
  </si>
  <si>
    <t>P0L1N0</t>
  </si>
  <si>
    <t>P0L1P0</t>
  </si>
  <si>
    <t>P0L1R0</t>
  </si>
  <si>
    <t>P0L1S0</t>
  </si>
  <si>
    <t>P0L1T0</t>
  </si>
  <si>
    <t>P0L1V0</t>
  </si>
  <si>
    <t>P0L1W0</t>
  </si>
  <si>
    <t>P0L1Y0</t>
  </si>
  <si>
    <t>P0L1Z0</t>
  </si>
  <si>
    <t>P0L2G0</t>
  </si>
  <si>
    <t>P0L2H0</t>
  </si>
  <si>
    <t>P0L2P0</t>
  </si>
  <si>
    <t>P0M1B0</t>
  </si>
  <si>
    <t>P0M1C0</t>
  </si>
  <si>
    <t>P0M1E0</t>
  </si>
  <si>
    <t>P0M1J0</t>
  </si>
  <si>
    <t>P0M1K0</t>
  </si>
  <si>
    <t>P0M1L0</t>
  </si>
  <si>
    <t>P0M1S0</t>
  </si>
  <si>
    <t>P0M1T0</t>
  </si>
  <si>
    <t>P0M1W0</t>
  </si>
  <si>
    <t>P0M1X0</t>
  </si>
  <si>
    <t>P0M2G0</t>
  </si>
  <si>
    <t>P0M2H0</t>
  </si>
  <si>
    <t>P0M2J9</t>
  </si>
  <si>
    <t>P0M2K0</t>
  </si>
  <si>
    <t>P0M2R0</t>
  </si>
  <si>
    <t>P0M2S0</t>
  </si>
  <si>
    <t>P0M2W0</t>
  </si>
  <si>
    <t>P0M2X0</t>
  </si>
  <si>
    <t>P0M2Y0</t>
  </si>
  <si>
    <t>P0M2Z0</t>
  </si>
  <si>
    <t>P0M3C0</t>
  </si>
  <si>
    <t>P0M3H0</t>
  </si>
  <si>
    <t>P0N0A0</t>
  </si>
  <si>
    <t>P0N0A4</t>
  </si>
  <si>
    <t>P0N1A0</t>
  </si>
  <si>
    <t>P0N1K0</t>
  </si>
  <si>
    <t>P0P0A1</t>
  </si>
  <si>
    <t>P0T0C8</t>
  </si>
  <si>
    <t>P0T1A0</t>
  </si>
  <si>
    <t>P0T1A9</t>
  </si>
  <si>
    <t>P0T1B0</t>
  </si>
  <si>
    <t>P0T1B9</t>
  </si>
  <si>
    <t>P0T1C0</t>
  </si>
  <si>
    <t>P0T1C1</t>
  </si>
  <si>
    <t>P0T1G0</t>
  </si>
  <si>
    <t>P0T1J0</t>
  </si>
  <si>
    <t>P0T1K0</t>
  </si>
  <si>
    <t>P0T1L0</t>
  </si>
  <si>
    <t>P0T1M0</t>
  </si>
  <si>
    <t>P0T1N0</t>
  </si>
  <si>
    <t>P0T1P0</t>
  </si>
  <si>
    <t>P0T1R0</t>
  </si>
  <si>
    <t>P0T1W0</t>
  </si>
  <si>
    <t>P0T1X0</t>
  </si>
  <si>
    <t>P0T1Z0</t>
  </si>
  <si>
    <t>P0T2A0</t>
  </si>
  <si>
    <t>P0T2B0</t>
  </si>
  <si>
    <t>P0T2B9</t>
  </si>
  <si>
    <t>P0T2C0</t>
  </si>
  <si>
    <t>P0T2K0</t>
  </si>
  <si>
    <t>P0T2L0</t>
  </si>
  <si>
    <t>P0T2L9</t>
  </si>
  <si>
    <t>P0T2M0</t>
  </si>
  <si>
    <t>P0T2N0</t>
  </si>
  <si>
    <t>P0T2P0</t>
  </si>
  <si>
    <t>P0T2W0</t>
  </si>
  <si>
    <t>P0T2Y0</t>
  </si>
  <si>
    <t>P0T3C0</t>
  </si>
  <si>
    <t>P0T3E0</t>
  </si>
  <si>
    <t>P0V1C0</t>
  </si>
  <si>
    <t>P0V1E0</t>
  </si>
  <si>
    <t>P0V1G0</t>
  </si>
  <si>
    <t>P0V1J0</t>
  </si>
  <si>
    <t>P0V1L0</t>
  </si>
  <si>
    <t>P0V1N0</t>
  </si>
  <si>
    <t>P0V1P0</t>
  </si>
  <si>
    <t>P0V1T0</t>
  </si>
  <si>
    <t>P0V1V0</t>
  </si>
  <si>
    <t>P0V1W0</t>
  </si>
  <si>
    <t>P0V1X0</t>
  </si>
  <si>
    <t>P0V1Y0</t>
  </si>
  <si>
    <t>P0V2A0</t>
  </si>
  <si>
    <t>P0V2B0</t>
  </si>
  <si>
    <t>P0V2E0</t>
  </si>
  <si>
    <t>P0V2G0</t>
  </si>
  <si>
    <t>P0V2H0</t>
  </si>
  <si>
    <t>P0V2J0</t>
  </si>
  <si>
    <t>P0V2K0</t>
  </si>
  <si>
    <t>P0V2L0</t>
  </si>
  <si>
    <t>P0V2M0</t>
  </si>
  <si>
    <t>P0V2P0</t>
  </si>
  <si>
    <t>P0V2S0</t>
  </si>
  <si>
    <t>P0V2V0</t>
  </si>
  <si>
    <t>P0V2X0</t>
  </si>
  <si>
    <t>P0V2Y0</t>
  </si>
  <si>
    <t>P0V3G0</t>
  </si>
  <si>
    <t>P0V3H0</t>
  </si>
  <si>
    <t>P0X0A6</t>
  </si>
  <si>
    <t>P0X1B0</t>
  </si>
  <si>
    <t>P0X1C0</t>
  </si>
  <si>
    <t>P0X1E0</t>
  </si>
  <si>
    <t>P0X1H0</t>
  </si>
  <si>
    <t>P0X1K0</t>
  </si>
  <si>
    <t>P0X1L0</t>
  </si>
  <si>
    <t>P0X1M0</t>
  </si>
  <si>
    <t>P0X1N0</t>
  </si>
  <si>
    <t>P0X1P0</t>
  </si>
  <si>
    <t>P0X1S0</t>
  </si>
  <si>
    <t>P0Y1A0</t>
  </si>
  <si>
    <t>P2N0A1</t>
  </si>
  <si>
    <t>P2N3S2</t>
  </si>
  <si>
    <t>P5A0A1</t>
  </si>
  <si>
    <t>P5N3J7</t>
  </si>
  <si>
    <t>P8N0A1</t>
  </si>
  <si>
    <t>P9N4T1</t>
  </si>
  <si>
    <t>R0A0A1</t>
  </si>
  <si>
    <t>R0A9A2</t>
  </si>
  <si>
    <t>R0B0A0</t>
  </si>
  <si>
    <t>R0B1P0</t>
  </si>
  <si>
    <t>R0B1R0</t>
  </si>
  <si>
    <t>R0B1S0</t>
  </si>
  <si>
    <t>R0B2H0</t>
  </si>
  <si>
    <t>R0B2J0</t>
  </si>
  <si>
    <t>R0C0H0</t>
  </si>
  <si>
    <t>R0C0J0</t>
  </si>
  <si>
    <t>R0C0K0</t>
  </si>
  <si>
    <t>R0C0S0</t>
  </si>
  <si>
    <t>R0C0V0</t>
  </si>
  <si>
    <t>R0C0W0</t>
  </si>
  <si>
    <t>R0C1C0</t>
  </si>
  <si>
    <t>R0C1E0</t>
  </si>
  <si>
    <t>R0C1G0</t>
  </si>
  <si>
    <t>R0C1Z0</t>
  </si>
  <si>
    <t>R0C2A0</t>
  </si>
  <si>
    <t>R0C2B0</t>
  </si>
  <si>
    <t>R0C2N0</t>
  </si>
  <si>
    <t>R0C2P0</t>
  </si>
  <si>
    <t>R0C2R0</t>
  </si>
  <si>
    <t>R0C3B0</t>
  </si>
  <si>
    <t>R0C3C0</t>
  </si>
  <si>
    <t>R0C3E0</t>
  </si>
  <si>
    <t>R0E0E2</t>
  </si>
  <si>
    <t>R0E0J0</t>
  </si>
  <si>
    <t>R0E0K0</t>
  </si>
  <si>
    <t>R0E0K1</t>
  </si>
  <si>
    <t>R0E0L0</t>
  </si>
  <si>
    <t>R0E0M0</t>
  </si>
  <si>
    <t>R0E1C0</t>
  </si>
  <si>
    <t>R0E1E0</t>
  </si>
  <si>
    <t>R0E1J0</t>
  </si>
  <si>
    <t>R0E1J3</t>
  </si>
  <si>
    <t>R0E1K0</t>
  </si>
  <si>
    <t>R0E1L0</t>
  </si>
  <si>
    <t>R0E1M0</t>
  </si>
  <si>
    <t>R0E1N0</t>
  </si>
  <si>
    <t>R0E1P0</t>
  </si>
  <si>
    <t>R0E2C0</t>
  </si>
  <si>
    <t>R0E2E0</t>
  </si>
  <si>
    <t>R0E2G0</t>
  </si>
  <si>
    <t>R0G2W0</t>
  </si>
  <si>
    <t>R0H0A0</t>
  </si>
  <si>
    <t>R0H0B5</t>
  </si>
  <si>
    <t>R0H0C0</t>
  </si>
  <si>
    <t>R0H0K0</t>
  </si>
  <si>
    <t>R0H0L0</t>
  </si>
  <si>
    <t>R0H0N0</t>
  </si>
  <si>
    <t>R0H0P0</t>
  </si>
  <si>
    <t>R0H0S0</t>
  </si>
  <si>
    <t>R0H0T0</t>
  </si>
  <si>
    <t>R0H0V0</t>
  </si>
  <si>
    <t>R0H1E0</t>
  </si>
  <si>
    <t>R0H1G0</t>
  </si>
  <si>
    <t>R0H1H0</t>
  </si>
  <si>
    <t>R0H1L0</t>
  </si>
  <si>
    <t>R0H1M0</t>
  </si>
  <si>
    <t>R0H1N0</t>
  </si>
  <si>
    <t>R0J0Y0</t>
  </si>
  <si>
    <t>R0J0Z0</t>
  </si>
  <si>
    <t>R0J1A0</t>
  </si>
  <si>
    <t>R0L0A9</t>
  </si>
  <si>
    <t>R0L0B0</t>
  </si>
  <si>
    <t>R0L0B1</t>
  </si>
  <si>
    <t>R0L0E2</t>
  </si>
  <si>
    <t>R0L0G0</t>
  </si>
  <si>
    <t>R0L0H0</t>
  </si>
  <si>
    <t>R0L0J0</t>
  </si>
  <si>
    <t>R0L0K0</t>
  </si>
  <si>
    <t>R0L0L0</t>
  </si>
  <si>
    <t>R0L0M0</t>
  </si>
  <si>
    <t>R0L0N0</t>
  </si>
  <si>
    <t>R0L0P0</t>
  </si>
  <si>
    <t>R0L0R0</t>
  </si>
  <si>
    <t>R0L0S0</t>
  </si>
  <si>
    <t>R0L0T0</t>
  </si>
  <si>
    <t>R0L0Z0</t>
  </si>
  <si>
    <t>R0L1B0</t>
  </si>
  <si>
    <t>R0L1C0</t>
  </si>
  <si>
    <t>R0L1E0</t>
  </si>
  <si>
    <t>R0L1G0</t>
  </si>
  <si>
    <t>R0L1K0</t>
  </si>
  <si>
    <t>R0L1L0</t>
  </si>
  <si>
    <t>R0L1M0</t>
  </si>
  <si>
    <t>R0L1P0</t>
  </si>
  <si>
    <t>R0L1R0</t>
  </si>
  <si>
    <t>R0L1S0</t>
  </si>
  <si>
    <t>R0L1T0</t>
  </si>
  <si>
    <t>R0L1W0</t>
  </si>
  <si>
    <t>R0L1X0</t>
  </si>
  <si>
    <t>R0L1Y0</t>
  </si>
  <si>
    <t>R0L1Z0</t>
  </si>
  <si>
    <t>R0L2A0</t>
  </si>
  <si>
    <t>R0L2C0</t>
  </si>
  <si>
    <t>R0L2G0</t>
  </si>
  <si>
    <t>R0L2K0</t>
  </si>
  <si>
    <t>R0L2L0</t>
  </si>
  <si>
    <t>R0M2H0</t>
  </si>
  <si>
    <t>R1N0A1</t>
  </si>
  <si>
    <t>R1N4B3</t>
  </si>
  <si>
    <t>R4J1B9</t>
  </si>
  <si>
    <t>R4J1C2</t>
  </si>
  <si>
    <t>R4K1B8</t>
  </si>
  <si>
    <t>R4K1C1</t>
  </si>
  <si>
    <t>R4K1C3</t>
  </si>
  <si>
    <t>R4L1B1</t>
  </si>
  <si>
    <t>R4L1B6</t>
  </si>
  <si>
    <t>R6M0A1</t>
  </si>
  <si>
    <t>R6W4E1</t>
  </si>
  <si>
    <t>R7N0A1</t>
  </si>
  <si>
    <t>R7N3N4</t>
  </si>
  <si>
    <t>R8A0A1</t>
  </si>
  <si>
    <t>R8A1V9</t>
  </si>
  <si>
    <t>R8N0A1</t>
  </si>
  <si>
    <t>R8N2B8</t>
  </si>
  <si>
    <t>R9A1K2</t>
  </si>
  <si>
    <t>R9A1V4</t>
  </si>
  <si>
    <t>S0A0A0</t>
  </si>
  <si>
    <t>S0A0E9</t>
  </si>
  <si>
    <t>S0A0G0</t>
  </si>
  <si>
    <t>S0A0G9</t>
  </si>
  <si>
    <t>S0A0H0</t>
  </si>
  <si>
    <t>S0A2Z0</t>
  </si>
  <si>
    <t>S0A3A0</t>
  </si>
  <si>
    <t>S0A3B0</t>
  </si>
  <si>
    <t>S0A4P0</t>
  </si>
  <si>
    <t>S0A4R0</t>
  </si>
  <si>
    <t>S0A4S0</t>
  </si>
  <si>
    <t>S0C2P0</t>
  </si>
  <si>
    <t>S0C2S0</t>
  </si>
  <si>
    <t>S0E0A0</t>
  </si>
  <si>
    <t>S0E0A9</t>
  </si>
  <si>
    <t>S0E0B0</t>
  </si>
  <si>
    <t>S0E0C6</t>
  </si>
  <si>
    <t>S0E0E0</t>
  </si>
  <si>
    <t>S0E0R0</t>
  </si>
  <si>
    <t>S0E0S0</t>
  </si>
  <si>
    <t>S0E0T0</t>
  </si>
  <si>
    <t>S0E0V0</t>
  </si>
  <si>
    <t>S0E0W0</t>
  </si>
  <si>
    <t>S0E0X0</t>
  </si>
  <si>
    <t>S0E0Y0</t>
  </si>
  <si>
    <t>S0E1J0</t>
  </si>
  <si>
    <t>S0E1K0</t>
  </si>
  <si>
    <t>S0E1L0</t>
  </si>
  <si>
    <t>S0E1M0</t>
  </si>
  <si>
    <t>S0E1P0</t>
  </si>
  <si>
    <t>S0E1S0</t>
  </si>
  <si>
    <t>S0E1T0</t>
  </si>
  <si>
    <t>S0G0R0</t>
  </si>
  <si>
    <t>S0G0S0</t>
  </si>
  <si>
    <t>S0G0T0</t>
  </si>
  <si>
    <t>S0G2Y0</t>
  </si>
  <si>
    <t>S0G2Z0</t>
  </si>
  <si>
    <t>S0G3A0</t>
  </si>
  <si>
    <t>S0G3J0</t>
  </si>
  <si>
    <t>S0G3K0</t>
  </si>
  <si>
    <t>S0G3L0</t>
  </si>
  <si>
    <t>S0H0E9</t>
  </si>
  <si>
    <t>S0H0G0</t>
  </si>
  <si>
    <t>S0H0G5</t>
  </si>
  <si>
    <t>S0H0K0</t>
  </si>
  <si>
    <t>S0H4M0</t>
  </si>
  <si>
    <t>S0J0A0</t>
  </si>
  <si>
    <t>S0J0A9</t>
  </si>
  <si>
    <t>S0J0B1</t>
  </si>
  <si>
    <t>S0J0Z0</t>
  </si>
  <si>
    <t>S0J1A0</t>
  </si>
  <si>
    <t>S0J1B0</t>
  </si>
  <si>
    <t>S0J1C0</t>
  </si>
  <si>
    <t>S0J1E0</t>
  </si>
  <si>
    <t>S0J1G0</t>
  </si>
  <si>
    <t>S0J1H0</t>
  </si>
  <si>
    <t>S0J1X0</t>
  </si>
  <si>
    <t>S0J1Y0</t>
  </si>
  <si>
    <t>S0J1Z0</t>
  </si>
  <si>
    <t>S0J2A0</t>
  </si>
  <si>
    <t>S0J2B0</t>
  </si>
  <si>
    <t>S0J2C0</t>
  </si>
  <si>
    <t>S0J2E0</t>
  </si>
  <si>
    <t>S0J2S0</t>
  </si>
  <si>
    <t>S0J2T0</t>
  </si>
  <si>
    <t>S0J2W0</t>
  </si>
  <si>
    <t>S0J3C0</t>
  </si>
  <si>
    <t>S0J3E0</t>
  </si>
  <si>
    <t>S0J3G0</t>
  </si>
  <si>
    <t>S0K0G9</t>
  </si>
  <si>
    <t>S0K0H0</t>
  </si>
  <si>
    <t>S0K0H9</t>
  </si>
  <si>
    <t>S0K0J0</t>
  </si>
  <si>
    <t>S0K0T0</t>
  </si>
  <si>
    <t>S0K0V0</t>
  </si>
  <si>
    <t>S0K0X0</t>
  </si>
  <si>
    <t>S0K0Z0</t>
  </si>
  <si>
    <t>S0K1A0</t>
  </si>
  <si>
    <t>S0K1B0</t>
  </si>
  <si>
    <t>S0K1E0</t>
  </si>
  <si>
    <t>S0K1G0</t>
  </si>
  <si>
    <t>S0K1H0</t>
  </si>
  <si>
    <t>S0K1J0</t>
  </si>
  <si>
    <t>S0K1K1</t>
  </si>
  <si>
    <t>S0K1L0</t>
  </si>
  <si>
    <t>S0K1M0</t>
  </si>
  <si>
    <t>S0K1X1</t>
  </si>
  <si>
    <t>S0K1Y0</t>
  </si>
  <si>
    <t>S0K1Z0</t>
  </si>
  <si>
    <t>S0K2G0</t>
  </si>
  <si>
    <t>S0K2H0</t>
  </si>
  <si>
    <t>S0K2J0</t>
  </si>
  <si>
    <t>S0K2M0</t>
  </si>
  <si>
    <t>S0K2P0</t>
  </si>
  <si>
    <t>S0K2R0</t>
  </si>
  <si>
    <t>S0K2W0</t>
  </si>
  <si>
    <t>S0K2X0</t>
  </si>
  <si>
    <t>S0K2Y0</t>
  </si>
  <si>
    <t>S0K3E0</t>
  </si>
  <si>
    <t>S0K3G0</t>
  </si>
  <si>
    <t>S0K3H0</t>
  </si>
  <si>
    <t>S0K3S0</t>
  </si>
  <si>
    <t>S0K3T0</t>
  </si>
  <si>
    <t>S0K3V0</t>
  </si>
  <si>
    <t>S0K3X0</t>
  </si>
  <si>
    <t>S0K3Y0</t>
  </si>
  <si>
    <t>S0K4B0</t>
  </si>
  <si>
    <t>S0K4C0</t>
  </si>
  <si>
    <t>S0K4E0</t>
  </si>
  <si>
    <t>S0K4H0</t>
  </si>
  <si>
    <t>S0K4K0</t>
  </si>
  <si>
    <t>S0K5S0</t>
  </si>
  <si>
    <t>S0L0A0</t>
  </si>
  <si>
    <t>S0L0A9</t>
  </si>
  <si>
    <t>S0L0B0</t>
  </si>
  <si>
    <t>S0L0E9</t>
  </si>
  <si>
    <t>S0L0G0</t>
  </si>
  <si>
    <t>S0L0G2</t>
  </si>
  <si>
    <t>S0L0H0</t>
  </si>
  <si>
    <t>S0L0J0</t>
  </si>
  <si>
    <t>S0L0K0</t>
  </si>
  <si>
    <t>S0L0L0</t>
  </si>
  <si>
    <t>S0L0N0</t>
  </si>
  <si>
    <t>S0L0S0</t>
  </si>
  <si>
    <t>S0L0T0</t>
  </si>
  <si>
    <t>S0L0V0</t>
  </si>
  <si>
    <t>S0L0Y0</t>
  </si>
  <si>
    <t>S0L0Z0</t>
  </si>
  <si>
    <t>S0L1A0</t>
  </si>
  <si>
    <t>S0L1C0</t>
  </si>
  <si>
    <t>S0L1E0</t>
  </si>
  <si>
    <t>S0L1H0</t>
  </si>
  <si>
    <t>S0L1K0</t>
  </si>
  <si>
    <t>S0L1L0</t>
  </si>
  <si>
    <t>S0L1M0</t>
  </si>
  <si>
    <t>S0L1R0</t>
  </si>
  <si>
    <t>S0L1T0</t>
  </si>
  <si>
    <t>S0L1V0</t>
  </si>
  <si>
    <t>S0L1W0</t>
  </si>
  <si>
    <t>S0L1Y0</t>
  </si>
  <si>
    <t>S0L1Z0</t>
  </si>
  <si>
    <t>S0L2C0</t>
  </si>
  <si>
    <t>S0L2E0</t>
  </si>
  <si>
    <t>S0L2G0</t>
  </si>
  <si>
    <t>S0L2H0</t>
  </si>
  <si>
    <t>S0L2J0</t>
  </si>
  <si>
    <t>S0L2K0</t>
  </si>
  <si>
    <t>S0L2L0</t>
  </si>
  <si>
    <t>S0L2M0</t>
  </si>
  <si>
    <t>S0L2V0</t>
  </si>
  <si>
    <t>S0L2Y0</t>
  </si>
  <si>
    <t>S0L2Z0</t>
  </si>
  <si>
    <t>S0L3A0</t>
  </si>
  <si>
    <t>S0L3L0</t>
  </si>
  <si>
    <t>S0L3M0</t>
  </si>
  <si>
    <t>S0L3N0</t>
  </si>
  <si>
    <t>S0L3R0</t>
  </si>
  <si>
    <t>S0M0A0</t>
  </si>
  <si>
    <t>S0M0A9</t>
  </si>
  <si>
    <t>S0M0B0</t>
  </si>
  <si>
    <t>S0M0B9</t>
  </si>
  <si>
    <t>S0M0C0</t>
  </si>
  <si>
    <t>S0M0C9</t>
  </si>
  <si>
    <t>S0M0E0</t>
  </si>
  <si>
    <t>S0M0E9</t>
  </si>
  <si>
    <t>S0M0G0</t>
  </si>
  <si>
    <t>S0M0G9</t>
  </si>
  <si>
    <t>S0M0H0</t>
  </si>
  <si>
    <t>S0M0J0</t>
  </si>
  <si>
    <t>S0M0K0</t>
  </si>
  <si>
    <t>S0M0L0</t>
  </si>
  <si>
    <t>S0M0M0</t>
  </si>
  <si>
    <t>S0M0N0</t>
  </si>
  <si>
    <t>S0M0R0</t>
  </si>
  <si>
    <t>S0M0S0</t>
  </si>
  <si>
    <t>S0M0T0</t>
  </si>
  <si>
    <t>S0M0V0</t>
  </si>
  <si>
    <t>S0M0Y0</t>
  </si>
  <si>
    <t>S0M0Z0</t>
  </si>
  <si>
    <t>S0M1G0</t>
  </si>
  <si>
    <t>S0M1H0</t>
  </si>
  <si>
    <t>S0M1J0</t>
  </si>
  <si>
    <t>S0M1K0</t>
  </si>
  <si>
    <t>S0M1R0</t>
  </si>
  <si>
    <t>S0M1S0</t>
  </si>
  <si>
    <t>S0M1T0</t>
  </si>
  <si>
    <t>S0M1W0</t>
  </si>
  <si>
    <t>S0M1X0</t>
  </si>
  <si>
    <t>S0M2C0</t>
  </si>
  <si>
    <t>S0M2E0</t>
  </si>
  <si>
    <t>S0M2G0</t>
  </si>
  <si>
    <t>S0M2H0</t>
  </si>
  <si>
    <t>S0M2J0</t>
  </si>
  <si>
    <t>S0M2K0</t>
  </si>
  <si>
    <t>S0M2P0</t>
  </si>
  <si>
    <t>S0M2R0</t>
  </si>
  <si>
    <t>S0M2T0</t>
  </si>
  <si>
    <t>S0M2V0</t>
  </si>
  <si>
    <t>S0M2W0</t>
  </si>
  <si>
    <t>S0M3A0</t>
  </si>
  <si>
    <t>S0M3B0</t>
  </si>
  <si>
    <t>S0M3C0</t>
  </si>
  <si>
    <t>S0M3E0</t>
  </si>
  <si>
    <t>S0M3H0</t>
  </si>
  <si>
    <t>S0N0A0</t>
  </si>
  <si>
    <t>S0P0B0</t>
  </si>
  <si>
    <t>S0P0C0</t>
  </si>
  <si>
    <t>S0P0G0</t>
  </si>
  <si>
    <t>S0P0H0</t>
  </si>
  <si>
    <t>S0P0J0</t>
  </si>
  <si>
    <t>S3N0A1</t>
  </si>
  <si>
    <t>S4H3R4</t>
  </si>
  <si>
    <t>S9A0A1</t>
  </si>
  <si>
    <t>S9V2K9</t>
  </si>
  <si>
    <t>S9X0A1</t>
  </si>
  <si>
    <t>S9X2A1</t>
  </si>
  <si>
    <t>T0A0A0</t>
  </si>
  <si>
    <t>T0A0A9</t>
  </si>
  <si>
    <t>T0A0B0</t>
  </si>
  <si>
    <t>T0A0B1</t>
  </si>
  <si>
    <t>T0A0E9</t>
  </si>
  <si>
    <t>T0A0J0</t>
  </si>
  <si>
    <t>T0A0K0</t>
  </si>
  <si>
    <t>T0A0K5</t>
  </si>
  <si>
    <t>T0A0M0</t>
  </si>
  <si>
    <t>T0A0N0</t>
  </si>
  <si>
    <t>T0A0P0</t>
  </si>
  <si>
    <t>T0A0R0</t>
  </si>
  <si>
    <t>T0A0T0</t>
  </si>
  <si>
    <t>T0A0Z0</t>
  </si>
  <si>
    <t>T0A1A0</t>
  </si>
  <si>
    <t>T0A1B0</t>
  </si>
  <si>
    <t>T0A1E0</t>
  </si>
  <si>
    <t>T0A1H0</t>
  </si>
  <si>
    <t>T0A1M0</t>
  </si>
  <si>
    <t>T0A1N0</t>
  </si>
  <si>
    <t>T0A1N6</t>
  </si>
  <si>
    <t>T0A1P0</t>
  </si>
  <si>
    <t>T0A1S1</t>
  </si>
  <si>
    <t>T0A1V0</t>
  </si>
  <si>
    <t>T0A1X0</t>
  </si>
  <si>
    <t>T0A1Z0</t>
  </si>
  <si>
    <t>T0A2A0</t>
  </si>
  <si>
    <t>T0A2B0</t>
  </si>
  <si>
    <t>T0A2C0</t>
  </si>
  <si>
    <t>T0A2C2</t>
  </si>
  <si>
    <t>T0A2E0</t>
  </si>
  <si>
    <t>T0A2G0</t>
  </si>
  <si>
    <t>T0A2H0</t>
  </si>
  <si>
    <t>T0A2J0</t>
  </si>
  <si>
    <t>T0A2K0</t>
  </si>
  <si>
    <t>T0A2L0</t>
  </si>
  <si>
    <t>T0A2N0</t>
  </si>
  <si>
    <t>T0A2P0</t>
  </si>
  <si>
    <t>T0A2V0</t>
  </si>
  <si>
    <t>T0A2W0</t>
  </si>
  <si>
    <t>T0A2Y0</t>
  </si>
  <si>
    <t>T0A2Z0</t>
  </si>
  <si>
    <t>T0A3A0</t>
  </si>
  <si>
    <t>T0A3E0</t>
  </si>
  <si>
    <t>T0A3G0</t>
  </si>
  <si>
    <t>T0A3J0</t>
  </si>
  <si>
    <t>T0A3K0</t>
  </si>
  <si>
    <t>T0A3M0</t>
  </si>
  <si>
    <t>T0A3N0</t>
  </si>
  <si>
    <t>T0A3P0</t>
  </si>
  <si>
    <t>T0A3T0</t>
  </si>
  <si>
    <t>T0A3Z0</t>
  </si>
  <si>
    <t>T0A4A0</t>
  </si>
  <si>
    <t>T0B0A0</t>
  </si>
  <si>
    <t>T0B0E9</t>
  </si>
  <si>
    <t>T0B0G0</t>
  </si>
  <si>
    <t>T0B0G9</t>
  </si>
  <si>
    <t>T0B0H0</t>
  </si>
  <si>
    <t>T0B0J0</t>
  </si>
  <si>
    <t>T0B0J1</t>
  </si>
  <si>
    <t>T0B0J5</t>
  </si>
  <si>
    <t>T0B0K0</t>
  </si>
  <si>
    <t>T0B0L0</t>
  </si>
  <si>
    <t>T0B0M0</t>
  </si>
  <si>
    <t>T0B0P0</t>
  </si>
  <si>
    <t>T0B0R0</t>
  </si>
  <si>
    <t>T0B0S0</t>
  </si>
  <si>
    <t>T0B0T0</t>
  </si>
  <si>
    <t>T0B0V0</t>
  </si>
  <si>
    <t>T0B0W0</t>
  </si>
  <si>
    <t>T0B0X0</t>
  </si>
  <si>
    <t>T0B0Z0</t>
  </si>
  <si>
    <t>T0B1B0</t>
  </si>
  <si>
    <t>T0B1C0</t>
  </si>
  <si>
    <t>T0B1G0</t>
  </si>
  <si>
    <t>T0B1H0</t>
  </si>
  <si>
    <t>T0B1J0</t>
  </si>
  <si>
    <t>T0B1K0</t>
  </si>
  <si>
    <t>T0B1M0</t>
  </si>
  <si>
    <t>T0B1N0</t>
  </si>
  <si>
    <t>T0B1R0</t>
  </si>
  <si>
    <t>T0B1S0</t>
  </si>
  <si>
    <t>T0B1V0</t>
  </si>
  <si>
    <t>T0B1W0</t>
  </si>
  <si>
    <t>T0B1X0</t>
  </si>
  <si>
    <t>T0B2A0</t>
  </si>
  <si>
    <t>T0B2L0</t>
  </si>
  <si>
    <t>T0B2M0</t>
  </si>
  <si>
    <t>T0B2M2</t>
  </si>
  <si>
    <t>T0B2N0</t>
  </si>
  <si>
    <t>T0B2P0</t>
  </si>
  <si>
    <t>T0B2R0</t>
  </si>
  <si>
    <t>T0B2S0</t>
  </si>
  <si>
    <t>T0B2V0</t>
  </si>
  <si>
    <t>T0B2W0</t>
  </si>
  <si>
    <t>T0B2X0</t>
  </si>
  <si>
    <t>T0B2Y0</t>
  </si>
  <si>
    <t>T0B2Z0</t>
  </si>
  <si>
    <t>T0B3A0</t>
  </si>
  <si>
    <t>T0B3B0</t>
  </si>
  <si>
    <t>T0B3C0</t>
  </si>
  <si>
    <t>T0B3H0</t>
  </si>
  <si>
    <t>T0B3J0</t>
  </si>
  <si>
    <t>T0B3K0</t>
  </si>
  <si>
    <t>T0B3L0</t>
  </si>
  <si>
    <t>T0B3P0</t>
  </si>
  <si>
    <t>T0B3R0</t>
  </si>
  <si>
    <t>T0B3S0</t>
  </si>
  <si>
    <t>T0B3T0</t>
  </si>
  <si>
    <t>T0B3V0</t>
  </si>
  <si>
    <t>T0B3X0</t>
  </si>
  <si>
    <t>T0B3Y0</t>
  </si>
  <si>
    <t>T0B3Z0</t>
  </si>
  <si>
    <t>T0B4A0</t>
  </si>
  <si>
    <t>T0B4C0</t>
  </si>
  <si>
    <t>T0B4E0</t>
  </si>
  <si>
    <t>T0B4G0</t>
  </si>
  <si>
    <t>T0B4H0</t>
  </si>
  <si>
    <t>T0B4J0</t>
  </si>
  <si>
    <t>T0B4J5</t>
  </si>
  <si>
    <t>T0B4K0</t>
  </si>
  <si>
    <t>T0B4N0</t>
  </si>
  <si>
    <t>T0B4R0</t>
  </si>
  <si>
    <t>T0B4S0</t>
  </si>
  <si>
    <t>T0C0C9</t>
  </si>
  <si>
    <t>T0C0E0</t>
  </si>
  <si>
    <t>T0C0E2</t>
  </si>
  <si>
    <t>T0C0J0</t>
  </si>
  <si>
    <t>T0C0L0</t>
  </si>
  <si>
    <t>T0C0M0</t>
  </si>
  <si>
    <t>T0C0P0</t>
  </si>
  <si>
    <t>T0C0R0</t>
  </si>
  <si>
    <t>T0C0S0</t>
  </si>
  <si>
    <t>T0C0T0</t>
  </si>
  <si>
    <t>T0C0V0</t>
  </si>
  <si>
    <t>T0C0W0</t>
  </si>
  <si>
    <t>T0C0X0</t>
  </si>
  <si>
    <t>T0C0Y0</t>
  </si>
  <si>
    <t>T0C1A0</t>
  </si>
  <si>
    <t>T0C1B0</t>
  </si>
  <si>
    <t>T0C1K0</t>
  </si>
  <si>
    <t>T0C1L0</t>
  </si>
  <si>
    <t>T0C1M0</t>
  </si>
  <si>
    <t>T0C1N0</t>
  </si>
  <si>
    <t>T0C1R0</t>
  </si>
  <si>
    <t>T0C1W0</t>
  </si>
  <si>
    <t>T0C1X0</t>
  </si>
  <si>
    <t>T0C1Z0</t>
  </si>
  <si>
    <t>T0C1Z1</t>
  </si>
  <si>
    <t>T0C2A0</t>
  </si>
  <si>
    <t>T0C2C0</t>
  </si>
  <si>
    <t>T0C2E0</t>
  </si>
  <si>
    <t>T0C2J0</t>
  </si>
  <si>
    <t>T0C2K0</t>
  </si>
  <si>
    <t>T0C2L0</t>
  </si>
  <si>
    <t>T0C2S0</t>
  </si>
  <si>
    <t>T0C2T0</t>
  </si>
  <si>
    <t>T0C2V0</t>
  </si>
  <si>
    <t>T0C2X0</t>
  </si>
  <si>
    <t>T0C3B0</t>
  </si>
  <si>
    <t>T0E0A0</t>
  </si>
  <si>
    <t>T0E0B9</t>
  </si>
  <si>
    <t>T0E0C0</t>
  </si>
  <si>
    <t>T0E0L0</t>
  </si>
  <si>
    <t>T0E0N0</t>
  </si>
  <si>
    <t>T0E1E0</t>
  </si>
  <si>
    <t>T0E1H0</t>
  </si>
  <si>
    <t>T0E1K0</t>
  </si>
  <si>
    <t>T0E1N0</t>
  </si>
  <si>
    <t>T0E1S0</t>
  </si>
  <si>
    <t>T0E1V0</t>
  </si>
  <si>
    <t>T0E1V8</t>
  </si>
  <si>
    <t>T0E1W0</t>
  </si>
  <si>
    <t>T0E1X0</t>
  </si>
  <si>
    <t>T0E1Y0</t>
  </si>
  <si>
    <t>T0E1Z0</t>
  </si>
  <si>
    <t>T0E2A0</t>
  </si>
  <si>
    <t>T0G0A1</t>
  </si>
  <si>
    <t>T0G0A2</t>
  </si>
  <si>
    <t>T0G0A9</t>
  </si>
  <si>
    <t>T0G0B1</t>
  </si>
  <si>
    <t>T0G0B9</t>
  </si>
  <si>
    <t>T0G0C0</t>
  </si>
  <si>
    <t>T0G0C9</t>
  </si>
  <si>
    <t>T0G0E1</t>
  </si>
  <si>
    <t>T0G0H0</t>
  </si>
  <si>
    <t>T0G0J0</t>
  </si>
  <si>
    <t>T0G0K0</t>
  </si>
  <si>
    <t>T0G0N0</t>
  </si>
  <si>
    <t>T0G0P0</t>
  </si>
  <si>
    <t>T0G0S0</t>
  </si>
  <si>
    <t>T0G0V0</t>
  </si>
  <si>
    <t>T0G0W0</t>
  </si>
  <si>
    <t>T0G0X0</t>
  </si>
  <si>
    <t>T0G0Y0</t>
  </si>
  <si>
    <t>T0G1A0</t>
  </si>
  <si>
    <t>T0G1B0</t>
  </si>
  <si>
    <t>T0G1C0</t>
  </si>
  <si>
    <t>T0G1E0</t>
  </si>
  <si>
    <t>T0G1H0</t>
  </si>
  <si>
    <t>T0G1J0</t>
  </si>
  <si>
    <t>T0G1K0</t>
  </si>
  <si>
    <t>T0G1L0</t>
  </si>
  <si>
    <t>T0G1L1</t>
  </si>
  <si>
    <t>T0G1M0</t>
  </si>
  <si>
    <t>T0G1R0</t>
  </si>
  <si>
    <t>T0G1W0</t>
  </si>
  <si>
    <t>T0G1X0</t>
  </si>
  <si>
    <t>T0G1Y0</t>
  </si>
  <si>
    <t>T0G1Z0</t>
  </si>
  <si>
    <t>T0G2A1</t>
  </si>
  <si>
    <t>T0G2A2</t>
  </si>
  <si>
    <t>T0G2A3</t>
  </si>
  <si>
    <t>T0G2A4</t>
  </si>
  <si>
    <t>T0G2B0</t>
  </si>
  <si>
    <t>T0G2C0</t>
  </si>
  <si>
    <t>T0G2J0</t>
  </si>
  <si>
    <t>T0G2K0</t>
  </si>
  <si>
    <t>T0G2N0</t>
  </si>
  <si>
    <t>T0G2S0</t>
  </si>
  <si>
    <t>T0G2W0</t>
  </si>
  <si>
    <t>T0H0B9</t>
  </si>
  <si>
    <t>T0H0C0</t>
  </si>
  <si>
    <t>T0H0G0</t>
  </si>
  <si>
    <t>T0H0G1</t>
  </si>
  <si>
    <t>T0H0G8</t>
  </si>
  <si>
    <t>T0H0H0</t>
  </si>
  <si>
    <t>T0H0J0</t>
  </si>
  <si>
    <t>T0H0K0</t>
  </si>
  <si>
    <t>T0H0L0</t>
  </si>
  <si>
    <t>T0H0N0</t>
  </si>
  <si>
    <t>T0H0P0</t>
  </si>
  <si>
    <t>T0H0S0</t>
  </si>
  <si>
    <t>T0H0T0</t>
  </si>
  <si>
    <t>T0H0Y0</t>
  </si>
  <si>
    <t>T0H1A0</t>
  </si>
  <si>
    <t>T0H1B0</t>
  </si>
  <si>
    <t>T0H1C0</t>
  </si>
  <si>
    <t>T0H1E0</t>
  </si>
  <si>
    <t>T0H1G0</t>
  </si>
  <si>
    <t>T0H1H0</t>
  </si>
  <si>
    <t>T0H1J0</t>
  </si>
  <si>
    <t>T0H1L0</t>
  </si>
  <si>
    <t>T0H1M0</t>
  </si>
  <si>
    <t>T0H1P0</t>
  </si>
  <si>
    <t>T0H1R0</t>
  </si>
  <si>
    <t>T0H1S0</t>
  </si>
  <si>
    <t>T0H1T0</t>
  </si>
  <si>
    <t>T0H1V0</t>
  </si>
  <si>
    <t>T0H1W0</t>
  </si>
  <si>
    <t>T0H1X0</t>
  </si>
  <si>
    <t>T0H1Y0</t>
  </si>
  <si>
    <t>T0H1Z0</t>
  </si>
  <si>
    <t>T0H2A0</t>
  </si>
  <si>
    <t>T0H2B0</t>
  </si>
  <si>
    <t>T0H2C0</t>
  </si>
  <si>
    <t>T0H2E0</t>
  </si>
  <si>
    <t>T0H2G0</t>
  </si>
  <si>
    <t>T0H2H0</t>
  </si>
  <si>
    <t>T0H2M0</t>
  </si>
  <si>
    <t>T0H2N0</t>
  </si>
  <si>
    <t>T0H2R0</t>
  </si>
  <si>
    <t>T0H2T0</t>
  </si>
  <si>
    <t>T0H2V0</t>
  </si>
  <si>
    <t>T0H2Y0</t>
  </si>
  <si>
    <t>T0H3A0</t>
  </si>
  <si>
    <t>T0H3B0</t>
  </si>
  <si>
    <t>T0H3C0</t>
  </si>
  <si>
    <t>T0H3C1</t>
  </si>
  <si>
    <t>T0H3C7</t>
  </si>
  <si>
    <t>T0H3E0</t>
  </si>
  <si>
    <t>T0H3G0</t>
  </si>
  <si>
    <t>T0H3H0</t>
  </si>
  <si>
    <t>T0H3J0</t>
  </si>
  <si>
    <t>T0H3M0</t>
  </si>
  <si>
    <t>T0H3N0</t>
  </si>
  <si>
    <t>T0H3T0</t>
  </si>
  <si>
    <t>T0H3V0</t>
  </si>
  <si>
    <t>T0H3W0</t>
  </si>
  <si>
    <t>T0H3Y0</t>
  </si>
  <si>
    <t>T0H3Z0</t>
  </si>
  <si>
    <t>T0H4A0</t>
  </si>
  <si>
    <t>T0H4G0</t>
  </si>
  <si>
    <t>T0H4H0</t>
  </si>
  <si>
    <t>T0H4J0</t>
  </si>
  <si>
    <t>T0J0B9</t>
  </si>
  <si>
    <t>T0J0C1</t>
  </si>
  <si>
    <t>T0J0C9</t>
  </si>
  <si>
    <t>T0J0E0</t>
  </si>
  <si>
    <t>T0J0E8</t>
  </si>
  <si>
    <t>T0J0G0</t>
  </si>
  <si>
    <t>T0J0H0</t>
  </si>
  <si>
    <t>T0J0L0</t>
  </si>
  <si>
    <t>T0J0M0</t>
  </si>
  <si>
    <t>T0J0N0</t>
  </si>
  <si>
    <t>T0J0P0</t>
  </si>
  <si>
    <t>T0J0R0</t>
  </si>
  <si>
    <t>T0J0S0</t>
  </si>
  <si>
    <t>T0J0T0</t>
  </si>
  <si>
    <t>T0J0V0</t>
  </si>
  <si>
    <t>T0J0W0</t>
  </si>
  <si>
    <t>T0J0X0</t>
  </si>
  <si>
    <t>T0J0Y0</t>
  </si>
  <si>
    <t>T0J0Y7</t>
  </si>
  <si>
    <t>T0J0Z0</t>
  </si>
  <si>
    <t>T0J1B0</t>
  </si>
  <si>
    <t>T0J1C0</t>
  </si>
  <si>
    <t>T0J1H0</t>
  </si>
  <si>
    <t>T0J1K0</t>
  </si>
  <si>
    <t>T0J1L0</t>
  </si>
  <si>
    <t>T0J1R0</t>
  </si>
  <si>
    <t>T0J1S0</t>
  </si>
  <si>
    <t>T0J1T0</t>
  </si>
  <si>
    <t>T0J1W0</t>
  </si>
  <si>
    <t>T0J1X0</t>
  </si>
  <si>
    <t>T0J1Y1</t>
  </si>
  <si>
    <t>T0J2A0</t>
  </si>
  <si>
    <t>T0J2B0</t>
  </si>
  <si>
    <t>T0J2C0</t>
  </si>
  <si>
    <t>T0J2G0</t>
  </si>
  <si>
    <t>T0J2J0</t>
  </si>
  <si>
    <t>T0J2K0</t>
  </si>
  <si>
    <t>T0J2M0</t>
  </si>
  <si>
    <t>T0J2N0</t>
  </si>
  <si>
    <t>T0J2P2</t>
  </si>
  <si>
    <t>T0J2R0</t>
  </si>
  <si>
    <t>T0J2S0</t>
  </si>
  <si>
    <t>T0J2T0</t>
  </si>
  <si>
    <t>T0J2V0</t>
  </si>
  <si>
    <t>T0J2W0</t>
  </si>
  <si>
    <t>T0J3E0</t>
  </si>
  <si>
    <t>T0J3G0</t>
  </si>
  <si>
    <t>T0J3J0</t>
  </si>
  <si>
    <t>T0J3K0</t>
  </si>
  <si>
    <t>T0J3L0</t>
  </si>
  <si>
    <t>T0J3M0</t>
  </si>
  <si>
    <t>T0J3P0</t>
  </si>
  <si>
    <t>T0J3R0</t>
  </si>
  <si>
    <t>T0J3W0</t>
  </si>
  <si>
    <t>T0K0A9</t>
  </si>
  <si>
    <t>T0K0B0</t>
  </si>
  <si>
    <t>T0K0J0</t>
  </si>
  <si>
    <t>T0K0K0</t>
  </si>
  <si>
    <t>T0K0M0</t>
  </si>
  <si>
    <t>T0K0R0</t>
  </si>
  <si>
    <t>T0K0S0</t>
  </si>
  <si>
    <t>T0K0T0</t>
  </si>
  <si>
    <t>T0K0V0</t>
  </si>
  <si>
    <t>T0K0W0</t>
  </si>
  <si>
    <t>T0K0X0</t>
  </si>
  <si>
    <t>T0K1C0</t>
  </si>
  <si>
    <t>T0K1E0</t>
  </si>
  <si>
    <t>T0K1G0</t>
  </si>
  <si>
    <t>T0K1J0</t>
  </si>
  <si>
    <t>T0K1K0</t>
  </si>
  <si>
    <t>T0K1L0</t>
  </si>
  <si>
    <t>T0K1M0</t>
  </si>
  <si>
    <t>T0K1N0</t>
  </si>
  <si>
    <t>T0K1P0</t>
  </si>
  <si>
    <t>T0K1R0</t>
  </si>
  <si>
    <t>T0K1S0</t>
  </si>
  <si>
    <t>T0K1V0</t>
  </si>
  <si>
    <t>T0K1W0</t>
  </si>
  <si>
    <t>T0K1X0</t>
  </si>
  <si>
    <t>T0K1Y0</t>
  </si>
  <si>
    <t>T0K2A0</t>
  </si>
  <si>
    <t>T0K2B0</t>
  </si>
  <si>
    <t>T0K2C0</t>
  </si>
  <si>
    <t>T0K2E0</t>
  </si>
  <si>
    <t>T0K2H0</t>
  </si>
  <si>
    <t>T0K2J0</t>
  </si>
  <si>
    <t>T0K2K0</t>
  </si>
  <si>
    <t>T0K2N0</t>
  </si>
  <si>
    <t>T0K2P0</t>
  </si>
  <si>
    <t>T0K2R0</t>
  </si>
  <si>
    <t>T0K2S0</t>
  </si>
  <si>
    <t>T0L0A0</t>
  </si>
  <si>
    <t>T0L0A9</t>
  </si>
  <si>
    <t>T0L0B0</t>
  </si>
  <si>
    <t>T0L0B9</t>
  </si>
  <si>
    <t>T0L0C1</t>
  </si>
  <si>
    <t>T0L0G0</t>
  </si>
  <si>
    <t>T0L0H0</t>
  </si>
  <si>
    <t>T0L0K0</t>
  </si>
  <si>
    <t>T0L0L0</t>
  </si>
  <si>
    <t>T0L0N0</t>
  </si>
  <si>
    <t>T0L0P0</t>
  </si>
  <si>
    <t>T0L0R0</t>
  </si>
  <si>
    <t>T0L0V2</t>
  </si>
  <si>
    <t>T0L0X0</t>
  </si>
  <si>
    <t>T0L0Z0</t>
  </si>
  <si>
    <t>T0L1A0</t>
  </si>
  <si>
    <t>T0L1E0</t>
  </si>
  <si>
    <t>T0L1G0</t>
  </si>
  <si>
    <t>T0L1H0</t>
  </si>
  <si>
    <t>T0L1K0</t>
  </si>
  <si>
    <t>T0L1L0</t>
  </si>
  <si>
    <t>T0L1M0</t>
  </si>
  <si>
    <t>T0L1N0</t>
  </si>
  <si>
    <t>T0L1P0</t>
  </si>
  <si>
    <t>T0L1R0</t>
  </si>
  <si>
    <t>T0L1S0</t>
  </si>
  <si>
    <t>T0L1V0</t>
  </si>
  <si>
    <t>T0L1W0</t>
  </si>
  <si>
    <t>T0L1W4</t>
  </si>
  <si>
    <t>T0L1Y0</t>
  </si>
  <si>
    <t>T0L1Z0</t>
  </si>
  <si>
    <t>T0L2A0</t>
  </si>
  <si>
    <t>T0L2B0</t>
  </si>
  <si>
    <t>T0L2C0</t>
  </si>
  <si>
    <t>T0M0A9</t>
  </si>
  <si>
    <t>T0M0B1</t>
  </si>
  <si>
    <t>T0M0B9</t>
  </si>
  <si>
    <t>T0M0C0</t>
  </si>
  <si>
    <t>T0M0C2</t>
  </si>
  <si>
    <t>T0M0C3</t>
  </si>
  <si>
    <t>T0M0C9</t>
  </si>
  <si>
    <t>T0M0G0</t>
  </si>
  <si>
    <t>T0M0H0</t>
  </si>
  <si>
    <t>T0M0J0</t>
  </si>
  <si>
    <t>T0M0L0</t>
  </si>
  <si>
    <t>T0M0M0</t>
  </si>
  <si>
    <t>T0M0N0</t>
  </si>
  <si>
    <t>T0M0P0</t>
  </si>
  <si>
    <t>T0M0R0</t>
  </si>
  <si>
    <t>T0M0S0</t>
  </si>
  <si>
    <t>T0M0T0</t>
  </si>
  <si>
    <t>T0M0V0</t>
  </si>
  <si>
    <t>T0M0W0</t>
  </si>
  <si>
    <t>T0M0X0</t>
  </si>
  <si>
    <t>T0M0Y0</t>
  </si>
  <si>
    <t>T0M1G0</t>
  </si>
  <si>
    <t>T0M1H0</t>
  </si>
  <si>
    <t>T0M1J0</t>
  </si>
  <si>
    <t>T0M1K0</t>
  </si>
  <si>
    <t>T0M1L0</t>
  </si>
  <si>
    <t>T0M1M0</t>
  </si>
  <si>
    <t>T0M1N0</t>
  </si>
  <si>
    <t>T0M1W0</t>
  </si>
  <si>
    <t>T0M1X0</t>
  </si>
  <si>
    <t>T0M1Y0</t>
  </si>
  <si>
    <t>T0M2C0</t>
  </si>
  <si>
    <t>T0M2E0</t>
  </si>
  <si>
    <t>T0M2E1</t>
  </si>
  <si>
    <t>T0M2G0</t>
  </si>
  <si>
    <t>T0M2H0</t>
  </si>
  <si>
    <t>T0M2N0</t>
  </si>
  <si>
    <t>T0P0A1</t>
  </si>
  <si>
    <t>T0P1B0</t>
  </si>
  <si>
    <t>T0P1C0</t>
  </si>
  <si>
    <t>T0P1G0</t>
  </si>
  <si>
    <t>T0P1H1</t>
  </si>
  <si>
    <t>T0P1J0</t>
  </si>
  <si>
    <t>T0V1A0</t>
  </si>
  <si>
    <t>T1A0A1</t>
  </si>
  <si>
    <t>T1K8H4</t>
  </si>
  <si>
    <t>T1P0A2</t>
  </si>
  <si>
    <t>T1P1Z9</t>
  </si>
  <si>
    <t>T1R0A1</t>
  </si>
  <si>
    <t>T1R1R4</t>
  </si>
  <si>
    <t>T1V0A1</t>
  </si>
  <si>
    <t>T1V2C8</t>
  </si>
  <si>
    <t>T4T0A1</t>
  </si>
  <si>
    <t>T4T2A4</t>
  </si>
  <si>
    <t>T7A0A1</t>
  </si>
  <si>
    <t>T7E3A1</t>
  </si>
  <si>
    <t>T7E3A2</t>
  </si>
  <si>
    <t>T7E4A2</t>
  </si>
  <si>
    <t>T7N0A1</t>
  </si>
  <si>
    <t>T7V2G5</t>
  </si>
  <si>
    <t>T8S0A1</t>
  </si>
  <si>
    <t>T8S2A5</t>
  </si>
  <si>
    <t>T8V0A1</t>
  </si>
  <si>
    <t>T8X8C9</t>
  </si>
  <si>
    <t>T9C0A1</t>
  </si>
  <si>
    <t>T9C1Z2</t>
  </si>
  <si>
    <t>T9H0A1</t>
  </si>
  <si>
    <t>T9K5A7</t>
  </si>
  <si>
    <t>T9M0A1</t>
  </si>
  <si>
    <t>T9S3A3</t>
  </si>
  <si>
    <t>T9V0A2</t>
  </si>
  <si>
    <t>T9V3V1</t>
  </si>
  <si>
    <t>T9W0A2</t>
  </si>
  <si>
    <t>T9X2C1</t>
  </si>
  <si>
    <t>V0A0A0</t>
  </si>
  <si>
    <t>V0A0A1</t>
  </si>
  <si>
    <t>V0A0A6</t>
  </si>
  <si>
    <t>V0A1B0</t>
  </si>
  <si>
    <t>V0A1H0</t>
  </si>
  <si>
    <t>V0A1H1</t>
  </si>
  <si>
    <t>V0A1H7</t>
  </si>
  <si>
    <t>V0A1J0</t>
  </si>
  <si>
    <t>V0A1K0</t>
  </si>
  <si>
    <t>V0A1K2</t>
  </si>
  <si>
    <t>V0A1K7</t>
  </si>
  <si>
    <t>V0A1L0</t>
  </si>
  <si>
    <t>V0A1T0</t>
  </si>
  <si>
    <t>V0B0A1</t>
  </si>
  <si>
    <t>V0B0B9</t>
  </si>
  <si>
    <t>V0B1A0</t>
  </si>
  <si>
    <t>V0B1A1</t>
  </si>
  <si>
    <t>V0B1C1</t>
  </si>
  <si>
    <t>V0B1E0</t>
  </si>
  <si>
    <t>V0B1G0</t>
  </si>
  <si>
    <t>V0B1G1</t>
  </si>
  <si>
    <t>V0B1L2</t>
  </si>
  <si>
    <t>V0B1M0</t>
  </si>
  <si>
    <t>V0B1M1</t>
  </si>
  <si>
    <t>V0B1M7</t>
  </si>
  <si>
    <t>V0B1N0</t>
  </si>
  <si>
    <t>V0B1R0</t>
  </si>
  <si>
    <t>V0B1R1</t>
  </si>
  <si>
    <t>V0B1S0</t>
  </si>
  <si>
    <t>V0B1T0</t>
  </si>
  <si>
    <t>V0B1T1</t>
  </si>
  <si>
    <t>V0B1T3</t>
  </si>
  <si>
    <t>V0B1T4</t>
  </si>
  <si>
    <t>V0B1T7</t>
  </si>
  <si>
    <t>V0B1V1</t>
  </si>
  <si>
    <t>V0B1W1</t>
  </si>
  <si>
    <t>V0B1W2</t>
  </si>
  <si>
    <t>V0B1X0</t>
  </si>
  <si>
    <t>V0B2A0</t>
  </si>
  <si>
    <t>V0B2B0</t>
  </si>
  <si>
    <t>V0B2C0</t>
  </si>
  <si>
    <t>V0B2E0</t>
  </si>
  <si>
    <t>V0B2G0</t>
  </si>
  <si>
    <t>V0B2G1</t>
  </si>
  <si>
    <t>V0B2L2</t>
  </si>
  <si>
    <t>V0B2N0</t>
  </si>
  <si>
    <t>V0B2N2</t>
  </si>
  <si>
    <t>V0B2P0</t>
  </si>
  <si>
    <t>V0C0B8</t>
  </si>
  <si>
    <t>V0C1B0</t>
  </si>
  <si>
    <t>V0C1L0</t>
  </si>
  <si>
    <t>V0C1N0</t>
  </si>
  <si>
    <t>V0C1R0</t>
  </si>
  <si>
    <t>V0C1S0</t>
  </si>
  <si>
    <t>V0C1T0</t>
  </si>
  <si>
    <t>V0C1V0</t>
  </si>
  <si>
    <t>V0C2J0</t>
  </si>
  <si>
    <t>V0C2K0</t>
  </si>
  <si>
    <t>V0C2L0</t>
  </si>
  <si>
    <t>V0C2Z0</t>
  </si>
  <si>
    <t>V0E0A1</t>
  </si>
  <si>
    <t>V0E0E4</t>
  </si>
  <si>
    <t>V0E1B0</t>
  </si>
  <si>
    <t>V0E1B1</t>
  </si>
  <si>
    <t>V0E1B8</t>
  </si>
  <si>
    <t>V0E1C0</t>
  </si>
  <si>
    <t>V0E1E0</t>
  </si>
  <si>
    <t>V0E1E1</t>
  </si>
  <si>
    <t>V0E1H0</t>
  </si>
  <si>
    <t>V0E1H2</t>
  </si>
  <si>
    <t>V0E1J0</t>
  </si>
  <si>
    <t>V0E1K0</t>
  </si>
  <si>
    <t>V0E1M0</t>
  </si>
  <si>
    <t>V0E1M1</t>
  </si>
  <si>
    <t>V0E1M2</t>
  </si>
  <si>
    <t>V0E1M3</t>
  </si>
  <si>
    <t>V0E1M4</t>
  </si>
  <si>
    <t>V0E1M9</t>
  </si>
  <si>
    <t>V0E1N0</t>
  </si>
  <si>
    <t>V0E1N1</t>
  </si>
  <si>
    <t>V0E1R0</t>
  </si>
  <si>
    <t>V0E1S0</t>
  </si>
  <si>
    <t>V0E1T0</t>
  </si>
  <si>
    <t>V0E1V0</t>
  </si>
  <si>
    <t>V0E1V1</t>
  </si>
  <si>
    <t>V0E1Z0</t>
  </si>
  <si>
    <t>V0E1Z1</t>
  </si>
  <si>
    <t>V0E1Z2</t>
  </si>
  <si>
    <t>V0E2A0</t>
  </si>
  <si>
    <t>V0E2C0</t>
  </si>
  <si>
    <t>V0E2E0</t>
  </si>
  <si>
    <t>V0E2G0</t>
  </si>
  <si>
    <t>V0E2G3</t>
  </si>
  <si>
    <t>V0E2G4</t>
  </si>
  <si>
    <t>V0E2H0</t>
  </si>
  <si>
    <t>V0E2J0</t>
  </si>
  <si>
    <t>V0E2K0</t>
  </si>
  <si>
    <t>V0E2K2</t>
  </si>
  <si>
    <t>V0E2L0</t>
  </si>
  <si>
    <t>V0E2M0</t>
  </si>
  <si>
    <t>V0E2P0</t>
  </si>
  <si>
    <t>V0E2R0</t>
  </si>
  <si>
    <t>V0E2S0</t>
  </si>
  <si>
    <t>V0E2V5</t>
  </si>
  <si>
    <t>V0E2W0</t>
  </si>
  <si>
    <t>V0E2W2</t>
  </si>
  <si>
    <t>V0E2X0</t>
  </si>
  <si>
    <t>V0E2X1</t>
  </si>
  <si>
    <t>V0E2X3</t>
  </si>
  <si>
    <t>V0E2Z0</t>
  </si>
  <si>
    <t>V0E3A0</t>
  </si>
  <si>
    <t>V0E3B0</t>
  </si>
  <si>
    <t>V0E3B1</t>
  </si>
  <si>
    <t>V0E3E0</t>
  </si>
  <si>
    <t>V0E3E1</t>
  </si>
  <si>
    <t>V0E3K0</t>
  </si>
  <si>
    <t>V0E3S0</t>
  </si>
  <si>
    <t>V0E3W0</t>
  </si>
  <si>
    <t>V0E3Z0</t>
  </si>
  <si>
    <t>V0G0C1</t>
  </si>
  <si>
    <t>V0G1A0</t>
  </si>
  <si>
    <t>V0G1G0</t>
  </si>
  <si>
    <t>V0G1H0</t>
  </si>
  <si>
    <t>V0G1H2</t>
  </si>
  <si>
    <t>V0G1J0</t>
  </si>
  <si>
    <t>V0G1K0</t>
  </si>
  <si>
    <t>V0G1L0</t>
  </si>
  <si>
    <t>V0G1L1</t>
  </si>
  <si>
    <t>V0G1M0</t>
  </si>
  <si>
    <t>V0G1V0</t>
  </si>
  <si>
    <t>V0G1X0</t>
  </si>
  <si>
    <t>V0G1Y0</t>
  </si>
  <si>
    <t>V0G2G0</t>
  </si>
  <si>
    <t>V0G2G1</t>
  </si>
  <si>
    <t>V0G2G3</t>
  </si>
  <si>
    <t>V0G2J0</t>
  </si>
  <si>
    <t>V0G2K0</t>
  </si>
  <si>
    <t>V0H0A1</t>
  </si>
  <si>
    <t>V0H1A0</t>
  </si>
  <si>
    <t>V0H1B0</t>
  </si>
  <si>
    <t>V0H1E0</t>
  </si>
  <si>
    <t>V0H1E1</t>
  </si>
  <si>
    <t>V0H1V7</t>
  </si>
  <si>
    <t>V0H1X0</t>
  </si>
  <si>
    <t>V0H1X9</t>
  </si>
  <si>
    <t>V0H1Y0</t>
  </si>
  <si>
    <t>V0H1Z0</t>
  </si>
  <si>
    <t>V0H1Z9</t>
  </si>
  <si>
    <t>V0H2B0</t>
  </si>
  <si>
    <t>V0H2V0</t>
  </si>
  <si>
    <t>V0H3H0</t>
  </si>
  <si>
    <t>V0J0A1</t>
  </si>
  <si>
    <t>V0J0C6</t>
  </si>
  <si>
    <t>V0J1A0</t>
  </si>
  <si>
    <t>V0J1E0</t>
  </si>
  <si>
    <t>V0J1E1</t>
  </si>
  <si>
    <t>V0J1E3</t>
  </si>
  <si>
    <t>V0J1E4</t>
  </si>
  <si>
    <t>V0J1G0</t>
  </si>
  <si>
    <t>V0J1K0</t>
  </si>
  <si>
    <t>V0J1L0</t>
  </si>
  <si>
    <t>V0J1N0</t>
  </si>
  <si>
    <t>V0J1P0</t>
  </si>
  <si>
    <t>V0J1Y0</t>
  </si>
  <si>
    <t>V0J1Y1</t>
  </si>
  <si>
    <t>V0J1Z2</t>
  </si>
  <si>
    <t>V0J2A0</t>
  </si>
  <si>
    <t>V0J2B0</t>
  </si>
  <si>
    <t>V0J2C0</t>
  </si>
  <si>
    <t>V0J2E0</t>
  </si>
  <si>
    <t>V0J2G0</t>
  </si>
  <si>
    <t>V0J2H0</t>
  </si>
  <si>
    <t>V0J2N0</t>
  </si>
  <si>
    <t>V0J2N1</t>
  </si>
  <si>
    <t>V0J2N7</t>
  </si>
  <si>
    <t>V0J2P0</t>
  </si>
  <si>
    <t>V0J2S0</t>
  </si>
  <si>
    <t>V0J2T0</t>
  </si>
  <si>
    <t>V0J2W0</t>
  </si>
  <si>
    <t>V0J2X0</t>
  </si>
  <si>
    <t>V0J2X1</t>
  </si>
  <si>
    <t>V0J2X3</t>
  </si>
  <si>
    <t>V0J2Y0</t>
  </si>
  <si>
    <t>V0J2Z0</t>
  </si>
  <si>
    <t>V0J3A0</t>
  </si>
  <si>
    <t>V0J3A1</t>
  </si>
  <si>
    <t>V0J3A3</t>
  </si>
  <si>
    <t>V0J3B0</t>
  </si>
  <si>
    <t>V0J3C0</t>
  </si>
  <si>
    <t>V0J3E0</t>
  </si>
  <si>
    <t>V0J3G0</t>
  </si>
  <si>
    <t>V0J3J0</t>
  </si>
  <si>
    <t>V0J3M0</t>
  </si>
  <si>
    <t>V0J3N0</t>
  </si>
  <si>
    <t>V0J3T0</t>
  </si>
  <si>
    <t>V0J3W0</t>
  </si>
  <si>
    <t>V0K0A0</t>
  </si>
  <si>
    <t>V0K0A1</t>
  </si>
  <si>
    <t>V0K1A0</t>
  </si>
  <si>
    <t>V0K1B0</t>
  </si>
  <si>
    <t>V0K1C0</t>
  </si>
  <si>
    <t>V0K1C1</t>
  </si>
  <si>
    <t>V0K1E0</t>
  </si>
  <si>
    <t>V0K1G0</t>
  </si>
  <si>
    <t>V0K1H0</t>
  </si>
  <si>
    <t>V0K1H1</t>
  </si>
  <si>
    <t>V0K1J0</t>
  </si>
  <si>
    <t>V0K1S0</t>
  </si>
  <si>
    <t>V0K1S1</t>
  </si>
  <si>
    <t>V0K1X3</t>
  </si>
  <si>
    <t>V0K1Y0</t>
  </si>
  <si>
    <t>V0K2E0</t>
  </si>
  <si>
    <t>V0K2E1</t>
  </si>
  <si>
    <t>V0K2E3</t>
  </si>
  <si>
    <t>V0K2G0</t>
  </si>
  <si>
    <t>V0K2K2</t>
  </si>
  <si>
    <t>V0K2L0</t>
  </si>
  <si>
    <t>V0K2P0</t>
  </si>
  <si>
    <t>V0K2S1</t>
  </si>
  <si>
    <t>V0K2Z0</t>
  </si>
  <si>
    <t>V0L0B1</t>
  </si>
  <si>
    <t>V0L1A0</t>
  </si>
  <si>
    <t>V0L1X0</t>
  </si>
  <si>
    <t>V0M0A2</t>
  </si>
  <si>
    <t>V0M0A6</t>
  </si>
  <si>
    <t>V0M1A0</t>
  </si>
  <si>
    <t>V0N0A9</t>
  </si>
  <si>
    <t>V0N0B1</t>
  </si>
  <si>
    <t>V0N0E6</t>
  </si>
  <si>
    <t>V0N1A0</t>
  </si>
  <si>
    <t>V0N1B0</t>
  </si>
  <si>
    <t>V0N1B9</t>
  </si>
  <si>
    <t>V0N1E0</t>
  </si>
  <si>
    <t>V0N1G0</t>
  </si>
  <si>
    <t>V0N1G2</t>
  </si>
  <si>
    <t>V0N1H0</t>
  </si>
  <si>
    <t>V0N1J0</t>
  </si>
  <si>
    <t>V0N1K0</t>
  </si>
  <si>
    <t>V0N1L0</t>
  </si>
  <si>
    <t>V0N1P0</t>
  </si>
  <si>
    <t>V0N1S0</t>
  </si>
  <si>
    <t>V0N1S1</t>
  </si>
  <si>
    <t>V0N1T0</t>
  </si>
  <si>
    <t>V0N1V0</t>
  </si>
  <si>
    <t>V0N1V1</t>
  </si>
  <si>
    <t>V0N1Z0</t>
  </si>
  <si>
    <t>V0N2B0</t>
  </si>
  <si>
    <t>V0N2E0</t>
  </si>
  <si>
    <t>V0N2G0</t>
  </si>
  <si>
    <t>V0N2H0</t>
  </si>
  <si>
    <t>V0N2H1</t>
  </si>
  <si>
    <t>V0N2H4</t>
  </si>
  <si>
    <t>V0N2J0</t>
  </si>
  <si>
    <t>V0N2J2</t>
  </si>
  <si>
    <t>V0N2K0</t>
  </si>
  <si>
    <t>V0N2L3</t>
  </si>
  <si>
    <t>V0N2M0</t>
  </si>
  <si>
    <t>V0N2P0</t>
  </si>
  <si>
    <t>V0N2R0</t>
  </si>
  <si>
    <t>V0N2S0</t>
  </si>
  <si>
    <t>V0N2V0</t>
  </si>
  <si>
    <t>V0N2W0</t>
  </si>
  <si>
    <t>V0N2W6</t>
  </si>
  <si>
    <t>V0N2Y0</t>
  </si>
  <si>
    <t>V0N3A0</t>
  </si>
  <si>
    <t>V0N3A8</t>
  </si>
  <si>
    <t>V0N3B0</t>
  </si>
  <si>
    <t>V0N3P0</t>
  </si>
  <si>
    <t>V0N3Z0</t>
  </si>
  <si>
    <t>V0N3Z2</t>
  </si>
  <si>
    <t>V0P0A1</t>
  </si>
  <si>
    <t>V0P0A9</t>
  </si>
  <si>
    <t>V0P1B0</t>
  </si>
  <si>
    <t>V0P1Z0</t>
  </si>
  <si>
    <t>V0P2A0</t>
  </si>
  <si>
    <t>V0R0C7</t>
  </si>
  <si>
    <t>V0R1A0</t>
  </si>
  <si>
    <t>V0R1B0</t>
  </si>
  <si>
    <t>V0R1G0</t>
  </si>
  <si>
    <t>V0R1K5</t>
  </si>
  <si>
    <t>V0R1K6</t>
  </si>
  <si>
    <t>V0R1L7</t>
  </si>
  <si>
    <t>V0R1M0</t>
  </si>
  <si>
    <t>V0R1N0</t>
  </si>
  <si>
    <t>V0R1N2</t>
  </si>
  <si>
    <t>V0R1R0</t>
  </si>
  <si>
    <t>V0R1S0</t>
  </si>
  <si>
    <t>V0R1T0</t>
  </si>
  <si>
    <t>V0R1V0</t>
  </si>
  <si>
    <t>V0R1W0</t>
  </si>
  <si>
    <t>V0R1X0</t>
  </si>
  <si>
    <t>V0R1X7</t>
  </si>
  <si>
    <t>V0R1Y0</t>
  </si>
  <si>
    <t>V0R2B0</t>
  </si>
  <si>
    <t>V0R2C0</t>
  </si>
  <si>
    <t>V0R2G1</t>
  </si>
  <si>
    <t>V0R2J0</t>
  </si>
  <si>
    <t>V0R2K0</t>
  </si>
  <si>
    <t>V0R2L0</t>
  </si>
  <si>
    <t>V0R2M0</t>
  </si>
  <si>
    <t>V0R2N0</t>
  </si>
  <si>
    <t>V0R2P0</t>
  </si>
  <si>
    <t>V0R2W5</t>
  </si>
  <si>
    <t>V0R2Y0</t>
  </si>
  <si>
    <t>V0R2Z0</t>
  </si>
  <si>
    <t>V0R3A0</t>
  </si>
  <si>
    <t>V0R3E1</t>
  </si>
  <si>
    <t>V0R4K0</t>
  </si>
  <si>
    <t>V0R5K0</t>
  </si>
  <si>
    <t>V0S0A1</t>
  </si>
  <si>
    <t>V0S1K0</t>
  </si>
  <si>
    <t>V0T0A1</t>
  </si>
  <si>
    <t>V0T0B3</t>
  </si>
  <si>
    <t>V0T1B0</t>
  </si>
  <si>
    <t>V0T1P0</t>
  </si>
  <si>
    <t>V0T1R0</t>
  </si>
  <si>
    <t>V0T1S0</t>
  </si>
  <si>
    <t>V0T1S1</t>
  </si>
  <si>
    <t>V0T1T0</t>
  </si>
  <si>
    <t>V0T1W0</t>
  </si>
  <si>
    <t>V0T2B0</t>
  </si>
  <si>
    <t>V0V0A1</t>
  </si>
  <si>
    <t>V0V0A2</t>
  </si>
  <si>
    <t>V0V1A0</t>
  </si>
  <si>
    <t>V0V1H0</t>
  </si>
  <si>
    <t>V0W0A1</t>
  </si>
  <si>
    <t>V0W1A0</t>
  </si>
  <si>
    <t>V0X0A1</t>
  </si>
  <si>
    <t>V0X1C3</t>
  </si>
  <si>
    <t>V0X1G0</t>
  </si>
  <si>
    <t>V0X1K0</t>
  </si>
  <si>
    <t>V0X1L0</t>
  </si>
  <si>
    <t>V0X1L1</t>
  </si>
  <si>
    <t>V0X1L5</t>
  </si>
  <si>
    <t>V0X1N0</t>
  </si>
  <si>
    <t>V0X1N1</t>
  </si>
  <si>
    <t>V0X1N6</t>
  </si>
  <si>
    <t>V0X1R0</t>
  </si>
  <si>
    <t>V0X1W0</t>
  </si>
  <si>
    <t>V0X1X0</t>
  </si>
  <si>
    <t>V0X1X2</t>
  </si>
  <si>
    <t>V0X2L0</t>
  </si>
  <si>
    <t>V0X2W0</t>
  </si>
  <si>
    <t>V1A0A1</t>
  </si>
  <si>
    <t>V1A3N2</t>
  </si>
  <si>
    <t>V1C0A1</t>
  </si>
  <si>
    <t>V1C7J6</t>
  </si>
  <si>
    <t>V1G0A1</t>
  </si>
  <si>
    <t>V1G4E7</t>
  </si>
  <si>
    <t>V1G4E8</t>
  </si>
  <si>
    <t>V1G4E9</t>
  </si>
  <si>
    <t>V1G5B6</t>
  </si>
  <si>
    <t>V1J0A1</t>
  </si>
  <si>
    <t>V1K1B7</t>
  </si>
  <si>
    <t>V1K1B8</t>
  </si>
  <si>
    <t>V1K1B9</t>
  </si>
  <si>
    <t>V1L5P2</t>
  </si>
  <si>
    <t>V1L5P3</t>
  </si>
  <si>
    <t>V1L5P5</t>
  </si>
  <si>
    <t>V1L5P6</t>
  </si>
  <si>
    <t>V1L5P7</t>
  </si>
  <si>
    <t>V1L7E9</t>
  </si>
  <si>
    <t>V1N0A1</t>
  </si>
  <si>
    <t>V1N3H2</t>
  </si>
  <si>
    <t>V1N3H3</t>
  </si>
  <si>
    <t>V1N3H4</t>
  </si>
  <si>
    <t>V1R4Y4</t>
  </si>
  <si>
    <t>V1Z3P8</t>
  </si>
  <si>
    <t>V1Z3R9</t>
  </si>
  <si>
    <t>V1Z3S1</t>
  </si>
  <si>
    <t>V1Z3S2</t>
  </si>
  <si>
    <t>V1Z3S4</t>
  </si>
  <si>
    <t>V1Z3S6</t>
  </si>
  <si>
    <t>V1Z3S7</t>
  </si>
  <si>
    <t>V1Z3S9</t>
  </si>
  <si>
    <t>V1Z3T1</t>
  </si>
  <si>
    <t>V1Z3T5</t>
  </si>
  <si>
    <t>V1Z3V3</t>
  </si>
  <si>
    <t>V1Z3V9</t>
  </si>
  <si>
    <t>V1Z3W8</t>
  </si>
  <si>
    <t>V1Z3W9</t>
  </si>
  <si>
    <t>V1Z3X1</t>
  </si>
  <si>
    <t>V1Z3X3</t>
  </si>
  <si>
    <t>V1Z3Y3</t>
  </si>
  <si>
    <t>V1Z3Y6</t>
  </si>
  <si>
    <t>V1Z4C1</t>
  </si>
  <si>
    <t>V2G0A1</t>
  </si>
  <si>
    <t>V2G5N5</t>
  </si>
  <si>
    <t>V2J0A1</t>
  </si>
  <si>
    <t>V2J3H4</t>
  </si>
  <si>
    <t>V2J3H9</t>
  </si>
  <si>
    <t>V2J3J1</t>
  </si>
  <si>
    <t>V2J6R2</t>
  </si>
  <si>
    <t>V2J6R3</t>
  </si>
  <si>
    <t>V2J6R4</t>
  </si>
  <si>
    <t>V2J7K1</t>
  </si>
  <si>
    <t>V2K0A1</t>
  </si>
  <si>
    <t>V2K5C9</t>
  </si>
  <si>
    <t>V2K5E1</t>
  </si>
  <si>
    <t>V2K5E2</t>
  </si>
  <si>
    <t>V2K5N7</t>
  </si>
  <si>
    <t>V2K5N8</t>
  </si>
  <si>
    <t>V2K5N9</t>
  </si>
  <si>
    <t>V2N7A8</t>
  </si>
  <si>
    <t>V4V1Z5</t>
  </si>
  <si>
    <t>V4V2A3</t>
  </si>
  <si>
    <t>V4V2G8</t>
  </si>
  <si>
    <t>V4V2H2</t>
  </si>
  <si>
    <t>V4V2H8</t>
  </si>
  <si>
    <t>V4V2H9</t>
  </si>
  <si>
    <t>V4V2J2</t>
  </si>
  <si>
    <t>V4V2J3</t>
  </si>
  <si>
    <t>V4V2J7</t>
  </si>
  <si>
    <t>V4V2K1</t>
  </si>
  <si>
    <t>V4V2K3</t>
  </si>
  <si>
    <t>V4V2K6</t>
  </si>
  <si>
    <t>V8A0A1</t>
  </si>
  <si>
    <t>V8A1G6</t>
  </si>
  <si>
    <t>V8A1G7</t>
  </si>
  <si>
    <t>V8A1G8</t>
  </si>
  <si>
    <t>V8A5V7</t>
  </si>
  <si>
    <t>V8C0A1</t>
  </si>
  <si>
    <t>V8K2Y4</t>
  </si>
  <si>
    <t>V9Y7G6</t>
  </si>
  <si>
    <t>V9Y8G9</t>
  </si>
  <si>
    <t>V9Y8M1</t>
  </si>
  <si>
    <t>V9Y8P9</t>
  </si>
  <si>
    <t>V9Y8Y1</t>
  </si>
  <si>
    <t>V9Y9G1</t>
  </si>
  <si>
    <t>V9Z1G3</t>
  </si>
  <si>
    <t>V9Z1G9</t>
  </si>
  <si>
    <t>V9Z1K2</t>
  </si>
  <si>
    <t>V9Z1L1</t>
  </si>
  <si>
    <t>X0A0A0</t>
  </si>
  <si>
    <t>X0E0R1</t>
  </si>
  <si>
    <t>X0E0R2</t>
  </si>
  <si>
    <t>X0E0R9</t>
  </si>
  <si>
    <t>X0E0S0</t>
  </si>
  <si>
    <t>X0E1E0</t>
  </si>
  <si>
    <t>X0E1G1</t>
  </si>
  <si>
    <t>X0E1G5</t>
  </si>
  <si>
    <t>X0E1L0</t>
  </si>
  <si>
    <t>X0G0A1</t>
  </si>
  <si>
    <t>X1A0A1</t>
  </si>
  <si>
    <t>X1A3Z6</t>
  </si>
  <si>
    <t>Y0A0A1</t>
  </si>
  <si>
    <t>Y0B1Y2</t>
  </si>
  <si>
    <t>Y1A0A1</t>
  </si>
  <si>
    <t>Y1A7A4</t>
  </si>
  <si>
    <t>A0A1A0</t>
  </si>
  <si>
    <t>A0J1V0</t>
  </si>
  <si>
    <t>A0K1A0</t>
  </si>
  <si>
    <t>A0L1A0</t>
  </si>
  <si>
    <t>A0N2L0</t>
  </si>
  <si>
    <t>A0R1B1</t>
  </si>
  <si>
    <t>A1K0A0</t>
  </si>
  <si>
    <t>A1K5A7</t>
  </si>
  <si>
    <t>A1S0A0</t>
  </si>
  <si>
    <t>A1S1S6</t>
  </si>
  <si>
    <t>A1W5X3</t>
  </si>
  <si>
    <t>A1X0A0</t>
  </si>
  <si>
    <t>B2S1A3</t>
  </si>
  <si>
    <t>B2S1A4</t>
  </si>
  <si>
    <t>B2S7W3</t>
  </si>
  <si>
    <t>E1N0A0</t>
  </si>
  <si>
    <t>E2A7P4</t>
  </si>
  <si>
    <t>E2H7H6</t>
  </si>
  <si>
    <t>E3L3E8</t>
  </si>
  <si>
    <t>E3L3G7</t>
  </si>
  <si>
    <t>E3L3H1</t>
  </si>
  <si>
    <t>E3L3H5</t>
  </si>
  <si>
    <t>E3L3J4</t>
  </si>
  <si>
    <t>E3L3P4</t>
  </si>
  <si>
    <t>E3L3P6</t>
  </si>
  <si>
    <t>E3L3W4</t>
  </si>
  <si>
    <t>E3L3W9</t>
  </si>
  <si>
    <t>E3L3X1</t>
  </si>
  <si>
    <t>E3L3Z1</t>
  </si>
  <si>
    <t>E3L5C9</t>
  </si>
  <si>
    <t>E3L5E3</t>
  </si>
  <si>
    <t>E3L5G9</t>
  </si>
  <si>
    <t>E3L5H4</t>
  </si>
  <si>
    <t>E3L5J1</t>
  </si>
  <si>
    <t>E3L5N3</t>
  </si>
  <si>
    <t>E3L5N6</t>
  </si>
  <si>
    <t>E3L5Y5</t>
  </si>
  <si>
    <t>E3L5Z2</t>
  </si>
  <si>
    <t>E3N0A0</t>
  </si>
  <si>
    <t>E3N9N4</t>
  </si>
  <si>
    <t>E3Y0A9</t>
  </si>
  <si>
    <t>E3Y1A1</t>
  </si>
  <si>
    <t>E3Z9X4</t>
  </si>
  <si>
    <t>E4A0A1</t>
  </si>
  <si>
    <t>E4B1A1</t>
  </si>
  <si>
    <t>E4G9A9</t>
  </si>
  <si>
    <t>E4L1A0</t>
  </si>
  <si>
    <t>E4L4X3</t>
  </si>
  <si>
    <t>E4M0A0</t>
  </si>
  <si>
    <t>E4S4A1</t>
  </si>
  <si>
    <t>E4S4Z9</t>
  </si>
  <si>
    <t>E4T4A1</t>
  </si>
  <si>
    <t>E4T4N6</t>
  </si>
  <si>
    <t>E5B5Y5</t>
  </si>
  <si>
    <t>E5C0A1</t>
  </si>
  <si>
    <t>E5C0A4</t>
  </si>
  <si>
    <t>E5C1A1</t>
  </si>
  <si>
    <t>E5H2N4</t>
  </si>
  <si>
    <t>E5M1A1</t>
  </si>
  <si>
    <t>E5M2X6</t>
  </si>
  <si>
    <t>E5N1A1</t>
  </si>
  <si>
    <t>E5N4Z9</t>
  </si>
  <si>
    <t>E5P4L5</t>
  </si>
  <si>
    <t>E5R1A1</t>
  </si>
  <si>
    <t>E5R2Z0</t>
  </si>
  <si>
    <t>E5T1A1</t>
  </si>
  <si>
    <t>E5T2Z9</t>
  </si>
  <si>
    <t>E5T4A1</t>
  </si>
  <si>
    <t>E5T4Z5</t>
  </si>
  <si>
    <t>E5V1A1</t>
  </si>
  <si>
    <t>E5V1W6</t>
  </si>
  <si>
    <t>E6A1A0</t>
  </si>
  <si>
    <t>E6A2A2</t>
  </si>
  <si>
    <t>E6A2Z8</t>
  </si>
  <si>
    <t>E6B2L1</t>
  </si>
  <si>
    <t>E6E1A0</t>
  </si>
  <si>
    <t>E6E2L8</t>
  </si>
  <si>
    <t>E6G1A1</t>
  </si>
  <si>
    <t>E6K2Z9</t>
  </si>
  <si>
    <t>E7A2L7</t>
  </si>
  <si>
    <t>E7B0A1</t>
  </si>
  <si>
    <t>E7B0A6</t>
  </si>
  <si>
    <t>E7B1A1</t>
  </si>
  <si>
    <t>E8J3J6</t>
  </si>
  <si>
    <t>E8J3Y4</t>
  </si>
  <si>
    <t>E8L1A1</t>
  </si>
  <si>
    <t>E8M1C9</t>
  </si>
  <si>
    <t>E8M1E1</t>
  </si>
  <si>
    <t>E8M1E9</t>
  </si>
  <si>
    <t>E8M1G1</t>
  </si>
  <si>
    <t>G0C1W0</t>
  </si>
  <si>
    <t>G0C1X0</t>
  </si>
  <si>
    <t>G0C1Y0</t>
  </si>
  <si>
    <t>G0C3E0</t>
  </si>
  <si>
    <t>G0C3G0</t>
  </si>
  <si>
    <t>G0E1C0</t>
  </si>
  <si>
    <t>G0E2H0</t>
  </si>
  <si>
    <t>G0G1G4</t>
  </si>
  <si>
    <t>G0G2B0</t>
  </si>
  <si>
    <t>G0G2B8</t>
  </si>
  <si>
    <t>G0G2C0</t>
  </si>
  <si>
    <t>G0G2E0</t>
  </si>
  <si>
    <t>G0G2E2</t>
  </si>
  <si>
    <t>G0H1A0</t>
  </si>
  <si>
    <t>G0H1B0</t>
  </si>
  <si>
    <t>G0H1C0</t>
  </si>
  <si>
    <t>G0H1E0</t>
  </si>
  <si>
    <t>G0H1G0</t>
  </si>
  <si>
    <t>G0H1H0</t>
  </si>
  <si>
    <t>G0H1P0</t>
  </si>
  <si>
    <t>G0H1R0</t>
  </si>
  <si>
    <t>G0H1S0</t>
  </si>
  <si>
    <t>G0J1M0</t>
  </si>
  <si>
    <t>G0J1N0</t>
  </si>
  <si>
    <t>G0J1R0</t>
  </si>
  <si>
    <t>G0J1S0</t>
  </si>
  <si>
    <t>G0J1V0</t>
  </si>
  <si>
    <t>G0J1X0</t>
  </si>
  <si>
    <t>G0J1Z0</t>
  </si>
  <si>
    <t>G0J2B0</t>
  </si>
  <si>
    <t>G0J2C0</t>
  </si>
  <si>
    <t>G0J2E0</t>
  </si>
  <si>
    <t>G0J2P5</t>
  </si>
  <si>
    <t>G0J2R0</t>
  </si>
  <si>
    <t>G0J2T0</t>
  </si>
  <si>
    <t>G0J2V0</t>
  </si>
  <si>
    <t>G0J2W8</t>
  </si>
  <si>
    <t>G0J2Y0</t>
  </si>
  <si>
    <t>G0J2Z0</t>
  </si>
  <si>
    <t>G0J3A0</t>
  </si>
  <si>
    <t>G0J3B0</t>
  </si>
  <si>
    <t>G0J3C0</t>
  </si>
  <si>
    <t>G0J3E0</t>
  </si>
  <si>
    <t>G0J3G0</t>
  </si>
  <si>
    <t>G0J3H0</t>
  </si>
  <si>
    <t>G0J3J0</t>
  </si>
  <si>
    <t>G0J3K0</t>
  </si>
  <si>
    <t>G0J3L0</t>
  </si>
  <si>
    <t>G0J3N0</t>
  </si>
  <si>
    <t>G0K1A0</t>
  </si>
  <si>
    <t>G0K1H0</t>
  </si>
  <si>
    <t>G0K1K0</t>
  </si>
  <si>
    <t>G0K1L0</t>
  </si>
  <si>
    <t>G0K1P0</t>
  </si>
  <si>
    <t>G0K1R0</t>
  </si>
  <si>
    <t>G0K1S0</t>
  </si>
  <si>
    <t>G0L1V0</t>
  </si>
  <si>
    <t>G0L1W0</t>
  </si>
  <si>
    <t>G0L1X0</t>
  </si>
  <si>
    <t>G0L2K0</t>
  </si>
  <si>
    <t>G0L2L0</t>
  </si>
  <si>
    <t>G0L2M0</t>
  </si>
  <si>
    <t>G0L2N0</t>
  </si>
  <si>
    <t>G0L2R0</t>
  </si>
  <si>
    <t>G0L2V0</t>
  </si>
  <si>
    <t>G0L2W0</t>
  </si>
  <si>
    <t>G0L3J0</t>
  </si>
  <si>
    <t>G0L3K0</t>
  </si>
  <si>
    <t>G0L3L0</t>
  </si>
  <si>
    <t>G0L3Y0</t>
  </si>
  <si>
    <t>G0L3Z0</t>
  </si>
  <si>
    <t>G0L4A0</t>
  </si>
  <si>
    <t>G0L4B0</t>
  </si>
  <si>
    <t>G0L4C0</t>
  </si>
  <si>
    <t>G0R2L5</t>
  </si>
  <si>
    <t>G0R2M0</t>
  </si>
  <si>
    <t>G0R2N0</t>
  </si>
  <si>
    <t>G0R2V0</t>
  </si>
  <si>
    <t>G0R2W0</t>
  </si>
  <si>
    <t>G0R2X0</t>
  </si>
  <si>
    <t>G0R3N0</t>
  </si>
  <si>
    <t>G0R3R0</t>
  </si>
  <si>
    <t>G0R3R8</t>
  </si>
  <si>
    <t>G0R4M0</t>
  </si>
  <si>
    <t>G0R4P0</t>
  </si>
  <si>
    <t>G0R4R0</t>
  </si>
  <si>
    <t>G0V1C0</t>
  </si>
  <si>
    <t>G0V1G0</t>
  </si>
  <si>
    <t>G0V1H0</t>
  </si>
  <si>
    <t>G0V1S0</t>
  </si>
  <si>
    <t>G0V1T0</t>
  </si>
  <si>
    <t>G0W1B0</t>
  </si>
  <si>
    <t>G0W1V0</t>
  </si>
  <si>
    <t>G0W1X0</t>
  </si>
  <si>
    <t>G0W1Y0</t>
  </si>
  <si>
    <t>G0W2H0</t>
  </si>
  <si>
    <t>G0W2K0</t>
  </si>
  <si>
    <t>G0W2L0</t>
  </si>
  <si>
    <t>G0W2L2</t>
  </si>
  <si>
    <t>G0W2M0</t>
  </si>
  <si>
    <t>G0W2P0</t>
  </si>
  <si>
    <t>G0W2R0</t>
  </si>
  <si>
    <t>G0W2S0</t>
  </si>
  <si>
    <t>G0X3N6</t>
  </si>
  <si>
    <t>G0Y1A0</t>
  </si>
  <si>
    <t>G3G3L4</t>
  </si>
  <si>
    <t>G3H1A0</t>
  </si>
  <si>
    <t>G3H3X2</t>
  </si>
  <si>
    <t>G3J0A0</t>
  </si>
  <si>
    <t>G3K2Y9</t>
  </si>
  <si>
    <t>G3L0A0</t>
  </si>
  <si>
    <t>G3L8Y9</t>
  </si>
  <si>
    <t>G3Z3W7</t>
  </si>
  <si>
    <t>G4A0A0</t>
  </si>
  <si>
    <t>G4T0A0</t>
  </si>
  <si>
    <t>G4T0A1</t>
  </si>
  <si>
    <t>G4T0B9</t>
  </si>
  <si>
    <t>G4T0C0</t>
  </si>
  <si>
    <t>G4T0C1</t>
  </si>
  <si>
    <t>G4T0L8</t>
  </si>
  <si>
    <t>G4T1A0</t>
  </si>
  <si>
    <t>G4T6A0</t>
  </si>
  <si>
    <t>G4T6A1</t>
  </si>
  <si>
    <t>G4T7C7</t>
  </si>
  <si>
    <t>G4T8A0</t>
  </si>
  <si>
    <t>G4T8A1</t>
  </si>
  <si>
    <t>G4T8B4</t>
  </si>
  <si>
    <t>G4T9A0</t>
  </si>
  <si>
    <t>G4T9A1</t>
  </si>
  <si>
    <t>G4T9L2</t>
  </si>
  <si>
    <t>G4V0A0</t>
  </si>
  <si>
    <t>G5H4J0</t>
  </si>
  <si>
    <t>G5J0A0</t>
  </si>
  <si>
    <t>G5M1Z7</t>
  </si>
  <si>
    <t>G5N0A0</t>
  </si>
  <si>
    <t>G5N1Y7</t>
  </si>
  <si>
    <t>G5R0A0</t>
  </si>
  <si>
    <t>G5T5C2</t>
  </si>
  <si>
    <t>G6B0A0</t>
  </si>
  <si>
    <t>G6B3M1</t>
  </si>
  <si>
    <t>G6H2N7</t>
  </si>
  <si>
    <t>G6L0A0</t>
  </si>
  <si>
    <t>G6L8G4</t>
  </si>
  <si>
    <t>G7B5H9</t>
  </si>
  <si>
    <t>G7N0A0</t>
  </si>
  <si>
    <t>G7N2C3</t>
  </si>
  <si>
    <t>G7P0A0</t>
  </si>
  <si>
    <t>G7P3P2</t>
  </si>
  <si>
    <t>G8B0A0</t>
  </si>
  <si>
    <t>G8E2N2</t>
  </si>
  <si>
    <t>G8G0A0</t>
  </si>
  <si>
    <t>G8L6H6</t>
  </si>
  <si>
    <t>G8L7A1</t>
  </si>
  <si>
    <t>G8P6S4</t>
  </si>
  <si>
    <t>G9X0A0</t>
  </si>
  <si>
    <t>J0A1A0</t>
  </si>
  <si>
    <t>J0L2R0</t>
  </si>
  <si>
    <t>J0M1A1</t>
  </si>
  <si>
    <t>J0M1C0</t>
  </si>
  <si>
    <t>J0S1A0</t>
  </si>
  <si>
    <t>J0V2B0</t>
  </si>
  <si>
    <t>J0W1A0</t>
  </si>
  <si>
    <t>J0W1C0</t>
  </si>
  <si>
    <t>J0Y1C0</t>
  </si>
  <si>
    <t>J0Y1E0</t>
  </si>
  <si>
    <t>J0Y1G0</t>
  </si>
  <si>
    <t>J0Y1H0</t>
  </si>
  <si>
    <t>J0Y1J0</t>
  </si>
  <si>
    <t>J0Y1L0</t>
  </si>
  <si>
    <t>J0Y1M0</t>
  </si>
  <si>
    <t>J0Y1R0</t>
  </si>
  <si>
    <t>J0Y1S0</t>
  </si>
  <si>
    <t>J0Y1T0</t>
  </si>
  <si>
    <t>J0Y1V0</t>
  </si>
  <si>
    <t>J0Y2A0</t>
  </si>
  <si>
    <t>J0Y2B0</t>
  </si>
  <si>
    <t>J0Y2E0</t>
  </si>
  <si>
    <t>J0Y2G0</t>
  </si>
  <si>
    <t>J0Y2H0</t>
  </si>
  <si>
    <t>J0Y2J0</t>
  </si>
  <si>
    <t>J0Y2K0</t>
  </si>
  <si>
    <t>J0Y2L0</t>
  </si>
  <si>
    <t>J0Y2M0</t>
  </si>
  <si>
    <t>J0Z1A0</t>
  </si>
  <si>
    <t>J0Z1B0</t>
  </si>
  <si>
    <t>J0Z1C0</t>
  </si>
  <si>
    <t>J0Z1E0</t>
  </si>
  <si>
    <t>J0Z1G0</t>
  </si>
  <si>
    <t>J0Z1H0</t>
  </si>
  <si>
    <t>J0Z1K0</t>
  </si>
  <si>
    <t>J0Z1L0</t>
  </si>
  <si>
    <t>J0Z1M0</t>
  </si>
  <si>
    <t>J0Z1X0</t>
  </si>
  <si>
    <t>J0Z1X1</t>
  </si>
  <si>
    <t>J0Z2A0</t>
  </si>
  <si>
    <t>J0Z2B0</t>
  </si>
  <si>
    <t>J0Z2E0</t>
  </si>
  <si>
    <t>J0Z2K0</t>
  </si>
  <si>
    <t>J0Z2L0</t>
  </si>
  <si>
    <t>J0Z2N0</t>
  </si>
  <si>
    <t>J0Z2S0</t>
  </si>
  <si>
    <t>J0Z2T0</t>
  </si>
  <si>
    <t>J0Z2W0</t>
  </si>
  <si>
    <t>J0Z2X0</t>
  </si>
  <si>
    <t>J0Z2X1</t>
  </si>
  <si>
    <t>J0Z2Y0</t>
  </si>
  <si>
    <t>J0Z2Z0</t>
  </si>
  <si>
    <t>J0Z3A0</t>
  </si>
  <si>
    <t>J0Z3B0</t>
  </si>
  <si>
    <t>J0Z3E0</t>
  </si>
  <si>
    <t>J0Z3G0</t>
  </si>
  <si>
    <t>J0Z3H0</t>
  </si>
  <si>
    <t>J0Z3J0</t>
  </si>
  <si>
    <t>J0Z3K0</t>
  </si>
  <si>
    <t>J0Z3L0</t>
  </si>
  <si>
    <t>J0Z3M0</t>
  </si>
  <si>
    <t>J0Z3N0</t>
  </si>
  <si>
    <t>J0Z3R0</t>
  </si>
  <si>
    <t>J0Z3S0</t>
  </si>
  <si>
    <t>J1A0A0</t>
  </si>
  <si>
    <t>J1A3V7</t>
  </si>
  <si>
    <t>J1N4A1</t>
  </si>
  <si>
    <t>J1N4S6</t>
  </si>
  <si>
    <t>J1T0A0</t>
  </si>
  <si>
    <t>J1T4X4</t>
  </si>
  <si>
    <t>J1Z0A0</t>
  </si>
  <si>
    <t>J1Z2L7</t>
  </si>
  <si>
    <t>J2K5A1</t>
  </si>
  <si>
    <t>J2K5V2</t>
  </si>
  <si>
    <t>J5W4A1</t>
  </si>
  <si>
    <t>J5W4Z9</t>
  </si>
  <si>
    <t>J5X5H9</t>
  </si>
  <si>
    <t>J8G0A0</t>
  </si>
  <si>
    <t>J8G3H1</t>
  </si>
  <si>
    <t>J8L4S7</t>
  </si>
  <si>
    <t>J8M1A1</t>
  </si>
  <si>
    <t>J8M2X2</t>
  </si>
  <si>
    <t>J8N0A0</t>
  </si>
  <si>
    <t>J8N9T9</t>
  </si>
  <si>
    <t>J9B0A0</t>
  </si>
  <si>
    <t>J9B2R5</t>
  </si>
  <si>
    <t>J9E0A0</t>
  </si>
  <si>
    <t>J9L0A0</t>
  </si>
  <si>
    <t>J9L3G2</t>
  </si>
  <si>
    <t>J9L3G3</t>
  </si>
  <si>
    <t>J9L3G4</t>
  </si>
  <si>
    <t>J9L3G5</t>
  </si>
  <si>
    <t>J9L3G6</t>
  </si>
  <si>
    <t>J9L3G7</t>
  </si>
  <si>
    <t>J9P7A4</t>
  </si>
  <si>
    <t>J9P7A9</t>
  </si>
  <si>
    <t>J9P7B8</t>
  </si>
  <si>
    <t>J9P7C2</t>
  </si>
  <si>
    <t>J9P7C3</t>
  </si>
  <si>
    <t>J9P7C4</t>
  </si>
  <si>
    <t>J9P7C5</t>
  </si>
  <si>
    <t>J9P7C6</t>
  </si>
  <si>
    <t>J9P7C7</t>
  </si>
  <si>
    <t>J9P7C8</t>
  </si>
  <si>
    <t>J9P7C9</t>
  </si>
  <si>
    <t>J9P7G1</t>
  </si>
  <si>
    <t>J9P7G2</t>
  </si>
  <si>
    <t>J9P7G4</t>
  </si>
  <si>
    <t>J9P7G6</t>
  </si>
  <si>
    <t>J9T6Y5</t>
  </si>
  <si>
    <t>J9X0A0</t>
  </si>
  <si>
    <t>J9X5B0</t>
  </si>
  <si>
    <t>J9X5B1</t>
  </si>
  <si>
    <t>J9X5B2</t>
  </si>
  <si>
    <t>J9X5B3</t>
  </si>
  <si>
    <t>J9X5B4</t>
  </si>
  <si>
    <t>J9X5B5</t>
  </si>
  <si>
    <t>J9Y1E1</t>
  </si>
  <si>
    <t>J9Y1E2</t>
  </si>
  <si>
    <t>J9Y1E3</t>
  </si>
  <si>
    <t>J9Y1E4</t>
  </si>
  <si>
    <t>J9Y1E7</t>
  </si>
  <si>
    <t>J9Y1E8</t>
  </si>
  <si>
    <t>J9Y1G1</t>
  </si>
  <si>
    <t>J9Y1G2</t>
  </si>
  <si>
    <t>J9Y1G6</t>
  </si>
  <si>
    <t>J9Y1G7</t>
  </si>
  <si>
    <t>J9Y1G8</t>
  </si>
  <si>
    <t>J9Y1K2</t>
  </si>
  <si>
    <t>J9Y1K3</t>
  </si>
  <si>
    <t>J9Y1K4</t>
  </si>
  <si>
    <t>J9Y1K5</t>
  </si>
  <si>
    <t>J9Y1L6</t>
  </si>
  <si>
    <t>J9Y1L7</t>
  </si>
  <si>
    <t>J9Y1L9</t>
  </si>
  <si>
    <t>J9Y1M1</t>
  </si>
  <si>
    <t>J9Y1M2</t>
  </si>
  <si>
    <t>J9Y1N1</t>
  </si>
  <si>
    <t>J9Y1N2</t>
  </si>
  <si>
    <t>J9Y1N3</t>
  </si>
  <si>
    <t>J9Y1R3</t>
  </si>
  <si>
    <t>J9Y1R4</t>
  </si>
  <si>
    <t>J9Y1R5</t>
  </si>
  <si>
    <t>J9Y1S9</t>
  </si>
  <si>
    <t>J9Y1T1</t>
  </si>
  <si>
    <t>J9Y1T2</t>
  </si>
  <si>
    <t>J9Y1T6</t>
  </si>
  <si>
    <t>J9Z4H6</t>
  </si>
  <si>
    <t>K0A2A0</t>
  </si>
  <si>
    <t>K0L1A0</t>
  </si>
  <si>
    <t>K0M2T9</t>
  </si>
  <si>
    <t>L0A1A0</t>
  </si>
  <si>
    <t>L0C1L0</t>
  </si>
  <si>
    <t>N0C1A0</t>
  </si>
  <si>
    <t>N0C1M0</t>
  </si>
  <si>
    <t>N0G1A0</t>
  </si>
  <si>
    <t>N0H2V0</t>
  </si>
  <si>
    <t>N0K2A0</t>
  </si>
  <si>
    <t>N0L2B0</t>
  </si>
  <si>
    <t>N0L2P0</t>
  </si>
  <si>
    <t>P0A1A0</t>
  </si>
  <si>
    <t>P0K1X0</t>
  </si>
  <si>
    <t>P0L1W6</t>
  </si>
  <si>
    <t>P0M1A0</t>
  </si>
  <si>
    <t>P0T1Y0</t>
  </si>
  <si>
    <t>P0T3A0</t>
  </si>
  <si>
    <t>P0T3B0</t>
  </si>
  <si>
    <t>P0V1B0</t>
  </si>
  <si>
    <t>P0V1M0</t>
  </si>
  <si>
    <t>P0V1Z0</t>
  </si>
  <si>
    <t>P0V3B0</t>
  </si>
  <si>
    <t>P0V3C0</t>
  </si>
  <si>
    <t>P0V3E0</t>
  </si>
  <si>
    <t>P5A0A0</t>
  </si>
  <si>
    <t>P5A3W2</t>
  </si>
  <si>
    <t>P5E1A0</t>
  </si>
  <si>
    <t>P5E1T5</t>
  </si>
  <si>
    <t>P5N0A0</t>
  </si>
  <si>
    <t>P8N1A1</t>
  </si>
  <si>
    <t>P8N1Z9</t>
  </si>
  <si>
    <t>P8T1A0</t>
  </si>
  <si>
    <t>P8T1T8</t>
  </si>
  <si>
    <t>P9A0A0</t>
  </si>
  <si>
    <t>P9A3Y1</t>
  </si>
  <si>
    <t>R0A0A4</t>
  </si>
  <si>
    <t>R0A0B0</t>
  </si>
  <si>
    <t>R0A0C0</t>
  </si>
  <si>
    <t>R0A0G0</t>
  </si>
  <si>
    <t>R0A0H0</t>
  </si>
  <si>
    <t>R0A0L0</t>
  </si>
  <si>
    <t>R0A0M0</t>
  </si>
  <si>
    <t>R0A0P0</t>
  </si>
  <si>
    <t>R0A0R0</t>
  </si>
  <si>
    <t>R0A0S0</t>
  </si>
  <si>
    <t>R0A0T0</t>
  </si>
  <si>
    <t>R0A0Y0</t>
  </si>
  <si>
    <t>R0A0Z0</t>
  </si>
  <si>
    <t>R0A1B0</t>
  </si>
  <si>
    <t>R0A1C0</t>
  </si>
  <si>
    <t>R0A1G0</t>
  </si>
  <si>
    <t>R0A1H0</t>
  </si>
  <si>
    <t>R0A1K0</t>
  </si>
  <si>
    <t>R0A1K6</t>
  </si>
  <si>
    <t>R0A1V0</t>
  </si>
  <si>
    <t>R0A1W0</t>
  </si>
  <si>
    <t>R0A1Z0</t>
  </si>
  <si>
    <t>R0A2B0</t>
  </si>
  <si>
    <t>R0A2C0</t>
  </si>
  <si>
    <t>R0A2E0</t>
  </si>
  <si>
    <t>R0A2G0</t>
  </si>
  <si>
    <t>R0A2J0</t>
  </si>
  <si>
    <t>R0A2K0</t>
  </si>
  <si>
    <t>R0A2M0</t>
  </si>
  <si>
    <t>R0A2N0</t>
  </si>
  <si>
    <t>R0A2N9</t>
  </si>
  <si>
    <t>R0A2P0</t>
  </si>
  <si>
    <t>R0B0A1</t>
  </si>
  <si>
    <t>R0B0B0</t>
  </si>
  <si>
    <t>R0B0H0</t>
  </si>
  <si>
    <t>R0B0H4</t>
  </si>
  <si>
    <t>R0B0J0</t>
  </si>
  <si>
    <t>R0B0T0</t>
  </si>
  <si>
    <t>R0B0T5</t>
  </si>
  <si>
    <t>R0B0V0</t>
  </si>
  <si>
    <t>R0C0N0</t>
  </si>
  <si>
    <t>R0C0P0</t>
  </si>
  <si>
    <t>R0C0X0</t>
  </si>
  <si>
    <t>R0C0Y0</t>
  </si>
  <si>
    <t>R0C0Z0</t>
  </si>
  <si>
    <t>R0C1H0</t>
  </si>
  <si>
    <t>R0C1J0</t>
  </si>
  <si>
    <t>R0C1L0</t>
  </si>
  <si>
    <t>R0C1N0</t>
  </si>
  <si>
    <t>R0C1R0</t>
  </si>
  <si>
    <t>R0C1S0</t>
  </si>
  <si>
    <t>R0C1T0</t>
  </si>
  <si>
    <t>R0C1V0</t>
  </si>
  <si>
    <t>R0C1Y0</t>
  </si>
  <si>
    <t>R0C2J0</t>
  </si>
  <si>
    <t>R0C2K0</t>
  </si>
  <si>
    <t>R0C2L0</t>
  </si>
  <si>
    <t>R0C2S0</t>
  </si>
  <si>
    <t>R0C2T0</t>
  </si>
  <si>
    <t>R0C2W0</t>
  </si>
  <si>
    <t>R0C2X0</t>
  </si>
  <si>
    <t>R0C2Y0</t>
  </si>
  <si>
    <t>R0C2Z0</t>
  </si>
  <si>
    <t>R0C3H0</t>
  </si>
  <si>
    <t>R0C3J0</t>
  </si>
  <si>
    <t>R0C3K0</t>
  </si>
  <si>
    <t>R0E0A0</t>
  </si>
  <si>
    <t>R0E0B0</t>
  </si>
  <si>
    <t>R0E0C0</t>
  </si>
  <si>
    <t>R0E0E0</t>
  </si>
  <si>
    <t>R0E0L4</t>
  </si>
  <si>
    <t>R0E0N0</t>
  </si>
  <si>
    <t>R0E0P0</t>
  </si>
  <si>
    <t>R0E0V0</t>
  </si>
  <si>
    <t>R0E0X0</t>
  </si>
  <si>
    <t>R0E0Y0</t>
  </si>
  <si>
    <t>R0E0Z0</t>
  </si>
  <si>
    <t>R0E1A1</t>
  </si>
  <si>
    <t>R0E1M9</t>
  </si>
  <si>
    <t>R0E1R0</t>
  </si>
  <si>
    <t>R0E1T0</t>
  </si>
  <si>
    <t>R0E1V0</t>
  </si>
  <si>
    <t>R0E1W0</t>
  </si>
  <si>
    <t>R0E1X0</t>
  </si>
  <si>
    <t>R0E1Y0</t>
  </si>
  <si>
    <t>R0E1Z0</t>
  </si>
  <si>
    <t>R0E2A0</t>
  </si>
  <si>
    <t>R0E2B0</t>
  </si>
  <si>
    <t>R0E2H0</t>
  </si>
  <si>
    <t>R0G0A0</t>
  </si>
  <si>
    <t>R0G0B2</t>
  </si>
  <si>
    <t>R0G0C0</t>
  </si>
  <si>
    <t>R0G0E0</t>
  </si>
  <si>
    <t>R0G0S0</t>
  </si>
  <si>
    <t>R0G0T0</t>
  </si>
  <si>
    <t>R0G0V0</t>
  </si>
  <si>
    <t>R0G1T0</t>
  </si>
  <si>
    <t>R0G1V0</t>
  </si>
  <si>
    <t>R0G1W0</t>
  </si>
  <si>
    <t>R0G2J0</t>
  </si>
  <si>
    <t>R0G2K0</t>
  </si>
  <si>
    <t>R0G2L0</t>
  </si>
  <si>
    <t>R0G2M0</t>
  </si>
  <si>
    <t>R0G2N0</t>
  </si>
  <si>
    <t>R0G2P0</t>
  </si>
  <si>
    <t>R0G2R0</t>
  </si>
  <si>
    <t>R0G2S0</t>
  </si>
  <si>
    <t>R0H0B0</t>
  </si>
  <si>
    <t>R0H0E0</t>
  </si>
  <si>
    <t>R0H0G0</t>
  </si>
  <si>
    <t>R0H0H0</t>
  </si>
  <si>
    <t>R0H0H1</t>
  </si>
  <si>
    <t>R0H0M0</t>
  </si>
  <si>
    <t>R0H0R0</t>
  </si>
  <si>
    <t>R0H0X0</t>
  </si>
  <si>
    <t>R0H0Y0</t>
  </si>
  <si>
    <t>R0H0Z0</t>
  </si>
  <si>
    <t>R0H1C0</t>
  </si>
  <si>
    <t>R0J0A0</t>
  </si>
  <si>
    <t>R0J0B0</t>
  </si>
  <si>
    <t>R0J0E0</t>
  </si>
  <si>
    <t>R0J0G0</t>
  </si>
  <si>
    <t>R0J0J0</t>
  </si>
  <si>
    <t>R0J0K0</t>
  </si>
  <si>
    <t>R0J0T0</t>
  </si>
  <si>
    <t>R0J0V0</t>
  </si>
  <si>
    <t>R0J0X0</t>
  </si>
  <si>
    <t>R0J1E9</t>
  </si>
  <si>
    <t>R0J1G0</t>
  </si>
  <si>
    <t>R0J1H0</t>
  </si>
  <si>
    <t>R0J1J0</t>
  </si>
  <si>
    <t>R0J1K0</t>
  </si>
  <si>
    <t>R0J1L0</t>
  </si>
  <si>
    <t>R0J1P0</t>
  </si>
  <si>
    <t>R0J1R0</t>
  </si>
  <si>
    <t>R0J1T0</t>
  </si>
  <si>
    <t>R0J1V0</t>
  </si>
  <si>
    <t>R0J1X0</t>
  </si>
  <si>
    <t>R0J1Y0</t>
  </si>
  <si>
    <t>R0J1Z0</t>
  </si>
  <si>
    <t>R0J2E0</t>
  </si>
  <si>
    <t>R0J2G0</t>
  </si>
  <si>
    <t>R0K0A0</t>
  </si>
  <si>
    <t>R0K0E0</t>
  </si>
  <si>
    <t>R0K0G0</t>
  </si>
  <si>
    <t>R0K0H0</t>
  </si>
  <si>
    <t>R0K0X0</t>
  </si>
  <si>
    <t>R0K0Y0</t>
  </si>
  <si>
    <t>R0K1A0</t>
  </si>
  <si>
    <t>R0K1C0</t>
  </si>
  <si>
    <t>R0K1G0</t>
  </si>
  <si>
    <t>R0K1J0</t>
  </si>
  <si>
    <t>R0K1K0</t>
  </si>
  <si>
    <t>R0L0A0</t>
  </si>
  <si>
    <t>R0L0C0</t>
  </si>
  <si>
    <t>R0L0E0</t>
  </si>
  <si>
    <t>R0L0V0</t>
  </si>
  <si>
    <t>R0L0W0</t>
  </si>
  <si>
    <t>R0L0X0</t>
  </si>
  <si>
    <t>R0L1N0</t>
  </si>
  <si>
    <t>R0L1P6</t>
  </si>
  <si>
    <t>R0L2G4</t>
  </si>
  <si>
    <t>R0M0B0</t>
  </si>
  <si>
    <t>R0M0C0</t>
  </si>
  <si>
    <t>R0M0E0</t>
  </si>
  <si>
    <t>R0M0G0</t>
  </si>
  <si>
    <t>R0M0J0</t>
  </si>
  <si>
    <t>R0M0K0</t>
  </si>
  <si>
    <t>R0M0L0</t>
  </si>
  <si>
    <t>R0M0X0</t>
  </si>
  <si>
    <t>R0M0Y0</t>
  </si>
  <si>
    <t>R0M0Z0</t>
  </si>
  <si>
    <t>R0M1C0</t>
  </si>
  <si>
    <t>R0M1E0</t>
  </si>
  <si>
    <t>R0M1G0</t>
  </si>
  <si>
    <t>R0M1H0</t>
  </si>
  <si>
    <t>R0M1M0</t>
  </si>
  <si>
    <t>R0M1N0</t>
  </si>
  <si>
    <t>R0M1P0</t>
  </si>
  <si>
    <t>R0M2A0</t>
  </si>
  <si>
    <t>R0M2B0</t>
  </si>
  <si>
    <t>R0M2C0</t>
  </si>
  <si>
    <t>R1B1A1</t>
  </si>
  <si>
    <t>R1B1A5</t>
  </si>
  <si>
    <t>R4H0A0</t>
  </si>
  <si>
    <t>R4H1K4</t>
  </si>
  <si>
    <t>R4K1A0</t>
  </si>
  <si>
    <t>R4K1B7</t>
  </si>
  <si>
    <t>R4K1B9</t>
  </si>
  <si>
    <t>R4K1C2</t>
  </si>
  <si>
    <t>R4K1J3</t>
  </si>
  <si>
    <t>R4L1A9</t>
  </si>
  <si>
    <t>R4L1B7</t>
  </si>
  <si>
    <t>R5A1S3</t>
  </si>
  <si>
    <t>R6M0A0</t>
  </si>
  <si>
    <t>R6M2G6</t>
  </si>
  <si>
    <t>R6W0A0</t>
  </si>
  <si>
    <t>R7N0A0</t>
  </si>
  <si>
    <t>R8N2V4</t>
  </si>
  <si>
    <t>R9A0A0</t>
  </si>
  <si>
    <t>S0E1E0</t>
  </si>
  <si>
    <t>S0E1G0</t>
  </si>
  <si>
    <t>S0E1H0</t>
  </si>
  <si>
    <t>S0H1V0</t>
  </si>
  <si>
    <t>S0H1W0</t>
  </si>
  <si>
    <t>S0H1X0</t>
  </si>
  <si>
    <t>S0H2T0</t>
  </si>
  <si>
    <t>S0H2V0</t>
  </si>
  <si>
    <t>S0H2W0</t>
  </si>
  <si>
    <t>S0H3W0</t>
  </si>
  <si>
    <t>S0H3X0</t>
  </si>
  <si>
    <t>S0H3Z0</t>
  </si>
  <si>
    <t>S0J0G0</t>
  </si>
  <si>
    <t>S0J0H0</t>
  </si>
  <si>
    <t>S0J0J0</t>
  </si>
  <si>
    <t>S0J0K0</t>
  </si>
  <si>
    <t>S0J0L0</t>
  </si>
  <si>
    <t>S0J0M0</t>
  </si>
  <si>
    <t>S0J0S0</t>
  </si>
  <si>
    <t>S0J0W0</t>
  </si>
  <si>
    <t>S0J0Y0</t>
  </si>
  <si>
    <t>S0J1V0</t>
  </si>
  <si>
    <t>S0J1W0</t>
  </si>
  <si>
    <t>S0J2K0</t>
  </si>
  <si>
    <t>S0J2L0</t>
  </si>
  <si>
    <t>S0J2M0</t>
  </si>
  <si>
    <t>S0J2N9</t>
  </si>
  <si>
    <t>S0J2P0</t>
  </si>
  <si>
    <t>S0J2X0</t>
  </si>
  <si>
    <t>S0J2Y0</t>
  </si>
  <si>
    <t>S0J3B0</t>
  </si>
  <si>
    <t>S0K0C7</t>
  </si>
  <si>
    <t>S0K0E0</t>
  </si>
  <si>
    <t>S0K0G0</t>
  </si>
  <si>
    <t>S0K0V9</t>
  </si>
  <si>
    <t>S0M0E3</t>
  </si>
  <si>
    <t>S0M0V9</t>
  </si>
  <si>
    <t>S0M0W0</t>
  </si>
  <si>
    <t>S0M0X0</t>
  </si>
  <si>
    <t>S0M1A0</t>
  </si>
  <si>
    <t>S0M1B0</t>
  </si>
  <si>
    <t>S0M1C0</t>
  </si>
  <si>
    <t>S0M1C6</t>
  </si>
  <si>
    <t>S0M1E0</t>
  </si>
  <si>
    <t>S0M2G8</t>
  </si>
  <si>
    <t>S0P0A0</t>
  </si>
  <si>
    <t>S2V1A1</t>
  </si>
  <si>
    <t>S2V1V8</t>
  </si>
  <si>
    <t>S4A0A0</t>
  </si>
  <si>
    <t>S4A2Y9</t>
  </si>
  <si>
    <t>S4H0A0</t>
  </si>
  <si>
    <t>S4H3V7</t>
  </si>
  <si>
    <t>S9X0A0</t>
  </si>
  <si>
    <t>T0A2L2</t>
  </si>
  <si>
    <t>T0B2B0</t>
  </si>
  <si>
    <t>T0G0G0</t>
  </si>
  <si>
    <t>T0G0M0</t>
  </si>
  <si>
    <t>T0G1S0</t>
  </si>
  <si>
    <t>T0G1T0</t>
  </si>
  <si>
    <t>T0G1X4</t>
  </si>
  <si>
    <t>T0G2M0</t>
  </si>
  <si>
    <t>T0H0B0</t>
  </si>
  <si>
    <t>T0H0B2</t>
  </si>
  <si>
    <t>T0H0W0</t>
  </si>
  <si>
    <t>T0H1K0</t>
  </si>
  <si>
    <t>T0H1X1</t>
  </si>
  <si>
    <t>T0H2P0</t>
  </si>
  <si>
    <t>T0H2W0</t>
  </si>
  <si>
    <t>T0H4C0</t>
  </si>
  <si>
    <t>T0J0A0</t>
  </si>
  <si>
    <t>T0J0B0</t>
  </si>
  <si>
    <t>T0J0G6</t>
  </si>
  <si>
    <t>T0J1M0</t>
  </si>
  <si>
    <t>T0J1N0</t>
  </si>
  <si>
    <t>T0J1P0</t>
  </si>
  <si>
    <t>T0J1V0</t>
  </si>
  <si>
    <t>T0J1V4</t>
  </si>
  <si>
    <t>T0J2A1</t>
  </si>
  <si>
    <t>T0J2X0</t>
  </si>
  <si>
    <t>T0J2Y0</t>
  </si>
  <si>
    <t>T0J2Y6</t>
  </si>
  <si>
    <t>T0J2Z0</t>
  </si>
  <si>
    <t>T0K0A0</t>
  </si>
  <si>
    <t>T1G0A0</t>
  </si>
  <si>
    <t>T1G2J6</t>
  </si>
  <si>
    <t>T1M0A0</t>
  </si>
  <si>
    <t>T1M1V8</t>
  </si>
  <si>
    <t>T1P0A0</t>
  </si>
  <si>
    <t>T1P4Z5</t>
  </si>
  <si>
    <t>T1V0A0</t>
  </si>
  <si>
    <t>T1V7E5</t>
  </si>
  <si>
    <t>T4J1A0</t>
  </si>
  <si>
    <t>T4J1W7</t>
  </si>
  <si>
    <t>T4T0A0</t>
  </si>
  <si>
    <t>T7A0A0</t>
  </si>
  <si>
    <t>T7V3J5</t>
  </si>
  <si>
    <t>T8R0A0</t>
  </si>
  <si>
    <t>T8R1Y9</t>
  </si>
  <si>
    <t>T8S0A0</t>
  </si>
  <si>
    <t>T9C0A0</t>
  </si>
  <si>
    <t>T9C3P1</t>
  </si>
  <si>
    <t>T9M0A0</t>
  </si>
  <si>
    <t>T9W0A0</t>
  </si>
  <si>
    <t>T9X4M0</t>
  </si>
  <si>
    <t>V0A1G0</t>
  </si>
  <si>
    <t>V0A1H9</t>
  </si>
  <si>
    <t>V0A1P0</t>
  </si>
  <si>
    <t>V0B1A4</t>
  </si>
  <si>
    <t>V0B1B0</t>
  </si>
  <si>
    <t>V0B1B8</t>
  </si>
  <si>
    <t>V0B1C0</t>
  </si>
  <si>
    <t>V0B1G9</t>
  </si>
  <si>
    <t>V0B1H0</t>
  </si>
  <si>
    <t>V0B1K0</t>
  </si>
  <si>
    <t>V0B1L0</t>
  </si>
  <si>
    <t>V0B1N1</t>
  </si>
  <si>
    <t>V0B1W0</t>
  </si>
  <si>
    <t>V0B2H2</t>
  </si>
  <si>
    <t>V0B2J0</t>
  </si>
  <si>
    <t>V0B2K0</t>
  </si>
  <si>
    <t>V0B2L0</t>
  </si>
  <si>
    <t>V0C1G0</t>
  </si>
  <si>
    <t>V0C1H0</t>
  </si>
  <si>
    <t>V0C1J9</t>
  </si>
  <si>
    <t>V0C1K0</t>
  </si>
  <si>
    <t>V0C1W0</t>
  </si>
  <si>
    <t>V0C1W1</t>
  </si>
  <si>
    <t>V0C1X0</t>
  </si>
  <si>
    <t>V0C1Y0</t>
  </si>
  <si>
    <t>V0C1Y2</t>
  </si>
  <si>
    <t>V0C1Z0</t>
  </si>
  <si>
    <t>V0C2J5</t>
  </si>
  <si>
    <t>V0C2V0</t>
  </si>
  <si>
    <t>V0C2W0</t>
  </si>
  <si>
    <t>V0C2X0</t>
  </si>
  <si>
    <t>V0E1V5</t>
  </si>
  <si>
    <t>V0E1W0</t>
  </si>
  <si>
    <t>V0E1Y0</t>
  </si>
  <si>
    <t>V0E1Z3</t>
  </si>
  <si>
    <t>V0E2G1</t>
  </si>
  <si>
    <t>V0E2N0</t>
  </si>
  <si>
    <t>V0E2P1</t>
  </si>
  <si>
    <t>V0G1B0</t>
  </si>
  <si>
    <t>V0G1C0</t>
  </si>
  <si>
    <t>V0G1E0</t>
  </si>
  <si>
    <t>V0G1E1</t>
  </si>
  <si>
    <t>V0G1H4</t>
  </si>
  <si>
    <t>V0G1N0</t>
  </si>
  <si>
    <t>V0G1P0</t>
  </si>
  <si>
    <t>V0H1A4</t>
  </si>
  <si>
    <t>V0H1H9</t>
  </si>
  <si>
    <t>V0H1J0</t>
  </si>
  <si>
    <t>V0H1K0</t>
  </si>
  <si>
    <t>V0H1M0</t>
  </si>
  <si>
    <t>V0H1N0</t>
  </si>
  <si>
    <t>V0J1R0</t>
  </si>
  <si>
    <t>V0J1X0</t>
  </si>
  <si>
    <t>V0J2J0</t>
  </si>
  <si>
    <t>V0J2K0</t>
  </si>
  <si>
    <t>V0J3S0</t>
  </si>
  <si>
    <t>V0K1B8</t>
  </si>
  <si>
    <t>V0K1E3</t>
  </si>
  <si>
    <t>V0K1K0</t>
  </si>
  <si>
    <t>V0K1L0</t>
  </si>
  <si>
    <t>V0K1P0</t>
  </si>
  <si>
    <t>V0K1T0</t>
  </si>
  <si>
    <t>V0K1T1</t>
  </si>
  <si>
    <t>V0K1V0</t>
  </si>
  <si>
    <t>V0K1W0</t>
  </si>
  <si>
    <t>V0K1X0</t>
  </si>
  <si>
    <t>V0K2J1</t>
  </si>
  <si>
    <t>V0K2K0</t>
  </si>
  <si>
    <t>V0K2K1</t>
  </si>
  <si>
    <t>V0K2R0</t>
  </si>
  <si>
    <t>V0K2S0</t>
  </si>
  <si>
    <t>V0L1C0</t>
  </si>
  <si>
    <t>V0L1C6</t>
  </si>
  <si>
    <t>V0L1G0</t>
  </si>
  <si>
    <t>V0L1L0</t>
  </si>
  <si>
    <t>V0L1L7</t>
  </si>
  <si>
    <t>V0L1M0</t>
  </si>
  <si>
    <t>V0L1V0</t>
  </si>
  <si>
    <t>V0L1V9</t>
  </si>
  <si>
    <t>V0L1W0</t>
  </si>
  <si>
    <t>V0N1A1</t>
  </si>
  <si>
    <t>V0N1E2</t>
  </si>
  <si>
    <t>V0N1N0</t>
  </si>
  <si>
    <t>V0N1N9</t>
  </si>
  <si>
    <t>V0N1P8</t>
  </si>
  <si>
    <t>V0N1V9</t>
  </si>
  <si>
    <t>V0N1W0</t>
  </si>
  <si>
    <t>V0N1Y0</t>
  </si>
  <si>
    <t>V0N1Y1</t>
  </si>
  <si>
    <t>V0N2B2</t>
  </si>
  <si>
    <t>V0N2J1</t>
  </si>
  <si>
    <t>V0N2M3</t>
  </si>
  <si>
    <t>V0N2N0</t>
  </si>
  <si>
    <t>V0N2S1</t>
  </si>
  <si>
    <t>V0N2S2</t>
  </si>
  <si>
    <t>V0N2V2</t>
  </si>
  <si>
    <t>V0N2W8</t>
  </si>
  <si>
    <t>V0N3A9</t>
  </si>
  <si>
    <t>V0N3C0</t>
  </si>
  <si>
    <t>V0N3C4</t>
  </si>
  <si>
    <t>V0N3E0</t>
  </si>
  <si>
    <t>V0N3J0</t>
  </si>
  <si>
    <t>V0N3K0</t>
  </si>
  <si>
    <t>V0P1G0</t>
  </si>
  <si>
    <t>V0P1H0</t>
  </si>
  <si>
    <t>V0P1J0</t>
  </si>
  <si>
    <t>V0P1L0</t>
  </si>
  <si>
    <t>V0P1N0</t>
  </si>
  <si>
    <t>V0P1P0</t>
  </si>
  <si>
    <t>V0P1W0</t>
  </si>
  <si>
    <t>V0P1X0</t>
  </si>
  <si>
    <t>V0P1X3</t>
  </si>
  <si>
    <t>V0P1Z7</t>
  </si>
  <si>
    <t>V0R1B2</t>
  </si>
  <si>
    <t>V0R1X1</t>
  </si>
  <si>
    <t>V0R1Y2</t>
  </si>
  <si>
    <t>V0R1Z0</t>
  </si>
  <si>
    <t>V0R2B4</t>
  </si>
  <si>
    <t>V0R2H6</t>
  </si>
  <si>
    <t>V0R2W9</t>
  </si>
  <si>
    <t>V0S1K9</t>
  </si>
  <si>
    <t>V0T1H0</t>
  </si>
  <si>
    <t>V0T1J0</t>
  </si>
  <si>
    <t>V0T1L0</t>
  </si>
  <si>
    <t>V0T1M0</t>
  </si>
  <si>
    <t>V0T1M1</t>
  </si>
  <si>
    <t>V0T1Y0</t>
  </si>
  <si>
    <t>V0T1Z0</t>
  </si>
  <si>
    <t>V0V1E0</t>
  </si>
  <si>
    <t>V0V1G0</t>
  </si>
  <si>
    <t>V0V1G4</t>
  </si>
  <si>
    <t>V0V1H3</t>
  </si>
  <si>
    <t>V1G0A0</t>
  </si>
  <si>
    <t>V1G5R5</t>
  </si>
  <si>
    <t>V1J0A0</t>
  </si>
  <si>
    <t>V1K1V8</t>
  </si>
  <si>
    <t>V1L1A0</t>
  </si>
  <si>
    <t>V1L6Z9</t>
  </si>
  <si>
    <t>V1N1A0</t>
  </si>
  <si>
    <t>V1N4Y2</t>
  </si>
  <si>
    <t>V1R1A1</t>
  </si>
  <si>
    <t>V1R4Y3</t>
  </si>
  <si>
    <t>V2G0A0</t>
  </si>
  <si>
    <t>V2G4Z9</t>
  </si>
  <si>
    <t>V2J0A0</t>
  </si>
  <si>
    <t>V2J9K1</t>
  </si>
  <si>
    <t>V8A0A0</t>
  </si>
  <si>
    <t>V8C1A0</t>
  </si>
  <si>
    <t>V8C2S7</t>
  </si>
  <si>
    <t>V8C5J8</t>
  </si>
  <si>
    <t>V8C5R1</t>
  </si>
  <si>
    <t>V8G0A0</t>
  </si>
  <si>
    <t>V8G5V6</t>
  </si>
  <si>
    <t>V8J0A0</t>
  </si>
  <si>
    <t>V8J4S4</t>
  </si>
  <si>
    <t>V8K0A0</t>
  </si>
  <si>
    <t>V9G0A0</t>
  </si>
  <si>
    <t>V9G2E0</t>
  </si>
  <si>
    <t>V9J1A0</t>
  </si>
  <si>
    <t>V9J1Y9</t>
  </si>
  <si>
    <t>V9K0A0</t>
  </si>
  <si>
    <t>V9K2W3</t>
  </si>
  <si>
    <t>V9P9A0</t>
  </si>
  <si>
    <t>V9P9M5</t>
  </si>
  <si>
    <t>X0E0L0</t>
  </si>
  <si>
    <t>X0E0L6</t>
  </si>
  <si>
    <t>X0E0M0</t>
  </si>
  <si>
    <t>X0E0T0</t>
  </si>
  <si>
    <t>X0E0T9</t>
  </si>
  <si>
    <t>X0E0V0</t>
  </si>
  <si>
    <t>X0E1E7</t>
  </si>
  <si>
    <t>X0E1G6</t>
  </si>
  <si>
    <t>X0G0A0</t>
  </si>
  <si>
    <t>X1A0A0</t>
  </si>
  <si>
    <t>Y0A1B0</t>
  </si>
  <si>
    <t>Y1A0A0</t>
  </si>
  <si>
    <t>Y1A9Z0</t>
  </si>
  <si>
    <t>超偏远</t>
  </si>
  <si>
    <t>无服务</t>
  </si>
  <si>
    <t>Effective June 1, 2025</t>
  </si>
  <si>
    <t>Remote US 48 ZIP Codes</t>
  </si>
  <si>
    <t>出运计划（海运）-WEEK 26</t>
  </si>
  <si>
    <t>Shipping Schedule</t>
  </si>
  <si>
    <t>线路</t>
  </si>
  <si>
    <t>渠道名称</t>
  </si>
  <si>
    <t>起运港</t>
  </si>
  <si>
    <t>预配船公司</t>
  </si>
  <si>
    <t>船名航次</t>
  </si>
  <si>
    <t>装柜地点</t>
  </si>
  <si>
    <t>目的港</t>
  </si>
  <si>
    <t>码头</t>
  </si>
  <si>
    <t>预计
开船</t>
  </si>
  <si>
    <t>预计到港</t>
  </si>
  <si>
    <t>船期</t>
  </si>
  <si>
    <r>
      <rPr>
        <b/>
        <sz val="22"/>
        <color theme="0"/>
        <rFont val="等线"/>
        <family val="3"/>
        <charset val="134"/>
      </rPr>
      <t>本周</t>
    </r>
    <r>
      <rPr>
        <b/>
        <sz val="20"/>
        <color theme="0"/>
        <rFont val="等线"/>
        <family val="3"/>
        <charset val="134"/>
      </rPr>
      <t>截单时间&amp;截补料时间</t>
    </r>
    <r>
      <rPr>
        <b/>
        <sz val="12"/>
        <color theme="0"/>
        <rFont val="等线"/>
        <family val="3"/>
        <charset val="134"/>
      </rPr>
      <t>（截止拣货时间）</t>
    </r>
  </si>
  <si>
    <t>华中</t>
  </si>
  <si>
    <t>转货时间需预留40个小时</t>
  </si>
  <si>
    <t>塘厦</t>
  </si>
  <si>
    <t>福永/惠州</t>
  </si>
  <si>
    <t>武汉/长沙</t>
  </si>
  <si>
    <t>郑州/苏州/杭州/绍兴/温州/台州/南昌</t>
  </si>
  <si>
    <t>成都/重庆</t>
  </si>
  <si>
    <t>南京/合肥</t>
  </si>
  <si>
    <t>天津/石家庄/连云港/西安/沧州/保定/济南/潍坊仓</t>
  </si>
  <si>
    <t>英国海派限时达
（AEU1线）</t>
  </si>
  <si>
    <t>盐田</t>
  </si>
  <si>
    <r>
      <rPr>
        <sz val="11"/>
        <rFont val="微软雅黑"/>
        <family val="2"/>
        <charset val="134"/>
      </rPr>
      <t>COSCO/EMC</t>
    </r>
    <r>
      <rPr>
        <sz val="11"/>
        <color rgb="FFFF0000"/>
        <rFont val="微软雅黑"/>
        <family val="2"/>
        <charset val="134"/>
      </rPr>
      <t xml:space="preserve"> </t>
    </r>
  </si>
  <si>
    <t>XIN LIAN YUN GANG 009W</t>
  </si>
  <si>
    <t>东莞/广州</t>
  </si>
  <si>
    <t>费利克斯托</t>
  </si>
  <si>
    <t>LANDGUARD</t>
  </si>
  <si>
    <t>周五 18:00</t>
  </si>
  <si>
    <t>周五 12:00</t>
  </si>
  <si>
    <t>周五 15:00</t>
  </si>
  <si>
    <t>周四 12:00</t>
  </si>
  <si>
    <t>周二 18:00</t>
  </si>
  <si>
    <t>周三18:00</t>
  </si>
  <si>
    <r>
      <rPr>
        <sz val="11"/>
        <rFont val="微软雅黑"/>
        <family val="2"/>
        <charset val="134"/>
      </rPr>
      <t>COSCO/EMC</t>
    </r>
    <r>
      <rPr>
        <sz val="11"/>
        <color rgb="FFFF0000"/>
        <rFont val="微软雅黑"/>
        <family val="2"/>
        <charset val="134"/>
      </rPr>
      <t xml:space="preserve"> 
AEU1空班替换AEU7</t>
    </r>
  </si>
  <si>
    <t>COSCO SHIPPING ANDES 048W(AEU7)</t>
  </si>
  <si>
    <t>OOCL ZEEBRUGGE 010W</t>
  </si>
  <si>
    <t>下周五 18:00</t>
  </si>
  <si>
    <t>下周五 12:00</t>
  </si>
  <si>
    <t>下周五 15:00</t>
  </si>
  <si>
    <t>下周四 12:00</t>
  </si>
  <si>
    <t>下周二 18:00</t>
  </si>
  <si>
    <t>下周三18:00</t>
  </si>
  <si>
    <t>英国海派&amp;卡派
AEU1线</t>
  </si>
  <si>
    <t>周四  18:00</t>
  </si>
  <si>
    <t>周四  15:00</t>
  </si>
  <si>
    <t>周三 12:00</t>
  </si>
  <si>
    <t>周一 18:00</t>
  </si>
  <si>
    <t>下周四  18:00</t>
  </si>
  <si>
    <t>下周四  15:00</t>
  </si>
  <si>
    <t>下周三 12:00</t>
  </si>
  <si>
    <t>下周一 18:00</t>
  </si>
  <si>
    <t>OOCL ZEEBRUGGE 010W(AEU1)</t>
  </si>
  <si>
    <t>周四 18:00</t>
  </si>
  <si>
    <t>OOCL WISDOM 001W</t>
  </si>
  <si>
    <t>下周四 18:00</t>
  </si>
  <si>
    <t>COSCO/EMC</t>
  </si>
  <si>
    <t>周二18：00</t>
  </si>
  <si>
    <t>下周二18：00</t>
  </si>
  <si>
    <t>美转加25日达</t>
  </si>
  <si>
    <t>COSCO</t>
  </si>
  <si>
    <t>OOCL VIOLET 010E</t>
  </si>
  <si>
    <t>长滩</t>
  </si>
  <si>
    <t>LBCT</t>
  </si>
  <si>
    <t>周六</t>
  </si>
  <si>
    <t>周五</t>
  </si>
  <si>
    <t>周四</t>
  </si>
  <si>
    <t>COSCO Taicang 110E</t>
  </si>
  <si>
    <t>东莞/义乌</t>
  </si>
  <si>
    <t>PCT</t>
  </si>
  <si>
    <t>周三</t>
  </si>
  <si>
    <t>周三 18:00</t>
  </si>
  <si>
    <t>美转加CLX16日达</t>
  </si>
  <si>
    <t>MATSON</t>
  </si>
  <si>
    <t>LURLINE 101E</t>
  </si>
  <si>
    <t>美转加MAX17日达</t>
  </si>
  <si>
    <t>MATSON MAUI 038E</t>
  </si>
  <si>
    <t>SSA</t>
  </si>
  <si>
    <t>下周一</t>
  </si>
  <si>
    <t>美转加19日达</t>
  </si>
  <si>
    <t>CMA CGM NEW JERSEY 0GVN0E1MA</t>
  </si>
  <si>
    <t>洛杉矶</t>
  </si>
  <si>
    <t>FENIX</t>
  </si>
  <si>
    <t>美转加20日达-卡派（HD/以星）</t>
  </si>
  <si>
    <t>南沙</t>
  </si>
  <si>
    <t>合德</t>
  </si>
  <si>
    <t>ADAMASTOS 2610E</t>
  </si>
  <si>
    <t>WBCT</t>
  </si>
  <si>
    <t>ZIM</t>
  </si>
  <si>
    <t>NESTOS 17E</t>
  </si>
  <si>
    <t>ITS</t>
  </si>
  <si>
    <t>HEDE</t>
  </si>
  <si>
    <t>POSEN 2606E</t>
  </si>
  <si>
    <t>PELICAN I 14E</t>
  </si>
  <si>
    <t>TRAPAC</t>
  </si>
  <si>
    <t>加拿大加东直航30日达
（当周所有船期统配）</t>
  </si>
  <si>
    <t>EMC</t>
  </si>
  <si>
    <t>OOCL NEW YORK 120E</t>
  </si>
  <si>
    <t>温哥华转火车到多伦多</t>
  </si>
  <si>
    <t>以当周船期表为准</t>
  </si>
  <si>
    <t>XIN DAN DONG 562N</t>
  </si>
  <si>
    <t>周二</t>
  </si>
  <si>
    <t>周一</t>
  </si>
  <si>
    <t>COSCO JEDDAH 096N</t>
  </si>
  <si>
    <t>下周三</t>
  </si>
  <si>
    <t>下周二</t>
  </si>
  <si>
    <t>加拿大加东直航33日达
（当周所有船期统配）</t>
  </si>
  <si>
    <t>SML</t>
  </si>
  <si>
    <t>SM QINGDAO 2605E</t>
  </si>
  <si>
    <t>加拿大加东直航33日达</t>
  </si>
  <si>
    <t>SM PORTLAND 2605E</t>
  </si>
  <si>
    <t>下周四</t>
  </si>
  <si>
    <t>加拿大加西直航30日达
（当周所有船期统配）</t>
  </si>
  <si>
    <t>温哥华转火车到卡尔加里</t>
  </si>
  <si>
    <t>加拿大加西直航33日达
（当周所有船期统配）</t>
  </si>
  <si>
    <t>加拿大加西直航33日达</t>
  </si>
  <si>
    <t>美森极速12日达
洛杉矶CLX13日达
特快线小包-美森正班</t>
  </si>
  <si>
    <t>下周一  18:00</t>
  </si>
  <si>
    <t>下周一  12:00</t>
  </si>
  <si>
    <t>美转加17日达</t>
  </si>
  <si>
    <t>洛杉矶EXX16日达-卡派</t>
  </si>
  <si>
    <t>洛杉矶17日达
普快线小包</t>
  </si>
  <si>
    <t>洛杉矶22日达
洛杉矶OA26日达直送
标准线小包-OA联盟
（当周所有船期统配）</t>
  </si>
  <si>
    <t>EVER MATCH 1460-005E</t>
  </si>
  <si>
    <t>XIN DA YANG ZHOU 108E</t>
  </si>
  <si>
    <t>CSCL AUTUMN 073E(CEN)</t>
  </si>
  <si>
    <t>MSC</t>
  </si>
  <si>
    <t>MSC ARCHIMIDIS VIII GQ626N</t>
  </si>
  <si>
    <t>TTI</t>
  </si>
  <si>
    <t>MSC DYMPHNA VI GQ627N</t>
  </si>
  <si>
    <t>CSCL BOHAI SEA 077E(CEN)</t>
  </si>
  <si>
    <t>奥克兰OA29日达直送
奥克兰直航26日达</t>
  </si>
  <si>
    <t>奥克兰</t>
  </si>
  <si>
    <t xml:space="preserve">EVERGREEN </t>
  </si>
  <si>
    <t>EVER MEMO 1461-012E</t>
  </si>
  <si>
    <t xml:space="preserve">EVER LINKING 1227-070E  </t>
  </si>
  <si>
    <t xml:space="preserve">EVER LIVELY 1228-078E </t>
  </si>
  <si>
    <t>奥克兰直航32日达
奥克兰普船36日达直送</t>
  </si>
  <si>
    <t>HMM</t>
  </si>
  <si>
    <t>YM WIDTH 040E（MP2)</t>
  </si>
  <si>
    <t>HMM NURI 020E(PS6)</t>
  </si>
  <si>
    <t>OICT</t>
  </si>
  <si>
    <t>西雅图直航29日达
PSC2直送促销价</t>
  </si>
  <si>
    <t>EVER SIGMA 0482-142E</t>
  </si>
  <si>
    <t>塔科马</t>
  </si>
  <si>
    <t>PIERCE</t>
  </si>
  <si>
    <t>EVER SUMMIT 0481-131E</t>
  </si>
  <si>
    <t>洛杉矶26日达
洛杉矶普船28日达直送
(PSC2船期请参考西雅图渠道)
（当周所有船期统配)</t>
  </si>
  <si>
    <t>蛇口</t>
  </si>
  <si>
    <t>WHL</t>
  </si>
  <si>
    <t>空班</t>
  </si>
  <si>
    <t>YML</t>
  </si>
  <si>
    <t>PSA</t>
  </si>
  <si>
    <t>MSC DARLENE FV625N</t>
  </si>
  <si>
    <t>MSC MILAN GO626N</t>
  </si>
  <si>
    <t>APM</t>
  </si>
  <si>
    <t>WAN HAI 513 E109(PS8)</t>
  </si>
  <si>
    <t>YUSEN</t>
  </si>
  <si>
    <t>SM BUSAN 2604E</t>
  </si>
  <si>
    <t>OOCL MAGNOLIA 005E(AWE4)</t>
  </si>
  <si>
    <t>纽约</t>
  </si>
  <si>
    <t>MAHER</t>
  </si>
  <si>
    <t>OOCL KAPOK 004E(AWE4)</t>
  </si>
  <si>
    <t>COSCO SHIPPING LOTUS 033E(AWE2)</t>
  </si>
  <si>
    <t>OOCL Korea 058E</t>
  </si>
  <si>
    <t>WAN HAI A13 E010</t>
  </si>
  <si>
    <t>ZIM MOUNT FUJI 11E(ZXB)</t>
  </si>
  <si>
    <t>MSC MUMBAI VIII GE627E</t>
  </si>
  <si>
    <t>NEWARK</t>
  </si>
  <si>
    <t>纽约海铁24日达
（当周所有船期统配)</t>
  </si>
  <si>
    <t>洛杉矶转纽约</t>
  </si>
  <si>
    <t>EXX-闪电达</t>
  </si>
  <si>
    <t>长滩转纽约</t>
  </si>
  <si>
    <t>COSCO/OOCL-
美速达/东方快航</t>
  </si>
  <si>
    <t>洛杉矶转芝加哥</t>
  </si>
  <si>
    <t>芝加哥海铁24日达-TK专属</t>
  </si>
  <si>
    <t>芝加哥海铁28日达                （当周所有船期统配）</t>
  </si>
  <si>
    <t>长滩转芝加哥</t>
  </si>
  <si>
    <t>芝加哥海铁32日达
（当周所有船期统配）</t>
  </si>
  <si>
    <t>洛杉矶转休斯顿</t>
  </si>
  <si>
    <t>休斯顿海陆25日达-TK专属</t>
  </si>
  <si>
    <t>COSCO THAILAND 115E</t>
  </si>
  <si>
    <t>东莞</t>
  </si>
  <si>
    <t>休斯顿</t>
  </si>
  <si>
    <t>BARBOURS</t>
  </si>
  <si>
    <t>OOCL Europe 213E</t>
  </si>
  <si>
    <t>CMA</t>
  </si>
  <si>
    <t xml:space="preserve">CMA CGM TANCREDI 0PGO3E1MA </t>
  </si>
  <si>
    <t>萨凡纳海陆26日达-TK专属</t>
  </si>
  <si>
    <t>OOCL KAPOK 004E (AWE4)</t>
  </si>
  <si>
    <t>萨凡纳</t>
  </si>
  <si>
    <t>GARDEN</t>
  </si>
  <si>
    <t>EVER FAST 1272-030E(AWE1)</t>
  </si>
  <si>
    <t xml:space="preserve">GARDEN </t>
  </si>
  <si>
    <t>ZIM MOUNT FUJI 11E</t>
  </si>
  <si>
    <t>ZIM AMBER 14E</t>
  </si>
  <si>
    <t>船司</t>
  </si>
  <si>
    <t>预计开船时间</t>
  </si>
  <si>
    <t>预计到港时间</t>
  </si>
  <si>
    <t>航程时间</t>
  </si>
  <si>
    <t>越美整柜直送-不包税</t>
  </si>
  <si>
    <t>胡志明</t>
  </si>
  <si>
    <t>Mississippi 18E</t>
  </si>
  <si>
    <t>出运计划（陆运）-WEEK 26</t>
  </si>
  <si>
    <t>发运地</t>
  </si>
  <si>
    <t>最新时效参考</t>
  </si>
  <si>
    <t>出仓日期</t>
  </si>
  <si>
    <t>预计发运时间</t>
  </si>
  <si>
    <t>预计抵达时间</t>
  </si>
  <si>
    <t>福永</t>
  </si>
  <si>
    <t>广州/中山/东莞南城</t>
  </si>
  <si>
    <t>惠州</t>
  </si>
  <si>
    <t>厦门/泉州/福州/义乌</t>
  </si>
  <si>
    <t>青岛/郑州</t>
  </si>
  <si>
    <t>杭州/台州/苏州/绍兴/温州/南昌/南京/合肥</t>
  </si>
  <si>
    <t>天津/石家庄仓/济南/潍坊/保定/沧州/西安/连云港</t>
  </si>
  <si>
    <t>英国卡航</t>
  </si>
  <si>
    <t>18-25天</t>
  </si>
  <si>
    <t>周三 15:00</t>
  </si>
  <si>
    <t>周二18:00</t>
  </si>
  <si>
    <t>周二12:00</t>
  </si>
  <si>
    <t>预计运行时间，以实际发运时间为准</t>
  </si>
  <si>
    <t>周六 18:00</t>
  </si>
  <si>
    <t>周六 15:00</t>
  </si>
  <si>
    <t>周六 12:00</t>
  </si>
  <si>
    <t>周五18:00</t>
  </si>
  <si>
    <t>周五12:00</t>
  </si>
  <si>
    <t>周一18:00</t>
  </si>
  <si>
    <t>下周三 18:00</t>
  </si>
  <si>
    <t>下周三 15:00</t>
  </si>
  <si>
    <t>下周二18:00</t>
  </si>
  <si>
    <t>下周二12:00</t>
  </si>
  <si>
    <t>英国快铁</t>
  </si>
  <si>
    <t>西安/重庆</t>
  </si>
  <si>
    <t>20-25天</t>
  </si>
  <si>
    <t>下周四 15:00</t>
  </si>
  <si>
    <t>下周三12:00</t>
  </si>
  <si>
    <t>下周六 18:00</t>
  </si>
  <si>
    <t>周六18:00</t>
  </si>
  <si>
    <t>武汉/长沙/青岛</t>
  </si>
  <si>
    <t>上海/义乌/宁波</t>
  </si>
  <si>
    <t>越南陆运</t>
  </si>
  <si>
    <t>广/深</t>
  </si>
  <si>
    <t>3-5个自然日</t>
  </si>
  <si>
    <t>周三 18：00</t>
  </si>
  <si>
    <t>周三 15：00</t>
  </si>
  <si>
    <t>周三 12：00</t>
  </si>
  <si>
    <t>周二 18：00</t>
  </si>
  <si>
    <t>周一 18：00</t>
  </si>
  <si>
    <t>1.北越转南越时效会延误2天左右
2.预计发运时间，以实际发运时间为准</t>
  </si>
  <si>
    <t>周六 18：00</t>
  </si>
  <si>
    <t>周六 15：00</t>
  </si>
  <si>
    <t>周五 16：00</t>
  </si>
  <si>
    <t>周四 18：00</t>
  </si>
  <si>
    <t>北部：3-5自然日
南部：8-10自然日</t>
  </si>
  <si>
    <r>
      <rPr>
        <b/>
        <sz val="22"/>
        <color theme="0"/>
        <rFont val="等线"/>
        <family val="3"/>
        <charset val="134"/>
      </rPr>
      <t>本周</t>
    </r>
    <r>
      <rPr>
        <b/>
        <sz val="12"/>
        <color theme="0"/>
        <rFont val="等线"/>
        <family val="3"/>
        <charset val="134"/>
      </rPr>
      <t>截单时间（截止越南当地拣货时间）</t>
    </r>
  </si>
  <si>
    <t>越南（北越）</t>
  </si>
  <si>
    <t>越南（南越）</t>
  </si>
  <si>
    <t>海防仓</t>
  </si>
  <si>
    <t>胡志明仓</t>
  </si>
  <si>
    <t>越美普船专线</t>
  </si>
  <si>
    <t>统配</t>
  </si>
  <si>
    <t>预计发运时间，以实际发运时间为准</t>
  </si>
  <si>
    <t>海防</t>
  </si>
  <si>
    <t>FBA预计送达周</t>
  </si>
  <si>
    <t>美西</t>
  </si>
  <si>
    <t>美森极速12日达-卡派（CLX）</t>
  </si>
  <si>
    <t>美森正班13日达-卡派（CLX）</t>
  </si>
  <si>
    <t>美森正班14日达-卡派（MAX）</t>
  </si>
  <si>
    <t>洛杉矶16日达-卡派(EXX/MAX)</t>
  </si>
  <si>
    <t>洛杉矶17日达-卡派</t>
  </si>
  <si>
    <t>洛杉矶20日达-卡派（保舱保柜）</t>
  </si>
  <si>
    <t>洛杉矶22日达-卡派（OA）</t>
  </si>
  <si>
    <t xml:space="preserve">洛杉矶26日达-卡派 （开船可能有1-7天延时） </t>
  </si>
  <si>
    <t>仓库地址</t>
  </si>
  <si>
    <t>预计送达周</t>
  </si>
  <si>
    <t>ONT8</t>
  </si>
  <si>
    <t>7月26日~8月1日</t>
  </si>
  <si>
    <t>8月2日~8月8日</t>
  </si>
  <si>
    <t>8月9日~8月15日</t>
  </si>
  <si>
    <t>8月16日~8月22日</t>
  </si>
  <si>
    <t>LGB8</t>
  </si>
  <si>
    <t>LAX9</t>
  </si>
  <si>
    <t>SBD1</t>
  </si>
  <si>
    <t>IUTI</t>
  </si>
  <si>
    <t>8月23日~8月29日</t>
  </si>
  <si>
    <t>IUSW</t>
  </si>
  <si>
    <t>SNA4</t>
  </si>
  <si>
    <t>SBD2</t>
  </si>
  <si>
    <t>LGB4</t>
  </si>
  <si>
    <t>LGB6</t>
  </si>
  <si>
    <t>LGB9</t>
  </si>
  <si>
    <t>ONT9</t>
  </si>
  <si>
    <t>XLX7</t>
  </si>
  <si>
    <t>IUSJ</t>
  </si>
  <si>
    <t>IUSP</t>
  </si>
  <si>
    <t>IUSQ</t>
  </si>
  <si>
    <t>WM-LAX2T</t>
  </si>
  <si>
    <t>WM-LAX2</t>
  </si>
  <si>
    <t>POC1</t>
  </si>
  <si>
    <t>POC2</t>
  </si>
  <si>
    <t>POC3</t>
  </si>
  <si>
    <t>ONT6</t>
  </si>
  <si>
    <t>SMF3</t>
  </si>
  <si>
    <t>SCK4</t>
  </si>
  <si>
    <t>LAS1</t>
  </si>
  <si>
    <t>GYR2</t>
  </si>
  <si>
    <t>GYR3</t>
  </si>
  <si>
    <t>MIT2</t>
  </si>
  <si>
    <t>VGT2</t>
  </si>
  <si>
    <t>GEU2</t>
  </si>
  <si>
    <t>GEU3</t>
  </si>
  <si>
    <t>GEU5</t>
  </si>
  <si>
    <t>HLI2</t>
  </si>
  <si>
    <t>TCY2</t>
  </si>
  <si>
    <t>TCY1</t>
  </si>
  <si>
    <t>QXY8</t>
  </si>
  <si>
    <t>IUTE</t>
  </si>
  <si>
    <t>SMF6</t>
  </si>
  <si>
    <t>SJC7</t>
  </si>
  <si>
    <t>OAK3</t>
  </si>
  <si>
    <t>SCK1</t>
  </si>
  <si>
    <t>SCK8</t>
  </si>
  <si>
    <t>PSP3</t>
  </si>
  <si>
    <t>MCE1</t>
  </si>
  <si>
    <t>FAT2</t>
  </si>
  <si>
    <t>LAS6</t>
  </si>
  <si>
    <t>PHX5</t>
  </si>
  <si>
    <t>PHX7</t>
  </si>
  <si>
    <t>BFL2</t>
  </si>
  <si>
    <t>MCC1</t>
  </si>
  <si>
    <t>8月30日~9月5日</t>
  </si>
  <si>
    <t>9月6日~9月12日</t>
  </si>
  <si>
    <t>SLC2</t>
  </si>
  <si>
    <t>SLC3</t>
  </si>
  <si>
    <t>ABQ2</t>
  </si>
  <si>
    <t>PDX7</t>
  </si>
  <si>
    <t>BFI3</t>
  </si>
  <si>
    <t>GEG2</t>
  </si>
  <si>
    <t>PSC2</t>
  </si>
  <si>
    <t>DEN2</t>
  </si>
  <si>
    <t>DEN8</t>
  </si>
  <si>
    <t>OKC2</t>
  </si>
  <si>
    <t>FTW1</t>
  </si>
  <si>
    <t>IUSF</t>
  </si>
  <si>
    <t>DFW6</t>
  </si>
  <si>
    <t>HOU8</t>
  </si>
  <si>
    <t>IAH3</t>
  </si>
  <si>
    <t>AMA1</t>
  </si>
  <si>
    <t>SAT1</t>
  </si>
  <si>
    <t>SAT4</t>
  </si>
  <si>
    <t>IUTH</t>
  </si>
  <si>
    <t>FTW2</t>
  </si>
  <si>
    <t>FTW5</t>
  </si>
  <si>
    <t>HOU7</t>
  </si>
  <si>
    <t>FOE1</t>
  </si>
  <si>
    <t>ICT2</t>
  </si>
  <si>
    <t>MKC4</t>
  </si>
  <si>
    <t>LIT2</t>
  </si>
  <si>
    <t>SAT6</t>
  </si>
  <si>
    <t>LFT1</t>
  </si>
  <si>
    <t>MEM1</t>
  </si>
  <si>
    <t>IND9</t>
  </si>
  <si>
    <t>MDW2</t>
  </si>
  <si>
    <t>FWA4</t>
  </si>
  <si>
    <t>MQJ1</t>
  </si>
  <si>
    <t>RFD2</t>
  </si>
  <si>
    <t>RFD4</t>
  </si>
  <si>
    <t>MDW6</t>
  </si>
  <si>
    <t>MDW9</t>
  </si>
  <si>
    <t>ORD2</t>
  </si>
  <si>
    <t>STL3</t>
  </si>
  <si>
    <t>STL4</t>
  </si>
  <si>
    <t>JVL1</t>
  </si>
  <si>
    <t>IGQ2</t>
  </si>
  <si>
    <t>CMH3</t>
  </si>
  <si>
    <t>CMH2</t>
  </si>
  <si>
    <t>MEM6</t>
  </si>
  <si>
    <t>CLT2</t>
  </si>
  <si>
    <t>TPA2</t>
  </si>
  <si>
    <t>TPA3</t>
  </si>
  <si>
    <t>RDU2</t>
  </si>
  <si>
    <t>RDU4</t>
  </si>
  <si>
    <t>MCO2</t>
  </si>
  <si>
    <t>GSO1</t>
  </si>
  <si>
    <t>SAV3</t>
  </si>
  <si>
    <t>JAX3</t>
  </si>
  <si>
    <t>LAN2</t>
  </si>
  <si>
    <t>BNA2</t>
  </si>
  <si>
    <t>RMN3</t>
  </si>
  <si>
    <t>ABE8</t>
  </si>
  <si>
    <t>TEB9</t>
  </si>
  <si>
    <t>AVP1</t>
  </si>
  <si>
    <t>ACY2</t>
  </si>
  <si>
    <t>PHL6</t>
  </si>
  <si>
    <t>SWF1</t>
  </si>
  <si>
    <t>SWF2</t>
  </si>
  <si>
    <t>ORF2</t>
  </si>
  <si>
    <t>AVP3</t>
  </si>
  <si>
    <t>AVP9</t>
  </si>
  <si>
    <t>ABE3</t>
  </si>
  <si>
    <t>ABE4</t>
  </si>
  <si>
    <t>TEB3</t>
  </si>
  <si>
    <t>TEB4</t>
  </si>
  <si>
    <t>TEB6</t>
  </si>
  <si>
    <t>SCK3</t>
  </si>
  <si>
    <t>BNA6</t>
  </si>
  <si>
    <t>WM-SMF1</t>
  </si>
  <si>
    <t>WM-KS1</t>
  </si>
  <si>
    <t>WM-IND1</t>
  </si>
  <si>
    <t>WM-IND2</t>
  </si>
  <si>
    <t>美西直送系列</t>
  </si>
  <si>
    <t>洛杉矶普船28日达直送-卡派</t>
  </si>
  <si>
    <t>洛杉矶OA26日达直送-卡派</t>
  </si>
  <si>
    <t>奥克兰OA29日达直送-卡派</t>
  </si>
  <si>
    <t>奥克兰普船36日达直送-卡派</t>
  </si>
  <si>
    <t>奥克兰直航26日达-卡派</t>
  </si>
  <si>
    <t>西雅图直航29日达-卡派</t>
  </si>
  <si>
    <t>奥克兰直航32日-卡派</t>
  </si>
  <si>
    <t>QXY5</t>
  </si>
  <si>
    <t>WM-LAX1</t>
  </si>
  <si>
    <t>9月20日~9月26日</t>
  </si>
  <si>
    <t>9月13日~9月19日</t>
  </si>
  <si>
    <t>SMF7</t>
  </si>
  <si>
    <t>RNO4</t>
  </si>
  <si>
    <t>BFI7</t>
  </si>
  <si>
    <t>PDX6</t>
  </si>
  <si>
    <t>美东直航系列</t>
  </si>
  <si>
    <t>美东-海铁系列</t>
  </si>
  <si>
    <t>纽约直航42日达-卡派</t>
  </si>
  <si>
    <t>纽约直航38日达-卡派</t>
  </si>
  <si>
    <t>纽约海铁24日达-卡派</t>
  </si>
  <si>
    <t>纽约MAX海铁22日达-卡派</t>
  </si>
  <si>
    <t>纽约海铁30日达-卡派</t>
  </si>
  <si>
    <t>ABE8-直送特价</t>
  </si>
  <si>
    <t>TEB9-直送特价</t>
  </si>
  <si>
    <t>TEB6-直送特价</t>
  </si>
  <si>
    <t>ACY2-直送特价</t>
  </si>
  <si>
    <t>ABE4-直送特价</t>
  </si>
  <si>
    <t>SWF2-直送特价</t>
  </si>
  <si>
    <t>TEB3-直送特价</t>
  </si>
  <si>
    <t>AVP1-直送特价</t>
  </si>
  <si>
    <t>TTN2</t>
  </si>
  <si>
    <t>RMN3-直送特价</t>
  </si>
  <si>
    <t>XLX1-直送特价</t>
  </si>
  <si>
    <t>XEW5</t>
  </si>
  <si>
    <t>HIA1</t>
  </si>
  <si>
    <t>HEA2</t>
  </si>
  <si>
    <t>PHL4</t>
  </si>
  <si>
    <t>PHL5</t>
  </si>
  <si>
    <t>PHL7</t>
  </si>
  <si>
    <t>MDT1</t>
  </si>
  <si>
    <t>MDT2</t>
  </si>
  <si>
    <t>MDT4</t>
  </si>
  <si>
    <t>ILG1</t>
  </si>
  <si>
    <t>WBW2</t>
  </si>
  <si>
    <t>ALB1</t>
  </si>
  <si>
    <t>XLX1</t>
  </si>
  <si>
    <t>DCA6</t>
  </si>
  <si>
    <t>HGR2</t>
  </si>
  <si>
    <t>BWI4</t>
  </si>
  <si>
    <t>HGR6</t>
  </si>
  <si>
    <t>BDL3</t>
  </si>
  <si>
    <t>BDL6</t>
  </si>
  <si>
    <t>BOS7</t>
  </si>
  <si>
    <t>RIC1</t>
  </si>
  <si>
    <t>RIC3</t>
  </si>
  <si>
    <t>CHO1</t>
  </si>
  <si>
    <t>XRI3</t>
  </si>
  <si>
    <t>LBE1</t>
  </si>
  <si>
    <t>IUST</t>
  </si>
  <si>
    <t>PIT2</t>
  </si>
  <si>
    <t>AKR1</t>
  </si>
  <si>
    <t>CLT3</t>
  </si>
  <si>
    <t>CLT6</t>
  </si>
  <si>
    <t>TPA6</t>
  </si>
  <si>
    <t>RYY2</t>
  </si>
  <si>
    <t>PBI3</t>
  </si>
  <si>
    <t>IUSR</t>
  </si>
  <si>
    <t>DET1</t>
  </si>
  <si>
    <t>DET2</t>
  </si>
  <si>
    <t>MQJ2</t>
  </si>
  <si>
    <t>IND2</t>
  </si>
  <si>
    <t>IND4</t>
  </si>
  <si>
    <t>IND5</t>
  </si>
  <si>
    <t>IUSL</t>
  </si>
  <si>
    <t>美中-芝加哥</t>
  </si>
  <si>
    <t>美东南直航系列</t>
  </si>
  <si>
    <t>美中-休斯顿</t>
  </si>
  <si>
    <t>芝加哥海铁28日达-卡派</t>
  </si>
  <si>
    <t>芝加哥海铁32日达-卡派</t>
  </si>
  <si>
    <t>芝加哥海铁22日达-卡派</t>
  </si>
  <si>
    <t>萨凡纳直航36日达-卡派</t>
  </si>
  <si>
    <t>萨凡纳直航48日达-卡派</t>
  </si>
  <si>
    <t>萨凡纳海陆24日达-卡派</t>
  </si>
  <si>
    <t>休斯顿直航38日达-卡派</t>
  </si>
  <si>
    <t>MDW2-直送特价</t>
  </si>
  <si>
    <t>8月20日~8月26日</t>
  </si>
  <si>
    <t>IUSR-直送特价</t>
  </si>
  <si>
    <t>RFD2-直送特价</t>
  </si>
  <si>
    <t>CLT2-直送特价</t>
  </si>
  <si>
    <t>ORD2-直送特价</t>
  </si>
  <si>
    <t>HOU3</t>
  </si>
  <si>
    <t>IND9-直送特价</t>
  </si>
  <si>
    <t>HOU2</t>
  </si>
  <si>
    <t>FWA4-直送特价</t>
  </si>
  <si>
    <t>XLX6</t>
  </si>
  <si>
    <t>HOU1</t>
  </si>
  <si>
    <t>8月27日~9月2日</t>
  </si>
  <si>
    <t>9月27日~10月3日</t>
  </si>
  <si>
    <t>FTW9</t>
  </si>
  <si>
    <t>MGE3</t>
  </si>
  <si>
    <t>MDW8</t>
  </si>
  <si>
    <t>FTW3</t>
  </si>
  <si>
    <t>RFD3</t>
  </si>
  <si>
    <t>WM-ATL1</t>
  </si>
  <si>
    <t>WM-ATL3</t>
  </si>
  <si>
    <t>DFW7</t>
  </si>
  <si>
    <t>WM-ORD1S</t>
  </si>
  <si>
    <t>DAL3</t>
  </si>
  <si>
    <t>TMB8</t>
  </si>
  <si>
    <t>PBI2</t>
  </si>
  <si>
    <t>XPB2</t>
  </si>
  <si>
    <t>CHA2</t>
  </si>
  <si>
    <t>PPO4</t>
  </si>
  <si>
    <t>HSV1</t>
  </si>
  <si>
    <t>WM-IND3</t>
  </si>
  <si>
    <t>WM-BNA1N</t>
  </si>
  <si>
    <t>WM-IND2N</t>
  </si>
  <si>
    <t>WM-MCO1</t>
  </si>
  <si>
    <t>WM-DFW5s</t>
  </si>
  <si>
    <t>WM-IND2T</t>
  </si>
  <si>
    <t>WM-DFW6S</t>
  </si>
  <si>
    <t>CMH7</t>
  </si>
  <si>
    <t>9月3日~9月9日</t>
  </si>
  <si>
    <t>MCI3</t>
  </si>
  <si>
    <t>WM-MCI1N</t>
  </si>
  <si>
    <t>MDW4</t>
  </si>
  <si>
    <t>MKE1</t>
  </si>
  <si>
    <t>MKE2</t>
  </si>
  <si>
    <t>CMH4</t>
  </si>
  <si>
    <t>CLE2</t>
  </si>
  <si>
    <t>PCW1</t>
  </si>
  <si>
    <t>GRR1</t>
  </si>
  <si>
    <t>AKC1</t>
  </si>
  <si>
    <t>LEX1</t>
  </si>
  <si>
    <t>SDF8</t>
  </si>
  <si>
    <t>SDF9</t>
  </si>
  <si>
    <t>MCI1</t>
  </si>
  <si>
    <t>STL8</t>
  </si>
  <si>
    <t>美 国 发 货 须 知</t>
  </si>
  <si>
    <t>英 国 发 货 须 知</t>
  </si>
  <si>
    <t>产品说明</t>
  </si>
  <si>
    <t>1、 计费重：计费重量取货物的体积重量和实际重量中数值较大的一方。体积重量计算方式为：长CMX宽CMX高CM/6000=体积重（KG）
2、此渠道可以接带弱磁、带马达、带电机产品
3、为了便于清关，请在每件货外箱上贴上“made in  china"的字样，亚马逊仓外箱要贴两张入仓条码，不要贴在封箱口，因为我司需查货；
4、汇率请查阅我司财务部发放的通知；
5、此以上渠道只提供美国本土服务，不提供附属岛屿等偏远地区服务，不接受PO BOX等邮箱地址；偏远地区邮编如下：006-009 PUERTO RICO AND VIRGIN LSLANDS 波多黎各、维尔京群岛，966-969 HAWAIIAND GUAM 夏威夷、关岛,995-999 ALASKA 阿拉斯加等；
6、此渠道需及时支付货款，否则货物到当地清关后不予派送服务；
7、此渠道拒收仿牌、违禁品货物液体、粉末、食品、药品、易燃易爆、古董、货币、气体等易燃易爆产等国家禁止出口及航空公司禁运物品
8、以上时效参考不含海关查验、航线变更导致延误到站、疫情，以及港口工人罢工和节假日等影响；
9、走玩具要求如下：1.安全证书，CPSC等；2.tracking label：追溯标签，追溯标签就是一个可以追溯到发件人或者生产工厂的标签。
10、我司会抽查货物实际装箱情况，但不确保100%的查货率，如因产品、包装等货物本身问题导致的扣货及其他损失，须由发货方承担相关责任，我司保留追诉的权利；此渠道拒收仿牌、违禁品货物，如查到将会没收货物且通知相关执法部门并处罚金60000RMB/票起。
11、美国港口“CHI/HOU/OAK/Seattle/NY/Tacoma”清关查验预计1~3个月左右</t>
  </si>
  <si>
    <r>
      <rPr>
        <sz val="10"/>
        <color theme="1"/>
        <rFont val="微软雅黑"/>
        <family val="2"/>
        <charset val="134"/>
      </rPr>
      <t>1、我司采用单票清关，单独出海关退税文件（税金单）；
2、需做关税预付（自主税号：申报价值的30%，PVA：总申报的12%），税单下来多退少补！如果遇见海关查验扣货所产生的海关仓租全部由客户自行承担；
3、汇率请查阅我司财务部发放的通知；VAT增值税：（货值+运费+关税）*20%  ；DUTY关税：货值的5%-10%左右；
4、需及时支付货款，否则货物到当地清关后不予派送服务；
5、拒收仿牌、违禁品货物液体、粉末、食品、药品、易燃易爆、古董、货币、指甲油，气体等易燃易爆产等国家禁止出口及航司，船司禁运物品；
6、发亚马逊货物，</t>
    </r>
    <r>
      <rPr>
        <sz val="10"/>
        <color rgb="FFFF0000"/>
        <rFont val="微软雅黑"/>
        <family val="2"/>
        <charset val="134"/>
      </rPr>
      <t>可做自税递延（PVA）</t>
    </r>
    <r>
      <rPr>
        <sz val="10"/>
        <color theme="1"/>
        <rFont val="微软雅黑"/>
        <family val="2"/>
        <charset val="134"/>
      </rPr>
      <t>，提供清关所需递延资料审核通过即可；
7、时效参考不含海关查验、航线变更导致延误到站、疫情，以及港口工人罢工和节假日等影响；
8、产品请一定如实申报，包括品牌、型号等，我司会抽查货物实际装箱情况，但不确保100%的查货率，如因产品、包装等货物本身问题导致的扣货及其他损失，须由发货方承担相关责任，我司保留追诉的权利；此渠道拒收仿牌、违禁品货物，如查到将会没收货物且通知相关执法部门并处罚金60000RMB/票起。</t>
    </r>
  </si>
  <si>
    <t>货物尺寸</t>
  </si>
  <si>
    <t>产品附加费（英国全渠道）</t>
  </si>
  <si>
    <r>
      <rPr>
        <b/>
        <sz val="10"/>
        <color rgb="FFFF0000"/>
        <rFont val="微软雅黑"/>
        <family val="2"/>
        <charset val="134"/>
      </rPr>
      <t>1、快递派送标准尺寸：最长边不超过120CM，第二边长不超过76CM，围长不超过266CM。围长计算方法：长+[2 x(宽+高）] 。
2、快递派送单件重量不超过22.6KG；单箱计费重为最低12KG，不足12KG按照12KG计费。
3、快递派私人地址：商业地址+1元/KG，住宅私人地址+25元/件，偏远+30元/件，超偏远+40元/件。
超长收费标准：266CM＜围长≤ 315CM，此尺寸范围的超长费140元/件；围长超315CM单询；
超重收费标准：22.6KG＜实际重量＜ 68KG，此范围的超重费+140元/件；
快递派无服务的尺寸范围如下：
a)实重&gt;68KG
b)最长边&gt;274CM
d)最长边+围长&gt;419CM
关于异形费的产生与补收：
   异形费产生的原因：货物外箱包装有“黄胶带、编织袋、气泡袋、缠膜、扎带、木箱、金属箱、蛇皮袋、防撞角、等非瓦楞纸箱包装；桶状、条状、拼箱、等不规则形状。外箱缠绕过多透明胶带，也有概率在国外被识别成缠膜或者吸塑包装。尾端快递派送途中因挤压导致箱体变形，畸形等，也会有概率被判定成异形件。最终判定标准与结果以快递官方为准。
   补收政策：相关异形费用，我司会根据快递服务商的账单进行实报实销。</t>
    </r>
    <r>
      <rPr>
        <sz val="10"/>
        <rFont val="微软雅黑"/>
        <family val="2"/>
        <charset val="134"/>
      </rPr>
      <t xml:space="preserve">
</t>
    </r>
    <r>
      <rPr>
        <b/>
        <sz val="10"/>
        <rFont val="微软雅黑"/>
        <family val="2"/>
        <charset val="134"/>
      </rPr>
      <t>4、卡派打板标准：按照1.8CBM/板，不足的按照实际方数计算，卡板尺寸40*48*72inch，单板不超过1000bl；超尺寸/超重请单询,如收货方无卸货能力也需单询，单票计费重量不低于10KG。
亚马逊卡派最长边130CM-180CM ，包税+0.8元/KG，不包税+140元/CBM;
亚马逊卡派最长边180CM-220CM ，包税+1.7元/KG，不包税+280元/CBM;以上超长附加费只适用于非海陆渠道（海陆渠道超180CM单询）
注意事项:超2.2米单询;最长边不超1.2m，第二边长超过1米不需要加收;最长边超过1.2米，第二边长超过1米附加费单询；</t>
    </r>
    <r>
      <rPr>
        <sz val="10"/>
        <color theme="1"/>
        <rFont val="微软雅黑"/>
        <family val="2"/>
        <charset val="134"/>
      </rPr>
      <t xml:space="preserve">
5、快递派单箱收费重未达到12KG，按照12KG计费；单票收费重不足12KG，按照12KG计费。
</t>
    </r>
    <r>
      <rPr>
        <b/>
        <sz val="10"/>
        <color theme="1"/>
        <rFont val="微软雅黑"/>
        <family val="2"/>
        <charset val="134"/>
      </rPr>
      <t>6、</t>
    </r>
    <r>
      <rPr>
        <b/>
        <sz val="10"/>
        <color rgb="FFFF0000"/>
        <rFont val="微软雅黑"/>
        <family val="2"/>
        <charset val="134"/>
      </rPr>
      <t>直送渠道：货型要求，单件实重不超22.3KG，次长边不超63cm，最长边不超91cm，但如因此尺寸拒收，产生的额外改拆，打托，派送等费用按照RMB0.4/KG，80/CBM收取。</t>
    </r>
    <r>
      <rPr>
        <sz val="10"/>
        <color rgb="FFFF0000"/>
        <rFont val="微软雅黑"/>
        <family val="2"/>
        <charset val="134"/>
      </rPr>
      <t xml:space="preserve">
</t>
    </r>
    <r>
      <rPr>
        <b/>
        <sz val="10"/>
        <color rgb="FFFF0000"/>
        <rFont val="微软雅黑"/>
        <family val="2"/>
        <charset val="134"/>
      </rPr>
      <t>7、美国空运渠道快递派送标准及收费要求，请按照美国空运渠道注意事项。
8、美国海运渠道如需指定快递或快递专用地址 ，超长超重超围长超偏远等按打单实际费用收取。</t>
    </r>
  </si>
  <si>
    <t>1、单票品名超5个加收15元/个；
2、私人地址：+1元/KG（非亚马逊地址）；
3、偏远地址：+480元/件（需要提供具体地址单询）；
4、超尺寸：+300元/件（需要提供具体尺寸单询）；非兼容包裹费用70元/件（DPD异形包裹，详细请咨询我司客服）。
5、产品包税附加费，请参考“英国专线附加费清单 ”；
6、敏感产品： 灯类、玩具类，化妆品类，气球等确认是否购买"天图保险 "（按货值买保险）或者 "单价+1元/KG"投保（如遇到清关查验，无法清关的情况，我司会按照40元/KG赔偿）；如客户不愿投保，遇查验，无法提供认证或质量不过关等情况，我司不承担任何责任与赔偿，请知悉！！！
7、单票如果小于2箱会加收快递提取服务费RMB50/件，单票低消2箱。
8、若需要拦截改派操作，拦截费用：1-99箱，150英镑/票；100-199箱，200英镑/票，200箱+，请单询（不含换标和派送等费用），如有其它特殊操作请单询。</t>
  </si>
  <si>
    <t>英国空运</t>
  </si>
  <si>
    <r>
      <rPr>
        <sz val="10"/>
        <color rgb="FFFF0000"/>
        <rFont val="微软雅黑"/>
        <family val="2"/>
        <charset val="134"/>
      </rPr>
      <t>1、带磁产品：</t>
    </r>
    <r>
      <rPr>
        <sz val="10"/>
        <rFont val="微软雅黑"/>
        <family val="2"/>
        <charset val="134"/>
      </rPr>
      <t xml:space="preserve">
A、英国空运普货：带磁产品收取+1元/KG，低消200元/品名（普货五日提免收低消），若报关件带磁，收取480元/品名磁鉴定费用。（只收弱磁，不收强磁）；
B、带电渠道：可接带磁产品；
C、MGH渠道：可接带磁产品；
</t>
    </r>
    <r>
      <rPr>
        <sz val="10"/>
        <color rgb="FFFF0000"/>
        <rFont val="微软雅黑"/>
        <family val="2"/>
        <charset val="134"/>
      </rPr>
      <t>2、带马达、电机等产品：</t>
    </r>
    <r>
      <rPr>
        <sz val="10"/>
        <rFont val="微软雅黑"/>
        <family val="2"/>
        <charset val="134"/>
      </rPr>
      <t xml:space="preserve">
A、英国空运普货：马达、电机、少量干燥剂等产品收取480元/品名；
B、带电渠道：可接马达、电机产品；
C、MGH渠道：可接带马达、电机产品；
</t>
    </r>
    <r>
      <rPr>
        <sz val="10"/>
        <color rgb="FFFF0000"/>
        <rFont val="微软雅黑"/>
        <family val="2"/>
        <charset val="134"/>
      </rPr>
      <t>3、敏感类产品：</t>
    </r>
    <r>
      <rPr>
        <sz val="10"/>
        <rFont val="微软雅黑"/>
        <family val="2"/>
        <charset val="134"/>
      </rPr>
      <t xml:space="preserve">
A、英国空运普货：带电，带液体，带粉末颗粒仓库查出罚款5000元/票起，机场查验代收安检罚金5000元/票起；少量配件带酒精棉收取+1元/KG；低消200元/票，报关件收取480元/票；
B、带电渠道：可接带电产品，不接液体粉末
C、MGH渠道：可接液体、粉末、颗粒产品等，产品请提前单询
</t>
    </r>
    <r>
      <rPr>
        <sz val="10"/>
        <color rgb="FFFF0000"/>
        <rFont val="微软雅黑"/>
        <family val="2"/>
        <charset val="134"/>
      </rPr>
      <t>4、超轻费：</t>
    </r>
    <r>
      <rPr>
        <sz val="10"/>
        <rFont val="微软雅黑"/>
        <family val="2"/>
        <charset val="134"/>
      </rPr>
      <t xml:space="preserve">单箱平均重量未达到12KG请参照超轻费表；
</t>
    </r>
    <r>
      <rPr>
        <sz val="10"/>
        <color rgb="FFFF0000"/>
        <rFont val="微软雅黑"/>
        <family val="2"/>
        <charset val="134"/>
      </rPr>
      <t>5、木制品附加费：+1元/KG；
（空运渠道木制品：报关件需客户自行提供商检单；托管报关：商检费或处理费按实报实销收取）</t>
    </r>
    <r>
      <rPr>
        <sz val="10"/>
        <rFont val="微软雅黑"/>
        <family val="2"/>
        <charset val="134"/>
      </rPr>
      <t xml:space="preserve">
</t>
    </r>
    <r>
      <rPr>
        <sz val="10"/>
        <color rgb="FFFF0000"/>
        <rFont val="微软雅黑"/>
        <family val="2"/>
        <charset val="134"/>
      </rPr>
      <t>6、DPD派送：</t>
    </r>
    <r>
      <rPr>
        <sz val="10"/>
        <rFont val="微软雅黑"/>
        <family val="2"/>
        <charset val="134"/>
      </rPr>
      <t>尺寸不超100CM*70CM*60CM；单箱实重不超过30KG！；单票最低收费重不低于12KG；
7、可接报关件：¥350/票，续页费:¥50/页(6项/页)；贸易国：中国香港/香港较敏感，建议在发货前提供报关资料审核；</t>
    </r>
  </si>
  <si>
    <t>产品附加费</t>
  </si>
  <si>
    <t>1、可接报关件+200/票，续页费：¥50／页，要报关行提供9710/9810订单编号，¥30/个收取，1039报关件，组货费250/票（部分地区因报关系统问题，可能会有部分页面有留白，默认按超出页面为准）</t>
  </si>
  <si>
    <t>2、单票品名超5个加收15元/个。</t>
  </si>
  <si>
    <t>3、空运渠道：普货渠道可以接带弱磁、带马达、带电机等产品附加费分别为+1元/kg，低消200元/品名，若报关件带磁/带马达/电机，收取480元/品名。普货渠道不接带电/液体/粉末产品。带电渠道可以接带磁、带马达、带电机产品，带内置电产品等（注：纯电不接）。酒精棉 +1/KG，低消200元/票；带磁、马达、电机产品。（请在来货前确认货物是否带电、带弱磁、带马达、带电机等，如有请在运单下单系统进行标注，如未申报，被机场查出，补报以及罚款等一切费用实报实销）</t>
  </si>
  <si>
    <t>4、A.托管报关，木制品达到800KG~1000kG及以上，发货前务必单询。 木制品非报关件（国内）-包税：+0.5元/KG---不包税:+89元/CBM； 最高按￥800元/票标准收取；
B.手册报关如不能提供核注清单，另外+150/票
（空运渠道木制品：报关件/托管报关，商检费或处理费按实报实销收取）</t>
  </si>
  <si>
    <t>5、服装类/鞋子类、纯纺织品（纺织成分含80%及以上）+1元/KG</t>
  </si>
  <si>
    <t>6、箱包类/行李箱/收纳箱/包包+1元/KG</t>
  </si>
  <si>
    <t>7、健身器材类+1元/KG</t>
  </si>
  <si>
    <t>英国海运</t>
  </si>
  <si>
    <t>8、自行车类&amp;自行车配件+1元/KG</t>
  </si>
  <si>
    <r>
      <rPr>
        <sz val="10"/>
        <color theme="1"/>
        <rFont val="微软雅黑"/>
        <family val="2"/>
        <charset val="134"/>
      </rPr>
      <t>1、</t>
    </r>
    <r>
      <rPr>
        <sz val="10"/>
        <color rgb="FFFF0000"/>
        <rFont val="微软雅黑"/>
        <family val="2"/>
        <charset val="134"/>
      </rPr>
      <t>木制品附加费：+350元/票；
（海运木制品：报关件需客户自行提供商检单；托管报关：木制品达到800KG~1000kG及以上，发货前务必单询。）</t>
    </r>
    <r>
      <rPr>
        <sz val="10"/>
        <color theme="1"/>
        <rFont val="微软雅黑"/>
        <family val="2"/>
        <charset val="134"/>
      </rPr>
      <t xml:space="preserve">
2、</t>
    </r>
    <r>
      <rPr>
        <sz val="10"/>
        <color rgb="FFFF0000"/>
        <rFont val="微软雅黑"/>
        <family val="2"/>
        <charset val="134"/>
      </rPr>
      <t>报关件：</t>
    </r>
    <r>
      <rPr>
        <sz val="10"/>
        <rFont val="微软雅黑"/>
        <family val="2"/>
        <charset val="134"/>
      </rPr>
      <t>¥200/票，续页费：¥50/页；贸易国：中国香港/香港较敏感，建议在发货前提供报关资料审核；要报关行提供9710/9810订单编号，¥30/个收取，1039报关件，组货费250/票（部分地区因报关系统问题，可能会有部分页面有留白，默认按超出页面为准）；手册报关不能提供核注清单，另外+150/票。</t>
    </r>
    <r>
      <rPr>
        <sz val="10"/>
        <color theme="1"/>
        <rFont val="微软雅黑"/>
        <family val="2"/>
        <charset val="134"/>
      </rPr>
      <t xml:space="preserve">
3、</t>
    </r>
    <r>
      <rPr>
        <sz val="10"/>
        <color rgb="FFFF0000"/>
        <rFont val="微软雅黑"/>
        <family val="2"/>
        <charset val="134"/>
      </rPr>
      <t>DPD派送：</t>
    </r>
    <r>
      <rPr>
        <sz val="10"/>
        <color theme="1"/>
        <rFont val="微软雅黑"/>
        <family val="2"/>
        <charset val="134"/>
      </rPr>
      <t>尺寸不超100CM*70CM*60CM；单箱实重不超过30KG；
4、低消：</t>
    </r>
    <r>
      <rPr>
        <sz val="10"/>
        <color rgb="FFFF0000"/>
        <rFont val="微软雅黑"/>
        <family val="2"/>
        <charset val="134"/>
      </rPr>
      <t>单票最低收费重不低于12KG；单箱计费重不足12KG，按照12KG计费；</t>
    </r>
    <r>
      <rPr>
        <sz val="10"/>
        <color theme="1"/>
        <rFont val="微软雅黑"/>
        <family val="2"/>
        <charset val="134"/>
      </rPr>
      <t xml:space="preserve">
5、</t>
    </r>
    <r>
      <rPr>
        <sz val="10"/>
        <color rgb="FFFF0000"/>
        <rFont val="微软雅黑"/>
        <family val="2"/>
        <charset val="134"/>
      </rPr>
      <t>卡派限制：</t>
    </r>
    <r>
      <rPr>
        <sz val="10"/>
        <rFont val="微软雅黑"/>
        <family val="2"/>
        <charset val="134"/>
      </rPr>
      <t>①亚马逊地址：最长边＜120CM，长+2*(宽+高)＜300CM，超出请单询，实重＞28KG，请单询，单票收费体积最低1CBM起收，不足1CBM照1CBM计费；②非亚马逊地址：尺寸不超120CM*100CM*150CM，单票收费体积最低1.5CBM起收，不足1.5CBM照1.5CBM计费。
卡派续收费重不足0.1CBM，按照0.1CBM计算；</t>
    </r>
  </si>
  <si>
    <t>9、高货值+2元/KG</t>
  </si>
  <si>
    <t>10.材质为纯钢铁铝/铜制品+1.5元/KG，（详情见后页海关编码）</t>
  </si>
  <si>
    <t>11.金属类按照实际材质如实申报，否则按照钢铁铝铜处理，加收相应附加费</t>
  </si>
  <si>
    <t>12.注意：高货值与其它附加费叠加收取</t>
  </si>
  <si>
    <t>拒收产品</t>
  </si>
  <si>
    <t>1：FDA产品：与皮肤接触类产品例如简易的美容仪、脸部按摩仪、牙刷头、电动牙刷、眼镜等需FDA认证产品。</t>
  </si>
  <si>
    <t>2：侵权产品：动漫或政治人物外观侵权、蓝牙标及包装有蓝牙字样及标识产品，三叉戟数据线，CE,HDMI,FCC,LACEY ACT DOT标识。</t>
  </si>
  <si>
    <t>3：违禁品：护照身份证私人物品，打火机(包括USB打火机),手机，电子烟，安全锤，纯电池，折叠刀（按动式），蝴蝶刀，危险品，液体，木箱/铁箱等包装难以打开检查的货物，不规则货物，非纸箱货物等。</t>
  </si>
  <si>
    <t>4：反倾销类产品：折叠礼品盒，铁钳合金，邹纹纸，天然猪鬃油漆刷及刷头，重煅造手工具，带横线的纸，刹车转子，无可锻性铸铁管件，镁金属，铁制建筑铸件，纯镁，圆锥滚子轴承及部件，硅金属，草坪和花园铁制栅栏支架</t>
  </si>
  <si>
    <t>英国中英快卡/铁卡</t>
  </si>
  <si>
    <t>，彩色电视机，氯代异氰，碳钢焊接接口，落地式金属台面烫衣板及部件，石油蜡烛，钢筋，铸造焦碳，原聚酯棉印花布，螺旋形弹簧锁垫圈，定尺碳钢板，颗粒状纯镁，热轧碳钢板，棕刚玉，曲别针，搪瓷厨具，
硅锰合金，"可锻性玛钢管件"，咔唑紫颜料，圆形焊接碳钢管件，新充气工程机械轮胎，低克重热敏纸，未加工橡胶磁，小直径石墨电极，圆形焊接奥氏体不锈高压套管，汽车大灯及汽车设备部件，贱金属及其制品(铁、钢、铜、镍、铝、铅、锌、锡、钨),
 化学产品，木制卧室家具，复合木地板，非晶硅织物，晶体硅光伏电池，机械电气设备及部件，纸及纸制品，纺织制品-聚酯人造纤维，编织电热毯，预制食品与饮料，复合编织袋，聚乙烯手提袋，矿石及矿物燃料，家用电器，自行车，车船运输设备及部件，
建材与玻璃制品、轮胎、手推车，电动滑板车，独轮车（平衡车）、钢钉，铅笔，折叠型金属桌等。</t>
  </si>
  <si>
    <r>
      <rPr>
        <sz val="10"/>
        <color theme="1"/>
        <rFont val="微软雅黑"/>
        <family val="2"/>
        <charset val="134"/>
      </rPr>
      <t>1、</t>
    </r>
    <r>
      <rPr>
        <sz val="10"/>
        <color rgb="FFFF0000"/>
        <rFont val="微软雅黑"/>
        <family val="2"/>
        <charset val="134"/>
      </rPr>
      <t>木制品附加费：+1元/KG，报关件需客户自行提供商检单；</t>
    </r>
    <r>
      <rPr>
        <sz val="10"/>
        <color theme="1"/>
        <rFont val="微软雅黑"/>
        <family val="2"/>
        <charset val="134"/>
      </rPr>
      <t xml:space="preserve">
2、</t>
    </r>
    <r>
      <rPr>
        <sz val="10"/>
        <color rgb="FFFF0000"/>
        <rFont val="微软雅黑"/>
        <family val="2"/>
        <charset val="134"/>
      </rPr>
      <t>产品必须如实申报，包括品牌，型号等，如因瞒报，漏报等而产生的后果，由客户自行承担；</t>
    </r>
    <r>
      <rPr>
        <sz val="10"/>
        <color theme="1"/>
        <rFont val="微软雅黑"/>
        <family val="2"/>
        <charset val="134"/>
      </rPr>
      <t xml:space="preserve">
</t>
    </r>
    <r>
      <rPr>
        <sz val="10"/>
        <color rgb="FFFF0000"/>
        <rFont val="微软雅黑"/>
        <family val="2"/>
        <charset val="134"/>
      </rPr>
      <t>3、超轻费：</t>
    </r>
    <r>
      <rPr>
        <sz val="10"/>
        <rFont val="微软雅黑"/>
        <family val="2"/>
        <charset val="134"/>
      </rPr>
      <t>单箱平均重量未达到12KG请参照超轻费表；</t>
    </r>
    <r>
      <rPr>
        <sz val="10"/>
        <color rgb="FFFF0000"/>
        <rFont val="微软雅黑"/>
        <family val="2"/>
        <charset val="134"/>
      </rPr>
      <t xml:space="preserve">
4、DPD派送：</t>
    </r>
    <r>
      <rPr>
        <sz val="10"/>
        <rFont val="微软雅黑"/>
        <family val="2"/>
        <charset val="134"/>
      </rPr>
      <t>尺寸不超100CM*70CM*60CM；单箱实重不超过30KG！；</t>
    </r>
    <r>
      <rPr>
        <sz val="10"/>
        <color rgb="FFFF0000"/>
        <rFont val="微软雅黑"/>
        <family val="2"/>
        <charset val="134"/>
      </rPr>
      <t xml:space="preserve">
5、低消：</t>
    </r>
    <r>
      <rPr>
        <sz val="10"/>
        <rFont val="微软雅黑"/>
        <family val="2"/>
        <charset val="134"/>
      </rPr>
      <t>单票最低收费重不低于12KG；</t>
    </r>
    <r>
      <rPr>
        <sz val="10"/>
        <color theme="1"/>
        <rFont val="微软雅黑"/>
        <family val="2"/>
        <charset val="134"/>
      </rPr>
      <t xml:space="preserve">
6、</t>
    </r>
    <r>
      <rPr>
        <sz val="10"/>
        <color rgb="FFFF0000"/>
        <rFont val="微软雅黑"/>
        <family val="2"/>
        <charset val="134"/>
      </rPr>
      <t>卡派派送：</t>
    </r>
    <r>
      <rPr>
        <sz val="10"/>
        <color theme="1"/>
        <rFont val="微软雅黑"/>
        <family val="2"/>
        <charset val="134"/>
      </rPr>
      <t>尺寸不超150CM*120CM*100CM；亚马逊单票收费重最低100KG起收，不足100KG照100KG计；
7、英国铁卡可接报关件：¥350/票，续页费:¥50/页(6项/页)；贸易国：中国香港/香港较敏感，建议在发货前提供报关资料审核，
9710/9810订单编号，¥30/个收取。
8、英国卡航可接报关件：¥300/票，续页费:¥50/页(6项/页)；贸易国：中国香港/香港较敏感，建议在发货前提供报关资料审核，
9710/9810订单编号，¥30/个收取。</t>
    </r>
  </si>
  <si>
    <t>5：拒收：仿牌，冒牌，侵权、移动电源、纯电、液体、粉末、化工品、易燃易爆、点火器、军事产品、电动滑板车、食品，药品、需提供出口报关商检类产品、动植物及制品等及其他违禁品；
如检查有冲货行为，我司将没收货物，并处以1000元的罚金，情节严重者移交相关执法部门处理。</t>
  </si>
  <si>
    <t>6：若有其它未提及且敏感的产品，请单询！</t>
  </si>
  <si>
    <t>英国超轻费附加费表（DPD）</t>
  </si>
  <si>
    <t>5KG-6.5KG</t>
  </si>
  <si>
    <t>7KG-9.5KG</t>
  </si>
  <si>
    <t>10KG-12KG</t>
  </si>
  <si>
    <t>12.5KG-15KG</t>
  </si>
  <si>
    <t>1、如亚马逊或者海外仓仓库因包装问题产生拒收等原因，我司不承担任何责任，我司不再对包装做任何审核.发往亚马逊货物请自行贴好入仓FBA标签贴纸，每件外箱包装上须粘贴2个以上合格的FBA标签贴纸并用透明胶布覆盖(必须达到条码字体清晰、防潮湿耐磨损)，如因FBA标签不能被识别导致无法派送入亚玛逊仓库所带来的后果将由发件人自行承担！
2、租用货拉拉或外地客户通过物流发货到我司, 须按我司流程提前向我司客服提交&lt;货拉拉交货清单&gt;, 样本请联系我司客服, 货拉拉司机到仓后须填写&lt;货拉拉交货清单&gt;
3、我司无法保证逐一审核所有货物发票、箱单、外箱包装等，若申报的产品品名，数量与实际不符或货物包装所产生的任何问题和费用，由发件方承担，我司不承担任何责任；
关于（含税线路）查验费用说明：
1.海关例行抽查且最终未产生任何问题（包含未产生通关费）且正常放行所产生的操作费，如调柜、掏箱、场地使用等费用。海关本身不收取查验费，但查验过程中使用码头资源和人工会产生费用，由物流方/约定方承担。
2.因客户提供的产品信息、单证（如品名、数量、价值、许可证等）有问题导致查验、扣货、罚款等一切后果及相关费用，由客户方承担。
3.申报货值不符合海关要求（如低于销售链接价值的30%或CIF贸易条款标准）时，海关要求补缴的税款及相关费用，由客户方承担。</t>
  </si>
  <si>
    <t>4.5/KG</t>
  </si>
  <si>
    <t>2/KG</t>
  </si>
  <si>
    <t>1/KG</t>
  </si>
  <si>
    <t>免</t>
  </si>
  <si>
    <t>单票平均重量不足12KG附加费表
不足0.5KG按照0.5KG进制且不足1KG按照1KG进制</t>
  </si>
  <si>
    <t>注意事项</t>
  </si>
  <si>
    <r>
      <rPr>
        <sz val="10"/>
        <color theme="1"/>
        <rFont val="微软雅黑"/>
        <family val="2"/>
        <charset val="134"/>
      </rPr>
      <t>1、此渠道申报的中英文品名以及产品数量，务必以实际为准，如出现瞒报、冲货等现象，经仓库/海关查验所产生的罚金以及额外费用，均有贵司自行承担。</t>
    </r>
    <r>
      <rPr>
        <b/>
        <sz val="10"/>
        <color rgb="FFFF0000"/>
        <rFont val="微软雅黑"/>
        <family val="2"/>
        <charset val="134"/>
      </rPr>
      <t>品名，数量，材质，品牌等不对应，当前渠道可走货物，罚款1000元</t>
    </r>
    <r>
      <rPr>
        <sz val="10"/>
        <color theme="1"/>
        <rFont val="微软雅黑"/>
        <family val="2"/>
        <charset val="134"/>
      </rPr>
      <t xml:space="preserve">
</t>
    </r>
    <r>
      <rPr>
        <b/>
        <sz val="10"/>
        <color rgb="FFFF0000"/>
        <rFont val="微软雅黑"/>
        <family val="2"/>
        <charset val="134"/>
      </rPr>
      <t>【FBA如查出实际货物与申报不符：罚款5000元，私人地址如查出实际货物与申报不符：罚款60000元】</t>
    </r>
    <r>
      <rPr>
        <sz val="10"/>
        <color theme="1"/>
        <rFont val="微软雅黑"/>
        <family val="2"/>
        <charset val="134"/>
      </rPr>
      <t xml:space="preserve">
2、如因客户产品自身问题：产品不具备CE认证，没有贴CE标签或者产品配件不符合欧盟国家的要求等原因导致海关扣关。我司会负责协助清关处理，但不承担责任
3、产品没有如实申报、侵犯知识产权或者欧盟禁止进口导致海关扣关。
4、当地海关认定货物是品牌货物，或者如CE、蓝牙、HDMI、FDA、FCC、Lacey Act、DOT（不限于以上列举）等等认证的问题，或者货物属于当地反倾销货物或不符合当地进口要求的货物，发件人应于发货前提供相应授权书或认证报告，如未提供导致货物扣关甚至退运而产生的，所有责任和相关费用将由发件人承担。
5、此渠道交货后，需更改派送地址、须在我司出仓前提出申请，出仓后只能尝试性扣货并且会产生额外的费用。
6、美国海运带电产品（非危险品，不超功率产品-单电池不超20WH，电池组不超100WH）默认客户资料齐全，包括但不限于海关、船司等方面进行查验，我司会配合并要求发货方提供MSDS（产品、型号、颜色等），UN38.3（电池），运输鉴定报告（产品、型号、颜色等）等文件，如无法提供，所有风险，责任及费用将全额向发货方收取；</t>
    </r>
    <r>
      <rPr>
        <b/>
        <sz val="10"/>
        <color rgb="FFFF0000"/>
        <rFont val="微软雅黑"/>
        <family val="2"/>
        <charset val="134"/>
      </rPr>
      <t>（美森正班渠道报关件拒收）</t>
    </r>
    <r>
      <rPr>
        <sz val="10"/>
        <color theme="1"/>
        <rFont val="微软雅黑"/>
        <family val="2"/>
        <charset val="134"/>
      </rPr>
      <t xml:space="preserve">。
</t>
    </r>
    <r>
      <rPr>
        <b/>
        <sz val="10"/>
        <color rgb="FFFF0000"/>
        <rFont val="微软雅黑"/>
        <family val="2"/>
        <charset val="134"/>
      </rPr>
      <t>7、由于客户自行向快递官方发起开查，我司打单账号可能会被官方警告，所以快递派开查索赔只能由我司发起，开查索赔只有一个通道，不允许客户私自发起开查索赔。一旦发生客户私自开查的情况，我司将不再提供售后服务且不承担相关赔偿。请知悉。
8、由于我司每个渠道收尾货会存在全口岸调货或者渠道升舱的情况，故客户一旦送货，就视同默认我司有自主配货和调货权。</t>
    </r>
  </si>
  <si>
    <r>
      <rPr>
        <sz val="10"/>
        <rFont val="微软雅黑"/>
        <family val="2"/>
        <charset val="134"/>
      </rPr>
      <t xml:space="preserve">1、此渠道申报的中英文品名以及产品数量，务必以实际为准，如出现瞒报、冲货等现象，经仓库/海关查验所产生的罚金以及额外费用，均有贵司自行承担。【罚金RMB5000/品名以上】  </t>
    </r>
    <r>
      <rPr>
        <sz val="10"/>
        <color rgb="FFFF0000"/>
        <rFont val="微软雅黑"/>
        <family val="2"/>
        <charset val="134"/>
      </rPr>
      <t>品名，数量，材质，品牌等不对应，当前渠道可走货物，罚款1000元
【FBA如查出实际货物与申报不符：罚款5000元，私人地址如查出实际货物与申报不符：罚款60000元】</t>
    </r>
    <r>
      <rPr>
        <sz val="10"/>
        <rFont val="微软雅黑"/>
        <family val="2"/>
        <charset val="134"/>
      </rPr>
      <t xml:space="preserve">
2、如因客户产品自身问题：产品不具备CE认证，没有贴CE标签或者产品配件不符合欧盟国家的要求等原因导致海关扣关。我司会负责协助清关处理，但不承担责任；
3、产品没有如实申报、侵犯知识产权或者欧盟禁止进口导致海关扣关；
4、当地海关认定货物是品牌货物，或者如CE、蓝牙、HDMI、FDA、FCC、Lacey Act、DOT（不限于以上列举）等等认证的问题，或者货物属于当地反倾销货物或不符合当地进口要求的货物，发件人应于发货前提供相应授权书或认证报告，如未提供导致货物扣关甚至退运而产生的，所有责任和相关费用将由发件人承担；
5、此渠道交货后，需更改派送地址、须在我司出仓前提出申请，出仓后只能尝试性扣货并且会产生额外的费用。
</t>
    </r>
    <r>
      <rPr>
        <sz val="10"/>
        <color rgb="FFFF0000"/>
        <rFont val="微软雅黑"/>
        <family val="2"/>
        <charset val="134"/>
      </rPr>
      <t>6、尾端交仓后若收件方私自联系承运商修改地址，会产生改单等费用（产生费用以我司报出价格收取），同时会造成货物延误，甚至出现丢件或退回等情况，此类问题需客户自行承担费用及风险。如需要拦截货物，请联系我司操作处理。</t>
    </r>
  </si>
  <si>
    <t>赔偿说明</t>
  </si>
  <si>
    <r>
      <rPr>
        <sz val="10"/>
        <color theme="1"/>
        <rFont val="微软雅黑"/>
        <family val="2"/>
        <charset val="134"/>
      </rPr>
      <t xml:space="preserve">1、 未上网提取（即货未交快递前）丢件、损害等，赔付标准如下：
1）按货值赔偿，货值以委托人采购成本价为准。
2）整箱丢失无法证明该箱重量，产品数量和品名，按单箱平均采购价值计算，采购价值参考1688平台同类产品价格。
3）非整箱丢失，货物外包装完好的，托运人自行承担损失。
4）本条赔付最高赔付标准不超过40元/kg，加退运费。
2、已上网提取（即货已交快递后）丢件、损害等，责任归实际承运人本地快递。己上网提取丢件，按照尾程快递官方赔偿准则进行赔付，最高不超过100USD/票。
</t>
    </r>
    <r>
      <rPr>
        <sz val="10"/>
        <color rgb="FFFF0000"/>
        <rFont val="微软雅黑"/>
        <family val="2"/>
        <charset val="134"/>
      </rPr>
      <t>因收件人地址关门/地址不明确/搬家等快递上门派送时无法获得正确派送地址，而导致退件或继而产生丢件的，此种情况产生的责任和损失，由托运人自己承担。</t>
    </r>
    <r>
      <rPr>
        <sz val="10"/>
        <color theme="1"/>
        <rFont val="微软雅黑"/>
        <family val="2"/>
        <charset val="134"/>
      </rPr>
      <t xml:space="preserve">
3、索赔程序：同批次货物派送后，请客户在签收后7-10个工作日内查询FBA后台是否上架，如递送后45个自然日内提供货物未上架，请提供后台截图至我司客服，开启索赔程序(需带有电脑屏幕右下角当下真实时间)；如递送后超过20工作日未开启索赔程序的，不予受理。
4、扣关赔偿：如因发件人低申报、品名申报不符、产品涉及反倾销、认证、侵权等不符合当地法规的，由此产生的责任和损失，由发件人承担，我司保留追究法律责任的权利且不予任何赔偿。
5、卡派服务，签收后超过60个自然日，由于FBA货件编码失效，导致ISA失效，故无法受理提供ISA和赔付，递送后需在180内提出受理申请，逾期超过180天的诉求不予受理。
6、①</t>
    </r>
    <r>
      <rPr>
        <sz val="10"/>
        <color rgb="FFFF0000"/>
        <rFont val="微软雅黑"/>
        <family val="2"/>
        <charset val="134"/>
      </rPr>
      <t>在UPS/FedEx完成交仓后，若发生漏扫描现象，暂不提供延时赔付服务。</t>
    </r>
    <r>
      <rPr>
        <sz val="10"/>
        <color theme="1"/>
        <rFont val="微软雅黑"/>
        <family val="2"/>
        <charset val="134"/>
      </rPr>
      <t xml:space="preserve">
②若需申请UPS/FedEx调查，必须在货物提取后的75天内提出申请。若超过75天提出调查申请，我司将协助客户向UPS/FedEx发起调查。调查及赔偿结果将依据UPS/FedEx官方的规定执行。
③对于UPS交仓后，若官网显示货物未提取/未派送，客户应在打单后的90天内提交调查申请。调查及赔偿结果将依据UPS/FedEx官方的规定执行。
④延时赔付请于快递提取/卡车交付后60天内提交索赔函，超时不予以赔偿；延时赔付金额最高至运费抵完。</t>
    </r>
  </si>
  <si>
    <r>
      <rPr>
        <sz val="10"/>
        <color theme="1"/>
        <rFont val="微软雅黑"/>
        <family val="2"/>
        <charset val="134"/>
      </rPr>
      <t xml:space="preserve">1、未上网提取（即货未交DPD或其他国外本地快递前）丢件、损害等，赔付标准如下：
1）按货值赔偿，货值以委托人采购成本价为准。
2）整箱丢失无法证明该箱重量，产品数量和品名，按单箱平均采购价值计算，采购价值参考1688平台同类产品价格。
3）非整箱丢失，货物外包装完好的，托运人自行承担损失。
4）本条赔付最高赔付标准不超过40元/kg，加退运费。
2、已上网提取（即货已交快递后）丢件、损害等，责任归实际承运人本地快递。已上网提取丢件，按申报价值赔偿最高不超过100USD/票。
</t>
    </r>
    <r>
      <rPr>
        <sz val="10"/>
        <color rgb="FFFF0000"/>
        <rFont val="微软雅黑"/>
        <family val="2"/>
        <charset val="134"/>
      </rPr>
      <t>因收件人地址关门/地址不明确/搬家等快递上门派送时无法获得正确派送地址，而导致退件或继而产生丢件的，此种情况产生的责任和损失，由托运人自己承担。</t>
    </r>
    <r>
      <rPr>
        <sz val="10"/>
        <color theme="1"/>
        <rFont val="微软雅黑"/>
        <family val="2"/>
        <charset val="134"/>
      </rPr>
      <t xml:space="preserve">
3、索赔程序：
1）同航班/提单/车次提取后未签收或未提取的，请于60天内，提供对应的亚马逊未上架截图/私人地址未收到货物证明，开启索赔程序(需带有电脑屏幕右下角当下真实时间)；①开查超45个工作日客户仍未上架，可发起索赔；索赔在30天内有效。②赔偿函需在确认当日，30天内签回，逾期未签回将不予赔付。③开查在同批次货物提取后60天内有效，如超60天未发起开查，我司会配合开查，但不给予赔偿；
2）延时赔付请于快递提取/卡车交付后60天内提交索赔函，超时不予以赔偿；赔偿函需在30天内签回，逾期未签回将不予赔付；延时赔付金额最高至运费抵完。
</t>
    </r>
    <r>
      <rPr>
        <sz val="10"/>
        <color rgb="FFFF0000"/>
        <rFont val="微软雅黑"/>
        <family val="2"/>
        <charset val="134"/>
      </rPr>
      <t>在快递完成交仓后，若发生漏扫描现象，暂不提供延时赔付服务。</t>
    </r>
    <r>
      <rPr>
        <sz val="10"/>
        <color theme="1"/>
        <rFont val="微软雅黑"/>
        <family val="2"/>
        <charset val="134"/>
      </rPr>
      <t xml:space="preserve">
4、扣关：如因发件人低申报、品名申报不符、产品涉及反倾销、认证、侵权等不符合当地法规的，由此产生的责任和损失，由发件人承担，我司保留追究法律责任的权利且不予任何赔偿。建议您单价+1元/KG，购买天图保险。如遇到有清关查验，无法清关的情况，我司会按照40元/KG赔偿（不退运费），请知悉！</t>
    </r>
  </si>
  <si>
    <r>
      <rPr>
        <sz val="10"/>
        <rFont val="微软雅黑"/>
        <family val="2"/>
        <charset val="134"/>
      </rPr>
      <t>7、</t>
    </r>
    <r>
      <rPr>
        <sz val="10"/>
        <color rgb="FFFF0000"/>
        <rFont val="微软雅黑"/>
        <family val="2"/>
        <charset val="134"/>
      </rPr>
      <t xml:space="preserve">
</t>
    </r>
    <r>
      <rPr>
        <b/>
        <sz val="10"/>
        <color rgb="FFFF0000"/>
        <rFont val="微软雅黑"/>
        <family val="2"/>
        <charset val="134"/>
      </rPr>
      <t>A.送错仓，赔付1元/KG+亚马逊平台瑕疵费；
B.送仓时若未按我司仓库要求进行排队卸货，送货司机自行卸货，从而导致的货损，货丢等情况，不在我司赔付范围内；
C.客户下单拣货货后如需更改收货地址，第1次免费，2次及以上100元/次；
D.仓库拍摄增值服务，收费如下：
1.拍摄照片：第1-5张，10元/张；第6-7张，50元/张，超过以上张数不接受服务；
2.拍摄视频：100元/次；</t>
    </r>
  </si>
  <si>
    <t>温馨提示</t>
  </si>
  <si>
    <t>1）交货时请备注好清楚的交货代码渠道,若备注不清晰,我司一律以该服务商最贵的渠道结算；
2）交货时请将清单、面单、发票等检查清楚，是否互相统一，若出现其中二者不符，我司不予收货操作；
3）此线路需现结支付货款，申报的产品品名，种类，数量与实际不符、侵权、货物本身问题所产生的任何问题，我司不承担任何责任；
4）对于需要合并报关的货物，请在送达仓库之前完成下单并同一车同一时间入仓且需在系统备注以及向我司服务团队提供合并报关的相关数据，以防止报关件被分散装柜，造成物流风险;
5）单独询价货物，请在入仓前进行询价，并在核对确认价格后再进行入仓，以免造成货物错装等问题。</t>
  </si>
  <si>
    <t>关于不包税渠道，注意事项：</t>
  </si>
  <si>
    <t>关于查验</t>
  </si>
  <si>
    <r>
      <rPr>
        <sz val="10"/>
        <color theme="1"/>
        <rFont val="微软雅黑"/>
        <family val="2"/>
        <charset val="134"/>
      </rPr>
      <t>1）下单时需要提供产品的销售链接；无销售链接的情况，会根据亚马逊美国站同款/类似款式的产品，采用平均售价方式，核定销售单价；
2）根据申报总额预收关税，计算公式如下：预收关税=（申报总额*税率）+（申报总额*港建费0.125%）+（申报总额*商品处理费0.3464%）；
3）不包税渠道：不含关税的税费，查验及查验而产生的查验费，仓租，柜租，托架等相关费用实报实销；查验及查验相关费用统一按65CBM摊分；查验而产生的相关费用，请在出具账单2天内完成支付，逾期导致扣货等相关费用，客户自行承担。
4）</t>
    </r>
    <r>
      <rPr>
        <sz val="10"/>
        <color rgb="FFFF0000"/>
        <rFont val="微软雅黑"/>
        <family val="2"/>
        <charset val="134"/>
      </rPr>
      <t>如送货前未及时与我司确认申报单价，申报海关编码，申报产品等信息，默认按我司建议的申报单价及海关编码申报；冲货类产品走我司不包税渠道，需客户自行提供进口商，安排清关。</t>
    </r>
  </si>
  <si>
    <r>
      <rPr>
        <sz val="10"/>
        <color theme="1"/>
        <rFont val="微软雅黑"/>
        <family val="2"/>
        <charset val="134"/>
      </rPr>
      <t xml:space="preserve">1）海关查验，会产生查验费，以及仓租等杂费：
</t>
    </r>
    <r>
      <rPr>
        <b/>
        <sz val="10"/>
        <color rgb="FFFF0000"/>
        <rFont val="微软雅黑"/>
        <family val="2"/>
        <charset val="134"/>
      </rPr>
      <t>查验费：75GBP/票。
仓储费：前两天免仓租（含进仓当天），从第三天起算：A、50件以下--1镑/箱/天；B、 50件以上（含50件）--10镑/方/天</t>
    </r>
  </si>
  <si>
    <t>弃货</t>
  </si>
  <si>
    <t>1）海关查验时长产生的额外费用大于货值，建议弃货处理，具体额外费用，实报实销。</t>
  </si>
  <si>
    <t>关于产生费用收取标准：</t>
  </si>
  <si>
    <t>涉及国内外查验所产生的异常费用(如罚款等)通常并非一次性生成，而是分多次陆续产生，为进一步规范国内外查验环节中因客户货物问题所产生费用的收取流程，相关操作要求明确如下:
一、费用预收机制
如遇国内查验，统一预收费用 人民币1万元
如遇国外查验，统一预收费用 人民币2万元
二、账单结算与逾期处理
相关罚款账单将采取现结方式;
如客户逾期未付，系统将执行锁单操作，并通知海外仓对相应货物进行扣货处理。
三、最终结算
所有实际费用结清后，公司将根据实际发生金额进行“多退少补"。</t>
  </si>
  <si>
    <t>1） 交货时请备注好清楚的交货代码渠道,若备注不清晰,我司一律以该服务商最贵的渠道结算
2） 交货时请将清单、面单、发票等检查清楚，是否互相统一，若出现其中二者不符，我司不予收货操作！
3）此渠道需现结支付货款，申报的产品品名，种类，数量与实际不符、侵权、货物本身问题所产生的任何问题，我司不承担任何责任；
4）对于需要合并报关的货物，请在送达仓库之前完成下单并同一车同一时间入仓且需在系统备注以及向我司服务团队提供合并报关的相关数据，以防止报关件被分散装柜，造成物流风险;
5）为保障仓库快进快出装柜，发货前请确认货物渠道是否准确，凡在周五、周六送仓的货物，一旦入仓，将不再接受任何渠道更改的请求;如有拦截要求，可能无法拦截成功，请及时与服务团队联系；
6）单独询价货物，请在入仓前进行询价，并在核对确认价格后再进行入仓，以免造成货物错装等问题。</t>
  </si>
  <si>
    <t>贵司一旦交货，我司则视已阅读并默认以上所有内容!</t>
  </si>
  <si>
    <t>1)海关查验时长产生的额外费用大于货值，建议弃货处理，具体额外费用，实报实销。</t>
  </si>
  <si>
    <t>涉及国内外查验所产生的异常费用(如罚款等)通常并非一次性生成，而是分多次陆续产生，为进一步规范国内外查验环节中因客户货物问题所产生费用的收取流程，相关操作要求明确如下:
一、费用预收机制
如遇国内查验，统一预收费用 人民币1万元
如遇国外查验，统一预收费用 人民币2万元
二、账单结算与逾期处理
相关罚款账单将采取现结方式;
如客户逾期未付，系统将执行锁单操作，并通知海外仓对相应货物进行扣货处理。
三、最终结算
所有实际费用结清后，公司将根据实际发生金额进行“多退少补"。
从拣货时间2026/3/31 14：00开始，此报价表包含如遇美国海关5H查验，相关仓租、柜租、查验费、退运指定启运港的来回运费全包;不包含贴标换标费、暂存仓租费，不含改派送地址的派送费(实际派送地址-原先派送地址，差价多退少补)，不含弃货，无时效赔偿，首次运费需正常支付，发货默认此条款；
国内查验宝：包税+0.1元/KG，不包税+18元/CBM（含货物申报和实际申报一致时所遇查验，不含冲货、申报不符合、瞒报等不符合正常报关流程等情况）</t>
  </si>
  <si>
    <r>
      <rPr>
        <b/>
        <sz val="28"/>
        <color rgb="FF00B0F0"/>
        <rFont val="微软雅黑"/>
        <family val="2"/>
        <charset val="134"/>
      </rPr>
      <t>天图通逊供应链有限公司</t>
    </r>
    <r>
      <rPr>
        <b/>
        <sz val="20"/>
        <color rgb="FF00B0F0"/>
        <rFont val="等线"/>
        <family val="3"/>
        <charset val="134"/>
      </rPr>
      <t xml:space="preserve">
</t>
    </r>
    <r>
      <rPr>
        <b/>
        <sz val="18"/>
        <color rgb="FFFFC000"/>
        <rFont val="微软雅黑"/>
        <family val="2"/>
        <charset val="134"/>
      </rPr>
      <t>立志打造一家具有社会价值的百年跨境物流企业</t>
    </r>
  </si>
  <si>
    <t>12-99KG</t>
  </si>
  <si>
    <t>价格快速查询栏</t>
  </si>
  <si>
    <t>时间</t>
  </si>
  <si>
    <t>BHX4</t>
  </si>
  <si>
    <t>空运</t>
  </si>
  <si>
    <t>英国（普货）-五日提（分泡50%）</t>
  </si>
  <si>
    <t>英国（普货）-十日提（分泡50%）</t>
  </si>
  <si>
    <t>英国（带电）-十日提（分泡50%）</t>
  </si>
  <si>
    <t>英国韩国飞-MGH（分泡50%）</t>
  </si>
  <si>
    <t>英国（普货）-促销价（分泡50%）</t>
  </si>
  <si>
    <t>英国中英铁卡-卡派</t>
  </si>
  <si>
    <t>英国中英铁卡-DPD派</t>
  </si>
  <si>
    <t>英国海派AEU1-DPD派</t>
  </si>
  <si>
    <t>类型</t>
  </si>
  <si>
    <t>直送促销价</t>
  </si>
  <si>
    <t>直送快速达</t>
  </si>
  <si>
    <t>OAK直送促销价</t>
  </si>
  <si>
    <t>不适用</t>
  </si>
  <si>
    <t>纽约普船直送特价</t>
  </si>
  <si>
    <t>芝加哥普船直送特价</t>
  </si>
  <si>
    <t>运输类型</t>
  </si>
  <si>
    <r>
      <rPr>
        <b/>
        <sz val="16"/>
        <color theme="1"/>
        <rFont val="微软雅黑"/>
        <family val="2"/>
        <charset val="134"/>
      </rPr>
      <t xml:space="preserve">签收时效
</t>
    </r>
    <r>
      <rPr>
        <b/>
        <sz val="14"/>
        <color rgb="FFFFC000"/>
        <rFont val="微软雅黑"/>
        <family val="2"/>
        <charset val="134"/>
      </rPr>
      <t>（开船后）</t>
    </r>
  </si>
  <si>
    <r>
      <rPr>
        <b/>
        <sz val="16"/>
        <color theme="1"/>
        <rFont val="微软雅黑"/>
        <family val="2"/>
        <charset val="134"/>
      </rPr>
      <t xml:space="preserve">延时赔付
</t>
    </r>
    <r>
      <rPr>
        <b/>
        <sz val="14"/>
        <color rgb="FFFFC000"/>
        <rFont val="微软雅黑"/>
        <family val="2"/>
        <charset val="134"/>
      </rPr>
      <t>（开船后）</t>
    </r>
  </si>
  <si>
    <t>美森正班13日达</t>
  </si>
  <si>
    <t>美森15日达</t>
  </si>
  <si>
    <t>美森统配17日达</t>
  </si>
  <si>
    <t>OA/以星17日达</t>
  </si>
  <si>
    <t>以星/合德20日达</t>
  </si>
  <si>
    <t>盐田23日达</t>
  </si>
  <si>
    <t>盐田26日达</t>
  </si>
  <si>
    <t>OAK专线</t>
  </si>
  <si>
    <t>西雅图专线</t>
  </si>
  <si>
    <t>纽约普船专线</t>
  </si>
  <si>
    <t>纽约美森快线</t>
  </si>
  <si>
    <t>纽约海陆快线</t>
  </si>
  <si>
    <t>纽约海陆以星快线</t>
  </si>
  <si>
    <t>萨凡纳OA专线</t>
  </si>
  <si>
    <t>萨凡纳HMM专线</t>
  </si>
  <si>
    <t>休斯顿普船专线</t>
  </si>
  <si>
    <t>芝加哥普船专线</t>
  </si>
  <si>
    <t>芝加哥海陆以星快线</t>
  </si>
  <si>
    <t>实报实销</t>
  </si>
  <si>
    <t>卡派</t>
  </si>
  <si>
    <t>单询</t>
  </si>
  <si>
    <t>仓库代码</t>
  </si>
  <si>
    <t>签收时效
开船后
入仓时效</t>
  </si>
  <si>
    <t>费用名称</t>
  </si>
  <si>
    <t>赔偿标准</t>
  </si>
  <si>
    <t>序号</t>
  </si>
  <si>
    <t>英国陆运系列</t>
  </si>
  <si>
    <t>UK Groud Transportation Routes</t>
  </si>
  <si>
    <t>英国陆运</t>
  </si>
  <si>
    <t>BHX4
LBA4
BHX8
包税</t>
  </si>
  <si>
    <t>BHX4
LBA4
BHX8
不包税</t>
  </si>
  <si>
    <t>华东
（上海/义乌/宁波）</t>
  </si>
  <si>
    <t>线路图</t>
  </si>
  <si>
    <t>货型比例超过1:210，可申请单价减0.2元/KG;
货型比例超过1:250，可申请单价减0.5元/KG;
货型比例超过1:300，可申请单价减0.8元/KG;
货型比例超过1:330，可申请单价减1元/KG;
货型比例超过1:500，可申请单价减1.5元/KG;</t>
  </si>
  <si>
    <t>1.自用VAT清关费:200元/票；
控税：客户自VAT走包税，清关费正常收取，100kg以下收300元/票操作费；</t>
  </si>
  <si>
    <t>2.特别提醒：以上时效参考不含海关查验、班列延误、换轨延误，政府政策，疫情，罢工，节假日等影响；</t>
  </si>
  <si>
    <r>
      <rPr>
        <b/>
        <sz val="10.5"/>
        <color theme="1"/>
        <rFont val="等线"/>
        <family val="3"/>
        <charset val="134"/>
      </rPr>
      <t>3.货物计费标准，操作要求、赔偿条款，注意事项，拦截改派操作请参考左上侧链接“</t>
    </r>
    <r>
      <rPr>
        <b/>
        <sz val="10.5"/>
        <color rgb="FFFF0000"/>
        <rFont val="等线"/>
        <family val="3"/>
        <charset val="134"/>
      </rPr>
      <t>英国发货须知</t>
    </r>
    <r>
      <rPr>
        <b/>
        <sz val="10.5"/>
        <color theme="1"/>
        <rFont val="等线"/>
        <family val="3"/>
        <charset val="134"/>
      </rPr>
      <t>”；</t>
    </r>
  </si>
  <si>
    <t>4.产品包税附加费，可参考右侧链接“附加费清单 ”；</t>
  </si>
  <si>
    <t>5.英国快铁25日达，报关件报关费350元/票，且报关件不收带电产品，请知悉；</t>
  </si>
  <si>
    <r>
      <rPr>
        <b/>
        <sz val="16"/>
        <color rgb="FF05558D"/>
        <rFont val="等线"/>
        <family val="3"/>
        <charset val="134"/>
      </rPr>
      <t>中英专车-卡派</t>
    </r>
    <r>
      <rPr>
        <b/>
        <sz val="16"/>
        <color rgb="FFFF0000"/>
        <rFont val="等线"/>
        <family val="3"/>
        <charset val="134"/>
      </rPr>
      <t>（暂停）</t>
    </r>
    <r>
      <rPr>
        <b/>
        <sz val="11"/>
        <color rgb="FF05558D"/>
        <rFont val="等线"/>
        <family val="3"/>
        <charset val="134"/>
      </rPr>
      <t xml:space="preserve">
（100KG+起收）</t>
    </r>
  </si>
  <si>
    <r>
      <rPr>
        <b/>
        <sz val="16"/>
        <color theme="8" tint="-0.499984740745262"/>
        <rFont val="等线"/>
        <family val="3"/>
        <charset val="134"/>
      </rPr>
      <t>中英专车-DPD派</t>
    </r>
    <r>
      <rPr>
        <b/>
        <sz val="16"/>
        <color rgb="FFFF0000"/>
        <rFont val="等线"/>
        <family val="3"/>
        <charset val="134"/>
      </rPr>
      <t>（暂停）</t>
    </r>
  </si>
  <si>
    <r>
      <rPr>
        <b/>
        <sz val="16"/>
        <color theme="7" tint="-0.499984740745262"/>
        <rFont val="等线"/>
        <family val="3"/>
        <charset val="134"/>
      </rPr>
      <t>中英专车快卡-卡派</t>
    </r>
    <r>
      <rPr>
        <b/>
        <sz val="16"/>
        <color rgb="FFFF0000"/>
        <rFont val="等线"/>
        <family val="3"/>
        <charset val="134"/>
      </rPr>
      <t>（暂停）</t>
    </r>
    <r>
      <rPr>
        <b/>
        <sz val="11"/>
        <color theme="7" tint="-0.499984740745262"/>
        <rFont val="等线"/>
        <family val="3"/>
        <charset val="134"/>
      </rPr>
      <t xml:space="preserve">
（100KG+起收）</t>
    </r>
  </si>
  <si>
    <r>
      <rPr>
        <b/>
        <sz val="16"/>
        <color theme="4" tint="-0.499984740745262"/>
        <rFont val="等线"/>
        <family val="3"/>
        <charset val="134"/>
      </rPr>
      <t>中英专车快卡-DPD派</t>
    </r>
    <r>
      <rPr>
        <b/>
        <sz val="16"/>
        <color rgb="FFFF0000"/>
        <rFont val="等线"/>
        <family val="3"/>
        <charset val="134"/>
      </rPr>
      <t>（暂停）</t>
    </r>
  </si>
  <si>
    <t>签收时效
（发班列后）</t>
  </si>
  <si>
    <t>延时赔付
（发班列后）</t>
  </si>
  <si>
    <t>深圳/广州/中山/汕头/东莞南城
（华南）</t>
  </si>
  <si>
    <t>25-28日</t>
  </si>
  <si>
    <t>18-25日</t>
  </si>
  <si>
    <t>超27日</t>
  </si>
  <si>
    <r>
      <rPr>
        <b/>
        <sz val="10.5"/>
        <rFont val="等线"/>
        <family val="3"/>
        <charset val="134"/>
      </rPr>
      <t>【中英专车快卡-DPD派】：超时效赔付</t>
    </r>
    <r>
      <rPr>
        <b/>
        <sz val="10.5"/>
        <color rgb="FFFF0000"/>
        <rFont val="等线"/>
        <family val="3"/>
        <charset val="134"/>
      </rPr>
      <t>0.25元/kg</t>
    </r>
    <r>
      <rPr>
        <b/>
        <sz val="10.5"/>
        <rFont val="等线"/>
        <family val="3"/>
        <charset val="134"/>
      </rPr>
      <t>/工作日，最高赔付</t>
    </r>
    <r>
      <rPr>
        <b/>
        <sz val="10.5"/>
        <color rgb="FFFF0000"/>
        <rFont val="等线"/>
        <family val="3"/>
        <charset val="134"/>
      </rPr>
      <t>6个工作日</t>
    </r>
  </si>
  <si>
    <t>【中英专车】：深圳装车→阿拉山口→哈萨克斯坦→俄罗斯→白俄罗斯→拉脱维亚T1→波兰→天图英国监管仓（伦敦）
【中英专车快卡】：深圳装车→阿拉山口→哈萨克斯坦→俄罗斯→白俄罗斯→拉脱维亚T1→波兰→天图英国监管仓（伦敦）</t>
  </si>
  <si>
    <t>超25日</t>
  </si>
  <si>
    <t xml:space="preserve">仓库代码
</t>
  </si>
  <si>
    <t>包税-100kg+</t>
  </si>
  <si>
    <t>无赔付</t>
  </si>
  <si>
    <t>注意
事项</t>
  </si>
  <si>
    <t>谷仓</t>
  </si>
  <si>
    <r>
      <rPr>
        <b/>
        <sz val="11"/>
        <color theme="0"/>
        <rFont val="等线"/>
        <family val="3"/>
        <charset val="134"/>
      </rPr>
      <t xml:space="preserve">签收时效
开船后
</t>
    </r>
    <r>
      <rPr>
        <b/>
        <sz val="10"/>
        <color theme="0"/>
        <rFont val="等线"/>
        <family val="3"/>
        <charset val="134"/>
      </rPr>
      <t>入仓时效</t>
    </r>
  </si>
  <si>
    <r>
      <rPr>
        <b/>
        <sz val="11"/>
        <color theme="0"/>
        <rFont val="等线"/>
        <family val="3"/>
        <charset val="134"/>
      </rPr>
      <t xml:space="preserve">延时赔付
开船后
</t>
    </r>
    <r>
      <rPr>
        <b/>
        <sz val="9"/>
        <color theme="0"/>
        <rFont val="等线"/>
        <family val="3"/>
        <charset val="134"/>
      </rPr>
      <t>不入仓时效</t>
    </r>
  </si>
  <si>
    <t>青岛/郑州/温州/台州/连云港/南京/合肥</t>
  </si>
  <si>
    <t>26-30日</t>
  </si>
  <si>
    <t>28-32日</t>
  </si>
  <si>
    <t>超34日</t>
  </si>
  <si>
    <t>超31日</t>
  </si>
  <si>
    <t>23-27日</t>
  </si>
  <si>
    <t>超29日</t>
  </si>
  <si>
    <t>22-26日</t>
  </si>
  <si>
    <t>20-24日</t>
  </si>
  <si>
    <t>延时赔付
开船后
不入仓时效</t>
  </si>
  <si>
    <t>21-25日</t>
  </si>
  <si>
    <t>19-23日</t>
  </si>
  <si>
    <t>18-22日</t>
  </si>
  <si>
    <t>超24日</t>
  </si>
  <si>
    <t>30-33日</t>
  </si>
  <si>
    <t>33-37日</t>
  </si>
  <si>
    <t>31-35日</t>
  </si>
  <si>
    <t>超36日</t>
  </si>
  <si>
    <t>100KG-299KG+1元/KG
1500KG-3599KG-0.2/KG
3600KG+(含3600KG)-0.3KG</t>
  </si>
  <si>
    <t>货型比例超过1:200，可申请单价减0.2元/KG;（美森/EXX/合德带托/以星带托头程的渠道减0.5元/KG）
货型比例超过1:250，可申请单价减0.5元/KG;（美森/EXX/合德带托/以星带托头程的渠道减0.7元/KG）
货型比例超过1:300，可申请单价减1元/KG;
货型比例超过1:400，可申请单价减1.5元/KG;
货型比例超过1:500，可申请单价减2元/KG;
货型比例超过1:600，可申请单价减2.3元/KG;（美森/EXX/合德带托/以星带托头程的渠道减2.5元/KG）
货型比例超过1:700，可申请单价减2.5元/KG;（美森/EXX/合德带托/以星带托头程的渠道减2.7元/KG）</t>
  </si>
  <si>
    <t>300kg+</t>
  </si>
  <si>
    <t>Richmond</t>
  </si>
  <si>
    <t>运费</t>
  </si>
  <si>
    <t>美国海运-快递系列</t>
  </si>
  <si>
    <t>Western United States</t>
  </si>
  <si>
    <r>
      <rPr>
        <b/>
        <sz val="12"/>
        <color theme="0"/>
        <rFont val="等线"/>
        <family val="3"/>
        <charset val="134"/>
      </rPr>
      <t xml:space="preserve">邮编
</t>
    </r>
    <r>
      <rPr>
        <b/>
        <sz val="12"/>
        <color rgb="FFFFFF00"/>
        <rFont val="等线"/>
        <family val="3"/>
        <charset val="134"/>
      </rPr>
      <t>UPS/联邦混打</t>
    </r>
    <r>
      <rPr>
        <b/>
        <sz val="12"/>
        <color theme="0"/>
        <rFont val="等线"/>
        <family val="3"/>
        <charset val="134"/>
      </rPr>
      <t xml:space="preserve">
</t>
    </r>
    <r>
      <rPr>
        <b/>
        <sz val="11"/>
        <color theme="0"/>
        <rFont val="等线"/>
        <family val="3"/>
        <charset val="134"/>
      </rPr>
      <t>12-44KG+3/KG；
45-99KG+1.5元/KG</t>
    </r>
  </si>
  <si>
    <t>美森极速12日达-快递派（CLX）</t>
  </si>
  <si>
    <r>
      <rPr>
        <b/>
        <sz val="18"/>
        <color theme="8" tint="-0.499984740745262"/>
        <rFont val="等线"/>
        <family val="3"/>
        <charset val="134"/>
      </rPr>
      <t xml:space="preserve">洛杉矶CLX13日达-快递派（CLX）
</t>
    </r>
    <r>
      <rPr>
        <b/>
        <sz val="11"/>
        <color theme="8" tint="-0.499984740745262"/>
        <rFont val="等线"/>
        <family val="3"/>
        <charset val="134"/>
      </rPr>
      <t>此渠道为上海港开船时效，若因市场变化，调整为宁波港开船，时效赔付需顺延两个自然日</t>
    </r>
  </si>
  <si>
    <t>洛杉矶MAX14日达-快递派（MAX）</t>
  </si>
  <si>
    <t>洛杉矶EXX16日达-快递派(EXX)</t>
  </si>
  <si>
    <r>
      <rPr>
        <b/>
        <sz val="18"/>
        <color theme="4" tint="-0.499984740745262"/>
        <rFont val="等线"/>
        <family val="3"/>
        <charset val="134"/>
      </rPr>
      <t xml:space="preserve">洛杉矶17日达-快递派（ZIM/HD)
</t>
    </r>
    <r>
      <rPr>
        <b/>
        <sz val="12"/>
        <color theme="4" tint="-0.499984740745262"/>
        <rFont val="等线"/>
        <family val="3"/>
        <charset val="134"/>
      </rPr>
      <t>华南/华东：指定ZIM：包税+0.1元/KG，不包税+18元/CBM</t>
    </r>
  </si>
  <si>
    <t>提取时效
开船后</t>
  </si>
  <si>
    <t>延时赔付
开船后</t>
  </si>
  <si>
    <r>
      <rPr>
        <b/>
        <sz val="10"/>
        <color theme="0"/>
        <rFont val="等线"/>
        <family val="3"/>
        <charset val="134"/>
      </rPr>
      <t xml:space="preserve">提取时效
</t>
    </r>
    <r>
      <rPr>
        <b/>
        <sz val="9"/>
        <color theme="0"/>
        <rFont val="等线"/>
        <family val="3"/>
        <charset val="134"/>
      </rPr>
      <t>开船后</t>
    </r>
  </si>
  <si>
    <r>
      <rPr>
        <b/>
        <sz val="10"/>
        <color theme="0"/>
        <rFont val="等线"/>
        <family val="3"/>
        <charset val="134"/>
      </rPr>
      <t xml:space="preserve">延时赔付
</t>
    </r>
    <r>
      <rPr>
        <b/>
        <sz val="9"/>
        <color theme="0"/>
        <rFont val="等线"/>
        <family val="3"/>
        <charset val="134"/>
      </rPr>
      <t>开船后</t>
    </r>
  </si>
  <si>
    <t>美国西岸                 
(邮编8.9开头)</t>
  </si>
  <si>
    <t>11-12日</t>
  </si>
  <si>
    <t>超13日</t>
  </si>
  <si>
    <t>12-14日</t>
  </si>
  <si>
    <t>超14日</t>
  </si>
  <si>
    <t>13-15日</t>
  </si>
  <si>
    <t>超15日</t>
  </si>
  <si>
    <t>14-16日</t>
  </si>
  <si>
    <t>超17日</t>
  </si>
  <si>
    <t>15-17日</t>
  </si>
  <si>
    <t>超18日</t>
  </si>
  <si>
    <t>美国西岸北
（邮编97.98.99开头）</t>
  </si>
  <si>
    <t>美国中部               
(邮编4.5.6.7开头)</t>
  </si>
  <si>
    <t>1.承诺时效和承诺赔付不包括以下情况
①美国/加拿大节假日等不可抗力：码头工人罢工、码头拥堵、天气原因、平台爆仓（及平台爆仓导致的海外仓爆仓）、平台删约、推约、拒收、不放约、疫情、快递漏扫描等；
②集装箱被进到封闭区/集装箱无法预约提柜/码头设备故障、延误时间需去除后再计算赔付时效；
③国内外海关查验，从系统通知查验到查验放行这段时间需去除后再计算赔付时效（含海关其他部门FDA/EPA/USDA/DOT/CPSC等HOLD货时间去除）从LFD可提柜多次发生预约推迟，预约困难，无理由拒收这期间需去除后再计算赔付时效；</t>
  </si>
  <si>
    <t>美国东岸                 
(邮编0.1.2.3开头)</t>
  </si>
  <si>
    <t>快递服务建议：美中(邮编4.5.6开头)选择芝加哥-快递派服务；美东(邮编0.1.2.3开头)选择纽约-快递派服务；
【美森极速12日达-快递派】：赔偿标准：超时效赔2.5元/kg/工作日（5元/KG封顶）；查验一周后，按2.5元/KG赔付。
【美森正班13日达-快递派】&amp;【洛杉矶17日达-快递派】&amp;【洛杉矶16日达-快递派】：超时效赔0.5元/kg/工作日（直至运费抵完为止）；美森正班13日达查验一周后，按1元/KG赔付。</t>
  </si>
  <si>
    <t>2.以船公司官网为准：
美西：
正班不超11天船期（含11天），超过赔付顺延；
加班不超12天船期（含12天），超过赔付顺延。
EXX以船公司官网为准：不超12天船期（含12天），超过赔付顺延；
普船统配船公司官网为准：不超18天船期（含18天），超过赔付顺延;
以星不超14天船期（含14天），超过赔付顺延；
EMC定提不超14天船期（含14天），超过赔付顺延；
普船不超16天船期（含16天），超过赔付顺延;
美东\美东南\美中：
普船统配船公司官网为准：不超30-33天船期（含33天），超过赔付顺延。
以星不超14天船期（含14天），超过赔付顺延；加班不超12天船期（含12天），超过赔付顺延；
普船-配载火车：5-7天（含7天），超过赔付顺延；
以星-配载火车：3-5天（含5天），超过赔付顺延；
美森-配载火车：2-4天（含4天），超过赔付顺延；</t>
  </si>
  <si>
    <r>
      <rPr>
        <b/>
        <sz val="16"/>
        <color theme="8" tint="-0.499984740745262"/>
        <rFont val="等线"/>
        <family val="3"/>
        <charset val="134"/>
      </rPr>
      <t xml:space="preserve">洛杉矶20日达-快递派（保舱保柜）
</t>
    </r>
    <r>
      <rPr>
        <b/>
        <sz val="11"/>
        <color theme="8" tint="-0.499984740745262"/>
        <rFont val="等线"/>
        <family val="3"/>
        <charset val="134"/>
      </rPr>
      <t>（ZIM不带托架/ 合德普提/COSCO 美速达/东方快航 统配 ）
华南/华东：指定ZIM：包税+0.1元/KG，不包税+18元/CBM</t>
    </r>
  </si>
  <si>
    <r>
      <rPr>
        <b/>
        <sz val="18"/>
        <color theme="7" tint="-0.499984740745262"/>
        <rFont val="等线"/>
        <family val="3"/>
        <charset val="134"/>
      </rPr>
      <t xml:space="preserve">洛杉矶22日达-快递派（OA）
</t>
    </r>
    <r>
      <rPr>
        <b/>
        <sz val="12"/>
        <color theme="7" tint="-0.499984740745262"/>
        <rFont val="等线"/>
        <family val="3"/>
        <charset val="134"/>
      </rPr>
      <t>指定保舱快提服务：包税+0.3元/KG，不包税+53元/CBM</t>
    </r>
  </si>
  <si>
    <r>
      <rPr>
        <b/>
        <sz val="18"/>
        <color theme="5" tint="-0.499984740745262"/>
        <rFont val="等线"/>
        <family val="3"/>
        <charset val="134"/>
      </rPr>
      <t xml:space="preserve">洛杉矶26日达-快递派 （开船可能有1-7天延时）
</t>
    </r>
    <r>
      <rPr>
        <b/>
        <sz val="12"/>
        <color theme="5" tint="-0.499984740745262"/>
        <rFont val="等线"/>
        <family val="3"/>
        <charset val="134"/>
      </rPr>
      <t>（MSC/HMM/ONE/合德/海领（义乌）/TSL统配/HPL/CUL/KMCT等所有普船统配）</t>
    </r>
  </si>
  <si>
    <t>18-20日</t>
  </si>
  <si>
    <t>超21日</t>
  </si>
  <si>
    <t>29-31日</t>
  </si>
  <si>
    <t>3.若需拦截改派/操作，拦截费用：900元/票（不含换标和派送等费用），如有其它特殊操作请单询。</t>
  </si>
  <si>
    <t>快递服务建议：美中(邮编4.5.6开头)选择芝加哥-快递派服务；美东(邮编0.1.2.3开头)选择纽约-快递派服务；
超时效赔0.5元/kg/工作日（直至运费抵完为止）；</t>
  </si>
  <si>
    <t>4.如若遭遇国外部分仓库删约、推约或预约时间过晚等情况，为了保证货物能尽快交仓，我司可能会采用快递的方式进行递送。</t>
  </si>
  <si>
    <t>5.报关件：同渠道快递派和卡派相互不可合并报关。</t>
  </si>
  <si>
    <r>
      <rPr>
        <b/>
        <sz val="18"/>
        <color theme="8" tint="-0.499984740745262"/>
        <rFont val="等线"/>
        <family val="3"/>
        <charset val="134"/>
      </rPr>
      <t>纽约海铁24日达-快递派</t>
    </r>
    <r>
      <rPr>
        <b/>
        <sz val="14"/>
        <color theme="8" tint="-0.499984740745262"/>
        <rFont val="等线"/>
        <family val="3"/>
        <charset val="134"/>
      </rPr>
      <t xml:space="preserve">
</t>
    </r>
    <r>
      <rPr>
        <b/>
        <sz val="12"/>
        <color theme="8" tint="-0.499984740745262"/>
        <rFont val="等线"/>
        <family val="3"/>
        <charset val="134"/>
      </rPr>
      <t>（华南：ZIM带托-火车线       华东：ZIM带托/EXX-闪电达-火车线）</t>
    </r>
  </si>
  <si>
    <r>
      <rPr>
        <b/>
        <sz val="18"/>
        <color theme="4" tint="-0.499984740745262"/>
        <rFont val="等线"/>
        <family val="3"/>
        <charset val="134"/>
      </rPr>
      <t xml:space="preserve">纽约MAX海铁22日达-快递派
</t>
    </r>
    <r>
      <rPr>
        <b/>
        <sz val="11"/>
        <color theme="4" tint="-0.499984740745262"/>
        <rFont val="等线"/>
        <family val="3"/>
        <charset val="134"/>
      </rPr>
      <t>(MAX-火车线)</t>
    </r>
  </si>
  <si>
    <r>
      <rPr>
        <b/>
        <sz val="18"/>
        <color theme="5" tint="-0.499984740745262"/>
        <rFont val="等线"/>
        <family val="3"/>
        <charset val="134"/>
      </rPr>
      <t>纽约海铁30日达-快递派</t>
    </r>
    <r>
      <rPr>
        <b/>
        <sz val="16"/>
        <color theme="5" tint="-0.499984740745262"/>
        <rFont val="等线"/>
        <family val="3"/>
        <charset val="134"/>
      </rPr>
      <t xml:space="preserve">
</t>
    </r>
    <r>
      <rPr>
        <b/>
        <sz val="12"/>
        <color theme="5" tint="-0.499984740745262"/>
        <rFont val="等线"/>
        <family val="3"/>
        <charset val="134"/>
      </rPr>
      <t>（OA-火车线）</t>
    </r>
  </si>
  <si>
    <t>美国东岸          
(邮编0.1.2开头)</t>
  </si>
  <si>
    <t>23-30日</t>
  </si>
  <si>
    <t>21-28日</t>
  </si>
  <si>
    <t>31-38日</t>
  </si>
  <si>
    <t>超40日</t>
  </si>
  <si>
    <t>美国中部               
(邮编3.4开头)</t>
  </si>
  <si>
    <t>美国中北岸        
(邮编5.6开头)</t>
  </si>
  <si>
    <t>超时效快递派包税赔0.5元/kg/工作日（直至运费抵完为止）</t>
  </si>
  <si>
    <r>
      <rPr>
        <b/>
        <sz val="18"/>
        <color rgb="FF05558D"/>
        <rFont val="等线"/>
        <family val="3"/>
        <charset val="134"/>
      </rPr>
      <t xml:space="preserve">纽约直航42日达-快递派
</t>
    </r>
    <r>
      <rPr>
        <b/>
        <sz val="12"/>
        <color rgb="FF05558D"/>
        <rFont val="等线"/>
        <family val="3"/>
        <charset val="134"/>
      </rPr>
      <t>（MSC/ZIM/WHL）</t>
    </r>
  </si>
  <si>
    <r>
      <rPr>
        <b/>
        <sz val="18"/>
        <color theme="8" tint="-0.499984740745262"/>
        <rFont val="等线"/>
        <family val="3"/>
        <charset val="134"/>
      </rPr>
      <t xml:space="preserve">纽约直航38日达-快递派
</t>
    </r>
    <r>
      <rPr>
        <b/>
        <sz val="12"/>
        <color theme="8" tint="-0.499984740745262"/>
        <rFont val="等线"/>
        <family val="3"/>
        <charset val="134"/>
      </rPr>
      <t>（OA,直航）</t>
    </r>
  </si>
  <si>
    <t>45-52日</t>
  </si>
  <si>
    <t>40-47日</t>
  </si>
  <si>
    <r>
      <rPr>
        <b/>
        <sz val="18"/>
        <color rgb="FF05558D"/>
        <rFont val="等线"/>
        <family val="3"/>
        <charset val="134"/>
      </rPr>
      <t>萨凡纳直航36日达-快递派</t>
    </r>
    <r>
      <rPr>
        <b/>
        <sz val="16"/>
        <color rgb="FF05558D"/>
        <rFont val="等线"/>
        <family val="3"/>
        <charset val="134"/>
      </rPr>
      <t xml:space="preserve">
</t>
    </r>
    <r>
      <rPr>
        <b/>
        <sz val="12"/>
        <color rgb="FF05558D"/>
        <rFont val="等线"/>
        <family val="3"/>
        <charset val="134"/>
      </rPr>
      <t>（OA直航）</t>
    </r>
  </si>
  <si>
    <r>
      <rPr>
        <b/>
        <sz val="18"/>
        <color theme="8" tint="-0.499984740745262"/>
        <rFont val="等线"/>
        <family val="3"/>
        <charset val="134"/>
      </rPr>
      <t>萨凡纳直航48日达-快递派</t>
    </r>
    <r>
      <rPr>
        <b/>
        <sz val="14"/>
        <color theme="8" tint="-0.499984740745262"/>
        <rFont val="等线"/>
        <family val="3"/>
        <charset val="134"/>
      </rPr>
      <t xml:space="preserve">
</t>
    </r>
    <r>
      <rPr>
        <b/>
        <sz val="12"/>
        <color theme="8" tint="-0.499984740745262"/>
        <rFont val="等线"/>
        <family val="3"/>
        <charset val="134"/>
      </rPr>
      <t>（MSC/HMM/ZIM直航）</t>
    </r>
  </si>
  <si>
    <t>萨凡纳海陆24日达-快递派</t>
  </si>
  <si>
    <t>55-62日</t>
  </si>
  <si>
    <t>29-33日</t>
  </si>
  <si>
    <r>
      <rPr>
        <b/>
        <sz val="18"/>
        <color rgb="FF05558D"/>
        <rFont val="等线"/>
        <family val="3"/>
        <charset val="134"/>
      </rPr>
      <t>休斯顿直航38日达-快递派</t>
    </r>
    <r>
      <rPr>
        <b/>
        <sz val="14"/>
        <color rgb="FF05558D"/>
        <rFont val="等线"/>
        <family val="3"/>
        <charset val="134"/>
      </rPr>
      <t xml:space="preserve">
</t>
    </r>
    <r>
      <rPr>
        <b/>
        <sz val="12"/>
        <color rgb="FF05558D"/>
        <rFont val="等线"/>
        <family val="3"/>
        <charset val="134"/>
      </rPr>
      <t>（ZIM,OA,MSC统配）</t>
    </r>
  </si>
  <si>
    <r>
      <rPr>
        <b/>
        <sz val="18"/>
        <color theme="7" tint="-0.499984740745262"/>
        <rFont val="等线"/>
        <family val="3"/>
        <charset val="134"/>
      </rPr>
      <t xml:space="preserve">休斯顿海铁23日达-快递派
</t>
    </r>
    <r>
      <rPr>
        <b/>
        <sz val="12"/>
        <color theme="7" tint="-0.499984740745262"/>
        <rFont val="等线"/>
        <family val="3"/>
        <charset val="134"/>
      </rPr>
      <t>（EXX-闪电达）</t>
    </r>
  </si>
  <si>
    <t>美国中部          
(邮编4.5.6.7开头)</t>
  </si>
  <si>
    <t>34-39日</t>
  </si>
  <si>
    <t>25-30日</t>
  </si>
  <si>
    <t>美国东部
(邮编0.1.2.3开头)</t>
  </si>
  <si>
    <r>
      <rPr>
        <b/>
        <sz val="18"/>
        <color rgb="FF05558D"/>
        <rFont val="等线"/>
        <family val="3"/>
        <charset val="134"/>
      </rPr>
      <t xml:space="preserve">芝加哥海铁28日达-快递派（OA）
</t>
    </r>
    <r>
      <rPr>
        <b/>
        <sz val="12"/>
        <color rgb="FF05558D"/>
        <rFont val="等线"/>
        <family val="3"/>
        <charset val="134"/>
      </rPr>
      <t>(华南-OA.ZIM统配 华东-OA.EXX统配)</t>
    </r>
  </si>
  <si>
    <r>
      <rPr>
        <b/>
        <sz val="18"/>
        <color theme="7" tint="-0.499984740745262"/>
        <rFont val="等线"/>
        <family val="3"/>
        <charset val="134"/>
      </rPr>
      <t xml:space="preserve">芝加哥海铁32日达-快递派
</t>
    </r>
    <r>
      <rPr>
        <b/>
        <sz val="12"/>
        <color theme="7" tint="-0.499984740745262"/>
        <rFont val="等线"/>
        <family val="3"/>
        <charset val="134"/>
      </rPr>
      <t>(华南-WHL/MSK统配 华东-MSK)</t>
    </r>
  </si>
  <si>
    <r>
      <rPr>
        <b/>
        <sz val="18"/>
        <color theme="5" tint="-0.499984740745262"/>
        <rFont val="等线"/>
        <family val="3"/>
        <charset val="134"/>
      </rPr>
      <t xml:space="preserve">芝加哥海铁22日达-快递派
</t>
    </r>
    <r>
      <rPr>
        <b/>
        <sz val="12"/>
        <color theme="5" tint="-0.499984740745262"/>
        <rFont val="等线"/>
        <family val="3"/>
        <charset val="134"/>
      </rPr>
      <t>(以星带托架）</t>
    </r>
  </si>
  <si>
    <t>美国中部               
(邮编4.5.6开头)</t>
  </si>
  <si>
    <t>29-36日</t>
  </si>
  <si>
    <t>36-43日</t>
  </si>
  <si>
    <t>24-28日</t>
  </si>
  <si>
    <t>美国东岸
(邮编0.1.2开头)</t>
  </si>
  <si>
    <t>美国东南岸            
(邮编3开头)</t>
  </si>
  <si>
    <t>整柜直送系列</t>
  </si>
  <si>
    <t>Direct container sevice</t>
  </si>
  <si>
    <r>
      <rPr>
        <b/>
        <sz val="18"/>
        <color rgb="FF05558D"/>
        <rFont val="等线"/>
        <family val="3"/>
        <charset val="134"/>
      </rPr>
      <t xml:space="preserve">洛杉矶普船28日达直送-卡派（ 开船可能有1-7天延时）
</t>
    </r>
    <r>
      <rPr>
        <b/>
        <sz val="12"/>
        <color rgb="FF05558D"/>
        <rFont val="等线"/>
        <family val="3"/>
        <charset val="134"/>
      </rPr>
      <t>（MSC/HMM/ONE/合德/海领（义乌）/TSL统配/HPL/CUL/KMCT等所有普船统配）</t>
    </r>
  </si>
  <si>
    <r>
      <rPr>
        <b/>
        <sz val="18"/>
        <color theme="7" tint="-0.499984740745262"/>
        <rFont val="等线"/>
        <family val="3"/>
        <charset val="134"/>
      </rPr>
      <t xml:space="preserve">奥克兰OA29日达直送-卡派
</t>
    </r>
    <r>
      <rPr>
        <b/>
        <sz val="12"/>
        <color theme="7" tint="-0.499984740745262"/>
        <rFont val="等线"/>
        <family val="3"/>
        <charset val="134"/>
      </rPr>
      <t>（ 开船可能有1-5天延时）（华南/华东：OA）</t>
    </r>
  </si>
  <si>
    <r>
      <rPr>
        <b/>
        <sz val="18"/>
        <color theme="5" tint="-0.499984740745262"/>
        <rFont val="等线"/>
        <family val="3"/>
        <charset val="134"/>
      </rPr>
      <t xml:space="preserve">奥克兰普船36日达直送-卡派
</t>
    </r>
    <r>
      <rPr>
        <b/>
        <sz val="12"/>
        <color theme="5" tint="-0.499984740745262"/>
        <rFont val="等线"/>
        <family val="3"/>
        <charset val="134"/>
      </rPr>
      <t>（ 开船可能有1-5天延时）（普船统配）</t>
    </r>
  </si>
  <si>
    <t>包税-50kg+</t>
  </si>
  <si>
    <t>不包税-0.5CBM+</t>
  </si>
  <si>
    <r>
      <rPr>
        <b/>
        <sz val="10"/>
        <color theme="0"/>
        <rFont val="等线"/>
        <family val="3"/>
        <charset val="134"/>
      </rPr>
      <t xml:space="preserve">签收时效
</t>
    </r>
    <r>
      <rPr>
        <b/>
        <sz val="9"/>
        <color theme="0"/>
        <rFont val="等线"/>
        <family val="3"/>
        <charset val="134"/>
      </rPr>
      <t>开船后-入仓时效</t>
    </r>
  </si>
  <si>
    <r>
      <rPr>
        <b/>
        <sz val="10"/>
        <color theme="0"/>
        <rFont val="等线"/>
        <family val="3"/>
        <charset val="134"/>
      </rPr>
      <t xml:space="preserve">延时赔付
</t>
    </r>
    <r>
      <rPr>
        <b/>
        <sz val="9"/>
        <color theme="0"/>
        <rFont val="等线"/>
        <family val="3"/>
        <charset val="134"/>
      </rPr>
      <t>开船后-不入仓时效</t>
    </r>
  </si>
  <si>
    <t>27-33天</t>
  </si>
  <si>
    <t>25-31天</t>
  </si>
  <si>
    <t>24-29天</t>
  </si>
  <si>
    <t>22-27天</t>
  </si>
  <si>
    <t>27-29天</t>
  </si>
  <si>
    <t>24-33日</t>
  </si>
  <si>
    <t>30-39日</t>
  </si>
  <si>
    <t>39-46日</t>
  </si>
  <si>
    <t>45-54日</t>
  </si>
  <si>
    <t>30-42日</t>
  </si>
  <si>
    <t>24-31日</t>
  </si>
  <si>
    <t>超32天</t>
  </si>
  <si>
    <t>30-34日</t>
  </si>
  <si>
    <t>24-35天</t>
  </si>
  <si>
    <t>30-41日</t>
  </si>
  <si>
    <t>24-37天</t>
  </si>
  <si>
    <t>30-43日</t>
  </si>
  <si>
    <r>
      <rPr>
        <b/>
        <sz val="10.5"/>
        <color theme="1"/>
        <rFont val="等线"/>
        <family val="3"/>
        <charset val="134"/>
      </rPr>
      <t>【直送促销价】：卡派包税：①超33-39天，</t>
    </r>
    <r>
      <rPr>
        <b/>
        <sz val="10.5"/>
        <color rgb="FFFF0000"/>
        <rFont val="等线"/>
        <family val="3"/>
        <charset val="134"/>
      </rPr>
      <t>赔0.5元/KG</t>
    </r>
    <r>
      <rPr>
        <b/>
        <sz val="10.5"/>
        <color theme="1"/>
        <rFont val="等线"/>
        <family val="3"/>
        <charset val="134"/>
      </rPr>
      <t>；②超40-46天，</t>
    </r>
    <r>
      <rPr>
        <b/>
        <sz val="10.5"/>
        <color rgb="FFFF0000"/>
        <rFont val="等线"/>
        <family val="3"/>
        <charset val="134"/>
      </rPr>
      <t>赔1元/KG</t>
    </r>
    <r>
      <rPr>
        <b/>
        <sz val="10.5"/>
        <color theme="1"/>
        <rFont val="等线"/>
        <family val="3"/>
        <charset val="134"/>
      </rPr>
      <t>；③超47天以上，</t>
    </r>
    <r>
      <rPr>
        <b/>
        <sz val="10.5"/>
        <color rgb="FFFF0000"/>
        <rFont val="等线"/>
        <family val="3"/>
        <charset val="134"/>
      </rPr>
      <t>赔1.5元/KG</t>
    </r>
    <r>
      <rPr>
        <b/>
        <sz val="10.5"/>
        <color theme="1"/>
        <rFont val="等线"/>
        <family val="3"/>
        <charset val="134"/>
      </rPr>
      <t>；卡派不包税：超32天，赔</t>
    </r>
    <r>
      <rPr>
        <b/>
        <sz val="10.5"/>
        <color rgb="FFFF0000"/>
        <rFont val="等线"/>
        <family val="3"/>
        <charset val="134"/>
      </rPr>
      <t>50元/CBM</t>
    </r>
    <r>
      <rPr>
        <b/>
        <sz val="10.5"/>
        <color theme="1"/>
        <rFont val="等线"/>
        <family val="3"/>
        <charset val="134"/>
      </rPr>
      <t>(延时赔偿以工作日计赔付)
【OAK直送促销价】：</t>
    </r>
    <r>
      <rPr>
        <b/>
        <sz val="10.5"/>
        <color rgb="FFFF0000"/>
        <rFont val="等线"/>
        <family val="3"/>
        <charset val="134"/>
      </rPr>
      <t>无赔付</t>
    </r>
  </si>
  <si>
    <t>不包税
注意事项</t>
  </si>
  <si>
    <t>①不含关税，查验费和查验产生的其他费用；②重货按每363KG=1CBM；③不包税渠道最低申报不低于100USD/CBM；</t>
  </si>
  <si>
    <t>3、若需拦截改派/操作，到达海外仓前，非直送渠道拦截费用：900元/票，直送渠道拦截费：4000元/票，OAK/西雅图/塔科马直送拦截费：10000元/票，以上拦截费用（不含换标和派送等费用），提柜后拦截费用单询，如还有其它特殊操作请单询。</t>
  </si>
  <si>
    <t>4、如若遭遇国外部分仓库删约、推约或预约时间过晚等情况，为了保证货物能尽快交仓，我司可能会采用快递的方式进行递送。</t>
  </si>
  <si>
    <t>直送渠道：货型要求，单件实重不超22.3KG，次长边不超63cm，最长边不超91cm，但如因此尺寸拒收，产生的额外改拆，打托，派送等费用按照RMB0.4/KG，80/CBM收取；因PO失效，无法激活，按拆柜派送处理，收取￥14000费用。</t>
  </si>
  <si>
    <t>美国海运-美西系列</t>
  </si>
  <si>
    <r>
      <rPr>
        <b/>
        <sz val="18"/>
        <color theme="8" tint="-0.499984740745262"/>
        <rFont val="等线"/>
        <family val="3"/>
        <charset val="134"/>
      </rPr>
      <t xml:space="preserve">洛杉矶CLX13日达-卡派（CLX）
</t>
    </r>
    <r>
      <rPr>
        <b/>
        <sz val="11"/>
        <color theme="8" tint="-0.499984740745262"/>
        <rFont val="等线"/>
        <family val="3"/>
        <charset val="134"/>
      </rPr>
      <t>此渠道为上海港开船时效，若因市场变化，调整为宁波港开船，时效赔付需顺延两个自然日</t>
    </r>
  </si>
  <si>
    <t>洛杉矶MAX14日达-卡派</t>
  </si>
  <si>
    <t>洛杉矶EXX16日达-卡派（EXX）</t>
  </si>
  <si>
    <r>
      <rPr>
        <b/>
        <sz val="18"/>
        <color theme="5" tint="-0.499984740745262"/>
        <rFont val="等线"/>
        <family val="3"/>
        <charset val="134"/>
      </rPr>
      <t xml:space="preserve">洛杉矶17日达-卡派（ZIM/HD统配）
</t>
    </r>
    <r>
      <rPr>
        <b/>
        <sz val="12"/>
        <color theme="5" tint="-0.499984740745262"/>
        <rFont val="等线"/>
        <family val="3"/>
        <charset val="134"/>
      </rPr>
      <t>华南：指定ZIM：包税+1元/KG，不包税+177元/CBM  华东：指定ZIM：包税+0.1元/KG，不包税+18元/CBM</t>
    </r>
  </si>
  <si>
    <r>
      <rPr>
        <b/>
        <sz val="12"/>
        <color theme="0"/>
        <rFont val="等线"/>
        <family val="3"/>
        <charset val="134"/>
      </rPr>
      <t xml:space="preserve">包税-50kg+
</t>
    </r>
    <r>
      <rPr>
        <b/>
        <sz val="11"/>
        <color rgb="FFFFFF00"/>
        <rFont val="等线"/>
        <family val="3"/>
        <charset val="134"/>
      </rPr>
      <t>（WM仓库100KG+）</t>
    </r>
  </si>
  <si>
    <r>
      <rPr>
        <b/>
        <sz val="11"/>
        <color theme="0"/>
        <rFont val="等线"/>
        <family val="3"/>
        <charset val="134"/>
      </rPr>
      <t xml:space="preserve">延时赔付
开船后
</t>
    </r>
    <r>
      <rPr>
        <b/>
        <sz val="9"/>
        <color theme="0"/>
        <rFont val="等线"/>
        <family val="3"/>
        <charset val="134"/>
      </rPr>
      <t xml:space="preserve">不入仓时效
</t>
    </r>
  </si>
  <si>
    <t>12-13日</t>
  </si>
  <si>
    <t>13-14日</t>
  </si>
  <si>
    <t>超16日</t>
  </si>
  <si>
    <t>15-18日</t>
  </si>
  <si>
    <t>超20日</t>
  </si>
  <si>
    <t>12-15日</t>
  </si>
  <si>
    <t>13-16日</t>
  </si>
  <si>
    <t>20-21日</t>
  </si>
  <si>
    <t>21-22日</t>
  </si>
  <si>
    <t>22-24日</t>
  </si>
  <si>
    <t>23-26日</t>
  </si>
  <si>
    <t>14-21日</t>
  </si>
  <si>
    <t>15-22日</t>
  </si>
  <si>
    <t>16-24日</t>
  </si>
  <si>
    <t>17-25日</t>
  </si>
  <si>
    <t>16-20日</t>
  </si>
  <si>
    <t>超19日</t>
  </si>
  <si>
    <t>28-30日</t>
  </si>
  <si>
    <t>QZZ7</t>
  </si>
  <si>
    <t>22-29日</t>
  </si>
  <si>
    <t>23-31日</t>
  </si>
  <si>
    <t>24-32日</t>
  </si>
  <si>
    <t>超22日</t>
  </si>
  <si>
    <t>23-24日</t>
  </si>
  <si>
    <t>24-25日</t>
  </si>
  <si>
    <t>25-27日</t>
  </si>
  <si>
    <t>26-29日</t>
  </si>
  <si>
    <t>31-32日</t>
  </si>
  <si>
    <t>32-33日</t>
  </si>
  <si>
    <t>33-35日</t>
  </si>
  <si>
    <t>34-37日</t>
  </si>
  <si>
    <t>26-31日</t>
  </si>
  <si>
    <t>TOL3</t>
  </si>
  <si>
    <t>23-28日</t>
  </si>
  <si>
    <t>24-30日</t>
  </si>
  <si>
    <t>30-35日</t>
  </si>
  <si>
    <t>31-37日</t>
  </si>
  <si>
    <t>19-21日</t>
  </si>
  <si>
    <t>21-23日</t>
  </si>
  <si>
    <t>23-25日</t>
  </si>
  <si>
    <t>希音91744</t>
  </si>
  <si>
    <t>16-19天</t>
  </si>
  <si>
    <t>17-20日</t>
  </si>
  <si>
    <t>20-24天</t>
  </si>
  <si>
    <t>21-25天</t>
  </si>
  <si>
    <t>希音92223</t>
  </si>
  <si>
    <t>希音
1420 N.Tamarind Ave,Rialto,CA,92376</t>
  </si>
  <si>
    <r>
      <rPr>
        <b/>
        <sz val="10.5"/>
        <color theme="1"/>
        <rFont val="等线"/>
        <family val="3"/>
        <charset val="134"/>
      </rPr>
      <t>【美森极速12日达】：超时效卡派包税赔</t>
    </r>
    <r>
      <rPr>
        <b/>
        <sz val="10.5"/>
        <color rgb="FFFF0000"/>
        <rFont val="等线"/>
        <family val="3"/>
        <charset val="134"/>
      </rPr>
      <t>2.5元/kg/工作日</t>
    </r>
    <r>
      <rPr>
        <b/>
        <sz val="10.5"/>
        <color theme="1"/>
        <rFont val="等线"/>
        <family val="3"/>
        <charset val="134"/>
      </rPr>
      <t>（5元/KG封顶），卡派不包税</t>
    </r>
    <r>
      <rPr>
        <b/>
        <sz val="10.5"/>
        <color rgb="FFFF0000"/>
        <rFont val="等线"/>
        <family val="3"/>
        <charset val="134"/>
      </rPr>
      <t>350元/方/工作日（700元/方封顶）；</t>
    </r>
    <r>
      <rPr>
        <b/>
        <sz val="10.5"/>
        <color theme="1"/>
        <rFont val="等线"/>
        <family val="3"/>
        <charset val="134"/>
      </rPr>
      <t>查验一周后，按2.5元/KG赔付。
【洛杉矶CLX13日达】&amp;【洛杉矶MAX14日达】&amp;【洛杉矶17日达】&amp;【洛杉矶EXX16日达】：超时效卡派包税赔</t>
    </r>
    <r>
      <rPr>
        <b/>
        <sz val="10.5"/>
        <color rgb="FFFF0000"/>
        <rFont val="等线"/>
        <family val="3"/>
        <charset val="134"/>
      </rPr>
      <t>0.5元/kg/工作日</t>
    </r>
    <r>
      <rPr>
        <b/>
        <sz val="10.5"/>
        <color theme="1"/>
        <rFont val="等线"/>
        <family val="3"/>
        <charset val="134"/>
      </rPr>
      <t>，卡派不包税</t>
    </r>
    <r>
      <rPr>
        <b/>
        <sz val="10.5"/>
        <color rgb="FFFF0000"/>
        <rFont val="等线"/>
        <family val="3"/>
        <charset val="134"/>
      </rPr>
      <t>50元/方/工作日（直至运费抵完为止）</t>
    </r>
    <r>
      <rPr>
        <b/>
        <sz val="10.5"/>
        <color theme="1"/>
        <rFont val="等线"/>
        <family val="3"/>
        <charset val="134"/>
      </rPr>
      <t>; 美森正班13日达查验一周后，按</t>
    </r>
    <r>
      <rPr>
        <b/>
        <sz val="10.5"/>
        <color rgb="FFFF0000"/>
        <rFont val="等线"/>
        <family val="3"/>
        <charset val="134"/>
      </rPr>
      <t>1元/KG</t>
    </r>
    <r>
      <rPr>
        <b/>
        <sz val="10.5"/>
        <color theme="1"/>
        <rFont val="等线"/>
        <family val="3"/>
        <charset val="134"/>
      </rPr>
      <t>赔付。</t>
    </r>
  </si>
  <si>
    <t>2.以船公司官网为准：
正班不超11天船期（含11天），超过赔付顺延；
加班不超12天船期（含12天），超过赔付顺延。
EXX以船公司官网为准：不超12天船期（含12天），超过赔付顺延；</t>
  </si>
  <si>
    <t>3.若需拦截改派/操作，到达海外仓前，拦截费用：900元/票（不含换标和派送等费用），提柜后拦截费用单询，如还有其他特殊操作请单询。</t>
  </si>
  <si>
    <t>5.亚马逊卡派最长边130CM-180CM ，包税+0.8元/KG，不包税+140元/CBM;
亚马逊卡派最长边180CM-220CM ，包税+1.7元/KG，不包税+280元/CBM;</t>
  </si>
  <si>
    <t>6.报关件：同渠道快递派和卡派相互不可合并报关。</t>
  </si>
  <si>
    <r>
      <rPr>
        <b/>
        <sz val="14"/>
        <color theme="8" tint="-0.499984740745262"/>
        <rFont val="等线"/>
        <family val="3"/>
        <charset val="134"/>
      </rPr>
      <t xml:space="preserve">洛杉矶20日达-卡派（保舱保柜）
</t>
    </r>
    <r>
      <rPr>
        <b/>
        <sz val="11"/>
        <color theme="8" tint="-0.499984740745262"/>
        <rFont val="等线"/>
        <family val="3"/>
        <charset val="134"/>
      </rPr>
      <t>（ZIM不带托架/ 合德普提 统配）
华南：指定ZIM：包税+1元/KG，不包税+177元/CBM  华东：指定ZIM：包税+0.1元/KG，不包税+18元/CBM</t>
    </r>
  </si>
  <si>
    <r>
      <rPr>
        <b/>
        <sz val="18"/>
        <color theme="7" tint="-0.499984740745262"/>
        <rFont val="等线"/>
        <family val="3"/>
        <charset val="134"/>
      </rPr>
      <t xml:space="preserve">洛杉矶22日达-卡派（OA）
</t>
    </r>
    <r>
      <rPr>
        <b/>
        <sz val="12"/>
        <color theme="7" tint="-0.499984740745262"/>
        <rFont val="等线"/>
        <family val="3"/>
        <charset val="134"/>
      </rPr>
      <t>华南指定保舱快提服务：包税+0.3元/KG，不包税+53元/CBM</t>
    </r>
  </si>
  <si>
    <r>
      <rPr>
        <b/>
        <sz val="18"/>
        <color theme="5" tint="-0.499984740745262"/>
        <rFont val="等线"/>
        <family val="3"/>
        <charset val="134"/>
      </rPr>
      <t xml:space="preserve">洛杉矶26日达-卡派 （开船可能有1-7天延时）
</t>
    </r>
    <r>
      <rPr>
        <b/>
        <sz val="10"/>
        <color theme="5" tint="-0.499984740745262"/>
        <rFont val="等线"/>
        <family val="3"/>
        <charset val="134"/>
      </rPr>
      <t>（MSC/HMM/ONE/合德/海领（义乌）/TSL统配/HPL/CUL/KMTC等所有普船统配）</t>
    </r>
  </si>
  <si>
    <r>
      <rPr>
        <b/>
        <sz val="11"/>
        <color theme="0"/>
        <rFont val="等线"/>
        <family val="3"/>
        <charset val="134"/>
      </rPr>
      <t xml:space="preserve">包税-50kg+
</t>
    </r>
    <r>
      <rPr>
        <b/>
        <sz val="11"/>
        <color rgb="FFFFFF00"/>
        <rFont val="等线"/>
        <family val="3"/>
        <charset val="134"/>
      </rPr>
      <t>（WM仓库100KG+）</t>
    </r>
  </si>
  <si>
    <t>20-23日</t>
  </si>
  <si>
    <t>27-30日</t>
  </si>
  <si>
    <t>28-31日</t>
  </si>
  <si>
    <t>35-38日</t>
  </si>
  <si>
    <t>19-27日</t>
  </si>
  <si>
    <t>22-30日</t>
  </si>
  <si>
    <t>29-37日</t>
  </si>
  <si>
    <t>36-40日</t>
  </si>
  <si>
    <t>43-47日</t>
  </si>
  <si>
    <t>31-34日</t>
  </si>
  <si>
    <t>38-41日</t>
  </si>
  <si>
    <t>26-34日</t>
  </si>
  <si>
    <t>36-44日</t>
  </si>
  <si>
    <t>36-39日</t>
  </si>
  <si>
    <t>39-42日</t>
  </si>
  <si>
    <t>46-49日</t>
  </si>
  <si>
    <t>28-33日</t>
  </si>
  <si>
    <t>31-36日</t>
  </si>
  <si>
    <t>38-43日</t>
  </si>
  <si>
    <t>26-32日</t>
  </si>
  <si>
    <t>29-35日</t>
  </si>
  <si>
    <t>36-42日</t>
  </si>
  <si>
    <t>43-49日</t>
  </si>
  <si>
    <t>35-37日</t>
  </si>
  <si>
    <t>22-25天</t>
  </si>
  <si>
    <t>24-27天</t>
  </si>
  <si>
    <t>26-29天</t>
  </si>
  <si>
    <r>
      <rPr>
        <b/>
        <sz val="10.5"/>
        <color theme="1"/>
        <rFont val="等线"/>
        <family val="3"/>
        <charset val="134"/>
      </rPr>
      <t>超时效卡派包税赔</t>
    </r>
    <r>
      <rPr>
        <b/>
        <sz val="10.5"/>
        <color rgb="FFFF0000"/>
        <rFont val="等线"/>
        <family val="3"/>
        <charset val="134"/>
      </rPr>
      <t>0.5元/kg/工作日</t>
    </r>
    <r>
      <rPr>
        <b/>
        <sz val="10.5"/>
        <color theme="1"/>
        <rFont val="等线"/>
        <family val="3"/>
        <charset val="134"/>
      </rPr>
      <t>；卡派不包税</t>
    </r>
    <r>
      <rPr>
        <b/>
        <sz val="10.5"/>
        <color rgb="FFFF0000"/>
        <rFont val="等线"/>
        <family val="3"/>
        <charset val="134"/>
      </rPr>
      <t>50元/方/工作日（直至运费抵完为止）</t>
    </r>
    <r>
      <rPr>
        <b/>
        <sz val="10.5"/>
        <color theme="1"/>
        <rFont val="等线"/>
        <family val="3"/>
        <charset val="134"/>
      </rPr>
      <t>;</t>
    </r>
  </si>
  <si>
    <t>①不含关税，查验费和查验产生的其他费用；②重货按每363KG=1CBM；
【以星/合德20日达】：1.不包税渠道最低申报不低于100USD/CBM；
【洛杉矶22日达】&amp;【美西26日达】：1.不包税渠道最低申报不低于100USD/CBM；</t>
  </si>
  <si>
    <t>2.以船公司官网为准：
普船统配船公司官网为准：不超18天船期（含18天），超过赔付顺延;
以星不超14天船期（含14天），超过赔付顺延；
EMC定提不超14天船期（含14天），超过赔付顺延；
普船不超16天船期（含16天），超过赔付顺延;</t>
  </si>
  <si>
    <t>3.若需拦截改派/操作，到达海外仓前，拦截费用：900元/票（不含换标和派送等费用），提柜后拦截费用单询，如还有其它特殊操作请单询。</t>
  </si>
  <si>
    <t>美国海运-美西北系列</t>
  </si>
  <si>
    <t>Auckland Sear Route</t>
  </si>
  <si>
    <r>
      <rPr>
        <b/>
        <sz val="18"/>
        <color rgb="FF05558D"/>
        <rFont val="等线"/>
        <family val="3"/>
        <charset val="134"/>
      </rPr>
      <t xml:space="preserve">奥克兰直航26日达-卡派
</t>
    </r>
    <r>
      <rPr>
        <b/>
        <sz val="12"/>
        <color rgb="FF05558D"/>
        <rFont val="等线"/>
        <family val="3"/>
        <charset val="134"/>
      </rPr>
      <t>（华南/华东：OA）</t>
    </r>
  </si>
  <si>
    <r>
      <rPr>
        <b/>
        <sz val="18"/>
        <color theme="7" tint="-0.499984740745262"/>
        <rFont val="等线"/>
        <family val="3"/>
        <charset val="134"/>
      </rPr>
      <t xml:space="preserve">奥克兰直航32日达-卡派
</t>
    </r>
    <r>
      <rPr>
        <b/>
        <sz val="12"/>
        <color theme="7" tint="-0.499984740745262"/>
        <rFont val="等线"/>
        <family val="3"/>
        <charset val="134"/>
      </rPr>
      <t>（普船统配）</t>
    </r>
  </si>
  <si>
    <t>西雅图直航29日达-卡派（OA统配）</t>
  </si>
  <si>
    <r>
      <rPr>
        <b/>
        <sz val="10"/>
        <color theme="0"/>
        <rFont val="等线"/>
        <family val="3"/>
        <charset val="134"/>
      </rPr>
      <t xml:space="preserve">签收时效
</t>
    </r>
    <r>
      <rPr>
        <b/>
        <sz val="8"/>
        <color theme="0"/>
        <rFont val="等线"/>
        <family val="3"/>
        <charset val="134"/>
      </rPr>
      <t>开船后-入仓时效</t>
    </r>
  </si>
  <si>
    <r>
      <rPr>
        <b/>
        <sz val="10"/>
        <color theme="0"/>
        <rFont val="等线"/>
        <family val="3"/>
        <charset val="134"/>
      </rPr>
      <t xml:space="preserve">延时赔付
</t>
    </r>
    <r>
      <rPr>
        <b/>
        <sz val="8"/>
        <color theme="0"/>
        <rFont val="等线"/>
        <family val="3"/>
        <charset val="134"/>
      </rPr>
      <t>开船后-不入仓时效</t>
    </r>
  </si>
  <si>
    <t>24-26日</t>
  </si>
  <si>
    <t>30-32日</t>
  </si>
  <si>
    <t>30-37日</t>
  </si>
  <si>
    <t>24-35日</t>
  </si>
  <si>
    <t>27-29日</t>
  </si>
  <si>
    <t>1、承诺时效和承诺赔付不包括以下情况
①美国/加拿大节假日等不可抗力：码头工人罢工、码头拥堵、天气原因、平台爆仓（及平台爆仓导致的海外仓爆仓）、平台删约、推约、拒收、不放约、疫情、快递漏扫描等；
②集装箱被进到封闭区/集装箱无法预约提柜/码头设备故障、延误时间需去除后再计算赔付时效；
③国内外海关查验，从系统通知查验到查验放行这段时间需去除后再计算赔付时效（含海关其他部门FDA/EPA/USDA/DOT/CPSC等HOLD货时间去除）从LFD可提柜多次发生预约推迟，预约困难，无理由拒收这期间需去除后再计算赔付时效；</t>
  </si>
  <si>
    <t>2、若需拦截改派/操作，到达海外仓前，拦截费用：230美金/票（不含换标和派送等费用），提柜后拦截费用单询，如还有其它特殊操作请单询。</t>
  </si>
  <si>
    <t>3、如若遭遇国外部分仓库删约、推约或预约时间过晚等情况，为了保证货物能尽快交仓，我司可能会采用快递的方式进行递送。</t>
  </si>
  <si>
    <t>4、亚马逊卡派最长边130CM-180CM ，包税+0.8元/KG，不包税+140元/CBM;
亚马逊卡派最长边180CM-220CM ，包税+1.7元/KG，不包税+280元/CBM;</t>
  </si>
  <si>
    <t>美国海运-美东系列</t>
  </si>
  <si>
    <t>Eastern U.S. Route</t>
  </si>
  <si>
    <r>
      <rPr>
        <b/>
        <sz val="18"/>
        <color rgb="FF05558D"/>
        <rFont val="等线"/>
        <family val="3"/>
        <charset val="134"/>
      </rPr>
      <t>纽约直航42日达-卡派</t>
    </r>
    <r>
      <rPr>
        <b/>
        <sz val="16"/>
        <color rgb="FF05558D"/>
        <rFont val="等线"/>
        <family val="3"/>
        <charset val="134"/>
      </rPr>
      <t xml:space="preserve">
</t>
    </r>
    <r>
      <rPr>
        <b/>
        <sz val="11"/>
        <color rgb="FF05558D"/>
        <rFont val="等线"/>
        <family val="3"/>
        <charset val="134"/>
      </rPr>
      <t>（MSC/ZIM/WHL/HMM/YML普船统配）</t>
    </r>
  </si>
  <si>
    <r>
      <rPr>
        <b/>
        <sz val="18"/>
        <color theme="8" tint="-0.499984740745262"/>
        <rFont val="等线"/>
        <family val="3"/>
        <charset val="134"/>
      </rPr>
      <t xml:space="preserve">纽约直航38日达-卡派
</t>
    </r>
    <r>
      <rPr>
        <b/>
        <sz val="11"/>
        <color theme="8" tint="-0.499984740745262"/>
        <rFont val="等线"/>
        <family val="3"/>
        <charset val="134"/>
      </rPr>
      <t>（OA直航）</t>
    </r>
  </si>
  <si>
    <r>
      <rPr>
        <b/>
        <sz val="11"/>
        <color theme="0"/>
        <rFont val="等线"/>
        <family val="3"/>
        <charset val="134"/>
      </rPr>
      <t xml:space="preserve">签收时效
开船后
</t>
    </r>
    <r>
      <rPr>
        <b/>
        <sz val="9"/>
        <color theme="0"/>
        <rFont val="等线"/>
        <family val="3"/>
        <charset val="134"/>
      </rPr>
      <t>入仓时效</t>
    </r>
  </si>
  <si>
    <t>42-49日</t>
  </si>
  <si>
    <t>41-48日</t>
  </si>
  <si>
    <t>38-45日</t>
  </si>
  <si>
    <t>44-51日</t>
  </si>
  <si>
    <t>49-56日</t>
  </si>
  <si>
    <t>37-44日</t>
  </si>
  <si>
    <t>52-59日</t>
  </si>
  <si>
    <t>43-50日</t>
  </si>
  <si>
    <t>62-69日</t>
  </si>
  <si>
    <t>53-60日</t>
  </si>
  <si>
    <t>54-61日</t>
  </si>
  <si>
    <t>WM-NJ3</t>
  </si>
  <si>
    <t>WM-PHL5S</t>
  </si>
  <si>
    <t>希音-08010</t>
  </si>
  <si>
    <t>42-45天</t>
  </si>
  <si>
    <t>35-39天</t>
  </si>
  <si>
    <r>
      <rPr>
        <b/>
        <sz val="10.5"/>
        <color theme="1"/>
        <rFont val="等线"/>
        <family val="3"/>
        <charset val="134"/>
      </rPr>
      <t>超时效卡派包税赔</t>
    </r>
    <r>
      <rPr>
        <b/>
        <sz val="10.5"/>
        <color rgb="FFFF0000"/>
        <rFont val="等线"/>
        <family val="3"/>
        <charset val="134"/>
      </rPr>
      <t>0.5元/kg/工作日</t>
    </r>
    <r>
      <rPr>
        <b/>
        <sz val="10.5"/>
        <color theme="1"/>
        <rFont val="等线"/>
        <family val="3"/>
        <charset val="134"/>
      </rPr>
      <t>，卡派不包税</t>
    </r>
    <r>
      <rPr>
        <b/>
        <sz val="10.5"/>
        <color rgb="FFFF0000"/>
        <rFont val="等线"/>
        <family val="3"/>
        <charset val="134"/>
      </rPr>
      <t>50元/方/工作日（直至运费抵完为止）</t>
    </r>
    <r>
      <rPr>
        <b/>
        <sz val="10.5"/>
        <color theme="1"/>
        <rFont val="等线"/>
        <family val="3"/>
        <charset val="134"/>
      </rPr>
      <t>。</t>
    </r>
  </si>
  <si>
    <t>1、承诺时效和承诺赔付不包括以下情况
①美国/加拿大节假日等不可抗力：码头工人罢工、码头拥堵、天气原因、平台爆仓（及平台爆仓导致的海外仓爆仓）、平台删约、推约、拒收、不放约、疫情、快递漏扫描等；
②集装箱被进到封闭区/集装箱无法预约提柜/码头设备故障、延误时间需去除后再计算赔付时效；
③国内外海关查验，从系统通知查验到查验放行这段时间需去除后再计算赔付时效（含海关其他部门FDA/EPA/USDA/DOT/CPSC等HOLD货时间去除）从LFD可提柜多次发生预约推迟，预约困难，无理由拒收这期间需去除后再计算赔付时效；
普船统配船公司官网为准：不超30-33天船期（含33天），超过赔付顺延。
以星不超14天船期（含14天），超过赔付顺延；美森MAX不超12天船期（含12天），超过赔付顺延；
普船-配载火车：5-7天（含7天），超过赔付顺延；
以星-配载火车：3-5天（含5天），超过赔付顺延；
美森-配载火车：2-4天（含4天），超过赔付顺延；</t>
  </si>
  <si>
    <t>2、若需拦截改派/操作，到达海外仓前，拦截费用：900元/票，直送渠道拦截费：4000元/票（不含换标和派送等费用），提柜后拦截费用单询，如还有其它特殊操作请单询。</t>
  </si>
  <si>
    <t>3、本渠道会因时效保证和及时收货等原因，可能自动升仓至其他渠道装柜，送货则视同默认同意此协议。</t>
  </si>
  <si>
    <t>注：直送渠道：货型要求，单件实重不超22.3KG，次长边不超63cm，最长边不超91cm，但如因此尺寸拒收，产生的额外改拆，打托，派送等费用按照RMB0.4/KG，80/CBM收取；因PO失效，无法激活，按拆柜派送处理，收取￥14000费用。</t>
  </si>
  <si>
    <t>5、亚马逊卡派最长边130CM-180CM ，包税+0.8元/KG，不包税+140元/CBM;
亚马逊卡派最长边180CM-220CM ，包税+1.7元/KG，不包税+280元/CBM;</t>
  </si>
  <si>
    <t>6、报关件：同渠道快递派和卡派相互不可合并报关。</t>
  </si>
  <si>
    <r>
      <rPr>
        <b/>
        <sz val="18"/>
        <color theme="8" tint="-0.499984740745262"/>
        <rFont val="等线"/>
        <family val="3"/>
        <charset val="134"/>
      </rPr>
      <t>纽约海铁24日达-卡派</t>
    </r>
    <r>
      <rPr>
        <b/>
        <sz val="16"/>
        <color theme="8" tint="-0.499984740745262"/>
        <rFont val="等线"/>
        <family val="3"/>
        <charset val="134"/>
      </rPr>
      <t xml:space="preserve">
</t>
    </r>
    <r>
      <rPr>
        <b/>
        <sz val="11"/>
        <color theme="8" tint="-0.499984740745262"/>
        <rFont val="等线"/>
        <family val="3"/>
        <charset val="134"/>
      </rPr>
      <t>（华南：ZIM带托-火车线       华东：ZIM带托/EXX-闪电达-火车线）</t>
    </r>
  </si>
  <si>
    <r>
      <rPr>
        <b/>
        <sz val="18"/>
        <color theme="4" tint="-0.499984740745262"/>
        <rFont val="等线"/>
        <family val="3"/>
        <charset val="134"/>
      </rPr>
      <t xml:space="preserve">纽约MAX海铁22日达-卡派
</t>
    </r>
    <r>
      <rPr>
        <b/>
        <sz val="12"/>
        <color theme="4" tint="-0.499984740745262"/>
        <rFont val="等线"/>
        <family val="3"/>
        <charset val="134"/>
      </rPr>
      <t>(MAX-火车线)</t>
    </r>
  </si>
  <si>
    <r>
      <rPr>
        <b/>
        <sz val="18"/>
        <color theme="5" tint="-0.499984740745262"/>
        <rFont val="等线"/>
        <family val="3"/>
        <charset val="134"/>
      </rPr>
      <t>纽约海铁30日达-卡派</t>
    </r>
    <r>
      <rPr>
        <b/>
        <sz val="16"/>
        <color theme="5" tint="-0.499984740745262"/>
        <rFont val="等线"/>
        <family val="3"/>
        <charset val="134"/>
      </rPr>
      <t xml:space="preserve">
</t>
    </r>
    <r>
      <rPr>
        <b/>
        <sz val="11"/>
        <color theme="5" tint="-0.499984740745262"/>
        <rFont val="等线"/>
        <family val="3"/>
        <charset val="134"/>
      </rPr>
      <t>（OA-火车线）</t>
    </r>
  </si>
  <si>
    <t>22-28日</t>
  </si>
  <si>
    <t>33-40日</t>
  </si>
  <si>
    <t>超39日</t>
  </si>
  <si>
    <t>超33日</t>
  </si>
  <si>
    <t>35-42日</t>
  </si>
  <si>
    <t>超42日</t>
  </si>
  <si>
    <t>34-40日</t>
  </si>
  <si>
    <t>32-38日</t>
  </si>
  <si>
    <t>22-27日</t>
  </si>
  <si>
    <t>32-36日</t>
  </si>
  <si>
    <r>
      <rPr>
        <b/>
        <sz val="10.5"/>
        <color theme="1"/>
        <rFont val="等线"/>
        <family val="3"/>
        <charset val="134"/>
      </rPr>
      <t>超时效卡派包税赔</t>
    </r>
    <r>
      <rPr>
        <b/>
        <sz val="10.5"/>
        <color rgb="FFFF0000"/>
        <rFont val="等线"/>
        <family val="3"/>
        <charset val="134"/>
      </rPr>
      <t>0.5元/kg/工作日</t>
    </r>
    <r>
      <rPr>
        <b/>
        <sz val="10.5"/>
        <color theme="1"/>
        <rFont val="等线"/>
        <family val="3"/>
        <charset val="134"/>
      </rPr>
      <t>，卡派不包税</t>
    </r>
    <r>
      <rPr>
        <b/>
        <sz val="10.5"/>
        <color rgb="FFFF0000"/>
        <rFont val="等线"/>
        <family val="3"/>
        <charset val="134"/>
      </rPr>
      <t>50元/方/工作日（直至运费抵完为止）</t>
    </r>
    <r>
      <rPr>
        <b/>
        <sz val="10.5"/>
        <color theme="1"/>
        <rFont val="等线"/>
        <family val="3"/>
        <charset val="134"/>
      </rPr>
      <t xml:space="preserve">。 </t>
    </r>
    <r>
      <rPr>
        <b/>
        <sz val="10.5"/>
        <color rgb="FFFF0000"/>
        <rFont val="等线"/>
        <family val="3"/>
        <charset val="134"/>
      </rPr>
      <t>直送渠道，单件实重不超22.3KG，最长边不超63cm；</t>
    </r>
  </si>
  <si>
    <t>美国海运-美东南系列</t>
  </si>
  <si>
    <t>Southeastern U.S. Route</t>
  </si>
  <si>
    <t>萨凡纳直航36日达-卡派（OA直航）</t>
  </si>
  <si>
    <t>萨凡纳直航48日达-卡派（MSC/HMM/ZIM直航）</t>
  </si>
  <si>
    <r>
      <rPr>
        <b/>
        <sz val="11"/>
        <color theme="0"/>
        <rFont val="等线"/>
        <family val="3"/>
        <charset val="134"/>
      </rPr>
      <t xml:space="preserve">签收时效
</t>
    </r>
    <r>
      <rPr>
        <b/>
        <sz val="10"/>
        <color theme="0"/>
        <rFont val="等线"/>
        <family val="3"/>
        <charset val="134"/>
      </rPr>
      <t>开船后-入仓时效</t>
    </r>
  </si>
  <si>
    <r>
      <rPr>
        <b/>
        <sz val="11"/>
        <color theme="0"/>
        <rFont val="等线"/>
        <family val="3"/>
        <charset val="134"/>
      </rPr>
      <t xml:space="preserve">延时赔付
</t>
    </r>
    <r>
      <rPr>
        <b/>
        <sz val="10"/>
        <color theme="0"/>
        <rFont val="等线"/>
        <family val="3"/>
        <charset val="134"/>
      </rPr>
      <t>开船后-不入仓时效</t>
    </r>
  </si>
  <si>
    <t>32-39日</t>
  </si>
  <si>
    <t>JAX3-直送特价</t>
  </si>
  <si>
    <t>TPA2-直送特价</t>
  </si>
  <si>
    <t>46-53日</t>
  </si>
  <si>
    <t>TPA3-直送特价</t>
  </si>
  <si>
    <t>XLX6-直送特价</t>
  </si>
  <si>
    <t>34-41日</t>
  </si>
  <si>
    <t>47-54日</t>
  </si>
  <si>
    <t>48-55日</t>
  </si>
  <si>
    <t>50-57日</t>
  </si>
  <si>
    <t>①不含关税，查验费和查验产生的其他费用；②重货按每363KG=1CBM；
【萨凡纳直航36日达】：1.不包税渠道最低申报不低于100USD/CBM；
【萨凡纳直航48日达】：1.不包税渠道最低申报不低于100USD/CBM；</t>
  </si>
  <si>
    <t>2、OA船期以船公司官网为准：不超30-33天船期（含33天），超过赔付顺延；
普船-配载火车：5-7天（含7天），超过赔付顺延；
以星-配载火车：3-5天（含5天），超过赔付顺延；
美森-配载火车：2-4天（含4天），超过赔付顺延。</t>
  </si>
  <si>
    <t>3、若需拦截改派/操作，拦截费用实报实销（不含换标和派送等费用），如有其它特殊操作请单询。</t>
  </si>
  <si>
    <t>5、报关件：同渠道快递派和卡派相互不可合并报关。</t>
  </si>
  <si>
    <t>6、亚马逊卡派最长边130CM-180CM ，包税+0.8元/KG，不包税+140元/CBM;
亚马逊卡派最长边180CM-220CM ，包税+1.7元/KG，不包税+280元/CBM;</t>
  </si>
  <si>
    <t>萨凡纳海陆24日达-卡派（ZIM带托）</t>
  </si>
  <si>
    <t>25-32日</t>
  </si>
  <si>
    <t>28-35日</t>
  </si>
  <si>
    <t>26-33日</t>
  </si>
  <si>
    <t>27-34日</t>
  </si>
  <si>
    <t>①不含关税，查验费和查验产生的其他费用；②重货按每363KG=1CBM；
不包税渠道最低申报不低于100USD/CBM；</t>
  </si>
  <si>
    <t>美国海运-美中系列</t>
  </si>
  <si>
    <t>Central U.S. Route</t>
  </si>
  <si>
    <r>
      <rPr>
        <b/>
        <sz val="18"/>
        <color rgb="FF05558D"/>
        <rFont val="等线"/>
        <family val="3"/>
        <charset val="134"/>
      </rPr>
      <t xml:space="preserve">休斯顿直航38日达-卡派
</t>
    </r>
    <r>
      <rPr>
        <b/>
        <sz val="12"/>
        <color rgb="FF05558D"/>
        <rFont val="等线"/>
        <family val="3"/>
        <charset val="134"/>
      </rPr>
      <t>（ZIM,OA,MSC统配）</t>
    </r>
  </si>
  <si>
    <r>
      <rPr>
        <b/>
        <sz val="18"/>
        <color theme="7" tint="-0.499984740745262"/>
        <rFont val="等线"/>
        <family val="3"/>
        <charset val="134"/>
      </rPr>
      <t xml:space="preserve">休斯顿海铁23日达-卡派
</t>
    </r>
    <r>
      <rPr>
        <b/>
        <sz val="12"/>
        <color theme="7" tint="-0.499984740745262"/>
        <rFont val="等线"/>
        <family val="3"/>
        <charset val="134"/>
      </rPr>
      <t>（EXX-闪电达）</t>
    </r>
  </si>
  <si>
    <t>IAH3-直送特价</t>
  </si>
  <si>
    <t>38-47日</t>
  </si>
  <si>
    <t>FTW1-直送特价</t>
  </si>
  <si>
    <t>25-34日</t>
  </si>
  <si>
    <t>40-46日</t>
  </si>
  <si>
    <t>27-33日</t>
  </si>
  <si>
    <t>42-47日</t>
  </si>
  <si>
    <t>29-34日</t>
  </si>
  <si>
    <t>AFW5</t>
  </si>
  <si>
    <t>45-49日</t>
  </si>
  <si>
    <t>WM-DFW2n</t>
  </si>
  <si>
    <r>
      <rPr>
        <b/>
        <sz val="10.5"/>
        <color theme="1"/>
        <rFont val="等线"/>
        <family val="3"/>
        <charset val="134"/>
      </rPr>
      <t>卡派包税赔</t>
    </r>
    <r>
      <rPr>
        <b/>
        <sz val="10.5"/>
        <color rgb="FFFF0000"/>
        <rFont val="等线"/>
        <family val="3"/>
        <charset val="134"/>
      </rPr>
      <t>0.5元/kg/工作日</t>
    </r>
    <r>
      <rPr>
        <b/>
        <sz val="10.5"/>
        <color theme="1"/>
        <rFont val="等线"/>
        <family val="3"/>
        <charset val="134"/>
      </rPr>
      <t>，卡派不包税</t>
    </r>
    <r>
      <rPr>
        <b/>
        <sz val="10.5"/>
        <color rgb="FFFF0000"/>
        <rFont val="等线"/>
        <family val="3"/>
        <charset val="134"/>
      </rPr>
      <t>50元/方/工作日（直至运费抵完为止）</t>
    </r>
  </si>
  <si>
    <t>1、承诺时效和承诺赔付不包括以下情况
①美国/加拿大节假日等不可抗力：码头工人罢工、码头拥堵、天气原因、平台爆仓（及平台爆仓导致的海外仓爆仓）、平台删约、推约、拒收、不放约、疫情、快递漏扫描等；
②集装箱被进到封闭区/集装箱无法预约提柜/码头设备故障、延误时间需去除后再计算赔付时效；
③国内外海关查验，从系统通知查验到查验放行这段时间需去除后再计算赔付时效（含海关其他部门FDA/EPA/USDA/DOT/CPSC等HOLD货时间去除）从LFD可提柜多次发生预约推迟，预约困难，无理由拒收这期间需去除后再计算赔付时效；休斯顿以官网公布船期为准：30-35天;芝加哥以官网公布船期为准：到长滩不超18天船期（含18天），超过赔付顺延；
普船-配载火车：5-7天（含7天），超过赔付顺延；
以星-配载火车：3-5天（含5天），超过赔付顺延；
美森-配载火车：2-4天（含4天），超过赔付顺延；</t>
  </si>
  <si>
    <t>2、若需拦截改派/操作，请单询报价。</t>
  </si>
  <si>
    <r>
      <rPr>
        <b/>
        <sz val="18"/>
        <color rgb="FF05558D"/>
        <rFont val="等线"/>
        <family val="3"/>
        <charset val="134"/>
      </rPr>
      <t xml:space="preserve">芝加哥海铁28日达-卡派
</t>
    </r>
    <r>
      <rPr>
        <b/>
        <sz val="12"/>
        <color rgb="FF05558D"/>
        <rFont val="等线"/>
        <family val="3"/>
        <charset val="134"/>
      </rPr>
      <t>(华南-OA.ZIM统配 华东-OA.EXX统配)</t>
    </r>
  </si>
  <si>
    <r>
      <rPr>
        <b/>
        <sz val="18"/>
        <color theme="7" tint="-0.499984740745262"/>
        <rFont val="等线"/>
        <family val="3"/>
        <charset val="134"/>
      </rPr>
      <t xml:space="preserve">芝加哥海铁32日达-卡派
</t>
    </r>
    <r>
      <rPr>
        <b/>
        <sz val="12"/>
        <color theme="7" tint="-0.499984740745262"/>
        <rFont val="等线"/>
        <family val="3"/>
        <charset val="134"/>
      </rPr>
      <t>(华南-WHL/MSK统配 华东-MSK)</t>
    </r>
  </si>
  <si>
    <r>
      <rPr>
        <b/>
        <sz val="18"/>
        <color theme="5" tint="-0.499984740745262"/>
        <rFont val="等线"/>
        <family val="3"/>
        <charset val="134"/>
      </rPr>
      <t xml:space="preserve">芝加哥海铁22日达-卡派
</t>
    </r>
    <r>
      <rPr>
        <b/>
        <sz val="12"/>
        <color theme="5" tint="-0.499984740745262"/>
        <rFont val="等线"/>
        <family val="3"/>
        <charset val="134"/>
      </rPr>
      <t>(以星带托架）</t>
    </r>
  </si>
  <si>
    <t>29-38日</t>
  </si>
  <si>
    <t>38-46日</t>
  </si>
  <si>
    <t>26-28日</t>
  </si>
  <si>
    <t>超30日</t>
  </si>
  <si>
    <t>23-32日</t>
  </si>
  <si>
    <t>31-41日</t>
  </si>
  <si>
    <t>44-54日</t>
  </si>
  <si>
    <t>25-35日</t>
  </si>
  <si>
    <t>MCI4</t>
  </si>
  <si>
    <t>希音
Building 4, 5400 E.500 S,W hitestown, Indiana 46075</t>
  </si>
  <si>
    <t>34-38日</t>
  </si>
  <si>
    <t>2、若需拦截改派/操作，到达海外仓前，非直送渠道拦截费用：900元/票，直送渠道拦截费：4000元/票，以上拦截费用（不含换标和派送等费用），提柜后拦截费用单询，如还有其它特殊操作请单询。</t>
  </si>
  <si>
    <t>美国海运-90-92邮编商业/私人地址系列</t>
  </si>
  <si>
    <t>90-92 Zip Code Series</t>
  </si>
  <si>
    <t>邮编/地址
（X=0-9）</t>
  </si>
  <si>
    <r>
      <rPr>
        <b/>
        <sz val="18"/>
        <color theme="7" tint="-0.499984740745262"/>
        <rFont val="等线"/>
        <family val="3"/>
        <charset val="134"/>
      </rPr>
      <t xml:space="preserve">洛杉矶17日达
</t>
    </r>
    <r>
      <rPr>
        <b/>
        <sz val="12"/>
        <color theme="7" tint="-0.499984740745262"/>
        <rFont val="等线"/>
        <family val="3"/>
        <charset val="134"/>
      </rPr>
      <t>华南/华东：指定ZIM：包税+0.1元/KG，不包税+18元/CBM</t>
    </r>
  </si>
  <si>
    <r>
      <rPr>
        <b/>
        <sz val="18"/>
        <color theme="8" tint="-0.499984740745262"/>
        <rFont val="等线"/>
        <family val="3"/>
        <charset val="134"/>
      </rPr>
      <t xml:space="preserve">洛杉矶20日达
</t>
    </r>
    <r>
      <rPr>
        <b/>
        <sz val="11"/>
        <color theme="8" tint="-0.499984740745262"/>
        <rFont val="等线"/>
        <family val="3"/>
        <charset val="134"/>
      </rPr>
      <t>华南/华东：指定ZIM：包税+0.1元/KG，不包税+18元/CBM</t>
    </r>
  </si>
  <si>
    <r>
      <rPr>
        <b/>
        <sz val="18"/>
        <color theme="7" tint="-0.499984740745262"/>
        <rFont val="等线"/>
        <family val="3"/>
        <charset val="134"/>
      </rPr>
      <t xml:space="preserve">洛杉矶22日达
</t>
    </r>
    <r>
      <rPr>
        <b/>
        <sz val="12"/>
        <color theme="7" tint="-0.499984740745262"/>
        <rFont val="等线"/>
        <family val="3"/>
        <charset val="134"/>
      </rPr>
      <t>指定保舱快提服务：包税+0.3元/KG，不包税+53元/CBM</t>
    </r>
  </si>
  <si>
    <t>易达云-91761</t>
  </si>
  <si>
    <t>1251 S Rockefeller ave unit B, Ontario, CA 91761, US (USALA-D001)</t>
  </si>
  <si>
    <t>17-20天</t>
  </si>
  <si>
    <t>易达云-92336</t>
  </si>
  <si>
    <t>14570 Meyer Canyon Dr, Fontana, CA 92336, United States</t>
  </si>
  <si>
    <t>1、标准打板限制: 1000磅/板，卡板尺寸（单位：IN）40x48"x72"，1.8CBM/板。注：超尺寸/超重按实际超板情况计费。
注:如有特殊打板要求，请单独询价</t>
  </si>
  <si>
    <t>易达云-92337</t>
  </si>
  <si>
    <t>13611 Jurupa Ave，Fontana，CA 92337 USA</t>
  </si>
  <si>
    <t>易达云-91730</t>
  </si>
  <si>
    <t>8855 Flower Street Rancho Cucamonga</t>
  </si>
  <si>
    <t>2、附加费：超尺寸、超重按实际超板情况计费（超尺寸按实际占板来计算）。</t>
  </si>
  <si>
    <t>易达云-91752</t>
  </si>
  <si>
    <t>10395 Nobel Court, Jurupa Valley, CA 91752</t>
  </si>
  <si>
    <t>3、升降机费用：$50/票。如需升降机，额外加收。(超大件$250/票）</t>
  </si>
  <si>
    <t>10740 Banana Ave, Fontana, CA 92337</t>
  </si>
  <si>
    <t>4、空跑费：按$200/次收取。注：因客户原因拒收/无人签收货物等情况产生。</t>
  </si>
  <si>
    <t>谷仓-92336</t>
  </si>
  <si>
    <t>C/O 14779 Bar Harbor Rd, Fontana, CA 92336, US</t>
  </si>
  <si>
    <t>5、堆存费：按$15/板/周 收取。注：因客户原因导致无法送货，需暂存在我司仓库，而产生此费用。</t>
  </si>
  <si>
    <t>谷仓-91762</t>
  </si>
  <si>
    <t>C/O 2221 E. Remington Ave, Ontario, CA 91762, US</t>
  </si>
  <si>
    <t>6、卸货等候费：按 $50/时。等候超一小时，从司机车辆到达时间起，开始计算。</t>
  </si>
  <si>
    <t>谷仓-91710</t>
  </si>
  <si>
    <t>C/O 14310 Ramona Ave, Chino, CA, 91710, US</t>
  </si>
  <si>
    <t>7、本报价不含卸货费，如需卸货，按$200/票收取。</t>
  </si>
  <si>
    <t>谷仓-92376</t>
  </si>
  <si>
    <t>1420 N.Tamarind Ave, Rialto, CA 92376, US</t>
  </si>
  <si>
    <t>8、整车限重10000LB，约4500KG。</t>
  </si>
  <si>
    <t>谷仓-92335</t>
  </si>
  <si>
    <t>8375 Sultana Ave,Unit 2, Fontana, CA 92335, US</t>
  </si>
  <si>
    <t>9、可接报关件+350/票。</t>
  </si>
  <si>
    <t>谷仓-90620</t>
  </si>
  <si>
    <t>15100 Valley View Ave, La Mirada, CA 90620, United States</t>
  </si>
  <si>
    <t>10、低消：单票收费重不足100KG，按照100KG计费。</t>
  </si>
  <si>
    <t>谷仓-91761</t>
  </si>
  <si>
    <t>2235 E Francis St, Ontario, CA 91761, US</t>
  </si>
  <si>
    <t>11、邮编必须和城市一致，才能用此渠道价格，不一致请单独询价。</t>
  </si>
  <si>
    <t>谷仓-91789</t>
  </si>
  <si>
    <t>381 S Brea Canyon Road, Walnut, CA 91789, USA</t>
  </si>
  <si>
    <t>12、附加费详见美国海运发货须知</t>
  </si>
  <si>
    <t>谷仓-91752</t>
  </si>
  <si>
    <t>11296 Harrel St, Jurupa Valley, CA 91752, US [GCSS谷仓洛杉矶20号仓]</t>
  </si>
  <si>
    <t>13、注意：海外货物签收时，请先检查外包装是否破损和及时清点收货件数，如有异常请拒收货物，如正常签收后反馈货物损坏，将无法进行货物理赔。</t>
  </si>
  <si>
    <t>西邮WPLA-91730</t>
  </si>
  <si>
    <t>9059 HERMOSAAVENUE</t>
  </si>
  <si>
    <t>西邮WPLA2-91730</t>
  </si>
  <si>
    <t>8535 Oakwood Place</t>
  </si>
  <si>
    <t>14、关于私人地址/商业地址卡派注意事项，请知悉：</t>
  </si>
  <si>
    <t>西邮仓-92376</t>
  </si>
  <si>
    <t>1979 Renaissance Pkwy, Rialto, CA 92376, USA</t>
  </si>
  <si>
    <t>（1）指定派送：客户指定某一天派送，需加收$100/票额外操作费；指定某一时间段（≤3小时）送达，如未按时送达会产生罚金的，一律按专车派送计费</t>
  </si>
  <si>
    <t>西邮仓-91702</t>
  </si>
  <si>
    <t>1035 N Todd Ave, Azusa, CA 91702</t>
  </si>
  <si>
    <t>西邮仓-91761</t>
  </si>
  <si>
    <t>4600 E Wall St, Ontario, CA 91761</t>
  </si>
  <si>
    <t>（2）加急派送：客户要求拆柜后立即派送的，则按专车派送计费</t>
  </si>
  <si>
    <t>西邮仓-91768</t>
  </si>
  <si>
    <t>347 Enterprise Pl, Pomona, CA 91768</t>
  </si>
  <si>
    <t>（3）所有私人地卡派货物，以签收单为准。收件方签收当刻如无反馈异常，则默认派送无异议。签收后3个工作日内提出疑问，我司将协助调查；签收3个工作日后有疑问，将不予开查。</t>
  </si>
  <si>
    <t>西邮仓-91789</t>
  </si>
  <si>
    <t>20301 E Walnut Dr N, Walnut, CA 91789</t>
  </si>
  <si>
    <t>西邮仓-92335</t>
  </si>
  <si>
    <t>13277 San Bernardino Ave, Fontana, CA 92335, USA</t>
  </si>
  <si>
    <t>（4）报价仅含正常电话或邮件预约，如有其它预约方式要求，将产生额外操作费$50/票</t>
  </si>
  <si>
    <t>西邮仓-92337</t>
  </si>
  <si>
    <t>13083 Slover Ave, Fontana, CA 92337</t>
  </si>
  <si>
    <t>西邮仓-92410</t>
  </si>
  <si>
    <t>7776 Tippecanoe Avenue, San Bernardino, CA 92410, USA</t>
  </si>
  <si>
    <t>超大件须知</t>
  </si>
  <si>
    <t>运德仓-91710</t>
  </si>
  <si>
    <t>5521 Schaefer Ave, Chino, CA 91710, USA</t>
  </si>
  <si>
    <t>新蛋仓-91748</t>
  </si>
  <si>
    <t>17708 Rowland St., City of Industry, CA 91748, USA</t>
  </si>
  <si>
    <t>超长标准（最长边）：
单件120CM~189CM，基础运价+0.8元/KG
单件190CM~239CM，基础运价+0.8元/KG且+600元/票
单件240CM~360CM，基础运价+0.8元/KG且+1000元/票(单件361CM+,单询）</t>
  </si>
  <si>
    <t>新蛋仓-91752</t>
  </si>
  <si>
    <t>2653 S Milliken Ave, Eastvale, CA 91752, USA</t>
  </si>
  <si>
    <t>无忧达仓-91761</t>
  </si>
  <si>
    <t>1567 S Campus Ave, Ontario, CA 91761, USA</t>
  </si>
  <si>
    <t>无忧达仓-92337</t>
  </si>
  <si>
    <t>10837 Commerce Way, Fontana, CA 92337, USA</t>
  </si>
  <si>
    <t>超重标准：
单件451KG~900KG，基础运价+600元/件
单件901KG~1000KG，基础运价+1000元/件
单件1001KG+，拒收</t>
  </si>
  <si>
    <t>无忧达仓-92509</t>
  </si>
  <si>
    <t>12249 Holly Street, Riverside, CA 92509, USA</t>
  </si>
  <si>
    <t>无忧达仓-91766</t>
  </si>
  <si>
    <t>1589 E 9th St, Pomona, CA 91766</t>
  </si>
  <si>
    <t>1.如收货人无卸货能力，拒收。(超大件升降机$250/票）</t>
  </si>
  <si>
    <t>京东仓-91744</t>
  </si>
  <si>
    <t>333 S Hacienda Blvd, City of Industry, CA 91744, US</t>
  </si>
  <si>
    <t>2.提柜回仓后不接受扣货，如需扣货请提前通知。如因不可控紧急因素必须跨区改地址请与我司协商。</t>
  </si>
  <si>
    <t>京东仓-91746</t>
  </si>
  <si>
    <t>13400 Nelson Ave E, City of Industry, CA 91746, USA</t>
  </si>
  <si>
    <t>3.超过50kg或最长边超150cm的货物需打木架木箱，木箱木架要求打托，且托高10cm以上，190CM和450KG以内的司机协助卸货到地面，不保证百分之百能卸，尺寸单边超190CM，实重超450KG,收件人自备叉车我司不包卸货，因收货人不配合卸货产生所有费用由发件人承担，私人住宅区路况复杂，如因道路过窄，大车无法进入，需要小车分多次派送所产生的额外费用实报实销</t>
  </si>
  <si>
    <t>京东仓-92337</t>
  </si>
  <si>
    <t>13200 Loop Road, Fontana, CA 92337, USA</t>
  </si>
  <si>
    <t>风雷仓-92879</t>
  </si>
  <si>
    <t>1367 SHERBORN ST, CORONA, CA 92879-2000, USA</t>
  </si>
  <si>
    <t>风雷仓-91789</t>
  </si>
  <si>
    <t>19485 E. Walnut Dr. North, City of Industry, CA 91789, USA</t>
  </si>
  <si>
    <t>4.卡派到门是指货送到指定地址的仓库或地面，不含上楼，不含送货入户，不含拆木箱木架等包装，不含拆纸箱（如需拆纸箱请通知收货人付费），私人住宅区等卡车无法进入的区域需收货人自行搬运货物。如因收货人额外指令而产生的费用，如收货人拒绝支付，则由发货人承担，我司有权反弹账单至发货人处，有效期一年 。送货入户费用最低为USD200/票，实报实销！</t>
  </si>
  <si>
    <t>大方广仓-91748</t>
  </si>
  <si>
    <t>19649 San Jose Avenue, Ste. 100, City of Industry, CA 91748, USA</t>
  </si>
  <si>
    <t>大方广仓-91789</t>
  </si>
  <si>
    <t>20301 E. Walnut Dr. N, Walnut, CA 91789, USA</t>
  </si>
  <si>
    <t>Wayfair-95330</t>
  </si>
  <si>
    <t>5120 Glacier St, Lathrop, CA 95330, US</t>
  </si>
  <si>
    <t>5.发货前请务必确认收货地址和联系人电话正确，如因联系不上收货人而产生的滞留费，由发货人承担，我司有权反弹账单至发货人处，有效期一年。</t>
  </si>
  <si>
    <t>Wayfair-91746</t>
  </si>
  <si>
    <t>13110 Louden Ln, City of Industry, CA 91746-1507, USA</t>
  </si>
  <si>
    <t>Wayfair-92571</t>
  </si>
  <si>
    <t>3300 Indian Ave, Perris, CA 92571, USA</t>
  </si>
  <si>
    <t>6.涉及到以下地址产生额外派送费用，实报实销 ：建筑和公用事业场所，政府场所、机场、矿山、天然气、油田 ，码头、码头和集装箱货运站，展会现场等。</t>
  </si>
  <si>
    <t>4PX-90040</t>
  </si>
  <si>
    <t>5600-5650 Grace Pl, Commerce, CA 90040, USA</t>
  </si>
  <si>
    <t>4PX-90022</t>
  </si>
  <si>
    <t>5650 Grace PL,COMMERCE,CA,90022</t>
  </si>
  <si>
    <t>7.所有包装必须是符合出口材质，实木必须要熏蒸并提供真实有效的熏蒸文件或入仓后按我司要求整改，如需我司商检/熏蒸，实报实销，提前说明。</t>
  </si>
  <si>
    <t>4PX-91730</t>
  </si>
  <si>
    <t>Prologis Rancho Cucamonga Distribution Center 2, 8369 Milliken Avenue, RANCHO CUCAMONGA, CA 91730, US</t>
  </si>
  <si>
    <t>万邑通USWC1-91789</t>
  </si>
  <si>
    <t>131 Marcellin DrCity of Industry, CA 91789</t>
  </si>
  <si>
    <t>8.货入仓库后必须要验货，要求出口材质夹板，胶合板，三合板等包装，带合页带卡脚，卡脚带包边，木箱需打合页，木架四面需要打对角线加固，板条与板条之间的间隙小于30cm（不打合页仓库检查货物操作费+35元/件）夹板厚度尽量大于1.2cm。</t>
  </si>
  <si>
    <t>万邑通USWC2-91789</t>
  </si>
  <si>
    <t>381 S Brea Canyon Road, Walnut, CA 91789</t>
  </si>
  <si>
    <t>万邑通-91748</t>
  </si>
  <si>
    <t>USWC Warehouse, C/O 18501 Arenth Ave, City of Industry, CA 91748, US</t>
  </si>
  <si>
    <t>万邑通KY3-41048</t>
  </si>
  <si>
    <t>2125 Gateway Blvd, Hebron, KY 41048</t>
  </si>
  <si>
    <t>9.实重超过50kg或任一边超150cm的木架木箱要求打托，且托高10cm以上。</t>
  </si>
  <si>
    <t>万邑通KY5-41042</t>
  </si>
  <si>
    <t>7050 New Buffington Road, Florence, Kentucky 41042</t>
  </si>
  <si>
    <t>10.所有托盘必须四面开口，方便叉车装卸货物，卡脚尽量做包边处理。</t>
  </si>
  <si>
    <t>18501 Arenth Ave, City Of Industry (Rowland Heights), CA 91748-1301, USA</t>
  </si>
  <si>
    <t>11.太窄并且要求只能竖放的木箱、木架，需要加宽加固防止倒塌伤人和损坏货物。</t>
  </si>
  <si>
    <t>橙联WEST01-91730</t>
  </si>
  <si>
    <t>Orange Connex US Fulfillment Center -West01, 8369 Milliken Avenue, Rancho Cucamonga, CA 91730, US West01</t>
  </si>
  <si>
    <t>12.贵重货物建议购买保险。</t>
  </si>
  <si>
    <t>橙联WEST04-91730</t>
  </si>
  <si>
    <t>Orange Connex US Fulfillment Center-West04, 9050 Hermosa Ave, Dock 51-54</t>
  </si>
  <si>
    <t>13.敏感类不接，反倾销类除丢件外可进行理赔，其他情况皆无赔付。</t>
  </si>
  <si>
    <t>橙联仓-91731</t>
  </si>
  <si>
    <t>4250 Shirley Avenue, El Monte, CA 91731, US</t>
  </si>
  <si>
    <t>14.遇不可抗力导致货物滞缓，不正常运输，无理赔。</t>
  </si>
  <si>
    <t>TEMU-91748</t>
  </si>
  <si>
    <t>19295 E Walnut Dr. North</t>
  </si>
  <si>
    <t>15.木箱宽度超50CM，需要加横梁和立柱，横梁与横梁的距离不能超40CM，板材厚度大于1.2cm,盖板厚度不低于1.5cm。</t>
  </si>
  <si>
    <t>TEMU-91789</t>
  </si>
  <si>
    <t>381 S Brea Canyon Road, Walnut, CA 91789, United States</t>
  </si>
  <si>
    <t>运去哪-92337</t>
  </si>
  <si>
    <t>11281 Citrus ave, Fontana, CA 92337</t>
  </si>
  <si>
    <t>16.木箱无法打开的货物必须签出货保函才能出货，请自行做好木箱包装，带合页。</t>
  </si>
  <si>
    <t>乐歌仓</t>
  </si>
  <si>
    <t>728 W Rider St Perris,CA 92571,United States925-621-9264</t>
  </si>
  <si>
    <t>17.易碎品的货物建议客户购买保险出货，国际运输不保损。</t>
  </si>
  <si>
    <t>中源家居</t>
  </si>
  <si>
    <t>15841 Euclid ave，Chino，CA，91708</t>
  </si>
  <si>
    <t>/</t>
  </si>
  <si>
    <t>11210 Inland Ave Jurupa Valley CA 91752 US</t>
  </si>
  <si>
    <t>ONTARIO</t>
  </si>
  <si>
    <t>9176X</t>
  </si>
  <si>
    <t>RIALTO</t>
  </si>
  <si>
    <t>9237X</t>
  </si>
  <si>
    <t>FONTANA</t>
  </si>
  <si>
    <t>9233X</t>
  </si>
  <si>
    <t>RANCHO CUCAMONGA</t>
  </si>
  <si>
    <t>9173X</t>
  </si>
  <si>
    <t>CHINO</t>
  </si>
  <si>
    <t>9171X</t>
  </si>
  <si>
    <t>CORONA</t>
  </si>
  <si>
    <t>9288X</t>
  </si>
  <si>
    <t>DIAMOND BAR</t>
  </si>
  <si>
    <t>POMONA</t>
  </si>
  <si>
    <t>AZUSA</t>
  </si>
  <si>
    <t>9170X</t>
  </si>
  <si>
    <t>SAN DIMAS</t>
  </si>
  <si>
    <t>9177X</t>
  </si>
  <si>
    <t>ARCADIA</t>
  </si>
  <si>
    <t>9100X</t>
  </si>
  <si>
    <t>EL MONTE</t>
  </si>
  <si>
    <t>South El Monte</t>
  </si>
  <si>
    <t>LA PUENTE</t>
  </si>
  <si>
    <t>9174X</t>
  </si>
  <si>
    <t>ROWLAND HEIGHTS</t>
  </si>
  <si>
    <t>HACIENDA HEIGHTS</t>
  </si>
  <si>
    <t>CITY OF INDUSTRY</t>
  </si>
  <si>
    <t>MONTEREY PARK</t>
  </si>
  <si>
    <t>9175X</t>
  </si>
  <si>
    <t>ROSEMEAD</t>
  </si>
  <si>
    <t>WALNUT</t>
  </si>
  <si>
    <t>9178X</t>
  </si>
  <si>
    <t>TEMPLE CITY</t>
  </si>
  <si>
    <t>WEST COVINA</t>
  </si>
  <si>
    <t>9179X</t>
  </si>
  <si>
    <t>ALHAMBRA</t>
  </si>
  <si>
    <t>9180X</t>
  </si>
  <si>
    <t>COLTON</t>
  </si>
  <si>
    <t>9232X</t>
  </si>
  <si>
    <t>ANAHEIM</t>
  </si>
  <si>
    <t>9280X</t>
  </si>
  <si>
    <t>SANTA FE SPRINGS</t>
  </si>
  <si>
    <t>9067X</t>
  </si>
  <si>
    <t>NORWALK</t>
  </si>
  <si>
    <t>9065X</t>
  </si>
  <si>
    <t>COMMERCE</t>
  </si>
  <si>
    <t>9002X</t>
  </si>
  <si>
    <t>WHITTIER</t>
  </si>
  <si>
    <t>9060X</t>
  </si>
  <si>
    <t>MONTEBELLO</t>
  </si>
  <si>
    <t>9064X</t>
  </si>
  <si>
    <t>CERRITOS</t>
  </si>
  <si>
    <t>9070X</t>
  </si>
  <si>
    <t>FULLERTON</t>
  </si>
  <si>
    <t>9283X</t>
  </si>
  <si>
    <t>PASADENA</t>
  </si>
  <si>
    <t>9110X</t>
  </si>
  <si>
    <t>BREA</t>
  </si>
  <si>
    <t>9282X</t>
  </si>
  <si>
    <t>RIVERSIDE</t>
  </si>
  <si>
    <t>9250X</t>
  </si>
  <si>
    <t>SAN BERNARDINO</t>
  </si>
  <si>
    <t>9240X</t>
  </si>
  <si>
    <t>YORBA LINDA</t>
  </si>
  <si>
    <t>VERNON</t>
  </si>
  <si>
    <t>Mira Loma</t>
  </si>
  <si>
    <t>Huntington Beach</t>
  </si>
  <si>
    <t>Los Angeles</t>
  </si>
  <si>
    <t>美国海运-芝加哥60邮编商业/私人地址系列</t>
  </si>
  <si>
    <t>Central U.S. Business/Private Address Series</t>
  </si>
  <si>
    <t>仓库
代码</t>
  </si>
  <si>
    <r>
      <rPr>
        <b/>
        <sz val="12"/>
        <color theme="0"/>
        <rFont val="等线"/>
        <family val="3"/>
        <charset val="134"/>
      </rPr>
      <t>邮编</t>
    </r>
    <r>
      <rPr>
        <b/>
        <sz val="9"/>
        <color theme="0"/>
        <rFont val="等线"/>
        <family val="3"/>
        <charset val="134"/>
      </rPr>
      <t xml:space="preserve">
（X=0-9）</t>
    </r>
  </si>
  <si>
    <t>Bolingbrook</t>
  </si>
  <si>
    <t>60440/60490</t>
  </si>
  <si>
    <t>28-30天</t>
  </si>
  <si>
    <t>28-32天</t>
  </si>
  <si>
    <t>22-24天</t>
  </si>
  <si>
    <t>Romeoville</t>
  </si>
  <si>
    <r>
      <rPr>
        <b/>
        <sz val="10"/>
        <rFont val="等线"/>
        <family val="3"/>
        <charset val="134"/>
      </rPr>
      <t xml:space="preserve">1、标准打板限制: 1000磅/板，卡板尺寸（单位：IN）40x48"x72"，1.8CBM/板。注：超尺寸/超重按实际超板情况计费。
</t>
    </r>
    <r>
      <rPr>
        <b/>
        <sz val="10"/>
        <color rgb="FFFF0000"/>
        <rFont val="等线"/>
        <family val="3"/>
        <charset val="134"/>
      </rPr>
      <t>注:如有特殊打板要求，请单独询价</t>
    </r>
  </si>
  <si>
    <t>Lemont</t>
  </si>
  <si>
    <t>Naperville</t>
  </si>
  <si>
    <t>60565/60540/60532/60564</t>
  </si>
  <si>
    <t>Woodridge</t>
  </si>
  <si>
    <r>
      <rPr>
        <b/>
        <sz val="10"/>
        <rFont val="等线"/>
        <family val="3"/>
        <charset val="134"/>
      </rPr>
      <t>3、升降机费用：$50/票。如需升降机，额外加收。</t>
    </r>
    <r>
      <rPr>
        <b/>
        <sz val="10"/>
        <color rgb="FFFF0000"/>
        <rFont val="等线"/>
        <family val="3"/>
        <charset val="134"/>
      </rPr>
      <t>(超大件$250/票）</t>
    </r>
  </si>
  <si>
    <t>Darien</t>
  </si>
  <si>
    <t>Aurora</t>
  </si>
  <si>
    <t>Dock1-9 2727 W Diehl Rd,Naperville,IL 60563</t>
  </si>
  <si>
    <t>Lisle</t>
  </si>
  <si>
    <t>Wheaton</t>
  </si>
  <si>
    <t>Winfield</t>
  </si>
  <si>
    <t>Oak Brook</t>
  </si>
  <si>
    <t>Hinsdale</t>
  </si>
  <si>
    <t>La Grange</t>
  </si>
  <si>
    <t>Glen Ellyn</t>
  </si>
  <si>
    <t>Downers Grove</t>
  </si>
  <si>
    <t>6051X</t>
  </si>
  <si>
    <t>Westmont</t>
  </si>
  <si>
    <t>Lombard</t>
  </si>
  <si>
    <t>West Chicago</t>
  </si>
  <si>
    <t>Carol Stream</t>
  </si>
  <si>
    <t>Forest Park</t>
  </si>
  <si>
    <t>Melrose Park</t>
  </si>
  <si>
    <t>Orland Park</t>
  </si>
  <si>
    <t>Tinley Park</t>
  </si>
  <si>
    <t>Mokena</t>
  </si>
  <si>
    <t>Joliet</t>
  </si>
  <si>
    <t>6043X</t>
  </si>
  <si>
    <t>Frankfort</t>
  </si>
  <si>
    <t>Elwood</t>
  </si>
  <si>
    <t>Channahon</t>
  </si>
  <si>
    <t>River Forest</t>
  </si>
  <si>
    <t>Lake View</t>
  </si>
  <si>
    <t>Lincoln Park</t>
  </si>
  <si>
    <t>Gold Coast</t>
  </si>
  <si>
    <t>60610/60611</t>
  </si>
  <si>
    <t>Chinatown</t>
  </si>
  <si>
    <t>West Loop</t>
  </si>
  <si>
    <t>6060X</t>
  </si>
  <si>
    <t>Oak Park</t>
  </si>
  <si>
    <t>60301/60302</t>
  </si>
  <si>
    <t>Elmhurst</t>
  </si>
  <si>
    <t>Addison</t>
  </si>
  <si>
    <t>Franklin Park</t>
  </si>
  <si>
    <t>Elk Grove Village</t>
  </si>
  <si>
    <t>TEMU</t>
  </si>
  <si>
    <r>
      <rPr>
        <b/>
        <sz val="10"/>
        <rFont val="等线"/>
        <family val="3"/>
        <charset val="134"/>
      </rPr>
      <t>3.超过50kg或最长边超150cm的货物需打木架木箱，木箱木架要求打托，且托高10cm以上，</t>
    </r>
    <r>
      <rPr>
        <b/>
        <sz val="10"/>
        <color rgb="FFFF0000"/>
        <rFont val="等线"/>
        <family val="3"/>
        <charset val="134"/>
      </rPr>
      <t>190CM和450KG以内的司机协助卸货到地面，不保证百分之百能卸，尺寸单边超190CM，实重超450KG,收件人自备叉车我司不包卸货，因收货人不配合卸货产生所有费用由发件人承担，</t>
    </r>
    <r>
      <rPr>
        <b/>
        <sz val="10"/>
        <rFont val="等线"/>
        <family val="3"/>
        <charset val="134"/>
      </rPr>
      <t>私人住宅区路况复杂，如因道路过窄，大车无法进入，需要小车分多次派送所产生的额外费用实报实销</t>
    </r>
  </si>
  <si>
    <t>Itasca</t>
  </si>
  <si>
    <t>Wood Dale</t>
  </si>
  <si>
    <t>Bensenville</t>
  </si>
  <si>
    <t>Schaumburg</t>
  </si>
  <si>
    <t>60194/60193/60173</t>
  </si>
  <si>
    <t>St. Charles</t>
  </si>
  <si>
    <t>Niles</t>
  </si>
  <si>
    <t>Rogers Park</t>
  </si>
  <si>
    <t>Lincoln Square</t>
  </si>
  <si>
    <t>Crystal Lake</t>
  </si>
  <si>
    <t>Skokie</t>
  </si>
  <si>
    <t>60077/60076/60203</t>
  </si>
  <si>
    <t>Desplaines</t>
  </si>
  <si>
    <t>60018/60016</t>
  </si>
  <si>
    <t>Palatine</t>
  </si>
  <si>
    <t>60067/60074</t>
  </si>
  <si>
    <t>Uptown</t>
  </si>
  <si>
    <t>Elmwood Park</t>
  </si>
  <si>
    <t>Lincoln Wood</t>
  </si>
  <si>
    <r>
      <rPr>
        <b/>
        <sz val="10"/>
        <color theme="1"/>
        <rFont val="等线"/>
        <family val="3"/>
        <charset val="134"/>
      </rPr>
      <t>7.所有包装必须是符合出口材质，实木必须要熏蒸并提供真实有效的熏蒸文件或入仓后按我司要求整改，</t>
    </r>
    <r>
      <rPr>
        <b/>
        <sz val="10"/>
        <color rgb="FFFF0000"/>
        <rFont val="等线"/>
        <family val="3"/>
        <charset val="134"/>
      </rPr>
      <t>如需我司商检/熏蒸，实报实销，提前说明。</t>
    </r>
  </si>
  <si>
    <t>Buena Park/Northalsted</t>
  </si>
  <si>
    <t>Lincolnwood</t>
  </si>
  <si>
    <t>Evanston</t>
  </si>
  <si>
    <t>60202/60208/60201</t>
  </si>
  <si>
    <t>Arlington Height</t>
  </si>
  <si>
    <t>60004/60005</t>
  </si>
  <si>
    <t>Northbrook</t>
  </si>
  <si>
    <t>Buffalo Grove</t>
  </si>
  <si>
    <r>
      <rPr>
        <b/>
        <sz val="10"/>
        <color theme="1"/>
        <rFont val="等线"/>
        <family val="3"/>
        <charset val="134"/>
      </rPr>
      <t>9.</t>
    </r>
    <r>
      <rPr>
        <b/>
        <sz val="10"/>
        <color rgb="FFFF0000"/>
        <rFont val="等线"/>
        <family val="3"/>
        <charset val="134"/>
      </rPr>
      <t>实重超过50kg或任一边超150cm的木架木箱要求打托，且托高10cm以上。</t>
    </r>
  </si>
  <si>
    <t>Elgin</t>
  </si>
  <si>
    <t>60123/60120/60124</t>
  </si>
  <si>
    <t>Highlander Park</t>
  </si>
  <si>
    <t>Waukegan</t>
  </si>
  <si>
    <r>
      <rPr>
        <b/>
        <sz val="10"/>
        <color theme="1"/>
        <rFont val="等线"/>
        <family val="3"/>
        <charset val="134"/>
      </rPr>
      <t>12.</t>
    </r>
    <r>
      <rPr>
        <b/>
        <sz val="10"/>
        <color rgb="FFFF0000"/>
        <rFont val="等线"/>
        <family val="3"/>
        <charset val="134"/>
      </rPr>
      <t>贵重货物建议购买保险。</t>
    </r>
  </si>
  <si>
    <t>North Chicago</t>
  </si>
  <si>
    <r>
      <rPr>
        <b/>
        <sz val="10"/>
        <color theme="1"/>
        <rFont val="等线"/>
        <family val="3"/>
        <charset val="134"/>
      </rPr>
      <t>13.</t>
    </r>
    <r>
      <rPr>
        <b/>
        <sz val="10"/>
        <color rgb="FFFF0000"/>
        <rFont val="等线"/>
        <family val="3"/>
        <charset val="134"/>
      </rPr>
      <t>敏感类不接，反倾销类除丢件外可进行理赔，其他情况皆无赔付。</t>
    </r>
  </si>
  <si>
    <t>Huntley</t>
  </si>
  <si>
    <t>Morgan Park</t>
  </si>
  <si>
    <t>Oak Lawn</t>
  </si>
  <si>
    <t>Burlington</t>
  </si>
  <si>
    <t>60140/60109</t>
  </si>
  <si>
    <t>McHenry</t>
  </si>
  <si>
    <r>
      <rPr>
        <b/>
        <sz val="10"/>
        <color theme="1"/>
        <rFont val="等线"/>
        <family val="3"/>
        <charset val="134"/>
      </rPr>
      <t>17.</t>
    </r>
    <r>
      <rPr>
        <b/>
        <sz val="10"/>
        <color rgb="FFFF0000"/>
        <rFont val="等线"/>
        <family val="3"/>
        <charset val="134"/>
      </rPr>
      <t>易碎品的货物建议客户购买保险出货，国际运输不保损。</t>
    </r>
  </si>
  <si>
    <t>60609-1111 w 35th st，unit 103</t>
  </si>
  <si>
    <t>美国海运-纽约07-08邮编商业/私人地址系列</t>
  </si>
  <si>
    <t>07-08 Zip Code Series</t>
  </si>
  <si>
    <t>邮编
（X=0-9）</t>
  </si>
  <si>
    <t>4259 US-130, Edgewater Park, NJ 08010</t>
  </si>
  <si>
    <t>30-34天</t>
  </si>
  <si>
    <t>易达云-07001</t>
  </si>
  <si>
    <t>275 Blair Road, Avenel, NJ 07001, USA</t>
  </si>
  <si>
    <t>26 Engelhard Ave, Avenel, NJ 07001, United States</t>
  </si>
  <si>
    <t>易达云-08817</t>
  </si>
  <si>
    <t>30 Executive Avenue, Edison, NJ 08817, US</t>
  </si>
  <si>
    <t>风雷仓-07305</t>
  </si>
  <si>
    <t>99 Caven Point Rd Unit A, Jersey City, NJ 07305, USA</t>
  </si>
  <si>
    <t>无忧达仓-08872</t>
  </si>
  <si>
    <t>49 Callahan Blvd, Sayreville, Dock #31, NJ 08872, USA</t>
  </si>
  <si>
    <t>万邑通-07036</t>
  </si>
  <si>
    <t>700 Linden Logistics Wy, Linden NJ 07036</t>
  </si>
  <si>
    <t>6、卸货等候费：按 $55/时。等候超一小时，从司机车辆到达时间起，开始计算。</t>
  </si>
  <si>
    <t>新蛋仓-08837</t>
  </si>
  <si>
    <t>45 Patrick Ave, Edison, NJ 08837-2905, USA</t>
  </si>
  <si>
    <t>谷仓-08505</t>
  </si>
  <si>
    <t>C/O 1175 Florence Columbus Road UNITB（A12-A35）</t>
  </si>
  <si>
    <t>谷仓-08831</t>
  </si>
  <si>
    <t>1100 Cranbury South River Rd, Monroe Township, NJ 08831, USA</t>
  </si>
  <si>
    <t>谷仓-08036</t>
  </si>
  <si>
    <t>C/O 100 Lawrence Boulevard, Hainesport, NJ 08036, US</t>
  </si>
  <si>
    <t>谷仓-08016</t>
  </si>
  <si>
    <t>1620 River Road (door 9-46), Burlington, NJ 08016, US</t>
  </si>
  <si>
    <t>谷仓-08057</t>
  </si>
  <si>
    <t>C/O 14 Sbar Boulevard, Moorestown, NJ 08057, US</t>
  </si>
  <si>
    <t>谷仓-07836</t>
  </si>
  <si>
    <t>C/O 703 Bartley-Chester Rd, Flanders, NJ 07836, US</t>
  </si>
  <si>
    <t>运德仓-07981</t>
  </si>
  <si>
    <t>14 Troy Hills Rd, Whippany, NJ 07981, USA</t>
  </si>
  <si>
    <t>西邮仓-18064</t>
  </si>
  <si>
    <t>3363 Gun Club Rd, Nazareth, PA 18064, USA</t>
  </si>
  <si>
    <t>西邮仓-08505</t>
  </si>
  <si>
    <t>3280 US-206, Bordentown, NJ 08505, USA</t>
  </si>
  <si>
    <t>西邮仓-08060</t>
  </si>
  <si>
    <t>35 E Park Dr, Westampton Township, NJ 08060</t>
  </si>
  <si>
    <t>西邮仓-08086</t>
  </si>
  <si>
    <t>301 Grove Rd Suites#200</t>
  </si>
  <si>
    <t>橙联EAST01-08861</t>
  </si>
  <si>
    <t>1000 High Street, Perth Amboy, NJ 08861, US</t>
  </si>
  <si>
    <t>TEMU-07036</t>
  </si>
  <si>
    <t>1300 Lower Rd, Linden, NJ 07036, United States</t>
  </si>
  <si>
    <t>TEMU-08861</t>
  </si>
  <si>
    <t>1050 Amboy Ave, Perth Amboy, NJ 08861, USA</t>
  </si>
  <si>
    <t>4PX-08861</t>
  </si>
  <si>
    <t>1000 High Street, Perth Amboy, NJ 08861, USA</t>
  </si>
  <si>
    <t>Port Reading</t>
  </si>
  <si>
    <t>07064</t>
  </si>
  <si>
    <t>Avenel</t>
  </si>
  <si>
    <t>07001</t>
  </si>
  <si>
    <t>Rahway</t>
  </si>
  <si>
    <t>07065</t>
  </si>
  <si>
    <t>Carteret</t>
  </si>
  <si>
    <t>07008</t>
  </si>
  <si>
    <t>Woodbridge Township</t>
  </si>
  <si>
    <t>07095</t>
  </si>
  <si>
    <t>Linden</t>
  </si>
  <si>
    <t>07036</t>
  </si>
  <si>
    <t>Clark</t>
  </si>
  <si>
    <t>07066</t>
  </si>
  <si>
    <t>Perth Amboy</t>
  </si>
  <si>
    <t>08861</t>
  </si>
  <si>
    <t>Roselle</t>
  </si>
  <si>
    <t>07203</t>
  </si>
  <si>
    <t>Cranford</t>
  </si>
  <si>
    <t>07016</t>
  </si>
  <si>
    <t>Garwood</t>
  </si>
  <si>
    <t>07027</t>
  </si>
  <si>
    <t>Elizabeth</t>
  </si>
  <si>
    <t>07202</t>
  </si>
  <si>
    <t>Metuchen</t>
  </si>
  <si>
    <t>08840</t>
  </si>
  <si>
    <t>Scotch Plains</t>
  </si>
  <si>
    <t>07076</t>
  </si>
  <si>
    <t>Westfield</t>
  </si>
  <si>
    <t>07090</t>
  </si>
  <si>
    <t>South Plainfield</t>
  </si>
  <si>
    <t>07080</t>
  </si>
  <si>
    <t>Mountainside</t>
  </si>
  <si>
    <t>07092</t>
  </si>
  <si>
    <t>Kenilworth</t>
  </si>
  <si>
    <t>07033</t>
  </si>
  <si>
    <t>Edison</t>
  </si>
  <si>
    <t>08817</t>
  </si>
  <si>
    <t>South Amboy</t>
  </si>
  <si>
    <t>08879</t>
  </si>
  <si>
    <t>Plainfield</t>
  </si>
  <si>
    <t>07062</t>
  </si>
  <si>
    <t>Union</t>
  </si>
  <si>
    <t>07083</t>
  </si>
  <si>
    <t>North Plainfield</t>
  </si>
  <si>
    <t>07060</t>
  </si>
  <si>
    <t>Parlin</t>
  </si>
  <si>
    <t>08859</t>
  </si>
  <si>
    <t>Highland Park</t>
  </si>
  <si>
    <t>08904</t>
  </si>
  <si>
    <t>Hillside</t>
  </si>
  <si>
    <t>07205</t>
  </si>
  <si>
    <t>Watchung</t>
  </si>
  <si>
    <t>07069</t>
  </si>
  <si>
    <t>Springfield</t>
  </si>
  <si>
    <t>07081</t>
  </si>
  <si>
    <r>
      <rPr>
        <b/>
        <sz val="11"/>
        <color theme="1"/>
        <rFont val="等线"/>
        <family val="3"/>
        <charset val="134"/>
      </rPr>
      <t>17.</t>
    </r>
    <r>
      <rPr>
        <b/>
        <sz val="11"/>
        <color rgb="FFFF0000"/>
        <rFont val="等线"/>
        <family val="3"/>
        <charset val="134"/>
      </rPr>
      <t>易碎品的货物建议客户购买保险出货，国际运输不保损。</t>
    </r>
  </si>
  <si>
    <t>Madison Park</t>
  </si>
  <si>
    <t>08857</t>
  </si>
  <si>
    <t>Sayreville</t>
  </si>
  <si>
    <t>08872</t>
  </si>
  <si>
    <t>New Providence</t>
  </si>
  <si>
    <t>07974</t>
  </si>
  <si>
    <t>Berkeley Heights</t>
  </si>
  <si>
    <t>07922</t>
  </si>
  <si>
    <t>Millburn</t>
  </si>
  <si>
    <t>07041</t>
  </si>
  <si>
    <t>Newark</t>
  </si>
  <si>
    <t>07102</t>
  </si>
  <si>
    <t>Piscataway</t>
  </si>
  <si>
    <t>08854</t>
  </si>
  <si>
    <t>South River</t>
  </si>
  <si>
    <t>08882</t>
  </si>
  <si>
    <t>Old Bridge</t>
  </si>
  <si>
    <t>Matawan</t>
  </si>
  <si>
    <t>07747</t>
  </si>
  <si>
    <t>Maplewood</t>
  </si>
  <si>
    <t>07040</t>
  </si>
  <si>
    <t>Bayonne</t>
  </si>
  <si>
    <t>07002</t>
  </si>
  <si>
    <t>Irvington</t>
  </si>
  <si>
    <t>07111</t>
  </si>
  <si>
    <t>Laurence Harbor</t>
  </si>
  <si>
    <t>Greenville</t>
  </si>
  <si>
    <t>07305</t>
  </si>
  <si>
    <t>New Brunswick</t>
  </si>
  <si>
    <t>08901</t>
  </si>
  <si>
    <t>Kearny</t>
  </si>
  <si>
    <t>07032</t>
  </si>
  <si>
    <t>Harrison</t>
  </si>
  <si>
    <t>07029</t>
  </si>
  <si>
    <t>Keyport</t>
  </si>
  <si>
    <t>07735</t>
  </si>
  <si>
    <t>Bergen-Lafayette</t>
  </si>
  <si>
    <t>07304</t>
  </si>
  <si>
    <t>Middlesex</t>
  </si>
  <si>
    <t>08846</t>
  </si>
  <si>
    <t>East Orange</t>
  </si>
  <si>
    <t>07018</t>
  </si>
  <si>
    <t>Chatham</t>
  </si>
  <si>
    <t>07928</t>
  </si>
  <si>
    <t>Jersey City</t>
  </si>
  <si>
    <t>07306</t>
  </si>
  <si>
    <t>Historic Downtown</t>
  </si>
  <si>
    <t>07302</t>
  </si>
  <si>
    <t>Dunellen</t>
  </si>
  <si>
    <t>08812</t>
  </si>
  <si>
    <t>North Brunswick Township</t>
  </si>
  <si>
    <t>08902</t>
  </si>
  <si>
    <t>Milltown</t>
  </si>
  <si>
    <t>08850</t>
  </si>
  <si>
    <t>East Brunswick</t>
  </si>
  <si>
    <t>08816</t>
  </si>
  <si>
    <t>Spotswood</t>
  </si>
  <si>
    <t>08884</t>
  </si>
  <si>
    <t>Hazlet</t>
  </si>
  <si>
    <t>07730</t>
  </si>
  <si>
    <t>Summit</t>
  </si>
  <si>
    <t>07901</t>
  </si>
  <si>
    <t>Belleville</t>
  </si>
  <si>
    <t>07109</t>
  </si>
  <si>
    <t>Secaucus</t>
  </si>
  <si>
    <t>07094</t>
  </si>
  <si>
    <t>North Arlington</t>
  </si>
  <si>
    <t>07031</t>
  </si>
  <si>
    <t>Green Brook Township</t>
  </si>
  <si>
    <t>Hoboken</t>
  </si>
  <si>
    <t>07030</t>
  </si>
  <si>
    <t>Livingston</t>
  </si>
  <si>
    <t>07039</t>
  </si>
  <si>
    <t>Marlboro</t>
  </si>
  <si>
    <t>07746</t>
  </si>
  <si>
    <t>Union Beach</t>
  </si>
  <si>
    <t>07753</t>
  </si>
  <si>
    <t>The Heights</t>
  </si>
  <si>
    <t>07037</t>
  </si>
  <si>
    <t>Warren</t>
  </si>
  <si>
    <t>07059</t>
  </si>
  <si>
    <t>West Orange</t>
  </si>
  <si>
    <t>07052</t>
  </si>
  <si>
    <t>Bound Brook</t>
  </si>
  <si>
    <t>08805</t>
  </si>
  <si>
    <t>West New York</t>
  </si>
  <si>
    <t>07093</t>
  </si>
  <si>
    <t>Union City</t>
  </si>
  <si>
    <t>07087</t>
  </si>
  <si>
    <t>Franklin Township</t>
  </si>
  <si>
    <t>08873</t>
  </si>
  <si>
    <t>Bloomfield</t>
  </si>
  <si>
    <t>07003</t>
  </si>
  <si>
    <t>Lyndhurst</t>
  </si>
  <si>
    <t>07071</t>
  </si>
  <si>
    <t>Rutherford</t>
  </si>
  <si>
    <t>07070</t>
  </si>
  <si>
    <t>Guttenberg</t>
  </si>
  <si>
    <t>Keansburg</t>
  </si>
  <si>
    <t>07734</t>
  </si>
  <si>
    <t>Port Monmouth</t>
  </si>
  <si>
    <t>07758</t>
  </si>
  <si>
    <t>Holmdel</t>
  </si>
  <si>
    <t>07733</t>
  </si>
  <si>
    <t>North Bergen</t>
  </si>
  <si>
    <t>07047</t>
  </si>
  <si>
    <t>Carlstadt</t>
  </si>
  <si>
    <t>07072</t>
  </si>
  <si>
    <t>Millstone</t>
  </si>
  <si>
    <t>08844</t>
  </si>
  <si>
    <t>Bernards</t>
  </si>
  <si>
    <t>07939</t>
  </si>
  <si>
    <t>Somerville</t>
  </si>
  <si>
    <t>08876</t>
  </si>
  <si>
    <t>Manville</t>
  </si>
  <si>
    <t>08835</t>
  </si>
  <si>
    <t>South Brunswick Township</t>
  </si>
  <si>
    <t>08810</t>
  </si>
  <si>
    <t>Helmetta</t>
  </si>
  <si>
    <t>08828</t>
  </si>
  <si>
    <t>Wood-Ridge</t>
  </si>
  <si>
    <t>07075</t>
  </si>
  <si>
    <t>Fairview</t>
  </si>
  <si>
    <t>07022</t>
  </si>
  <si>
    <t>Manalapan Township</t>
  </si>
  <si>
    <t>07726</t>
  </si>
  <si>
    <t>Montclair</t>
  </si>
  <si>
    <t>07042</t>
  </si>
  <si>
    <t>Bridgewater</t>
  </si>
  <si>
    <t>08807</t>
  </si>
  <si>
    <t>Nutley</t>
  </si>
  <si>
    <t>07110</t>
  </si>
  <si>
    <t>Passaic</t>
  </si>
  <si>
    <t>07055</t>
  </si>
  <si>
    <t>Wallington</t>
  </si>
  <si>
    <t>07057</t>
  </si>
  <si>
    <t>Hasbrouck Heights</t>
  </si>
  <si>
    <t>07604</t>
  </si>
  <si>
    <t>Palisades Park</t>
  </si>
  <si>
    <t>07650</t>
  </si>
  <si>
    <t>Ridgefield</t>
  </si>
  <si>
    <t>07657</t>
  </si>
  <si>
    <t>Little Ferry</t>
  </si>
  <si>
    <t>07643</t>
  </si>
  <si>
    <t>Ridgefield Park</t>
  </si>
  <si>
    <t>07660</t>
  </si>
  <si>
    <t>Raritan</t>
  </si>
  <si>
    <t>08869</t>
  </si>
  <si>
    <t>Middletown Township</t>
  </si>
  <si>
    <t>07748</t>
  </si>
  <si>
    <t>Montrose</t>
  </si>
  <si>
    <t>Plainsboro Township</t>
  </si>
  <si>
    <t>08536</t>
  </si>
  <si>
    <t>Cliffside Park</t>
  </si>
  <si>
    <t>Leonia</t>
  </si>
  <si>
    <t>07605</t>
  </si>
  <si>
    <t>Atlantic Highlands</t>
  </si>
  <si>
    <t>07716</t>
  </si>
  <si>
    <t>Freehold</t>
  </si>
  <si>
    <t>07728</t>
  </si>
  <si>
    <t>Hillsborough Township</t>
  </si>
  <si>
    <t>Jamesburg</t>
  </si>
  <si>
    <t>08831</t>
  </si>
  <si>
    <t>Edgewater</t>
  </si>
  <si>
    <t>07020</t>
  </si>
  <si>
    <t>Clifton</t>
  </si>
  <si>
    <t>07013</t>
  </si>
  <si>
    <t>Red Bank</t>
  </si>
  <si>
    <t>07701</t>
  </si>
  <si>
    <t>Little Silver</t>
  </si>
  <si>
    <t>07739</t>
  </si>
  <si>
    <t>Shrewsbury</t>
  </si>
  <si>
    <t>07702</t>
  </si>
  <si>
    <t>Colts Neck</t>
  </si>
  <si>
    <t>07722</t>
  </si>
  <si>
    <t>Clearbrook Park</t>
  </si>
  <si>
    <t>Monroe Township</t>
  </si>
  <si>
    <t>Cranbury</t>
  </si>
  <si>
    <t>08512</t>
  </si>
  <si>
    <t>Fort Lee</t>
  </si>
  <si>
    <t>07024</t>
  </si>
  <si>
    <t>Teaneck</t>
  </si>
  <si>
    <t>07666</t>
  </si>
  <si>
    <t>Hackensack</t>
  </si>
  <si>
    <t>07601</t>
  </si>
  <si>
    <t>Fair Haven</t>
  </si>
  <si>
    <t>07704</t>
  </si>
  <si>
    <t>Englewood Cliffs</t>
  </si>
  <si>
    <t>07632</t>
  </si>
  <si>
    <t>Englewood</t>
  </si>
  <si>
    <t>07631</t>
  </si>
  <si>
    <t>Branchburg</t>
  </si>
  <si>
    <t>Highlands</t>
  </si>
  <si>
    <t>07732</t>
  </si>
  <si>
    <t>Lodi</t>
  </si>
  <si>
    <t>07644</t>
  </si>
  <si>
    <t>Readington Township</t>
  </si>
  <si>
    <t>08822</t>
  </si>
  <si>
    <t>Paterson</t>
  </si>
  <si>
    <t>07501</t>
  </si>
  <si>
    <t>Totowa</t>
  </si>
  <si>
    <t>07512</t>
  </si>
  <si>
    <t>Princeton</t>
  </si>
  <si>
    <t>08540</t>
  </si>
  <si>
    <t>Tenafly</t>
  </si>
  <si>
    <t>07670</t>
  </si>
  <si>
    <t>Maywood</t>
  </si>
  <si>
    <t>07607</t>
  </si>
  <si>
    <t>Tinton Falls</t>
  </si>
  <si>
    <t>07724</t>
  </si>
  <si>
    <t>Rocky Hill</t>
  </si>
  <si>
    <t>08553</t>
  </si>
  <si>
    <t>Rumson</t>
  </si>
  <si>
    <t>07760</t>
  </si>
  <si>
    <t>Sea Bright</t>
  </si>
  <si>
    <t>West Long Branch</t>
  </si>
  <si>
    <t>07764</t>
  </si>
  <si>
    <t>Morristown</t>
  </si>
  <si>
    <t>07960</t>
  </si>
  <si>
    <t>Bergenfield</t>
  </si>
  <si>
    <t>07621</t>
  </si>
  <si>
    <t>Dumont</t>
  </si>
  <si>
    <t>07628</t>
  </si>
  <si>
    <t>Cresskill</t>
  </si>
  <si>
    <t>07626</t>
  </si>
  <si>
    <t>Oceanport</t>
  </si>
  <si>
    <t>07757</t>
  </si>
  <si>
    <t>Montgomery</t>
  </si>
  <si>
    <t>08558</t>
  </si>
  <si>
    <t>River Edge</t>
  </si>
  <si>
    <t>07661</t>
  </si>
  <si>
    <t>Long Branch</t>
  </si>
  <si>
    <t>07740</t>
  </si>
  <si>
    <t>Oakhurst</t>
  </si>
  <si>
    <t>07755</t>
  </si>
  <si>
    <t>Windsor</t>
  </si>
  <si>
    <t>08561</t>
  </si>
  <si>
    <t>Fair Lawn</t>
  </si>
  <si>
    <t>07410</t>
  </si>
  <si>
    <t>North Haledon</t>
  </si>
  <si>
    <t>07508</t>
  </si>
  <si>
    <t>Wayne</t>
  </si>
  <si>
    <t>07470</t>
  </si>
  <si>
    <t>Demarest</t>
  </si>
  <si>
    <t>07627</t>
  </si>
  <si>
    <t>Fairfield</t>
  </si>
  <si>
    <t>07004</t>
  </si>
  <si>
    <t>Hawthorne</t>
  </si>
  <si>
    <t>07506</t>
  </si>
  <si>
    <t>Deal</t>
  </si>
  <si>
    <t>07723</t>
  </si>
  <si>
    <t>Allenhurst</t>
  </si>
  <si>
    <t>07711</t>
  </si>
  <si>
    <t>Roosevelt</t>
  </si>
  <si>
    <t>08555</t>
  </si>
  <si>
    <t>Harrington Park</t>
  </si>
  <si>
    <t>07640</t>
  </si>
  <si>
    <t>Bernardsville</t>
  </si>
  <si>
    <t>97924</t>
  </si>
  <si>
    <t>East Windsor</t>
  </si>
  <si>
    <t>08520</t>
  </si>
  <si>
    <t>Monmouth Beach</t>
  </si>
  <si>
    <t>07750</t>
  </si>
  <si>
    <t>Asbury Park</t>
  </si>
  <si>
    <t>07712</t>
  </si>
  <si>
    <t>Neptune Township</t>
  </si>
  <si>
    <t>Hopewell</t>
  </si>
  <si>
    <t>08525</t>
  </si>
  <si>
    <t>Boonton Township</t>
  </si>
  <si>
    <t>07005</t>
  </si>
  <si>
    <t>Ridgewood</t>
  </si>
  <si>
    <t>07450</t>
  </si>
  <si>
    <t>Oradell</t>
  </si>
  <si>
    <t>07649</t>
  </si>
  <si>
    <t>Ocean Grove</t>
  </si>
  <si>
    <t>07756</t>
  </si>
  <si>
    <t>Bradley Beach</t>
  </si>
  <si>
    <t>07720</t>
  </si>
  <si>
    <t>Wall Township</t>
  </si>
  <si>
    <t>07719</t>
  </si>
  <si>
    <t>Pompton Plains</t>
  </si>
  <si>
    <t>07444</t>
  </si>
  <si>
    <t>Waldwick</t>
  </si>
  <si>
    <t>07463</t>
  </si>
  <si>
    <t>Ho-Ho-Kus</t>
  </si>
  <si>
    <t>07423</t>
  </si>
  <si>
    <t>Township of Washington</t>
  </si>
  <si>
    <t>07676</t>
  </si>
  <si>
    <t>West Windsor Township</t>
  </si>
  <si>
    <t>08550</t>
  </si>
  <si>
    <t>Farmingdale</t>
  </si>
  <si>
    <t>07727</t>
  </si>
  <si>
    <t>08510</t>
  </si>
  <si>
    <t>Mendham Township</t>
  </si>
  <si>
    <t>07926</t>
  </si>
  <si>
    <t>Pompton Lakes</t>
  </si>
  <si>
    <t>07442</t>
  </si>
  <si>
    <t>Rockaway</t>
  </si>
  <si>
    <t>07866</t>
  </si>
  <si>
    <t>Wyckoff</t>
  </si>
  <si>
    <t>07481</t>
  </si>
  <si>
    <t>Woodcliff Lake</t>
  </si>
  <si>
    <t>07677</t>
  </si>
  <si>
    <t>Northvale</t>
  </si>
  <si>
    <t>07647</t>
  </si>
  <si>
    <t>Lawrence Township</t>
  </si>
  <si>
    <t>08648</t>
  </si>
  <si>
    <t>Allentown</t>
  </si>
  <si>
    <t>08501</t>
  </si>
  <si>
    <t>Mendham Borough</t>
  </si>
  <si>
    <t>07945</t>
  </si>
  <si>
    <t>Park Ridge</t>
  </si>
  <si>
    <t>07656</t>
  </si>
  <si>
    <t>Old Tappan</t>
  </si>
  <si>
    <t>07675</t>
  </si>
  <si>
    <t>Robbinsville Twp</t>
  </si>
  <si>
    <t>08691</t>
  </si>
  <si>
    <t>Jackson Township</t>
  </si>
  <si>
    <t>08527</t>
  </si>
  <si>
    <t>Lake Como</t>
  </si>
  <si>
    <t>Allendale</t>
  </si>
  <si>
    <t>07401</t>
  </si>
  <si>
    <t>Spring Lake</t>
  </si>
  <si>
    <t>07762</t>
  </si>
  <si>
    <t>Raritan Township</t>
  </si>
  <si>
    <t>Sea Girt</t>
  </si>
  <si>
    <t>08750</t>
  </si>
  <si>
    <t>Brielle</t>
  </si>
  <si>
    <t>08730</t>
  </si>
  <si>
    <t>Ramsey</t>
  </si>
  <si>
    <t>07446</t>
  </si>
  <si>
    <t>Upper Freehold</t>
  </si>
  <si>
    <t>08514</t>
  </si>
  <si>
    <t>Manasquan</t>
  </si>
  <si>
    <t>08736</t>
  </si>
  <si>
    <t>Trenton</t>
  </si>
  <si>
    <t>08611</t>
  </si>
  <si>
    <t>Howell Township</t>
  </si>
  <si>
    <t>07731</t>
  </si>
  <si>
    <t>Point Pleasant</t>
  </si>
  <si>
    <t>08742</t>
  </si>
  <si>
    <t>Tewksbury</t>
  </si>
  <si>
    <t>07830</t>
  </si>
  <si>
    <t>Wanaque</t>
  </si>
  <si>
    <t>07420</t>
  </si>
  <si>
    <t>Butler</t>
  </si>
  <si>
    <t>07405</t>
  </si>
  <si>
    <t>Mahwah</t>
  </si>
  <si>
    <t>07430</t>
  </si>
  <si>
    <t>Franklin Lakes</t>
  </si>
  <si>
    <t>07417</t>
  </si>
  <si>
    <t>Upper Saddle River</t>
  </si>
  <si>
    <t>07458</t>
  </si>
  <si>
    <t>Montvale</t>
  </si>
  <si>
    <t>07645</t>
  </si>
  <si>
    <t>Pennington</t>
  </si>
  <si>
    <t>08534</t>
  </si>
  <si>
    <t>Hamilton Township</t>
  </si>
  <si>
    <t>08690</t>
  </si>
  <si>
    <t>Freehold Township</t>
  </si>
  <si>
    <t>Lakewood</t>
  </si>
  <si>
    <t>08701</t>
  </si>
  <si>
    <t>Hopewell Township</t>
  </si>
  <si>
    <t>08560</t>
  </si>
  <si>
    <t>Brick Township</t>
  </si>
  <si>
    <t>08723</t>
  </si>
  <si>
    <t>Mantoloking</t>
  </si>
  <si>
    <t>08738</t>
  </si>
  <si>
    <t>Bordentown</t>
  </si>
  <si>
    <t>08505</t>
  </si>
  <si>
    <t>Ewing Township</t>
  </si>
  <si>
    <t>08638</t>
  </si>
  <si>
    <t>Mansfield</t>
  </si>
  <si>
    <t>08022</t>
  </si>
  <si>
    <t>Delaware Township</t>
  </si>
  <si>
    <t>08559</t>
  </si>
  <si>
    <t>East Amwell Township</t>
  </si>
  <si>
    <t>08551</t>
  </si>
  <si>
    <t>High Bridge</t>
  </si>
  <si>
    <t>08829</t>
  </si>
  <si>
    <t>Clinton Township</t>
  </si>
  <si>
    <t>08801</t>
  </si>
  <si>
    <t>Hackettstown</t>
  </si>
  <si>
    <t>07840</t>
  </si>
  <si>
    <t>Jefferson</t>
  </si>
  <si>
    <t>07885</t>
  </si>
  <si>
    <t>Ringwood</t>
  </si>
  <si>
    <t>07456</t>
  </si>
  <si>
    <t>Chesterfield Township</t>
  </si>
  <si>
    <t>08515</t>
  </si>
  <si>
    <t>Clinton</t>
  </si>
  <si>
    <t>08809</t>
  </si>
  <si>
    <t>Dover Beaches North</t>
  </si>
  <si>
    <t>08735</t>
  </si>
  <si>
    <t>Sparta</t>
  </si>
  <si>
    <t>07871</t>
  </si>
  <si>
    <t>West Milford</t>
  </si>
  <si>
    <t>07480</t>
  </si>
  <si>
    <t>Ortley Beach</t>
  </si>
  <si>
    <t>08751</t>
  </si>
  <si>
    <t>Wrightstown</t>
  </si>
  <si>
    <t>08562</t>
  </si>
  <si>
    <t>Toms River</t>
  </si>
  <si>
    <t>08753</t>
  </si>
  <si>
    <t>Lakehurst</t>
  </si>
  <si>
    <t>08733</t>
  </si>
  <si>
    <t>North Hanover</t>
  </si>
  <si>
    <t>Byram Township</t>
  </si>
  <si>
    <t>07874</t>
  </si>
  <si>
    <t>Burlington Township</t>
  </si>
  <si>
    <t>08016</t>
  </si>
  <si>
    <t>Seaside Park</t>
  </si>
  <si>
    <t>08752</t>
  </si>
  <si>
    <t>McGuire AFB</t>
  </si>
  <si>
    <t>08641</t>
  </si>
  <si>
    <t>Eastampton Township</t>
  </si>
  <si>
    <t>08060</t>
  </si>
  <si>
    <t>Beachwood</t>
  </si>
  <si>
    <t>08722</t>
  </si>
  <si>
    <t>Cookstown</t>
  </si>
  <si>
    <t>08511</t>
  </si>
  <si>
    <t>Pine Beach</t>
  </si>
  <si>
    <t>08741</t>
  </si>
  <si>
    <t>Plumsted</t>
  </si>
  <si>
    <t>08533</t>
  </si>
  <si>
    <t>Edgewater Park</t>
  </si>
  <si>
    <t>08010</t>
  </si>
  <si>
    <t>Fairless Hills</t>
  </si>
  <si>
    <t>500 Ben Fairless Dr [A49-A97], Fairless Hills, PA 19030</t>
  </si>
  <si>
    <t>Edgewater Park</t>
  </si>
  <si>
    <t>JD - NJ - East 1号仓 4259 US-130, Edgewater Park, NJ 08010
EWR仓</t>
  </si>
  <si>
    <t>Manchester Township</t>
  </si>
  <si>
    <t>08759</t>
  </si>
  <si>
    <t>Pemberton</t>
  </si>
  <si>
    <t>08068</t>
  </si>
  <si>
    <t>Lumberton</t>
  </si>
  <si>
    <t>08048</t>
  </si>
  <si>
    <t>Frenchtown</t>
  </si>
  <si>
    <t>08825</t>
  </si>
  <si>
    <t>07882</t>
  </si>
  <si>
    <t>Oxford</t>
  </si>
  <si>
    <t>07863</t>
  </si>
  <si>
    <t>Franklin</t>
  </si>
  <si>
    <t>07416</t>
  </si>
  <si>
    <t>Highland Lakes</t>
  </si>
  <si>
    <t>07422</t>
  </si>
  <si>
    <t>Delanco</t>
  </si>
  <si>
    <t>08075</t>
  </si>
  <si>
    <t>Leisure Village West-Pine Lake Park</t>
  </si>
  <si>
    <t>08757</t>
  </si>
  <si>
    <t>Willingboro</t>
  </si>
  <si>
    <t>08046</t>
  </si>
  <si>
    <t>Pemberton Township</t>
  </si>
  <si>
    <t>08015</t>
  </si>
  <si>
    <t>Southampton Township</t>
  </si>
  <si>
    <t>08088</t>
  </si>
  <si>
    <t>Island Heights</t>
  </si>
  <si>
    <t>08732</t>
  </si>
  <si>
    <t>Berkeley Township</t>
  </si>
  <si>
    <t>08721</t>
  </si>
  <si>
    <t>Greenwich Township</t>
  </si>
  <si>
    <t>08886</t>
  </si>
  <si>
    <t>Belvidere</t>
  </si>
  <si>
    <t>07823</t>
  </si>
  <si>
    <t>Ocean Gate</t>
  </si>
  <si>
    <t>08740</t>
  </si>
  <si>
    <t>Lanoka Harbor</t>
  </si>
  <si>
    <t>08734</t>
  </si>
  <si>
    <t>Lambertville</t>
  </si>
  <si>
    <t>08530</t>
  </si>
  <si>
    <t>Vernon Valley</t>
  </si>
  <si>
    <t>07418</t>
  </si>
  <si>
    <t>Moorestown</t>
  </si>
  <si>
    <t>08057</t>
  </si>
  <si>
    <t>Forked River</t>
  </si>
  <si>
    <t>08731</t>
  </si>
  <si>
    <t>Holland Township</t>
  </si>
  <si>
    <t>08848</t>
  </si>
  <si>
    <t>Maple Shade</t>
  </si>
  <si>
    <t>08052</t>
  </si>
  <si>
    <t>Pohatcong Township</t>
  </si>
  <si>
    <t>08865</t>
  </si>
  <si>
    <t>Sussex</t>
  </si>
  <si>
    <t>07461</t>
  </si>
  <si>
    <t>Mt Laurel Township</t>
  </si>
  <si>
    <t>08054</t>
  </si>
  <si>
    <t>Cherry Hill</t>
  </si>
  <si>
    <t>08034</t>
  </si>
  <si>
    <t>Medford</t>
  </si>
  <si>
    <t>08055</t>
  </si>
  <si>
    <t>Ocean Twp</t>
  </si>
  <si>
    <t>08758</t>
  </si>
  <si>
    <t>Crandon Lakes</t>
  </si>
  <si>
    <t>07860</t>
  </si>
  <si>
    <t>Barnegat Township</t>
  </si>
  <si>
    <t>08005</t>
  </si>
  <si>
    <t>Blairstown</t>
  </si>
  <si>
    <t>07825</t>
  </si>
  <si>
    <t>Pennsauken Township</t>
  </si>
  <si>
    <t>08110</t>
  </si>
  <si>
    <t>Woodland</t>
  </si>
  <si>
    <t>08019</t>
  </si>
  <si>
    <t>Riverton</t>
  </si>
  <si>
    <t>08077</t>
  </si>
  <si>
    <t>Merchantville</t>
  </si>
  <si>
    <t>08109</t>
  </si>
  <si>
    <t>Haddonfield</t>
  </si>
  <si>
    <t>08033</t>
  </si>
  <si>
    <t>Gibbsboro</t>
  </si>
  <si>
    <t>08026</t>
  </si>
  <si>
    <t>Collingswood</t>
  </si>
  <si>
    <t>08108</t>
  </si>
  <si>
    <t>Biedman</t>
  </si>
  <si>
    <t>08105</t>
  </si>
  <si>
    <t>Voorhees Township</t>
  </si>
  <si>
    <t>08043</t>
  </si>
  <si>
    <t>Runnemede</t>
  </si>
  <si>
    <t>08078</t>
  </si>
  <si>
    <t>Somerdale</t>
  </si>
  <si>
    <t>08083</t>
  </si>
  <si>
    <t>Camden</t>
  </si>
  <si>
    <t>08103</t>
  </si>
  <si>
    <t>Bellmawr</t>
  </si>
  <si>
    <t>08031</t>
  </si>
  <si>
    <t>Stratford</t>
  </si>
  <si>
    <t>08084</t>
  </si>
  <si>
    <t>Woodlynne</t>
  </si>
  <si>
    <t>08107</t>
  </si>
  <si>
    <t>Lindenwold</t>
  </si>
  <si>
    <t>08021</t>
  </si>
  <si>
    <t>Deptford</t>
  </si>
  <si>
    <t>08096</t>
  </si>
  <si>
    <t>Gloucester City</t>
  </si>
  <si>
    <t>08030</t>
  </si>
  <si>
    <t>Stafford Township</t>
  </si>
  <si>
    <t>08050</t>
  </si>
  <si>
    <t>Little Egg Harbor Township</t>
  </si>
  <si>
    <t>08087</t>
  </si>
  <si>
    <t>Westville</t>
  </si>
  <si>
    <t>08093</t>
  </si>
  <si>
    <t>National Park</t>
  </si>
  <si>
    <t>08063</t>
  </si>
  <si>
    <t>Chesilhurst</t>
  </si>
  <si>
    <t>08089</t>
  </si>
  <si>
    <t>Thorofare</t>
  </si>
  <si>
    <t>08086</t>
  </si>
  <si>
    <t>西邮仓</t>
  </si>
  <si>
    <t>West Deptford</t>
  </si>
  <si>
    <t>08066</t>
  </si>
  <si>
    <t>Eagleswood</t>
  </si>
  <si>
    <t>08092</t>
  </si>
  <si>
    <t>Hammonton</t>
  </si>
  <si>
    <t>08037</t>
  </si>
  <si>
    <t>Washington Township</t>
  </si>
  <si>
    <t>08080</t>
  </si>
  <si>
    <t>Pitman</t>
  </si>
  <si>
    <t>08071</t>
  </si>
  <si>
    <t>Winslow Township</t>
  </si>
  <si>
    <t>Gibbstown</t>
  </si>
  <si>
    <t>08027</t>
  </si>
  <si>
    <t>Barnegat Light</t>
  </si>
  <si>
    <t>08006</t>
  </si>
  <si>
    <t>Long Beach</t>
  </si>
  <si>
    <t>08008</t>
  </si>
  <si>
    <t>Washington</t>
  </si>
  <si>
    <t>08215</t>
  </si>
  <si>
    <t>Bass River</t>
  </si>
  <si>
    <t>08224</t>
  </si>
  <si>
    <t>Glassboro</t>
  </si>
  <si>
    <t>08028</t>
  </si>
  <si>
    <t>Monroe</t>
  </si>
  <si>
    <t>08094</t>
  </si>
  <si>
    <t>Logan Township</t>
  </si>
  <si>
    <t>08085</t>
  </si>
  <si>
    <t>Clayton</t>
  </si>
  <si>
    <t>08312</t>
  </si>
  <si>
    <t>Port Republic</t>
  </si>
  <si>
    <t>08241</t>
  </si>
  <si>
    <t>Galloway</t>
  </si>
  <si>
    <t>08205</t>
  </si>
  <si>
    <t>Oldmans Township</t>
  </si>
  <si>
    <t>08067</t>
  </si>
  <si>
    <t>Egg Harbor City</t>
  </si>
  <si>
    <t>Woodstown</t>
  </si>
  <si>
    <t>08098</t>
  </si>
  <si>
    <t>Upper Pittsgrove</t>
  </si>
  <si>
    <t>08318</t>
  </si>
  <si>
    <t>Carneys Point Township</t>
  </si>
  <si>
    <t>08069</t>
  </si>
  <si>
    <t>美国海运-萨凡纳30-31邮编商业/私人地址系列</t>
  </si>
  <si>
    <t>4PX-31407</t>
  </si>
  <si>
    <t>157 Hendley Road, bldg 3</t>
  </si>
  <si>
    <t>谷仓-30168</t>
  </si>
  <si>
    <t>C/0 7915 White Road, Building 100, Austell, Georgia 30168</t>
  </si>
  <si>
    <t>C/O 240 The Bluffs, Austell, GA 30168, US</t>
  </si>
  <si>
    <t>万邑通-31322</t>
  </si>
  <si>
    <t>Live Oak, 301 Cypress Meadow Drive, Pooler, GA 31322, US</t>
  </si>
  <si>
    <t>乐歌-31326</t>
  </si>
  <si>
    <t>1100 Logistics Parkway, Building 1, Rincon, GA 31326, US</t>
  </si>
  <si>
    <t>西邮仓-30046</t>
  </si>
  <si>
    <t>975 Old Norcross Rd</t>
  </si>
  <si>
    <t>Savannah</t>
  </si>
  <si>
    <t>Garden City</t>
  </si>
  <si>
    <t>Port Wentworth</t>
  </si>
  <si>
    <t>Pooler</t>
  </si>
  <si>
    <t>Bloomingdale</t>
  </si>
  <si>
    <t>Richmond Hill</t>
  </si>
  <si>
    <t>Tybee Island</t>
  </si>
  <si>
    <t>Rincon</t>
  </si>
  <si>
    <t>（3）所有私人地卡派货物，以签收单为准。收件方签收当刻如无反馈异常，则默认派送无异议。签收后3个工作日内提出疑问，我司将协助调查；签收3个工作日后有疑问，将不予开查</t>
  </si>
  <si>
    <t>Ellabell</t>
  </si>
  <si>
    <t>Guyton</t>
  </si>
  <si>
    <t>Pembroke</t>
  </si>
  <si>
    <t>Riceboro</t>
  </si>
  <si>
    <t>Hinesville</t>
  </si>
  <si>
    <t>Townsend</t>
  </si>
  <si>
    <t>Brooklet</t>
  </si>
  <si>
    <t>Sapelo Island</t>
  </si>
  <si>
    <t>Ludowici</t>
  </si>
  <si>
    <t>Claxton</t>
  </si>
  <si>
    <t>Statesboro</t>
  </si>
  <si>
    <t>Glennville</t>
  </si>
  <si>
    <t>Jesup</t>
  </si>
  <si>
    <t>Sylvania</t>
  </si>
  <si>
    <t>Brunswick</t>
  </si>
  <si>
    <t>Odum</t>
  </si>
  <si>
    <t>Reidsville</t>
  </si>
  <si>
    <t>Metter</t>
  </si>
  <si>
    <t>Sea Island</t>
  </si>
  <si>
    <t>Saint Simons Island</t>
  </si>
  <si>
    <t>Screven</t>
  </si>
  <si>
    <t>Waynesville</t>
  </si>
  <si>
    <t>Millen</t>
  </si>
  <si>
    <t>Twin City</t>
  </si>
  <si>
    <t>Jekyll Island</t>
  </si>
  <si>
    <t>Lyons</t>
  </si>
  <si>
    <t>Baxley</t>
  </si>
  <si>
    <t>Vidalia</t>
  </si>
  <si>
    <t>Waverly</t>
  </si>
  <si>
    <t>Nahunta</t>
  </si>
  <si>
    <t>Swainsboro</t>
  </si>
  <si>
    <t>Woodbine</t>
  </si>
  <si>
    <t>Blackshear</t>
  </si>
  <si>
    <t>Kings Bay</t>
  </si>
  <si>
    <t>Kingsland</t>
  </si>
  <si>
    <t>Saint Marys</t>
  </si>
  <si>
    <t>美国海运-休斯顿77邮编商业/私人地址系列</t>
  </si>
  <si>
    <t>橙联仓-77085</t>
  </si>
  <si>
    <t>5880 W Fuqua Street, Suite 200, Houston, TX 77085, USA</t>
  </si>
  <si>
    <t>易达云-77085</t>
  </si>
  <si>
    <t>5880 W Fuqua St #100, Houston, TX 77085, US</t>
  </si>
  <si>
    <t>4PX-77085</t>
  </si>
  <si>
    <t>5880 W. Fuqua Street, Houston, TX 77085-4080, USA</t>
  </si>
  <si>
    <t>万邑通-77067</t>
  </si>
  <si>
    <t>11142 Beltline Road, Houston, TX 77067, USA</t>
  </si>
  <si>
    <t>Houston</t>
  </si>
  <si>
    <t>Missouri City</t>
  </si>
  <si>
    <t>Sugar Land</t>
  </si>
  <si>
    <t>Katy</t>
  </si>
  <si>
    <t>Pearland</t>
  </si>
  <si>
    <t>Spring</t>
  </si>
  <si>
    <t>League City</t>
  </si>
  <si>
    <t>Baytown</t>
  </si>
  <si>
    <t>Tomball</t>
  </si>
  <si>
    <t>Galveston</t>
  </si>
  <si>
    <t>Conroe</t>
  </si>
  <si>
    <t>Angleton</t>
  </si>
  <si>
    <t>College Station</t>
  </si>
  <si>
    <t>Bryan</t>
  </si>
  <si>
    <t>Beaumont</t>
  </si>
  <si>
    <t>Victoria</t>
  </si>
  <si>
    <t>Brenham</t>
  </si>
  <si>
    <t>Huntsville</t>
  </si>
  <si>
    <t>Tiktok  U.S. Route</t>
  </si>
  <si>
    <t>TK_T极速达</t>
  </si>
  <si>
    <t>TK_T快速达</t>
  </si>
  <si>
    <t>TK_T普快达</t>
  </si>
  <si>
    <t>包税10-49KG：+1/KG</t>
  </si>
  <si>
    <t>渠道路线</t>
  </si>
  <si>
    <t>XD01_ONT1</t>
  </si>
  <si>
    <t>4560 Hamner Ave</t>
  </si>
  <si>
    <t>19-25天</t>
  </si>
  <si>
    <t>25-30天</t>
  </si>
  <si>
    <t>FC01_ONT2</t>
  </si>
  <si>
    <t>1420 Tamarind Ave</t>
  </si>
  <si>
    <t>FC07_ONT3</t>
  </si>
  <si>
    <t>10886 Citrus Ave</t>
  </si>
  <si>
    <t>FC08_ONT4</t>
  </si>
  <si>
    <t>11618 mulberry avenue</t>
  </si>
  <si>
    <t>FC11_ONT5</t>
  </si>
  <si>
    <t>1979 Renaissance Pkwy</t>
  </si>
  <si>
    <t>XD03_ONT6</t>
  </si>
  <si>
    <t>15820 Euclid Ave,Unit B</t>
  </si>
  <si>
    <t>FC15_SEA1</t>
  </si>
  <si>
    <t>14801 Spring Street SW, Suite B</t>
  </si>
  <si>
    <t>FC02_ORD1</t>
  </si>
  <si>
    <t>515 Kehoe Blvd</t>
  </si>
  <si>
    <t>23-28天</t>
  </si>
  <si>
    <t>芝加哥海铁22日达
（ZIM带托架）</t>
  </si>
  <si>
    <t>芝加哥海铁24日达
(ZIM不带托架）</t>
  </si>
  <si>
    <t>30-35天</t>
  </si>
  <si>
    <t>FC10_ORD2</t>
  </si>
  <si>
    <t>100W. Compass Boulevard</t>
  </si>
  <si>
    <t>FC16_ORD3</t>
  </si>
  <si>
    <t>160 Southcreek Pkwy</t>
  </si>
  <si>
    <t>FC17_CVG1</t>
  </si>
  <si>
    <t>7050 New Buffington Road</t>
  </si>
  <si>
    <t>FC03_ATL1</t>
  </si>
  <si>
    <t>4375 S Lee St</t>
  </si>
  <si>
    <t>25-29天</t>
  </si>
  <si>
    <t>萨凡纳海陆24日达
（ZIM带托架）</t>
  </si>
  <si>
    <t>27-31天</t>
  </si>
  <si>
    <t>萨凡纳海陆26日达
(ZIM不带托架）</t>
  </si>
  <si>
    <t>36-42天</t>
  </si>
  <si>
    <t>FC09_ATL2</t>
  </si>
  <si>
    <t>2105 Buford Highway</t>
  </si>
  <si>
    <t>XD02_EWR1</t>
  </si>
  <si>
    <t>245 Mountain Ave</t>
  </si>
  <si>
    <t>23-27天</t>
  </si>
  <si>
    <t>FC04_EWR2</t>
  </si>
  <si>
    <t>FC13_EWR3</t>
  </si>
  <si>
    <t>400 Fairway Ln</t>
  </si>
  <si>
    <t>FC14_EWR4</t>
  </si>
  <si>
    <t>1001 W Middlesex Ave</t>
  </si>
  <si>
    <t>FC05_HOU1</t>
  </si>
  <si>
    <t>5880 W Fuqua,Suite #200</t>
  </si>
  <si>
    <t>26-30天</t>
  </si>
  <si>
    <t>休斯顿海陆25日达
（ZIM不带托架）</t>
  </si>
  <si>
    <t>FC06_HOU2</t>
  </si>
  <si>
    <t>619 E Sam Houston Pkwy S Ste 800</t>
  </si>
  <si>
    <t>FC12_HOU3</t>
  </si>
  <si>
    <t>13650 Pike Rd, Bldg 1</t>
  </si>
  <si>
    <t>时效赔付：超出承诺时效第二个工作日起算，每天赔偿0.5元/KG，最高赔付2元每公斤</t>
  </si>
  <si>
    <t>无</t>
  </si>
  <si>
    <t>6、以上价格为普货产品到最终FBT仓库的全部价格
7、产品附加费请查看发货须知</t>
  </si>
  <si>
    <t>美国海运-小包系列</t>
  </si>
  <si>
    <t>保险服务</t>
  </si>
  <si>
    <t>目录</t>
  </si>
  <si>
    <r>
      <rPr>
        <b/>
        <sz val="16"/>
        <rFont val="微软雅黑"/>
        <family val="2"/>
        <charset val="134"/>
      </rPr>
      <t xml:space="preserve">特快线小包-美森正班 体积/6000
</t>
    </r>
    <r>
      <rPr>
        <b/>
        <sz val="11"/>
        <rFont val="微软雅黑"/>
        <family val="2"/>
        <charset val="134"/>
      </rPr>
      <t>（含私人地址住宅费）</t>
    </r>
  </si>
  <si>
    <r>
      <rPr>
        <b/>
        <sz val="16"/>
        <rFont val="微软雅黑"/>
        <family val="2"/>
        <charset val="134"/>
      </rPr>
      <t xml:space="preserve">普快线小包-以星带托架 体积/6000
</t>
    </r>
    <r>
      <rPr>
        <b/>
        <sz val="11"/>
        <rFont val="微软雅黑"/>
        <family val="2"/>
        <charset val="134"/>
      </rPr>
      <t>（含私人地址住宅费）</t>
    </r>
  </si>
  <si>
    <r>
      <rPr>
        <b/>
        <sz val="16"/>
        <rFont val="微软雅黑"/>
        <family val="2"/>
        <charset val="134"/>
      </rPr>
      <t xml:space="preserve">标准线小包-OA联盟 体积/6000
</t>
    </r>
    <r>
      <rPr>
        <b/>
        <sz val="11"/>
        <rFont val="微软雅黑"/>
        <family val="2"/>
        <charset val="134"/>
      </rPr>
      <t>（含私人地址住宅费）</t>
    </r>
  </si>
  <si>
    <t>首重</t>
  </si>
  <si>
    <t>续重</t>
  </si>
  <si>
    <r>
      <rPr>
        <sz val="10"/>
        <color theme="0"/>
        <rFont val="微软雅黑"/>
        <family val="2"/>
        <charset val="134"/>
      </rPr>
      <t xml:space="preserve">签收时效
</t>
    </r>
    <r>
      <rPr>
        <sz val="8"/>
        <color rgb="FFFFC000"/>
        <rFont val="微软雅黑"/>
        <family val="2"/>
        <charset val="134"/>
      </rPr>
      <t>开船后-入仓时效</t>
    </r>
  </si>
  <si>
    <r>
      <rPr>
        <sz val="10"/>
        <color theme="0"/>
        <rFont val="微软雅黑"/>
        <family val="2"/>
        <charset val="134"/>
      </rPr>
      <t xml:space="preserve">延时赔付
</t>
    </r>
    <r>
      <rPr>
        <sz val="8"/>
        <color rgb="FFFFC000"/>
        <rFont val="微软雅黑"/>
        <family val="2"/>
        <charset val="134"/>
      </rPr>
      <t>开船后-不入仓时效</t>
    </r>
  </si>
  <si>
    <t>1.AG单号全程路由信息可查（自24年8月8日起，暂停提供AG单号服务）； 2.妥投率98%，尾程UPS/Fedex服务（按UPS/Fedex官网为准）；3.收货有起重，清关稳定；4.丢件可赔付。</t>
  </si>
  <si>
    <t>1K（含）</t>
  </si>
  <si>
    <t>1kg+</t>
  </si>
  <si>
    <t>2.特别提醒：承诺时效和承诺赔付不包括海关查验和美国节假日等不可抗力：港口工人罢工、天气原因、海外仓/亚马逊爆仓、码头拥堵、柜子入封闭区、疫情、UPS漏扫描等。</t>
  </si>
  <si>
    <t>3.特快线小包（美森正班）以船公司官网为准：不超11天船期（含11天），超过赔付顺延。</t>
  </si>
  <si>
    <t>1区-邮编8/9</t>
  </si>
  <si>
    <t>11-12天</t>
  </si>
  <si>
    <t>超13天</t>
  </si>
  <si>
    <t>12-13天</t>
  </si>
  <si>
    <t>超15天</t>
  </si>
  <si>
    <t>13-15天</t>
  </si>
  <si>
    <t>超17天</t>
  </si>
  <si>
    <t>4.普快线小包（以星带托架）以船公司官网为准：不超13天船期（含13天），超过赔付顺延。</t>
  </si>
  <si>
    <t>2区-邮编5/6/7</t>
  </si>
  <si>
    <t>5.标准线小包（OA联盟）以船公司官网为准：不超18天船期（含18天），超过赔付顺延。</t>
  </si>
  <si>
    <t>3区-邮编0/1/2/3/4</t>
  </si>
  <si>
    <t>一、收货标准：可接普货；弱磁性产品；不接受袋装包装，只接受纸箱包装。不接受一箱货物里面，有多个收货人的单独包裹。因查验海关判定包中包情况，导致退运责任客户自行承担。</t>
  </si>
  <si>
    <r>
      <rPr>
        <sz val="10"/>
        <color theme="1"/>
        <rFont val="微软雅黑"/>
        <family val="2"/>
        <charset val="134"/>
      </rPr>
      <t>赔偿标准：</t>
    </r>
    <r>
      <rPr>
        <b/>
        <sz val="10"/>
        <color rgb="FFFF0000"/>
        <rFont val="微软雅黑"/>
        <family val="2"/>
        <charset val="134"/>
      </rPr>
      <t>5元/件/工作日。</t>
    </r>
  </si>
  <si>
    <r>
      <rPr>
        <sz val="8"/>
        <rFont val="微软雅黑"/>
        <family val="2"/>
        <charset val="134"/>
      </rPr>
      <t>2.禁寄货物：（一旦查到罚款10-20万人民币不等，请如实申报）
指甲胶，睫毛胶，化妆品类粉末，手霜，眼霜，面膜，鼻膜，鼻贴，唇膏，唇彩等化妆品（持有相关FDA认证可以正常发出）。
不收</t>
    </r>
    <r>
      <rPr>
        <sz val="8"/>
        <color rgb="FFFF0000"/>
        <rFont val="微软雅黑"/>
        <family val="2"/>
        <charset val="134"/>
      </rPr>
      <t>样品、货物、礼物、礼品、物品、衣服、衣物、箱包、塑料、模型、香水、香烟、胶水、籽、打火机、花籽、种子、裤子、连帽衫、鞋子、手机壳、项链、装饰品、灯、数据线、玩具、粉末、油漆、苗</t>
    </r>
    <r>
      <rPr>
        <sz val="8"/>
        <rFont val="微软雅黑"/>
        <family val="2"/>
        <charset val="134"/>
      </rPr>
      <t>，纯电池、充电宝、粉末、液体，防疫物资，带有品牌的产品，中国品牌除外（主要是仿牌）、硬币和金钱、大于5mW的激光、吸毒用具、医疗设备（专业用途的医疗设备）、药物和药片，医学测试用品、防护头盔（适用于摩托车，军用，焊接）、真枪和玩具枪，自动火器、含有药物或注射用的化妆品、种子，植物和土壤、干花、汽车主照明、含有危险成分的婴儿用品、没有内容描述的粉末、可以被视为武器的刀（例如，弹簧刀）、食物和饮料（含有肉类，鱼类，水果和蔬菜，“健康”饮料）、放射性，易燃，易爆，腐蚀性，氧化，窒息，生物危害，有毒，致病物品，不收涉及FDA单证的医疗器械、食品、药品、古董、反倾销等敏感产品，如客户虚假申报，瞒报等，一旦查到罚款10-20万人民币不等，请如实申报。</t>
    </r>
  </si>
  <si>
    <t>3、申报限制：800美金以下，同一批次同一收件人接收所有包裹的总价值亦不能超过800美金。</t>
  </si>
  <si>
    <t>4、邮编限制：不可寄往APO/FPO/DPP美国战地邮局及非美国本土大陆地址如阿拉斯加、波多黎各、夏威夷、关岛等（第9区）的包裹。系统已做限制。限制邮编：006-009开头；967-969开头；995-999开头。</t>
  </si>
  <si>
    <t>5、需填写正确的州省全称或者二字简码。</t>
  </si>
  <si>
    <t>6、新增此渠道，UPS+FEDEX混打，不指定。</t>
  </si>
  <si>
    <r>
      <rPr>
        <sz val="8"/>
        <color theme="1"/>
        <rFont val="微软雅黑"/>
        <family val="2"/>
        <charset val="134"/>
      </rPr>
      <t xml:space="preserve">二、计费规则：
1）本渠道以计费重计费，1KG起收；计费重为收货实重与体积重取大者，体积重计算方式：长*宽*高/6000；
</t>
    </r>
    <r>
      <rPr>
        <b/>
        <sz val="8"/>
        <color rgb="FFC00000"/>
        <rFont val="微软雅黑"/>
        <family val="2"/>
        <charset val="134"/>
      </rPr>
      <t>2）</t>
    </r>
    <r>
      <rPr>
        <b/>
        <sz val="8"/>
        <color rgb="FFFF0000"/>
        <rFont val="微软雅黑"/>
        <family val="2"/>
        <charset val="134"/>
      </rPr>
      <t>附加费：</t>
    </r>
    <r>
      <rPr>
        <sz val="8"/>
        <color theme="1"/>
        <rFont val="微软雅黑"/>
        <family val="2"/>
        <charset val="134"/>
      </rPr>
      <t xml:space="preserve">
①</t>
    </r>
    <r>
      <rPr>
        <b/>
        <sz val="8"/>
        <color rgb="FFFF0000"/>
        <rFont val="微软雅黑"/>
        <family val="2"/>
        <charset val="134"/>
      </rPr>
      <t>偏远费=3.88美金/件，超偏远费=6.21美金/件。</t>
    </r>
    <r>
      <rPr>
        <sz val="8"/>
        <color theme="1"/>
        <rFont val="微软雅黑"/>
        <family val="2"/>
        <charset val="134"/>
      </rPr>
      <t xml:space="preserve">
②更改UPS地址费实报实销。
3）异形附加费：外包装是圆柱形或者管子形状的加收</t>
    </r>
    <r>
      <rPr>
        <b/>
        <sz val="8"/>
        <color rgb="FFFF0000"/>
        <rFont val="微软雅黑"/>
        <family val="2"/>
        <charset val="134"/>
      </rPr>
      <t>附加费6.05美金/件；</t>
    </r>
    <r>
      <rPr>
        <sz val="8"/>
        <color theme="1"/>
        <rFont val="微软雅黑"/>
        <family val="2"/>
        <charset val="134"/>
      </rPr>
      <t xml:space="preserve">
4）重量限制：单个包裹</t>
    </r>
    <r>
      <rPr>
        <b/>
        <sz val="8"/>
        <color rgb="FFFF0000"/>
        <rFont val="微软雅黑"/>
        <family val="2"/>
        <charset val="134"/>
      </rPr>
      <t>超68KG不可发货</t>
    </r>
    <r>
      <rPr>
        <sz val="8"/>
        <color theme="1"/>
        <rFont val="微软雅黑"/>
        <family val="2"/>
        <charset val="134"/>
      </rPr>
      <t>；尺寸限制：</t>
    </r>
    <r>
      <rPr>
        <b/>
        <sz val="8"/>
        <color rgb="FFFF0000"/>
        <rFont val="微软雅黑"/>
        <family val="2"/>
        <charset val="134"/>
      </rPr>
      <t>单边长＞180cm，或（长+2*宽+2*高）＞330cm不可发</t>
    </r>
    <r>
      <rPr>
        <sz val="8"/>
        <color theme="1"/>
        <rFont val="微软雅黑"/>
        <family val="2"/>
        <charset val="134"/>
      </rPr>
      <t xml:space="preserve">；
</t>
    </r>
    <r>
      <rPr>
        <b/>
        <sz val="8"/>
        <color rgb="FFFF0000"/>
        <rFont val="微软雅黑"/>
        <family val="2"/>
        <charset val="134"/>
      </rPr>
      <t>5）超长收费标准：① 121CM＜最长边 ≤243CM；②266＜ 围长≤ 330 CM；③ 第二长边＞76CM；以上3种尺寸范围的超长费为$30.5/件；
6）超重收费标准：22.6KG＜实际重量＜ 68KG，此范围的超重费为$42.5/件
7）小包渠道下单后，完成邮政单号生成，而取消发货的订单将会收取￥1.5/个邮政单号服务费</t>
    </r>
  </si>
  <si>
    <r>
      <rPr>
        <b/>
        <sz val="8"/>
        <color rgb="FFFF0000"/>
        <rFont val="微软雅黑"/>
        <family val="2"/>
        <charset val="134"/>
      </rPr>
      <t>关于售后及赔偿</t>
    </r>
    <r>
      <rPr>
        <sz val="8"/>
        <color theme="1"/>
        <rFont val="微软雅黑"/>
        <family val="2"/>
        <charset val="134"/>
      </rPr>
      <t xml:space="preserve">：
1、回邮服务：
①从我司通知收到退回包裹起，5天内免存储费，超过5天按$3/箱/天收取仓租。
②销毁费按$10/包裹收取。
③退件处理费$6/箱，贴标费￥4.5/张，派送费实报实销。
</t>
    </r>
    <r>
      <rPr>
        <b/>
        <sz val="8"/>
        <color rgb="FFFF0000"/>
        <rFont val="微软雅黑"/>
        <family val="2"/>
        <charset val="134"/>
      </rPr>
      <t>1、赔偿：</t>
    </r>
    <r>
      <rPr>
        <sz val="8"/>
        <color theme="1"/>
        <rFont val="微软雅黑"/>
        <family val="2"/>
        <charset val="134"/>
      </rPr>
      <t xml:space="preserve">
1)</t>
    </r>
    <r>
      <rPr>
        <b/>
        <sz val="8"/>
        <color rgb="FFFF0000"/>
        <rFont val="微软雅黑"/>
        <family val="2"/>
        <charset val="134"/>
      </rPr>
      <t>丢件赔付:超过60天(含60天)丢失的包惠，不受理赔付</t>
    </r>
    <r>
      <rPr>
        <sz val="8"/>
        <color theme="1"/>
        <rFont val="微软雅黑"/>
        <family val="2"/>
        <charset val="134"/>
      </rPr>
      <t>，UPS/Fedex无提取，客户未收到货物的证明。货值+运费不超过￥400/包裹（不退运）。
2)若货物UPS/Fedex官网显示已派送，经我司UPS/Fedex开查无果后，按完成妥投处理。
3）超偏远服务范围仅限UPS/Fedex提取，UPS/Fedex提取表示包裹完成妥投处理。</t>
    </r>
  </si>
  <si>
    <t>Small Packaged Transportation Lines</t>
  </si>
  <si>
    <r>
      <rPr>
        <b/>
        <sz val="11"/>
        <color theme="0"/>
        <rFont val="等线"/>
        <family val="3"/>
        <charset val="134"/>
      </rPr>
      <t xml:space="preserve">邮编
</t>
    </r>
    <r>
      <rPr>
        <b/>
        <sz val="11"/>
        <color rgb="FFFFFF00"/>
        <rFont val="等线"/>
        <family val="3"/>
        <charset val="134"/>
      </rPr>
      <t>UPS/联邦混打
指定UPS+2块</t>
    </r>
  </si>
  <si>
    <t>特快线小包-美森CLX 体积/6000
（含私人地址住宅费）</t>
  </si>
  <si>
    <t>提取时效
（出仓后）</t>
  </si>
  <si>
    <t>延时赔付
（出仓后）</t>
  </si>
  <si>
    <t>1.头程单号全程路由信息可查； 2.妥投率98%，尾程UPS/Fedex服务（按UPS/Fedex官网为准）；3.收货有起重，清关稳定；4.丢件可赔付。</t>
  </si>
  <si>
    <t>青岛/郑州/温州/台州/连云港/南京/合肥/温州/台州</t>
  </si>
  <si>
    <t>1KG（含）</t>
  </si>
  <si>
    <t>17-19个自然日</t>
  </si>
  <si>
    <t>超20个自然日不提取</t>
  </si>
  <si>
    <t>赔偿标准：5元/件/工作日。</t>
  </si>
  <si>
    <r>
      <rPr>
        <b/>
        <sz val="10"/>
        <rFont val="等线"/>
        <family val="3"/>
        <charset val="134"/>
      </rPr>
      <t>2.禁寄货物：（一旦查到罚款10-20万人民币不等，请如实申报）
指甲胶，睫毛胶，化妆品类粉末，手霜，眼霜，面膜，鼻膜，鼻贴，唇膏，唇彩等化妆品（持有相关FDA认证可以正常发出）。
不收</t>
    </r>
    <r>
      <rPr>
        <b/>
        <sz val="10"/>
        <color rgb="FFFF0000"/>
        <rFont val="等线"/>
        <family val="3"/>
        <charset val="134"/>
      </rPr>
      <t>香水、香烟、胶水、打火机、花籽、种子、粉末、油漆、苗，纯电池、充电宝、液体，防疫物资，带有品牌的产品，中国品牌除外（主要是仿牌）、大于5mW的激光、吸毒用具、医疗设备（专业用途的医疗设备）、药物和药片，医学测试用品、防护头盔（适用于摩托车，军用，焊接）、真枪和玩具枪，自动灭火器、含有药物或注射用的化妆品、植物和土壤、干花、汽车主照明、含有危险成分的婴儿用品、没有内容描述的粉末、可以被视为武器的刀（例如，弹簧刀）、食物和饮料（含有肉类，鱼类，水果和蔬菜，“健康”饮料）、放射性，易燃，易爆，腐蚀性，氧化，窒息，生物危害，有毒，致病物品，不收涉及FDA单证的医疗器械、食品、药品、古董、反倾销等敏感产品，如客户虚假申报，瞒报等，一旦查到罚款10-20万人民币不等，请如实申报</t>
    </r>
    <r>
      <rPr>
        <b/>
        <sz val="10"/>
        <rFont val="等线"/>
        <family val="3"/>
        <charset val="134"/>
      </rPr>
      <t xml:space="preserve">
</t>
    </r>
    <r>
      <rPr>
        <b/>
        <sz val="10"/>
        <color rgb="FFFF0000"/>
        <rFont val="等线"/>
        <family val="3"/>
        <charset val="134"/>
      </rPr>
      <t>注：空运小包渠道除以上物品外，且暂不接带电产品</t>
    </r>
  </si>
  <si>
    <t>普快线小包-以星带托架 体积/6000
（含私人地址住宅费）华南指定以星包税+0.3元/KG，不包税+53元/CBM；华东指定以星包税+0.2元/KG，不包税+35元/CBM</t>
  </si>
  <si>
    <t>青岛/郑州/温州/台州/连云港/南京/合肥/连云港/温州/台州</t>
  </si>
  <si>
    <t>20-23个自然日</t>
  </si>
  <si>
    <t>超24个自然日不提取</t>
  </si>
  <si>
    <t>6、新增此渠道，UPS+FEDEX+USPS混打，不指定。</t>
  </si>
  <si>
    <r>
      <rPr>
        <b/>
        <sz val="10"/>
        <color theme="1"/>
        <rFont val="等线"/>
        <family val="3"/>
        <charset val="134"/>
      </rPr>
      <t xml:space="preserve">二、计费规则：
1）本渠道以计费重计费，1KG起收；计费重为收货实重与体积重取大者，体积重计算方式：长*宽*高/6000；
</t>
    </r>
    <r>
      <rPr>
        <b/>
        <sz val="10"/>
        <color rgb="FFC00000"/>
        <rFont val="等线"/>
        <family val="3"/>
        <charset val="134"/>
      </rPr>
      <t>2）</t>
    </r>
    <r>
      <rPr>
        <b/>
        <sz val="10"/>
        <color rgb="FFFF0000"/>
        <rFont val="等线"/>
        <family val="3"/>
        <charset val="134"/>
      </rPr>
      <t>附加费：</t>
    </r>
    <r>
      <rPr>
        <b/>
        <sz val="10"/>
        <color theme="1"/>
        <rFont val="等线"/>
        <family val="3"/>
        <charset val="134"/>
      </rPr>
      <t xml:space="preserve">
①</t>
    </r>
    <r>
      <rPr>
        <b/>
        <sz val="10"/>
        <color rgb="FFFF0000"/>
        <rFont val="等线"/>
        <family val="3"/>
        <charset val="134"/>
      </rPr>
      <t>偏远费=3.88美金/件，超偏远费=6.21美金/件。</t>
    </r>
    <r>
      <rPr>
        <b/>
        <sz val="10"/>
        <color theme="1"/>
        <rFont val="等线"/>
        <family val="3"/>
        <charset val="134"/>
      </rPr>
      <t xml:space="preserve">
②更改UPS地址费实报实销。
3）异形附加费：外包装是圆柱形或者管子形状的加收</t>
    </r>
    <r>
      <rPr>
        <b/>
        <sz val="10"/>
        <color rgb="FFFF0000"/>
        <rFont val="等线"/>
        <family val="3"/>
        <charset val="134"/>
      </rPr>
      <t>附加费6.05美金/件；</t>
    </r>
    <r>
      <rPr>
        <b/>
        <sz val="10"/>
        <color theme="1"/>
        <rFont val="等线"/>
        <family val="3"/>
        <charset val="134"/>
      </rPr>
      <t xml:space="preserve">
4）重量限制：单个包裹</t>
    </r>
    <r>
      <rPr>
        <b/>
        <sz val="10"/>
        <color rgb="FFFF0000"/>
        <rFont val="等线"/>
        <family val="3"/>
        <charset val="134"/>
      </rPr>
      <t>超68KG不可发货</t>
    </r>
    <r>
      <rPr>
        <b/>
        <sz val="10"/>
        <color theme="1"/>
        <rFont val="等线"/>
        <family val="3"/>
        <charset val="134"/>
      </rPr>
      <t>；尺寸限制：</t>
    </r>
    <r>
      <rPr>
        <b/>
        <sz val="10"/>
        <color rgb="FFFF0000"/>
        <rFont val="等线"/>
        <family val="3"/>
        <charset val="134"/>
      </rPr>
      <t>单边长＞180cm，或（长+2*宽+2*高）＞330cm不可发</t>
    </r>
    <r>
      <rPr>
        <b/>
        <sz val="10"/>
        <color theme="1"/>
        <rFont val="等线"/>
        <family val="3"/>
        <charset val="134"/>
      </rPr>
      <t xml:space="preserve">；
</t>
    </r>
    <r>
      <rPr>
        <b/>
        <sz val="10"/>
        <color rgb="FFFF0000"/>
        <rFont val="等线"/>
        <family val="3"/>
        <charset val="134"/>
      </rPr>
      <t>5）超长收费标准：① 121CM＜最长边 ≤243CM；②266＜ 围长≤ 330 CM；③ 第二长边＞76CM；以上3种尺寸范围的超长费为$30.5/件；
6）超重收费标准：22.6KG＜实际重量＜ 68KG，此范围的超重费为$42.5/件
7）小包渠道下单后，完成邮政单号生成，而取消发货的订单将会收取￥1.5/个邮政单号服务费</t>
    </r>
  </si>
  <si>
    <t>标准线小包-OA联盟 体积/6000
（含私人地址住宅费）</t>
  </si>
  <si>
    <t>25-29个自然日</t>
  </si>
  <si>
    <t>超30个自然日不提取</t>
  </si>
  <si>
    <r>
      <rPr>
        <b/>
        <sz val="10"/>
        <color rgb="FFFF0000"/>
        <rFont val="等线"/>
        <family val="3"/>
        <charset val="134"/>
      </rPr>
      <t>关于售后及赔偿</t>
    </r>
    <r>
      <rPr>
        <b/>
        <sz val="10"/>
        <color theme="1"/>
        <rFont val="等线"/>
        <family val="3"/>
        <charset val="134"/>
      </rPr>
      <t xml:space="preserve">：
1、回邮服务：
①从我司通知收到退回包裹起，5天内免存储费，超过5天按$3/箱/天收取仓租。
②销毁费按$12/包裹收取。
③退件处理费$7/箱，贴标费$0.55/张，派送费实报实销。
</t>
    </r>
    <r>
      <rPr>
        <b/>
        <sz val="10"/>
        <color rgb="FFFF0000"/>
        <rFont val="等线"/>
        <family val="3"/>
        <charset val="134"/>
      </rPr>
      <t>1、赔偿：</t>
    </r>
    <r>
      <rPr>
        <b/>
        <sz val="10"/>
        <color theme="1"/>
        <rFont val="等线"/>
        <family val="3"/>
        <charset val="134"/>
      </rPr>
      <t xml:space="preserve">
1)</t>
    </r>
    <r>
      <rPr>
        <b/>
        <sz val="10"/>
        <color rgb="FFFF0000"/>
        <rFont val="等线"/>
        <family val="3"/>
        <charset val="134"/>
      </rPr>
      <t>丢件赔付:超过60天(含60天)丢失的包惠，不受理赔付</t>
    </r>
    <r>
      <rPr>
        <b/>
        <sz val="10"/>
        <color theme="1"/>
        <rFont val="等线"/>
        <family val="3"/>
        <charset val="134"/>
      </rPr>
      <t>，UPS/Fedex无提取，客户未收到货物的证明。货值+运费不超过￥400/包裹（不退运）。
2)若货物UPS/Fedex官网显示已派送，经我司UPS/Fedex开查无果后，按完成妥投处理。
3）超偏远服务范围仅限UPS/Fedex提取，UPS/Fedex提取表示包裹完成妥投处理。</t>
    </r>
  </si>
  <si>
    <r>
      <rPr>
        <b/>
        <sz val="9"/>
        <color theme="1"/>
        <rFont val="等线"/>
        <family val="3"/>
        <charset val="134"/>
      </rPr>
      <t>赔偿标准：</t>
    </r>
    <r>
      <rPr>
        <b/>
        <sz val="9"/>
        <color rgb="FFFF0000"/>
        <rFont val="等线"/>
        <family val="3"/>
        <charset val="134"/>
      </rPr>
      <t>5元/件/工作日</t>
    </r>
    <r>
      <rPr>
        <b/>
        <sz val="9"/>
        <color theme="1"/>
        <rFont val="等线"/>
        <family val="3"/>
        <charset val="134"/>
      </rPr>
      <t>。</t>
    </r>
  </si>
  <si>
    <t>说明</t>
  </si>
  <si>
    <t>美国海外仓系列</t>
  </si>
  <si>
    <t>Overseas Warehouse Services</t>
  </si>
  <si>
    <r>
      <rPr>
        <b/>
        <sz val="18"/>
        <color rgb="FF05558D"/>
        <rFont val="等线"/>
        <family val="3"/>
        <charset val="134"/>
      </rPr>
      <t xml:space="preserve">海外仓储-头程报价
</t>
    </r>
    <r>
      <rPr>
        <b/>
        <sz val="16"/>
        <color rgb="FF05558D"/>
        <rFont val="等线"/>
        <family val="3"/>
        <charset val="134"/>
      </rPr>
      <t>注:美西仓非单一海外仓(①仓-91752、②仓-91789)，暂不接受指定分配</t>
    </r>
  </si>
  <si>
    <t>FBA中转（散货入库）费用明细-基本服务/增值服务</t>
  </si>
  <si>
    <t>时效</t>
  </si>
  <si>
    <t>收费项目</t>
  </si>
  <si>
    <t>项目</t>
  </si>
  <si>
    <t>价格</t>
  </si>
  <si>
    <t>50kg+</t>
  </si>
  <si>
    <t>0.5CBM+</t>
  </si>
  <si>
    <t>客户自提费</t>
  </si>
  <si>
    <t>客户上门自提出库</t>
  </si>
  <si>
    <t>$15/板</t>
  </si>
  <si>
    <t>仓储货物，$15/板(含入仓费，一口价)---常规卡板尺寸重量，非常规卡板尺寸重量，单询;
不满一个板按一个板算，客户到天图海外仓自提时产生。</t>
  </si>
  <si>
    <t>亚马逊自提费</t>
  </si>
  <si>
    <t>亚马逊自提出库</t>
  </si>
  <si>
    <t>$37/板</t>
  </si>
  <si>
    <t>海外仓储渠道，$37/板(含入仓费，打板+自提+测量尺寸重量+4张照片，一口价)---贴标费正常收取，若有其余分拣等额外操作，单询报价：
不满一个板按一个板算，客户创建亚马逊自提服务到天图海外仓自提时产生。</t>
  </si>
  <si>
    <t>入仓费</t>
  </si>
  <si>
    <t>纸箱入库</t>
  </si>
  <si>
    <t>$1.2/箱</t>
  </si>
  <si>
    <t>货物入仓上架存储，按箱收费。若单票少于13件，低消15美金/票，一次性收取。</t>
  </si>
  <si>
    <t>16-18日</t>
  </si>
  <si>
    <t>仓储费</t>
  </si>
  <si>
    <t>不足0.5CBM
按0.5CBM计算
（通知入仓时间起收，每周按实际天数结算）</t>
  </si>
  <si>
    <t>1-30天，免仓租
31-90天，$1.1/方/天
91天起，$1.65/方/天</t>
  </si>
  <si>
    <t>1-30天，免仓租</t>
  </si>
  <si>
    <t>31天-90天，每周结算一次仓租</t>
  </si>
  <si>
    <t>91天，每周结算一次仓租</t>
  </si>
  <si>
    <t>补差价</t>
  </si>
  <si>
    <t>按发货当天报价表对应渠道，对应邮编，收取尾程UPS，派送差价。</t>
  </si>
  <si>
    <r>
      <rPr>
        <b/>
        <sz val="11"/>
        <color theme="1"/>
        <rFont val="等线"/>
        <family val="3"/>
        <charset val="134"/>
      </rPr>
      <t xml:space="preserve">(1)按发货当天，海运价格补差价，如报价上没有的仓库代码/私人地址单询
</t>
    </r>
    <r>
      <rPr>
        <b/>
        <sz val="11"/>
        <color rgb="FFFF0000"/>
        <rFont val="等线"/>
        <family val="3"/>
        <charset val="134"/>
      </rPr>
      <t>(2)</t>
    </r>
    <r>
      <rPr>
        <b/>
        <sz val="14"/>
        <color rgb="FFFF0000"/>
        <rFont val="等线"/>
        <family val="3"/>
        <charset val="134"/>
      </rPr>
      <t>拦截货物，尾端派送费用单询</t>
    </r>
  </si>
  <si>
    <t>18-21日</t>
  </si>
  <si>
    <t>贴标签</t>
  </si>
  <si>
    <t>产品标签</t>
  </si>
  <si>
    <t>$0.5/张</t>
  </si>
  <si>
    <t>2.5“ x 1" 贴纸，包括贴纸打印,换SKU标签会产生开箱打包费</t>
  </si>
  <si>
    <t>FBA标签</t>
  </si>
  <si>
    <t>每箱至少两张</t>
  </si>
  <si>
    <t>快递标签</t>
  </si>
  <si>
    <t>分拣费</t>
  </si>
  <si>
    <t>指定贴FBA标</t>
  </si>
  <si>
    <t>不接受指定贴标，如需分拣，按整票收费，详情单询。
例如1票货中分别出几件发走/指定贴标/指定分拣等或快递派货物，由于客户箱规尺寸重量不一致时对应贴标转单时产生，最低消费18美金，超过15箱，按1.2美金/箱收取</t>
  </si>
  <si>
    <t>物料费</t>
  </si>
  <si>
    <t>纸箱</t>
  </si>
  <si>
    <t>开箱打包费</t>
  </si>
  <si>
    <t>打包</t>
  </si>
  <si>
    <t>$1.4/箱</t>
  </si>
  <si>
    <r>
      <rPr>
        <b/>
        <sz val="11"/>
        <color theme="1"/>
        <rFont val="等线"/>
        <family val="3"/>
        <charset val="134"/>
      </rPr>
      <t xml:space="preserve">打开箱子更换SKU标签产品，原箱整理打包时产生，视包装复杂程度而定，详情单询
</t>
    </r>
    <r>
      <rPr>
        <b/>
        <sz val="11"/>
        <color rgb="FFFF0000"/>
        <rFont val="等线"/>
        <family val="3"/>
        <charset val="134"/>
      </rPr>
      <t>开箱,封箱,打包，按$1.4/箱收取。</t>
    </r>
  </si>
  <si>
    <t>32-41日</t>
  </si>
  <si>
    <t>重新包装费</t>
  </si>
  <si>
    <t>产品包装</t>
  </si>
  <si>
    <t>单个产品重量2KG以下，按$0.7/个
单个产品重量2kg-10kg，按$1.2/个
单个产品重量10kg以上，按$2.2/个</t>
  </si>
  <si>
    <t>产品需要更换包装的，视包装复杂程度而定，详情单询</t>
  </si>
  <si>
    <t>拦截货物，尾端派送费用单询</t>
  </si>
  <si>
    <t>以下仓点，海外仓储渠道+拦截货物，尾端下单出货只能走快递派出仓，不能走卡派，即时生效：
美西：ABE4、AVP9、BNA2、GEU3、GSO1、JAX3、MCE1、SAT1、SAV3、TEB3、BFI3、FTW2、FTW5、GEG2、HOU7、HOU8、LFT1、MCO2、MEM6、SWF1、TEB4、TEB6、TPA3、SBD2、ACY2、ICT2、LIT2、OAK3、PDX7、WM-IND2
美东：AVP9</t>
  </si>
  <si>
    <t>拍照费</t>
  </si>
  <si>
    <t>$1.2/张</t>
  </si>
  <si>
    <r>
      <rPr>
        <b/>
        <sz val="11"/>
        <color theme="1"/>
        <rFont val="等线"/>
        <family val="3"/>
        <charset val="134"/>
      </rPr>
      <t>需提供拍照具体要求，</t>
    </r>
    <r>
      <rPr>
        <b/>
        <sz val="11"/>
        <color rgb="FFFF0000"/>
        <rFont val="等线"/>
        <family val="3"/>
        <charset val="134"/>
      </rPr>
      <t>注：需要拍4张以上照片，单询。</t>
    </r>
  </si>
  <si>
    <t>销毁处理费</t>
  </si>
  <si>
    <t>产品销毁</t>
  </si>
  <si>
    <t>$60/板</t>
  </si>
  <si>
    <t>此收费适用于普通产品（不含电池、电池纽扣等带电配件）带电产品费用另计（需提前告知产品类型，电池数据），详情单询</t>
  </si>
  <si>
    <t>快递出仓费</t>
  </si>
  <si>
    <t>快递派服务</t>
  </si>
  <si>
    <t>单票出仓箱数≤11箱，可按单箱计费</t>
  </si>
  <si>
    <t>单票出货超出12箱（含），按板收取，不足一板按一板</t>
  </si>
  <si>
    <t>测量尺寸/重量</t>
  </si>
  <si>
    <t>测量费</t>
  </si>
  <si>
    <t>$10/板</t>
  </si>
  <si>
    <t>客户有此需求时收取</t>
  </si>
  <si>
    <t>单板数据费</t>
  </si>
  <si>
    <t>测量+清点费</t>
  </si>
  <si>
    <t>$13/板</t>
  </si>
  <si>
    <t>海外仓储渠道，客户自提指令，有测量单板尺寸+重量，以及需告知单板打板件数的需求时产生</t>
  </si>
  <si>
    <t>重新打板费</t>
  </si>
  <si>
    <t>需拆打板时产生</t>
  </si>
  <si>
    <t>1.海外仓储服务不足1CBM，按1CBM核算；不足50KG+，按50KG核算；非常规卡派仓库，派送费单询；</t>
  </si>
  <si>
    <t>天图海外仓-退换货</t>
  </si>
  <si>
    <t>2.海外仓储服务不包税服务：①不含关税，查验费和查验产生的其他费用；②重货按每363KG=1CBM；③不包税渠道最低申报参考对应渠道的不包税注意事项；</t>
  </si>
  <si>
    <t>单位</t>
  </si>
  <si>
    <t>3.按发货当天报价表对应渠道，对应邮编，收取尾程UPS/卡派，派送差价。注：报价为头程到天图海外仓价格（不含尾程派送费）。</t>
  </si>
  <si>
    <t>4.时效不包括海关查验和美国节假日等不可抗力：港口工人罢工、天气原因、爆仓/删约、码头拥堵、柜子入封闭区、疫情、UPS漏扫描等。</t>
  </si>
  <si>
    <t>包裹接收费</t>
  </si>
  <si>
    <t>箱</t>
  </si>
  <si>
    <t>含接收包裹，核对，登记入库;以单箱入仓，接收数量以实际收到为准</t>
  </si>
  <si>
    <t>5.海外中转仓不接亚马逊退仓的货物。</t>
  </si>
  <si>
    <t>板</t>
  </si>
  <si>
    <t>含接收包裹，核对，登记入库;以卡板入仓，接收数量以实际收到为准，不足一托按一托</t>
  </si>
  <si>
    <t>6.到海外仓后，接受派到亚马逊仓库，如需派送到私人地址或者其它的海外仓，需单询。</t>
  </si>
  <si>
    <t>开箱费</t>
  </si>
  <si>
    <t>开箱费用</t>
  </si>
  <si>
    <t>7.一个TT单号对应一个SKU，一个SKU不低于1箱货物，不接受指定贴标货物操作。</t>
  </si>
  <si>
    <t>贴标费</t>
  </si>
  <si>
    <t>张</t>
  </si>
  <si>
    <t>贴外箱标/产品标</t>
  </si>
  <si>
    <t>8.如到海外仓后，有分批发货的需求，为保证时效，低于10箱/1.5CBM，请安排快递派派送（UPS/FedEx混打）。</t>
  </si>
  <si>
    <t>检测费</t>
  </si>
  <si>
    <t>个</t>
  </si>
  <si>
    <t>不借用工具只看外包装是否有破选(特殊检测要求需单询。)</t>
  </si>
  <si>
    <t>9.如需其他服务，请单询</t>
  </si>
  <si>
    <t>不借用工具查看产品是否破选刮痕(特殊检测要求需单询。)</t>
  </si>
  <si>
    <t>10.我司海外仓快递中转服务含UPS/FedEx，暂不受理客户提供的快递面单，默认使用天图UPS/FedEx面单。</t>
  </si>
  <si>
    <t>拍照</t>
  </si>
  <si>
    <t>11.海外仓操作指令周一至周五，当天17:00前完成系统下单并提供水单，当天安排国外操作。</t>
  </si>
  <si>
    <t>方/天</t>
  </si>
  <si>
    <t>7天免仓储。注:按每个包裹，入库时间开始计算，8-90天，不足0.5CBM按0.5计算。90天以上单询</t>
  </si>
  <si>
    <t>12.超过免仓期，仓租结算日期，按客户提供付款水单日期为准。超过免仓期货物，不足0.5CBM，按0.5CBM计算。</t>
  </si>
  <si>
    <t>当有需拆打板操作时产生收取</t>
  </si>
  <si>
    <t>13.美国海运渠道，拦截货物，免仓时间为7天，从入仓的第8天起收取仓储费；</t>
  </si>
  <si>
    <t>出仓费</t>
  </si>
  <si>
    <t>一卡板出仓费，不足一板按一板收取。</t>
  </si>
  <si>
    <t>单票出仓低于10箱，可按单箱计费，低消$6/票</t>
  </si>
  <si>
    <t>其他服务</t>
  </si>
  <si>
    <t>其他服务价格单询</t>
  </si>
  <si>
    <t>天图海外仓-清货</t>
  </si>
  <si>
    <t>清货处理</t>
  </si>
  <si>
    <t>10%~30%平台销售价</t>
  </si>
  <si>
    <t>高货值或流通性较强的货物</t>
  </si>
  <si>
    <t>$30~$100</t>
  </si>
  <si>
    <t>底货值或流通性较弱的货物</t>
  </si>
  <si>
    <t>弃货费</t>
  </si>
  <si>
    <t>整板弃货处理费（普货），不足一板，按一板计算</t>
  </si>
  <si>
    <t>清货入库费</t>
  </si>
  <si>
    <t>$2.2/箱，$18/板</t>
  </si>
  <si>
    <t>箱/板</t>
  </si>
  <si>
    <t>确认操作后，入库到我司仓库</t>
  </si>
  <si>
    <t>自税清关费用明细</t>
  </si>
  <si>
    <t>Detail of self-tax customs clearance fees</t>
  </si>
  <si>
    <t>美加线海运-整柜  自税清关费用明细</t>
  </si>
  <si>
    <t>国内费用</t>
  </si>
  <si>
    <t>金额（￥）</t>
  </si>
  <si>
    <t>AMS</t>
  </si>
  <si>
    <t>必须</t>
  </si>
  <si>
    <t>目的港换单费</t>
  </si>
  <si>
    <t>订舱费</t>
  </si>
  <si>
    <t>THC</t>
  </si>
  <si>
    <t>设备交接单</t>
  </si>
  <si>
    <t>封子费</t>
  </si>
  <si>
    <t>文件费</t>
  </si>
  <si>
    <t>VGM</t>
  </si>
  <si>
    <t>电放费</t>
  </si>
  <si>
    <t>可申请不做，具体看船东能否通过不做的申请。</t>
  </si>
  <si>
    <t>国内费用合计</t>
  </si>
  <si>
    <t>国外费用</t>
  </si>
  <si>
    <t>金额（$）</t>
  </si>
  <si>
    <t>ISF filing（ISF申报费）</t>
  </si>
  <si>
    <t>basic import entry（进口清关费）</t>
  </si>
  <si>
    <t>each additionl HTS Line from the 5thline in the invoice</t>
  </si>
  <si>
    <t>必须，5个品名以内免费，从第六个品名按$2.5/个。</t>
  </si>
  <si>
    <t>FDA、EPA、DOT、 Lacey Act and other PGA filin</t>
  </si>
  <si>
    <t>按实际产生，$25/个.</t>
  </si>
  <si>
    <t>Handling（查验辅助操作费）</t>
  </si>
  <si>
    <t>按$100/提单计算</t>
  </si>
  <si>
    <t>查验及因查验产生的其他一切费用（例如查验费、仓租、柜租、销毁等费用）</t>
  </si>
  <si>
    <t>关税</t>
  </si>
  <si>
    <t>垫付关税手续费</t>
  </si>
  <si>
    <t>按$25/次计费</t>
  </si>
  <si>
    <t>国外费用合计</t>
  </si>
  <si>
    <t>美加线海运-散货  自税清关费用明细</t>
  </si>
  <si>
    <t>明细费用</t>
  </si>
  <si>
    <t>按实际产生，$25/个。</t>
  </si>
  <si>
    <t>费用合计</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</si>
</sst>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7">
    <numFmt numFmtId="24" formatCode="\$#,##0_);[Red]\(\$#,##0\)"/>
    <numFmt numFmtId="176" formatCode="#,##0.00\ [$€-484]_);[Red]\(#,##0.00\ [$€-484]\)"/>
    <numFmt numFmtId="177" formatCode="_-[$£-809]* #,##0.00_-;\-[$£-809]* #,##0.00_-;_-[$£-809]* &quot;-&quot;??_-;_-@_-"/>
    <numFmt numFmtId="178" formatCode="[$USD]\ #,##0.00_);\([$USD]\ #,##0.00\)"/>
    <numFmt numFmtId="179" formatCode="\¥#,##0"/>
    <numFmt numFmtId="180" formatCode="\$#,##0;[Red]\-\$#,##0"/>
    <numFmt numFmtId="181" formatCode="#,##0_)\ [$$-C0C];[Red]\-#,##0_)\ [$$-C0C]"/>
    <numFmt numFmtId="182" formatCode="\$#,##0"/>
    <numFmt numFmtId="183" formatCode="0_ "/>
    <numFmt numFmtId="184" formatCode="\$#,##0.0;\-\$#,##0.0"/>
    <numFmt numFmtId="185" formatCode="0.0_ "/>
    <numFmt numFmtId="186" formatCode="&quot;$&quot;#,##0_);[Red]\(&quot;$&quot;#,##0\)"/>
    <numFmt numFmtId="187" formatCode="m&quot;月&quot;d&quot;日&quot;;@"/>
    <numFmt numFmtId="188" formatCode="_([$€-2]* #,##0.00_);_([$€-2]* \(#,##0.00\);_([$€-2]* &quot;-&quot;??_)"/>
    <numFmt numFmtId="189" formatCode="yyyy/m/d;@"/>
    <numFmt numFmtId="190" formatCode="[$-409]d/mmm;@"/>
    <numFmt numFmtId="191" formatCode="00000"/>
  </numFmts>
  <fonts count="234">
    <font>
      <sz val="11"/>
      <color theme="1"/>
      <name val="宋体"/>
      <charset val="134"/>
      <scheme val="minor"/>
    </font>
    <font>
      <sz val="11"/>
      <color theme="1"/>
      <name val="等线"/>
      <charset val="134"/>
    </font>
    <font>
      <sz val="9"/>
      <color theme="1"/>
      <name val="等线"/>
      <charset val="134"/>
    </font>
    <font>
      <b/>
      <sz val="11"/>
      <color theme="1"/>
      <name val="等线"/>
      <charset val="134"/>
    </font>
    <font>
      <b/>
      <sz val="11"/>
      <color theme="0"/>
      <name val="等线"/>
      <charset val="134"/>
    </font>
    <font>
      <b/>
      <sz val="11"/>
      <color theme="0"/>
      <name val="等线"/>
      <charset val="134"/>
    </font>
    <font>
      <sz val="11"/>
      <color theme="0"/>
      <name val="等线"/>
      <charset val="134"/>
    </font>
    <font>
      <sz val="9"/>
      <color theme="1"/>
      <name val="微软雅黑"/>
      <charset val="134"/>
    </font>
    <font>
      <b/>
      <sz val="16"/>
      <name val="微软雅黑"/>
      <charset val="134"/>
    </font>
    <font>
      <b/>
      <sz val="30"/>
      <name val="微软雅黑"/>
      <charset val="134"/>
    </font>
    <font>
      <b/>
      <sz val="20"/>
      <name val="微软雅黑"/>
      <charset val="134"/>
    </font>
    <font>
      <b/>
      <sz val="16"/>
      <color theme="0"/>
      <name val="等线"/>
      <charset val="134"/>
    </font>
    <font>
      <b/>
      <sz val="11"/>
      <color theme="1"/>
      <name val="微软雅黑"/>
      <family val="2"/>
      <charset val="134"/>
    </font>
    <font>
      <b/>
      <sz val="10"/>
      <color theme="1"/>
      <name val="等线"/>
      <charset val="134"/>
    </font>
    <font>
      <b/>
      <sz val="16"/>
      <color theme="8" tint="-0.499984740745262"/>
      <name val="等线"/>
      <charset val="134"/>
    </font>
    <font>
      <b/>
      <sz val="10"/>
      <color rgb="FFFF0000"/>
      <name val="等线"/>
      <charset val="134"/>
    </font>
    <font>
      <sz val="11"/>
      <color theme="1"/>
      <name val="微软雅黑"/>
      <charset val="134"/>
    </font>
    <font>
      <b/>
      <sz val="12"/>
      <name val="微软雅黑"/>
      <charset val="134"/>
    </font>
    <font>
      <b/>
      <sz val="11"/>
      <color rgb="FF0070C0"/>
      <name val="微软雅黑"/>
      <charset val="134"/>
    </font>
    <font>
      <b/>
      <sz val="11"/>
      <color rgb="FF000000"/>
      <name val="微软雅黑"/>
      <charset val="134"/>
    </font>
    <font>
      <sz val="11"/>
      <color rgb="FF000000"/>
      <name val="微软雅黑"/>
      <charset val="134"/>
    </font>
    <font>
      <sz val="11"/>
      <color rgb="FFFF0000"/>
      <name val="微软雅黑"/>
      <charset val="134"/>
    </font>
    <font>
      <sz val="10"/>
      <color theme="1"/>
      <name val="微软雅黑"/>
      <charset val="134"/>
    </font>
    <font>
      <b/>
      <sz val="9"/>
      <color theme="0"/>
      <name val="等线"/>
      <charset val="134"/>
    </font>
    <font>
      <sz val="10"/>
      <color rgb="FFFF0000"/>
      <name val="微软雅黑"/>
      <charset val="134"/>
    </font>
    <font>
      <b/>
      <sz val="10"/>
      <color rgb="FFFF0000"/>
      <name val="微软雅黑"/>
      <charset val="134"/>
    </font>
    <font>
      <sz val="10"/>
      <name val="微软雅黑"/>
      <charset val="134"/>
    </font>
    <font>
      <b/>
      <sz val="12"/>
      <name val="等线"/>
      <charset val="134"/>
    </font>
    <font>
      <b/>
      <sz val="12"/>
      <color theme="1"/>
      <name val="等线"/>
      <charset val="134"/>
    </font>
    <font>
      <b/>
      <sz val="12"/>
      <color rgb="FFFF0000"/>
      <name val="等线"/>
      <charset val="134"/>
    </font>
    <font>
      <b/>
      <sz val="9"/>
      <color theme="1"/>
      <name val="等线"/>
      <charset val="134"/>
    </font>
    <font>
      <b/>
      <sz val="11"/>
      <name val="等线"/>
      <charset val="134"/>
    </font>
    <font>
      <sz val="6"/>
      <color theme="1"/>
      <name val="微软雅黑"/>
      <charset val="134"/>
    </font>
    <font>
      <sz val="11"/>
      <color theme="0"/>
      <name val="微软雅黑"/>
      <charset val="134"/>
    </font>
    <font>
      <b/>
      <sz val="10"/>
      <name val="微软雅黑"/>
      <charset val="134"/>
    </font>
    <font>
      <b/>
      <sz val="10.5"/>
      <name val="等线"/>
      <charset val="134"/>
    </font>
    <font>
      <b/>
      <sz val="18"/>
      <color rgb="FF05558D"/>
      <name val="等线"/>
      <charset val="134"/>
    </font>
    <font>
      <b/>
      <sz val="16"/>
      <color rgb="FF05558D"/>
      <name val="等线"/>
      <charset val="134"/>
    </font>
    <font>
      <b/>
      <sz val="14"/>
      <color rgb="FFFF0000"/>
      <name val="等线"/>
      <charset val="134"/>
    </font>
    <font>
      <b/>
      <sz val="11"/>
      <color rgb="FFFF0000"/>
      <name val="等线"/>
      <charset val="134"/>
    </font>
    <font>
      <b/>
      <sz val="10.5"/>
      <color theme="1"/>
      <name val="等线"/>
      <charset val="134"/>
    </font>
    <font>
      <b/>
      <sz val="11"/>
      <color rgb="FFFF0000"/>
      <name val="微软雅黑"/>
      <charset val="134"/>
    </font>
    <font>
      <b/>
      <sz val="10"/>
      <name val="等线"/>
      <charset val="134"/>
    </font>
    <font>
      <b/>
      <sz val="12"/>
      <color theme="0"/>
      <name val="等线"/>
      <charset val="134"/>
    </font>
    <font>
      <sz val="11"/>
      <name val="微软雅黑"/>
      <charset val="134"/>
    </font>
    <font>
      <b/>
      <sz val="11"/>
      <color theme="1"/>
      <name val="等线"/>
      <charset val="134"/>
    </font>
    <font>
      <b/>
      <sz val="10"/>
      <color theme="0"/>
      <name val="等线"/>
      <charset val="134"/>
    </font>
    <font>
      <b/>
      <sz val="10.5"/>
      <color rgb="FFFF0000"/>
      <name val="等线"/>
      <charset val="134"/>
    </font>
    <font>
      <b/>
      <sz val="14"/>
      <name val="等线"/>
      <charset val="134"/>
    </font>
    <font>
      <b/>
      <sz val="10"/>
      <color theme="1"/>
      <name val="等线"/>
      <charset val="134"/>
    </font>
    <font>
      <b/>
      <sz val="16"/>
      <color theme="7" tint="-0.499984740745262"/>
      <name val="等线"/>
      <charset val="134"/>
    </font>
    <font>
      <b/>
      <sz val="10"/>
      <color rgb="FFFF0000"/>
      <name val="等线"/>
      <charset val="134"/>
    </font>
    <font>
      <sz val="8"/>
      <color theme="1"/>
      <name val="微软雅黑"/>
      <charset val="134"/>
    </font>
    <font>
      <sz val="16"/>
      <color theme="1"/>
      <name val="微软雅黑"/>
      <charset val="134"/>
    </font>
    <font>
      <b/>
      <sz val="8"/>
      <name val="微软雅黑"/>
      <charset val="134"/>
    </font>
    <font>
      <b/>
      <sz val="28"/>
      <name val="微软雅黑"/>
      <charset val="134"/>
    </font>
    <font>
      <b/>
      <sz val="24"/>
      <name val="微软雅黑"/>
      <charset val="134"/>
    </font>
    <font>
      <b/>
      <sz val="16"/>
      <color theme="1"/>
      <name val="微软雅黑"/>
      <charset val="134"/>
    </font>
    <font>
      <sz val="12"/>
      <color theme="0"/>
      <name val="微软雅黑"/>
      <charset val="134"/>
    </font>
    <font>
      <sz val="10"/>
      <color theme="0"/>
      <name val="微软雅黑"/>
      <charset val="134"/>
    </font>
    <font>
      <sz val="8"/>
      <color rgb="FFFF0000"/>
      <name val="微软雅黑"/>
      <charset val="134"/>
    </font>
    <font>
      <sz val="8"/>
      <name val="微软雅黑"/>
      <charset val="134"/>
    </font>
    <font>
      <sz val="8"/>
      <color theme="1"/>
      <name val="微软雅黑"/>
      <family val="2"/>
      <charset val="134"/>
    </font>
    <font>
      <sz val="12"/>
      <color theme="1"/>
      <name val="微软雅黑"/>
      <charset val="134"/>
    </font>
    <font>
      <b/>
      <sz val="8"/>
      <color rgb="FFFF0000"/>
      <name val="微软雅黑"/>
      <family val="2"/>
      <charset val="134"/>
    </font>
    <font>
      <sz val="8"/>
      <color theme="0"/>
      <name val="微软雅黑"/>
      <charset val="134"/>
    </font>
    <font>
      <b/>
      <sz val="11"/>
      <color theme="0"/>
      <name val="微软雅黑"/>
      <family val="2"/>
      <charset val="134"/>
    </font>
    <font>
      <b/>
      <sz val="18"/>
      <color theme="8" tint="-0.499984740745262"/>
      <name val="等线"/>
      <charset val="134"/>
    </font>
    <font>
      <b/>
      <sz val="18"/>
      <color theme="5" tint="-0.499984740745262"/>
      <name val="等线"/>
      <charset val="134"/>
    </font>
    <font>
      <b/>
      <sz val="18"/>
      <color theme="7" tint="-0.499984740745262"/>
      <name val="等线"/>
      <charset val="134"/>
    </font>
    <font>
      <sz val="9"/>
      <color theme="0"/>
      <name val="微软雅黑"/>
      <charset val="134"/>
    </font>
    <font>
      <b/>
      <sz val="9"/>
      <color theme="0"/>
      <name val="微软雅黑"/>
      <family val="2"/>
      <charset val="134"/>
    </font>
    <font>
      <b/>
      <sz val="18"/>
      <color theme="4" tint="-0.499984740745262"/>
      <name val="等线"/>
      <charset val="134"/>
    </font>
    <font>
      <b/>
      <sz val="10"/>
      <color rgb="FF05558D"/>
      <name val="等线"/>
      <charset val="134"/>
    </font>
    <font>
      <b/>
      <sz val="8"/>
      <color rgb="FFFFFF00"/>
      <name val="等线"/>
      <charset val="134"/>
    </font>
    <font>
      <b/>
      <sz val="11"/>
      <color rgb="FF92D050"/>
      <name val="等线"/>
      <charset val="134"/>
    </font>
    <font>
      <sz val="11"/>
      <color theme="0"/>
      <name val="宋体"/>
      <charset val="134"/>
      <scheme val="minor"/>
    </font>
    <font>
      <b/>
      <sz val="22"/>
      <name val="微软雅黑"/>
      <charset val="134"/>
    </font>
    <font>
      <sz val="14"/>
      <color theme="1"/>
      <name val="微软雅黑"/>
      <charset val="134"/>
    </font>
    <font>
      <sz val="16"/>
      <name val="微软雅黑"/>
      <charset val="134"/>
    </font>
    <font>
      <b/>
      <sz val="8"/>
      <color theme="4" tint="-0.499984740745262"/>
      <name val="等线"/>
      <charset val="134"/>
    </font>
    <font>
      <b/>
      <sz val="16"/>
      <color theme="5" tint="-0.499984740745262"/>
      <name val="等线"/>
      <charset val="134"/>
    </font>
    <font>
      <b/>
      <sz val="10.5"/>
      <color theme="0"/>
      <name val="等线"/>
      <charset val="134"/>
    </font>
    <font>
      <sz val="8"/>
      <color theme="1"/>
      <name val="等线"/>
      <charset val="134"/>
    </font>
    <font>
      <sz val="16"/>
      <color theme="1"/>
      <name val="等线"/>
      <charset val="134"/>
    </font>
    <font>
      <b/>
      <sz val="8"/>
      <name val="等线"/>
      <charset val="134"/>
    </font>
    <font>
      <b/>
      <sz val="16"/>
      <name val="等线"/>
      <charset val="134"/>
    </font>
    <font>
      <b/>
      <sz val="14"/>
      <color theme="8" tint="-0.499984740745262"/>
      <name val="等线"/>
      <charset val="134"/>
    </font>
    <font>
      <sz val="12"/>
      <color theme="1"/>
      <name val="等线"/>
      <charset val="134"/>
    </font>
    <font>
      <sz val="6"/>
      <color theme="1"/>
      <name val="等线"/>
      <charset val="134"/>
    </font>
    <font>
      <b/>
      <sz val="8"/>
      <color theme="1"/>
      <name val="等线"/>
      <charset val="134"/>
    </font>
    <font>
      <b/>
      <sz val="16"/>
      <color theme="1"/>
      <name val="等线"/>
      <charset val="134"/>
    </font>
    <font>
      <b/>
      <sz val="20"/>
      <color rgb="FF05558D"/>
      <name val="等线"/>
      <charset val="134"/>
    </font>
    <font>
      <b/>
      <sz val="11"/>
      <color theme="0"/>
      <name val="微软雅黑"/>
      <charset val="134"/>
    </font>
    <font>
      <b/>
      <sz val="11"/>
      <color theme="1"/>
      <name val="微软雅黑"/>
      <charset val="134"/>
    </font>
    <font>
      <b/>
      <sz val="10"/>
      <color theme="1"/>
      <name val="微软雅黑"/>
      <charset val="134"/>
    </font>
    <font>
      <b/>
      <sz val="14"/>
      <color theme="0"/>
      <name val="等线"/>
      <charset val="134"/>
    </font>
    <font>
      <b/>
      <sz val="10"/>
      <color theme="1"/>
      <name val="微软雅黑"/>
      <family val="2"/>
      <charset val="134"/>
    </font>
    <font>
      <b/>
      <sz val="18"/>
      <color theme="0"/>
      <name val="等线"/>
      <charset val="134"/>
    </font>
    <font>
      <b/>
      <sz val="11"/>
      <color theme="7" tint="-0.499984740745262"/>
      <name val="等线"/>
      <charset val="134"/>
    </font>
    <font>
      <b/>
      <sz val="16"/>
      <color theme="4" tint="-0.499984740745262"/>
      <name val="等线"/>
      <charset val="134"/>
    </font>
    <font>
      <b/>
      <sz val="9"/>
      <name val="微软雅黑"/>
      <charset val="134"/>
    </font>
    <font>
      <b/>
      <sz val="11"/>
      <color rgb="FF05558D"/>
      <name val="等线"/>
      <charset val="134"/>
    </font>
    <font>
      <sz val="16"/>
      <color rgb="FF000000"/>
      <name val="微软雅黑"/>
      <charset val="134"/>
    </font>
    <font>
      <b/>
      <sz val="36"/>
      <color theme="1"/>
      <name val="微软雅黑"/>
      <charset val="134"/>
    </font>
    <font>
      <b/>
      <sz val="20"/>
      <color theme="1"/>
      <name val="微软雅黑"/>
      <charset val="134"/>
    </font>
    <font>
      <sz val="10"/>
      <color theme="1"/>
      <name val="微软雅黑"/>
      <family val="2"/>
      <charset val="134"/>
    </font>
    <font>
      <b/>
      <sz val="22"/>
      <color theme="8" tint="-0.499984740745262"/>
      <name val="微软雅黑"/>
      <charset val="134"/>
    </font>
    <font>
      <b/>
      <sz val="13"/>
      <color theme="0"/>
      <name val="微软雅黑"/>
      <charset val="134"/>
    </font>
    <font>
      <b/>
      <sz val="14"/>
      <color rgb="FFFF0000"/>
      <name val="微软雅黑"/>
      <family val="2"/>
      <charset val="134"/>
    </font>
    <font>
      <sz val="12"/>
      <color theme="1"/>
      <name val="宋体"/>
      <charset val="134"/>
      <scheme val="minor"/>
    </font>
    <font>
      <sz val="12"/>
      <color theme="1"/>
      <name val="WPS灵秀黑"/>
      <charset val="134"/>
    </font>
    <font>
      <sz val="14"/>
      <color theme="1"/>
      <name val="等线"/>
      <family val="3"/>
      <charset val="134"/>
    </font>
    <font>
      <b/>
      <sz val="28"/>
      <color rgb="FF00B0F0"/>
      <name val="微软雅黑"/>
      <family val="2"/>
      <charset val="134"/>
    </font>
    <font>
      <b/>
      <sz val="20"/>
      <color theme="0"/>
      <name val="等线"/>
      <family val="3"/>
      <charset val="134"/>
    </font>
    <font>
      <b/>
      <sz val="22"/>
      <color theme="1"/>
      <name val="微软雅黑"/>
      <family val="2"/>
      <charset val="134"/>
    </font>
    <font>
      <b/>
      <sz val="12"/>
      <color theme="1"/>
      <name val="微软雅黑"/>
      <family val="2"/>
      <charset val="134"/>
    </font>
    <font>
      <b/>
      <sz val="18"/>
      <color theme="1"/>
      <name val="微软雅黑"/>
      <family val="2"/>
      <charset val="134"/>
    </font>
    <font>
      <sz val="11"/>
      <color theme="1"/>
      <name val="WPS灵秀黑"/>
      <charset val="134"/>
    </font>
    <font>
      <b/>
      <sz val="10"/>
      <color rgb="FFFF6238"/>
      <name val="微软雅黑"/>
      <family val="2"/>
      <charset val="134"/>
    </font>
    <font>
      <b/>
      <sz val="14"/>
      <color rgb="FF000000"/>
      <name val="微软雅黑"/>
      <family val="2"/>
      <charset val="134"/>
    </font>
    <font>
      <b/>
      <sz val="16"/>
      <color rgb="FF000000"/>
      <name val="微软雅黑"/>
      <family val="2"/>
      <charset val="134"/>
    </font>
    <font>
      <b/>
      <sz val="12"/>
      <color rgb="FFFF0000"/>
      <name val="微软雅黑"/>
      <family val="2"/>
      <charset val="134"/>
    </font>
    <font>
      <b/>
      <sz val="14"/>
      <color rgb="FFFF0000"/>
      <name val="微软雅黑"/>
      <family val="2"/>
      <charset val="134"/>
    </font>
    <font>
      <sz val="10"/>
      <color theme="1"/>
      <name val="宋体"/>
      <family val="3"/>
      <charset val="134"/>
      <scheme val="minor"/>
    </font>
    <font>
      <b/>
      <sz val="10"/>
      <color rgb="FFFF0000"/>
      <name val="微软雅黑"/>
      <family val="2"/>
      <charset val="134"/>
    </font>
    <font>
      <sz val="10"/>
      <color rgb="FFFF0000"/>
      <name val="微软雅黑"/>
      <family val="2"/>
      <charset val="134"/>
    </font>
    <font>
      <sz val="11"/>
      <color rgb="FFFF0000"/>
      <name val="微软雅黑"/>
      <family val="2"/>
      <charset val="134"/>
    </font>
    <font>
      <sz val="8"/>
      <color theme="1"/>
      <name val="宋体"/>
      <family val="3"/>
      <charset val="134"/>
      <scheme val="minor"/>
    </font>
    <font>
      <sz val="10"/>
      <name val="微软雅黑"/>
      <family val="2"/>
      <charset val="134"/>
    </font>
    <font>
      <b/>
      <sz val="28"/>
      <color theme="1"/>
      <name val="微软雅黑"/>
      <family val="2"/>
      <charset val="134"/>
    </font>
    <font>
      <b/>
      <sz val="26"/>
      <color theme="0"/>
      <name val="微软雅黑"/>
      <family val="2"/>
      <charset val="134"/>
    </font>
    <font>
      <b/>
      <sz val="12"/>
      <color theme="0"/>
      <name val="微软雅黑"/>
      <family val="2"/>
      <charset val="134"/>
    </font>
    <font>
      <sz val="10.5"/>
      <color theme="1"/>
      <name val="Calibri"/>
      <family val="2"/>
    </font>
    <font>
      <b/>
      <sz val="28"/>
      <color theme="0"/>
      <name val="微软雅黑"/>
      <family val="2"/>
      <charset val="134"/>
    </font>
    <font>
      <sz val="12"/>
      <name val="微软雅黑"/>
      <family val="2"/>
      <charset val="134"/>
    </font>
    <font>
      <sz val="10"/>
      <color rgb="FF000000"/>
      <name val="宋体"/>
      <family val="3"/>
      <charset val="134"/>
    </font>
    <font>
      <sz val="10"/>
      <color rgb="FF0070C0"/>
      <name val="宋体"/>
      <family val="3"/>
      <charset val="134"/>
      <scheme val="minor"/>
    </font>
    <font>
      <sz val="11"/>
      <color rgb="FF0070C0"/>
      <name val="微软雅黑"/>
      <family val="2"/>
      <charset val="134"/>
    </font>
    <font>
      <b/>
      <sz val="30"/>
      <color theme="1"/>
      <name val="微软雅黑"/>
      <family val="2"/>
      <charset val="134"/>
    </font>
    <font>
      <sz val="10"/>
      <color rgb="FF0070C0"/>
      <name val="宋体"/>
      <family val="3"/>
      <charset val="134"/>
    </font>
    <font>
      <b/>
      <sz val="11"/>
      <name val="微软雅黑"/>
      <family val="2"/>
      <charset val="134"/>
    </font>
    <font>
      <b/>
      <sz val="10"/>
      <color rgb="FFFF0000"/>
      <name val="宋体"/>
      <family val="3"/>
      <charset val="134"/>
      <scheme val="minor"/>
    </font>
    <font>
      <strike/>
      <sz val="11"/>
      <name val="微软雅黑"/>
      <family val="2"/>
      <charset val="134"/>
    </font>
    <font>
      <sz val="10"/>
      <color rgb="FFFF0000"/>
      <name val="宋体"/>
      <family val="3"/>
      <charset val="134"/>
      <scheme val="minor"/>
    </font>
    <font>
      <sz val="16"/>
      <color theme="1"/>
      <name val="宋体"/>
      <family val="3"/>
      <charset val="134"/>
      <scheme val="minor"/>
    </font>
    <font>
      <b/>
      <sz val="22"/>
      <color theme="0"/>
      <name val="等线"/>
      <family val="3"/>
      <charset val="134"/>
    </font>
    <font>
      <sz val="16"/>
      <color rgb="FF0070C0"/>
      <name val="宋体"/>
      <family val="3"/>
      <charset val="134"/>
      <scheme val="minor"/>
    </font>
    <font>
      <sz val="16"/>
      <color theme="0"/>
      <name val="微软雅黑"/>
      <family val="2"/>
      <charset val="134"/>
    </font>
    <font>
      <b/>
      <sz val="14"/>
      <color theme="1"/>
      <name val="微软雅黑"/>
      <family val="2"/>
      <charset val="134"/>
    </font>
    <font>
      <b/>
      <sz val="22"/>
      <color rgb="FF05558D"/>
      <name val="微软雅黑"/>
      <family val="2"/>
      <charset val="134"/>
    </font>
    <font>
      <b/>
      <sz val="18"/>
      <color theme="5" tint="-0.249977111117893"/>
      <name val="微软雅黑"/>
      <family val="2"/>
      <charset val="134"/>
    </font>
    <font>
      <sz val="14"/>
      <color theme="1"/>
      <name val="宋体"/>
      <family val="3"/>
      <charset val="134"/>
      <scheme val="minor"/>
    </font>
    <font>
      <b/>
      <sz val="24"/>
      <color theme="0"/>
      <name val="微软雅黑"/>
      <family val="2"/>
      <charset val="134"/>
    </font>
    <font>
      <b/>
      <sz val="22"/>
      <color theme="0"/>
      <name val="微软雅黑"/>
      <family val="2"/>
      <charset val="134"/>
    </font>
    <font>
      <sz val="11"/>
      <color theme="8" tint="-0.499984740745262"/>
      <name val="宋体"/>
      <family val="3"/>
      <charset val="134"/>
      <scheme val="minor"/>
    </font>
    <font>
      <b/>
      <sz val="18"/>
      <color theme="0"/>
      <name val="微软雅黑"/>
      <family val="2"/>
      <charset val="134"/>
    </font>
    <font>
      <b/>
      <sz val="18"/>
      <color theme="8" tint="-0.499984740745262"/>
      <name val="微软雅黑"/>
      <family val="2"/>
      <charset val="134"/>
    </font>
    <font>
      <b/>
      <sz val="18"/>
      <name val="微软雅黑"/>
      <family val="2"/>
      <charset val="134"/>
    </font>
    <font>
      <b/>
      <sz val="16"/>
      <color theme="1"/>
      <name val="Microsoft YaHei"/>
      <charset val="134"/>
    </font>
    <font>
      <b/>
      <sz val="12"/>
      <color theme="1" tint="0.499984740745262"/>
      <name val="Microsoft YaHei"/>
      <charset val="134"/>
    </font>
    <font>
      <b/>
      <sz val="16"/>
      <color theme="0"/>
      <name val="微软雅黑"/>
      <family val="2"/>
      <charset val="134"/>
    </font>
    <font>
      <b/>
      <sz val="13"/>
      <color theme="1"/>
      <name val="等线"/>
      <family val="3"/>
      <charset val="134"/>
    </font>
    <font>
      <sz val="11"/>
      <name val="微软雅黑"/>
      <family val="2"/>
      <charset val="134"/>
    </font>
    <font>
      <u/>
      <sz val="11"/>
      <color rgb="FF0000FF"/>
      <name val="宋体"/>
      <family val="3"/>
      <charset val="134"/>
      <scheme val="minor"/>
    </font>
    <font>
      <sz val="12"/>
      <name val="宋体"/>
      <family val="3"/>
      <charset val="134"/>
    </font>
    <font>
      <sz val="11"/>
      <name val=""/>
      <charset val="134"/>
    </font>
    <font>
      <sz val="11"/>
      <color indexed="8"/>
      <name val="宋体"/>
      <family val="3"/>
      <charset val="134"/>
    </font>
    <font>
      <sz val="10"/>
      <color indexed="8"/>
      <name val="Arial"/>
      <family val="2"/>
    </font>
    <font>
      <b/>
      <sz val="10"/>
      <color theme="5" tint="-0.499984740745262"/>
      <name val="等线"/>
      <family val="3"/>
      <charset val="134"/>
    </font>
    <font>
      <b/>
      <sz val="12"/>
      <color theme="7" tint="-0.499984740745262"/>
      <name val="等线"/>
      <family val="3"/>
      <charset val="134"/>
    </font>
    <font>
      <b/>
      <sz val="12"/>
      <color theme="8" tint="-0.499984740745262"/>
      <name val="等线"/>
      <family val="3"/>
      <charset val="134"/>
    </font>
    <font>
      <b/>
      <sz val="12"/>
      <color theme="5" tint="-0.499984740745262"/>
      <name val="等线"/>
      <family val="3"/>
      <charset val="134"/>
    </font>
    <font>
      <b/>
      <sz val="9"/>
      <color rgb="FFFF0000"/>
      <name val="等线"/>
      <family val="3"/>
      <charset val="134"/>
    </font>
    <font>
      <b/>
      <sz val="12"/>
      <color rgb="FF05558D"/>
      <name val="等线"/>
      <family val="3"/>
      <charset val="134"/>
    </font>
    <font>
      <b/>
      <sz val="14"/>
      <color rgb="FFF67F00"/>
      <name val="微软雅黑"/>
      <family val="2"/>
      <charset val="134"/>
    </font>
    <font>
      <b/>
      <sz val="12"/>
      <color rgb="FFF67F00"/>
      <name val="微软雅黑"/>
      <family val="2"/>
      <charset val="134"/>
    </font>
    <font>
      <b/>
      <sz val="16"/>
      <color rgb="FFF67F00"/>
      <name val="微软雅黑"/>
      <family val="2"/>
      <charset val="134"/>
    </font>
    <font>
      <b/>
      <sz val="11"/>
      <color theme="5" tint="-0.499984740745262"/>
      <name val="等线"/>
      <family val="3"/>
      <charset val="134"/>
    </font>
    <font>
      <b/>
      <sz val="16"/>
      <color rgb="FFFF0000"/>
      <name val="等线"/>
      <family val="3"/>
      <charset val="134"/>
    </font>
    <font>
      <b/>
      <sz val="18"/>
      <color rgb="FF0678CD"/>
      <name val="微软雅黑"/>
      <family val="2"/>
      <charset val="134"/>
    </font>
    <font>
      <b/>
      <sz val="12"/>
      <color rgb="FFFFFF00"/>
      <name val="等线"/>
      <family val="3"/>
      <charset val="134"/>
    </font>
    <font>
      <b/>
      <sz val="10"/>
      <name val="微软雅黑"/>
      <family val="2"/>
      <charset val="134"/>
    </font>
    <font>
      <b/>
      <sz val="11"/>
      <color theme="4" tint="-0.499984740745262"/>
      <name val="等线"/>
      <family val="3"/>
      <charset val="134"/>
    </font>
    <font>
      <b/>
      <sz val="12"/>
      <color theme="4" tint="-0.499984740745262"/>
      <name val="等线"/>
      <family val="3"/>
      <charset val="134"/>
    </font>
    <font>
      <b/>
      <sz val="20"/>
      <color rgb="FF00B0F0"/>
      <name val="等线"/>
      <family val="3"/>
      <charset val="134"/>
    </font>
    <font>
      <b/>
      <sz val="18"/>
      <color rgb="FFFFC000"/>
      <name val="微软雅黑"/>
      <family val="2"/>
      <charset val="134"/>
    </font>
    <font>
      <b/>
      <sz val="20"/>
      <color rgb="FF0678CD"/>
      <name val="微软雅黑"/>
      <family val="2"/>
      <charset val="134"/>
    </font>
    <font>
      <b/>
      <sz val="8"/>
      <color theme="0"/>
      <name val="等线"/>
      <family val="3"/>
      <charset val="134"/>
    </font>
    <font>
      <sz val="8"/>
      <color rgb="FFFFC000"/>
      <name val="微软雅黑"/>
      <family val="2"/>
      <charset val="134"/>
    </font>
    <font>
      <b/>
      <sz val="14"/>
      <color rgb="FFFFC000"/>
      <name val="微软雅黑"/>
      <family val="2"/>
      <charset val="134"/>
    </font>
    <font>
      <b/>
      <sz val="10"/>
      <color rgb="FFC00000"/>
      <name val="等线"/>
      <family val="3"/>
      <charset val="134"/>
    </font>
    <font>
      <b/>
      <sz val="8"/>
      <color rgb="FFC00000"/>
      <name val="微软雅黑"/>
      <family val="2"/>
      <charset val="134"/>
    </font>
    <font>
      <b/>
      <sz val="9"/>
      <name val="宋体"/>
      <family val="3"/>
      <charset val="134"/>
    </font>
    <font>
      <sz val="9"/>
      <name val="宋体"/>
      <family val="3"/>
      <charset val="134"/>
    </font>
    <font>
      <b/>
      <sz val="12"/>
      <name val="宋体"/>
      <family val="3"/>
      <charset val="134"/>
    </font>
    <font>
      <sz val="11"/>
      <color theme="1"/>
      <name val="宋体"/>
      <family val="3"/>
      <charset val="134"/>
      <scheme val="minor"/>
    </font>
    <font>
      <b/>
      <sz val="20"/>
      <color theme="1"/>
      <name val="等线"/>
      <family val="3"/>
      <charset val="134"/>
    </font>
    <font>
      <b/>
      <sz val="16"/>
      <color theme="1"/>
      <name val="微软雅黑"/>
      <family val="2"/>
      <charset val="134"/>
    </font>
    <font>
      <b/>
      <sz val="12"/>
      <color theme="0"/>
      <name val="等线"/>
      <family val="3"/>
      <charset val="134"/>
    </font>
    <font>
      <b/>
      <sz val="11"/>
      <color rgb="FFFF0000"/>
      <name val="等线"/>
      <family val="3"/>
      <charset val="134"/>
    </font>
    <font>
      <b/>
      <sz val="18"/>
      <color rgb="FF05558D"/>
      <name val="等线"/>
      <family val="3"/>
      <charset val="134"/>
    </font>
    <font>
      <b/>
      <sz val="11"/>
      <color rgb="FFFFFF00"/>
      <name val="等线"/>
      <family val="3"/>
      <charset val="134"/>
    </font>
    <font>
      <b/>
      <sz val="10.5"/>
      <color rgb="FFFF0000"/>
      <name val="等线"/>
      <family val="3"/>
      <charset val="134"/>
    </font>
    <font>
      <b/>
      <sz val="10.5"/>
      <name val="等线"/>
      <family val="3"/>
      <charset val="134"/>
    </font>
    <font>
      <b/>
      <sz val="16"/>
      <color rgb="FF05558D"/>
      <name val="等线"/>
      <family val="3"/>
      <charset val="134"/>
    </font>
    <font>
      <b/>
      <sz val="11"/>
      <color rgb="FF05558D"/>
      <name val="等线"/>
      <family val="3"/>
      <charset val="134"/>
    </font>
    <font>
      <b/>
      <sz val="16"/>
      <color theme="8" tint="-0.499984740745262"/>
      <name val="等线"/>
      <family val="3"/>
      <charset val="134"/>
    </font>
    <font>
      <b/>
      <sz val="14"/>
      <color theme="8" tint="-0.499984740745262"/>
      <name val="等线"/>
      <family val="3"/>
      <charset val="134"/>
    </font>
    <font>
      <b/>
      <sz val="16"/>
      <color theme="7" tint="-0.499984740745262"/>
      <name val="等线"/>
      <family val="3"/>
      <charset val="134"/>
    </font>
    <font>
      <b/>
      <sz val="11"/>
      <color theme="7" tint="-0.499984740745262"/>
      <name val="等线"/>
      <family val="3"/>
      <charset val="134"/>
    </font>
    <font>
      <b/>
      <sz val="16"/>
      <color theme="4" tint="-0.499984740745262"/>
      <name val="等线"/>
      <family val="3"/>
      <charset val="134"/>
    </font>
    <font>
      <b/>
      <sz val="10"/>
      <color theme="0"/>
      <name val="等线"/>
      <family val="3"/>
      <charset val="134"/>
    </font>
    <font>
      <b/>
      <sz val="9"/>
      <color theme="0"/>
      <name val="等线"/>
      <family val="3"/>
      <charset val="134"/>
    </font>
    <font>
      <b/>
      <sz val="10.5"/>
      <color theme="1"/>
      <name val="等线"/>
      <family val="3"/>
      <charset val="134"/>
    </font>
    <font>
      <b/>
      <sz val="18"/>
      <color theme="8" tint="-0.499984740745262"/>
      <name val="等线"/>
      <family val="3"/>
      <charset val="134"/>
    </font>
    <font>
      <b/>
      <sz val="18"/>
      <color theme="7" tint="-0.499984740745262"/>
      <name val="等线"/>
      <family val="3"/>
      <charset val="134"/>
    </font>
    <font>
      <b/>
      <sz val="11"/>
      <color theme="0"/>
      <name val="等线"/>
      <family val="3"/>
      <charset val="134"/>
    </font>
    <font>
      <b/>
      <sz val="11"/>
      <color theme="8" tint="-0.499984740745262"/>
      <name val="等线"/>
      <family val="3"/>
      <charset val="134"/>
    </font>
    <font>
      <b/>
      <sz val="18"/>
      <color theme="4" tint="-0.499984740745262"/>
      <name val="等线"/>
      <family val="3"/>
      <charset val="134"/>
    </font>
    <font>
      <b/>
      <sz val="18"/>
      <color theme="5" tint="-0.499984740745262"/>
      <name val="等线"/>
      <family val="3"/>
      <charset val="134"/>
    </font>
    <font>
      <b/>
      <sz val="16"/>
      <color theme="5" tint="-0.499984740745262"/>
      <name val="等线"/>
      <family val="3"/>
      <charset val="134"/>
    </font>
    <font>
      <b/>
      <sz val="14"/>
      <color rgb="FF05558D"/>
      <name val="等线"/>
      <family val="3"/>
      <charset val="134"/>
    </font>
    <font>
      <b/>
      <sz val="10"/>
      <name val="等线"/>
      <family val="3"/>
      <charset val="134"/>
    </font>
    <font>
      <b/>
      <sz val="10"/>
      <color rgb="FFFF0000"/>
      <name val="等线"/>
      <family val="3"/>
      <charset val="134"/>
    </font>
    <font>
      <b/>
      <sz val="10"/>
      <color theme="1"/>
      <name val="等线"/>
      <family val="3"/>
      <charset val="134"/>
    </font>
    <font>
      <b/>
      <sz val="11"/>
      <color theme="1"/>
      <name val="等线"/>
      <family val="3"/>
      <charset val="134"/>
    </font>
    <font>
      <b/>
      <sz val="16"/>
      <name val="微软雅黑"/>
      <family val="2"/>
      <charset val="134"/>
    </font>
    <font>
      <sz val="10"/>
      <color theme="0"/>
      <name val="微软雅黑"/>
      <family val="2"/>
      <charset val="134"/>
    </font>
    <font>
      <sz val="8"/>
      <name val="微软雅黑"/>
      <family val="2"/>
      <charset val="134"/>
    </font>
    <font>
      <sz val="8"/>
      <color rgb="FFFF0000"/>
      <name val="微软雅黑"/>
      <family val="2"/>
      <charset val="134"/>
    </font>
    <font>
      <b/>
      <sz val="9"/>
      <color theme="1"/>
      <name val="等线"/>
      <family val="3"/>
      <charset val="134"/>
    </font>
    <font>
      <b/>
      <sz val="14"/>
      <color rgb="FFFF0000"/>
      <name val="等线"/>
      <family val="3"/>
      <charset val="134"/>
    </font>
    <font>
      <sz val="9"/>
      <name val="宋体"/>
      <family val="3"/>
      <charset val="134"/>
      <scheme val="minor"/>
    </font>
  </fonts>
  <fills count="34">
    <fill>
      <patternFill patternType="none"/>
    </fill>
    <fill>
      <patternFill patternType="gray125"/>
    </fill>
    <fill>
      <patternFill patternType="solid">
        <fgColor rgb="FF0678CD"/>
        <bgColor indexed="64"/>
      </patternFill>
    </fill>
    <fill>
      <patternFill patternType="solid">
        <fgColor theme="0"/>
        <bgColor indexed="64"/>
      </patternFill>
    </fill>
    <fill>
      <patternFill patternType="solid">
        <fgColor theme="8" tint="0.79998168889431442"/>
        <bgColor indexed="64"/>
      </patternFill>
    </fill>
    <fill>
      <patternFill patternType="solid">
        <fgColor rgb="FFD0EAFC"/>
        <bgColor indexed="64"/>
      </patternFill>
    </fill>
    <fill>
      <patternFill patternType="solid">
        <fgColor rgb="FFB8DFFB"/>
        <bgColor indexed="64"/>
      </patternFill>
    </fill>
    <fill>
      <patternFill patternType="solid">
        <fgColor rgb="FF0678CD"/>
        <bgColor theme="4"/>
      </patternFill>
    </fill>
    <fill>
      <patternFill patternType="solid">
        <fgColor rgb="FFD0EAFC"/>
        <bgColor theme="4"/>
      </patternFill>
    </fill>
    <fill>
      <patternFill patternType="solid">
        <fgColor theme="8" tint="-0.249977111117893"/>
        <bgColor theme="4"/>
      </patternFill>
    </fill>
    <fill>
      <patternFill patternType="solid">
        <fgColor theme="8" tint="0.79998168889431442"/>
        <bgColor theme="4"/>
      </patternFill>
    </fill>
    <fill>
      <patternFill patternType="solid">
        <fgColor theme="8" tint="-0.249977111117893"/>
        <bgColor indexed="64"/>
      </patternFill>
    </fill>
    <fill>
      <patternFill patternType="solid">
        <fgColor theme="7" tint="-0.249977111117893"/>
        <bgColor theme="4"/>
      </patternFill>
    </fill>
    <fill>
      <patternFill patternType="solid">
        <fgColor theme="7" tint="0.79998168889431442"/>
        <bgColor theme="4"/>
      </patternFill>
    </fill>
    <fill>
      <patternFill patternType="solid">
        <fgColor theme="7" tint="-0.249977111117893"/>
        <bgColor indexed="64"/>
      </patternFill>
    </fill>
    <fill>
      <patternFill patternType="solid">
        <fgColor rgb="FFF7AC03"/>
        <bgColor indexed="64"/>
      </patternFill>
    </fill>
    <fill>
      <patternFill patternType="solid">
        <fgColor rgb="FF1B86CA"/>
        <bgColor theme="4"/>
      </patternFill>
    </fill>
    <fill>
      <patternFill patternType="solid">
        <fgColor rgb="FFF7AC03"/>
        <bgColor theme="4"/>
      </patternFill>
    </fill>
    <fill>
      <patternFill patternType="solid">
        <fgColor theme="5" tint="0.79998168889431442"/>
        <bgColor theme="4"/>
      </patternFill>
    </fill>
    <fill>
      <patternFill patternType="solid">
        <fgColor theme="5" tint="-0.249977111117893"/>
        <bgColor theme="4"/>
      </patternFill>
    </fill>
    <fill>
      <patternFill patternType="solid">
        <fgColor rgb="FFEFFDFF"/>
        <bgColor indexed="64"/>
      </patternFill>
    </fill>
    <fill>
      <patternFill patternType="solid">
        <fgColor rgb="FFFFFF00"/>
        <bgColor indexed="64"/>
      </patternFill>
    </fill>
    <fill>
      <patternFill patternType="solid">
        <fgColor theme="4" tint="0.79998168889431442"/>
        <bgColor theme="4"/>
      </patternFill>
    </fill>
    <fill>
      <patternFill patternType="solid">
        <fgColor theme="4"/>
        <bgColor theme="4"/>
      </patternFill>
    </fill>
    <fill>
      <patternFill patternType="solid">
        <fgColor theme="5" tint="0.59999389629810485"/>
        <bgColor theme="4"/>
      </patternFill>
    </fill>
    <fill>
      <patternFill patternType="solid">
        <fgColor theme="7" tint="0.59999389629810485"/>
        <bgColor theme="4"/>
      </patternFill>
    </fill>
    <fill>
      <patternFill patternType="solid">
        <fgColor rgb="FF4874CB"/>
        <bgColor theme="4"/>
      </patternFill>
    </fill>
    <fill>
      <patternFill patternType="solid">
        <fgColor rgb="FF1B86CA"/>
        <bgColor indexed="64"/>
      </patternFill>
    </fill>
    <fill>
      <patternFill patternType="solid">
        <fgColor theme="4" tint="0.79998168889431442"/>
        <bgColor indexed="64"/>
      </patternFill>
    </fill>
    <fill>
      <patternFill patternType="solid">
        <fgColor theme="8" tint="-0.249977111117893"/>
        <bgColor theme="8" tint="0.79995117038483843"/>
      </patternFill>
    </fill>
    <fill>
      <patternFill patternType="solid">
        <fgColor rgb="FF0070C0"/>
        <bgColor indexed="64"/>
      </patternFill>
    </fill>
    <fill>
      <patternFill patternType="solid">
        <fgColor theme="0" tint="-4.9989318521683403E-2"/>
        <bgColor indexed="64"/>
      </patternFill>
    </fill>
    <fill>
      <patternFill patternType="solid">
        <fgColor theme="8" tint="-0.249977111117893"/>
        <bgColor theme="8" tint="0.79992065187536243"/>
      </patternFill>
    </fill>
    <fill>
      <patternFill patternType="solid">
        <fgColor rgb="FF0669AD"/>
        <bgColor indexed="64"/>
      </patternFill>
    </fill>
  </fills>
  <borders count="101">
    <border>
      <left/>
      <right/>
      <top/>
      <bottom/>
      <diagonal/>
    </border>
    <border>
      <left style="thin">
        <color auto="1"/>
      </left>
      <right style="thin">
        <color auto="1"/>
      </right>
      <top style="thin">
        <color auto="1"/>
      </top>
      <bottom style="thin">
        <color auto="1"/>
      </bottom>
      <diagonal/>
    </border>
    <border>
      <left style="thin">
        <color theme="0" tint="-0.14999847407452621"/>
      </left>
      <right/>
      <top style="thin">
        <color theme="0" tint="-0.14999847407452621"/>
      </top>
      <bottom/>
      <diagonal/>
    </border>
    <border>
      <left/>
      <right/>
      <top style="thin">
        <color theme="0" tint="-0.14999847407452621"/>
      </top>
      <bottom/>
      <diagonal/>
    </border>
    <border>
      <left/>
      <right style="thin">
        <color theme="0" tint="-0.14999847407452621"/>
      </right>
      <top style="thin">
        <color theme="0" tint="-0.14999847407452621"/>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0" tint="-0.14999847407452621"/>
      </left>
      <right/>
      <top/>
      <bottom/>
      <diagonal/>
    </border>
    <border>
      <left/>
      <right style="thin">
        <color theme="0" tint="-0.14999847407452621"/>
      </right>
      <top/>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theme="0" tint="-0.14999847407452621"/>
      </left>
      <right style="thin">
        <color theme="0" tint="-0.14999847407452621"/>
      </right>
      <top style="thin">
        <color theme="0" tint="-0.14999847407452621"/>
      </top>
      <bottom/>
      <diagonal/>
    </border>
    <border>
      <left style="thin">
        <color theme="0" tint="-0.14999847407452621"/>
      </left>
      <right style="thin">
        <color theme="0" tint="-0.14999847407452621"/>
      </right>
      <top/>
      <bottom style="thin">
        <color theme="0" tint="-0.14999847407452621"/>
      </bottom>
      <diagonal/>
    </border>
    <border>
      <left style="thin">
        <color theme="0" tint="-0.14999847407452621"/>
      </left>
      <right/>
      <top style="thin">
        <color theme="0" tint="-0.14999847407452621"/>
      </top>
      <bottom style="thin">
        <color theme="0" tint="-0.14999847407452621"/>
      </bottom>
      <diagonal/>
    </border>
    <border>
      <left/>
      <right/>
      <top style="thin">
        <color theme="0" tint="-0.14999847407452621"/>
      </top>
      <bottom style="thin">
        <color theme="0" tint="-0.14999847407452621"/>
      </bottom>
      <diagonal/>
    </border>
    <border>
      <left/>
      <right style="thin">
        <color theme="0" tint="-0.14999847407452621"/>
      </right>
      <top style="thin">
        <color theme="0" tint="-0.14999847407452621"/>
      </top>
      <bottom style="thin">
        <color theme="0" tint="-0.14999847407452621"/>
      </bottom>
      <diagonal/>
    </border>
    <border>
      <left style="thin">
        <color rgb="FFFF9C99"/>
      </left>
      <right style="thin">
        <color rgb="FFFF9C99"/>
      </right>
      <top style="thin">
        <color rgb="FFFF9C99"/>
      </top>
      <bottom style="thin">
        <color rgb="FFFF9C99"/>
      </bottom>
      <diagonal/>
    </border>
    <border>
      <left style="thin">
        <color rgb="FFFF9C99"/>
      </left>
      <right style="thin">
        <color rgb="FFFF9C99"/>
      </right>
      <top style="thin">
        <color rgb="FFFF9C99"/>
      </top>
      <bottom/>
      <diagonal/>
    </border>
    <border>
      <left style="thin">
        <color rgb="FFFF9C99"/>
      </left>
      <right style="thin">
        <color rgb="FFFF9C99"/>
      </right>
      <top/>
      <bottom/>
      <diagonal/>
    </border>
    <border>
      <left style="thin">
        <color rgb="FFFF9C99"/>
      </left>
      <right style="thin">
        <color rgb="FFFF9C99"/>
      </right>
      <top/>
      <bottom style="thin">
        <color rgb="FFFF9C99"/>
      </bottom>
      <diagonal/>
    </border>
    <border>
      <left style="hair">
        <color rgb="FF95A3C6"/>
      </left>
      <right style="hair">
        <color rgb="FF95A3C6"/>
      </right>
      <top/>
      <bottom style="hair">
        <color rgb="FF95A3C6"/>
      </bottom>
      <diagonal/>
    </border>
    <border>
      <left style="hair">
        <color rgb="FF95A3C6"/>
      </left>
      <right style="hair">
        <color rgb="FF95A3C6"/>
      </right>
      <top style="hair">
        <color rgb="FF95A3C6"/>
      </top>
      <bottom style="hair">
        <color rgb="FF95A3C6"/>
      </bottom>
      <diagonal/>
    </border>
    <border>
      <left style="hair">
        <color rgb="FF95A3C6"/>
      </left>
      <right style="hair">
        <color rgb="FF95A3C6"/>
      </right>
      <top style="hair">
        <color rgb="FF95A3C6"/>
      </top>
      <bottom style="thin">
        <color auto="1"/>
      </bottom>
      <diagonal/>
    </border>
    <border>
      <left style="thin">
        <color theme="0" tint="-0.14999847407452621"/>
      </left>
      <right style="thin">
        <color theme="0" tint="-0.14999847407452621"/>
      </right>
      <top/>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theme="2"/>
      </left>
      <right style="thin">
        <color theme="2"/>
      </right>
      <top style="thin">
        <color theme="2"/>
      </top>
      <bottom style="thin">
        <color theme="2"/>
      </bottom>
      <diagonal/>
    </border>
    <border>
      <left style="hair">
        <color rgb="FF95A3C6"/>
      </left>
      <right style="hair">
        <color rgb="FF95A3C6"/>
      </right>
      <top/>
      <bottom/>
      <diagonal/>
    </border>
    <border>
      <left style="thin">
        <color rgb="FF000000"/>
      </left>
      <right style="hair">
        <color rgb="FF95A3C6"/>
      </right>
      <top style="thin">
        <color rgb="FF000000"/>
      </top>
      <bottom style="hair">
        <color rgb="FF95A3C6"/>
      </bottom>
      <diagonal/>
    </border>
    <border>
      <left style="hair">
        <color rgb="FF95A3C6"/>
      </left>
      <right style="hair">
        <color rgb="FF95A3C6"/>
      </right>
      <top style="thin">
        <color rgb="FF000000"/>
      </top>
      <bottom style="hair">
        <color rgb="FF95A3C6"/>
      </bottom>
      <diagonal/>
    </border>
    <border>
      <left style="hair">
        <color rgb="FF95A3C6"/>
      </left>
      <right style="thin">
        <color rgb="FF000000"/>
      </right>
      <top style="thin">
        <color rgb="FF000000"/>
      </top>
      <bottom style="hair">
        <color rgb="FF95A3C6"/>
      </bottom>
      <diagonal/>
    </border>
    <border>
      <left style="hair">
        <color rgb="FF95A3C6"/>
      </left>
      <right style="hair">
        <color rgb="FF95A3C6"/>
      </right>
      <top style="hair">
        <color rgb="FF95A3C6"/>
      </top>
      <bottom/>
      <diagonal/>
    </border>
    <border>
      <left style="thin">
        <color rgb="FF000000"/>
      </left>
      <right style="hair">
        <color rgb="FF95A3C6"/>
      </right>
      <top style="hair">
        <color rgb="FF95A3C6"/>
      </top>
      <bottom style="hair">
        <color rgb="FF95A3C6"/>
      </bottom>
      <diagonal/>
    </border>
    <border>
      <left style="hair">
        <color rgb="FF95A3C6"/>
      </left>
      <right style="thin">
        <color rgb="FF000000"/>
      </right>
      <top style="hair">
        <color rgb="FF95A3C6"/>
      </top>
      <bottom style="hair">
        <color rgb="FF95A3C6"/>
      </bottom>
      <diagonal/>
    </border>
    <border>
      <left style="thin">
        <color rgb="FF000000"/>
      </left>
      <right/>
      <top style="hair">
        <color rgb="FF95A3C6"/>
      </top>
      <bottom style="hair">
        <color rgb="FF95A3C6"/>
      </bottom>
      <diagonal/>
    </border>
    <border>
      <left/>
      <right/>
      <top style="hair">
        <color rgb="FF95A3C6"/>
      </top>
      <bottom style="hair">
        <color rgb="FF95A3C6"/>
      </bottom>
      <diagonal/>
    </border>
    <border>
      <left/>
      <right style="thin">
        <color rgb="FF000000"/>
      </right>
      <top style="hair">
        <color rgb="FF95A3C6"/>
      </top>
      <bottom style="hair">
        <color rgb="FF95A3C6"/>
      </bottom>
      <diagonal/>
    </border>
    <border>
      <left style="hair">
        <color rgb="FF95A3C6"/>
      </left>
      <right/>
      <top style="hair">
        <color rgb="FF95A3C6"/>
      </top>
      <bottom style="hair">
        <color rgb="FF95A3C6"/>
      </bottom>
      <diagonal/>
    </border>
    <border>
      <left/>
      <right style="hair">
        <color rgb="FF95A3C6"/>
      </right>
      <top style="hair">
        <color rgb="FF95A3C6"/>
      </top>
      <bottom style="hair">
        <color rgb="FF95A3C6"/>
      </bottom>
      <diagonal/>
    </border>
    <border>
      <left style="thin">
        <color rgb="FF000000"/>
      </left>
      <right/>
      <top style="hair">
        <color rgb="FF95A3C6"/>
      </top>
      <bottom/>
      <diagonal/>
    </border>
    <border>
      <left/>
      <right/>
      <top style="hair">
        <color rgb="FF95A3C6"/>
      </top>
      <bottom/>
      <diagonal/>
    </border>
    <border>
      <left/>
      <right style="thin">
        <color rgb="FF000000"/>
      </right>
      <top style="hair">
        <color rgb="FF95A3C6"/>
      </top>
      <bottom/>
      <diagonal/>
    </border>
    <border>
      <left style="thin">
        <color rgb="FF000000"/>
      </left>
      <right/>
      <top/>
      <bottom/>
      <diagonal/>
    </border>
    <border>
      <left/>
      <right style="thin">
        <color rgb="FF000000"/>
      </right>
      <top/>
      <bottom/>
      <diagonal/>
    </border>
    <border>
      <left style="thin">
        <color rgb="FF000000"/>
      </left>
      <right/>
      <top/>
      <bottom style="hair">
        <color rgb="FF95A3C6"/>
      </bottom>
      <diagonal/>
    </border>
    <border>
      <left/>
      <right/>
      <top/>
      <bottom style="hair">
        <color rgb="FF95A3C6"/>
      </bottom>
      <diagonal/>
    </border>
    <border>
      <left/>
      <right style="thin">
        <color rgb="FF000000"/>
      </right>
      <top/>
      <bottom style="hair">
        <color rgb="FF95A3C6"/>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theme="0" tint="-0.14999847407452621"/>
      </left>
      <right style="thick">
        <color theme="0" tint="-0.14999847407452621"/>
      </right>
      <top style="thin">
        <color theme="0" tint="-0.14999847407452621"/>
      </top>
      <bottom style="thin">
        <color theme="0" tint="-0.14999847407452621"/>
      </bottom>
      <diagonal/>
    </border>
    <border>
      <left style="thick">
        <color theme="0" tint="-0.14999847407452621"/>
      </left>
      <right style="thin">
        <color theme="0" tint="-0.14999847407452621"/>
      </right>
      <top style="thin">
        <color theme="0" tint="-0.14999847407452621"/>
      </top>
      <bottom style="thin">
        <color theme="0" tint="-0.14999847407452621"/>
      </bottom>
      <diagonal/>
    </border>
    <border>
      <left style="thin">
        <color theme="0" tint="-0.14999847407452621"/>
      </left>
      <right style="thick">
        <color theme="0" tint="-0.14999847407452621"/>
      </right>
      <top/>
      <bottom style="thin">
        <color theme="0" tint="-0.14999847407452621"/>
      </bottom>
      <diagonal/>
    </border>
    <border>
      <left style="thick">
        <color theme="0" tint="-0.14999847407452621"/>
      </left>
      <right style="thin">
        <color theme="0" tint="-0.14999847407452621"/>
      </right>
      <top/>
      <bottom style="thin">
        <color theme="0" tint="-0.14999847407452621"/>
      </bottom>
      <diagonal/>
    </border>
    <border>
      <left style="thick">
        <color theme="0" tint="-0.14999847407452621"/>
      </left>
      <right/>
      <top style="thin">
        <color theme="0" tint="-0.14999847407452621"/>
      </top>
      <bottom style="thin">
        <color theme="0" tint="-0.14999847407452621"/>
      </bottom>
      <diagonal/>
    </border>
    <border>
      <left/>
      <right style="thick">
        <color theme="0" tint="-0.14999847407452621"/>
      </right>
      <top style="thin">
        <color theme="0" tint="-0.14999847407452621"/>
      </top>
      <bottom style="thin">
        <color theme="0" tint="-0.14999847407452621"/>
      </bottom>
      <diagonal/>
    </border>
    <border>
      <left style="thin">
        <color theme="0" tint="-0.14999847407452621"/>
      </left>
      <right style="thick">
        <color theme="0" tint="-0.14999847407452621"/>
      </right>
      <top style="thin">
        <color theme="0" tint="-0.14999847407452621"/>
      </top>
      <bottom/>
      <diagonal/>
    </border>
    <border>
      <left style="thin">
        <color theme="1"/>
      </left>
      <right/>
      <top/>
      <bottom style="hair">
        <color rgb="FF95A3C6"/>
      </bottom>
      <diagonal/>
    </border>
    <border>
      <left style="thin">
        <color theme="1"/>
      </left>
      <right/>
      <top style="hair">
        <color rgb="FF95A3C6"/>
      </top>
      <bottom style="hair">
        <color rgb="FF95A3C6"/>
      </bottom>
      <diagonal/>
    </border>
    <border>
      <left style="thin">
        <color theme="1"/>
      </left>
      <right/>
      <top style="hair">
        <color rgb="FF95A3C6"/>
      </top>
      <bottom/>
      <diagonal/>
    </border>
    <border>
      <left style="thick">
        <color theme="0" tint="-0.14999847407452621"/>
      </left>
      <right style="thin">
        <color theme="0" tint="-0.14999847407452621"/>
      </right>
      <top style="thin">
        <color theme="0" tint="-0.14999847407452621"/>
      </top>
      <bottom/>
      <diagonal/>
    </border>
    <border>
      <left style="thin">
        <color theme="2"/>
      </left>
      <right style="thick">
        <color theme="0" tint="-0.14999847407452621"/>
      </right>
      <top style="thin">
        <color theme="2"/>
      </top>
      <bottom style="thin">
        <color theme="2"/>
      </bottom>
      <diagonal/>
    </border>
    <border>
      <left style="thick">
        <color theme="0" tint="-0.14999847407452621"/>
      </left>
      <right/>
      <top/>
      <bottom style="thin">
        <color theme="0" tint="-0.14999847407452621"/>
      </bottom>
      <diagonal/>
    </border>
    <border>
      <left/>
      <right style="thick">
        <color theme="0" tint="-0.14999847407452621"/>
      </right>
      <top/>
      <bottom style="thin">
        <color theme="0" tint="-0.14999847407452621"/>
      </bottom>
      <diagonal/>
    </border>
    <border>
      <left style="thin">
        <color theme="2"/>
      </left>
      <right/>
      <top style="thin">
        <color theme="2"/>
      </top>
      <bottom style="thin">
        <color theme="2"/>
      </bottom>
      <diagonal/>
    </border>
    <border>
      <left/>
      <right/>
      <top style="thin">
        <color theme="2"/>
      </top>
      <bottom style="thin">
        <color theme="2"/>
      </bottom>
      <diagonal/>
    </border>
    <border>
      <left/>
      <right style="thin">
        <color theme="2"/>
      </right>
      <top style="thin">
        <color theme="2"/>
      </top>
      <bottom style="thin">
        <color theme="2"/>
      </bottom>
      <diagonal/>
    </border>
    <border>
      <left style="hair">
        <color rgb="FF95A3C6"/>
      </left>
      <right/>
      <top/>
      <bottom/>
      <diagonal/>
    </border>
    <border>
      <left style="dotted">
        <color theme="4"/>
      </left>
      <right style="dotted">
        <color theme="4"/>
      </right>
      <top style="dotted">
        <color theme="4"/>
      </top>
      <bottom/>
      <diagonal/>
    </border>
    <border>
      <left style="thin">
        <color auto="1"/>
      </left>
      <right style="thin">
        <color auto="1"/>
      </right>
      <top style="thin">
        <color auto="1"/>
      </top>
      <bottom/>
      <diagonal/>
    </border>
    <border>
      <left style="thin">
        <color auto="1"/>
      </left>
      <right style="thin">
        <color auto="1"/>
      </right>
      <top/>
      <bottom/>
      <diagonal/>
    </border>
    <border>
      <left style="hair">
        <color rgb="FF95A3C6"/>
      </left>
      <right/>
      <top style="hair">
        <color rgb="FF95A3C6"/>
      </top>
      <bottom/>
      <diagonal/>
    </border>
    <border>
      <left style="dotted">
        <color theme="4"/>
      </left>
      <right style="dotted">
        <color theme="4"/>
      </right>
      <top style="dotted">
        <color theme="4"/>
      </top>
      <bottom style="dotted">
        <color theme="4"/>
      </bottom>
      <diagonal/>
    </border>
    <border>
      <left style="hair">
        <color rgb="FF95A3C6"/>
      </left>
      <right/>
      <top/>
      <bottom style="hair">
        <color rgb="FF95A3C6"/>
      </bottom>
      <diagonal/>
    </border>
    <border>
      <left style="dotted">
        <color theme="4"/>
      </left>
      <right style="dotted">
        <color theme="4"/>
      </right>
      <top/>
      <bottom/>
      <diagonal/>
    </border>
    <border>
      <left style="dotted">
        <color theme="4"/>
      </left>
      <right style="dotted">
        <color theme="4"/>
      </right>
      <top/>
      <bottom style="dotted">
        <color theme="4"/>
      </bottom>
      <diagonal/>
    </border>
    <border>
      <left style="dotted">
        <color auto="1"/>
      </left>
      <right style="dotted">
        <color auto="1"/>
      </right>
      <top style="dotted">
        <color theme="4" tint="-0.249977111117893"/>
      </top>
      <bottom/>
      <diagonal/>
    </border>
    <border>
      <left style="dotted">
        <color auto="1"/>
      </left>
      <right style="dotted">
        <color auto="1"/>
      </right>
      <top/>
      <bottom/>
      <diagonal/>
    </border>
    <border>
      <left style="hair">
        <color rgb="FF95A3C6"/>
      </left>
      <right/>
      <top style="thin">
        <color auto="1"/>
      </top>
      <bottom/>
      <diagonal/>
    </border>
    <border>
      <left/>
      <right/>
      <top style="thin">
        <color auto="1"/>
      </top>
      <bottom/>
      <diagonal/>
    </border>
    <border>
      <left/>
      <right style="hair">
        <color rgb="FF95A3C6"/>
      </right>
      <top/>
      <bottom/>
      <diagonal/>
    </border>
    <border>
      <left style="hair">
        <color rgb="FF95A3C6"/>
      </left>
      <right/>
      <top style="hair">
        <color rgb="FF95A3C6"/>
      </top>
      <bottom style="thin">
        <color auto="1"/>
      </bottom>
      <diagonal/>
    </border>
    <border>
      <left/>
      <right style="hair">
        <color rgb="FF95A3C6"/>
      </right>
      <top style="hair">
        <color rgb="FF95A3C6"/>
      </top>
      <bottom/>
      <diagonal/>
    </border>
    <border>
      <left/>
      <right style="hair">
        <color rgb="FF95A3C6"/>
      </right>
      <top/>
      <bottom style="hair">
        <color rgb="FF95A3C6"/>
      </bottom>
      <diagonal/>
    </border>
    <border>
      <left style="dotted">
        <color theme="4" tint="-0.249977111117893"/>
      </left>
      <right style="dotted">
        <color theme="4" tint="-0.249977111117893"/>
      </right>
      <top style="dotted">
        <color theme="4" tint="-0.249977111117893"/>
      </top>
      <bottom style="dotted">
        <color theme="4" tint="-0.249977111117893"/>
      </bottom>
      <diagonal/>
    </border>
    <border>
      <left style="dotted">
        <color theme="4" tint="-0.249977111117893"/>
      </left>
      <right style="dotted">
        <color theme="4" tint="-0.249977111117893"/>
      </right>
      <top style="dotted">
        <color theme="4" tint="-0.249977111117893"/>
      </top>
      <bottom/>
      <diagonal/>
    </border>
    <border>
      <left style="dotted">
        <color theme="4" tint="-0.249977111117893"/>
      </left>
      <right style="dotted">
        <color theme="4" tint="-0.249977111117893"/>
      </right>
      <top/>
      <bottom/>
      <diagonal/>
    </border>
    <border>
      <left style="dotted">
        <color theme="4" tint="-0.249977111117893"/>
      </left>
      <right/>
      <top style="dotted">
        <color theme="4" tint="-0.249977111117893"/>
      </top>
      <bottom style="dotted">
        <color theme="4" tint="-0.249977111117893"/>
      </bottom>
      <diagonal/>
    </border>
    <border>
      <left style="dotted">
        <color theme="4" tint="-0.249977111117893"/>
      </left>
      <right style="dotted">
        <color theme="4" tint="-0.249977111117893"/>
      </right>
      <top/>
      <bottom style="dotted">
        <color theme="4" tint="-0.249977111117893"/>
      </bottom>
      <diagonal/>
    </border>
    <border>
      <left style="dotted">
        <color auto="1"/>
      </left>
      <right style="dotted">
        <color auto="1"/>
      </right>
      <top/>
      <bottom style="dotted">
        <color theme="4"/>
      </bottom>
      <diagonal/>
    </border>
    <border>
      <left style="dotted">
        <color theme="1"/>
      </left>
      <right style="dotted">
        <color theme="1"/>
      </right>
      <top/>
      <bottom/>
      <diagonal/>
    </border>
    <border>
      <left style="dotted">
        <color theme="1"/>
      </left>
      <right style="dotted">
        <color theme="1"/>
      </right>
      <top style="dotted">
        <color theme="4" tint="-0.249977111117893"/>
      </top>
      <bottom style="dotted">
        <color theme="4" tint="-0.249977111117893"/>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diagonal/>
    </border>
    <border>
      <left style="thin">
        <color theme="0" tint="-0.14996795556505021"/>
      </left>
      <right/>
      <top style="thin">
        <color theme="0" tint="-0.14996795556505021"/>
      </top>
      <bottom style="thin">
        <color theme="0" tint="-0.14996795556505021"/>
      </bottom>
      <diagonal/>
    </border>
    <border>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bottom/>
      <diagonal/>
    </border>
    <border>
      <left style="medium">
        <color theme="0" tint="-0.14999847407452621"/>
      </left>
      <right style="thin">
        <color rgb="FF0678CD"/>
      </right>
      <top style="thin">
        <color theme="0" tint="-0.14999847407452621"/>
      </top>
      <bottom style="thick">
        <color rgb="FF0678CD"/>
      </bottom>
      <diagonal/>
    </border>
    <border>
      <left style="thin">
        <color rgb="FF0678CD"/>
      </left>
      <right style="thin">
        <color rgb="FF0678CD"/>
      </right>
      <top style="thin">
        <color theme="0" tint="-0.14999847407452621"/>
      </top>
      <bottom style="thick">
        <color rgb="FF0678CD"/>
      </bottom>
      <diagonal/>
    </border>
    <border>
      <left style="thin">
        <color rgb="FF0678CD"/>
      </left>
      <right style="medium">
        <color theme="0" tint="-0.14999847407452621"/>
      </right>
      <top style="thin">
        <color theme="0" tint="-0.14999847407452621"/>
      </top>
      <bottom style="thick">
        <color rgb="FF0678CD"/>
      </bottom>
      <diagonal/>
    </border>
  </borders>
  <cellStyleXfs count="8">
    <xf numFmtId="0" fontId="0" fillId="0" borderId="0">
      <alignment vertical="center"/>
    </xf>
    <xf numFmtId="0" fontId="164" fillId="0" borderId="0" applyNumberFormat="0" applyFill="0" applyBorder="0" applyAlignment="0" applyProtection="0">
      <alignment vertical="center"/>
    </xf>
    <xf numFmtId="0" fontId="196" fillId="0" borderId="0">
      <alignment vertical="center"/>
    </xf>
    <xf numFmtId="176" fontId="165" fillId="0" borderId="0">
      <alignment vertical="center"/>
    </xf>
    <xf numFmtId="0" fontId="165" fillId="0" borderId="0"/>
    <xf numFmtId="177" fontId="166" fillId="0" borderId="0" applyBorder="0">
      <protection locked="0"/>
    </xf>
    <xf numFmtId="178" fontId="167" fillId="0" borderId="0">
      <alignment vertical="center"/>
    </xf>
    <xf numFmtId="0" fontId="168" fillId="0" borderId="0"/>
  </cellStyleXfs>
  <cellXfs count="1164">
    <xf numFmtId="0" fontId="0" fillId="0" borderId="0" xfId="0">
      <alignment vertical="center"/>
    </xf>
    <xf numFmtId="0" fontId="2" fillId="0" borderId="0" xfId="0" applyFont="1">
      <alignment vertical="center"/>
    </xf>
    <xf numFmtId="0" fontId="7" fillId="0" borderId="0" xfId="0" applyFont="1">
      <alignment vertical="center"/>
    </xf>
    <xf numFmtId="0" fontId="8" fillId="0" borderId="0" xfId="0" applyFont="1" applyAlignment="1">
      <alignment horizontal="center" vertical="center"/>
    </xf>
    <xf numFmtId="0" fontId="9" fillId="0" borderId="0" xfId="0" applyFont="1" applyAlignment="1">
      <alignment horizontal="center" vertical="center"/>
    </xf>
    <xf numFmtId="0" fontId="10" fillId="0" borderId="0" xfId="0" applyFont="1" applyAlignment="1">
      <alignment horizontal="center" vertical="center"/>
    </xf>
    <xf numFmtId="0" fontId="3" fillId="0" borderId="0" xfId="0" applyFont="1">
      <alignment vertical="center"/>
    </xf>
    <xf numFmtId="0" fontId="12" fillId="0" borderId="0" xfId="1" applyFont="1" applyFill="1" applyBorder="1" applyAlignment="1">
      <alignment horizontal="center" vertical="center"/>
    </xf>
    <xf numFmtId="0" fontId="3" fillId="0" borderId="5" xfId="0" applyFont="1" applyBorder="1" applyAlignment="1">
      <alignment horizontal="center" vertical="center"/>
    </xf>
    <xf numFmtId="0" fontId="16" fillId="0" borderId="0" xfId="0" applyFont="1">
      <alignment vertical="center"/>
    </xf>
    <xf numFmtId="0" fontId="7" fillId="0" borderId="0" xfId="0" applyFont="1" applyAlignment="1">
      <alignment horizontal="left" vertical="center"/>
    </xf>
    <xf numFmtId="0" fontId="17" fillId="0" borderId="0" xfId="0" applyFont="1" applyAlignment="1">
      <alignment horizontal="center" vertical="center"/>
    </xf>
    <xf numFmtId="0" fontId="9" fillId="0" borderId="0" xfId="0" applyFont="1">
      <alignment vertical="center"/>
    </xf>
    <xf numFmtId="0" fontId="10" fillId="0" borderId="0" xfId="0" applyFont="1">
      <alignment vertical="center"/>
    </xf>
    <xf numFmtId="0" fontId="19" fillId="0" borderId="16" xfId="0" applyFont="1" applyBorder="1" applyAlignment="1">
      <alignment horizontal="center" vertical="center"/>
    </xf>
    <xf numFmtId="0" fontId="19" fillId="0" borderId="16" xfId="0" applyFont="1" applyBorder="1" applyAlignment="1">
      <alignment horizontal="left" vertical="center"/>
    </xf>
    <xf numFmtId="0" fontId="20" fillId="0" borderId="16" xfId="0" applyFont="1" applyBorder="1" applyAlignment="1">
      <alignment horizontal="center" vertical="center"/>
    </xf>
    <xf numFmtId="0" fontId="21" fillId="0" borderId="16" xfId="0" applyFont="1" applyBorder="1" applyAlignment="1">
      <alignment horizontal="left" vertical="center"/>
    </xf>
    <xf numFmtId="0" fontId="20" fillId="0" borderId="16" xfId="0" applyFont="1" applyBorder="1" applyAlignment="1">
      <alignment horizontal="left" vertical="center" wrapText="1"/>
    </xf>
    <xf numFmtId="0" fontId="20" fillId="0" borderId="16" xfId="0" applyFont="1" applyBorder="1" applyAlignment="1">
      <alignment horizontal="left" vertical="center"/>
    </xf>
    <xf numFmtId="179" fontId="19" fillId="6" borderId="16" xfId="0" applyNumberFormat="1" applyFont="1" applyFill="1" applyBorder="1" applyAlignment="1">
      <alignment horizontal="center" vertical="center"/>
    </xf>
    <xf numFmtId="0" fontId="20" fillId="6" borderId="16" xfId="0" applyFont="1" applyFill="1" applyBorder="1" applyAlignment="1">
      <alignment horizontal="center" vertical="center" wrapText="1"/>
    </xf>
    <xf numFmtId="180" fontId="20" fillId="0" borderId="16" xfId="0" applyNumberFormat="1" applyFont="1" applyBorder="1" applyAlignment="1">
      <alignment horizontal="center" vertical="center"/>
    </xf>
    <xf numFmtId="0" fontId="20" fillId="0" borderId="16" xfId="0" applyFont="1" applyBorder="1" applyAlignment="1">
      <alignment vertical="center" wrapText="1"/>
    </xf>
    <xf numFmtId="0" fontId="20" fillId="0" borderId="0" xfId="0" applyFont="1">
      <alignment vertical="center"/>
    </xf>
    <xf numFmtId="181" fontId="20" fillId="0" borderId="16" xfId="0" applyNumberFormat="1" applyFont="1" applyBorder="1" applyAlignment="1">
      <alignment horizontal="left" vertical="center" wrapText="1"/>
    </xf>
    <xf numFmtId="182" fontId="19" fillId="6" borderId="16" xfId="0" applyNumberFormat="1" applyFont="1" applyFill="1" applyBorder="1" applyAlignment="1">
      <alignment horizontal="center" vertical="center"/>
    </xf>
    <xf numFmtId="0" fontId="20" fillId="6" borderId="16" xfId="0" applyFont="1" applyFill="1" applyBorder="1" applyAlignment="1">
      <alignment horizontal="center" vertical="center"/>
    </xf>
    <xf numFmtId="0" fontId="20" fillId="0" borderId="0" xfId="0" applyFont="1" applyAlignment="1">
      <alignment horizontal="center" vertical="center"/>
    </xf>
    <xf numFmtId="0" fontId="23" fillId="7" borderId="5" xfId="0" applyFont="1" applyFill="1" applyBorder="1" applyAlignment="1">
      <alignment horizontal="center" vertical="center" wrapText="1"/>
    </xf>
    <xf numFmtId="0" fontId="30" fillId="0" borderId="0" xfId="0" applyFont="1">
      <alignment vertical="center"/>
    </xf>
    <xf numFmtId="0" fontId="7" fillId="0" borderId="0" xfId="0" applyFont="1" applyAlignment="1">
      <alignment horizontal="center" vertical="center"/>
    </xf>
    <xf numFmtId="0" fontId="32" fillId="0" borderId="0" xfId="0" applyFont="1">
      <alignment vertical="center"/>
    </xf>
    <xf numFmtId="0" fontId="33" fillId="0" borderId="0" xfId="0" applyFont="1" applyAlignment="1">
      <alignment horizontal="center" vertical="center"/>
    </xf>
    <xf numFmtId="0" fontId="25" fillId="0" borderId="0" xfId="0" applyFont="1" applyAlignment="1">
      <alignment horizontal="center" vertical="center"/>
    </xf>
    <xf numFmtId="0" fontId="34" fillId="0" borderId="0" xfId="0" applyFont="1" applyAlignment="1">
      <alignment horizontal="center" vertical="center"/>
    </xf>
    <xf numFmtId="0" fontId="35" fillId="0" borderId="0" xfId="0" applyFont="1" applyAlignment="1">
      <alignment horizontal="center" vertical="center"/>
    </xf>
    <xf numFmtId="0" fontId="5" fillId="7" borderId="5" xfId="0" applyFont="1" applyFill="1" applyBorder="1" applyAlignment="1">
      <alignment horizontal="center" vertical="center" wrapText="1"/>
    </xf>
    <xf numFmtId="0" fontId="23" fillId="7" borderId="12" xfId="0" applyFont="1" applyFill="1" applyBorder="1" applyAlignment="1">
      <alignment horizontal="center" vertical="center" wrapText="1"/>
    </xf>
    <xf numFmtId="0" fontId="38" fillId="0" borderId="5" xfId="0" applyFont="1" applyBorder="1" applyAlignment="1">
      <alignment horizontal="center" vertical="center"/>
    </xf>
    <xf numFmtId="0" fontId="3" fillId="0" borderId="5" xfId="0" applyFont="1" applyBorder="1" applyAlignment="1">
      <alignment horizontal="center" vertical="center" wrapText="1"/>
    </xf>
    <xf numFmtId="0" fontId="35" fillId="0" borderId="5" xfId="0" applyFont="1" applyBorder="1" applyAlignment="1">
      <alignment horizontal="center" vertical="center"/>
    </xf>
    <xf numFmtId="183" fontId="13" fillId="0" borderId="0" xfId="0" applyNumberFormat="1" applyFont="1" applyAlignment="1">
      <alignment horizontal="center" vertical="center"/>
    </xf>
    <xf numFmtId="0" fontId="3" fillId="0" borderId="11" xfId="0" applyFont="1" applyBorder="1" applyAlignment="1">
      <alignment horizontal="center" vertical="center"/>
    </xf>
    <xf numFmtId="0" fontId="39" fillId="0" borderId="5" xfId="0" applyFont="1" applyBorder="1" applyAlignment="1">
      <alignment horizontal="center" vertical="center"/>
    </xf>
    <xf numFmtId="0" fontId="3" fillId="0" borderId="5" xfId="0" applyFont="1" applyBorder="1" applyAlignment="1">
      <alignment horizontal="left" vertical="center"/>
    </xf>
    <xf numFmtId="0" fontId="35" fillId="0" borderId="11" xfId="0" applyFont="1" applyBorder="1" applyAlignment="1">
      <alignment horizontal="center" vertical="center"/>
    </xf>
    <xf numFmtId="0" fontId="31" fillId="0" borderId="5" xfId="0" applyFont="1" applyBorder="1" applyAlignment="1">
      <alignment horizontal="center" vertical="center"/>
    </xf>
    <xf numFmtId="0" fontId="40" fillId="0" borderId="5" xfId="0" applyFont="1" applyBorder="1" applyAlignment="1">
      <alignment horizontal="center" vertical="center"/>
    </xf>
    <xf numFmtId="0" fontId="41" fillId="0" borderId="0" xfId="0" applyFont="1" applyAlignment="1">
      <alignment horizontal="left" vertical="center" wrapText="1"/>
    </xf>
    <xf numFmtId="184" fontId="29" fillId="0" borderId="5" xfId="0" applyNumberFormat="1" applyFont="1" applyBorder="1" applyAlignment="1">
      <alignment horizontal="center" vertical="center"/>
    </xf>
    <xf numFmtId="0" fontId="29" fillId="0" borderId="5" xfId="0" applyFont="1" applyBorder="1" applyAlignment="1">
      <alignment horizontal="center" vertical="center"/>
    </xf>
    <xf numFmtId="0" fontId="28" fillId="0" borderId="5" xfId="0" applyFont="1" applyBorder="1" applyAlignment="1">
      <alignment horizontal="center" vertical="center"/>
    </xf>
    <xf numFmtId="184" fontId="27" fillId="0" borderId="5" xfId="0" applyNumberFormat="1" applyFont="1" applyBorder="1" applyAlignment="1">
      <alignment horizontal="center" vertical="center"/>
    </xf>
    <xf numFmtId="0" fontId="27" fillId="0" borderId="5" xfId="0" applyFont="1" applyBorder="1" applyAlignment="1">
      <alignment horizontal="center" vertical="center"/>
    </xf>
    <xf numFmtId="0" fontId="27" fillId="0" borderId="0" xfId="0" applyFont="1" applyAlignment="1">
      <alignment horizontal="center" vertical="center"/>
    </xf>
    <xf numFmtId="0" fontId="13" fillId="0" borderId="0" xfId="0" applyFont="1" applyAlignment="1">
      <alignment horizontal="center" vertical="center"/>
    </xf>
    <xf numFmtId="0" fontId="42" fillId="0" borderId="0" xfId="0" applyFont="1" applyAlignment="1">
      <alignment horizontal="center" vertical="center"/>
    </xf>
    <xf numFmtId="0" fontId="0" fillId="0" borderId="0" xfId="0" applyAlignment="1">
      <alignment horizontal="center" vertical="center"/>
    </xf>
    <xf numFmtId="0" fontId="6" fillId="0" borderId="0" xfId="0" applyFont="1" applyAlignment="1">
      <alignment horizontal="center" vertical="center" wrapText="1"/>
    </xf>
    <xf numFmtId="0" fontId="45" fillId="0" borderId="0" xfId="1" applyFont="1" applyFill="1" applyBorder="1" applyAlignment="1">
      <alignment horizontal="center" vertical="center"/>
    </xf>
    <xf numFmtId="0" fontId="31" fillId="0" borderId="0" xfId="0" applyFont="1" applyAlignment="1">
      <alignment horizontal="center" vertical="center"/>
    </xf>
    <xf numFmtId="0" fontId="46" fillId="7" borderId="5" xfId="0" applyFont="1" applyFill="1" applyBorder="1" applyAlignment="1">
      <alignment horizontal="center" vertical="center" wrapText="1"/>
    </xf>
    <xf numFmtId="0" fontId="48" fillId="0" borderId="0" xfId="0" applyFont="1" applyAlignment="1">
      <alignment horizontal="center" vertical="center"/>
    </xf>
    <xf numFmtId="0" fontId="46" fillId="2" borderId="5" xfId="2" applyFont="1" applyFill="1" applyBorder="1" applyAlignment="1">
      <alignment horizontal="left" vertical="center" wrapText="1"/>
    </xf>
    <xf numFmtId="0" fontId="30" fillId="0" borderId="0" xfId="0" applyFont="1" applyAlignment="1">
      <alignment horizontal="left" vertical="center" wrapText="1"/>
    </xf>
    <xf numFmtId="0" fontId="5" fillId="9" borderId="5" xfId="0" applyFont="1" applyFill="1" applyBorder="1" applyAlignment="1">
      <alignment horizontal="center" vertical="center" wrapText="1"/>
    </xf>
    <xf numFmtId="0" fontId="46" fillId="9" borderId="5" xfId="0" applyFont="1" applyFill="1" applyBorder="1" applyAlignment="1">
      <alignment horizontal="center" vertical="center" wrapText="1"/>
    </xf>
    <xf numFmtId="0" fontId="46" fillId="11" borderId="5" xfId="2" applyFont="1" applyFill="1" applyBorder="1" applyAlignment="1">
      <alignment horizontal="left" vertical="center" wrapText="1"/>
    </xf>
    <xf numFmtId="0" fontId="5" fillId="12" borderId="5" xfId="0" applyFont="1" applyFill="1" applyBorder="1" applyAlignment="1">
      <alignment horizontal="center" vertical="center" wrapText="1"/>
    </xf>
    <xf numFmtId="0" fontId="46" fillId="12" borderId="5" xfId="0" applyFont="1" applyFill="1" applyBorder="1" applyAlignment="1">
      <alignment horizontal="center" vertical="center" wrapText="1"/>
    </xf>
    <xf numFmtId="0" fontId="46" fillId="14" borderId="5" xfId="2" applyFont="1" applyFill="1" applyBorder="1" applyAlignment="1">
      <alignment horizontal="left" vertical="center" wrapText="1"/>
    </xf>
    <xf numFmtId="0" fontId="46" fillId="14" borderId="11" xfId="2" applyFont="1" applyFill="1" applyBorder="1" applyAlignment="1">
      <alignment horizontal="left" vertical="center" wrapText="1"/>
    </xf>
    <xf numFmtId="0" fontId="52" fillId="0" borderId="0" xfId="0" applyFont="1">
      <alignment vertical="center"/>
    </xf>
    <xf numFmtId="0" fontId="53" fillId="0" borderId="0" xfId="0" applyFont="1">
      <alignment vertical="center"/>
    </xf>
    <xf numFmtId="0" fontId="52" fillId="0" borderId="0" xfId="0" applyFont="1" applyAlignment="1">
      <alignment horizontal="center" vertical="center"/>
    </xf>
    <xf numFmtId="0" fontId="33" fillId="0" borderId="0" xfId="0" applyFont="1" applyAlignment="1">
      <alignment horizontal="center" vertical="center" wrapText="1"/>
    </xf>
    <xf numFmtId="0" fontId="54" fillId="0" borderId="0" xfId="0" applyFont="1" applyAlignment="1">
      <alignment horizontal="center" vertical="center"/>
    </xf>
    <xf numFmtId="0" fontId="55" fillId="0" borderId="0" xfId="0" applyFont="1" applyAlignment="1">
      <alignment horizontal="center" vertical="center"/>
    </xf>
    <xf numFmtId="0" fontId="56" fillId="0" borderId="0" xfId="0" applyFont="1" applyAlignment="1">
      <alignment horizontal="center" vertical="center"/>
    </xf>
    <xf numFmtId="0" fontId="12" fillId="15" borderId="1" xfId="1" applyFont="1" applyFill="1" applyBorder="1" applyAlignment="1">
      <alignment horizontal="center" vertical="center"/>
    </xf>
    <xf numFmtId="0" fontId="57" fillId="0" borderId="0" xfId="0" applyFont="1" applyAlignment="1">
      <alignment horizontal="center" vertical="center"/>
    </xf>
    <xf numFmtId="0" fontId="59" fillId="16" borderId="21" xfId="0" applyFont="1" applyFill="1" applyBorder="1" applyAlignment="1">
      <alignment horizontal="center" vertical="center" wrapText="1"/>
    </xf>
    <xf numFmtId="0" fontId="22" fillId="15" borderId="21" xfId="0" applyFont="1" applyFill="1" applyBorder="1" applyAlignment="1">
      <alignment horizontal="left" vertical="center"/>
    </xf>
    <xf numFmtId="0" fontId="47" fillId="0" borderId="21" xfId="0" applyFont="1" applyBorder="1" applyAlignment="1">
      <alignment horizontal="center" vertical="center"/>
    </xf>
    <xf numFmtId="0" fontId="35" fillId="0" borderId="21" xfId="0" applyFont="1" applyBorder="1" applyAlignment="1">
      <alignment horizontal="center" vertical="center"/>
    </xf>
    <xf numFmtId="0" fontId="35" fillId="0" borderId="21" xfId="0" applyFont="1" applyBorder="1" applyAlignment="1">
      <alignment horizontal="center" vertical="center" wrapText="1"/>
    </xf>
    <xf numFmtId="0" fontId="63" fillId="0" borderId="0" xfId="0" applyFont="1">
      <alignment vertical="center"/>
    </xf>
    <xf numFmtId="0" fontId="65" fillId="0" borderId="0" xfId="0" applyFont="1" applyAlignment="1">
      <alignment vertical="center" wrapText="1"/>
    </xf>
    <xf numFmtId="0" fontId="33" fillId="0" borderId="0" xfId="0" applyFont="1">
      <alignment vertical="center"/>
    </xf>
    <xf numFmtId="0" fontId="66" fillId="0" borderId="0" xfId="1" applyNumberFormat="1" applyFont="1" applyFill="1" applyBorder="1" applyAlignment="1" applyProtection="1">
      <alignment horizontal="center" vertical="center"/>
    </xf>
    <xf numFmtId="0" fontId="12" fillId="0" borderId="0" xfId="1" applyNumberFormat="1" applyFont="1" applyFill="1" applyBorder="1" applyAlignment="1" applyProtection="1">
      <alignment horizontal="center" vertical="center"/>
    </xf>
    <xf numFmtId="0" fontId="40" fillId="0" borderId="0" xfId="0" applyFont="1" applyAlignment="1">
      <alignment horizontal="center" vertical="center"/>
    </xf>
    <xf numFmtId="0" fontId="46" fillId="9" borderId="15" xfId="0" applyFont="1" applyFill="1" applyBorder="1" applyAlignment="1">
      <alignment horizontal="center" vertical="center" wrapText="1"/>
    </xf>
    <xf numFmtId="0" fontId="46" fillId="19" borderId="15" xfId="0" applyFont="1" applyFill="1" applyBorder="1" applyAlignment="1">
      <alignment horizontal="center" vertical="center" wrapText="1"/>
    </xf>
    <xf numFmtId="0" fontId="46" fillId="19" borderId="5" xfId="0" applyFont="1" applyFill="1" applyBorder="1" applyAlignment="1">
      <alignment horizontal="center" vertical="center" wrapText="1"/>
    </xf>
    <xf numFmtId="0" fontId="5" fillId="9" borderId="15" xfId="0" applyFont="1" applyFill="1" applyBorder="1" applyAlignment="1">
      <alignment horizontal="center" vertical="center" wrapText="1"/>
    </xf>
    <xf numFmtId="0" fontId="46" fillId="2" borderId="5" xfId="0" applyFont="1" applyFill="1" applyBorder="1" applyAlignment="1">
      <alignment horizontal="center" vertical="center" wrapText="1"/>
    </xf>
    <xf numFmtId="0" fontId="40" fillId="0" borderId="12" xfId="0" applyFont="1" applyBorder="1" applyAlignment="1">
      <alignment horizontal="center" vertical="center"/>
    </xf>
    <xf numFmtId="0" fontId="40" fillId="0" borderId="11" xfId="0" applyFont="1" applyBorder="1" applyAlignment="1">
      <alignment horizontal="center" vertical="center"/>
    </xf>
    <xf numFmtId="0" fontId="46" fillId="2" borderId="13" xfId="0" applyFont="1" applyFill="1" applyBorder="1" applyAlignment="1">
      <alignment horizontal="center" vertical="center" wrapText="1"/>
    </xf>
    <xf numFmtId="0" fontId="5" fillId="2" borderId="13" xfId="0" applyFont="1" applyFill="1" applyBorder="1" applyAlignment="1">
      <alignment horizontal="center" vertical="center" wrapText="1"/>
    </xf>
    <xf numFmtId="0" fontId="46" fillId="2" borderId="11" xfId="0" applyFont="1" applyFill="1" applyBorder="1" applyAlignment="1">
      <alignment horizontal="center" vertical="center" wrapText="1"/>
    </xf>
    <xf numFmtId="0" fontId="46" fillId="2" borderId="2" xfId="0" applyFont="1" applyFill="1" applyBorder="1" applyAlignment="1">
      <alignment horizontal="center" vertical="center" wrapText="1"/>
    </xf>
    <xf numFmtId="0" fontId="55" fillId="0" borderId="0" xfId="0" applyFont="1">
      <alignment vertical="center"/>
    </xf>
    <xf numFmtId="0" fontId="56" fillId="0" borderId="0" xfId="0" applyFont="1">
      <alignment vertical="center"/>
    </xf>
    <xf numFmtId="0" fontId="10" fillId="0" borderId="0" xfId="0" applyFont="1" applyAlignment="1">
      <alignment horizontal="center" vertical="center" wrapText="1"/>
    </xf>
    <xf numFmtId="0" fontId="46" fillId="2" borderId="5" xfId="0" applyFont="1" applyFill="1" applyBorder="1" applyAlignment="1">
      <alignment horizontal="center" vertical="center"/>
    </xf>
    <xf numFmtId="0" fontId="15" fillId="0" borderId="0" xfId="2" applyFont="1" applyAlignment="1">
      <alignment horizontal="left" vertical="center" wrapText="1"/>
    </xf>
    <xf numFmtId="185" fontId="46" fillId="19" borderId="15" xfId="0" applyNumberFormat="1" applyFont="1" applyFill="1" applyBorder="1" applyAlignment="1">
      <alignment horizontal="center" vertical="center" wrapText="1"/>
    </xf>
    <xf numFmtId="185" fontId="46" fillId="19" borderId="5" xfId="0" applyNumberFormat="1" applyFont="1" applyFill="1" applyBorder="1" applyAlignment="1">
      <alignment horizontal="center" vertical="center" wrapText="1"/>
    </xf>
    <xf numFmtId="0" fontId="70" fillId="0" borderId="0" xfId="0" applyFont="1" applyAlignment="1">
      <alignment vertical="center" wrapText="1"/>
    </xf>
    <xf numFmtId="0" fontId="70" fillId="0" borderId="0" xfId="0" applyFont="1" applyAlignment="1">
      <alignment horizontal="center" vertical="center" wrapText="1"/>
    </xf>
    <xf numFmtId="0" fontId="71" fillId="0" borderId="0" xfId="1" applyFont="1" applyFill="1" applyBorder="1" applyAlignment="1">
      <alignment vertical="center" wrapText="1"/>
    </xf>
    <xf numFmtId="0" fontId="66" fillId="0" borderId="0" xfId="1" applyFont="1" applyFill="1" applyBorder="1" applyAlignment="1">
      <alignment horizontal="center" vertical="center"/>
    </xf>
    <xf numFmtId="0" fontId="46" fillId="7" borderId="51" xfId="0" applyFont="1" applyFill="1" applyBorder="1" applyAlignment="1">
      <alignment horizontal="center" vertical="center" wrapText="1"/>
    </xf>
    <xf numFmtId="0" fontId="46" fillId="7" borderId="15" xfId="0" applyFont="1" applyFill="1" applyBorder="1" applyAlignment="1">
      <alignment horizontal="center" vertical="center" wrapText="1"/>
    </xf>
    <xf numFmtId="0" fontId="46" fillId="12" borderId="15" xfId="0" applyFont="1" applyFill="1" applyBorder="1" applyAlignment="1">
      <alignment horizontal="center" vertical="center" wrapText="1"/>
    </xf>
    <xf numFmtId="0" fontId="46" fillId="23" borderId="15" xfId="0" applyFont="1" applyFill="1" applyBorder="1" applyAlignment="1">
      <alignment horizontal="center" vertical="center" wrapText="1"/>
    </xf>
    <xf numFmtId="0" fontId="46" fillId="23" borderId="5" xfId="0" applyFont="1" applyFill="1" applyBorder="1" applyAlignment="1">
      <alignment horizontal="center" vertical="center" wrapText="1"/>
    </xf>
    <xf numFmtId="0" fontId="5" fillId="12" borderId="15" xfId="0" applyFont="1" applyFill="1" applyBorder="1" applyAlignment="1">
      <alignment horizontal="center" vertical="center" wrapText="1"/>
    </xf>
    <xf numFmtId="0" fontId="5" fillId="23" borderId="15" xfId="0" applyFont="1" applyFill="1" applyBorder="1" applyAlignment="1">
      <alignment horizontal="center" vertical="center" wrapText="1"/>
    </xf>
    <xf numFmtId="0" fontId="5" fillId="23" borderId="5" xfId="0" applyFont="1" applyFill="1" applyBorder="1" applyAlignment="1">
      <alignment horizontal="center" vertical="center" wrapText="1"/>
    </xf>
    <xf numFmtId="0" fontId="5" fillId="19" borderId="15" xfId="0" applyFont="1" applyFill="1" applyBorder="1" applyAlignment="1">
      <alignment horizontal="center" vertical="center" wrapText="1"/>
    </xf>
    <xf numFmtId="0" fontId="5" fillId="19" borderId="5"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46" fillId="2" borderId="13" xfId="0" applyFont="1" applyFill="1" applyBorder="1" applyAlignment="1">
      <alignment horizontal="center" vertical="center"/>
    </xf>
    <xf numFmtId="0" fontId="5" fillId="7" borderId="51" xfId="0" applyFont="1" applyFill="1" applyBorder="1" applyAlignment="1">
      <alignment horizontal="center" vertical="center" wrapText="1"/>
    </xf>
    <xf numFmtId="0" fontId="5" fillId="7" borderId="15" xfId="0" applyFont="1" applyFill="1" applyBorder="1" applyAlignment="1">
      <alignment horizontal="center" vertical="center" wrapText="1"/>
    </xf>
    <xf numFmtId="0" fontId="5" fillId="2" borderId="5" xfId="0" applyFont="1" applyFill="1" applyBorder="1" applyAlignment="1">
      <alignment horizontal="center" vertical="center"/>
    </xf>
    <xf numFmtId="0" fontId="5" fillId="2" borderId="13" xfId="0" applyFont="1" applyFill="1" applyBorder="1" applyAlignment="1">
      <alignment horizontal="center" vertical="center"/>
    </xf>
    <xf numFmtId="0" fontId="46" fillId="19" borderId="5" xfId="0" applyFont="1" applyFill="1" applyBorder="1" applyAlignment="1">
      <alignment vertical="center" wrapText="1"/>
    </xf>
    <xf numFmtId="0" fontId="52" fillId="0" borderId="13" xfId="0" applyFont="1" applyBorder="1">
      <alignment vertical="center"/>
    </xf>
    <xf numFmtId="0" fontId="13" fillId="0" borderId="14" xfId="2" applyFont="1" applyBorder="1" applyAlignment="1">
      <alignment vertical="top" wrapText="1"/>
    </xf>
    <xf numFmtId="0" fontId="13" fillId="0" borderId="15" xfId="2" applyFont="1" applyBorder="1" applyAlignment="1">
      <alignment vertical="top" wrapText="1"/>
    </xf>
    <xf numFmtId="0" fontId="5" fillId="12" borderId="51" xfId="0" applyFont="1" applyFill="1" applyBorder="1" applyAlignment="1">
      <alignment horizontal="center" vertical="center" wrapText="1"/>
    </xf>
    <xf numFmtId="0" fontId="5" fillId="19" borderId="51" xfId="0" applyFont="1" applyFill="1" applyBorder="1" applyAlignment="1">
      <alignment horizontal="center" vertical="center" wrapText="1"/>
    </xf>
    <xf numFmtId="0" fontId="74" fillId="2" borderId="13" xfId="0" applyFont="1" applyFill="1" applyBorder="1" applyAlignment="1">
      <alignment horizontal="center" vertical="center"/>
    </xf>
    <xf numFmtId="0" fontId="47" fillId="0" borderId="55" xfId="0" applyFont="1" applyBorder="1" applyAlignment="1">
      <alignment horizontal="center" vertical="center" wrapText="1"/>
    </xf>
    <xf numFmtId="0" fontId="75" fillId="2" borderId="13" xfId="0" applyFont="1" applyFill="1" applyBorder="1" applyAlignment="1">
      <alignment horizontal="center" vertical="center"/>
    </xf>
    <xf numFmtId="0" fontId="47" fillId="0" borderId="50" xfId="0" applyFont="1" applyBorder="1" applyAlignment="1">
      <alignment horizontal="center" vertical="center" wrapText="1"/>
    </xf>
    <xf numFmtId="0" fontId="47" fillId="0" borderId="56" xfId="0" applyFont="1" applyBorder="1" applyAlignment="1">
      <alignment horizontal="center" vertical="center" wrapText="1"/>
    </xf>
    <xf numFmtId="0" fontId="76" fillId="0" borderId="0" xfId="0" applyFont="1">
      <alignment vertical="center"/>
    </xf>
    <xf numFmtId="0" fontId="5" fillId="2" borderId="14" xfId="0" applyFont="1" applyFill="1" applyBorder="1" applyAlignment="1">
      <alignment horizontal="center" vertical="center"/>
    </xf>
    <xf numFmtId="0" fontId="75" fillId="2" borderId="14" xfId="0" applyFont="1" applyFill="1" applyBorder="1" applyAlignment="1">
      <alignment horizontal="center" vertical="center"/>
    </xf>
    <xf numFmtId="0" fontId="74" fillId="2" borderId="2" xfId="0" applyFont="1" applyFill="1" applyBorder="1" applyAlignment="1">
      <alignment horizontal="center" vertical="center"/>
    </xf>
    <xf numFmtId="0" fontId="35" fillId="0" borderId="5" xfId="0" applyFont="1" applyBorder="1" applyAlignment="1">
      <alignment horizontal="center" vertical="center" wrapText="1"/>
    </xf>
    <xf numFmtId="0" fontId="78" fillId="0" borderId="0" xfId="0" applyFont="1">
      <alignment vertical="center"/>
    </xf>
    <xf numFmtId="0" fontId="61" fillId="0" borderId="0" xfId="0" applyFont="1">
      <alignment vertical="center"/>
    </xf>
    <xf numFmtId="183" fontId="52" fillId="0" borderId="0" xfId="0" applyNumberFormat="1" applyFont="1">
      <alignment vertical="center"/>
    </xf>
    <xf numFmtId="183" fontId="8" fillId="0" borderId="0" xfId="0" applyNumberFormat="1" applyFont="1" applyAlignment="1">
      <alignment horizontal="center" vertical="center"/>
    </xf>
    <xf numFmtId="0" fontId="79" fillId="0" borderId="0" xfId="0" applyFont="1">
      <alignment vertical="center"/>
    </xf>
    <xf numFmtId="183" fontId="46" fillId="9" borderId="5" xfId="0" applyNumberFormat="1" applyFont="1" applyFill="1" applyBorder="1" applyAlignment="1">
      <alignment horizontal="center" vertical="center" wrapText="1"/>
    </xf>
    <xf numFmtId="183" fontId="5" fillId="9" borderId="5" xfId="0" applyNumberFormat="1" applyFont="1" applyFill="1" applyBorder="1" applyAlignment="1">
      <alignment horizontal="center" vertical="center" wrapText="1"/>
    </xf>
    <xf numFmtId="178" fontId="82" fillId="2" borderId="26" xfId="6" applyFont="1" applyFill="1" applyBorder="1" applyAlignment="1" applyProtection="1">
      <alignment horizontal="center" vertical="center" wrapText="1"/>
      <protection hidden="1"/>
    </xf>
    <xf numFmtId="0" fontId="82" fillId="2" borderId="26" xfId="6" applyNumberFormat="1" applyFont="1" applyFill="1" applyBorder="1" applyAlignment="1" applyProtection="1">
      <alignment horizontal="center" vertical="center" wrapText="1"/>
      <protection hidden="1"/>
    </xf>
    <xf numFmtId="186" fontId="82" fillId="2" borderId="26" xfId="6" applyNumberFormat="1" applyFont="1" applyFill="1" applyBorder="1" applyAlignment="1" applyProtection="1">
      <alignment horizontal="center" vertical="center" wrapText="1"/>
      <protection hidden="1"/>
    </xf>
    <xf numFmtId="0" fontId="5" fillId="2" borderId="12" xfId="0" applyFont="1" applyFill="1" applyBorder="1" applyAlignment="1">
      <alignment horizontal="center" vertical="center"/>
    </xf>
    <xf numFmtId="0" fontId="47" fillId="0" borderId="5" xfId="0" applyFont="1" applyBorder="1" applyAlignment="1">
      <alignment horizontal="center" vertical="center" wrapText="1"/>
    </xf>
    <xf numFmtId="0" fontId="74" fillId="2" borderId="5" xfId="0" applyFont="1" applyFill="1" applyBorder="1" applyAlignment="1">
      <alignment horizontal="center" vertical="center"/>
    </xf>
    <xf numFmtId="0" fontId="1" fillId="0" borderId="0" xfId="0" applyFont="1">
      <alignment vertical="center"/>
    </xf>
    <xf numFmtId="0" fontId="55" fillId="0" borderId="0" xfId="0" applyFont="1" applyAlignment="1">
      <alignment vertical="center" wrapText="1"/>
    </xf>
    <xf numFmtId="0" fontId="77" fillId="0" borderId="0" xfId="0" applyFont="1" applyAlignment="1">
      <alignment vertical="top"/>
    </xf>
    <xf numFmtId="0" fontId="5" fillId="12" borderId="4" xfId="0" applyFont="1" applyFill="1" applyBorder="1" applyAlignment="1">
      <alignment horizontal="center" vertical="center" wrapText="1"/>
    </xf>
    <xf numFmtId="0" fontId="46" fillId="12" borderId="11" xfId="0" applyFont="1" applyFill="1" applyBorder="1" applyAlignment="1">
      <alignment horizontal="center" vertical="center" wrapText="1"/>
    </xf>
    <xf numFmtId="0" fontId="5" fillId="12" borderId="11" xfId="0" applyFont="1" applyFill="1" applyBorder="1" applyAlignment="1">
      <alignment horizontal="center" vertical="center" wrapText="1"/>
    </xf>
    <xf numFmtId="0" fontId="5" fillId="2" borderId="50" xfId="0" applyFont="1" applyFill="1" applyBorder="1" applyAlignment="1">
      <alignment horizontal="center" vertical="center"/>
    </xf>
    <xf numFmtId="0" fontId="83" fillId="0" borderId="0" xfId="0" applyFont="1">
      <alignment vertical="center"/>
    </xf>
    <xf numFmtId="0" fontId="84" fillId="0" borderId="0" xfId="0" applyFont="1">
      <alignment vertical="center"/>
    </xf>
    <xf numFmtId="0" fontId="6" fillId="0" borderId="0" xfId="0" applyFont="1">
      <alignment vertical="center"/>
    </xf>
    <xf numFmtId="0" fontId="83" fillId="0" borderId="0" xfId="0" applyFont="1" applyAlignment="1">
      <alignment horizontal="center" vertical="center"/>
    </xf>
    <xf numFmtId="0" fontId="85" fillId="0" borderId="0" xfId="0" applyFont="1" applyAlignment="1">
      <alignment horizontal="center" vertical="center"/>
    </xf>
    <xf numFmtId="0" fontId="45" fillId="0" borderId="0" xfId="1" applyFont="1" applyFill="1" applyAlignment="1">
      <alignment horizontal="center" vertical="center"/>
    </xf>
    <xf numFmtId="0" fontId="86" fillId="0" borderId="0" xfId="0" applyFont="1" applyAlignment="1">
      <alignment horizontal="center" vertical="center"/>
    </xf>
    <xf numFmtId="0" fontId="5" fillId="9" borderId="4" xfId="0" applyFont="1" applyFill="1" applyBorder="1" applyAlignment="1">
      <alignment horizontal="center" vertical="center" wrapText="1"/>
    </xf>
    <xf numFmtId="0" fontId="46" fillId="9" borderId="11" xfId="0" applyFont="1" applyFill="1" applyBorder="1" applyAlignment="1">
      <alignment horizontal="center" vertical="center" wrapText="1"/>
    </xf>
    <xf numFmtId="0" fontId="5" fillId="9" borderId="11" xfId="0" applyFont="1" applyFill="1" applyBorder="1" applyAlignment="1">
      <alignment horizontal="center" vertical="center" wrapText="1"/>
    </xf>
    <xf numFmtId="0" fontId="5" fillId="19" borderId="4" xfId="0" applyFont="1" applyFill="1" applyBorder="1" applyAlignment="1">
      <alignment horizontal="center" vertical="center" wrapText="1"/>
    </xf>
    <xf numFmtId="0" fontId="46" fillId="19" borderId="11" xfId="0" applyFont="1" applyFill="1" applyBorder="1" applyAlignment="1">
      <alignment horizontal="center" vertical="center" wrapText="1"/>
    </xf>
    <xf numFmtId="0" fontId="5" fillId="19" borderId="11" xfId="0" applyFont="1" applyFill="1" applyBorder="1" applyAlignment="1">
      <alignment horizontal="center" vertical="center" wrapText="1"/>
    </xf>
    <xf numFmtId="0" fontId="82" fillId="2" borderId="5" xfId="0" applyFont="1" applyFill="1" applyBorder="1" applyAlignment="1">
      <alignment horizontal="center" vertical="center" wrapText="1"/>
    </xf>
    <xf numFmtId="0" fontId="47" fillId="0" borderId="50" xfId="0" applyFont="1" applyBorder="1" applyAlignment="1">
      <alignment horizontal="center" vertical="center"/>
    </xf>
    <xf numFmtId="0" fontId="82" fillId="2" borderId="13" xfId="0" applyFont="1" applyFill="1" applyBorder="1" applyAlignment="1">
      <alignment horizontal="center" vertical="center" wrapText="1"/>
    </xf>
    <xf numFmtId="0" fontId="82" fillId="2" borderId="5" xfId="0" applyFont="1" applyFill="1" applyBorder="1" applyAlignment="1">
      <alignment horizontal="center" vertical="center"/>
    </xf>
    <xf numFmtId="0" fontId="5" fillId="7" borderId="60" xfId="0" applyFont="1" applyFill="1" applyBorder="1" applyAlignment="1">
      <alignment horizontal="center" vertical="center" wrapText="1"/>
    </xf>
    <xf numFmtId="0" fontId="5" fillId="7" borderId="4" xfId="0" applyFont="1" applyFill="1" applyBorder="1" applyAlignment="1">
      <alignment horizontal="center" vertical="center" wrapText="1"/>
    </xf>
    <xf numFmtId="0" fontId="46" fillId="7" borderId="11" xfId="0" applyFont="1" applyFill="1" applyBorder="1" applyAlignment="1">
      <alignment horizontal="center" vertical="center" wrapText="1"/>
    </xf>
    <xf numFmtId="0" fontId="5" fillId="7" borderId="11" xfId="0" applyFont="1" applyFill="1" applyBorder="1" applyAlignment="1">
      <alignment horizontal="center" vertical="center" wrapText="1"/>
    </xf>
    <xf numFmtId="0" fontId="5" fillId="23" borderId="4" xfId="0" applyFont="1" applyFill="1" applyBorder="1" applyAlignment="1">
      <alignment horizontal="center" vertical="center" wrapText="1"/>
    </xf>
    <xf numFmtId="0" fontId="46" fillId="23" borderId="11" xfId="0" applyFont="1" applyFill="1" applyBorder="1" applyAlignment="1">
      <alignment horizontal="center" vertical="center" wrapText="1"/>
    </xf>
    <xf numFmtId="0" fontId="5" fillId="23" borderId="11" xfId="0" applyFont="1" applyFill="1" applyBorder="1" applyAlignment="1">
      <alignment horizontal="center" vertical="center" wrapText="1"/>
    </xf>
    <xf numFmtId="0" fontId="35" fillId="0" borderId="13" xfId="0" applyFont="1" applyBorder="1" applyAlignment="1">
      <alignment horizontal="center" vertical="center"/>
    </xf>
    <xf numFmtId="0" fontId="47" fillId="0" borderId="61" xfId="0" applyFont="1" applyBorder="1" applyAlignment="1">
      <alignment horizontal="center" vertical="center" wrapText="1"/>
    </xf>
    <xf numFmtId="0" fontId="88" fillId="0" borderId="0" xfId="0" applyFont="1">
      <alignment vertical="center"/>
    </xf>
    <xf numFmtId="0" fontId="89" fillId="0" borderId="0" xfId="0" applyFont="1">
      <alignment vertical="center"/>
    </xf>
    <xf numFmtId="0" fontId="82" fillId="2" borderId="13" xfId="0" applyFont="1" applyFill="1" applyBorder="1" applyAlignment="1">
      <alignment horizontal="center" vertical="center"/>
    </xf>
    <xf numFmtId="0" fontId="90" fillId="0" borderId="0" xfId="0" applyFont="1">
      <alignment vertical="center"/>
    </xf>
    <xf numFmtId="0" fontId="91" fillId="0" borderId="0" xfId="0" applyFont="1">
      <alignment vertical="center"/>
    </xf>
    <xf numFmtId="0" fontId="5" fillId="0" borderId="0" xfId="0" applyFont="1">
      <alignment vertical="center"/>
    </xf>
    <xf numFmtId="0" fontId="90" fillId="0" borderId="0" xfId="0" applyFont="1" applyAlignment="1">
      <alignment horizontal="center" vertical="center"/>
    </xf>
    <xf numFmtId="0" fontId="5" fillId="0" borderId="0" xfId="0" applyFont="1" applyAlignment="1">
      <alignment horizontal="center" vertical="center" wrapText="1"/>
    </xf>
    <xf numFmtId="0" fontId="47" fillId="0" borderId="0" xfId="0" applyFont="1" applyAlignment="1">
      <alignment horizontal="center" vertical="center" wrapText="1"/>
    </xf>
    <xf numFmtId="0" fontId="35" fillId="0" borderId="51" xfId="0" applyFont="1" applyBorder="1" applyAlignment="1">
      <alignment horizontal="center" vertical="center"/>
    </xf>
    <xf numFmtId="0" fontId="43" fillId="2" borderId="5" xfId="0" applyFont="1" applyFill="1" applyBorder="1" applyAlignment="1">
      <alignment horizontal="center" vertical="center" wrapText="1"/>
    </xf>
    <xf numFmtId="0" fontId="46" fillId="0" borderId="0" xfId="0" applyFont="1" applyAlignment="1">
      <alignment horizontal="center" vertical="center" wrapText="1"/>
    </xf>
    <xf numFmtId="0" fontId="47" fillId="0" borderId="15" xfId="0" applyFont="1" applyBorder="1" applyAlignment="1">
      <alignment horizontal="center" vertical="center"/>
    </xf>
    <xf numFmtId="0" fontId="35" fillId="0" borderId="15" xfId="0" applyFont="1" applyBorder="1" applyAlignment="1">
      <alignment horizontal="center" vertical="center"/>
    </xf>
    <xf numFmtId="0" fontId="31" fillId="0" borderId="50" xfId="0" applyFont="1" applyBorder="1" applyAlignment="1">
      <alignment horizontal="center" vertical="center" wrapText="1"/>
    </xf>
    <xf numFmtId="0" fontId="46" fillId="2" borderId="0" xfId="0" applyFont="1" applyFill="1" applyAlignment="1">
      <alignment horizontal="center" vertical="center" wrapText="1"/>
    </xf>
    <xf numFmtId="0" fontId="43" fillId="0" borderId="67" xfId="0" applyFont="1" applyBorder="1" applyAlignment="1">
      <alignment horizontal="center" vertical="center" wrapText="1"/>
    </xf>
    <xf numFmtId="0" fontId="35" fillId="0" borderId="0" xfId="0" applyFont="1" applyAlignment="1">
      <alignment horizontal="left" vertical="center"/>
    </xf>
    <xf numFmtId="0" fontId="31" fillId="0" borderId="56" xfId="0" applyFont="1" applyBorder="1" applyAlignment="1">
      <alignment horizontal="center" vertical="center" wrapText="1"/>
    </xf>
    <xf numFmtId="0" fontId="28" fillId="0" borderId="0" xfId="0" applyFont="1">
      <alignment vertical="center"/>
    </xf>
    <xf numFmtId="0" fontId="46" fillId="12" borderId="51" xfId="0" applyFont="1" applyFill="1" applyBorder="1" applyAlignment="1">
      <alignment horizontal="center" vertical="center" wrapText="1"/>
    </xf>
    <xf numFmtId="0" fontId="31" fillId="0" borderId="12" xfId="0" applyFont="1" applyBorder="1" applyAlignment="1">
      <alignment horizontal="center" vertical="center"/>
    </xf>
    <xf numFmtId="0" fontId="97" fillId="0" borderId="0" xfId="1" applyFont="1" applyFill="1" applyBorder="1" applyAlignment="1">
      <alignment horizontal="center" vertical="center"/>
    </xf>
    <xf numFmtId="0" fontId="59" fillId="0" borderId="0" xfId="0" applyFont="1" applyAlignment="1">
      <alignment horizontal="center" vertical="center" wrapText="1"/>
    </xf>
    <xf numFmtId="0" fontId="46" fillId="12" borderId="56" xfId="0" applyFont="1" applyFill="1" applyBorder="1" applyAlignment="1">
      <alignment horizontal="center" vertical="center" wrapText="1"/>
    </xf>
    <xf numFmtId="0" fontId="46" fillId="23" borderId="4" xfId="0" applyFont="1" applyFill="1" applyBorder="1" applyAlignment="1">
      <alignment horizontal="center" vertical="center" wrapText="1"/>
    </xf>
    <xf numFmtId="0" fontId="46" fillId="23" borderId="56" xfId="0" applyFont="1" applyFill="1" applyBorder="1" applyAlignment="1">
      <alignment horizontal="center" vertical="center" wrapText="1"/>
    </xf>
    <xf numFmtId="0" fontId="25" fillId="0" borderId="0" xfId="0" applyFont="1" applyAlignment="1">
      <alignment horizontal="center" vertical="center" wrapText="1"/>
    </xf>
    <xf numFmtId="0" fontId="23" fillId="2" borderId="5" xfId="0" applyFont="1" applyFill="1" applyBorder="1" applyAlignment="1">
      <alignment horizontal="center" vertical="center" wrapText="1"/>
    </xf>
    <xf numFmtId="0" fontId="31" fillId="0" borderId="53" xfId="0" applyFont="1" applyBorder="1" applyAlignment="1">
      <alignment horizontal="center" vertical="center"/>
    </xf>
    <xf numFmtId="0" fontId="39" fillId="0" borderId="52" xfId="0" applyFont="1" applyBorder="1" applyAlignment="1">
      <alignment horizontal="center" vertical="center"/>
    </xf>
    <xf numFmtId="0" fontId="95" fillId="0" borderId="0" xfId="0" applyFont="1" applyAlignment="1">
      <alignment horizontal="center" vertical="center" wrapText="1"/>
    </xf>
    <xf numFmtId="0" fontId="101" fillId="0" borderId="0" xfId="0" applyFont="1" applyAlignment="1">
      <alignment horizontal="center" vertical="center" wrapText="1"/>
    </xf>
    <xf numFmtId="0" fontId="46" fillId="7" borderId="56" xfId="0" applyFont="1" applyFill="1" applyBorder="1" applyAlignment="1">
      <alignment horizontal="center" vertical="center" wrapText="1"/>
    </xf>
    <xf numFmtId="0" fontId="46" fillId="9" borderId="4" xfId="0" applyFont="1" applyFill="1" applyBorder="1" applyAlignment="1">
      <alignment horizontal="center" vertical="center" wrapText="1"/>
    </xf>
    <xf numFmtId="0" fontId="46" fillId="9" borderId="56" xfId="0" applyFont="1" applyFill="1" applyBorder="1" applyAlignment="1">
      <alignment horizontal="center" vertical="center" wrapText="1"/>
    </xf>
    <xf numFmtId="0" fontId="106" fillId="3" borderId="0" xfId="0" applyFont="1" applyFill="1" applyAlignment="1">
      <alignment vertical="center" wrapText="1"/>
    </xf>
    <xf numFmtId="0" fontId="108" fillId="16" borderId="72" xfId="2" applyFont="1" applyFill="1" applyBorder="1" applyAlignment="1">
      <alignment horizontal="left" vertical="center" wrapText="1"/>
    </xf>
    <xf numFmtId="0" fontId="106" fillId="3" borderId="72" xfId="0" applyFont="1" applyFill="1" applyBorder="1" applyAlignment="1">
      <alignment horizontal="left" vertical="center" wrapText="1"/>
    </xf>
    <xf numFmtId="0" fontId="0" fillId="0" borderId="0" xfId="0" applyProtection="1">
      <alignment vertical="center"/>
      <protection hidden="1"/>
    </xf>
    <xf numFmtId="0" fontId="110" fillId="0" borderId="0" xfId="0" applyFont="1" applyProtection="1">
      <alignment vertical="center"/>
      <protection hidden="1"/>
    </xf>
    <xf numFmtId="0" fontId="0" fillId="0" borderId="0" xfId="0" applyAlignment="1" applyProtection="1">
      <alignment horizontal="center" vertical="center"/>
      <protection hidden="1"/>
    </xf>
    <xf numFmtId="183" fontId="0" fillId="0" borderId="0" xfId="0" applyNumberFormat="1" applyProtection="1">
      <alignment vertical="center"/>
      <protection hidden="1"/>
    </xf>
    <xf numFmtId="0" fontId="111" fillId="0" borderId="0" xfId="0" applyFont="1" applyAlignment="1" applyProtection="1">
      <alignment horizontal="center" vertical="center"/>
      <protection hidden="1"/>
    </xf>
    <xf numFmtId="0" fontId="53" fillId="0" borderId="0" xfId="0" applyFont="1" applyAlignment="1" applyProtection="1">
      <alignment horizontal="center" vertical="center"/>
      <protection hidden="1"/>
    </xf>
    <xf numFmtId="0" fontId="112" fillId="0" borderId="0" xfId="0" applyFont="1" applyAlignment="1" applyProtection="1">
      <alignment horizontal="center" vertical="center"/>
      <protection hidden="1"/>
    </xf>
    <xf numFmtId="0" fontId="0" fillId="3" borderId="0" xfId="0" applyFill="1" applyProtection="1">
      <alignment vertical="center"/>
      <protection hidden="1"/>
    </xf>
    <xf numFmtId="0" fontId="84" fillId="0" borderId="0" xfId="0" applyFont="1" applyAlignment="1" applyProtection="1">
      <alignment horizontal="center" vertical="center"/>
      <protection hidden="1"/>
    </xf>
    <xf numFmtId="0" fontId="112" fillId="0" borderId="0" xfId="0" applyFont="1" applyAlignment="1" applyProtection="1">
      <alignment horizontal="left" vertical="center"/>
      <protection hidden="1"/>
    </xf>
    <xf numFmtId="0" fontId="0" fillId="3" borderId="40" xfId="0" applyFill="1" applyBorder="1" applyProtection="1">
      <alignment vertical="center"/>
      <protection hidden="1"/>
    </xf>
    <xf numFmtId="183" fontId="117" fillId="3" borderId="21" xfId="0" applyNumberFormat="1" applyFont="1" applyFill="1" applyBorder="1" applyAlignment="1" applyProtection="1">
      <alignment horizontal="center" vertical="center" wrapText="1"/>
      <protection hidden="1"/>
    </xf>
    <xf numFmtId="0" fontId="117" fillId="3" borderId="37" xfId="0" applyFont="1" applyFill="1" applyBorder="1" applyAlignment="1" applyProtection="1">
      <alignment horizontal="center" vertical="center" wrapText="1"/>
      <protection hidden="1"/>
    </xf>
    <xf numFmtId="0" fontId="117" fillId="3" borderId="21" xfId="0" applyFont="1" applyFill="1" applyBorder="1" applyAlignment="1" applyProtection="1">
      <alignment horizontal="center" vertical="center" wrapText="1"/>
      <protection hidden="1"/>
    </xf>
    <xf numFmtId="0" fontId="118" fillId="0" borderId="0" xfId="0" applyFont="1" applyAlignment="1" applyProtection="1">
      <alignment horizontal="center" vertical="center"/>
      <protection hidden="1"/>
    </xf>
    <xf numFmtId="183" fontId="57" fillId="3" borderId="21" xfId="0" applyNumberFormat="1" applyFont="1" applyFill="1" applyBorder="1" applyAlignment="1" applyProtection="1">
      <alignment horizontal="center" vertical="center" wrapText="1"/>
      <protection locked="0"/>
    </xf>
    <xf numFmtId="0" fontId="117" fillId="3" borderId="37" xfId="0" applyFont="1" applyFill="1" applyBorder="1" applyAlignment="1" applyProtection="1">
      <alignment horizontal="center" vertical="center" wrapText="1"/>
      <protection locked="0"/>
    </xf>
    <xf numFmtId="0" fontId="117" fillId="3" borderId="21" xfId="0" applyFont="1" applyFill="1" applyBorder="1" applyAlignment="1">
      <alignment horizontal="center" vertical="center" wrapText="1"/>
    </xf>
    <xf numFmtId="14" fontId="117" fillId="3" borderId="21" xfId="0" applyNumberFormat="1" applyFont="1" applyFill="1" applyBorder="1" applyAlignment="1">
      <alignment horizontal="center" vertical="center" wrapText="1"/>
    </xf>
    <xf numFmtId="188" fontId="119" fillId="3" borderId="0" xfId="0" applyNumberFormat="1" applyFont="1" applyFill="1" applyAlignment="1" applyProtection="1">
      <alignment horizontal="center" vertical="center" wrapText="1"/>
      <protection hidden="1"/>
    </xf>
    <xf numFmtId="183" fontId="119" fillId="3" borderId="0" xfId="0" applyNumberFormat="1" applyFont="1" applyFill="1" applyAlignment="1" applyProtection="1">
      <alignment horizontal="center" vertical="center" wrapText="1"/>
      <protection hidden="1"/>
    </xf>
    <xf numFmtId="183" fontId="119" fillId="3" borderId="80" xfId="0" applyNumberFormat="1" applyFont="1" applyFill="1" applyBorder="1" applyAlignment="1" applyProtection="1">
      <alignment horizontal="center" vertical="center" wrapText="1"/>
      <protection hidden="1"/>
    </xf>
    <xf numFmtId="0" fontId="57" fillId="3" borderId="21" xfId="0" applyFont="1" applyFill="1" applyBorder="1" applyAlignment="1" applyProtection="1">
      <alignment horizontal="center" vertical="center" wrapText="1"/>
      <protection hidden="1"/>
    </xf>
    <xf numFmtId="183" fontId="57" fillId="3" borderId="21" xfId="0" applyNumberFormat="1" applyFont="1" applyFill="1" applyBorder="1" applyAlignment="1" applyProtection="1">
      <alignment horizontal="center" vertical="center" wrapText="1"/>
      <protection hidden="1"/>
    </xf>
    <xf numFmtId="188" fontId="8" fillId="3" borderId="37" xfId="0" applyNumberFormat="1" applyFont="1" applyFill="1" applyBorder="1" applyAlignment="1" applyProtection="1">
      <alignment horizontal="center" vertical="center" wrapText="1"/>
      <protection hidden="1"/>
    </xf>
    <xf numFmtId="177" fontId="57" fillId="3" borderId="21" xfId="5" applyFont="1" applyFill="1" applyBorder="1" applyAlignment="1" applyProtection="1">
      <alignment horizontal="left" vertical="center" wrapText="1"/>
      <protection hidden="1"/>
    </xf>
    <xf numFmtId="185" fontId="120" fillId="3" borderId="21" xfId="0" applyNumberFormat="1" applyFont="1" applyFill="1" applyBorder="1" applyAlignment="1" applyProtection="1">
      <alignment horizontal="center" vertical="center" wrapText="1"/>
      <protection hidden="1"/>
    </xf>
    <xf numFmtId="183" fontId="120" fillId="3" borderId="21" xfId="0" applyNumberFormat="1" applyFont="1" applyFill="1" applyBorder="1" applyAlignment="1" applyProtection="1">
      <alignment horizontal="center" vertical="center" wrapText="1"/>
      <protection hidden="1"/>
    </xf>
    <xf numFmtId="177" fontId="57" fillId="3" borderId="21" xfId="5" applyFont="1" applyFill="1" applyBorder="1" applyAlignment="1" applyProtection="1">
      <alignment horizontal="left" vertical="center"/>
      <protection hidden="1"/>
    </xf>
    <xf numFmtId="185" fontId="121" fillId="3" borderId="21" xfId="0" applyNumberFormat="1" applyFont="1" applyFill="1" applyBorder="1" applyAlignment="1" applyProtection="1">
      <alignment horizontal="center" vertical="center" wrapText="1"/>
      <protection hidden="1"/>
    </xf>
    <xf numFmtId="183" fontId="121" fillId="3" borderId="21" xfId="0" applyNumberFormat="1" applyFont="1" applyFill="1" applyBorder="1" applyAlignment="1" applyProtection="1">
      <alignment horizontal="center" vertical="center" wrapText="1"/>
      <protection hidden="1"/>
    </xf>
    <xf numFmtId="0" fontId="0" fillId="0" borderId="0" xfId="0" applyAlignment="1" applyProtection="1">
      <alignment vertical="center" wrapText="1"/>
      <protection hidden="1"/>
    </xf>
    <xf numFmtId="0" fontId="112" fillId="0" borderId="0" xfId="0" applyFont="1" applyProtection="1">
      <alignment vertical="center"/>
      <protection hidden="1"/>
    </xf>
    <xf numFmtId="188" fontId="8" fillId="3" borderId="81" xfId="0" applyNumberFormat="1" applyFont="1" applyFill="1" applyBorder="1" applyAlignment="1" applyProtection="1">
      <alignment horizontal="center" vertical="center" wrapText="1"/>
      <protection hidden="1"/>
    </xf>
    <xf numFmtId="177" fontId="57" fillId="3" borderId="22" xfId="5" applyFont="1" applyFill="1" applyBorder="1" applyAlignment="1" applyProtection="1">
      <alignment horizontal="left" vertical="center"/>
      <protection hidden="1"/>
    </xf>
    <xf numFmtId="183" fontId="120" fillId="3" borderId="22" xfId="0" applyNumberFormat="1" applyFont="1" applyFill="1" applyBorder="1" applyAlignment="1" applyProtection="1">
      <alignment horizontal="center" vertical="center" wrapText="1"/>
      <protection hidden="1"/>
    </xf>
    <xf numFmtId="0" fontId="15" fillId="3" borderId="0" xfId="0" applyFont="1" applyFill="1" applyAlignment="1" applyProtection="1">
      <alignment horizontal="center" vertical="center" wrapText="1"/>
      <protection hidden="1"/>
    </xf>
    <xf numFmtId="183" fontId="15" fillId="3" borderId="0" xfId="0" applyNumberFormat="1" applyFont="1" applyFill="1" applyAlignment="1" applyProtection="1">
      <alignment horizontal="center" vertical="center" wrapText="1"/>
      <protection hidden="1"/>
    </xf>
    <xf numFmtId="189" fontId="117" fillId="3" borderId="21" xfId="0" applyNumberFormat="1" applyFont="1" applyFill="1" applyBorder="1" applyAlignment="1" applyProtection="1">
      <alignment horizontal="center" vertical="center" wrapText="1"/>
      <protection hidden="1"/>
    </xf>
    <xf numFmtId="183" fontId="122" fillId="3" borderId="21" xfId="0" applyNumberFormat="1" applyFont="1" applyFill="1" applyBorder="1" applyAlignment="1" applyProtection="1">
      <alignment horizontal="center" vertical="center" wrapText="1"/>
      <protection hidden="1"/>
    </xf>
    <xf numFmtId="183" fontId="123" fillId="3" borderId="21" xfId="0" applyNumberFormat="1" applyFont="1" applyFill="1" applyBorder="1" applyAlignment="1" applyProtection="1">
      <alignment horizontal="center" vertical="center" wrapText="1"/>
      <protection hidden="1"/>
    </xf>
    <xf numFmtId="0" fontId="124" fillId="0" borderId="0" xfId="0" applyFont="1" applyAlignment="1" applyProtection="1">
      <alignment vertical="center" wrapText="1"/>
      <protection hidden="1"/>
    </xf>
    <xf numFmtId="0" fontId="107" fillId="4" borderId="0" xfId="0" applyFont="1" applyFill="1" applyAlignment="1">
      <alignment horizontal="center" vertical="center"/>
    </xf>
    <xf numFmtId="0" fontId="108" fillId="16" borderId="84" xfId="0" applyFont="1" applyFill="1" applyBorder="1" applyAlignment="1">
      <alignment horizontal="left" vertical="center" wrapText="1"/>
    </xf>
    <xf numFmtId="0" fontId="108" fillId="16" borderId="87" xfId="2" applyFont="1" applyFill="1" applyBorder="1" applyAlignment="1">
      <alignment horizontal="left" vertical="center" wrapText="1"/>
    </xf>
    <xf numFmtId="0" fontId="127" fillId="0" borderId="68" xfId="0" applyFont="1" applyBorder="1" applyAlignment="1">
      <alignment vertical="center" wrapText="1"/>
    </xf>
    <xf numFmtId="0" fontId="127" fillId="0" borderId="74" xfId="0" applyFont="1" applyBorder="1" applyAlignment="1">
      <alignment vertical="center" wrapText="1"/>
    </xf>
    <xf numFmtId="0" fontId="127" fillId="0" borderId="74" xfId="0" applyFont="1" applyBorder="1" applyAlignment="1">
      <alignment vertical="top" wrapText="1"/>
    </xf>
    <xf numFmtId="0" fontId="127" fillId="0" borderId="74" xfId="0" applyFont="1" applyBorder="1" applyAlignment="1">
      <alignment horizontal="left" vertical="top" wrapText="1"/>
    </xf>
    <xf numFmtId="0" fontId="106" fillId="3" borderId="68" xfId="0" applyFont="1" applyFill="1" applyBorder="1" applyAlignment="1">
      <alignment vertical="center" wrapText="1"/>
    </xf>
    <xf numFmtId="0" fontId="106" fillId="3" borderId="74" xfId="0" applyFont="1" applyFill="1" applyBorder="1" applyAlignment="1">
      <alignment vertical="center" wrapText="1"/>
    </xf>
    <xf numFmtId="0" fontId="128" fillId="0" borderId="0" xfId="0" applyFont="1" applyAlignment="1">
      <alignment horizontal="center" vertical="center"/>
    </xf>
    <xf numFmtId="0" fontId="106" fillId="3" borderId="75" xfId="0" applyFont="1" applyFill="1" applyBorder="1" applyAlignment="1">
      <alignment vertical="center" wrapText="1"/>
    </xf>
    <xf numFmtId="0" fontId="33" fillId="27" borderId="1" xfId="0" applyFont="1" applyFill="1" applyBorder="1" applyAlignment="1">
      <alignment horizontal="center" vertical="center"/>
    </xf>
    <xf numFmtId="0" fontId="26" fillId="0" borderId="1" xfId="0" applyFont="1" applyBorder="1" applyAlignment="1">
      <alignment horizontal="center" vertical="center"/>
    </xf>
    <xf numFmtId="0" fontId="124" fillId="0" borderId="0" xfId="0" applyFont="1" applyAlignment="1">
      <alignment horizontal="center" vertical="center"/>
    </xf>
    <xf numFmtId="0" fontId="126" fillId="3" borderId="85" xfId="0" applyFont="1" applyFill="1" applyBorder="1" applyAlignment="1">
      <alignment vertical="center" wrapText="1"/>
    </xf>
    <xf numFmtId="0" fontId="106" fillId="3" borderId="84" xfId="0" applyFont="1" applyFill="1" applyBorder="1" applyAlignment="1">
      <alignment horizontal="left" vertical="center" wrapText="1"/>
    </xf>
    <xf numFmtId="0" fontId="109" fillId="3" borderId="84" xfId="0" applyFont="1" applyFill="1" applyBorder="1" applyAlignment="1">
      <alignment horizontal="center" vertical="center" wrapText="1"/>
    </xf>
    <xf numFmtId="0" fontId="109" fillId="3" borderId="91" xfId="0" applyFont="1" applyFill="1" applyBorder="1" applyAlignment="1">
      <alignment horizontal="center" vertical="center" wrapText="1"/>
    </xf>
    <xf numFmtId="0" fontId="16" fillId="0" borderId="0" xfId="0" applyFont="1" applyAlignment="1">
      <alignment horizontal="center" vertical="center"/>
    </xf>
    <xf numFmtId="0" fontId="94" fillId="0" borderId="0" xfId="0" applyFont="1" applyAlignment="1">
      <alignment horizontal="center" vertical="center"/>
    </xf>
    <xf numFmtId="0" fontId="132" fillId="27" borderId="5" xfId="0" applyFont="1" applyFill="1" applyBorder="1" applyAlignment="1">
      <alignment horizontal="center" vertical="center" wrapText="1"/>
    </xf>
    <xf numFmtId="0" fontId="93" fillId="27" borderId="5" xfId="0" applyFont="1" applyFill="1" applyBorder="1" applyAlignment="1">
      <alignment horizontal="center" vertical="center" wrapText="1"/>
    </xf>
    <xf numFmtId="0" fontId="94" fillId="28" borderId="5" xfId="0" applyFont="1" applyFill="1" applyBorder="1" applyAlignment="1">
      <alignment horizontal="center" vertical="center" wrapText="1"/>
    </xf>
    <xf numFmtId="0" fontId="94" fillId="0" borderId="5" xfId="0" applyFont="1" applyBorder="1" applyAlignment="1">
      <alignment horizontal="center" vertical="center" wrapText="1"/>
    </xf>
    <xf numFmtId="187" fontId="94" fillId="0" borderId="5" xfId="0" applyNumberFormat="1" applyFont="1" applyBorder="1" applyAlignment="1">
      <alignment horizontal="center" vertical="center" wrapText="1"/>
    </xf>
    <xf numFmtId="0" fontId="16" fillId="0" borderId="5" xfId="0" applyFont="1" applyBorder="1" applyAlignment="1">
      <alignment horizontal="center" vertical="center"/>
    </xf>
    <xf numFmtId="0" fontId="133" fillId="0" borderId="0" xfId="0" applyFont="1">
      <alignment vertical="center"/>
    </xf>
    <xf numFmtId="0" fontId="93" fillId="27" borderId="12" xfId="0" applyFont="1" applyFill="1" applyBorder="1" applyAlignment="1">
      <alignment horizontal="center" vertical="center" wrapText="1"/>
    </xf>
    <xf numFmtId="0" fontId="135" fillId="0" borderId="5" xfId="0" applyFont="1" applyBorder="1" applyAlignment="1">
      <alignment horizontal="center" vertical="center"/>
    </xf>
    <xf numFmtId="0" fontId="63" fillId="0" borderId="5" xfId="0" applyFont="1" applyBorder="1" applyAlignment="1">
      <alignment horizontal="center" vertical="center"/>
    </xf>
    <xf numFmtId="0" fontId="132" fillId="27" borderId="12" xfId="0" applyFont="1" applyFill="1" applyBorder="1" applyAlignment="1">
      <alignment horizontal="center" vertical="center" wrapText="1"/>
    </xf>
    <xf numFmtId="0" fontId="133" fillId="0" borderId="0" xfId="0" applyFont="1" applyAlignment="1">
      <alignment horizontal="left" vertical="center"/>
    </xf>
    <xf numFmtId="0" fontId="124" fillId="0" borderId="0" xfId="0" applyFont="1" applyAlignment="1">
      <alignment horizontal="left" vertical="center"/>
    </xf>
    <xf numFmtId="0" fontId="136" fillId="0" borderId="0" xfId="0" applyFont="1" applyAlignment="1">
      <alignment horizontal="center" vertical="center"/>
    </xf>
    <xf numFmtId="0" fontId="44" fillId="0" borderId="0" xfId="0" applyFont="1" applyAlignment="1">
      <alignment horizontal="center" vertical="center"/>
    </xf>
    <xf numFmtId="0" fontId="137" fillId="0" borderId="0" xfId="0" applyFont="1" applyAlignment="1">
      <alignment horizontal="center" vertical="center"/>
    </xf>
    <xf numFmtId="187" fontId="137" fillId="0" borderId="0" xfId="0" applyNumberFormat="1" applyFont="1" applyAlignment="1">
      <alignment horizontal="center" vertical="center"/>
    </xf>
    <xf numFmtId="187" fontId="0" fillId="0" borderId="0" xfId="0" applyNumberFormat="1">
      <alignment vertical="center"/>
    </xf>
    <xf numFmtId="0" fontId="138" fillId="0" borderId="0" xfId="0" applyFont="1">
      <alignment vertical="center"/>
    </xf>
    <xf numFmtId="0" fontId="139" fillId="0" borderId="0" xfId="0" applyFont="1" applyAlignment="1">
      <alignment horizontal="center" vertical="center"/>
    </xf>
    <xf numFmtId="0" fontId="105" fillId="0" borderId="0" xfId="0" applyFont="1" applyAlignment="1">
      <alignment horizontal="center" vertical="top"/>
    </xf>
    <xf numFmtId="0" fontId="28" fillId="29" borderId="11" xfId="0" applyFont="1" applyFill="1" applyBorder="1" applyAlignment="1">
      <alignment horizontal="center" vertical="center" wrapText="1"/>
    </xf>
    <xf numFmtId="187" fontId="28" fillId="29" borderId="11" xfId="0" applyNumberFormat="1" applyFont="1" applyFill="1" applyBorder="1" applyAlignment="1">
      <alignment horizontal="center" vertical="center" wrapText="1"/>
    </xf>
    <xf numFmtId="190" fontId="43" fillId="30" borderId="11" xfId="0" applyNumberFormat="1" applyFont="1" applyFill="1" applyBorder="1" applyAlignment="1">
      <alignment horizontal="center" vertical="center" wrapText="1"/>
    </xf>
    <xf numFmtId="0" fontId="44" fillId="0" borderId="1" xfId="0" applyFont="1" applyBorder="1" applyAlignment="1">
      <alignment horizontal="center" vertical="center" wrapText="1"/>
    </xf>
    <xf numFmtId="0" fontId="44" fillId="0" borderId="69" xfId="0" applyFont="1" applyBorder="1" applyAlignment="1">
      <alignment horizontal="center" vertical="center" wrapText="1"/>
    </xf>
    <xf numFmtId="58" fontId="44" fillId="0" borderId="1" xfId="0" applyNumberFormat="1" applyFont="1" applyBorder="1" applyAlignment="1">
      <alignment horizontal="center" vertical="center"/>
    </xf>
    <xf numFmtId="0" fontId="16" fillId="0" borderId="1" xfId="0" applyFont="1" applyBorder="1" applyAlignment="1">
      <alignment horizontal="center" vertical="center"/>
    </xf>
    <xf numFmtId="0" fontId="44" fillId="0" borderId="1" xfId="0" applyFont="1" applyBorder="1" applyAlignment="1">
      <alignment horizontal="center" vertical="center"/>
    </xf>
    <xf numFmtId="0" fontId="21" fillId="0" borderId="1" xfId="0" applyFont="1" applyBorder="1" applyAlignment="1">
      <alignment horizontal="center" vertical="center" wrapText="1"/>
    </xf>
    <xf numFmtId="0" fontId="124" fillId="0" borderId="1" xfId="0" applyFont="1" applyBorder="1" applyAlignment="1">
      <alignment horizontal="center" vertical="center"/>
    </xf>
    <xf numFmtId="0" fontId="140" fillId="0" borderId="0" xfId="0" applyFont="1" applyAlignment="1">
      <alignment horizontal="center" vertical="center"/>
    </xf>
    <xf numFmtId="187" fontId="140" fillId="0" borderId="0" xfId="0" applyNumberFormat="1" applyFont="1" applyAlignment="1">
      <alignment horizontal="center" vertical="center"/>
    </xf>
    <xf numFmtId="0" fontId="28" fillId="29" borderId="5" xfId="0" applyFont="1" applyFill="1" applyBorder="1" applyAlignment="1">
      <alignment horizontal="center" vertical="center" wrapText="1"/>
    </xf>
    <xf numFmtId="187" fontId="28" fillId="29" borderId="5" xfId="0" applyNumberFormat="1" applyFont="1" applyFill="1" applyBorder="1" applyAlignment="1">
      <alignment horizontal="center" vertical="center" wrapText="1"/>
    </xf>
    <xf numFmtId="190" fontId="43" fillId="30" borderId="5" xfId="0" applyNumberFormat="1" applyFont="1" applyFill="1" applyBorder="1" applyAlignment="1">
      <alignment horizontal="center" vertical="center" wrapText="1"/>
    </xf>
    <xf numFmtId="0" fontId="44" fillId="3" borderId="69" xfId="0" applyFont="1" applyFill="1" applyBorder="1" applyAlignment="1">
      <alignment horizontal="center" vertical="center" wrapText="1"/>
    </xf>
    <xf numFmtId="187" fontId="44" fillId="0" borderId="1" xfId="0" applyNumberFormat="1" applyFont="1" applyBorder="1" applyAlignment="1">
      <alignment horizontal="center" vertical="center" wrapText="1"/>
    </xf>
    <xf numFmtId="0" fontId="44" fillId="0" borderId="25" xfId="0" applyFont="1" applyBorder="1" applyAlignment="1">
      <alignment horizontal="center" vertical="center" wrapText="1"/>
    </xf>
    <xf numFmtId="0" fontId="135" fillId="0" borderId="69" xfId="0" applyFont="1" applyBorder="1" applyAlignment="1">
      <alignment horizontal="center" vertical="center" wrapText="1"/>
    </xf>
    <xf numFmtId="20" fontId="135" fillId="3" borderId="1" xfId="0" applyNumberFormat="1" applyFont="1" applyFill="1" applyBorder="1" applyAlignment="1">
      <alignment horizontal="center" vertical="center" wrapText="1"/>
    </xf>
    <xf numFmtId="0" fontId="135" fillId="0" borderId="1" xfId="0" applyFont="1" applyBorder="1" applyAlignment="1">
      <alignment horizontal="center" vertical="center" wrapText="1"/>
    </xf>
    <xf numFmtId="187" fontId="135" fillId="3" borderId="1" xfId="0" applyNumberFormat="1" applyFont="1" applyFill="1" applyBorder="1" applyAlignment="1">
      <alignment horizontal="center" vertical="center" wrapText="1"/>
    </xf>
    <xf numFmtId="187" fontId="135" fillId="0" borderId="1" xfId="0" applyNumberFormat="1" applyFont="1" applyBorder="1" applyAlignment="1">
      <alignment horizontal="center" vertical="center" wrapText="1"/>
    </xf>
    <xf numFmtId="0" fontId="135" fillId="0" borderId="25" xfId="0" applyFont="1" applyBorder="1" applyAlignment="1">
      <alignment horizontal="center" vertical="center" wrapText="1"/>
    </xf>
    <xf numFmtId="0" fontId="124" fillId="31" borderId="0" xfId="0" applyFont="1" applyFill="1" applyAlignment="1">
      <alignment horizontal="center" vertical="center"/>
    </xf>
    <xf numFmtId="0" fontId="124" fillId="3" borderId="0" xfId="0" applyFont="1" applyFill="1" applyAlignment="1">
      <alignment horizontal="center" vertical="center"/>
    </xf>
    <xf numFmtId="0" fontId="16" fillId="3" borderId="0" xfId="0" applyFont="1" applyFill="1" applyAlignment="1">
      <alignment horizontal="center" vertical="center"/>
    </xf>
    <xf numFmtId="0" fontId="142" fillId="3" borderId="0" xfId="0" applyFont="1" applyFill="1" applyAlignment="1">
      <alignment horizontal="center" vertical="center"/>
    </xf>
    <xf numFmtId="0" fontId="44" fillId="3" borderId="0" xfId="0" applyFont="1" applyFill="1" applyAlignment="1">
      <alignment horizontal="center" vertical="center"/>
    </xf>
    <xf numFmtId="0" fontId="143" fillId="3" borderId="0" xfId="0" applyFont="1" applyFill="1" applyAlignment="1">
      <alignment horizontal="center" vertical="center"/>
    </xf>
    <xf numFmtId="0" fontId="144" fillId="0" borderId="0" xfId="0" applyFont="1" applyAlignment="1">
      <alignment horizontal="center" vertical="center"/>
    </xf>
    <xf numFmtId="0" fontId="144" fillId="3" borderId="0" xfId="0" applyFont="1" applyFill="1" applyAlignment="1">
      <alignment horizontal="center" vertical="center"/>
    </xf>
    <xf numFmtId="0" fontId="145" fillId="11" borderId="0" xfId="0" applyFont="1" applyFill="1" applyAlignment="1">
      <alignment horizontal="center" vertical="center"/>
    </xf>
    <xf numFmtId="0" fontId="105" fillId="0" borderId="0" xfId="0" applyFont="1" applyAlignment="1">
      <alignment vertical="top"/>
    </xf>
    <xf numFmtId="190" fontId="11" fillId="2" borderId="96" xfId="0" applyNumberFormat="1" applyFont="1" applyFill="1" applyBorder="1" applyAlignment="1">
      <alignment horizontal="center" vertical="center" wrapText="1"/>
    </xf>
    <xf numFmtId="0" fontId="34" fillId="0" borderId="0" xfId="0" applyFont="1" applyAlignment="1">
      <alignment horizontal="center" vertical="center" wrapText="1"/>
    </xf>
    <xf numFmtId="188" fontId="11" fillId="2" borderId="94" xfId="0" applyNumberFormat="1" applyFont="1" applyFill="1" applyBorder="1" applyAlignment="1">
      <alignment horizontal="center" vertical="center" wrapText="1"/>
    </xf>
    <xf numFmtId="0" fontId="26" fillId="0" borderId="0" xfId="0" applyFont="1" applyAlignment="1">
      <alignment horizontal="center" vertical="center" wrapText="1"/>
    </xf>
    <xf numFmtId="0" fontId="24" fillId="0" borderId="0" xfId="0" applyFont="1" applyAlignment="1">
      <alignment horizontal="center" vertical="center" wrapText="1"/>
    </xf>
    <xf numFmtId="190" fontId="11" fillId="2" borderId="93" xfId="0" applyNumberFormat="1" applyFont="1" applyFill="1" applyBorder="1" applyAlignment="1">
      <alignment horizontal="center" vertical="center" wrapText="1"/>
    </xf>
    <xf numFmtId="0" fontId="16" fillId="3" borderId="1" xfId="0" applyFont="1" applyFill="1" applyBorder="1" applyAlignment="1">
      <alignment horizontal="center" vertical="center" wrapText="1"/>
    </xf>
    <xf numFmtId="0" fontId="16" fillId="0" borderId="1" xfId="0" applyFont="1" applyBorder="1" applyAlignment="1">
      <alignment horizontal="center" vertical="center" wrapText="1"/>
    </xf>
    <xf numFmtId="58" fontId="44" fillId="0" borderId="1" xfId="0" applyNumberFormat="1" applyFont="1" applyBorder="1" applyAlignment="1">
      <alignment horizontal="center" vertical="center" wrapText="1"/>
    </xf>
    <xf numFmtId="0" fontId="26" fillId="31" borderId="0" xfId="0" applyFont="1" applyFill="1" applyAlignment="1">
      <alignment horizontal="center" vertical="center" wrapText="1"/>
    </xf>
    <xf numFmtId="0" fontId="24" fillId="31" borderId="0" xfId="0" applyFont="1" applyFill="1" applyAlignment="1">
      <alignment horizontal="center" vertical="center" wrapText="1"/>
    </xf>
    <xf numFmtId="0" fontId="44" fillId="0" borderId="25" xfId="0" applyFont="1" applyBorder="1" applyAlignment="1">
      <alignment horizontal="center" vertical="center"/>
    </xf>
    <xf numFmtId="0" fontId="44" fillId="3" borderId="1" xfId="0" applyFont="1" applyFill="1" applyBorder="1" applyAlignment="1">
      <alignment horizontal="center" vertical="center" wrapText="1"/>
    </xf>
    <xf numFmtId="0" fontId="16" fillId="3" borderId="1" xfId="0" applyFont="1" applyFill="1" applyBorder="1" applyAlignment="1">
      <alignment horizontal="center" vertical="center"/>
    </xf>
    <xf numFmtId="0" fontId="26" fillId="3" borderId="0" xfId="0" applyFont="1" applyFill="1" applyAlignment="1">
      <alignment horizontal="center" vertical="center" wrapText="1"/>
    </xf>
    <xf numFmtId="0" fontId="24" fillId="3" borderId="0" xfId="0" applyFont="1" applyFill="1" applyAlignment="1">
      <alignment horizontal="center" vertical="center" wrapText="1"/>
    </xf>
    <xf numFmtId="0" fontId="141" fillId="0" borderId="1" xfId="0" applyFont="1" applyBorder="1" applyAlignment="1">
      <alignment horizontal="center" vertical="center" wrapText="1"/>
    </xf>
    <xf numFmtId="0" fontId="34" fillId="3" borderId="0" xfId="0" applyFont="1" applyFill="1" applyAlignment="1">
      <alignment horizontal="center" vertical="center" wrapText="1"/>
    </xf>
    <xf numFmtId="0" fontId="16" fillId="3" borderId="69" xfId="0" applyFont="1" applyFill="1" applyBorder="1" applyAlignment="1">
      <alignment horizontal="center" vertical="center" wrapText="1"/>
    </xf>
    <xf numFmtId="0" fontId="16" fillId="0" borderId="69" xfId="0" applyFont="1" applyBorder="1" applyAlignment="1">
      <alignment horizontal="center" vertical="center" wrapText="1"/>
    </xf>
    <xf numFmtId="58" fontId="44" fillId="0" borderId="69" xfId="0" applyNumberFormat="1" applyFont="1" applyBorder="1" applyAlignment="1">
      <alignment horizontal="center" vertical="center" wrapText="1"/>
    </xf>
    <xf numFmtId="0" fontId="44" fillId="0" borderId="69" xfId="0" applyFont="1" applyBorder="1" applyAlignment="1">
      <alignment horizontal="center" vertical="center"/>
    </xf>
    <xf numFmtId="0" fontId="16" fillId="3" borderId="25" xfId="0" applyFont="1" applyFill="1" applyBorder="1" applyAlignment="1">
      <alignment horizontal="center" vertical="center" wrapText="1"/>
    </xf>
    <xf numFmtId="58" fontId="44" fillId="0" borderId="25" xfId="0" applyNumberFormat="1" applyFont="1" applyBorder="1" applyAlignment="1">
      <alignment horizontal="center" vertical="center" wrapText="1"/>
    </xf>
    <xf numFmtId="0" fontId="25" fillId="3" borderId="0" xfId="0" applyFont="1" applyFill="1" applyAlignment="1">
      <alignment horizontal="center" vertical="center" wrapText="1"/>
    </xf>
    <xf numFmtId="0" fontId="141" fillId="0" borderId="1" xfId="0" applyFont="1" applyBorder="1" applyAlignment="1">
      <alignment horizontal="center" vertical="center"/>
    </xf>
    <xf numFmtId="0" fontId="16" fillId="3" borderId="70" xfId="0" applyFont="1" applyFill="1" applyBorder="1" applyAlignment="1">
      <alignment horizontal="center" vertical="center" wrapText="1"/>
    </xf>
    <xf numFmtId="58" fontId="16" fillId="0" borderId="1" xfId="0" applyNumberFormat="1" applyFont="1" applyBorder="1" applyAlignment="1">
      <alignment horizontal="center" vertical="center" wrapText="1"/>
    </xf>
    <xf numFmtId="58" fontId="21" fillId="0" borderId="1" xfId="0" applyNumberFormat="1" applyFont="1" applyBorder="1" applyAlignment="1">
      <alignment horizontal="center" vertical="center" wrapText="1"/>
    </xf>
    <xf numFmtId="0" fontId="63" fillId="0" borderId="1" xfId="0" applyFont="1" applyBorder="1" applyAlignment="1">
      <alignment horizontal="center" vertical="center" wrapText="1"/>
    </xf>
    <xf numFmtId="58" fontId="21" fillId="0" borderId="1" xfId="0" applyNumberFormat="1" applyFont="1" applyBorder="1" applyAlignment="1">
      <alignment horizontal="center" vertical="center"/>
    </xf>
    <xf numFmtId="0" fontId="137" fillId="3" borderId="0" xfId="0" applyFont="1" applyFill="1" applyAlignment="1">
      <alignment horizontal="center" vertical="center"/>
    </xf>
    <xf numFmtId="0" fontId="137" fillId="0" borderId="69" xfId="0" applyFont="1" applyBorder="1" applyAlignment="1">
      <alignment horizontal="center" vertical="center"/>
    </xf>
    <xf numFmtId="0" fontId="124" fillId="0" borderId="69" xfId="0" applyFont="1" applyBorder="1" applyAlignment="1">
      <alignment horizontal="center" vertical="center"/>
    </xf>
    <xf numFmtId="0" fontId="20" fillId="0" borderId="69" xfId="0" applyFont="1" applyBorder="1" applyAlignment="1">
      <alignment horizontal="center" vertical="center"/>
    </xf>
    <xf numFmtId="58" fontId="44" fillId="0" borderId="69" xfId="0" applyNumberFormat="1" applyFont="1" applyBorder="1" applyAlignment="1">
      <alignment horizontal="center" vertical="center"/>
    </xf>
    <xf numFmtId="0" fontId="53" fillId="11" borderId="69" xfId="0" applyFont="1" applyFill="1" applyBorder="1" applyAlignment="1">
      <alignment horizontal="center" vertical="center" wrapText="1"/>
    </xf>
    <xf numFmtId="0" fontId="103" fillId="11" borderId="69" xfId="0" applyFont="1" applyFill="1" applyBorder="1" applyAlignment="1">
      <alignment horizontal="center" vertical="center"/>
    </xf>
    <xf numFmtId="0" fontId="79" fillId="11" borderId="69" xfId="0" applyFont="1" applyFill="1" applyBorder="1" applyAlignment="1">
      <alignment horizontal="center" vertical="center" wrapText="1"/>
    </xf>
    <xf numFmtId="58" fontId="79" fillId="11" borderId="69" xfId="0" applyNumberFormat="1" applyFont="1" applyFill="1" applyBorder="1" applyAlignment="1">
      <alignment horizontal="center" vertical="center"/>
    </xf>
    <xf numFmtId="0" fontId="79" fillId="11" borderId="69" xfId="0" applyFont="1" applyFill="1" applyBorder="1" applyAlignment="1">
      <alignment horizontal="center" vertical="center"/>
    </xf>
    <xf numFmtId="0" fontId="147" fillId="11" borderId="69" xfId="0" applyFont="1" applyFill="1" applyBorder="1" applyAlignment="1">
      <alignment horizontal="center" vertical="center"/>
    </xf>
    <xf numFmtId="0" fontId="147" fillId="11" borderId="0" xfId="0" applyFont="1" applyFill="1" applyAlignment="1">
      <alignment horizontal="center" vertical="center"/>
    </xf>
    <xf numFmtId="0" fontId="20" fillId="0" borderId="1" xfId="0" applyFont="1" applyBorder="1" applyAlignment="1">
      <alignment horizontal="center" vertical="center"/>
    </xf>
    <xf numFmtId="0" fontId="20" fillId="3" borderId="1" xfId="0" applyFont="1" applyFill="1" applyBorder="1" applyAlignment="1">
      <alignment horizontal="center" vertical="center"/>
    </xf>
    <xf numFmtId="0" fontId="137" fillId="0" borderId="1" xfId="0" applyFont="1" applyBorder="1" applyAlignment="1">
      <alignment horizontal="center" vertical="center"/>
    </xf>
    <xf numFmtId="0" fontId="44" fillId="3" borderId="0" xfId="0" applyFont="1" applyFill="1" applyAlignment="1">
      <alignment horizontal="center" vertical="center" wrapText="1"/>
    </xf>
    <xf numFmtId="0" fontId="16" fillId="3" borderId="0" xfId="0" applyFont="1" applyFill="1" applyAlignment="1">
      <alignment horizontal="center" vertical="center" wrapText="1"/>
    </xf>
    <xf numFmtId="58" fontId="44" fillId="0" borderId="0" xfId="0" applyNumberFormat="1" applyFont="1" applyAlignment="1">
      <alignment horizontal="center" vertical="center"/>
    </xf>
    <xf numFmtId="0" fontId="44" fillId="0" borderId="0" xfId="0" applyFont="1" applyAlignment="1">
      <alignment horizontal="center" vertical="center" wrapText="1"/>
    </xf>
    <xf numFmtId="0" fontId="33" fillId="3" borderId="0" xfId="0" applyFont="1" applyFill="1" applyAlignment="1">
      <alignment horizontal="center" vertical="center" wrapText="1"/>
    </xf>
    <xf numFmtId="58" fontId="44" fillId="0" borderId="0" xfId="0" applyNumberFormat="1" applyFont="1" applyAlignment="1">
      <alignment horizontal="center" vertical="center" wrapText="1"/>
    </xf>
    <xf numFmtId="58" fontId="148" fillId="0" borderId="0" xfId="0" applyNumberFormat="1" applyFont="1" applyAlignment="1">
      <alignment horizontal="center" vertical="center"/>
    </xf>
    <xf numFmtId="58" fontId="44" fillId="3" borderId="0" xfId="0" applyNumberFormat="1" applyFont="1" applyFill="1" applyAlignment="1">
      <alignment horizontal="center" vertical="center" wrapText="1"/>
    </xf>
    <xf numFmtId="58" fontId="33" fillId="0" borderId="0" xfId="0" applyNumberFormat="1" applyFont="1" applyAlignment="1">
      <alignment horizontal="center" vertical="center" wrapText="1"/>
    </xf>
    <xf numFmtId="58" fontId="33" fillId="0" borderId="0" xfId="0" applyNumberFormat="1" applyFont="1" applyAlignment="1">
      <alignment horizontal="center" vertical="center"/>
    </xf>
    <xf numFmtId="191" fontId="16" fillId="0" borderId="0" xfId="0" applyNumberFormat="1" applyFont="1" applyAlignment="1">
      <alignment horizontal="center" vertical="center"/>
    </xf>
    <xf numFmtId="0" fontId="149" fillId="0" borderId="0" xfId="0" applyFont="1" applyAlignment="1">
      <alignment horizontal="center" vertical="center"/>
    </xf>
    <xf numFmtId="191" fontId="149" fillId="0" borderId="0" xfId="0" applyNumberFormat="1" applyFont="1" applyAlignment="1">
      <alignment horizontal="center" vertical="center"/>
    </xf>
    <xf numFmtId="0" fontId="94" fillId="0" borderId="1" xfId="0" applyFont="1" applyBorder="1" applyAlignment="1">
      <alignment horizontal="center" vertical="center"/>
    </xf>
    <xf numFmtId="0" fontId="94" fillId="0" borderId="1" xfId="0" applyFont="1" applyBorder="1">
      <alignment vertical="center"/>
    </xf>
    <xf numFmtId="0" fontId="94" fillId="0" borderId="69" xfId="0" applyFont="1" applyBorder="1" applyAlignment="1">
      <alignment vertical="center" wrapText="1"/>
    </xf>
    <xf numFmtId="0" fontId="16" fillId="0" borderId="24" xfId="0" applyFont="1" applyBorder="1" applyAlignment="1">
      <alignment horizontal="center" vertical="center"/>
    </xf>
    <xf numFmtId="0" fontId="113" fillId="0" borderId="0" xfId="0" applyFont="1" applyAlignment="1" applyProtection="1">
      <alignment horizontal="center" vertical="center" wrapText="1"/>
      <protection hidden="1"/>
    </xf>
    <xf numFmtId="188" fontId="115" fillId="0" borderId="0" xfId="0" applyNumberFormat="1" applyFont="1" applyAlignment="1" applyProtection="1">
      <alignment vertical="center" wrapText="1"/>
      <protection hidden="1"/>
    </xf>
    <xf numFmtId="183" fontId="117" fillId="0" borderId="5" xfId="0" applyNumberFormat="1" applyFont="1" applyBorder="1" applyAlignment="1" applyProtection="1">
      <alignment horizontal="center" vertical="center" wrapText="1"/>
      <protection hidden="1"/>
    </xf>
    <xf numFmtId="0" fontId="117" fillId="0" borderId="5" xfId="0" applyFont="1" applyBorder="1" applyAlignment="1" applyProtection="1">
      <alignment horizontal="center" vertical="center" wrapText="1"/>
      <protection hidden="1"/>
    </xf>
    <xf numFmtId="189" fontId="117" fillId="0" borderId="5" xfId="0" applyNumberFormat="1" applyFont="1" applyBorder="1" applyAlignment="1" applyProtection="1">
      <alignment horizontal="center" vertical="center" wrapText="1"/>
      <protection hidden="1"/>
    </xf>
    <xf numFmtId="189" fontId="117" fillId="0" borderId="0" xfId="0" applyNumberFormat="1" applyFont="1" applyAlignment="1" applyProtection="1">
      <alignment vertical="center" wrapText="1"/>
      <protection hidden="1"/>
    </xf>
    <xf numFmtId="183" fontId="57" fillId="0" borderId="0" xfId="0" applyNumberFormat="1" applyFont="1" applyAlignment="1" applyProtection="1">
      <alignment horizontal="center" vertical="center" wrapText="1"/>
      <protection hidden="1"/>
    </xf>
    <xf numFmtId="0" fontId="111" fillId="0" borderId="0" xfId="0" applyFont="1" applyAlignment="1" applyProtection="1">
      <alignment horizontal="left" vertical="center"/>
      <protection hidden="1"/>
    </xf>
    <xf numFmtId="183" fontId="57" fillId="0" borderId="5" xfId="0" applyNumberFormat="1" applyFont="1" applyBorder="1" applyAlignment="1">
      <alignment horizontal="center" vertical="center" wrapText="1"/>
    </xf>
    <xf numFmtId="0" fontId="117" fillId="0" borderId="5" xfId="0" applyFont="1" applyBorder="1" applyAlignment="1">
      <alignment horizontal="center" vertical="center" wrapText="1"/>
    </xf>
    <xf numFmtId="189" fontId="57" fillId="0" borderId="5" xfId="0" applyNumberFormat="1" applyFont="1" applyBorder="1" applyAlignment="1">
      <alignment horizontal="center" vertical="center" wrapText="1"/>
    </xf>
    <xf numFmtId="183" fontId="122" fillId="0" borderId="0" xfId="0" applyNumberFormat="1" applyFont="1" applyAlignment="1" applyProtection="1">
      <alignment horizontal="center" vertical="center" wrapText="1"/>
      <protection hidden="1"/>
    </xf>
    <xf numFmtId="188" fontId="119" fillId="3" borderId="5" xfId="0" applyNumberFormat="1" applyFont="1" applyFill="1" applyBorder="1" applyAlignment="1" applyProtection="1">
      <alignment horizontal="center" vertical="center" wrapText="1"/>
      <protection hidden="1"/>
    </xf>
    <xf numFmtId="183" fontId="119" fillId="3" borderId="5" xfId="0" applyNumberFormat="1" applyFont="1" applyFill="1" applyBorder="1" applyAlignment="1" applyProtection="1">
      <alignment horizontal="center" vertical="center" wrapText="1"/>
      <protection hidden="1"/>
    </xf>
    <xf numFmtId="0" fontId="0" fillId="3" borderId="5" xfId="0" applyFill="1" applyBorder="1" applyProtection="1">
      <alignment vertical="center"/>
      <protection hidden="1"/>
    </xf>
    <xf numFmtId="183" fontId="119" fillId="0" borderId="0" xfId="0" applyNumberFormat="1" applyFont="1" applyAlignment="1" applyProtection="1">
      <alignment horizontal="center" vertical="center" wrapText="1"/>
      <protection hidden="1"/>
    </xf>
    <xf numFmtId="0" fontId="57" fillId="3" borderId="5" xfId="0" applyFont="1" applyFill="1" applyBorder="1" applyAlignment="1" applyProtection="1">
      <alignment horizontal="center" vertical="center" wrapText="1"/>
      <protection hidden="1"/>
    </xf>
    <xf numFmtId="183" fontId="57" fillId="3" borderId="5" xfId="0" applyNumberFormat="1" applyFont="1" applyFill="1" applyBorder="1" applyAlignment="1" applyProtection="1">
      <alignment horizontal="center" vertical="center" wrapText="1"/>
      <protection hidden="1"/>
    </xf>
    <xf numFmtId="0" fontId="57" fillId="3" borderId="13" xfId="0" applyFont="1" applyFill="1" applyBorder="1" applyAlignment="1" applyProtection="1">
      <alignment horizontal="center" vertical="center" wrapText="1"/>
      <protection hidden="1"/>
    </xf>
    <xf numFmtId="177" fontId="57" fillId="3" borderId="5" xfId="5" applyFont="1" applyFill="1" applyBorder="1" applyAlignment="1" applyProtection="1">
      <alignment vertical="center"/>
      <protection hidden="1"/>
    </xf>
    <xf numFmtId="177" fontId="57" fillId="3" borderId="5" xfId="5" applyFont="1" applyFill="1" applyBorder="1" applyAlignment="1" applyProtection="1">
      <alignment horizontal="left" vertical="center"/>
      <protection hidden="1"/>
    </xf>
    <xf numFmtId="0" fontId="121" fillId="3" borderId="5" xfId="0" applyFont="1" applyFill="1" applyBorder="1" applyAlignment="1" applyProtection="1">
      <alignment horizontal="center" vertical="center" wrapText="1"/>
      <protection hidden="1"/>
    </xf>
    <xf numFmtId="183" fontId="121" fillId="3" borderId="5" xfId="0" applyNumberFormat="1" applyFont="1" applyFill="1" applyBorder="1" applyAlignment="1" applyProtection="1">
      <alignment horizontal="center" vertical="center" wrapText="1"/>
      <protection hidden="1"/>
    </xf>
    <xf numFmtId="0" fontId="57" fillId="3" borderId="5" xfId="0" applyFont="1" applyFill="1" applyBorder="1" applyAlignment="1" applyProtection="1">
      <alignment vertical="center" wrapText="1"/>
      <protection hidden="1"/>
    </xf>
    <xf numFmtId="185" fontId="120" fillId="3" borderId="5" xfId="0" applyNumberFormat="1" applyFont="1" applyFill="1" applyBorder="1" applyAlignment="1" applyProtection="1">
      <alignment horizontal="center" vertical="center" wrapText="1"/>
      <protection hidden="1"/>
    </xf>
    <xf numFmtId="183" fontId="120" fillId="3" borderId="5" xfId="0" applyNumberFormat="1" applyFont="1" applyFill="1" applyBorder="1" applyAlignment="1" applyProtection="1">
      <alignment horizontal="center" vertical="center" wrapText="1"/>
      <protection hidden="1"/>
    </xf>
    <xf numFmtId="183" fontId="123" fillId="3" borderId="5" xfId="0" applyNumberFormat="1" applyFont="1" applyFill="1" applyBorder="1" applyAlignment="1" applyProtection="1">
      <alignment horizontal="center" vertical="center" wrapText="1"/>
      <protection hidden="1"/>
    </xf>
    <xf numFmtId="185" fontId="121" fillId="3" borderId="13" xfId="0" applyNumberFormat="1" applyFont="1" applyFill="1" applyBorder="1" applyAlignment="1" applyProtection="1">
      <alignment horizontal="center" vertical="center" wrapText="1"/>
      <protection hidden="1"/>
    </xf>
    <xf numFmtId="0" fontId="121" fillId="3" borderId="13" xfId="0" applyFont="1" applyFill="1" applyBorder="1" applyAlignment="1" applyProtection="1">
      <alignment horizontal="center" vertical="center" wrapText="1"/>
      <protection hidden="1"/>
    </xf>
    <xf numFmtId="183" fontId="121" fillId="3" borderId="5" xfId="0" applyNumberFormat="1" applyFont="1" applyFill="1" applyBorder="1" applyAlignment="1" applyProtection="1">
      <alignment horizontal="left" vertical="center" wrapText="1"/>
      <protection hidden="1"/>
    </xf>
    <xf numFmtId="177" fontId="57" fillId="3" borderId="5" xfId="5" applyFont="1" applyFill="1" applyBorder="1" applyAlignment="1" applyProtection="1">
      <alignment horizontal="left" vertical="center" wrapText="1"/>
      <protection hidden="1"/>
    </xf>
    <xf numFmtId="185" fontId="120" fillId="3" borderId="11" xfId="0" applyNumberFormat="1" applyFont="1" applyFill="1" applyBorder="1" applyAlignment="1" applyProtection="1">
      <alignment horizontal="center" vertical="center" wrapText="1"/>
      <protection hidden="1"/>
    </xf>
    <xf numFmtId="183" fontId="120" fillId="3" borderId="11" xfId="0" applyNumberFormat="1" applyFont="1" applyFill="1" applyBorder="1" applyAlignment="1" applyProtection="1">
      <alignment horizontal="center" vertical="center" wrapText="1"/>
      <protection hidden="1"/>
    </xf>
    <xf numFmtId="183" fontId="123" fillId="3" borderId="11" xfId="0" applyNumberFormat="1" applyFont="1" applyFill="1" applyBorder="1" applyAlignment="1" applyProtection="1">
      <alignment horizontal="center" vertical="center" wrapText="1"/>
      <protection hidden="1"/>
    </xf>
    <xf numFmtId="0" fontId="110" fillId="0" borderId="0" xfId="0" applyFont="1" applyProtection="1">
      <alignment vertical="center"/>
      <protection locked="0" hidden="1"/>
    </xf>
    <xf numFmtId="0" fontId="0" fillId="0" borderId="0" xfId="0" applyProtection="1">
      <alignment vertical="center"/>
      <protection locked="0" hidden="1"/>
    </xf>
    <xf numFmtId="0" fontId="0" fillId="0" borderId="0" xfId="0" applyAlignment="1" applyProtection="1">
      <alignment horizontal="center" vertical="center"/>
      <protection locked="0" hidden="1"/>
    </xf>
    <xf numFmtId="183" fontId="0" fillId="0" borderId="0" xfId="0" applyNumberFormat="1" applyProtection="1">
      <alignment vertical="center"/>
      <protection locked="0" hidden="1"/>
    </xf>
    <xf numFmtId="185" fontId="0" fillId="0" borderId="0" xfId="0" applyNumberFormat="1" applyAlignment="1" applyProtection="1">
      <alignment horizontal="center" vertical="center"/>
      <protection locked="0" hidden="1"/>
    </xf>
    <xf numFmtId="183" fontId="0" fillId="0" borderId="0" xfId="0" applyNumberFormat="1" applyAlignment="1" applyProtection="1">
      <alignment horizontal="center" vertical="center"/>
      <protection locked="0" hidden="1"/>
    </xf>
    <xf numFmtId="0" fontId="152" fillId="0" borderId="0" xfId="0" applyFont="1" applyProtection="1">
      <alignment vertical="center"/>
      <protection locked="0" hidden="1"/>
    </xf>
    <xf numFmtId="0" fontId="111" fillId="0" borderId="0" xfId="0" applyFont="1" applyAlignment="1" applyProtection="1">
      <alignment horizontal="center" vertical="center"/>
      <protection locked="0" hidden="1"/>
    </xf>
    <xf numFmtId="0" fontId="112" fillId="0" borderId="0" xfId="0" applyFont="1" applyAlignment="1" applyProtection="1">
      <alignment horizontal="center" vertical="center"/>
      <protection locked="0" hidden="1"/>
    </xf>
    <xf numFmtId="0" fontId="130" fillId="0" borderId="67" xfId="0" applyFont="1" applyBorder="1" applyAlignment="1" applyProtection="1">
      <alignment vertical="center" wrapText="1"/>
      <protection locked="0" hidden="1"/>
    </xf>
    <xf numFmtId="0" fontId="130" fillId="0" borderId="0" xfId="0" applyFont="1" applyAlignment="1" applyProtection="1">
      <alignment vertical="center" wrapText="1"/>
      <protection locked="0" hidden="1"/>
    </xf>
    <xf numFmtId="0" fontId="113" fillId="0" borderId="0" xfId="0" applyFont="1" applyAlignment="1" applyProtection="1">
      <alignment horizontal="center" vertical="center" wrapText="1"/>
      <protection locked="0" hidden="1"/>
    </xf>
    <xf numFmtId="0" fontId="153" fillId="2" borderId="0" xfId="0" applyFont="1" applyFill="1" applyProtection="1">
      <alignment vertical="center"/>
      <protection hidden="1"/>
    </xf>
    <xf numFmtId="0" fontId="155" fillId="2" borderId="0" xfId="0" applyFont="1" applyFill="1" applyAlignment="1" applyProtection="1">
      <alignment horizontal="center" vertical="center"/>
      <protection locked="0" hidden="1"/>
    </xf>
    <xf numFmtId="183" fontId="155" fillId="2" borderId="0" xfId="0" applyNumberFormat="1" applyFont="1" applyFill="1" applyProtection="1">
      <alignment vertical="center"/>
      <protection locked="0" hidden="1"/>
    </xf>
    <xf numFmtId="185" fontId="156" fillId="2" borderId="5" xfId="0" applyNumberFormat="1" applyFont="1" applyFill="1" applyBorder="1" applyAlignment="1" applyProtection="1">
      <alignment horizontal="center" vertical="center" wrapText="1"/>
      <protection locked="0"/>
    </xf>
    <xf numFmtId="0" fontId="156" fillId="2" borderId="5" xfId="0" applyFont="1" applyFill="1" applyBorder="1" applyAlignment="1" applyProtection="1">
      <alignment horizontal="center" vertical="center" wrapText="1"/>
      <protection locked="0"/>
    </xf>
    <xf numFmtId="0" fontId="156" fillId="2" borderId="5" xfId="0" applyFont="1" applyFill="1" applyBorder="1" applyAlignment="1" applyProtection="1">
      <alignment horizontal="center" vertical="center" wrapText="1"/>
      <protection hidden="1"/>
    </xf>
    <xf numFmtId="185" fontId="158" fillId="3" borderId="98" xfId="0" applyNumberFormat="1" applyFont="1" applyFill="1" applyBorder="1" applyAlignment="1" applyProtection="1">
      <alignment horizontal="center" vertical="center" wrapText="1"/>
      <protection locked="0"/>
    </xf>
    <xf numFmtId="0" fontId="158" fillId="3" borderId="99" xfId="0" applyFont="1" applyFill="1" applyBorder="1" applyAlignment="1" applyProtection="1">
      <alignment horizontal="center" vertical="center" wrapText="1"/>
      <protection locked="0"/>
    </xf>
    <xf numFmtId="0" fontId="158" fillId="3" borderId="100" xfId="0" applyFont="1" applyFill="1" applyBorder="1" applyAlignment="1" applyProtection="1">
      <alignment horizontal="center" vertical="center" wrapText="1"/>
      <protection locked="0"/>
    </xf>
    <xf numFmtId="0" fontId="110" fillId="0" borderId="0" xfId="0" applyFont="1" applyAlignment="1" applyProtection="1">
      <alignment horizontal="center" vertical="center"/>
      <protection locked="0" hidden="1"/>
    </xf>
    <xf numFmtId="0" fontId="159" fillId="0" borderId="0" xfId="0" applyFont="1" applyAlignment="1" applyProtection="1">
      <alignment horizontal="center" vertical="center" wrapText="1"/>
      <protection locked="0" hidden="1"/>
    </xf>
    <xf numFmtId="0" fontId="159" fillId="0" borderId="0" xfId="0" applyFont="1" applyAlignment="1" applyProtection="1">
      <alignment vertical="center" wrapText="1"/>
      <protection locked="0" hidden="1"/>
    </xf>
    <xf numFmtId="0" fontId="161" fillId="2" borderId="5" xfId="0" applyFont="1" applyFill="1" applyBorder="1" applyAlignment="1" applyProtection="1">
      <alignment horizontal="center" vertical="center"/>
      <protection hidden="1"/>
    </xf>
    <xf numFmtId="183" fontId="161" fillId="2" borderId="5" xfId="0" applyNumberFormat="1" applyFont="1" applyFill="1" applyBorder="1" applyAlignment="1" applyProtection="1">
      <alignment horizontal="center" vertical="center"/>
      <protection hidden="1"/>
    </xf>
    <xf numFmtId="185" fontId="161" fillId="2" borderId="5" xfId="0" applyNumberFormat="1" applyFont="1" applyFill="1" applyBorder="1" applyAlignment="1" applyProtection="1">
      <alignment horizontal="center" vertical="center" wrapText="1"/>
      <protection hidden="1"/>
    </xf>
    <xf numFmtId="183" fontId="161" fillId="2" borderId="5" xfId="0" applyNumberFormat="1" applyFont="1" applyFill="1" applyBorder="1" applyAlignment="1" applyProtection="1">
      <alignment horizontal="center" vertical="center" wrapText="1"/>
      <protection hidden="1"/>
    </xf>
    <xf numFmtId="0" fontId="161" fillId="2" borderId="5" xfId="0" applyFont="1" applyFill="1" applyBorder="1" applyAlignment="1" applyProtection="1">
      <alignment horizontal="center" vertical="center" wrapText="1"/>
      <protection hidden="1"/>
    </xf>
    <xf numFmtId="0" fontId="91" fillId="0" borderId="5" xfId="0" applyFont="1" applyBorder="1" applyAlignment="1" applyProtection="1">
      <alignment horizontal="center" vertical="center"/>
      <protection hidden="1"/>
    </xf>
    <xf numFmtId="183" fontId="91" fillId="0" borderId="5" xfId="0" applyNumberFormat="1" applyFont="1" applyBorder="1" applyProtection="1">
      <alignment vertical="center"/>
      <protection hidden="1"/>
    </xf>
    <xf numFmtId="0" fontId="162" fillId="0" borderId="5" xfId="0" applyFont="1" applyBorder="1" applyAlignment="1" applyProtection="1">
      <alignment horizontal="center" vertical="center"/>
      <protection hidden="1"/>
    </xf>
    <xf numFmtId="0" fontId="91" fillId="0" borderId="5" xfId="0" applyFont="1" applyBorder="1" applyAlignment="1" applyProtection="1">
      <alignment horizontal="center" vertical="center"/>
      <protection locked="0" hidden="1"/>
    </xf>
    <xf numFmtId="183" fontId="91" fillId="0" borderId="5" xfId="0" applyNumberFormat="1" applyFont="1" applyBorder="1" applyProtection="1">
      <alignment vertical="center"/>
      <protection locked="0" hidden="1"/>
    </xf>
    <xf numFmtId="0" fontId="162" fillId="0" borderId="5" xfId="0" applyFont="1" applyBorder="1" applyAlignment="1" applyProtection="1">
      <alignment horizontal="center" vertical="center"/>
      <protection locked="0" hidden="1"/>
    </xf>
    <xf numFmtId="0" fontId="16" fillId="0" borderId="0" xfId="0" quotePrefix="1" applyFont="1" applyAlignment="1">
      <alignment horizontal="center" vertical="center"/>
    </xf>
    <xf numFmtId="0" fontId="46" fillId="2" borderId="13" xfId="0" quotePrefix="1" applyFont="1" applyFill="1" applyBorder="1" applyAlignment="1">
      <alignment horizontal="center" vertical="center"/>
    </xf>
    <xf numFmtId="0" fontId="5" fillId="2" borderId="13" xfId="0" quotePrefix="1" applyFont="1" applyFill="1" applyBorder="1" applyAlignment="1">
      <alignment horizontal="center" vertical="center" wrapText="1"/>
    </xf>
    <xf numFmtId="0" fontId="46" fillId="2" borderId="5" xfId="0" quotePrefix="1" applyFont="1" applyFill="1" applyBorder="1" applyAlignment="1">
      <alignment horizontal="center" vertical="center" wrapText="1"/>
    </xf>
    <xf numFmtId="0" fontId="55" fillId="0" borderId="0" xfId="0" applyFont="1" applyAlignment="1">
      <alignment horizontal="center" vertical="center"/>
    </xf>
    <xf numFmtId="0" fontId="10" fillId="0" borderId="0" xfId="0" applyFont="1" applyAlignment="1">
      <alignment horizontal="center" vertical="center"/>
    </xf>
    <xf numFmtId="0" fontId="37" fillId="8" borderId="53" xfId="0" applyFont="1" applyFill="1" applyBorder="1" applyAlignment="1">
      <alignment horizontal="center" vertical="center" wrapText="1"/>
    </xf>
    <xf numFmtId="0" fontId="102" fillId="8" borderId="12" xfId="0" applyFont="1" applyFill="1" applyBorder="1" applyAlignment="1">
      <alignment horizontal="center" vertical="center"/>
    </xf>
    <xf numFmtId="0" fontId="102" fillId="8" borderId="52" xfId="0" applyFont="1" applyFill="1" applyBorder="1" applyAlignment="1">
      <alignment horizontal="center" vertical="center"/>
    </xf>
    <xf numFmtId="0" fontId="14" fillId="10" borderId="10" xfId="0" applyFont="1" applyFill="1" applyBorder="1" applyAlignment="1">
      <alignment horizontal="center" vertical="center" wrapText="1"/>
    </xf>
    <xf numFmtId="0" fontId="87" fillId="10" borderId="12" xfId="0" applyFont="1" applyFill="1" applyBorder="1" applyAlignment="1">
      <alignment horizontal="center" vertical="center"/>
    </xf>
    <xf numFmtId="0" fontId="87" fillId="10" borderId="52" xfId="0" applyFont="1" applyFill="1" applyBorder="1" applyAlignment="1">
      <alignment horizontal="center" vertical="center"/>
    </xf>
    <xf numFmtId="0" fontId="50" fillId="13" borderId="10" xfId="0" applyFont="1" applyFill="1" applyBorder="1" applyAlignment="1">
      <alignment horizontal="center" vertical="center" wrapText="1"/>
    </xf>
    <xf numFmtId="0" fontId="99" fillId="13" borderId="12" xfId="0" applyFont="1" applyFill="1" applyBorder="1" applyAlignment="1">
      <alignment horizontal="center" vertical="center"/>
    </xf>
    <xf numFmtId="0" fontId="99" fillId="13" borderId="52" xfId="0" applyFont="1" applyFill="1" applyBorder="1" applyAlignment="1">
      <alignment horizontal="center" vertical="center"/>
    </xf>
    <xf numFmtId="0" fontId="100" fillId="22" borderId="10" xfId="0" applyFont="1" applyFill="1" applyBorder="1" applyAlignment="1">
      <alignment horizontal="center" vertical="center" wrapText="1"/>
    </xf>
    <xf numFmtId="0" fontId="100" fillId="22" borderId="12" xfId="0" applyFont="1" applyFill="1" applyBorder="1" applyAlignment="1">
      <alignment horizontal="center" vertical="center"/>
    </xf>
    <xf numFmtId="0" fontId="100" fillId="22" borderId="52" xfId="0" applyFont="1" applyFill="1" applyBorder="1" applyAlignment="1">
      <alignment horizontal="center" vertical="center"/>
    </xf>
    <xf numFmtId="0" fontId="11" fillId="7" borderId="5" xfId="0" applyFont="1" applyFill="1" applyBorder="1" applyAlignment="1">
      <alignment horizontal="center" vertical="center" wrapText="1"/>
    </xf>
    <xf numFmtId="0" fontId="98" fillId="7" borderId="13" xfId="0" applyFont="1" applyFill="1" applyBorder="1" applyAlignment="1">
      <alignment horizontal="center" vertical="center" wrapText="1"/>
    </xf>
    <xf numFmtId="0" fontId="98" fillId="7" borderId="5" xfId="0" applyFont="1" applyFill="1" applyBorder="1" applyAlignment="1">
      <alignment horizontal="center" vertical="center" wrapText="1"/>
    </xf>
    <xf numFmtId="0" fontId="43" fillId="7" borderId="5" xfId="0" applyFont="1" applyFill="1" applyBorder="1" applyAlignment="1">
      <alignment horizontal="center" vertical="center" wrapText="1"/>
    </xf>
    <xf numFmtId="0" fontId="40" fillId="20" borderId="5" xfId="0" applyFont="1" applyFill="1" applyBorder="1" applyAlignment="1">
      <alignment horizontal="left" vertical="center" wrapText="1"/>
    </xf>
    <xf numFmtId="0" fontId="40" fillId="20" borderId="5" xfId="0" applyFont="1" applyFill="1" applyBorder="1" applyAlignment="1">
      <alignment horizontal="left" vertical="center"/>
    </xf>
    <xf numFmtId="0" fontId="47" fillId="20" borderId="5" xfId="0" applyFont="1" applyFill="1" applyBorder="1" applyAlignment="1">
      <alignment horizontal="left" vertical="center"/>
    </xf>
    <xf numFmtId="0" fontId="35" fillId="20" borderId="12" xfId="0" applyFont="1" applyFill="1" applyBorder="1" applyAlignment="1">
      <alignment horizontal="left" vertical="center" wrapText="1"/>
    </xf>
    <xf numFmtId="0" fontId="47" fillId="20" borderId="5" xfId="0" applyFont="1" applyFill="1" applyBorder="1" applyAlignment="1">
      <alignment horizontal="left" vertical="center" wrapText="1"/>
    </xf>
    <xf numFmtId="0" fontId="139" fillId="0" borderId="0" xfId="0" applyFont="1" applyAlignment="1">
      <alignment horizontal="center" vertical="center"/>
    </xf>
    <xf numFmtId="0" fontId="105" fillId="0" borderId="0" xfId="0" applyFont="1" applyAlignment="1">
      <alignment horizontal="center" vertical="top"/>
    </xf>
    <xf numFmtId="0" fontId="44" fillId="0" borderId="1" xfId="0" applyFont="1" applyBorder="1" applyAlignment="1">
      <alignment horizontal="center" vertical="center"/>
    </xf>
    <xf numFmtId="0" fontId="157" fillId="2" borderId="6" xfId="0" applyFont="1" applyFill="1" applyBorder="1" applyAlignment="1" applyProtection="1">
      <alignment horizontal="left" vertical="center" wrapText="1"/>
      <protection locked="0"/>
    </xf>
    <xf numFmtId="0" fontId="157" fillId="2" borderId="0" xfId="0" applyFont="1" applyFill="1" applyAlignment="1" applyProtection="1">
      <alignment horizontal="left" vertical="center" wrapText="1"/>
      <protection locked="0"/>
    </xf>
    <xf numFmtId="0" fontId="157" fillId="2" borderId="8" xfId="0" applyFont="1" applyFill="1" applyBorder="1" applyAlignment="1" applyProtection="1">
      <alignment horizontal="left" vertical="center" wrapText="1"/>
      <protection locked="0"/>
    </xf>
    <xf numFmtId="0" fontId="157" fillId="2" borderId="9" xfId="0" applyFont="1" applyFill="1" applyBorder="1" applyAlignment="1" applyProtection="1">
      <alignment horizontal="left" vertical="center" wrapText="1"/>
      <protection locked="0"/>
    </xf>
    <xf numFmtId="185" fontId="160" fillId="3" borderId="0" xfId="0" applyNumberFormat="1" applyFont="1" applyFill="1" applyAlignment="1" applyProtection="1">
      <alignment horizontal="left" vertical="center" wrapText="1"/>
      <protection locked="0" hidden="1"/>
    </xf>
    <xf numFmtId="0" fontId="154" fillId="33" borderId="13" xfId="0" applyFont="1" applyFill="1" applyBorder="1" applyAlignment="1" applyProtection="1">
      <alignment horizontal="center" vertical="center"/>
      <protection hidden="1"/>
    </xf>
    <xf numFmtId="0" fontId="154" fillId="33" borderId="15" xfId="0" applyFont="1" applyFill="1" applyBorder="1" applyAlignment="1" applyProtection="1">
      <alignment horizontal="center" vertical="center"/>
      <protection hidden="1"/>
    </xf>
    <xf numFmtId="0" fontId="156" fillId="2" borderId="0" xfId="0" applyFont="1" applyFill="1" applyAlignment="1" applyProtection="1">
      <alignment horizontal="left" vertical="center" wrapText="1"/>
      <protection locked="0"/>
    </xf>
    <xf numFmtId="185" fontId="156" fillId="33" borderId="5" xfId="0" applyNumberFormat="1" applyFont="1" applyFill="1" applyBorder="1" applyAlignment="1" applyProtection="1">
      <alignment horizontal="center" vertical="center" wrapText="1"/>
      <protection locked="0"/>
    </xf>
    <xf numFmtId="0" fontId="154" fillId="2" borderId="0" xfId="0" applyFont="1" applyFill="1" applyAlignment="1" applyProtection="1">
      <alignment horizontal="center" vertical="center"/>
      <protection hidden="1"/>
    </xf>
    <xf numFmtId="0" fontId="130" fillId="0" borderId="0" xfId="0" applyFont="1" applyAlignment="1" applyProtection="1">
      <alignment horizontal="center" vertical="center" wrapText="1"/>
      <protection locked="0" hidden="1"/>
    </xf>
    <xf numFmtId="191" fontId="156" fillId="33" borderId="5" xfId="0" applyNumberFormat="1" applyFont="1" applyFill="1" applyBorder="1" applyAlignment="1" applyProtection="1">
      <alignment horizontal="center" vertical="center" wrapText="1"/>
      <protection locked="0"/>
    </xf>
    <xf numFmtId="185" fontId="156" fillId="33" borderId="5" xfId="0" applyNumberFormat="1" applyFont="1" applyFill="1" applyBorder="1" applyAlignment="1" applyProtection="1">
      <alignment horizontal="center" vertical="center" wrapText="1"/>
      <protection hidden="1"/>
    </xf>
    <xf numFmtId="0" fontId="130" fillId="0" borderId="67" xfId="0" applyFont="1" applyBorder="1" applyAlignment="1" applyProtection="1">
      <alignment horizontal="center" vertical="center" wrapText="1"/>
      <protection hidden="1"/>
    </xf>
    <xf numFmtId="0" fontId="130" fillId="0" borderId="0" xfId="0" applyFont="1" applyAlignment="1" applyProtection="1">
      <alignment horizontal="center" vertical="center" wrapText="1"/>
      <protection hidden="1"/>
    </xf>
    <xf numFmtId="189" fontId="151" fillId="0" borderId="5" xfId="0" applyNumberFormat="1" applyFont="1" applyBorder="1" applyAlignment="1" applyProtection="1">
      <alignment horizontal="center" vertical="center" wrapText="1"/>
      <protection hidden="1"/>
    </xf>
    <xf numFmtId="189" fontId="151" fillId="0" borderId="2" xfId="0" applyNumberFormat="1" applyFont="1" applyBorder="1" applyAlignment="1" applyProtection="1">
      <alignment horizontal="center" vertical="center" wrapText="1"/>
      <protection hidden="1"/>
    </xf>
    <xf numFmtId="189" fontId="151" fillId="0" borderId="3" xfId="0" applyNumberFormat="1" applyFont="1" applyBorder="1" applyAlignment="1" applyProtection="1">
      <alignment horizontal="center" vertical="center" wrapText="1"/>
      <protection hidden="1"/>
    </xf>
    <xf numFmtId="189" fontId="151" fillId="0" borderId="4" xfId="0" applyNumberFormat="1" applyFont="1" applyBorder="1" applyAlignment="1" applyProtection="1">
      <alignment horizontal="center" vertical="center" wrapText="1"/>
      <protection hidden="1"/>
    </xf>
    <xf numFmtId="189" fontId="151" fillId="0" borderId="8" xfId="0" applyNumberFormat="1" applyFont="1" applyBorder="1" applyAlignment="1" applyProtection="1">
      <alignment horizontal="center" vertical="center" wrapText="1"/>
      <protection hidden="1"/>
    </xf>
    <xf numFmtId="189" fontId="151" fillId="0" borderId="9" xfId="0" applyNumberFormat="1" applyFont="1" applyBorder="1" applyAlignment="1" applyProtection="1">
      <alignment horizontal="center" vertical="center" wrapText="1"/>
      <protection hidden="1"/>
    </xf>
    <xf numFmtId="189" fontId="151" fillId="0" borderId="10" xfId="0" applyNumberFormat="1" applyFont="1" applyBorder="1" applyAlignment="1" applyProtection="1">
      <alignment horizontal="center" vertical="center" wrapText="1"/>
      <protection hidden="1"/>
    </xf>
    <xf numFmtId="188" fontId="150" fillId="5" borderId="5" xfId="0" applyNumberFormat="1" applyFont="1" applyFill="1" applyBorder="1" applyAlignment="1" applyProtection="1">
      <alignment horizontal="center" vertical="center" wrapText="1"/>
      <protection hidden="1"/>
    </xf>
    <xf numFmtId="188" fontId="150" fillId="5" borderId="13" xfId="0" applyNumberFormat="1" applyFont="1" applyFill="1" applyBorder="1" applyAlignment="1" applyProtection="1">
      <alignment horizontal="center" vertical="center" wrapText="1"/>
      <protection hidden="1"/>
    </xf>
    <xf numFmtId="188" fontId="150" fillId="5" borderId="14" xfId="0" applyNumberFormat="1" applyFont="1" applyFill="1" applyBorder="1" applyAlignment="1" applyProtection="1">
      <alignment horizontal="center" vertical="center" wrapText="1"/>
      <protection hidden="1"/>
    </xf>
    <xf numFmtId="188" fontId="150" fillId="5" borderId="15" xfId="0" applyNumberFormat="1" applyFont="1" applyFill="1" applyBorder="1" applyAlignment="1" applyProtection="1">
      <alignment horizontal="center" vertical="center" wrapText="1"/>
      <protection hidden="1"/>
    </xf>
    <xf numFmtId="189" fontId="117" fillId="0" borderId="5" xfId="0" applyNumberFormat="1" applyFont="1" applyBorder="1" applyAlignment="1" applyProtection="1">
      <alignment horizontal="center" vertical="center" wrapText="1"/>
      <protection hidden="1"/>
    </xf>
    <xf numFmtId="0" fontId="17" fillId="0" borderId="5" xfId="0" applyFont="1" applyBorder="1" applyAlignment="1" applyProtection="1">
      <alignment horizontal="left" vertical="center" wrapText="1"/>
      <protection hidden="1"/>
    </xf>
    <xf numFmtId="0" fontId="116" fillId="0" borderId="5" xfId="0" applyFont="1" applyBorder="1" applyAlignment="1" applyProtection="1">
      <alignment horizontal="left" vertical="center" wrapText="1"/>
      <protection hidden="1"/>
    </xf>
    <xf numFmtId="0" fontId="104" fillId="0" borderId="0" xfId="0" applyFont="1" applyAlignment="1">
      <alignment horizontal="center" vertical="center"/>
    </xf>
    <xf numFmtId="188" fontId="146" fillId="2" borderId="94" xfId="0" applyNumberFormat="1" applyFont="1" applyFill="1" applyBorder="1" applyAlignment="1">
      <alignment horizontal="center" vertical="center" wrapText="1"/>
    </xf>
    <xf numFmtId="188" fontId="146" fillId="2" borderId="95" xfId="0" applyNumberFormat="1" applyFont="1" applyFill="1" applyBorder="1" applyAlignment="1">
      <alignment horizontal="center" vertical="center" wrapText="1"/>
    </xf>
    <xf numFmtId="188" fontId="146" fillId="2" borderId="96" xfId="0" applyNumberFormat="1" applyFont="1" applyFill="1" applyBorder="1" applyAlignment="1">
      <alignment horizontal="center" vertical="center" wrapText="1"/>
    </xf>
    <xf numFmtId="188" fontId="11" fillId="2" borderId="92" xfId="0" applyNumberFormat="1" applyFont="1" applyFill="1" applyBorder="1" applyAlignment="1">
      <alignment horizontal="center" vertical="center" wrapText="1"/>
    </xf>
    <xf numFmtId="188" fontId="11" fillId="2" borderId="94" xfId="0" applyNumberFormat="1" applyFont="1" applyFill="1" applyBorder="1" applyAlignment="1">
      <alignment horizontal="center" vertical="center" wrapText="1"/>
    </xf>
    <xf numFmtId="188" fontId="11" fillId="2" borderId="95" xfId="0" applyNumberFormat="1" applyFont="1" applyFill="1" applyBorder="1" applyAlignment="1">
      <alignment horizontal="center" vertical="center" wrapText="1"/>
    </xf>
    <xf numFmtId="188" fontId="11" fillId="2" borderId="96" xfId="0" applyNumberFormat="1" applyFont="1" applyFill="1" applyBorder="1" applyAlignment="1">
      <alignment horizontal="center" vertical="center" wrapText="1"/>
    </xf>
    <xf numFmtId="20" fontId="11" fillId="32" borderId="92" xfId="0" applyNumberFormat="1" applyFont="1" applyFill="1" applyBorder="1" applyAlignment="1">
      <alignment horizontal="center" vertical="center" wrapText="1"/>
    </xf>
    <xf numFmtId="20" fontId="11" fillId="32" borderId="93" xfId="0" applyNumberFormat="1" applyFont="1" applyFill="1" applyBorder="1" applyAlignment="1">
      <alignment horizontal="center" vertical="center" wrapText="1"/>
    </xf>
    <xf numFmtId="20" fontId="11" fillId="32" borderId="97" xfId="0" applyNumberFormat="1" applyFont="1" applyFill="1" applyBorder="1" applyAlignment="1">
      <alignment horizontal="center" vertical="center" wrapText="1"/>
    </xf>
    <xf numFmtId="190" fontId="11" fillId="2" borderId="92" xfId="0" applyNumberFormat="1" applyFont="1" applyFill="1" applyBorder="1" applyAlignment="1">
      <alignment horizontal="center" vertical="center" wrapText="1"/>
    </xf>
    <xf numFmtId="190" fontId="11" fillId="2" borderId="93" xfId="0" applyNumberFormat="1" applyFont="1" applyFill="1" applyBorder="1" applyAlignment="1">
      <alignment horizontal="center" vertical="center" wrapText="1"/>
    </xf>
    <xf numFmtId="0" fontId="44" fillId="0" borderId="70" xfId="0" applyFont="1" applyBorder="1" applyAlignment="1">
      <alignment horizontal="center" vertical="center"/>
    </xf>
    <xf numFmtId="0" fontId="44" fillId="0" borderId="25" xfId="0" applyFont="1" applyBorder="1" applyAlignment="1">
      <alignment horizontal="center" vertical="center"/>
    </xf>
    <xf numFmtId="0" fontId="44" fillId="3" borderId="1" xfId="0" applyFont="1" applyFill="1" applyBorder="1" applyAlignment="1">
      <alignment horizontal="center" vertical="center" wrapText="1"/>
    </xf>
    <xf numFmtId="0" fontId="44" fillId="3" borderId="1" xfId="0" applyFont="1" applyFill="1" applyBorder="1" applyAlignment="1">
      <alignment horizontal="center" vertical="center"/>
    </xf>
    <xf numFmtId="0" fontId="44" fillId="3" borderId="69" xfId="0" applyFont="1" applyFill="1" applyBorder="1" applyAlignment="1">
      <alignment horizontal="center" vertical="center" wrapText="1"/>
    </xf>
    <xf numFmtId="0" fontId="44" fillId="3" borderId="25" xfId="0" applyFont="1" applyFill="1" applyBorder="1" applyAlignment="1">
      <alignment horizontal="center" vertical="center" wrapText="1"/>
    </xf>
    <xf numFmtId="0" fontId="44" fillId="0" borderId="1" xfId="0" applyFont="1" applyBorder="1" applyAlignment="1">
      <alignment horizontal="center" vertical="center" wrapText="1"/>
    </xf>
    <xf numFmtId="0" fontId="44" fillId="0" borderId="69" xfId="0" applyFont="1" applyBorder="1" applyAlignment="1">
      <alignment horizontal="center" vertical="center" wrapText="1"/>
    </xf>
    <xf numFmtId="0" fontId="44" fillId="3" borderId="70" xfId="0" applyFont="1" applyFill="1" applyBorder="1" applyAlignment="1">
      <alignment horizontal="center" vertical="center" wrapText="1"/>
    </xf>
    <xf numFmtId="0" fontId="41" fillId="3" borderId="70" xfId="0" applyFont="1" applyFill="1" applyBorder="1" applyAlignment="1">
      <alignment horizontal="center" vertical="center" wrapText="1"/>
    </xf>
    <xf numFmtId="0" fontId="16" fillId="3" borderId="69" xfId="0" applyFont="1" applyFill="1" applyBorder="1" applyAlignment="1">
      <alignment horizontal="center" vertical="center"/>
    </xf>
    <xf numFmtId="0" fontId="16" fillId="3" borderId="70" xfId="0" applyFont="1" applyFill="1" applyBorder="1" applyAlignment="1">
      <alignment horizontal="center" vertical="center" wrapText="1"/>
    </xf>
    <xf numFmtId="0" fontId="16" fillId="3" borderId="1" xfId="0" applyFont="1" applyFill="1" applyBorder="1" applyAlignment="1">
      <alignment horizontal="center" vertical="center" wrapText="1"/>
    </xf>
    <xf numFmtId="0" fontId="41" fillId="3" borderId="69" xfId="0" applyFont="1" applyFill="1" applyBorder="1" applyAlignment="1">
      <alignment horizontal="center" vertical="center" wrapText="1"/>
    </xf>
    <xf numFmtId="0" fontId="16" fillId="3" borderId="69" xfId="0" applyFont="1" applyFill="1" applyBorder="1" applyAlignment="1">
      <alignment horizontal="center" vertical="center" wrapText="1"/>
    </xf>
    <xf numFmtId="0" fontId="21" fillId="3" borderId="1" xfId="0" applyFont="1" applyFill="1" applyBorder="1" applyAlignment="1">
      <alignment horizontal="center" vertical="center" wrapText="1"/>
    </xf>
    <xf numFmtId="0" fontId="21" fillId="3" borderId="70" xfId="0" applyFont="1" applyFill="1" applyBorder="1" applyAlignment="1">
      <alignment horizontal="center" vertical="center" wrapText="1"/>
    </xf>
    <xf numFmtId="0" fontId="21" fillId="3" borderId="69" xfId="0" applyFont="1" applyFill="1" applyBorder="1" applyAlignment="1">
      <alignment horizontal="center" vertical="center" wrapText="1"/>
    </xf>
    <xf numFmtId="0" fontId="44" fillId="0" borderId="69" xfId="0" applyFont="1" applyBorder="1" applyAlignment="1">
      <alignment horizontal="center" vertical="center"/>
    </xf>
    <xf numFmtId="0" fontId="135" fillId="0" borderId="69" xfId="0" applyFont="1" applyBorder="1" applyAlignment="1">
      <alignment horizontal="center" vertical="center" wrapText="1"/>
    </xf>
    <xf numFmtId="0" fontId="135" fillId="0" borderId="70" xfId="0" applyFont="1" applyBorder="1" applyAlignment="1">
      <alignment horizontal="center" vertical="center" wrapText="1"/>
    </xf>
    <xf numFmtId="0" fontId="135" fillId="0" borderId="25" xfId="0" applyFont="1" applyBorder="1" applyAlignment="1">
      <alignment horizontal="center" vertical="center" wrapText="1"/>
    </xf>
    <xf numFmtId="0" fontId="135" fillId="0" borderId="1" xfId="0" applyFont="1" applyBorder="1" applyAlignment="1">
      <alignment horizontal="center" vertical="center" wrapText="1"/>
    </xf>
    <xf numFmtId="187" fontId="139" fillId="0" borderId="0" xfId="0" applyNumberFormat="1" applyFont="1" applyAlignment="1">
      <alignment horizontal="center" vertical="center"/>
    </xf>
    <xf numFmtId="187" fontId="105" fillId="0" borderId="0" xfId="0" applyNumberFormat="1" applyFont="1" applyAlignment="1">
      <alignment horizontal="center" vertical="top"/>
    </xf>
    <xf numFmtId="0" fontId="16" fillId="0" borderId="0" xfId="0" applyFont="1" applyAlignment="1">
      <alignment horizontal="center" vertical="center"/>
    </xf>
    <xf numFmtId="187" fontId="16" fillId="0" borderId="0" xfId="0" applyNumberFormat="1" applyFont="1" applyAlignment="1">
      <alignment horizontal="center" vertical="center"/>
    </xf>
    <xf numFmtId="190" fontId="43" fillId="30" borderId="13" xfId="0" applyNumberFormat="1" applyFont="1" applyFill="1" applyBorder="1" applyAlignment="1">
      <alignment horizontal="center" vertical="center" wrapText="1"/>
    </xf>
    <xf numFmtId="190" fontId="43" fillId="30" borderId="14" xfId="0" applyNumberFormat="1" applyFont="1" applyFill="1" applyBorder="1" applyAlignment="1">
      <alignment horizontal="center" vertical="center" wrapText="1"/>
    </xf>
    <xf numFmtId="190" fontId="43" fillId="30" borderId="15" xfId="0" applyNumberFormat="1" applyFont="1" applyFill="1" applyBorder="1" applyAlignment="1">
      <alignment horizontal="center" vertical="center" wrapText="1"/>
    </xf>
    <xf numFmtId="0" fontId="141" fillId="0" borderId="69" xfId="0" applyFont="1" applyBorder="1" applyAlignment="1">
      <alignment horizontal="center" vertical="center" wrapText="1"/>
    </xf>
    <xf numFmtId="0" fontId="141" fillId="0" borderId="70" xfId="0" applyFont="1" applyBorder="1" applyAlignment="1">
      <alignment horizontal="center" vertical="center" wrapText="1"/>
    </xf>
    <xf numFmtId="0" fontId="141" fillId="0" borderId="25" xfId="0" applyFont="1" applyBorder="1" applyAlignment="1">
      <alignment horizontal="center" vertical="center" wrapText="1"/>
    </xf>
    <xf numFmtId="20" fontId="11" fillId="29" borderId="5" xfId="0" applyNumberFormat="1" applyFont="1" applyFill="1" applyBorder="1" applyAlignment="1">
      <alignment horizontal="center" vertical="center" wrapText="1"/>
    </xf>
    <xf numFmtId="20" fontId="11" fillId="29" borderId="11" xfId="0" applyNumberFormat="1" applyFont="1" applyFill="1" applyBorder="1" applyAlignment="1">
      <alignment horizontal="center" vertical="center" wrapText="1"/>
    </xf>
    <xf numFmtId="0" fontId="44" fillId="0" borderId="70" xfId="0" applyFont="1" applyBorder="1" applyAlignment="1">
      <alignment horizontal="center" vertical="center" wrapText="1"/>
    </xf>
    <xf numFmtId="0" fontId="44" fillId="0" borderId="25" xfId="0" applyFont="1" applyBorder="1" applyAlignment="1">
      <alignment horizontal="center" vertical="center" wrapText="1"/>
    </xf>
    <xf numFmtId="0" fontId="135" fillId="0" borderId="69" xfId="0" applyFont="1" applyBorder="1" applyAlignment="1">
      <alignment horizontal="center" vertical="center"/>
    </xf>
    <xf numFmtId="0" fontId="135" fillId="0" borderId="25" xfId="0" applyFont="1" applyBorder="1" applyAlignment="1">
      <alignment horizontal="center" vertical="center"/>
    </xf>
    <xf numFmtId="190" fontId="43" fillId="30" borderId="11" xfId="0" applyNumberFormat="1" applyFont="1" applyFill="1" applyBorder="1" applyAlignment="1">
      <alignment horizontal="center" vertical="center" wrapText="1"/>
    </xf>
    <xf numFmtId="190" fontId="43" fillId="30" borderId="23" xfId="0" applyNumberFormat="1" applyFont="1" applyFill="1" applyBorder="1" applyAlignment="1">
      <alignment horizontal="center" vertical="center" wrapText="1"/>
    </xf>
    <xf numFmtId="0" fontId="21" fillId="0" borderId="1" xfId="0" applyFont="1" applyBorder="1" applyAlignment="1">
      <alignment horizontal="center" vertical="center" wrapText="1"/>
    </xf>
    <xf numFmtId="0" fontId="21" fillId="0" borderId="70" xfId="0" applyFont="1" applyBorder="1" applyAlignment="1">
      <alignment horizontal="center" vertical="center" wrapText="1"/>
    </xf>
    <xf numFmtId="0" fontId="21" fillId="0" borderId="25" xfId="0" applyFont="1" applyBorder="1" applyAlignment="1">
      <alignment horizontal="center" vertical="center" wrapText="1"/>
    </xf>
    <xf numFmtId="0" fontId="124" fillId="0" borderId="1" xfId="0" applyFont="1" applyBorder="1" applyAlignment="1">
      <alignment horizontal="center" vertical="center"/>
    </xf>
    <xf numFmtId="187" fontId="11" fillId="29" borderId="5" xfId="0" applyNumberFormat="1" applyFont="1" applyFill="1" applyBorder="1" applyAlignment="1">
      <alignment horizontal="center" vertical="center" wrapText="1"/>
    </xf>
    <xf numFmtId="187" fontId="11" fillId="29" borderId="11" xfId="0" applyNumberFormat="1" applyFont="1" applyFill="1" applyBorder="1" applyAlignment="1">
      <alignment horizontal="center" vertical="center" wrapText="1"/>
    </xf>
    <xf numFmtId="0" fontId="134" fillId="16" borderId="13" xfId="2" applyFont="1" applyFill="1" applyBorder="1" applyAlignment="1">
      <alignment horizontal="center" vertical="center" wrapText="1"/>
    </xf>
    <xf numFmtId="0" fontId="134" fillId="16" borderId="14" xfId="2" applyFont="1" applyFill="1" applyBorder="1" applyAlignment="1">
      <alignment horizontal="center" vertical="center" wrapText="1"/>
    </xf>
    <xf numFmtId="0" fontId="134" fillId="16" borderId="15" xfId="2" applyFont="1" applyFill="1" applyBorder="1" applyAlignment="1">
      <alignment horizontal="center" vertical="center" wrapText="1"/>
    </xf>
    <xf numFmtId="0" fontId="130" fillId="0" borderId="0" xfId="0" applyFont="1" applyAlignment="1">
      <alignment horizontal="center" vertical="center"/>
    </xf>
    <xf numFmtId="0" fontId="131" fillId="16" borderId="13" xfId="2" applyFont="1" applyFill="1" applyBorder="1" applyAlignment="1">
      <alignment horizontal="center" vertical="center" wrapText="1"/>
    </xf>
    <xf numFmtId="0" fontId="131" fillId="16" borderId="14" xfId="2" applyFont="1" applyFill="1" applyBorder="1" applyAlignment="1">
      <alignment horizontal="center" vertical="center" wrapText="1"/>
    </xf>
    <xf numFmtId="0" fontId="34" fillId="0" borderId="1" xfId="0" applyFont="1" applyBorder="1" applyAlignment="1">
      <alignment horizontal="center" vertical="center"/>
    </xf>
    <xf numFmtId="0" fontId="24" fillId="0" borderId="1" xfId="0" applyFont="1" applyBorder="1" applyAlignment="1">
      <alignment horizontal="center" vertical="center" wrapText="1"/>
    </xf>
    <xf numFmtId="0" fontId="24" fillId="0" borderId="1" xfId="0" applyFont="1" applyBorder="1" applyAlignment="1">
      <alignment horizontal="center" vertical="center"/>
    </xf>
    <xf numFmtId="0" fontId="8" fillId="15" borderId="1" xfId="0" applyFont="1" applyFill="1" applyBorder="1" applyAlignment="1">
      <alignment horizontal="center" vertical="center" wrapText="1"/>
    </xf>
    <xf numFmtId="0" fontId="33" fillId="27" borderId="1" xfId="0" applyFont="1" applyFill="1" applyBorder="1" applyAlignment="1">
      <alignment horizontal="center" vertical="center"/>
    </xf>
    <xf numFmtId="0" fontId="106" fillId="0" borderId="68" xfId="0" applyFont="1" applyBorder="1" applyAlignment="1">
      <alignment horizontal="left" vertical="center" wrapText="1"/>
    </xf>
    <xf numFmtId="0" fontId="106" fillId="0" borderId="74" xfId="0" applyFont="1" applyBorder="1" applyAlignment="1">
      <alignment horizontal="left" vertical="center" wrapText="1"/>
    </xf>
    <xf numFmtId="0" fontId="106" fillId="0" borderId="75" xfId="0" applyFont="1" applyBorder="1" applyAlignment="1">
      <alignment horizontal="left" vertical="center" wrapText="1"/>
    </xf>
    <xf numFmtId="0" fontId="106" fillId="3" borderId="68" xfId="0" applyFont="1" applyFill="1" applyBorder="1" applyAlignment="1">
      <alignment horizontal="left" vertical="center" wrapText="1"/>
    </xf>
    <xf numFmtId="0" fontId="106" fillId="3" borderId="74" xfId="0" applyFont="1" applyFill="1" applyBorder="1" applyAlignment="1">
      <alignment horizontal="left" vertical="center" wrapText="1"/>
    </xf>
    <xf numFmtId="0" fontId="106" fillId="3" borderId="75" xfId="0" applyFont="1" applyFill="1" applyBorder="1" applyAlignment="1">
      <alignment horizontal="left" vertical="center" wrapText="1"/>
    </xf>
    <xf numFmtId="0" fontId="106" fillId="0" borderId="76" xfId="0" applyFont="1" applyBorder="1" applyAlignment="1">
      <alignment horizontal="left" vertical="center" wrapText="1"/>
    </xf>
    <xf numFmtId="0" fontId="106" fillId="0" borderId="77" xfId="0" applyFont="1" applyBorder="1" applyAlignment="1">
      <alignment horizontal="left" vertical="center" wrapText="1"/>
    </xf>
    <xf numFmtId="0" fontId="106" fillId="0" borderId="89" xfId="0" applyFont="1" applyBorder="1" applyAlignment="1">
      <alignment horizontal="left" vertical="center" wrapText="1"/>
    </xf>
    <xf numFmtId="0" fontId="129" fillId="0" borderId="77" xfId="0" applyFont="1" applyBorder="1" applyAlignment="1">
      <alignment horizontal="left" vertical="center" wrapText="1"/>
    </xf>
    <xf numFmtId="0" fontId="126" fillId="0" borderId="89" xfId="0" applyFont="1" applyBorder="1" applyAlignment="1">
      <alignment horizontal="left" vertical="center" wrapText="1"/>
    </xf>
    <xf numFmtId="0" fontId="22" fillId="0" borderId="90" xfId="0" applyFont="1" applyBorder="1" applyAlignment="1">
      <alignment horizontal="left" vertical="center" wrapText="1"/>
    </xf>
    <xf numFmtId="0" fontId="106" fillId="0" borderId="85" xfId="0" applyFont="1" applyBorder="1" applyAlignment="1">
      <alignment horizontal="left" vertical="center" wrapText="1"/>
    </xf>
    <xf numFmtId="0" fontId="106" fillId="0" borderId="86" xfId="0" applyFont="1" applyBorder="1" applyAlignment="1">
      <alignment horizontal="left" vertical="center" wrapText="1"/>
    </xf>
    <xf numFmtId="0" fontId="126" fillId="0" borderId="85" xfId="0" applyFont="1" applyBorder="1" applyAlignment="1">
      <alignment horizontal="left" vertical="center" wrapText="1"/>
    </xf>
    <xf numFmtId="0" fontId="126" fillId="0" borderId="86" xfId="0" applyFont="1" applyBorder="1" applyAlignment="1">
      <alignment horizontal="left" vertical="center" wrapText="1"/>
    </xf>
    <xf numFmtId="0" fontId="106" fillId="0" borderId="88" xfId="0" applyFont="1" applyBorder="1" applyAlignment="1">
      <alignment horizontal="left" vertical="center" wrapText="1"/>
    </xf>
    <xf numFmtId="0" fontId="129" fillId="3" borderId="85" xfId="0" applyFont="1" applyFill="1" applyBorder="1" applyAlignment="1">
      <alignment horizontal="left" vertical="center" wrapText="1"/>
    </xf>
    <xf numFmtId="0" fontId="129" fillId="3" borderId="86" xfId="0" applyFont="1" applyFill="1" applyBorder="1" applyAlignment="1">
      <alignment horizontal="left" vertical="center" wrapText="1"/>
    </xf>
    <xf numFmtId="0" fontId="129" fillId="3" borderId="88" xfId="0" applyFont="1" applyFill="1" applyBorder="1" applyAlignment="1">
      <alignment horizontal="left" vertical="center" wrapText="1"/>
    </xf>
    <xf numFmtId="0" fontId="125" fillId="0" borderId="68" xfId="0" applyFont="1" applyBorder="1" applyAlignment="1">
      <alignment horizontal="left" vertical="center" wrapText="1"/>
    </xf>
    <xf numFmtId="0" fontId="125" fillId="0" borderId="74" xfId="0" applyFont="1" applyBorder="1" applyAlignment="1">
      <alignment horizontal="left" vertical="center" wrapText="1"/>
    </xf>
    <xf numFmtId="177" fontId="57" fillId="3" borderId="21" xfId="5" applyFont="1" applyFill="1" applyBorder="1" applyAlignment="1" applyProtection="1">
      <alignment horizontal="center" vertical="center"/>
      <protection hidden="1"/>
    </xf>
    <xf numFmtId="0" fontId="116" fillId="3" borderId="71" xfId="0" applyFont="1" applyFill="1" applyBorder="1" applyAlignment="1" applyProtection="1">
      <alignment horizontal="left" vertical="center" wrapText="1"/>
      <protection hidden="1"/>
    </xf>
    <xf numFmtId="0" fontId="116" fillId="3" borderId="82" xfId="0" applyFont="1" applyFill="1" applyBorder="1" applyAlignment="1" applyProtection="1">
      <alignment horizontal="left" vertical="center" wrapText="1"/>
      <protection hidden="1"/>
    </xf>
    <xf numFmtId="0" fontId="116" fillId="3" borderId="73" xfId="0" applyFont="1" applyFill="1" applyBorder="1" applyAlignment="1" applyProtection="1">
      <alignment horizontal="left" vertical="center" wrapText="1"/>
      <protection hidden="1"/>
    </xf>
    <xf numFmtId="0" fontId="116" fillId="3" borderId="83" xfId="0" applyFont="1" applyFill="1" applyBorder="1" applyAlignment="1" applyProtection="1">
      <alignment horizontal="left" vertical="center" wrapText="1"/>
      <protection hidden="1"/>
    </xf>
    <xf numFmtId="0" fontId="113" fillId="3" borderId="67" xfId="0" applyFont="1" applyFill="1" applyBorder="1" applyAlignment="1" applyProtection="1">
      <alignment horizontal="center" vertical="center" wrapText="1"/>
      <protection hidden="1"/>
    </xf>
    <xf numFmtId="0" fontId="113" fillId="3" borderId="0" xfId="0" applyFont="1" applyFill="1" applyAlignment="1" applyProtection="1">
      <alignment horizontal="center" vertical="center" wrapText="1"/>
      <protection hidden="1"/>
    </xf>
    <xf numFmtId="0" fontId="113" fillId="3" borderId="73" xfId="0" applyFont="1" applyFill="1" applyBorder="1" applyAlignment="1" applyProtection="1">
      <alignment horizontal="center" vertical="center" wrapText="1"/>
      <protection hidden="1"/>
    </xf>
    <xf numFmtId="0" fontId="113" fillId="3" borderId="45" xfId="0" applyFont="1" applyFill="1" applyBorder="1" applyAlignment="1" applyProtection="1">
      <alignment horizontal="center" vertical="center" wrapText="1"/>
      <protection hidden="1"/>
    </xf>
    <xf numFmtId="188" fontId="115" fillId="3" borderId="20" xfId="0" applyNumberFormat="1" applyFont="1" applyFill="1" applyBorder="1" applyAlignment="1" applyProtection="1">
      <alignment horizontal="center" vertical="center" wrapText="1"/>
      <protection hidden="1"/>
    </xf>
    <xf numFmtId="183" fontId="115" fillId="3" borderId="20" xfId="0" applyNumberFormat="1" applyFont="1" applyFill="1" applyBorder="1" applyAlignment="1" applyProtection="1">
      <alignment horizontal="center" vertical="center" wrapText="1"/>
      <protection hidden="1"/>
    </xf>
    <xf numFmtId="183" fontId="115" fillId="3" borderId="27" xfId="0" applyNumberFormat="1" applyFont="1" applyFill="1" applyBorder="1" applyAlignment="1" applyProtection="1">
      <alignment horizontal="center" vertical="center" wrapText="1"/>
      <protection hidden="1"/>
    </xf>
    <xf numFmtId="183" fontId="115" fillId="3" borderId="67" xfId="0" applyNumberFormat="1" applyFont="1" applyFill="1" applyBorder="1" applyAlignment="1" applyProtection="1">
      <alignment horizontal="center" vertical="center" wrapText="1"/>
      <protection hidden="1"/>
    </xf>
    <xf numFmtId="189" fontId="117" fillId="3" borderId="37" xfId="0" applyNumberFormat="1" applyFont="1" applyFill="1" applyBorder="1" applyAlignment="1" applyProtection="1">
      <alignment horizontal="center" vertical="center" wrapText="1"/>
      <protection hidden="1"/>
    </xf>
    <xf numFmtId="189" fontId="117" fillId="3" borderId="38" xfId="0" applyNumberFormat="1" applyFont="1" applyFill="1" applyBorder="1" applyAlignment="1" applyProtection="1">
      <alignment horizontal="center" vertical="center" wrapText="1"/>
      <protection hidden="1"/>
    </xf>
    <xf numFmtId="188" fontId="115" fillId="3" borderId="21" xfId="0" applyNumberFormat="1" applyFont="1" applyFill="1" applyBorder="1" applyAlignment="1" applyProtection="1">
      <alignment horizontal="center" vertical="center" wrapText="1"/>
      <protection hidden="1"/>
    </xf>
    <xf numFmtId="188" fontId="115" fillId="3" borderId="31" xfId="0" applyNumberFormat="1" applyFont="1" applyFill="1" applyBorder="1" applyAlignment="1" applyProtection="1">
      <alignment horizontal="center" vertical="center" wrapText="1"/>
      <protection hidden="1"/>
    </xf>
    <xf numFmtId="183" fontId="115" fillId="3" borderId="31" xfId="0" applyNumberFormat="1" applyFont="1" applyFill="1" applyBorder="1" applyAlignment="1" applyProtection="1">
      <alignment horizontal="center" vertical="center" wrapText="1"/>
      <protection hidden="1"/>
    </xf>
    <xf numFmtId="183" fontId="115" fillId="3" borderId="71" xfId="0" applyNumberFormat="1" applyFont="1" applyFill="1" applyBorder="1" applyAlignment="1" applyProtection="1">
      <alignment horizontal="center" vertical="center" wrapText="1"/>
      <protection hidden="1"/>
    </xf>
    <xf numFmtId="0" fontId="116" fillId="3" borderId="40" xfId="0" applyFont="1" applyFill="1" applyBorder="1" applyAlignment="1" applyProtection="1">
      <alignment horizontal="center" vertical="center" wrapText="1"/>
      <protection hidden="1"/>
    </xf>
    <xf numFmtId="0" fontId="116" fillId="3" borderId="45" xfId="0" applyFont="1" applyFill="1" applyBorder="1" applyAlignment="1" applyProtection="1">
      <alignment horizontal="center" vertical="center" wrapText="1"/>
      <protection hidden="1"/>
    </xf>
    <xf numFmtId="0" fontId="113" fillId="3" borderId="78" xfId="0" applyFont="1" applyFill="1" applyBorder="1" applyAlignment="1" applyProtection="1">
      <alignment horizontal="center" vertical="center" wrapText="1"/>
      <protection hidden="1"/>
    </xf>
    <xf numFmtId="0" fontId="114" fillId="3" borderId="79" xfId="0" applyFont="1" applyFill="1" applyBorder="1" applyAlignment="1" applyProtection="1">
      <alignment horizontal="center" vertical="center" wrapText="1"/>
      <protection hidden="1"/>
    </xf>
    <xf numFmtId="183" fontId="114" fillId="3" borderId="79" xfId="0" applyNumberFormat="1" applyFont="1" applyFill="1" applyBorder="1" applyAlignment="1" applyProtection="1">
      <alignment horizontal="center" vertical="center" wrapText="1"/>
      <protection hidden="1"/>
    </xf>
    <xf numFmtId="0" fontId="114" fillId="3" borderId="67" xfId="0" applyFont="1" applyFill="1" applyBorder="1" applyAlignment="1" applyProtection="1">
      <alignment horizontal="center" vertical="center" wrapText="1"/>
      <protection hidden="1"/>
    </xf>
    <xf numFmtId="0" fontId="114" fillId="3" borderId="0" xfId="0" applyFont="1" applyFill="1" applyAlignment="1" applyProtection="1">
      <alignment horizontal="center" vertical="center" wrapText="1"/>
      <protection hidden="1"/>
    </xf>
    <xf numFmtId="183" fontId="114" fillId="3" borderId="0" xfId="0" applyNumberFormat="1" applyFont="1" applyFill="1" applyAlignment="1" applyProtection="1">
      <alignment horizontal="center" vertical="center" wrapText="1"/>
      <protection hidden="1"/>
    </xf>
    <xf numFmtId="0" fontId="96" fillId="7" borderId="5" xfId="0" applyFont="1" applyFill="1" applyBorder="1" applyAlignment="1">
      <alignment horizontal="center" vertical="center" wrapText="1"/>
    </xf>
    <xf numFmtId="0" fontId="40" fillId="20" borderId="13" xfId="0" applyFont="1" applyFill="1" applyBorder="1" applyAlignment="1">
      <alignment horizontal="left" vertical="center"/>
    </xf>
    <xf numFmtId="0" fontId="40" fillId="20" borderId="14" xfId="0" applyFont="1" applyFill="1" applyBorder="1" applyAlignment="1">
      <alignment horizontal="left" vertical="center"/>
    </xf>
    <xf numFmtId="0" fontId="40" fillId="20" borderId="15" xfId="0" applyFont="1" applyFill="1" applyBorder="1" applyAlignment="1">
      <alignment horizontal="left" vertical="center"/>
    </xf>
    <xf numFmtId="0" fontId="47" fillId="20" borderId="13" xfId="0" applyFont="1" applyFill="1" applyBorder="1" applyAlignment="1">
      <alignment horizontal="left" vertical="center"/>
    </xf>
    <xf numFmtId="0" fontId="47" fillId="20" borderId="14" xfId="0" applyFont="1" applyFill="1" applyBorder="1" applyAlignment="1">
      <alignment horizontal="left" vertical="center"/>
    </xf>
    <xf numFmtId="0" fontId="47" fillId="20" borderId="15" xfId="0" applyFont="1" applyFill="1" applyBorder="1" applyAlignment="1">
      <alignment horizontal="left" vertical="center"/>
    </xf>
    <xf numFmtId="0" fontId="40" fillId="20" borderId="13" xfId="0" applyFont="1" applyFill="1" applyBorder="1" applyAlignment="1">
      <alignment horizontal="left" vertical="center" wrapText="1"/>
    </xf>
    <xf numFmtId="0" fontId="40" fillId="20" borderId="14" xfId="0" applyFont="1" applyFill="1" applyBorder="1" applyAlignment="1">
      <alignment horizontal="left" vertical="center" wrapText="1"/>
    </xf>
    <xf numFmtId="0" fontId="40" fillId="20" borderId="15" xfId="0" applyFont="1" applyFill="1" applyBorder="1" applyAlignment="1">
      <alignment horizontal="left" vertical="center" wrapText="1"/>
    </xf>
    <xf numFmtId="0" fontId="47" fillId="20" borderId="13" xfId="0" applyFont="1" applyFill="1" applyBorder="1" applyAlignment="1">
      <alignment horizontal="left" vertical="center" wrapText="1"/>
    </xf>
    <xf numFmtId="0" fontId="47" fillId="20" borderId="14" xfId="0" applyFont="1" applyFill="1" applyBorder="1" applyAlignment="1">
      <alignment horizontal="left" vertical="center" wrapText="1"/>
    </xf>
    <xf numFmtId="0" fontId="47" fillId="20" borderId="15" xfId="0" applyFont="1" applyFill="1" applyBorder="1" applyAlignment="1">
      <alignment horizontal="left" vertical="center" wrapText="1"/>
    </xf>
    <xf numFmtId="0" fontId="36" fillId="8" borderId="53" xfId="0" applyFont="1" applyFill="1" applyBorder="1" applyAlignment="1">
      <alignment horizontal="center" vertical="center" wrapText="1"/>
    </xf>
    <xf numFmtId="0" fontId="36" fillId="8" borderId="12" xfId="0" applyFont="1" applyFill="1" applyBorder="1" applyAlignment="1">
      <alignment horizontal="center" vertical="center"/>
    </xf>
    <xf numFmtId="0" fontId="36" fillId="8" borderId="52" xfId="0" applyFont="1" applyFill="1" applyBorder="1" applyAlignment="1">
      <alignment horizontal="center" vertical="center"/>
    </xf>
    <xf numFmtId="0" fontId="67" fillId="10" borderId="10" xfId="0" applyFont="1" applyFill="1" applyBorder="1" applyAlignment="1">
      <alignment horizontal="center" vertical="center" wrapText="1"/>
    </xf>
    <xf numFmtId="0" fontId="67" fillId="10" borderId="12" xfId="0" applyFont="1" applyFill="1" applyBorder="1" applyAlignment="1">
      <alignment horizontal="center" vertical="center"/>
    </xf>
    <xf numFmtId="0" fontId="67" fillId="10" borderId="52" xfId="0" applyFont="1" applyFill="1" applyBorder="1" applyAlignment="1">
      <alignment horizontal="center" vertical="center"/>
    </xf>
    <xf numFmtId="0" fontId="69" fillId="13" borderId="10" xfId="0" applyFont="1" applyFill="1" applyBorder="1" applyAlignment="1">
      <alignment horizontal="center" vertical="center" wrapText="1"/>
    </xf>
    <xf numFmtId="0" fontId="50" fillId="13" borderId="12" xfId="0" applyFont="1" applyFill="1" applyBorder="1" applyAlignment="1">
      <alignment horizontal="center" vertical="center"/>
    </xf>
    <xf numFmtId="0" fontId="50" fillId="13" borderId="52" xfId="0" applyFont="1" applyFill="1" applyBorder="1" applyAlignment="1">
      <alignment horizontal="center" vertical="center"/>
    </xf>
    <xf numFmtId="0" fontId="67" fillId="10" borderId="9" xfId="0" applyFont="1" applyFill="1" applyBorder="1" applyAlignment="1">
      <alignment horizontal="center" vertical="center"/>
    </xf>
    <xf numFmtId="0" fontId="67" fillId="10" borderId="63" xfId="0" applyFont="1" applyFill="1" applyBorder="1" applyAlignment="1">
      <alignment horizontal="center" vertical="center"/>
    </xf>
    <xf numFmtId="0" fontId="36" fillId="8" borderId="5" xfId="0" applyFont="1" applyFill="1" applyBorder="1" applyAlignment="1">
      <alignment horizontal="center" vertical="center"/>
    </xf>
    <xf numFmtId="0" fontId="56" fillId="0" borderId="0" xfId="0" applyFont="1" applyAlignment="1">
      <alignment horizontal="center" vertical="center"/>
    </xf>
    <xf numFmtId="0" fontId="45" fillId="0" borderId="0" xfId="1" applyFont="1" applyFill="1" applyBorder="1" applyAlignment="1">
      <alignment horizontal="center" vertical="center"/>
    </xf>
    <xf numFmtId="0" fontId="36" fillId="8" borderId="62" xfId="0" applyFont="1" applyFill="1" applyBorder="1" applyAlignment="1">
      <alignment horizontal="center" vertical="center"/>
    </xf>
    <xf numFmtId="0" fontId="36" fillId="8" borderId="9" xfId="0" applyFont="1" applyFill="1" applyBorder="1" applyAlignment="1">
      <alignment horizontal="center" vertical="center"/>
    </xf>
    <xf numFmtId="0" fontId="36" fillId="8" borderId="63" xfId="0" applyFont="1" applyFill="1" applyBorder="1" applyAlignment="1">
      <alignment horizontal="center" vertical="center"/>
    </xf>
    <xf numFmtId="0" fontId="67" fillId="10" borderId="9" xfId="0" applyFont="1" applyFill="1" applyBorder="1" applyAlignment="1">
      <alignment horizontal="center" vertical="center" wrapText="1"/>
    </xf>
    <xf numFmtId="0" fontId="69" fillId="13" borderId="9" xfId="0" applyFont="1" applyFill="1" applyBorder="1" applyAlignment="1">
      <alignment horizontal="center" vertical="center"/>
    </xf>
    <xf numFmtId="0" fontId="69" fillId="13" borderId="63" xfId="0" applyFont="1" applyFill="1" applyBorder="1" applyAlignment="1">
      <alignment horizontal="center" vertical="center"/>
    </xf>
    <xf numFmtId="0" fontId="68" fillId="18" borderId="9" xfId="0" applyFont="1" applyFill="1" applyBorder="1" applyAlignment="1">
      <alignment horizontal="center" vertical="center" wrapText="1"/>
    </xf>
    <xf numFmtId="0" fontId="68" fillId="18" borderId="63" xfId="0" applyFont="1" applyFill="1" applyBorder="1" applyAlignment="1">
      <alignment horizontal="center" vertical="center" wrapText="1"/>
    </xf>
    <xf numFmtId="0" fontId="72" fillId="22" borderId="9" xfId="0" applyFont="1" applyFill="1" applyBorder="1" applyAlignment="1">
      <alignment horizontal="center" vertical="center" wrapText="1"/>
    </xf>
    <xf numFmtId="0" fontId="72" fillId="22" borderId="63" xfId="0" applyFont="1" applyFill="1" applyBorder="1" applyAlignment="1">
      <alignment horizontal="center" vertical="center" wrapText="1"/>
    </xf>
    <xf numFmtId="0" fontId="92" fillId="8" borderId="0" xfId="0" applyFont="1" applyFill="1" applyAlignment="1">
      <alignment horizontal="center" vertical="center"/>
    </xf>
    <xf numFmtId="0" fontId="5" fillId="7" borderId="54" xfId="0" applyFont="1" applyFill="1" applyBorder="1" applyAlignment="1">
      <alignment horizontal="center" vertical="center" wrapText="1"/>
    </xf>
    <xf numFmtId="0" fontId="5" fillId="7" borderId="14" xfId="0" applyFont="1" applyFill="1" applyBorder="1" applyAlignment="1">
      <alignment horizontal="center" vertical="center" wrapText="1"/>
    </xf>
    <xf numFmtId="0" fontId="5" fillId="7" borderId="15" xfId="0" applyFont="1" applyFill="1" applyBorder="1" applyAlignment="1">
      <alignment horizontal="center" vertical="center" wrapText="1"/>
    </xf>
    <xf numFmtId="0" fontId="5" fillId="9" borderId="14" xfId="0" applyFont="1" applyFill="1" applyBorder="1" applyAlignment="1">
      <alignment horizontal="center" vertical="center" wrapText="1"/>
    </xf>
    <xf numFmtId="0" fontId="5" fillId="9" borderId="15" xfId="0" applyFont="1" applyFill="1" applyBorder="1" applyAlignment="1">
      <alignment horizontal="center" vertical="center" wrapText="1"/>
    </xf>
    <xf numFmtId="0" fontId="5" fillId="12" borderId="14" xfId="0" applyFont="1" applyFill="1" applyBorder="1" applyAlignment="1">
      <alignment horizontal="center" vertical="center" wrapText="1"/>
    </xf>
    <xf numFmtId="0" fontId="5" fillId="12" borderId="15" xfId="0" applyFont="1" applyFill="1" applyBorder="1" applyAlignment="1">
      <alignment horizontal="center" vertical="center" wrapText="1"/>
    </xf>
    <xf numFmtId="0" fontId="5" fillId="19" borderId="14" xfId="0" applyFont="1" applyFill="1" applyBorder="1" applyAlignment="1">
      <alignment horizontal="center" vertical="center" wrapText="1"/>
    </xf>
    <xf numFmtId="0" fontId="5" fillId="19" borderId="15" xfId="0" applyFont="1" applyFill="1" applyBorder="1" applyAlignment="1">
      <alignment horizontal="center" vertical="center" wrapText="1"/>
    </xf>
    <xf numFmtId="0" fontId="5" fillId="23" borderId="14" xfId="0" applyFont="1" applyFill="1" applyBorder="1" applyAlignment="1">
      <alignment horizontal="center" vertical="center" wrapText="1"/>
    </xf>
    <xf numFmtId="0" fontId="5" fillId="23" borderId="15" xfId="0" applyFont="1" applyFill="1" applyBorder="1" applyAlignment="1">
      <alignment horizontal="center" vertical="center" wrapText="1"/>
    </xf>
    <xf numFmtId="0" fontId="39" fillId="0" borderId="64" xfId="0" applyFont="1" applyBorder="1" applyAlignment="1">
      <alignment horizontal="left" vertical="center" wrapText="1"/>
    </xf>
    <xf numFmtId="0" fontId="39" fillId="0" borderId="65" xfId="0" applyFont="1" applyBorder="1" applyAlignment="1">
      <alignment horizontal="left" vertical="center" wrapText="1"/>
    </xf>
    <xf numFmtId="0" fontId="39" fillId="0" borderId="66" xfId="0" applyFont="1" applyBorder="1" applyAlignment="1">
      <alignment horizontal="left" vertical="center" wrapText="1"/>
    </xf>
    <xf numFmtId="0" fontId="14" fillId="10" borderId="9" xfId="0" applyFont="1" applyFill="1" applyBorder="1" applyAlignment="1">
      <alignment horizontal="center" vertical="center" wrapText="1"/>
    </xf>
    <xf numFmtId="0" fontId="14" fillId="10" borderId="63" xfId="0" applyFont="1" applyFill="1" applyBorder="1" applyAlignment="1">
      <alignment horizontal="center" vertical="center" wrapText="1"/>
    </xf>
    <xf numFmtId="0" fontId="69" fillId="13" borderId="9" xfId="0" applyFont="1" applyFill="1" applyBorder="1" applyAlignment="1">
      <alignment horizontal="center" vertical="center" wrapText="1"/>
    </xf>
    <xf numFmtId="0" fontId="46" fillId="12" borderId="5" xfId="0" applyFont="1" applyFill="1" applyBorder="1" applyAlignment="1">
      <alignment horizontal="center" vertical="center" wrapText="1"/>
    </xf>
    <xf numFmtId="0" fontId="46" fillId="26" borderId="50" xfId="0" applyFont="1" applyFill="1" applyBorder="1" applyAlignment="1">
      <alignment horizontal="center" vertical="center" wrapText="1"/>
    </xf>
    <xf numFmtId="0" fontId="13" fillId="0" borderId="5" xfId="0" applyFont="1" applyBorder="1" applyAlignment="1">
      <alignment horizontal="left" vertical="center" wrapText="1"/>
    </xf>
    <xf numFmtId="0" fontId="39" fillId="0" borderId="13" xfId="0" applyFont="1" applyBorder="1" applyAlignment="1">
      <alignment horizontal="left" vertical="center" wrapText="1"/>
    </xf>
    <xf numFmtId="0" fontId="39" fillId="0" borderId="14" xfId="0" applyFont="1" applyBorder="1" applyAlignment="1">
      <alignment horizontal="left" vertical="center" wrapText="1"/>
    </xf>
    <xf numFmtId="0" fontId="39" fillId="0" borderId="15" xfId="0" applyFont="1" applyBorder="1" applyAlignment="1">
      <alignment horizontal="left" vertical="center" wrapText="1"/>
    </xf>
    <xf numFmtId="0" fontId="15" fillId="0" borderId="67" xfId="2" applyFont="1" applyBorder="1" applyAlignment="1">
      <alignment horizontal="left" vertical="center" wrapText="1"/>
    </xf>
    <xf numFmtId="0" fontId="15" fillId="0" borderId="0" xfId="2" applyFont="1" applyAlignment="1">
      <alignment horizontal="left" vertical="center" wrapText="1"/>
    </xf>
    <xf numFmtId="0" fontId="13" fillId="0" borderId="5" xfId="0" applyFont="1" applyBorder="1" applyAlignment="1">
      <alignment horizontal="left" vertical="center"/>
    </xf>
    <xf numFmtId="0" fontId="67" fillId="10" borderId="63" xfId="0" applyFont="1" applyFill="1" applyBorder="1" applyAlignment="1">
      <alignment horizontal="center" vertical="center" wrapText="1"/>
    </xf>
    <xf numFmtId="0" fontId="46" fillId="19" borderId="5" xfId="0" applyFont="1" applyFill="1" applyBorder="1" applyAlignment="1">
      <alignment horizontal="center" vertical="center" wrapText="1"/>
    </xf>
    <xf numFmtId="0" fontId="39" fillId="0" borderId="8" xfId="0" applyFont="1" applyBorder="1" applyAlignment="1">
      <alignment horizontal="left" vertical="center"/>
    </xf>
    <xf numFmtId="0" fontId="39" fillId="0" borderId="9" xfId="0" applyFont="1" applyBorder="1" applyAlignment="1">
      <alignment horizontal="left" vertical="center"/>
    </xf>
    <xf numFmtId="0" fontId="39" fillId="0" borderId="10" xfId="0" applyFont="1" applyBorder="1" applyAlignment="1">
      <alignment horizontal="left" vertical="center"/>
    </xf>
    <xf numFmtId="0" fontId="36" fillId="8" borderId="62" xfId="0" applyFont="1" applyFill="1" applyBorder="1" applyAlignment="1">
      <alignment horizontal="center" vertical="center" wrapText="1"/>
    </xf>
    <xf numFmtId="0" fontId="36" fillId="8" borderId="9" xfId="0" applyFont="1" applyFill="1" applyBorder="1" applyAlignment="1">
      <alignment horizontal="center" vertical="center" wrapText="1"/>
    </xf>
    <xf numFmtId="0" fontId="36" fillId="8" borderId="63" xfId="0" applyFont="1" applyFill="1" applyBorder="1" applyAlignment="1">
      <alignment horizontal="center" vertical="center" wrapText="1"/>
    </xf>
    <xf numFmtId="0" fontId="5" fillId="12" borderId="54" xfId="0" applyFont="1" applyFill="1" applyBorder="1" applyAlignment="1">
      <alignment horizontal="center" vertical="center" wrapText="1"/>
    </xf>
    <xf numFmtId="0" fontId="5" fillId="19" borderId="54" xfId="0" applyFont="1" applyFill="1" applyBorder="1" applyAlignment="1">
      <alignment horizontal="center" vertical="center" wrapText="1"/>
    </xf>
    <xf numFmtId="0" fontId="39" fillId="0" borderId="8" xfId="0" applyFont="1" applyBorder="1" applyAlignment="1">
      <alignment horizontal="center" vertical="center"/>
    </xf>
    <xf numFmtId="0" fontId="39" fillId="0" borderId="9" xfId="0" applyFont="1" applyBorder="1" applyAlignment="1">
      <alignment horizontal="center" vertical="center"/>
    </xf>
    <xf numFmtId="0" fontId="39" fillId="0" borderId="10" xfId="0" applyFont="1" applyBorder="1" applyAlignment="1">
      <alignment horizontal="center" vertical="center"/>
    </xf>
    <xf numFmtId="0" fontId="43" fillId="7" borderId="13" xfId="0" applyFont="1" applyFill="1" applyBorder="1" applyAlignment="1">
      <alignment horizontal="center" vertical="center" wrapText="1"/>
    </xf>
    <xf numFmtId="0" fontId="46" fillId="7" borderId="5" xfId="0" applyFont="1" applyFill="1" applyBorder="1" applyAlignment="1">
      <alignment horizontal="center" vertical="center" wrapText="1"/>
    </xf>
    <xf numFmtId="0" fontId="46" fillId="9" borderId="5" xfId="0" applyFont="1" applyFill="1" applyBorder="1" applyAlignment="1">
      <alignment horizontal="center" vertical="center" wrapText="1"/>
    </xf>
    <xf numFmtId="0" fontId="46" fillId="7" borderId="50" xfId="0" applyFont="1" applyFill="1" applyBorder="1" applyAlignment="1">
      <alignment horizontal="center" vertical="center" wrapText="1"/>
    </xf>
    <xf numFmtId="0" fontId="46" fillId="9" borderId="50" xfId="0" applyFont="1" applyFill="1" applyBorder="1" applyAlignment="1">
      <alignment horizontal="center" vertical="center" wrapText="1"/>
    </xf>
    <xf numFmtId="0" fontId="46" fillId="23" borderId="5" xfId="0" applyFont="1" applyFill="1" applyBorder="1" applyAlignment="1">
      <alignment horizontal="center" vertical="center" wrapText="1"/>
    </xf>
    <xf numFmtId="0" fontId="5" fillId="12" borderId="5" xfId="0" applyFont="1" applyFill="1" applyBorder="1" applyAlignment="1">
      <alignment horizontal="center" vertical="center" wrapText="1"/>
    </xf>
    <xf numFmtId="0" fontId="46" fillId="12" borderId="50" xfId="0" applyFont="1" applyFill="1" applyBorder="1" applyAlignment="1">
      <alignment horizontal="center" vertical="center" wrapText="1"/>
    </xf>
    <xf numFmtId="0" fontId="46" fillId="23" borderId="50" xfId="0" applyFont="1" applyFill="1" applyBorder="1" applyAlignment="1">
      <alignment horizontal="center" vertical="center" wrapText="1"/>
    </xf>
    <xf numFmtId="0" fontId="5" fillId="12" borderId="50" xfId="0" applyFont="1" applyFill="1" applyBorder="1" applyAlignment="1">
      <alignment horizontal="center" vertical="center" wrapText="1"/>
    </xf>
    <xf numFmtId="0" fontId="3" fillId="0" borderId="67" xfId="0" applyFont="1" applyBorder="1" applyAlignment="1">
      <alignment horizontal="left" vertical="center"/>
    </xf>
    <xf numFmtId="0" fontId="3" fillId="0" borderId="0" xfId="0" applyFont="1" applyAlignment="1">
      <alignment horizontal="left" vertical="center"/>
    </xf>
    <xf numFmtId="0" fontId="69" fillId="13" borderId="62" xfId="0" applyFont="1" applyFill="1" applyBorder="1" applyAlignment="1">
      <alignment horizontal="center" vertical="center" wrapText="1"/>
    </xf>
    <xf numFmtId="0" fontId="36" fillId="13" borderId="9" xfId="0" applyFont="1" applyFill="1" applyBorder="1" applyAlignment="1">
      <alignment horizontal="center" vertical="center" wrapText="1"/>
    </xf>
    <xf numFmtId="0" fontId="36" fillId="13" borderId="63" xfId="0" applyFont="1" applyFill="1" applyBorder="1" applyAlignment="1">
      <alignment horizontal="center" vertical="center" wrapText="1"/>
    </xf>
    <xf numFmtId="0" fontId="69" fillId="13" borderId="63" xfId="0" applyFont="1" applyFill="1" applyBorder="1" applyAlignment="1">
      <alignment horizontal="center" vertical="center" wrapText="1"/>
    </xf>
    <xf numFmtId="0" fontId="39" fillId="0" borderId="12" xfId="0" applyFont="1" applyBorder="1" applyAlignment="1">
      <alignment horizontal="left" vertical="center" wrapText="1"/>
    </xf>
    <xf numFmtId="0" fontId="39" fillId="0" borderId="12" xfId="0" applyFont="1" applyBorder="1" applyAlignment="1">
      <alignment horizontal="left" vertical="center"/>
    </xf>
    <xf numFmtId="0" fontId="39" fillId="0" borderId="5" xfId="0" applyFont="1" applyBorder="1" applyAlignment="1">
      <alignment horizontal="left" vertical="center"/>
    </xf>
    <xf numFmtId="0" fontId="13" fillId="0" borderId="2" xfId="0" applyFont="1" applyBorder="1" applyAlignment="1">
      <alignment horizontal="left" vertical="center" wrapText="1"/>
    </xf>
    <xf numFmtId="0" fontId="13" fillId="0" borderId="3" xfId="0" applyFont="1" applyBorder="1" applyAlignment="1">
      <alignment horizontal="left" vertical="center" wrapText="1"/>
    </xf>
    <xf numFmtId="0" fontId="13" fillId="0" borderId="4" xfId="0" applyFont="1" applyBorder="1" applyAlignment="1">
      <alignment horizontal="left" vertical="center" wrapText="1"/>
    </xf>
    <xf numFmtId="0" fontId="13" fillId="0" borderId="6" xfId="0" applyFont="1" applyBorder="1" applyAlignment="1">
      <alignment horizontal="left" vertical="center" wrapText="1"/>
    </xf>
    <xf numFmtId="0" fontId="13" fillId="0" borderId="0" xfId="0" applyFont="1" applyAlignment="1">
      <alignment horizontal="left" vertical="center" wrapText="1"/>
    </xf>
    <xf numFmtId="0" fontId="13" fillId="0" borderId="7" xfId="0" applyFont="1" applyBorder="1" applyAlignment="1">
      <alignment horizontal="left" vertic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xf numFmtId="0" fontId="13" fillId="0" borderId="10" xfId="0" applyFont="1" applyBorder="1" applyAlignment="1">
      <alignment horizontal="left" vertical="center" wrapText="1"/>
    </xf>
    <xf numFmtId="0" fontId="5" fillId="19" borderId="5" xfId="0" applyFont="1" applyFill="1" applyBorder="1" applyAlignment="1">
      <alignment horizontal="center" vertical="center" wrapText="1"/>
    </xf>
    <xf numFmtId="0" fontId="46" fillId="19" borderId="50" xfId="0" applyFont="1" applyFill="1" applyBorder="1" applyAlignment="1">
      <alignment horizontal="center" vertical="center" wrapText="1"/>
    </xf>
    <xf numFmtId="0" fontId="5" fillId="19" borderId="50" xfId="0" applyFont="1" applyFill="1" applyBorder="1" applyAlignment="1">
      <alignment horizontal="center" vertical="center" wrapText="1"/>
    </xf>
    <xf numFmtId="0" fontId="46" fillId="26" borderId="5" xfId="0" applyFont="1" applyFill="1" applyBorder="1" applyAlignment="1">
      <alignment horizontal="center" vertical="center" wrapText="1"/>
    </xf>
    <xf numFmtId="0" fontId="68" fillId="24" borderId="62" xfId="0" applyFont="1" applyFill="1" applyBorder="1" applyAlignment="1">
      <alignment horizontal="center" vertical="center" wrapText="1"/>
    </xf>
    <xf numFmtId="0" fontId="68" fillId="24" borderId="9" xfId="0" applyFont="1" applyFill="1" applyBorder="1" applyAlignment="1">
      <alignment horizontal="center" vertical="center" wrapText="1"/>
    </xf>
    <xf numFmtId="0" fontId="68" fillId="24" borderId="63" xfId="0" applyFont="1" applyFill="1" applyBorder="1" applyAlignment="1">
      <alignment horizontal="center" vertical="center" wrapText="1"/>
    </xf>
    <xf numFmtId="0" fontId="4" fillId="0" borderId="0" xfId="1" applyFont="1" applyFill="1" applyBorder="1" applyAlignment="1">
      <alignment horizontal="center" vertical="center"/>
    </xf>
    <xf numFmtId="0" fontId="36" fillId="8" borderId="10" xfId="0" applyFont="1" applyFill="1" applyBorder="1" applyAlignment="1">
      <alignment horizontal="center" vertical="center" wrapText="1"/>
    </xf>
    <xf numFmtId="0" fontId="69" fillId="13" borderId="12" xfId="0" applyFont="1" applyFill="1" applyBorder="1" applyAlignment="1">
      <alignment horizontal="center" vertical="center"/>
    </xf>
    <xf numFmtId="0" fontId="69" fillId="13" borderId="52" xfId="0" applyFont="1" applyFill="1" applyBorder="1" applyAlignment="1">
      <alignment horizontal="center" vertical="center"/>
    </xf>
    <xf numFmtId="0" fontId="68" fillId="24" borderId="10" xfId="0" applyFont="1" applyFill="1" applyBorder="1" applyAlignment="1">
      <alignment horizontal="center" vertical="center" wrapText="1"/>
    </xf>
    <xf numFmtId="0" fontId="68" fillId="24" borderId="12" xfId="0" applyFont="1" applyFill="1" applyBorder="1" applyAlignment="1">
      <alignment horizontal="center" vertical="center"/>
    </xf>
    <xf numFmtId="0" fontId="68" fillId="24" borderId="52" xfId="0" applyFont="1" applyFill="1" applyBorder="1" applyAlignment="1">
      <alignment horizontal="center" vertical="center"/>
    </xf>
    <xf numFmtId="0" fontId="43" fillId="7" borderId="14" xfId="0" applyFont="1" applyFill="1" applyBorder="1" applyAlignment="1">
      <alignment horizontal="center" vertical="center" wrapText="1"/>
    </xf>
    <xf numFmtId="0" fontId="43" fillId="7" borderId="15" xfId="0" applyFont="1" applyFill="1" applyBorder="1" applyAlignment="1">
      <alignment horizontal="center" vertical="center" wrapText="1"/>
    </xf>
    <xf numFmtId="0" fontId="43" fillId="9" borderId="14" xfId="0" applyFont="1" applyFill="1" applyBorder="1" applyAlignment="1">
      <alignment horizontal="center" vertical="center" wrapText="1"/>
    </xf>
    <xf numFmtId="0" fontId="43" fillId="9" borderId="13" xfId="0" applyFont="1" applyFill="1" applyBorder="1" applyAlignment="1">
      <alignment horizontal="center" vertical="center" wrapText="1"/>
    </xf>
    <xf numFmtId="0" fontId="43" fillId="9" borderId="15" xfId="0" applyFont="1" applyFill="1" applyBorder="1" applyAlignment="1">
      <alignment horizontal="center" vertical="center" wrapText="1"/>
    </xf>
    <xf numFmtId="0" fontId="43" fillId="12" borderId="14" xfId="0" applyFont="1" applyFill="1" applyBorder="1" applyAlignment="1">
      <alignment horizontal="center" vertical="center" wrapText="1"/>
    </xf>
    <xf numFmtId="0" fontId="43" fillId="12" borderId="13" xfId="0" applyFont="1" applyFill="1" applyBorder="1" applyAlignment="1">
      <alignment horizontal="center" vertical="center" wrapText="1"/>
    </xf>
    <xf numFmtId="0" fontId="43" fillId="12" borderId="15" xfId="0" applyFont="1" applyFill="1" applyBorder="1" applyAlignment="1">
      <alignment horizontal="center" vertical="center" wrapText="1"/>
    </xf>
    <xf numFmtId="0" fontId="43" fillId="19" borderId="14" xfId="0" applyFont="1" applyFill="1" applyBorder="1" applyAlignment="1">
      <alignment horizontal="center" vertical="center" wrapText="1"/>
    </xf>
    <xf numFmtId="0" fontId="43" fillId="19" borderId="13" xfId="0" applyFont="1" applyFill="1" applyBorder="1" applyAlignment="1">
      <alignment horizontal="center" vertical="center" wrapText="1"/>
    </xf>
    <xf numFmtId="0" fontId="43" fillId="19" borderId="15" xfId="0" applyFont="1" applyFill="1" applyBorder="1" applyAlignment="1">
      <alignment horizontal="center" vertical="center" wrapText="1"/>
    </xf>
    <xf numFmtId="0" fontId="43" fillId="7" borderId="52" xfId="0" applyFont="1" applyFill="1" applyBorder="1" applyAlignment="1">
      <alignment horizontal="center" vertical="center" wrapText="1"/>
    </xf>
    <xf numFmtId="0" fontId="43" fillId="7" borderId="50" xfId="0" applyFont="1" applyFill="1" applyBorder="1" applyAlignment="1">
      <alignment horizontal="center" vertical="center" wrapText="1"/>
    </xf>
    <xf numFmtId="0" fontId="40" fillId="20" borderId="8" xfId="0" applyFont="1" applyFill="1" applyBorder="1" applyAlignment="1">
      <alignment horizontal="left" vertical="center" wrapText="1"/>
    </xf>
    <xf numFmtId="0" fontId="40" fillId="20" borderId="9" xfId="0" applyFont="1" applyFill="1" applyBorder="1" applyAlignment="1">
      <alignment horizontal="left" vertical="center" wrapText="1"/>
    </xf>
    <xf numFmtId="0" fontId="40" fillId="20" borderId="10" xfId="0" applyFont="1" applyFill="1" applyBorder="1" applyAlignment="1">
      <alignment horizontal="left" vertical="center" wrapText="1"/>
    </xf>
    <xf numFmtId="0" fontId="15" fillId="20" borderId="13" xfId="0" applyFont="1" applyFill="1" applyBorder="1" applyAlignment="1">
      <alignment horizontal="left" vertical="center" wrapText="1"/>
    </xf>
    <xf numFmtId="0" fontId="15" fillId="20" borderId="14" xfId="0" applyFont="1" applyFill="1" applyBorder="1" applyAlignment="1">
      <alignment horizontal="left" vertical="center" wrapText="1"/>
    </xf>
    <xf numFmtId="0" fontId="15" fillId="20" borderId="15" xfId="0" applyFont="1" applyFill="1" applyBorder="1" applyAlignment="1">
      <alignment horizontal="left" vertical="center" wrapText="1"/>
    </xf>
    <xf numFmtId="0" fontId="36" fillId="8" borderId="53" xfId="0" applyFont="1" applyFill="1" applyBorder="1" applyAlignment="1">
      <alignment horizontal="center" vertical="center"/>
    </xf>
    <xf numFmtId="0" fontId="36" fillId="8" borderId="10" xfId="0" applyFont="1" applyFill="1" applyBorder="1" applyAlignment="1">
      <alignment horizontal="center" vertical="center"/>
    </xf>
    <xf numFmtId="0" fontId="69" fillId="25" borderId="10" xfId="0" applyFont="1" applyFill="1" applyBorder="1" applyAlignment="1">
      <alignment horizontal="center" vertical="center" wrapText="1"/>
    </xf>
    <xf numFmtId="0" fontId="69" fillId="25" borderId="12" xfId="0" applyFont="1" applyFill="1" applyBorder="1" applyAlignment="1">
      <alignment horizontal="center" vertical="center"/>
    </xf>
    <xf numFmtId="0" fontId="69" fillId="25" borderId="52" xfId="0" applyFont="1" applyFill="1" applyBorder="1" applyAlignment="1">
      <alignment horizontal="center" vertical="center"/>
    </xf>
    <xf numFmtId="0" fontId="72" fillId="22" borderId="10" xfId="0" applyFont="1" applyFill="1" applyBorder="1" applyAlignment="1">
      <alignment horizontal="center" vertical="center" wrapText="1"/>
    </xf>
    <xf numFmtId="0" fontId="72" fillId="22" borderId="12" xfId="0" applyFont="1" applyFill="1" applyBorder="1" applyAlignment="1">
      <alignment horizontal="center" vertical="center"/>
    </xf>
    <xf numFmtId="0" fontId="72" fillId="22" borderId="52" xfId="0" applyFont="1" applyFill="1" applyBorder="1" applyAlignment="1">
      <alignment horizontal="center" vertical="center"/>
    </xf>
    <xf numFmtId="0" fontId="68" fillId="18" borderId="10" xfId="0" applyFont="1" applyFill="1" applyBorder="1" applyAlignment="1">
      <alignment horizontal="center" vertical="center" wrapText="1"/>
    </xf>
    <xf numFmtId="0" fontId="68" fillId="18" borderId="12" xfId="0" applyFont="1" applyFill="1" applyBorder="1" applyAlignment="1">
      <alignment horizontal="center" vertical="center"/>
    </xf>
    <xf numFmtId="0" fontId="68" fillId="18" borderId="52" xfId="0" applyFont="1" applyFill="1" applyBorder="1" applyAlignment="1">
      <alignment horizontal="center" vertical="center"/>
    </xf>
    <xf numFmtId="0" fontId="43" fillId="7" borderId="54" xfId="0" applyFont="1" applyFill="1" applyBorder="1" applyAlignment="1">
      <alignment horizontal="center" vertical="center" wrapText="1"/>
    </xf>
    <xf numFmtId="0" fontId="43" fillId="23" borderId="14" xfId="0" applyFont="1" applyFill="1" applyBorder="1" applyAlignment="1">
      <alignment horizontal="center" vertical="center" wrapText="1"/>
    </xf>
    <xf numFmtId="0" fontId="43" fillId="23" borderId="13" xfId="0" applyFont="1" applyFill="1" applyBorder="1" applyAlignment="1">
      <alignment horizontal="center" vertical="center" wrapText="1"/>
    </xf>
    <xf numFmtId="0" fontId="43" fillId="23" borderId="15" xfId="0" applyFont="1" applyFill="1" applyBorder="1" applyAlignment="1">
      <alignment horizontal="center" vertical="center" wrapText="1"/>
    </xf>
    <xf numFmtId="0" fontId="40" fillId="20" borderId="8" xfId="2" applyFont="1" applyFill="1" applyBorder="1" applyAlignment="1">
      <alignment horizontal="left" vertical="center" wrapText="1"/>
    </xf>
    <xf numFmtId="0" fontId="40" fillId="20" borderId="9" xfId="2" applyFont="1" applyFill="1" applyBorder="1" applyAlignment="1">
      <alignment horizontal="left" vertical="center" wrapText="1"/>
    </xf>
    <xf numFmtId="0" fontId="40" fillId="20" borderId="10" xfId="2" applyFont="1" applyFill="1" applyBorder="1" applyAlignment="1">
      <alignment horizontal="left" vertical="center" wrapText="1"/>
    </xf>
    <xf numFmtId="0" fontId="40" fillId="20" borderId="13" xfId="2" applyFont="1" applyFill="1" applyBorder="1" applyAlignment="1">
      <alignment horizontal="left" vertical="center" wrapText="1"/>
    </xf>
    <xf numFmtId="0" fontId="40" fillId="20" borderId="14" xfId="2" applyFont="1" applyFill="1" applyBorder="1" applyAlignment="1">
      <alignment horizontal="left" vertical="center" wrapText="1"/>
    </xf>
    <xf numFmtId="0" fontId="40" fillId="20" borderId="15" xfId="2" applyFont="1" applyFill="1" applyBorder="1" applyAlignment="1">
      <alignment horizontal="left" vertical="center" wrapText="1"/>
    </xf>
    <xf numFmtId="0" fontId="43" fillId="7" borderId="11" xfId="0" applyFont="1" applyFill="1" applyBorder="1" applyAlignment="1">
      <alignment horizontal="center" vertical="center" wrapText="1"/>
    </xf>
    <xf numFmtId="0" fontId="43" fillId="7" borderId="23" xfId="0" applyFont="1" applyFill="1" applyBorder="1" applyAlignment="1">
      <alignment horizontal="center" vertical="center" wrapText="1"/>
    </xf>
    <xf numFmtId="0" fontId="43" fillId="7" borderId="12" xfId="0" applyFont="1" applyFill="1" applyBorder="1" applyAlignment="1">
      <alignment horizontal="center" vertical="center" wrapText="1"/>
    </xf>
    <xf numFmtId="0" fontId="5" fillId="7" borderId="5" xfId="0" applyFont="1" applyFill="1" applyBorder="1" applyAlignment="1">
      <alignment horizontal="center" vertical="center" wrapText="1"/>
    </xf>
    <xf numFmtId="0" fontId="5" fillId="7" borderId="11" xfId="0" applyFont="1" applyFill="1" applyBorder="1" applyAlignment="1">
      <alignment horizontal="center" vertical="center" wrapText="1"/>
    </xf>
    <xf numFmtId="0" fontId="5" fillId="7" borderId="50" xfId="0" applyFont="1" applyFill="1" applyBorder="1" applyAlignment="1">
      <alignment horizontal="center" vertical="center" wrapText="1"/>
    </xf>
    <xf numFmtId="0" fontId="5" fillId="9" borderId="5" xfId="0" applyFont="1" applyFill="1" applyBorder="1" applyAlignment="1">
      <alignment horizontal="center" vertical="center" wrapText="1"/>
    </xf>
    <xf numFmtId="0" fontId="5" fillId="9" borderId="11" xfId="0" applyFont="1" applyFill="1" applyBorder="1" applyAlignment="1">
      <alignment horizontal="center" vertical="center" wrapText="1"/>
    </xf>
    <xf numFmtId="0" fontId="5" fillId="9" borderId="50" xfId="0" applyFont="1" applyFill="1" applyBorder="1" applyAlignment="1">
      <alignment horizontal="center" vertical="center" wrapText="1"/>
    </xf>
    <xf numFmtId="0" fontId="5" fillId="9" borderId="56" xfId="0" applyFont="1" applyFill="1" applyBorder="1" applyAlignment="1">
      <alignment horizontal="center" vertical="center" wrapText="1"/>
    </xf>
    <xf numFmtId="0" fontId="5" fillId="12" borderId="11" xfId="0" applyFont="1" applyFill="1" applyBorder="1" applyAlignment="1">
      <alignment horizontal="center" vertical="center" wrapText="1"/>
    </xf>
    <xf numFmtId="0" fontId="5" fillId="12" borderId="56" xfId="0" applyFont="1" applyFill="1" applyBorder="1" applyAlignment="1">
      <alignment horizontal="center" vertical="center" wrapText="1"/>
    </xf>
    <xf numFmtId="0" fontId="5" fillId="23" borderId="5" xfId="0" applyFont="1" applyFill="1" applyBorder="1" applyAlignment="1">
      <alignment horizontal="center" vertical="center" wrapText="1"/>
    </xf>
    <xf numFmtId="0" fontId="5" fillId="23" borderId="11" xfId="0" applyFont="1" applyFill="1" applyBorder="1" applyAlignment="1">
      <alignment horizontal="center" vertical="center" wrapText="1"/>
    </xf>
    <xf numFmtId="0" fontId="5" fillId="23" borderId="50" xfId="0" applyFont="1" applyFill="1" applyBorder="1" applyAlignment="1">
      <alignment horizontal="center" vertical="center" wrapText="1"/>
    </xf>
    <xf numFmtId="0" fontId="5" fillId="23" borderId="56" xfId="0" applyFont="1" applyFill="1" applyBorder="1" applyAlignment="1">
      <alignment horizontal="center" vertical="center" wrapText="1"/>
    </xf>
    <xf numFmtId="0" fontId="5" fillId="19" borderId="11" xfId="0" applyFont="1" applyFill="1" applyBorder="1" applyAlignment="1">
      <alignment horizontal="center" vertical="center" wrapText="1"/>
    </xf>
    <xf numFmtId="0" fontId="5" fillId="19" borderId="56" xfId="0" applyFont="1" applyFill="1" applyBorder="1" applyAlignment="1">
      <alignment horizontal="center" vertical="center" wrapText="1"/>
    </xf>
    <xf numFmtId="0" fontId="87" fillId="10" borderId="10" xfId="0" applyFont="1" applyFill="1" applyBorder="1" applyAlignment="1">
      <alignment horizontal="center" vertical="center" wrapText="1"/>
    </xf>
    <xf numFmtId="0" fontId="14" fillId="10" borderId="12" xfId="0" applyFont="1" applyFill="1" applyBorder="1" applyAlignment="1">
      <alignment horizontal="center" vertical="center"/>
    </xf>
    <xf numFmtId="0" fontId="14" fillId="10" borderId="52" xfId="0" applyFont="1" applyFill="1" applyBorder="1" applyAlignment="1">
      <alignment horizontal="center" vertical="center"/>
    </xf>
    <xf numFmtId="0" fontId="69" fillId="13" borderId="10" xfId="0" applyFont="1" applyFill="1" applyBorder="1" applyAlignment="1">
      <alignment horizontal="center" vertical="center"/>
    </xf>
    <xf numFmtId="0" fontId="5" fillId="7" borderId="13" xfId="0" applyFont="1" applyFill="1" applyBorder="1" applyAlignment="1">
      <alignment horizontal="center" vertical="center" wrapText="1"/>
    </xf>
    <xf numFmtId="0" fontId="5" fillId="7" borderId="2" xfId="0" applyFont="1" applyFill="1" applyBorder="1" applyAlignment="1">
      <alignment horizontal="center" vertical="center" wrapText="1"/>
    </xf>
    <xf numFmtId="0" fontId="5" fillId="9" borderId="13" xfId="0" applyFont="1" applyFill="1" applyBorder="1" applyAlignment="1">
      <alignment horizontal="center" vertical="center" wrapText="1"/>
    </xf>
    <xf numFmtId="0" fontId="5" fillId="12" borderId="13" xfId="0" applyFont="1" applyFill="1" applyBorder="1" applyAlignment="1">
      <alignment horizontal="center" vertical="center" wrapText="1"/>
    </xf>
    <xf numFmtId="0" fontId="55" fillId="0" borderId="0" xfId="0" applyFont="1" applyAlignment="1">
      <alignment horizontal="center" vertical="center" wrapText="1"/>
    </xf>
    <xf numFmtId="0" fontId="54" fillId="0" borderId="0" xfId="0" applyFont="1" applyAlignment="1">
      <alignment horizontal="center" vertical="center"/>
    </xf>
    <xf numFmtId="0" fontId="77" fillId="0" borderId="0" xfId="0" applyFont="1" applyAlignment="1">
      <alignment horizontal="center" vertical="top"/>
    </xf>
    <xf numFmtId="0" fontId="12" fillId="0" borderId="0" xfId="1" applyFont="1" applyFill="1" applyBorder="1" applyAlignment="1">
      <alignment horizontal="center" vertical="center"/>
    </xf>
    <xf numFmtId="0" fontId="67" fillId="10" borderId="10" xfId="0" applyFont="1" applyFill="1" applyBorder="1" applyAlignment="1">
      <alignment horizontal="center" vertical="center"/>
    </xf>
    <xf numFmtId="0" fontId="46" fillId="7" borderId="13" xfId="0" applyFont="1" applyFill="1" applyBorder="1" applyAlignment="1">
      <alignment horizontal="center" vertical="center" wrapText="1"/>
    </xf>
    <xf numFmtId="0" fontId="46" fillId="7" borderId="14" xfId="0" applyFont="1" applyFill="1" applyBorder="1" applyAlignment="1">
      <alignment horizontal="center" vertical="center" wrapText="1"/>
    </xf>
    <xf numFmtId="0" fontId="46" fillId="7" borderId="15" xfId="0" applyFont="1" applyFill="1" applyBorder="1" applyAlignment="1">
      <alignment horizontal="center" vertical="center" wrapText="1"/>
    </xf>
    <xf numFmtId="0" fontId="43" fillId="7" borderId="57" xfId="0" applyFont="1" applyFill="1" applyBorder="1" applyAlignment="1">
      <alignment horizontal="center" vertical="center" wrapText="1"/>
    </xf>
    <xf numFmtId="0" fontId="43" fillId="7" borderId="58" xfId="0" applyFont="1" applyFill="1" applyBorder="1" applyAlignment="1">
      <alignment horizontal="center" vertical="center" wrapText="1"/>
    </xf>
    <xf numFmtId="0" fontId="43" fillId="7" borderId="59" xfId="0" applyFont="1" applyFill="1" applyBorder="1" applyAlignment="1">
      <alignment horizontal="center" vertical="center" wrapText="1"/>
    </xf>
    <xf numFmtId="0" fontId="29" fillId="20" borderId="10" xfId="0" applyFont="1" applyFill="1" applyBorder="1" applyAlignment="1">
      <alignment horizontal="center" vertical="center"/>
    </xf>
    <xf numFmtId="0" fontId="29" fillId="20" borderId="12" xfId="0" applyFont="1" applyFill="1" applyBorder="1" applyAlignment="1">
      <alignment horizontal="center" vertical="center"/>
    </xf>
    <xf numFmtId="0" fontId="66" fillId="0" borderId="0" xfId="1" applyFont="1" applyFill="1" applyBorder="1" applyAlignment="1">
      <alignment horizontal="center" vertical="center"/>
    </xf>
    <xf numFmtId="0" fontId="37" fillId="8" borderId="12" xfId="0" applyFont="1" applyFill="1" applyBorder="1" applyAlignment="1">
      <alignment horizontal="center" vertical="center"/>
    </xf>
    <xf numFmtId="0" fontId="37" fillId="8" borderId="52" xfId="0" applyFont="1" applyFill="1" applyBorder="1" applyAlignment="1">
      <alignment horizontal="center" vertical="center"/>
    </xf>
    <xf numFmtId="0" fontId="67" fillId="13" borderId="10" xfId="0" applyFont="1" applyFill="1" applyBorder="1" applyAlignment="1">
      <alignment horizontal="center" vertical="center" wrapText="1"/>
    </xf>
    <xf numFmtId="0" fontId="43" fillId="7" borderId="3" xfId="0" applyFont="1" applyFill="1" applyBorder="1" applyAlignment="1">
      <alignment horizontal="center" vertical="center" wrapText="1"/>
    </xf>
    <xf numFmtId="0" fontId="43" fillId="7" borderId="0" xfId="0" applyFont="1" applyFill="1" applyAlignment="1">
      <alignment horizontal="center" vertical="center" wrapText="1"/>
    </xf>
    <xf numFmtId="183" fontId="14" fillId="10" borderId="12" xfId="0" applyNumberFormat="1" applyFont="1" applyFill="1" applyBorder="1" applyAlignment="1">
      <alignment horizontal="center" vertical="center"/>
    </xf>
    <xf numFmtId="0" fontId="80" fillId="22" borderId="12" xfId="0" applyFont="1" applyFill="1" applyBorder="1" applyAlignment="1">
      <alignment horizontal="center" vertical="center"/>
    </xf>
    <xf numFmtId="0" fontId="80" fillId="22" borderId="52" xfId="0" applyFont="1" applyFill="1" applyBorder="1" applyAlignment="1">
      <alignment horizontal="center" vertical="center"/>
    </xf>
    <xf numFmtId="0" fontId="81" fillId="18" borderId="12" xfId="0" applyFont="1" applyFill="1" applyBorder="1" applyAlignment="1">
      <alignment horizontal="center" vertical="center"/>
    </xf>
    <xf numFmtId="0" fontId="81" fillId="18" borderId="52" xfId="0" applyFont="1" applyFill="1" applyBorder="1" applyAlignment="1">
      <alignment horizontal="center" vertical="center"/>
    </xf>
    <xf numFmtId="0" fontId="5" fillId="23" borderId="13" xfId="0" applyFont="1" applyFill="1" applyBorder="1" applyAlignment="1">
      <alignment horizontal="center" vertical="center" wrapText="1"/>
    </xf>
    <xf numFmtId="0" fontId="5" fillId="19" borderId="13" xfId="0" applyFont="1" applyFill="1" applyBorder="1" applyAlignment="1">
      <alignment horizontal="center" vertical="center" wrapText="1"/>
    </xf>
    <xf numFmtId="0" fontId="40" fillId="20" borderId="8" xfId="0" applyFont="1" applyFill="1" applyBorder="1" applyAlignment="1">
      <alignment horizontal="left" vertical="center"/>
    </xf>
    <xf numFmtId="0" fontId="40" fillId="20" borderId="9" xfId="0" applyFont="1" applyFill="1" applyBorder="1" applyAlignment="1">
      <alignment horizontal="left" vertical="center"/>
    </xf>
    <xf numFmtId="0" fontId="40" fillId="20" borderId="10" xfId="0" applyFont="1" applyFill="1" applyBorder="1" applyAlignment="1">
      <alignment horizontal="left" vertical="center"/>
    </xf>
    <xf numFmtId="0" fontId="39" fillId="20" borderId="12" xfId="0" applyFont="1" applyFill="1" applyBorder="1" applyAlignment="1">
      <alignment horizontal="center" vertical="center"/>
    </xf>
    <xf numFmtId="0" fontId="77" fillId="0" borderId="0" xfId="0" applyFont="1" applyAlignment="1">
      <alignment horizontal="center" vertical="center"/>
    </xf>
    <xf numFmtId="0" fontId="69" fillId="13" borderId="53" xfId="0" applyFont="1" applyFill="1" applyBorder="1" applyAlignment="1">
      <alignment horizontal="center" vertical="center" wrapText="1"/>
    </xf>
    <xf numFmtId="0" fontId="36" fillId="13" borderId="10" xfId="0" applyFont="1" applyFill="1" applyBorder="1" applyAlignment="1">
      <alignment horizontal="center" vertical="center" wrapText="1"/>
    </xf>
    <xf numFmtId="0" fontId="36" fillId="13" borderId="12" xfId="0" applyFont="1" applyFill="1" applyBorder="1" applyAlignment="1">
      <alignment horizontal="center" vertical="center"/>
    </xf>
    <xf numFmtId="0" fontId="36" fillId="13" borderId="52" xfId="0" applyFont="1" applyFill="1" applyBorder="1" applyAlignment="1">
      <alignment horizontal="center" vertical="center"/>
    </xf>
    <xf numFmtId="0" fontId="68" fillId="24" borderId="53" xfId="0" applyFont="1" applyFill="1" applyBorder="1" applyAlignment="1">
      <alignment horizontal="center" vertical="center" wrapText="1"/>
    </xf>
    <xf numFmtId="0" fontId="40" fillId="20" borderId="13" xfId="0" applyFont="1" applyFill="1" applyBorder="1" applyAlignment="1">
      <alignment vertical="center" wrapText="1"/>
    </xf>
    <xf numFmtId="0" fontId="40" fillId="20" borderId="14" xfId="0" applyFont="1" applyFill="1" applyBorder="1" applyAlignment="1">
      <alignment vertical="center" wrapText="1"/>
    </xf>
    <xf numFmtId="0" fontId="40" fillId="20" borderId="15" xfId="0" applyFont="1" applyFill="1" applyBorder="1" applyAlignment="1">
      <alignment vertical="center" wrapText="1"/>
    </xf>
    <xf numFmtId="0" fontId="47" fillId="20" borderId="13" xfId="0" applyFont="1" applyFill="1" applyBorder="1" applyAlignment="1">
      <alignment vertical="center" wrapText="1"/>
    </xf>
    <xf numFmtId="0" fontId="47" fillId="20" borderId="14" xfId="0" applyFont="1" applyFill="1" applyBorder="1" applyAlignment="1">
      <alignment vertical="center" wrapText="1"/>
    </xf>
    <xf numFmtId="0" fontId="47" fillId="20" borderId="15" xfId="0" applyFont="1" applyFill="1" applyBorder="1" applyAlignment="1">
      <alignment vertical="center" wrapText="1"/>
    </xf>
    <xf numFmtId="0" fontId="40" fillId="20" borderId="13" xfId="0" applyFont="1" applyFill="1" applyBorder="1">
      <alignment vertical="center"/>
    </xf>
    <xf numFmtId="0" fontId="40" fillId="20" borderId="14" xfId="0" applyFont="1" applyFill="1" applyBorder="1">
      <alignment vertical="center"/>
    </xf>
    <xf numFmtId="0" fontId="40" fillId="20" borderId="15" xfId="0" applyFont="1" applyFill="1" applyBorder="1">
      <alignment vertical="center"/>
    </xf>
    <xf numFmtId="0" fontId="40" fillId="20" borderId="8" xfId="0" applyFont="1" applyFill="1" applyBorder="1" applyAlignment="1">
      <alignment vertical="center" wrapText="1"/>
    </xf>
    <xf numFmtId="0" fontId="40" fillId="20" borderId="9" xfId="0" applyFont="1" applyFill="1" applyBorder="1" applyAlignment="1">
      <alignment vertical="center" wrapText="1"/>
    </xf>
    <xf numFmtId="0" fontId="40" fillId="20" borderId="10" xfId="0" applyFont="1" applyFill="1" applyBorder="1" applyAlignment="1">
      <alignment vertical="center" wrapText="1"/>
    </xf>
    <xf numFmtId="0" fontId="66" fillId="0" borderId="0" xfId="1" applyNumberFormat="1" applyFont="1" applyFill="1" applyBorder="1" applyAlignment="1" applyProtection="1">
      <alignment horizontal="center" vertical="center" wrapText="1"/>
    </xf>
    <xf numFmtId="0" fontId="66" fillId="0" borderId="0" xfId="1" applyNumberFormat="1" applyFont="1" applyFill="1" applyBorder="1" applyAlignment="1" applyProtection="1">
      <alignment horizontal="center" vertical="center"/>
    </xf>
    <xf numFmtId="0" fontId="12" fillId="0" borderId="0" xfId="1" applyNumberFormat="1" applyFont="1" applyFill="1" applyBorder="1" applyAlignment="1" applyProtection="1">
      <alignment horizontal="center" vertical="center"/>
    </xf>
    <xf numFmtId="0" fontId="68" fillId="18" borderId="15" xfId="0" applyFont="1" applyFill="1" applyBorder="1" applyAlignment="1">
      <alignment horizontal="center" vertical="center" wrapText="1"/>
    </xf>
    <xf numFmtId="0" fontId="68" fillId="18" borderId="15" xfId="0" applyFont="1" applyFill="1" applyBorder="1" applyAlignment="1">
      <alignment horizontal="center" vertical="center"/>
    </xf>
    <xf numFmtId="0" fontId="68" fillId="18" borderId="5" xfId="0" applyFont="1" applyFill="1" applyBorder="1" applyAlignment="1">
      <alignment horizontal="center" vertical="center"/>
    </xf>
    <xf numFmtId="0" fontId="68" fillId="18" borderId="50" xfId="0" applyFont="1" applyFill="1" applyBorder="1" applyAlignment="1">
      <alignment horizontal="center" vertical="center"/>
    </xf>
    <xf numFmtId="0" fontId="69" fillId="13" borderId="15" xfId="0" applyFont="1" applyFill="1" applyBorder="1" applyAlignment="1">
      <alignment horizontal="center" vertical="center" wrapText="1"/>
    </xf>
    <xf numFmtId="0" fontId="69" fillId="13" borderId="15" xfId="0" applyFont="1" applyFill="1" applyBorder="1" applyAlignment="1">
      <alignment horizontal="center" vertical="center"/>
    </xf>
    <xf numFmtId="0" fontId="69" fillId="13" borderId="5" xfId="0" applyFont="1" applyFill="1" applyBorder="1" applyAlignment="1">
      <alignment horizontal="center" vertical="center"/>
    </xf>
    <xf numFmtId="0" fontId="69" fillId="13" borderId="50" xfId="0" applyFont="1" applyFill="1" applyBorder="1" applyAlignment="1">
      <alignment horizontal="center" vertical="center"/>
    </xf>
    <xf numFmtId="0" fontId="67" fillId="10" borderId="15" xfId="0" applyFont="1" applyFill="1" applyBorder="1" applyAlignment="1">
      <alignment horizontal="center" vertical="center" wrapText="1"/>
    </xf>
    <xf numFmtId="0" fontId="67" fillId="10" borderId="15" xfId="0" applyFont="1" applyFill="1" applyBorder="1" applyAlignment="1">
      <alignment horizontal="center" vertical="center"/>
    </xf>
    <xf numFmtId="0" fontId="67" fillId="10" borderId="5" xfId="0" applyFont="1" applyFill="1" applyBorder="1" applyAlignment="1">
      <alignment horizontal="center" vertical="center"/>
    </xf>
    <xf numFmtId="0" fontId="67" fillId="10" borderId="50" xfId="0" applyFont="1" applyFill="1" applyBorder="1" applyAlignment="1">
      <alignment horizontal="center" vertical="center"/>
    </xf>
    <xf numFmtId="0" fontId="46" fillId="7" borderId="51" xfId="0" applyFont="1" applyFill="1" applyBorder="1" applyAlignment="1">
      <alignment horizontal="center" vertical="center" wrapText="1"/>
    </xf>
    <xf numFmtId="0" fontId="46" fillId="9" borderId="15" xfId="0" applyFont="1" applyFill="1" applyBorder="1" applyAlignment="1">
      <alignment horizontal="center" vertical="center" wrapText="1"/>
    </xf>
    <xf numFmtId="0" fontId="46" fillId="19" borderId="15" xfId="0" applyFont="1" applyFill="1" applyBorder="1" applyAlignment="1">
      <alignment horizontal="center" vertical="center" wrapText="1"/>
    </xf>
    <xf numFmtId="0" fontId="46" fillId="12" borderId="15" xfId="0" applyFont="1" applyFill="1" applyBorder="1" applyAlignment="1">
      <alignment horizontal="center" vertical="center" wrapText="1"/>
    </xf>
    <xf numFmtId="0" fontId="42" fillId="0" borderId="5" xfId="2" applyFont="1" applyBorder="1" applyAlignment="1">
      <alignment vertical="center" wrapText="1"/>
    </xf>
    <xf numFmtId="0" fontId="42" fillId="0" borderId="2" xfId="2" applyFont="1" applyBorder="1" applyAlignment="1">
      <alignment vertical="center" wrapText="1"/>
    </xf>
    <xf numFmtId="0" fontId="42" fillId="0" borderId="3" xfId="2" applyFont="1" applyBorder="1" applyAlignment="1">
      <alignment vertical="center" wrapText="1"/>
    </xf>
    <xf numFmtId="0" fontId="42" fillId="0" borderId="4" xfId="2" applyFont="1" applyBorder="1" applyAlignment="1">
      <alignment vertical="center" wrapText="1"/>
    </xf>
    <xf numFmtId="0" fontId="42" fillId="0" borderId="2" xfId="2" applyFont="1" applyBorder="1" applyAlignment="1">
      <alignment horizontal="left" vertical="center" wrapText="1"/>
    </xf>
    <xf numFmtId="0" fontId="42" fillId="0" borderId="3" xfId="2" applyFont="1" applyBorder="1" applyAlignment="1">
      <alignment horizontal="left" vertical="center" wrapText="1"/>
    </xf>
    <xf numFmtId="0" fontId="42" fillId="0" borderId="4" xfId="2" applyFont="1" applyBorder="1" applyAlignment="1">
      <alignment horizontal="left" vertical="center" wrapText="1"/>
    </xf>
    <xf numFmtId="0" fontId="15" fillId="0" borderId="5" xfId="2" applyFont="1" applyBorder="1" applyAlignment="1">
      <alignment horizontal="left" vertical="center" wrapText="1"/>
    </xf>
    <xf numFmtId="0" fontId="42" fillId="0" borderId="5" xfId="2" applyFont="1" applyBorder="1" applyAlignment="1">
      <alignment horizontal="left" vertical="center" wrapText="1"/>
    </xf>
    <xf numFmtId="0" fontId="15" fillId="21" borderId="5" xfId="0" applyFont="1" applyFill="1" applyBorder="1" applyAlignment="1">
      <alignment horizontal="left" vertical="center"/>
    </xf>
    <xf numFmtId="0" fontId="42" fillId="0" borderId="13" xfId="2" applyFont="1" applyBorder="1" applyAlignment="1">
      <alignment horizontal="left" vertical="center" wrapText="1"/>
    </xf>
    <xf numFmtId="0" fontId="42" fillId="0" borderId="14" xfId="2" applyFont="1" applyBorder="1" applyAlignment="1">
      <alignment horizontal="left" vertical="center" wrapText="1"/>
    </xf>
    <xf numFmtId="0" fontId="42" fillId="0" borderId="15" xfId="2" applyFont="1" applyBorder="1" applyAlignment="1">
      <alignment horizontal="left" vertical="center" wrapText="1"/>
    </xf>
    <xf numFmtId="0" fontId="42" fillId="0" borderId="8" xfId="2" applyFont="1" applyBorder="1" applyAlignment="1">
      <alignment horizontal="left" vertical="center" wrapText="1"/>
    </xf>
    <xf numFmtId="0" fontId="42" fillId="0" borderId="9" xfId="2" applyFont="1" applyBorder="1" applyAlignment="1">
      <alignment horizontal="left" vertical="center" wrapText="1"/>
    </xf>
    <xf numFmtId="0" fontId="42" fillId="0" borderId="10" xfId="2" applyFont="1" applyBorder="1" applyAlignment="1">
      <alignment horizontal="left" vertical="center" wrapText="1"/>
    </xf>
    <xf numFmtId="0" fontId="15" fillId="0" borderId="2" xfId="2" applyFont="1" applyBorder="1" applyAlignment="1">
      <alignment horizontal="left" vertical="center" wrapText="1"/>
    </xf>
    <xf numFmtId="0" fontId="15" fillId="0" borderId="3" xfId="2" applyFont="1" applyBorder="1" applyAlignment="1">
      <alignment horizontal="left" vertical="center" wrapText="1"/>
    </xf>
    <xf numFmtId="0" fontId="15" fillId="0" borderId="4" xfId="2" applyFont="1" applyBorder="1" applyAlignment="1">
      <alignment horizontal="left" vertical="center" wrapText="1"/>
    </xf>
    <xf numFmtId="0" fontId="15" fillId="0" borderId="6" xfId="2" applyFont="1" applyBorder="1" applyAlignment="1">
      <alignment horizontal="left" vertical="center" wrapText="1"/>
    </xf>
    <xf numFmtId="0" fontId="15" fillId="0" borderId="7" xfId="2" applyFont="1" applyBorder="1" applyAlignment="1">
      <alignment horizontal="left" vertical="center" wrapText="1"/>
    </xf>
    <xf numFmtId="0" fontId="15" fillId="0" borderId="8" xfId="2" applyFont="1" applyBorder="1" applyAlignment="1">
      <alignment horizontal="left" vertical="center" wrapText="1"/>
    </xf>
    <xf numFmtId="0" fontId="15" fillId="0" borderId="9" xfId="2" applyFont="1" applyBorder="1" applyAlignment="1">
      <alignment horizontal="left" vertical="center" wrapText="1"/>
    </xf>
    <xf numFmtId="0" fontId="15" fillId="0" borderId="10" xfId="2" applyFont="1" applyBorder="1" applyAlignment="1">
      <alignment horizontal="left" vertical="center" wrapText="1"/>
    </xf>
    <xf numFmtId="0" fontId="43" fillId="7" borderId="8" xfId="0" applyFont="1" applyFill="1" applyBorder="1" applyAlignment="1">
      <alignment horizontal="center" vertical="center" wrapText="1"/>
    </xf>
    <xf numFmtId="0" fontId="15" fillId="0" borderId="2" xfId="2" applyFont="1" applyBorder="1" applyAlignment="1">
      <alignment horizontal="left" vertical="top" wrapText="1"/>
    </xf>
    <xf numFmtId="0" fontId="15" fillId="0" borderId="3" xfId="2" applyFont="1" applyBorder="1" applyAlignment="1">
      <alignment horizontal="left" vertical="top" wrapText="1"/>
    </xf>
    <xf numFmtId="0" fontId="15" fillId="0" borderId="4" xfId="2" applyFont="1" applyBorder="1" applyAlignment="1">
      <alignment horizontal="left" vertical="top" wrapText="1"/>
    </xf>
    <xf numFmtId="0" fontId="15" fillId="0" borderId="6" xfId="2" applyFont="1" applyBorder="1" applyAlignment="1">
      <alignment horizontal="left" vertical="top" wrapText="1"/>
    </xf>
    <xf numFmtId="0" fontId="15" fillId="0" borderId="0" xfId="2" applyFont="1" applyAlignment="1">
      <alignment horizontal="left" vertical="top" wrapText="1"/>
    </xf>
    <xf numFmtId="0" fontId="15" fillId="0" borderId="7" xfId="2" applyFont="1" applyBorder="1" applyAlignment="1">
      <alignment horizontal="left" vertical="top" wrapText="1"/>
    </xf>
    <xf numFmtId="0" fontId="15" fillId="0" borderId="8" xfId="2" applyFont="1" applyBorder="1" applyAlignment="1">
      <alignment horizontal="left" vertical="top" wrapText="1"/>
    </xf>
    <xf numFmtId="0" fontId="15" fillId="0" borderId="9" xfId="2" applyFont="1" applyBorder="1" applyAlignment="1">
      <alignment horizontal="left" vertical="top" wrapText="1"/>
    </xf>
    <xf numFmtId="0" fontId="15" fillId="0" borderId="10" xfId="2" applyFont="1" applyBorder="1" applyAlignment="1">
      <alignment horizontal="left" vertical="top" wrapText="1"/>
    </xf>
    <xf numFmtId="0" fontId="13" fillId="0" borderId="6" xfId="2" applyFont="1" applyBorder="1" applyAlignment="1">
      <alignment vertical="center" wrapText="1"/>
    </xf>
    <xf numFmtId="0" fontId="13" fillId="0" borderId="0" xfId="2" applyFont="1" applyAlignment="1">
      <alignment vertical="center" wrapText="1"/>
    </xf>
    <xf numFmtId="0" fontId="13" fillId="0" borderId="7" xfId="2" applyFont="1" applyBorder="1" applyAlignment="1">
      <alignment vertical="center" wrapText="1"/>
    </xf>
    <xf numFmtId="0" fontId="13" fillId="0" borderId="8" xfId="2" applyFont="1" applyBorder="1" applyAlignment="1">
      <alignment vertical="center" wrapText="1"/>
    </xf>
    <xf numFmtId="0" fontId="13" fillId="0" borderId="9" xfId="2" applyFont="1" applyBorder="1" applyAlignment="1">
      <alignment vertical="center" wrapText="1"/>
    </xf>
    <xf numFmtId="0" fontId="13" fillId="0" borderId="10" xfId="2" applyFont="1" applyBorder="1" applyAlignment="1">
      <alignment vertical="center" wrapText="1"/>
    </xf>
    <xf numFmtId="0" fontId="42" fillId="0" borderId="6" xfId="2" applyFont="1" applyBorder="1" applyAlignment="1">
      <alignment horizontal="left" vertical="center" wrapText="1"/>
    </xf>
    <xf numFmtId="0" fontId="42" fillId="0" borderId="0" xfId="2" applyFont="1" applyAlignment="1">
      <alignment horizontal="left" vertical="center" wrapText="1"/>
    </xf>
    <xf numFmtId="0" fontId="42" fillId="0" borderId="7" xfId="2" applyFont="1" applyBorder="1" applyAlignment="1">
      <alignment horizontal="left" vertical="center" wrapText="1"/>
    </xf>
    <xf numFmtId="0" fontId="36" fillId="8" borderId="51" xfId="0" applyFont="1" applyFill="1" applyBorder="1" applyAlignment="1">
      <alignment horizontal="center" vertical="center"/>
    </xf>
    <xf numFmtId="0" fontId="36" fillId="8" borderId="15" xfId="0" applyFont="1" applyFill="1" applyBorder="1" applyAlignment="1">
      <alignment horizontal="center" vertical="center"/>
    </xf>
    <xf numFmtId="0" fontId="36" fillId="8" borderId="50" xfId="0" applyFont="1" applyFill="1" applyBorder="1" applyAlignment="1">
      <alignment horizontal="center" vertical="center"/>
    </xf>
    <xf numFmtId="0" fontId="68" fillId="24" borderId="10" xfId="0" applyFont="1" applyFill="1" applyBorder="1" applyAlignment="1">
      <alignment horizontal="center" vertical="center"/>
    </xf>
    <xf numFmtId="0" fontId="37" fillId="8" borderId="5" xfId="0" applyFont="1" applyFill="1" applyBorder="1" applyAlignment="1">
      <alignment horizontal="center" vertical="center"/>
    </xf>
    <xf numFmtId="0" fontId="23" fillId="7" borderId="13" xfId="0" applyFont="1" applyFill="1" applyBorder="1" applyAlignment="1">
      <alignment horizontal="center" vertical="center" wrapText="1"/>
    </xf>
    <xf numFmtId="0" fontId="39" fillId="0" borderId="5" xfId="2" applyFont="1" applyBorder="1" applyAlignment="1">
      <alignment horizontal="left" vertical="top" wrapText="1"/>
    </xf>
    <xf numFmtId="0" fontId="73" fillId="8" borderId="5" xfId="0" applyFont="1" applyFill="1" applyBorder="1" applyAlignment="1">
      <alignment horizontal="center" vertical="center"/>
    </xf>
    <xf numFmtId="0" fontId="72" fillId="22" borderId="15" xfId="0" applyFont="1" applyFill="1" applyBorder="1" applyAlignment="1">
      <alignment horizontal="center" vertical="center"/>
    </xf>
    <xf numFmtId="0" fontId="72" fillId="22" borderId="5" xfId="0" applyFont="1" applyFill="1" applyBorder="1" applyAlignment="1">
      <alignment horizontal="center" vertical="center"/>
    </xf>
    <xf numFmtId="0" fontId="46" fillId="23" borderId="15" xfId="0" applyFont="1" applyFill="1" applyBorder="1" applyAlignment="1">
      <alignment horizontal="center" vertical="center" wrapText="1"/>
    </xf>
    <xf numFmtId="0" fontId="39" fillId="21" borderId="5" xfId="0" applyFont="1" applyFill="1" applyBorder="1" applyAlignment="1">
      <alignment horizontal="left" vertical="center"/>
    </xf>
    <xf numFmtId="0" fontId="39" fillId="0" borderId="5" xfId="2" applyFont="1" applyBorder="1" applyAlignment="1">
      <alignment horizontal="left" vertical="center" wrapText="1"/>
    </xf>
    <xf numFmtId="0" fontId="3" fillId="0" borderId="5" xfId="2" applyFont="1" applyBorder="1" applyAlignment="1">
      <alignment horizontal="left" vertical="center" wrapText="1"/>
    </xf>
    <xf numFmtId="0" fontId="31" fillId="0" borderId="5" xfId="2" applyFont="1" applyBorder="1" applyAlignment="1">
      <alignment horizontal="left" vertical="center" wrapText="1"/>
    </xf>
    <xf numFmtId="0" fontId="3" fillId="0" borderId="2" xfId="2" applyFont="1" applyBorder="1" applyAlignment="1">
      <alignment horizontal="left" vertical="center" wrapText="1"/>
    </xf>
    <xf numFmtId="0" fontId="3" fillId="0" borderId="3" xfId="2" applyFont="1" applyBorder="1" applyAlignment="1">
      <alignment horizontal="left" vertical="center" wrapText="1"/>
    </xf>
    <xf numFmtId="0" fontId="3" fillId="0" borderId="4" xfId="2" applyFont="1" applyBorder="1" applyAlignment="1">
      <alignment horizontal="left" vertical="center" wrapText="1"/>
    </xf>
    <xf numFmtId="0" fontId="3" fillId="0" borderId="6" xfId="2" applyFont="1" applyBorder="1" applyAlignment="1">
      <alignment horizontal="left" vertical="center" wrapText="1"/>
    </xf>
    <xf numFmtId="0" fontId="3" fillId="0" borderId="0" xfId="2" applyFont="1" applyAlignment="1">
      <alignment horizontal="left" vertical="center" wrapText="1"/>
    </xf>
    <xf numFmtId="0" fontId="3" fillId="0" borderId="7" xfId="2" applyFont="1" applyBorder="1" applyAlignment="1">
      <alignment horizontal="left" vertical="center" wrapText="1"/>
    </xf>
    <xf numFmtId="0" fontId="3" fillId="0" borderId="8" xfId="2" applyFont="1" applyBorder="1" applyAlignment="1">
      <alignment horizontal="left" vertical="center" wrapText="1"/>
    </xf>
    <xf numFmtId="0" fontId="3" fillId="0" borderId="9" xfId="2" applyFont="1" applyBorder="1" applyAlignment="1">
      <alignment horizontal="left" vertical="center" wrapText="1"/>
    </xf>
    <xf numFmtId="0" fontId="3" fillId="0" borderId="10" xfId="2" applyFont="1" applyBorder="1" applyAlignment="1">
      <alignment horizontal="left" vertical="center" wrapText="1"/>
    </xf>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3" fillId="0" borderId="4" xfId="0" applyFont="1" applyBorder="1" applyAlignment="1">
      <alignment horizontal="left" vertical="center" wrapText="1"/>
    </xf>
    <xf numFmtId="0" fontId="3" fillId="0" borderId="6" xfId="0" applyFont="1" applyBorder="1" applyAlignment="1">
      <alignment horizontal="left" vertical="center" wrapText="1"/>
    </xf>
    <xf numFmtId="0" fontId="3" fillId="0" borderId="0" xfId="0" applyFont="1" applyAlignment="1">
      <alignment horizontal="left" vertical="center" wrapText="1"/>
    </xf>
    <xf numFmtId="0" fontId="3" fillId="0" borderId="7" xfId="0" applyFont="1" applyBorder="1" applyAlignment="1">
      <alignment horizontal="left" vertical="center" wrapText="1"/>
    </xf>
    <xf numFmtId="0" fontId="3" fillId="0" borderId="8" xfId="0" applyFont="1" applyBorder="1" applyAlignment="1">
      <alignment horizontal="left" vertical="center" wrapText="1"/>
    </xf>
    <xf numFmtId="0" fontId="3" fillId="0" borderId="9" xfId="0" applyFont="1" applyBorder="1" applyAlignment="1">
      <alignment horizontal="left" vertical="center" wrapText="1"/>
    </xf>
    <xf numFmtId="0" fontId="3" fillId="0" borderId="10" xfId="0" applyFont="1" applyBorder="1" applyAlignment="1">
      <alignment horizontal="left" vertical="center" wrapText="1"/>
    </xf>
    <xf numFmtId="0" fontId="3" fillId="0" borderId="5" xfId="0" applyFont="1" applyBorder="1" applyAlignment="1">
      <alignment horizontal="left" vertical="center" wrapText="1"/>
    </xf>
    <xf numFmtId="0" fontId="15" fillId="0" borderId="5" xfId="2" applyFont="1" applyBorder="1" applyAlignment="1">
      <alignment vertical="center" wrapText="1"/>
    </xf>
    <xf numFmtId="0" fontId="13" fillId="0" borderId="5" xfId="2" applyFont="1" applyBorder="1" applyAlignment="1">
      <alignment horizontal="left" vertical="center" wrapText="1"/>
    </xf>
    <xf numFmtId="185" fontId="68" fillId="18" borderId="15" xfId="0" applyNumberFormat="1" applyFont="1" applyFill="1" applyBorder="1" applyAlignment="1">
      <alignment horizontal="center" vertical="center"/>
    </xf>
    <xf numFmtId="185" fontId="68" fillId="18" borderId="5" xfId="0" applyNumberFormat="1" applyFont="1" applyFill="1" applyBorder="1" applyAlignment="1">
      <alignment horizontal="center" vertical="center"/>
    </xf>
    <xf numFmtId="185" fontId="46" fillId="19" borderId="15" xfId="0" applyNumberFormat="1" applyFont="1" applyFill="1" applyBorder="1" applyAlignment="1">
      <alignment horizontal="center" vertical="center" wrapText="1"/>
    </xf>
    <xf numFmtId="185" fontId="46" fillId="19" borderId="5" xfId="0" applyNumberFormat="1" applyFont="1" applyFill="1" applyBorder="1" applyAlignment="1">
      <alignment horizontal="center" vertical="center" wrapText="1"/>
    </xf>
    <xf numFmtId="0" fontId="42" fillId="0" borderId="2" xfId="2" applyFont="1" applyBorder="1" applyAlignment="1">
      <alignment horizontal="center" vertical="center" wrapText="1"/>
    </xf>
    <xf numFmtId="0" fontId="42" fillId="0" borderId="3" xfId="2" applyFont="1" applyBorder="1" applyAlignment="1">
      <alignment horizontal="center" vertical="center" wrapText="1"/>
    </xf>
    <xf numFmtId="0" fontId="42" fillId="0" borderId="4" xfId="2" applyFont="1" applyBorder="1" applyAlignment="1">
      <alignment horizontal="center" vertical="center" wrapText="1"/>
    </xf>
    <xf numFmtId="0" fontId="42" fillId="0" borderId="8" xfId="2" applyFont="1" applyBorder="1" applyAlignment="1">
      <alignment horizontal="center" vertical="center" wrapText="1"/>
    </xf>
    <xf numFmtId="0" fontId="42" fillId="0" borderId="9" xfId="2" applyFont="1" applyBorder="1" applyAlignment="1">
      <alignment horizontal="center" vertical="center" wrapText="1"/>
    </xf>
    <xf numFmtId="0" fontId="42" fillId="0" borderId="10" xfId="2" applyFont="1" applyBorder="1" applyAlignment="1">
      <alignment horizontal="center" vertical="center" wrapText="1"/>
    </xf>
    <xf numFmtId="0" fontId="37" fillId="8" borderId="2" xfId="0" applyFont="1" applyFill="1" applyBorder="1" applyAlignment="1">
      <alignment horizontal="center" vertical="center"/>
    </xf>
    <xf numFmtId="0" fontId="37" fillId="8" borderId="3" xfId="0" applyFont="1" applyFill="1" applyBorder="1" applyAlignment="1">
      <alignment horizontal="center" vertical="center"/>
    </xf>
    <xf numFmtId="0" fontId="37" fillId="8" borderId="4" xfId="0" applyFont="1" applyFill="1" applyBorder="1" applyAlignment="1">
      <alignment horizontal="center" vertical="center"/>
    </xf>
    <xf numFmtId="0" fontId="37" fillId="8" borderId="8" xfId="0" applyFont="1" applyFill="1" applyBorder="1" applyAlignment="1">
      <alignment horizontal="center" vertical="center"/>
    </xf>
    <xf numFmtId="0" fontId="37" fillId="8" borderId="9" xfId="0" applyFont="1" applyFill="1" applyBorder="1" applyAlignment="1">
      <alignment horizontal="center" vertical="center"/>
    </xf>
    <xf numFmtId="0" fontId="37" fillId="8" borderId="10" xfId="0" applyFont="1" applyFill="1" applyBorder="1" applyAlignment="1">
      <alignment horizontal="center" vertical="center"/>
    </xf>
    <xf numFmtId="0" fontId="68" fillId="18" borderId="13" xfId="0" applyFont="1" applyFill="1" applyBorder="1" applyAlignment="1">
      <alignment horizontal="center" vertical="center"/>
    </xf>
    <xf numFmtId="0" fontId="46" fillId="9" borderId="14" xfId="0" applyFont="1" applyFill="1" applyBorder="1" applyAlignment="1">
      <alignment horizontal="center" vertical="center" wrapText="1"/>
    </xf>
    <xf numFmtId="0" fontId="46" fillId="19" borderId="13" xfId="0" applyFont="1" applyFill="1" applyBorder="1" applyAlignment="1">
      <alignment horizontal="center" vertical="center" wrapText="1"/>
    </xf>
    <xf numFmtId="0" fontId="46" fillId="19" borderId="14" xfId="0" applyFont="1" applyFill="1" applyBorder="1" applyAlignment="1">
      <alignment horizontal="center" vertical="center" wrapText="1"/>
    </xf>
    <xf numFmtId="0" fontId="5" fillId="2" borderId="8" xfId="0" applyFont="1" applyFill="1" applyBorder="1" applyAlignment="1">
      <alignment horizontal="center" vertical="center"/>
    </xf>
    <xf numFmtId="0" fontId="5" fillId="2" borderId="9" xfId="0" applyFont="1" applyFill="1" applyBorder="1" applyAlignment="1">
      <alignment horizontal="center" vertical="center"/>
    </xf>
    <xf numFmtId="0" fontId="39" fillId="20" borderId="8" xfId="0" applyFont="1" applyFill="1" applyBorder="1" applyAlignment="1">
      <alignment horizontal="left" vertical="center"/>
    </xf>
    <xf numFmtId="0" fontId="39" fillId="20" borderId="9" xfId="0" applyFont="1" applyFill="1" applyBorder="1" applyAlignment="1">
      <alignment horizontal="left" vertical="center"/>
    </xf>
    <xf numFmtId="0" fontId="5" fillId="2" borderId="13" xfId="0" applyFont="1" applyFill="1" applyBorder="1" applyAlignment="1">
      <alignment horizontal="center" vertical="center" wrapText="1"/>
    </xf>
    <xf numFmtId="0" fontId="5" fillId="2" borderId="15" xfId="0" applyFont="1" applyFill="1" applyBorder="1" applyAlignment="1">
      <alignment horizontal="center" vertical="center" wrapText="1"/>
    </xf>
    <xf numFmtId="0" fontId="40" fillId="20" borderId="5" xfId="0" applyFont="1" applyFill="1" applyBorder="1" applyAlignment="1">
      <alignment horizontal="center" vertical="center" wrapText="1"/>
    </xf>
    <xf numFmtId="0" fontId="40" fillId="20" borderId="5" xfId="0" applyFont="1" applyFill="1" applyBorder="1" applyAlignment="1">
      <alignment horizontal="center" vertical="center"/>
    </xf>
    <xf numFmtId="0" fontId="43" fillId="7" borderId="2" xfId="0" applyFont="1" applyFill="1" applyBorder="1" applyAlignment="1">
      <alignment horizontal="center" vertical="center" wrapText="1"/>
    </xf>
    <xf numFmtId="0" fontId="43" fillId="7" borderId="4" xfId="0" applyFont="1" applyFill="1" applyBorder="1" applyAlignment="1">
      <alignment horizontal="center" vertical="center" wrapText="1"/>
    </xf>
    <xf numFmtId="0" fontId="43" fillId="7" borderId="6" xfId="0" applyFont="1" applyFill="1" applyBorder="1" applyAlignment="1">
      <alignment horizontal="center" vertical="center" wrapText="1"/>
    </xf>
    <xf numFmtId="0" fontId="43" fillId="7" borderId="7" xfId="0" applyFont="1" applyFill="1" applyBorder="1" applyAlignment="1">
      <alignment horizontal="center" vertical="center" wrapText="1"/>
    </xf>
    <xf numFmtId="0" fontId="43" fillId="7" borderId="10" xfId="0" applyFont="1" applyFill="1" applyBorder="1" applyAlignment="1">
      <alignment horizontal="center" vertical="center" wrapText="1"/>
    </xf>
    <xf numFmtId="0" fontId="40" fillId="0" borderId="23" xfId="0" applyFont="1" applyBorder="1" applyAlignment="1">
      <alignment horizontal="center" vertical="center"/>
    </xf>
    <xf numFmtId="0" fontId="40" fillId="0" borderId="12" xfId="0" applyFont="1" applyBorder="1" applyAlignment="1">
      <alignment horizontal="center" vertical="center"/>
    </xf>
    <xf numFmtId="0" fontId="40" fillId="0" borderId="11" xfId="0" applyFont="1" applyBorder="1" applyAlignment="1">
      <alignment horizontal="center" vertical="center" wrapText="1"/>
    </xf>
    <xf numFmtId="0" fontId="40" fillId="0" borderId="11" xfId="0" applyFont="1" applyBorder="1" applyAlignment="1">
      <alignment horizontal="center" vertical="center"/>
    </xf>
    <xf numFmtId="0" fontId="12" fillId="15" borderId="1" xfId="1" applyFont="1" applyFill="1" applyBorder="1" applyAlignment="1">
      <alignment horizontal="center" vertical="center"/>
    </xf>
    <xf numFmtId="0" fontId="8" fillId="17" borderId="20" xfId="0" applyFont="1" applyFill="1" applyBorder="1" applyAlignment="1">
      <alignment horizontal="center" vertical="center" wrapText="1"/>
    </xf>
    <xf numFmtId="0" fontId="8" fillId="17" borderId="20" xfId="0" applyFont="1" applyFill="1" applyBorder="1" applyAlignment="1">
      <alignment horizontal="center" vertical="center"/>
    </xf>
    <xf numFmtId="0" fontId="8" fillId="17" borderId="21" xfId="0" applyFont="1" applyFill="1" applyBorder="1" applyAlignment="1">
      <alignment horizontal="center" vertical="center"/>
    </xf>
    <xf numFmtId="0" fontId="8" fillId="17" borderId="21" xfId="0" applyFont="1" applyFill="1" applyBorder="1" applyAlignment="1">
      <alignment horizontal="center" vertical="center" wrapText="1"/>
    </xf>
    <xf numFmtId="0" fontId="62" fillId="0" borderId="32" xfId="0" applyFont="1" applyBorder="1" applyAlignment="1">
      <alignment horizontal="left" vertical="center" wrapText="1"/>
    </xf>
    <xf numFmtId="0" fontId="62" fillId="0" borderId="21" xfId="0" applyFont="1" applyBorder="1" applyAlignment="1">
      <alignment horizontal="left" vertical="center" wrapText="1"/>
    </xf>
    <xf numFmtId="0" fontId="62" fillId="0" borderId="33" xfId="0" applyFont="1" applyBorder="1" applyAlignment="1">
      <alignment horizontal="left" vertical="center" wrapText="1"/>
    </xf>
    <xf numFmtId="0" fontId="54" fillId="17" borderId="28" xfId="0" applyFont="1" applyFill="1" applyBorder="1" applyAlignment="1">
      <alignment horizontal="center" vertical="center"/>
    </xf>
    <xf numFmtId="0" fontId="54" fillId="17" borderId="29" xfId="0" applyFont="1" applyFill="1" applyBorder="1" applyAlignment="1">
      <alignment horizontal="center" vertical="center"/>
    </xf>
    <xf numFmtId="0" fontId="54" fillId="17" borderId="30" xfId="0" applyFont="1" applyFill="1" applyBorder="1" applyAlignment="1">
      <alignment horizontal="center" vertical="center"/>
    </xf>
    <xf numFmtId="0" fontId="60" fillId="0" borderId="32" xfId="2" applyFont="1" applyBorder="1" applyAlignment="1">
      <alignment horizontal="left" vertical="center" wrapText="1"/>
    </xf>
    <xf numFmtId="0" fontId="60" fillId="0" borderId="21" xfId="2" applyFont="1" applyBorder="1" applyAlignment="1">
      <alignment horizontal="left" vertical="center" wrapText="1"/>
    </xf>
    <xf numFmtId="0" fontId="60" fillId="0" borderId="33" xfId="2" applyFont="1" applyBorder="1" applyAlignment="1">
      <alignment horizontal="left" vertical="center" wrapText="1"/>
    </xf>
    <xf numFmtId="0" fontId="61" fillId="0" borderId="32" xfId="2" applyFont="1" applyBorder="1" applyAlignment="1">
      <alignment horizontal="left" vertical="center" wrapText="1"/>
    </xf>
    <xf numFmtId="0" fontId="61" fillId="0" borderId="21" xfId="2" applyFont="1" applyBorder="1" applyAlignment="1">
      <alignment horizontal="left" vertical="center" wrapText="1"/>
    </xf>
    <xf numFmtId="0" fontId="61" fillId="0" borderId="33" xfId="2" applyFont="1" applyBorder="1" applyAlignment="1">
      <alignment horizontal="left" vertical="center" wrapText="1"/>
    </xf>
    <xf numFmtId="0" fontId="64" fillId="0" borderId="39" xfId="0" applyFont="1" applyBorder="1" applyAlignment="1">
      <alignment horizontal="left" vertical="center" wrapText="1"/>
    </xf>
    <xf numFmtId="0" fontId="64" fillId="0" borderId="40" xfId="0" applyFont="1" applyBorder="1" applyAlignment="1">
      <alignment horizontal="left" vertical="center" wrapText="1"/>
    </xf>
    <xf numFmtId="0" fontId="64" fillId="0" borderId="41" xfId="0" applyFont="1" applyBorder="1" applyAlignment="1">
      <alignment horizontal="left" vertical="center" wrapText="1"/>
    </xf>
    <xf numFmtId="0" fontId="64" fillId="0" borderId="42" xfId="0" applyFont="1" applyBorder="1" applyAlignment="1">
      <alignment horizontal="left" vertical="center" wrapText="1"/>
    </xf>
    <xf numFmtId="0" fontId="64" fillId="0" borderId="0" xfId="0" applyFont="1" applyAlignment="1">
      <alignment horizontal="left" vertical="center" wrapText="1"/>
    </xf>
    <xf numFmtId="0" fontId="64" fillId="0" borderId="43" xfId="0" applyFont="1" applyBorder="1" applyAlignment="1">
      <alignment horizontal="left" vertical="center" wrapText="1"/>
    </xf>
    <xf numFmtId="0" fontId="64" fillId="0" borderId="47" xfId="0" applyFont="1" applyBorder="1" applyAlignment="1">
      <alignment horizontal="left" vertical="center" wrapText="1"/>
    </xf>
    <xf numFmtId="0" fontId="64" fillId="0" borderId="48" xfId="0" applyFont="1" applyBorder="1" applyAlignment="1">
      <alignment horizontal="left" vertical="center" wrapText="1"/>
    </xf>
    <xf numFmtId="0" fontId="64" fillId="0" borderId="49" xfId="0" applyFont="1" applyBorder="1" applyAlignment="1">
      <alignment horizontal="left" vertical="center" wrapText="1"/>
    </xf>
    <xf numFmtId="0" fontId="58" fillId="16" borderId="27" xfId="0" applyFont="1" applyFill="1" applyBorder="1" applyAlignment="1">
      <alignment horizontal="center" vertical="center" wrapText="1"/>
    </xf>
    <xf numFmtId="0" fontId="58" fillId="16" borderId="20" xfId="0" applyFont="1" applyFill="1" applyBorder="1" applyAlignment="1">
      <alignment horizontal="center" vertical="center" wrapText="1"/>
    </xf>
    <xf numFmtId="0" fontId="59" fillId="16" borderId="31" xfId="0" applyFont="1" applyFill="1" applyBorder="1" applyAlignment="1">
      <alignment horizontal="center" vertical="center" wrapText="1"/>
    </xf>
    <xf numFmtId="0" fontId="59" fillId="16" borderId="27" xfId="0" applyFont="1" applyFill="1" applyBorder="1" applyAlignment="1">
      <alignment horizontal="center" vertical="center" wrapText="1"/>
    </xf>
    <xf numFmtId="0" fontId="59" fillId="16" borderId="20" xfId="0" applyFont="1" applyFill="1" applyBorder="1" applyAlignment="1">
      <alignment horizontal="center" vertical="center" wrapText="1"/>
    </xf>
    <xf numFmtId="0" fontId="61" fillId="0" borderId="39" xfId="2" applyFont="1" applyBorder="1" applyAlignment="1">
      <alignment horizontal="left" vertical="center" wrapText="1"/>
    </xf>
    <xf numFmtId="0" fontId="61" fillId="0" borderId="40" xfId="2" applyFont="1" applyBorder="1" applyAlignment="1">
      <alignment horizontal="left" vertical="center" wrapText="1"/>
    </xf>
    <xf numFmtId="0" fontId="61" fillId="0" borderId="41" xfId="2" applyFont="1" applyBorder="1" applyAlignment="1">
      <alignment horizontal="left" vertical="center" wrapText="1"/>
    </xf>
    <xf numFmtId="0" fontId="61" fillId="0" borderId="42" xfId="2" applyFont="1" applyBorder="1" applyAlignment="1">
      <alignment horizontal="left" vertical="center" wrapText="1"/>
    </xf>
    <xf numFmtId="0" fontId="61" fillId="0" borderId="0" xfId="2" applyFont="1" applyAlignment="1">
      <alignment horizontal="left" vertical="center" wrapText="1"/>
    </xf>
    <xf numFmtId="0" fontId="61" fillId="0" borderId="43" xfId="2" applyFont="1" applyBorder="1" applyAlignment="1">
      <alignment horizontal="left" vertical="center" wrapText="1"/>
    </xf>
    <xf numFmtId="0" fontId="61" fillId="0" borderId="44" xfId="2" applyFont="1" applyBorder="1" applyAlignment="1">
      <alignment horizontal="left" vertical="center" wrapText="1"/>
    </xf>
    <xf numFmtId="0" fontId="61" fillId="0" borderId="45" xfId="2" applyFont="1" applyBorder="1" applyAlignment="1">
      <alignment horizontal="left" vertical="center" wrapText="1"/>
    </xf>
    <xf numFmtId="0" fontId="61" fillId="0" borderId="46" xfId="2" applyFont="1" applyBorder="1" applyAlignment="1">
      <alignment horizontal="left" vertical="center" wrapText="1"/>
    </xf>
    <xf numFmtId="0" fontId="61" fillId="0" borderId="34" xfId="2" applyFont="1" applyBorder="1" applyAlignment="1">
      <alignment horizontal="left" vertical="center" wrapText="1"/>
    </xf>
    <xf numFmtId="0" fontId="61" fillId="0" borderId="35" xfId="2" applyFont="1" applyBorder="1" applyAlignment="1">
      <alignment horizontal="left" vertical="center" wrapText="1"/>
    </xf>
    <xf numFmtId="0" fontId="61" fillId="0" borderId="36" xfId="2" applyFont="1" applyBorder="1" applyAlignment="1">
      <alignment horizontal="left" vertical="center" wrapText="1"/>
    </xf>
    <xf numFmtId="0" fontId="22" fillId="0" borderId="37" xfId="0" applyFont="1" applyBorder="1" applyAlignment="1">
      <alignment horizontal="left" vertical="center"/>
    </xf>
    <xf numFmtId="0" fontId="22" fillId="0" borderId="35" xfId="0" applyFont="1" applyBorder="1" applyAlignment="1">
      <alignment horizontal="left" vertical="center"/>
    </xf>
    <xf numFmtId="0" fontId="22" fillId="0" borderId="38" xfId="0" applyFont="1" applyBorder="1" applyAlignment="1">
      <alignment horizontal="left" vertical="center"/>
    </xf>
    <xf numFmtId="0" fontId="9" fillId="0" borderId="0" xfId="0" applyFont="1" applyAlignment="1">
      <alignment horizontal="center" vertical="center"/>
    </xf>
    <xf numFmtId="0" fontId="37" fillId="8" borderId="13" xfId="0" applyFont="1" applyFill="1" applyBorder="1" applyAlignment="1">
      <alignment horizontal="center" vertical="center" wrapText="1"/>
    </xf>
    <xf numFmtId="0" fontId="37" fillId="8" borderId="14" xfId="0" applyFont="1" applyFill="1" applyBorder="1" applyAlignment="1">
      <alignment horizontal="center" vertical="center" wrapText="1"/>
    </xf>
    <xf numFmtId="0" fontId="37" fillId="8" borderId="15" xfId="0" applyFont="1" applyFill="1" applyBorder="1" applyAlignment="1">
      <alignment horizontal="center" vertical="center" wrapText="1"/>
    </xf>
    <xf numFmtId="0" fontId="37" fillId="8" borderId="0" xfId="0" applyFont="1" applyFill="1" applyAlignment="1">
      <alignment horizontal="center" vertical="center"/>
    </xf>
    <xf numFmtId="0" fontId="15" fillId="0" borderId="12" xfId="2" applyFont="1" applyBorder="1" applyAlignment="1">
      <alignment horizontal="left" vertical="center" wrapText="1"/>
    </xf>
    <xf numFmtId="0" fontId="49" fillId="0" borderId="5" xfId="0" applyFont="1" applyBorder="1" applyAlignment="1">
      <alignment horizontal="left" vertical="center" wrapText="1"/>
    </xf>
    <xf numFmtId="0" fontId="42" fillId="0" borderId="2" xfId="0" applyFont="1" applyBorder="1" applyAlignment="1">
      <alignment horizontal="left" vertical="center" wrapText="1"/>
    </xf>
    <xf numFmtId="0" fontId="49" fillId="0" borderId="3" xfId="0" applyFont="1" applyBorder="1" applyAlignment="1">
      <alignment horizontal="left" vertical="center" wrapText="1"/>
    </xf>
    <xf numFmtId="0" fontId="49" fillId="0" borderId="4" xfId="0" applyFont="1" applyBorder="1" applyAlignment="1">
      <alignment horizontal="left" vertical="center" wrapText="1"/>
    </xf>
    <xf numFmtId="0" fontId="49" fillId="0" borderId="6" xfId="0" applyFont="1" applyBorder="1" applyAlignment="1">
      <alignment horizontal="left" vertical="center" wrapText="1"/>
    </xf>
    <xf numFmtId="0" fontId="49" fillId="0" borderId="0" xfId="0" applyFont="1" applyAlignment="1">
      <alignment horizontal="left" vertical="center" wrapText="1"/>
    </xf>
    <xf numFmtId="0" fontId="49" fillId="0" borderId="7" xfId="0" applyFont="1" applyBorder="1" applyAlignment="1">
      <alignment horizontal="left" vertical="center" wrapText="1"/>
    </xf>
    <xf numFmtId="0" fontId="49" fillId="0" borderId="8" xfId="0" applyFont="1" applyBorder="1" applyAlignment="1">
      <alignment horizontal="left" vertical="center" wrapText="1"/>
    </xf>
    <xf numFmtId="0" fontId="49" fillId="0" borderId="9" xfId="0" applyFont="1" applyBorder="1" applyAlignment="1">
      <alignment horizontal="left" vertical="center" wrapText="1"/>
    </xf>
    <xf numFmtId="0" fontId="49" fillId="0" borderId="10" xfId="0" applyFont="1" applyBorder="1" applyAlignment="1">
      <alignment horizontal="left" vertical="center" wrapText="1"/>
    </xf>
    <xf numFmtId="0" fontId="30" fillId="0" borderId="13" xfId="2" applyFont="1" applyBorder="1" applyAlignment="1">
      <alignment horizontal="left" vertical="center" wrapText="1"/>
    </xf>
    <xf numFmtId="0" fontId="30" fillId="0" borderId="14" xfId="2" applyFont="1" applyBorder="1" applyAlignment="1">
      <alignment horizontal="left" vertical="center" wrapText="1"/>
    </xf>
    <xf numFmtId="0" fontId="30" fillId="0" borderId="15" xfId="2" applyFont="1" applyBorder="1" applyAlignment="1">
      <alignment horizontal="left" vertical="center" wrapText="1"/>
    </xf>
    <xf numFmtId="0" fontId="50" fillId="13" borderId="13" xfId="0" applyFont="1" applyFill="1" applyBorder="1" applyAlignment="1">
      <alignment horizontal="center" vertical="center" wrapText="1"/>
    </xf>
    <xf numFmtId="0" fontId="50" fillId="13" borderId="14" xfId="0" applyFont="1" applyFill="1" applyBorder="1" applyAlignment="1">
      <alignment horizontal="center" vertical="center" wrapText="1"/>
    </xf>
    <xf numFmtId="0" fontId="50" fillId="13" borderId="15" xfId="0" applyFont="1" applyFill="1" applyBorder="1" applyAlignment="1">
      <alignment horizontal="center" vertical="center" wrapText="1"/>
    </xf>
    <xf numFmtId="0" fontId="13" fillId="0" borderId="5" xfId="0" applyFont="1" applyBorder="1" applyAlignment="1">
      <alignment horizontal="center" vertical="center"/>
    </xf>
    <xf numFmtId="0" fontId="13" fillId="0" borderId="11" xfId="0" applyFont="1" applyBorder="1" applyAlignment="1">
      <alignment horizontal="center" vertical="center"/>
    </xf>
    <xf numFmtId="0" fontId="51" fillId="0" borderId="5" xfId="0" applyFont="1" applyBorder="1" applyAlignment="1">
      <alignment horizontal="left" vertical="center" wrapText="1"/>
    </xf>
    <xf numFmtId="0" fontId="5" fillId="7" borderId="5" xfId="0" applyFont="1" applyFill="1" applyBorder="1" applyAlignment="1">
      <alignment horizontal="center" vertical="center"/>
    </xf>
    <xf numFmtId="0" fontId="5" fillId="9" borderId="5" xfId="0" applyFont="1" applyFill="1" applyBorder="1" applyAlignment="1">
      <alignment horizontal="center" vertical="center"/>
    </xf>
    <xf numFmtId="0" fontId="5" fillId="12" borderId="5" xfId="0" applyFont="1" applyFill="1" applyBorder="1" applyAlignment="1">
      <alignment horizontal="center" vertical="center"/>
    </xf>
    <xf numFmtId="0" fontId="46" fillId="7" borderId="5" xfId="0" applyFont="1" applyFill="1" applyBorder="1" applyAlignment="1">
      <alignment horizontal="center" vertical="center"/>
    </xf>
    <xf numFmtId="0" fontId="46" fillId="9" borderId="5" xfId="0" applyFont="1" applyFill="1" applyBorder="1" applyAlignment="1">
      <alignment horizontal="center" vertical="center"/>
    </xf>
    <xf numFmtId="0" fontId="46" fillId="12" borderId="5" xfId="0" applyFont="1" applyFill="1" applyBorder="1" applyAlignment="1">
      <alignment horizontal="center" vertical="center"/>
    </xf>
    <xf numFmtId="0" fontId="30" fillId="0" borderId="0" xfId="0" applyFont="1" applyAlignment="1">
      <alignment horizontal="left" vertical="center" wrapText="1"/>
    </xf>
    <xf numFmtId="0" fontId="14" fillId="10" borderId="13" xfId="0" applyFont="1" applyFill="1" applyBorder="1" applyAlignment="1">
      <alignment horizontal="center" vertical="center" wrapText="1"/>
    </xf>
    <xf numFmtId="0" fontId="14" fillId="10" borderId="14" xfId="0" applyFont="1" applyFill="1" applyBorder="1" applyAlignment="1">
      <alignment horizontal="center" vertical="center" wrapText="1"/>
    </xf>
    <xf numFmtId="0" fontId="14" fillId="10" borderId="15" xfId="0" applyFont="1" applyFill="1" applyBorder="1" applyAlignment="1">
      <alignment horizontal="center" vertical="center" wrapText="1"/>
    </xf>
    <xf numFmtId="0" fontId="36" fillId="8" borderId="6" xfId="0" applyFont="1" applyFill="1" applyBorder="1" applyAlignment="1">
      <alignment horizontal="center" vertical="center" wrapText="1"/>
    </xf>
    <xf numFmtId="0" fontId="36" fillId="8" borderId="0" xfId="0" applyFont="1" applyFill="1" applyAlignment="1">
      <alignment horizontal="center" vertical="center" wrapText="1"/>
    </xf>
    <xf numFmtId="0" fontId="39" fillId="0" borderId="5" xfId="0" applyFont="1" applyBorder="1" applyAlignment="1">
      <alignment horizontal="left" vertical="center" wrapText="1"/>
    </xf>
    <xf numFmtId="0" fontId="3" fillId="0" borderId="5" xfId="0" applyFont="1" applyBorder="1" applyAlignment="1">
      <alignment horizontal="left" vertical="center"/>
    </xf>
    <xf numFmtId="0" fontId="38" fillId="0" borderId="11" xfId="0" applyFont="1" applyBorder="1" applyAlignment="1">
      <alignment horizontal="center" vertical="center"/>
    </xf>
    <xf numFmtId="0" fontId="38" fillId="0" borderId="12" xfId="0" applyFont="1" applyBorder="1" applyAlignment="1">
      <alignment horizontal="center" vertical="center"/>
    </xf>
    <xf numFmtId="0" fontId="3" fillId="0" borderId="5" xfId="0" applyFont="1" applyBorder="1" applyAlignment="1">
      <alignment horizontal="center" vertical="center"/>
    </xf>
    <xf numFmtId="0" fontId="3" fillId="0" borderId="5" xfId="0" applyFont="1" applyBorder="1" applyAlignment="1">
      <alignment horizontal="center" vertical="center" wrapText="1"/>
    </xf>
    <xf numFmtId="0" fontId="39" fillId="0" borderId="2" xfId="0" applyFont="1" applyBorder="1" applyAlignment="1">
      <alignment horizontal="left" vertical="center" wrapText="1"/>
    </xf>
    <xf numFmtId="0" fontId="39" fillId="0" borderId="4" xfId="0" applyFont="1" applyBorder="1" applyAlignment="1">
      <alignment horizontal="left" vertical="center" wrapText="1"/>
    </xf>
    <xf numFmtId="0" fontId="39" fillId="0" borderId="8" xfId="0" applyFont="1" applyBorder="1" applyAlignment="1">
      <alignment horizontal="left" vertical="center" wrapText="1"/>
    </xf>
    <xf numFmtId="0" fontId="39" fillId="0" borderId="10" xfId="0" applyFont="1" applyBorder="1" applyAlignment="1">
      <alignment horizontal="left" vertical="center" wrapText="1"/>
    </xf>
    <xf numFmtId="0" fontId="3" fillId="0" borderId="5" xfId="0" applyFont="1" applyBorder="1" applyAlignment="1">
      <alignment vertical="center" wrapText="1"/>
    </xf>
    <xf numFmtId="0" fontId="3" fillId="0" borderId="5" xfId="0" applyFont="1" applyBorder="1">
      <alignment vertical="center"/>
    </xf>
    <xf numFmtId="0" fontId="38" fillId="0" borderId="5" xfId="0" applyFont="1" applyBorder="1" applyAlignment="1">
      <alignment horizontal="left" vertical="center" wrapText="1"/>
    </xf>
    <xf numFmtId="0" fontId="3" fillId="0" borderId="11" xfId="0" applyFont="1" applyBorder="1" applyAlignment="1">
      <alignment horizontal="left" vertical="center" wrapText="1"/>
    </xf>
    <xf numFmtId="0" fontId="3" fillId="0" borderId="11" xfId="0" applyFont="1" applyBorder="1" applyAlignment="1">
      <alignment horizontal="left" vertical="center"/>
    </xf>
    <xf numFmtId="0" fontId="39" fillId="0" borderId="11" xfId="0" applyFont="1" applyBorder="1" applyAlignment="1">
      <alignment horizontal="left" vertical="center" wrapText="1"/>
    </xf>
    <xf numFmtId="0" fontId="39" fillId="0" borderId="11" xfId="0" applyFont="1" applyBorder="1" applyAlignment="1">
      <alignment horizontal="left" vertical="center"/>
    </xf>
    <xf numFmtId="0" fontId="39" fillId="0" borderId="5" xfId="0" applyFont="1" applyBorder="1" applyAlignment="1">
      <alignment horizontal="center" vertical="center"/>
    </xf>
    <xf numFmtId="0" fontId="39" fillId="0" borderId="5" xfId="0" applyFont="1" applyBorder="1" applyAlignment="1">
      <alignment horizontal="center" vertical="center" wrapText="1"/>
    </xf>
    <xf numFmtId="0" fontId="28" fillId="0" borderId="5" xfId="0" applyFont="1" applyBorder="1" applyAlignment="1">
      <alignment horizontal="left" vertical="center"/>
    </xf>
    <xf numFmtId="0" fontId="27" fillId="0" borderId="5" xfId="0" applyFont="1" applyBorder="1" applyAlignment="1">
      <alignment horizontal="left" vertical="center"/>
    </xf>
    <xf numFmtId="0" fontId="29" fillId="0" borderId="11" xfId="0" applyFont="1" applyBorder="1" applyAlignment="1">
      <alignment horizontal="center" vertical="center"/>
    </xf>
    <xf numFmtId="0" fontId="29" fillId="0" borderId="12" xfId="0" applyFont="1" applyBorder="1" applyAlignment="1">
      <alignment horizontal="center" vertical="center"/>
    </xf>
    <xf numFmtId="0" fontId="36" fillId="8" borderId="0" xfId="0" applyFont="1" applyFill="1" applyAlignment="1">
      <alignment horizontal="center" vertical="center"/>
    </xf>
    <xf numFmtId="0" fontId="31" fillId="0" borderId="5" xfId="0" applyFont="1" applyBorder="1" applyAlignment="1">
      <alignment horizontal="left" vertical="center" wrapText="1"/>
    </xf>
    <xf numFmtId="0" fontId="31" fillId="0" borderId="5" xfId="0" applyFont="1" applyBorder="1" applyAlignment="1">
      <alignment horizontal="left" vertical="center"/>
    </xf>
    <xf numFmtId="0" fontId="39" fillId="0" borderId="11" xfId="0" applyFont="1" applyBorder="1" applyAlignment="1">
      <alignment horizontal="center" vertical="center"/>
    </xf>
    <xf numFmtId="0" fontId="39" fillId="0" borderId="12" xfId="0" applyFont="1" applyBorder="1" applyAlignment="1">
      <alignment horizontal="center" vertical="center"/>
    </xf>
    <xf numFmtId="24" fontId="3" fillId="0" borderId="5" xfId="0" applyNumberFormat="1" applyFont="1" applyBorder="1" applyAlignment="1">
      <alignment horizontal="center" vertical="center"/>
    </xf>
    <xf numFmtId="0" fontId="23" fillId="7" borderId="12" xfId="0" applyFont="1" applyFill="1" applyBorder="1" applyAlignment="1">
      <alignment horizontal="center" vertical="center"/>
    </xf>
    <xf numFmtId="0" fontId="23" fillId="7" borderId="5" xfId="0" applyFont="1" applyFill="1" applyBorder="1" applyAlignment="1">
      <alignment horizontal="center" vertical="center"/>
    </xf>
    <xf numFmtId="0" fontId="23" fillId="7" borderId="23" xfId="0" applyFont="1" applyFill="1" applyBorder="1" applyAlignment="1">
      <alignment horizontal="center" vertical="center" wrapText="1"/>
    </xf>
    <xf numFmtId="0" fontId="23" fillId="7" borderId="12" xfId="0" applyFont="1" applyFill="1" applyBorder="1" applyAlignment="1">
      <alignment horizontal="center" vertical="center" wrapText="1"/>
    </xf>
    <xf numFmtId="0" fontId="3" fillId="0" borderId="11" xfId="0" applyFont="1" applyBorder="1" applyAlignment="1">
      <alignment horizontal="center" vertical="center"/>
    </xf>
    <xf numFmtId="0" fontId="3" fillId="0" borderId="12" xfId="0" applyFont="1" applyBorder="1" applyAlignment="1">
      <alignment horizontal="center" vertical="center"/>
    </xf>
    <xf numFmtId="0" fontId="28" fillId="0" borderId="11" xfId="0" applyFont="1" applyBorder="1" applyAlignment="1">
      <alignment horizontal="center" vertical="center"/>
    </xf>
    <xf numFmtId="0" fontId="28" fillId="0" borderId="12" xfId="0" applyFont="1" applyBorder="1" applyAlignment="1">
      <alignment horizontal="center" vertical="center"/>
    </xf>
    <xf numFmtId="0" fontId="41" fillId="0" borderId="5" xfId="0" applyFont="1" applyBorder="1" applyAlignment="1">
      <alignment horizontal="left" vertical="center" wrapText="1"/>
    </xf>
    <xf numFmtId="0" fontId="28" fillId="0" borderId="5" xfId="0" applyFont="1" applyBorder="1" applyAlignment="1">
      <alignment horizontal="left" vertical="center" wrapText="1"/>
    </xf>
    <xf numFmtId="0" fontId="29" fillId="0" borderId="5" xfId="0" applyFont="1" applyBorder="1" applyAlignment="1">
      <alignment horizontal="left" vertical="center"/>
    </xf>
    <xf numFmtId="0" fontId="27" fillId="0" borderId="11" xfId="0" applyFont="1" applyBorder="1" applyAlignment="1">
      <alignment horizontal="center" vertical="center"/>
    </xf>
    <xf numFmtId="0" fontId="27" fillId="0" borderId="12" xfId="0" applyFont="1" applyBorder="1" applyAlignment="1">
      <alignment horizontal="center" vertical="center"/>
    </xf>
    <xf numFmtId="0" fontId="18" fillId="5" borderId="13" xfId="0" applyFont="1" applyFill="1" applyBorder="1" applyAlignment="1">
      <alignment horizontal="center" vertical="center"/>
    </xf>
    <xf numFmtId="0" fontId="18" fillId="5" borderId="14" xfId="0" applyFont="1" applyFill="1" applyBorder="1" applyAlignment="1">
      <alignment horizontal="center" vertical="center"/>
    </xf>
    <xf numFmtId="0" fontId="18" fillId="5" borderId="15" xfId="0" applyFont="1" applyFill="1" applyBorder="1" applyAlignment="1">
      <alignment horizontal="center" vertical="center"/>
    </xf>
    <xf numFmtId="0" fontId="19" fillId="6" borderId="16" xfId="0" applyFont="1" applyFill="1" applyBorder="1" applyAlignment="1">
      <alignment horizontal="center" vertical="center"/>
    </xf>
    <xf numFmtId="0" fontId="19" fillId="0" borderId="16" xfId="0" applyFont="1" applyBorder="1" applyAlignment="1">
      <alignment horizontal="center" vertical="center"/>
    </xf>
    <xf numFmtId="0" fontId="19" fillId="0" borderId="17" xfId="0" applyFont="1" applyBorder="1" applyAlignment="1">
      <alignment horizontal="center" vertical="center"/>
    </xf>
    <xf numFmtId="0" fontId="19" fillId="0" borderId="18" xfId="0" applyFont="1" applyBorder="1" applyAlignment="1">
      <alignment horizontal="center" vertical="center"/>
    </xf>
    <xf numFmtId="0" fontId="19" fillId="0" borderId="19" xfId="0" applyFont="1" applyBorder="1" applyAlignment="1">
      <alignment horizontal="center" vertical="center"/>
    </xf>
    <xf numFmtId="24" fontId="20" fillId="0" borderId="17" xfId="0" applyNumberFormat="1" applyFont="1" applyBorder="1" applyAlignment="1">
      <alignment horizontal="center" vertical="center"/>
    </xf>
    <xf numFmtId="24" fontId="20" fillId="0" borderId="18" xfId="0" applyNumberFormat="1" applyFont="1" applyBorder="1" applyAlignment="1">
      <alignment horizontal="center" vertical="center"/>
    </xf>
    <xf numFmtId="24" fontId="20" fillId="0" borderId="19" xfId="0" applyNumberFormat="1" applyFont="1" applyBorder="1" applyAlignment="1">
      <alignment horizontal="center" vertical="center"/>
    </xf>
  </cellXfs>
  <cellStyles count="8">
    <cellStyle name="Normal_Sheet1" xfId="7" xr:uid="{00000000-0005-0000-0000-000036000000}"/>
    <cellStyle name="常规" xfId="0" builtinId="0"/>
    <cellStyle name="常规 10 2" xfId="4" xr:uid="{00000000-0005-0000-0000-000033000000}"/>
    <cellStyle name="常规 11 2 3" xfId="2" xr:uid="{00000000-0005-0000-0000-000031000000}"/>
    <cellStyle name="常规 12" xfId="6" xr:uid="{00000000-0005-0000-0000-000035000000}"/>
    <cellStyle name="常规 5 7" xfId="3" xr:uid="{00000000-0005-0000-0000-000032000000}"/>
    <cellStyle name="超链接" xfId="1" builtinId="8"/>
    <cellStyle name="样式 1" xfId="5" xr:uid="{00000000-0005-0000-0000-000034000000}"/>
  </cellStyles>
  <dxfs count="18">
    <dxf>
      <font>
        <color theme="0"/>
      </font>
      <numFmt numFmtId="192" formatCode="**;"/>
    </dxf>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7"/>
      <tableStyleElement type="headerRow" dxfId="16"/>
      <tableStyleElement type="totalRow" dxfId="15"/>
      <tableStyleElement type="firstColumn" dxfId="14"/>
      <tableStyleElement type="lastColumn" dxfId="13"/>
      <tableStyleElement type="firstRowStripe" dxfId="12"/>
      <tableStyleElement type="firstColumnStripe" dxfId="11"/>
    </tableStyle>
    <tableStyle name="PivotStylePreset2_Accent1" table="0" count="10" xr9:uid="{267968C8-6FFD-4C36-ACC1-9EA1FD1885CA}">
      <tableStyleElement type="headerRow" dxfId="10"/>
      <tableStyleElement type="totalRow" dxfId="9"/>
      <tableStyleElement type="firstRowStripe" dxfId="8"/>
      <tableStyleElement type="firstColumnStripe" dxfId="7"/>
      <tableStyleElement type="firstSubtotalRow" dxfId="6"/>
      <tableStyleElement type="secondSubtotalRow" dxfId="5"/>
      <tableStyleElement type="firstRowSubheading" dxfId="4"/>
      <tableStyleElement type="secondRowSubheading" dxfId="3"/>
      <tableStyleElement type="pageFieldLabels" dxfId="2"/>
      <tableStyleElement type="pageFieldValues" dxfId="1"/>
    </tableStyle>
  </tableStyles>
  <colors>
    <mruColors>
      <color rgb="FF05558D"/>
      <color rgb="FF2F82BD"/>
      <color rgb="FF1B86CA"/>
      <color rgb="FF0678CD"/>
      <color rgb="FF7F9698"/>
      <color rgb="FFB5C6EA"/>
      <color rgb="FF588E31"/>
      <color rgb="FFD0EAFC"/>
      <color rgb="FF4874CB"/>
      <color rgb="FFB8DF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ellimages.xml.rels><?xml version="1.0" encoding="UTF-8" standalone="yes"?>
<Relationships xmlns="http://schemas.openxmlformats.org/package/2006/relationships"><Relationship Id="rId3" Type="http://schemas.openxmlformats.org/officeDocument/2006/relationships/image" Target="media/image23.png"/><Relationship Id="rId2" Type="http://schemas.openxmlformats.org/officeDocument/2006/relationships/image" Target="media/image22.png"/><Relationship Id="rId1" Type="http://schemas.openxmlformats.org/officeDocument/2006/relationships/image" Target="media/image21.png"/><Relationship Id="rId4" Type="http://schemas.openxmlformats.org/officeDocument/2006/relationships/image" Target="media/image24.png"/></Relationships>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microsoft.com/office/2017/06/relationships/rdRichValueStructure" Target="richData/rdrichvaluestructure.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40" Type="http://schemas.openxmlformats.org/officeDocument/2006/relationships/sheetMetadata" Target="metadata.xml"/><Relationship Id="rId45"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alcChain" Target="calcChain.xml"/><Relationship Id="rId81" Type="http://www.wps.cn/officeDocument/2020/cellImage" Target="cellimag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microsoft.com/office/2017/06/relationships/rdRichValueTypes" Target="richData/rdRichValueTyp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styles" Target="styles.xml"/><Relationship Id="rId20" Type="http://schemas.openxmlformats.org/officeDocument/2006/relationships/worksheet" Target="worksheets/sheet20.xml"/><Relationship Id="rId41" Type="http://schemas.microsoft.com/office/2017/06/relationships/rdRichValue" Target="richData/rdrichvalue.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image" Target="../media/image4.svg"/><Relationship Id="rId1" Type="http://schemas.openxmlformats.org/officeDocument/2006/relationships/image" Target="../media/image3.png"/></Relationships>
</file>

<file path=xl/drawings/_rels/drawing8.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image" Target="../media/image4.svg"/><Relationship Id="rId1" Type="http://schemas.openxmlformats.org/officeDocument/2006/relationships/image" Target="../media/image3.png"/></Relationships>
</file>

<file path=xl/drawings/_rels/drawing9.xml.rels><?xml version="1.0" encoding="UTF-8" standalone="yes"?>
<Relationships xmlns="http://schemas.openxmlformats.org/package/2006/relationships"><Relationship Id="rId3" Type="http://schemas.openxmlformats.org/officeDocument/2006/relationships/hyperlink" Target="#'&#21457;&#36135;&#39035;&#30693;-&#32654;&#22269;&amp;&#33521;&#22269;'!A1"/><Relationship Id="rId7" Type="http://schemas.openxmlformats.org/officeDocument/2006/relationships/image" Target="NULL" TargetMode="External"/><Relationship Id="rId2" Type="http://schemas.openxmlformats.org/officeDocument/2006/relationships/hyperlink" Target="#&#20215;&#26684;&#26597;&#35810;&#34920;!A1"/><Relationship Id="rId1" Type="http://schemas.openxmlformats.org/officeDocument/2006/relationships/image" Target="../media/image1.png"/><Relationship Id="rId6" Type="http://schemas.openxmlformats.org/officeDocument/2006/relationships/image" Target="../media/image5.png"/><Relationship Id="rId5" Type="http://schemas.openxmlformats.org/officeDocument/2006/relationships/hyperlink" Target="#'&#33521;&#22269;&#38470;&#36816;(18-23)'!A11"/><Relationship Id="rId4" Type="http://schemas.openxmlformats.org/officeDocument/2006/relationships/hyperlink" Target="#&#30446;&#24405;!A1"/></Relationships>
</file>

<file path=xl/drawings/_rels/drawing10.xml.rels><?xml version="1.0" encoding="UTF-8" standalone="yes"?>
<Relationships xmlns="http://schemas.openxmlformats.org/package/2006/relationships"><Relationship Id="rId3" Type="http://schemas.openxmlformats.org/officeDocument/2006/relationships/hyperlink" Target="#&#20215;&#26684;&#26597;&#35810;&#34920;!A1"/><Relationship Id="rId2" Type="http://schemas.openxmlformats.org/officeDocument/2006/relationships/hyperlink" Target="#&#30446;&#24405;!A1"/><Relationship Id="rId1" Type="http://schemas.openxmlformats.org/officeDocument/2006/relationships/hyperlink" Target="#'&#21457;&#36135;&#39035;&#30693;-&#32654;&#22269;&amp;&#33521;&#22269;'!A1"/><Relationship Id="rId4" Type="http://schemas.openxmlformats.org/officeDocument/2006/relationships/image" Target="../media/image1.png"/></Relationships>
</file>

<file path=xl/drawings/_rels/drawing11.xml.rels><?xml version="1.0" encoding="UTF-8" standalone="yes"?>
<Relationships xmlns="http://schemas.openxmlformats.org/package/2006/relationships"><Relationship Id="rId3" Type="http://schemas.openxmlformats.org/officeDocument/2006/relationships/hyperlink" Target="#'&#20837;&#20179;&#35201;&#27714;&amp;&#20445;&#38505;&#26381;&#21153;'!A1"/><Relationship Id="rId2" Type="http://schemas.openxmlformats.org/officeDocument/2006/relationships/hyperlink" Target="#'&#21457;&#36135;&#39035;&#30693;-&#32654;&#22269;&amp;&#33521;&#22269;'!A1"/><Relationship Id="rId1" Type="http://schemas.openxmlformats.org/officeDocument/2006/relationships/image" Target="../media/image1.png"/><Relationship Id="rId6" Type="http://schemas.openxmlformats.org/officeDocument/2006/relationships/hyperlink" Target="#&#20215;&#26684;&#26597;&#35810;&#34920;!A1"/><Relationship Id="rId5" Type="http://schemas.openxmlformats.org/officeDocument/2006/relationships/hyperlink" Target="#&#32654;&#35199;&#30452;&#36865;&#31995;&#21015;!A23"/><Relationship Id="rId4" Type="http://schemas.openxmlformats.org/officeDocument/2006/relationships/hyperlink" Target="#&#30446;&#24405;!A1"/></Relationships>
</file>

<file path=xl/drawings/_rels/drawing12.xml.rels><?xml version="1.0" encoding="UTF-8" standalone="yes"?>
<Relationships xmlns="http://schemas.openxmlformats.org/package/2006/relationships"><Relationship Id="rId3" Type="http://schemas.openxmlformats.org/officeDocument/2006/relationships/hyperlink" Target="#'&#21457;&#36135;&#39035;&#30693;-&#32654;&#22269;&amp;&#33521;&#22269;'!A1"/><Relationship Id="rId2" Type="http://schemas.openxmlformats.org/officeDocument/2006/relationships/hyperlink" Target="#&#20215;&#26684;&#26597;&#35810;&#34920;!A1"/><Relationship Id="rId1" Type="http://schemas.openxmlformats.org/officeDocument/2006/relationships/image" Target="../media/image1.png"/><Relationship Id="rId6" Type="http://schemas.openxmlformats.org/officeDocument/2006/relationships/hyperlink" Target="#&#32654;&#35199;&#30452;&#36865;&#31995;&#21015;!A77"/><Relationship Id="rId5" Type="http://schemas.openxmlformats.org/officeDocument/2006/relationships/hyperlink" Target="#&#30446;&#24405;!A1"/><Relationship Id="rId4" Type="http://schemas.openxmlformats.org/officeDocument/2006/relationships/hyperlink" Target="#'&#20837;&#20179;&#35201;&#27714;&amp;&#20445;&#38505;&#26381;&#21153;'!A1"/></Relationships>
</file>

<file path=xl/drawings/_rels/drawing13.xml.rels><?xml version="1.0" encoding="UTF-8" standalone="yes"?>
<Relationships xmlns="http://schemas.openxmlformats.org/package/2006/relationships"><Relationship Id="rId3" Type="http://schemas.openxmlformats.org/officeDocument/2006/relationships/hyperlink" Target="#'&#21457;&#36135;&#39035;&#30693;-&#32654;&#22269;&amp;&#33521;&#22269;'!A1"/><Relationship Id="rId2" Type="http://schemas.openxmlformats.org/officeDocument/2006/relationships/hyperlink" Target="#&#20215;&#26684;&#26597;&#35810;&#34920;!A1"/><Relationship Id="rId1" Type="http://schemas.openxmlformats.org/officeDocument/2006/relationships/image" Target="../media/image1.png"/><Relationship Id="rId6" Type="http://schemas.openxmlformats.org/officeDocument/2006/relationships/hyperlink" Target="#&#32654;&#35199;&#30452;&#36865;&#31995;&#21015;!A77"/><Relationship Id="rId5" Type="http://schemas.openxmlformats.org/officeDocument/2006/relationships/hyperlink" Target="#&#30446;&#24405;!A1"/><Relationship Id="rId4" Type="http://schemas.openxmlformats.org/officeDocument/2006/relationships/hyperlink" Target="#'&#20837;&#20179;&#35201;&#27714;&amp;&#20445;&#38505;&#26381;&#21153;'!A1"/></Relationships>
</file>

<file path=xl/drawings/_rels/drawing14.xml.rels><?xml version="1.0" encoding="UTF-8" standalone="yes"?>
<Relationships xmlns="http://schemas.openxmlformats.org/package/2006/relationships"><Relationship Id="rId3" Type="http://schemas.openxmlformats.org/officeDocument/2006/relationships/hyperlink" Target="#&#30446;&#24405;!A1"/><Relationship Id="rId2" Type="http://schemas.openxmlformats.org/officeDocument/2006/relationships/hyperlink" Target="#&#20215;&#26684;&#26597;&#35810;&#34920;!A1"/><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3" Type="http://schemas.openxmlformats.org/officeDocument/2006/relationships/hyperlink" Target="#&#32654;&#19996;!A75"/><Relationship Id="rId2" Type="http://schemas.openxmlformats.org/officeDocument/2006/relationships/hyperlink" Target="#&#30446;&#24405;!A1"/><Relationship Id="rId1" Type="http://schemas.openxmlformats.org/officeDocument/2006/relationships/image" Target="../media/image1.png"/><Relationship Id="rId4" Type="http://schemas.openxmlformats.org/officeDocument/2006/relationships/hyperlink" Target="#&#20215;&#26684;&#26597;&#35810;&#34920;!A1"/></Relationships>
</file>

<file path=xl/drawings/_rels/drawing16.xml.rels><?xml version="1.0" encoding="UTF-8" standalone="yes"?>
<Relationships xmlns="http://schemas.openxmlformats.org/package/2006/relationships"><Relationship Id="rId3" Type="http://schemas.openxmlformats.org/officeDocument/2006/relationships/hyperlink" Target="#&#32654;&#19996;!A75"/><Relationship Id="rId2" Type="http://schemas.openxmlformats.org/officeDocument/2006/relationships/hyperlink" Target="#&#30446;&#24405;!A1"/><Relationship Id="rId1" Type="http://schemas.openxmlformats.org/officeDocument/2006/relationships/image" Target="../media/image1.png"/><Relationship Id="rId4" Type="http://schemas.openxmlformats.org/officeDocument/2006/relationships/hyperlink" Target="#&#20215;&#26684;&#26597;&#35810;&#34920;!A1"/></Relationships>
</file>

<file path=xl/drawings/_rels/drawing17.xml.rels><?xml version="1.0" encoding="UTF-8" standalone="yes"?>
<Relationships xmlns="http://schemas.openxmlformats.org/package/2006/relationships"><Relationship Id="rId3" Type="http://schemas.openxmlformats.org/officeDocument/2006/relationships/hyperlink" Target="#'&#21457;&#36135;&#39035;&#30693;-&#32654;&#22269;&amp;&#33521;&#22269;'!A1"/><Relationship Id="rId2" Type="http://schemas.openxmlformats.org/officeDocument/2006/relationships/hyperlink" Target="#&#20215;&#26684;&#26597;&#35810;&#34920;!A1"/><Relationship Id="rId1" Type="http://schemas.openxmlformats.org/officeDocument/2006/relationships/image" Target="../media/image1.png"/><Relationship Id="rId6" Type="http://schemas.openxmlformats.org/officeDocument/2006/relationships/hyperlink" Target="#&#32654;&#35199;&#30452;&#36865;&#31995;&#21015;!A77"/><Relationship Id="rId5" Type="http://schemas.openxmlformats.org/officeDocument/2006/relationships/hyperlink" Target="#&#30446;&#24405;!A1"/><Relationship Id="rId4" Type="http://schemas.openxmlformats.org/officeDocument/2006/relationships/hyperlink" Target="#'&#20837;&#20179;&#35201;&#27714;&amp;&#20445;&#38505;&#26381;&#21153;'!A1"/></Relationships>
</file>

<file path=xl/drawings/_rels/drawing18.xml.rels><?xml version="1.0" encoding="UTF-8" standalone="yes"?>
<Relationships xmlns="http://schemas.openxmlformats.org/package/2006/relationships"><Relationship Id="rId3" Type="http://schemas.openxmlformats.org/officeDocument/2006/relationships/hyperlink" Target="#'&#21457;&#36135;&#39035;&#30693;-&#32654;&#22269;&amp;&#33521;&#22269;'!A1"/><Relationship Id="rId2" Type="http://schemas.openxmlformats.org/officeDocument/2006/relationships/hyperlink" Target="#&#20215;&#26684;&#26597;&#35810;&#34920;!A1"/><Relationship Id="rId1" Type="http://schemas.openxmlformats.org/officeDocument/2006/relationships/image" Target="../media/image1.png"/><Relationship Id="rId6" Type="http://schemas.openxmlformats.org/officeDocument/2006/relationships/hyperlink" Target="#&#32654;&#35199;&#30452;&#36865;&#31995;&#21015;!A77"/><Relationship Id="rId5" Type="http://schemas.openxmlformats.org/officeDocument/2006/relationships/hyperlink" Target="#&#30446;&#24405;!A1"/><Relationship Id="rId4" Type="http://schemas.openxmlformats.org/officeDocument/2006/relationships/hyperlink" Target="#'&#20837;&#20179;&#35201;&#27714;&amp;&#20445;&#38505;&#26381;&#21153;'!A1"/></Relationships>
</file>

<file path=xl/drawings/_rels/drawing19.xml.rels><?xml version="1.0" encoding="UTF-8" standalone="yes"?>
<Relationships xmlns="http://schemas.openxmlformats.org/package/2006/relationships"><Relationship Id="rId3" Type="http://schemas.openxmlformats.org/officeDocument/2006/relationships/hyperlink" Target="#'&#21457;&#36135;&#39035;&#30693;-&#32654;&#22269;&amp;&#33521;&#22269;'!A1"/><Relationship Id="rId2" Type="http://schemas.openxmlformats.org/officeDocument/2006/relationships/hyperlink" Target="#&#20215;&#26684;&#26597;&#35810;&#34920;!A1"/><Relationship Id="rId1" Type="http://schemas.openxmlformats.org/officeDocument/2006/relationships/image" Target="../media/image1.png"/><Relationship Id="rId6" Type="http://schemas.openxmlformats.org/officeDocument/2006/relationships/hyperlink" Target="#&#32654;&#35199;&#30452;&#36865;&#31995;&#21015;!A77"/><Relationship Id="rId5" Type="http://schemas.openxmlformats.org/officeDocument/2006/relationships/hyperlink" Target="#&#30446;&#24405;!A1"/><Relationship Id="rId4" Type="http://schemas.openxmlformats.org/officeDocument/2006/relationships/hyperlink" Target="#'&#20837;&#20179;&#35201;&#27714;&amp;&#20445;&#38505;&#26381;&#21153;'!A1"/></Relationships>
</file>

<file path=xl/drawings/_rels/drawing20.xml.rels><?xml version="1.0" encoding="UTF-8" standalone="yes"?>
<Relationships xmlns="http://schemas.openxmlformats.org/package/2006/relationships"><Relationship Id="rId3" Type="http://schemas.openxmlformats.org/officeDocument/2006/relationships/hyperlink" Target="#'&#21457;&#36135;&#39035;&#30693;-&#32654;&#22269;&amp;&#33521;&#22269;'!A1"/><Relationship Id="rId2" Type="http://schemas.openxmlformats.org/officeDocument/2006/relationships/hyperlink" Target="#&#20215;&#26684;&#26597;&#35810;&#34920;!A1"/><Relationship Id="rId1" Type="http://schemas.openxmlformats.org/officeDocument/2006/relationships/image" Target="../media/image1.png"/><Relationship Id="rId6" Type="http://schemas.openxmlformats.org/officeDocument/2006/relationships/hyperlink" Target="#&#32654;&#35199;&#30452;&#36865;&#31995;&#21015;!A77"/><Relationship Id="rId5" Type="http://schemas.openxmlformats.org/officeDocument/2006/relationships/hyperlink" Target="#&#30446;&#24405;!A1"/><Relationship Id="rId4" Type="http://schemas.openxmlformats.org/officeDocument/2006/relationships/hyperlink" Target="#'&#20837;&#20179;&#35201;&#27714;&amp;&#20445;&#38505;&#26381;&#21153;'!A1"/></Relationships>
</file>

<file path=xl/drawings/_rels/drawing21.xml.rels><?xml version="1.0" encoding="UTF-8" standalone="yes"?>
<Relationships xmlns="http://schemas.openxmlformats.org/package/2006/relationships"><Relationship Id="rId3" Type="http://schemas.openxmlformats.org/officeDocument/2006/relationships/hyperlink" Target="#&#30446;&#24405;!A1"/><Relationship Id="rId2" Type="http://schemas.openxmlformats.org/officeDocument/2006/relationships/hyperlink" Target="#'&#20837;&#20179;&#35201;&#27714;&amp;&#20445;&#38505;&#26381;&#21153;'!A1"/><Relationship Id="rId1" Type="http://schemas.openxmlformats.org/officeDocument/2006/relationships/hyperlink" Target="#'&#21457;&#36135;&#39035;&#30693;-&#32654;&#22269;&amp;&#33521;&#22269;'!A1"/><Relationship Id="rId4" Type="http://schemas.openxmlformats.org/officeDocument/2006/relationships/image" Target="../media/image1.png"/></Relationships>
</file>

<file path=xl/drawings/_rels/drawing22.xml.rels><?xml version="1.0" encoding="UTF-8" standalone="yes"?>
<Relationships xmlns="http://schemas.openxmlformats.org/package/2006/relationships"><Relationship Id="rId3" Type="http://schemas.openxmlformats.org/officeDocument/2006/relationships/hyperlink" Target="#&#30446;&#24405;!A1"/><Relationship Id="rId2" Type="http://schemas.openxmlformats.org/officeDocument/2006/relationships/hyperlink" Target="#'&#20837;&#20179;&#35201;&#27714;&amp;&#20445;&#38505;&#26381;&#21153;'!A1"/><Relationship Id="rId1" Type="http://schemas.openxmlformats.org/officeDocument/2006/relationships/hyperlink" Target="#'&#21457;&#36135;&#39035;&#30693;-&#32654;&#22269;&amp;&#33521;&#22269;'!A1"/><Relationship Id="rId4" Type="http://schemas.openxmlformats.org/officeDocument/2006/relationships/image" Target="../media/image1.png"/></Relationships>
</file>

<file path=xl/drawings/_rels/drawing23.xml.rels><?xml version="1.0" encoding="UTF-8" standalone="yes"?>
<Relationships xmlns="http://schemas.openxmlformats.org/package/2006/relationships"><Relationship Id="rId3" Type="http://schemas.openxmlformats.org/officeDocument/2006/relationships/hyperlink" Target="#'&#20837;&#20179;&#35201;&#27714;&amp;&#20445;&#38505;&#26381;&#21153;'!A1"/><Relationship Id="rId2" Type="http://schemas.openxmlformats.org/officeDocument/2006/relationships/hyperlink" Target="#&#30446;&#24405;!A1"/><Relationship Id="rId1" Type="http://schemas.openxmlformats.org/officeDocument/2006/relationships/image" Target="../media/image1.png"/></Relationships>
</file>

<file path=xl/drawings/_rels/drawing24.xml.rels><?xml version="1.0" encoding="UTF-8" standalone="yes"?>
<Relationships xmlns="http://schemas.openxmlformats.org/package/2006/relationships"><Relationship Id="rId3" Type="http://schemas.openxmlformats.org/officeDocument/2006/relationships/hyperlink" Target="#'&#20837;&#20179;&#35201;&#27714;&amp;&#20445;&#38505;&#26381;&#21153;'!A1"/><Relationship Id="rId2" Type="http://schemas.openxmlformats.org/officeDocument/2006/relationships/hyperlink" Target="#'&#21457;&#36135;&#39035;&#30693;-&#32654;&#22269;&amp;&#33521;&#22269;'!A1"/><Relationship Id="rId1" Type="http://schemas.openxmlformats.org/officeDocument/2006/relationships/image" Target="../media/image1.png"/><Relationship Id="rId4" Type="http://schemas.openxmlformats.org/officeDocument/2006/relationships/hyperlink" Target="#&#30446;&#24405;!A1"/></Relationships>
</file>

<file path=xl/drawings/_rels/drawing25.xml.rels><?xml version="1.0" encoding="UTF-8" standalone="yes"?>
<Relationships xmlns="http://schemas.openxmlformats.org/package/2006/relationships"><Relationship Id="rId3" Type="http://schemas.openxmlformats.org/officeDocument/2006/relationships/hyperlink" Target="#'&#20837;&#20179;&#35201;&#27714;&amp;&#20445;&#38505;&#26381;&#21153;'!A1"/><Relationship Id="rId2" Type="http://schemas.openxmlformats.org/officeDocument/2006/relationships/hyperlink" Target="#'&#21457;&#36135;&#39035;&#30693;-&#32654;&#22269;&amp;&#33521;&#22269;'!A1"/><Relationship Id="rId1" Type="http://schemas.openxmlformats.org/officeDocument/2006/relationships/image" Target="../media/image1.png"/><Relationship Id="rId4" Type="http://schemas.openxmlformats.org/officeDocument/2006/relationships/hyperlink" Target="#&#30446;&#24405;!A1"/></Relationships>
</file>

<file path=xl/drawings/_rels/drawing26.xml.rels><?xml version="1.0" encoding="UTF-8" standalone="yes"?>
<Relationships xmlns="http://schemas.openxmlformats.org/package/2006/relationships"><Relationship Id="rId3" Type="http://schemas.openxmlformats.org/officeDocument/2006/relationships/hyperlink" Target="#&#30446;&#24405;!A1"/><Relationship Id="rId2" Type="http://schemas.openxmlformats.org/officeDocument/2006/relationships/hyperlink" Target="#'&#20837;&#20179;&#35201;&#27714;&amp;&#20445;&#38505;&#26381;&#21153;'!A1"/><Relationship Id="rId1" Type="http://schemas.openxmlformats.org/officeDocument/2006/relationships/hyperlink" Target="#'&#21457;&#36135;&#39035;&#30693;-&#32654;&#22269;&amp;&#33521;&#22269;'!A1"/><Relationship Id="rId4" Type="http://schemas.openxmlformats.org/officeDocument/2006/relationships/image" Target="../media/image1.png"/></Relationships>
</file>

<file path=xl/drawings/_rels/drawing27.xml.rels><?xml version="1.0" encoding="UTF-8" standalone="yes"?>
<Relationships xmlns="http://schemas.openxmlformats.org/package/2006/relationships"><Relationship Id="rId1" Type="http://schemas.openxmlformats.org/officeDocument/2006/relationships/image" Target="../media/image1.png"/></Relationships>
</file>

<file path=xl/drawings/_rels/drawing28.xml.rels><?xml version="1.0" encoding="UTF-8" standalone="yes"?>
<Relationships xmlns="http://schemas.openxmlformats.org/package/2006/relationships"><Relationship Id="rId3" Type="http://schemas.openxmlformats.org/officeDocument/2006/relationships/hyperlink" Target="#'&#20837;&#20179;&#35201;&#27714;&amp;&#20445;&#38505;&#26381;&#21153;'!A1"/><Relationship Id="rId2" Type="http://schemas.openxmlformats.org/officeDocument/2006/relationships/hyperlink" Target="#'&#21457;&#36135;&#39035;&#30693;-&#32654;&#22269;&amp;&#33521;&#22269;'!A1"/><Relationship Id="rId1" Type="http://schemas.openxmlformats.org/officeDocument/2006/relationships/image" Target="../media/image1.png"/><Relationship Id="rId4" Type="http://schemas.openxmlformats.org/officeDocument/2006/relationships/hyperlink" Target="#&#30446;&#24405;!A1"/></Relationships>
</file>

<file path=xl/drawings/_rels/drawing29.xml.rels><?xml version="1.0" encoding="UTF-8" standalone="yes"?>
<Relationships xmlns="http://schemas.openxmlformats.org/package/2006/relationships"><Relationship Id="rId3" Type="http://schemas.openxmlformats.org/officeDocument/2006/relationships/hyperlink" Target="#'&#20837;&#20179;&#35201;&#27714;&amp;&#20445;&#38505;&#26381;&#21153;'!A1"/><Relationship Id="rId2" Type="http://schemas.openxmlformats.org/officeDocument/2006/relationships/hyperlink" Target="#'&#21457;&#36135;&#39035;&#30693;-&#32654;&#22269;&amp;&#33521;&#22269;'!A1"/><Relationship Id="rId1" Type="http://schemas.openxmlformats.org/officeDocument/2006/relationships/image" Target="../media/image1.png"/><Relationship Id="rId4" Type="http://schemas.openxmlformats.org/officeDocument/2006/relationships/hyperlink" Target="#&#30446;&#24405;!A1"/></Relationships>
</file>

<file path=xl/drawings/_rels/drawing30.xml.rels><?xml version="1.0" encoding="UTF-8" standalone="yes"?>
<Relationships xmlns="http://schemas.openxmlformats.org/package/2006/relationships"><Relationship Id="rId2" Type="http://schemas.openxmlformats.org/officeDocument/2006/relationships/hyperlink" Target="#&#30446;&#24405;!A1"/><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1525905</xdr:colOff>
      <xdr:row>2</xdr:row>
      <xdr:rowOff>53340</xdr:rowOff>
    </xdr:to>
    <xdr:pic>
      <xdr:nvPicPr>
        <xdr:cNvPr id="4" name="图片 3" descr="567f814ed1e5eaa0c6a2fc75e034d48">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a:srcRect l="10226" t="26911" r="16577" b="30032"/>
        <a:stretch>
          <a:fillRect/>
        </a:stretch>
      </xdr:blipFill>
      <xdr:spPr>
        <a:xfrm>
          <a:off x="386080" y="0"/>
          <a:ext cx="1525905" cy="89154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635</xdr:colOff>
      <xdr:row>0</xdr:row>
      <xdr:rowOff>635</xdr:rowOff>
    </xdr:from>
    <xdr:to>
      <xdr:col>1</xdr:col>
      <xdr:colOff>196215</xdr:colOff>
      <xdr:row>1</xdr:row>
      <xdr:rowOff>424815</xdr:rowOff>
    </xdr:to>
    <xdr:pic>
      <xdr:nvPicPr>
        <xdr:cNvPr id="3" name="图片 2" descr="567f814ed1e5eaa0c6a2fc75e034d48">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srcRect l="10226" t="26911" r="16577" b="30032"/>
        <a:stretch>
          <a:fillRect/>
        </a:stretch>
      </xdr:blipFill>
      <xdr:spPr>
        <a:xfrm>
          <a:off x="635" y="635"/>
          <a:ext cx="1416685" cy="90678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374015</xdr:colOff>
      <xdr:row>1</xdr:row>
      <xdr:rowOff>96520</xdr:rowOff>
    </xdr:from>
    <xdr:to>
      <xdr:col>1</xdr:col>
      <xdr:colOff>1195705</xdr:colOff>
      <xdr:row>3</xdr:row>
      <xdr:rowOff>33020</xdr:rowOff>
    </xdr:to>
    <xdr:pic>
      <xdr:nvPicPr>
        <xdr:cNvPr id="3" name="图片 2" descr="567f814ed1e5eaa0c6a2fc75e034d48">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1"/>
        <a:srcRect l="10226" t="26911" r="16577" b="30032"/>
        <a:stretch>
          <a:fillRect/>
        </a:stretch>
      </xdr:blipFill>
      <xdr:spPr>
        <a:xfrm>
          <a:off x="374015" y="223520"/>
          <a:ext cx="1550670" cy="93472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1</xdr:col>
      <xdr:colOff>582295</xdr:colOff>
      <xdr:row>3</xdr:row>
      <xdr:rowOff>3810</xdr:rowOff>
    </xdr:to>
    <xdr:pic>
      <xdr:nvPicPr>
        <xdr:cNvPr id="3" name="图片 2" descr="567f814ed1e5eaa0c6a2fc75e034d48">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1"/>
        <a:srcRect l="10226" t="26911" r="16577" b="30032"/>
        <a:stretch>
          <a:fillRect/>
        </a:stretch>
      </xdr:blipFill>
      <xdr:spPr>
        <a:xfrm>
          <a:off x="0" y="127000"/>
          <a:ext cx="1448435" cy="895350"/>
        </a:xfrm>
        <a:prstGeom prst="rect">
          <a:avLst/>
        </a:prstGeom>
      </xdr:spPr>
    </xdr:pic>
    <xdr:clientData/>
  </xdr:twoCellAnchor>
  <xdr:twoCellAnchor editAs="oneCell">
    <xdr:from>
      <xdr:col>0</xdr:col>
      <xdr:colOff>0</xdr:colOff>
      <xdr:row>1</xdr:row>
      <xdr:rowOff>0</xdr:rowOff>
    </xdr:from>
    <xdr:to>
      <xdr:col>1</xdr:col>
      <xdr:colOff>582930</xdr:colOff>
      <xdr:row>3</xdr:row>
      <xdr:rowOff>3810</xdr:rowOff>
    </xdr:to>
    <xdr:pic>
      <xdr:nvPicPr>
        <xdr:cNvPr id="4" name="图片 3" descr="567f814ed1e5eaa0c6a2fc75e034d48">
          <a:extLst>
            <a:ext uri="{FF2B5EF4-FFF2-40B4-BE49-F238E27FC236}">
              <a16:creationId xmlns:a16="http://schemas.microsoft.com/office/drawing/2014/main" id="{00000000-0008-0000-0700-000004000000}"/>
            </a:ext>
          </a:extLst>
        </xdr:cNvPr>
        <xdr:cNvPicPr>
          <a:picLocks noChangeAspect="1"/>
        </xdr:cNvPicPr>
      </xdr:nvPicPr>
      <xdr:blipFill>
        <a:blip xmlns:r="http://schemas.openxmlformats.org/officeDocument/2006/relationships" r:embed="rId1"/>
        <a:srcRect l="10226" t="26911" r="16577" b="30032"/>
        <a:stretch>
          <a:fillRect/>
        </a:stretch>
      </xdr:blipFill>
      <xdr:spPr>
        <a:xfrm>
          <a:off x="0" y="127000"/>
          <a:ext cx="1449070" cy="8953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354330</xdr:colOff>
      <xdr:row>2</xdr:row>
      <xdr:rowOff>238760</xdr:rowOff>
    </xdr:to>
    <xdr:pic>
      <xdr:nvPicPr>
        <xdr:cNvPr id="2" name="图片 1" descr="567f814ed1e5eaa0c6a2fc75e034d48">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rcRect l="10226" t="26911" r="16577" b="30032"/>
        <a:stretch>
          <a:fillRect/>
        </a:stretch>
      </xdr:blipFill>
      <xdr:spPr>
        <a:xfrm>
          <a:off x="0" y="0"/>
          <a:ext cx="1426210" cy="89916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4</xdr:col>
      <xdr:colOff>0</xdr:colOff>
      <xdr:row>0</xdr:row>
      <xdr:rowOff>0</xdr:rowOff>
    </xdr:from>
    <xdr:to>
      <xdr:col>21</xdr:col>
      <xdr:colOff>250825</xdr:colOff>
      <xdr:row>28</xdr:row>
      <xdr:rowOff>263525</xdr:rowOff>
    </xdr:to>
    <xdr:pic>
      <xdr:nvPicPr>
        <xdr:cNvPr id="2" name="图片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r:link="rId2"/>
        <a:stretch>
          <a:fillRect/>
        </a:stretch>
      </xdr:blipFill>
      <xdr:spPr>
        <a:xfrm>
          <a:off x="14514195" y="0"/>
          <a:ext cx="10743565" cy="13197205"/>
        </a:xfrm>
        <a:prstGeom prst="rect">
          <a:avLst/>
        </a:prstGeom>
        <a:noFill/>
        <a:ln>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2559050</xdr:colOff>
      <xdr:row>2</xdr:row>
      <xdr:rowOff>3175</xdr:rowOff>
    </xdr:from>
    <xdr:to>
      <xdr:col>1</xdr:col>
      <xdr:colOff>2911475</xdr:colOff>
      <xdr:row>2</xdr:row>
      <xdr:rowOff>355600</xdr:rowOff>
    </xdr:to>
    <xdr:pic>
      <xdr:nvPicPr>
        <xdr:cNvPr id="2" name="图片 1" descr="搜索">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425190" y="917575"/>
          <a:ext cx="352425" cy="352425"/>
        </a:xfrm>
        <a:prstGeom prst="rect">
          <a:avLst/>
        </a:prstGeom>
      </xdr:spPr>
    </xdr:pic>
    <xdr:clientData/>
  </xdr:twoCellAnchor>
  <xdr:twoCellAnchor editAs="oneCell">
    <xdr:from>
      <xdr:col>0</xdr:col>
      <xdr:colOff>29845</xdr:colOff>
      <xdr:row>0</xdr:row>
      <xdr:rowOff>635</xdr:rowOff>
    </xdr:from>
    <xdr:to>
      <xdr:col>1</xdr:col>
      <xdr:colOff>620395</xdr:colOff>
      <xdr:row>1</xdr:row>
      <xdr:rowOff>424815</xdr:rowOff>
    </xdr:to>
    <xdr:pic>
      <xdr:nvPicPr>
        <xdr:cNvPr id="3" name="图片 2" descr="567f814ed1e5eaa0c6a2fc75e034d48">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3"/>
        <a:srcRect l="10226" t="26911" r="16577" b="30032"/>
        <a:stretch>
          <a:fillRect/>
        </a:stretch>
      </xdr:blipFill>
      <xdr:spPr>
        <a:xfrm>
          <a:off x="29845" y="635"/>
          <a:ext cx="1456690" cy="90678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2</xdr:col>
      <xdr:colOff>511175</xdr:colOff>
      <xdr:row>2</xdr:row>
      <xdr:rowOff>41910</xdr:rowOff>
    </xdr:from>
    <xdr:to>
      <xdr:col>2</xdr:col>
      <xdr:colOff>862965</xdr:colOff>
      <xdr:row>2</xdr:row>
      <xdr:rowOff>393700</xdr:rowOff>
    </xdr:to>
    <xdr:pic>
      <xdr:nvPicPr>
        <xdr:cNvPr id="2" name="图片 1" descr="搜索">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603750" y="892810"/>
          <a:ext cx="351790" cy="351790"/>
        </a:xfrm>
        <a:prstGeom prst="rect">
          <a:avLst/>
        </a:prstGeom>
      </xdr:spPr>
    </xdr:pic>
    <xdr:clientData/>
  </xdr:twoCellAnchor>
  <xdr:twoCellAnchor editAs="oneCell">
    <xdr:from>
      <xdr:col>0</xdr:col>
      <xdr:colOff>29845</xdr:colOff>
      <xdr:row>0</xdr:row>
      <xdr:rowOff>635</xdr:rowOff>
    </xdr:from>
    <xdr:to>
      <xdr:col>1</xdr:col>
      <xdr:colOff>236855</xdr:colOff>
      <xdr:row>2</xdr:row>
      <xdr:rowOff>55880</xdr:rowOff>
    </xdr:to>
    <xdr:pic>
      <xdr:nvPicPr>
        <xdr:cNvPr id="3" name="图片 2" descr="567f814ed1e5eaa0c6a2fc75e034d48">
          <a:extLst>
            <a:ext uri="{FF2B5EF4-FFF2-40B4-BE49-F238E27FC236}">
              <a16:creationId xmlns:a16="http://schemas.microsoft.com/office/drawing/2014/main" id="{00000000-0008-0000-0B00-000003000000}"/>
            </a:ext>
          </a:extLst>
        </xdr:cNvPr>
        <xdr:cNvPicPr>
          <a:picLocks noChangeAspect="1"/>
        </xdr:cNvPicPr>
      </xdr:nvPicPr>
      <xdr:blipFill>
        <a:blip xmlns:r="http://schemas.openxmlformats.org/officeDocument/2006/relationships" r:embed="rId3"/>
        <a:srcRect l="10226" t="26911" r="16577" b="30032"/>
        <a:stretch>
          <a:fillRect/>
        </a:stretch>
      </xdr:blipFill>
      <xdr:spPr>
        <a:xfrm>
          <a:off x="29845" y="635"/>
          <a:ext cx="1417320" cy="90614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9525</xdr:colOff>
      <xdr:row>0</xdr:row>
      <xdr:rowOff>9525</xdr:rowOff>
    </xdr:from>
    <xdr:to>
      <xdr:col>0</xdr:col>
      <xdr:colOff>1535430</xdr:colOff>
      <xdr:row>1</xdr:row>
      <xdr:rowOff>304165</xdr:rowOff>
    </xdr:to>
    <xdr:pic>
      <xdr:nvPicPr>
        <xdr:cNvPr id="2" name="图片 1" descr="567f814ed1e5eaa0c6a2fc75e034d48">
          <a:extLst>
            <a:ext uri="{FF2B5EF4-FFF2-40B4-BE49-F238E27FC236}">
              <a16:creationId xmlns:a16="http://schemas.microsoft.com/office/drawing/2014/main" id="{00000000-0008-0000-1400-000002000000}"/>
            </a:ext>
          </a:extLst>
        </xdr:cNvPr>
        <xdr:cNvPicPr>
          <a:picLocks noChangeAspect="1"/>
        </xdr:cNvPicPr>
      </xdr:nvPicPr>
      <xdr:blipFill>
        <a:blip xmlns:r="http://schemas.openxmlformats.org/officeDocument/2006/relationships" r:embed="rId1"/>
        <a:srcRect l="10226" t="26911" r="16577" b="30032"/>
        <a:stretch>
          <a:fillRect/>
        </a:stretch>
      </xdr:blipFill>
      <xdr:spPr>
        <a:xfrm>
          <a:off x="9525" y="9525"/>
          <a:ext cx="1525905" cy="891540"/>
        </a:xfrm>
        <a:prstGeom prst="rect">
          <a:avLst/>
        </a:prstGeom>
      </xdr:spPr>
    </xdr:pic>
    <xdr:clientData/>
  </xdr:twoCellAnchor>
  <xdr:twoCellAnchor>
    <xdr:from>
      <xdr:col>16</xdr:col>
      <xdr:colOff>368935</xdr:colOff>
      <xdr:row>1</xdr:row>
      <xdr:rowOff>83185</xdr:rowOff>
    </xdr:from>
    <xdr:to>
      <xdr:col>17</xdr:col>
      <xdr:colOff>792480</xdr:colOff>
      <xdr:row>3</xdr:row>
      <xdr:rowOff>5080</xdr:rowOff>
    </xdr:to>
    <xdr:sp macro="" textlink="">
      <xdr:nvSpPr>
        <xdr:cNvPr id="11" name="左箭头 10">
          <a:hlinkClick xmlns:r="http://schemas.openxmlformats.org/officeDocument/2006/relationships" r:id="rId2"/>
          <a:extLst>
            <a:ext uri="{FF2B5EF4-FFF2-40B4-BE49-F238E27FC236}">
              <a16:creationId xmlns:a16="http://schemas.microsoft.com/office/drawing/2014/main" id="{00000000-0008-0000-1400-00000B000000}"/>
            </a:ext>
          </a:extLst>
        </xdr:cNvPr>
        <xdr:cNvSpPr/>
      </xdr:nvSpPr>
      <xdr:spPr>
        <a:xfrm>
          <a:off x="11797030" y="680085"/>
          <a:ext cx="1089025" cy="582295"/>
        </a:xfrm>
        <a:prstGeom prst="leftArrow">
          <a:avLst/>
        </a:prstGeom>
        <a:solidFill>
          <a:schemeClr val="accent1"/>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返回查询表</a:t>
          </a:r>
        </a:p>
      </xdr:txBody>
    </xdr:sp>
    <xdr:clientData/>
  </xdr:twoCellAnchor>
  <xdr:twoCellAnchor>
    <xdr:from>
      <xdr:col>0</xdr:col>
      <xdr:colOff>43180</xdr:colOff>
      <xdr:row>1</xdr:row>
      <xdr:rowOff>295275</xdr:rowOff>
    </xdr:from>
    <xdr:to>
      <xdr:col>11</xdr:col>
      <xdr:colOff>586105</xdr:colOff>
      <xdr:row>2</xdr:row>
      <xdr:rowOff>304800</xdr:rowOff>
    </xdr:to>
    <xdr:grpSp>
      <xdr:nvGrpSpPr>
        <xdr:cNvPr id="12" name="组合 11">
          <a:extLst>
            <a:ext uri="{FF2B5EF4-FFF2-40B4-BE49-F238E27FC236}">
              <a16:creationId xmlns:a16="http://schemas.microsoft.com/office/drawing/2014/main" id="{00000000-0008-0000-1400-00000C000000}"/>
            </a:ext>
          </a:extLst>
        </xdr:cNvPr>
        <xdr:cNvGrpSpPr/>
      </xdr:nvGrpSpPr>
      <xdr:grpSpPr>
        <a:xfrm>
          <a:off x="43180" y="893234"/>
          <a:ext cx="9051925" cy="337608"/>
          <a:chOff x="1758" y="1422"/>
          <a:chExt cx="14187" cy="530"/>
        </a:xfrm>
      </xdr:grpSpPr>
      <xdr:sp macro="" textlink="">
        <xdr:nvSpPr>
          <xdr:cNvPr id="14" name="圆角矩形 13">
            <a:hlinkClick xmlns:r="http://schemas.openxmlformats.org/officeDocument/2006/relationships" r:id="rId3"/>
            <a:extLst>
              <a:ext uri="{FF2B5EF4-FFF2-40B4-BE49-F238E27FC236}">
                <a16:creationId xmlns:a16="http://schemas.microsoft.com/office/drawing/2014/main" id="{00000000-0008-0000-1400-00000E000000}"/>
              </a:ext>
            </a:extLst>
          </xdr:cNvPr>
          <xdr:cNvSpPr/>
        </xdr:nvSpPr>
        <xdr:spPr>
          <a:xfrm>
            <a:off x="1758" y="1435"/>
            <a:ext cx="1781" cy="514"/>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200" b="1">
                <a:latin typeface="等线" panose="02010600030101010101" charset="-122"/>
                <a:ea typeface="等线" panose="02010600030101010101" charset="-122"/>
              </a:rPr>
              <a:t>英国发货须知</a:t>
            </a:r>
          </a:p>
        </xdr:txBody>
      </xdr:sp>
      <xdr:sp macro="" textlink="">
        <xdr:nvSpPr>
          <xdr:cNvPr id="15" name="圆角矩形 14">
            <a:hlinkClick xmlns:r="http://schemas.openxmlformats.org/officeDocument/2006/relationships" r:id="rId3"/>
            <a:extLst>
              <a:ext uri="{FF2B5EF4-FFF2-40B4-BE49-F238E27FC236}">
                <a16:creationId xmlns:a16="http://schemas.microsoft.com/office/drawing/2014/main" id="{00000000-0008-0000-1400-00000F000000}"/>
              </a:ext>
            </a:extLst>
          </xdr:cNvPr>
          <xdr:cNvSpPr/>
        </xdr:nvSpPr>
        <xdr:spPr>
          <a:xfrm>
            <a:off x="5209" y="1433"/>
            <a:ext cx="1394" cy="518"/>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保险服务</a:t>
            </a:r>
          </a:p>
        </xdr:txBody>
      </xdr:sp>
      <xdr:sp macro="" textlink="">
        <xdr:nvSpPr>
          <xdr:cNvPr id="16" name="圆角矩形 15">
            <a:hlinkClick xmlns:r="http://schemas.openxmlformats.org/officeDocument/2006/relationships" r:id="rId4"/>
            <a:extLst>
              <a:ext uri="{FF2B5EF4-FFF2-40B4-BE49-F238E27FC236}">
                <a16:creationId xmlns:a16="http://schemas.microsoft.com/office/drawing/2014/main" id="{00000000-0008-0000-1400-000010000000}"/>
              </a:ext>
            </a:extLst>
          </xdr:cNvPr>
          <xdr:cNvSpPr/>
        </xdr:nvSpPr>
        <xdr:spPr>
          <a:xfrm>
            <a:off x="6616" y="1432"/>
            <a:ext cx="902" cy="520"/>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目录</a:t>
            </a:r>
          </a:p>
        </xdr:txBody>
      </xdr:sp>
      <xdr:sp macro="" textlink="">
        <xdr:nvSpPr>
          <xdr:cNvPr id="17" name="圆角矩形 16">
            <a:hlinkClick xmlns:r="http://schemas.openxmlformats.org/officeDocument/2006/relationships" r:id="rId3"/>
            <a:extLst>
              <a:ext uri="{FF2B5EF4-FFF2-40B4-BE49-F238E27FC236}">
                <a16:creationId xmlns:a16="http://schemas.microsoft.com/office/drawing/2014/main" id="{00000000-0008-0000-1400-000011000000}"/>
              </a:ext>
            </a:extLst>
          </xdr:cNvPr>
          <xdr:cNvSpPr/>
        </xdr:nvSpPr>
        <xdr:spPr>
          <a:xfrm>
            <a:off x="3552" y="1432"/>
            <a:ext cx="1646" cy="520"/>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ctr"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buClrTx/>
              <a:buSzTx/>
              <a:buFontTx/>
            </a:pPr>
            <a:r>
              <a:rPr lang="zh-CN" altLang="en-US" sz="1200" b="1">
                <a:latin typeface="等线" panose="02010600030101010101" charset="-122"/>
                <a:ea typeface="等线" panose="02010600030101010101" charset="-122"/>
              </a:rPr>
              <a:t>附加费清单</a:t>
            </a:r>
          </a:p>
        </xdr:txBody>
      </xdr:sp>
      <xdr:sp macro="" textlink="">
        <xdr:nvSpPr>
          <xdr:cNvPr id="18" name="圆角矩形 17">
            <a:hlinkClick xmlns:r="http://schemas.openxmlformats.org/officeDocument/2006/relationships" r:id="rId5"/>
            <a:extLst>
              <a:ext uri="{FF2B5EF4-FFF2-40B4-BE49-F238E27FC236}">
                <a16:creationId xmlns:a16="http://schemas.microsoft.com/office/drawing/2014/main" id="{00000000-0008-0000-1400-000012000000}"/>
              </a:ext>
            </a:extLst>
          </xdr:cNvPr>
          <xdr:cNvSpPr/>
        </xdr:nvSpPr>
        <xdr:spPr>
          <a:xfrm>
            <a:off x="7530" y="1434"/>
            <a:ext cx="1362" cy="516"/>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注意事项</a:t>
            </a:r>
          </a:p>
        </xdr:txBody>
      </xdr:sp>
      <xdr:sp macro="" textlink="">
        <xdr:nvSpPr>
          <xdr:cNvPr id="19" name="圆角矩形 18">
            <a:extLst>
              <a:ext uri="{FF2B5EF4-FFF2-40B4-BE49-F238E27FC236}">
                <a16:creationId xmlns:a16="http://schemas.microsoft.com/office/drawing/2014/main" id="{00000000-0008-0000-1400-000013000000}"/>
              </a:ext>
            </a:extLst>
          </xdr:cNvPr>
          <xdr:cNvSpPr/>
        </xdr:nvSpPr>
        <xdr:spPr>
          <a:xfrm>
            <a:off x="8898" y="1428"/>
            <a:ext cx="3555" cy="521"/>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en-US" altLang="zh-CN" sz="1200" b="1">
                <a:latin typeface="等线" panose="02010600030101010101" charset="-122"/>
                <a:ea typeface="等线" panose="02010600030101010101" charset="-122"/>
              </a:rPr>
              <a:t>DPD</a:t>
            </a:r>
            <a:r>
              <a:rPr lang="zh-CN" altLang="en-US" sz="1200" b="1">
                <a:latin typeface="等线" panose="02010600030101010101" charset="-122"/>
                <a:ea typeface="等线" panose="02010600030101010101" charset="-122"/>
              </a:rPr>
              <a:t>派：12-70KG：+2元/KG</a:t>
            </a:r>
          </a:p>
        </xdr:txBody>
      </xdr:sp>
      <xdr:sp macro="" textlink="">
        <xdr:nvSpPr>
          <xdr:cNvPr id="20" name="圆角矩形 19">
            <a:extLst>
              <a:ext uri="{FF2B5EF4-FFF2-40B4-BE49-F238E27FC236}">
                <a16:creationId xmlns:a16="http://schemas.microsoft.com/office/drawing/2014/main" id="{00000000-0008-0000-1400-000014000000}"/>
              </a:ext>
            </a:extLst>
          </xdr:cNvPr>
          <xdr:cNvSpPr/>
        </xdr:nvSpPr>
        <xdr:spPr>
          <a:xfrm>
            <a:off x="12451" y="1422"/>
            <a:ext cx="3494" cy="527"/>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en-US" altLang="zh-CN" sz="1200" b="1">
                <a:latin typeface="等线" panose="02010600030101010101" charset="-122"/>
                <a:ea typeface="等线" panose="02010600030101010101" charset="-122"/>
                <a:sym typeface="+mn-ea"/>
              </a:rPr>
              <a:t>DPD</a:t>
            </a:r>
            <a:r>
              <a:rPr lang="zh-CN" altLang="en-US" sz="1200" b="1">
                <a:latin typeface="等线" panose="02010600030101010101" charset="-122"/>
                <a:ea typeface="等线" panose="02010600030101010101" charset="-122"/>
                <a:sym typeface="+mn-ea"/>
              </a:rPr>
              <a:t>派：</a:t>
            </a:r>
            <a:r>
              <a:rPr lang="zh-CN" altLang="en-US" sz="1200" b="1">
                <a:latin typeface="等线" panose="02010600030101010101" charset="-122"/>
                <a:ea typeface="等线" panose="02010600030101010101" charset="-122"/>
              </a:rPr>
              <a:t>71-99KG：+1元/KG</a:t>
            </a:r>
          </a:p>
        </xdr:txBody>
      </xdr:sp>
    </xdr:grpSp>
    <xdr:clientData/>
  </xdr:twoCellAnchor>
  <xdr:twoCellAnchor editAs="oneCell">
    <xdr:from>
      <xdr:col>18</xdr:col>
      <xdr:colOff>0</xdr:colOff>
      <xdr:row>3</xdr:row>
      <xdr:rowOff>0</xdr:rowOff>
    </xdr:from>
    <xdr:to>
      <xdr:col>27</xdr:col>
      <xdr:colOff>194945</xdr:colOff>
      <xdr:row>8</xdr:row>
      <xdr:rowOff>1905</xdr:rowOff>
    </xdr:to>
    <xdr:pic>
      <xdr:nvPicPr>
        <xdr:cNvPr id="3" name="图片 2">
          <a:extLst>
            <a:ext uri="{FF2B5EF4-FFF2-40B4-BE49-F238E27FC236}">
              <a16:creationId xmlns:a16="http://schemas.microsoft.com/office/drawing/2014/main" id="{00000000-0008-0000-1400-000003000000}"/>
            </a:ext>
          </a:extLst>
        </xdr:cNvPr>
        <xdr:cNvPicPr>
          <a:picLocks noChangeAspect="1"/>
        </xdr:cNvPicPr>
      </xdr:nvPicPr>
      <xdr:blipFill>
        <a:blip xmlns:r="http://schemas.openxmlformats.org/officeDocument/2006/relationships" r:embed="rId6" r:link="rId7"/>
        <a:stretch>
          <a:fillRect/>
        </a:stretch>
      </xdr:blipFill>
      <xdr:spPr>
        <a:xfrm>
          <a:off x="12886055" y="1257300"/>
          <a:ext cx="3206750" cy="2668905"/>
        </a:xfrm>
        <a:prstGeom prst="rect">
          <a:avLst/>
        </a:prstGeom>
        <a:noFill/>
        <a:ln>
          <a:noFill/>
        </a:ln>
      </xdr:spPr>
    </xdr:pic>
    <xdr:clientData/>
  </xdr:twoCellAnchor>
</xdr:wsDr>
</file>

<file path=xl/drawings/drawing10.xml><?xml version="1.0" encoding="utf-8"?>
<xdr:wsDr xmlns:xdr="http://schemas.openxmlformats.org/drawingml/2006/spreadsheetDrawing" xmlns:a="http://schemas.openxmlformats.org/drawingml/2006/main">
  <xdr:twoCellAnchor>
    <xdr:from>
      <xdr:col>0</xdr:col>
      <xdr:colOff>1270</xdr:colOff>
      <xdr:row>1</xdr:row>
      <xdr:rowOff>297180</xdr:rowOff>
    </xdr:from>
    <xdr:to>
      <xdr:col>5</xdr:col>
      <xdr:colOff>61595</xdr:colOff>
      <xdr:row>2</xdr:row>
      <xdr:rowOff>290195</xdr:rowOff>
    </xdr:to>
    <xdr:grpSp>
      <xdr:nvGrpSpPr>
        <xdr:cNvPr id="9" name="组合 8">
          <a:extLst>
            <a:ext uri="{FF2B5EF4-FFF2-40B4-BE49-F238E27FC236}">
              <a16:creationId xmlns:a16="http://schemas.microsoft.com/office/drawing/2014/main" id="{00000000-0008-0000-2300-000009000000}"/>
            </a:ext>
          </a:extLst>
        </xdr:cNvPr>
        <xdr:cNvGrpSpPr/>
      </xdr:nvGrpSpPr>
      <xdr:grpSpPr>
        <a:xfrm>
          <a:off x="1270" y="891092"/>
          <a:ext cx="4923678" cy="323589"/>
          <a:chOff x="0" y="1384"/>
          <a:chExt cx="4149" cy="503"/>
        </a:xfrm>
      </xdr:grpSpPr>
      <xdr:sp macro="" textlink="">
        <xdr:nvSpPr>
          <xdr:cNvPr id="10" name="圆角矩形 9">
            <a:hlinkClick xmlns:r="http://schemas.openxmlformats.org/officeDocument/2006/relationships" r:id="rId1"/>
            <a:extLst>
              <a:ext uri="{FF2B5EF4-FFF2-40B4-BE49-F238E27FC236}">
                <a16:creationId xmlns:a16="http://schemas.microsoft.com/office/drawing/2014/main" id="{00000000-0008-0000-2300-00000A000000}"/>
              </a:ext>
            </a:extLst>
          </xdr:cNvPr>
          <xdr:cNvSpPr/>
        </xdr:nvSpPr>
        <xdr:spPr>
          <a:xfrm>
            <a:off x="0" y="1386"/>
            <a:ext cx="1792" cy="499"/>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200" b="1">
                <a:latin typeface="等线" panose="02010600030101010101" charset="-122"/>
                <a:ea typeface="等线" panose="02010600030101010101" charset="-122"/>
              </a:rPr>
              <a:t>美国发货须知</a:t>
            </a:r>
          </a:p>
        </xdr:txBody>
      </xdr:sp>
      <xdr:sp macro="" textlink="">
        <xdr:nvSpPr>
          <xdr:cNvPr id="11" name="圆角矩形 10">
            <a:hlinkClick xmlns:r="http://schemas.openxmlformats.org/officeDocument/2006/relationships" r:id="rId1"/>
            <a:extLst>
              <a:ext uri="{FF2B5EF4-FFF2-40B4-BE49-F238E27FC236}">
                <a16:creationId xmlns:a16="http://schemas.microsoft.com/office/drawing/2014/main" id="{00000000-0008-0000-2300-00000B000000}"/>
              </a:ext>
            </a:extLst>
          </xdr:cNvPr>
          <xdr:cNvSpPr/>
        </xdr:nvSpPr>
        <xdr:spPr>
          <a:xfrm>
            <a:off x="1810" y="1384"/>
            <a:ext cx="1394" cy="503"/>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保险服务</a:t>
            </a:r>
          </a:p>
        </xdr:txBody>
      </xdr:sp>
      <xdr:sp macro="" textlink="">
        <xdr:nvSpPr>
          <xdr:cNvPr id="12" name="圆角矩形 11">
            <a:hlinkClick xmlns:r="http://schemas.openxmlformats.org/officeDocument/2006/relationships" r:id="rId2"/>
            <a:extLst>
              <a:ext uri="{FF2B5EF4-FFF2-40B4-BE49-F238E27FC236}">
                <a16:creationId xmlns:a16="http://schemas.microsoft.com/office/drawing/2014/main" id="{00000000-0008-0000-2300-00000C000000}"/>
              </a:ext>
            </a:extLst>
          </xdr:cNvPr>
          <xdr:cNvSpPr/>
        </xdr:nvSpPr>
        <xdr:spPr>
          <a:xfrm>
            <a:off x="3225" y="1385"/>
            <a:ext cx="924" cy="502"/>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目录</a:t>
            </a:r>
          </a:p>
        </xdr:txBody>
      </xdr:sp>
    </xdr:grpSp>
    <xdr:clientData/>
  </xdr:twoCellAnchor>
  <xdr:twoCellAnchor>
    <xdr:from>
      <xdr:col>0</xdr:col>
      <xdr:colOff>1270</xdr:colOff>
      <xdr:row>1</xdr:row>
      <xdr:rowOff>297180</xdr:rowOff>
    </xdr:from>
    <xdr:to>
      <xdr:col>5</xdr:col>
      <xdr:colOff>61595</xdr:colOff>
      <xdr:row>2</xdr:row>
      <xdr:rowOff>290195</xdr:rowOff>
    </xdr:to>
    <xdr:grpSp>
      <xdr:nvGrpSpPr>
        <xdr:cNvPr id="4" name="组合 3">
          <a:extLst>
            <a:ext uri="{FF2B5EF4-FFF2-40B4-BE49-F238E27FC236}">
              <a16:creationId xmlns:a16="http://schemas.microsoft.com/office/drawing/2014/main" id="{00000000-0008-0000-2300-000004000000}"/>
            </a:ext>
          </a:extLst>
        </xdr:cNvPr>
        <xdr:cNvGrpSpPr/>
      </xdr:nvGrpSpPr>
      <xdr:grpSpPr>
        <a:xfrm>
          <a:off x="1270" y="891092"/>
          <a:ext cx="4923678" cy="323589"/>
          <a:chOff x="0" y="1384"/>
          <a:chExt cx="4149" cy="503"/>
        </a:xfrm>
      </xdr:grpSpPr>
      <xdr:sp macro="" textlink="">
        <xdr:nvSpPr>
          <xdr:cNvPr id="5" name="圆角矩形 4">
            <a:hlinkClick xmlns:r="http://schemas.openxmlformats.org/officeDocument/2006/relationships" r:id="rId1"/>
            <a:extLst>
              <a:ext uri="{FF2B5EF4-FFF2-40B4-BE49-F238E27FC236}">
                <a16:creationId xmlns:a16="http://schemas.microsoft.com/office/drawing/2014/main" id="{00000000-0008-0000-2300-000005000000}"/>
              </a:ext>
            </a:extLst>
          </xdr:cNvPr>
          <xdr:cNvSpPr/>
        </xdr:nvSpPr>
        <xdr:spPr>
          <a:xfrm>
            <a:off x="0" y="1386"/>
            <a:ext cx="1792" cy="499"/>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200" b="1">
                <a:latin typeface="等线" panose="02010600030101010101" charset="-122"/>
                <a:ea typeface="等线" panose="02010600030101010101" charset="-122"/>
              </a:rPr>
              <a:t>美国发货须知</a:t>
            </a:r>
          </a:p>
        </xdr:txBody>
      </xdr:sp>
      <xdr:sp macro="" textlink="">
        <xdr:nvSpPr>
          <xdr:cNvPr id="6" name="圆角矩形 5">
            <a:hlinkClick xmlns:r="http://schemas.openxmlformats.org/officeDocument/2006/relationships" r:id="rId1"/>
            <a:extLst>
              <a:ext uri="{FF2B5EF4-FFF2-40B4-BE49-F238E27FC236}">
                <a16:creationId xmlns:a16="http://schemas.microsoft.com/office/drawing/2014/main" id="{00000000-0008-0000-2300-000006000000}"/>
              </a:ext>
            </a:extLst>
          </xdr:cNvPr>
          <xdr:cNvSpPr/>
        </xdr:nvSpPr>
        <xdr:spPr>
          <a:xfrm>
            <a:off x="1810" y="1384"/>
            <a:ext cx="1394" cy="503"/>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保险服务</a:t>
            </a:r>
          </a:p>
        </xdr:txBody>
      </xdr:sp>
      <xdr:sp macro="" textlink="">
        <xdr:nvSpPr>
          <xdr:cNvPr id="7" name="圆角矩形 6">
            <a:hlinkClick xmlns:r="http://schemas.openxmlformats.org/officeDocument/2006/relationships" r:id="rId2"/>
            <a:extLst>
              <a:ext uri="{FF2B5EF4-FFF2-40B4-BE49-F238E27FC236}">
                <a16:creationId xmlns:a16="http://schemas.microsoft.com/office/drawing/2014/main" id="{00000000-0008-0000-2300-000007000000}"/>
              </a:ext>
            </a:extLst>
          </xdr:cNvPr>
          <xdr:cNvSpPr/>
        </xdr:nvSpPr>
        <xdr:spPr>
          <a:xfrm>
            <a:off x="3225" y="1385"/>
            <a:ext cx="924" cy="502"/>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目录</a:t>
            </a:r>
          </a:p>
        </xdr:txBody>
      </xdr:sp>
    </xdr:grpSp>
    <xdr:clientData/>
  </xdr:twoCellAnchor>
  <xdr:twoCellAnchor>
    <xdr:from>
      <xdr:col>0</xdr:col>
      <xdr:colOff>1270</xdr:colOff>
      <xdr:row>1</xdr:row>
      <xdr:rowOff>297180</xdr:rowOff>
    </xdr:from>
    <xdr:to>
      <xdr:col>5</xdr:col>
      <xdr:colOff>61595</xdr:colOff>
      <xdr:row>2</xdr:row>
      <xdr:rowOff>290195</xdr:rowOff>
    </xdr:to>
    <xdr:grpSp>
      <xdr:nvGrpSpPr>
        <xdr:cNvPr id="15" name="组合 14">
          <a:extLst>
            <a:ext uri="{FF2B5EF4-FFF2-40B4-BE49-F238E27FC236}">
              <a16:creationId xmlns:a16="http://schemas.microsoft.com/office/drawing/2014/main" id="{00000000-0008-0000-2300-00000F000000}"/>
            </a:ext>
          </a:extLst>
        </xdr:cNvPr>
        <xdr:cNvGrpSpPr/>
      </xdr:nvGrpSpPr>
      <xdr:grpSpPr>
        <a:xfrm>
          <a:off x="1270" y="891092"/>
          <a:ext cx="4923678" cy="323589"/>
          <a:chOff x="0" y="1384"/>
          <a:chExt cx="4149" cy="503"/>
        </a:xfrm>
      </xdr:grpSpPr>
      <xdr:sp macro="" textlink="">
        <xdr:nvSpPr>
          <xdr:cNvPr id="16" name="圆角矩形 15">
            <a:hlinkClick xmlns:r="http://schemas.openxmlformats.org/officeDocument/2006/relationships" r:id="rId1"/>
            <a:extLst>
              <a:ext uri="{FF2B5EF4-FFF2-40B4-BE49-F238E27FC236}">
                <a16:creationId xmlns:a16="http://schemas.microsoft.com/office/drawing/2014/main" id="{00000000-0008-0000-2300-000010000000}"/>
              </a:ext>
            </a:extLst>
          </xdr:cNvPr>
          <xdr:cNvSpPr/>
        </xdr:nvSpPr>
        <xdr:spPr>
          <a:xfrm>
            <a:off x="0" y="1386"/>
            <a:ext cx="1792" cy="499"/>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200" b="1">
                <a:latin typeface="等线" panose="02010600030101010101" charset="-122"/>
                <a:ea typeface="等线" panose="02010600030101010101" charset="-122"/>
              </a:rPr>
              <a:t>美国发货须知</a:t>
            </a:r>
          </a:p>
        </xdr:txBody>
      </xdr:sp>
      <xdr:sp macro="" textlink="">
        <xdr:nvSpPr>
          <xdr:cNvPr id="17" name="圆角矩形 16">
            <a:hlinkClick xmlns:r="http://schemas.openxmlformats.org/officeDocument/2006/relationships" r:id="rId1"/>
            <a:extLst>
              <a:ext uri="{FF2B5EF4-FFF2-40B4-BE49-F238E27FC236}">
                <a16:creationId xmlns:a16="http://schemas.microsoft.com/office/drawing/2014/main" id="{00000000-0008-0000-2300-000011000000}"/>
              </a:ext>
            </a:extLst>
          </xdr:cNvPr>
          <xdr:cNvSpPr/>
        </xdr:nvSpPr>
        <xdr:spPr>
          <a:xfrm>
            <a:off x="1810" y="1384"/>
            <a:ext cx="1394" cy="503"/>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保险服务</a:t>
            </a:r>
          </a:p>
        </xdr:txBody>
      </xdr:sp>
      <xdr:sp macro="" textlink="">
        <xdr:nvSpPr>
          <xdr:cNvPr id="18" name="圆角矩形 17">
            <a:hlinkClick xmlns:r="http://schemas.openxmlformats.org/officeDocument/2006/relationships" r:id="rId2"/>
            <a:extLst>
              <a:ext uri="{FF2B5EF4-FFF2-40B4-BE49-F238E27FC236}">
                <a16:creationId xmlns:a16="http://schemas.microsoft.com/office/drawing/2014/main" id="{00000000-0008-0000-2300-000012000000}"/>
              </a:ext>
            </a:extLst>
          </xdr:cNvPr>
          <xdr:cNvSpPr/>
        </xdr:nvSpPr>
        <xdr:spPr>
          <a:xfrm>
            <a:off x="3225" y="1385"/>
            <a:ext cx="924" cy="502"/>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目录</a:t>
            </a:r>
          </a:p>
        </xdr:txBody>
      </xdr:sp>
    </xdr:grpSp>
    <xdr:clientData/>
  </xdr:twoCellAnchor>
  <xdr:twoCellAnchor>
    <xdr:from>
      <xdr:col>59</xdr:col>
      <xdr:colOff>617855</xdr:colOff>
      <xdr:row>1</xdr:row>
      <xdr:rowOff>40005</xdr:rowOff>
    </xdr:from>
    <xdr:to>
      <xdr:col>60</xdr:col>
      <xdr:colOff>904875</xdr:colOff>
      <xdr:row>2</xdr:row>
      <xdr:rowOff>292100</xdr:rowOff>
    </xdr:to>
    <xdr:sp macro="" textlink="">
      <xdr:nvSpPr>
        <xdr:cNvPr id="19" name="左箭头 18">
          <a:hlinkClick xmlns:r="http://schemas.openxmlformats.org/officeDocument/2006/relationships" r:id="rId3"/>
          <a:extLst>
            <a:ext uri="{FF2B5EF4-FFF2-40B4-BE49-F238E27FC236}">
              <a16:creationId xmlns:a16="http://schemas.microsoft.com/office/drawing/2014/main" id="{00000000-0008-0000-2300-000013000000}"/>
            </a:ext>
          </a:extLst>
        </xdr:cNvPr>
        <xdr:cNvSpPr/>
      </xdr:nvSpPr>
      <xdr:spPr>
        <a:xfrm>
          <a:off x="52031265" y="636905"/>
          <a:ext cx="1039495" cy="582295"/>
        </a:xfrm>
        <a:prstGeom prst="leftArrow">
          <a:avLst/>
        </a:prstGeom>
        <a:solidFill>
          <a:schemeClr val="accent1"/>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返回查询表</a:t>
          </a:r>
        </a:p>
      </xdr:txBody>
    </xdr:sp>
    <xdr:clientData/>
  </xdr:twoCellAnchor>
  <xdr:twoCellAnchor>
    <xdr:from>
      <xdr:col>0</xdr:col>
      <xdr:colOff>1270</xdr:colOff>
      <xdr:row>1</xdr:row>
      <xdr:rowOff>297180</xdr:rowOff>
    </xdr:from>
    <xdr:to>
      <xdr:col>5</xdr:col>
      <xdr:colOff>61595</xdr:colOff>
      <xdr:row>2</xdr:row>
      <xdr:rowOff>290195</xdr:rowOff>
    </xdr:to>
    <xdr:grpSp>
      <xdr:nvGrpSpPr>
        <xdr:cNvPr id="20" name="组合 19">
          <a:extLst>
            <a:ext uri="{FF2B5EF4-FFF2-40B4-BE49-F238E27FC236}">
              <a16:creationId xmlns:a16="http://schemas.microsoft.com/office/drawing/2014/main" id="{00000000-0008-0000-2300-000014000000}"/>
            </a:ext>
          </a:extLst>
        </xdr:cNvPr>
        <xdr:cNvGrpSpPr/>
      </xdr:nvGrpSpPr>
      <xdr:grpSpPr>
        <a:xfrm>
          <a:off x="1270" y="891092"/>
          <a:ext cx="4923678" cy="323589"/>
          <a:chOff x="0" y="1384"/>
          <a:chExt cx="4149" cy="503"/>
        </a:xfrm>
      </xdr:grpSpPr>
      <xdr:sp macro="" textlink="">
        <xdr:nvSpPr>
          <xdr:cNvPr id="21" name="圆角矩形 20">
            <a:hlinkClick xmlns:r="http://schemas.openxmlformats.org/officeDocument/2006/relationships" r:id="rId1"/>
            <a:extLst>
              <a:ext uri="{FF2B5EF4-FFF2-40B4-BE49-F238E27FC236}">
                <a16:creationId xmlns:a16="http://schemas.microsoft.com/office/drawing/2014/main" id="{00000000-0008-0000-2300-000015000000}"/>
              </a:ext>
            </a:extLst>
          </xdr:cNvPr>
          <xdr:cNvSpPr/>
        </xdr:nvSpPr>
        <xdr:spPr>
          <a:xfrm>
            <a:off x="0" y="1386"/>
            <a:ext cx="1792" cy="499"/>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200" b="1">
                <a:latin typeface="等线" panose="02010600030101010101" charset="-122"/>
                <a:ea typeface="等线" panose="02010600030101010101" charset="-122"/>
              </a:rPr>
              <a:t>美国发货须知</a:t>
            </a:r>
          </a:p>
        </xdr:txBody>
      </xdr:sp>
      <xdr:sp macro="" textlink="">
        <xdr:nvSpPr>
          <xdr:cNvPr id="22" name="圆角矩形 21">
            <a:hlinkClick xmlns:r="http://schemas.openxmlformats.org/officeDocument/2006/relationships" r:id="rId1"/>
            <a:extLst>
              <a:ext uri="{FF2B5EF4-FFF2-40B4-BE49-F238E27FC236}">
                <a16:creationId xmlns:a16="http://schemas.microsoft.com/office/drawing/2014/main" id="{00000000-0008-0000-2300-000016000000}"/>
              </a:ext>
            </a:extLst>
          </xdr:cNvPr>
          <xdr:cNvSpPr/>
        </xdr:nvSpPr>
        <xdr:spPr>
          <a:xfrm>
            <a:off x="1810" y="1384"/>
            <a:ext cx="1394" cy="503"/>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保险服务</a:t>
            </a:r>
          </a:p>
        </xdr:txBody>
      </xdr:sp>
      <xdr:sp macro="" textlink="">
        <xdr:nvSpPr>
          <xdr:cNvPr id="23" name="圆角矩形 22">
            <a:hlinkClick xmlns:r="http://schemas.openxmlformats.org/officeDocument/2006/relationships" r:id="rId2"/>
            <a:extLst>
              <a:ext uri="{FF2B5EF4-FFF2-40B4-BE49-F238E27FC236}">
                <a16:creationId xmlns:a16="http://schemas.microsoft.com/office/drawing/2014/main" id="{00000000-0008-0000-2300-000017000000}"/>
              </a:ext>
            </a:extLst>
          </xdr:cNvPr>
          <xdr:cNvSpPr/>
        </xdr:nvSpPr>
        <xdr:spPr>
          <a:xfrm>
            <a:off x="3225" y="1385"/>
            <a:ext cx="924" cy="502"/>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目录</a:t>
            </a:r>
          </a:p>
        </xdr:txBody>
      </xdr:sp>
    </xdr:grpSp>
    <xdr:clientData/>
  </xdr:twoCellAnchor>
  <xdr:twoCellAnchor>
    <xdr:from>
      <xdr:col>0</xdr:col>
      <xdr:colOff>1270</xdr:colOff>
      <xdr:row>1</xdr:row>
      <xdr:rowOff>297180</xdr:rowOff>
    </xdr:from>
    <xdr:to>
      <xdr:col>5</xdr:col>
      <xdr:colOff>61595</xdr:colOff>
      <xdr:row>2</xdr:row>
      <xdr:rowOff>290195</xdr:rowOff>
    </xdr:to>
    <xdr:grpSp>
      <xdr:nvGrpSpPr>
        <xdr:cNvPr id="2" name="组合 1">
          <a:extLst>
            <a:ext uri="{FF2B5EF4-FFF2-40B4-BE49-F238E27FC236}">
              <a16:creationId xmlns:a16="http://schemas.microsoft.com/office/drawing/2014/main" id="{00000000-0008-0000-2300-000002000000}"/>
            </a:ext>
          </a:extLst>
        </xdr:cNvPr>
        <xdr:cNvGrpSpPr/>
      </xdr:nvGrpSpPr>
      <xdr:grpSpPr>
        <a:xfrm>
          <a:off x="1270" y="891092"/>
          <a:ext cx="4923678" cy="323589"/>
          <a:chOff x="0" y="1384"/>
          <a:chExt cx="4149" cy="503"/>
        </a:xfrm>
      </xdr:grpSpPr>
      <xdr:sp macro="" textlink="">
        <xdr:nvSpPr>
          <xdr:cNvPr id="3" name="圆角矩形 2">
            <a:hlinkClick xmlns:r="http://schemas.openxmlformats.org/officeDocument/2006/relationships" r:id="rId1"/>
            <a:extLst>
              <a:ext uri="{FF2B5EF4-FFF2-40B4-BE49-F238E27FC236}">
                <a16:creationId xmlns:a16="http://schemas.microsoft.com/office/drawing/2014/main" id="{00000000-0008-0000-2300-000003000000}"/>
              </a:ext>
            </a:extLst>
          </xdr:cNvPr>
          <xdr:cNvSpPr/>
        </xdr:nvSpPr>
        <xdr:spPr>
          <a:xfrm>
            <a:off x="0" y="1386"/>
            <a:ext cx="1792" cy="499"/>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200" b="1">
                <a:latin typeface="等线" panose="02010600030101010101" charset="-122"/>
                <a:ea typeface="等线" panose="02010600030101010101" charset="-122"/>
              </a:rPr>
              <a:t>美国发货须知</a:t>
            </a:r>
          </a:p>
        </xdr:txBody>
      </xdr:sp>
      <xdr:sp macro="" textlink="">
        <xdr:nvSpPr>
          <xdr:cNvPr id="8" name="圆角矩形 7">
            <a:hlinkClick xmlns:r="http://schemas.openxmlformats.org/officeDocument/2006/relationships" r:id="rId1"/>
            <a:extLst>
              <a:ext uri="{FF2B5EF4-FFF2-40B4-BE49-F238E27FC236}">
                <a16:creationId xmlns:a16="http://schemas.microsoft.com/office/drawing/2014/main" id="{00000000-0008-0000-2300-000008000000}"/>
              </a:ext>
            </a:extLst>
          </xdr:cNvPr>
          <xdr:cNvSpPr/>
        </xdr:nvSpPr>
        <xdr:spPr>
          <a:xfrm>
            <a:off x="1810" y="1384"/>
            <a:ext cx="1394" cy="503"/>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保险服务</a:t>
            </a:r>
          </a:p>
        </xdr:txBody>
      </xdr:sp>
      <xdr:sp macro="" textlink="">
        <xdr:nvSpPr>
          <xdr:cNvPr id="14" name="圆角矩形 13">
            <a:hlinkClick xmlns:r="http://schemas.openxmlformats.org/officeDocument/2006/relationships" r:id="rId2"/>
            <a:extLst>
              <a:ext uri="{FF2B5EF4-FFF2-40B4-BE49-F238E27FC236}">
                <a16:creationId xmlns:a16="http://schemas.microsoft.com/office/drawing/2014/main" id="{00000000-0008-0000-2300-00000E000000}"/>
              </a:ext>
            </a:extLst>
          </xdr:cNvPr>
          <xdr:cNvSpPr/>
        </xdr:nvSpPr>
        <xdr:spPr>
          <a:xfrm>
            <a:off x="3225" y="1385"/>
            <a:ext cx="924" cy="502"/>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目录</a:t>
            </a:r>
          </a:p>
        </xdr:txBody>
      </xdr:sp>
    </xdr:grpSp>
    <xdr:clientData/>
  </xdr:twoCellAnchor>
  <xdr:twoCellAnchor>
    <xdr:from>
      <xdr:col>0</xdr:col>
      <xdr:colOff>1270</xdr:colOff>
      <xdr:row>1</xdr:row>
      <xdr:rowOff>297180</xdr:rowOff>
    </xdr:from>
    <xdr:to>
      <xdr:col>5</xdr:col>
      <xdr:colOff>61595</xdr:colOff>
      <xdr:row>2</xdr:row>
      <xdr:rowOff>290195</xdr:rowOff>
    </xdr:to>
    <xdr:grpSp>
      <xdr:nvGrpSpPr>
        <xdr:cNvPr id="24" name="组合 23">
          <a:extLst>
            <a:ext uri="{FF2B5EF4-FFF2-40B4-BE49-F238E27FC236}">
              <a16:creationId xmlns:a16="http://schemas.microsoft.com/office/drawing/2014/main" id="{00000000-0008-0000-2300-000018000000}"/>
            </a:ext>
          </a:extLst>
        </xdr:cNvPr>
        <xdr:cNvGrpSpPr/>
      </xdr:nvGrpSpPr>
      <xdr:grpSpPr>
        <a:xfrm>
          <a:off x="1270" y="891092"/>
          <a:ext cx="4923678" cy="323589"/>
          <a:chOff x="0" y="1384"/>
          <a:chExt cx="4149" cy="503"/>
        </a:xfrm>
      </xdr:grpSpPr>
      <xdr:sp macro="" textlink="">
        <xdr:nvSpPr>
          <xdr:cNvPr id="25" name="圆角矩形 24">
            <a:hlinkClick xmlns:r="http://schemas.openxmlformats.org/officeDocument/2006/relationships" r:id="rId1"/>
            <a:extLst>
              <a:ext uri="{FF2B5EF4-FFF2-40B4-BE49-F238E27FC236}">
                <a16:creationId xmlns:a16="http://schemas.microsoft.com/office/drawing/2014/main" id="{00000000-0008-0000-2300-000019000000}"/>
              </a:ext>
            </a:extLst>
          </xdr:cNvPr>
          <xdr:cNvSpPr/>
        </xdr:nvSpPr>
        <xdr:spPr>
          <a:xfrm>
            <a:off x="0" y="1386"/>
            <a:ext cx="1792" cy="499"/>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200" b="1">
                <a:latin typeface="等线" panose="02010600030101010101" charset="-122"/>
                <a:ea typeface="等线" panose="02010600030101010101" charset="-122"/>
              </a:rPr>
              <a:t>美国发货须知</a:t>
            </a:r>
          </a:p>
        </xdr:txBody>
      </xdr:sp>
      <xdr:sp macro="" textlink="">
        <xdr:nvSpPr>
          <xdr:cNvPr id="26" name="圆角矩形 25">
            <a:hlinkClick xmlns:r="http://schemas.openxmlformats.org/officeDocument/2006/relationships" r:id="rId1"/>
            <a:extLst>
              <a:ext uri="{FF2B5EF4-FFF2-40B4-BE49-F238E27FC236}">
                <a16:creationId xmlns:a16="http://schemas.microsoft.com/office/drawing/2014/main" id="{00000000-0008-0000-2300-00001A000000}"/>
              </a:ext>
            </a:extLst>
          </xdr:cNvPr>
          <xdr:cNvSpPr/>
        </xdr:nvSpPr>
        <xdr:spPr>
          <a:xfrm>
            <a:off x="1810" y="1384"/>
            <a:ext cx="1394" cy="503"/>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保险服务</a:t>
            </a:r>
          </a:p>
        </xdr:txBody>
      </xdr:sp>
      <xdr:sp macro="" textlink="">
        <xdr:nvSpPr>
          <xdr:cNvPr id="27" name="圆角矩形 26">
            <a:hlinkClick xmlns:r="http://schemas.openxmlformats.org/officeDocument/2006/relationships" r:id="rId2"/>
            <a:extLst>
              <a:ext uri="{FF2B5EF4-FFF2-40B4-BE49-F238E27FC236}">
                <a16:creationId xmlns:a16="http://schemas.microsoft.com/office/drawing/2014/main" id="{00000000-0008-0000-2300-00001B000000}"/>
              </a:ext>
            </a:extLst>
          </xdr:cNvPr>
          <xdr:cNvSpPr/>
        </xdr:nvSpPr>
        <xdr:spPr>
          <a:xfrm>
            <a:off x="3225" y="1385"/>
            <a:ext cx="924" cy="502"/>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目录</a:t>
            </a:r>
          </a:p>
        </xdr:txBody>
      </xdr:sp>
    </xdr:grpSp>
    <xdr:clientData/>
  </xdr:twoCellAnchor>
  <xdr:twoCellAnchor editAs="oneCell">
    <xdr:from>
      <xdr:col>0</xdr:col>
      <xdr:colOff>9525</xdr:colOff>
      <xdr:row>0</xdr:row>
      <xdr:rowOff>9525</xdr:rowOff>
    </xdr:from>
    <xdr:to>
      <xdr:col>1</xdr:col>
      <xdr:colOff>192405</xdr:colOff>
      <xdr:row>1</xdr:row>
      <xdr:rowOff>304165</xdr:rowOff>
    </xdr:to>
    <xdr:pic>
      <xdr:nvPicPr>
        <xdr:cNvPr id="28" name="图片 27" descr="567f814ed1e5eaa0c6a2fc75e034d48">
          <a:extLst>
            <a:ext uri="{FF2B5EF4-FFF2-40B4-BE49-F238E27FC236}">
              <a16:creationId xmlns:a16="http://schemas.microsoft.com/office/drawing/2014/main" id="{00000000-0008-0000-2300-00001C000000}"/>
            </a:ext>
          </a:extLst>
        </xdr:cNvPr>
        <xdr:cNvPicPr>
          <a:picLocks noChangeAspect="1"/>
        </xdr:cNvPicPr>
      </xdr:nvPicPr>
      <xdr:blipFill>
        <a:blip xmlns:r="http://schemas.openxmlformats.org/officeDocument/2006/relationships" r:embed="rId4"/>
        <a:srcRect l="10226" t="26911" r="16577" b="30032"/>
        <a:stretch>
          <a:fillRect/>
        </a:stretch>
      </xdr:blipFill>
      <xdr:spPr>
        <a:xfrm>
          <a:off x="9525" y="9525"/>
          <a:ext cx="1391920" cy="891540"/>
        </a:xfrm>
        <a:prstGeom prst="rect">
          <a:avLst/>
        </a:prstGeom>
      </xdr:spPr>
    </xdr:pic>
    <xdr:clientData/>
  </xdr:twoCellAnchor>
  <xdr:twoCellAnchor>
    <xdr:from>
      <xdr:col>0</xdr:col>
      <xdr:colOff>1270</xdr:colOff>
      <xdr:row>1</xdr:row>
      <xdr:rowOff>297180</xdr:rowOff>
    </xdr:from>
    <xdr:to>
      <xdr:col>5</xdr:col>
      <xdr:colOff>61595</xdr:colOff>
      <xdr:row>2</xdr:row>
      <xdr:rowOff>290195</xdr:rowOff>
    </xdr:to>
    <xdr:grpSp>
      <xdr:nvGrpSpPr>
        <xdr:cNvPr id="29" name="组合 28">
          <a:extLst>
            <a:ext uri="{FF2B5EF4-FFF2-40B4-BE49-F238E27FC236}">
              <a16:creationId xmlns:a16="http://schemas.microsoft.com/office/drawing/2014/main" id="{00000000-0008-0000-2300-00001D000000}"/>
            </a:ext>
          </a:extLst>
        </xdr:cNvPr>
        <xdr:cNvGrpSpPr/>
      </xdr:nvGrpSpPr>
      <xdr:grpSpPr>
        <a:xfrm>
          <a:off x="1270" y="891092"/>
          <a:ext cx="4923678" cy="323589"/>
          <a:chOff x="0" y="1384"/>
          <a:chExt cx="4149" cy="503"/>
        </a:xfrm>
      </xdr:grpSpPr>
      <xdr:sp macro="" textlink="">
        <xdr:nvSpPr>
          <xdr:cNvPr id="30" name="圆角矩形 29">
            <a:hlinkClick xmlns:r="http://schemas.openxmlformats.org/officeDocument/2006/relationships" r:id="rId1"/>
            <a:extLst>
              <a:ext uri="{FF2B5EF4-FFF2-40B4-BE49-F238E27FC236}">
                <a16:creationId xmlns:a16="http://schemas.microsoft.com/office/drawing/2014/main" id="{00000000-0008-0000-2300-00001E000000}"/>
              </a:ext>
            </a:extLst>
          </xdr:cNvPr>
          <xdr:cNvSpPr/>
        </xdr:nvSpPr>
        <xdr:spPr>
          <a:xfrm>
            <a:off x="0" y="1386"/>
            <a:ext cx="1792" cy="499"/>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200" b="1">
                <a:latin typeface="等线" panose="02010600030101010101" charset="-122"/>
                <a:ea typeface="等线" panose="02010600030101010101" charset="-122"/>
              </a:rPr>
              <a:t>美国发货须知</a:t>
            </a:r>
          </a:p>
        </xdr:txBody>
      </xdr:sp>
      <xdr:sp macro="" textlink="">
        <xdr:nvSpPr>
          <xdr:cNvPr id="31" name="圆角矩形 30">
            <a:hlinkClick xmlns:r="http://schemas.openxmlformats.org/officeDocument/2006/relationships" r:id="rId1"/>
            <a:extLst>
              <a:ext uri="{FF2B5EF4-FFF2-40B4-BE49-F238E27FC236}">
                <a16:creationId xmlns:a16="http://schemas.microsoft.com/office/drawing/2014/main" id="{00000000-0008-0000-2300-00001F000000}"/>
              </a:ext>
            </a:extLst>
          </xdr:cNvPr>
          <xdr:cNvSpPr/>
        </xdr:nvSpPr>
        <xdr:spPr>
          <a:xfrm>
            <a:off x="1810" y="1384"/>
            <a:ext cx="1394" cy="503"/>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保险服务</a:t>
            </a:r>
          </a:p>
        </xdr:txBody>
      </xdr:sp>
      <xdr:sp macro="" textlink="">
        <xdr:nvSpPr>
          <xdr:cNvPr id="32" name="圆角矩形 31">
            <a:hlinkClick xmlns:r="http://schemas.openxmlformats.org/officeDocument/2006/relationships" r:id="rId2"/>
            <a:extLst>
              <a:ext uri="{FF2B5EF4-FFF2-40B4-BE49-F238E27FC236}">
                <a16:creationId xmlns:a16="http://schemas.microsoft.com/office/drawing/2014/main" id="{00000000-0008-0000-2300-000020000000}"/>
              </a:ext>
            </a:extLst>
          </xdr:cNvPr>
          <xdr:cNvSpPr/>
        </xdr:nvSpPr>
        <xdr:spPr>
          <a:xfrm>
            <a:off x="3225" y="1385"/>
            <a:ext cx="924" cy="502"/>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目录</a:t>
            </a:r>
          </a:p>
        </xdr:txBody>
      </xdr:sp>
    </xdr:grpSp>
    <xdr:clientData/>
  </xdr:twoCellAnchor>
  <xdr:twoCellAnchor>
    <xdr:from>
      <xdr:col>59</xdr:col>
      <xdr:colOff>617855</xdr:colOff>
      <xdr:row>1</xdr:row>
      <xdr:rowOff>40005</xdr:rowOff>
    </xdr:from>
    <xdr:to>
      <xdr:col>60</xdr:col>
      <xdr:colOff>904875</xdr:colOff>
      <xdr:row>2</xdr:row>
      <xdr:rowOff>292100</xdr:rowOff>
    </xdr:to>
    <xdr:sp macro="" textlink="">
      <xdr:nvSpPr>
        <xdr:cNvPr id="33" name="左箭头 32">
          <a:hlinkClick xmlns:r="http://schemas.openxmlformats.org/officeDocument/2006/relationships" r:id="rId3"/>
          <a:extLst>
            <a:ext uri="{FF2B5EF4-FFF2-40B4-BE49-F238E27FC236}">
              <a16:creationId xmlns:a16="http://schemas.microsoft.com/office/drawing/2014/main" id="{00000000-0008-0000-2300-000021000000}"/>
            </a:ext>
          </a:extLst>
        </xdr:cNvPr>
        <xdr:cNvSpPr/>
      </xdr:nvSpPr>
      <xdr:spPr>
        <a:xfrm>
          <a:off x="52031265" y="636905"/>
          <a:ext cx="1039495" cy="582295"/>
        </a:xfrm>
        <a:prstGeom prst="leftArrow">
          <a:avLst/>
        </a:prstGeom>
        <a:solidFill>
          <a:schemeClr val="accent1"/>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返回查询表</a:t>
          </a:r>
        </a:p>
      </xdr:txBody>
    </xdr:sp>
    <xdr:clientData/>
  </xdr:twoCellAnchor>
  <xdr:twoCellAnchor>
    <xdr:from>
      <xdr:col>0</xdr:col>
      <xdr:colOff>1270</xdr:colOff>
      <xdr:row>1</xdr:row>
      <xdr:rowOff>297180</xdr:rowOff>
    </xdr:from>
    <xdr:to>
      <xdr:col>5</xdr:col>
      <xdr:colOff>61595</xdr:colOff>
      <xdr:row>2</xdr:row>
      <xdr:rowOff>290195</xdr:rowOff>
    </xdr:to>
    <xdr:grpSp>
      <xdr:nvGrpSpPr>
        <xdr:cNvPr id="34" name="组合 33">
          <a:extLst>
            <a:ext uri="{FF2B5EF4-FFF2-40B4-BE49-F238E27FC236}">
              <a16:creationId xmlns:a16="http://schemas.microsoft.com/office/drawing/2014/main" id="{00000000-0008-0000-2300-000022000000}"/>
            </a:ext>
          </a:extLst>
        </xdr:cNvPr>
        <xdr:cNvGrpSpPr/>
      </xdr:nvGrpSpPr>
      <xdr:grpSpPr>
        <a:xfrm>
          <a:off x="1270" y="891092"/>
          <a:ext cx="4923678" cy="323589"/>
          <a:chOff x="0" y="1384"/>
          <a:chExt cx="4149" cy="503"/>
        </a:xfrm>
      </xdr:grpSpPr>
      <xdr:sp macro="" textlink="">
        <xdr:nvSpPr>
          <xdr:cNvPr id="35" name="圆角矩形 34">
            <a:hlinkClick xmlns:r="http://schemas.openxmlformats.org/officeDocument/2006/relationships" r:id="rId1"/>
            <a:extLst>
              <a:ext uri="{FF2B5EF4-FFF2-40B4-BE49-F238E27FC236}">
                <a16:creationId xmlns:a16="http://schemas.microsoft.com/office/drawing/2014/main" id="{00000000-0008-0000-2300-000023000000}"/>
              </a:ext>
            </a:extLst>
          </xdr:cNvPr>
          <xdr:cNvSpPr/>
        </xdr:nvSpPr>
        <xdr:spPr>
          <a:xfrm>
            <a:off x="0" y="1386"/>
            <a:ext cx="1792" cy="499"/>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200" b="1">
                <a:latin typeface="等线" panose="02010600030101010101" charset="-122"/>
                <a:ea typeface="等线" panose="02010600030101010101" charset="-122"/>
              </a:rPr>
              <a:t>美国发货须知</a:t>
            </a:r>
          </a:p>
        </xdr:txBody>
      </xdr:sp>
      <xdr:sp macro="" textlink="">
        <xdr:nvSpPr>
          <xdr:cNvPr id="36" name="圆角矩形 35">
            <a:hlinkClick xmlns:r="http://schemas.openxmlformats.org/officeDocument/2006/relationships" r:id="rId1"/>
            <a:extLst>
              <a:ext uri="{FF2B5EF4-FFF2-40B4-BE49-F238E27FC236}">
                <a16:creationId xmlns:a16="http://schemas.microsoft.com/office/drawing/2014/main" id="{00000000-0008-0000-2300-000024000000}"/>
              </a:ext>
            </a:extLst>
          </xdr:cNvPr>
          <xdr:cNvSpPr/>
        </xdr:nvSpPr>
        <xdr:spPr>
          <a:xfrm>
            <a:off x="1810" y="1384"/>
            <a:ext cx="1394" cy="503"/>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保险服务</a:t>
            </a:r>
          </a:p>
        </xdr:txBody>
      </xdr:sp>
      <xdr:sp macro="" textlink="">
        <xdr:nvSpPr>
          <xdr:cNvPr id="37" name="圆角矩形 36">
            <a:hlinkClick xmlns:r="http://schemas.openxmlformats.org/officeDocument/2006/relationships" r:id="rId2"/>
            <a:extLst>
              <a:ext uri="{FF2B5EF4-FFF2-40B4-BE49-F238E27FC236}">
                <a16:creationId xmlns:a16="http://schemas.microsoft.com/office/drawing/2014/main" id="{00000000-0008-0000-2300-000025000000}"/>
              </a:ext>
            </a:extLst>
          </xdr:cNvPr>
          <xdr:cNvSpPr/>
        </xdr:nvSpPr>
        <xdr:spPr>
          <a:xfrm>
            <a:off x="3225" y="1385"/>
            <a:ext cx="924" cy="502"/>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目录</a:t>
            </a:r>
          </a:p>
        </xdr:txBody>
      </xdr:sp>
    </xdr:grpSp>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9525</xdr:colOff>
      <xdr:row>0</xdr:row>
      <xdr:rowOff>9525</xdr:rowOff>
    </xdr:from>
    <xdr:to>
      <xdr:col>2</xdr:col>
      <xdr:colOff>335280</xdr:colOff>
      <xdr:row>1</xdr:row>
      <xdr:rowOff>304165</xdr:rowOff>
    </xdr:to>
    <xdr:pic>
      <xdr:nvPicPr>
        <xdr:cNvPr id="2" name="图片 1" descr="567f814ed1e5eaa0c6a2fc75e034d48">
          <a:extLst>
            <a:ext uri="{FF2B5EF4-FFF2-40B4-BE49-F238E27FC236}">
              <a16:creationId xmlns:a16="http://schemas.microsoft.com/office/drawing/2014/main" id="{00000000-0008-0000-2400-000002000000}"/>
            </a:ext>
          </a:extLst>
        </xdr:cNvPr>
        <xdr:cNvPicPr>
          <a:picLocks noChangeAspect="1"/>
        </xdr:cNvPicPr>
      </xdr:nvPicPr>
      <xdr:blipFill>
        <a:blip xmlns:r="http://schemas.openxmlformats.org/officeDocument/2006/relationships" r:embed="rId1"/>
        <a:srcRect l="10226" t="26911" r="16577" b="30032"/>
        <a:stretch>
          <a:fillRect/>
        </a:stretch>
      </xdr:blipFill>
      <xdr:spPr>
        <a:xfrm>
          <a:off x="9525" y="9525"/>
          <a:ext cx="1406525" cy="891540"/>
        </a:xfrm>
        <a:prstGeom prst="rect">
          <a:avLst/>
        </a:prstGeom>
      </xdr:spPr>
    </xdr:pic>
    <xdr:clientData/>
  </xdr:twoCellAnchor>
  <xdr:twoCellAnchor>
    <xdr:from>
      <xdr:col>0</xdr:col>
      <xdr:colOff>9525</xdr:colOff>
      <xdr:row>1</xdr:row>
      <xdr:rowOff>297180</xdr:rowOff>
    </xdr:from>
    <xdr:to>
      <xdr:col>22</xdr:col>
      <xdr:colOff>78740</xdr:colOff>
      <xdr:row>2</xdr:row>
      <xdr:rowOff>295275</xdr:rowOff>
    </xdr:to>
    <xdr:grpSp>
      <xdr:nvGrpSpPr>
        <xdr:cNvPr id="10" name="组合 9">
          <a:extLst>
            <a:ext uri="{FF2B5EF4-FFF2-40B4-BE49-F238E27FC236}">
              <a16:creationId xmlns:a16="http://schemas.microsoft.com/office/drawing/2014/main" id="{00000000-0008-0000-2400-00000A000000}"/>
            </a:ext>
          </a:extLst>
        </xdr:cNvPr>
        <xdr:cNvGrpSpPr/>
      </xdr:nvGrpSpPr>
      <xdr:grpSpPr>
        <a:xfrm>
          <a:off x="9525" y="895139"/>
          <a:ext cx="13123757" cy="326178"/>
          <a:chOff x="0" y="1388"/>
          <a:chExt cx="7903" cy="509"/>
        </a:xfrm>
      </xdr:grpSpPr>
      <xdr:sp macro="" textlink="">
        <xdr:nvSpPr>
          <xdr:cNvPr id="11" name="圆角矩形 10">
            <a:hlinkClick xmlns:r="http://schemas.openxmlformats.org/officeDocument/2006/relationships" r:id="rId2"/>
            <a:extLst>
              <a:ext uri="{FF2B5EF4-FFF2-40B4-BE49-F238E27FC236}">
                <a16:creationId xmlns:a16="http://schemas.microsoft.com/office/drawing/2014/main" id="{00000000-0008-0000-2400-00000B000000}"/>
              </a:ext>
            </a:extLst>
          </xdr:cNvPr>
          <xdr:cNvSpPr/>
        </xdr:nvSpPr>
        <xdr:spPr>
          <a:xfrm>
            <a:off x="0" y="1390"/>
            <a:ext cx="1822" cy="504"/>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200" b="1">
                <a:latin typeface="等线" panose="02010600030101010101" charset="-122"/>
                <a:ea typeface="等线" panose="02010600030101010101" charset="-122"/>
              </a:rPr>
              <a:t>美国发货须知</a:t>
            </a:r>
          </a:p>
        </xdr:txBody>
      </xdr:sp>
      <xdr:sp macro="" textlink="">
        <xdr:nvSpPr>
          <xdr:cNvPr id="12" name="圆角矩形 11">
            <a:hlinkClick xmlns:r="http://schemas.openxmlformats.org/officeDocument/2006/relationships" r:id="rId3"/>
            <a:extLst>
              <a:ext uri="{FF2B5EF4-FFF2-40B4-BE49-F238E27FC236}">
                <a16:creationId xmlns:a16="http://schemas.microsoft.com/office/drawing/2014/main" id="{00000000-0008-0000-2400-00000C000000}"/>
              </a:ext>
            </a:extLst>
          </xdr:cNvPr>
          <xdr:cNvSpPr/>
        </xdr:nvSpPr>
        <xdr:spPr>
          <a:xfrm>
            <a:off x="1835" y="1388"/>
            <a:ext cx="1372" cy="509"/>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noAutofit/>
          </a:bodyP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保险服务</a:t>
            </a:r>
          </a:p>
        </xdr:txBody>
      </xdr:sp>
      <xdr:sp macro="" textlink="">
        <xdr:nvSpPr>
          <xdr:cNvPr id="13" name="圆角矩形 12">
            <a:hlinkClick xmlns:r="http://schemas.openxmlformats.org/officeDocument/2006/relationships" r:id="rId4"/>
            <a:extLst>
              <a:ext uri="{FF2B5EF4-FFF2-40B4-BE49-F238E27FC236}">
                <a16:creationId xmlns:a16="http://schemas.microsoft.com/office/drawing/2014/main" id="{00000000-0008-0000-2400-00000D000000}"/>
              </a:ext>
            </a:extLst>
          </xdr:cNvPr>
          <xdr:cNvSpPr/>
        </xdr:nvSpPr>
        <xdr:spPr>
          <a:xfrm>
            <a:off x="3223" y="1388"/>
            <a:ext cx="903" cy="508"/>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noAutofit/>
          </a:bodyP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目录</a:t>
            </a:r>
          </a:p>
        </xdr:txBody>
      </xdr:sp>
      <xdr:sp macro="" textlink="">
        <xdr:nvSpPr>
          <xdr:cNvPr id="14" name="圆角矩形 13">
            <a:extLst>
              <a:ext uri="{FF2B5EF4-FFF2-40B4-BE49-F238E27FC236}">
                <a16:creationId xmlns:a16="http://schemas.microsoft.com/office/drawing/2014/main" id="{00000000-0008-0000-2400-00000E000000}"/>
              </a:ext>
            </a:extLst>
          </xdr:cNvPr>
          <xdr:cNvSpPr/>
        </xdr:nvSpPr>
        <xdr:spPr>
          <a:xfrm>
            <a:off x="5519" y="1389"/>
            <a:ext cx="2384" cy="507"/>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noAutofit/>
          </a:bodyP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卡派包税10-49KG：+1元/KG</a:t>
            </a:r>
          </a:p>
        </xdr:txBody>
      </xdr:sp>
      <xdr:sp macro="" textlink="">
        <xdr:nvSpPr>
          <xdr:cNvPr id="15" name="圆角矩形 14">
            <a:hlinkClick xmlns:r="http://schemas.openxmlformats.org/officeDocument/2006/relationships" r:id="rId5"/>
            <a:extLst>
              <a:ext uri="{FF2B5EF4-FFF2-40B4-BE49-F238E27FC236}">
                <a16:creationId xmlns:a16="http://schemas.microsoft.com/office/drawing/2014/main" id="{00000000-0008-0000-2400-00000F000000}"/>
              </a:ext>
            </a:extLst>
          </xdr:cNvPr>
          <xdr:cNvSpPr/>
        </xdr:nvSpPr>
        <xdr:spPr>
          <a:xfrm>
            <a:off x="4140" y="1388"/>
            <a:ext cx="1364" cy="508"/>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注意事项</a:t>
            </a:r>
          </a:p>
        </xdr:txBody>
      </xdr:sp>
    </xdr:grpSp>
    <xdr:clientData/>
  </xdr:twoCellAnchor>
  <xdr:twoCellAnchor>
    <xdr:from>
      <xdr:col>89</xdr:col>
      <xdr:colOff>81915</xdr:colOff>
      <xdr:row>2</xdr:row>
      <xdr:rowOff>303530</xdr:rowOff>
    </xdr:from>
    <xdr:to>
      <xdr:col>91</xdr:col>
      <xdr:colOff>237490</xdr:colOff>
      <xdr:row>4</xdr:row>
      <xdr:rowOff>70485</xdr:rowOff>
    </xdr:to>
    <xdr:sp macro="" textlink="">
      <xdr:nvSpPr>
        <xdr:cNvPr id="4" name="左箭头 3">
          <a:hlinkClick xmlns:r="http://schemas.openxmlformats.org/officeDocument/2006/relationships" r:id="rId6"/>
          <a:extLst>
            <a:ext uri="{FF2B5EF4-FFF2-40B4-BE49-F238E27FC236}">
              <a16:creationId xmlns:a16="http://schemas.microsoft.com/office/drawing/2014/main" id="{00000000-0008-0000-2400-000004000000}"/>
            </a:ext>
          </a:extLst>
        </xdr:cNvPr>
        <xdr:cNvSpPr/>
      </xdr:nvSpPr>
      <xdr:spPr>
        <a:xfrm>
          <a:off x="52063015" y="1230630"/>
          <a:ext cx="1064895" cy="592455"/>
        </a:xfrm>
        <a:prstGeom prst="leftArrow">
          <a:avLst/>
        </a:prstGeom>
        <a:solidFill>
          <a:schemeClr val="accent2"/>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返回查询表</a:t>
          </a:r>
        </a:p>
      </xdr:txBody>
    </xdr:sp>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9525</xdr:colOff>
      <xdr:row>0</xdr:row>
      <xdr:rowOff>9525</xdr:rowOff>
    </xdr:from>
    <xdr:to>
      <xdr:col>2</xdr:col>
      <xdr:colOff>335280</xdr:colOff>
      <xdr:row>1</xdr:row>
      <xdr:rowOff>304165</xdr:rowOff>
    </xdr:to>
    <xdr:pic>
      <xdr:nvPicPr>
        <xdr:cNvPr id="3" name="图片 2" descr="567f814ed1e5eaa0c6a2fc75e034d48">
          <a:extLst>
            <a:ext uri="{FF2B5EF4-FFF2-40B4-BE49-F238E27FC236}">
              <a16:creationId xmlns:a16="http://schemas.microsoft.com/office/drawing/2014/main" id="{00000000-0008-0000-2500-000003000000}"/>
            </a:ext>
          </a:extLst>
        </xdr:cNvPr>
        <xdr:cNvPicPr>
          <a:picLocks noChangeAspect="1"/>
        </xdr:cNvPicPr>
      </xdr:nvPicPr>
      <xdr:blipFill>
        <a:blip xmlns:r="http://schemas.openxmlformats.org/officeDocument/2006/relationships" r:embed="rId1"/>
        <a:srcRect l="10226" t="26911" r="16577" b="30032"/>
        <a:stretch>
          <a:fillRect/>
        </a:stretch>
      </xdr:blipFill>
      <xdr:spPr>
        <a:xfrm>
          <a:off x="9525" y="9525"/>
          <a:ext cx="1406525" cy="891540"/>
        </a:xfrm>
        <a:prstGeom prst="rect">
          <a:avLst/>
        </a:prstGeom>
      </xdr:spPr>
    </xdr:pic>
    <xdr:clientData/>
  </xdr:twoCellAnchor>
  <xdr:twoCellAnchor>
    <xdr:from>
      <xdr:col>109</xdr:col>
      <xdr:colOff>78740</xdr:colOff>
      <xdr:row>1</xdr:row>
      <xdr:rowOff>29210</xdr:rowOff>
    </xdr:from>
    <xdr:to>
      <xdr:col>110</xdr:col>
      <xdr:colOff>654685</xdr:colOff>
      <xdr:row>2</xdr:row>
      <xdr:rowOff>281305</xdr:rowOff>
    </xdr:to>
    <xdr:sp macro="" textlink="">
      <xdr:nvSpPr>
        <xdr:cNvPr id="2" name="左箭头 1">
          <a:hlinkClick xmlns:r="http://schemas.openxmlformats.org/officeDocument/2006/relationships" r:id="rId2"/>
          <a:extLst>
            <a:ext uri="{FF2B5EF4-FFF2-40B4-BE49-F238E27FC236}">
              <a16:creationId xmlns:a16="http://schemas.microsoft.com/office/drawing/2014/main" id="{00000000-0008-0000-2500-000002000000}"/>
            </a:ext>
          </a:extLst>
        </xdr:cNvPr>
        <xdr:cNvSpPr/>
      </xdr:nvSpPr>
      <xdr:spPr>
        <a:xfrm>
          <a:off x="61645800" y="626110"/>
          <a:ext cx="1104900" cy="582295"/>
        </a:xfrm>
        <a:prstGeom prst="leftArrow">
          <a:avLst/>
        </a:prstGeom>
        <a:solidFill>
          <a:schemeClr val="accent1"/>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返回查询表</a:t>
          </a:r>
        </a:p>
      </xdr:txBody>
    </xdr:sp>
    <xdr:clientData/>
  </xdr:twoCellAnchor>
  <xdr:twoCellAnchor>
    <xdr:from>
      <xdr:col>0</xdr:col>
      <xdr:colOff>9525</xdr:colOff>
      <xdr:row>1</xdr:row>
      <xdr:rowOff>288925</xdr:rowOff>
    </xdr:from>
    <xdr:to>
      <xdr:col>22</xdr:col>
      <xdr:colOff>587375</xdr:colOff>
      <xdr:row>2</xdr:row>
      <xdr:rowOff>312420</xdr:rowOff>
    </xdr:to>
    <xdr:grpSp>
      <xdr:nvGrpSpPr>
        <xdr:cNvPr id="4" name="组合 3">
          <a:extLst>
            <a:ext uri="{FF2B5EF4-FFF2-40B4-BE49-F238E27FC236}">
              <a16:creationId xmlns:a16="http://schemas.microsoft.com/office/drawing/2014/main" id="{00000000-0008-0000-2500-000004000000}"/>
            </a:ext>
          </a:extLst>
        </xdr:cNvPr>
        <xdr:cNvGrpSpPr/>
      </xdr:nvGrpSpPr>
      <xdr:grpSpPr>
        <a:xfrm>
          <a:off x="9525" y="886884"/>
          <a:ext cx="13537142" cy="351578"/>
          <a:chOff x="-12" y="1390"/>
          <a:chExt cx="16989" cy="533"/>
        </a:xfrm>
      </xdr:grpSpPr>
      <xdr:grpSp>
        <xdr:nvGrpSpPr>
          <xdr:cNvPr id="5" name="组合 4">
            <a:extLst>
              <a:ext uri="{FF2B5EF4-FFF2-40B4-BE49-F238E27FC236}">
                <a16:creationId xmlns:a16="http://schemas.microsoft.com/office/drawing/2014/main" id="{00000000-0008-0000-2500-000005000000}"/>
              </a:ext>
            </a:extLst>
          </xdr:cNvPr>
          <xdr:cNvGrpSpPr/>
        </xdr:nvGrpSpPr>
        <xdr:grpSpPr>
          <a:xfrm>
            <a:off x="-12" y="1413"/>
            <a:ext cx="8967" cy="509"/>
            <a:chOff x="0" y="1388"/>
            <a:chExt cx="8975" cy="508"/>
          </a:xfrm>
        </xdr:grpSpPr>
        <xdr:sp macro="" textlink="">
          <xdr:nvSpPr>
            <xdr:cNvPr id="6" name="圆角矩形 5">
              <a:hlinkClick xmlns:r="http://schemas.openxmlformats.org/officeDocument/2006/relationships" r:id="rId3"/>
              <a:extLst>
                <a:ext uri="{FF2B5EF4-FFF2-40B4-BE49-F238E27FC236}">
                  <a16:creationId xmlns:a16="http://schemas.microsoft.com/office/drawing/2014/main" id="{00000000-0008-0000-2500-000006000000}"/>
                </a:ext>
              </a:extLst>
            </xdr:cNvPr>
            <xdr:cNvSpPr/>
          </xdr:nvSpPr>
          <xdr:spPr>
            <a:xfrm>
              <a:off x="0" y="1390"/>
              <a:ext cx="1822" cy="504"/>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200" b="1">
                  <a:latin typeface="等线" panose="02010600030101010101" charset="-122"/>
                  <a:ea typeface="等线" panose="02010600030101010101" charset="-122"/>
                </a:rPr>
                <a:t>美国发货须知</a:t>
              </a:r>
            </a:p>
          </xdr:txBody>
        </xdr:sp>
        <xdr:sp macro="" textlink="">
          <xdr:nvSpPr>
            <xdr:cNvPr id="7" name="圆角矩形 6">
              <a:hlinkClick xmlns:r="http://schemas.openxmlformats.org/officeDocument/2006/relationships" r:id="rId4"/>
              <a:extLst>
                <a:ext uri="{FF2B5EF4-FFF2-40B4-BE49-F238E27FC236}">
                  <a16:creationId xmlns:a16="http://schemas.microsoft.com/office/drawing/2014/main" id="{00000000-0008-0000-2500-000007000000}"/>
                </a:ext>
              </a:extLst>
            </xdr:cNvPr>
            <xdr:cNvSpPr/>
          </xdr:nvSpPr>
          <xdr:spPr>
            <a:xfrm>
              <a:off x="1835" y="1388"/>
              <a:ext cx="1372" cy="509"/>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noAutofit/>
            </a:bodyP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保险服务</a:t>
              </a:r>
            </a:p>
          </xdr:txBody>
        </xdr:sp>
        <xdr:sp macro="" textlink="">
          <xdr:nvSpPr>
            <xdr:cNvPr id="8" name="圆角矩形 7">
              <a:hlinkClick xmlns:r="http://schemas.openxmlformats.org/officeDocument/2006/relationships" r:id="rId5"/>
              <a:extLst>
                <a:ext uri="{FF2B5EF4-FFF2-40B4-BE49-F238E27FC236}">
                  <a16:creationId xmlns:a16="http://schemas.microsoft.com/office/drawing/2014/main" id="{00000000-0008-0000-2500-000008000000}"/>
                </a:ext>
              </a:extLst>
            </xdr:cNvPr>
            <xdr:cNvSpPr/>
          </xdr:nvSpPr>
          <xdr:spPr>
            <a:xfrm>
              <a:off x="3223" y="1388"/>
              <a:ext cx="903" cy="508"/>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noAutofit/>
            </a:bodyP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目录</a:t>
              </a:r>
            </a:p>
          </xdr:txBody>
        </xdr:sp>
        <xdr:sp macro="" textlink="">
          <xdr:nvSpPr>
            <xdr:cNvPr id="9" name="圆角矩形 8">
              <a:extLst>
                <a:ext uri="{FF2B5EF4-FFF2-40B4-BE49-F238E27FC236}">
                  <a16:creationId xmlns:a16="http://schemas.microsoft.com/office/drawing/2014/main" id="{00000000-0008-0000-2500-000009000000}"/>
                </a:ext>
              </a:extLst>
            </xdr:cNvPr>
            <xdr:cNvSpPr/>
          </xdr:nvSpPr>
          <xdr:spPr>
            <a:xfrm>
              <a:off x="5519" y="1389"/>
              <a:ext cx="3457" cy="507"/>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noAutofit/>
            </a:bodyP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卡派包税10-49KG：+1/KG</a:t>
              </a:r>
            </a:p>
          </xdr:txBody>
        </xdr:sp>
        <xdr:sp macro="" textlink="">
          <xdr:nvSpPr>
            <xdr:cNvPr id="19" name="圆角矩形 18">
              <a:hlinkClick xmlns:r="http://schemas.openxmlformats.org/officeDocument/2006/relationships" r:id="rId6"/>
              <a:extLst>
                <a:ext uri="{FF2B5EF4-FFF2-40B4-BE49-F238E27FC236}">
                  <a16:creationId xmlns:a16="http://schemas.microsoft.com/office/drawing/2014/main" id="{00000000-0008-0000-2500-000013000000}"/>
                </a:ext>
              </a:extLst>
            </xdr:cNvPr>
            <xdr:cNvSpPr/>
          </xdr:nvSpPr>
          <xdr:spPr>
            <a:xfrm>
              <a:off x="4140" y="1388"/>
              <a:ext cx="1364" cy="508"/>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注意事项</a:t>
              </a:r>
            </a:p>
          </xdr:txBody>
        </xdr:sp>
      </xdr:grpSp>
      <xdr:sp macro="" textlink="">
        <xdr:nvSpPr>
          <xdr:cNvPr id="20" name="圆角矩形 19">
            <a:extLst>
              <a:ext uri="{FF2B5EF4-FFF2-40B4-BE49-F238E27FC236}">
                <a16:creationId xmlns:a16="http://schemas.microsoft.com/office/drawing/2014/main" id="{00000000-0008-0000-2500-000014000000}"/>
              </a:ext>
            </a:extLst>
          </xdr:cNvPr>
          <xdr:cNvSpPr/>
        </xdr:nvSpPr>
        <xdr:spPr>
          <a:xfrm>
            <a:off x="8983" y="1411"/>
            <a:ext cx="3991" cy="512"/>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noAutofit/>
          </a:bodyP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沃尔玛卡派包税21-49KG：+2/KG</a:t>
            </a:r>
          </a:p>
        </xdr:txBody>
      </xdr:sp>
      <xdr:sp macro="" textlink="">
        <xdr:nvSpPr>
          <xdr:cNvPr id="21" name="圆角矩形 20">
            <a:extLst>
              <a:ext uri="{FF2B5EF4-FFF2-40B4-BE49-F238E27FC236}">
                <a16:creationId xmlns:a16="http://schemas.microsoft.com/office/drawing/2014/main" id="{00000000-0008-0000-2500-000015000000}"/>
              </a:ext>
            </a:extLst>
          </xdr:cNvPr>
          <xdr:cNvSpPr/>
        </xdr:nvSpPr>
        <xdr:spPr>
          <a:xfrm>
            <a:off x="12983" y="1390"/>
            <a:ext cx="3995" cy="512"/>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noAutofit/>
          </a:bodyP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沃尔玛卡派包税</a:t>
            </a:r>
            <a:r>
              <a:rPr lang="en-US" altLang="zh-CN" sz="1200" b="1">
                <a:latin typeface="等线" panose="02010600030101010101" charset="-122"/>
                <a:ea typeface="等线" panose="02010600030101010101" charset="-122"/>
              </a:rPr>
              <a:t>50-99</a:t>
            </a:r>
            <a:r>
              <a:rPr lang="zh-CN" altLang="en-US" sz="1200" b="1">
                <a:latin typeface="等线" panose="02010600030101010101" charset="-122"/>
                <a:ea typeface="等线" panose="02010600030101010101" charset="-122"/>
              </a:rPr>
              <a:t>KG：+</a:t>
            </a:r>
            <a:r>
              <a:rPr lang="en-US" altLang="zh-CN" sz="1200" b="1">
                <a:latin typeface="等线" panose="02010600030101010101" charset="-122"/>
                <a:ea typeface="等线" panose="02010600030101010101" charset="-122"/>
              </a:rPr>
              <a:t>1</a:t>
            </a:r>
            <a:r>
              <a:rPr lang="zh-CN" altLang="en-US" sz="1200" b="1">
                <a:latin typeface="等线" panose="02010600030101010101" charset="-122"/>
                <a:ea typeface="等线" panose="02010600030101010101" charset="-122"/>
              </a:rPr>
              <a:t>/KG</a:t>
            </a:r>
          </a:p>
        </xdr:txBody>
      </xdr:sp>
    </xdr:grpSp>
    <xdr:clientData/>
  </xdr:twoCellAnchor>
  <xdr:twoCellAnchor>
    <xdr:from>
      <xdr:col>109</xdr:col>
      <xdr:colOff>78740</xdr:colOff>
      <xdr:row>1</xdr:row>
      <xdr:rowOff>29210</xdr:rowOff>
    </xdr:from>
    <xdr:to>
      <xdr:col>110</xdr:col>
      <xdr:colOff>654685</xdr:colOff>
      <xdr:row>2</xdr:row>
      <xdr:rowOff>281305</xdr:rowOff>
    </xdr:to>
    <xdr:sp macro="" textlink="">
      <xdr:nvSpPr>
        <xdr:cNvPr id="22" name="左箭头 21">
          <a:hlinkClick xmlns:r="http://schemas.openxmlformats.org/officeDocument/2006/relationships" r:id="rId2"/>
          <a:extLst>
            <a:ext uri="{FF2B5EF4-FFF2-40B4-BE49-F238E27FC236}">
              <a16:creationId xmlns:a16="http://schemas.microsoft.com/office/drawing/2014/main" id="{00000000-0008-0000-2500-000016000000}"/>
            </a:ext>
          </a:extLst>
        </xdr:cNvPr>
        <xdr:cNvSpPr/>
      </xdr:nvSpPr>
      <xdr:spPr>
        <a:xfrm>
          <a:off x="61645800" y="626110"/>
          <a:ext cx="1104900" cy="582295"/>
        </a:xfrm>
        <a:prstGeom prst="leftArrow">
          <a:avLst/>
        </a:prstGeom>
        <a:solidFill>
          <a:schemeClr val="accent1"/>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返回查询表</a:t>
          </a:r>
        </a:p>
      </xdr:txBody>
    </xdr:sp>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9525</xdr:colOff>
      <xdr:row>0</xdr:row>
      <xdr:rowOff>9525</xdr:rowOff>
    </xdr:from>
    <xdr:to>
      <xdr:col>2</xdr:col>
      <xdr:colOff>335280</xdr:colOff>
      <xdr:row>1</xdr:row>
      <xdr:rowOff>304165</xdr:rowOff>
    </xdr:to>
    <xdr:pic>
      <xdr:nvPicPr>
        <xdr:cNvPr id="4" name="图片 3" descr="567f814ed1e5eaa0c6a2fc75e034d48">
          <a:extLst>
            <a:ext uri="{FF2B5EF4-FFF2-40B4-BE49-F238E27FC236}">
              <a16:creationId xmlns:a16="http://schemas.microsoft.com/office/drawing/2014/main" id="{00000000-0008-0000-2600-000004000000}"/>
            </a:ext>
          </a:extLst>
        </xdr:cNvPr>
        <xdr:cNvPicPr>
          <a:picLocks noChangeAspect="1"/>
        </xdr:cNvPicPr>
      </xdr:nvPicPr>
      <xdr:blipFill>
        <a:blip xmlns:r="http://schemas.openxmlformats.org/officeDocument/2006/relationships" r:embed="rId1"/>
        <a:srcRect l="10226" t="26911" r="16577" b="30032"/>
        <a:stretch>
          <a:fillRect/>
        </a:stretch>
      </xdr:blipFill>
      <xdr:spPr>
        <a:xfrm>
          <a:off x="9525" y="9525"/>
          <a:ext cx="1406525" cy="891540"/>
        </a:xfrm>
        <a:prstGeom prst="rect">
          <a:avLst/>
        </a:prstGeom>
      </xdr:spPr>
    </xdr:pic>
    <xdr:clientData/>
  </xdr:twoCellAnchor>
  <xdr:twoCellAnchor>
    <xdr:from>
      <xdr:col>67</xdr:col>
      <xdr:colOff>74295</xdr:colOff>
      <xdr:row>1</xdr:row>
      <xdr:rowOff>31750</xdr:rowOff>
    </xdr:from>
    <xdr:to>
      <xdr:col>68</xdr:col>
      <xdr:colOff>650240</xdr:colOff>
      <xdr:row>2</xdr:row>
      <xdr:rowOff>283845</xdr:rowOff>
    </xdr:to>
    <xdr:sp macro="" textlink="">
      <xdr:nvSpPr>
        <xdr:cNvPr id="5" name="左箭头 4">
          <a:hlinkClick xmlns:r="http://schemas.openxmlformats.org/officeDocument/2006/relationships" r:id="rId2"/>
          <a:extLst>
            <a:ext uri="{FF2B5EF4-FFF2-40B4-BE49-F238E27FC236}">
              <a16:creationId xmlns:a16="http://schemas.microsoft.com/office/drawing/2014/main" id="{00000000-0008-0000-2600-000005000000}"/>
            </a:ext>
          </a:extLst>
        </xdr:cNvPr>
        <xdr:cNvSpPr/>
      </xdr:nvSpPr>
      <xdr:spPr>
        <a:xfrm>
          <a:off x="37345620" y="628650"/>
          <a:ext cx="1232535" cy="582295"/>
        </a:xfrm>
        <a:prstGeom prst="leftArrow">
          <a:avLst/>
        </a:prstGeom>
        <a:solidFill>
          <a:schemeClr val="accent1"/>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返回查询表</a:t>
          </a:r>
        </a:p>
      </xdr:txBody>
    </xdr:sp>
    <xdr:clientData/>
  </xdr:twoCellAnchor>
  <xdr:twoCellAnchor>
    <xdr:from>
      <xdr:col>67</xdr:col>
      <xdr:colOff>74295</xdr:colOff>
      <xdr:row>1</xdr:row>
      <xdr:rowOff>31750</xdr:rowOff>
    </xdr:from>
    <xdr:to>
      <xdr:col>68</xdr:col>
      <xdr:colOff>650240</xdr:colOff>
      <xdr:row>2</xdr:row>
      <xdr:rowOff>283845</xdr:rowOff>
    </xdr:to>
    <xdr:sp macro="" textlink="">
      <xdr:nvSpPr>
        <xdr:cNvPr id="6" name="左箭头 5">
          <a:hlinkClick xmlns:r="http://schemas.openxmlformats.org/officeDocument/2006/relationships" r:id="rId2"/>
          <a:extLst>
            <a:ext uri="{FF2B5EF4-FFF2-40B4-BE49-F238E27FC236}">
              <a16:creationId xmlns:a16="http://schemas.microsoft.com/office/drawing/2014/main" id="{00000000-0008-0000-2600-000006000000}"/>
            </a:ext>
          </a:extLst>
        </xdr:cNvPr>
        <xdr:cNvSpPr/>
      </xdr:nvSpPr>
      <xdr:spPr>
        <a:xfrm>
          <a:off x="37345620" y="628650"/>
          <a:ext cx="1232535" cy="582295"/>
        </a:xfrm>
        <a:prstGeom prst="leftArrow">
          <a:avLst/>
        </a:prstGeom>
        <a:solidFill>
          <a:schemeClr val="accent1"/>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返回查询表</a:t>
          </a:r>
        </a:p>
      </xdr:txBody>
    </xdr:sp>
    <xdr:clientData/>
  </xdr:twoCellAnchor>
  <xdr:twoCellAnchor>
    <xdr:from>
      <xdr:col>0</xdr:col>
      <xdr:colOff>9525</xdr:colOff>
      <xdr:row>1</xdr:row>
      <xdr:rowOff>284480</xdr:rowOff>
    </xdr:from>
    <xdr:to>
      <xdr:col>22</xdr:col>
      <xdr:colOff>593090</xdr:colOff>
      <xdr:row>2</xdr:row>
      <xdr:rowOff>302260</xdr:rowOff>
    </xdr:to>
    <xdr:grpSp>
      <xdr:nvGrpSpPr>
        <xdr:cNvPr id="7" name="组合 6">
          <a:extLst>
            <a:ext uri="{FF2B5EF4-FFF2-40B4-BE49-F238E27FC236}">
              <a16:creationId xmlns:a16="http://schemas.microsoft.com/office/drawing/2014/main" id="{00000000-0008-0000-2600-000007000000}"/>
            </a:ext>
          </a:extLst>
        </xdr:cNvPr>
        <xdr:cNvGrpSpPr/>
      </xdr:nvGrpSpPr>
      <xdr:grpSpPr>
        <a:xfrm>
          <a:off x="9525" y="882439"/>
          <a:ext cx="13373524" cy="345863"/>
          <a:chOff x="-12" y="1390"/>
          <a:chExt cx="16989" cy="533"/>
        </a:xfrm>
      </xdr:grpSpPr>
      <xdr:grpSp>
        <xdr:nvGrpSpPr>
          <xdr:cNvPr id="8" name="组合 7">
            <a:extLst>
              <a:ext uri="{FF2B5EF4-FFF2-40B4-BE49-F238E27FC236}">
                <a16:creationId xmlns:a16="http://schemas.microsoft.com/office/drawing/2014/main" id="{00000000-0008-0000-2600-000008000000}"/>
              </a:ext>
            </a:extLst>
          </xdr:cNvPr>
          <xdr:cNvGrpSpPr/>
        </xdr:nvGrpSpPr>
        <xdr:grpSpPr>
          <a:xfrm>
            <a:off x="-12" y="1413"/>
            <a:ext cx="8967" cy="509"/>
            <a:chOff x="0" y="1388"/>
            <a:chExt cx="8975" cy="508"/>
          </a:xfrm>
        </xdr:grpSpPr>
        <xdr:sp macro="" textlink="">
          <xdr:nvSpPr>
            <xdr:cNvPr id="9" name="圆角矩形 8">
              <a:hlinkClick xmlns:r="http://schemas.openxmlformats.org/officeDocument/2006/relationships" r:id="rId3"/>
              <a:extLst>
                <a:ext uri="{FF2B5EF4-FFF2-40B4-BE49-F238E27FC236}">
                  <a16:creationId xmlns:a16="http://schemas.microsoft.com/office/drawing/2014/main" id="{00000000-0008-0000-2600-000009000000}"/>
                </a:ext>
              </a:extLst>
            </xdr:cNvPr>
            <xdr:cNvSpPr/>
          </xdr:nvSpPr>
          <xdr:spPr>
            <a:xfrm>
              <a:off x="0" y="1390"/>
              <a:ext cx="1822" cy="504"/>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200" b="1">
                  <a:latin typeface="等线" panose="02010600030101010101" charset="-122"/>
                  <a:ea typeface="等线" panose="02010600030101010101" charset="-122"/>
                </a:rPr>
                <a:t>美国发货须知</a:t>
              </a:r>
            </a:p>
          </xdr:txBody>
        </xdr:sp>
        <xdr:sp macro="" textlink="">
          <xdr:nvSpPr>
            <xdr:cNvPr id="10" name="圆角矩形 9">
              <a:hlinkClick xmlns:r="http://schemas.openxmlformats.org/officeDocument/2006/relationships" r:id="rId4"/>
              <a:extLst>
                <a:ext uri="{FF2B5EF4-FFF2-40B4-BE49-F238E27FC236}">
                  <a16:creationId xmlns:a16="http://schemas.microsoft.com/office/drawing/2014/main" id="{00000000-0008-0000-2600-00000A000000}"/>
                </a:ext>
              </a:extLst>
            </xdr:cNvPr>
            <xdr:cNvSpPr/>
          </xdr:nvSpPr>
          <xdr:spPr>
            <a:xfrm>
              <a:off x="1835" y="1388"/>
              <a:ext cx="1372" cy="509"/>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noAutofit/>
            </a:bodyP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保险服务</a:t>
              </a:r>
            </a:p>
          </xdr:txBody>
        </xdr:sp>
        <xdr:sp macro="" textlink="">
          <xdr:nvSpPr>
            <xdr:cNvPr id="20" name="圆角矩形 19">
              <a:hlinkClick xmlns:r="http://schemas.openxmlformats.org/officeDocument/2006/relationships" r:id="rId5"/>
              <a:extLst>
                <a:ext uri="{FF2B5EF4-FFF2-40B4-BE49-F238E27FC236}">
                  <a16:creationId xmlns:a16="http://schemas.microsoft.com/office/drawing/2014/main" id="{00000000-0008-0000-2600-000014000000}"/>
                </a:ext>
              </a:extLst>
            </xdr:cNvPr>
            <xdr:cNvSpPr/>
          </xdr:nvSpPr>
          <xdr:spPr>
            <a:xfrm>
              <a:off x="3223" y="1388"/>
              <a:ext cx="903" cy="508"/>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noAutofit/>
            </a:bodyP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目录</a:t>
              </a:r>
            </a:p>
          </xdr:txBody>
        </xdr:sp>
        <xdr:sp macro="" textlink="">
          <xdr:nvSpPr>
            <xdr:cNvPr id="21" name="圆角矩形 20">
              <a:extLst>
                <a:ext uri="{FF2B5EF4-FFF2-40B4-BE49-F238E27FC236}">
                  <a16:creationId xmlns:a16="http://schemas.microsoft.com/office/drawing/2014/main" id="{00000000-0008-0000-2600-000015000000}"/>
                </a:ext>
              </a:extLst>
            </xdr:cNvPr>
            <xdr:cNvSpPr/>
          </xdr:nvSpPr>
          <xdr:spPr>
            <a:xfrm>
              <a:off x="5519" y="1389"/>
              <a:ext cx="3457" cy="507"/>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noAutofit/>
            </a:bodyP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卡派包税10-49KG：+1/KG</a:t>
              </a:r>
            </a:p>
          </xdr:txBody>
        </xdr:sp>
        <xdr:sp macro="" textlink="">
          <xdr:nvSpPr>
            <xdr:cNvPr id="24" name="圆角矩形 23">
              <a:hlinkClick xmlns:r="http://schemas.openxmlformats.org/officeDocument/2006/relationships" r:id="rId6"/>
              <a:extLst>
                <a:ext uri="{FF2B5EF4-FFF2-40B4-BE49-F238E27FC236}">
                  <a16:creationId xmlns:a16="http://schemas.microsoft.com/office/drawing/2014/main" id="{00000000-0008-0000-2600-000018000000}"/>
                </a:ext>
              </a:extLst>
            </xdr:cNvPr>
            <xdr:cNvSpPr/>
          </xdr:nvSpPr>
          <xdr:spPr>
            <a:xfrm>
              <a:off x="4140" y="1388"/>
              <a:ext cx="1364" cy="508"/>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注意事项</a:t>
              </a:r>
            </a:p>
          </xdr:txBody>
        </xdr:sp>
      </xdr:grpSp>
      <xdr:sp macro="" textlink="">
        <xdr:nvSpPr>
          <xdr:cNvPr id="25" name="圆角矩形 24">
            <a:extLst>
              <a:ext uri="{FF2B5EF4-FFF2-40B4-BE49-F238E27FC236}">
                <a16:creationId xmlns:a16="http://schemas.microsoft.com/office/drawing/2014/main" id="{00000000-0008-0000-2600-000019000000}"/>
              </a:ext>
            </a:extLst>
          </xdr:cNvPr>
          <xdr:cNvSpPr/>
        </xdr:nvSpPr>
        <xdr:spPr>
          <a:xfrm>
            <a:off x="8983" y="1411"/>
            <a:ext cx="3991" cy="512"/>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noAutofit/>
          </a:bodyP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沃尔玛卡派包税21-49KG：+2/KG</a:t>
            </a:r>
          </a:p>
        </xdr:txBody>
      </xdr:sp>
      <xdr:sp macro="" textlink="">
        <xdr:nvSpPr>
          <xdr:cNvPr id="26" name="圆角矩形 25">
            <a:extLst>
              <a:ext uri="{FF2B5EF4-FFF2-40B4-BE49-F238E27FC236}">
                <a16:creationId xmlns:a16="http://schemas.microsoft.com/office/drawing/2014/main" id="{00000000-0008-0000-2600-00001A000000}"/>
              </a:ext>
            </a:extLst>
          </xdr:cNvPr>
          <xdr:cNvSpPr/>
        </xdr:nvSpPr>
        <xdr:spPr>
          <a:xfrm>
            <a:off x="12983" y="1390"/>
            <a:ext cx="3995" cy="512"/>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noAutofit/>
          </a:bodyP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沃尔玛卡派包税</a:t>
            </a:r>
            <a:r>
              <a:rPr lang="en-US" altLang="zh-CN" sz="1200" b="1">
                <a:latin typeface="等线" panose="02010600030101010101" charset="-122"/>
                <a:ea typeface="等线" panose="02010600030101010101" charset="-122"/>
              </a:rPr>
              <a:t>50-99</a:t>
            </a:r>
            <a:r>
              <a:rPr lang="zh-CN" altLang="en-US" sz="1200" b="1">
                <a:latin typeface="等线" panose="02010600030101010101" charset="-122"/>
                <a:ea typeface="等线" panose="02010600030101010101" charset="-122"/>
              </a:rPr>
              <a:t>KG：+</a:t>
            </a:r>
            <a:r>
              <a:rPr lang="en-US" altLang="zh-CN" sz="1200" b="1">
                <a:latin typeface="等线" panose="02010600030101010101" charset="-122"/>
                <a:ea typeface="等线" panose="02010600030101010101" charset="-122"/>
              </a:rPr>
              <a:t>1</a:t>
            </a:r>
            <a:r>
              <a:rPr lang="zh-CN" altLang="en-US" sz="1200" b="1">
                <a:latin typeface="等线" panose="02010600030101010101" charset="-122"/>
                <a:ea typeface="等线" panose="02010600030101010101" charset="-122"/>
              </a:rPr>
              <a:t>/KG</a:t>
            </a:r>
          </a:p>
        </xdr:txBody>
      </xdr:sp>
    </xdr:grpSp>
    <xdr:clientData/>
  </xdr:twoCellAnchor>
  <xdr:twoCellAnchor>
    <xdr:from>
      <xdr:col>67</xdr:col>
      <xdr:colOff>74295</xdr:colOff>
      <xdr:row>1</xdr:row>
      <xdr:rowOff>31750</xdr:rowOff>
    </xdr:from>
    <xdr:to>
      <xdr:col>68</xdr:col>
      <xdr:colOff>650240</xdr:colOff>
      <xdr:row>2</xdr:row>
      <xdr:rowOff>283845</xdr:rowOff>
    </xdr:to>
    <xdr:sp macro="" textlink="">
      <xdr:nvSpPr>
        <xdr:cNvPr id="27" name="左箭头 26">
          <a:hlinkClick xmlns:r="http://schemas.openxmlformats.org/officeDocument/2006/relationships" r:id="rId2"/>
          <a:extLst>
            <a:ext uri="{FF2B5EF4-FFF2-40B4-BE49-F238E27FC236}">
              <a16:creationId xmlns:a16="http://schemas.microsoft.com/office/drawing/2014/main" id="{00000000-0008-0000-2600-00001B000000}"/>
            </a:ext>
          </a:extLst>
        </xdr:cNvPr>
        <xdr:cNvSpPr/>
      </xdr:nvSpPr>
      <xdr:spPr>
        <a:xfrm>
          <a:off x="37345620" y="628650"/>
          <a:ext cx="1232535" cy="582295"/>
        </a:xfrm>
        <a:prstGeom prst="leftArrow">
          <a:avLst/>
        </a:prstGeom>
        <a:solidFill>
          <a:schemeClr val="accent1"/>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返回查询表</a:t>
          </a:r>
        </a:p>
      </xdr:txBody>
    </xdr:sp>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9525</xdr:colOff>
      <xdr:row>0</xdr:row>
      <xdr:rowOff>9525</xdr:rowOff>
    </xdr:from>
    <xdr:to>
      <xdr:col>2</xdr:col>
      <xdr:colOff>335280</xdr:colOff>
      <xdr:row>1</xdr:row>
      <xdr:rowOff>304165</xdr:rowOff>
    </xdr:to>
    <xdr:pic>
      <xdr:nvPicPr>
        <xdr:cNvPr id="2" name="图片 1" descr="567f814ed1e5eaa0c6a2fc75e034d48">
          <a:extLst>
            <a:ext uri="{FF2B5EF4-FFF2-40B4-BE49-F238E27FC236}">
              <a16:creationId xmlns:a16="http://schemas.microsoft.com/office/drawing/2014/main" id="{00000000-0008-0000-2700-000002000000}"/>
            </a:ext>
          </a:extLst>
        </xdr:cNvPr>
        <xdr:cNvPicPr>
          <a:picLocks noChangeAspect="1"/>
        </xdr:cNvPicPr>
      </xdr:nvPicPr>
      <xdr:blipFill>
        <a:blip xmlns:r="http://schemas.openxmlformats.org/officeDocument/2006/relationships" r:embed="rId1"/>
        <a:srcRect l="10226" t="26911" r="16577" b="30032"/>
        <a:stretch>
          <a:fillRect/>
        </a:stretch>
      </xdr:blipFill>
      <xdr:spPr>
        <a:xfrm>
          <a:off x="9525" y="9525"/>
          <a:ext cx="1406525" cy="891540"/>
        </a:xfrm>
        <a:prstGeom prst="rect">
          <a:avLst/>
        </a:prstGeom>
      </xdr:spPr>
    </xdr:pic>
    <xdr:clientData/>
  </xdr:twoCellAnchor>
  <xdr:twoCellAnchor>
    <xdr:from>
      <xdr:col>65</xdr:col>
      <xdr:colOff>852170</xdr:colOff>
      <xdr:row>1</xdr:row>
      <xdr:rowOff>130810</xdr:rowOff>
    </xdr:from>
    <xdr:to>
      <xdr:col>67</xdr:col>
      <xdr:colOff>8890</xdr:colOff>
      <xdr:row>3</xdr:row>
      <xdr:rowOff>1905</xdr:rowOff>
    </xdr:to>
    <xdr:sp macro="" textlink="">
      <xdr:nvSpPr>
        <xdr:cNvPr id="3" name="左箭头 2">
          <a:hlinkClick xmlns:r="http://schemas.openxmlformats.org/officeDocument/2006/relationships" r:id="rId2"/>
          <a:extLst>
            <a:ext uri="{FF2B5EF4-FFF2-40B4-BE49-F238E27FC236}">
              <a16:creationId xmlns:a16="http://schemas.microsoft.com/office/drawing/2014/main" id="{00000000-0008-0000-2700-000003000000}"/>
            </a:ext>
          </a:extLst>
        </xdr:cNvPr>
        <xdr:cNvSpPr/>
      </xdr:nvSpPr>
      <xdr:spPr>
        <a:xfrm>
          <a:off x="39606220" y="727710"/>
          <a:ext cx="1026160" cy="582295"/>
        </a:xfrm>
        <a:prstGeom prst="leftArrow">
          <a:avLst/>
        </a:prstGeom>
        <a:solidFill>
          <a:schemeClr val="accent5">
            <a:lumMod val="75000"/>
          </a:schemeClr>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返回查询表</a:t>
          </a:r>
        </a:p>
      </xdr:txBody>
    </xdr:sp>
    <xdr:clientData/>
  </xdr:twoCellAnchor>
  <xdr:twoCellAnchor>
    <xdr:from>
      <xdr:col>0</xdr:col>
      <xdr:colOff>9525</xdr:colOff>
      <xdr:row>2</xdr:row>
      <xdr:rowOff>12065</xdr:rowOff>
    </xdr:from>
    <xdr:to>
      <xdr:col>16</xdr:col>
      <xdr:colOff>257175</xdr:colOff>
      <xdr:row>2</xdr:row>
      <xdr:rowOff>287655</xdr:rowOff>
    </xdr:to>
    <xdr:grpSp>
      <xdr:nvGrpSpPr>
        <xdr:cNvPr id="4" name="组合 3">
          <a:extLst>
            <a:ext uri="{FF2B5EF4-FFF2-40B4-BE49-F238E27FC236}">
              <a16:creationId xmlns:a16="http://schemas.microsoft.com/office/drawing/2014/main" id="{00000000-0008-0000-2700-000004000000}"/>
            </a:ext>
          </a:extLst>
        </xdr:cNvPr>
        <xdr:cNvGrpSpPr/>
      </xdr:nvGrpSpPr>
      <xdr:grpSpPr>
        <a:xfrm>
          <a:off x="9525" y="1001607"/>
          <a:ext cx="9132359" cy="275590"/>
          <a:chOff x="0" y="1384"/>
          <a:chExt cx="9429" cy="503"/>
        </a:xfrm>
      </xdr:grpSpPr>
      <xdr:sp macro="" textlink="">
        <xdr:nvSpPr>
          <xdr:cNvPr id="5" name="圆角矩形 4">
            <a:extLst>
              <a:ext uri="{FF2B5EF4-FFF2-40B4-BE49-F238E27FC236}">
                <a16:creationId xmlns:a16="http://schemas.microsoft.com/office/drawing/2014/main" id="{00000000-0008-0000-2700-000005000000}"/>
              </a:ext>
            </a:extLst>
          </xdr:cNvPr>
          <xdr:cNvSpPr/>
        </xdr:nvSpPr>
        <xdr:spPr>
          <a:xfrm>
            <a:off x="0" y="1386"/>
            <a:ext cx="1792" cy="499"/>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200" b="1">
                <a:latin typeface="等线" panose="02010600030101010101" charset="-122"/>
                <a:ea typeface="等线" panose="02010600030101010101" charset="-122"/>
              </a:rPr>
              <a:t>美国发货须知</a:t>
            </a:r>
          </a:p>
        </xdr:txBody>
      </xdr:sp>
      <xdr:sp macro="" textlink="">
        <xdr:nvSpPr>
          <xdr:cNvPr id="6" name="圆角矩形 5">
            <a:extLst>
              <a:ext uri="{FF2B5EF4-FFF2-40B4-BE49-F238E27FC236}">
                <a16:creationId xmlns:a16="http://schemas.microsoft.com/office/drawing/2014/main" id="{00000000-0008-0000-2700-000006000000}"/>
              </a:ext>
            </a:extLst>
          </xdr:cNvPr>
          <xdr:cNvSpPr/>
        </xdr:nvSpPr>
        <xdr:spPr>
          <a:xfrm>
            <a:off x="1810" y="1384"/>
            <a:ext cx="1394" cy="503"/>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保险服务</a:t>
            </a:r>
          </a:p>
        </xdr:txBody>
      </xdr:sp>
      <xdr:sp macro="" textlink="">
        <xdr:nvSpPr>
          <xdr:cNvPr id="7" name="圆角矩形 6">
            <a:hlinkClick xmlns:r="http://schemas.openxmlformats.org/officeDocument/2006/relationships" r:id="rId3"/>
            <a:extLst>
              <a:ext uri="{FF2B5EF4-FFF2-40B4-BE49-F238E27FC236}">
                <a16:creationId xmlns:a16="http://schemas.microsoft.com/office/drawing/2014/main" id="{00000000-0008-0000-2700-000007000000}"/>
              </a:ext>
            </a:extLst>
          </xdr:cNvPr>
          <xdr:cNvSpPr/>
        </xdr:nvSpPr>
        <xdr:spPr>
          <a:xfrm>
            <a:off x="3225" y="1385"/>
            <a:ext cx="924" cy="502"/>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目录</a:t>
            </a:r>
          </a:p>
        </xdr:txBody>
      </xdr:sp>
      <xdr:sp macro="" textlink="">
        <xdr:nvSpPr>
          <xdr:cNvPr id="8" name="圆角矩形 7">
            <a:extLst>
              <a:ext uri="{FF2B5EF4-FFF2-40B4-BE49-F238E27FC236}">
                <a16:creationId xmlns:a16="http://schemas.microsoft.com/office/drawing/2014/main" id="{00000000-0008-0000-2700-000008000000}"/>
              </a:ext>
            </a:extLst>
          </xdr:cNvPr>
          <xdr:cNvSpPr/>
        </xdr:nvSpPr>
        <xdr:spPr>
          <a:xfrm>
            <a:off x="5582" y="1385"/>
            <a:ext cx="3847" cy="501"/>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ctr"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buClrTx/>
              <a:buSzTx/>
              <a:buFontTx/>
            </a:pPr>
            <a:r>
              <a:rPr lang="zh-CN" altLang="en-US" sz="1200" b="1">
                <a:latin typeface="等线" panose="02010600030101010101" charset="-122"/>
                <a:ea typeface="等线" panose="02010600030101010101" charset="-122"/>
              </a:rPr>
              <a:t>卡派包税10-49KG：+1元/KG</a:t>
            </a:r>
          </a:p>
        </xdr:txBody>
      </xdr:sp>
      <xdr:sp macro="" textlink="">
        <xdr:nvSpPr>
          <xdr:cNvPr id="9" name="圆角矩形 8">
            <a:extLst>
              <a:ext uri="{FF2B5EF4-FFF2-40B4-BE49-F238E27FC236}">
                <a16:creationId xmlns:a16="http://schemas.microsoft.com/office/drawing/2014/main" id="{00000000-0008-0000-2700-000009000000}"/>
              </a:ext>
            </a:extLst>
          </xdr:cNvPr>
          <xdr:cNvSpPr/>
        </xdr:nvSpPr>
        <xdr:spPr>
          <a:xfrm>
            <a:off x="4168" y="1384"/>
            <a:ext cx="1393" cy="503"/>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注意事项</a:t>
            </a:r>
          </a:p>
        </xdr:txBody>
      </xdr:sp>
    </xdr:grpSp>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9525</xdr:colOff>
      <xdr:row>0</xdr:row>
      <xdr:rowOff>9525</xdr:rowOff>
    </xdr:from>
    <xdr:to>
      <xdr:col>2</xdr:col>
      <xdr:colOff>335280</xdr:colOff>
      <xdr:row>1</xdr:row>
      <xdr:rowOff>304165</xdr:rowOff>
    </xdr:to>
    <xdr:pic>
      <xdr:nvPicPr>
        <xdr:cNvPr id="2" name="图片 1" descr="567f814ed1e5eaa0c6a2fc75e034d48">
          <a:extLst>
            <a:ext uri="{FF2B5EF4-FFF2-40B4-BE49-F238E27FC236}">
              <a16:creationId xmlns:a16="http://schemas.microsoft.com/office/drawing/2014/main" id="{00000000-0008-0000-2800-000002000000}"/>
            </a:ext>
          </a:extLst>
        </xdr:cNvPr>
        <xdr:cNvPicPr>
          <a:picLocks noChangeAspect="1"/>
        </xdr:cNvPicPr>
      </xdr:nvPicPr>
      <xdr:blipFill>
        <a:blip xmlns:r="http://schemas.openxmlformats.org/officeDocument/2006/relationships" r:embed="rId1"/>
        <a:srcRect l="10226" t="26911" r="16577" b="30032"/>
        <a:stretch>
          <a:fillRect/>
        </a:stretch>
      </xdr:blipFill>
      <xdr:spPr>
        <a:xfrm>
          <a:off x="9525" y="9525"/>
          <a:ext cx="1406525" cy="891540"/>
        </a:xfrm>
        <a:prstGeom prst="rect">
          <a:avLst/>
        </a:prstGeom>
      </xdr:spPr>
    </xdr:pic>
    <xdr:clientData/>
  </xdr:twoCellAnchor>
  <xdr:twoCellAnchor>
    <xdr:from>
      <xdr:col>0</xdr:col>
      <xdr:colOff>9525</xdr:colOff>
      <xdr:row>1</xdr:row>
      <xdr:rowOff>323215</xdr:rowOff>
    </xdr:from>
    <xdr:to>
      <xdr:col>14</xdr:col>
      <xdr:colOff>920750</xdr:colOff>
      <xdr:row>2</xdr:row>
      <xdr:rowOff>299720</xdr:rowOff>
    </xdr:to>
    <xdr:grpSp>
      <xdr:nvGrpSpPr>
        <xdr:cNvPr id="3" name="组合 2">
          <a:extLst>
            <a:ext uri="{FF2B5EF4-FFF2-40B4-BE49-F238E27FC236}">
              <a16:creationId xmlns:a16="http://schemas.microsoft.com/office/drawing/2014/main" id="{00000000-0008-0000-2800-000003000000}"/>
            </a:ext>
          </a:extLst>
        </xdr:cNvPr>
        <xdr:cNvGrpSpPr/>
      </xdr:nvGrpSpPr>
      <xdr:grpSpPr>
        <a:xfrm>
          <a:off x="9525" y="921174"/>
          <a:ext cx="8552392" cy="304588"/>
          <a:chOff x="0" y="1384"/>
          <a:chExt cx="8768" cy="503"/>
        </a:xfrm>
      </xdr:grpSpPr>
      <xdr:sp macro="" textlink="">
        <xdr:nvSpPr>
          <xdr:cNvPr id="4" name="圆角矩形 3">
            <a:extLst>
              <a:ext uri="{FF2B5EF4-FFF2-40B4-BE49-F238E27FC236}">
                <a16:creationId xmlns:a16="http://schemas.microsoft.com/office/drawing/2014/main" id="{00000000-0008-0000-2800-000004000000}"/>
              </a:ext>
            </a:extLst>
          </xdr:cNvPr>
          <xdr:cNvSpPr/>
        </xdr:nvSpPr>
        <xdr:spPr>
          <a:xfrm>
            <a:off x="0" y="1386"/>
            <a:ext cx="1792" cy="499"/>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200" b="1">
                <a:latin typeface="等线" panose="02010600030101010101" charset="-122"/>
                <a:ea typeface="等线" panose="02010600030101010101" charset="-122"/>
              </a:rPr>
              <a:t>美国发货须知</a:t>
            </a:r>
          </a:p>
        </xdr:txBody>
      </xdr:sp>
      <xdr:sp macro="" textlink="">
        <xdr:nvSpPr>
          <xdr:cNvPr id="5" name="圆角矩形 4">
            <a:extLst>
              <a:ext uri="{FF2B5EF4-FFF2-40B4-BE49-F238E27FC236}">
                <a16:creationId xmlns:a16="http://schemas.microsoft.com/office/drawing/2014/main" id="{00000000-0008-0000-2800-000005000000}"/>
              </a:ext>
            </a:extLst>
          </xdr:cNvPr>
          <xdr:cNvSpPr/>
        </xdr:nvSpPr>
        <xdr:spPr>
          <a:xfrm>
            <a:off x="1810" y="1384"/>
            <a:ext cx="1394" cy="503"/>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保险服务</a:t>
            </a:r>
          </a:p>
        </xdr:txBody>
      </xdr:sp>
      <xdr:sp macro="" textlink="">
        <xdr:nvSpPr>
          <xdr:cNvPr id="6" name="圆角矩形 5">
            <a:hlinkClick xmlns:r="http://schemas.openxmlformats.org/officeDocument/2006/relationships" r:id="rId2"/>
            <a:extLst>
              <a:ext uri="{FF2B5EF4-FFF2-40B4-BE49-F238E27FC236}">
                <a16:creationId xmlns:a16="http://schemas.microsoft.com/office/drawing/2014/main" id="{00000000-0008-0000-2800-000006000000}"/>
              </a:ext>
            </a:extLst>
          </xdr:cNvPr>
          <xdr:cNvSpPr/>
        </xdr:nvSpPr>
        <xdr:spPr>
          <a:xfrm>
            <a:off x="3225" y="1385"/>
            <a:ext cx="924" cy="502"/>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目录</a:t>
            </a:r>
          </a:p>
        </xdr:txBody>
      </xdr:sp>
      <xdr:sp macro="" textlink="">
        <xdr:nvSpPr>
          <xdr:cNvPr id="7" name="圆角矩形 6">
            <a:extLst>
              <a:ext uri="{FF2B5EF4-FFF2-40B4-BE49-F238E27FC236}">
                <a16:creationId xmlns:a16="http://schemas.microsoft.com/office/drawing/2014/main" id="{00000000-0008-0000-2800-000007000000}"/>
              </a:ext>
            </a:extLst>
          </xdr:cNvPr>
          <xdr:cNvSpPr/>
        </xdr:nvSpPr>
        <xdr:spPr>
          <a:xfrm>
            <a:off x="5582" y="1385"/>
            <a:ext cx="3186" cy="501"/>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ctr"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buClrTx/>
              <a:buSzTx/>
              <a:buFontTx/>
            </a:pPr>
            <a:r>
              <a:rPr lang="zh-CN" altLang="en-US" sz="1200" b="1">
                <a:latin typeface="等线" panose="02010600030101010101" charset="-122"/>
                <a:ea typeface="等线" panose="02010600030101010101" charset="-122"/>
              </a:rPr>
              <a:t>卡派包税10-49KG：+1元/KG</a:t>
            </a:r>
          </a:p>
        </xdr:txBody>
      </xdr:sp>
      <xdr:sp macro="" textlink="">
        <xdr:nvSpPr>
          <xdr:cNvPr id="8" name="圆角矩形 7">
            <a:hlinkClick xmlns:r="http://schemas.openxmlformats.org/officeDocument/2006/relationships" r:id="rId3"/>
            <a:extLst>
              <a:ext uri="{FF2B5EF4-FFF2-40B4-BE49-F238E27FC236}">
                <a16:creationId xmlns:a16="http://schemas.microsoft.com/office/drawing/2014/main" id="{00000000-0008-0000-2800-000008000000}"/>
              </a:ext>
            </a:extLst>
          </xdr:cNvPr>
          <xdr:cNvSpPr/>
        </xdr:nvSpPr>
        <xdr:spPr>
          <a:xfrm>
            <a:off x="4168" y="1384"/>
            <a:ext cx="1393" cy="503"/>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注意事项</a:t>
            </a:r>
          </a:p>
        </xdr:txBody>
      </xdr:sp>
    </xdr:grpSp>
    <xdr:clientData/>
  </xdr:twoCellAnchor>
  <xdr:twoCellAnchor>
    <xdr:from>
      <xdr:col>43</xdr:col>
      <xdr:colOff>85725</xdr:colOff>
      <xdr:row>1</xdr:row>
      <xdr:rowOff>64770</xdr:rowOff>
    </xdr:from>
    <xdr:to>
      <xdr:col>44</xdr:col>
      <xdr:colOff>657225</xdr:colOff>
      <xdr:row>2</xdr:row>
      <xdr:rowOff>316230</xdr:rowOff>
    </xdr:to>
    <xdr:sp macro="" textlink="">
      <xdr:nvSpPr>
        <xdr:cNvPr id="9" name="左箭头 8">
          <a:hlinkClick xmlns:r="http://schemas.openxmlformats.org/officeDocument/2006/relationships" r:id="rId4"/>
          <a:extLst>
            <a:ext uri="{FF2B5EF4-FFF2-40B4-BE49-F238E27FC236}">
              <a16:creationId xmlns:a16="http://schemas.microsoft.com/office/drawing/2014/main" id="{00000000-0008-0000-2800-000009000000}"/>
            </a:ext>
          </a:extLst>
        </xdr:cNvPr>
        <xdr:cNvSpPr/>
      </xdr:nvSpPr>
      <xdr:spPr>
        <a:xfrm>
          <a:off x="24291925" y="661670"/>
          <a:ext cx="1097915" cy="581660"/>
        </a:xfrm>
        <a:prstGeom prst="leftArrow">
          <a:avLst/>
        </a:prstGeom>
        <a:solidFill>
          <a:schemeClr val="accent1"/>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返回查询表</a:t>
          </a:r>
        </a:p>
      </xdr:txBody>
    </xdr:sp>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9525</xdr:colOff>
      <xdr:row>0</xdr:row>
      <xdr:rowOff>9525</xdr:rowOff>
    </xdr:from>
    <xdr:to>
      <xdr:col>2</xdr:col>
      <xdr:colOff>335280</xdr:colOff>
      <xdr:row>1</xdr:row>
      <xdr:rowOff>304165</xdr:rowOff>
    </xdr:to>
    <xdr:pic>
      <xdr:nvPicPr>
        <xdr:cNvPr id="3" name="图片 2" descr="567f814ed1e5eaa0c6a2fc75e034d48">
          <a:extLst>
            <a:ext uri="{FF2B5EF4-FFF2-40B4-BE49-F238E27FC236}">
              <a16:creationId xmlns:a16="http://schemas.microsoft.com/office/drawing/2014/main" id="{00000000-0008-0000-2900-000003000000}"/>
            </a:ext>
          </a:extLst>
        </xdr:cNvPr>
        <xdr:cNvPicPr>
          <a:picLocks noChangeAspect="1"/>
        </xdr:cNvPicPr>
      </xdr:nvPicPr>
      <xdr:blipFill>
        <a:blip xmlns:r="http://schemas.openxmlformats.org/officeDocument/2006/relationships" r:embed="rId1"/>
        <a:srcRect l="10226" t="26911" r="16577" b="30032"/>
        <a:stretch>
          <a:fillRect/>
        </a:stretch>
      </xdr:blipFill>
      <xdr:spPr>
        <a:xfrm>
          <a:off x="9525" y="9525"/>
          <a:ext cx="1406525" cy="891540"/>
        </a:xfrm>
        <a:prstGeom prst="rect">
          <a:avLst/>
        </a:prstGeom>
      </xdr:spPr>
    </xdr:pic>
    <xdr:clientData/>
  </xdr:twoCellAnchor>
  <xdr:twoCellAnchor>
    <xdr:from>
      <xdr:col>0</xdr:col>
      <xdr:colOff>9525</xdr:colOff>
      <xdr:row>1</xdr:row>
      <xdr:rowOff>324485</xdr:rowOff>
    </xdr:from>
    <xdr:to>
      <xdr:col>20</xdr:col>
      <xdr:colOff>365125</xdr:colOff>
      <xdr:row>2</xdr:row>
      <xdr:rowOff>299085</xdr:rowOff>
    </xdr:to>
    <xdr:grpSp>
      <xdr:nvGrpSpPr>
        <xdr:cNvPr id="5" name="组合 4">
          <a:extLst>
            <a:ext uri="{FF2B5EF4-FFF2-40B4-BE49-F238E27FC236}">
              <a16:creationId xmlns:a16="http://schemas.microsoft.com/office/drawing/2014/main" id="{00000000-0008-0000-2900-000005000000}"/>
            </a:ext>
          </a:extLst>
        </xdr:cNvPr>
        <xdr:cNvGrpSpPr/>
      </xdr:nvGrpSpPr>
      <xdr:grpSpPr>
        <a:xfrm>
          <a:off x="9525" y="922444"/>
          <a:ext cx="11785600" cy="302683"/>
          <a:chOff x="0" y="1384"/>
          <a:chExt cx="8697" cy="503"/>
        </a:xfrm>
      </xdr:grpSpPr>
      <xdr:sp macro="" textlink="">
        <xdr:nvSpPr>
          <xdr:cNvPr id="6" name="圆角矩形 5">
            <a:extLst>
              <a:ext uri="{FF2B5EF4-FFF2-40B4-BE49-F238E27FC236}">
                <a16:creationId xmlns:a16="http://schemas.microsoft.com/office/drawing/2014/main" id="{00000000-0008-0000-2900-000006000000}"/>
              </a:ext>
            </a:extLst>
          </xdr:cNvPr>
          <xdr:cNvSpPr/>
        </xdr:nvSpPr>
        <xdr:spPr>
          <a:xfrm>
            <a:off x="0" y="1386"/>
            <a:ext cx="1792" cy="499"/>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200" b="1">
                <a:latin typeface="等线" panose="02010600030101010101" charset="-122"/>
                <a:ea typeface="等线" panose="02010600030101010101" charset="-122"/>
              </a:rPr>
              <a:t>美国发货须知</a:t>
            </a:r>
          </a:p>
        </xdr:txBody>
      </xdr:sp>
      <xdr:sp macro="" textlink="">
        <xdr:nvSpPr>
          <xdr:cNvPr id="7" name="圆角矩形 6">
            <a:extLst>
              <a:ext uri="{FF2B5EF4-FFF2-40B4-BE49-F238E27FC236}">
                <a16:creationId xmlns:a16="http://schemas.microsoft.com/office/drawing/2014/main" id="{00000000-0008-0000-2900-000007000000}"/>
              </a:ext>
            </a:extLst>
          </xdr:cNvPr>
          <xdr:cNvSpPr/>
        </xdr:nvSpPr>
        <xdr:spPr>
          <a:xfrm>
            <a:off x="1810" y="1384"/>
            <a:ext cx="1394" cy="503"/>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保险服务</a:t>
            </a:r>
          </a:p>
        </xdr:txBody>
      </xdr:sp>
      <xdr:sp macro="" textlink="">
        <xdr:nvSpPr>
          <xdr:cNvPr id="8" name="圆角矩形 7">
            <a:hlinkClick xmlns:r="http://schemas.openxmlformats.org/officeDocument/2006/relationships" r:id="rId2"/>
            <a:extLst>
              <a:ext uri="{FF2B5EF4-FFF2-40B4-BE49-F238E27FC236}">
                <a16:creationId xmlns:a16="http://schemas.microsoft.com/office/drawing/2014/main" id="{00000000-0008-0000-2900-000008000000}"/>
              </a:ext>
            </a:extLst>
          </xdr:cNvPr>
          <xdr:cNvSpPr/>
        </xdr:nvSpPr>
        <xdr:spPr>
          <a:xfrm>
            <a:off x="3225" y="1385"/>
            <a:ext cx="924" cy="502"/>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目录</a:t>
            </a:r>
          </a:p>
        </xdr:txBody>
      </xdr:sp>
      <xdr:sp macro="" textlink="">
        <xdr:nvSpPr>
          <xdr:cNvPr id="10" name="圆角矩形 9">
            <a:extLst>
              <a:ext uri="{FF2B5EF4-FFF2-40B4-BE49-F238E27FC236}">
                <a16:creationId xmlns:a16="http://schemas.microsoft.com/office/drawing/2014/main" id="{00000000-0008-0000-2900-00000A000000}"/>
              </a:ext>
            </a:extLst>
          </xdr:cNvPr>
          <xdr:cNvSpPr/>
        </xdr:nvSpPr>
        <xdr:spPr>
          <a:xfrm>
            <a:off x="5582" y="1385"/>
            <a:ext cx="3115" cy="501"/>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ctr"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buClrTx/>
              <a:buSzTx/>
              <a:buFontTx/>
            </a:pPr>
            <a:r>
              <a:rPr lang="zh-CN" altLang="en-US" sz="1200" b="1">
                <a:latin typeface="等线" panose="02010600030101010101" charset="-122"/>
                <a:ea typeface="等线" panose="02010600030101010101" charset="-122"/>
              </a:rPr>
              <a:t>卡派包税10-49KG：+1元/KG</a:t>
            </a:r>
          </a:p>
        </xdr:txBody>
      </xdr:sp>
      <xdr:sp macro="" textlink="">
        <xdr:nvSpPr>
          <xdr:cNvPr id="11" name="圆角矩形 10">
            <a:hlinkClick xmlns:r="http://schemas.openxmlformats.org/officeDocument/2006/relationships" r:id="rId3"/>
            <a:extLst>
              <a:ext uri="{FF2B5EF4-FFF2-40B4-BE49-F238E27FC236}">
                <a16:creationId xmlns:a16="http://schemas.microsoft.com/office/drawing/2014/main" id="{00000000-0008-0000-2900-00000B000000}"/>
              </a:ext>
            </a:extLst>
          </xdr:cNvPr>
          <xdr:cNvSpPr/>
        </xdr:nvSpPr>
        <xdr:spPr>
          <a:xfrm>
            <a:off x="4168" y="1384"/>
            <a:ext cx="1393" cy="503"/>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注意事项</a:t>
            </a:r>
          </a:p>
        </xdr:txBody>
      </xdr:sp>
    </xdr:grpSp>
    <xdr:clientData/>
  </xdr:twoCellAnchor>
  <xdr:twoCellAnchor>
    <xdr:from>
      <xdr:col>65</xdr:col>
      <xdr:colOff>97790</xdr:colOff>
      <xdr:row>1</xdr:row>
      <xdr:rowOff>45085</xdr:rowOff>
    </xdr:from>
    <xdr:to>
      <xdr:col>66</xdr:col>
      <xdr:colOff>657225</xdr:colOff>
      <xdr:row>2</xdr:row>
      <xdr:rowOff>297180</xdr:rowOff>
    </xdr:to>
    <xdr:sp macro="" textlink="">
      <xdr:nvSpPr>
        <xdr:cNvPr id="2" name="左箭头 1">
          <a:hlinkClick xmlns:r="http://schemas.openxmlformats.org/officeDocument/2006/relationships" r:id="rId4"/>
          <a:extLst>
            <a:ext uri="{FF2B5EF4-FFF2-40B4-BE49-F238E27FC236}">
              <a16:creationId xmlns:a16="http://schemas.microsoft.com/office/drawing/2014/main" id="{00000000-0008-0000-2900-000002000000}"/>
            </a:ext>
          </a:extLst>
        </xdr:cNvPr>
        <xdr:cNvSpPr/>
      </xdr:nvSpPr>
      <xdr:spPr>
        <a:xfrm>
          <a:off x="36234370" y="641985"/>
          <a:ext cx="1085850" cy="582295"/>
        </a:xfrm>
        <a:prstGeom prst="leftArrow">
          <a:avLst/>
        </a:prstGeom>
        <a:solidFill>
          <a:schemeClr val="accent1"/>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返回查询表</a:t>
          </a:r>
        </a:p>
      </xdr:txBody>
    </xdr:sp>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9525</xdr:colOff>
      <xdr:row>0</xdr:row>
      <xdr:rowOff>9525</xdr:rowOff>
    </xdr:from>
    <xdr:to>
      <xdr:col>2</xdr:col>
      <xdr:colOff>335280</xdr:colOff>
      <xdr:row>1</xdr:row>
      <xdr:rowOff>304165</xdr:rowOff>
    </xdr:to>
    <xdr:pic>
      <xdr:nvPicPr>
        <xdr:cNvPr id="2" name="图片 1" descr="567f814ed1e5eaa0c6a2fc75e034d48">
          <a:extLst>
            <a:ext uri="{FF2B5EF4-FFF2-40B4-BE49-F238E27FC236}">
              <a16:creationId xmlns:a16="http://schemas.microsoft.com/office/drawing/2014/main" id="{00000000-0008-0000-2A00-000002000000}"/>
            </a:ext>
          </a:extLst>
        </xdr:cNvPr>
        <xdr:cNvPicPr>
          <a:picLocks noChangeAspect="1"/>
        </xdr:cNvPicPr>
      </xdr:nvPicPr>
      <xdr:blipFill>
        <a:blip xmlns:r="http://schemas.openxmlformats.org/officeDocument/2006/relationships" r:embed="rId1"/>
        <a:srcRect l="10226" t="26911" r="16577" b="30032"/>
        <a:stretch>
          <a:fillRect/>
        </a:stretch>
      </xdr:blipFill>
      <xdr:spPr>
        <a:xfrm>
          <a:off x="9525" y="9525"/>
          <a:ext cx="1406525" cy="891540"/>
        </a:xfrm>
        <a:prstGeom prst="rect">
          <a:avLst/>
        </a:prstGeom>
      </xdr:spPr>
    </xdr:pic>
    <xdr:clientData/>
  </xdr:twoCellAnchor>
  <xdr:twoCellAnchor>
    <xdr:from>
      <xdr:col>43</xdr:col>
      <xdr:colOff>1000125</xdr:colOff>
      <xdr:row>1</xdr:row>
      <xdr:rowOff>126365</xdr:rowOff>
    </xdr:from>
    <xdr:to>
      <xdr:col>44</xdr:col>
      <xdr:colOff>1190625</xdr:colOff>
      <xdr:row>2</xdr:row>
      <xdr:rowOff>314960</xdr:rowOff>
    </xdr:to>
    <xdr:sp macro="" textlink="">
      <xdr:nvSpPr>
        <xdr:cNvPr id="9" name="左箭头 8">
          <a:hlinkClick xmlns:r="http://schemas.openxmlformats.org/officeDocument/2006/relationships" r:id="rId2"/>
          <a:extLst>
            <a:ext uri="{FF2B5EF4-FFF2-40B4-BE49-F238E27FC236}">
              <a16:creationId xmlns:a16="http://schemas.microsoft.com/office/drawing/2014/main" id="{00000000-0008-0000-2A00-000009000000}"/>
            </a:ext>
          </a:extLst>
        </xdr:cNvPr>
        <xdr:cNvSpPr/>
      </xdr:nvSpPr>
      <xdr:spPr>
        <a:xfrm>
          <a:off x="25547320" y="723265"/>
          <a:ext cx="1071880" cy="582295"/>
        </a:xfrm>
        <a:prstGeom prst="leftArrow">
          <a:avLst/>
        </a:prstGeom>
        <a:solidFill>
          <a:schemeClr val="accent5">
            <a:lumMod val="75000"/>
          </a:schemeClr>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返回查询表</a:t>
          </a:r>
        </a:p>
      </xdr:txBody>
    </xdr:sp>
    <xdr:clientData/>
  </xdr:twoCellAnchor>
  <xdr:twoCellAnchor>
    <xdr:from>
      <xdr:col>0</xdr:col>
      <xdr:colOff>9525</xdr:colOff>
      <xdr:row>1</xdr:row>
      <xdr:rowOff>393065</xdr:rowOff>
    </xdr:from>
    <xdr:to>
      <xdr:col>22</xdr:col>
      <xdr:colOff>1144270</xdr:colOff>
      <xdr:row>3</xdr:row>
      <xdr:rowOff>35560</xdr:rowOff>
    </xdr:to>
    <xdr:grpSp>
      <xdr:nvGrpSpPr>
        <xdr:cNvPr id="3" name="组合 2">
          <a:extLst>
            <a:ext uri="{FF2B5EF4-FFF2-40B4-BE49-F238E27FC236}">
              <a16:creationId xmlns:a16="http://schemas.microsoft.com/office/drawing/2014/main" id="{00000000-0008-0000-2A00-000003000000}"/>
            </a:ext>
          </a:extLst>
        </xdr:cNvPr>
        <xdr:cNvGrpSpPr/>
      </xdr:nvGrpSpPr>
      <xdr:grpSpPr>
        <a:xfrm>
          <a:off x="9525" y="986261"/>
          <a:ext cx="14192462" cy="351049"/>
          <a:chOff x="-12" y="1390"/>
          <a:chExt cx="16989" cy="533"/>
        </a:xfrm>
      </xdr:grpSpPr>
      <xdr:grpSp>
        <xdr:nvGrpSpPr>
          <xdr:cNvPr id="4" name="组合 3">
            <a:extLst>
              <a:ext uri="{FF2B5EF4-FFF2-40B4-BE49-F238E27FC236}">
                <a16:creationId xmlns:a16="http://schemas.microsoft.com/office/drawing/2014/main" id="{00000000-0008-0000-2A00-000004000000}"/>
              </a:ext>
            </a:extLst>
          </xdr:cNvPr>
          <xdr:cNvGrpSpPr/>
        </xdr:nvGrpSpPr>
        <xdr:grpSpPr>
          <a:xfrm>
            <a:off x="-12" y="1413"/>
            <a:ext cx="8967" cy="509"/>
            <a:chOff x="0" y="1388"/>
            <a:chExt cx="8975" cy="508"/>
          </a:xfrm>
        </xdr:grpSpPr>
        <xdr:sp macro="" textlink="">
          <xdr:nvSpPr>
            <xdr:cNvPr id="5" name="圆角矩形 4">
              <a:hlinkClick xmlns:r="http://schemas.openxmlformats.org/officeDocument/2006/relationships" r:id="rId3"/>
              <a:extLst>
                <a:ext uri="{FF2B5EF4-FFF2-40B4-BE49-F238E27FC236}">
                  <a16:creationId xmlns:a16="http://schemas.microsoft.com/office/drawing/2014/main" id="{00000000-0008-0000-2A00-000005000000}"/>
                </a:ext>
              </a:extLst>
            </xdr:cNvPr>
            <xdr:cNvSpPr/>
          </xdr:nvSpPr>
          <xdr:spPr>
            <a:xfrm>
              <a:off x="0" y="1390"/>
              <a:ext cx="1822" cy="504"/>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200" b="1">
                  <a:latin typeface="等线" panose="02010600030101010101" charset="-122"/>
                  <a:ea typeface="等线" panose="02010600030101010101" charset="-122"/>
                </a:rPr>
                <a:t>美国发货须知</a:t>
              </a:r>
            </a:p>
          </xdr:txBody>
        </xdr:sp>
        <xdr:sp macro="" textlink="">
          <xdr:nvSpPr>
            <xdr:cNvPr id="6" name="圆角矩形 5">
              <a:hlinkClick xmlns:r="http://schemas.openxmlformats.org/officeDocument/2006/relationships" r:id="rId4"/>
              <a:extLst>
                <a:ext uri="{FF2B5EF4-FFF2-40B4-BE49-F238E27FC236}">
                  <a16:creationId xmlns:a16="http://schemas.microsoft.com/office/drawing/2014/main" id="{00000000-0008-0000-2A00-000006000000}"/>
                </a:ext>
              </a:extLst>
            </xdr:cNvPr>
            <xdr:cNvSpPr/>
          </xdr:nvSpPr>
          <xdr:spPr>
            <a:xfrm>
              <a:off x="1835" y="1388"/>
              <a:ext cx="1372" cy="509"/>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noAutofit/>
            </a:bodyP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保险服务</a:t>
              </a:r>
            </a:p>
          </xdr:txBody>
        </xdr:sp>
        <xdr:sp macro="" textlink="">
          <xdr:nvSpPr>
            <xdr:cNvPr id="7" name="圆角矩形 6">
              <a:hlinkClick xmlns:r="http://schemas.openxmlformats.org/officeDocument/2006/relationships" r:id="rId5"/>
              <a:extLst>
                <a:ext uri="{FF2B5EF4-FFF2-40B4-BE49-F238E27FC236}">
                  <a16:creationId xmlns:a16="http://schemas.microsoft.com/office/drawing/2014/main" id="{00000000-0008-0000-2A00-000007000000}"/>
                </a:ext>
              </a:extLst>
            </xdr:cNvPr>
            <xdr:cNvSpPr/>
          </xdr:nvSpPr>
          <xdr:spPr>
            <a:xfrm>
              <a:off x="3223" y="1388"/>
              <a:ext cx="903" cy="508"/>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noAutofit/>
            </a:bodyP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目录</a:t>
              </a:r>
            </a:p>
          </xdr:txBody>
        </xdr:sp>
        <xdr:sp macro="" textlink="">
          <xdr:nvSpPr>
            <xdr:cNvPr id="8" name="圆角矩形 7">
              <a:extLst>
                <a:ext uri="{FF2B5EF4-FFF2-40B4-BE49-F238E27FC236}">
                  <a16:creationId xmlns:a16="http://schemas.microsoft.com/office/drawing/2014/main" id="{00000000-0008-0000-2A00-000008000000}"/>
                </a:ext>
              </a:extLst>
            </xdr:cNvPr>
            <xdr:cNvSpPr/>
          </xdr:nvSpPr>
          <xdr:spPr>
            <a:xfrm>
              <a:off x="5519" y="1389"/>
              <a:ext cx="3457" cy="507"/>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noAutofit/>
            </a:bodyP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卡派包税10-49KG：+1/KG</a:t>
              </a:r>
            </a:p>
          </xdr:txBody>
        </xdr:sp>
        <xdr:sp macro="" textlink="">
          <xdr:nvSpPr>
            <xdr:cNvPr id="16" name="圆角矩形 15">
              <a:hlinkClick xmlns:r="http://schemas.openxmlformats.org/officeDocument/2006/relationships" r:id="rId6"/>
              <a:extLst>
                <a:ext uri="{FF2B5EF4-FFF2-40B4-BE49-F238E27FC236}">
                  <a16:creationId xmlns:a16="http://schemas.microsoft.com/office/drawing/2014/main" id="{00000000-0008-0000-2A00-000010000000}"/>
                </a:ext>
              </a:extLst>
            </xdr:cNvPr>
            <xdr:cNvSpPr/>
          </xdr:nvSpPr>
          <xdr:spPr>
            <a:xfrm>
              <a:off x="4140" y="1388"/>
              <a:ext cx="1364" cy="508"/>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注意事项</a:t>
              </a:r>
            </a:p>
          </xdr:txBody>
        </xdr:sp>
      </xdr:grpSp>
      <xdr:sp macro="" textlink="">
        <xdr:nvSpPr>
          <xdr:cNvPr id="17" name="圆角矩形 16">
            <a:extLst>
              <a:ext uri="{FF2B5EF4-FFF2-40B4-BE49-F238E27FC236}">
                <a16:creationId xmlns:a16="http://schemas.microsoft.com/office/drawing/2014/main" id="{00000000-0008-0000-2A00-000011000000}"/>
              </a:ext>
            </a:extLst>
          </xdr:cNvPr>
          <xdr:cNvSpPr/>
        </xdr:nvSpPr>
        <xdr:spPr>
          <a:xfrm>
            <a:off x="8983" y="1411"/>
            <a:ext cx="3991" cy="512"/>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noAutofit/>
          </a:bodyP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沃尔玛卡派包税21-49KG：+2/KG</a:t>
            </a:r>
          </a:p>
        </xdr:txBody>
      </xdr:sp>
      <xdr:sp macro="" textlink="">
        <xdr:nvSpPr>
          <xdr:cNvPr id="18" name="圆角矩形 17">
            <a:extLst>
              <a:ext uri="{FF2B5EF4-FFF2-40B4-BE49-F238E27FC236}">
                <a16:creationId xmlns:a16="http://schemas.microsoft.com/office/drawing/2014/main" id="{00000000-0008-0000-2A00-000012000000}"/>
              </a:ext>
            </a:extLst>
          </xdr:cNvPr>
          <xdr:cNvSpPr/>
        </xdr:nvSpPr>
        <xdr:spPr>
          <a:xfrm>
            <a:off x="12983" y="1390"/>
            <a:ext cx="3995" cy="512"/>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noAutofit/>
          </a:bodyP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沃尔玛卡派包税</a:t>
            </a:r>
            <a:r>
              <a:rPr lang="en-US" altLang="zh-CN" sz="1200" b="1">
                <a:latin typeface="等线" panose="02010600030101010101" charset="-122"/>
                <a:ea typeface="等线" panose="02010600030101010101" charset="-122"/>
              </a:rPr>
              <a:t>50-99</a:t>
            </a:r>
            <a:r>
              <a:rPr lang="zh-CN" altLang="en-US" sz="1200" b="1">
                <a:latin typeface="等线" panose="02010600030101010101" charset="-122"/>
                <a:ea typeface="等线" panose="02010600030101010101" charset="-122"/>
              </a:rPr>
              <a:t>KG：+</a:t>
            </a:r>
            <a:r>
              <a:rPr lang="en-US" altLang="zh-CN" sz="1200" b="1">
                <a:latin typeface="等线" panose="02010600030101010101" charset="-122"/>
                <a:ea typeface="等线" panose="02010600030101010101" charset="-122"/>
              </a:rPr>
              <a:t>1</a:t>
            </a:r>
            <a:r>
              <a:rPr lang="zh-CN" altLang="en-US" sz="1200" b="1">
                <a:latin typeface="等线" panose="02010600030101010101" charset="-122"/>
                <a:ea typeface="等线" panose="02010600030101010101" charset="-122"/>
              </a:rPr>
              <a:t>/KG</a:t>
            </a:r>
          </a:p>
        </xdr:txBody>
      </xdr:sp>
    </xdr:grpSp>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9525</xdr:colOff>
      <xdr:row>0</xdr:row>
      <xdr:rowOff>9525</xdr:rowOff>
    </xdr:from>
    <xdr:to>
      <xdr:col>2</xdr:col>
      <xdr:colOff>335280</xdr:colOff>
      <xdr:row>1</xdr:row>
      <xdr:rowOff>304165</xdr:rowOff>
    </xdr:to>
    <xdr:pic>
      <xdr:nvPicPr>
        <xdr:cNvPr id="2" name="图片 1" descr="567f814ed1e5eaa0c6a2fc75e034d48">
          <a:extLst>
            <a:ext uri="{FF2B5EF4-FFF2-40B4-BE49-F238E27FC236}">
              <a16:creationId xmlns:a16="http://schemas.microsoft.com/office/drawing/2014/main" id="{00000000-0008-0000-2B00-000002000000}"/>
            </a:ext>
          </a:extLst>
        </xdr:cNvPr>
        <xdr:cNvPicPr>
          <a:picLocks noChangeAspect="1"/>
        </xdr:cNvPicPr>
      </xdr:nvPicPr>
      <xdr:blipFill>
        <a:blip xmlns:r="http://schemas.openxmlformats.org/officeDocument/2006/relationships" r:embed="rId1"/>
        <a:srcRect l="10226" t="26911" r="16577" b="30032"/>
        <a:stretch>
          <a:fillRect/>
        </a:stretch>
      </xdr:blipFill>
      <xdr:spPr>
        <a:xfrm>
          <a:off x="9525" y="9525"/>
          <a:ext cx="1406525" cy="891540"/>
        </a:xfrm>
        <a:prstGeom prst="rect">
          <a:avLst/>
        </a:prstGeom>
      </xdr:spPr>
    </xdr:pic>
    <xdr:clientData/>
  </xdr:twoCellAnchor>
  <xdr:twoCellAnchor>
    <xdr:from>
      <xdr:col>23</xdr:col>
      <xdr:colOff>133350</xdr:colOff>
      <xdr:row>3</xdr:row>
      <xdr:rowOff>12065</xdr:rowOff>
    </xdr:from>
    <xdr:to>
      <xdr:col>26</xdr:col>
      <xdr:colOff>267335</xdr:colOff>
      <xdr:row>4</xdr:row>
      <xdr:rowOff>86360</xdr:rowOff>
    </xdr:to>
    <xdr:sp macro="" textlink="">
      <xdr:nvSpPr>
        <xdr:cNvPr id="3" name="左箭头 2">
          <a:hlinkClick xmlns:r="http://schemas.openxmlformats.org/officeDocument/2006/relationships" r:id="rId2"/>
          <a:extLst>
            <a:ext uri="{FF2B5EF4-FFF2-40B4-BE49-F238E27FC236}">
              <a16:creationId xmlns:a16="http://schemas.microsoft.com/office/drawing/2014/main" id="{00000000-0008-0000-2B00-000003000000}"/>
            </a:ext>
          </a:extLst>
        </xdr:cNvPr>
        <xdr:cNvSpPr/>
      </xdr:nvSpPr>
      <xdr:spPr>
        <a:xfrm>
          <a:off x="15453360" y="1320165"/>
          <a:ext cx="1137920" cy="582295"/>
        </a:xfrm>
        <a:prstGeom prst="leftArrow">
          <a:avLst/>
        </a:prstGeom>
        <a:solidFill>
          <a:schemeClr val="accent1">
            <a:lumMod val="75000"/>
          </a:schemeClr>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返回查询表</a:t>
          </a:r>
        </a:p>
      </xdr:txBody>
    </xdr:sp>
    <xdr:clientData/>
  </xdr:twoCellAnchor>
  <xdr:twoCellAnchor>
    <xdr:from>
      <xdr:col>0</xdr:col>
      <xdr:colOff>0</xdr:colOff>
      <xdr:row>2</xdr:row>
      <xdr:rowOff>0</xdr:rowOff>
    </xdr:from>
    <xdr:to>
      <xdr:col>22</xdr:col>
      <xdr:colOff>131445</xdr:colOff>
      <xdr:row>3</xdr:row>
      <xdr:rowOff>35560</xdr:rowOff>
    </xdr:to>
    <xdr:grpSp>
      <xdr:nvGrpSpPr>
        <xdr:cNvPr id="10" name="组合 9">
          <a:extLst>
            <a:ext uri="{FF2B5EF4-FFF2-40B4-BE49-F238E27FC236}">
              <a16:creationId xmlns:a16="http://schemas.microsoft.com/office/drawing/2014/main" id="{00000000-0008-0000-2B00-00000A000000}"/>
            </a:ext>
          </a:extLst>
        </xdr:cNvPr>
        <xdr:cNvGrpSpPr/>
      </xdr:nvGrpSpPr>
      <xdr:grpSpPr>
        <a:xfrm>
          <a:off x="0" y="989542"/>
          <a:ext cx="14932237" cy="347768"/>
          <a:chOff x="-12" y="1390"/>
          <a:chExt cx="16989" cy="533"/>
        </a:xfrm>
      </xdr:grpSpPr>
      <xdr:grpSp>
        <xdr:nvGrpSpPr>
          <xdr:cNvPr id="11" name="组合 10">
            <a:extLst>
              <a:ext uri="{FF2B5EF4-FFF2-40B4-BE49-F238E27FC236}">
                <a16:creationId xmlns:a16="http://schemas.microsoft.com/office/drawing/2014/main" id="{00000000-0008-0000-2B00-00000B000000}"/>
              </a:ext>
            </a:extLst>
          </xdr:cNvPr>
          <xdr:cNvGrpSpPr/>
        </xdr:nvGrpSpPr>
        <xdr:grpSpPr>
          <a:xfrm>
            <a:off x="-12" y="1413"/>
            <a:ext cx="8967" cy="509"/>
            <a:chOff x="0" y="1388"/>
            <a:chExt cx="8975" cy="508"/>
          </a:xfrm>
        </xdr:grpSpPr>
        <xdr:sp macro="" textlink="">
          <xdr:nvSpPr>
            <xdr:cNvPr id="12" name="圆角矩形 11">
              <a:hlinkClick xmlns:r="http://schemas.openxmlformats.org/officeDocument/2006/relationships" r:id="rId3"/>
              <a:extLst>
                <a:ext uri="{FF2B5EF4-FFF2-40B4-BE49-F238E27FC236}">
                  <a16:creationId xmlns:a16="http://schemas.microsoft.com/office/drawing/2014/main" id="{00000000-0008-0000-2B00-00000C000000}"/>
                </a:ext>
              </a:extLst>
            </xdr:cNvPr>
            <xdr:cNvSpPr/>
          </xdr:nvSpPr>
          <xdr:spPr>
            <a:xfrm>
              <a:off x="0" y="1390"/>
              <a:ext cx="1822" cy="504"/>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200" b="1">
                  <a:latin typeface="等线" panose="02010600030101010101" charset="-122"/>
                  <a:ea typeface="等线" panose="02010600030101010101" charset="-122"/>
                </a:rPr>
                <a:t>美国发货须知</a:t>
              </a:r>
            </a:p>
          </xdr:txBody>
        </xdr:sp>
        <xdr:sp macro="" textlink="">
          <xdr:nvSpPr>
            <xdr:cNvPr id="13" name="圆角矩形 12">
              <a:hlinkClick xmlns:r="http://schemas.openxmlformats.org/officeDocument/2006/relationships" r:id="rId4"/>
              <a:extLst>
                <a:ext uri="{FF2B5EF4-FFF2-40B4-BE49-F238E27FC236}">
                  <a16:creationId xmlns:a16="http://schemas.microsoft.com/office/drawing/2014/main" id="{00000000-0008-0000-2B00-00000D000000}"/>
                </a:ext>
              </a:extLst>
            </xdr:cNvPr>
            <xdr:cNvSpPr/>
          </xdr:nvSpPr>
          <xdr:spPr>
            <a:xfrm>
              <a:off x="1835" y="1388"/>
              <a:ext cx="1372" cy="509"/>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noAutofit/>
            </a:bodyP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保险服务</a:t>
              </a:r>
            </a:p>
          </xdr:txBody>
        </xdr:sp>
        <xdr:sp macro="" textlink="">
          <xdr:nvSpPr>
            <xdr:cNvPr id="14" name="圆角矩形 13">
              <a:hlinkClick xmlns:r="http://schemas.openxmlformats.org/officeDocument/2006/relationships" r:id="rId5"/>
              <a:extLst>
                <a:ext uri="{FF2B5EF4-FFF2-40B4-BE49-F238E27FC236}">
                  <a16:creationId xmlns:a16="http://schemas.microsoft.com/office/drawing/2014/main" id="{00000000-0008-0000-2B00-00000E000000}"/>
                </a:ext>
              </a:extLst>
            </xdr:cNvPr>
            <xdr:cNvSpPr/>
          </xdr:nvSpPr>
          <xdr:spPr>
            <a:xfrm>
              <a:off x="3223" y="1388"/>
              <a:ext cx="903" cy="508"/>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noAutofit/>
            </a:bodyP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目录</a:t>
              </a:r>
            </a:p>
          </xdr:txBody>
        </xdr:sp>
        <xdr:sp macro="" textlink="">
          <xdr:nvSpPr>
            <xdr:cNvPr id="15" name="圆角矩形 14">
              <a:extLst>
                <a:ext uri="{FF2B5EF4-FFF2-40B4-BE49-F238E27FC236}">
                  <a16:creationId xmlns:a16="http://schemas.microsoft.com/office/drawing/2014/main" id="{00000000-0008-0000-2B00-00000F000000}"/>
                </a:ext>
              </a:extLst>
            </xdr:cNvPr>
            <xdr:cNvSpPr/>
          </xdr:nvSpPr>
          <xdr:spPr>
            <a:xfrm>
              <a:off x="5519" y="1389"/>
              <a:ext cx="3457" cy="507"/>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noAutofit/>
            </a:bodyP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卡派包税10-49KG：+1/KG</a:t>
              </a:r>
            </a:p>
          </xdr:txBody>
        </xdr:sp>
        <xdr:sp macro="" textlink="">
          <xdr:nvSpPr>
            <xdr:cNvPr id="16" name="圆角矩形 15">
              <a:hlinkClick xmlns:r="http://schemas.openxmlformats.org/officeDocument/2006/relationships" r:id="rId6"/>
              <a:extLst>
                <a:ext uri="{FF2B5EF4-FFF2-40B4-BE49-F238E27FC236}">
                  <a16:creationId xmlns:a16="http://schemas.microsoft.com/office/drawing/2014/main" id="{00000000-0008-0000-2B00-000010000000}"/>
                </a:ext>
              </a:extLst>
            </xdr:cNvPr>
            <xdr:cNvSpPr/>
          </xdr:nvSpPr>
          <xdr:spPr>
            <a:xfrm>
              <a:off x="4140" y="1388"/>
              <a:ext cx="1364" cy="508"/>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注意事项</a:t>
              </a:r>
            </a:p>
          </xdr:txBody>
        </xdr:sp>
      </xdr:grpSp>
      <xdr:sp macro="" textlink="">
        <xdr:nvSpPr>
          <xdr:cNvPr id="17" name="圆角矩形 16">
            <a:extLst>
              <a:ext uri="{FF2B5EF4-FFF2-40B4-BE49-F238E27FC236}">
                <a16:creationId xmlns:a16="http://schemas.microsoft.com/office/drawing/2014/main" id="{00000000-0008-0000-2B00-000011000000}"/>
              </a:ext>
            </a:extLst>
          </xdr:cNvPr>
          <xdr:cNvSpPr/>
        </xdr:nvSpPr>
        <xdr:spPr>
          <a:xfrm>
            <a:off x="8983" y="1411"/>
            <a:ext cx="3991" cy="512"/>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noAutofit/>
          </a:bodyP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沃尔玛卡派包税21-49KG：+2/KG</a:t>
            </a:r>
          </a:p>
        </xdr:txBody>
      </xdr:sp>
      <xdr:sp macro="" textlink="">
        <xdr:nvSpPr>
          <xdr:cNvPr id="18" name="圆角矩形 17">
            <a:extLst>
              <a:ext uri="{FF2B5EF4-FFF2-40B4-BE49-F238E27FC236}">
                <a16:creationId xmlns:a16="http://schemas.microsoft.com/office/drawing/2014/main" id="{00000000-0008-0000-2B00-000012000000}"/>
              </a:ext>
            </a:extLst>
          </xdr:cNvPr>
          <xdr:cNvSpPr/>
        </xdr:nvSpPr>
        <xdr:spPr>
          <a:xfrm>
            <a:off x="12983" y="1390"/>
            <a:ext cx="3995" cy="512"/>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noAutofit/>
          </a:bodyP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沃尔玛卡派包税</a:t>
            </a:r>
            <a:r>
              <a:rPr lang="en-US" altLang="zh-CN" sz="1200" b="1">
                <a:latin typeface="等线" panose="02010600030101010101" charset="-122"/>
                <a:ea typeface="等线" panose="02010600030101010101" charset="-122"/>
              </a:rPr>
              <a:t>50-99</a:t>
            </a:r>
            <a:r>
              <a:rPr lang="zh-CN" altLang="en-US" sz="1200" b="1">
                <a:latin typeface="等线" panose="02010600030101010101" charset="-122"/>
                <a:ea typeface="等线" panose="02010600030101010101" charset="-122"/>
              </a:rPr>
              <a:t>KG：+</a:t>
            </a:r>
            <a:r>
              <a:rPr lang="en-US" altLang="zh-CN" sz="1200" b="1">
                <a:latin typeface="等线" panose="02010600030101010101" charset="-122"/>
                <a:ea typeface="等线" panose="02010600030101010101" charset="-122"/>
              </a:rPr>
              <a:t>1</a:t>
            </a:r>
            <a:r>
              <a:rPr lang="zh-CN" altLang="en-US" sz="1200" b="1">
                <a:latin typeface="等线" panose="02010600030101010101" charset="-122"/>
                <a:ea typeface="等线" panose="02010600030101010101" charset="-122"/>
              </a:rPr>
              <a:t>/KG</a:t>
            </a:r>
          </a:p>
        </xdr:txBody>
      </xdr:sp>
    </xdr:grpSp>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9525</xdr:colOff>
      <xdr:row>0</xdr:row>
      <xdr:rowOff>9525</xdr:rowOff>
    </xdr:from>
    <xdr:to>
      <xdr:col>2</xdr:col>
      <xdr:colOff>68580</xdr:colOff>
      <xdr:row>1</xdr:row>
      <xdr:rowOff>304165</xdr:rowOff>
    </xdr:to>
    <xdr:pic>
      <xdr:nvPicPr>
        <xdr:cNvPr id="2" name="图片 1" descr="567f814ed1e5eaa0c6a2fc75e034d48">
          <a:extLst>
            <a:ext uri="{FF2B5EF4-FFF2-40B4-BE49-F238E27FC236}">
              <a16:creationId xmlns:a16="http://schemas.microsoft.com/office/drawing/2014/main" id="{00000000-0008-0000-2C00-000002000000}"/>
            </a:ext>
          </a:extLst>
        </xdr:cNvPr>
        <xdr:cNvPicPr>
          <a:picLocks noChangeAspect="1"/>
        </xdr:cNvPicPr>
      </xdr:nvPicPr>
      <xdr:blipFill>
        <a:blip xmlns:r="http://schemas.openxmlformats.org/officeDocument/2006/relationships" r:embed="rId1"/>
        <a:srcRect l="10226" t="26911" r="16577" b="30032"/>
        <a:stretch>
          <a:fillRect/>
        </a:stretch>
      </xdr:blipFill>
      <xdr:spPr>
        <a:xfrm>
          <a:off x="9525" y="9525"/>
          <a:ext cx="1379855" cy="891540"/>
        </a:xfrm>
        <a:prstGeom prst="rect">
          <a:avLst/>
        </a:prstGeom>
      </xdr:spPr>
    </xdr:pic>
    <xdr:clientData/>
  </xdr:twoCellAnchor>
  <xdr:twoCellAnchor>
    <xdr:from>
      <xdr:col>45</xdr:col>
      <xdr:colOff>105410</xdr:colOff>
      <xdr:row>2</xdr:row>
      <xdr:rowOff>306705</xdr:rowOff>
    </xdr:from>
    <xdr:to>
      <xdr:col>49</xdr:col>
      <xdr:colOff>358775</xdr:colOff>
      <xdr:row>4</xdr:row>
      <xdr:rowOff>63500</xdr:rowOff>
    </xdr:to>
    <xdr:sp macro="" textlink="">
      <xdr:nvSpPr>
        <xdr:cNvPr id="10" name="左箭头 9">
          <a:hlinkClick xmlns:r="http://schemas.openxmlformats.org/officeDocument/2006/relationships" r:id="rId2"/>
          <a:extLst>
            <a:ext uri="{FF2B5EF4-FFF2-40B4-BE49-F238E27FC236}">
              <a16:creationId xmlns:a16="http://schemas.microsoft.com/office/drawing/2014/main" id="{00000000-0008-0000-2C00-00000A000000}"/>
            </a:ext>
          </a:extLst>
        </xdr:cNvPr>
        <xdr:cNvSpPr/>
      </xdr:nvSpPr>
      <xdr:spPr>
        <a:xfrm>
          <a:off x="28931870" y="1233805"/>
          <a:ext cx="1797685" cy="582295"/>
        </a:xfrm>
        <a:prstGeom prst="leftArrow">
          <a:avLst/>
        </a:prstGeom>
        <a:solidFill>
          <a:schemeClr val="accent1">
            <a:lumMod val="75000"/>
          </a:schemeClr>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返回查询表</a:t>
          </a:r>
        </a:p>
      </xdr:txBody>
    </xdr:sp>
    <xdr:clientData/>
  </xdr:twoCellAnchor>
  <xdr:twoCellAnchor>
    <xdr:from>
      <xdr:col>0</xdr:col>
      <xdr:colOff>9525</xdr:colOff>
      <xdr:row>1</xdr:row>
      <xdr:rowOff>329565</xdr:rowOff>
    </xdr:from>
    <xdr:to>
      <xdr:col>16</xdr:col>
      <xdr:colOff>26035</xdr:colOff>
      <xdr:row>3</xdr:row>
      <xdr:rowOff>35560</xdr:rowOff>
    </xdr:to>
    <xdr:grpSp>
      <xdr:nvGrpSpPr>
        <xdr:cNvPr id="3" name="组合 2">
          <a:extLst>
            <a:ext uri="{FF2B5EF4-FFF2-40B4-BE49-F238E27FC236}">
              <a16:creationId xmlns:a16="http://schemas.microsoft.com/office/drawing/2014/main" id="{00000000-0008-0000-2C00-000003000000}"/>
            </a:ext>
          </a:extLst>
        </xdr:cNvPr>
        <xdr:cNvGrpSpPr/>
      </xdr:nvGrpSpPr>
      <xdr:grpSpPr>
        <a:xfrm>
          <a:off x="9525" y="927524"/>
          <a:ext cx="9980719" cy="346286"/>
          <a:chOff x="-12" y="1390"/>
          <a:chExt cx="16989" cy="533"/>
        </a:xfrm>
      </xdr:grpSpPr>
      <xdr:grpSp>
        <xdr:nvGrpSpPr>
          <xdr:cNvPr id="4" name="组合 3">
            <a:extLst>
              <a:ext uri="{FF2B5EF4-FFF2-40B4-BE49-F238E27FC236}">
                <a16:creationId xmlns:a16="http://schemas.microsoft.com/office/drawing/2014/main" id="{00000000-0008-0000-2C00-000004000000}"/>
              </a:ext>
            </a:extLst>
          </xdr:cNvPr>
          <xdr:cNvGrpSpPr/>
        </xdr:nvGrpSpPr>
        <xdr:grpSpPr>
          <a:xfrm>
            <a:off x="-12" y="1413"/>
            <a:ext cx="8967" cy="509"/>
            <a:chOff x="0" y="1388"/>
            <a:chExt cx="8975" cy="508"/>
          </a:xfrm>
        </xdr:grpSpPr>
        <xdr:sp macro="" textlink="">
          <xdr:nvSpPr>
            <xdr:cNvPr id="5" name="圆角矩形 4">
              <a:hlinkClick xmlns:r="http://schemas.openxmlformats.org/officeDocument/2006/relationships" r:id="rId3"/>
              <a:extLst>
                <a:ext uri="{FF2B5EF4-FFF2-40B4-BE49-F238E27FC236}">
                  <a16:creationId xmlns:a16="http://schemas.microsoft.com/office/drawing/2014/main" id="{00000000-0008-0000-2C00-000005000000}"/>
                </a:ext>
              </a:extLst>
            </xdr:cNvPr>
            <xdr:cNvSpPr/>
          </xdr:nvSpPr>
          <xdr:spPr>
            <a:xfrm>
              <a:off x="0" y="1390"/>
              <a:ext cx="1822" cy="504"/>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200" b="1">
                  <a:latin typeface="等线" panose="02010600030101010101" charset="-122"/>
                  <a:ea typeface="等线" panose="02010600030101010101" charset="-122"/>
                </a:rPr>
                <a:t>美国发货须知</a:t>
              </a:r>
            </a:p>
          </xdr:txBody>
        </xdr:sp>
        <xdr:sp macro="" textlink="">
          <xdr:nvSpPr>
            <xdr:cNvPr id="6" name="圆角矩形 5">
              <a:hlinkClick xmlns:r="http://schemas.openxmlformats.org/officeDocument/2006/relationships" r:id="rId4"/>
              <a:extLst>
                <a:ext uri="{FF2B5EF4-FFF2-40B4-BE49-F238E27FC236}">
                  <a16:creationId xmlns:a16="http://schemas.microsoft.com/office/drawing/2014/main" id="{00000000-0008-0000-2C00-000006000000}"/>
                </a:ext>
              </a:extLst>
            </xdr:cNvPr>
            <xdr:cNvSpPr/>
          </xdr:nvSpPr>
          <xdr:spPr>
            <a:xfrm>
              <a:off x="1835" y="1388"/>
              <a:ext cx="1372" cy="509"/>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noAutofit/>
            </a:bodyP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保险服务</a:t>
              </a:r>
            </a:p>
          </xdr:txBody>
        </xdr:sp>
        <xdr:sp macro="" textlink="">
          <xdr:nvSpPr>
            <xdr:cNvPr id="7" name="圆角矩形 6">
              <a:hlinkClick xmlns:r="http://schemas.openxmlformats.org/officeDocument/2006/relationships" r:id="rId5"/>
              <a:extLst>
                <a:ext uri="{FF2B5EF4-FFF2-40B4-BE49-F238E27FC236}">
                  <a16:creationId xmlns:a16="http://schemas.microsoft.com/office/drawing/2014/main" id="{00000000-0008-0000-2C00-000007000000}"/>
                </a:ext>
              </a:extLst>
            </xdr:cNvPr>
            <xdr:cNvSpPr/>
          </xdr:nvSpPr>
          <xdr:spPr>
            <a:xfrm>
              <a:off x="3223" y="1388"/>
              <a:ext cx="903" cy="508"/>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noAutofit/>
            </a:bodyP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目录</a:t>
              </a:r>
            </a:p>
          </xdr:txBody>
        </xdr:sp>
        <xdr:sp macro="" textlink="">
          <xdr:nvSpPr>
            <xdr:cNvPr id="8" name="圆角矩形 7">
              <a:extLst>
                <a:ext uri="{FF2B5EF4-FFF2-40B4-BE49-F238E27FC236}">
                  <a16:creationId xmlns:a16="http://schemas.microsoft.com/office/drawing/2014/main" id="{00000000-0008-0000-2C00-000008000000}"/>
                </a:ext>
              </a:extLst>
            </xdr:cNvPr>
            <xdr:cNvSpPr/>
          </xdr:nvSpPr>
          <xdr:spPr>
            <a:xfrm>
              <a:off x="5519" y="1389"/>
              <a:ext cx="3457" cy="507"/>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noAutofit/>
            </a:bodyP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卡派包税10-49KG：+1/KG</a:t>
              </a:r>
            </a:p>
          </xdr:txBody>
        </xdr:sp>
        <xdr:sp macro="" textlink="">
          <xdr:nvSpPr>
            <xdr:cNvPr id="16" name="圆角矩形 15">
              <a:hlinkClick xmlns:r="http://schemas.openxmlformats.org/officeDocument/2006/relationships" r:id="rId6"/>
              <a:extLst>
                <a:ext uri="{FF2B5EF4-FFF2-40B4-BE49-F238E27FC236}">
                  <a16:creationId xmlns:a16="http://schemas.microsoft.com/office/drawing/2014/main" id="{00000000-0008-0000-2C00-000010000000}"/>
                </a:ext>
              </a:extLst>
            </xdr:cNvPr>
            <xdr:cNvSpPr/>
          </xdr:nvSpPr>
          <xdr:spPr>
            <a:xfrm>
              <a:off x="4140" y="1388"/>
              <a:ext cx="1364" cy="508"/>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注意事项</a:t>
              </a:r>
            </a:p>
          </xdr:txBody>
        </xdr:sp>
      </xdr:grpSp>
      <xdr:sp macro="" textlink="">
        <xdr:nvSpPr>
          <xdr:cNvPr id="17" name="圆角矩形 16">
            <a:extLst>
              <a:ext uri="{FF2B5EF4-FFF2-40B4-BE49-F238E27FC236}">
                <a16:creationId xmlns:a16="http://schemas.microsoft.com/office/drawing/2014/main" id="{00000000-0008-0000-2C00-000011000000}"/>
              </a:ext>
            </a:extLst>
          </xdr:cNvPr>
          <xdr:cNvSpPr/>
        </xdr:nvSpPr>
        <xdr:spPr>
          <a:xfrm>
            <a:off x="8983" y="1411"/>
            <a:ext cx="3991" cy="512"/>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noAutofit/>
          </a:bodyP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沃尔玛卡派包税21-49KG：+2/KG</a:t>
            </a:r>
          </a:p>
        </xdr:txBody>
      </xdr:sp>
      <xdr:sp macro="" textlink="">
        <xdr:nvSpPr>
          <xdr:cNvPr id="18" name="圆角矩形 17">
            <a:extLst>
              <a:ext uri="{FF2B5EF4-FFF2-40B4-BE49-F238E27FC236}">
                <a16:creationId xmlns:a16="http://schemas.microsoft.com/office/drawing/2014/main" id="{00000000-0008-0000-2C00-000012000000}"/>
              </a:ext>
            </a:extLst>
          </xdr:cNvPr>
          <xdr:cNvSpPr/>
        </xdr:nvSpPr>
        <xdr:spPr>
          <a:xfrm>
            <a:off x="12983" y="1390"/>
            <a:ext cx="3995" cy="512"/>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noAutofit/>
          </a:bodyP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沃尔玛卡派包税</a:t>
            </a:r>
            <a:r>
              <a:rPr lang="en-US" altLang="zh-CN" sz="1200" b="1">
                <a:latin typeface="等线" panose="02010600030101010101" charset="-122"/>
                <a:ea typeface="等线" panose="02010600030101010101" charset="-122"/>
              </a:rPr>
              <a:t>50-99</a:t>
            </a:r>
            <a:r>
              <a:rPr lang="zh-CN" altLang="en-US" sz="1200" b="1">
                <a:latin typeface="等线" panose="02010600030101010101" charset="-122"/>
                <a:ea typeface="等线" panose="02010600030101010101" charset="-122"/>
              </a:rPr>
              <a:t>KG：+</a:t>
            </a:r>
            <a:r>
              <a:rPr lang="en-US" altLang="zh-CN" sz="1200" b="1">
                <a:latin typeface="等线" panose="02010600030101010101" charset="-122"/>
                <a:ea typeface="等线" panose="02010600030101010101" charset="-122"/>
              </a:rPr>
              <a:t>1</a:t>
            </a:r>
            <a:r>
              <a:rPr lang="zh-CN" altLang="en-US" sz="1200" b="1">
                <a:latin typeface="等线" panose="02010600030101010101" charset="-122"/>
                <a:ea typeface="等线" panose="02010600030101010101" charset="-122"/>
              </a:rPr>
              <a:t>/KG</a:t>
            </a:r>
          </a:p>
        </xdr:txBody>
      </xdr:sp>
    </xdr:grpSp>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9525</xdr:colOff>
      <xdr:row>0</xdr:row>
      <xdr:rowOff>9525</xdr:rowOff>
    </xdr:from>
    <xdr:to>
      <xdr:col>1</xdr:col>
      <xdr:colOff>725805</xdr:colOff>
      <xdr:row>1</xdr:row>
      <xdr:rowOff>304165</xdr:rowOff>
    </xdr:to>
    <xdr:pic>
      <xdr:nvPicPr>
        <xdr:cNvPr id="2" name="图片 1" descr="567f814ed1e5eaa0c6a2fc75e034d48">
          <a:extLst>
            <a:ext uri="{FF2B5EF4-FFF2-40B4-BE49-F238E27FC236}">
              <a16:creationId xmlns:a16="http://schemas.microsoft.com/office/drawing/2014/main" id="{00000000-0008-0000-2D00-000002000000}"/>
            </a:ext>
          </a:extLst>
        </xdr:cNvPr>
        <xdr:cNvPicPr>
          <a:picLocks noChangeAspect="1"/>
        </xdr:cNvPicPr>
      </xdr:nvPicPr>
      <xdr:blipFill>
        <a:blip xmlns:r="http://schemas.openxmlformats.org/officeDocument/2006/relationships" r:embed="rId1"/>
        <a:srcRect l="10226" t="26911" r="16577" b="30032"/>
        <a:stretch>
          <a:fillRect/>
        </a:stretch>
      </xdr:blipFill>
      <xdr:spPr>
        <a:xfrm>
          <a:off x="9525" y="9525"/>
          <a:ext cx="1445260" cy="891540"/>
        </a:xfrm>
        <a:prstGeom prst="rect">
          <a:avLst/>
        </a:prstGeom>
      </xdr:spPr>
    </xdr:pic>
    <xdr:clientData/>
  </xdr:twoCellAnchor>
  <xdr:twoCellAnchor>
    <xdr:from>
      <xdr:col>65</xdr:col>
      <xdr:colOff>492125</xdr:colOff>
      <xdr:row>1</xdr:row>
      <xdr:rowOff>71755</xdr:rowOff>
    </xdr:from>
    <xdr:to>
      <xdr:col>66</xdr:col>
      <xdr:colOff>798195</xdr:colOff>
      <xdr:row>3</xdr:row>
      <xdr:rowOff>6985</xdr:rowOff>
    </xdr:to>
    <xdr:sp macro="" textlink="">
      <xdr:nvSpPr>
        <xdr:cNvPr id="9" name="左箭头 8">
          <a:hlinkClick xmlns:r="http://schemas.openxmlformats.org/officeDocument/2006/relationships" r:id="rId2"/>
          <a:extLst>
            <a:ext uri="{FF2B5EF4-FFF2-40B4-BE49-F238E27FC236}">
              <a16:creationId xmlns:a16="http://schemas.microsoft.com/office/drawing/2014/main" id="{00000000-0008-0000-2D00-000009000000}"/>
            </a:ext>
          </a:extLst>
        </xdr:cNvPr>
        <xdr:cNvSpPr/>
      </xdr:nvSpPr>
      <xdr:spPr>
        <a:xfrm>
          <a:off x="49933225" y="668655"/>
          <a:ext cx="965835" cy="582930"/>
        </a:xfrm>
        <a:prstGeom prst="leftArrow">
          <a:avLst/>
        </a:prstGeom>
        <a:solidFill>
          <a:schemeClr val="accent2">
            <a:lumMod val="75000"/>
          </a:schemeClr>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返回查询表</a:t>
          </a:r>
        </a:p>
      </xdr:txBody>
    </xdr:sp>
    <xdr:clientData/>
  </xdr:twoCellAnchor>
  <xdr:twoCellAnchor>
    <xdr:from>
      <xdr:col>0</xdr:col>
      <xdr:colOff>0</xdr:colOff>
      <xdr:row>2</xdr:row>
      <xdr:rowOff>0</xdr:rowOff>
    </xdr:from>
    <xdr:to>
      <xdr:col>16</xdr:col>
      <xdr:colOff>458470</xdr:colOff>
      <xdr:row>3</xdr:row>
      <xdr:rowOff>32385</xdr:rowOff>
    </xdr:to>
    <xdr:grpSp>
      <xdr:nvGrpSpPr>
        <xdr:cNvPr id="28" name="组合 27">
          <a:extLst>
            <a:ext uri="{FF2B5EF4-FFF2-40B4-BE49-F238E27FC236}">
              <a16:creationId xmlns:a16="http://schemas.microsoft.com/office/drawing/2014/main" id="{00000000-0008-0000-2D00-00001C000000}"/>
            </a:ext>
          </a:extLst>
        </xdr:cNvPr>
        <xdr:cNvGrpSpPr/>
      </xdr:nvGrpSpPr>
      <xdr:grpSpPr>
        <a:xfrm>
          <a:off x="0" y="926042"/>
          <a:ext cx="13285470" cy="344593"/>
          <a:chOff x="-12" y="1390"/>
          <a:chExt cx="16989" cy="533"/>
        </a:xfrm>
      </xdr:grpSpPr>
      <xdr:grpSp>
        <xdr:nvGrpSpPr>
          <xdr:cNvPr id="29" name="组合 28">
            <a:extLst>
              <a:ext uri="{FF2B5EF4-FFF2-40B4-BE49-F238E27FC236}">
                <a16:creationId xmlns:a16="http://schemas.microsoft.com/office/drawing/2014/main" id="{00000000-0008-0000-2D00-00001D000000}"/>
              </a:ext>
            </a:extLst>
          </xdr:cNvPr>
          <xdr:cNvGrpSpPr/>
        </xdr:nvGrpSpPr>
        <xdr:grpSpPr>
          <a:xfrm>
            <a:off x="-12" y="1413"/>
            <a:ext cx="8967" cy="509"/>
            <a:chOff x="0" y="1388"/>
            <a:chExt cx="8975" cy="508"/>
          </a:xfrm>
        </xdr:grpSpPr>
        <xdr:sp macro="" textlink="">
          <xdr:nvSpPr>
            <xdr:cNvPr id="30" name="圆角矩形 29">
              <a:hlinkClick xmlns:r="http://schemas.openxmlformats.org/officeDocument/2006/relationships" r:id="rId3"/>
              <a:extLst>
                <a:ext uri="{FF2B5EF4-FFF2-40B4-BE49-F238E27FC236}">
                  <a16:creationId xmlns:a16="http://schemas.microsoft.com/office/drawing/2014/main" id="{00000000-0008-0000-2D00-00001E000000}"/>
                </a:ext>
              </a:extLst>
            </xdr:cNvPr>
            <xdr:cNvSpPr/>
          </xdr:nvSpPr>
          <xdr:spPr>
            <a:xfrm>
              <a:off x="0" y="1390"/>
              <a:ext cx="1822" cy="504"/>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200" b="1">
                  <a:latin typeface="等线" panose="02010600030101010101" charset="-122"/>
                  <a:ea typeface="等线" panose="02010600030101010101" charset="-122"/>
                </a:rPr>
                <a:t>美国发货须知</a:t>
              </a:r>
            </a:p>
          </xdr:txBody>
        </xdr:sp>
        <xdr:sp macro="" textlink="">
          <xdr:nvSpPr>
            <xdr:cNvPr id="31" name="圆角矩形 30">
              <a:hlinkClick xmlns:r="http://schemas.openxmlformats.org/officeDocument/2006/relationships" r:id="rId4"/>
              <a:extLst>
                <a:ext uri="{FF2B5EF4-FFF2-40B4-BE49-F238E27FC236}">
                  <a16:creationId xmlns:a16="http://schemas.microsoft.com/office/drawing/2014/main" id="{00000000-0008-0000-2D00-00001F000000}"/>
                </a:ext>
              </a:extLst>
            </xdr:cNvPr>
            <xdr:cNvSpPr/>
          </xdr:nvSpPr>
          <xdr:spPr>
            <a:xfrm>
              <a:off x="1835" y="1388"/>
              <a:ext cx="1372" cy="509"/>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noAutofit/>
            </a:bodyP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保险服务</a:t>
              </a:r>
            </a:p>
          </xdr:txBody>
        </xdr:sp>
        <xdr:sp macro="" textlink="">
          <xdr:nvSpPr>
            <xdr:cNvPr id="32" name="圆角矩形 31">
              <a:hlinkClick xmlns:r="http://schemas.openxmlformats.org/officeDocument/2006/relationships" r:id="rId5"/>
              <a:extLst>
                <a:ext uri="{FF2B5EF4-FFF2-40B4-BE49-F238E27FC236}">
                  <a16:creationId xmlns:a16="http://schemas.microsoft.com/office/drawing/2014/main" id="{00000000-0008-0000-2D00-000020000000}"/>
                </a:ext>
              </a:extLst>
            </xdr:cNvPr>
            <xdr:cNvSpPr/>
          </xdr:nvSpPr>
          <xdr:spPr>
            <a:xfrm>
              <a:off x="3223" y="1388"/>
              <a:ext cx="903" cy="508"/>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noAutofit/>
            </a:bodyP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目录</a:t>
              </a:r>
            </a:p>
          </xdr:txBody>
        </xdr:sp>
        <xdr:sp macro="" textlink="">
          <xdr:nvSpPr>
            <xdr:cNvPr id="33" name="圆角矩形 32">
              <a:extLst>
                <a:ext uri="{FF2B5EF4-FFF2-40B4-BE49-F238E27FC236}">
                  <a16:creationId xmlns:a16="http://schemas.microsoft.com/office/drawing/2014/main" id="{00000000-0008-0000-2D00-000021000000}"/>
                </a:ext>
              </a:extLst>
            </xdr:cNvPr>
            <xdr:cNvSpPr/>
          </xdr:nvSpPr>
          <xdr:spPr>
            <a:xfrm>
              <a:off x="5519" y="1389"/>
              <a:ext cx="3457" cy="507"/>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noAutofit/>
            </a:bodyP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卡派包税10-49KG：+1/KG</a:t>
              </a:r>
            </a:p>
          </xdr:txBody>
        </xdr:sp>
        <xdr:sp macro="" textlink="">
          <xdr:nvSpPr>
            <xdr:cNvPr id="34" name="圆角矩形 33">
              <a:hlinkClick xmlns:r="http://schemas.openxmlformats.org/officeDocument/2006/relationships" r:id="rId6"/>
              <a:extLst>
                <a:ext uri="{FF2B5EF4-FFF2-40B4-BE49-F238E27FC236}">
                  <a16:creationId xmlns:a16="http://schemas.microsoft.com/office/drawing/2014/main" id="{00000000-0008-0000-2D00-000022000000}"/>
                </a:ext>
              </a:extLst>
            </xdr:cNvPr>
            <xdr:cNvSpPr/>
          </xdr:nvSpPr>
          <xdr:spPr>
            <a:xfrm>
              <a:off x="4140" y="1388"/>
              <a:ext cx="1364" cy="508"/>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注意事项</a:t>
              </a:r>
            </a:p>
          </xdr:txBody>
        </xdr:sp>
      </xdr:grpSp>
      <xdr:sp macro="" textlink="">
        <xdr:nvSpPr>
          <xdr:cNvPr id="35" name="圆角矩形 34">
            <a:extLst>
              <a:ext uri="{FF2B5EF4-FFF2-40B4-BE49-F238E27FC236}">
                <a16:creationId xmlns:a16="http://schemas.microsoft.com/office/drawing/2014/main" id="{00000000-0008-0000-2D00-000023000000}"/>
              </a:ext>
            </a:extLst>
          </xdr:cNvPr>
          <xdr:cNvSpPr/>
        </xdr:nvSpPr>
        <xdr:spPr>
          <a:xfrm>
            <a:off x="8983" y="1411"/>
            <a:ext cx="3991" cy="512"/>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noAutofit/>
          </a:bodyP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沃尔玛卡派包税21-49KG：+2/KG</a:t>
            </a:r>
          </a:p>
        </xdr:txBody>
      </xdr:sp>
      <xdr:sp macro="" textlink="">
        <xdr:nvSpPr>
          <xdr:cNvPr id="36" name="圆角矩形 35">
            <a:extLst>
              <a:ext uri="{FF2B5EF4-FFF2-40B4-BE49-F238E27FC236}">
                <a16:creationId xmlns:a16="http://schemas.microsoft.com/office/drawing/2014/main" id="{00000000-0008-0000-2D00-000024000000}"/>
              </a:ext>
            </a:extLst>
          </xdr:cNvPr>
          <xdr:cNvSpPr/>
        </xdr:nvSpPr>
        <xdr:spPr>
          <a:xfrm>
            <a:off x="12983" y="1390"/>
            <a:ext cx="3995" cy="512"/>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noAutofit/>
          </a:bodyP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沃尔玛卡派包税</a:t>
            </a:r>
            <a:r>
              <a:rPr lang="en-US" altLang="zh-CN" sz="1200" b="1">
                <a:latin typeface="等线" panose="02010600030101010101" charset="-122"/>
                <a:ea typeface="等线" panose="02010600030101010101" charset="-122"/>
              </a:rPr>
              <a:t>50-99</a:t>
            </a:r>
            <a:r>
              <a:rPr lang="zh-CN" altLang="en-US" sz="1200" b="1">
                <a:latin typeface="等线" panose="02010600030101010101" charset="-122"/>
                <a:ea typeface="等线" panose="02010600030101010101" charset="-122"/>
              </a:rPr>
              <a:t>KG：+</a:t>
            </a:r>
            <a:r>
              <a:rPr lang="en-US" altLang="zh-CN" sz="1200" b="1">
                <a:latin typeface="等线" panose="02010600030101010101" charset="-122"/>
                <a:ea typeface="等线" panose="02010600030101010101" charset="-122"/>
              </a:rPr>
              <a:t>1</a:t>
            </a:r>
            <a:r>
              <a:rPr lang="zh-CN" altLang="en-US" sz="1200" b="1">
                <a:latin typeface="等线" panose="02010600030101010101" charset="-122"/>
                <a:ea typeface="等线" panose="02010600030101010101" charset="-122"/>
              </a:rPr>
              <a:t>/KG</a:t>
            </a:r>
          </a:p>
        </xdr:txBody>
      </xdr:sp>
    </xdr:grp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635</xdr:colOff>
      <xdr:row>1</xdr:row>
      <xdr:rowOff>295910</xdr:rowOff>
    </xdr:from>
    <xdr:to>
      <xdr:col>5</xdr:col>
      <xdr:colOff>327660</xdr:colOff>
      <xdr:row>2</xdr:row>
      <xdr:rowOff>288925</xdr:rowOff>
    </xdr:to>
    <xdr:grpSp>
      <xdr:nvGrpSpPr>
        <xdr:cNvPr id="7" name="组合 6">
          <a:extLst>
            <a:ext uri="{FF2B5EF4-FFF2-40B4-BE49-F238E27FC236}">
              <a16:creationId xmlns:a16="http://schemas.microsoft.com/office/drawing/2014/main" id="{00000000-0008-0000-2E00-000007000000}"/>
            </a:ext>
          </a:extLst>
        </xdr:cNvPr>
        <xdr:cNvGrpSpPr/>
      </xdr:nvGrpSpPr>
      <xdr:grpSpPr>
        <a:xfrm>
          <a:off x="635" y="893869"/>
          <a:ext cx="4946651" cy="321098"/>
          <a:chOff x="0" y="1384"/>
          <a:chExt cx="4149" cy="503"/>
        </a:xfrm>
      </xdr:grpSpPr>
      <xdr:sp macro="" textlink="">
        <xdr:nvSpPr>
          <xdr:cNvPr id="8" name="圆角矩形 7">
            <a:extLst>
              <a:ext uri="{FF2B5EF4-FFF2-40B4-BE49-F238E27FC236}">
                <a16:creationId xmlns:a16="http://schemas.microsoft.com/office/drawing/2014/main" id="{00000000-0008-0000-2E00-000008000000}"/>
              </a:ext>
            </a:extLst>
          </xdr:cNvPr>
          <xdr:cNvSpPr/>
        </xdr:nvSpPr>
        <xdr:spPr>
          <a:xfrm>
            <a:off x="0" y="1386"/>
            <a:ext cx="1792" cy="499"/>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200" b="1">
                <a:latin typeface="等线" panose="02010600030101010101" charset="-122"/>
                <a:ea typeface="等线" panose="02010600030101010101" charset="-122"/>
              </a:rPr>
              <a:t>美国发货须知</a:t>
            </a:r>
          </a:p>
        </xdr:txBody>
      </xdr:sp>
      <xdr:sp macro="" textlink="">
        <xdr:nvSpPr>
          <xdr:cNvPr id="9" name="圆角矩形 8">
            <a:extLst>
              <a:ext uri="{FF2B5EF4-FFF2-40B4-BE49-F238E27FC236}">
                <a16:creationId xmlns:a16="http://schemas.microsoft.com/office/drawing/2014/main" id="{00000000-0008-0000-2E00-000009000000}"/>
              </a:ext>
            </a:extLst>
          </xdr:cNvPr>
          <xdr:cNvSpPr/>
        </xdr:nvSpPr>
        <xdr:spPr>
          <a:xfrm>
            <a:off x="1810" y="1384"/>
            <a:ext cx="1394" cy="503"/>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保险服务</a:t>
            </a:r>
          </a:p>
        </xdr:txBody>
      </xdr:sp>
      <xdr:sp macro="" textlink="">
        <xdr:nvSpPr>
          <xdr:cNvPr id="10" name="圆角矩形 9">
            <a:extLst>
              <a:ext uri="{FF2B5EF4-FFF2-40B4-BE49-F238E27FC236}">
                <a16:creationId xmlns:a16="http://schemas.microsoft.com/office/drawing/2014/main" id="{00000000-0008-0000-2E00-00000A000000}"/>
              </a:ext>
            </a:extLst>
          </xdr:cNvPr>
          <xdr:cNvSpPr/>
        </xdr:nvSpPr>
        <xdr:spPr>
          <a:xfrm>
            <a:off x="3225" y="1385"/>
            <a:ext cx="924" cy="502"/>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目录</a:t>
            </a:r>
          </a:p>
        </xdr:txBody>
      </xdr:sp>
    </xdr:grpSp>
    <xdr:clientData/>
  </xdr:twoCellAnchor>
  <xdr:twoCellAnchor>
    <xdr:from>
      <xdr:col>0</xdr:col>
      <xdr:colOff>635</xdr:colOff>
      <xdr:row>1</xdr:row>
      <xdr:rowOff>295910</xdr:rowOff>
    </xdr:from>
    <xdr:to>
      <xdr:col>5</xdr:col>
      <xdr:colOff>327660</xdr:colOff>
      <xdr:row>2</xdr:row>
      <xdr:rowOff>288925</xdr:rowOff>
    </xdr:to>
    <xdr:grpSp>
      <xdr:nvGrpSpPr>
        <xdr:cNvPr id="4" name="组合 3">
          <a:extLst>
            <a:ext uri="{FF2B5EF4-FFF2-40B4-BE49-F238E27FC236}">
              <a16:creationId xmlns:a16="http://schemas.microsoft.com/office/drawing/2014/main" id="{00000000-0008-0000-2E00-000004000000}"/>
            </a:ext>
          </a:extLst>
        </xdr:cNvPr>
        <xdr:cNvGrpSpPr/>
      </xdr:nvGrpSpPr>
      <xdr:grpSpPr>
        <a:xfrm>
          <a:off x="635" y="893869"/>
          <a:ext cx="4946651" cy="321098"/>
          <a:chOff x="0" y="1384"/>
          <a:chExt cx="4149" cy="503"/>
        </a:xfrm>
      </xdr:grpSpPr>
      <xdr:sp macro="" textlink="">
        <xdr:nvSpPr>
          <xdr:cNvPr id="5" name="圆角矩形 4">
            <a:hlinkClick xmlns:r="http://schemas.openxmlformats.org/officeDocument/2006/relationships" r:id="rId1"/>
            <a:extLst>
              <a:ext uri="{FF2B5EF4-FFF2-40B4-BE49-F238E27FC236}">
                <a16:creationId xmlns:a16="http://schemas.microsoft.com/office/drawing/2014/main" id="{00000000-0008-0000-2E00-000005000000}"/>
              </a:ext>
            </a:extLst>
          </xdr:cNvPr>
          <xdr:cNvSpPr/>
        </xdr:nvSpPr>
        <xdr:spPr>
          <a:xfrm>
            <a:off x="0" y="1386"/>
            <a:ext cx="1792" cy="499"/>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200" b="1">
                <a:latin typeface="等线" panose="02010600030101010101" charset="-122"/>
                <a:ea typeface="等线" panose="02010600030101010101" charset="-122"/>
              </a:rPr>
              <a:t>美国发货须知</a:t>
            </a:r>
          </a:p>
        </xdr:txBody>
      </xdr:sp>
      <xdr:sp macro="" textlink="">
        <xdr:nvSpPr>
          <xdr:cNvPr id="6" name="圆角矩形 5">
            <a:hlinkClick xmlns:r="http://schemas.openxmlformats.org/officeDocument/2006/relationships" r:id="rId2"/>
            <a:extLst>
              <a:ext uri="{FF2B5EF4-FFF2-40B4-BE49-F238E27FC236}">
                <a16:creationId xmlns:a16="http://schemas.microsoft.com/office/drawing/2014/main" id="{00000000-0008-0000-2E00-000006000000}"/>
              </a:ext>
            </a:extLst>
          </xdr:cNvPr>
          <xdr:cNvSpPr/>
        </xdr:nvSpPr>
        <xdr:spPr>
          <a:xfrm>
            <a:off x="1810" y="1384"/>
            <a:ext cx="1394" cy="503"/>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保险服务</a:t>
            </a:r>
          </a:p>
        </xdr:txBody>
      </xdr:sp>
      <xdr:sp macro="" textlink="">
        <xdr:nvSpPr>
          <xdr:cNvPr id="11" name="圆角矩形 10">
            <a:hlinkClick xmlns:r="http://schemas.openxmlformats.org/officeDocument/2006/relationships" r:id="rId3"/>
            <a:extLst>
              <a:ext uri="{FF2B5EF4-FFF2-40B4-BE49-F238E27FC236}">
                <a16:creationId xmlns:a16="http://schemas.microsoft.com/office/drawing/2014/main" id="{00000000-0008-0000-2E00-00000B000000}"/>
              </a:ext>
            </a:extLst>
          </xdr:cNvPr>
          <xdr:cNvSpPr/>
        </xdr:nvSpPr>
        <xdr:spPr>
          <a:xfrm>
            <a:off x="3225" y="1385"/>
            <a:ext cx="924" cy="502"/>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目录</a:t>
            </a:r>
          </a:p>
        </xdr:txBody>
      </xdr:sp>
    </xdr:grpSp>
    <xdr:clientData/>
  </xdr:twoCellAnchor>
  <xdr:twoCellAnchor>
    <xdr:from>
      <xdr:col>0</xdr:col>
      <xdr:colOff>635</xdr:colOff>
      <xdr:row>1</xdr:row>
      <xdr:rowOff>295910</xdr:rowOff>
    </xdr:from>
    <xdr:to>
      <xdr:col>5</xdr:col>
      <xdr:colOff>327660</xdr:colOff>
      <xdr:row>2</xdr:row>
      <xdr:rowOff>288925</xdr:rowOff>
    </xdr:to>
    <xdr:grpSp>
      <xdr:nvGrpSpPr>
        <xdr:cNvPr id="2" name="组合 1">
          <a:extLst>
            <a:ext uri="{FF2B5EF4-FFF2-40B4-BE49-F238E27FC236}">
              <a16:creationId xmlns:a16="http://schemas.microsoft.com/office/drawing/2014/main" id="{00000000-0008-0000-2E00-000002000000}"/>
            </a:ext>
          </a:extLst>
        </xdr:cNvPr>
        <xdr:cNvGrpSpPr/>
      </xdr:nvGrpSpPr>
      <xdr:grpSpPr>
        <a:xfrm>
          <a:off x="635" y="893869"/>
          <a:ext cx="4946651" cy="321098"/>
          <a:chOff x="0" y="1384"/>
          <a:chExt cx="4149" cy="503"/>
        </a:xfrm>
      </xdr:grpSpPr>
      <xdr:sp macro="" textlink="">
        <xdr:nvSpPr>
          <xdr:cNvPr id="12" name="圆角矩形 11">
            <a:extLst>
              <a:ext uri="{FF2B5EF4-FFF2-40B4-BE49-F238E27FC236}">
                <a16:creationId xmlns:a16="http://schemas.microsoft.com/office/drawing/2014/main" id="{00000000-0008-0000-2E00-00000C000000}"/>
              </a:ext>
            </a:extLst>
          </xdr:cNvPr>
          <xdr:cNvSpPr/>
        </xdr:nvSpPr>
        <xdr:spPr>
          <a:xfrm>
            <a:off x="0" y="1386"/>
            <a:ext cx="1792" cy="499"/>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200" b="1">
                <a:latin typeface="等线" panose="02010600030101010101" charset="-122"/>
                <a:ea typeface="等线" panose="02010600030101010101" charset="-122"/>
              </a:rPr>
              <a:t>美国发货须知</a:t>
            </a:r>
          </a:p>
        </xdr:txBody>
      </xdr:sp>
      <xdr:sp macro="" textlink="">
        <xdr:nvSpPr>
          <xdr:cNvPr id="13" name="圆角矩形 12">
            <a:extLst>
              <a:ext uri="{FF2B5EF4-FFF2-40B4-BE49-F238E27FC236}">
                <a16:creationId xmlns:a16="http://schemas.microsoft.com/office/drawing/2014/main" id="{00000000-0008-0000-2E00-00000D000000}"/>
              </a:ext>
            </a:extLst>
          </xdr:cNvPr>
          <xdr:cNvSpPr/>
        </xdr:nvSpPr>
        <xdr:spPr>
          <a:xfrm>
            <a:off x="1810" y="1384"/>
            <a:ext cx="1394" cy="503"/>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保险服务</a:t>
            </a:r>
          </a:p>
        </xdr:txBody>
      </xdr:sp>
      <xdr:sp macro="" textlink="">
        <xdr:nvSpPr>
          <xdr:cNvPr id="14" name="圆角矩形 13">
            <a:extLst>
              <a:ext uri="{FF2B5EF4-FFF2-40B4-BE49-F238E27FC236}">
                <a16:creationId xmlns:a16="http://schemas.microsoft.com/office/drawing/2014/main" id="{00000000-0008-0000-2E00-00000E000000}"/>
              </a:ext>
            </a:extLst>
          </xdr:cNvPr>
          <xdr:cNvSpPr/>
        </xdr:nvSpPr>
        <xdr:spPr>
          <a:xfrm>
            <a:off x="3225" y="1385"/>
            <a:ext cx="924" cy="502"/>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目录</a:t>
            </a:r>
          </a:p>
        </xdr:txBody>
      </xdr:sp>
    </xdr:grpSp>
    <xdr:clientData/>
  </xdr:twoCellAnchor>
  <xdr:twoCellAnchor>
    <xdr:from>
      <xdr:col>0</xdr:col>
      <xdr:colOff>635</xdr:colOff>
      <xdr:row>1</xdr:row>
      <xdr:rowOff>295910</xdr:rowOff>
    </xdr:from>
    <xdr:to>
      <xdr:col>5</xdr:col>
      <xdr:colOff>327660</xdr:colOff>
      <xdr:row>2</xdr:row>
      <xdr:rowOff>288925</xdr:rowOff>
    </xdr:to>
    <xdr:grpSp>
      <xdr:nvGrpSpPr>
        <xdr:cNvPr id="15" name="组合 14">
          <a:extLst>
            <a:ext uri="{FF2B5EF4-FFF2-40B4-BE49-F238E27FC236}">
              <a16:creationId xmlns:a16="http://schemas.microsoft.com/office/drawing/2014/main" id="{00000000-0008-0000-2E00-00000F000000}"/>
            </a:ext>
          </a:extLst>
        </xdr:cNvPr>
        <xdr:cNvGrpSpPr/>
      </xdr:nvGrpSpPr>
      <xdr:grpSpPr>
        <a:xfrm>
          <a:off x="635" y="893869"/>
          <a:ext cx="4946651" cy="321098"/>
          <a:chOff x="0" y="1384"/>
          <a:chExt cx="4149" cy="503"/>
        </a:xfrm>
      </xdr:grpSpPr>
      <xdr:sp macro="" textlink="">
        <xdr:nvSpPr>
          <xdr:cNvPr id="16" name="圆角矩形 15">
            <a:hlinkClick xmlns:r="http://schemas.openxmlformats.org/officeDocument/2006/relationships" r:id="rId1"/>
            <a:extLst>
              <a:ext uri="{FF2B5EF4-FFF2-40B4-BE49-F238E27FC236}">
                <a16:creationId xmlns:a16="http://schemas.microsoft.com/office/drawing/2014/main" id="{00000000-0008-0000-2E00-000010000000}"/>
              </a:ext>
            </a:extLst>
          </xdr:cNvPr>
          <xdr:cNvSpPr/>
        </xdr:nvSpPr>
        <xdr:spPr>
          <a:xfrm>
            <a:off x="0" y="1386"/>
            <a:ext cx="1792" cy="499"/>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200" b="1">
                <a:latin typeface="等线" panose="02010600030101010101" charset="-122"/>
                <a:ea typeface="等线" panose="02010600030101010101" charset="-122"/>
              </a:rPr>
              <a:t>美国发货须知</a:t>
            </a:r>
          </a:p>
        </xdr:txBody>
      </xdr:sp>
      <xdr:sp macro="" textlink="">
        <xdr:nvSpPr>
          <xdr:cNvPr id="17" name="圆角矩形 16">
            <a:hlinkClick xmlns:r="http://schemas.openxmlformats.org/officeDocument/2006/relationships" r:id="rId2"/>
            <a:extLst>
              <a:ext uri="{FF2B5EF4-FFF2-40B4-BE49-F238E27FC236}">
                <a16:creationId xmlns:a16="http://schemas.microsoft.com/office/drawing/2014/main" id="{00000000-0008-0000-2E00-000011000000}"/>
              </a:ext>
            </a:extLst>
          </xdr:cNvPr>
          <xdr:cNvSpPr/>
        </xdr:nvSpPr>
        <xdr:spPr>
          <a:xfrm>
            <a:off x="1810" y="1384"/>
            <a:ext cx="1394" cy="503"/>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保险服务</a:t>
            </a:r>
          </a:p>
        </xdr:txBody>
      </xdr:sp>
      <xdr:sp macro="" textlink="">
        <xdr:nvSpPr>
          <xdr:cNvPr id="18" name="圆角矩形 17">
            <a:hlinkClick xmlns:r="http://schemas.openxmlformats.org/officeDocument/2006/relationships" r:id="rId3"/>
            <a:extLst>
              <a:ext uri="{FF2B5EF4-FFF2-40B4-BE49-F238E27FC236}">
                <a16:creationId xmlns:a16="http://schemas.microsoft.com/office/drawing/2014/main" id="{00000000-0008-0000-2E00-000012000000}"/>
              </a:ext>
            </a:extLst>
          </xdr:cNvPr>
          <xdr:cNvSpPr/>
        </xdr:nvSpPr>
        <xdr:spPr>
          <a:xfrm>
            <a:off x="3225" y="1385"/>
            <a:ext cx="924" cy="502"/>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目录</a:t>
            </a:r>
          </a:p>
        </xdr:txBody>
      </xdr:sp>
    </xdr:grpSp>
    <xdr:clientData/>
  </xdr:twoCellAnchor>
  <xdr:twoCellAnchor>
    <xdr:from>
      <xdr:col>0</xdr:col>
      <xdr:colOff>635</xdr:colOff>
      <xdr:row>1</xdr:row>
      <xdr:rowOff>300355</xdr:rowOff>
    </xdr:from>
    <xdr:to>
      <xdr:col>5</xdr:col>
      <xdr:colOff>327660</xdr:colOff>
      <xdr:row>2</xdr:row>
      <xdr:rowOff>293370</xdr:rowOff>
    </xdr:to>
    <xdr:grpSp>
      <xdr:nvGrpSpPr>
        <xdr:cNvPr id="19" name="组合 18">
          <a:extLst>
            <a:ext uri="{FF2B5EF4-FFF2-40B4-BE49-F238E27FC236}">
              <a16:creationId xmlns:a16="http://schemas.microsoft.com/office/drawing/2014/main" id="{00000000-0008-0000-2E00-000013000000}"/>
            </a:ext>
          </a:extLst>
        </xdr:cNvPr>
        <xdr:cNvGrpSpPr/>
      </xdr:nvGrpSpPr>
      <xdr:grpSpPr>
        <a:xfrm>
          <a:off x="635" y="898314"/>
          <a:ext cx="4946651" cy="321098"/>
          <a:chOff x="0" y="1384"/>
          <a:chExt cx="4149" cy="503"/>
        </a:xfrm>
      </xdr:grpSpPr>
      <xdr:sp macro="" textlink="">
        <xdr:nvSpPr>
          <xdr:cNvPr id="20" name="圆角矩形 19">
            <a:hlinkClick xmlns:r="http://schemas.openxmlformats.org/officeDocument/2006/relationships" r:id="rId1"/>
            <a:extLst>
              <a:ext uri="{FF2B5EF4-FFF2-40B4-BE49-F238E27FC236}">
                <a16:creationId xmlns:a16="http://schemas.microsoft.com/office/drawing/2014/main" id="{00000000-0008-0000-2E00-000014000000}"/>
              </a:ext>
            </a:extLst>
          </xdr:cNvPr>
          <xdr:cNvSpPr/>
        </xdr:nvSpPr>
        <xdr:spPr>
          <a:xfrm>
            <a:off x="0" y="1386"/>
            <a:ext cx="1792" cy="499"/>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200" b="1">
                <a:latin typeface="等线" panose="02010600030101010101" charset="-122"/>
                <a:ea typeface="等线" panose="02010600030101010101" charset="-122"/>
              </a:rPr>
              <a:t>美国发货须知</a:t>
            </a:r>
          </a:p>
        </xdr:txBody>
      </xdr:sp>
      <xdr:sp macro="" textlink="">
        <xdr:nvSpPr>
          <xdr:cNvPr id="21" name="圆角矩形 20">
            <a:hlinkClick xmlns:r="http://schemas.openxmlformats.org/officeDocument/2006/relationships" r:id="rId2"/>
            <a:extLst>
              <a:ext uri="{FF2B5EF4-FFF2-40B4-BE49-F238E27FC236}">
                <a16:creationId xmlns:a16="http://schemas.microsoft.com/office/drawing/2014/main" id="{00000000-0008-0000-2E00-000015000000}"/>
              </a:ext>
            </a:extLst>
          </xdr:cNvPr>
          <xdr:cNvSpPr/>
        </xdr:nvSpPr>
        <xdr:spPr>
          <a:xfrm>
            <a:off x="1810" y="1384"/>
            <a:ext cx="1394" cy="503"/>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保险服务</a:t>
            </a:r>
          </a:p>
        </xdr:txBody>
      </xdr:sp>
      <xdr:sp macro="" textlink="">
        <xdr:nvSpPr>
          <xdr:cNvPr id="22" name="圆角矩形 21">
            <a:hlinkClick xmlns:r="http://schemas.openxmlformats.org/officeDocument/2006/relationships" r:id="rId3"/>
            <a:extLst>
              <a:ext uri="{FF2B5EF4-FFF2-40B4-BE49-F238E27FC236}">
                <a16:creationId xmlns:a16="http://schemas.microsoft.com/office/drawing/2014/main" id="{00000000-0008-0000-2E00-000016000000}"/>
              </a:ext>
            </a:extLst>
          </xdr:cNvPr>
          <xdr:cNvSpPr/>
        </xdr:nvSpPr>
        <xdr:spPr>
          <a:xfrm>
            <a:off x="3225" y="1385"/>
            <a:ext cx="924" cy="502"/>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目录</a:t>
            </a:r>
          </a:p>
        </xdr:txBody>
      </xdr:sp>
    </xdr:grpSp>
    <xdr:clientData/>
  </xdr:twoCellAnchor>
  <xdr:twoCellAnchor>
    <xdr:from>
      <xdr:col>0</xdr:col>
      <xdr:colOff>635</xdr:colOff>
      <xdr:row>1</xdr:row>
      <xdr:rowOff>288925</xdr:rowOff>
    </xdr:from>
    <xdr:to>
      <xdr:col>5</xdr:col>
      <xdr:colOff>327660</xdr:colOff>
      <xdr:row>2</xdr:row>
      <xdr:rowOff>281940</xdr:rowOff>
    </xdr:to>
    <xdr:grpSp>
      <xdr:nvGrpSpPr>
        <xdr:cNvPr id="23" name="组合 22">
          <a:extLst>
            <a:ext uri="{FF2B5EF4-FFF2-40B4-BE49-F238E27FC236}">
              <a16:creationId xmlns:a16="http://schemas.microsoft.com/office/drawing/2014/main" id="{00000000-0008-0000-2E00-000017000000}"/>
            </a:ext>
          </a:extLst>
        </xdr:cNvPr>
        <xdr:cNvGrpSpPr/>
      </xdr:nvGrpSpPr>
      <xdr:grpSpPr>
        <a:xfrm>
          <a:off x="635" y="886884"/>
          <a:ext cx="4946651" cy="321098"/>
          <a:chOff x="0" y="1384"/>
          <a:chExt cx="4149" cy="503"/>
        </a:xfrm>
      </xdr:grpSpPr>
      <xdr:sp macro="" textlink="">
        <xdr:nvSpPr>
          <xdr:cNvPr id="24" name="圆角矩形 23">
            <a:extLst>
              <a:ext uri="{FF2B5EF4-FFF2-40B4-BE49-F238E27FC236}">
                <a16:creationId xmlns:a16="http://schemas.microsoft.com/office/drawing/2014/main" id="{00000000-0008-0000-2E00-000018000000}"/>
              </a:ext>
            </a:extLst>
          </xdr:cNvPr>
          <xdr:cNvSpPr/>
        </xdr:nvSpPr>
        <xdr:spPr>
          <a:xfrm>
            <a:off x="0" y="1386"/>
            <a:ext cx="1792" cy="499"/>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200" b="1">
                <a:latin typeface="等线" panose="02010600030101010101" charset="-122"/>
                <a:ea typeface="等线" panose="02010600030101010101" charset="-122"/>
              </a:rPr>
              <a:t>美国发货须知</a:t>
            </a:r>
          </a:p>
        </xdr:txBody>
      </xdr:sp>
      <xdr:sp macro="" textlink="">
        <xdr:nvSpPr>
          <xdr:cNvPr id="25" name="圆角矩形 24">
            <a:extLst>
              <a:ext uri="{FF2B5EF4-FFF2-40B4-BE49-F238E27FC236}">
                <a16:creationId xmlns:a16="http://schemas.microsoft.com/office/drawing/2014/main" id="{00000000-0008-0000-2E00-000019000000}"/>
              </a:ext>
            </a:extLst>
          </xdr:cNvPr>
          <xdr:cNvSpPr/>
        </xdr:nvSpPr>
        <xdr:spPr>
          <a:xfrm>
            <a:off x="1810" y="1384"/>
            <a:ext cx="1394" cy="503"/>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保险服务</a:t>
            </a:r>
          </a:p>
        </xdr:txBody>
      </xdr:sp>
      <xdr:sp macro="" textlink="">
        <xdr:nvSpPr>
          <xdr:cNvPr id="26" name="圆角矩形 25">
            <a:extLst>
              <a:ext uri="{FF2B5EF4-FFF2-40B4-BE49-F238E27FC236}">
                <a16:creationId xmlns:a16="http://schemas.microsoft.com/office/drawing/2014/main" id="{00000000-0008-0000-2E00-00001A000000}"/>
              </a:ext>
            </a:extLst>
          </xdr:cNvPr>
          <xdr:cNvSpPr/>
        </xdr:nvSpPr>
        <xdr:spPr>
          <a:xfrm>
            <a:off x="3225" y="1385"/>
            <a:ext cx="924" cy="502"/>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目录</a:t>
            </a:r>
          </a:p>
        </xdr:txBody>
      </xdr:sp>
    </xdr:grpSp>
    <xdr:clientData/>
  </xdr:twoCellAnchor>
  <xdr:twoCellAnchor>
    <xdr:from>
      <xdr:col>0</xdr:col>
      <xdr:colOff>635</xdr:colOff>
      <xdr:row>1</xdr:row>
      <xdr:rowOff>295910</xdr:rowOff>
    </xdr:from>
    <xdr:to>
      <xdr:col>5</xdr:col>
      <xdr:colOff>327660</xdr:colOff>
      <xdr:row>2</xdr:row>
      <xdr:rowOff>288925</xdr:rowOff>
    </xdr:to>
    <xdr:grpSp>
      <xdr:nvGrpSpPr>
        <xdr:cNvPr id="27" name="组合 26">
          <a:extLst>
            <a:ext uri="{FF2B5EF4-FFF2-40B4-BE49-F238E27FC236}">
              <a16:creationId xmlns:a16="http://schemas.microsoft.com/office/drawing/2014/main" id="{00000000-0008-0000-2E00-00001B000000}"/>
            </a:ext>
          </a:extLst>
        </xdr:cNvPr>
        <xdr:cNvGrpSpPr/>
      </xdr:nvGrpSpPr>
      <xdr:grpSpPr>
        <a:xfrm>
          <a:off x="635" y="893869"/>
          <a:ext cx="4946651" cy="321098"/>
          <a:chOff x="0" y="1384"/>
          <a:chExt cx="4149" cy="503"/>
        </a:xfrm>
      </xdr:grpSpPr>
      <xdr:sp macro="" textlink="">
        <xdr:nvSpPr>
          <xdr:cNvPr id="28" name="圆角矩形 27">
            <a:extLst>
              <a:ext uri="{FF2B5EF4-FFF2-40B4-BE49-F238E27FC236}">
                <a16:creationId xmlns:a16="http://schemas.microsoft.com/office/drawing/2014/main" id="{00000000-0008-0000-2E00-00001C000000}"/>
              </a:ext>
            </a:extLst>
          </xdr:cNvPr>
          <xdr:cNvSpPr/>
        </xdr:nvSpPr>
        <xdr:spPr>
          <a:xfrm>
            <a:off x="0" y="1386"/>
            <a:ext cx="1792" cy="499"/>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200" b="1">
                <a:latin typeface="等线" panose="02010600030101010101" charset="-122"/>
                <a:ea typeface="等线" panose="02010600030101010101" charset="-122"/>
              </a:rPr>
              <a:t>美国发货须知</a:t>
            </a:r>
          </a:p>
        </xdr:txBody>
      </xdr:sp>
      <xdr:sp macro="" textlink="">
        <xdr:nvSpPr>
          <xdr:cNvPr id="29" name="圆角矩形 28">
            <a:extLst>
              <a:ext uri="{FF2B5EF4-FFF2-40B4-BE49-F238E27FC236}">
                <a16:creationId xmlns:a16="http://schemas.microsoft.com/office/drawing/2014/main" id="{00000000-0008-0000-2E00-00001D000000}"/>
              </a:ext>
            </a:extLst>
          </xdr:cNvPr>
          <xdr:cNvSpPr/>
        </xdr:nvSpPr>
        <xdr:spPr>
          <a:xfrm>
            <a:off x="1810" y="1384"/>
            <a:ext cx="1394" cy="503"/>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保险服务</a:t>
            </a:r>
          </a:p>
        </xdr:txBody>
      </xdr:sp>
      <xdr:sp macro="" textlink="">
        <xdr:nvSpPr>
          <xdr:cNvPr id="30" name="圆角矩形 29">
            <a:extLst>
              <a:ext uri="{FF2B5EF4-FFF2-40B4-BE49-F238E27FC236}">
                <a16:creationId xmlns:a16="http://schemas.microsoft.com/office/drawing/2014/main" id="{00000000-0008-0000-2E00-00001E000000}"/>
              </a:ext>
            </a:extLst>
          </xdr:cNvPr>
          <xdr:cNvSpPr/>
        </xdr:nvSpPr>
        <xdr:spPr>
          <a:xfrm>
            <a:off x="3225" y="1385"/>
            <a:ext cx="924" cy="502"/>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目录</a:t>
            </a:r>
          </a:p>
        </xdr:txBody>
      </xdr:sp>
    </xdr:grpSp>
    <xdr:clientData/>
  </xdr:twoCellAnchor>
  <xdr:twoCellAnchor>
    <xdr:from>
      <xdr:col>0</xdr:col>
      <xdr:colOff>635</xdr:colOff>
      <xdr:row>1</xdr:row>
      <xdr:rowOff>295910</xdr:rowOff>
    </xdr:from>
    <xdr:to>
      <xdr:col>5</xdr:col>
      <xdr:colOff>327660</xdr:colOff>
      <xdr:row>2</xdr:row>
      <xdr:rowOff>288925</xdr:rowOff>
    </xdr:to>
    <xdr:grpSp>
      <xdr:nvGrpSpPr>
        <xdr:cNvPr id="31" name="组合 30">
          <a:extLst>
            <a:ext uri="{FF2B5EF4-FFF2-40B4-BE49-F238E27FC236}">
              <a16:creationId xmlns:a16="http://schemas.microsoft.com/office/drawing/2014/main" id="{00000000-0008-0000-2E00-00001F000000}"/>
            </a:ext>
          </a:extLst>
        </xdr:cNvPr>
        <xdr:cNvGrpSpPr/>
      </xdr:nvGrpSpPr>
      <xdr:grpSpPr>
        <a:xfrm>
          <a:off x="635" y="893869"/>
          <a:ext cx="4946651" cy="321098"/>
          <a:chOff x="0" y="1384"/>
          <a:chExt cx="4149" cy="503"/>
        </a:xfrm>
      </xdr:grpSpPr>
      <xdr:sp macro="" textlink="">
        <xdr:nvSpPr>
          <xdr:cNvPr id="32" name="圆角矩形 31">
            <a:hlinkClick xmlns:r="http://schemas.openxmlformats.org/officeDocument/2006/relationships" r:id="rId1"/>
            <a:extLst>
              <a:ext uri="{FF2B5EF4-FFF2-40B4-BE49-F238E27FC236}">
                <a16:creationId xmlns:a16="http://schemas.microsoft.com/office/drawing/2014/main" id="{00000000-0008-0000-2E00-000020000000}"/>
              </a:ext>
            </a:extLst>
          </xdr:cNvPr>
          <xdr:cNvSpPr/>
        </xdr:nvSpPr>
        <xdr:spPr>
          <a:xfrm>
            <a:off x="0" y="1386"/>
            <a:ext cx="1792" cy="499"/>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200" b="1">
                <a:latin typeface="等线" panose="02010600030101010101" charset="-122"/>
                <a:ea typeface="等线" panose="02010600030101010101" charset="-122"/>
              </a:rPr>
              <a:t>美国发货须知</a:t>
            </a:r>
          </a:p>
        </xdr:txBody>
      </xdr:sp>
      <xdr:sp macro="" textlink="">
        <xdr:nvSpPr>
          <xdr:cNvPr id="33" name="圆角矩形 32">
            <a:hlinkClick xmlns:r="http://schemas.openxmlformats.org/officeDocument/2006/relationships" r:id="rId2"/>
            <a:extLst>
              <a:ext uri="{FF2B5EF4-FFF2-40B4-BE49-F238E27FC236}">
                <a16:creationId xmlns:a16="http://schemas.microsoft.com/office/drawing/2014/main" id="{00000000-0008-0000-2E00-000021000000}"/>
              </a:ext>
            </a:extLst>
          </xdr:cNvPr>
          <xdr:cNvSpPr/>
        </xdr:nvSpPr>
        <xdr:spPr>
          <a:xfrm>
            <a:off x="1810" y="1384"/>
            <a:ext cx="1394" cy="503"/>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保险服务</a:t>
            </a:r>
          </a:p>
        </xdr:txBody>
      </xdr:sp>
      <xdr:sp macro="" textlink="">
        <xdr:nvSpPr>
          <xdr:cNvPr id="34" name="圆角矩形 33">
            <a:hlinkClick xmlns:r="http://schemas.openxmlformats.org/officeDocument/2006/relationships" r:id="rId3"/>
            <a:extLst>
              <a:ext uri="{FF2B5EF4-FFF2-40B4-BE49-F238E27FC236}">
                <a16:creationId xmlns:a16="http://schemas.microsoft.com/office/drawing/2014/main" id="{00000000-0008-0000-2E00-000022000000}"/>
              </a:ext>
            </a:extLst>
          </xdr:cNvPr>
          <xdr:cNvSpPr/>
        </xdr:nvSpPr>
        <xdr:spPr>
          <a:xfrm>
            <a:off x="3225" y="1385"/>
            <a:ext cx="924" cy="502"/>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目录</a:t>
            </a:r>
          </a:p>
        </xdr:txBody>
      </xdr:sp>
    </xdr:grpSp>
    <xdr:clientData/>
  </xdr:twoCellAnchor>
  <xdr:twoCellAnchor>
    <xdr:from>
      <xdr:col>0</xdr:col>
      <xdr:colOff>635</xdr:colOff>
      <xdr:row>1</xdr:row>
      <xdr:rowOff>300355</xdr:rowOff>
    </xdr:from>
    <xdr:to>
      <xdr:col>5</xdr:col>
      <xdr:colOff>327660</xdr:colOff>
      <xdr:row>2</xdr:row>
      <xdr:rowOff>293370</xdr:rowOff>
    </xdr:to>
    <xdr:grpSp>
      <xdr:nvGrpSpPr>
        <xdr:cNvPr id="35" name="组合 34">
          <a:extLst>
            <a:ext uri="{FF2B5EF4-FFF2-40B4-BE49-F238E27FC236}">
              <a16:creationId xmlns:a16="http://schemas.microsoft.com/office/drawing/2014/main" id="{00000000-0008-0000-2E00-000023000000}"/>
            </a:ext>
          </a:extLst>
        </xdr:cNvPr>
        <xdr:cNvGrpSpPr/>
      </xdr:nvGrpSpPr>
      <xdr:grpSpPr>
        <a:xfrm>
          <a:off x="635" y="898314"/>
          <a:ext cx="4946651" cy="321098"/>
          <a:chOff x="0" y="1384"/>
          <a:chExt cx="4149" cy="503"/>
        </a:xfrm>
      </xdr:grpSpPr>
      <xdr:sp macro="" textlink="">
        <xdr:nvSpPr>
          <xdr:cNvPr id="36" name="圆角矩形 35">
            <a:hlinkClick xmlns:r="http://schemas.openxmlformats.org/officeDocument/2006/relationships" r:id="rId1"/>
            <a:extLst>
              <a:ext uri="{FF2B5EF4-FFF2-40B4-BE49-F238E27FC236}">
                <a16:creationId xmlns:a16="http://schemas.microsoft.com/office/drawing/2014/main" id="{00000000-0008-0000-2E00-000024000000}"/>
              </a:ext>
            </a:extLst>
          </xdr:cNvPr>
          <xdr:cNvSpPr/>
        </xdr:nvSpPr>
        <xdr:spPr>
          <a:xfrm>
            <a:off x="0" y="1386"/>
            <a:ext cx="1792" cy="499"/>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200" b="1">
                <a:latin typeface="等线" panose="02010600030101010101" charset="-122"/>
                <a:ea typeface="等线" panose="02010600030101010101" charset="-122"/>
              </a:rPr>
              <a:t>美国发货须知</a:t>
            </a:r>
          </a:p>
        </xdr:txBody>
      </xdr:sp>
      <xdr:sp macro="" textlink="">
        <xdr:nvSpPr>
          <xdr:cNvPr id="37" name="圆角矩形 36">
            <a:hlinkClick xmlns:r="http://schemas.openxmlformats.org/officeDocument/2006/relationships" r:id="rId2"/>
            <a:extLst>
              <a:ext uri="{FF2B5EF4-FFF2-40B4-BE49-F238E27FC236}">
                <a16:creationId xmlns:a16="http://schemas.microsoft.com/office/drawing/2014/main" id="{00000000-0008-0000-2E00-000025000000}"/>
              </a:ext>
            </a:extLst>
          </xdr:cNvPr>
          <xdr:cNvSpPr/>
        </xdr:nvSpPr>
        <xdr:spPr>
          <a:xfrm>
            <a:off x="1810" y="1384"/>
            <a:ext cx="1394" cy="503"/>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保险服务</a:t>
            </a:r>
          </a:p>
        </xdr:txBody>
      </xdr:sp>
      <xdr:sp macro="" textlink="">
        <xdr:nvSpPr>
          <xdr:cNvPr id="38" name="圆角矩形 37">
            <a:hlinkClick xmlns:r="http://schemas.openxmlformats.org/officeDocument/2006/relationships" r:id="rId3"/>
            <a:extLst>
              <a:ext uri="{FF2B5EF4-FFF2-40B4-BE49-F238E27FC236}">
                <a16:creationId xmlns:a16="http://schemas.microsoft.com/office/drawing/2014/main" id="{00000000-0008-0000-2E00-000026000000}"/>
              </a:ext>
            </a:extLst>
          </xdr:cNvPr>
          <xdr:cNvSpPr/>
        </xdr:nvSpPr>
        <xdr:spPr>
          <a:xfrm>
            <a:off x="3225" y="1385"/>
            <a:ext cx="924" cy="502"/>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目录</a:t>
            </a:r>
          </a:p>
        </xdr:txBody>
      </xdr:sp>
    </xdr:grpSp>
    <xdr:clientData/>
  </xdr:twoCellAnchor>
  <xdr:twoCellAnchor>
    <xdr:from>
      <xdr:col>0</xdr:col>
      <xdr:colOff>635</xdr:colOff>
      <xdr:row>1</xdr:row>
      <xdr:rowOff>288925</xdr:rowOff>
    </xdr:from>
    <xdr:to>
      <xdr:col>5</xdr:col>
      <xdr:colOff>327660</xdr:colOff>
      <xdr:row>2</xdr:row>
      <xdr:rowOff>281940</xdr:rowOff>
    </xdr:to>
    <xdr:grpSp>
      <xdr:nvGrpSpPr>
        <xdr:cNvPr id="39" name="组合 38">
          <a:extLst>
            <a:ext uri="{FF2B5EF4-FFF2-40B4-BE49-F238E27FC236}">
              <a16:creationId xmlns:a16="http://schemas.microsoft.com/office/drawing/2014/main" id="{00000000-0008-0000-2E00-000027000000}"/>
            </a:ext>
          </a:extLst>
        </xdr:cNvPr>
        <xdr:cNvGrpSpPr/>
      </xdr:nvGrpSpPr>
      <xdr:grpSpPr>
        <a:xfrm>
          <a:off x="635" y="886884"/>
          <a:ext cx="4946651" cy="321098"/>
          <a:chOff x="0" y="1384"/>
          <a:chExt cx="4149" cy="503"/>
        </a:xfrm>
      </xdr:grpSpPr>
      <xdr:sp macro="" textlink="">
        <xdr:nvSpPr>
          <xdr:cNvPr id="40" name="圆角矩形 39">
            <a:extLst>
              <a:ext uri="{FF2B5EF4-FFF2-40B4-BE49-F238E27FC236}">
                <a16:creationId xmlns:a16="http://schemas.microsoft.com/office/drawing/2014/main" id="{00000000-0008-0000-2E00-000028000000}"/>
              </a:ext>
            </a:extLst>
          </xdr:cNvPr>
          <xdr:cNvSpPr/>
        </xdr:nvSpPr>
        <xdr:spPr>
          <a:xfrm>
            <a:off x="0" y="1386"/>
            <a:ext cx="1792" cy="499"/>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200" b="1">
                <a:latin typeface="等线" panose="02010600030101010101" charset="-122"/>
                <a:ea typeface="等线" panose="02010600030101010101" charset="-122"/>
              </a:rPr>
              <a:t>美国发货须知</a:t>
            </a:r>
          </a:p>
        </xdr:txBody>
      </xdr:sp>
      <xdr:sp macro="" textlink="">
        <xdr:nvSpPr>
          <xdr:cNvPr id="41" name="圆角矩形 40">
            <a:extLst>
              <a:ext uri="{FF2B5EF4-FFF2-40B4-BE49-F238E27FC236}">
                <a16:creationId xmlns:a16="http://schemas.microsoft.com/office/drawing/2014/main" id="{00000000-0008-0000-2E00-000029000000}"/>
              </a:ext>
            </a:extLst>
          </xdr:cNvPr>
          <xdr:cNvSpPr/>
        </xdr:nvSpPr>
        <xdr:spPr>
          <a:xfrm>
            <a:off x="1810" y="1384"/>
            <a:ext cx="1394" cy="503"/>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保险服务</a:t>
            </a:r>
          </a:p>
        </xdr:txBody>
      </xdr:sp>
      <xdr:sp macro="" textlink="">
        <xdr:nvSpPr>
          <xdr:cNvPr id="42" name="圆角矩形 41">
            <a:extLst>
              <a:ext uri="{FF2B5EF4-FFF2-40B4-BE49-F238E27FC236}">
                <a16:creationId xmlns:a16="http://schemas.microsoft.com/office/drawing/2014/main" id="{00000000-0008-0000-2E00-00002A000000}"/>
              </a:ext>
            </a:extLst>
          </xdr:cNvPr>
          <xdr:cNvSpPr/>
        </xdr:nvSpPr>
        <xdr:spPr>
          <a:xfrm>
            <a:off x="3225" y="1385"/>
            <a:ext cx="924" cy="502"/>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目录</a:t>
            </a:r>
          </a:p>
        </xdr:txBody>
      </xdr:sp>
    </xdr:grpSp>
    <xdr:clientData/>
  </xdr:twoCellAnchor>
  <xdr:twoCellAnchor>
    <xdr:from>
      <xdr:col>0</xdr:col>
      <xdr:colOff>635</xdr:colOff>
      <xdr:row>1</xdr:row>
      <xdr:rowOff>295910</xdr:rowOff>
    </xdr:from>
    <xdr:to>
      <xdr:col>5</xdr:col>
      <xdr:colOff>327660</xdr:colOff>
      <xdr:row>2</xdr:row>
      <xdr:rowOff>288925</xdr:rowOff>
    </xdr:to>
    <xdr:grpSp>
      <xdr:nvGrpSpPr>
        <xdr:cNvPr id="43" name="组合 42">
          <a:extLst>
            <a:ext uri="{FF2B5EF4-FFF2-40B4-BE49-F238E27FC236}">
              <a16:creationId xmlns:a16="http://schemas.microsoft.com/office/drawing/2014/main" id="{00000000-0008-0000-2E00-00002B000000}"/>
            </a:ext>
          </a:extLst>
        </xdr:cNvPr>
        <xdr:cNvGrpSpPr/>
      </xdr:nvGrpSpPr>
      <xdr:grpSpPr>
        <a:xfrm>
          <a:off x="635" y="893869"/>
          <a:ext cx="4946651" cy="321098"/>
          <a:chOff x="0" y="1384"/>
          <a:chExt cx="4149" cy="503"/>
        </a:xfrm>
      </xdr:grpSpPr>
      <xdr:sp macro="" textlink="">
        <xdr:nvSpPr>
          <xdr:cNvPr id="44" name="圆角矩形 43">
            <a:extLst>
              <a:ext uri="{FF2B5EF4-FFF2-40B4-BE49-F238E27FC236}">
                <a16:creationId xmlns:a16="http://schemas.microsoft.com/office/drawing/2014/main" id="{00000000-0008-0000-2E00-00002C000000}"/>
              </a:ext>
            </a:extLst>
          </xdr:cNvPr>
          <xdr:cNvSpPr/>
        </xdr:nvSpPr>
        <xdr:spPr>
          <a:xfrm>
            <a:off x="0" y="1386"/>
            <a:ext cx="1792" cy="499"/>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200" b="1">
                <a:latin typeface="等线" panose="02010600030101010101" charset="-122"/>
                <a:ea typeface="等线" panose="02010600030101010101" charset="-122"/>
              </a:rPr>
              <a:t>美国发货须知</a:t>
            </a:r>
          </a:p>
        </xdr:txBody>
      </xdr:sp>
      <xdr:sp macro="" textlink="">
        <xdr:nvSpPr>
          <xdr:cNvPr id="45" name="圆角矩形 44">
            <a:extLst>
              <a:ext uri="{FF2B5EF4-FFF2-40B4-BE49-F238E27FC236}">
                <a16:creationId xmlns:a16="http://schemas.microsoft.com/office/drawing/2014/main" id="{00000000-0008-0000-2E00-00002D000000}"/>
              </a:ext>
            </a:extLst>
          </xdr:cNvPr>
          <xdr:cNvSpPr/>
        </xdr:nvSpPr>
        <xdr:spPr>
          <a:xfrm>
            <a:off x="1810" y="1384"/>
            <a:ext cx="1394" cy="503"/>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保险服务</a:t>
            </a:r>
          </a:p>
        </xdr:txBody>
      </xdr:sp>
      <xdr:sp macro="" textlink="">
        <xdr:nvSpPr>
          <xdr:cNvPr id="46" name="圆角矩形 45">
            <a:extLst>
              <a:ext uri="{FF2B5EF4-FFF2-40B4-BE49-F238E27FC236}">
                <a16:creationId xmlns:a16="http://schemas.microsoft.com/office/drawing/2014/main" id="{00000000-0008-0000-2E00-00002E000000}"/>
              </a:ext>
            </a:extLst>
          </xdr:cNvPr>
          <xdr:cNvSpPr/>
        </xdr:nvSpPr>
        <xdr:spPr>
          <a:xfrm>
            <a:off x="3225" y="1385"/>
            <a:ext cx="924" cy="502"/>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目录</a:t>
            </a:r>
          </a:p>
        </xdr:txBody>
      </xdr:sp>
    </xdr:grpSp>
    <xdr:clientData/>
  </xdr:twoCellAnchor>
  <xdr:twoCellAnchor>
    <xdr:from>
      <xdr:col>0</xdr:col>
      <xdr:colOff>635</xdr:colOff>
      <xdr:row>1</xdr:row>
      <xdr:rowOff>295910</xdr:rowOff>
    </xdr:from>
    <xdr:to>
      <xdr:col>5</xdr:col>
      <xdr:colOff>327660</xdr:colOff>
      <xdr:row>2</xdr:row>
      <xdr:rowOff>288925</xdr:rowOff>
    </xdr:to>
    <xdr:grpSp>
      <xdr:nvGrpSpPr>
        <xdr:cNvPr id="47" name="组合 46">
          <a:extLst>
            <a:ext uri="{FF2B5EF4-FFF2-40B4-BE49-F238E27FC236}">
              <a16:creationId xmlns:a16="http://schemas.microsoft.com/office/drawing/2014/main" id="{00000000-0008-0000-2E00-00002F000000}"/>
            </a:ext>
          </a:extLst>
        </xdr:cNvPr>
        <xdr:cNvGrpSpPr/>
      </xdr:nvGrpSpPr>
      <xdr:grpSpPr>
        <a:xfrm>
          <a:off x="635" y="893869"/>
          <a:ext cx="4946651" cy="321098"/>
          <a:chOff x="0" y="1384"/>
          <a:chExt cx="4149" cy="503"/>
        </a:xfrm>
      </xdr:grpSpPr>
      <xdr:sp macro="" textlink="">
        <xdr:nvSpPr>
          <xdr:cNvPr id="48" name="圆角矩形 47">
            <a:hlinkClick xmlns:r="http://schemas.openxmlformats.org/officeDocument/2006/relationships" r:id="rId1"/>
            <a:extLst>
              <a:ext uri="{FF2B5EF4-FFF2-40B4-BE49-F238E27FC236}">
                <a16:creationId xmlns:a16="http://schemas.microsoft.com/office/drawing/2014/main" id="{00000000-0008-0000-2E00-000030000000}"/>
              </a:ext>
            </a:extLst>
          </xdr:cNvPr>
          <xdr:cNvSpPr/>
        </xdr:nvSpPr>
        <xdr:spPr>
          <a:xfrm>
            <a:off x="0" y="1386"/>
            <a:ext cx="1792" cy="499"/>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200" b="1">
                <a:latin typeface="等线" panose="02010600030101010101" charset="-122"/>
                <a:ea typeface="等线" panose="02010600030101010101" charset="-122"/>
              </a:rPr>
              <a:t>美国发货须知</a:t>
            </a:r>
          </a:p>
        </xdr:txBody>
      </xdr:sp>
      <xdr:sp macro="" textlink="">
        <xdr:nvSpPr>
          <xdr:cNvPr id="49" name="圆角矩形 48">
            <a:hlinkClick xmlns:r="http://schemas.openxmlformats.org/officeDocument/2006/relationships" r:id="rId2"/>
            <a:extLst>
              <a:ext uri="{FF2B5EF4-FFF2-40B4-BE49-F238E27FC236}">
                <a16:creationId xmlns:a16="http://schemas.microsoft.com/office/drawing/2014/main" id="{00000000-0008-0000-2E00-000031000000}"/>
              </a:ext>
            </a:extLst>
          </xdr:cNvPr>
          <xdr:cNvSpPr/>
        </xdr:nvSpPr>
        <xdr:spPr>
          <a:xfrm>
            <a:off x="1810" y="1384"/>
            <a:ext cx="1394" cy="503"/>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保险服务</a:t>
            </a:r>
          </a:p>
        </xdr:txBody>
      </xdr:sp>
      <xdr:sp macro="" textlink="">
        <xdr:nvSpPr>
          <xdr:cNvPr id="50" name="圆角矩形 49">
            <a:hlinkClick xmlns:r="http://schemas.openxmlformats.org/officeDocument/2006/relationships" r:id="rId3"/>
            <a:extLst>
              <a:ext uri="{FF2B5EF4-FFF2-40B4-BE49-F238E27FC236}">
                <a16:creationId xmlns:a16="http://schemas.microsoft.com/office/drawing/2014/main" id="{00000000-0008-0000-2E00-000032000000}"/>
              </a:ext>
            </a:extLst>
          </xdr:cNvPr>
          <xdr:cNvSpPr/>
        </xdr:nvSpPr>
        <xdr:spPr>
          <a:xfrm>
            <a:off x="3225" y="1385"/>
            <a:ext cx="924" cy="502"/>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目录</a:t>
            </a:r>
          </a:p>
        </xdr:txBody>
      </xdr:sp>
    </xdr:grpSp>
    <xdr:clientData/>
  </xdr:twoCellAnchor>
  <xdr:twoCellAnchor>
    <xdr:from>
      <xdr:col>0</xdr:col>
      <xdr:colOff>635</xdr:colOff>
      <xdr:row>1</xdr:row>
      <xdr:rowOff>295910</xdr:rowOff>
    </xdr:from>
    <xdr:to>
      <xdr:col>5</xdr:col>
      <xdr:colOff>327660</xdr:colOff>
      <xdr:row>2</xdr:row>
      <xdr:rowOff>288925</xdr:rowOff>
    </xdr:to>
    <xdr:grpSp>
      <xdr:nvGrpSpPr>
        <xdr:cNvPr id="51" name="组合 50">
          <a:extLst>
            <a:ext uri="{FF2B5EF4-FFF2-40B4-BE49-F238E27FC236}">
              <a16:creationId xmlns:a16="http://schemas.microsoft.com/office/drawing/2014/main" id="{00000000-0008-0000-2E00-000033000000}"/>
            </a:ext>
          </a:extLst>
        </xdr:cNvPr>
        <xdr:cNvGrpSpPr/>
      </xdr:nvGrpSpPr>
      <xdr:grpSpPr>
        <a:xfrm>
          <a:off x="635" y="893869"/>
          <a:ext cx="4946651" cy="321098"/>
          <a:chOff x="0" y="1384"/>
          <a:chExt cx="4149" cy="503"/>
        </a:xfrm>
      </xdr:grpSpPr>
      <xdr:sp macro="" textlink="">
        <xdr:nvSpPr>
          <xdr:cNvPr id="52" name="圆角矩形 51">
            <a:extLst>
              <a:ext uri="{FF2B5EF4-FFF2-40B4-BE49-F238E27FC236}">
                <a16:creationId xmlns:a16="http://schemas.microsoft.com/office/drawing/2014/main" id="{00000000-0008-0000-2E00-000034000000}"/>
              </a:ext>
            </a:extLst>
          </xdr:cNvPr>
          <xdr:cNvSpPr/>
        </xdr:nvSpPr>
        <xdr:spPr>
          <a:xfrm>
            <a:off x="0" y="1386"/>
            <a:ext cx="1792" cy="499"/>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200" b="1">
                <a:latin typeface="等线" panose="02010600030101010101" charset="-122"/>
                <a:ea typeface="等线" panose="02010600030101010101" charset="-122"/>
              </a:rPr>
              <a:t>美国发货须知</a:t>
            </a:r>
          </a:p>
        </xdr:txBody>
      </xdr:sp>
      <xdr:sp macro="" textlink="">
        <xdr:nvSpPr>
          <xdr:cNvPr id="53" name="圆角矩形 52">
            <a:extLst>
              <a:ext uri="{FF2B5EF4-FFF2-40B4-BE49-F238E27FC236}">
                <a16:creationId xmlns:a16="http://schemas.microsoft.com/office/drawing/2014/main" id="{00000000-0008-0000-2E00-000035000000}"/>
              </a:ext>
            </a:extLst>
          </xdr:cNvPr>
          <xdr:cNvSpPr/>
        </xdr:nvSpPr>
        <xdr:spPr>
          <a:xfrm>
            <a:off x="1810" y="1384"/>
            <a:ext cx="1394" cy="503"/>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保险服务</a:t>
            </a:r>
          </a:p>
        </xdr:txBody>
      </xdr:sp>
      <xdr:sp macro="" textlink="">
        <xdr:nvSpPr>
          <xdr:cNvPr id="54" name="圆角矩形 53">
            <a:extLst>
              <a:ext uri="{FF2B5EF4-FFF2-40B4-BE49-F238E27FC236}">
                <a16:creationId xmlns:a16="http://schemas.microsoft.com/office/drawing/2014/main" id="{00000000-0008-0000-2E00-000036000000}"/>
              </a:ext>
            </a:extLst>
          </xdr:cNvPr>
          <xdr:cNvSpPr/>
        </xdr:nvSpPr>
        <xdr:spPr>
          <a:xfrm>
            <a:off x="3225" y="1385"/>
            <a:ext cx="924" cy="502"/>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目录</a:t>
            </a:r>
          </a:p>
        </xdr:txBody>
      </xdr:sp>
    </xdr:grpSp>
    <xdr:clientData/>
  </xdr:twoCellAnchor>
  <xdr:twoCellAnchor>
    <xdr:from>
      <xdr:col>0</xdr:col>
      <xdr:colOff>635</xdr:colOff>
      <xdr:row>1</xdr:row>
      <xdr:rowOff>295910</xdr:rowOff>
    </xdr:from>
    <xdr:to>
      <xdr:col>5</xdr:col>
      <xdr:colOff>327660</xdr:colOff>
      <xdr:row>2</xdr:row>
      <xdr:rowOff>288925</xdr:rowOff>
    </xdr:to>
    <xdr:grpSp>
      <xdr:nvGrpSpPr>
        <xdr:cNvPr id="56" name="组合 55">
          <a:extLst>
            <a:ext uri="{FF2B5EF4-FFF2-40B4-BE49-F238E27FC236}">
              <a16:creationId xmlns:a16="http://schemas.microsoft.com/office/drawing/2014/main" id="{00000000-0008-0000-2E00-000038000000}"/>
            </a:ext>
          </a:extLst>
        </xdr:cNvPr>
        <xdr:cNvGrpSpPr/>
      </xdr:nvGrpSpPr>
      <xdr:grpSpPr>
        <a:xfrm>
          <a:off x="635" y="893869"/>
          <a:ext cx="4946651" cy="321098"/>
          <a:chOff x="0" y="1384"/>
          <a:chExt cx="4149" cy="503"/>
        </a:xfrm>
      </xdr:grpSpPr>
      <xdr:sp macro="" textlink="">
        <xdr:nvSpPr>
          <xdr:cNvPr id="57" name="圆角矩形 56">
            <a:hlinkClick xmlns:r="http://schemas.openxmlformats.org/officeDocument/2006/relationships" r:id="rId1"/>
            <a:extLst>
              <a:ext uri="{FF2B5EF4-FFF2-40B4-BE49-F238E27FC236}">
                <a16:creationId xmlns:a16="http://schemas.microsoft.com/office/drawing/2014/main" id="{00000000-0008-0000-2E00-000039000000}"/>
              </a:ext>
            </a:extLst>
          </xdr:cNvPr>
          <xdr:cNvSpPr/>
        </xdr:nvSpPr>
        <xdr:spPr>
          <a:xfrm>
            <a:off x="0" y="1386"/>
            <a:ext cx="1792" cy="499"/>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200" b="1">
                <a:latin typeface="等线" panose="02010600030101010101" charset="-122"/>
                <a:ea typeface="等线" panose="02010600030101010101" charset="-122"/>
              </a:rPr>
              <a:t>美国发货须知</a:t>
            </a:r>
          </a:p>
        </xdr:txBody>
      </xdr:sp>
      <xdr:sp macro="" textlink="">
        <xdr:nvSpPr>
          <xdr:cNvPr id="58" name="圆角矩形 57">
            <a:hlinkClick xmlns:r="http://schemas.openxmlformats.org/officeDocument/2006/relationships" r:id="rId2"/>
            <a:extLst>
              <a:ext uri="{FF2B5EF4-FFF2-40B4-BE49-F238E27FC236}">
                <a16:creationId xmlns:a16="http://schemas.microsoft.com/office/drawing/2014/main" id="{00000000-0008-0000-2E00-00003A000000}"/>
              </a:ext>
            </a:extLst>
          </xdr:cNvPr>
          <xdr:cNvSpPr/>
        </xdr:nvSpPr>
        <xdr:spPr>
          <a:xfrm>
            <a:off x="1810" y="1384"/>
            <a:ext cx="1394" cy="503"/>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保险服务</a:t>
            </a:r>
          </a:p>
        </xdr:txBody>
      </xdr:sp>
      <xdr:sp macro="" textlink="">
        <xdr:nvSpPr>
          <xdr:cNvPr id="59" name="圆角矩形 58">
            <a:hlinkClick xmlns:r="http://schemas.openxmlformats.org/officeDocument/2006/relationships" r:id="rId3"/>
            <a:extLst>
              <a:ext uri="{FF2B5EF4-FFF2-40B4-BE49-F238E27FC236}">
                <a16:creationId xmlns:a16="http://schemas.microsoft.com/office/drawing/2014/main" id="{00000000-0008-0000-2E00-00003B000000}"/>
              </a:ext>
            </a:extLst>
          </xdr:cNvPr>
          <xdr:cNvSpPr/>
        </xdr:nvSpPr>
        <xdr:spPr>
          <a:xfrm>
            <a:off x="3225" y="1385"/>
            <a:ext cx="924" cy="502"/>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目录</a:t>
            </a:r>
          </a:p>
        </xdr:txBody>
      </xdr:sp>
    </xdr:grpSp>
    <xdr:clientData/>
  </xdr:twoCellAnchor>
  <xdr:twoCellAnchor>
    <xdr:from>
      <xdr:col>0</xdr:col>
      <xdr:colOff>635</xdr:colOff>
      <xdr:row>1</xdr:row>
      <xdr:rowOff>295910</xdr:rowOff>
    </xdr:from>
    <xdr:to>
      <xdr:col>5</xdr:col>
      <xdr:colOff>327660</xdr:colOff>
      <xdr:row>2</xdr:row>
      <xdr:rowOff>288925</xdr:rowOff>
    </xdr:to>
    <xdr:grpSp>
      <xdr:nvGrpSpPr>
        <xdr:cNvPr id="60" name="组合 59">
          <a:extLst>
            <a:ext uri="{FF2B5EF4-FFF2-40B4-BE49-F238E27FC236}">
              <a16:creationId xmlns:a16="http://schemas.microsoft.com/office/drawing/2014/main" id="{00000000-0008-0000-2E00-00003C000000}"/>
            </a:ext>
          </a:extLst>
        </xdr:cNvPr>
        <xdr:cNvGrpSpPr/>
      </xdr:nvGrpSpPr>
      <xdr:grpSpPr>
        <a:xfrm>
          <a:off x="635" y="893869"/>
          <a:ext cx="4946651" cy="321098"/>
          <a:chOff x="0" y="1384"/>
          <a:chExt cx="4149" cy="503"/>
        </a:xfrm>
      </xdr:grpSpPr>
      <xdr:sp macro="" textlink="">
        <xdr:nvSpPr>
          <xdr:cNvPr id="61" name="圆角矩形 60">
            <a:extLst>
              <a:ext uri="{FF2B5EF4-FFF2-40B4-BE49-F238E27FC236}">
                <a16:creationId xmlns:a16="http://schemas.microsoft.com/office/drawing/2014/main" id="{00000000-0008-0000-2E00-00003D000000}"/>
              </a:ext>
            </a:extLst>
          </xdr:cNvPr>
          <xdr:cNvSpPr/>
        </xdr:nvSpPr>
        <xdr:spPr>
          <a:xfrm>
            <a:off x="0" y="1386"/>
            <a:ext cx="1792" cy="499"/>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200" b="1">
                <a:latin typeface="等线" panose="02010600030101010101" charset="-122"/>
                <a:ea typeface="等线" panose="02010600030101010101" charset="-122"/>
              </a:rPr>
              <a:t>美国发货须知</a:t>
            </a:r>
          </a:p>
        </xdr:txBody>
      </xdr:sp>
      <xdr:sp macro="" textlink="">
        <xdr:nvSpPr>
          <xdr:cNvPr id="62" name="圆角矩形 61">
            <a:extLst>
              <a:ext uri="{FF2B5EF4-FFF2-40B4-BE49-F238E27FC236}">
                <a16:creationId xmlns:a16="http://schemas.microsoft.com/office/drawing/2014/main" id="{00000000-0008-0000-2E00-00003E000000}"/>
              </a:ext>
            </a:extLst>
          </xdr:cNvPr>
          <xdr:cNvSpPr/>
        </xdr:nvSpPr>
        <xdr:spPr>
          <a:xfrm>
            <a:off x="1810" y="1384"/>
            <a:ext cx="1394" cy="503"/>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保险服务</a:t>
            </a:r>
          </a:p>
        </xdr:txBody>
      </xdr:sp>
      <xdr:sp macro="" textlink="">
        <xdr:nvSpPr>
          <xdr:cNvPr id="63" name="圆角矩形 62">
            <a:extLst>
              <a:ext uri="{FF2B5EF4-FFF2-40B4-BE49-F238E27FC236}">
                <a16:creationId xmlns:a16="http://schemas.microsoft.com/office/drawing/2014/main" id="{00000000-0008-0000-2E00-00003F000000}"/>
              </a:ext>
            </a:extLst>
          </xdr:cNvPr>
          <xdr:cNvSpPr/>
        </xdr:nvSpPr>
        <xdr:spPr>
          <a:xfrm>
            <a:off x="3225" y="1385"/>
            <a:ext cx="924" cy="502"/>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目录</a:t>
            </a:r>
          </a:p>
        </xdr:txBody>
      </xdr:sp>
    </xdr:grpSp>
    <xdr:clientData/>
  </xdr:twoCellAnchor>
  <xdr:twoCellAnchor>
    <xdr:from>
      <xdr:col>0</xdr:col>
      <xdr:colOff>635</xdr:colOff>
      <xdr:row>1</xdr:row>
      <xdr:rowOff>295910</xdr:rowOff>
    </xdr:from>
    <xdr:to>
      <xdr:col>5</xdr:col>
      <xdr:colOff>327660</xdr:colOff>
      <xdr:row>2</xdr:row>
      <xdr:rowOff>288925</xdr:rowOff>
    </xdr:to>
    <xdr:grpSp>
      <xdr:nvGrpSpPr>
        <xdr:cNvPr id="64" name="组合 63">
          <a:extLst>
            <a:ext uri="{FF2B5EF4-FFF2-40B4-BE49-F238E27FC236}">
              <a16:creationId xmlns:a16="http://schemas.microsoft.com/office/drawing/2014/main" id="{00000000-0008-0000-2E00-000040000000}"/>
            </a:ext>
          </a:extLst>
        </xdr:cNvPr>
        <xdr:cNvGrpSpPr/>
      </xdr:nvGrpSpPr>
      <xdr:grpSpPr>
        <a:xfrm>
          <a:off x="635" y="893869"/>
          <a:ext cx="4946651" cy="321098"/>
          <a:chOff x="0" y="1384"/>
          <a:chExt cx="4149" cy="503"/>
        </a:xfrm>
      </xdr:grpSpPr>
      <xdr:sp macro="" textlink="">
        <xdr:nvSpPr>
          <xdr:cNvPr id="65" name="圆角矩形 64">
            <a:hlinkClick xmlns:r="http://schemas.openxmlformats.org/officeDocument/2006/relationships" r:id="rId1"/>
            <a:extLst>
              <a:ext uri="{FF2B5EF4-FFF2-40B4-BE49-F238E27FC236}">
                <a16:creationId xmlns:a16="http://schemas.microsoft.com/office/drawing/2014/main" id="{00000000-0008-0000-2E00-000041000000}"/>
              </a:ext>
            </a:extLst>
          </xdr:cNvPr>
          <xdr:cNvSpPr/>
        </xdr:nvSpPr>
        <xdr:spPr>
          <a:xfrm>
            <a:off x="0" y="1386"/>
            <a:ext cx="1792" cy="499"/>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200" b="1">
                <a:latin typeface="等线" panose="02010600030101010101" charset="-122"/>
                <a:ea typeface="等线" panose="02010600030101010101" charset="-122"/>
              </a:rPr>
              <a:t>美国发货须知</a:t>
            </a:r>
          </a:p>
        </xdr:txBody>
      </xdr:sp>
      <xdr:sp macro="" textlink="">
        <xdr:nvSpPr>
          <xdr:cNvPr id="66" name="圆角矩形 65">
            <a:hlinkClick xmlns:r="http://schemas.openxmlformats.org/officeDocument/2006/relationships" r:id="rId2"/>
            <a:extLst>
              <a:ext uri="{FF2B5EF4-FFF2-40B4-BE49-F238E27FC236}">
                <a16:creationId xmlns:a16="http://schemas.microsoft.com/office/drawing/2014/main" id="{00000000-0008-0000-2E00-000042000000}"/>
              </a:ext>
            </a:extLst>
          </xdr:cNvPr>
          <xdr:cNvSpPr/>
        </xdr:nvSpPr>
        <xdr:spPr>
          <a:xfrm>
            <a:off x="1810" y="1384"/>
            <a:ext cx="1394" cy="503"/>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保险服务</a:t>
            </a:r>
          </a:p>
        </xdr:txBody>
      </xdr:sp>
      <xdr:sp macro="" textlink="">
        <xdr:nvSpPr>
          <xdr:cNvPr id="67" name="圆角矩形 66">
            <a:hlinkClick xmlns:r="http://schemas.openxmlformats.org/officeDocument/2006/relationships" r:id="rId3"/>
            <a:extLst>
              <a:ext uri="{FF2B5EF4-FFF2-40B4-BE49-F238E27FC236}">
                <a16:creationId xmlns:a16="http://schemas.microsoft.com/office/drawing/2014/main" id="{00000000-0008-0000-2E00-000043000000}"/>
              </a:ext>
            </a:extLst>
          </xdr:cNvPr>
          <xdr:cNvSpPr/>
        </xdr:nvSpPr>
        <xdr:spPr>
          <a:xfrm>
            <a:off x="3225" y="1385"/>
            <a:ext cx="924" cy="502"/>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目录</a:t>
            </a:r>
          </a:p>
        </xdr:txBody>
      </xdr:sp>
    </xdr:grpSp>
    <xdr:clientData/>
  </xdr:twoCellAnchor>
  <xdr:twoCellAnchor>
    <xdr:from>
      <xdr:col>0</xdr:col>
      <xdr:colOff>635</xdr:colOff>
      <xdr:row>1</xdr:row>
      <xdr:rowOff>300355</xdr:rowOff>
    </xdr:from>
    <xdr:to>
      <xdr:col>5</xdr:col>
      <xdr:colOff>327660</xdr:colOff>
      <xdr:row>2</xdr:row>
      <xdr:rowOff>293370</xdr:rowOff>
    </xdr:to>
    <xdr:grpSp>
      <xdr:nvGrpSpPr>
        <xdr:cNvPr id="68" name="组合 67">
          <a:extLst>
            <a:ext uri="{FF2B5EF4-FFF2-40B4-BE49-F238E27FC236}">
              <a16:creationId xmlns:a16="http://schemas.microsoft.com/office/drawing/2014/main" id="{00000000-0008-0000-2E00-000044000000}"/>
            </a:ext>
          </a:extLst>
        </xdr:cNvPr>
        <xdr:cNvGrpSpPr/>
      </xdr:nvGrpSpPr>
      <xdr:grpSpPr>
        <a:xfrm>
          <a:off x="635" y="898314"/>
          <a:ext cx="4946651" cy="321098"/>
          <a:chOff x="0" y="1384"/>
          <a:chExt cx="4149" cy="503"/>
        </a:xfrm>
      </xdr:grpSpPr>
      <xdr:sp macro="" textlink="">
        <xdr:nvSpPr>
          <xdr:cNvPr id="69" name="圆角矩形 68">
            <a:hlinkClick xmlns:r="http://schemas.openxmlformats.org/officeDocument/2006/relationships" r:id="rId1"/>
            <a:extLst>
              <a:ext uri="{FF2B5EF4-FFF2-40B4-BE49-F238E27FC236}">
                <a16:creationId xmlns:a16="http://schemas.microsoft.com/office/drawing/2014/main" id="{00000000-0008-0000-2E00-000045000000}"/>
              </a:ext>
            </a:extLst>
          </xdr:cNvPr>
          <xdr:cNvSpPr/>
        </xdr:nvSpPr>
        <xdr:spPr>
          <a:xfrm>
            <a:off x="0" y="1386"/>
            <a:ext cx="1792" cy="499"/>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200" b="1">
                <a:latin typeface="等线" panose="02010600030101010101" charset="-122"/>
                <a:ea typeface="等线" panose="02010600030101010101" charset="-122"/>
              </a:rPr>
              <a:t>美国发货须知</a:t>
            </a:r>
          </a:p>
        </xdr:txBody>
      </xdr:sp>
      <xdr:sp macro="" textlink="">
        <xdr:nvSpPr>
          <xdr:cNvPr id="70" name="圆角矩形 69">
            <a:hlinkClick xmlns:r="http://schemas.openxmlformats.org/officeDocument/2006/relationships" r:id="rId2"/>
            <a:extLst>
              <a:ext uri="{FF2B5EF4-FFF2-40B4-BE49-F238E27FC236}">
                <a16:creationId xmlns:a16="http://schemas.microsoft.com/office/drawing/2014/main" id="{00000000-0008-0000-2E00-000046000000}"/>
              </a:ext>
            </a:extLst>
          </xdr:cNvPr>
          <xdr:cNvSpPr/>
        </xdr:nvSpPr>
        <xdr:spPr>
          <a:xfrm>
            <a:off x="1810" y="1384"/>
            <a:ext cx="1394" cy="503"/>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保险服务</a:t>
            </a:r>
          </a:p>
        </xdr:txBody>
      </xdr:sp>
      <xdr:sp macro="" textlink="">
        <xdr:nvSpPr>
          <xdr:cNvPr id="71" name="圆角矩形 70">
            <a:hlinkClick xmlns:r="http://schemas.openxmlformats.org/officeDocument/2006/relationships" r:id="rId3"/>
            <a:extLst>
              <a:ext uri="{FF2B5EF4-FFF2-40B4-BE49-F238E27FC236}">
                <a16:creationId xmlns:a16="http://schemas.microsoft.com/office/drawing/2014/main" id="{00000000-0008-0000-2E00-000047000000}"/>
              </a:ext>
            </a:extLst>
          </xdr:cNvPr>
          <xdr:cNvSpPr/>
        </xdr:nvSpPr>
        <xdr:spPr>
          <a:xfrm>
            <a:off x="3225" y="1385"/>
            <a:ext cx="924" cy="502"/>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目录</a:t>
            </a:r>
          </a:p>
        </xdr:txBody>
      </xdr:sp>
    </xdr:grpSp>
    <xdr:clientData/>
  </xdr:twoCellAnchor>
  <xdr:twoCellAnchor>
    <xdr:from>
      <xdr:col>0</xdr:col>
      <xdr:colOff>635</xdr:colOff>
      <xdr:row>1</xdr:row>
      <xdr:rowOff>288925</xdr:rowOff>
    </xdr:from>
    <xdr:to>
      <xdr:col>5</xdr:col>
      <xdr:colOff>327660</xdr:colOff>
      <xdr:row>2</xdr:row>
      <xdr:rowOff>281940</xdr:rowOff>
    </xdr:to>
    <xdr:grpSp>
      <xdr:nvGrpSpPr>
        <xdr:cNvPr id="72" name="组合 71">
          <a:extLst>
            <a:ext uri="{FF2B5EF4-FFF2-40B4-BE49-F238E27FC236}">
              <a16:creationId xmlns:a16="http://schemas.microsoft.com/office/drawing/2014/main" id="{00000000-0008-0000-2E00-000048000000}"/>
            </a:ext>
          </a:extLst>
        </xdr:cNvPr>
        <xdr:cNvGrpSpPr/>
      </xdr:nvGrpSpPr>
      <xdr:grpSpPr>
        <a:xfrm>
          <a:off x="635" y="886884"/>
          <a:ext cx="4946651" cy="321098"/>
          <a:chOff x="0" y="1384"/>
          <a:chExt cx="4149" cy="503"/>
        </a:xfrm>
      </xdr:grpSpPr>
      <xdr:sp macro="" textlink="">
        <xdr:nvSpPr>
          <xdr:cNvPr id="73" name="圆角矩形 72">
            <a:extLst>
              <a:ext uri="{FF2B5EF4-FFF2-40B4-BE49-F238E27FC236}">
                <a16:creationId xmlns:a16="http://schemas.microsoft.com/office/drawing/2014/main" id="{00000000-0008-0000-2E00-000049000000}"/>
              </a:ext>
            </a:extLst>
          </xdr:cNvPr>
          <xdr:cNvSpPr/>
        </xdr:nvSpPr>
        <xdr:spPr>
          <a:xfrm>
            <a:off x="0" y="1386"/>
            <a:ext cx="1792" cy="499"/>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200" b="1">
                <a:latin typeface="等线" panose="02010600030101010101" charset="-122"/>
                <a:ea typeface="等线" panose="02010600030101010101" charset="-122"/>
              </a:rPr>
              <a:t>美国发货须知</a:t>
            </a:r>
          </a:p>
        </xdr:txBody>
      </xdr:sp>
      <xdr:sp macro="" textlink="">
        <xdr:nvSpPr>
          <xdr:cNvPr id="74" name="圆角矩形 73">
            <a:extLst>
              <a:ext uri="{FF2B5EF4-FFF2-40B4-BE49-F238E27FC236}">
                <a16:creationId xmlns:a16="http://schemas.microsoft.com/office/drawing/2014/main" id="{00000000-0008-0000-2E00-00004A000000}"/>
              </a:ext>
            </a:extLst>
          </xdr:cNvPr>
          <xdr:cNvSpPr/>
        </xdr:nvSpPr>
        <xdr:spPr>
          <a:xfrm>
            <a:off x="1810" y="1384"/>
            <a:ext cx="1394" cy="503"/>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保险服务</a:t>
            </a:r>
          </a:p>
        </xdr:txBody>
      </xdr:sp>
      <xdr:sp macro="" textlink="">
        <xdr:nvSpPr>
          <xdr:cNvPr id="75" name="圆角矩形 74">
            <a:extLst>
              <a:ext uri="{FF2B5EF4-FFF2-40B4-BE49-F238E27FC236}">
                <a16:creationId xmlns:a16="http://schemas.microsoft.com/office/drawing/2014/main" id="{00000000-0008-0000-2E00-00004B000000}"/>
              </a:ext>
            </a:extLst>
          </xdr:cNvPr>
          <xdr:cNvSpPr/>
        </xdr:nvSpPr>
        <xdr:spPr>
          <a:xfrm>
            <a:off x="3225" y="1385"/>
            <a:ext cx="924" cy="502"/>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目录</a:t>
            </a:r>
          </a:p>
        </xdr:txBody>
      </xdr:sp>
    </xdr:grpSp>
    <xdr:clientData/>
  </xdr:twoCellAnchor>
  <xdr:twoCellAnchor>
    <xdr:from>
      <xdr:col>0</xdr:col>
      <xdr:colOff>635</xdr:colOff>
      <xdr:row>1</xdr:row>
      <xdr:rowOff>295910</xdr:rowOff>
    </xdr:from>
    <xdr:to>
      <xdr:col>5</xdr:col>
      <xdr:colOff>327660</xdr:colOff>
      <xdr:row>2</xdr:row>
      <xdr:rowOff>288925</xdr:rowOff>
    </xdr:to>
    <xdr:grpSp>
      <xdr:nvGrpSpPr>
        <xdr:cNvPr id="76" name="组合 75">
          <a:extLst>
            <a:ext uri="{FF2B5EF4-FFF2-40B4-BE49-F238E27FC236}">
              <a16:creationId xmlns:a16="http://schemas.microsoft.com/office/drawing/2014/main" id="{00000000-0008-0000-2E00-00004C000000}"/>
            </a:ext>
          </a:extLst>
        </xdr:cNvPr>
        <xdr:cNvGrpSpPr/>
      </xdr:nvGrpSpPr>
      <xdr:grpSpPr>
        <a:xfrm>
          <a:off x="635" y="893869"/>
          <a:ext cx="4946651" cy="321098"/>
          <a:chOff x="0" y="1384"/>
          <a:chExt cx="4149" cy="503"/>
        </a:xfrm>
      </xdr:grpSpPr>
      <xdr:sp macro="" textlink="">
        <xdr:nvSpPr>
          <xdr:cNvPr id="77" name="圆角矩形 76">
            <a:extLst>
              <a:ext uri="{FF2B5EF4-FFF2-40B4-BE49-F238E27FC236}">
                <a16:creationId xmlns:a16="http://schemas.microsoft.com/office/drawing/2014/main" id="{00000000-0008-0000-2E00-00004D000000}"/>
              </a:ext>
            </a:extLst>
          </xdr:cNvPr>
          <xdr:cNvSpPr/>
        </xdr:nvSpPr>
        <xdr:spPr>
          <a:xfrm>
            <a:off x="0" y="1386"/>
            <a:ext cx="1792" cy="499"/>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200" b="1">
                <a:latin typeface="等线" panose="02010600030101010101" charset="-122"/>
                <a:ea typeface="等线" panose="02010600030101010101" charset="-122"/>
              </a:rPr>
              <a:t>美国发货须知</a:t>
            </a:r>
          </a:p>
        </xdr:txBody>
      </xdr:sp>
      <xdr:sp macro="" textlink="">
        <xdr:nvSpPr>
          <xdr:cNvPr id="78" name="圆角矩形 77">
            <a:extLst>
              <a:ext uri="{FF2B5EF4-FFF2-40B4-BE49-F238E27FC236}">
                <a16:creationId xmlns:a16="http://schemas.microsoft.com/office/drawing/2014/main" id="{00000000-0008-0000-2E00-00004E000000}"/>
              </a:ext>
            </a:extLst>
          </xdr:cNvPr>
          <xdr:cNvSpPr/>
        </xdr:nvSpPr>
        <xdr:spPr>
          <a:xfrm>
            <a:off x="1810" y="1384"/>
            <a:ext cx="1394" cy="503"/>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保险服务</a:t>
            </a:r>
          </a:p>
        </xdr:txBody>
      </xdr:sp>
      <xdr:sp macro="" textlink="">
        <xdr:nvSpPr>
          <xdr:cNvPr id="79" name="圆角矩形 78">
            <a:extLst>
              <a:ext uri="{FF2B5EF4-FFF2-40B4-BE49-F238E27FC236}">
                <a16:creationId xmlns:a16="http://schemas.microsoft.com/office/drawing/2014/main" id="{00000000-0008-0000-2E00-00004F000000}"/>
              </a:ext>
            </a:extLst>
          </xdr:cNvPr>
          <xdr:cNvSpPr/>
        </xdr:nvSpPr>
        <xdr:spPr>
          <a:xfrm>
            <a:off x="3225" y="1385"/>
            <a:ext cx="924" cy="502"/>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目录</a:t>
            </a:r>
          </a:p>
        </xdr:txBody>
      </xdr:sp>
    </xdr:grpSp>
    <xdr:clientData/>
  </xdr:twoCellAnchor>
  <xdr:twoCellAnchor>
    <xdr:from>
      <xdr:col>0</xdr:col>
      <xdr:colOff>635</xdr:colOff>
      <xdr:row>1</xdr:row>
      <xdr:rowOff>295910</xdr:rowOff>
    </xdr:from>
    <xdr:to>
      <xdr:col>5</xdr:col>
      <xdr:colOff>327660</xdr:colOff>
      <xdr:row>2</xdr:row>
      <xdr:rowOff>288925</xdr:rowOff>
    </xdr:to>
    <xdr:grpSp>
      <xdr:nvGrpSpPr>
        <xdr:cNvPr id="80" name="组合 79">
          <a:extLst>
            <a:ext uri="{FF2B5EF4-FFF2-40B4-BE49-F238E27FC236}">
              <a16:creationId xmlns:a16="http://schemas.microsoft.com/office/drawing/2014/main" id="{00000000-0008-0000-2E00-000050000000}"/>
            </a:ext>
          </a:extLst>
        </xdr:cNvPr>
        <xdr:cNvGrpSpPr/>
      </xdr:nvGrpSpPr>
      <xdr:grpSpPr>
        <a:xfrm>
          <a:off x="635" y="893869"/>
          <a:ext cx="4946651" cy="321098"/>
          <a:chOff x="0" y="1384"/>
          <a:chExt cx="4149" cy="503"/>
        </a:xfrm>
      </xdr:grpSpPr>
      <xdr:sp macro="" textlink="">
        <xdr:nvSpPr>
          <xdr:cNvPr id="81" name="圆角矩形 80">
            <a:hlinkClick xmlns:r="http://schemas.openxmlformats.org/officeDocument/2006/relationships" r:id="rId1"/>
            <a:extLst>
              <a:ext uri="{FF2B5EF4-FFF2-40B4-BE49-F238E27FC236}">
                <a16:creationId xmlns:a16="http://schemas.microsoft.com/office/drawing/2014/main" id="{00000000-0008-0000-2E00-000051000000}"/>
              </a:ext>
            </a:extLst>
          </xdr:cNvPr>
          <xdr:cNvSpPr/>
        </xdr:nvSpPr>
        <xdr:spPr>
          <a:xfrm>
            <a:off x="0" y="1386"/>
            <a:ext cx="1792" cy="499"/>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200" b="1">
                <a:latin typeface="等线" panose="02010600030101010101" charset="-122"/>
                <a:ea typeface="等线" panose="02010600030101010101" charset="-122"/>
              </a:rPr>
              <a:t>美国发货须知</a:t>
            </a:r>
          </a:p>
        </xdr:txBody>
      </xdr:sp>
      <xdr:sp macro="" textlink="">
        <xdr:nvSpPr>
          <xdr:cNvPr id="82" name="圆角矩形 81">
            <a:hlinkClick xmlns:r="http://schemas.openxmlformats.org/officeDocument/2006/relationships" r:id="rId2"/>
            <a:extLst>
              <a:ext uri="{FF2B5EF4-FFF2-40B4-BE49-F238E27FC236}">
                <a16:creationId xmlns:a16="http://schemas.microsoft.com/office/drawing/2014/main" id="{00000000-0008-0000-2E00-000052000000}"/>
              </a:ext>
            </a:extLst>
          </xdr:cNvPr>
          <xdr:cNvSpPr/>
        </xdr:nvSpPr>
        <xdr:spPr>
          <a:xfrm>
            <a:off x="1810" y="1384"/>
            <a:ext cx="1394" cy="503"/>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保险服务</a:t>
            </a:r>
          </a:p>
        </xdr:txBody>
      </xdr:sp>
      <xdr:sp macro="" textlink="">
        <xdr:nvSpPr>
          <xdr:cNvPr id="83" name="圆角矩形 82">
            <a:hlinkClick xmlns:r="http://schemas.openxmlformats.org/officeDocument/2006/relationships" r:id="rId3"/>
            <a:extLst>
              <a:ext uri="{FF2B5EF4-FFF2-40B4-BE49-F238E27FC236}">
                <a16:creationId xmlns:a16="http://schemas.microsoft.com/office/drawing/2014/main" id="{00000000-0008-0000-2E00-000053000000}"/>
              </a:ext>
            </a:extLst>
          </xdr:cNvPr>
          <xdr:cNvSpPr/>
        </xdr:nvSpPr>
        <xdr:spPr>
          <a:xfrm>
            <a:off x="3225" y="1385"/>
            <a:ext cx="924" cy="502"/>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目录</a:t>
            </a:r>
          </a:p>
        </xdr:txBody>
      </xdr:sp>
    </xdr:grpSp>
    <xdr:clientData/>
  </xdr:twoCellAnchor>
  <xdr:twoCellAnchor>
    <xdr:from>
      <xdr:col>0</xdr:col>
      <xdr:colOff>635</xdr:colOff>
      <xdr:row>1</xdr:row>
      <xdr:rowOff>300355</xdr:rowOff>
    </xdr:from>
    <xdr:to>
      <xdr:col>5</xdr:col>
      <xdr:colOff>327660</xdr:colOff>
      <xdr:row>2</xdr:row>
      <xdr:rowOff>293370</xdr:rowOff>
    </xdr:to>
    <xdr:grpSp>
      <xdr:nvGrpSpPr>
        <xdr:cNvPr id="84" name="组合 83">
          <a:extLst>
            <a:ext uri="{FF2B5EF4-FFF2-40B4-BE49-F238E27FC236}">
              <a16:creationId xmlns:a16="http://schemas.microsoft.com/office/drawing/2014/main" id="{00000000-0008-0000-2E00-000054000000}"/>
            </a:ext>
          </a:extLst>
        </xdr:cNvPr>
        <xdr:cNvGrpSpPr/>
      </xdr:nvGrpSpPr>
      <xdr:grpSpPr>
        <a:xfrm>
          <a:off x="635" y="898314"/>
          <a:ext cx="4946651" cy="321098"/>
          <a:chOff x="0" y="1384"/>
          <a:chExt cx="4149" cy="503"/>
        </a:xfrm>
      </xdr:grpSpPr>
      <xdr:sp macro="" textlink="">
        <xdr:nvSpPr>
          <xdr:cNvPr id="85" name="圆角矩形 84">
            <a:hlinkClick xmlns:r="http://schemas.openxmlformats.org/officeDocument/2006/relationships" r:id="rId1"/>
            <a:extLst>
              <a:ext uri="{FF2B5EF4-FFF2-40B4-BE49-F238E27FC236}">
                <a16:creationId xmlns:a16="http://schemas.microsoft.com/office/drawing/2014/main" id="{00000000-0008-0000-2E00-000055000000}"/>
              </a:ext>
            </a:extLst>
          </xdr:cNvPr>
          <xdr:cNvSpPr/>
        </xdr:nvSpPr>
        <xdr:spPr>
          <a:xfrm>
            <a:off x="0" y="1386"/>
            <a:ext cx="1792" cy="499"/>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200" b="1">
                <a:latin typeface="等线" panose="02010600030101010101" charset="-122"/>
                <a:ea typeface="等线" panose="02010600030101010101" charset="-122"/>
              </a:rPr>
              <a:t>美国发货须知</a:t>
            </a:r>
          </a:p>
        </xdr:txBody>
      </xdr:sp>
      <xdr:sp macro="" textlink="">
        <xdr:nvSpPr>
          <xdr:cNvPr id="86" name="圆角矩形 85">
            <a:hlinkClick xmlns:r="http://schemas.openxmlformats.org/officeDocument/2006/relationships" r:id="rId2"/>
            <a:extLst>
              <a:ext uri="{FF2B5EF4-FFF2-40B4-BE49-F238E27FC236}">
                <a16:creationId xmlns:a16="http://schemas.microsoft.com/office/drawing/2014/main" id="{00000000-0008-0000-2E00-000056000000}"/>
              </a:ext>
            </a:extLst>
          </xdr:cNvPr>
          <xdr:cNvSpPr/>
        </xdr:nvSpPr>
        <xdr:spPr>
          <a:xfrm>
            <a:off x="1810" y="1384"/>
            <a:ext cx="1394" cy="503"/>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保险服务</a:t>
            </a:r>
          </a:p>
        </xdr:txBody>
      </xdr:sp>
      <xdr:sp macro="" textlink="">
        <xdr:nvSpPr>
          <xdr:cNvPr id="87" name="圆角矩形 86">
            <a:hlinkClick xmlns:r="http://schemas.openxmlformats.org/officeDocument/2006/relationships" r:id="rId3"/>
            <a:extLst>
              <a:ext uri="{FF2B5EF4-FFF2-40B4-BE49-F238E27FC236}">
                <a16:creationId xmlns:a16="http://schemas.microsoft.com/office/drawing/2014/main" id="{00000000-0008-0000-2E00-000057000000}"/>
              </a:ext>
            </a:extLst>
          </xdr:cNvPr>
          <xdr:cNvSpPr/>
        </xdr:nvSpPr>
        <xdr:spPr>
          <a:xfrm>
            <a:off x="3225" y="1385"/>
            <a:ext cx="924" cy="502"/>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目录</a:t>
            </a:r>
          </a:p>
        </xdr:txBody>
      </xdr:sp>
    </xdr:grpSp>
    <xdr:clientData/>
  </xdr:twoCellAnchor>
  <xdr:twoCellAnchor>
    <xdr:from>
      <xdr:col>0</xdr:col>
      <xdr:colOff>635</xdr:colOff>
      <xdr:row>1</xdr:row>
      <xdr:rowOff>288925</xdr:rowOff>
    </xdr:from>
    <xdr:to>
      <xdr:col>5</xdr:col>
      <xdr:colOff>327660</xdr:colOff>
      <xdr:row>2</xdr:row>
      <xdr:rowOff>281940</xdr:rowOff>
    </xdr:to>
    <xdr:grpSp>
      <xdr:nvGrpSpPr>
        <xdr:cNvPr id="88" name="组合 87">
          <a:extLst>
            <a:ext uri="{FF2B5EF4-FFF2-40B4-BE49-F238E27FC236}">
              <a16:creationId xmlns:a16="http://schemas.microsoft.com/office/drawing/2014/main" id="{00000000-0008-0000-2E00-000058000000}"/>
            </a:ext>
          </a:extLst>
        </xdr:cNvPr>
        <xdr:cNvGrpSpPr/>
      </xdr:nvGrpSpPr>
      <xdr:grpSpPr>
        <a:xfrm>
          <a:off x="635" y="886884"/>
          <a:ext cx="4946651" cy="321098"/>
          <a:chOff x="0" y="1384"/>
          <a:chExt cx="4149" cy="503"/>
        </a:xfrm>
      </xdr:grpSpPr>
      <xdr:sp macro="" textlink="">
        <xdr:nvSpPr>
          <xdr:cNvPr id="89" name="圆角矩形 88">
            <a:extLst>
              <a:ext uri="{FF2B5EF4-FFF2-40B4-BE49-F238E27FC236}">
                <a16:creationId xmlns:a16="http://schemas.microsoft.com/office/drawing/2014/main" id="{00000000-0008-0000-2E00-000059000000}"/>
              </a:ext>
            </a:extLst>
          </xdr:cNvPr>
          <xdr:cNvSpPr/>
        </xdr:nvSpPr>
        <xdr:spPr>
          <a:xfrm>
            <a:off x="0" y="1386"/>
            <a:ext cx="1792" cy="499"/>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200" b="1">
                <a:latin typeface="等线" panose="02010600030101010101" charset="-122"/>
                <a:ea typeface="等线" panose="02010600030101010101" charset="-122"/>
              </a:rPr>
              <a:t>美国发货须知</a:t>
            </a:r>
          </a:p>
        </xdr:txBody>
      </xdr:sp>
      <xdr:sp macro="" textlink="">
        <xdr:nvSpPr>
          <xdr:cNvPr id="90" name="圆角矩形 89">
            <a:extLst>
              <a:ext uri="{FF2B5EF4-FFF2-40B4-BE49-F238E27FC236}">
                <a16:creationId xmlns:a16="http://schemas.microsoft.com/office/drawing/2014/main" id="{00000000-0008-0000-2E00-00005A000000}"/>
              </a:ext>
            </a:extLst>
          </xdr:cNvPr>
          <xdr:cNvSpPr/>
        </xdr:nvSpPr>
        <xdr:spPr>
          <a:xfrm>
            <a:off x="1810" y="1384"/>
            <a:ext cx="1394" cy="503"/>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保险服务</a:t>
            </a:r>
          </a:p>
        </xdr:txBody>
      </xdr:sp>
      <xdr:sp macro="" textlink="">
        <xdr:nvSpPr>
          <xdr:cNvPr id="91" name="圆角矩形 90">
            <a:extLst>
              <a:ext uri="{FF2B5EF4-FFF2-40B4-BE49-F238E27FC236}">
                <a16:creationId xmlns:a16="http://schemas.microsoft.com/office/drawing/2014/main" id="{00000000-0008-0000-2E00-00005B000000}"/>
              </a:ext>
            </a:extLst>
          </xdr:cNvPr>
          <xdr:cNvSpPr/>
        </xdr:nvSpPr>
        <xdr:spPr>
          <a:xfrm>
            <a:off x="3225" y="1385"/>
            <a:ext cx="924" cy="502"/>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目录</a:t>
            </a:r>
          </a:p>
        </xdr:txBody>
      </xdr:sp>
    </xdr:grpSp>
    <xdr:clientData/>
  </xdr:twoCellAnchor>
  <xdr:twoCellAnchor>
    <xdr:from>
      <xdr:col>0</xdr:col>
      <xdr:colOff>635</xdr:colOff>
      <xdr:row>1</xdr:row>
      <xdr:rowOff>295910</xdr:rowOff>
    </xdr:from>
    <xdr:to>
      <xdr:col>5</xdr:col>
      <xdr:colOff>327660</xdr:colOff>
      <xdr:row>2</xdr:row>
      <xdr:rowOff>288925</xdr:rowOff>
    </xdr:to>
    <xdr:grpSp>
      <xdr:nvGrpSpPr>
        <xdr:cNvPr id="92" name="组合 91">
          <a:extLst>
            <a:ext uri="{FF2B5EF4-FFF2-40B4-BE49-F238E27FC236}">
              <a16:creationId xmlns:a16="http://schemas.microsoft.com/office/drawing/2014/main" id="{00000000-0008-0000-2E00-00005C000000}"/>
            </a:ext>
          </a:extLst>
        </xdr:cNvPr>
        <xdr:cNvGrpSpPr/>
      </xdr:nvGrpSpPr>
      <xdr:grpSpPr>
        <a:xfrm>
          <a:off x="635" y="893869"/>
          <a:ext cx="4946651" cy="321098"/>
          <a:chOff x="0" y="1384"/>
          <a:chExt cx="4149" cy="503"/>
        </a:xfrm>
      </xdr:grpSpPr>
      <xdr:sp macro="" textlink="">
        <xdr:nvSpPr>
          <xdr:cNvPr id="93" name="圆角矩形 92">
            <a:extLst>
              <a:ext uri="{FF2B5EF4-FFF2-40B4-BE49-F238E27FC236}">
                <a16:creationId xmlns:a16="http://schemas.microsoft.com/office/drawing/2014/main" id="{00000000-0008-0000-2E00-00005D000000}"/>
              </a:ext>
            </a:extLst>
          </xdr:cNvPr>
          <xdr:cNvSpPr/>
        </xdr:nvSpPr>
        <xdr:spPr>
          <a:xfrm>
            <a:off x="0" y="1386"/>
            <a:ext cx="1792" cy="499"/>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200" b="1">
                <a:latin typeface="等线" panose="02010600030101010101" charset="-122"/>
                <a:ea typeface="等线" panose="02010600030101010101" charset="-122"/>
              </a:rPr>
              <a:t>美国发货须知</a:t>
            </a:r>
          </a:p>
        </xdr:txBody>
      </xdr:sp>
      <xdr:sp macro="" textlink="">
        <xdr:nvSpPr>
          <xdr:cNvPr id="94" name="圆角矩形 93">
            <a:extLst>
              <a:ext uri="{FF2B5EF4-FFF2-40B4-BE49-F238E27FC236}">
                <a16:creationId xmlns:a16="http://schemas.microsoft.com/office/drawing/2014/main" id="{00000000-0008-0000-2E00-00005E000000}"/>
              </a:ext>
            </a:extLst>
          </xdr:cNvPr>
          <xdr:cNvSpPr/>
        </xdr:nvSpPr>
        <xdr:spPr>
          <a:xfrm>
            <a:off x="1810" y="1384"/>
            <a:ext cx="1394" cy="503"/>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保险服务</a:t>
            </a:r>
          </a:p>
        </xdr:txBody>
      </xdr:sp>
      <xdr:sp macro="" textlink="">
        <xdr:nvSpPr>
          <xdr:cNvPr id="95" name="圆角矩形 94">
            <a:extLst>
              <a:ext uri="{FF2B5EF4-FFF2-40B4-BE49-F238E27FC236}">
                <a16:creationId xmlns:a16="http://schemas.microsoft.com/office/drawing/2014/main" id="{00000000-0008-0000-2E00-00005F000000}"/>
              </a:ext>
            </a:extLst>
          </xdr:cNvPr>
          <xdr:cNvSpPr/>
        </xdr:nvSpPr>
        <xdr:spPr>
          <a:xfrm>
            <a:off x="3225" y="1385"/>
            <a:ext cx="924" cy="502"/>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目录</a:t>
            </a:r>
          </a:p>
        </xdr:txBody>
      </xdr:sp>
    </xdr:grpSp>
    <xdr:clientData/>
  </xdr:twoCellAnchor>
  <xdr:twoCellAnchor>
    <xdr:from>
      <xdr:col>0</xdr:col>
      <xdr:colOff>635</xdr:colOff>
      <xdr:row>1</xdr:row>
      <xdr:rowOff>295910</xdr:rowOff>
    </xdr:from>
    <xdr:to>
      <xdr:col>5</xdr:col>
      <xdr:colOff>327660</xdr:colOff>
      <xdr:row>2</xdr:row>
      <xdr:rowOff>288925</xdr:rowOff>
    </xdr:to>
    <xdr:grpSp>
      <xdr:nvGrpSpPr>
        <xdr:cNvPr id="96" name="组合 95">
          <a:extLst>
            <a:ext uri="{FF2B5EF4-FFF2-40B4-BE49-F238E27FC236}">
              <a16:creationId xmlns:a16="http://schemas.microsoft.com/office/drawing/2014/main" id="{00000000-0008-0000-2E00-000060000000}"/>
            </a:ext>
          </a:extLst>
        </xdr:cNvPr>
        <xdr:cNvGrpSpPr/>
      </xdr:nvGrpSpPr>
      <xdr:grpSpPr>
        <a:xfrm>
          <a:off x="635" y="893869"/>
          <a:ext cx="4946651" cy="321098"/>
          <a:chOff x="0" y="1384"/>
          <a:chExt cx="4149" cy="503"/>
        </a:xfrm>
      </xdr:grpSpPr>
      <xdr:sp macro="" textlink="">
        <xdr:nvSpPr>
          <xdr:cNvPr id="97" name="圆角矩形 96">
            <a:hlinkClick xmlns:r="http://schemas.openxmlformats.org/officeDocument/2006/relationships" r:id="rId1"/>
            <a:extLst>
              <a:ext uri="{FF2B5EF4-FFF2-40B4-BE49-F238E27FC236}">
                <a16:creationId xmlns:a16="http://schemas.microsoft.com/office/drawing/2014/main" id="{00000000-0008-0000-2E00-000061000000}"/>
              </a:ext>
            </a:extLst>
          </xdr:cNvPr>
          <xdr:cNvSpPr/>
        </xdr:nvSpPr>
        <xdr:spPr>
          <a:xfrm>
            <a:off x="0" y="1386"/>
            <a:ext cx="1792" cy="499"/>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200" b="1">
                <a:latin typeface="等线" panose="02010600030101010101" charset="-122"/>
                <a:ea typeface="等线" panose="02010600030101010101" charset="-122"/>
              </a:rPr>
              <a:t>美国发货须知</a:t>
            </a:r>
          </a:p>
        </xdr:txBody>
      </xdr:sp>
      <xdr:sp macro="" textlink="">
        <xdr:nvSpPr>
          <xdr:cNvPr id="98" name="圆角矩形 97">
            <a:hlinkClick xmlns:r="http://schemas.openxmlformats.org/officeDocument/2006/relationships" r:id="rId2"/>
            <a:extLst>
              <a:ext uri="{FF2B5EF4-FFF2-40B4-BE49-F238E27FC236}">
                <a16:creationId xmlns:a16="http://schemas.microsoft.com/office/drawing/2014/main" id="{00000000-0008-0000-2E00-000062000000}"/>
              </a:ext>
            </a:extLst>
          </xdr:cNvPr>
          <xdr:cNvSpPr/>
        </xdr:nvSpPr>
        <xdr:spPr>
          <a:xfrm>
            <a:off x="1810" y="1384"/>
            <a:ext cx="1394" cy="503"/>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保险服务</a:t>
            </a:r>
          </a:p>
        </xdr:txBody>
      </xdr:sp>
      <xdr:sp macro="" textlink="">
        <xdr:nvSpPr>
          <xdr:cNvPr id="99" name="圆角矩形 98">
            <a:hlinkClick xmlns:r="http://schemas.openxmlformats.org/officeDocument/2006/relationships" r:id="rId3"/>
            <a:extLst>
              <a:ext uri="{FF2B5EF4-FFF2-40B4-BE49-F238E27FC236}">
                <a16:creationId xmlns:a16="http://schemas.microsoft.com/office/drawing/2014/main" id="{00000000-0008-0000-2E00-000063000000}"/>
              </a:ext>
            </a:extLst>
          </xdr:cNvPr>
          <xdr:cNvSpPr/>
        </xdr:nvSpPr>
        <xdr:spPr>
          <a:xfrm>
            <a:off x="3225" y="1385"/>
            <a:ext cx="924" cy="502"/>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目录</a:t>
            </a:r>
          </a:p>
        </xdr:txBody>
      </xdr:sp>
    </xdr:grpSp>
    <xdr:clientData/>
  </xdr:twoCellAnchor>
  <xdr:twoCellAnchor>
    <xdr:from>
      <xdr:col>0</xdr:col>
      <xdr:colOff>635</xdr:colOff>
      <xdr:row>1</xdr:row>
      <xdr:rowOff>295910</xdr:rowOff>
    </xdr:from>
    <xdr:to>
      <xdr:col>5</xdr:col>
      <xdr:colOff>327660</xdr:colOff>
      <xdr:row>2</xdr:row>
      <xdr:rowOff>288925</xdr:rowOff>
    </xdr:to>
    <xdr:grpSp>
      <xdr:nvGrpSpPr>
        <xdr:cNvPr id="3" name="组合 2">
          <a:extLst>
            <a:ext uri="{FF2B5EF4-FFF2-40B4-BE49-F238E27FC236}">
              <a16:creationId xmlns:a16="http://schemas.microsoft.com/office/drawing/2014/main" id="{00000000-0008-0000-2E00-000003000000}"/>
            </a:ext>
          </a:extLst>
        </xdr:cNvPr>
        <xdr:cNvGrpSpPr/>
      </xdr:nvGrpSpPr>
      <xdr:grpSpPr>
        <a:xfrm>
          <a:off x="635" y="893869"/>
          <a:ext cx="4946651" cy="321098"/>
          <a:chOff x="0" y="1384"/>
          <a:chExt cx="4149" cy="503"/>
        </a:xfrm>
      </xdr:grpSpPr>
      <xdr:sp macro="" textlink="">
        <xdr:nvSpPr>
          <xdr:cNvPr id="100" name="圆角矩形 99">
            <a:extLst>
              <a:ext uri="{FF2B5EF4-FFF2-40B4-BE49-F238E27FC236}">
                <a16:creationId xmlns:a16="http://schemas.microsoft.com/office/drawing/2014/main" id="{00000000-0008-0000-2E00-000064000000}"/>
              </a:ext>
            </a:extLst>
          </xdr:cNvPr>
          <xdr:cNvSpPr/>
        </xdr:nvSpPr>
        <xdr:spPr>
          <a:xfrm>
            <a:off x="0" y="1386"/>
            <a:ext cx="1792" cy="499"/>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200" b="1">
                <a:latin typeface="等线" panose="02010600030101010101" charset="-122"/>
                <a:ea typeface="等线" panose="02010600030101010101" charset="-122"/>
              </a:rPr>
              <a:t>美国发货须知</a:t>
            </a:r>
          </a:p>
        </xdr:txBody>
      </xdr:sp>
      <xdr:sp macro="" textlink="">
        <xdr:nvSpPr>
          <xdr:cNvPr id="101" name="圆角矩形 100">
            <a:extLst>
              <a:ext uri="{FF2B5EF4-FFF2-40B4-BE49-F238E27FC236}">
                <a16:creationId xmlns:a16="http://schemas.microsoft.com/office/drawing/2014/main" id="{00000000-0008-0000-2E00-000065000000}"/>
              </a:ext>
            </a:extLst>
          </xdr:cNvPr>
          <xdr:cNvSpPr/>
        </xdr:nvSpPr>
        <xdr:spPr>
          <a:xfrm>
            <a:off x="1810" y="1384"/>
            <a:ext cx="1394" cy="503"/>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保险服务</a:t>
            </a:r>
          </a:p>
        </xdr:txBody>
      </xdr:sp>
      <xdr:sp macro="" textlink="">
        <xdr:nvSpPr>
          <xdr:cNvPr id="102" name="圆角矩形 101">
            <a:extLst>
              <a:ext uri="{FF2B5EF4-FFF2-40B4-BE49-F238E27FC236}">
                <a16:creationId xmlns:a16="http://schemas.microsoft.com/office/drawing/2014/main" id="{00000000-0008-0000-2E00-000066000000}"/>
              </a:ext>
            </a:extLst>
          </xdr:cNvPr>
          <xdr:cNvSpPr/>
        </xdr:nvSpPr>
        <xdr:spPr>
          <a:xfrm>
            <a:off x="3225" y="1385"/>
            <a:ext cx="924" cy="502"/>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目录</a:t>
            </a:r>
          </a:p>
        </xdr:txBody>
      </xdr:sp>
    </xdr:grpSp>
    <xdr:clientData/>
  </xdr:twoCellAnchor>
  <xdr:twoCellAnchor>
    <xdr:from>
      <xdr:col>0</xdr:col>
      <xdr:colOff>635</xdr:colOff>
      <xdr:row>1</xdr:row>
      <xdr:rowOff>295910</xdr:rowOff>
    </xdr:from>
    <xdr:to>
      <xdr:col>5</xdr:col>
      <xdr:colOff>327660</xdr:colOff>
      <xdr:row>2</xdr:row>
      <xdr:rowOff>288925</xdr:rowOff>
    </xdr:to>
    <xdr:grpSp>
      <xdr:nvGrpSpPr>
        <xdr:cNvPr id="103" name="组合 102">
          <a:extLst>
            <a:ext uri="{FF2B5EF4-FFF2-40B4-BE49-F238E27FC236}">
              <a16:creationId xmlns:a16="http://schemas.microsoft.com/office/drawing/2014/main" id="{00000000-0008-0000-2E00-000067000000}"/>
            </a:ext>
          </a:extLst>
        </xdr:cNvPr>
        <xdr:cNvGrpSpPr/>
      </xdr:nvGrpSpPr>
      <xdr:grpSpPr>
        <a:xfrm>
          <a:off x="635" y="893869"/>
          <a:ext cx="4946651" cy="321098"/>
          <a:chOff x="0" y="1384"/>
          <a:chExt cx="4149" cy="503"/>
        </a:xfrm>
      </xdr:grpSpPr>
      <xdr:sp macro="" textlink="">
        <xdr:nvSpPr>
          <xdr:cNvPr id="104" name="圆角矩形 103">
            <a:hlinkClick xmlns:r="http://schemas.openxmlformats.org/officeDocument/2006/relationships" r:id="rId1"/>
            <a:extLst>
              <a:ext uri="{FF2B5EF4-FFF2-40B4-BE49-F238E27FC236}">
                <a16:creationId xmlns:a16="http://schemas.microsoft.com/office/drawing/2014/main" id="{00000000-0008-0000-2E00-000068000000}"/>
              </a:ext>
            </a:extLst>
          </xdr:cNvPr>
          <xdr:cNvSpPr/>
        </xdr:nvSpPr>
        <xdr:spPr>
          <a:xfrm>
            <a:off x="0" y="1386"/>
            <a:ext cx="1792" cy="499"/>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200" b="1">
                <a:latin typeface="等线" panose="02010600030101010101" charset="-122"/>
                <a:ea typeface="等线" panose="02010600030101010101" charset="-122"/>
              </a:rPr>
              <a:t>美国发货须知</a:t>
            </a:r>
          </a:p>
        </xdr:txBody>
      </xdr:sp>
      <xdr:sp macro="" textlink="">
        <xdr:nvSpPr>
          <xdr:cNvPr id="105" name="圆角矩形 104">
            <a:hlinkClick xmlns:r="http://schemas.openxmlformats.org/officeDocument/2006/relationships" r:id="rId2"/>
            <a:extLst>
              <a:ext uri="{FF2B5EF4-FFF2-40B4-BE49-F238E27FC236}">
                <a16:creationId xmlns:a16="http://schemas.microsoft.com/office/drawing/2014/main" id="{00000000-0008-0000-2E00-000069000000}"/>
              </a:ext>
            </a:extLst>
          </xdr:cNvPr>
          <xdr:cNvSpPr/>
        </xdr:nvSpPr>
        <xdr:spPr>
          <a:xfrm>
            <a:off x="1810" y="1384"/>
            <a:ext cx="1394" cy="503"/>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保险服务</a:t>
            </a:r>
          </a:p>
        </xdr:txBody>
      </xdr:sp>
      <xdr:sp macro="" textlink="">
        <xdr:nvSpPr>
          <xdr:cNvPr id="106" name="圆角矩形 105">
            <a:hlinkClick xmlns:r="http://schemas.openxmlformats.org/officeDocument/2006/relationships" r:id="rId3"/>
            <a:extLst>
              <a:ext uri="{FF2B5EF4-FFF2-40B4-BE49-F238E27FC236}">
                <a16:creationId xmlns:a16="http://schemas.microsoft.com/office/drawing/2014/main" id="{00000000-0008-0000-2E00-00006A000000}"/>
              </a:ext>
            </a:extLst>
          </xdr:cNvPr>
          <xdr:cNvSpPr/>
        </xdr:nvSpPr>
        <xdr:spPr>
          <a:xfrm>
            <a:off x="3225" y="1385"/>
            <a:ext cx="924" cy="502"/>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目录</a:t>
            </a:r>
          </a:p>
        </xdr:txBody>
      </xdr:sp>
    </xdr:grpSp>
    <xdr:clientData/>
  </xdr:twoCellAnchor>
  <xdr:twoCellAnchor>
    <xdr:from>
      <xdr:col>0</xdr:col>
      <xdr:colOff>635</xdr:colOff>
      <xdr:row>1</xdr:row>
      <xdr:rowOff>295910</xdr:rowOff>
    </xdr:from>
    <xdr:to>
      <xdr:col>5</xdr:col>
      <xdr:colOff>327660</xdr:colOff>
      <xdr:row>2</xdr:row>
      <xdr:rowOff>288925</xdr:rowOff>
    </xdr:to>
    <xdr:grpSp>
      <xdr:nvGrpSpPr>
        <xdr:cNvPr id="107" name="组合 106">
          <a:extLst>
            <a:ext uri="{FF2B5EF4-FFF2-40B4-BE49-F238E27FC236}">
              <a16:creationId xmlns:a16="http://schemas.microsoft.com/office/drawing/2014/main" id="{00000000-0008-0000-2E00-00006B000000}"/>
            </a:ext>
          </a:extLst>
        </xdr:cNvPr>
        <xdr:cNvGrpSpPr/>
      </xdr:nvGrpSpPr>
      <xdr:grpSpPr>
        <a:xfrm>
          <a:off x="635" y="893869"/>
          <a:ext cx="4946651" cy="321098"/>
          <a:chOff x="0" y="1384"/>
          <a:chExt cx="4149" cy="503"/>
        </a:xfrm>
      </xdr:grpSpPr>
      <xdr:sp macro="" textlink="">
        <xdr:nvSpPr>
          <xdr:cNvPr id="108" name="圆角矩形 107">
            <a:extLst>
              <a:ext uri="{FF2B5EF4-FFF2-40B4-BE49-F238E27FC236}">
                <a16:creationId xmlns:a16="http://schemas.microsoft.com/office/drawing/2014/main" id="{00000000-0008-0000-2E00-00006C000000}"/>
              </a:ext>
            </a:extLst>
          </xdr:cNvPr>
          <xdr:cNvSpPr/>
        </xdr:nvSpPr>
        <xdr:spPr>
          <a:xfrm>
            <a:off x="0" y="1386"/>
            <a:ext cx="1792" cy="499"/>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200" b="1">
                <a:latin typeface="等线" panose="02010600030101010101" charset="-122"/>
                <a:ea typeface="等线" panose="02010600030101010101" charset="-122"/>
              </a:rPr>
              <a:t>美国发货须知</a:t>
            </a:r>
          </a:p>
        </xdr:txBody>
      </xdr:sp>
      <xdr:sp macro="" textlink="">
        <xdr:nvSpPr>
          <xdr:cNvPr id="109" name="圆角矩形 108">
            <a:extLst>
              <a:ext uri="{FF2B5EF4-FFF2-40B4-BE49-F238E27FC236}">
                <a16:creationId xmlns:a16="http://schemas.microsoft.com/office/drawing/2014/main" id="{00000000-0008-0000-2E00-00006D000000}"/>
              </a:ext>
            </a:extLst>
          </xdr:cNvPr>
          <xdr:cNvSpPr/>
        </xdr:nvSpPr>
        <xdr:spPr>
          <a:xfrm>
            <a:off x="1810" y="1384"/>
            <a:ext cx="1394" cy="503"/>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保险服务</a:t>
            </a:r>
          </a:p>
        </xdr:txBody>
      </xdr:sp>
      <xdr:sp macro="" textlink="">
        <xdr:nvSpPr>
          <xdr:cNvPr id="110" name="圆角矩形 109">
            <a:extLst>
              <a:ext uri="{FF2B5EF4-FFF2-40B4-BE49-F238E27FC236}">
                <a16:creationId xmlns:a16="http://schemas.microsoft.com/office/drawing/2014/main" id="{00000000-0008-0000-2E00-00006E000000}"/>
              </a:ext>
            </a:extLst>
          </xdr:cNvPr>
          <xdr:cNvSpPr/>
        </xdr:nvSpPr>
        <xdr:spPr>
          <a:xfrm>
            <a:off x="3225" y="1385"/>
            <a:ext cx="924" cy="502"/>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目录</a:t>
            </a:r>
          </a:p>
        </xdr:txBody>
      </xdr:sp>
    </xdr:grpSp>
    <xdr:clientData/>
  </xdr:twoCellAnchor>
  <xdr:twoCellAnchor>
    <xdr:from>
      <xdr:col>0</xdr:col>
      <xdr:colOff>635</xdr:colOff>
      <xdr:row>1</xdr:row>
      <xdr:rowOff>295910</xdr:rowOff>
    </xdr:from>
    <xdr:to>
      <xdr:col>5</xdr:col>
      <xdr:colOff>327660</xdr:colOff>
      <xdr:row>2</xdr:row>
      <xdr:rowOff>288925</xdr:rowOff>
    </xdr:to>
    <xdr:grpSp>
      <xdr:nvGrpSpPr>
        <xdr:cNvPr id="111" name="组合 110">
          <a:extLst>
            <a:ext uri="{FF2B5EF4-FFF2-40B4-BE49-F238E27FC236}">
              <a16:creationId xmlns:a16="http://schemas.microsoft.com/office/drawing/2014/main" id="{00000000-0008-0000-2E00-00006F000000}"/>
            </a:ext>
          </a:extLst>
        </xdr:cNvPr>
        <xdr:cNvGrpSpPr/>
      </xdr:nvGrpSpPr>
      <xdr:grpSpPr>
        <a:xfrm>
          <a:off x="635" y="893869"/>
          <a:ext cx="4946651" cy="321098"/>
          <a:chOff x="0" y="1384"/>
          <a:chExt cx="4149" cy="503"/>
        </a:xfrm>
      </xdr:grpSpPr>
      <xdr:sp macro="" textlink="">
        <xdr:nvSpPr>
          <xdr:cNvPr id="112" name="圆角矩形 111">
            <a:hlinkClick xmlns:r="http://schemas.openxmlformats.org/officeDocument/2006/relationships" r:id="rId1"/>
            <a:extLst>
              <a:ext uri="{FF2B5EF4-FFF2-40B4-BE49-F238E27FC236}">
                <a16:creationId xmlns:a16="http://schemas.microsoft.com/office/drawing/2014/main" id="{00000000-0008-0000-2E00-000070000000}"/>
              </a:ext>
            </a:extLst>
          </xdr:cNvPr>
          <xdr:cNvSpPr/>
        </xdr:nvSpPr>
        <xdr:spPr>
          <a:xfrm>
            <a:off x="0" y="1386"/>
            <a:ext cx="1792" cy="499"/>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200" b="1">
                <a:latin typeface="等线" panose="02010600030101010101" charset="-122"/>
                <a:ea typeface="等线" panose="02010600030101010101" charset="-122"/>
              </a:rPr>
              <a:t>美国发货须知</a:t>
            </a:r>
          </a:p>
        </xdr:txBody>
      </xdr:sp>
      <xdr:sp macro="" textlink="">
        <xdr:nvSpPr>
          <xdr:cNvPr id="113" name="圆角矩形 112">
            <a:hlinkClick xmlns:r="http://schemas.openxmlformats.org/officeDocument/2006/relationships" r:id="rId2"/>
            <a:extLst>
              <a:ext uri="{FF2B5EF4-FFF2-40B4-BE49-F238E27FC236}">
                <a16:creationId xmlns:a16="http://schemas.microsoft.com/office/drawing/2014/main" id="{00000000-0008-0000-2E00-000071000000}"/>
              </a:ext>
            </a:extLst>
          </xdr:cNvPr>
          <xdr:cNvSpPr/>
        </xdr:nvSpPr>
        <xdr:spPr>
          <a:xfrm>
            <a:off x="1810" y="1384"/>
            <a:ext cx="1394" cy="503"/>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保险服务</a:t>
            </a:r>
          </a:p>
        </xdr:txBody>
      </xdr:sp>
      <xdr:sp macro="" textlink="">
        <xdr:nvSpPr>
          <xdr:cNvPr id="114" name="圆角矩形 113">
            <a:hlinkClick xmlns:r="http://schemas.openxmlformats.org/officeDocument/2006/relationships" r:id="rId3"/>
            <a:extLst>
              <a:ext uri="{FF2B5EF4-FFF2-40B4-BE49-F238E27FC236}">
                <a16:creationId xmlns:a16="http://schemas.microsoft.com/office/drawing/2014/main" id="{00000000-0008-0000-2E00-000072000000}"/>
              </a:ext>
            </a:extLst>
          </xdr:cNvPr>
          <xdr:cNvSpPr/>
        </xdr:nvSpPr>
        <xdr:spPr>
          <a:xfrm>
            <a:off x="3225" y="1385"/>
            <a:ext cx="924" cy="502"/>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目录</a:t>
            </a:r>
          </a:p>
        </xdr:txBody>
      </xdr:sp>
    </xdr:grpSp>
    <xdr:clientData/>
  </xdr:twoCellAnchor>
  <xdr:twoCellAnchor>
    <xdr:from>
      <xdr:col>0</xdr:col>
      <xdr:colOff>635</xdr:colOff>
      <xdr:row>1</xdr:row>
      <xdr:rowOff>300355</xdr:rowOff>
    </xdr:from>
    <xdr:to>
      <xdr:col>5</xdr:col>
      <xdr:colOff>327660</xdr:colOff>
      <xdr:row>2</xdr:row>
      <xdr:rowOff>293370</xdr:rowOff>
    </xdr:to>
    <xdr:grpSp>
      <xdr:nvGrpSpPr>
        <xdr:cNvPr id="115" name="组合 114">
          <a:extLst>
            <a:ext uri="{FF2B5EF4-FFF2-40B4-BE49-F238E27FC236}">
              <a16:creationId xmlns:a16="http://schemas.microsoft.com/office/drawing/2014/main" id="{00000000-0008-0000-2E00-000073000000}"/>
            </a:ext>
          </a:extLst>
        </xdr:cNvPr>
        <xdr:cNvGrpSpPr/>
      </xdr:nvGrpSpPr>
      <xdr:grpSpPr>
        <a:xfrm>
          <a:off x="635" y="898314"/>
          <a:ext cx="4946651" cy="321098"/>
          <a:chOff x="0" y="1384"/>
          <a:chExt cx="4149" cy="503"/>
        </a:xfrm>
      </xdr:grpSpPr>
      <xdr:sp macro="" textlink="">
        <xdr:nvSpPr>
          <xdr:cNvPr id="116" name="圆角矩形 115">
            <a:hlinkClick xmlns:r="http://schemas.openxmlformats.org/officeDocument/2006/relationships" r:id="rId1"/>
            <a:extLst>
              <a:ext uri="{FF2B5EF4-FFF2-40B4-BE49-F238E27FC236}">
                <a16:creationId xmlns:a16="http://schemas.microsoft.com/office/drawing/2014/main" id="{00000000-0008-0000-2E00-000074000000}"/>
              </a:ext>
            </a:extLst>
          </xdr:cNvPr>
          <xdr:cNvSpPr/>
        </xdr:nvSpPr>
        <xdr:spPr>
          <a:xfrm>
            <a:off x="0" y="1386"/>
            <a:ext cx="1792" cy="499"/>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200" b="1">
                <a:latin typeface="等线" panose="02010600030101010101" charset="-122"/>
                <a:ea typeface="等线" panose="02010600030101010101" charset="-122"/>
              </a:rPr>
              <a:t>美国发货须知</a:t>
            </a:r>
          </a:p>
        </xdr:txBody>
      </xdr:sp>
      <xdr:sp macro="" textlink="">
        <xdr:nvSpPr>
          <xdr:cNvPr id="117" name="圆角矩形 116">
            <a:hlinkClick xmlns:r="http://schemas.openxmlformats.org/officeDocument/2006/relationships" r:id="rId2"/>
            <a:extLst>
              <a:ext uri="{FF2B5EF4-FFF2-40B4-BE49-F238E27FC236}">
                <a16:creationId xmlns:a16="http://schemas.microsoft.com/office/drawing/2014/main" id="{00000000-0008-0000-2E00-000075000000}"/>
              </a:ext>
            </a:extLst>
          </xdr:cNvPr>
          <xdr:cNvSpPr/>
        </xdr:nvSpPr>
        <xdr:spPr>
          <a:xfrm>
            <a:off x="1810" y="1384"/>
            <a:ext cx="1394" cy="503"/>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保险服务</a:t>
            </a:r>
          </a:p>
        </xdr:txBody>
      </xdr:sp>
      <xdr:sp macro="" textlink="">
        <xdr:nvSpPr>
          <xdr:cNvPr id="118" name="圆角矩形 117">
            <a:hlinkClick xmlns:r="http://schemas.openxmlformats.org/officeDocument/2006/relationships" r:id="rId3"/>
            <a:extLst>
              <a:ext uri="{FF2B5EF4-FFF2-40B4-BE49-F238E27FC236}">
                <a16:creationId xmlns:a16="http://schemas.microsoft.com/office/drawing/2014/main" id="{00000000-0008-0000-2E00-000076000000}"/>
              </a:ext>
            </a:extLst>
          </xdr:cNvPr>
          <xdr:cNvSpPr/>
        </xdr:nvSpPr>
        <xdr:spPr>
          <a:xfrm>
            <a:off x="3225" y="1385"/>
            <a:ext cx="924" cy="502"/>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目录</a:t>
            </a:r>
          </a:p>
        </xdr:txBody>
      </xdr:sp>
    </xdr:grpSp>
    <xdr:clientData/>
  </xdr:twoCellAnchor>
  <xdr:twoCellAnchor>
    <xdr:from>
      <xdr:col>0</xdr:col>
      <xdr:colOff>635</xdr:colOff>
      <xdr:row>1</xdr:row>
      <xdr:rowOff>288925</xdr:rowOff>
    </xdr:from>
    <xdr:to>
      <xdr:col>5</xdr:col>
      <xdr:colOff>327660</xdr:colOff>
      <xdr:row>2</xdr:row>
      <xdr:rowOff>281940</xdr:rowOff>
    </xdr:to>
    <xdr:grpSp>
      <xdr:nvGrpSpPr>
        <xdr:cNvPr id="119" name="组合 118">
          <a:extLst>
            <a:ext uri="{FF2B5EF4-FFF2-40B4-BE49-F238E27FC236}">
              <a16:creationId xmlns:a16="http://schemas.microsoft.com/office/drawing/2014/main" id="{00000000-0008-0000-2E00-000077000000}"/>
            </a:ext>
          </a:extLst>
        </xdr:cNvPr>
        <xdr:cNvGrpSpPr/>
      </xdr:nvGrpSpPr>
      <xdr:grpSpPr>
        <a:xfrm>
          <a:off x="635" y="886884"/>
          <a:ext cx="4946651" cy="321098"/>
          <a:chOff x="0" y="1384"/>
          <a:chExt cx="4149" cy="503"/>
        </a:xfrm>
      </xdr:grpSpPr>
      <xdr:sp macro="" textlink="">
        <xdr:nvSpPr>
          <xdr:cNvPr id="120" name="圆角矩形 119">
            <a:extLst>
              <a:ext uri="{FF2B5EF4-FFF2-40B4-BE49-F238E27FC236}">
                <a16:creationId xmlns:a16="http://schemas.microsoft.com/office/drawing/2014/main" id="{00000000-0008-0000-2E00-000078000000}"/>
              </a:ext>
            </a:extLst>
          </xdr:cNvPr>
          <xdr:cNvSpPr/>
        </xdr:nvSpPr>
        <xdr:spPr>
          <a:xfrm>
            <a:off x="0" y="1386"/>
            <a:ext cx="1792" cy="499"/>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200" b="1">
                <a:latin typeface="等线" panose="02010600030101010101" charset="-122"/>
                <a:ea typeface="等线" panose="02010600030101010101" charset="-122"/>
              </a:rPr>
              <a:t>美国发货须知</a:t>
            </a:r>
          </a:p>
        </xdr:txBody>
      </xdr:sp>
      <xdr:sp macro="" textlink="">
        <xdr:nvSpPr>
          <xdr:cNvPr id="121" name="圆角矩形 120">
            <a:extLst>
              <a:ext uri="{FF2B5EF4-FFF2-40B4-BE49-F238E27FC236}">
                <a16:creationId xmlns:a16="http://schemas.microsoft.com/office/drawing/2014/main" id="{00000000-0008-0000-2E00-000079000000}"/>
              </a:ext>
            </a:extLst>
          </xdr:cNvPr>
          <xdr:cNvSpPr/>
        </xdr:nvSpPr>
        <xdr:spPr>
          <a:xfrm>
            <a:off x="1810" y="1384"/>
            <a:ext cx="1394" cy="503"/>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保险服务</a:t>
            </a:r>
          </a:p>
        </xdr:txBody>
      </xdr:sp>
      <xdr:sp macro="" textlink="">
        <xdr:nvSpPr>
          <xdr:cNvPr id="122" name="圆角矩形 121">
            <a:extLst>
              <a:ext uri="{FF2B5EF4-FFF2-40B4-BE49-F238E27FC236}">
                <a16:creationId xmlns:a16="http://schemas.microsoft.com/office/drawing/2014/main" id="{00000000-0008-0000-2E00-00007A000000}"/>
              </a:ext>
            </a:extLst>
          </xdr:cNvPr>
          <xdr:cNvSpPr/>
        </xdr:nvSpPr>
        <xdr:spPr>
          <a:xfrm>
            <a:off x="3225" y="1385"/>
            <a:ext cx="924" cy="502"/>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目录</a:t>
            </a:r>
          </a:p>
        </xdr:txBody>
      </xdr:sp>
    </xdr:grpSp>
    <xdr:clientData/>
  </xdr:twoCellAnchor>
  <xdr:twoCellAnchor>
    <xdr:from>
      <xdr:col>0</xdr:col>
      <xdr:colOff>635</xdr:colOff>
      <xdr:row>1</xdr:row>
      <xdr:rowOff>295910</xdr:rowOff>
    </xdr:from>
    <xdr:to>
      <xdr:col>5</xdr:col>
      <xdr:colOff>327660</xdr:colOff>
      <xdr:row>2</xdr:row>
      <xdr:rowOff>288925</xdr:rowOff>
    </xdr:to>
    <xdr:grpSp>
      <xdr:nvGrpSpPr>
        <xdr:cNvPr id="123" name="组合 122">
          <a:extLst>
            <a:ext uri="{FF2B5EF4-FFF2-40B4-BE49-F238E27FC236}">
              <a16:creationId xmlns:a16="http://schemas.microsoft.com/office/drawing/2014/main" id="{00000000-0008-0000-2E00-00007B000000}"/>
            </a:ext>
          </a:extLst>
        </xdr:cNvPr>
        <xdr:cNvGrpSpPr/>
      </xdr:nvGrpSpPr>
      <xdr:grpSpPr>
        <a:xfrm>
          <a:off x="635" y="893869"/>
          <a:ext cx="4946651" cy="321098"/>
          <a:chOff x="0" y="1384"/>
          <a:chExt cx="4149" cy="503"/>
        </a:xfrm>
      </xdr:grpSpPr>
      <xdr:sp macro="" textlink="">
        <xdr:nvSpPr>
          <xdr:cNvPr id="124" name="圆角矩形 123">
            <a:extLst>
              <a:ext uri="{FF2B5EF4-FFF2-40B4-BE49-F238E27FC236}">
                <a16:creationId xmlns:a16="http://schemas.microsoft.com/office/drawing/2014/main" id="{00000000-0008-0000-2E00-00007C000000}"/>
              </a:ext>
            </a:extLst>
          </xdr:cNvPr>
          <xdr:cNvSpPr/>
        </xdr:nvSpPr>
        <xdr:spPr>
          <a:xfrm>
            <a:off x="0" y="1386"/>
            <a:ext cx="1792" cy="499"/>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200" b="1">
                <a:latin typeface="等线" panose="02010600030101010101" charset="-122"/>
                <a:ea typeface="等线" panose="02010600030101010101" charset="-122"/>
              </a:rPr>
              <a:t>美国发货须知</a:t>
            </a:r>
          </a:p>
        </xdr:txBody>
      </xdr:sp>
      <xdr:sp macro="" textlink="">
        <xdr:nvSpPr>
          <xdr:cNvPr id="125" name="圆角矩形 124">
            <a:extLst>
              <a:ext uri="{FF2B5EF4-FFF2-40B4-BE49-F238E27FC236}">
                <a16:creationId xmlns:a16="http://schemas.microsoft.com/office/drawing/2014/main" id="{00000000-0008-0000-2E00-00007D000000}"/>
              </a:ext>
            </a:extLst>
          </xdr:cNvPr>
          <xdr:cNvSpPr/>
        </xdr:nvSpPr>
        <xdr:spPr>
          <a:xfrm>
            <a:off x="1810" y="1384"/>
            <a:ext cx="1394" cy="503"/>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保险服务</a:t>
            </a:r>
          </a:p>
        </xdr:txBody>
      </xdr:sp>
      <xdr:sp macro="" textlink="">
        <xdr:nvSpPr>
          <xdr:cNvPr id="126" name="圆角矩形 125">
            <a:extLst>
              <a:ext uri="{FF2B5EF4-FFF2-40B4-BE49-F238E27FC236}">
                <a16:creationId xmlns:a16="http://schemas.microsoft.com/office/drawing/2014/main" id="{00000000-0008-0000-2E00-00007E000000}"/>
              </a:ext>
            </a:extLst>
          </xdr:cNvPr>
          <xdr:cNvSpPr/>
        </xdr:nvSpPr>
        <xdr:spPr>
          <a:xfrm>
            <a:off x="3225" y="1385"/>
            <a:ext cx="924" cy="502"/>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目录</a:t>
            </a:r>
          </a:p>
        </xdr:txBody>
      </xdr:sp>
    </xdr:grpSp>
    <xdr:clientData/>
  </xdr:twoCellAnchor>
  <xdr:twoCellAnchor>
    <xdr:from>
      <xdr:col>0</xdr:col>
      <xdr:colOff>635</xdr:colOff>
      <xdr:row>1</xdr:row>
      <xdr:rowOff>295910</xdr:rowOff>
    </xdr:from>
    <xdr:to>
      <xdr:col>5</xdr:col>
      <xdr:colOff>327660</xdr:colOff>
      <xdr:row>2</xdr:row>
      <xdr:rowOff>288925</xdr:rowOff>
    </xdr:to>
    <xdr:grpSp>
      <xdr:nvGrpSpPr>
        <xdr:cNvPr id="127" name="组合 126">
          <a:extLst>
            <a:ext uri="{FF2B5EF4-FFF2-40B4-BE49-F238E27FC236}">
              <a16:creationId xmlns:a16="http://schemas.microsoft.com/office/drawing/2014/main" id="{00000000-0008-0000-2E00-00007F000000}"/>
            </a:ext>
          </a:extLst>
        </xdr:cNvPr>
        <xdr:cNvGrpSpPr/>
      </xdr:nvGrpSpPr>
      <xdr:grpSpPr>
        <a:xfrm>
          <a:off x="635" y="893869"/>
          <a:ext cx="4946651" cy="321098"/>
          <a:chOff x="0" y="1384"/>
          <a:chExt cx="4149" cy="503"/>
        </a:xfrm>
      </xdr:grpSpPr>
      <xdr:sp macro="" textlink="">
        <xdr:nvSpPr>
          <xdr:cNvPr id="128" name="圆角矩形 127">
            <a:hlinkClick xmlns:r="http://schemas.openxmlformats.org/officeDocument/2006/relationships" r:id="rId1"/>
            <a:extLst>
              <a:ext uri="{FF2B5EF4-FFF2-40B4-BE49-F238E27FC236}">
                <a16:creationId xmlns:a16="http://schemas.microsoft.com/office/drawing/2014/main" id="{00000000-0008-0000-2E00-000080000000}"/>
              </a:ext>
            </a:extLst>
          </xdr:cNvPr>
          <xdr:cNvSpPr/>
        </xdr:nvSpPr>
        <xdr:spPr>
          <a:xfrm>
            <a:off x="0" y="1386"/>
            <a:ext cx="1792" cy="499"/>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200" b="1">
                <a:latin typeface="等线" panose="02010600030101010101" charset="-122"/>
                <a:ea typeface="等线" panose="02010600030101010101" charset="-122"/>
              </a:rPr>
              <a:t>美国发货须知</a:t>
            </a:r>
          </a:p>
        </xdr:txBody>
      </xdr:sp>
      <xdr:sp macro="" textlink="">
        <xdr:nvSpPr>
          <xdr:cNvPr id="129" name="圆角矩形 128">
            <a:hlinkClick xmlns:r="http://schemas.openxmlformats.org/officeDocument/2006/relationships" r:id="rId2"/>
            <a:extLst>
              <a:ext uri="{FF2B5EF4-FFF2-40B4-BE49-F238E27FC236}">
                <a16:creationId xmlns:a16="http://schemas.microsoft.com/office/drawing/2014/main" id="{00000000-0008-0000-2E00-000081000000}"/>
              </a:ext>
            </a:extLst>
          </xdr:cNvPr>
          <xdr:cNvSpPr/>
        </xdr:nvSpPr>
        <xdr:spPr>
          <a:xfrm>
            <a:off x="1810" y="1384"/>
            <a:ext cx="1394" cy="503"/>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保险服务</a:t>
            </a:r>
          </a:p>
        </xdr:txBody>
      </xdr:sp>
      <xdr:sp macro="" textlink="">
        <xdr:nvSpPr>
          <xdr:cNvPr id="130" name="圆角矩形 129">
            <a:hlinkClick xmlns:r="http://schemas.openxmlformats.org/officeDocument/2006/relationships" r:id="rId3"/>
            <a:extLst>
              <a:ext uri="{FF2B5EF4-FFF2-40B4-BE49-F238E27FC236}">
                <a16:creationId xmlns:a16="http://schemas.microsoft.com/office/drawing/2014/main" id="{00000000-0008-0000-2E00-000082000000}"/>
              </a:ext>
            </a:extLst>
          </xdr:cNvPr>
          <xdr:cNvSpPr/>
        </xdr:nvSpPr>
        <xdr:spPr>
          <a:xfrm>
            <a:off x="3225" y="1385"/>
            <a:ext cx="924" cy="502"/>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目录</a:t>
            </a:r>
          </a:p>
        </xdr:txBody>
      </xdr:sp>
    </xdr:grpSp>
    <xdr:clientData/>
  </xdr:twoCellAnchor>
  <xdr:twoCellAnchor>
    <xdr:from>
      <xdr:col>0</xdr:col>
      <xdr:colOff>635</xdr:colOff>
      <xdr:row>1</xdr:row>
      <xdr:rowOff>300355</xdr:rowOff>
    </xdr:from>
    <xdr:to>
      <xdr:col>5</xdr:col>
      <xdr:colOff>327660</xdr:colOff>
      <xdr:row>2</xdr:row>
      <xdr:rowOff>293370</xdr:rowOff>
    </xdr:to>
    <xdr:grpSp>
      <xdr:nvGrpSpPr>
        <xdr:cNvPr id="131" name="组合 130">
          <a:extLst>
            <a:ext uri="{FF2B5EF4-FFF2-40B4-BE49-F238E27FC236}">
              <a16:creationId xmlns:a16="http://schemas.microsoft.com/office/drawing/2014/main" id="{00000000-0008-0000-2E00-000083000000}"/>
            </a:ext>
          </a:extLst>
        </xdr:cNvPr>
        <xdr:cNvGrpSpPr/>
      </xdr:nvGrpSpPr>
      <xdr:grpSpPr>
        <a:xfrm>
          <a:off x="635" y="898314"/>
          <a:ext cx="4946651" cy="321098"/>
          <a:chOff x="0" y="1384"/>
          <a:chExt cx="4149" cy="503"/>
        </a:xfrm>
      </xdr:grpSpPr>
      <xdr:sp macro="" textlink="">
        <xdr:nvSpPr>
          <xdr:cNvPr id="132" name="圆角矩形 131">
            <a:hlinkClick xmlns:r="http://schemas.openxmlformats.org/officeDocument/2006/relationships" r:id="rId1"/>
            <a:extLst>
              <a:ext uri="{FF2B5EF4-FFF2-40B4-BE49-F238E27FC236}">
                <a16:creationId xmlns:a16="http://schemas.microsoft.com/office/drawing/2014/main" id="{00000000-0008-0000-2E00-000084000000}"/>
              </a:ext>
            </a:extLst>
          </xdr:cNvPr>
          <xdr:cNvSpPr/>
        </xdr:nvSpPr>
        <xdr:spPr>
          <a:xfrm>
            <a:off x="0" y="1386"/>
            <a:ext cx="1792" cy="499"/>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200" b="1">
                <a:latin typeface="等线" panose="02010600030101010101" charset="-122"/>
                <a:ea typeface="等线" panose="02010600030101010101" charset="-122"/>
              </a:rPr>
              <a:t>美国发货须知</a:t>
            </a:r>
          </a:p>
        </xdr:txBody>
      </xdr:sp>
      <xdr:sp macro="" textlink="">
        <xdr:nvSpPr>
          <xdr:cNvPr id="133" name="圆角矩形 132">
            <a:hlinkClick xmlns:r="http://schemas.openxmlformats.org/officeDocument/2006/relationships" r:id="rId2"/>
            <a:extLst>
              <a:ext uri="{FF2B5EF4-FFF2-40B4-BE49-F238E27FC236}">
                <a16:creationId xmlns:a16="http://schemas.microsoft.com/office/drawing/2014/main" id="{00000000-0008-0000-2E00-000085000000}"/>
              </a:ext>
            </a:extLst>
          </xdr:cNvPr>
          <xdr:cNvSpPr/>
        </xdr:nvSpPr>
        <xdr:spPr>
          <a:xfrm>
            <a:off x="1810" y="1384"/>
            <a:ext cx="1394" cy="503"/>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保险服务</a:t>
            </a:r>
          </a:p>
        </xdr:txBody>
      </xdr:sp>
      <xdr:sp macro="" textlink="">
        <xdr:nvSpPr>
          <xdr:cNvPr id="134" name="圆角矩形 133">
            <a:hlinkClick xmlns:r="http://schemas.openxmlformats.org/officeDocument/2006/relationships" r:id="rId3"/>
            <a:extLst>
              <a:ext uri="{FF2B5EF4-FFF2-40B4-BE49-F238E27FC236}">
                <a16:creationId xmlns:a16="http://schemas.microsoft.com/office/drawing/2014/main" id="{00000000-0008-0000-2E00-000086000000}"/>
              </a:ext>
            </a:extLst>
          </xdr:cNvPr>
          <xdr:cNvSpPr/>
        </xdr:nvSpPr>
        <xdr:spPr>
          <a:xfrm>
            <a:off x="3225" y="1385"/>
            <a:ext cx="924" cy="502"/>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目录</a:t>
            </a:r>
          </a:p>
        </xdr:txBody>
      </xdr:sp>
    </xdr:grpSp>
    <xdr:clientData/>
  </xdr:twoCellAnchor>
  <xdr:twoCellAnchor>
    <xdr:from>
      <xdr:col>0</xdr:col>
      <xdr:colOff>635</xdr:colOff>
      <xdr:row>1</xdr:row>
      <xdr:rowOff>288925</xdr:rowOff>
    </xdr:from>
    <xdr:to>
      <xdr:col>5</xdr:col>
      <xdr:colOff>327660</xdr:colOff>
      <xdr:row>2</xdr:row>
      <xdr:rowOff>281940</xdr:rowOff>
    </xdr:to>
    <xdr:grpSp>
      <xdr:nvGrpSpPr>
        <xdr:cNvPr id="135" name="组合 134">
          <a:extLst>
            <a:ext uri="{FF2B5EF4-FFF2-40B4-BE49-F238E27FC236}">
              <a16:creationId xmlns:a16="http://schemas.microsoft.com/office/drawing/2014/main" id="{00000000-0008-0000-2E00-000087000000}"/>
            </a:ext>
          </a:extLst>
        </xdr:cNvPr>
        <xdr:cNvGrpSpPr/>
      </xdr:nvGrpSpPr>
      <xdr:grpSpPr>
        <a:xfrm>
          <a:off x="635" y="886884"/>
          <a:ext cx="4946651" cy="321098"/>
          <a:chOff x="0" y="1384"/>
          <a:chExt cx="4149" cy="503"/>
        </a:xfrm>
      </xdr:grpSpPr>
      <xdr:sp macro="" textlink="">
        <xdr:nvSpPr>
          <xdr:cNvPr id="136" name="圆角矩形 135">
            <a:extLst>
              <a:ext uri="{FF2B5EF4-FFF2-40B4-BE49-F238E27FC236}">
                <a16:creationId xmlns:a16="http://schemas.microsoft.com/office/drawing/2014/main" id="{00000000-0008-0000-2E00-000088000000}"/>
              </a:ext>
            </a:extLst>
          </xdr:cNvPr>
          <xdr:cNvSpPr/>
        </xdr:nvSpPr>
        <xdr:spPr>
          <a:xfrm>
            <a:off x="0" y="1386"/>
            <a:ext cx="1792" cy="499"/>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200" b="1">
                <a:latin typeface="等线" panose="02010600030101010101" charset="-122"/>
                <a:ea typeface="等线" panose="02010600030101010101" charset="-122"/>
              </a:rPr>
              <a:t>美国发货须知</a:t>
            </a:r>
          </a:p>
        </xdr:txBody>
      </xdr:sp>
      <xdr:sp macro="" textlink="">
        <xdr:nvSpPr>
          <xdr:cNvPr id="137" name="圆角矩形 136">
            <a:extLst>
              <a:ext uri="{FF2B5EF4-FFF2-40B4-BE49-F238E27FC236}">
                <a16:creationId xmlns:a16="http://schemas.microsoft.com/office/drawing/2014/main" id="{00000000-0008-0000-2E00-000089000000}"/>
              </a:ext>
            </a:extLst>
          </xdr:cNvPr>
          <xdr:cNvSpPr/>
        </xdr:nvSpPr>
        <xdr:spPr>
          <a:xfrm>
            <a:off x="1810" y="1384"/>
            <a:ext cx="1394" cy="503"/>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保险服务</a:t>
            </a:r>
          </a:p>
        </xdr:txBody>
      </xdr:sp>
      <xdr:sp macro="" textlink="">
        <xdr:nvSpPr>
          <xdr:cNvPr id="138" name="圆角矩形 137">
            <a:extLst>
              <a:ext uri="{FF2B5EF4-FFF2-40B4-BE49-F238E27FC236}">
                <a16:creationId xmlns:a16="http://schemas.microsoft.com/office/drawing/2014/main" id="{00000000-0008-0000-2E00-00008A000000}"/>
              </a:ext>
            </a:extLst>
          </xdr:cNvPr>
          <xdr:cNvSpPr/>
        </xdr:nvSpPr>
        <xdr:spPr>
          <a:xfrm>
            <a:off x="3225" y="1385"/>
            <a:ext cx="924" cy="502"/>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目录</a:t>
            </a:r>
          </a:p>
        </xdr:txBody>
      </xdr:sp>
    </xdr:grpSp>
    <xdr:clientData/>
  </xdr:twoCellAnchor>
  <xdr:twoCellAnchor>
    <xdr:from>
      <xdr:col>0</xdr:col>
      <xdr:colOff>635</xdr:colOff>
      <xdr:row>1</xdr:row>
      <xdr:rowOff>295910</xdr:rowOff>
    </xdr:from>
    <xdr:to>
      <xdr:col>5</xdr:col>
      <xdr:colOff>327660</xdr:colOff>
      <xdr:row>2</xdr:row>
      <xdr:rowOff>288925</xdr:rowOff>
    </xdr:to>
    <xdr:grpSp>
      <xdr:nvGrpSpPr>
        <xdr:cNvPr id="139" name="组合 138">
          <a:extLst>
            <a:ext uri="{FF2B5EF4-FFF2-40B4-BE49-F238E27FC236}">
              <a16:creationId xmlns:a16="http://schemas.microsoft.com/office/drawing/2014/main" id="{00000000-0008-0000-2E00-00008B000000}"/>
            </a:ext>
          </a:extLst>
        </xdr:cNvPr>
        <xdr:cNvGrpSpPr/>
      </xdr:nvGrpSpPr>
      <xdr:grpSpPr>
        <a:xfrm>
          <a:off x="635" y="893869"/>
          <a:ext cx="4946651" cy="321098"/>
          <a:chOff x="0" y="1384"/>
          <a:chExt cx="4149" cy="503"/>
        </a:xfrm>
      </xdr:grpSpPr>
      <xdr:sp macro="" textlink="">
        <xdr:nvSpPr>
          <xdr:cNvPr id="140" name="圆角矩形 139">
            <a:extLst>
              <a:ext uri="{FF2B5EF4-FFF2-40B4-BE49-F238E27FC236}">
                <a16:creationId xmlns:a16="http://schemas.microsoft.com/office/drawing/2014/main" id="{00000000-0008-0000-2E00-00008C000000}"/>
              </a:ext>
            </a:extLst>
          </xdr:cNvPr>
          <xdr:cNvSpPr/>
        </xdr:nvSpPr>
        <xdr:spPr>
          <a:xfrm>
            <a:off x="0" y="1386"/>
            <a:ext cx="1792" cy="499"/>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200" b="1">
                <a:latin typeface="等线" panose="02010600030101010101" charset="-122"/>
                <a:ea typeface="等线" panose="02010600030101010101" charset="-122"/>
              </a:rPr>
              <a:t>美国发货须知</a:t>
            </a:r>
          </a:p>
        </xdr:txBody>
      </xdr:sp>
      <xdr:sp macro="" textlink="">
        <xdr:nvSpPr>
          <xdr:cNvPr id="141" name="圆角矩形 140">
            <a:extLst>
              <a:ext uri="{FF2B5EF4-FFF2-40B4-BE49-F238E27FC236}">
                <a16:creationId xmlns:a16="http://schemas.microsoft.com/office/drawing/2014/main" id="{00000000-0008-0000-2E00-00008D000000}"/>
              </a:ext>
            </a:extLst>
          </xdr:cNvPr>
          <xdr:cNvSpPr/>
        </xdr:nvSpPr>
        <xdr:spPr>
          <a:xfrm>
            <a:off x="1810" y="1384"/>
            <a:ext cx="1394" cy="503"/>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保险服务</a:t>
            </a:r>
          </a:p>
        </xdr:txBody>
      </xdr:sp>
      <xdr:sp macro="" textlink="">
        <xdr:nvSpPr>
          <xdr:cNvPr id="142" name="圆角矩形 141">
            <a:extLst>
              <a:ext uri="{FF2B5EF4-FFF2-40B4-BE49-F238E27FC236}">
                <a16:creationId xmlns:a16="http://schemas.microsoft.com/office/drawing/2014/main" id="{00000000-0008-0000-2E00-00008E000000}"/>
              </a:ext>
            </a:extLst>
          </xdr:cNvPr>
          <xdr:cNvSpPr/>
        </xdr:nvSpPr>
        <xdr:spPr>
          <a:xfrm>
            <a:off x="3225" y="1385"/>
            <a:ext cx="924" cy="502"/>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目录</a:t>
            </a:r>
          </a:p>
        </xdr:txBody>
      </xdr:sp>
    </xdr:grpSp>
    <xdr:clientData/>
  </xdr:twoCellAnchor>
  <xdr:twoCellAnchor>
    <xdr:from>
      <xdr:col>0</xdr:col>
      <xdr:colOff>635</xdr:colOff>
      <xdr:row>1</xdr:row>
      <xdr:rowOff>295910</xdr:rowOff>
    </xdr:from>
    <xdr:to>
      <xdr:col>5</xdr:col>
      <xdr:colOff>327660</xdr:colOff>
      <xdr:row>2</xdr:row>
      <xdr:rowOff>288925</xdr:rowOff>
    </xdr:to>
    <xdr:grpSp>
      <xdr:nvGrpSpPr>
        <xdr:cNvPr id="143" name="组合 142">
          <a:extLst>
            <a:ext uri="{FF2B5EF4-FFF2-40B4-BE49-F238E27FC236}">
              <a16:creationId xmlns:a16="http://schemas.microsoft.com/office/drawing/2014/main" id="{00000000-0008-0000-2E00-00008F000000}"/>
            </a:ext>
          </a:extLst>
        </xdr:cNvPr>
        <xdr:cNvGrpSpPr/>
      </xdr:nvGrpSpPr>
      <xdr:grpSpPr>
        <a:xfrm>
          <a:off x="635" y="893869"/>
          <a:ext cx="4946651" cy="321098"/>
          <a:chOff x="0" y="1384"/>
          <a:chExt cx="4149" cy="503"/>
        </a:xfrm>
      </xdr:grpSpPr>
      <xdr:sp macro="" textlink="">
        <xdr:nvSpPr>
          <xdr:cNvPr id="144" name="圆角矩形 143">
            <a:hlinkClick xmlns:r="http://schemas.openxmlformats.org/officeDocument/2006/relationships" r:id="rId1"/>
            <a:extLst>
              <a:ext uri="{FF2B5EF4-FFF2-40B4-BE49-F238E27FC236}">
                <a16:creationId xmlns:a16="http://schemas.microsoft.com/office/drawing/2014/main" id="{00000000-0008-0000-2E00-000090000000}"/>
              </a:ext>
            </a:extLst>
          </xdr:cNvPr>
          <xdr:cNvSpPr/>
        </xdr:nvSpPr>
        <xdr:spPr>
          <a:xfrm>
            <a:off x="0" y="1386"/>
            <a:ext cx="1792" cy="499"/>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200" b="1">
                <a:latin typeface="等线" panose="02010600030101010101" charset="-122"/>
                <a:ea typeface="等线" panose="02010600030101010101" charset="-122"/>
              </a:rPr>
              <a:t>美国发货须知</a:t>
            </a:r>
          </a:p>
        </xdr:txBody>
      </xdr:sp>
      <xdr:sp macro="" textlink="">
        <xdr:nvSpPr>
          <xdr:cNvPr id="145" name="圆角矩形 144">
            <a:hlinkClick xmlns:r="http://schemas.openxmlformats.org/officeDocument/2006/relationships" r:id="rId2"/>
            <a:extLst>
              <a:ext uri="{FF2B5EF4-FFF2-40B4-BE49-F238E27FC236}">
                <a16:creationId xmlns:a16="http://schemas.microsoft.com/office/drawing/2014/main" id="{00000000-0008-0000-2E00-000091000000}"/>
              </a:ext>
            </a:extLst>
          </xdr:cNvPr>
          <xdr:cNvSpPr/>
        </xdr:nvSpPr>
        <xdr:spPr>
          <a:xfrm>
            <a:off x="1810" y="1384"/>
            <a:ext cx="1394" cy="503"/>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保险服务</a:t>
            </a:r>
          </a:p>
        </xdr:txBody>
      </xdr:sp>
      <xdr:sp macro="" textlink="">
        <xdr:nvSpPr>
          <xdr:cNvPr id="146" name="圆角矩形 145">
            <a:hlinkClick xmlns:r="http://schemas.openxmlformats.org/officeDocument/2006/relationships" r:id="rId3"/>
            <a:extLst>
              <a:ext uri="{FF2B5EF4-FFF2-40B4-BE49-F238E27FC236}">
                <a16:creationId xmlns:a16="http://schemas.microsoft.com/office/drawing/2014/main" id="{00000000-0008-0000-2E00-000092000000}"/>
              </a:ext>
            </a:extLst>
          </xdr:cNvPr>
          <xdr:cNvSpPr/>
        </xdr:nvSpPr>
        <xdr:spPr>
          <a:xfrm>
            <a:off x="3225" y="1385"/>
            <a:ext cx="924" cy="502"/>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目录</a:t>
            </a:r>
          </a:p>
        </xdr:txBody>
      </xdr:sp>
    </xdr:grpSp>
    <xdr:clientData/>
  </xdr:twoCellAnchor>
  <xdr:twoCellAnchor>
    <xdr:from>
      <xdr:col>0</xdr:col>
      <xdr:colOff>635</xdr:colOff>
      <xdr:row>1</xdr:row>
      <xdr:rowOff>295910</xdr:rowOff>
    </xdr:from>
    <xdr:to>
      <xdr:col>5</xdr:col>
      <xdr:colOff>327660</xdr:colOff>
      <xdr:row>2</xdr:row>
      <xdr:rowOff>288925</xdr:rowOff>
    </xdr:to>
    <xdr:grpSp>
      <xdr:nvGrpSpPr>
        <xdr:cNvPr id="147" name="组合 146">
          <a:extLst>
            <a:ext uri="{FF2B5EF4-FFF2-40B4-BE49-F238E27FC236}">
              <a16:creationId xmlns:a16="http://schemas.microsoft.com/office/drawing/2014/main" id="{00000000-0008-0000-2E00-000093000000}"/>
            </a:ext>
          </a:extLst>
        </xdr:cNvPr>
        <xdr:cNvGrpSpPr/>
      </xdr:nvGrpSpPr>
      <xdr:grpSpPr>
        <a:xfrm>
          <a:off x="635" y="893869"/>
          <a:ext cx="4946651" cy="321098"/>
          <a:chOff x="0" y="1384"/>
          <a:chExt cx="4149" cy="503"/>
        </a:xfrm>
      </xdr:grpSpPr>
      <xdr:sp macro="" textlink="">
        <xdr:nvSpPr>
          <xdr:cNvPr id="148" name="圆角矩形 147">
            <a:extLst>
              <a:ext uri="{FF2B5EF4-FFF2-40B4-BE49-F238E27FC236}">
                <a16:creationId xmlns:a16="http://schemas.microsoft.com/office/drawing/2014/main" id="{00000000-0008-0000-2E00-000094000000}"/>
              </a:ext>
            </a:extLst>
          </xdr:cNvPr>
          <xdr:cNvSpPr/>
        </xdr:nvSpPr>
        <xdr:spPr>
          <a:xfrm>
            <a:off x="0" y="1386"/>
            <a:ext cx="1792" cy="499"/>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200" b="1">
                <a:latin typeface="等线" panose="02010600030101010101" charset="-122"/>
                <a:ea typeface="等线" panose="02010600030101010101" charset="-122"/>
              </a:rPr>
              <a:t>美国发货须知</a:t>
            </a:r>
          </a:p>
        </xdr:txBody>
      </xdr:sp>
      <xdr:sp macro="" textlink="">
        <xdr:nvSpPr>
          <xdr:cNvPr id="149" name="圆角矩形 148">
            <a:extLst>
              <a:ext uri="{FF2B5EF4-FFF2-40B4-BE49-F238E27FC236}">
                <a16:creationId xmlns:a16="http://schemas.microsoft.com/office/drawing/2014/main" id="{00000000-0008-0000-2E00-000095000000}"/>
              </a:ext>
            </a:extLst>
          </xdr:cNvPr>
          <xdr:cNvSpPr/>
        </xdr:nvSpPr>
        <xdr:spPr>
          <a:xfrm>
            <a:off x="1810" y="1384"/>
            <a:ext cx="1394" cy="503"/>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保险服务</a:t>
            </a:r>
          </a:p>
        </xdr:txBody>
      </xdr:sp>
      <xdr:sp macro="" textlink="">
        <xdr:nvSpPr>
          <xdr:cNvPr id="150" name="圆角矩形 149">
            <a:extLst>
              <a:ext uri="{FF2B5EF4-FFF2-40B4-BE49-F238E27FC236}">
                <a16:creationId xmlns:a16="http://schemas.microsoft.com/office/drawing/2014/main" id="{00000000-0008-0000-2E00-000096000000}"/>
              </a:ext>
            </a:extLst>
          </xdr:cNvPr>
          <xdr:cNvSpPr/>
        </xdr:nvSpPr>
        <xdr:spPr>
          <a:xfrm>
            <a:off x="3225" y="1385"/>
            <a:ext cx="924" cy="502"/>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目录</a:t>
            </a:r>
          </a:p>
        </xdr:txBody>
      </xdr:sp>
    </xdr:grpSp>
    <xdr:clientData/>
  </xdr:twoCellAnchor>
  <xdr:twoCellAnchor editAs="oneCell">
    <xdr:from>
      <xdr:col>0</xdr:col>
      <xdr:colOff>12065</xdr:colOff>
      <xdr:row>0</xdr:row>
      <xdr:rowOff>635</xdr:rowOff>
    </xdr:from>
    <xdr:to>
      <xdr:col>1</xdr:col>
      <xdr:colOff>347345</xdr:colOff>
      <xdr:row>1</xdr:row>
      <xdr:rowOff>295275</xdr:rowOff>
    </xdr:to>
    <xdr:pic>
      <xdr:nvPicPr>
        <xdr:cNvPr id="151" name="图片 150" descr="567f814ed1e5eaa0c6a2fc75e034d48">
          <a:extLst>
            <a:ext uri="{FF2B5EF4-FFF2-40B4-BE49-F238E27FC236}">
              <a16:creationId xmlns:a16="http://schemas.microsoft.com/office/drawing/2014/main" id="{00000000-0008-0000-2E00-000097000000}"/>
            </a:ext>
          </a:extLst>
        </xdr:cNvPr>
        <xdr:cNvPicPr>
          <a:picLocks noChangeAspect="1"/>
        </xdr:cNvPicPr>
      </xdr:nvPicPr>
      <xdr:blipFill>
        <a:blip xmlns:r="http://schemas.openxmlformats.org/officeDocument/2006/relationships" r:embed="rId4"/>
        <a:srcRect l="10226" t="26911" r="16577" b="30032"/>
        <a:stretch>
          <a:fillRect/>
        </a:stretch>
      </xdr:blipFill>
      <xdr:spPr>
        <a:xfrm>
          <a:off x="12065" y="635"/>
          <a:ext cx="1407160" cy="891540"/>
        </a:xfrm>
        <a:prstGeom prst="rect">
          <a:avLst/>
        </a:prstGeom>
      </xdr:spPr>
    </xdr:pic>
    <xdr:clientData/>
  </xdr:twoCellAnchor>
  <xdr:twoCellAnchor>
    <xdr:from>
      <xdr:col>0</xdr:col>
      <xdr:colOff>635</xdr:colOff>
      <xdr:row>1</xdr:row>
      <xdr:rowOff>295910</xdr:rowOff>
    </xdr:from>
    <xdr:to>
      <xdr:col>5</xdr:col>
      <xdr:colOff>327660</xdr:colOff>
      <xdr:row>2</xdr:row>
      <xdr:rowOff>288925</xdr:rowOff>
    </xdr:to>
    <xdr:grpSp>
      <xdr:nvGrpSpPr>
        <xdr:cNvPr id="152" name="组合 151">
          <a:extLst>
            <a:ext uri="{FF2B5EF4-FFF2-40B4-BE49-F238E27FC236}">
              <a16:creationId xmlns:a16="http://schemas.microsoft.com/office/drawing/2014/main" id="{00000000-0008-0000-2E00-000098000000}"/>
            </a:ext>
          </a:extLst>
        </xdr:cNvPr>
        <xdr:cNvGrpSpPr/>
      </xdr:nvGrpSpPr>
      <xdr:grpSpPr>
        <a:xfrm>
          <a:off x="635" y="893869"/>
          <a:ext cx="4946651" cy="321098"/>
          <a:chOff x="0" y="1384"/>
          <a:chExt cx="4149" cy="503"/>
        </a:xfrm>
      </xdr:grpSpPr>
      <xdr:sp macro="" textlink="">
        <xdr:nvSpPr>
          <xdr:cNvPr id="153" name="圆角矩形 152">
            <a:hlinkClick xmlns:r="http://schemas.openxmlformats.org/officeDocument/2006/relationships" r:id="rId1"/>
            <a:extLst>
              <a:ext uri="{FF2B5EF4-FFF2-40B4-BE49-F238E27FC236}">
                <a16:creationId xmlns:a16="http://schemas.microsoft.com/office/drawing/2014/main" id="{00000000-0008-0000-2E00-000099000000}"/>
              </a:ext>
            </a:extLst>
          </xdr:cNvPr>
          <xdr:cNvSpPr/>
        </xdr:nvSpPr>
        <xdr:spPr>
          <a:xfrm>
            <a:off x="0" y="1386"/>
            <a:ext cx="1792" cy="499"/>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200" b="1">
                <a:latin typeface="等线" panose="02010600030101010101" charset="-122"/>
                <a:ea typeface="等线" panose="02010600030101010101" charset="-122"/>
              </a:rPr>
              <a:t>美国发货须知</a:t>
            </a:r>
          </a:p>
        </xdr:txBody>
      </xdr:sp>
      <xdr:sp macro="" textlink="">
        <xdr:nvSpPr>
          <xdr:cNvPr id="154" name="圆角矩形 153">
            <a:hlinkClick xmlns:r="http://schemas.openxmlformats.org/officeDocument/2006/relationships" r:id="rId2"/>
            <a:extLst>
              <a:ext uri="{FF2B5EF4-FFF2-40B4-BE49-F238E27FC236}">
                <a16:creationId xmlns:a16="http://schemas.microsoft.com/office/drawing/2014/main" id="{00000000-0008-0000-2E00-00009A000000}"/>
              </a:ext>
            </a:extLst>
          </xdr:cNvPr>
          <xdr:cNvSpPr/>
        </xdr:nvSpPr>
        <xdr:spPr>
          <a:xfrm>
            <a:off x="1810" y="1384"/>
            <a:ext cx="1394" cy="503"/>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保险服务</a:t>
            </a:r>
          </a:p>
        </xdr:txBody>
      </xdr:sp>
      <xdr:sp macro="" textlink="">
        <xdr:nvSpPr>
          <xdr:cNvPr id="155" name="圆角矩形 154">
            <a:hlinkClick xmlns:r="http://schemas.openxmlformats.org/officeDocument/2006/relationships" r:id="rId3"/>
            <a:extLst>
              <a:ext uri="{FF2B5EF4-FFF2-40B4-BE49-F238E27FC236}">
                <a16:creationId xmlns:a16="http://schemas.microsoft.com/office/drawing/2014/main" id="{00000000-0008-0000-2E00-00009B000000}"/>
              </a:ext>
            </a:extLst>
          </xdr:cNvPr>
          <xdr:cNvSpPr/>
        </xdr:nvSpPr>
        <xdr:spPr>
          <a:xfrm>
            <a:off x="3225" y="1385"/>
            <a:ext cx="924" cy="502"/>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目录</a:t>
            </a:r>
          </a:p>
        </xdr:txBody>
      </xdr:sp>
    </xdr:grpSp>
    <xdr:clientData/>
  </xdr:twoCellAnchor>
  <xdr:twoCellAnchor>
    <xdr:from>
      <xdr:col>0</xdr:col>
      <xdr:colOff>635</xdr:colOff>
      <xdr:row>1</xdr:row>
      <xdr:rowOff>295910</xdr:rowOff>
    </xdr:from>
    <xdr:to>
      <xdr:col>5</xdr:col>
      <xdr:colOff>327660</xdr:colOff>
      <xdr:row>2</xdr:row>
      <xdr:rowOff>288925</xdr:rowOff>
    </xdr:to>
    <xdr:grpSp>
      <xdr:nvGrpSpPr>
        <xdr:cNvPr id="156" name="组合 155">
          <a:extLst>
            <a:ext uri="{FF2B5EF4-FFF2-40B4-BE49-F238E27FC236}">
              <a16:creationId xmlns:a16="http://schemas.microsoft.com/office/drawing/2014/main" id="{00000000-0008-0000-2E00-00009C000000}"/>
            </a:ext>
          </a:extLst>
        </xdr:cNvPr>
        <xdr:cNvGrpSpPr/>
      </xdr:nvGrpSpPr>
      <xdr:grpSpPr>
        <a:xfrm>
          <a:off x="635" y="893869"/>
          <a:ext cx="4946651" cy="321098"/>
          <a:chOff x="0" y="1384"/>
          <a:chExt cx="4149" cy="503"/>
        </a:xfrm>
      </xdr:grpSpPr>
      <xdr:sp macro="" textlink="">
        <xdr:nvSpPr>
          <xdr:cNvPr id="157" name="圆角矩形 156">
            <a:extLst>
              <a:ext uri="{FF2B5EF4-FFF2-40B4-BE49-F238E27FC236}">
                <a16:creationId xmlns:a16="http://schemas.microsoft.com/office/drawing/2014/main" id="{00000000-0008-0000-2E00-00009D000000}"/>
              </a:ext>
            </a:extLst>
          </xdr:cNvPr>
          <xdr:cNvSpPr/>
        </xdr:nvSpPr>
        <xdr:spPr>
          <a:xfrm>
            <a:off x="0" y="1386"/>
            <a:ext cx="1792" cy="499"/>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200" b="1">
                <a:latin typeface="等线" panose="02010600030101010101" charset="-122"/>
                <a:ea typeface="等线" panose="02010600030101010101" charset="-122"/>
              </a:rPr>
              <a:t>美国发货须知</a:t>
            </a:r>
          </a:p>
        </xdr:txBody>
      </xdr:sp>
      <xdr:sp macro="" textlink="">
        <xdr:nvSpPr>
          <xdr:cNvPr id="158" name="圆角矩形 157">
            <a:extLst>
              <a:ext uri="{FF2B5EF4-FFF2-40B4-BE49-F238E27FC236}">
                <a16:creationId xmlns:a16="http://schemas.microsoft.com/office/drawing/2014/main" id="{00000000-0008-0000-2E00-00009E000000}"/>
              </a:ext>
            </a:extLst>
          </xdr:cNvPr>
          <xdr:cNvSpPr/>
        </xdr:nvSpPr>
        <xdr:spPr>
          <a:xfrm>
            <a:off x="1810" y="1384"/>
            <a:ext cx="1394" cy="503"/>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保险服务</a:t>
            </a:r>
          </a:p>
        </xdr:txBody>
      </xdr:sp>
      <xdr:sp macro="" textlink="">
        <xdr:nvSpPr>
          <xdr:cNvPr id="159" name="圆角矩形 158">
            <a:extLst>
              <a:ext uri="{FF2B5EF4-FFF2-40B4-BE49-F238E27FC236}">
                <a16:creationId xmlns:a16="http://schemas.microsoft.com/office/drawing/2014/main" id="{00000000-0008-0000-2E00-00009F000000}"/>
              </a:ext>
            </a:extLst>
          </xdr:cNvPr>
          <xdr:cNvSpPr/>
        </xdr:nvSpPr>
        <xdr:spPr>
          <a:xfrm>
            <a:off x="3225" y="1385"/>
            <a:ext cx="924" cy="502"/>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目录</a:t>
            </a:r>
          </a:p>
        </xdr:txBody>
      </xdr:sp>
    </xdr:grpSp>
    <xdr:clientData/>
  </xdr:twoCellAnchor>
  <xdr:twoCellAnchor>
    <xdr:from>
      <xdr:col>0</xdr:col>
      <xdr:colOff>635</xdr:colOff>
      <xdr:row>1</xdr:row>
      <xdr:rowOff>295910</xdr:rowOff>
    </xdr:from>
    <xdr:to>
      <xdr:col>5</xdr:col>
      <xdr:colOff>327660</xdr:colOff>
      <xdr:row>2</xdr:row>
      <xdr:rowOff>288925</xdr:rowOff>
    </xdr:to>
    <xdr:grpSp>
      <xdr:nvGrpSpPr>
        <xdr:cNvPr id="160" name="组合 159">
          <a:extLst>
            <a:ext uri="{FF2B5EF4-FFF2-40B4-BE49-F238E27FC236}">
              <a16:creationId xmlns:a16="http://schemas.microsoft.com/office/drawing/2014/main" id="{00000000-0008-0000-2E00-0000A0000000}"/>
            </a:ext>
          </a:extLst>
        </xdr:cNvPr>
        <xdr:cNvGrpSpPr/>
      </xdr:nvGrpSpPr>
      <xdr:grpSpPr>
        <a:xfrm>
          <a:off x="635" y="893869"/>
          <a:ext cx="4946651" cy="321098"/>
          <a:chOff x="0" y="1384"/>
          <a:chExt cx="4149" cy="503"/>
        </a:xfrm>
      </xdr:grpSpPr>
      <xdr:sp macro="" textlink="">
        <xdr:nvSpPr>
          <xdr:cNvPr id="161" name="圆角矩形 160">
            <a:hlinkClick xmlns:r="http://schemas.openxmlformats.org/officeDocument/2006/relationships" r:id="rId1"/>
            <a:extLst>
              <a:ext uri="{FF2B5EF4-FFF2-40B4-BE49-F238E27FC236}">
                <a16:creationId xmlns:a16="http://schemas.microsoft.com/office/drawing/2014/main" id="{00000000-0008-0000-2E00-0000A1000000}"/>
              </a:ext>
            </a:extLst>
          </xdr:cNvPr>
          <xdr:cNvSpPr/>
        </xdr:nvSpPr>
        <xdr:spPr>
          <a:xfrm>
            <a:off x="0" y="1386"/>
            <a:ext cx="1792" cy="499"/>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200" b="1">
                <a:latin typeface="等线" panose="02010600030101010101" charset="-122"/>
                <a:ea typeface="等线" panose="02010600030101010101" charset="-122"/>
              </a:rPr>
              <a:t>美国发货须知</a:t>
            </a:r>
          </a:p>
        </xdr:txBody>
      </xdr:sp>
      <xdr:sp macro="" textlink="">
        <xdr:nvSpPr>
          <xdr:cNvPr id="162" name="圆角矩形 161">
            <a:hlinkClick xmlns:r="http://schemas.openxmlformats.org/officeDocument/2006/relationships" r:id="rId2"/>
            <a:extLst>
              <a:ext uri="{FF2B5EF4-FFF2-40B4-BE49-F238E27FC236}">
                <a16:creationId xmlns:a16="http://schemas.microsoft.com/office/drawing/2014/main" id="{00000000-0008-0000-2E00-0000A2000000}"/>
              </a:ext>
            </a:extLst>
          </xdr:cNvPr>
          <xdr:cNvSpPr/>
        </xdr:nvSpPr>
        <xdr:spPr>
          <a:xfrm>
            <a:off x="1810" y="1384"/>
            <a:ext cx="1394" cy="503"/>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保险服务</a:t>
            </a:r>
          </a:p>
        </xdr:txBody>
      </xdr:sp>
      <xdr:sp macro="" textlink="">
        <xdr:nvSpPr>
          <xdr:cNvPr id="163" name="圆角矩形 162">
            <a:hlinkClick xmlns:r="http://schemas.openxmlformats.org/officeDocument/2006/relationships" r:id="rId3"/>
            <a:extLst>
              <a:ext uri="{FF2B5EF4-FFF2-40B4-BE49-F238E27FC236}">
                <a16:creationId xmlns:a16="http://schemas.microsoft.com/office/drawing/2014/main" id="{00000000-0008-0000-2E00-0000A3000000}"/>
              </a:ext>
            </a:extLst>
          </xdr:cNvPr>
          <xdr:cNvSpPr/>
        </xdr:nvSpPr>
        <xdr:spPr>
          <a:xfrm>
            <a:off x="3225" y="1385"/>
            <a:ext cx="924" cy="502"/>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目录</a:t>
            </a:r>
          </a:p>
        </xdr:txBody>
      </xdr:sp>
    </xdr:grpSp>
    <xdr:clientData/>
  </xdr:twoCellAnchor>
  <xdr:twoCellAnchor>
    <xdr:from>
      <xdr:col>0</xdr:col>
      <xdr:colOff>635</xdr:colOff>
      <xdr:row>1</xdr:row>
      <xdr:rowOff>300355</xdr:rowOff>
    </xdr:from>
    <xdr:to>
      <xdr:col>5</xdr:col>
      <xdr:colOff>327660</xdr:colOff>
      <xdr:row>2</xdr:row>
      <xdr:rowOff>293370</xdr:rowOff>
    </xdr:to>
    <xdr:grpSp>
      <xdr:nvGrpSpPr>
        <xdr:cNvPr id="164" name="组合 163">
          <a:extLst>
            <a:ext uri="{FF2B5EF4-FFF2-40B4-BE49-F238E27FC236}">
              <a16:creationId xmlns:a16="http://schemas.microsoft.com/office/drawing/2014/main" id="{00000000-0008-0000-2E00-0000A4000000}"/>
            </a:ext>
          </a:extLst>
        </xdr:cNvPr>
        <xdr:cNvGrpSpPr/>
      </xdr:nvGrpSpPr>
      <xdr:grpSpPr>
        <a:xfrm>
          <a:off x="635" y="898314"/>
          <a:ext cx="4946651" cy="321098"/>
          <a:chOff x="0" y="1384"/>
          <a:chExt cx="4149" cy="503"/>
        </a:xfrm>
      </xdr:grpSpPr>
      <xdr:sp macro="" textlink="">
        <xdr:nvSpPr>
          <xdr:cNvPr id="165" name="圆角矩形 164">
            <a:hlinkClick xmlns:r="http://schemas.openxmlformats.org/officeDocument/2006/relationships" r:id="rId1"/>
            <a:extLst>
              <a:ext uri="{FF2B5EF4-FFF2-40B4-BE49-F238E27FC236}">
                <a16:creationId xmlns:a16="http://schemas.microsoft.com/office/drawing/2014/main" id="{00000000-0008-0000-2E00-0000A5000000}"/>
              </a:ext>
            </a:extLst>
          </xdr:cNvPr>
          <xdr:cNvSpPr/>
        </xdr:nvSpPr>
        <xdr:spPr>
          <a:xfrm>
            <a:off x="0" y="1386"/>
            <a:ext cx="1792" cy="499"/>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200" b="1">
                <a:latin typeface="等线" panose="02010600030101010101" charset="-122"/>
                <a:ea typeface="等线" panose="02010600030101010101" charset="-122"/>
              </a:rPr>
              <a:t>美国发货须知</a:t>
            </a:r>
          </a:p>
        </xdr:txBody>
      </xdr:sp>
      <xdr:sp macro="" textlink="">
        <xdr:nvSpPr>
          <xdr:cNvPr id="166" name="圆角矩形 165">
            <a:hlinkClick xmlns:r="http://schemas.openxmlformats.org/officeDocument/2006/relationships" r:id="rId2"/>
            <a:extLst>
              <a:ext uri="{FF2B5EF4-FFF2-40B4-BE49-F238E27FC236}">
                <a16:creationId xmlns:a16="http://schemas.microsoft.com/office/drawing/2014/main" id="{00000000-0008-0000-2E00-0000A6000000}"/>
              </a:ext>
            </a:extLst>
          </xdr:cNvPr>
          <xdr:cNvSpPr/>
        </xdr:nvSpPr>
        <xdr:spPr>
          <a:xfrm>
            <a:off x="1810" y="1384"/>
            <a:ext cx="1394" cy="503"/>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保险服务</a:t>
            </a:r>
          </a:p>
        </xdr:txBody>
      </xdr:sp>
      <xdr:sp macro="" textlink="">
        <xdr:nvSpPr>
          <xdr:cNvPr id="167" name="圆角矩形 166">
            <a:hlinkClick xmlns:r="http://schemas.openxmlformats.org/officeDocument/2006/relationships" r:id="rId3"/>
            <a:extLst>
              <a:ext uri="{FF2B5EF4-FFF2-40B4-BE49-F238E27FC236}">
                <a16:creationId xmlns:a16="http://schemas.microsoft.com/office/drawing/2014/main" id="{00000000-0008-0000-2E00-0000A7000000}"/>
              </a:ext>
            </a:extLst>
          </xdr:cNvPr>
          <xdr:cNvSpPr/>
        </xdr:nvSpPr>
        <xdr:spPr>
          <a:xfrm>
            <a:off x="3225" y="1385"/>
            <a:ext cx="924" cy="502"/>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目录</a:t>
            </a:r>
          </a:p>
        </xdr:txBody>
      </xdr:sp>
    </xdr:grpSp>
    <xdr:clientData/>
  </xdr:twoCellAnchor>
  <xdr:twoCellAnchor>
    <xdr:from>
      <xdr:col>0</xdr:col>
      <xdr:colOff>635</xdr:colOff>
      <xdr:row>1</xdr:row>
      <xdr:rowOff>288925</xdr:rowOff>
    </xdr:from>
    <xdr:to>
      <xdr:col>5</xdr:col>
      <xdr:colOff>327660</xdr:colOff>
      <xdr:row>2</xdr:row>
      <xdr:rowOff>281940</xdr:rowOff>
    </xdr:to>
    <xdr:grpSp>
      <xdr:nvGrpSpPr>
        <xdr:cNvPr id="168" name="组合 167">
          <a:extLst>
            <a:ext uri="{FF2B5EF4-FFF2-40B4-BE49-F238E27FC236}">
              <a16:creationId xmlns:a16="http://schemas.microsoft.com/office/drawing/2014/main" id="{00000000-0008-0000-2E00-0000A8000000}"/>
            </a:ext>
          </a:extLst>
        </xdr:cNvPr>
        <xdr:cNvGrpSpPr/>
      </xdr:nvGrpSpPr>
      <xdr:grpSpPr>
        <a:xfrm>
          <a:off x="635" y="886884"/>
          <a:ext cx="4946651" cy="321098"/>
          <a:chOff x="0" y="1384"/>
          <a:chExt cx="4149" cy="503"/>
        </a:xfrm>
      </xdr:grpSpPr>
      <xdr:sp macro="" textlink="">
        <xdr:nvSpPr>
          <xdr:cNvPr id="169" name="圆角矩形 168">
            <a:extLst>
              <a:ext uri="{FF2B5EF4-FFF2-40B4-BE49-F238E27FC236}">
                <a16:creationId xmlns:a16="http://schemas.microsoft.com/office/drawing/2014/main" id="{00000000-0008-0000-2E00-0000A9000000}"/>
              </a:ext>
            </a:extLst>
          </xdr:cNvPr>
          <xdr:cNvSpPr/>
        </xdr:nvSpPr>
        <xdr:spPr>
          <a:xfrm>
            <a:off x="0" y="1386"/>
            <a:ext cx="1792" cy="499"/>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200" b="1">
                <a:latin typeface="等线" panose="02010600030101010101" charset="-122"/>
                <a:ea typeface="等线" panose="02010600030101010101" charset="-122"/>
              </a:rPr>
              <a:t>美国发货须知</a:t>
            </a:r>
          </a:p>
        </xdr:txBody>
      </xdr:sp>
      <xdr:sp macro="" textlink="">
        <xdr:nvSpPr>
          <xdr:cNvPr id="170" name="圆角矩形 169">
            <a:extLst>
              <a:ext uri="{FF2B5EF4-FFF2-40B4-BE49-F238E27FC236}">
                <a16:creationId xmlns:a16="http://schemas.microsoft.com/office/drawing/2014/main" id="{00000000-0008-0000-2E00-0000AA000000}"/>
              </a:ext>
            </a:extLst>
          </xdr:cNvPr>
          <xdr:cNvSpPr/>
        </xdr:nvSpPr>
        <xdr:spPr>
          <a:xfrm>
            <a:off x="1810" y="1384"/>
            <a:ext cx="1394" cy="503"/>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保险服务</a:t>
            </a:r>
          </a:p>
        </xdr:txBody>
      </xdr:sp>
      <xdr:sp macro="" textlink="">
        <xdr:nvSpPr>
          <xdr:cNvPr id="171" name="圆角矩形 170">
            <a:extLst>
              <a:ext uri="{FF2B5EF4-FFF2-40B4-BE49-F238E27FC236}">
                <a16:creationId xmlns:a16="http://schemas.microsoft.com/office/drawing/2014/main" id="{00000000-0008-0000-2E00-0000AB000000}"/>
              </a:ext>
            </a:extLst>
          </xdr:cNvPr>
          <xdr:cNvSpPr/>
        </xdr:nvSpPr>
        <xdr:spPr>
          <a:xfrm>
            <a:off x="3225" y="1385"/>
            <a:ext cx="924" cy="502"/>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目录</a:t>
            </a:r>
          </a:p>
        </xdr:txBody>
      </xdr:sp>
    </xdr:grpSp>
    <xdr:clientData/>
  </xdr:twoCellAnchor>
  <xdr:twoCellAnchor>
    <xdr:from>
      <xdr:col>0</xdr:col>
      <xdr:colOff>635</xdr:colOff>
      <xdr:row>1</xdr:row>
      <xdr:rowOff>295910</xdr:rowOff>
    </xdr:from>
    <xdr:to>
      <xdr:col>5</xdr:col>
      <xdr:colOff>327660</xdr:colOff>
      <xdr:row>2</xdr:row>
      <xdr:rowOff>288925</xdr:rowOff>
    </xdr:to>
    <xdr:grpSp>
      <xdr:nvGrpSpPr>
        <xdr:cNvPr id="172" name="组合 171">
          <a:extLst>
            <a:ext uri="{FF2B5EF4-FFF2-40B4-BE49-F238E27FC236}">
              <a16:creationId xmlns:a16="http://schemas.microsoft.com/office/drawing/2014/main" id="{00000000-0008-0000-2E00-0000AC000000}"/>
            </a:ext>
          </a:extLst>
        </xdr:cNvPr>
        <xdr:cNvGrpSpPr/>
      </xdr:nvGrpSpPr>
      <xdr:grpSpPr>
        <a:xfrm>
          <a:off x="635" y="893869"/>
          <a:ext cx="4946651" cy="321098"/>
          <a:chOff x="0" y="1384"/>
          <a:chExt cx="4149" cy="503"/>
        </a:xfrm>
      </xdr:grpSpPr>
      <xdr:sp macro="" textlink="">
        <xdr:nvSpPr>
          <xdr:cNvPr id="173" name="圆角矩形 172">
            <a:extLst>
              <a:ext uri="{FF2B5EF4-FFF2-40B4-BE49-F238E27FC236}">
                <a16:creationId xmlns:a16="http://schemas.microsoft.com/office/drawing/2014/main" id="{00000000-0008-0000-2E00-0000AD000000}"/>
              </a:ext>
            </a:extLst>
          </xdr:cNvPr>
          <xdr:cNvSpPr/>
        </xdr:nvSpPr>
        <xdr:spPr>
          <a:xfrm>
            <a:off x="0" y="1386"/>
            <a:ext cx="1792" cy="499"/>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200" b="1">
                <a:latin typeface="等线" panose="02010600030101010101" charset="-122"/>
                <a:ea typeface="等线" panose="02010600030101010101" charset="-122"/>
              </a:rPr>
              <a:t>美国发货须知</a:t>
            </a:r>
          </a:p>
        </xdr:txBody>
      </xdr:sp>
      <xdr:sp macro="" textlink="">
        <xdr:nvSpPr>
          <xdr:cNvPr id="174" name="圆角矩形 173">
            <a:extLst>
              <a:ext uri="{FF2B5EF4-FFF2-40B4-BE49-F238E27FC236}">
                <a16:creationId xmlns:a16="http://schemas.microsoft.com/office/drawing/2014/main" id="{00000000-0008-0000-2E00-0000AE000000}"/>
              </a:ext>
            </a:extLst>
          </xdr:cNvPr>
          <xdr:cNvSpPr/>
        </xdr:nvSpPr>
        <xdr:spPr>
          <a:xfrm>
            <a:off x="1810" y="1384"/>
            <a:ext cx="1394" cy="503"/>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保险服务</a:t>
            </a:r>
          </a:p>
        </xdr:txBody>
      </xdr:sp>
      <xdr:sp macro="" textlink="">
        <xdr:nvSpPr>
          <xdr:cNvPr id="175" name="圆角矩形 174">
            <a:extLst>
              <a:ext uri="{FF2B5EF4-FFF2-40B4-BE49-F238E27FC236}">
                <a16:creationId xmlns:a16="http://schemas.microsoft.com/office/drawing/2014/main" id="{00000000-0008-0000-2E00-0000AF000000}"/>
              </a:ext>
            </a:extLst>
          </xdr:cNvPr>
          <xdr:cNvSpPr/>
        </xdr:nvSpPr>
        <xdr:spPr>
          <a:xfrm>
            <a:off x="3225" y="1385"/>
            <a:ext cx="924" cy="502"/>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目录</a:t>
            </a:r>
          </a:p>
        </xdr:txBody>
      </xdr:sp>
    </xdr:grpSp>
    <xdr:clientData/>
  </xdr:twoCellAnchor>
  <xdr:twoCellAnchor>
    <xdr:from>
      <xdr:col>0</xdr:col>
      <xdr:colOff>635</xdr:colOff>
      <xdr:row>1</xdr:row>
      <xdr:rowOff>295910</xdr:rowOff>
    </xdr:from>
    <xdr:to>
      <xdr:col>5</xdr:col>
      <xdr:colOff>327660</xdr:colOff>
      <xdr:row>2</xdr:row>
      <xdr:rowOff>288925</xdr:rowOff>
    </xdr:to>
    <xdr:grpSp>
      <xdr:nvGrpSpPr>
        <xdr:cNvPr id="176" name="组合 175">
          <a:extLst>
            <a:ext uri="{FF2B5EF4-FFF2-40B4-BE49-F238E27FC236}">
              <a16:creationId xmlns:a16="http://schemas.microsoft.com/office/drawing/2014/main" id="{00000000-0008-0000-2E00-0000B0000000}"/>
            </a:ext>
          </a:extLst>
        </xdr:cNvPr>
        <xdr:cNvGrpSpPr/>
      </xdr:nvGrpSpPr>
      <xdr:grpSpPr>
        <a:xfrm>
          <a:off x="635" y="893869"/>
          <a:ext cx="4946651" cy="321098"/>
          <a:chOff x="0" y="1384"/>
          <a:chExt cx="4149" cy="503"/>
        </a:xfrm>
      </xdr:grpSpPr>
      <xdr:sp macro="" textlink="">
        <xdr:nvSpPr>
          <xdr:cNvPr id="177" name="圆角矩形 176">
            <a:hlinkClick xmlns:r="http://schemas.openxmlformats.org/officeDocument/2006/relationships" r:id="rId1"/>
            <a:extLst>
              <a:ext uri="{FF2B5EF4-FFF2-40B4-BE49-F238E27FC236}">
                <a16:creationId xmlns:a16="http://schemas.microsoft.com/office/drawing/2014/main" id="{00000000-0008-0000-2E00-0000B1000000}"/>
              </a:ext>
            </a:extLst>
          </xdr:cNvPr>
          <xdr:cNvSpPr/>
        </xdr:nvSpPr>
        <xdr:spPr>
          <a:xfrm>
            <a:off x="0" y="1386"/>
            <a:ext cx="1792" cy="499"/>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200" b="1">
                <a:latin typeface="等线" panose="02010600030101010101" charset="-122"/>
                <a:ea typeface="等线" panose="02010600030101010101" charset="-122"/>
              </a:rPr>
              <a:t>美国发货须知</a:t>
            </a:r>
          </a:p>
        </xdr:txBody>
      </xdr:sp>
      <xdr:sp macro="" textlink="">
        <xdr:nvSpPr>
          <xdr:cNvPr id="178" name="圆角矩形 177">
            <a:hlinkClick xmlns:r="http://schemas.openxmlformats.org/officeDocument/2006/relationships" r:id="rId2"/>
            <a:extLst>
              <a:ext uri="{FF2B5EF4-FFF2-40B4-BE49-F238E27FC236}">
                <a16:creationId xmlns:a16="http://schemas.microsoft.com/office/drawing/2014/main" id="{00000000-0008-0000-2E00-0000B2000000}"/>
              </a:ext>
            </a:extLst>
          </xdr:cNvPr>
          <xdr:cNvSpPr/>
        </xdr:nvSpPr>
        <xdr:spPr>
          <a:xfrm>
            <a:off x="1810" y="1384"/>
            <a:ext cx="1394" cy="503"/>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保险服务</a:t>
            </a:r>
          </a:p>
        </xdr:txBody>
      </xdr:sp>
      <xdr:sp macro="" textlink="">
        <xdr:nvSpPr>
          <xdr:cNvPr id="179" name="圆角矩形 178">
            <a:hlinkClick xmlns:r="http://schemas.openxmlformats.org/officeDocument/2006/relationships" r:id="rId3"/>
            <a:extLst>
              <a:ext uri="{FF2B5EF4-FFF2-40B4-BE49-F238E27FC236}">
                <a16:creationId xmlns:a16="http://schemas.microsoft.com/office/drawing/2014/main" id="{00000000-0008-0000-2E00-0000B3000000}"/>
              </a:ext>
            </a:extLst>
          </xdr:cNvPr>
          <xdr:cNvSpPr/>
        </xdr:nvSpPr>
        <xdr:spPr>
          <a:xfrm>
            <a:off x="3225" y="1385"/>
            <a:ext cx="924" cy="502"/>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目录</a:t>
            </a:r>
          </a:p>
        </xdr:txBody>
      </xdr:sp>
    </xdr:grpSp>
    <xdr:clientData/>
  </xdr:twoCellAnchor>
  <xdr:twoCellAnchor>
    <xdr:from>
      <xdr:col>0</xdr:col>
      <xdr:colOff>635</xdr:colOff>
      <xdr:row>1</xdr:row>
      <xdr:rowOff>300355</xdr:rowOff>
    </xdr:from>
    <xdr:to>
      <xdr:col>5</xdr:col>
      <xdr:colOff>327660</xdr:colOff>
      <xdr:row>2</xdr:row>
      <xdr:rowOff>293370</xdr:rowOff>
    </xdr:to>
    <xdr:grpSp>
      <xdr:nvGrpSpPr>
        <xdr:cNvPr id="180" name="组合 179">
          <a:extLst>
            <a:ext uri="{FF2B5EF4-FFF2-40B4-BE49-F238E27FC236}">
              <a16:creationId xmlns:a16="http://schemas.microsoft.com/office/drawing/2014/main" id="{00000000-0008-0000-2E00-0000B4000000}"/>
            </a:ext>
          </a:extLst>
        </xdr:cNvPr>
        <xdr:cNvGrpSpPr/>
      </xdr:nvGrpSpPr>
      <xdr:grpSpPr>
        <a:xfrm>
          <a:off x="635" y="898314"/>
          <a:ext cx="4946651" cy="321098"/>
          <a:chOff x="0" y="1384"/>
          <a:chExt cx="4149" cy="503"/>
        </a:xfrm>
      </xdr:grpSpPr>
      <xdr:sp macro="" textlink="">
        <xdr:nvSpPr>
          <xdr:cNvPr id="181" name="圆角矩形 180">
            <a:hlinkClick xmlns:r="http://schemas.openxmlformats.org/officeDocument/2006/relationships" r:id="rId1"/>
            <a:extLst>
              <a:ext uri="{FF2B5EF4-FFF2-40B4-BE49-F238E27FC236}">
                <a16:creationId xmlns:a16="http://schemas.microsoft.com/office/drawing/2014/main" id="{00000000-0008-0000-2E00-0000B5000000}"/>
              </a:ext>
            </a:extLst>
          </xdr:cNvPr>
          <xdr:cNvSpPr/>
        </xdr:nvSpPr>
        <xdr:spPr>
          <a:xfrm>
            <a:off x="0" y="1386"/>
            <a:ext cx="1792" cy="499"/>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200" b="1">
                <a:latin typeface="等线" panose="02010600030101010101" charset="-122"/>
                <a:ea typeface="等线" panose="02010600030101010101" charset="-122"/>
              </a:rPr>
              <a:t>美国发货须知</a:t>
            </a:r>
          </a:p>
        </xdr:txBody>
      </xdr:sp>
      <xdr:sp macro="" textlink="">
        <xdr:nvSpPr>
          <xdr:cNvPr id="182" name="圆角矩形 181">
            <a:hlinkClick xmlns:r="http://schemas.openxmlformats.org/officeDocument/2006/relationships" r:id="rId2"/>
            <a:extLst>
              <a:ext uri="{FF2B5EF4-FFF2-40B4-BE49-F238E27FC236}">
                <a16:creationId xmlns:a16="http://schemas.microsoft.com/office/drawing/2014/main" id="{00000000-0008-0000-2E00-0000B6000000}"/>
              </a:ext>
            </a:extLst>
          </xdr:cNvPr>
          <xdr:cNvSpPr/>
        </xdr:nvSpPr>
        <xdr:spPr>
          <a:xfrm>
            <a:off x="1810" y="1384"/>
            <a:ext cx="1394" cy="503"/>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保险服务</a:t>
            </a:r>
          </a:p>
        </xdr:txBody>
      </xdr:sp>
      <xdr:sp macro="" textlink="">
        <xdr:nvSpPr>
          <xdr:cNvPr id="183" name="圆角矩形 182">
            <a:hlinkClick xmlns:r="http://schemas.openxmlformats.org/officeDocument/2006/relationships" r:id="rId3"/>
            <a:extLst>
              <a:ext uri="{FF2B5EF4-FFF2-40B4-BE49-F238E27FC236}">
                <a16:creationId xmlns:a16="http://schemas.microsoft.com/office/drawing/2014/main" id="{00000000-0008-0000-2E00-0000B7000000}"/>
              </a:ext>
            </a:extLst>
          </xdr:cNvPr>
          <xdr:cNvSpPr/>
        </xdr:nvSpPr>
        <xdr:spPr>
          <a:xfrm>
            <a:off x="3225" y="1385"/>
            <a:ext cx="924" cy="502"/>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目录</a:t>
            </a:r>
          </a:p>
        </xdr:txBody>
      </xdr:sp>
    </xdr:grpSp>
    <xdr:clientData/>
  </xdr:twoCellAnchor>
  <xdr:twoCellAnchor>
    <xdr:from>
      <xdr:col>0</xdr:col>
      <xdr:colOff>635</xdr:colOff>
      <xdr:row>1</xdr:row>
      <xdr:rowOff>288925</xdr:rowOff>
    </xdr:from>
    <xdr:to>
      <xdr:col>5</xdr:col>
      <xdr:colOff>327660</xdr:colOff>
      <xdr:row>2</xdr:row>
      <xdr:rowOff>281940</xdr:rowOff>
    </xdr:to>
    <xdr:grpSp>
      <xdr:nvGrpSpPr>
        <xdr:cNvPr id="184" name="组合 183">
          <a:extLst>
            <a:ext uri="{FF2B5EF4-FFF2-40B4-BE49-F238E27FC236}">
              <a16:creationId xmlns:a16="http://schemas.microsoft.com/office/drawing/2014/main" id="{00000000-0008-0000-2E00-0000B8000000}"/>
            </a:ext>
          </a:extLst>
        </xdr:cNvPr>
        <xdr:cNvGrpSpPr/>
      </xdr:nvGrpSpPr>
      <xdr:grpSpPr>
        <a:xfrm>
          <a:off x="635" y="886884"/>
          <a:ext cx="4946651" cy="321098"/>
          <a:chOff x="0" y="1384"/>
          <a:chExt cx="4149" cy="503"/>
        </a:xfrm>
      </xdr:grpSpPr>
      <xdr:sp macro="" textlink="">
        <xdr:nvSpPr>
          <xdr:cNvPr id="185" name="圆角矩形 184">
            <a:extLst>
              <a:ext uri="{FF2B5EF4-FFF2-40B4-BE49-F238E27FC236}">
                <a16:creationId xmlns:a16="http://schemas.microsoft.com/office/drawing/2014/main" id="{00000000-0008-0000-2E00-0000B9000000}"/>
              </a:ext>
            </a:extLst>
          </xdr:cNvPr>
          <xdr:cNvSpPr/>
        </xdr:nvSpPr>
        <xdr:spPr>
          <a:xfrm>
            <a:off x="0" y="1386"/>
            <a:ext cx="1792" cy="499"/>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200" b="1">
                <a:latin typeface="等线" panose="02010600030101010101" charset="-122"/>
                <a:ea typeface="等线" panose="02010600030101010101" charset="-122"/>
              </a:rPr>
              <a:t>美国发货须知</a:t>
            </a:r>
          </a:p>
        </xdr:txBody>
      </xdr:sp>
      <xdr:sp macro="" textlink="">
        <xdr:nvSpPr>
          <xdr:cNvPr id="186" name="圆角矩形 185">
            <a:extLst>
              <a:ext uri="{FF2B5EF4-FFF2-40B4-BE49-F238E27FC236}">
                <a16:creationId xmlns:a16="http://schemas.microsoft.com/office/drawing/2014/main" id="{00000000-0008-0000-2E00-0000BA000000}"/>
              </a:ext>
            </a:extLst>
          </xdr:cNvPr>
          <xdr:cNvSpPr/>
        </xdr:nvSpPr>
        <xdr:spPr>
          <a:xfrm>
            <a:off x="1810" y="1384"/>
            <a:ext cx="1394" cy="503"/>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保险服务</a:t>
            </a:r>
          </a:p>
        </xdr:txBody>
      </xdr:sp>
      <xdr:sp macro="" textlink="">
        <xdr:nvSpPr>
          <xdr:cNvPr id="187" name="圆角矩形 186">
            <a:extLst>
              <a:ext uri="{FF2B5EF4-FFF2-40B4-BE49-F238E27FC236}">
                <a16:creationId xmlns:a16="http://schemas.microsoft.com/office/drawing/2014/main" id="{00000000-0008-0000-2E00-0000BB000000}"/>
              </a:ext>
            </a:extLst>
          </xdr:cNvPr>
          <xdr:cNvSpPr/>
        </xdr:nvSpPr>
        <xdr:spPr>
          <a:xfrm>
            <a:off x="3225" y="1385"/>
            <a:ext cx="924" cy="502"/>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目录</a:t>
            </a:r>
          </a:p>
        </xdr:txBody>
      </xdr:sp>
    </xdr:grpSp>
    <xdr:clientData/>
  </xdr:twoCellAnchor>
  <xdr:twoCellAnchor>
    <xdr:from>
      <xdr:col>0</xdr:col>
      <xdr:colOff>635</xdr:colOff>
      <xdr:row>1</xdr:row>
      <xdr:rowOff>295910</xdr:rowOff>
    </xdr:from>
    <xdr:to>
      <xdr:col>5</xdr:col>
      <xdr:colOff>327660</xdr:colOff>
      <xdr:row>2</xdr:row>
      <xdr:rowOff>288925</xdr:rowOff>
    </xdr:to>
    <xdr:grpSp>
      <xdr:nvGrpSpPr>
        <xdr:cNvPr id="188" name="组合 187">
          <a:extLst>
            <a:ext uri="{FF2B5EF4-FFF2-40B4-BE49-F238E27FC236}">
              <a16:creationId xmlns:a16="http://schemas.microsoft.com/office/drawing/2014/main" id="{00000000-0008-0000-2E00-0000BC000000}"/>
            </a:ext>
          </a:extLst>
        </xdr:cNvPr>
        <xdr:cNvGrpSpPr/>
      </xdr:nvGrpSpPr>
      <xdr:grpSpPr>
        <a:xfrm>
          <a:off x="635" y="893869"/>
          <a:ext cx="4946651" cy="321098"/>
          <a:chOff x="0" y="1384"/>
          <a:chExt cx="4149" cy="503"/>
        </a:xfrm>
      </xdr:grpSpPr>
      <xdr:sp macro="" textlink="">
        <xdr:nvSpPr>
          <xdr:cNvPr id="189" name="圆角矩形 188">
            <a:extLst>
              <a:ext uri="{FF2B5EF4-FFF2-40B4-BE49-F238E27FC236}">
                <a16:creationId xmlns:a16="http://schemas.microsoft.com/office/drawing/2014/main" id="{00000000-0008-0000-2E00-0000BD000000}"/>
              </a:ext>
            </a:extLst>
          </xdr:cNvPr>
          <xdr:cNvSpPr/>
        </xdr:nvSpPr>
        <xdr:spPr>
          <a:xfrm>
            <a:off x="0" y="1386"/>
            <a:ext cx="1792" cy="499"/>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200" b="1">
                <a:latin typeface="等线" panose="02010600030101010101" charset="-122"/>
                <a:ea typeface="等线" panose="02010600030101010101" charset="-122"/>
              </a:rPr>
              <a:t>美国发货须知</a:t>
            </a:r>
          </a:p>
        </xdr:txBody>
      </xdr:sp>
      <xdr:sp macro="" textlink="">
        <xdr:nvSpPr>
          <xdr:cNvPr id="190" name="圆角矩形 189">
            <a:extLst>
              <a:ext uri="{FF2B5EF4-FFF2-40B4-BE49-F238E27FC236}">
                <a16:creationId xmlns:a16="http://schemas.microsoft.com/office/drawing/2014/main" id="{00000000-0008-0000-2E00-0000BE000000}"/>
              </a:ext>
            </a:extLst>
          </xdr:cNvPr>
          <xdr:cNvSpPr/>
        </xdr:nvSpPr>
        <xdr:spPr>
          <a:xfrm>
            <a:off x="1810" y="1384"/>
            <a:ext cx="1394" cy="503"/>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保险服务</a:t>
            </a:r>
          </a:p>
        </xdr:txBody>
      </xdr:sp>
      <xdr:sp macro="" textlink="">
        <xdr:nvSpPr>
          <xdr:cNvPr id="191" name="圆角矩形 190">
            <a:extLst>
              <a:ext uri="{FF2B5EF4-FFF2-40B4-BE49-F238E27FC236}">
                <a16:creationId xmlns:a16="http://schemas.microsoft.com/office/drawing/2014/main" id="{00000000-0008-0000-2E00-0000BF000000}"/>
              </a:ext>
            </a:extLst>
          </xdr:cNvPr>
          <xdr:cNvSpPr/>
        </xdr:nvSpPr>
        <xdr:spPr>
          <a:xfrm>
            <a:off x="3225" y="1385"/>
            <a:ext cx="924" cy="502"/>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目录</a:t>
            </a:r>
          </a:p>
        </xdr:txBody>
      </xdr:sp>
    </xdr:grpSp>
    <xdr:clientData/>
  </xdr:twoCellAnchor>
  <xdr:twoCellAnchor>
    <xdr:from>
      <xdr:col>0</xdr:col>
      <xdr:colOff>635</xdr:colOff>
      <xdr:row>1</xdr:row>
      <xdr:rowOff>295910</xdr:rowOff>
    </xdr:from>
    <xdr:to>
      <xdr:col>5</xdr:col>
      <xdr:colOff>327660</xdr:colOff>
      <xdr:row>2</xdr:row>
      <xdr:rowOff>288925</xdr:rowOff>
    </xdr:to>
    <xdr:grpSp>
      <xdr:nvGrpSpPr>
        <xdr:cNvPr id="192" name="组合 191">
          <a:extLst>
            <a:ext uri="{FF2B5EF4-FFF2-40B4-BE49-F238E27FC236}">
              <a16:creationId xmlns:a16="http://schemas.microsoft.com/office/drawing/2014/main" id="{00000000-0008-0000-2E00-0000C0000000}"/>
            </a:ext>
          </a:extLst>
        </xdr:cNvPr>
        <xdr:cNvGrpSpPr/>
      </xdr:nvGrpSpPr>
      <xdr:grpSpPr>
        <a:xfrm>
          <a:off x="635" y="893869"/>
          <a:ext cx="4946651" cy="321098"/>
          <a:chOff x="0" y="1384"/>
          <a:chExt cx="4149" cy="503"/>
        </a:xfrm>
      </xdr:grpSpPr>
      <xdr:sp macro="" textlink="">
        <xdr:nvSpPr>
          <xdr:cNvPr id="193" name="圆角矩形 192">
            <a:hlinkClick xmlns:r="http://schemas.openxmlformats.org/officeDocument/2006/relationships" r:id="rId1"/>
            <a:extLst>
              <a:ext uri="{FF2B5EF4-FFF2-40B4-BE49-F238E27FC236}">
                <a16:creationId xmlns:a16="http://schemas.microsoft.com/office/drawing/2014/main" id="{00000000-0008-0000-2E00-0000C1000000}"/>
              </a:ext>
            </a:extLst>
          </xdr:cNvPr>
          <xdr:cNvSpPr/>
        </xdr:nvSpPr>
        <xdr:spPr>
          <a:xfrm>
            <a:off x="0" y="1386"/>
            <a:ext cx="1792" cy="499"/>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200" b="1">
                <a:latin typeface="等线" panose="02010600030101010101" charset="-122"/>
                <a:ea typeface="等线" panose="02010600030101010101" charset="-122"/>
              </a:rPr>
              <a:t>美国发货须知</a:t>
            </a:r>
          </a:p>
        </xdr:txBody>
      </xdr:sp>
      <xdr:sp macro="" textlink="">
        <xdr:nvSpPr>
          <xdr:cNvPr id="194" name="圆角矩形 193">
            <a:hlinkClick xmlns:r="http://schemas.openxmlformats.org/officeDocument/2006/relationships" r:id="rId2"/>
            <a:extLst>
              <a:ext uri="{FF2B5EF4-FFF2-40B4-BE49-F238E27FC236}">
                <a16:creationId xmlns:a16="http://schemas.microsoft.com/office/drawing/2014/main" id="{00000000-0008-0000-2E00-0000C2000000}"/>
              </a:ext>
            </a:extLst>
          </xdr:cNvPr>
          <xdr:cNvSpPr/>
        </xdr:nvSpPr>
        <xdr:spPr>
          <a:xfrm>
            <a:off x="1810" y="1384"/>
            <a:ext cx="1394" cy="503"/>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保险服务</a:t>
            </a:r>
          </a:p>
        </xdr:txBody>
      </xdr:sp>
      <xdr:sp macro="" textlink="">
        <xdr:nvSpPr>
          <xdr:cNvPr id="195" name="圆角矩形 194">
            <a:hlinkClick xmlns:r="http://schemas.openxmlformats.org/officeDocument/2006/relationships" r:id="rId3"/>
            <a:extLst>
              <a:ext uri="{FF2B5EF4-FFF2-40B4-BE49-F238E27FC236}">
                <a16:creationId xmlns:a16="http://schemas.microsoft.com/office/drawing/2014/main" id="{00000000-0008-0000-2E00-0000C3000000}"/>
              </a:ext>
            </a:extLst>
          </xdr:cNvPr>
          <xdr:cNvSpPr/>
        </xdr:nvSpPr>
        <xdr:spPr>
          <a:xfrm>
            <a:off x="3225" y="1385"/>
            <a:ext cx="924" cy="502"/>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目录</a:t>
            </a:r>
          </a:p>
        </xdr:txBody>
      </xdr:sp>
    </xdr:grp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635</xdr:colOff>
      <xdr:row>1</xdr:row>
      <xdr:rowOff>306705</xdr:rowOff>
    </xdr:from>
    <xdr:to>
      <xdr:col>2</xdr:col>
      <xdr:colOff>13335</xdr:colOff>
      <xdr:row>2</xdr:row>
      <xdr:rowOff>299720</xdr:rowOff>
    </xdr:to>
    <xdr:grpSp>
      <xdr:nvGrpSpPr>
        <xdr:cNvPr id="7" name="组合 6">
          <a:extLst>
            <a:ext uri="{FF2B5EF4-FFF2-40B4-BE49-F238E27FC236}">
              <a16:creationId xmlns:a16="http://schemas.microsoft.com/office/drawing/2014/main" id="{00000000-0008-0000-2F00-000007000000}"/>
            </a:ext>
          </a:extLst>
        </xdr:cNvPr>
        <xdr:cNvGrpSpPr/>
      </xdr:nvGrpSpPr>
      <xdr:grpSpPr>
        <a:xfrm>
          <a:off x="635" y="904664"/>
          <a:ext cx="2600326" cy="321098"/>
          <a:chOff x="0" y="1384"/>
          <a:chExt cx="4149" cy="503"/>
        </a:xfrm>
      </xdr:grpSpPr>
      <xdr:sp macro="" textlink="">
        <xdr:nvSpPr>
          <xdr:cNvPr id="8" name="圆角矩形 7">
            <a:hlinkClick xmlns:r="http://schemas.openxmlformats.org/officeDocument/2006/relationships" r:id="rId1"/>
            <a:extLst>
              <a:ext uri="{FF2B5EF4-FFF2-40B4-BE49-F238E27FC236}">
                <a16:creationId xmlns:a16="http://schemas.microsoft.com/office/drawing/2014/main" id="{00000000-0008-0000-2F00-000008000000}"/>
              </a:ext>
            </a:extLst>
          </xdr:cNvPr>
          <xdr:cNvSpPr/>
        </xdr:nvSpPr>
        <xdr:spPr>
          <a:xfrm>
            <a:off x="0" y="1386"/>
            <a:ext cx="1792" cy="499"/>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200" b="1">
                <a:latin typeface="等线" panose="02010600030101010101" charset="-122"/>
                <a:ea typeface="等线" panose="02010600030101010101" charset="-122"/>
              </a:rPr>
              <a:t>美国发货须知</a:t>
            </a:r>
          </a:p>
        </xdr:txBody>
      </xdr:sp>
      <xdr:sp macro="" textlink="">
        <xdr:nvSpPr>
          <xdr:cNvPr id="9" name="圆角矩形 8">
            <a:hlinkClick xmlns:r="http://schemas.openxmlformats.org/officeDocument/2006/relationships" r:id="rId2"/>
            <a:extLst>
              <a:ext uri="{FF2B5EF4-FFF2-40B4-BE49-F238E27FC236}">
                <a16:creationId xmlns:a16="http://schemas.microsoft.com/office/drawing/2014/main" id="{00000000-0008-0000-2F00-000009000000}"/>
              </a:ext>
            </a:extLst>
          </xdr:cNvPr>
          <xdr:cNvSpPr/>
        </xdr:nvSpPr>
        <xdr:spPr>
          <a:xfrm>
            <a:off x="1810" y="1384"/>
            <a:ext cx="1394" cy="503"/>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保险服务</a:t>
            </a:r>
          </a:p>
        </xdr:txBody>
      </xdr:sp>
      <xdr:sp macro="" textlink="">
        <xdr:nvSpPr>
          <xdr:cNvPr id="10" name="圆角矩形 9">
            <a:hlinkClick xmlns:r="http://schemas.openxmlformats.org/officeDocument/2006/relationships" r:id="rId3"/>
            <a:extLst>
              <a:ext uri="{FF2B5EF4-FFF2-40B4-BE49-F238E27FC236}">
                <a16:creationId xmlns:a16="http://schemas.microsoft.com/office/drawing/2014/main" id="{00000000-0008-0000-2F00-00000A000000}"/>
              </a:ext>
            </a:extLst>
          </xdr:cNvPr>
          <xdr:cNvSpPr/>
        </xdr:nvSpPr>
        <xdr:spPr>
          <a:xfrm>
            <a:off x="3225" y="1385"/>
            <a:ext cx="924" cy="502"/>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目录</a:t>
            </a:r>
          </a:p>
        </xdr:txBody>
      </xdr:sp>
    </xdr:grpSp>
    <xdr:clientData/>
  </xdr:twoCellAnchor>
  <xdr:twoCellAnchor editAs="oneCell">
    <xdr:from>
      <xdr:col>0</xdr:col>
      <xdr:colOff>9525</xdr:colOff>
      <xdr:row>0</xdr:row>
      <xdr:rowOff>9525</xdr:rowOff>
    </xdr:from>
    <xdr:to>
      <xdr:col>1</xdr:col>
      <xdr:colOff>344805</xdr:colOff>
      <xdr:row>1</xdr:row>
      <xdr:rowOff>304165</xdr:rowOff>
    </xdr:to>
    <xdr:pic>
      <xdr:nvPicPr>
        <xdr:cNvPr id="3" name="图片 2" descr="567f814ed1e5eaa0c6a2fc75e034d48">
          <a:extLst>
            <a:ext uri="{FF2B5EF4-FFF2-40B4-BE49-F238E27FC236}">
              <a16:creationId xmlns:a16="http://schemas.microsoft.com/office/drawing/2014/main" id="{00000000-0008-0000-2F00-000003000000}"/>
            </a:ext>
          </a:extLst>
        </xdr:cNvPr>
        <xdr:cNvPicPr>
          <a:picLocks noChangeAspect="1"/>
        </xdr:cNvPicPr>
      </xdr:nvPicPr>
      <xdr:blipFill>
        <a:blip xmlns:r="http://schemas.openxmlformats.org/officeDocument/2006/relationships" r:embed="rId4"/>
        <a:srcRect l="10226" t="26911" r="16577" b="30032"/>
        <a:stretch>
          <a:fillRect/>
        </a:stretch>
      </xdr:blipFill>
      <xdr:spPr>
        <a:xfrm>
          <a:off x="9525" y="9525"/>
          <a:ext cx="1407160" cy="891540"/>
        </a:xfrm>
        <a:prstGeom prst="rect">
          <a:avLst/>
        </a:prstGeom>
      </xdr:spPr>
    </xdr:pic>
    <xdr:clientData/>
  </xdr:twoCellAnchor>
  <xdr:twoCellAnchor>
    <xdr:from>
      <xdr:col>0</xdr:col>
      <xdr:colOff>635</xdr:colOff>
      <xdr:row>1</xdr:row>
      <xdr:rowOff>306705</xdr:rowOff>
    </xdr:from>
    <xdr:to>
      <xdr:col>2</xdr:col>
      <xdr:colOff>13335</xdr:colOff>
      <xdr:row>2</xdr:row>
      <xdr:rowOff>299720</xdr:rowOff>
    </xdr:to>
    <xdr:grpSp>
      <xdr:nvGrpSpPr>
        <xdr:cNvPr id="4" name="组合 3">
          <a:extLst>
            <a:ext uri="{FF2B5EF4-FFF2-40B4-BE49-F238E27FC236}">
              <a16:creationId xmlns:a16="http://schemas.microsoft.com/office/drawing/2014/main" id="{00000000-0008-0000-2F00-000004000000}"/>
            </a:ext>
          </a:extLst>
        </xdr:cNvPr>
        <xdr:cNvGrpSpPr/>
      </xdr:nvGrpSpPr>
      <xdr:grpSpPr>
        <a:xfrm>
          <a:off x="635" y="904664"/>
          <a:ext cx="2600326" cy="321098"/>
          <a:chOff x="0" y="1384"/>
          <a:chExt cx="4149" cy="503"/>
        </a:xfrm>
      </xdr:grpSpPr>
      <xdr:sp macro="" textlink="">
        <xdr:nvSpPr>
          <xdr:cNvPr id="5" name="圆角矩形 4">
            <a:hlinkClick xmlns:r="http://schemas.openxmlformats.org/officeDocument/2006/relationships" r:id="rId1"/>
            <a:extLst>
              <a:ext uri="{FF2B5EF4-FFF2-40B4-BE49-F238E27FC236}">
                <a16:creationId xmlns:a16="http://schemas.microsoft.com/office/drawing/2014/main" id="{00000000-0008-0000-2F00-000005000000}"/>
              </a:ext>
            </a:extLst>
          </xdr:cNvPr>
          <xdr:cNvSpPr/>
        </xdr:nvSpPr>
        <xdr:spPr>
          <a:xfrm>
            <a:off x="0" y="1386"/>
            <a:ext cx="1792" cy="499"/>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200" b="1">
                <a:latin typeface="等线" panose="02010600030101010101" charset="-122"/>
                <a:ea typeface="等线" panose="02010600030101010101" charset="-122"/>
              </a:rPr>
              <a:t>美国发货须知</a:t>
            </a:r>
          </a:p>
        </xdr:txBody>
      </xdr:sp>
      <xdr:sp macro="" textlink="">
        <xdr:nvSpPr>
          <xdr:cNvPr id="6" name="圆角矩形 5">
            <a:hlinkClick xmlns:r="http://schemas.openxmlformats.org/officeDocument/2006/relationships" r:id="rId2"/>
            <a:extLst>
              <a:ext uri="{FF2B5EF4-FFF2-40B4-BE49-F238E27FC236}">
                <a16:creationId xmlns:a16="http://schemas.microsoft.com/office/drawing/2014/main" id="{00000000-0008-0000-2F00-000006000000}"/>
              </a:ext>
            </a:extLst>
          </xdr:cNvPr>
          <xdr:cNvSpPr/>
        </xdr:nvSpPr>
        <xdr:spPr>
          <a:xfrm>
            <a:off x="1810" y="1384"/>
            <a:ext cx="1394" cy="503"/>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保险服务</a:t>
            </a:r>
          </a:p>
        </xdr:txBody>
      </xdr:sp>
      <xdr:sp macro="" textlink="">
        <xdr:nvSpPr>
          <xdr:cNvPr id="11" name="圆角矩形 10">
            <a:hlinkClick xmlns:r="http://schemas.openxmlformats.org/officeDocument/2006/relationships" r:id="rId3"/>
            <a:extLst>
              <a:ext uri="{FF2B5EF4-FFF2-40B4-BE49-F238E27FC236}">
                <a16:creationId xmlns:a16="http://schemas.microsoft.com/office/drawing/2014/main" id="{00000000-0008-0000-2F00-00000B000000}"/>
              </a:ext>
            </a:extLst>
          </xdr:cNvPr>
          <xdr:cNvSpPr/>
        </xdr:nvSpPr>
        <xdr:spPr>
          <a:xfrm>
            <a:off x="3225" y="1385"/>
            <a:ext cx="924" cy="502"/>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目录</a:t>
            </a:r>
          </a:p>
        </xdr:txBody>
      </xdr:sp>
    </xdr:grpSp>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9525</xdr:colOff>
      <xdr:row>0</xdr:row>
      <xdr:rowOff>9525</xdr:rowOff>
    </xdr:from>
    <xdr:to>
      <xdr:col>1</xdr:col>
      <xdr:colOff>344805</xdr:colOff>
      <xdr:row>1</xdr:row>
      <xdr:rowOff>304165</xdr:rowOff>
    </xdr:to>
    <xdr:pic>
      <xdr:nvPicPr>
        <xdr:cNvPr id="2" name="图片 1" descr="567f814ed1e5eaa0c6a2fc75e034d48">
          <a:extLst>
            <a:ext uri="{FF2B5EF4-FFF2-40B4-BE49-F238E27FC236}">
              <a16:creationId xmlns:a16="http://schemas.microsoft.com/office/drawing/2014/main" id="{00000000-0008-0000-3000-000002000000}"/>
            </a:ext>
          </a:extLst>
        </xdr:cNvPr>
        <xdr:cNvPicPr>
          <a:picLocks noChangeAspect="1"/>
        </xdr:cNvPicPr>
      </xdr:nvPicPr>
      <xdr:blipFill>
        <a:blip xmlns:r="http://schemas.openxmlformats.org/officeDocument/2006/relationships" r:embed="rId1"/>
        <a:srcRect l="10226" t="26911" r="16577" b="30032"/>
        <a:stretch>
          <a:fillRect/>
        </a:stretch>
      </xdr:blipFill>
      <xdr:spPr>
        <a:xfrm>
          <a:off x="9525" y="9525"/>
          <a:ext cx="1407160" cy="891540"/>
        </a:xfrm>
        <a:prstGeom prst="rect">
          <a:avLst/>
        </a:prstGeom>
      </xdr:spPr>
    </xdr:pic>
    <xdr:clientData/>
  </xdr:twoCellAnchor>
  <xdr:twoCellAnchor>
    <xdr:from>
      <xdr:col>0</xdr:col>
      <xdr:colOff>635</xdr:colOff>
      <xdr:row>1</xdr:row>
      <xdr:rowOff>306705</xdr:rowOff>
    </xdr:from>
    <xdr:to>
      <xdr:col>5</xdr:col>
      <xdr:colOff>232410</xdr:colOff>
      <xdr:row>2</xdr:row>
      <xdr:rowOff>299720</xdr:rowOff>
    </xdr:to>
    <xdr:grpSp>
      <xdr:nvGrpSpPr>
        <xdr:cNvPr id="7" name="组合 6">
          <a:hlinkClick xmlns:r="http://schemas.openxmlformats.org/officeDocument/2006/relationships" r:id="rId2"/>
          <a:extLst>
            <a:ext uri="{FF2B5EF4-FFF2-40B4-BE49-F238E27FC236}">
              <a16:creationId xmlns:a16="http://schemas.microsoft.com/office/drawing/2014/main" id="{00000000-0008-0000-3000-000007000000}"/>
            </a:ext>
          </a:extLst>
        </xdr:cNvPr>
        <xdr:cNvGrpSpPr/>
      </xdr:nvGrpSpPr>
      <xdr:grpSpPr>
        <a:xfrm>
          <a:off x="635" y="904664"/>
          <a:ext cx="4412192" cy="321098"/>
          <a:chOff x="0" y="1384"/>
          <a:chExt cx="4149" cy="503"/>
        </a:xfrm>
      </xdr:grpSpPr>
      <xdr:sp macro="" textlink="">
        <xdr:nvSpPr>
          <xdr:cNvPr id="8" name="圆角矩形 7">
            <a:extLst>
              <a:ext uri="{FF2B5EF4-FFF2-40B4-BE49-F238E27FC236}">
                <a16:creationId xmlns:a16="http://schemas.microsoft.com/office/drawing/2014/main" id="{00000000-0008-0000-3000-000008000000}"/>
              </a:ext>
            </a:extLst>
          </xdr:cNvPr>
          <xdr:cNvSpPr/>
        </xdr:nvSpPr>
        <xdr:spPr>
          <a:xfrm>
            <a:off x="0" y="1386"/>
            <a:ext cx="1792" cy="499"/>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200" b="1">
                <a:latin typeface="等线" panose="02010600030101010101" charset="-122"/>
                <a:ea typeface="等线" panose="02010600030101010101" charset="-122"/>
              </a:rPr>
              <a:t>美国发货须知</a:t>
            </a:r>
          </a:p>
        </xdr:txBody>
      </xdr:sp>
      <xdr:sp macro="" textlink="">
        <xdr:nvSpPr>
          <xdr:cNvPr id="9" name="圆角矩形 8">
            <a:hlinkClick xmlns:r="http://schemas.openxmlformats.org/officeDocument/2006/relationships" r:id="rId3"/>
            <a:extLst>
              <a:ext uri="{FF2B5EF4-FFF2-40B4-BE49-F238E27FC236}">
                <a16:creationId xmlns:a16="http://schemas.microsoft.com/office/drawing/2014/main" id="{00000000-0008-0000-3000-000009000000}"/>
              </a:ext>
            </a:extLst>
          </xdr:cNvPr>
          <xdr:cNvSpPr/>
        </xdr:nvSpPr>
        <xdr:spPr>
          <a:xfrm>
            <a:off x="1810" y="1384"/>
            <a:ext cx="1394" cy="503"/>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保险服务</a:t>
            </a:r>
          </a:p>
        </xdr:txBody>
      </xdr:sp>
      <xdr:sp macro="" textlink="">
        <xdr:nvSpPr>
          <xdr:cNvPr id="10" name="圆角矩形 9">
            <a:extLst>
              <a:ext uri="{FF2B5EF4-FFF2-40B4-BE49-F238E27FC236}">
                <a16:creationId xmlns:a16="http://schemas.microsoft.com/office/drawing/2014/main" id="{00000000-0008-0000-3000-00000A000000}"/>
              </a:ext>
            </a:extLst>
          </xdr:cNvPr>
          <xdr:cNvSpPr/>
        </xdr:nvSpPr>
        <xdr:spPr>
          <a:xfrm>
            <a:off x="3225" y="1385"/>
            <a:ext cx="924" cy="502"/>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目录</a:t>
            </a:r>
          </a:p>
        </xdr:txBody>
      </xdr:sp>
    </xdr:grpSp>
    <xdr:clientData/>
  </xdr:twoCellAnchor>
  <xdr:twoCellAnchor>
    <xdr:from>
      <xdr:col>0</xdr:col>
      <xdr:colOff>635</xdr:colOff>
      <xdr:row>1</xdr:row>
      <xdr:rowOff>306705</xdr:rowOff>
    </xdr:from>
    <xdr:to>
      <xdr:col>5</xdr:col>
      <xdr:colOff>232410</xdr:colOff>
      <xdr:row>2</xdr:row>
      <xdr:rowOff>299720</xdr:rowOff>
    </xdr:to>
    <xdr:grpSp>
      <xdr:nvGrpSpPr>
        <xdr:cNvPr id="4" name="组合 3">
          <a:hlinkClick xmlns:r="http://schemas.openxmlformats.org/officeDocument/2006/relationships" r:id="rId2"/>
          <a:extLst>
            <a:ext uri="{FF2B5EF4-FFF2-40B4-BE49-F238E27FC236}">
              <a16:creationId xmlns:a16="http://schemas.microsoft.com/office/drawing/2014/main" id="{00000000-0008-0000-3000-000004000000}"/>
            </a:ext>
          </a:extLst>
        </xdr:cNvPr>
        <xdr:cNvGrpSpPr/>
      </xdr:nvGrpSpPr>
      <xdr:grpSpPr>
        <a:xfrm>
          <a:off x="635" y="904664"/>
          <a:ext cx="4412192" cy="321098"/>
          <a:chOff x="0" y="1384"/>
          <a:chExt cx="4149" cy="503"/>
        </a:xfrm>
      </xdr:grpSpPr>
      <xdr:sp macro="" textlink="">
        <xdr:nvSpPr>
          <xdr:cNvPr id="5" name="圆角矩形 4">
            <a:extLst>
              <a:ext uri="{FF2B5EF4-FFF2-40B4-BE49-F238E27FC236}">
                <a16:creationId xmlns:a16="http://schemas.microsoft.com/office/drawing/2014/main" id="{00000000-0008-0000-3000-000005000000}"/>
              </a:ext>
            </a:extLst>
          </xdr:cNvPr>
          <xdr:cNvSpPr/>
        </xdr:nvSpPr>
        <xdr:spPr>
          <a:xfrm>
            <a:off x="0" y="1386"/>
            <a:ext cx="1792" cy="499"/>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200" b="1">
                <a:latin typeface="等线" panose="02010600030101010101" charset="-122"/>
                <a:ea typeface="等线" panose="02010600030101010101" charset="-122"/>
              </a:rPr>
              <a:t>美国发货须知</a:t>
            </a:r>
          </a:p>
        </xdr:txBody>
      </xdr:sp>
      <xdr:sp macro="" textlink="">
        <xdr:nvSpPr>
          <xdr:cNvPr id="6" name="圆角矩形 5">
            <a:hlinkClick xmlns:r="http://schemas.openxmlformats.org/officeDocument/2006/relationships" r:id="rId3"/>
            <a:extLst>
              <a:ext uri="{FF2B5EF4-FFF2-40B4-BE49-F238E27FC236}">
                <a16:creationId xmlns:a16="http://schemas.microsoft.com/office/drawing/2014/main" id="{00000000-0008-0000-3000-000006000000}"/>
              </a:ext>
            </a:extLst>
          </xdr:cNvPr>
          <xdr:cNvSpPr/>
        </xdr:nvSpPr>
        <xdr:spPr>
          <a:xfrm>
            <a:off x="1810" y="1384"/>
            <a:ext cx="1394" cy="503"/>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保险服务</a:t>
            </a:r>
          </a:p>
        </xdr:txBody>
      </xdr:sp>
      <xdr:sp macro="" textlink="">
        <xdr:nvSpPr>
          <xdr:cNvPr id="11" name="圆角矩形 10">
            <a:extLst>
              <a:ext uri="{FF2B5EF4-FFF2-40B4-BE49-F238E27FC236}">
                <a16:creationId xmlns:a16="http://schemas.microsoft.com/office/drawing/2014/main" id="{00000000-0008-0000-3000-00000B000000}"/>
              </a:ext>
            </a:extLst>
          </xdr:cNvPr>
          <xdr:cNvSpPr/>
        </xdr:nvSpPr>
        <xdr:spPr>
          <a:xfrm>
            <a:off x="3225" y="1385"/>
            <a:ext cx="924" cy="502"/>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目录</a:t>
            </a:r>
          </a:p>
        </xdr:txBody>
      </xdr:sp>
    </xdr:grpSp>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9525</xdr:colOff>
      <xdr:row>0</xdr:row>
      <xdr:rowOff>9525</xdr:rowOff>
    </xdr:from>
    <xdr:to>
      <xdr:col>1</xdr:col>
      <xdr:colOff>344805</xdr:colOff>
      <xdr:row>1</xdr:row>
      <xdr:rowOff>304165</xdr:rowOff>
    </xdr:to>
    <xdr:pic>
      <xdr:nvPicPr>
        <xdr:cNvPr id="2" name="图片 1" descr="567f814ed1e5eaa0c6a2fc75e034d48">
          <a:extLst>
            <a:ext uri="{FF2B5EF4-FFF2-40B4-BE49-F238E27FC236}">
              <a16:creationId xmlns:a16="http://schemas.microsoft.com/office/drawing/2014/main" id="{00000000-0008-0000-3100-000002000000}"/>
            </a:ext>
          </a:extLst>
        </xdr:cNvPr>
        <xdr:cNvPicPr>
          <a:picLocks noChangeAspect="1"/>
        </xdr:cNvPicPr>
      </xdr:nvPicPr>
      <xdr:blipFill>
        <a:blip xmlns:r="http://schemas.openxmlformats.org/officeDocument/2006/relationships" r:embed="rId1"/>
        <a:srcRect l="10226" t="26911" r="16577" b="30032"/>
        <a:stretch>
          <a:fillRect/>
        </a:stretch>
      </xdr:blipFill>
      <xdr:spPr>
        <a:xfrm>
          <a:off x="9525" y="9525"/>
          <a:ext cx="1407160" cy="891540"/>
        </a:xfrm>
        <a:prstGeom prst="rect">
          <a:avLst/>
        </a:prstGeom>
      </xdr:spPr>
    </xdr:pic>
    <xdr:clientData/>
  </xdr:twoCellAnchor>
  <xdr:twoCellAnchor>
    <xdr:from>
      <xdr:col>0</xdr:col>
      <xdr:colOff>635</xdr:colOff>
      <xdr:row>1</xdr:row>
      <xdr:rowOff>306705</xdr:rowOff>
    </xdr:from>
    <xdr:to>
      <xdr:col>2</xdr:col>
      <xdr:colOff>13335</xdr:colOff>
      <xdr:row>2</xdr:row>
      <xdr:rowOff>299720</xdr:rowOff>
    </xdr:to>
    <xdr:grpSp>
      <xdr:nvGrpSpPr>
        <xdr:cNvPr id="3" name="组合 2">
          <a:extLst>
            <a:ext uri="{FF2B5EF4-FFF2-40B4-BE49-F238E27FC236}">
              <a16:creationId xmlns:a16="http://schemas.microsoft.com/office/drawing/2014/main" id="{00000000-0008-0000-3100-000003000000}"/>
            </a:ext>
          </a:extLst>
        </xdr:cNvPr>
        <xdr:cNvGrpSpPr/>
      </xdr:nvGrpSpPr>
      <xdr:grpSpPr>
        <a:xfrm>
          <a:off x="635" y="904664"/>
          <a:ext cx="2600326" cy="321098"/>
          <a:chOff x="0" y="1384"/>
          <a:chExt cx="4149" cy="503"/>
        </a:xfrm>
      </xdr:grpSpPr>
      <xdr:sp macro="" textlink="">
        <xdr:nvSpPr>
          <xdr:cNvPr id="4" name="圆角矩形 3">
            <a:hlinkClick xmlns:r="http://schemas.openxmlformats.org/officeDocument/2006/relationships" r:id="rId2"/>
            <a:extLst>
              <a:ext uri="{FF2B5EF4-FFF2-40B4-BE49-F238E27FC236}">
                <a16:creationId xmlns:a16="http://schemas.microsoft.com/office/drawing/2014/main" id="{00000000-0008-0000-3100-000004000000}"/>
              </a:ext>
            </a:extLst>
          </xdr:cNvPr>
          <xdr:cNvSpPr/>
        </xdr:nvSpPr>
        <xdr:spPr>
          <a:xfrm>
            <a:off x="0" y="1386"/>
            <a:ext cx="1792" cy="499"/>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200" b="1">
                <a:latin typeface="等线" panose="02010600030101010101" charset="-122"/>
                <a:ea typeface="等线" panose="02010600030101010101" charset="-122"/>
              </a:rPr>
              <a:t>美国发货须知</a:t>
            </a:r>
          </a:p>
        </xdr:txBody>
      </xdr:sp>
      <xdr:sp macro="" textlink="">
        <xdr:nvSpPr>
          <xdr:cNvPr id="5" name="圆角矩形 4">
            <a:hlinkClick xmlns:r="http://schemas.openxmlformats.org/officeDocument/2006/relationships" r:id="rId3"/>
            <a:extLst>
              <a:ext uri="{FF2B5EF4-FFF2-40B4-BE49-F238E27FC236}">
                <a16:creationId xmlns:a16="http://schemas.microsoft.com/office/drawing/2014/main" id="{00000000-0008-0000-3100-000005000000}"/>
              </a:ext>
            </a:extLst>
          </xdr:cNvPr>
          <xdr:cNvSpPr/>
        </xdr:nvSpPr>
        <xdr:spPr>
          <a:xfrm>
            <a:off x="1810" y="1384"/>
            <a:ext cx="1394" cy="503"/>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保险服务</a:t>
            </a:r>
          </a:p>
        </xdr:txBody>
      </xdr:sp>
      <xdr:sp macro="" textlink="">
        <xdr:nvSpPr>
          <xdr:cNvPr id="6" name="圆角矩形 5">
            <a:hlinkClick xmlns:r="http://schemas.openxmlformats.org/officeDocument/2006/relationships" r:id="rId4"/>
            <a:extLst>
              <a:ext uri="{FF2B5EF4-FFF2-40B4-BE49-F238E27FC236}">
                <a16:creationId xmlns:a16="http://schemas.microsoft.com/office/drawing/2014/main" id="{00000000-0008-0000-3100-000006000000}"/>
              </a:ext>
            </a:extLst>
          </xdr:cNvPr>
          <xdr:cNvSpPr/>
        </xdr:nvSpPr>
        <xdr:spPr>
          <a:xfrm>
            <a:off x="3225" y="1385"/>
            <a:ext cx="924" cy="502"/>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目录</a:t>
            </a:r>
          </a:p>
        </xdr:txBody>
      </xdr:sp>
    </xdr:grpSp>
    <xdr:clientData/>
  </xdr:twoCellAnchor>
  <xdr:twoCellAnchor>
    <xdr:from>
      <xdr:col>0</xdr:col>
      <xdr:colOff>635</xdr:colOff>
      <xdr:row>1</xdr:row>
      <xdr:rowOff>306705</xdr:rowOff>
    </xdr:from>
    <xdr:to>
      <xdr:col>2</xdr:col>
      <xdr:colOff>13335</xdr:colOff>
      <xdr:row>2</xdr:row>
      <xdr:rowOff>299720</xdr:rowOff>
    </xdr:to>
    <xdr:grpSp>
      <xdr:nvGrpSpPr>
        <xdr:cNvPr id="7" name="组合 6">
          <a:extLst>
            <a:ext uri="{FF2B5EF4-FFF2-40B4-BE49-F238E27FC236}">
              <a16:creationId xmlns:a16="http://schemas.microsoft.com/office/drawing/2014/main" id="{00000000-0008-0000-3100-000007000000}"/>
            </a:ext>
          </a:extLst>
        </xdr:cNvPr>
        <xdr:cNvGrpSpPr/>
      </xdr:nvGrpSpPr>
      <xdr:grpSpPr>
        <a:xfrm>
          <a:off x="635" y="904664"/>
          <a:ext cx="2600326" cy="321098"/>
          <a:chOff x="0" y="1384"/>
          <a:chExt cx="4149" cy="503"/>
        </a:xfrm>
      </xdr:grpSpPr>
      <xdr:sp macro="" textlink="">
        <xdr:nvSpPr>
          <xdr:cNvPr id="8" name="圆角矩形 7">
            <a:hlinkClick xmlns:r="http://schemas.openxmlformats.org/officeDocument/2006/relationships" r:id="rId2"/>
            <a:extLst>
              <a:ext uri="{FF2B5EF4-FFF2-40B4-BE49-F238E27FC236}">
                <a16:creationId xmlns:a16="http://schemas.microsoft.com/office/drawing/2014/main" id="{00000000-0008-0000-3100-000008000000}"/>
              </a:ext>
            </a:extLst>
          </xdr:cNvPr>
          <xdr:cNvSpPr/>
        </xdr:nvSpPr>
        <xdr:spPr>
          <a:xfrm>
            <a:off x="0" y="1386"/>
            <a:ext cx="1792" cy="499"/>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200" b="1">
                <a:latin typeface="等线" panose="02010600030101010101" charset="-122"/>
                <a:ea typeface="等线" panose="02010600030101010101" charset="-122"/>
              </a:rPr>
              <a:t>美国发货须知</a:t>
            </a:r>
          </a:p>
        </xdr:txBody>
      </xdr:sp>
      <xdr:sp macro="" textlink="">
        <xdr:nvSpPr>
          <xdr:cNvPr id="9" name="圆角矩形 8">
            <a:hlinkClick xmlns:r="http://schemas.openxmlformats.org/officeDocument/2006/relationships" r:id="rId3"/>
            <a:extLst>
              <a:ext uri="{FF2B5EF4-FFF2-40B4-BE49-F238E27FC236}">
                <a16:creationId xmlns:a16="http://schemas.microsoft.com/office/drawing/2014/main" id="{00000000-0008-0000-3100-000009000000}"/>
              </a:ext>
            </a:extLst>
          </xdr:cNvPr>
          <xdr:cNvSpPr/>
        </xdr:nvSpPr>
        <xdr:spPr>
          <a:xfrm>
            <a:off x="1810" y="1384"/>
            <a:ext cx="1394" cy="503"/>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保险服务</a:t>
            </a:r>
          </a:p>
        </xdr:txBody>
      </xdr:sp>
      <xdr:sp macro="" textlink="">
        <xdr:nvSpPr>
          <xdr:cNvPr id="10" name="圆角矩形 9">
            <a:hlinkClick xmlns:r="http://schemas.openxmlformats.org/officeDocument/2006/relationships" r:id="rId4"/>
            <a:extLst>
              <a:ext uri="{FF2B5EF4-FFF2-40B4-BE49-F238E27FC236}">
                <a16:creationId xmlns:a16="http://schemas.microsoft.com/office/drawing/2014/main" id="{00000000-0008-0000-3100-00000A000000}"/>
              </a:ext>
            </a:extLst>
          </xdr:cNvPr>
          <xdr:cNvSpPr/>
        </xdr:nvSpPr>
        <xdr:spPr>
          <a:xfrm>
            <a:off x="3225" y="1385"/>
            <a:ext cx="924" cy="502"/>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目录</a:t>
            </a:r>
          </a:p>
        </xdr:txBody>
      </xdr:sp>
    </xdr:grpSp>
    <xdr:clientData/>
  </xdr:twoCellAnchor>
  <xdr:twoCellAnchor editAs="oneCell">
    <xdr:from>
      <xdr:col>0</xdr:col>
      <xdr:colOff>9525</xdr:colOff>
      <xdr:row>0</xdr:row>
      <xdr:rowOff>9525</xdr:rowOff>
    </xdr:from>
    <xdr:to>
      <xdr:col>1</xdr:col>
      <xdr:colOff>344805</xdr:colOff>
      <xdr:row>1</xdr:row>
      <xdr:rowOff>304165</xdr:rowOff>
    </xdr:to>
    <xdr:pic>
      <xdr:nvPicPr>
        <xdr:cNvPr id="11" name="图片 10" descr="567f814ed1e5eaa0c6a2fc75e034d48">
          <a:extLst>
            <a:ext uri="{FF2B5EF4-FFF2-40B4-BE49-F238E27FC236}">
              <a16:creationId xmlns:a16="http://schemas.microsoft.com/office/drawing/2014/main" id="{00000000-0008-0000-3100-00000B000000}"/>
            </a:ext>
          </a:extLst>
        </xdr:cNvPr>
        <xdr:cNvPicPr>
          <a:picLocks noChangeAspect="1"/>
        </xdr:cNvPicPr>
      </xdr:nvPicPr>
      <xdr:blipFill>
        <a:blip xmlns:r="http://schemas.openxmlformats.org/officeDocument/2006/relationships" r:embed="rId1"/>
        <a:srcRect l="10226" t="26911" r="16577" b="30032"/>
        <a:stretch>
          <a:fillRect/>
        </a:stretch>
      </xdr:blipFill>
      <xdr:spPr>
        <a:xfrm>
          <a:off x="9525" y="9525"/>
          <a:ext cx="1407160" cy="891540"/>
        </a:xfrm>
        <a:prstGeom prst="rect">
          <a:avLst/>
        </a:prstGeom>
      </xdr:spPr>
    </xdr:pic>
    <xdr:clientData/>
  </xdr:twoCellAnchor>
  <xdr:twoCellAnchor>
    <xdr:from>
      <xdr:col>0</xdr:col>
      <xdr:colOff>635</xdr:colOff>
      <xdr:row>1</xdr:row>
      <xdr:rowOff>306705</xdr:rowOff>
    </xdr:from>
    <xdr:to>
      <xdr:col>2</xdr:col>
      <xdr:colOff>13335</xdr:colOff>
      <xdr:row>2</xdr:row>
      <xdr:rowOff>299720</xdr:rowOff>
    </xdr:to>
    <xdr:grpSp>
      <xdr:nvGrpSpPr>
        <xdr:cNvPr id="12" name="组合 11">
          <a:extLst>
            <a:ext uri="{FF2B5EF4-FFF2-40B4-BE49-F238E27FC236}">
              <a16:creationId xmlns:a16="http://schemas.microsoft.com/office/drawing/2014/main" id="{00000000-0008-0000-3100-00000C000000}"/>
            </a:ext>
          </a:extLst>
        </xdr:cNvPr>
        <xdr:cNvGrpSpPr/>
      </xdr:nvGrpSpPr>
      <xdr:grpSpPr>
        <a:xfrm>
          <a:off x="635" y="904664"/>
          <a:ext cx="2600326" cy="321098"/>
          <a:chOff x="0" y="1384"/>
          <a:chExt cx="4149" cy="503"/>
        </a:xfrm>
      </xdr:grpSpPr>
      <xdr:sp macro="" textlink="">
        <xdr:nvSpPr>
          <xdr:cNvPr id="13" name="圆角矩形 12">
            <a:hlinkClick xmlns:r="http://schemas.openxmlformats.org/officeDocument/2006/relationships" r:id="rId2"/>
            <a:extLst>
              <a:ext uri="{FF2B5EF4-FFF2-40B4-BE49-F238E27FC236}">
                <a16:creationId xmlns:a16="http://schemas.microsoft.com/office/drawing/2014/main" id="{00000000-0008-0000-3100-00000D000000}"/>
              </a:ext>
            </a:extLst>
          </xdr:cNvPr>
          <xdr:cNvSpPr/>
        </xdr:nvSpPr>
        <xdr:spPr>
          <a:xfrm>
            <a:off x="0" y="1386"/>
            <a:ext cx="1792" cy="499"/>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200" b="1">
                <a:latin typeface="等线" panose="02010600030101010101" charset="-122"/>
                <a:ea typeface="等线" panose="02010600030101010101" charset="-122"/>
              </a:rPr>
              <a:t>美国发货须知</a:t>
            </a:r>
          </a:p>
        </xdr:txBody>
      </xdr:sp>
      <xdr:sp macro="" textlink="">
        <xdr:nvSpPr>
          <xdr:cNvPr id="14" name="圆角矩形 13">
            <a:hlinkClick xmlns:r="http://schemas.openxmlformats.org/officeDocument/2006/relationships" r:id="rId3"/>
            <a:extLst>
              <a:ext uri="{FF2B5EF4-FFF2-40B4-BE49-F238E27FC236}">
                <a16:creationId xmlns:a16="http://schemas.microsoft.com/office/drawing/2014/main" id="{00000000-0008-0000-3100-00000E000000}"/>
              </a:ext>
            </a:extLst>
          </xdr:cNvPr>
          <xdr:cNvSpPr/>
        </xdr:nvSpPr>
        <xdr:spPr>
          <a:xfrm>
            <a:off x="1810" y="1384"/>
            <a:ext cx="1394" cy="503"/>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保险服务</a:t>
            </a:r>
          </a:p>
        </xdr:txBody>
      </xdr:sp>
      <xdr:sp macro="" textlink="">
        <xdr:nvSpPr>
          <xdr:cNvPr id="15" name="圆角矩形 14">
            <a:hlinkClick xmlns:r="http://schemas.openxmlformats.org/officeDocument/2006/relationships" r:id="rId4"/>
            <a:extLst>
              <a:ext uri="{FF2B5EF4-FFF2-40B4-BE49-F238E27FC236}">
                <a16:creationId xmlns:a16="http://schemas.microsoft.com/office/drawing/2014/main" id="{00000000-0008-0000-3100-00000F000000}"/>
              </a:ext>
            </a:extLst>
          </xdr:cNvPr>
          <xdr:cNvSpPr/>
        </xdr:nvSpPr>
        <xdr:spPr>
          <a:xfrm>
            <a:off x="3225" y="1385"/>
            <a:ext cx="924" cy="502"/>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目录</a:t>
            </a:r>
          </a:p>
        </xdr:txBody>
      </xdr:sp>
    </xdr:grpSp>
    <xdr:clientData/>
  </xdr:twoCellAnchor>
  <xdr:twoCellAnchor>
    <xdr:from>
      <xdr:col>0</xdr:col>
      <xdr:colOff>635</xdr:colOff>
      <xdr:row>1</xdr:row>
      <xdr:rowOff>306705</xdr:rowOff>
    </xdr:from>
    <xdr:to>
      <xdr:col>2</xdr:col>
      <xdr:colOff>13335</xdr:colOff>
      <xdr:row>2</xdr:row>
      <xdr:rowOff>299720</xdr:rowOff>
    </xdr:to>
    <xdr:grpSp>
      <xdr:nvGrpSpPr>
        <xdr:cNvPr id="16" name="组合 15">
          <a:extLst>
            <a:ext uri="{FF2B5EF4-FFF2-40B4-BE49-F238E27FC236}">
              <a16:creationId xmlns:a16="http://schemas.microsoft.com/office/drawing/2014/main" id="{00000000-0008-0000-3100-000010000000}"/>
            </a:ext>
          </a:extLst>
        </xdr:cNvPr>
        <xdr:cNvGrpSpPr/>
      </xdr:nvGrpSpPr>
      <xdr:grpSpPr>
        <a:xfrm>
          <a:off x="635" y="904664"/>
          <a:ext cx="2600326" cy="321098"/>
          <a:chOff x="0" y="1384"/>
          <a:chExt cx="4149" cy="503"/>
        </a:xfrm>
      </xdr:grpSpPr>
      <xdr:sp macro="" textlink="">
        <xdr:nvSpPr>
          <xdr:cNvPr id="17" name="圆角矩形 16">
            <a:hlinkClick xmlns:r="http://schemas.openxmlformats.org/officeDocument/2006/relationships" r:id="rId2"/>
            <a:extLst>
              <a:ext uri="{FF2B5EF4-FFF2-40B4-BE49-F238E27FC236}">
                <a16:creationId xmlns:a16="http://schemas.microsoft.com/office/drawing/2014/main" id="{00000000-0008-0000-3100-000011000000}"/>
              </a:ext>
            </a:extLst>
          </xdr:cNvPr>
          <xdr:cNvSpPr/>
        </xdr:nvSpPr>
        <xdr:spPr>
          <a:xfrm>
            <a:off x="0" y="1386"/>
            <a:ext cx="1792" cy="499"/>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200" b="1">
                <a:latin typeface="等线" panose="02010600030101010101" charset="-122"/>
                <a:ea typeface="等线" panose="02010600030101010101" charset="-122"/>
              </a:rPr>
              <a:t>美国发货须知</a:t>
            </a:r>
          </a:p>
        </xdr:txBody>
      </xdr:sp>
      <xdr:sp macro="" textlink="">
        <xdr:nvSpPr>
          <xdr:cNvPr id="18" name="圆角矩形 17">
            <a:hlinkClick xmlns:r="http://schemas.openxmlformats.org/officeDocument/2006/relationships" r:id="rId3"/>
            <a:extLst>
              <a:ext uri="{FF2B5EF4-FFF2-40B4-BE49-F238E27FC236}">
                <a16:creationId xmlns:a16="http://schemas.microsoft.com/office/drawing/2014/main" id="{00000000-0008-0000-3100-000012000000}"/>
              </a:ext>
            </a:extLst>
          </xdr:cNvPr>
          <xdr:cNvSpPr/>
        </xdr:nvSpPr>
        <xdr:spPr>
          <a:xfrm>
            <a:off x="1810" y="1384"/>
            <a:ext cx="1394" cy="503"/>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保险服务</a:t>
            </a:r>
          </a:p>
        </xdr:txBody>
      </xdr:sp>
      <xdr:sp macro="" textlink="">
        <xdr:nvSpPr>
          <xdr:cNvPr id="19" name="圆角矩形 18">
            <a:hlinkClick xmlns:r="http://schemas.openxmlformats.org/officeDocument/2006/relationships" r:id="rId4"/>
            <a:extLst>
              <a:ext uri="{FF2B5EF4-FFF2-40B4-BE49-F238E27FC236}">
                <a16:creationId xmlns:a16="http://schemas.microsoft.com/office/drawing/2014/main" id="{00000000-0008-0000-3100-000013000000}"/>
              </a:ext>
            </a:extLst>
          </xdr:cNvPr>
          <xdr:cNvSpPr/>
        </xdr:nvSpPr>
        <xdr:spPr>
          <a:xfrm>
            <a:off x="3225" y="1385"/>
            <a:ext cx="924" cy="502"/>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目录</a:t>
            </a:r>
          </a:p>
        </xdr:txBody>
      </xdr:sp>
    </xdr:grpSp>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9525</xdr:colOff>
      <xdr:row>0</xdr:row>
      <xdr:rowOff>9525</xdr:rowOff>
    </xdr:from>
    <xdr:to>
      <xdr:col>1</xdr:col>
      <xdr:colOff>343535</xdr:colOff>
      <xdr:row>1</xdr:row>
      <xdr:rowOff>302895</xdr:rowOff>
    </xdr:to>
    <xdr:pic>
      <xdr:nvPicPr>
        <xdr:cNvPr id="2" name="图片 1" descr="567f814ed1e5eaa0c6a2fc75e034d48">
          <a:extLst>
            <a:ext uri="{FF2B5EF4-FFF2-40B4-BE49-F238E27FC236}">
              <a16:creationId xmlns:a16="http://schemas.microsoft.com/office/drawing/2014/main" id="{00000000-0008-0000-3200-000002000000}"/>
            </a:ext>
          </a:extLst>
        </xdr:cNvPr>
        <xdr:cNvPicPr>
          <a:picLocks noChangeAspect="1"/>
        </xdr:cNvPicPr>
      </xdr:nvPicPr>
      <xdr:blipFill>
        <a:blip xmlns:r="http://schemas.openxmlformats.org/officeDocument/2006/relationships" r:embed="rId1"/>
        <a:srcRect l="10226" t="26911" r="16577" b="30032"/>
        <a:stretch>
          <a:fillRect/>
        </a:stretch>
      </xdr:blipFill>
      <xdr:spPr>
        <a:xfrm>
          <a:off x="9525" y="9525"/>
          <a:ext cx="1405890" cy="890270"/>
        </a:xfrm>
        <a:prstGeom prst="rect">
          <a:avLst/>
        </a:prstGeom>
      </xdr:spPr>
    </xdr:pic>
    <xdr:clientData/>
  </xdr:twoCellAnchor>
  <xdr:twoCellAnchor>
    <xdr:from>
      <xdr:col>0</xdr:col>
      <xdr:colOff>635</xdr:colOff>
      <xdr:row>1</xdr:row>
      <xdr:rowOff>306705</xdr:rowOff>
    </xdr:from>
    <xdr:to>
      <xdr:col>2</xdr:col>
      <xdr:colOff>13335</xdr:colOff>
      <xdr:row>2</xdr:row>
      <xdr:rowOff>299720</xdr:rowOff>
    </xdr:to>
    <xdr:grpSp>
      <xdr:nvGrpSpPr>
        <xdr:cNvPr id="3" name="组合 2">
          <a:extLst>
            <a:ext uri="{FF2B5EF4-FFF2-40B4-BE49-F238E27FC236}">
              <a16:creationId xmlns:a16="http://schemas.microsoft.com/office/drawing/2014/main" id="{00000000-0008-0000-3200-000003000000}"/>
            </a:ext>
          </a:extLst>
        </xdr:cNvPr>
        <xdr:cNvGrpSpPr/>
      </xdr:nvGrpSpPr>
      <xdr:grpSpPr>
        <a:xfrm>
          <a:off x="635" y="904664"/>
          <a:ext cx="2600326" cy="321098"/>
          <a:chOff x="0" y="1384"/>
          <a:chExt cx="4149" cy="503"/>
        </a:xfrm>
      </xdr:grpSpPr>
      <xdr:sp macro="" textlink="">
        <xdr:nvSpPr>
          <xdr:cNvPr id="4" name="圆角矩形 3">
            <a:hlinkClick xmlns:r="http://schemas.openxmlformats.org/officeDocument/2006/relationships" r:id="rId2"/>
            <a:extLst>
              <a:ext uri="{FF2B5EF4-FFF2-40B4-BE49-F238E27FC236}">
                <a16:creationId xmlns:a16="http://schemas.microsoft.com/office/drawing/2014/main" id="{00000000-0008-0000-3200-000004000000}"/>
              </a:ext>
            </a:extLst>
          </xdr:cNvPr>
          <xdr:cNvSpPr/>
        </xdr:nvSpPr>
        <xdr:spPr>
          <a:xfrm>
            <a:off x="0" y="1386"/>
            <a:ext cx="1792" cy="499"/>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200" b="1">
                <a:latin typeface="等线" panose="02010600030101010101" charset="-122"/>
                <a:ea typeface="等线" panose="02010600030101010101" charset="-122"/>
              </a:rPr>
              <a:t>美国发货须知</a:t>
            </a:r>
          </a:p>
        </xdr:txBody>
      </xdr:sp>
      <xdr:sp macro="" textlink="">
        <xdr:nvSpPr>
          <xdr:cNvPr id="5" name="圆角矩形 4">
            <a:hlinkClick xmlns:r="http://schemas.openxmlformats.org/officeDocument/2006/relationships" r:id="rId3"/>
            <a:extLst>
              <a:ext uri="{FF2B5EF4-FFF2-40B4-BE49-F238E27FC236}">
                <a16:creationId xmlns:a16="http://schemas.microsoft.com/office/drawing/2014/main" id="{00000000-0008-0000-3200-000005000000}"/>
              </a:ext>
            </a:extLst>
          </xdr:cNvPr>
          <xdr:cNvSpPr/>
        </xdr:nvSpPr>
        <xdr:spPr>
          <a:xfrm>
            <a:off x="1810" y="1384"/>
            <a:ext cx="1394" cy="503"/>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保险服务</a:t>
            </a:r>
          </a:p>
        </xdr:txBody>
      </xdr:sp>
      <xdr:sp macro="" textlink="">
        <xdr:nvSpPr>
          <xdr:cNvPr id="6" name="圆角矩形 5">
            <a:hlinkClick xmlns:r="http://schemas.openxmlformats.org/officeDocument/2006/relationships" r:id="rId4"/>
            <a:extLst>
              <a:ext uri="{FF2B5EF4-FFF2-40B4-BE49-F238E27FC236}">
                <a16:creationId xmlns:a16="http://schemas.microsoft.com/office/drawing/2014/main" id="{00000000-0008-0000-3200-000006000000}"/>
              </a:ext>
            </a:extLst>
          </xdr:cNvPr>
          <xdr:cNvSpPr/>
        </xdr:nvSpPr>
        <xdr:spPr>
          <a:xfrm>
            <a:off x="3225" y="1385"/>
            <a:ext cx="924" cy="502"/>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目录</a:t>
            </a:r>
          </a:p>
        </xdr:txBody>
      </xdr:sp>
    </xdr:grpSp>
    <xdr:clientData/>
  </xdr:twoCellAnchor>
  <xdr:twoCellAnchor>
    <xdr:from>
      <xdr:col>0</xdr:col>
      <xdr:colOff>635</xdr:colOff>
      <xdr:row>1</xdr:row>
      <xdr:rowOff>306705</xdr:rowOff>
    </xdr:from>
    <xdr:to>
      <xdr:col>2</xdr:col>
      <xdr:colOff>13335</xdr:colOff>
      <xdr:row>2</xdr:row>
      <xdr:rowOff>299720</xdr:rowOff>
    </xdr:to>
    <xdr:grpSp>
      <xdr:nvGrpSpPr>
        <xdr:cNvPr id="7" name="组合 6">
          <a:extLst>
            <a:ext uri="{FF2B5EF4-FFF2-40B4-BE49-F238E27FC236}">
              <a16:creationId xmlns:a16="http://schemas.microsoft.com/office/drawing/2014/main" id="{00000000-0008-0000-3200-000007000000}"/>
            </a:ext>
          </a:extLst>
        </xdr:cNvPr>
        <xdr:cNvGrpSpPr/>
      </xdr:nvGrpSpPr>
      <xdr:grpSpPr>
        <a:xfrm>
          <a:off x="635" y="904664"/>
          <a:ext cx="2600326" cy="321098"/>
          <a:chOff x="0" y="1384"/>
          <a:chExt cx="4149" cy="503"/>
        </a:xfrm>
      </xdr:grpSpPr>
      <xdr:sp macro="" textlink="">
        <xdr:nvSpPr>
          <xdr:cNvPr id="8" name="圆角矩形 7">
            <a:hlinkClick xmlns:r="http://schemas.openxmlformats.org/officeDocument/2006/relationships" r:id="rId2"/>
            <a:extLst>
              <a:ext uri="{FF2B5EF4-FFF2-40B4-BE49-F238E27FC236}">
                <a16:creationId xmlns:a16="http://schemas.microsoft.com/office/drawing/2014/main" id="{00000000-0008-0000-3200-000008000000}"/>
              </a:ext>
            </a:extLst>
          </xdr:cNvPr>
          <xdr:cNvSpPr/>
        </xdr:nvSpPr>
        <xdr:spPr>
          <a:xfrm>
            <a:off x="0" y="1386"/>
            <a:ext cx="1792" cy="499"/>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200" b="1">
                <a:latin typeface="等线" panose="02010600030101010101" charset="-122"/>
                <a:ea typeface="等线" panose="02010600030101010101" charset="-122"/>
              </a:rPr>
              <a:t>美国发货须知</a:t>
            </a:r>
          </a:p>
        </xdr:txBody>
      </xdr:sp>
      <xdr:sp macro="" textlink="">
        <xdr:nvSpPr>
          <xdr:cNvPr id="9" name="圆角矩形 8">
            <a:hlinkClick xmlns:r="http://schemas.openxmlformats.org/officeDocument/2006/relationships" r:id="rId3"/>
            <a:extLst>
              <a:ext uri="{FF2B5EF4-FFF2-40B4-BE49-F238E27FC236}">
                <a16:creationId xmlns:a16="http://schemas.microsoft.com/office/drawing/2014/main" id="{00000000-0008-0000-3200-000009000000}"/>
              </a:ext>
            </a:extLst>
          </xdr:cNvPr>
          <xdr:cNvSpPr/>
        </xdr:nvSpPr>
        <xdr:spPr>
          <a:xfrm>
            <a:off x="1810" y="1384"/>
            <a:ext cx="1394" cy="503"/>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保险服务</a:t>
            </a:r>
          </a:p>
        </xdr:txBody>
      </xdr:sp>
      <xdr:sp macro="" textlink="">
        <xdr:nvSpPr>
          <xdr:cNvPr id="10" name="圆角矩形 9">
            <a:hlinkClick xmlns:r="http://schemas.openxmlformats.org/officeDocument/2006/relationships" r:id="rId4"/>
            <a:extLst>
              <a:ext uri="{FF2B5EF4-FFF2-40B4-BE49-F238E27FC236}">
                <a16:creationId xmlns:a16="http://schemas.microsoft.com/office/drawing/2014/main" id="{00000000-0008-0000-3200-00000A000000}"/>
              </a:ext>
            </a:extLst>
          </xdr:cNvPr>
          <xdr:cNvSpPr/>
        </xdr:nvSpPr>
        <xdr:spPr>
          <a:xfrm>
            <a:off x="3225" y="1385"/>
            <a:ext cx="924" cy="502"/>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目录</a:t>
            </a:r>
          </a:p>
        </xdr:txBody>
      </xdr:sp>
    </xdr:grpSp>
    <xdr:clientData/>
  </xdr:twoCellAnchor>
  <xdr:twoCellAnchor editAs="oneCell">
    <xdr:from>
      <xdr:col>0</xdr:col>
      <xdr:colOff>9525</xdr:colOff>
      <xdr:row>0</xdr:row>
      <xdr:rowOff>9525</xdr:rowOff>
    </xdr:from>
    <xdr:to>
      <xdr:col>1</xdr:col>
      <xdr:colOff>343535</xdr:colOff>
      <xdr:row>1</xdr:row>
      <xdr:rowOff>302895</xdr:rowOff>
    </xdr:to>
    <xdr:pic>
      <xdr:nvPicPr>
        <xdr:cNvPr id="11" name="图片 10" descr="567f814ed1e5eaa0c6a2fc75e034d48">
          <a:extLst>
            <a:ext uri="{FF2B5EF4-FFF2-40B4-BE49-F238E27FC236}">
              <a16:creationId xmlns:a16="http://schemas.microsoft.com/office/drawing/2014/main" id="{00000000-0008-0000-3200-00000B000000}"/>
            </a:ext>
          </a:extLst>
        </xdr:cNvPr>
        <xdr:cNvPicPr>
          <a:picLocks noChangeAspect="1"/>
        </xdr:cNvPicPr>
      </xdr:nvPicPr>
      <xdr:blipFill>
        <a:blip xmlns:r="http://schemas.openxmlformats.org/officeDocument/2006/relationships" r:embed="rId1"/>
        <a:srcRect l="10226" t="26911" r="16577" b="30032"/>
        <a:stretch>
          <a:fillRect/>
        </a:stretch>
      </xdr:blipFill>
      <xdr:spPr>
        <a:xfrm>
          <a:off x="9525" y="9525"/>
          <a:ext cx="1405890" cy="890270"/>
        </a:xfrm>
        <a:prstGeom prst="rect">
          <a:avLst/>
        </a:prstGeom>
      </xdr:spPr>
    </xdr:pic>
    <xdr:clientData/>
  </xdr:twoCellAnchor>
  <xdr:twoCellAnchor>
    <xdr:from>
      <xdr:col>0</xdr:col>
      <xdr:colOff>635</xdr:colOff>
      <xdr:row>1</xdr:row>
      <xdr:rowOff>306705</xdr:rowOff>
    </xdr:from>
    <xdr:to>
      <xdr:col>2</xdr:col>
      <xdr:colOff>13335</xdr:colOff>
      <xdr:row>2</xdr:row>
      <xdr:rowOff>299720</xdr:rowOff>
    </xdr:to>
    <xdr:grpSp>
      <xdr:nvGrpSpPr>
        <xdr:cNvPr id="12" name="组合 11">
          <a:extLst>
            <a:ext uri="{FF2B5EF4-FFF2-40B4-BE49-F238E27FC236}">
              <a16:creationId xmlns:a16="http://schemas.microsoft.com/office/drawing/2014/main" id="{00000000-0008-0000-3200-00000C000000}"/>
            </a:ext>
          </a:extLst>
        </xdr:cNvPr>
        <xdr:cNvGrpSpPr/>
      </xdr:nvGrpSpPr>
      <xdr:grpSpPr>
        <a:xfrm>
          <a:off x="635" y="904664"/>
          <a:ext cx="2600326" cy="321098"/>
          <a:chOff x="0" y="1384"/>
          <a:chExt cx="4149" cy="503"/>
        </a:xfrm>
      </xdr:grpSpPr>
      <xdr:sp macro="" textlink="">
        <xdr:nvSpPr>
          <xdr:cNvPr id="13" name="圆角矩形 12">
            <a:hlinkClick xmlns:r="http://schemas.openxmlformats.org/officeDocument/2006/relationships" r:id="rId2"/>
            <a:extLst>
              <a:ext uri="{FF2B5EF4-FFF2-40B4-BE49-F238E27FC236}">
                <a16:creationId xmlns:a16="http://schemas.microsoft.com/office/drawing/2014/main" id="{00000000-0008-0000-3200-00000D000000}"/>
              </a:ext>
            </a:extLst>
          </xdr:cNvPr>
          <xdr:cNvSpPr/>
        </xdr:nvSpPr>
        <xdr:spPr>
          <a:xfrm>
            <a:off x="0" y="1386"/>
            <a:ext cx="1792" cy="499"/>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200" b="1">
                <a:latin typeface="等线" panose="02010600030101010101" charset="-122"/>
                <a:ea typeface="等线" panose="02010600030101010101" charset="-122"/>
              </a:rPr>
              <a:t>美国发货须知</a:t>
            </a:r>
          </a:p>
        </xdr:txBody>
      </xdr:sp>
      <xdr:sp macro="" textlink="">
        <xdr:nvSpPr>
          <xdr:cNvPr id="14" name="圆角矩形 13">
            <a:hlinkClick xmlns:r="http://schemas.openxmlformats.org/officeDocument/2006/relationships" r:id="rId3"/>
            <a:extLst>
              <a:ext uri="{FF2B5EF4-FFF2-40B4-BE49-F238E27FC236}">
                <a16:creationId xmlns:a16="http://schemas.microsoft.com/office/drawing/2014/main" id="{00000000-0008-0000-3200-00000E000000}"/>
              </a:ext>
            </a:extLst>
          </xdr:cNvPr>
          <xdr:cNvSpPr/>
        </xdr:nvSpPr>
        <xdr:spPr>
          <a:xfrm>
            <a:off x="1810" y="1384"/>
            <a:ext cx="1394" cy="503"/>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保险服务</a:t>
            </a:r>
          </a:p>
        </xdr:txBody>
      </xdr:sp>
      <xdr:sp macro="" textlink="">
        <xdr:nvSpPr>
          <xdr:cNvPr id="15" name="圆角矩形 14">
            <a:hlinkClick xmlns:r="http://schemas.openxmlformats.org/officeDocument/2006/relationships" r:id="rId4"/>
            <a:extLst>
              <a:ext uri="{FF2B5EF4-FFF2-40B4-BE49-F238E27FC236}">
                <a16:creationId xmlns:a16="http://schemas.microsoft.com/office/drawing/2014/main" id="{00000000-0008-0000-3200-00000F000000}"/>
              </a:ext>
            </a:extLst>
          </xdr:cNvPr>
          <xdr:cNvSpPr/>
        </xdr:nvSpPr>
        <xdr:spPr>
          <a:xfrm>
            <a:off x="3225" y="1385"/>
            <a:ext cx="924" cy="502"/>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目录</a:t>
            </a:r>
          </a:p>
        </xdr:txBody>
      </xdr:sp>
    </xdr:grpSp>
    <xdr:clientData/>
  </xdr:twoCellAnchor>
  <xdr:twoCellAnchor>
    <xdr:from>
      <xdr:col>0</xdr:col>
      <xdr:colOff>635</xdr:colOff>
      <xdr:row>1</xdr:row>
      <xdr:rowOff>306705</xdr:rowOff>
    </xdr:from>
    <xdr:to>
      <xdr:col>2</xdr:col>
      <xdr:colOff>13335</xdr:colOff>
      <xdr:row>2</xdr:row>
      <xdr:rowOff>299720</xdr:rowOff>
    </xdr:to>
    <xdr:grpSp>
      <xdr:nvGrpSpPr>
        <xdr:cNvPr id="16" name="组合 15">
          <a:extLst>
            <a:ext uri="{FF2B5EF4-FFF2-40B4-BE49-F238E27FC236}">
              <a16:creationId xmlns:a16="http://schemas.microsoft.com/office/drawing/2014/main" id="{00000000-0008-0000-3200-000010000000}"/>
            </a:ext>
          </a:extLst>
        </xdr:cNvPr>
        <xdr:cNvGrpSpPr/>
      </xdr:nvGrpSpPr>
      <xdr:grpSpPr>
        <a:xfrm>
          <a:off x="635" y="904664"/>
          <a:ext cx="2600326" cy="321098"/>
          <a:chOff x="0" y="1384"/>
          <a:chExt cx="4149" cy="503"/>
        </a:xfrm>
      </xdr:grpSpPr>
      <xdr:sp macro="" textlink="">
        <xdr:nvSpPr>
          <xdr:cNvPr id="17" name="圆角矩形 16">
            <a:hlinkClick xmlns:r="http://schemas.openxmlformats.org/officeDocument/2006/relationships" r:id="rId2"/>
            <a:extLst>
              <a:ext uri="{FF2B5EF4-FFF2-40B4-BE49-F238E27FC236}">
                <a16:creationId xmlns:a16="http://schemas.microsoft.com/office/drawing/2014/main" id="{00000000-0008-0000-3200-000011000000}"/>
              </a:ext>
            </a:extLst>
          </xdr:cNvPr>
          <xdr:cNvSpPr/>
        </xdr:nvSpPr>
        <xdr:spPr>
          <a:xfrm>
            <a:off x="0" y="1386"/>
            <a:ext cx="1792" cy="499"/>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200" b="1">
                <a:latin typeface="等线" panose="02010600030101010101" charset="-122"/>
                <a:ea typeface="等线" panose="02010600030101010101" charset="-122"/>
              </a:rPr>
              <a:t>美国发货须知</a:t>
            </a:r>
          </a:p>
        </xdr:txBody>
      </xdr:sp>
      <xdr:sp macro="" textlink="">
        <xdr:nvSpPr>
          <xdr:cNvPr id="18" name="圆角矩形 17">
            <a:hlinkClick xmlns:r="http://schemas.openxmlformats.org/officeDocument/2006/relationships" r:id="rId3"/>
            <a:extLst>
              <a:ext uri="{FF2B5EF4-FFF2-40B4-BE49-F238E27FC236}">
                <a16:creationId xmlns:a16="http://schemas.microsoft.com/office/drawing/2014/main" id="{00000000-0008-0000-3200-000012000000}"/>
              </a:ext>
            </a:extLst>
          </xdr:cNvPr>
          <xdr:cNvSpPr/>
        </xdr:nvSpPr>
        <xdr:spPr>
          <a:xfrm>
            <a:off x="1810" y="1384"/>
            <a:ext cx="1394" cy="503"/>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保险服务</a:t>
            </a:r>
          </a:p>
        </xdr:txBody>
      </xdr:sp>
      <xdr:sp macro="" textlink="">
        <xdr:nvSpPr>
          <xdr:cNvPr id="19" name="圆角矩形 18">
            <a:hlinkClick xmlns:r="http://schemas.openxmlformats.org/officeDocument/2006/relationships" r:id="rId4"/>
            <a:extLst>
              <a:ext uri="{FF2B5EF4-FFF2-40B4-BE49-F238E27FC236}">
                <a16:creationId xmlns:a16="http://schemas.microsoft.com/office/drawing/2014/main" id="{00000000-0008-0000-3200-000013000000}"/>
              </a:ext>
            </a:extLst>
          </xdr:cNvPr>
          <xdr:cNvSpPr/>
        </xdr:nvSpPr>
        <xdr:spPr>
          <a:xfrm>
            <a:off x="3225" y="1385"/>
            <a:ext cx="924" cy="502"/>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目录</a:t>
            </a:r>
          </a:p>
        </xdr:txBody>
      </xdr:sp>
    </xdr:grp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635</xdr:colOff>
      <xdr:row>1</xdr:row>
      <xdr:rowOff>295910</xdr:rowOff>
    </xdr:from>
    <xdr:to>
      <xdr:col>5</xdr:col>
      <xdr:colOff>327660</xdr:colOff>
      <xdr:row>2</xdr:row>
      <xdr:rowOff>288925</xdr:rowOff>
    </xdr:to>
    <xdr:grpSp>
      <xdr:nvGrpSpPr>
        <xdr:cNvPr id="2" name="组合 1">
          <a:extLst>
            <a:ext uri="{FF2B5EF4-FFF2-40B4-BE49-F238E27FC236}">
              <a16:creationId xmlns:a16="http://schemas.microsoft.com/office/drawing/2014/main" id="{00000000-0008-0000-3300-000002000000}"/>
            </a:ext>
          </a:extLst>
        </xdr:cNvPr>
        <xdr:cNvGrpSpPr/>
      </xdr:nvGrpSpPr>
      <xdr:grpSpPr>
        <a:xfrm>
          <a:off x="635" y="893869"/>
          <a:ext cx="5481108" cy="321098"/>
          <a:chOff x="0" y="1384"/>
          <a:chExt cx="4149" cy="503"/>
        </a:xfrm>
      </xdr:grpSpPr>
      <xdr:sp macro="" textlink="">
        <xdr:nvSpPr>
          <xdr:cNvPr id="3" name="圆角矩形 2">
            <a:extLst>
              <a:ext uri="{FF2B5EF4-FFF2-40B4-BE49-F238E27FC236}">
                <a16:creationId xmlns:a16="http://schemas.microsoft.com/office/drawing/2014/main" id="{00000000-0008-0000-3300-000003000000}"/>
              </a:ext>
            </a:extLst>
          </xdr:cNvPr>
          <xdr:cNvSpPr/>
        </xdr:nvSpPr>
        <xdr:spPr>
          <a:xfrm>
            <a:off x="0" y="1386"/>
            <a:ext cx="1792" cy="499"/>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200" b="1">
                <a:latin typeface="等线" panose="02010600030101010101" charset="-122"/>
                <a:ea typeface="等线" panose="02010600030101010101" charset="-122"/>
              </a:rPr>
              <a:t>美国发货须知</a:t>
            </a:r>
          </a:p>
        </xdr:txBody>
      </xdr:sp>
      <xdr:sp macro="" textlink="">
        <xdr:nvSpPr>
          <xdr:cNvPr id="4" name="圆角矩形 3">
            <a:extLst>
              <a:ext uri="{FF2B5EF4-FFF2-40B4-BE49-F238E27FC236}">
                <a16:creationId xmlns:a16="http://schemas.microsoft.com/office/drawing/2014/main" id="{00000000-0008-0000-3300-000004000000}"/>
              </a:ext>
            </a:extLst>
          </xdr:cNvPr>
          <xdr:cNvSpPr/>
        </xdr:nvSpPr>
        <xdr:spPr>
          <a:xfrm>
            <a:off x="1810" y="1384"/>
            <a:ext cx="1394" cy="503"/>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保险服务</a:t>
            </a:r>
          </a:p>
        </xdr:txBody>
      </xdr:sp>
      <xdr:sp macro="" textlink="">
        <xdr:nvSpPr>
          <xdr:cNvPr id="5" name="圆角矩形 4">
            <a:extLst>
              <a:ext uri="{FF2B5EF4-FFF2-40B4-BE49-F238E27FC236}">
                <a16:creationId xmlns:a16="http://schemas.microsoft.com/office/drawing/2014/main" id="{00000000-0008-0000-3300-000005000000}"/>
              </a:ext>
            </a:extLst>
          </xdr:cNvPr>
          <xdr:cNvSpPr/>
        </xdr:nvSpPr>
        <xdr:spPr>
          <a:xfrm>
            <a:off x="3225" y="1385"/>
            <a:ext cx="924" cy="502"/>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目录</a:t>
            </a:r>
          </a:p>
        </xdr:txBody>
      </xdr:sp>
    </xdr:grpSp>
    <xdr:clientData/>
  </xdr:twoCellAnchor>
  <xdr:twoCellAnchor>
    <xdr:from>
      <xdr:col>0</xdr:col>
      <xdr:colOff>635</xdr:colOff>
      <xdr:row>1</xdr:row>
      <xdr:rowOff>295910</xdr:rowOff>
    </xdr:from>
    <xdr:to>
      <xdr:col>5</xdr:col>
      <xdr:colOff>327660</xdr:colOff>
      <xdr:row>2</xdr:row>
      <xdr:rowOff>288925</xdr:rowOff>
    </xdr:to>
    <xdr:grpSp>
      <xdr:nvGrpSpPr>
        <xdr:cNvPr id="7" name="组合 6">
          <a:extLst>
            <a:ext uri="{FF2B5EF4-FFF2-40B4-BE49-F238E27FC236}">
              <a16:creationId xmlns:a16="http://schemas.microsoft.com/office/drawing/2014/main" id="{00000000-0008-0000-3300-000007000000}"/>
            </a:ext>
          </a:extLst>
        </xdr:cNvPr>
        <xdr:cNvGrpSpPr/>
      </xdr:nvGrpSpPr>
      <xdr:grpSpPr>
        <a:xfrm>
          <a:off x="635" y="893869"/>
          <a:ext cx="5481108" cy="321098"/>
          <a:chOff x="0" y="1384"/>
          <a:chExt cx="4149" cy="503"/>
        </a:xfrm>
      </xdr:grpSpPr>
      <xdr:sp macro="" textlink="">
        <xdr:nvSpPr>
          <xdr:cNvPr id="8" name="圆角矩形 7">
            <a:hlinkClick xmlns:r="http://schemas.openxmlformats.org/officeDocument/2006/relationships" r:id="rId1"/>
            <a:extLst>
              <a:ext uri="{FF2B5EF4-FFF2-40B4-BE49-F238E27FC236}">
                <a16:creationId xmlns:a16="http://schemas.microsoft.com/office/drawing/2014/main" id="{00000000-0008-0000-3300-000008000000}"/>
              </a:ext>
            </a:extLst>
          </xdr:cNvPr>
          <xdr:cNvSpPr/>
        </xdr:nvSpPr>
        <xdr:spPr>
          <a:xfrm>
            <a:off x="0" y="1386"/>
            <a:ext cx="1792" cy="499"/>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200" b="1">
                <a:latin typeface="等线" panose="02010600030101010101" charset="-122"/>
                <a:ea typeface="等线" panose="02010600030101010101" charset="-122"/>
              </a:rPr>
              <a:t>美国发货须知</a:t>
            </a:r>
          </a:p>
        </xdr:txBody>
      </xdr:sp>
      <xdr:sp macro="" textlink="">
        <xdr:nvSpPr>
          <xdr:cNvPr id="9" name="圆角矩形 8">
            <a:hlinkClick xmlns:r="http://schemas.openxmlformats.org/officeDocument/2006/relationships" r:id="rId2"/>
            <a:extLst>
              <a:ext uri="{FF2B5EF4-FFF2-40B4-BE49-F238E27FC236}">
                <a16:creationId xmlns:a16="http://schemas.microsoft.com/office/drawing/2014/main" id="{00000000-0008-0000-3300-000009000000}"/>
              </a:ext>
            </a:extLst>
          </xdr:cNvPr>
          <xdr:cNvSpPr/>
        </xdr:nvSpPr>
        <xdr:spPr>
          <a:xfrm>
            <a:off x="1810" y="1384"/>
            <a:ext cx="1394" cy="503"/>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保险服务</a:t>
            </a:r>
          </a:p>
        </xdr:txBody>
      </xdr:sp>
      <xdr:sp macro="" textlink="">
        <xdr:nvSpPr>
          <xdr:cNvPr id="10" name="圆角矩形 9">
            <a:hlinkClick xmlns:r="http://schemas.openxmlformats.org/officeDocument/2006/relationships" r:id="rId3"/>
            <a:extLst>
              <a:ext uri="{FF2B5EF4-FFF2-40B4-BE49-F238E27FC236}">
                <a16:creationId xmlns:a16="http://schemas.microsoft.com/office/drawing/2014/main" id="{00000000-0008-0000-3300-00000A000000}"/>
              </a:ext>
            </a:extLst>
          </xdr:cNvPr>
          <xdr:cNvSpPr/>
        </xdr:nvSpPr>
        <xdr:spPr>
          <a:xfrm>
            <a:off x="3225" y="1385"/>
            <a:ext cx="924" cy="502"/>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目录</a:t>
            </a:r>
          </a:p>
        </xdr:txBody>
      </xdr:sp>
    </xdr:grpSp>
    <xdr:clientData/>
  </xdr:twoCellAnchor>
  <xdr:twoCellAnchor>
    <xdr:from>
      <xdr:col>0</xdr:col>
      <xdr:colOff>635</xdr:colOff>
      <xdr:row>1</xdr:row>
      <xdr:rowOff>295910</xdr:rowOff>
    </xdr:from>
    <xdr:to>
      <xdr:col>5</xdr:col>
      <xdr:colOff>327660</xdr:colOff>
      <xdr:row>2</xdr:row>
      <xdr:rowOff>288925</xdr:rowOff>
    </xdr:to>
    <xdr:grpSp>
      <xdr:nvGrpSpPr>
        <xdr:cNvPr id="11" name="组合 10">
          <a:extLst>
            <a:ext uri="{FF2B5EF4-FFF2-40B4-BE49-F238E27FC236}">
              <a16:creationId xmlns:a16="http://schemas.microsoft.com/office/drawing/2014/main" id="{00000000-0008-0000-3300-00000B000000}"/>
            </a:ext>
          </a:extLst>
        </xdr:cNvPr>
        <xdr:cNvGrpSpPr/>
      </xdr:nvGrpSpPr>
      <xdr:grpSpPr>
        <a:xfrm>
          <a:off x="635" y="893869"/>
          <a:ext cx="5481108" cy="321098"/>
          <a:chOff x="0" y="1384"/>
          <a:chExt cx="4149" cy="503"/>
        </a:xfrm>
      </xdr:grpSpPr>
      <xdr:sp macro="" textlink="">
        <xdr:nvSpPr>
          <xdr:cNvPr id="12" name="圆角矩形 11">
            <a:extLst>
              <a:ext uri="{FF2B5EF4-FFF2-40B4-BE49-F238E27FC236}">
                <a16:creationId xmlns:a16="http://schemas.microsoft.com/office/drawing/2014/main" id="{00000000-0008-0000-3300-00000C000000}"/>
              </a:ext>
            </a:extLst>
          </xdr:cNvPr>
          <xdr:cNvSpPr/>
        </xdr:nvSpPr>
        <xdr:spPr>
          <a:xfrm>
            <a:off x="0" y="1386"/>
            <a:ext cx="1792" cy="499"/>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200" b="1">
                <a:latin typeface="等线" panose="02010600030101010101" charset="-122"/>
                <a:ea typeface="等线" panose="02010600030101010101" charset="-122"/>
              </a:rPr>
              <a:t>美国发货须知</a:t>
            </a:r>
          </a:p>
        </xdr:txBody>
      </xdr:sp>
      <xdr:sp macro="" textlink="">
        <xdr:nvSpPr>
          <xdr:cNvPr id="13" name="圆角矩形 12">
            <a:extLst>
              <a:ext uri="{FF2B5EF4-FFF2-40B4-BE49-F238E27FC236}">
                <a16:creationId xmlns:a16="http://schemas.microsoft.com/office/drawing/2014/main" id="{00000000-0008-0000-3300-00000D000000}"/>
              </a:ext>
            </a:extLst>
          </xdr:cNvPr>
          <xdr:cNvSpPr/>
        </xdr:nvSpPr>
        <xdr:spPr>
          <a:xfrm>
            <a:off x="1810" y="1384"/>
            <a:ext cx="1394" cy="503"/>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保险服务</a:t>
            </a:r>
          </a:p>
        </xdr:txBody>
      </xdr:sp>
      <xdr:sp macro="" textlink="">
        <xdr:nvSpPr>
          <xdr:cNvPr id="14" name="圆角矩形 13">
            <a:extLst>
              <a:ext uri="{FF2B5EF4-FFF2-40B4-BE49-F238E27FC236}">
                <a16:creationId xmlns:a16="http://schemas.microsoft.com/office/drawing/2014/main" id="{00000000-0008-0000-3300-00000E000000}"/>
              </a:ext>
            </a:extLst>
          </xdr:cNvPr>
          <xdr:cNvSpPr/>
        </xdr:nvSpPr>
        <xdr:spPr>
          <a:xfrm>
            <a:off x="3225" y="1385"/>
            <a:ext cx="924" cy="502"/>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目录</a:t>
            </a:r>
          </a:p>
        </xdr:txBody>
      </xdr:sp>
    </xdr:grpSp>
    <xdr:clientData/>
  </xdr:twoCellAnchor>
  <xdr:twoCellAnchor>
    <xdr:from>
      <xdr:col>0</xdr:col>
      <xdr:colOff>635</xdr:colOff>
      <xdr:row>1</xdr:row>
      <xdr:rowOff>295910</xdr:rowOff>
    </xdr:from>
    <xdr:to>
      <xdr:col>5</xdr:col>
      <xdr:colOff>327660</xdr:colOff>
      <xdr:row>2</xdr:row>
      <xdr:rowOff>288925</xdr:rowOff>
    </xdr:to>
    <xdr:grpSp>
      <xdr:nvGrpSpPr>
        <xdr:cNvPr id="15" name="组合 14">
          <a:extLst>
            <a:ext uri="{FF2B5EF4-FFF2-40B4-BE49-F238E27FC236}">
              <a16:creationId xmlns:a16="http://schemas.microsoft.com/office/drawing/2014/main" id="{00000000-0008-0000-3300-00000F000000}"/>
            </a:ext>
          </a:extLst>
        </xdr:cNvPr>
        <xdr:cNvGrpSpPr/>
      </xdr:nvGrpSpPr>
      <xdr:grpSpPr>
        <a:xfrm>
          <a:off x="635" y="893869"/>
          <a:ext cx="5481108" cy="321098"/>
          <a:chOff x="0" y="1384"/>
          <a:chExt cx="4149" cy="503"/>
        </a:xfrm>
      </xdr:grpSpPr>
      <xdr:sp macro="" textlink="">
        <xdr:nvSpPr>
          <xdr:cNvPr id="16" name="圆角矩形 15">
            <a:hlinkClick xmlns:r="http://schemas.openxmlformats.org/officeDocument/2006/relationships" r:id="rId1"/>
            <a:extLst>
              <a:ext uri="{FF2B5EF4-FFF2-40B4-BE49-F238E27FC236}">
                <a16:creationId xmlns:a16="http://schemas.microsoft.com/office/drawing/2014/main" id="{00000000-0008-0000-3300-000010000000}"/>
              </a:ext>
            </a:extLst>
          </xdr:cNvPr>
          <xdr:cNvSpPr/>
        </xdr:nvSpPr>
        <xdr:spPr>
          <a:xfrm>
            <a:off x="0" y="1386"/>
            <a:ext cx="1792" cy="499"/>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200" b="1">
                <a:latin typeface="等线" panose="02010600030101010101" charset="-122"/>
                <a:ea typeface="等线" panose="02010600030101010101" charset="-122"/>
              </a:rPr>
              <a:t>美国发货须知</a:t>
            </a:r>
          </a:p>
        </xdr:txBody>
      </xdr:sp>
      <xdr:sp macro="" textlink="">
        <xdr:nvSpPr>
          <xdr:cNvPr id="17" name="圆角矩形 16">
            <a:hlinkClick xmlns:r="http://schemas.openxmlformats.org/officeDocument/2006/relationships" r:id="rId2"/>
            <a:extLst>
              <a:ext uri="{FF2B5EF4-FFF2-40B4-BE49-F238E27FC236}">
                <a16:creationId xmlns:a16="http://schemas.microsoft.com/office/drawing/2014/main" id="{00000000-0008-0000-3300-000011000000}"/>
              </a:ext>
            </a:extLst>
          </xdr:cNvPr>
          <xdr:cNvSpPr/>
        </xdr:nvSpPr>
        <xdr:spPr>
          <a:xfrm>
            <a:off x="1810" y="1384"/>
            <a:ext cx="1394" cy="503"/>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保险服务</a:t>
            </a:r>
          </a:p>
        </xdr:txBody>
      </xdr:sp>
      <xdr:sp macro="" textlink="">
        <xdr:nvSpPr>
          <xdr:cNvPr id="18" name="圆角矩形 17">
            <a:hlinkClick xmlns:r="http://schemas.openxmlformats.org/officeDocument/2006/relationships" r:id="rId3"/>
            <a:extLst>
              <a:ext uri="{FF2B5EF4-FFF2-40B4-BE49-F238E27FC236}">
                <a16:creationId xmlns:a16="http://schemas.microsoft.com/office/drawing/2014/main" id="{00000000-0008-0000-3300-000012000000}"/>
              </a:ext>
            </a:extLst>
          </xdr:cNvPr>
          <xdr:cNvSpPr/>
        </xdr:nvSpPr>
        <xdr:spPr>
          <a:xfrm>
            <a:off x="3225" y="1385"/>
            <a:ext cx="924" cy="502"/>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目录</a:t>
            </a:r>
          </a:p>
        </xdr:txBody>
      </xdr:sp>
    </xdr:grpSp>
    <xdr:clientData/>
  </xdr:twoCellAnchor>
  <xdr:twoCellAnchor>
    <xdr:from>
      <xdr:col>0</xdr:col>
      <xdr:colOff>635</xdr:colOff>
      <xdr:row>1</xdr:row>
      <xdr:rowOff>300355</xdr:rowOff>
    </xdr:from>
    <xdr:to>
      <xdr:col>5</xdr:col>
      <xdr:colOff>327660</xdr:colOff>
      <xdr:row>2</xdr:row>
      <xdr:rowOff>293370</xdr:rowOff>
    </xdr:to>
    <xdr:grpSp>
      <xdr:nvGrpSpPr>
        <xdr:cNvPr id="19" name="组合 18">
          <a:extLst>
            <a:ext uri="{FF2B5EF4-FFF2-40B4-BE49-F238E27FC236}">
              <a16:creationId xmlns:a16="http://schemas.microsoft.com/office/drawing/2014/main" id="{00000000-0008-0000-3300-000013000000}"/>
            </a:ext>
          </a:extLst>
        </xdr:cNvPr>
        <xdr:cNvGrpSpPr/>
      </xdr:nvGrpSpPr>
      <xdr:grpSpPr>
        <a:xfrm>
          <a:off x="635" y="898314"/>
          <a:ext cx="5481108" cy="321098"/>
          <a:chOff x="0" y="1384"/>
          <a:chExt cx="4149" cy="503"/>
        </a:xfrm>
      </xdr:grpSpPr>
      <xdr:sp macro="" textlink="">
        <xdr:nvSpPr>
          <xdr:cNvPr id="20" name="圆角矩形 19">
            <a:hlinkClick xmlns:r="http://schemas.openxmlformats.org/officeDocument/2006/relationships" r:id="rId1"/>
            <a:extLst>
              <a:ext uri="{FF2B5EF4-FFF2-40B4-BE49-F238E27FC236}">
                <a16:creationId xmlns:a16="http://schemas.microsoft.com/office/drawing/2014/main" id="{00000000-0008-0000-3300-000014000000}"/>
              </a:ext>
            </a:extLst>
          </xdr:cNvPr>
          <xdr:cNvSpPr/>
        </xdr:nvSpPr>
        <xdr:spPr>
          <a:xfrm>
            <a:off x="0" y="1386"/>
            <a:ext cx="1792" cy="499"/>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200" b="1">
                <a:latin typeface="等线" panose="02010600030101010101" charset="-122"/>
                <a:ea typeface="等线" panose="02010600030101010101" charset="-122"/>
              </a:rPr>
              <a:t>美国发货须知</a:t>
            </a:r>
          </a:p>
        </xdr:txBody>
      </xdr:sp>
      <xdr:sp macro="" textlink="">
        <xdr:nvSpPr>
          <xdr:cNvPr id="21" name="圆角矩形 20">
            <a:hlinkClick xmlns:r="http://schemas.openxmlformats.org/officeDocument/2006/relationships" r:id="rId2"/>
            <a:extLst>
              <a:ext uri="{FF2B5EF4-FFF2-40B4-BE49-F238E27FC236}">
                <a16:creationId xmlns:a16="http://schemas.microsoft.com/office/drawing/2014/main" id="{00000000-0008-0000-3300-000015000000}"/>
              </a:ext>
            </a:extLst>
          </xdr:cNvPr>
          <xdr:cNvSpPr/>
        </xdr:nvSpPr>
        <xdr:spPr>
          <a:xfrm>
            <a:off x="1810" y="1384"/>
            <a:ext cx="1394" cy="503"/>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保险服务</a:t>
            </a:r>
          </a:p>
        </xdr:txBody>
      </xdr:sp>
      <xdr:sp macro="" textlink="">
        <xdr:nvSpPr>
          <xdr:cNvPr id="22" name="圆角矩形 21">
            <a:hlinkClick xmlns:r="http://schemas.openxmlformats.org/officeDocument/2006/relationships" r:id="rId3"/>
            <a:extLst>
              <a:ext uri="{FF2B5EF4-FFF2-40B4-BE49-F238E27FC236}">
                <a16:creationId xmlns:a16="http://schemas.microsoft.com/office/drawing/2014/main" id="{00000000-0008-0000-3300-000016000000}"/>
              </a:ext>
            </a:extLst>
          </xdr:cNvPr>
          <xdr:cNvSpPr/>
        </xdr:nvSpPr>
        <xdr:spPr>
          <a:xfrm>
            <a:off x="3225" y="1385"/>
            <a:ext cx="924" cy="502"/>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目录</a:t>
            </a:r>
          </a:p>
        </xdr:txBody>
      </xdr:sp>
    </xdr:grpSp>
    <xdr:clientData/>
  </xdr:twoCellAnchor>
  <xdr:twoCellAnchor>
    <xdr:from>
      <xdr:col>0</xdr:col>
      <xdr:colOff>635</xdr:colOff>
      <xdr:row>1</xdr:row>
      <xdr:rowOff>288925</xdr:rowOff>
    </xdr:from>
    <xdr:to>
      <xdr:col>5</xdr:col>
      <xdr:colOff>327660</xdr:colOff>
      <xdr:row>2</xdr:row>
      <xdr:rowOff>281940</xdr:rowOff>
    </xdr:to>
    <xdr:grpSp>
      <xdr:nvGrpSpPr>
        <xdr:cNvPr id="23" name="组合 22">
          <a:extLst>
            <a:ext uri="{FF2B5EF4-FFF2-40B4-BE49-F238E27FC236}">
              <a16:creationId xmlns:a16="http://schemas.microsoft.com/office/drawing/2014/main" id="{00000000-0008-0000-3300-000017000000}"/>
            </a:ext>
          </a:extLst>
        </xdr:cNvPr>
        <xdr:cNvGrpSpPr/>
      </xdr:nvGrpSpPr>
      <xdr:grpSpPr>
        <a:xfrm>
          <a:off x="635" y="886884"/>
          <a:ext cx="5481108" cy="321098"/>
          <a:chOff x="0" y="1384"/>
          <a:chExt cx="4149" cy="503"/>
        </a:xfrm>
      </xdr:grpSpPr>
      <xdr:sp macro="" textlink="">
        <xdr:nvSpPr>
          <xdr:cNvPr id="24" name="圆角矩形 23">
            <a:extLst>
              <a:ext uri="{FF2B5EF4-FFF2-40B4-BE49-F238E27FC236}">
                <a16:creationId xmlns:a16="http://schemas.microsoft.com/office/drawing/2014/main" id="{00000000-0008-0000-3300-000018000000}"/>
              </a:ext>
            </a:extLst>
          </xdr:cNvPr>
          <xdr:cNvSpPr/>
        </xdr:nvSpPr>
        <xdr:spPr>
          <a:xfrm>
            <a:off x="0" y="1386"/>
            <a:ext cx="1792" cy="499"/>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200" b="1">
                <a:latin typeface="等线" panose="02010600030101010101" charset="-122"/>
                <a:ea typeface="等线" panose="02010600030101010101" charset="-122"/>
              </a:rPr>
              <a:t>美国发货须知</a:t>
            </a:r>
          </a:p>
        </xdr:txBody>
      </xdr:sp>
      <xdr:sp macro="" textlink="">
        <xdr:nvSpPr>
          <xdr:cNvPr id="25" name="圆角矩形 24">
            <a:extLst>
              <a:ext uri="{FF2B5EF4-FFF2-40B4-BE49-F238E27FC236}">
                <a16:creationId xmlns:a16="http://schemas.microsoft.com/office/drawing/2014/main" id="{00000000-0008-0000-3300-000019000000}"/>
              </a:ext>
            </a:extLst>
          </xdr:cNvPr>
          <xdr:cNvSpPr/>
        </xdr:nvSpPr>
        <xdr:spPr>
          <a:xfrm>
            <a:off x="1810" y="1384"/>
            <a:ext cx="1394" cy="503"/>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保险服务</a:t>
            </a:r>
          </a:p>
        </xdr:txBody>
      </xdr:sp>
      <xdr:sp macro="" textlink="">
        <xdr:nvSpPr>
          <xdr:cNvPr id="26" name="圆角矩形 25">
            <a:extLst>
              <a:ext uri="{FF2B5EF4-FFF2-40B4-BE49-F238E27FC236}">
                <a16:creationId xmlns:a16="http://schemas.microsoft.com/office/drawing/2014/main" id="{00000000-0008-0000-3300-00001A000000}"/>
              </a:ext>
            </a:extLst>
          </xdr:cNvPr>
          <xdr:cNvSpPr/>
        </xdr:nvSpPr>
        <xdr:spPr>
          <a:xfrm>
            <a:off x="3225" y="1385"/>
            <a:ext cx="924" cy="502"/>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目录</a:t>
            </a:r>
          </a:p>
        </xdr:txBody>
      </xdr:sp>
    </xdr:grpSp>
    <xdr:clientData/>
  </xdr:twoCellAnchor>
  <xdr:twoCellAnchor>
    <xdr:from>
      <xdr:col>0</xdr:col>
      <xdr:colOff>635</xdr:colOff>
      <xdr:row>1</xdr:row>
      <xdr:rowOff>295910</xdr:rowOff>
    </xdr:from>
    <xdr:to>
      <xdr:col>5</xdr:col>
      <xdr:colOff>327660</xdr:colOff>
      <xdr:row>2</xdr:row>
      <xdr:rowOff>288925</xdr:rowOff>
    </xdr:to>
    <xdr:grpSp>
      <xdr:nvGrpSpPr>
        <xdr:cNvPr id="27" name="组合 26">
          <a:extLst>
            <a:ext uri="{FF2B5EF4-FFF2-40B4-BE49-F238E27FC236}">
              <a16:creationId xmlns:a16="http://schemas.microsoft.com/office/drawing/2014/main" id="{00000000-0008-0000-3300-00001B000000}"/>
            </a:ext>
          </a:extLst>
        </xdr:cNvPr>
        <xdr:cNvGrpSpPr/>
      </xdr:nvGrpSpPr>
      <xdr:grpSpPr>
        <a:xfrm>
          <a:off x="635" y="893869"/>
          <a:ext cx="5481108" cy="321098"/>
          <a:chOff x="0" y="1384"/>
          <a:chExt cx="4149" cy="503"/>
        </a:xfrm>
      </xdr:grpSpPr>
      <xdr:sp macro="" textlink="">
        <xdr:nvSpPr>
          <xdr:cNvPr id="28" name="圆角矩形 27">
            <a:extLst>
              <a:ext uri="{FF2B5EF4-FFF2-40B4-BE49-F238E27FC236}">
                <a16:creationId xmlns:a16="http://schemas.microsoft.com/office/drawing/2014/main" id="{00000000-0008-0000-3300-00001C000000}"/>
              </a:ext>
            </a:extLst>
          </xdr:cNvPr>
          <xdr:cNvSpPr/>
        </xdr:nvSpPr>
        <xdr:spPr>
          <a:xfrm>
            <a:off x="0" y="1386"/>
            <a:ext cx="1792" cy="499"/>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200" b="1">
                <a:latin typeface="等线" panose="02010600030101010101" charset="-122"/>
                <a:ea typeface="等线" panose="02010600030101010101" charset="-122"/>
              </a:rPr>
              <a:t>美国发货须知</a:t>
            </a:r>
          </a:p>
        </xdr:txBody>
      </xdr:sp>
      <xdr:sp macro="" textlink="">
        <xdr:nvSpPr>
          <xdr:cNvPr id="29" name="圆角矩形 28">
            <a:extLst>
              <a:ext uri="{FF2B5EF4-FFF2-40B4-BE49-F238E27FC236}">
                <a16:creationId xmlns:a16="http://schemas.microsoft.com/office/drawing/2014/main" id="{00000000-0008-0000-3300-00001D000000}"/>
              </a:ext>
            </a:extLst>
          </xdr:cNvPr>
          <xdr:cNvSpPr/>
        </xdr:nvSpPr>
        <xdr:spPr>
          <a:xfrm>
            <a:off x="1810" y="1384"/>
            <a:ext cx="1394" cy="503"/>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保险服务</a:t>
            </a:r>
          </a:p>
        </xdr:txBody>
      </xdr:sp>
      <xdr:sp macro="" textlink="">
        <xdr:nvSpPr>
          <xdr:cNvPr id="30" name="圆角矩形 29">
            <a:extLst>
              <a:ext uri="{FF2B5EF4-FFF2-40B4-BE49-F238E27FC236}">
                <a16:creationId xmlns:a16="http://schemas.microsoft.com/office/drawing/2014/main" id="{00000000-0008-0000-3300-00001E000000}"/>
              </a:ext>
            </a:extLst>
          </xdr:cNvPr>
          <xdr:cNvSpPr/>
        </xdr:nvSpPr>
        <xdr:spPr>
          <a:xfrm>
            <a:off x="3225" y="1385"/>
            <a:ext cx="924" cy="502"/>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目录</a:t>
            </a:r>
          </a:p>
        </xdr:txBody>
      </xdr:sp>
    </xdr:grpSp>
    <xdr:clientData/>
  </xdr:twoCellAnchor>
  <xdr:twoCellAnchor>
    <xdr:from>
      <xdr:col>0</xdr:col>
      <xdr:colOff>635</xdr:colOff>
      <xdr:row>1</xdr:row>
      <xdr:rowOff>295910</xdr:rowOff>
    </xdr:from>
    <xdr:to>
      <xdr:col>5</xdr:col>
      <xdr:colOff>327660</xdr:colOff>
      <xdr:row>2</xdr:row>
      <xdr:rowOff>288925</xdr:rowOff>
    </xdr:to>
    <xdr:grpSp>
      <xdr:nvGrpSpPr>
        <xdr:cNvPr id="31" name="组合 30">
          <a:extLst>
            <a:ext uri="{FF2B5EF4-FFF2-40B4-BE49-F238E27FC236}">
              <a16:creationId xmlns:a16="http://schemas.microsoft.com/office/drawing/2014/main" id="{00000000-0008-0000-3300-00001F000000}"/>
            </a:ext>
          </a:extLst>
        </xdr:cNvPr>
        <xdr:cNvGrpSpPr/>
      </xdr:nvGrpSpPr>
      <xdr:grpSpPr>
        <a:xfrm>
          <a:off x="635" y="893869"/>
          <a:ext cx="5481108" cy="321098"/>
          <a:chOff x="0" y="1384"/>
          <a:chExt cx="4149" cy="503"/>
        </a:xfrm>
      </xdr:grpSpPr>
      <xdr:sp macro="" textlink="">
        <xdr:nvSpPr>
          <xdr:cNvPr id="32" name="圆角矩形 31">
            <a:hlinkClick xmlns:r="http://schemas.openxmlformats.org/officeDocument/2006/relationships" r:id="rId1"/>
            <a:extLst>
              <a:ext uri="{FF2B5EF4-FFF2-40B4-BE49-F238E27FC236}">
                <a16:creationId xmlns:a16="http://schemas.microsoft.com/office/drawing/2014/main" id="{00000000-0008-0000-3300-000020000000}"/>
              </a:ext>
            </a:extLst>
          </xdr:cNvPr>
          <xdr:cNvSpPr/>
        </xdr:nvSpPr>
        <xdr:spPr>
          <a:xfrm>
            <a:off x="0" y="1386"/>
            <a:ext cx="1792" cy="499"/>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200" b="1">
                <a:latin typeface="等线" panose="02010600030101010101" charset="-122"/>
                <a:ea typeface="等线" panose="02010600030101010101" charset="-122"/>
              </a:rPr>
              <a:t>美国发货须知</a:t>
            </a:r>
          </a:p>
        </xdr:txBody>
      </xdr:sp>
      <xdr:sp macro="" textlink="">
        <xdr:nvSpPr>
          <xdr:cNvPr id="33" name="圆角矩形 32">
            <a:hlinkClick xmlns:r="http://schemas.openxmlformats.org/officeDocument/2006/relationships" r:id="rId2"/>
            <a:extLst>
              <a:ext uri="{FF2B5EF4-FFF2-40B4-BE49-F238E27FC236}">
                <a16:creationId xmlns:a16="http://schemas.microsoft.com/office/drawing/2014/main" id="{00000000-0008-0000-3300-000021000000}"/>
              </a:ext>
            </a:extLst>
          </xdr:cNvPr>
          <xdr:cNvSpPr/>
        </xdr:nvSpPr>
        <xdr:spPr>
          <a:xfrm>
            <a:off x="1810" y="1384"/>
            <a:ext cx="1394" cy="503"/>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保险服务</a:t>
            </a:r>
          </a:p>
        </xdr:txBody>
      </xdr:sp>
      <xdr:sp macro="" textlink="">
        <xdr:nvSpPr>
          <xdr:cNvPr id="34" name="圆角矩形 33">
            <a:hlinkClick xmlns:r="http://schemas.openxmlformats.org/officeDocument/2006/relationships" r:id="rId3"/>
            <a:extLst>
              <a:ext uri="{FF2B5EF4-FFF2-40B4-BE49-F238E27FC236}">
                <a16:creationId xmlns:a16="http://schemas.microsoft.com/office/drawing/2014/main" id="{00000000-0008-0000-3300-000022000000}"/>
              </a:ext>
            </a:extLst>
          </xdr:cNvPr>
          <xdr:cNvSpPr/>
        </xdr:nvSpPr>
        <xdr:spPr>
          <a:xfrm>
            <a:off x="3225" y="1385"/>
            <a:ext cx="924" cy="502"/>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目录</a:t>
            </a:r>
          </a:p>
        </xdr:txBody>
      </xdr:sp>
    </xdr:grpSp>
    <xdr:clientData/>
  </xdr:twoCellAnchor>
  <xdr:twoCellAnchor>
    <xdr:from>
      <xdr:col>0</xdr:col>
      <xdr:colOff>635</xdr:colOff>
      <xdr:row>1</xdr:row>
      <xdr:rowOff>300355</xdr:rowOff>
    </xdr:from>
    <xdr:to>
      <xdr:col>5</xdr:col>
      <xdr:colOff>327660</xdr:colOff>
      <xdr:row>2</xdr:row>
      <xdr:rowOff>293370</xdr:rowOff>
    </xdr:to>
    <xdr:grpSp>
      <xdr:nvGrpSpPr>
        <xdr:cNvPr id="35" name="组合 34">
          <a:extLst>
            <a:ext uri="{FF2B5EF4-FFF2-40B4-BE49-F238E27FC236}">
              <a16:creationId xmlns:a16="http://schemas.microsoft.com/office/drawing/2014/main" id="{00000000-0008-0000-3300-000023000000}"/>
            </a:ext>
          </a:extLst>
        </xdr:cNvPr>
        <xdr:cNvGrpSpPr/>
      </xdr:nvGrpSpPr>
      <xdr:grpSpPr>
        <a:xfrm>
          <a:off x="635" y="898314"/>
          <a:ext cx="5481108" cy="321098"/>
          <a:chOff x="0" y="1384"/>
          <a:chExt cx="4149" cy="503"/>
        </a:xfrm>
      </xdr:grpSpPr>
      <xdr:sp macro="" textlink="">
        <xdr:nvSpPr>
          <xdr:cNvPr id="36" name="圆角矩形 35">
            <a:hlinkClick xmlns:r="http://schemas.openxmlformats.org/officeDocument/2006/relationships" r:id="rId1"/>
            <a:extLst>
              <a:ext uri="{FF2B5EF4-FFF2-40B4-BE49-F238E27FC236}">
                <a16:creationId xmlns:a16="http://schemas.microsoft.com/office/drawing/2014/main" id="{00000000-0008-0000-3300-000024000000}"/>
              </a:ext>
            </a:extLst>
          </xdr:cNvPr>
          <xdr:cNvSpPr/>
        </xdr:nvSpPr>
        <xdr:spPr>
          <a:xfrm>
            <a:off x="0" y="1386"/>
            <a:ext cx="1792" cy="499"/>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200" b="1">
                <a:latin typeface="等线" panose="02010600030101010101" charset="-122"/>
                <a:ea typeface="等线" panose="02010600030101010101" charset="-122"/>
              </a:rPr>
              <a:t>美国发货须知</a:t>
            </a:r>
          </a:p>
        </xdr:txBody>
      </xdr:sp>
      <xdr:sp macro="" textlink="">
        <xdr:nvSpPr>
          <xdr:cNvPr id="37" name="圆角矩形 36">
            <a:hlinkClick xmlns:r="http://schemas.openxmlformats.org/officeDocument/2006/relationships" r:id="rId2"/>
            <a:extLst>
              <a:ext uri="{FF2B5EF4-FFF2-40B4-BE49-F238E27FC236}">
                <a16:creationId xmlns:a16="http://schemas.microsoft.com/office/drawing/2014/main" id="{00000000-0008-0000-3300-000025000000}"/>
              </a:ext>
            </a:extLst>
          </xdr:cNvPr>
          <xdr:cNvSpPr/>
        </xdr:nvSpPr>
        <xdr:spPr>
          <a:xfrm>
            <a:off x="1810" y="1384"/>
            <a:ext cx="1394" cy="503"/>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保险服务</a:t>
            </a:r>
          </a:p>
        </xdr:txBody>
      </xdr:sp>
      <xdr:sp macro="" textlink="">
        <xdr:nvSpPr>
          <xdr:cNvPr id="38" name="圆角矩形 37">
            <a:hlinkClick xmlns:r="http://schemas.openxmlformats.org/officeDocument/2006/relationships" r:id="rId3"/>
            <a:extLst>
              <a:ext uri="{FF2B5EF4-FFF2-40B4-BE49-F238E27FC236}">
                <a16:creationId xmlns:a16="http://schemas.microsoft.com/office/drawing/2014/main" id="{00000000-0008-0000-3300-000026000000}"/>
              </a:ext>
            </a:extLst>
          </xdr:cNvPr>
          <xdr:cNvSpPr/>
        </xdr:nvSpPr>
        <xdr:spPr>
          <a:xfrm>
            <a:off x="3225" y="1385"/>
            <a:ext cx="924" cy="502"/>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目录</a:t>
            </a:r>
          </a:p>
        </xdr:txBody>
      </xdr:sp>
    </xdr:grpSp>
    <xdr:clientData/>
  </xdr:twoCellAnchor>
  <xdr:twoCellAnchor>
    <xdr:from>
      <xdr:col>0</xdr:col>
      <xdr:colOff>635</xdr:colOff>
      <xdr:row>1</xdr:row>
      <xdr:rowOff>288925</xdr:rowOff>
    </xdr:from>
    <xdr:to>
      <xdr:col>5</xdr:col>
      <xdr:colOff>327660</xdr:colOff>
      <xdr:row>2</xdr:row>
      <xdr:rowOff>281940</xdr:rowOff>
    </xdr:to>
    <xdr:grpSp>
      <xdr:nvGrpSpPr>
        <xdr:cNvPr id="39" name="组合 38">
          <a:extLst>
            <a:ext uri="{FF2B5EF4-FFF2-40B4-BE49-F238E27FC236}">
              <a16:creationId xmlns:a16="http://schemas.microsoft.com/office/drawing/2014/main" id="{00000000-0008-0000-3300-000027000000}"/>
            </a:ext>
          </a:extLst>
        </xdr:cNvPr>
        <xdr:cNvGrpSpPr/>
      </xdr:nvGrpSpPr>
      <xdr:grpSpPr>
        <a:xfrm>
          <a:off x="635" y="886884"/>
          <a:ext cx="5481108" cy="321098"/>
          <a:chOff x="0" y="1384"/>
          <a:chExt cx="4149" cy="503"/>
        </a:xfrm>
      </xdr:grpSpPr>
      <xdr:sp macro="" textlink="">
        <xdr:nvSpPr>
          <xdr:cNvPr id="40" name="圆角矩形 39">
            <a:extLst>
              <a:ext uri="{FF2B5EF4-FFF2-40B4-BE49-F238E27FC236}">
                <a16:creationId xmlns:a16="http://schemas.microsoft.com/office/drawing/2014/main" id="{00000000-0008-0000-3300-000028000000}"/>
              </a:ext>
            </a:extLst>
          </xdr:cNvPr>
          <xdr:cNvSpPr/>
        </xdr:nvSpPr>
        <xdr:spPr>
          <a:xfrm>
            <a:off x="0" y="1386"/>
            <a:ext cx="1792" cy="499"/>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200" b="1">
                <a:latin typeface="等线" panose="02010600030101010101" charset="-122"/>
                <a:ea typeface="等线" panose="02010600030101010101" charset="-122"/>
              </a:rPr>
              <a:t>美国发货须知</a:t>
            </a:r>
          </a:p>
        </xdr:txBody>
      </xdr:sp>
      <xdr:sp macro="" textlink="">
        <xdr:nvSpPr>
          <xdr:cNvPr id="41" name="圆角矩形 40">
            <a:extLst>
              <a:ext uri="{FF2B5EF4-FFF2-40B4-BE49-F238E27FC236}">
                <a16:creationId xmlns:a16="http://schemas.microsoft.com/office/drawing/2014/main" id="{00000000-0008-0000-3300-000029000000}"/>
              </a:ext>
            </a:extLst>
          </xdr:cNvPr>
          <xdr:cNvSpPr/>
        </xdr:nvSpPr>
        <xdr:spPr>
          <a:xfrm>
            <a:off x="1810" y="1384"/>
            <a:ext cx="1394" cy="503"/>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保险服务</a:t>
            </a:r>
          </a:p>
        </xdr:txBody>
      </xdr:sp>
      <xdr:sp macro="" textlink="">
        <xdr:nvSpPr>
          <xdr:cNvPr id="42" name="圆角矩形 41">
            <a:extLst>
              <a:ext uri="{FF2B5EF4-FFF2-40B4-BE49-F238E27FC236}">
                <a16:creationId xmlns:a16="http://schemas.microsoft.com/office/drawing/2014/main" id="{00000000-0008-0000-3300-00002A000000}"/>
              </a:ext>
            </a:extLst>
          </xdr:cNvPr>
          <xdr:cNvSpPr/>
        </xdr:nvSpPr>
        <xdr:spPr>
          <a:xfrm>
            <a:off x="3225" y="1385"/>
            <a:ext cx="924" cy="502"/>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目录</a:t>
            </a:r>
          </a:p>
        </xdr:txBody>
      </xdr:sp>
    </xdr:grpSp>
    <xdr:clientData/>
  </xdr:twoCellAnchor>
  <xdr:twoCellAnchor>
    <xdr:from>
      <xdr:col>0</xdr:col>
      <xdr:colOff>635</xdr:colOff>
      <xdr:row>1</xdr:row>
      <xdr:rowOff>295910</xdr:rowOff>
    </xdr:from>
    <xdr:to>
      <xdr:col>5</xdr:col>
      <xdr:colOff>327660</xdr:colOff>
      <xdr:row>2</xdr:row>
      <xdr:rowOff>288925</xdr:rowOff>
    </xdr:to>
    <xdr:grpSp>
      <xdr:nvGrpSpPr>
        <xdr:cNvPr id="43" name="组合 42">
          <a:extLst>
            <a:ext uri="{FF2B5EF4-FFF2-40B4-BE49-F238E27FC236}">
              <a16:creationId xmlns:a16="http://schemas.microsoft.com/office/drawing/2014/main" id="{00000000-0008-0000-3300-00002B000000}"/>
            </a:ext>
          </a:extLst>
        </xdr:cNvPr>
        <xdr:cNvGrpSpPr/>
      </xdr:nvGrpSpPr>
      <xdr:grpSpPr>
        <a:xfrm>
          <a:off x="635" y="893869"/>
          <a:ext cx="5481108" cy="321098"/>
          <a:chOff x="0" y="1384"/>
          <a:chExt cx="4149" cy="503"/>
        </a:xfrm>
      </xdr:grpSpPr>
      <xdr:sp macro="" textlink="">
        <xdr:nvSpPr>
          <xdr:cNvPr id="44" name="圆角矩形 43">
            <a:extLst>
              <a:ext uri="{FF2B5EF4-FFF2-40B4-BE49-F238E27FC236}">
                <a16:creationId xmlns:a16="http://schemas.microsoft.com/office/drawing/2014/main" id="{00000000-0008-0000-3300-00002C000000}"/>
              </a:ext>
            </a:extLst>
          </xdr:cNvPr>
          <xdr:cNvSpPr/>
        </xdr:nvSpPr>
        <xdr:spPr>
          <a:xfrm>
            <a:off x="0" y="1386"/>
            <a:ext cx="1792" cy="499"/>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200" b="1">
                <a:latin typeface="等线" panose="02010600030101010101" charset="-122"/>
                <a:ea typeface="等线" panose="02010600030101010101" charset="-122"/>
              </a:rPr>
              <a:t>美国发货须知</a:t>
            </a:r>
          </a:p>
        </xdr:txBody>
      </xdr:sp>
      <xdr:sp macro="" textlink="">
        <xdr:nvSpPr>
          <xdr:cNvPr id="45" name="圆角矩形 44">
            <a:extLst>
              <a:ext uri="{FF2B5EF4-FFF2-40B4-BE49-F238E27FC236}">
                <a16:creationId xmlns:a16="http://schemas.microsoft.com/office/drawing/2014/main" id="{00000000-0008-0000-3300-00002D000000}"/>
              </a:ext>
            </a:extLst>
          </xdr:cNvPr>
          <xdr:cNvSpPr/>
        </xdr:nvSpPr>
        <xdr:spPr>
          <a:xfrm>
            <a:off x="1810" y="1384"/>
            <a:ext cx="1394" cy="503"/>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保险服务</a:t>
            </a:r>
          </a:p>
        </xdr:txBody>
      </xdr:sp>
      <xdr:sp macro="" textlink="">
        <xdr:nvSpPr>
          <xdr:cNvPr id="46" name="圆角矩形 45">
            <a:extLst>
              <a:ext uri="{FF2B5EF4-FFF2-40B4-BE49-F238E27FC236}">
                <a16:creationId xmlns:a16="http://schemas.microsoft.com/office/drawing/2014/main" id="{00000000-0008-0000-3300-00002E000000}"/>
              </a:ext>
            </a:extLst>
          </xdr:cNvPr>
          <xdr:cNvSpPr/>
        </xdr:nvSpPr>
        <xdr:spPr>
          <a:xfrm>
            <a:off x="3225" y="1385"/>
            <a:ext cx="924" cy="502"/>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目录</a:t>
            </a:r>
          </a:p>
        </xdr:txBody>
      </xdr:sp>
    </xdr:grpSp>
    <xdr:clientData/>
  </xdr:twoCellAnchor>
  <xdr:twoCellAnchor>
    <xdr:from>
      <xdr:col>0</xdr:col>
      <xdr:colOff>635</xdr:colOff>
      <xdr:row>1</xdr:row>
      <xdr:rowOff>295910</xdr:rowOff>
    </xdr:from>
    <xdr:to>
      <xdr:col>5</xdr:col>
      <xdr:colOff>327660</xdr:colOff>
      <xdr:row>2</xdr:row>
      <xdr:rowOff>288925</xdr:rowOff>
    </xdr:to>
    <xdr:grpSp>
      <xdr:nvGrpSpPr>
        <xdr:cNvPr id="47" name="组合 46">
          <a:extLst>
            <a:ext uri="{FF2B5EF4-FFF2-40B4-BE49-F238E27FC236}">
              <a16:creationId xmlns:a16="http://schemas.microsoft.com/office/drawing/2014/main" id="{00000000-0008-0000-3300-00002F000000}"/>
            </a:ext>
          </a:extLst>
        </xdr:cNvPr>
        <xdr:cNvGrpSpPr/>
      </xdr:nvGrpSpPr>
      <xdr:grpSpPr>
        <a:xfrm>
          <a:off x="635" y="893869"/>
          <a:ext cx="5481108" cy="321098"/>
          <a:chOff x="0" y="1384"/>
          <a:chExt cx="4149" cy="503"/>
        </a:xfrm>
      </xdr:grpSpPr>
      <xdr:sp macro="" textlink="">
        <xdr:nvSpPr>
          <xdr:cNvPr id="48" name="圆角矩形 47">
            <a:hlinkClick xmlns:r="http://schemas.openxmlformats.org/officeDocument/2006/relationships" r:id="rId1"/>
            <a:extLst>
              <a:ext uri="{FF2B5EF4-FFF2-40B4-BE49-F238E27FC236}">
                <a16:creationId xmlns:a16="http://schemas.microsoft.com/office/drawing/2014/main" id="{00000000-0008-0000-3300-000030000000}"/>
              </a:ext>
            </a:extLst>
          </xdr:cNvPr>
          <xdr:cNvSpPr/>
        </xdr:nvSpPr>
        <xdr:spPr>
          <a:xfrm>
            <a:off x="0" y="1386"/>
            <a:ext cx="1792" cy="499"/>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200" b="1">
                <a:latin typeface="等线" panose="02010600030101010101" charset="-122"/>
                <a:ea typeface="等线" panose="02010600030101010101" charset="-122"/>
              </a:rPr>
              <a:t>美国发货须知</a:t>
            </a:r>
          </a:p>
        </xdr:txBody>
      </xdr:sp>
      <xdr:sp macro="" textlink="">
        <xdr:nvSpPr>
          <xdr:cNvPr id="49" name="圆角矩形 48">
            <a:hlinkClick xmlns:r="http://schemas.openxmlformats.org/officeDocument/2006/relationships" r:id="rId2"/>
            <a:extLst>
              <a:ext uri="{FF2B5EF4-FFF2-40B4-BE49-F238E27FC236}">
                <a16:creationId xmlns:a16="http://schemas.microsoft.com/office/drawing/2014/main" id="{00000000-0008-0000-3300-000031000000}"/>
              </a:ext>
            </a:extLst>
          </xdr:cNvPr>
          <xdr:cNvSpPr/>
        </xdr:nvSpPr>
        <xdr:spPr>
          <a:xfrm>
            <a:off x="1810" y="1384"/>
            <a:ext cx="1394" cy="503"/>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保险服务</a:t>
            </a:r>
          </a:p>
        </xdr:txBody>
      </xdr:sp>
      <xdr:sp macro="" textlink="">
        <xdr:nvSpPr>
          <xdr:cNvPr id="50" name="圆角矩形 49">
            <a:hlinkClick xmlns:r="http://schemas.openxmlformats.org/officeDocument/2006/relationships" r:id="rId3"/>
            <a:extLst>
              <a:ext uri="{FF2B5EF4-FFF2-40B4-BE49-F238E27FC236}">
                <a16:creationId xmlns:a16="http://schemas.microsoft.com/office/drawing/2014/main" id="{00000000-0008-0000-3300-000032000000}"/>
              </a:ext>
            </a:extLst>
          </xdr:cNvPr>
          <xdr:cNvSpPr/>
        </xdr:nvSpPr>
        <xdr:spPr>
          <a:xfrm>
            <a:off x="3225" y="1385"/>
            <a:ext cx="924" cy="502"/>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目录</a:t>
            </a:r>
          </a:p>
        </xdr:txBody>
      </xdr:sp>
    </xdr:grpSp>
    <xdr:clientData/>
  </xdr:twoCellAnchor>
  <xdr:twoCellAnchor>
    <xdr:from>
      <xdr:col>0</xdr:col>
      <xdr:colOff>635</xdr:colOff>
      <xdr:row>1</xdr:row>
      <xdr:rowOff>295910</xdr:rowOff>
    </xdr:from>
    <xdr:to>
      <xdr:col>6</xdr:col>
      <xdr:colOff>327660</xdr:colOff>
      <xdr:row>2</xdr:row>
      <xdr:rowOff>288925</xdr:rowOff>
    </xdr:to>
    <xdr:grpSp>
      <xdr:nvGrpSpPr>
        <xdr:cNvPr id="51" name="组合 50">
          <a:extLst>
            <a:ext uri="{FF2B5EF4-FFF2-40B4-BE49-F238E27FC236}">
              <a16:creationId xmlns:a16="http://schemas.microsoft.com/office/drawing/2014/main" id="{00000000-0008-0000-3300-000033000000}"/>
            </a:ext>
          </a:extLst>
        </xdr:cNvPr>
        <xdr:cNvGrpSpPr/>
      </xdr:nvGrpSpPr>
      <xdr:grpSpPr>
        <a:xfrm>
          <a:off x="635" y="893869"/>
          <a:ext cx="6063192" cy="321098"/>
          <a:chOff x="0" y="1384"/>
          <a:chExt cx="4149" cy="503"/>
        </a:xfrm>
      </xdr:grpSpPr>
      <xdr:sp macro="" textlink="">
        <xdr:nvSpPr>
          <xdr:cNvPr id="52" name="圆角矩形 51">
            <a:extLst>
              <a:ext uri="{FF2B5EF4-FFF2-40B4-BE49-F238E27FC236}">
                <a16:creationId xmlns:a16="http://schemas.microsoft.com/office/drawing/2014/main" id="{00000000-0008-0000-3300-000034000000}"/>
              </a:ext>
            </a:extLst>
          </xdr:cNvPr>
          <xdr:cNvSpPr/>
        </xdr:nvSpPr>
        <xdr:spPr>
          <a:xfrm>
            <a:off x="0" y="1386"/>
            <a:ext cx="1792" cy="499"/>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200" b="1">
                <a:latin typeface="等线" panose="02010600030101010101" charset="-122"/>
                <a:ea typeface="等线" panose="02010600030101010101" charset="-122"/>
              </a:rPr>
              <a:t>美国发货须知</a:t>
            </a:r>
          </a:p>
        </xdr:txBody>
      </xdr:sp>
      <xdr:sp macro="" textlink="">
        <xdr:nvSpPr>
          <xdr:cNvPr id="53" name="圆角矩形 52">
            <a:extLst>
              <a:ext uri="{FF2B5EF4-FFF2-40B4-BE49-F238E27FC236}">
                <a16:creationId xmlns:a16="http://schemas.microsoft.com/office/drawing/2014/main" id="{00000000-0008-0000-3300-000035000000}"/>
              </a:ext>
            </a:extLst>
          </xdr:cNvPr>
          <xdr:cNvSpPr/>
        </xdr:nvSpPr>
        <xdr:spPr>
          <a:xfrm>
            <a:off x="1810" y="1384"/>
            <a:ext cx="1394" cy="503"/>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保险服务</a:t>
            </a:r>
          </a:p>
        </xdr:txBody>
      </xdr:sp>
      <xdr:sp macro="" textlink="">
        <xdr:nvSpPr>
          <xdr:cNvPr id="54" name="圆角矩形 53">
            <a:extLst>
              <a:ext uri="{FF2B5EF4-FFF2-40B4-BE49-F238E27FC236}">
                <a16:creationId xmlns:a16="http://schemas.microsoft.com/office/drawing/2014/main" id="{00000000-0008-0000-3300-000036000000}"/>
              </a:ext>
            </a:extLst>
          </xdr:cNvPr>
          <xdr:cNvSpPr/>
        </xdr:nvSpPr>
        <xdr:spPr>
          <a:xfrm>
            <a:off x="3225" y="1385"/>
            <a:ext cx="924" cy="502"/>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目录</a:t>
            </a:r>
          </a:p>
        </xdr:txBody>
      </xdr:sp>
    </xdr:grpSp>
    <xdr:clientData/>
  </xdr:twoCellAnchor>
  <xdr:twoCellAnchor editAs="oneCell">
    <xdr:from>
      <xdr:col>0</xdr:col>
      <xdr:colOff>12065</xdr:colOff>
      <xdr:row>0</xdr:row>
      <xdr:rowOff>635</xdr:rowOff>
    </xdr:from>
    <xdr:to>
      <xdr:col>1</xdr:col>
      <xdr:colOff>347345</xdr:colOff>
      <xdr:row>1</xdr:row>
      <xdr:rowOff>295275</xdr:rowOff>
    </xdr:to>
    <xdr:pic>
      <xdr:nvPicPr>
        <xdr:cNvPr id="55" name="图片 54" descr="567f814ed1e5eaa0c6a2fc75e034d48">
          <a:extLst>
            <a:ext uri="{FF2B5EF4-FFF2-40B4-BE49-F238E27FC236}">
              <a16:creationId xmlns:a16="http://schemas.microsoft.com/office/drawing/2014/main" id="{00000000-0008-0000-3300-000037000000}"/>
            </a:ext>
          </a:extLst>
        </xdr:cNvPr>
        <xdr:cNvPicPr>
          <a:picLocks noChangeAspect="1"/>
        </xdr:cNvPicPr>
      </xdr:nvPicPr>
      <xdr:blipFill>
        <a:blip xmlns:r="http://schemas.openxmlformats.org/officeDocument/2006/relationships" r:embed="rId4"/>
        <a:srcRect l="10226" t="26911" r="16577" b="30032"/>
        <a:stretch>
          <a:fillRect/>
        </a:stretch>
      </xdr:blipFill>
      <xdr:spPr>
        <a:xfrm>
          <a:off x="12065" y="635"/>
          <a:ext cx="1407160" cy="891540"/>
        </a:xfrm>
        <a:prstGeom prst="rect">
          <a:avLst/>
        </a:prstGeom>
      </xdr:spPr>
    </xdr:pic>
    <xdr:clientData/>
  </xdr:twoCellAnchor>
  <xdr:twoCellAnchor>
    <xdr:from>
      <xdr:col>0</xdr:col>
      <xdr:colOff>635</xdr:colOff>
      <xdr:row>1</xdr:row>
      <xdr:rowOff>295910</xdr:rowOff>
    </xdr:from>
    <xdr:to>
      <xdr:col>6</xdr:col>
      <xdr:colOff>327660</xdr:colOff>
      <xdr:row>2</xdr:row>
      <xdr:rowOff>288925</xdr:rowOff>
    </xdr:to>
    <xdr:grpSp>
      <xdr:nvGrpSpPr>
        <xdr:cNvPr id="56" name="组合 55">
          <a:extLst>
            <a:ext uri="{FF2B5EF4-FFF2-40B4-BE49-F238E27FC236}">
              <a16:creationId xmlns:a16="http://schemas.microsoft.com/office/drawing/2014/main" id="{00000000-0008-0000-3300-000038000000}"/>
            </a:ext>
          </a:extLst>
        </xdr:cNvPr>
        <xdr:cNvGrpSpPr/>
      </xdr:nvGrpSpPr>
      <xdr:grpSpPr>
        <a:xfrm>
          <a:off x="635" y="893869"/>
          <a:ext cx="6063192" cy="321098"/>
          <a:chOff x="0" y="1384"/>
          <a:chExt cx="4149" cy="503"/>
        </a:xfrm>
      </xdr:grpSpPr>
      <xdr:sp macro="" textlink="">
        <xdr:nvSpPr>
          <xdr:cNvPr id="57" name="圆角矩形 56">
            <a:hlinkClick xmlns:r="http://schemas.openxmlformats.org/officeDocument/2006/relationships" r:id="rId1"/>
            <a:extLst>
              <a:ext uri="{FF2B5EF4-FFF2-40B4-BE49-F238E27FC236}">
                <a16:creationId xmlns:a16="http://schemas.microsoft.com/office/drawing/2014/main" id="{00000000-0008-0000-3300-000039000000}"/>
              </a:ext>
            </a:extLst>
          </xdr:cNvPr>
          <xdr:cNvSpPr/>
        </xdr:nvSpPr>
        <xdr:spPr>
          <a:xfrm>
            <a:off x="0" y="1386"/>
            <a:ext cx="1792" cy="499"/>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200" b="1">
                <a:latin typeface="等线" panose="02010600030101010101" charset="-122"/>
                <a:ea typeface="等线" panose="02010600030101010101" charset="-122"/>
              </a:rPr>
              <a:t>美国发货须知</a:t>
            </a:r>
          </a:p>
        </xdr:txBody>
      </xdr:sp>
      <xdr:sp macro="" textlink="">
        <xdr:nvSpPr>
          <xdr:cNvPr id="58" name="圆角矩形 57">
            <a:hlinkClick xmlns:r="http://schemas.openxmlformats.org/officeDocument/2006/relationships" r:id="rId2"/>
            <a:extLst>
              <a:ext uri="{FF2B5EF4-FFF2-40B4-BE49-F238E27FC236}">
                <a16:creationId xmlns:a16="http://schemas.microsoft.com/office/drawing/2014/main" id="{00000000-0008-0000-3300-00003A000000}"/>
              </a:ext>
            </a:extLst>
          </xdr:cNvPr>
          <xdr:cNvSpPr/>
        </xdr:nvSpPr>
        <xdr:spPr>
          <a:xfrm>
            <a:off x="1810" y="1384"/>
            <a:ext cx="1394" cy="503"/>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保险服务</a:t>
            </a:r>
          </a:p>
        </xdr:txBody>
      </xdr:sp>
      <xdr:sp macro="" textlink="">
        <xdr:nvSpPr>
          <xdr:cNvPr id="59" name="圆角矩形 58">
            <a:hlinkClick xmlns:r="http://schemas.openxmlformats.org/officeDocument/2006/relationships" r:id="rId3"/>
            <a:extLst>
              <a:ext uri="{FF2B5EF4-FFF2-40B4-BE49-F238E27FC236}">
                <a16:creationId xmlns:a16="http://schemas.microsoft.com/office/drawing/2014/main" id="{00000000-0008-0000-3300-00003B000000}"/>
              </a:ext>
            </a:extLst>
          </xdr:cNvPr>
          <xdr:cNvSpPr/>
        </xdr:nvSpPr>
        <xdr:spPr>
          <a:xfrm>
            <a:off x="3225" y="1385"/>
            <a:ext cx="924" cy="502"/>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目录</a:t>
            </a:r>
          </a:p>
        </xdr:txBody>
      </xdr:sp>
    </xdr:grpSp>
    <xdr:clientData/>
  </xdr:twoCellAnchor>
  <xdr:twoCellAnchor>
    <xdr:from>
      <xdr:col>0</xdr:col>
      <xdr:colOff>635</xdr:colOff>
      <xdr:row>1</xdr:row>
      <xdr:rowOff>295910</xdr:rowOff>
    </xdr:from>
    <xdr:to>
      <xdr:col>6</xdr:col>
      <xdr:colOff>327660</xdr:colOff>
      <xdr:row>2</xdr:row>
      <xdr:rowOff>288925</xdr:rowOff>
    </xdr:to>
    <xdr:grpSp>
      <xdr:nvGrpSpPr>
        <xdr:cNvPr id="60" name="组合 59">
          <a:extLst>
            <a:ext uri="{FF2B5EF4-FFF2-40B4-BE49-F238E27FC236}">
              <a16:creationId xmlns:a16="http://schemas.microsoft.com/office/drawing/2014/main" id="{00000000-0008-0000-3300-00003C000000}"/>
            </a:ext>
          </a:extLst>
        </xdr:cNvPr>
        <xdr:cNvGrpSpPr/>
      </xdr:nvGrpSpPr>
      <xdr:grpSpPr>
        <a:xfrm>
          <a:off x="635" y="893869"/>
          <a:ext cx="6063192" cy="321098"/>
          <a:chOff x="0" y="1384"/>
          <a:chExt cx="4149" cy="503"/>
        </a:xfrm>
      </xdr:grpSpPr>
      <xdr:sp macro="" textlink="">
        <xdr:nvSpPr>
          <xdr:cNvPr id="61" name="圆角矩形 60">
            <a:extLst>
              <a:ext uri="{FF2B5EF4-FFF2-40B4-BE49-F238E27FC236}">
                <a16:creationId xmlns:a16="http://schemas.microsoft.com/office/drawing/2014/main" id="{00000000-0008-0000-3300-00003D000000}"/>
              </a:ext>
            </a:extLst>
          </xdr:cNvPr>
          <xdr:cNvSpPr/>
        </xdr:nvSpPr>
        <xdr:spPr>
          <a:xfrm>
            <a:off x="0" y="1386"/>
            <a:ext cx="1792" cy="499"/>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200" b="1">
                <a:latin typeface="等线" panose="02010600030101010101" charset="-122"/>
                <a:ea typeface="等线" panose="02010600030101010101" charset="-122"/>
              </a:rPr>
              <a:t>美国发货须知</a:t>
            </a:r>
          </a:p>
        </xdr:txBody>
      </xdr:sp>
      <xdr:sp macro="" textlink="">
        <xdr:nvSpPr>
          <xdr:cNvPr id="62" name="圆角矩形 61">
            <a:extLst>
              <a:ext uri="{FF2B5EF4-FFF2-40B4-BE49-F238E27FC236}">
                <a16:creationId xmlns:a16="http://schemas.microsoft.com/office/drawing/2014/main" id="{00000000-0008-0000-3300-00003E000000}"/>
              </a:ext>
            </a:extLst>
          </xdr:cNvPr>
          <xdr:cNvSpPr/>
        </xdr:nvSpPr>
        <xdr:spPr>
          <a:xfrm>
            <a:off x="1810" y="1384"/>
            <a:ext cx="1394" cy="503"/>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保险服务</a:t>
            </a:r>
          </a:p>
        </xdr:txBody>
      </xdr:sp>
      <xdr:sp macro="" textlink="">
        <xdr:nvSpPr>
          <xdr:cNvPr id="63" name="圆角矩形 62">
            <a:extLst>
              <a:ext uri="{FF2B5EF4-FFF2-40B4-BE49-F238E27FC236}">
                <a16:creationId xmlns:a16="http://schemas.microsoft.com/office/drawing/2014/main" id="{00000000-0008-0000-3300-00003F000000}"/>
              </a:ext>
            </a:extLst>
          </xdr:cNvPr>
          <xdr:cNvSpPr/>
        </xdr:nvSpPr>
        <xdr:spPr>
          <a:xfrm>
            <a:off x="3225" y="1385"/>
            <a:ext cx="924" cy="502"/>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目录</a:t>
            </a:r>
          </a:p>
        </xdr:txBody>
      </xdr:sp>
    </xdr:grpSp>
    <xdr:clientData/>
  </xdr:twoCellAnchor>
  <xdr:twoCellAnchor>
    <xdr:from>
      <xdr:col>0</xdr:col>
      <xdr:colOff>635</xdr:colOff>
      <xdr:row>1</xdr:row>
      <xdr:rowOff>295910</xdr:rowOff>
    </xdr:from>
    <xdr:to>
      <xdr:col>6</xdr:col>
      <xdr:colOff>327660</xdr:colOff>
      <xdr:row>2</xdr:row>
      <xdr:rowOff>288925</xdr:rowOff>
    </xdr:to>
    <xdr:grpSp>
      <xdr:nvGrpSpPr>
        <xdr:cNvPr id="64" name="组合 63">
          <a:extLst>
            <a:ext uri="{FF2B5EF4-FFF2-40B4-BE49-F238E27FC236}">
              <a16:creationId xmlns:a16="http://schemas.microsoft.com/office/drawing/2014/main" id="{00000000-0008-0000-3300-000040000000}"/>
            </a:ext>
          </a:extLst>
        </xdr:cNvPr>
        <xdr:cNvGrpSpPr/>
      </xdr:nvGrpSpPr>
      <xdr:grpSpPr>
        <a:xfrm>
          <a:off x="635" y="893869"/>
          <a:ext cx="6063192" cy="321098"/>
          <a:chOff x="0" y="1384"/>
          <a:chExt cx="4149" cy="503"/>
        </a:xfrm>
      </xdr:grpSpPr>
      <xdr:sp macro="" textlink="">
        <xdr:nvSpPr>
          <xdr:cNvPr id="65" name="圆角矩形 64">
            <a:hlinkClick xmlns:r="http://schemas.openxmlformats.org/officeDocument/2006/relationships" r:id="rId1"/>
            <a:extLst>
              <a:ext uri="{FF2B5EF4-FFF2-40B4-BE49-F238E27FC236}">
                <a16:creationId xmlns:a16="http://schemas.microsoft.com/office/drawing/2014/main" id="{00000000-0008-0000-3300-000041000000}"/>
              </a:ext>
            </a:extLst>
          </xdr:cNvPr>
          <xdr:cNvSpPr/>
        </xdr:nvSpPr>
        <xdr:spPr>
          <a:xfrm>
            <a:off x="0" y="1386"/>
            <a:ext cx="1792" cy="499"/>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200" b="1">
                <a:latin typeface="等线" panose="02010600030101010101" charset="-122"/>
                <a:ea typeface="等线" panose="02010600030101010101" charset="-122"/>
              </a:rPr>
              <a:t>美国发货须知</a:t>
            </a:r>
          </a:p>
        </xdr:txBody>
      </xdr:sp>
      <xdr:sp macro="" textlink="">
        <xdr:nvSpPr>
          <xdr:cNvPr id="66" name="圆角矩形 65">
            <a:hlinkClick xmlns:r="http://schemas.openxmlformats.org/officeDocument/2006/relationships" r:id="rId2"/>
            <a:extLst>
              <a:ext uri="{FF2B5EF4-FFF2-40B4-BE49-F238E27FC236}">
                <a16:creationId xmlns:a16="http://schemas.microsoft.com/office/drawing/2014/main" id="{00000000-0008-0000-3300-000042000000}"/>
              </a:ext>
            </a:extLst>
          </xdr:cNvPr>
          <xdr:cNvSpPr/>
        </xdr:nvSpPr>
        <xdr:spPr>
          <a:xfrm>
            <a:off x="1810" y="1384"/>
            <a:ext cx="1394" cy="503"/>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保险服务</a:t>
            </a:r>
          </a:p>
        </xdr:txBody>
      </xdr:sp>
      <xdr:sp macro="" textlink="">
        <xdr:nvSpPr>
          <xdr:cNvPr id="67" name="圆角矩形 66">
            <a:hlinkClick xmlns:r="http://schemas.openxmlformats.org/officeDocument/2006/relationships" r:id="rId3"/>
            <a:extLst>
              <a:ext uri="{FF2B5EF4-FFF2-40B4-BE49-F238E27FC236}">
                <a16:creationId xmlns:a16="http://schemas.microsoft.com/office/drawing/2014/main" id="{00000000-0008-0000-3300-000043000000}"/>
              </a:ext>
            </a:extLst>
          </xdr:cNvPr>
          <xdr:cNvSpPr/>
        </xdr:nvSpPr>
        <xdr:spPr>
          <a:xfrm>
            <a:off x="3225" y="1385"/>
            <a:ext cx="924" cy="502"/>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目录</a:t>
            </a:r>
          </a:p>
        </xdr:txBody>
      </xdr:sp>
    </xdr:grpSp>
    <xdr:clientData/>
  </xdr:twoCellAnchor>
  <xdr:twoCellAnchor>
    <xdr:from>
      <xdr:col>0</xdr:col>
      <xdr:colOff>635</xdr:colOff>
      <xdr:row>1</xdr:row>
      <xdr:rowOff>300355</xdr:rowOff>
    </xdr:from>
    <xdr:to>
      <xdr:col>6</xdr:col>
      <xdr:colOff>327660</xdr:colOff>
      <xdr:row>2</xdr:row>
      <xdr:rowOff>293370</xdr:rowOff>
    </xdr:to>
    <xdr:grpSp>
      <xdr:nvGrpSpPr>
        <xdr:cNvPr id="68" name="组合 67">
          <a:extLst>
            <a:ext uri="{FF2B5EF4-FFF2-40B4-BE49-F238E27FC236}">
              <a16:creationId xmlns:a16="http://schemas.microsoft.com/office/drawing/2014/main" id="{00000000-0008-0000-3300-000044000000}"/>
            </a:ext>
          </a:extLst>
        </xdr:cNvPr>
        <xdr:cNvGrpSpPr/>
      </xdr:nvGrpSpPr>
      <xdr:grpSpPr>
        <a:xfrm>
          <a:off x="635" y="898314"/>
          <a:ext cx="6063192" cy="321098"/>
          <a:chOff x="0" y="1384"/>
          <a:chExt cx="4149" cy="503"/>
        </a:xfrm>
      </xdr:grpSpPr>
      <xdr:sp macro="" textlink="">
        <xdr:nvSpPr>
          <xdr:cNvPr id="69" name="圆角矩形 68">
            <a:hlinkClick xmlns:r="http://schemas.openxmlformats.org/officeDocument/2006/relationships" r:id="rId1"/>
            <a:extLst>
              <a:ext uri="{FF2B5EF4-FFF2-40B4-BE49-F238E27FC236}">
                <a16:creationId xmlns:a16="http://schemas.microsoft.com/office/drawing/2014/main" id="{00000000-0008-0000-3300-000045000000}"/>
              </a:ext>
            </a:extLst>
          </xdr:cNvPr>
          <xdr:cNvSpPr/>
        </xdr:nvSpPr>
        <xdr:spPr>
          <a:xfrm>
            <a:off x="0" y="1386"/>
            <a:ext cx="1792" cy="499"/>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200" b="1">
                <a:latin typeface="等线" panose="02010600030101010101" charset="-122"/>
                <a:ea typeface="等线" panose="02010600030101010101" charset="-122"/>
              </a:rPr>
              <a:t>美国发货须知</a:t>
            </a:r>
          </a:p>
        </xdr:txBody>
      </xdr:sp>
      <xdr:sp macro="" textlink="">
        <xdr:nvSpPr>
          <xdr:cNvPr id="70" name="圆角矩形 69">
            <a:hlinkClick xmlns:r="http://schemas.openxmlformats.org/officeDocument/2006/relationships" r:id="rId2"/>
            <a:extLst>
              <a:ext uri="{FF2B5EF4-FFF2-40B4-BE49-F238E27FC236}">
                <a16:creationId xmlns:a16="http://schemas.microsoft.com/office/drawing/2014/main" id="{00000000-0008-0000-3300-000046000000}"/>
              </a:ext>
            </a:extLst>
          </xdr:cNvPr>
          <xdr:cNvSpPr/>
        </xdr:nvSpPr>
        <xdr:spPr>
          <a:xfrm>
            <a:off x="1810" y="1384"/>
            <a:ext cx="1394" cy="503"/>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保险服务</a:t>
            </a:r>
          </a:p>
        </xdr:txBody>
      </xdr:sp>
      <xdr:sp macro="" textlink="">
        <xdr:nvSpPr>
          <xdr:cNvPr id="71" name="圆角矩形 70">
            <a:hlinkClick xmlns:r="http://schemas.openxmlformats.org/officeDocument/2006/relationships" r:id="rId3"/>
            <a:extLst>
              <a:ext uri="{FF2B5EF4-FFF2-40B4-BE49-F238E27FC236}">
                <a16:creationId xmlns:a16="http://schemas.microsoft.com/office/drawing/2014/main" id="{00000000-0008-0000-3300-000047000000}"/>
              </a:ext>
            </a:extLst>
          </xdr:cNvPr>
          <xdr:cNvSpPr/>
        </xdr:nvSpPr>
        <xdr:spPr>
          <a:xfrm>
            <a:off x="3225" y="1385"/>
            <a:ext cx="924" cy="502"/>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目录</a:t>
            </a:r>
          </a:p>
        </xdr:txBody>
      </xdr:sp>
    </xdr:grpSp>
    <xdr:clientData/>
  </xdr:twoCellAnchor>
  <xdr:twoCellAnchor>
    <xdr:from>
      <xdr:col>0</xdr:col>
      <xdr:colOff>635</xdr:colOff>
      <xdr:row>1</xdr:row>
      <xdr:rowOff>288925</xdr:rowOff>
    </xdr:from>
    <xdr:to>
      <xdr:col>6</xdr:col>
      <xdr:colOff>327660</xdr:colOff>
      <xdr:row>2</xdr:row>
      <xdr:rowOff>281940</xdr:rowOff>
    </xdr:to>
    <xdr:grpSp>
      <xdr:nvGrpSpPr>
        <xdr:cNvPr id="72" name="组合 71">
          <a:extLst>
            <a:ext uri="{FF2B5EF4-FFF2-40B4-BE49-F238E27FC236}">
              <a16:creationId xmlns:a16="http://schemas.microsoft.com/office/drawing/2014/main" id="{00000000-0008-0000-3300-000048000000}"/>
            </a:ext>
          </a:extLst>
        </xdr:cNvPr>
        <xdr:cNvGrpSpPr/>
      </xdr:nvGrpSpPr>
      <xdr:grpSpPr>
        <a:xfrm>
          <a:off x="635" y="886884"/>
          <a:ext cx="6063192" cy="321098"/>
          <a:chOff x="0" y="1384"/>
          <a:chExt cx="4149" cy="503"/>
        </a:xfrm>
      </xdr:grpSpPr>
      <xdr:sp macro="" textlink="">
        <xdr:nvSpPr>
          <xdr:cNvPr id="73" name="圆角矩形 72">
            <a:extLst>
              <a:ext uri="{FF2B5EF4-FFF2-40B4-BE49-F238E27FC236}">
                <a16:creationId xmlns:a16="http://schemas.microsoft.com/office/drawing/2014/main" id="{00000000-0008-0000-3300-000049000000}"/>
              </a:ext>
            </a:extLst>
          </xdr:cNvPr>
          <xdr:cNvSpPr/>
        </xdr:nvSpPr>
        <xdr:spPr>
          <a:xfrm>
            <a:off x="0" y="1386"/>
            <a:ext cx="1792" cy="499"/>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200" b="1">
                <a:latin typeface="等线" panose="02010600030101010101" charset="-122"/>
                <a:ea typeface="等线" panose="02010600030101010101" charset="-122"/>
              </a:rPr>
              <a:t>美国发货须知</a:t>
            </a:r>
          </a:p>
        </xdr:txBody>
      </xdr:sp>
      <xdr:sp macro="" textlink="">
        <xdr:nvSpPr>
          <xdr:cNvPr id="74" name="圆角矩形 73">
            <a:extLst>
              <a:ext uri="{FF2B5EF4-FFF2-40B4-BE49-F238E27FC236}">
                <a16:creationId xmlns:a16="http://schemas.microsoft.com/office/drawing/2014/main" id="{00000000-0008-0000-3300-00004A000000}"/>
              </a:ext>
            </a:extLst>
          </xdr:cNvPr>
          <xdr:cNvSpPr/>
        </xdr:nvSpPr>
        <xdr:spPr>
          <a:xfrm>
            <a:off x="1810" y="1384"/>
            <a:ext cx="1394" cy="503"/>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保险服务</a:t>
            </a:r>
          </a:p>
        </xdr:txBody>
      </xdr:sp>
      <xdr:sp macro="" textlink="">
        <xdr:nvSpPr>
          <xdr:cNvPr id="75" name="圆角矩形 74">
            <a:extLst>
              <a:ext uri="{FF2B5EF4-FFF2-40B4-BE49-F238E27FC236}">
                <a16:creationId xmlns:a16="http://schemas.microsoft.com/office/drawing/2014/main" id="{00000000-0008-0000-3300-00004B000000}"/>
              </a:ext>
            </a:extLst>
          </xdr:cNvPr>
          <xdr:cNvSpPr/>
        </xdr:nvSpPr>
        <xdr:spPr>
          <a:xfrm>
            <a:off x="3225" y="1385"/>
            <a:ext cx="924" cy="502"/>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目录</a:t>
            </a:r>
          </a:p>
        </xdr:txBody>
      </xdr:sp>
    </xdr:grpSp>
    <xdr:clientData/>
  </xdr:twoCellAnchor>
  <xdr:twoCellAnchor>
    <xdr:from>
      <xdr:col>0</xdr:col>
      <xdr:colOff>635</xdr:colOff>
      <xdr:row>1</xdr:row>
      <xdr:rowOff>295910</xdr:rowOff>
    </xdr:from>
    <xdr:to>
      <xdr:col>6</xdr:col>
      <xdr:colOff>327660</xdr:colOff>
      <xdr:row>2</xdr:row>
      <xdr:rowOff>288925</xdr:rowOff>
    </xdr:to>
    <xdr:grpSp>
      <xdr:nvGrpSpPr>
        <xdr:cNvPr id="76" name="组合 75">
          <a:extLst>
            <a:ext uri="{FF2B5EF4-FFF2-40B4-BE49-F238E27FC236}">
              <a16:creationId xmlns:a16="http://schemas.microsoft.com/office/drawing/2014/main" id="{00000000-0008-0000-3300-00004C000000}"/>
            </a:ext>
          </a:extLst>
        </xdr:cNvPr>
        <xdr:cNvGrpSpPr/>
      </xdr:nvGrpSpPr>
      <xdr:grpSpPr>
        <a:xfrm>
          <a:off x="635" y="893869"/>
          <a:ext cx="6063192" cy="321098"/>
          <a:chOff x="0" y="1384"/>
          <a:chExt cx="4149" cy="503"/>
        </a:xfrm>
      </xdr:grpSpPr>
      <xdr:sp macro="" textlink="">
        <xdr:nvSpPr>
          <xdr:cNvPr id="77" name="圆角矩形 76">
            <a:extLst>
              <a:ext uri="{FF2B5EF4-FFF2-40B4-BE49-F238E27FC236}">
                <a16:creationId xmlns:a16="http://schemas.microsoft.com/office/drawing/2014/main" id="{00000000-0008-0000-3300-00004D000000}"/>
              </a:ext>
            </a:extLst>
          </xdr:cNvPr>
          <xdr:cNvSpPr/>
        </xdr:nvSpPr>
        <xdr:spPr>
          <a:xfrm>
            <a:off x="0" y="1386"/>
            <a:ext cx="1792" cy="499"/>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200" b="1">
                <a:latin typeface="等线" panose="02010600030101010101" charset="-122"/>
                <a:ea typeface="等线" panose="02010600030101010101" charset="-122"/>
              </a:rPr>
              <a:t>美国发货须知</a:t>
            </a:r>
          </a:p>
        </xdr:txBody>
      </xdr:sp>
      <xdr:sp macro="" textlink="">
        <xdr:nvSpPr>
          <xdr:cNvPr id="78" name="圆角矩形 77">
            <a:extLst>
              <a:ext uri="{FF2B5EF4-FFF2-40B4-BE49-F238E27FC236}">
                <a16:creationId xmlns:a16="http://schemas.microsoft.com/office/drawing/2014/main" id="{00000000-0008-0000-3300-00004E000000}"/>
              </a:ext>
            </a:extLst>
          </xdr:cNvPr>
          <xdr:cNvSpPr/>
        </xdr:nvSpPr>
        <xdr:spPr>
          <a:xfrm>
            <a:off x="1810" y="1384"/>
            <a:ext cx="1394" cy="503"/>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保险服务</a:t>
            </a:r>
          </a:p>
        </xdr:txBody>
      </xdr:sp>
      <xdr:sp macro="" textlink="">
        <xdr:nvSpPr>
          <xdr:cNvPr id="79" name="圆角矩形 78">
            <a:extLst>
              <a:ext uri="{FF2B5EF4-FFF2-40B4-BE49-F238E27FC236}">
                <a16:creationId xmlns:a16="http://schemas.microsoft.com/office/drawing/2014/main" id="{00000000-0008-0000-3300-00004F000000}"/>
              </a:ext>
            </a:extLst>
          </xdr:cNvPr>
          <xdr:cNvSpPr/>
        </xdr:nvSpPr>
        <xdr:spPr>
          <a:xfrm>
            <a:off x="3225" y="1385"/>
            <a:ext cx="924" cy="502"/>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目录</a:t>
            </a:r>
          </a:p>
        </xdr:txBody>
      </xdr:sp>
    </xdr:grpSp>
    <xdr:clientData/>
  </xdr:twoCellAnchor>
  <xdr:twoCellAnchor>
    <xdr:from>
      <xdr:col>0</xdr:col>
      <xdr:colOff>635</xdr:colOff>
      <xdr:row>1</xdr:row>
      <xdr:rowOff>295910</xdr:rowOff>
    </xdr:from>
    <xdr:to>
      <xdr:col>6</xdr:col>
      <xdr:colOff>327660</xdr:colOff>
      <xdr:row>2</xdr:row>
      <xdr:rowOff>288925</xdr:rowOff>
    </xdr:to>
    <xdr:grpSp>
      <xdr:nvGrpSpPr>
        <xdr:cNvPr id="80" name="组合 79">
          <a:extLst>
            <a:ext uri="{FF2B5EF4-FFF2-40B4-BE49-F238E27FC236}">
              <a16:creationId xmlns:a16="http://schemas.microsoft.com/office/drawing/2014/main" id="{00000000-0008-0000-3300-000050000000}"/>
            </a:ext>
          </a:extLst>
        </xdr:cNvPr>
        <xdr:cNvGrpSpPr/>
      </xdr:nvGrpSpPr>
      <xdr:grpSpPr>
        <a:xfrm>
          <a:off x="635" y="893869"/>
          <a:ext cx="6063192" cy="321098"/>
          <a:chOff x="0" y="1384"/>
          <a:chExt cx="4149" cy="503"/>
        </a:xfrm>
      </xdr:grpSpPr>
      <xdr:sp macro="" textlink="">
        <xdr:nvSpPr>
          <xdr:cNvPr id="81" name="圆角矩形 80">
            <a:hlinkClick xmlns:r="http://schemas.openxmlformats.org/officeDocument/2006/relationships" r:id="rId1"/>
            <a:extLst>
              <a:ext uri="{FF2B5EF4-FFF2-40B4-BE49-F238E27FC236}">
                <a16:creationId xmlns:a16="http://schemas.microsoft.com/office/drawing/2014/main" id="{00000000-0008-0000-3300-000051000000}"/>
              </a:ext>
            </a:extLst>
          </xdr:cNvPr>
          <xdr:cNvSpPr/>
        </xdr:nvSpPr>
        <xdr:spPr>
          <a:xfrm>
            <a:off x="0" y="1386"/>
            <a:ext cx="1792" cy="499"/>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200" b="1">
                <a:latin typeface="等线" panose="02010600030101010101" charset="-122"/>
                <a:ea typeface="等线" panose="02010600030101010101" charset="-122"/>
              </a:rPr>
              <a:t>美国发货须知</a:t>
            </a:r>
          </a:p>
        </xdr:txBody>
      </xdr:sp>
      <xdr:sp macro="" textlink="">
        <xdr:nvSpPr>
          <xdr:cNvPr id="82" name="圆角矩形 81">
            <a:hlinkClick xmlns:r="http://schemas.openxmlformats.org/officeDocument/2006/relationships" r:id="rId2"/>
            <a:extLst>
              <a:ext uri="{FF2B5EF4-FFF2-40B4-BE49-F238E27FC236}">
                <a16:creationId xmlns:a16="http://schemas.microsoft.com/office/drawing/2014/main" id="{00000000-0008-0000-3300-000052000000}"/>
              </a:ext>
            </a:extLst>
          </xdr:cNvPr>
          <xdr:cNvSpPr/>
        </xdr:nvSpPr>
        <xdr:spPr>
          <a:xfrm>
            <a:off x="1810" y="1384"/>
            <a:ext cx="1394" cy="503"/>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保险服务</a:t>
            </a:r>
          </a:p>
        </xdr:txBody>
      </xdr:sp>
      <xdr:sp macro="" textlink="">
        <xdr:nvSpPr>
          <xdr:cNvPr id="83" name="圆角矩形 82">
            <a:hlinkClick xmlns:r="http://schemas.openxmlformats.org/officeDocument/2006/relationships" r:id="rId3"/>
            <a:extLst>
              <a:ext uri="{FF2B5EF4-FFF2-40B4-BE49-F238E27FC236}">
                <a16:creationId xmlns:a16="http://schemas.microsoft.com/office/drawing/2014/main" id="{00000000-0008-0000-3300-000053000000}"/>
              </a:ext>
            </a:extLst>
          </xdr:cNvPr>
          <xdr:cNvSpPr/>
        </xdr:nvSpPr>
        <xdr:spPr>
          <a:xfrm>
            <a:off x="3225" y="1385"/>
            <a:ext cx="924" cy="502"/>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目录</a:t>
            </a:r>
          </a:p>
        </xdr:txBody>
      </xdr:sp>
    </xdr:grpSp>
    <xdr:clientData/>
  </xdr:twoCellAnchor>
  <xdr:twoCellAnchor>
    <xdr:from>
      <xdr:col>0</xdr:col>
      <xdr:colOff>635</xdr:colOff>
      <xdr:row>1</xdr:row>
      <xdr:rowOff>300355</xdr:rowOff>
    </xdr:from>
    <xdr:to>
      <xdr:col>6</xdr:col>
      <xdr:colOff>327660</xdr:colOff>
      <xdr:row>2</xdr:row>
      <xdr:rowOff>293370</xdr:rowOff>
    </xdr:to>
    <xdr:grpSp>
      <xdr:nvGrpSpPr>
        <xdr:cNvPr id="84" name="组合 83">
          <a:extLst>
            <a:ext uri="{FF2B5EF4-FFF2-40B4-BE49-F238E27FC236}">
              <a16:creationId xmlns:a16="http://schemas.microsoft.com/office/drawing/2014/main" id="{00000000-0008-0000-3300-000054000000}"/>
            </a:ext>
          </a:extLst>
        </xdr:cNvPr>
        <xdr:cNvGrpSpPr/>
      </xdr:nvGrpSpPr>
      <xdr:grpSpPr>
        <a:xfrm>
          <a:off x="635" y="898314"/>
          <a:ext cx="6063192" cy="321098"/>
          <a:chOff x="0" y="1384"/>
          <a:chExt cx="4149" cy="503"/>
        </a:xfrm>
      </xdr:grpSpPr>
      <xdr:sp macro="" textlink="">
        <xdr:nvSpPr>
          <xdr:cNvPr id="85" name="圆角矩形 84">
            <a:hlinkClick xmlns:r="http://schemas.openxmlformats.org/officeDocument/2006/relationships" r:id="rId1"/>
            <a:extLst>
              <a:ext uri="{FF2B5EF4-FFF2-40B4-BE49-F238E27FC236}">
                <a16:creationId xmlns:a16="http://schemas.microsoft.com/office/drawing/2014/main" id="{00000000-0008-0000-3300-000055000000}"/>
              </a:ext>
            </a:extLst>
          </xdr:cNvPr>
          <xdr:cNvSpPr/>
        </xdr:nvSpPr>
        <xdr:spPr>
          <a:xfrm>
            <a:off x="0" y="1386"/>
            <a:ext cx="1792" cy="499"/>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200" b="1">
                <a:latin typeface="等线" panose="02010600030101010101" charset="-122"/>
                <a:ea typeface="等线" panose="02010600030101010101" charset="-122"/>
              </a:rPr>
              <a:t>美国发货须知</a:t>
            </a:r>
          </a:p>
        </xdr:txBody>
      </xdr:sp>
      <xdr:sp macro="" textlink="">
        <xdr:nvSpPr>
          <xdr:cNvPr id="86" name="圆角矩形 85">
            <a:hlinkClick xmlns:r="http://schemas.openxmlformats.org/officeDocument/2006/relationships" r:id="rId2"/>
            <a:extLst>
              <a:ext uri="{FF2B5EF4-FFF2-40B4-BE49-F238E27FC236}">
                <a16:creationId xmlns:a16="http://schemas.microsoft.com/office/drawing/2014/main" id="{00000000-0008-0000-3300-000056000000}"/>
              </a:ext>
            </a:extLst>
          </xdr:cNvPr>
          <xdr:cNvSpPr/>
        </xdr:nvSpPr>
        <xdr:spPr>
          <a:xfrm>
            <a:off x="1810" y="1384"/>
            <a:ext cx="1394" cy="503"/>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保险服务</a:t>
            </a:r>
          </a:p>
        </xdr:txBody>
      </xdr:sp>
      <xdr:sp macro="" textlink="">
        <xdr:nvSpPr>
          <xdr:cNvPr id="87" name="圆角矩形 86">
            <a:hlinkClick xmlns:r="http://schemas.openxmlformats.org/officeDocument/2006/relationships" r:id="rId3"/>
            <a:extLst>
              <a:ext uri="{FF2B5EF4-FFF2-40B4-BE49-F238E27FC236}">
                <a16:creationId xmlns:a16="http://schemas.microsoft.com/office/drawing/2014/main" id="{00000000-0008-0000-3300-000057000000}"/>
              </a:ext>
            </a:extLst>
          </xdr:cNvPr>
          <xdr:cNvSpPr/>
        </xdr:nvSpPr>
        <xdr:spPr>
          <a:xfrm>
            <a:off x="3225" y="1385"/>
            <a:ext cx="924" cy="502"/>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目录</a:t>
            </a:r>
          </a:p>
        </xdr:txBody>
      </xdr:sp>
    </xdr:grpSp>
    <xdr:clientData/>
  </xdr:twoCellAnchor>
  <xdr:twoCellAnchor>
    <xdr:from>
      <xdr:col>0</xdr:col>
      <xdr:colOff>635</xdr:colOff>
      <xdr:row>1</xdr:row>
      <xdr:rowOff>288925</xdr:rowOff>
    </xdr:from>
    <xdr:to>
      <xdr:col>6</xdr:col>
      <xdr:colOff>327660</xdr:colOff>
      <xdr:row>2</xdr:row>
      <xdr:rowOff>281940</xdr:rowOff>
    </xdr:to>
    <xdr:grpSp>
      <xdr:nvGrpSpPr>
        <xdr:cNvPr id="88" name="组合 87">
          <a:extLst>
            <a:ext uri="{FF2B5EF4-FFF2-40B4-BE49-F238E27FC236}">
              <a16:creationId xmlns:a16="http://schemas.microsoft.com/office/drawing/2014/main" id="{00000000-0008-0000-3300-000058000000}"/>
            </a:ext>
          </a:extLst>
        </xdr:cNvPr>
        <xdr:cNvGrpSpPr/>
      </xdr:nvGrpSpPr>
      <xdr:grpSpPr>
        <a:xfrm>
          <a:off x="635" y="886884"/>
          <a:ext cx="6063192" cy="321098"/>
          <a:chOff x="0" y="1384"/>
          <a:chExt cx="4149" cy="503"/>
        </a:xfrm>
      </xdr:grpSpPr>
      <xdr:sp macro="" textlink="">
        <xdr:nvSpPr>
          <xdr:cNvPr id="89" name="圆角矩形 88">
            <a:extLst>
              <a:ext uri="{FF2B5EF4-FFF2-40B4-BE49-F238E27FC236}">
                <a16:creationId xmlns:a16="http://schemas.microsoft.com/office/drawing/2014/main" id="{00000000-0008-0000-3300-000059000000}"/>
              </a:ext>
            </a:extLst>
          </xdr:cNvPr>
          <xdr:cNvSpPr/>
        </xdr:nvSpPr>
        <xdr:spPr>
          <a:xfrm>
            <a:off x="0" y="1386"/>
            <a:ext cx="1792" cy="499"/>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200" b="1">
                <a:latin typeface="等线" panose="02010600030101010101" charset="-122"/>
                <a:ea typeface="等线" panose="02010600030101010101" charset="-122"/>
              </a:rPr>
              <a:t>美国发货须知</a:t>
            </a:r>
          </a:p>
        </xdr:txBody>
      </xdr:sp>
      <xdr:sp macro="" textlink="">
        <xdr:nvSpPr>
          <xdr:cNvPr id="90" name="圆角矩形 89">
            <a:extLst>
              <a:ext uri="{FF2B5EF4-FFF2-40B4-BE49-F238E27FC236}">
                <a16:creationId xmlns:a16="http://schemas.microsoft.com/office/drawing/2014/main" id="{00000000-0008-0000-3300-00005A000000}"/>
              </a:ext>
            </a:extLst>
          </xdr:cNvPr>
          <xdr:cNvSpPr/>
        </xdr:nvSpPr>
        <xdr:spPr>
          <a:xfrm>
            <a:off x="1810" y="1384"/>
            <a:ext cx="1394" cy="503"/>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保险服务</a:t>
            </a:r>
          </a:p>
        </xdr:txBody>
      </xdr:sp>
      <xdr:sp macro="" textlink="">
        <xdr:nvSpPr>
          <xdr:cNvPr id="91" name="圆角矩形 90">
            <a:extLst>
              <a:ext uri="{FF2B5EF4-FFF2-40B4-BE49-F238E27FC236}">
                <a16:creationId xmlns:a16="http://schemas.microsoft.com/office/drawing/2014/main" id="{00000000-0008-0000-3300-00005B000000}"/>
              </a:ext>
            </a:extLst>
          </xdr:cNvPr>
          <xdr:cNvSpPr/>
        </xdr:nvSpPr>
        <xdr:spPr>
          <a:xfrm>
            <a:off x="3225" y="1385"/>
            <a:ext cx="924" cy="502"/>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目录</a:t>
            </a:r>
          </a:p>
        </xdr:txBody>
      </xdr:sp>
    </xdr:grpSp>
    <xdr:clientData/>
  </xdr:twoCellAnchor>
  <xdr:twoCellAnchor>
    <xdr:from>
      <xdr:col>0</xdr:col>
      <xdr:colOff>635</xdr:colOff>
      <xdr:row>1</xdr:row>
      <xdr:rowOff>295910</xdr:rowOff>
    </xdr:from>
    <xdr:to>
      <xdr:col>6</xdr:col>
      <xdr:colOff>327660</xdr:colOff>
      <xdr:row>2</xdr:row>
      <xdr:rowOff>288925</xdr:rowOff>
    </xdr:to>
    <xdr:grpSp>
      <xdr:nvGrpSpPr>
        <xdr:cNvPr id="92" name="组合 91">
          <a:extLst>
            <a:ext uri="{FF2B5EF4-FFF2-40B4-BE49-F238E27FC236}">
              <a16:creationId xmlns:a16="http://schemas.microsoft.com/office/drawing/2014/main" id="{00000000-0008-0000-3300-00005C000000}"/>
            </a:ext>
          </a:extLst>
        </xdr:cNvPr>
        <xdr:cNvGrpSpPr/>
      </xdr:nvGrpSpPr>
      <xdr:grpSpPr>
        <a:xfrm>
          <a:off x="635" y="893869"/>
          <a:ext cx="6063192" cy="321098"/>
          <a:chOff x="0" y="1384"/>
          <a:chExt cx="4149" cy="503"/>
        </a:xfrm>
      </xdr:grpSpPr>
      <xdr:sp macro="" textlink="">
        <xdr:nvSpPr>
          <xdr:cNvPr id="93" name="圆角矩形 92">
            <a:extLst>
              <a:ext uri="{FF2B5EF4-FFF2-40B4-BE49-F238E27FC236}">
                <a16:creationId xmlns:a16="http://schemas.microsoft.com/office/drawing/2014/main" id="{00000000-0008-0000-3300-00005D000000}"/>
              </a:ext>
            </a:extLst>
          </xdr:cNvPr>
          <xdr:cNvSpPr/>
        </xdr:nvSpPr>
        <xdr:spPr>
          <a:xfrm>
            <a:off x="0" y="1386"/>
            <a:ext cx="1792" cy="499"/>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200" b="1">
                <a:latin typeface="等线" panose="02010600030101010101" charset="-122"/>
                <a:ea typeface="等线" panose="02010600030101010101" charset="-122"/>
              </a:rPr>
              <a:t>美国发货须知</a:t>
            </a:r>
          </a:p>
        </xdr:txBody>
      </xdr:sp>
      <xdr:sp macro="" textlink="">
        <xdr:nvSpPr>
          <xdr:cNvPr id="94" name="圆角矩形 93">
            <a:extLst>
              <a:ext uri="{FF2B5EF4-FFF2-40B4-BE49-F238E27FC236}">
                <a16:creationId xmlns:a16="http://schemas.microsoft.com/office/drawing/2014/main" id="{00000000-0008-0000-3300-00005E000000}"/>
              </a:ext>
            </a:extLst>
          </xdr:cNvPr>
          <xdr:cNvSpPr/>
        </xdr:nvSpPr>
        <xdr:spPr>
          <a:xfrm>
            <a:off x="1810" y="1384"/>
            <a:ext cx="1394" cy="503"/>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保险服务</a:t>
            </a:r>
          </a:p>
        </xdr:txBody>
      </xdr:sp>
      <xdr:sp macro="" textlink="">
        <xdr:nvSpPr>
          <xdr:cNvPr id="95" name="圆角矩形 94">
            <a:extLst>
              <a:ext uri="{FF2B5EF4-FFF2-40B4-BE49-F238E27FC236}">
                <a16:creationId xmlns:a16="http://schemas.microsoft.com/office/drawing/2014/main" id="{00000000-0008-0000-3300-00005F000000}"/>
              </a:ext>
            </a:extLst>
          </xdr:cNvPr>
          <xdr:cNvSpPr/>
        </xdr:nvSpPr>
        <xdr:spPr>
          <a:xfrm>
            <a:off x="3225" y="1385"/>
            <a:ext cx="924" cy="502"/>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目录</a:t>
            </a:r>
          </a:p>
        </xdr:txBody>
      </xdr:sp>
    </xdr:grpSp>
    <xdr:clientData/>
  </xdr:twoCellAnchor>
  <xdr:twoCellAnchor>
    <xdr:from>
      <xdr:col>0</xdr:col>
      <xdr:colOff>635</xdr:colOff>
      <xdr:row>1</xdr:row>
      <xdr:rowOff>295910</xdr:rowOff>
    </xdr:from>
    <xdr:to>
      <xdr:col>6</xdr:col>
      <xdr:colOff>327660</xdr:colOff>
      <xdr:row>2</xdr:row>
      <xdr:rowOff>288925</xdr:rowOff>
    </xdr:to>
    <xdr:grpSp>
      <xdr:nvGrpSpPr>
        <xdr:cNvPr id="96" name="组合 95">
          <a:extLst>
            <a:ext uri="{FF2B5EF4-FFF2-40B4-BE49-F238E27FC236}">
              <a16:creationId xmlns:a16="http://schemas.microsoft.com/office/drawing/2014/main" id="{00000000-0008-0000-3300-000060000000}"/>
            </a:ext>
          </a:extLst>
        </xdr:cNvPr>
        <xdr:cNvGrpSpPr/>
      </xdr:nvGrpSpPr>
      <xdr:grpSpPr>
        <a:xfrm>
          <a:off x="635" y="893869"/>
          <a:ext cx="6063192" cy="321098"/>
          <a:chOff x="0" y="1384"/>
          <a:chExt cx="4149" cy="503"/>
        </a:xfrm>
      </xdr:grpSpPr>
      <xdr:sp macro="" textlink="">
        <xdr:nvSpPr>
          <xdr:cNvPr id="97" name="圆角矩形 96">
            <a:hlinkClick xmlns:r="http://schemas.openxmlformats.org/officeDocument/2006/relationships" r:id="rId1"/>
            <a:extLst>
              <a:ext uri="{FF2B5EF4-FFF2-40B4-BE49-F238E27FC236}">
                <a16:creationId xmlns:a16="http://schemas.microsoft.com/office/drawing/2014/main" id="{00000000-0008-0000-3300-000061000000}"/>
              </a:ext>
            </a:extLst>
          </xdr:cNvPr>
          <xdr:cNvSpPr/>
        </xdr:nvSpPr>
        <xdr:spPr>
          <a:xfrm>
            <a:off x="0" y="1386"/>
            <a:ext cx="1792" cy="499"/>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200" b="1">
                <a:latin typeface="等线" panose="02010600030101010101" charset="-122"/>
                <a:ea typeface="等线" panose="02010600030101010101" charset="-122"/>
              </a:rPr>
              <a:t>美国发货须知</a:t>
            </a:r>
          </a:p>
        </xdr:txBody>
      </xdr:sp>
      <xdr:sp macro="" textlink="">
        <xdr:nvSpPr>
          <xdr:cNvPr id="98" name="圆角矩形 97">
            <a:hlinkClick xmlns:r="http://schemas.openxmlformats.org/officeDocument/2006/relationships" r:id="rId2"/>
            <a:extLst>
              <a:ext uri="{FF2B5EF4-FFF2-40B4-BE49-F238E27FC236}">
                <a16:creationId xmlns:a16="http://schemas.microsoft.com/office/drawing/2014/main" id="{00000000-0008-0000-3300-000062000000}"/>
              </a:ext>
            </a:extLst>
          </xdr:cNvPr>
          <xdr:cNvSpPr/>
        </xdr:nvSpPr>
        <xdr:spPr>
          <a:xfrm>
            <a:off x="1810" y="1384"/>
            <a:ext cx="1394" cy="503"/>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保险服务</a:t>
            </a:r>
          </a:p>
        </xdr:txBody>
      </xdr:sp>
      <xdr:sp macro="" textlink="">
        <xdr:nvSpPr>
          <xdr:cNvPr id="99" name="圆角矩形 98">
            <a:hlinkClick xmlns:r="http://schemas.openxmlformats.org/officeDocument/2006/relationships" r:id="rId3"/>
            <a:extLst>
              <a:ext uri="{FF2B5EF4-FFF2-40B4-BE49-F238E27FC236}">
                <a16:creationId xmlns:a16="http://schemas.microsoft.com/office/drawing/2014/main" id="{00000000-0008-0000-3300-000063000000}"/>
              </a:ext>
            </a:extLst>
          </xdr:cNvPr>
          <xdr:cNvSpPr/>
        </xdr:nvSpPr>
        <xdr:spPr>
          <a:xfrm>
            <a:off x="3225" y="1385"/>
            <a:ext cx="924" cy="502"/>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目录</a:t>
            </a:r>
          </a:p>
        </xdr:txBody>
      </xdr:sp>
    </xdr:grpSp>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9525</xdr:colOff>
      <xdr:row>0</xdr:row>
      <xdr:rowOff>9525</xdr:rowOff>
    </xdr:from>
    <xdr:to>
      <xdr:col>1</xdr:col>
      <xdr:colOff>201295</xdr:colOff>
      <xdr:row>1</xdr:row>
      <xdr:rowOff>303530</xdr:rowOff>
    </xdr:to>
    <xdr:pic>
      <xdr:nvPicPr>
        <xdr:cNvPr id="2" name="图片 1" descr="567f814ed1e5eaa0c6a2fc75e034d48">
          <a:extLst>
            <a:ext uri="{FF2B5EF4-FFF2-40B4-BE49-F238E27FC236}">
              <a16:creationId xmlns:a16="http://schemas.microsoft.com/office/drawing/2014/main" id="{00000000-0008-0000-3400-000002000000}"/>
            </a:ext>
          </a:extLst>
        </xdr:cNvPr>
        <xdr:cNvPicPr>
          <a:picLocks noChangeAspect="1"/>
        </xdr:cNvPicPr>
      </xdr:nvPicPr>
      <xdr:blipFill>
        <a:blip xmlns:r="http://schemas.openxmlformats.org/officeDocument/2006/relationships" r:embed="rId1"/>
        <a:srcRect l="10226" t="26911" r="16577" b="30032"/>
        <a:stretch>
          <a:fillRect/>
        </a:stretch>
      </xdr:blipFill>
      <xdr:spPr>
        <a:xfrm>
          <a:off x="9525" y="9525"/>
          <a:ext cx="1392555" cy="890905"/>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162560</xdr:colOff>
      <xdr:row>1</xdr:row>
      <xdr:rowOff>28575</xdr:rowOff>
    </xdr:from>
    <xdr:to>
      <xdr:col>1</xdr:col>
      <xdr:colOff>0</xdr:colOff>
      <xdr:row>2</xdr:row>
      <xdr:rowOff>333375</xdr:rowOff>
    </xdr:to>
    <xdr:pic>
      <xdr:nvPicPr>
        <xdr:cNvPr id="4" name="图片 3" descr="567f814ed1e5eaa0c6a2fc75e034d48">
          <a:extLst>
            <a:ext uri="{FF2B5EF4-FFF2-40B4-BE49-F238E27FC236}">
              <a16:creationId xmlns:a16="http://schemas.microsoft.com/office/drawing/2014/main" id="{00000000-0008-0000-3500-000004000000}"/>
            </a:ext>
          </a:extLst>
        </xdr:cNvPr>
        <xdr:cNvPicPr>
          <a:picLocks noChangeAspect="1"/>
        </xdr:cNvPicPr>
      </xdr:nvPicPr>
      <xdr:blipFill>
        <a:blip xmlns:r="http://schemas.openxmlformats.org/officeDocument/2006/relationships" r:embed="rId1"/>
        <a:srcRect l="10226" t="26911" r="16577" b="30032"/>
        <a:stretch>
          <a:fillRect/>
        </a:stretch>
      </xdr:blipFill>
      <xdr:spPr>
        <a:xfrm>
          <a:off x="162560" y="142875"/>
          <a:ext cx="1252220" cy="762000"/>
        </a:xfrm>
        <a:prstGeom prst="rect">
          <a:avLst/>
        </a:prstGeom>
      </xdr:spPr>
    </xdr:pic>
    <xdr:clientData/>
  </xdr:twoCellAnchor>
  <xdr:twoCellAnchor>
    <xdr:from>
      <xdr:col>0</xdr:col>
      <xdr:colOff>635</xdr:colOff>
      <xdr:row>2</xdr:row>
      <xdr:rowOff>393065</xdr:rowOff>
    </xdr:from>
    <xdr:to>
      <xdr:col>5</xdr:col>
      <xdr:colOff>267335</xdr:colOff>
      <xdr:row>3</xdr:row>
      <xdr:rowOff>300355</xdr:rowOff>
    </xdr:to>
    <xdr:grpSp>
      <xdr:nvGrpSpPr>
        <xdr:cNvPr id="2" name="组合 1">
          <a:extLst>
            <a:ext uri="{FF2B5EF4-FFF2-40B4-BE49-F238E27FC236}">
              <a16:creationId xmlns:a16="http://schemas.microsoft.com/office/drawing/2014/main" id="{00000000-0008-0000-3500-000002000000}"/>
            </a:ext>
          </a:extLst>
        </xdr:cNvPr>
        <xdr:cNvGrpSpPr/>
      </xdr:nvGrpSpPr>
      <xdr:grpSpPr>
        <a:xfrm>
          <a:off x="635" y="964565"/>
          <a:ext cx="5336117" cy="325332"/>
          <a:chOff x="0" y="1393"/>
          <a:chExt cx="4149" cy="504"/>
        </a:xfrm>
      </xdr:grpSpPr>
      <xdr:sp macro="" textlink="">
        <xdr:nvSpPr>
          <xdr:cNvPr id="3" name="圆角矩形 2">
            <a:hlinkClick xmlns:r="http://schemas.openxmlformats.org/officeDocument/2006/relationships" r:id="rId2"/>
            <a:extLst>
              <a:ext uri="{FF2B5EF4-FFF2-40B4-BE49-F238E27FC236}">
                <a16:creationId xmlns:a16="http://schemas.microsoft.com/office/drawing/2014/main" id="{00000000-0008-0000-3500-000003000000}"/>
              </a:ext>
            </a:extLst>
          </xdr:cNvPr>
          <xdr:cNvSpPr/>
        </xdr:nvSpPr>
        <xdr:spPr>
          <a:xfrm>
            <a:off x="0" y="1397"/>
            <a:ext cx="1792" cy="499"/>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200" b="1">
                <a:latin typeface="等线" panose="02010600030101010101" charset="-122"/>
                <a:ea typeface="等线" panose="02010600030101010101" charset="-122"/>
              </a:rPr>
              <a:t>美国发货须知</a:t>
            </a:r>
          </a:p>
        </xdr:txBody>
      </xdr:sp>
      <xdr:sp macro="" textlink="">
        <xdr:nvSpPr>
          <xdr:cNvPr id="5" name="圆角矩形 4">
            <a:hlinkClick xmlns:r="http://schemas.openxmlformats.org/officeDocument/2006/relationships" r:id="rId3"/>
            <a:extLst>
              <a:ext uri="{FF2B5EF4-FFF2-40B4-BE49-F238E27FC236}">
                <a16:creationId xmlns:a16="http://schemas.microsoft.com/office/drawing/2014/main" id="{00000000-0008-0000-3500-000005000000}"/>
              </a:ext>
            </a:extLst>
          </xdr:cNvPr>
          <xdr:cNvSpPr/>
        </xdr:nvSpPr>
        <xdr:spPr>
          <a:xfrm>
            <a:off x="1810" y="1394"/>
            <a:ext cx="1394" cy="503"/>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保险服务</a:t>
            </a:r>
          </a:p>
        </xdr:txBody>
      </xdr:sp>
      <xdr:sp macro="" textlink="">
        <xdr:nvSpPr>
          <xdr:cNvPr id="6" name="圆角矩形 5">
            <a:hlinkClick xmlns:r="http://schemas.openxmlformats.org/officeDocument/2006/relationships" r:id="rId4"/>
            <a:extLst>
              <a:ext uri="{FF2B5EF4-FFF2-40B4-BE49-F238E27FC236}">
                <a16:creationId xmlns:a16="http://schemas.microsoft.com/office/drawing/2014/main" id="{00000000-0008-0000-3500-000006000000}"/>
              </a:ext>
            </a:extLst>
          </xdr:cNvPr>
          <xdr:cNvSpPr/>
        </xdr:nvSpPr>
        <xdr:spPr>
          <a:xfrm>
            <a:off x="3225" y="1393"/>
            <a:ext cx="924" cy="502"/>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目录</a:t>
            </a:r>
          </a:p>
        </xdr:txBody>
      </xdr:sp>
    </xdr:grpSp>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635</xdr:colOff>
      <xdr:row>0</xdr:row>
      <xdr:rowOff>635</xdr:rowOff>
    </xdr:from>
    <xdr:to>
      <xdr:col>0</xdr:col>
      <xdr:colOff>1297305</xdr:colOff>
      <xdr:row>2</xdr:row>
      <xdr:rowOff>153035</xdr:rowOff>
    </xdr:to>
    <xdr:pic>
      <xdr:nvPicPr>
        <xdr:cNvPr id="3" name="图片 2" descr="567f814ed1e5eaa0c6a2fc75e034d48">
          <a:extLst>
            <a:ext uri="{FF2B5EF4-FFF2-40B4-BE49-F238E27FC236}">
              <a16:creationId xmlns:a16="http://schemas.microsoft.com/office/drawing/2014/main" id="{00000000-0008-0000-3900-000003000000}"/>
            </a:ext>
          </a:extLst>
        </xdr:cNvPr>
        <xdr:cNvPicPr>
          <a:picLocks noChangeAspect="1"/>
        </xdr:cNvPicPr>
      </xdr:nvPicPr>
      <xdr:blipFill>
        <a:blip xmlns:r="http://schemas.openxmlformats.org/officeDocument/2006/relationships" r:embed="rId1"/>
        <a:srcRect l="10226" t="26911" r="16577" b="30032"/>
        <a:stretch>
          <a:fillRect/>
        </a:stretch>
      </xdr:blipFill>
      <xdr:spPr>
        <a:xfrm>
          <a:off x="635" y="635"/>
          <a:ext cx="1296670" cy="762000"/>
        </a:xfrm>
        <a:prstGeom prst="rect">
          <a:avLst/>
        </a:prstGeom>
      </xdr:spPr>
    </xdr:pic>
    <xdr:clientData/>
  </xdr:twoCellAnchor>
  <xdr:twoCellAnchor>
    <xdr:from>
      <xdr:col>0</xdr:col>
      <xdr:colOff>9525</xdr:colOff>
      <xdr:row>2</xdr:row>
      <xdr:rowOff>382270</xdr:rowOff>
    </xdr:from>
    <xdr:to>
      <xdr:col>11</xdr:col>
      <xdr:colOff>83820</xdr:colOff>
      <xdr:row>3</xdr:row>
      <xdr:rowOff>301625</xdr:rowOff>
    </xdr:to>
    <xdr:grpSp>
      <xdr:nvGrpSpPr>
        <xdr:cNvPr id="7" name="组合 6">
          <a:extLst>
            <a:ext uri="{FF2B5EF4-FFF2-40B4-BE49-F238E27FC236}">
              <a16:creationId xmlns:a16="http://schemas.microsoft.com/office/drawing/2014/main" id="{00000000-0008-0000-3900-000007000000}"/>
            </a:ext>
          </a:extLst>
        </xdr:cNvPr>
        <xdr:cNvGrpSpPr/>
      </xdr:nvGrpSpPr>
      <xdr:grpSpPr>
        <a:xfrm>
          <a:off x="9525" y="992991"/>
          <a:ext cx="7901604" cy="322767"/>
          <a:chOff x="0" y="1393"/>
          <a:chExt cx="7297" cy="504"/>
        </a:xfrm>
      </xdr:grpSpPr>
      <xdr:sp macro="" textlink="">
        <xdr:nvSpPr>
          <xdr:cNvPr id="8" name="圆角矩形 7">
            <a:hlinkClick xmlns:r="http://schemas.openxmlformats.org/officeDocument/2006/relationships" r:id="rId2"/>
            <a:extLst>
              <a:ext uri="{FF2B5EF4-FFF2-40B4-BE49-F238E27FC236}">
                <a16:creationId xmlns:a16="http://schemas.microsoft.com/office/drawing/2014/main" id="{00000000-0008-0000-3900-000008000000}"/>
              </a:ext>
            </a:extLst>
          </xdr:cNvPr>
          <xdr:cNvSpPr/>
        </xdr:nvSpPr>
        <xdr:spPr>
          <a:xfrm>
            <a:off x="0" y="1397"/>
            <a:ext cx="1792" cy="499"/>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200" b="1">
                <a:latin typeface="等线" panose="02010600030101010101" charset="-122"/>
                <a:ea typeface="等线" panose="02010600030101010101" charset="-122"/>
              </a:rPr>
              <a:t>美国发货须知</a:t>
            </a:r>
          </a:p>
        </xdr:txBody>
      </xdr:sp>
      <xdr:sp macro="" textlink="">
        <xdr:nvSpPr>
          <xdr:cNvPr id="9" name="圆角矩形 8">
            <a:hlinkClick xmlns:r="http://schemas.openxmlformats.org/officeDocument/2006/relationships" r:id="rId3"/>
            <a:extLst>
              <a:ext uri="{FF2B5EF4-FFF2-40B4-BE49-F238E27FC236}">
                <a16:creationId xmlns:a16="http://schemas.microsoft.com/office/drawing/2014/main" id="{00000000-0008-0000-3900-000009000000}"/>
              </a:ext>
            </a:extLst>
          </xdr:cNvPr>
          <xdr:cNvSpPr/>
        </xdr:nvSpPr>
        <xdr:spPr>
          <a:xfrm>
            <a:off x="1810" y="1394"/>
            <a:ext cx="1394" cy="503"/>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保险服务</a:t>
            </a:r>
          </a:p>
        </xdr:txBody>
      </xdr:sp>
      <xdr:sp macro="" textlink="">
        <xdr:nvSpPr>
          <xdr:cNvPr id="10" name="圆角矩形 9">
            <a:hlinkClick xmlns:r="http://schemas.openxmlformats.org/officeDocument/2006/relationships" r:id="rId4"/>
            <a:extLst>
              <a:ext uri="{FF2B5EF4-FFF2-40B4-BE49-F238E27FC236}">
                <a16:creationId xmlns:a16="http://schemas.microsoft.com/office/drawing/2014/main" id="{00000000-0008-0000-3900-00000A000000}"/>
              </a:ext>
            </a:extLst>
          </xdr:cNvPr>
          <xdr:cNvSpPr/>
        </xdr:nvSpPr>
        <xdr:spPr>
          <a:xfrm>
            <a:off x="3225" y="1393"/>
            <a:ext cx="924" cy="502"/>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目录</a:t>
            </a:r>
          </a:p>
        </xdr:txBody>
      </xdr:sp>
      <xdr:sp macro="" textlink="">
        <xdr:nvSpPr>
          <xdr:cNvPr id="11" name="圆角矩形 10">
            <a:extLst>
              <a:ext uri="{FF2B5EF4-FFF2-40B4-BE49-F238E27FC236}">
                <a16:creationId xmlns:a16="http://schemas.microsoft.com/office/drawing/2014/main" id="{00000000-0008-0000-3900-00000B000000}"/>
              </a:ext>
            </a:extLst>
          </xdr:cNvPr>
          <xdr:cNvSpPr/>
        </xdr:nvSpPr>
        <xdr:spPr>
          <a:xfrm>
            <a:off x="4167" y="1393"/>
            <a:ext cx="3130" cy="501"/>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ctr"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buClrTx/>
              <a:buSzTx/>
              <a:buFontTx/>
            </a:pPr>
            <a:r>
              <a:rPr lang="zh-CN" altLang="en-US" sz="1200" b="1">
                <a:latin typeface="等线" panose="02010600030101010101" charset="-122"/>
                <a:ea typeface="等线" panose="02010600030101010101" charset="-122"/>
              </a:rPr>
              <a:t>卡派包税10-49KG：+1元/KG</a:t>
            </a:r>
          </a:p>
        </xdr:txBody>
      </xdr:sp>
    </xdr:grpSp>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38100</xdr:colOff>
      <xdr:row>0</xdr:row>
      <xdr:rowOff>133350</xdr:rowOff>
    </xdr:from>
    <xdr:to>
      <xdr:col>1</xdr:col>
      <xdr:colOff>532765</xdr:colOff>
      <xdr:row>2</xdr:row>
      <xdr:rowOff>297815</xdr:rowOff>
    </xdr:to>
    <xdr:pic>
      <xdr:nvPicPr>
        <xdr:cNvPr id="2" name="图片 1" descr="567f814ed1e5eaa0c6a2fc75e034d48">
          <a:extLst>
            <a:ext uri="{FF2B5EF4-FFF2-40B4-BE49-F238E27FC236}">
              <a16:creationId xmlns:a16="http://schemas.microsoft.com/office/drawing/2014/main" id="{00000000-0008-0000-3D00-000002000000}"/>
            </a:ext>
          </a:extLst>
        </xdr:cNvPr>
        <xdr:cNvPicPr>
          <a:picLocks noChangeAspect="1"/>
        </xdr:cNvPicPr>
      </xdr:nvPicPr>
      <xdr:blipFill>
        <a:blip xmlns:r="http://schemas.openxmlformats.org/officeDocument/2006/relationships" r:embed="rId1"/>
        <a:srcRect l="10226" t="26911" r="16577" b="30032"/>
        <a:stretch>
          <a:fillRect/>
        </a:stretch>
      </xdr:blipFill>
      <xdr:spPr>
        <a:xfrm>
          <a:off x="38100" y="133350"/>
          <a:ext cx="1215390" cy="761365"/>
        </a:xfrm>
        <a:prstGeom prst="rect">
          <a:avLst/>
        </a:prstGeom>
      </xdr:spPr>
    </xdr:pic>
    <xdr:clientData/>
  </xdr:twoCellAnchor>
  <xdr:twoCellAnchor>
    <xdr:from>
      <xdr:col>0</xdr:col>
      <xdr:colOff>0</xdr:colOff>
      <xdr:row>3</xdr:row>
      <xdr:rowOff>0</xdr:rowOff>
    </xdr:from>
    <xdr:to>
      <xdr:col>1</xdr:col>
      <xdr:colOff>37465</xdr:colOff>
      <xdr:row>3</xdr:row>
      <xdr:rowOff>317500</xdr:rowOff>
    </xdr:to>
    <xdr:sp macro="" textlink="">
      <xdr:nvSpPr>
        <xdr:cNvPr id="4" name="圆角矩形 3">
          <a:hlinkClick xmlns:r="http://schemas.openxmlformats.org/officeDocument/2006/relationships" r:id="rId2"/>
          <a:extLst>
            <a:ext uri="{FF2B5EF4-FFF2-40B4-BE49-F238E27FC236}">
              <a16:creationId xmlns:a16="http://schemas.microsoft.com/office/drawing/2014/main" id="{00000000-0008-0000-3D00-000004000000}"/>
            </a:ext>
          </a:extLst>
        </xdr:cNvPr>
        <xdr:cNvSpPr/>
      </xdr:nvSpPr>
      <xdr:spPr>
        <a:xfrm>
          <a:off x="0" y="1016000"/>
          <a:ext cx="758190" cy="317500"/>
        </a:xfrm>
        <a:prstGeom prst="roundRect">
          <a:avLst/>
        </a:prstGeom>
        <a:solidFill>
          <a:srgbClr val="0678CD"/>
        </a:solidFill>
        <a:ln w="9525">
          <a:solidFill>
            <a:schemeClr val="bg1">
              <a:lumMod val="8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zh-CN" altLang="en-US" sz="1200" b="1">
              <a:latin typeface="等线" panose="02010600030101010101" charset="-122"/>
              <a:ea typeface="等线" panose="02010600030101010101" charset="-122"/>
            </a:rPr>
            <a:t>目录</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E:\2014&#24180;&#21516;&#34892;&#20195;&#29702;&#20215;&#26684;&#34920;\Sunny%20Li\Price\Briefcase\Documents%20and%20Settings\777484\My%20Documents\TP%20Model\PPR\Import\Import_-_Inbound_TP_Form_v3.5_SG.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Users\Administrator\Documents\WXWork\1688856146575915\Cache\File\2025-05\&#24515;&#19968;&#27431;&#27954;&#36234;&#21335;&#22522;&#30784;&#20215;&#25253;&#20215;&#34920;5.13&#25191;&#34892;&#26102;&#38388;14&#65306;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Users\Administrator\Documents\WXWork\1688855310669378\Cache\File\2025-06\&#22825;&#22270;&#36890;&#36874;&#33521;&#32654;&#21152;&#21516;&#34892;VIP&#20215;&#25253;&#20215;4.30&#25191;&#34892;&#26102;&#38388;12&#65306;4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E:\Users\32852\Documents\WXWork\1688855667759234\Cache\File\2026-06\&#22825;&#22270;&#36890;&#36874;&#33521;&#32654;&#21152;&#22522;&#30784;&#20215;&#25253;&#20215;6.13&#25191;&#34892;&#26102;&#38388;14&#65306;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Request"/>
      <sheetName val="Shipments - lb"/>
      <sheetName val="Shipments - kg"/>
      <sheetName val="Discounts - lb"/>
      <sheetName val="Discounts - kg"/>
      <sheetName val="Shipments - lb current"/>
      <sheetName val="Shipments - lb total"/>
      <sheetName val="Approved Discts-lb"/>
      <sheetName val="Shipments - kg current"/>
      <sheetName val="Shipments - kg total"/>
      <sheetName val="Approved Discts-kg"/>
      <sheetName val="Countries"/>
      <sheetName val="TempVariables"/>
      <sheetName val="Shipments - curren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录"/>
      <sheetName val="欧洲出运计划"/>
      <sheetName val="欧洲空运-普货"/>
      <sheetName val="欧洲空运普货自税、含税DPD"/>
      <sheetName val="欧洲空运快线十日提-普货"/>
      <sheetName val="欧洲空运快线八日提-普货"/>
      <sheetName val="欧洲空运带电自税，含税DPD"/>
      <sheetName val="欧洲空运快线十日提-带电"/>
      <sheetName val="匈牙利专线空运包税（普货，带电）"/>
      <sheetName val="中欧专车"/>
      <sheetName val="欧洲海运快速达含税"/>
      <sheetName val="欧洲海运含税比雷"/>
      <sheetName val="欧洲海运直送"/>
      <sheetName val="欧洲海运限时达含税"/>
      <sheetName val="欧洲海运含税"/>
      <sheetName val="欧洲铁卡"/>
      <sheetName val="欧洲海运"/>
      <sheetName val="越南陆运正报"/>
      <sheetName val="越南陆运双清渠道"/>
      <sheetName val="越南区域表"/>
      <sheetName val="《发货操作要求》"/>
      <sheetName val="《附加费详情表》"/>
      <sheetName val="《欧洲丢件赔偿服务》"/>
      <sheetName val="《欧盟地址库》"/>
      <sheetName val="《欧盟常用海关编码》"/>
      <sheetName val="《仓库操作收费标准》"/>
      <sheetName val="欧洲UPS偏远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录"/>
      <sheetName val="关于我们"/>
      <sheetName val="价格查询表"/>
      <sheetName val="价格查询表-间接版"/>
      <sheetName val="出运计划-海运"/>
      <sheetName val="出运计划 -空运&amp;陆运"/>
      <sheetName val="发货须知-美国&amp;英国"/>
      <sheetName val="英国价格查询表"/>
      <sheetName val="美国海运查询表 (2)"/>
      <sheetName val="发货须知 -加拿大"/>
      <sheetName val="英国空运(5-12)"/>
      <sheetName val="英国铁运专线(18-23)"/>
      <sheetName val="英国中英专车(20-25)"/>
      <sheetName val="英国海运-卡派(23-40) "/>
      <sheetName val="英国海运-海派(23-40)"/>
      <sheetName val="英国商私地址"/>
      <sheetName val="美转加-普船系列"/>
      <sheetName val="美转加-合德系列"/>
      <sheetName val="美转加-EXX美森系列"/>
      <sheetName val="美转加-美森正班系列"/>
      <sheetName val="加拿大直航-普船系列"/>
      <sheetName val="美国空运&amp;美西(5-8)"/>
      <sheetName val="美国空运&amp;美东美中(5-10) "/>
      <sheetName val="美国快递"/>
      <sheetName val="美西直送系列"/>
      <sheetName val="美西-美森(12-17)"/>
      <sheetName val="美西-以星&amp;普船(17-26)"/>
      <sheetName val="美西北"/>
      <sheetName val="美东"/>
      <sheetName val="美东南"/>
      <sheetName val="美中"/>
      <sheetName val="美西90-92邮编系列"/>
      <sheetName val="芝加哥60邮编系列"/>
      <sheetName val="纽约07-08邮编系列"/>
      <sheetName val="小包系列-新"/>
      <sheetName val="小包系列"/>
      <sheetName val="美国海外仓系列"/>
      <sheetName val="英国海外仓系列"/>
      <sheetName val="入仓要求&amp;保险服务"/>
      <sheetName val="香港公司注册&amp;银行开户"/>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录"/>
      <sheetName val="关于我们"/>
      <sheetName val="价格查询表"/>
      <sheetName val="价格查询表-间接版"/>
      <sheetName val="定位"/>
      <sheetName val="偏远邮编库"/>
      <sheetName val="出运计划-海运"/>
      <sheetName val="出运计划 -陆运"/>
      <sheetName val="FBA预计送达周"/>
      <sheetName val="发货须知-美国&amp;英国"/>
      <sheetName val="发货须知 -加拿大"/>
      <sheetName val="越美系列"/>
      <sheetName val="英国价格查询表"/>
      <sheetName val="美国海运查询表 (2)"/>
      <sheetName val="越美整柜订舱"/>
      <sheetName val="越美整柜直送"/>
      <sheetName val="越南陆运正报系列"/>
      <sheetName val="越南陆运双清系列"/>
      <sheetName val="越南区域表"/>
      <sheetName val="英国铁运专线(18-23)"/>
      <sheetName val="英国中英专车(20-25)"/>
      <sheetName val="苏新号-英国卡航20日达"/>
      <sheetName val="英国海运-卡派(23-40) "/>
      <sheetName val="英国海运-海派(23-40)"/>
      <sheetName val="英国商私地址"/>
      <sheetName val="美转加-普船系列"/>
      <sheetName val="美转加-合德系列"/>
      <sheetName val="美转加-EXX美森系列"/>
      <sheetName val="美转加-美森MAX系列"/>
      <sheetName val="美转加-美森CLX系列"/>
      <sheetName val="加拿大直航-普船系列"/>
      <sheetName val="加拿大普船-特惠系列"/>
      <sheetName val="加拿大多伦多商业、私人地址系列"/>
      <sheetName val="加拿大卡尔加里商业、私人地址系列"/>
      <sheetName val="加拿大商业地址卡派报价注意事项"/>
      <sheetName val="美国快递"/>
      <sheetName val="美西直送系列"/>
      <sheetName val="美西-美森(12-17)"/>
      <sheetName val="美西-以星&amp;普船(17-26)"/>
      <sheetName val="美西北"/>
      <sheetName val="美东直航系列"/>
      <sheetName val="美东-海铁系列"/>
      <sheetName val="美东南直航系列"/>
      <sheetName val="美东南海陆系列"/>
      <sheetName val="美中-休斯顿"/>
      <sheetName val="美中-芝加哥"/>
      <sheetName val="美西90-92邮编系列"/>
      <sheetName val="芝加哥60邮编系列"/>
      <sheetName val="纽约07-08邮编系列"/>
      <sheetName val="萨凡纳30-31邮编商业"/>
      <sheetName val="休斯顿77邮编系列"/>
      <sheetName val="Tiktok-专线"/>
      <sheetName val="小包系列-新"/>
      <sheetName val="美国小包系列"/>
      <sheetName val="加拿大小包系列"/>
      <sheetName val="UPS 加拿大偏远地区邮编"/>
      <sheetName val="UPS 加拿大境内分区表"/>
      <sheetName val="英国海外仓系列"/>
      <sheetName val="加拿大海外仓系列"/>
      <sheetName val="美国海外仓系列"/>
      <sheetName val="加拿大退换货系列"/>
      <sheetName val="自税清关费用明细"/>
      <sheetName val="入仓要求&amp;保险服务"/>
      <sheetName val="香港公司注册&amp;银行开户"/>
    </sheetNames>
    <sheetDataSet>
      <sheetData sheetId="0"/>
      <sheetData sheetId="1"/>
      <sheetData sheetId="2"/>
      <sheetData sheetId="3"/>
      <sheetData sheetId="4">
        <row r="1">
          <cell r="A1" t="str">
            <v>渠道</v>
          </cell>
          <cell r="V1" t="str">
            <v>签收时效
开船后-入仓时效</v>
          </cell>
          <cell r="W1" t="str">
            <v>延时赔付
开船后-不入仓时效</v>
          </cell>
        </row>
        <row r="2">
          <cell r="A2" t="str">
            <v>洛杉矶普船28日达直送</v>
          </cell>
          <cell r="V2">
            <v>22</v>
          </cell>
          <cell r="W2">
            <v>23</v>
          </cell>
        </row>
        <row r="3">
          <cell r="A3" t="str">
            <v>洛杉矶OA26日达直送</v>
          </cell>
          <cell r="V3">
            <v>44</v>
          </cell>
          <cell r="W3">
            <v>45</v>
          </cell>
        </row>
        <row r="4">
          <cell r="A4" t="str">
            <v>奥克兰OA29日达直送</v>
          </cell>
          <cell r="V4">
            <v>66</v>
          </cell>
          <cell r="W4">
            <v>67</v>
          </cell>
        </row>
        <row r="5">
          <cell r="A5" t="str">
            <v>奥克兰普船36日达直送</v>
          </cell>
          <cell r="V5">
            <v>88</v>
          </cell>
          <cell r="W5">
            <v>89</v>
          </cell>
        </row>
        <row r="6">
          <cell r="A6" t="str">
            <v>纽约直航42日达直送特价</v>
          </cell>
          <cell r="V6">
            <v>22</v>
          </cell>
          <cell r="W6">
            <v>23</v>
          </cell>
        </row>
        <row r="7">
          <cell r="A7" t="str">
            <v>纽约直航38日达直送特价</v>
          </cell>
          <cell r="V7">
            <v>44</v>
          </cell>
          <cell r="W7">
            <v>45</v>
          </cell>
        </row>
        <row r="8">
          <cell r="A8" t="str">
            <v>萨凡纳直航36日达直送</v>
          </cell>
          <cell r="V8">
            <v>22</v>
          </cell>
          <cell r="W8">
            <v>23</v>
          </cell>
        </row>
        <row r="9">
          <cell r="A9" t="str">
            <v>萨凡纳直航48日达直送</v>
          </cell>
          <cell r="V9">
            <v>44</v>
          </cell>
          <cell r="W9">
            <v>45</v>
          </cell>
        </row>
        <row r="10">
          <cell r="A10" t="str">
            <v>休斯顿海铁23日达直送特价</v>
          </cell>
          <cell r="V10">
            <v>44</v>
          </cell>
          <cell r="W10">
            <v>45</v>
          </cell>
        </row>
        <row r="11">
          <cell r="A11" t="str">
            <v>休斯顿直航38日达直送特价</v>
          </cell>
          <cell r="V11">
            <v>22</v>
          </cell>
          <cell r="W11">
            <v>23</v>
          </cell>
        </row>
        <row r="12">
          <cell r="A12" t="str">
            <v>芝加哥海铁28日达直送特价</v>
          </cell>
          <cell r="V12">
            <v>22</v>
          </cell>
          <cell r="W12">
            <v>23</v>
          </cell>
        </row>
        <row r="13">
          <cell r="A13" t="str">
            <v>芝加哥海铁32日达直送特价</v>
          </cell>
          <cell r="V13">
            <v>44</v>
          </cell>
          <cell r="W13">
            <v>45</v>
          </cell>
        </row>
        <row r="14">
          <cell r="A14" t="str">
            <v>芝加哥海铁22日达直送特价</v>
          </cell>
          <cell r="V14">
            <v>66</v>
          </cell>
          <cell r="W14">
            <v>67</v>
          </cell>
        </row>
        <row r="15">
          <cell r="A15" t="str">
            <v>美森极速12日达</v>
          </cell>
          <cell r="V15">
            <v>22</v>
          </cell>
          <cell r="W15">
            <v>23</v>
          </cell>
        </row>
        <row r="16">
          <cell r="A16" t="str">
            <v>洛杉矶CLX13日达</v>
          </cell>
          <cell r="V16">
            <v>44</v>
          </cell>
          <cell r="W16">
            <v>45</v>
          </cell>
        </row>
        <row r="17">
          <cell r="A17" t="str">
            <v>洛杉矶MAX14日达</v>
          </cell>
          <cell r="V17">
            <v>66</v>
          </cell>
          <cell r="W17">
            <v>67</v>
          </cell>
        </row>
        <row r="18">
          <cell r="A18" t="str">
            <v>洛杉矶EXX16日达</v>
          </cell>
          <cell r="V18">
            <v>88</v>
          </cell>
          <cell r="W18">
            <v>89</v>
          </cell>
        </row>
        <row r="19">
          <cell r="A19" t="str">
            <v>洛杉矶17日达</v>
          </cell>
          <cell r="V19">
            <v>110</v>
          </cell>
          <cell r="W19">
            <v>111</v>
          </cell>
        </row>
        <row r="20">
          <cell r="A20" t="str">
            <v>洛杉矶20日达</v>
          </cell>
          <cell r="V20">
            <v>22</v>
          </cell>
          <cell r="W20">
            <v>23</v>
          </cell>
        </row>
        <row r="21">
          <cell r="A21" t="str">
            <v>洛杉矶22日达</v>
          </cell>
          <cell r="V21">
            <v>44</v>
          </cell>
          <cell r="W21">
            <v>45</v>
          </cell>
        </row>
        <row r="22">
          <cell r="A22" t="str">
            <v>洛杉矶26日达</v>
          </cell>
          <cell r="V22">
            <v>66</v>
          </cell>
          <cell r="W22">
            <v>67</v>
          </cell>
        </row>
        <row r="23">
          <cell r="A23" t="str">
            <v>奥克兰直航26日达</v>
          </cell>
          <cell r="V23">
            <v>22</v>
          </cell>
          <cell r="W23">
            <v>23</v>
          </cell>
        </row>
        <row r="24">
          <cell r="A24" t="str">
            <v>奥克兰直航32日达</v>
          </cell>
          <cell r="V24">
            <v>44</v>
          </cell>
          <cell r="W24">
            <v>45</v>
          </cell>
        </row>
        <row r="25">
          <cell r="A25" t="str">
            <v>西雅图直航29日达</v>
          </cell>
          <cell r="V25">
            <v>66</v>
          </cell>
          <cell r="W25">
            <v>67</v>
          </cell>
        </row>
        <row r="26">
          <cell r="A26" t="str">
            <v>纽约直航42日达</v>
          </cell>
          <cell r="V26">
            <v>22</v>
          </cell>
          <cell r="W26">
            <v>23</v>
          </cell>
        </row>
        <row r="27">
          <cell r="A27" t="str">
            <v>纽约直航38日达</v>
          </cell>
          <cell r="V27">
            <v>44</v>
          </cell>
          <cell r="W27">
            <v>45</v>
          </cell>
        </row>
        <row r="28">
          <cell r="A28" t="str">
            <v>纽约海铁24日达</v>
          </cell>
          <cell r="V28">
            <v>22</v>
          </cell>
          <cell r="W28">
            <v>23</v>
          </cell>
        </row>
        <row r="29">
          <cell r="A29" t="str">
            <v>纽约MAX海铁22日达</v>
          </cell>
          <cell r="V29">
            <v>44</v>
          </cell>
          <cell r="W29">
            <v>45</v>
          </cell>
        </row>
        <row r="30">
          <cell r="A30" t="str">
            <v>纽约海铁30日达</v>
          </cell>
          <cell r="V30">
            <v>66</v>
          </cell>
          <cell r="W30">
            <v>67</v>
          </cell>
        </row>
        <row r="31">
          <cell r="A31" t="str">
            <v>萨凡纳直航36日达</v>
          </cell>
          <cell r="V31">
            <v>22</v>
          </cell>
          <cell r="W31">
            <v>23</v>
          </cell>
        </row>
        <row r="32">
          <cell r="A32" t="str">
            <v>萨凡纳直航48日达</v>
          </cell>
          <cell r="V32">
            <v>44</v>
          </cell>
          <cell r="W32">
            <v>45</v>
          </cell>
        </row>
        <row r="33">
          <cell r="A33" t="str">
            <v>萨凡纳海陆24日达</v>
          </cell>
          <cell r="V33">
            <v>22</v>
          </cell>
          <cell r="W33">
            <v>23</v>
          </cell>
        </row>
        <row r="34">
          <cell r="A34" t="str">
            <v>休斯顿海铁23日达</v>
          </cell>
          <cell r="V34">
            <v>44</v>
          </cell>
          <cell r="W34">
            <v>45</v>
          </cell>
        </row>
        <row r="35">
          <cell r="A35" t="str">
            <v>休斯顿直航38日达</v>
          </cell>
          <cell r="V35">
            <v>22</v>
          </cell>
          <cell r="W35">
            <v>23</v>
          </cell>
        </row>
        <row r="36">
          <cell r="A36" t="str">
            <v>芝加哥海铁28日达</v>
          </cell>
          <cell r="V36">
            <v>22</v>
          </cell>
          <cell r="W36">
            <v>23</v>
          </cell>
        </row>
        <row r="37">
          <cell r="A37" t="str">
            <v>芝加哥海铁32日达</v>
          </cell>
          <cell r="V37">
            <v>44</v>
          </cell>
          <cell r="W37">
            <v>45</v>
          </cell>
        </row>
        <row r="38">
          <cell r="A38" t="str">
            <v>芝加哥海铁22日达</v>
          </cell>
          <cell r="V38">
            <v>66</v>
          </cell>
          <cell r="W38">
            <v>67</v>
          </cell>
        </row>
        <row r="39">
          <cell r="A39" t="str">
            <v>加拿大加东直航30日达-卡派</v>
          </cell>
          <cell r="V39">
            <v>22</v>
          </cell>
          <cell r="W39">
            <v>23</v>
          </cell>
        </row>
        <row r="40">
          <cell r="A40" t="str">
            <v>加拿大加东直航30日达-UPS派</v>
          </cell>
          <cell r="V40">
            <v>34</v>
          </cell>
          <cell r="W40">
            <v>35</v>
          </cell>
        </row>
        <row r="41">
          <cell r="A41" t="str">
            <v>加拿大加西直航30日达-卡派</v>
          </cell>
          <cell r="V41">
            <v>56</v>
          </cell>
          <cell r="W41">
            <v>57</v>
          </cell>
        </row>
        <row r="42">
          <cell r="A42" t="str">
            <v>加拿大加西直航30日达-UPS派</v>
          </cell>
          <cell r="V42">
            <v>68</v>
          </cell>
          <cell r="W42">
            <v>69</v>
          </cell>
        </row>
        <row r="43">
          <cell r="A43" t="str">
            <v>加拿大加东直航33日达-卡派</v>
          </cell>
          <cell r="V43">
            <v>22</v>
          </cell>
          <cell r="W43">
            <v>23</v>
          </cell>
        </row>
        <row r="44">
          <cell r="A44" t="str">
            <v>加拿大加东直航33日达-UPS派</v>
          </cell>
          <cell r="V44">
            <v>34</v>
          </cell>
          <cell r="W44">
            <v>35</v>
          </cell>
        </row>
        <row r="45">
          <cell r="A45" t="str">
            <v>加拿大加西直航33日达-卡派</v>
          </cell>
          <cell r="V45">
            <v>56</v>
          </cell>
          <cell r="W45">
            <v>57</v>
          </cell>
        </row>
        <row r="46">
          <cell r="A46" t="str">
            <v>加拿大加西直航33日达-UPS派</v>
          </cell>
          <cell r="V46">
            <v>68</v>
          </cell>
          <cell r="W46">
            <v>69</v>
          </cell>
        </row>
        <row r="47">
          <cell r="A47" t="str">
            <v>美转加加东25日达-卡派（OA）</v>
          </cell>
          <cell r="V47">
            <v>22</v>
          </cell>
          <cell r="W47">
            <v>23</v>
          </cell>
        </row>
        <row r="48">
          <cell r="A48" t="str">
            <v>美转加加东25日达-UPS派（OA）</v>
          </cell>
          <cell r="V48">
            <v>34</v>
          </cell>
          <cell r="W48">
            <v>35</v>
          </cell>
        </row>
        <row r="49">
          <cell r="A49" t="str">
            <v>美转加加西25日达-卡派（OA）</v>
          </cell>
          <cell r="V49">
            <v>56</v>
          </cell>
          <cell r="W49">
            <v>57</v>
          </cell>
        </row>
        <row r="50">
          <cell r="A50" t="str">
            <v>美转加加西25日达-UPS派（OA）</v>
          </cell>
          <cell r="V50">
            <v>68</v>
          </cell>
          <cell r="W50">
            <v>69</v>
          </cell>
        </row>
        <row r="51">
          <cell r="A51" t="str">
            <v>美转加加东20日达-卡派（HD）</v>
          </cell>
          <cell r="V51">
            <v>22</v>
          </cell>
          <cell r="W51">
            <v>23</v>
          </cell>
        </row>
        <row r="52">
          <cell r="A52" t="str">
            <v>美转加加东20日达-UPS派（HD）</v>
          </cell>
          <cell r="V52">
            <v>34</v>
          </cell>
          <cell r="W52">
            <v>35</v>
          </cell>
        </row>
        <row r="53">
          <cell r="A53" t="str">
            <v>美转加加西20日达-卡派（HD）</v>
          </cell>
          <cell r="V53">
            <v>56</v>
          </cell>
          <cell r="W53">
            <v>57</v>
          </cell>
        </row>
        <row r="54">
          <cell r="A54" t="str">
            <v>美转加加西20日达-UPS派（HD）</v>
          </cell>
          <cell r="V54">
            <v>68</v>
          </cell>
          <cell r="W54">
            <v>69</v>
          </cell>
        </row>
        <row r="55">
          <cell r="A55" t="str">
            <v>美转加加东19日达-卡派（EXX）</v>
          </cell>
          <cell r="V55">
            <v>22</v>
          </cell>
          <cell r="W55">
            <v>23</v>
          </cell>
        </row>
        <row r="56">
          <cell r="A56" t="str">
            <v>美转加加东19日达-UPS派（EXX）</v>
          </cell>
          <cell r="V56">
            <v>34</v>
          </cell>
          <cell r="W56">
            <v>35</v>
          </cell>
        </row>
        <row r="57">
          <cell r="A57" t="str">
            <v>美转加加西19日达-卡派（EXX）</v>
          </cell>
          <cell r="V57">
            <v>56</v>
          </cell>
          <cell r="W57">
            <v>57</v>
          </cell>
        </row>
        <row r="58">
          <cell r="A58" t="str">
            <v>美转加加西19日达-UPS派（EXX）</v>
          </cell>
          <cell r="V58">
            <v>68</v>
          </cell>
          <cell r="W58">
            <v>69</v>
          </cell>
        </row>
        <row r="59">
          <cell r="A59" t="str">
            <v>美转加MAX加东17日达-卡派</v>
          </cell>
          <cell r="V59">
            <v>22</v>
          </cell>
          <cell r="W59">
            <v>23</v>
          </cell>
        </row>
        <row r="60">
          <cell r="A60" t="str">
            <v>美转加MAX加东17日达-UPS派</v>
          </cell>
          <cell r="V60">
            <v>34</v>
          </cell>
          <cell r="W60">
            <v>35</v>
          </cell>
        </row>
        <row r="61">
          <cell r="A61" t="str">
            <v>美转加MAX加西17日达-卡派</v>
          </cell>
          <cell r="V61">
            <v>56</v>
          </cell>
          <cell r="W61">
            <v>57</v>
          </cell>
        </row>
        <row r="62">
          <cell r="A62" t="str">
            <v>美转加MAX加西17日达-UPS派</v>
          </cell>
          <cell r="V62">
            <v>68</v>
          </cell>
          <cell r="W62">
            <v>69</v>
          </cell>
        </row>
        <row r="63">
          <cell r="A63" t="str">
            <v>美转加CLX加东16日达-卡派</v>
          </cell>
          <cell r="V63">
            <v>22</v>
          </cell>
          <cell r="W63">
            <v>23</v>
          </cell>
        </row>
        <row r="64">
          <cell r="A64" t="str">
            <v>美转加CLX加东16日达-UPS派</v>
          </cell>
          <cell r="V64">
            <v>34</v>
          </cell>
          <cell r="W64">
            <v>35</v>
          </cell>
        </row>
        <row r="65">
          <cell r="A65" t="str">
            <v>美转加CLX加西16日达-卡派</v>
          </cell>
          <cell r="V65">
            <v>56</v>
          </cell>
          <cell r="W65">
            <v>57</v>
          </cell>
        </row>
        <row r="66">
          <cell r="A66" t="str">
            <v>美转加CLX加西16日达-UPS派</v>
          </cell>
          <cell r="V66">
            <v>68</v>
          </cell>
          <cell r="W66">
            <v>69</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ow r="1">
          <cell r="F1" t="str">
            <v>美转加系列-美森正班</v>
          </cell>
        </row>
        <row r="2">
          <cell r="F2" t="str">
            <v>US TO Canada Line</v>
          </cell>
        </row>
        <row r="4">
          <cell r="A4" t="str">
            <v>仓库代码</v>
          </cell>
          <cell r="B4" t="str">
            <v>美转加CLX加东16日达-卡派</v>
          </cell>
          <cell r="X4" t="str">
            <v>美转加CLX加东16日达-UPS派</v>
          </cell>
          <cell r="AJ4" t="str">
            <v>美转加CLX加西16日达-卡派</v>
          </cell>
          <cell r="BF4" t="str">
            <v>美转加CLX加西16日达-UPS派</v>
          </cell>
        </row>
        <row r="5">
          <cell r="B5" t="str">
            <v>包税-100kg+</v>
          </cell>
          <cell r="L5" t="str">
            <v>不包税-1CBM+</v>
          </cell>
          <cell r="V5" t="str">
            <v>签收时效
开船后
入仓时效</v>
          </cell>
          <cell r="W5" t="str">
            <v>延时赔付
开船后
不入仓时效</v>
          </cell>
          <cell r="X5" t="str">
            <v>包税-100kg+</v>
          </cell>
          <cell r="AH5" t="str">
            <v>提取时效
开船后
入仓时效</v>
          </cell>
          <cell r="AI5" t="str">
            <v>延时赔付
开船后
不入仓时效</v>
          </cell>
          <cell r="AJ5" t="str">
            <v>包税-100kg+</v>
          </cell>
          <cell r="AT5" t="str">
            <v>不包税-1CBM+</v>
          </cell>
          <cell r="BD5" t="str">
            <v>签收时效
开船后
入仓时效</v>
          </cell>
          <cell r="BE5" t="str">
            <v>延时赔付
开船后
不入仓时效</v>
          </cell>
          <cell r="BF5" t="str">
            <v>包税-100kg+</v>
          </cell>
          <cell r="BP5" t="str">
            <v>提取时效
开船后
入仓时效</v>
          </cell>
          <cell r="BQ5" t="str">
            <v>延时赔付
开船后
不入仓时效</v>
          </cell>
        </row>
        <row r="6">
          <cell r="B6" t="str">
            <v>华南</v>
          </cell>
          <cell r="C6" t="str">
            <v>重庆</v>
          </cell>
          <cell r="D6" t="str">
            <v>汕头</v>
          </cell>
          <cell r="E6" t="str">
            <v>厦门/泉州/福州</v>
          </cell>
          <cell r="F6" t="str">
            <v>华东</v>
          </cell>
          <cell r="G6" t="str">
            <v>青岛/郑州/温州/台州/连云港/南京/合肥</v>
          </cell>
          <cell r="H6" t="str">
            <v>天津/南昌/石家庄</v>
          </cell>
          <cell r="I6" t="str">
            <v>济南/潍坊</v>
          </cell>
          <cell r="J6" t="str">
            <v>西安/沧州/保定</v>
          </cell>
          <cell r="K6" t="str">
            <v>武汉/长沙/成都</v>
          </cell>
          <cell r="L6" t="str">
            <v>华南</v>
          </cell>
          <cell r="M6" t="str">
            <v>重庆</v>
          </cell>
          <cell r="N6" t="str">
            <v>汕头</v>
          </cell>
          <cell r="O6" t="str">
            <v>厦门/泉州/福州</v>
          </cell>
          <cell r="P6" t="str">
            <v>华东</v>
          </cell>
          <cell r="Q6" t="str">
            <v>青岛/郑州/温州/台州/连云港/南京/合肥</v>
          </cell>
          <cell r="R6" t="str">
            <v>天津/南昌/石家庄</v>
          </cell>
          <cell r="S6" t="str">
            <v>济南/潍坊</v>
          </cell>
          <cell r="T6" t="str">
            <v>西安/沧州/保定</v>
          </cell>
          <cell r="U6" t="str">
            <v>武汉/长沙/成都</v>
          </cell>
          <cell r="X6" t="str">
            <v>华南</v>
          </cell>
          <cell r="Y6" t="str">
            <v>重庆</v>
          </cell>
          <cell r="Z6" t="str">
            <v>汕头</v>
          </cell>
          <cell r="AA6" t="str">
            <v>厦门/泉州/福州</v>
          </cell>
          <cell r="AB6" t="str">
            <v>华东</v>
          </cell>
          <cell r="AC6" t="str">
            <v>青岛/郑州/温州/台州/连云港/南京/合肥</v>
          </cell>
          <cell r="AD6" t="str">
            <v>天津/南昌/石家庄</v>
          </cell>
          <cell r="AE6" t="str">
            <v>济南/潍坊</v>
          </cell>
          <cell r="AF6" t="str">
            <v>西安/沧州/保定</v>
          </cell>
          <cell r="AG6" t="str">
            <v>武汉/长沙/成都</v>
          </cell>
          <cell r="AJ6" t="str">
            <v>华南</v>
          </cell>
          <cell r="AK6" t="str">
            <v>重庆</v>
          </cell>
          <cell r="AL6" t="str">
            <v>汕头</v>
          </cell>
          <cell r="AM6" t="str">
            <v>厦门/泉州/福州</v>
          </cell>
          <cell r="AN6" t="str">
            <v>华东</v>
          </cell>
          <cell r="AO6" t="str">
            <v>青岛/郑州/温州/台州/连云港/南京/合肥</v>
          </cell>
          <cell r="AP6" t="str">
            <v>天津/南昌/石家庄</v>
          </cell>
          <cell r="AQ6" t="str">
            <v>济南/潍坊</v>
          </cell>
          <cell r="AR6" t="str">
            <v>西安/沧州/保定</v>
          </cell>
          <cell r="AS6" t="str">
            <v>武汉/长沙/成都</v>
          </cell>
          <cell r="AT6" t="str">
            <v>华南</v>
          </cell>
          <cell r="AU6" t="str">
            <v>重庆</v>
          </cell>
          <cell r="AV6" t="str">
            <v>汕头</v>
          </cell>
          <cell r="AW6" t="str">
            <v>厦门/泉州/福州</v>
          </cell>
          <cell r="AX6" t="str">
            <v>华东</v>
          </cell>
          <cell r="AY6" t="str">
            <v>青岛/郑州/温州/台州/连云港/南京/合肥</v>
          </cell>
          <cell r="AZ6" t="str">
            <v>天津/南昌/石家庄</v>
          </cell>
          <cell r="BA6" t="str">
            <v>济南/潍坊</v>
          </cell>
          <cell r="BB6" t="str">
            <v>西安/沧州/保定</v>
          </cell>
          <cell r="BC6" t="str">
            <v>武汉/长沙/成都</v>
          </cell>
          <cell r="BF6" t="str">
            <v>华南</v>
          </cell>
          <cell r="BG6" t="str">
            <v>重庆</v>
          </cell>
          <cell r="BH6" t="str">
            <v>汕头</v>
          </cell>
          <cell r="BI6" t="str">
            <v>厦门/泉州/福州</v>
          </cell>
          <cell r="BJ6" t="str">
            <v>华东</v>
          </cell>
          <cell r="BK6" t="str">
            <v>青岛/郑州/温州/台州/连云港/南京/合肥</v>
          </cell>
          <cell r="BL6" t="str">
            <v>天津/南昌/石家庄</v>
          </cell>
          <cell r="BM6" t="str">
            <v>济南/潍坊</v>
          </cell>
          <cell r="BN6" t="str">
            <v>西安/沧州/保定</v>
          </cell>
          <cell r="BO6" t="str">
            <v>武汉/长沙/成都</v>
          </cell>
        </row>
        <row r="7">
          <cell r="A7" t="str">
            <v>海外仓头程</v>
          </cell>
          <cell r="B7">
            <v>12.6</v>
          </cell>
          <cell r="C7">
            <v>13.1</v>
          </cell>
          <cell r="D7">
            <v>12.5</v>
          </cell>
          <cell r="E7">
            <v>12.7</v>
          </cell>
          <cell r="F7">
            <v>12.2</v>
          </cell>
          <cell r="G7">
            <v>12.7</v>
          </cell>
          <cell r="H7">
            <v>13</v>
          </cell>
          <cell r="I7">
            <v>12.9</v>
          </cell>
          <cell r="J7">
            <v>13.2</v>
          </cell>
          <cell r="K7">
            <v>12.4</v>
          </cell>
          <cell r="L7">
            <v>2490</v>
          </cell>
          <cell r="M7">
            <v>2632</v>
          </cell>
          <cell r="N7">
            <v>2525</v>
          </cell>
          <cell r="O7">
            <v>2403</v>
          </cell>
          <cell r="P7">
            <v>2350</v>
          </cell>
          <cell r="Q7">
            <v>2403</v>
          </cell>
          <cell r="R7">
            <v>2456</v>
          </cell>
          <cell r="S7">
            <v>2439</v>
          </cell>
          <cell r="T7">
            <v>2492</v>
          </cell>
          <cell r="U7">
            <v>2596</v>
          </cell>
          <cell r="V7" t="str">
            <v>-</v>
          </cell>
          <cell r="W7" t="str">
            <v>-</v>
          </cell>
          <cell r="X7" t="str">
            <v>-</v>
          </cell>
          <cell r="Y7" t="str">
            <v>-</v>
          </cell>
          <cell r="Z7" t="str">
            <v>-</v>
          </cell>
          <cell r="AA7" t="str">
            <v>-</v>
          </cell>
          <cell r="AB7" t="str">
            <v>-</v>
          </cell>
          <cell r="AC7" t="str">
            <v>-</v>
          </cell>
          <cell r="AD7" t="str">
            <v>-</v>
          </cell>
          <cell r="AE7" t="str">
            <v>-</v>
          </cell>
          <cell r="AF7" t="str">
            <v>-</v>
          </cell>
          <cell r="AG7" t="str">
            <v>-</v>
          </cell>
          <cell r="AH7" t="str">
            <v>-</v>
          </cell>
          <cell r="AI7" t="str">
            <v>-</v>
          </cell>
          <cell r="AJ7" t="str">
            <v>-</v>
          </cell>
          <cell r="AK7" t="str">
            <v>-</v>
          </cell>
          <cell r="AL7" t="str">
            <v>-</v>
          </cell>
          <cell r="AM7" t="str">
            <v>-</v>
          </cell>
          <cell r="AN7" t="str">
            <v>-</v>
          </cell>
          <cell r="AO7" t="str">
            <v>-</v>
          </cell>
          <cell r="AP7" t="str">
            <v>-</v>
          </cell>
          <cell r="AQ7" t="str">
            <v>-</v>
          </cell>
          <cell r="AR7" t="str">
            <v>-</v>
          </cell>
          <cell r="AS7" t="str">
            <v>-</v>
          </cell>
          <cell r="AT7" t="str">
            <v>-</v>
          </cell>
          <cell r="AU7" t="str">
            <v>-</v>
          </cell>
          <cell r="AV7" t="str">
            <v>-</v>
          </cell>
          <cell r="AW7" t="str">
            <v>-</v>
          </cell>
          <cell r="AX7" t="str">
            <v>-</v>
          </cell>
          <cell r="AY7" t="str">
            <v>-</v>
          </cell>
          <cell r="AZ7" t="str">
            <v>-</v>
          </cell>
          <cell r="BA7" t="str">
            <v>-</v>
          </cell>
          <cell r="BB7" t="str">
            <v>-</v>
          </cell>
          <cell r="BC7" t="str">
            <v>-</v>
          </cell>
          <cell r="BD7" t="str">
            <v>-</v>
          </cell>
          <cell r="BE7" t="str">
            <v>-</v>
          </cell>
          <cell r="BF7" t="str">
            <v>-</v>
          </cell>
          <cell r="BG7" t="str">
            <v>-</v>
          </cell>
          <cell r="BH7" t="str">
            <v>-</v>
          </cell>
          <cell r="BI7" t="str">
            <v>-</v>
          </cell>
          <cell r="BJ7" t="str">
            <v>-</v>
          </cell>
          <cell r="BK7" t="str">
            <v>-</v>
          </cell>
          <cell r="BL7" t="str">
            <v>-</v>
          </cell>
          <cell r="BM7" t="str">
            <v>-</v>
          </cell>
          <cell r="BN7" t="str">
            <v>-</v>
          </cell>
          <cell r="BO7" t="str">
            <v>-</v>
          </cell>
          <cell r="BP7" t="str">
            <v>-</v>
          </cell>
          <cell r="BQ7" t="str">
            <v>-</v>
          </cell>
        </row>
        <row r="8">
          <cell r="A8" t="str">
            <v>YYZ1</v>
          </cell>
          <cell r="B8">
            <v>12.9</v>
          </cell>
          <cell r="C8">
            <v>13.4</v>
          </cell>
          <cell r="D8">
            <v>12.8</v>
          </cell>
          <cell r="E8">
            <v>13</v>
          </cell>
          <cell r="F8">
            <v>12.5</v>
          </cell>
          <cell r="G8">
            <v>13</v>
          </cell>
          <cell r="H8">
            <v>13.3</v>
          </cell>
          <cell r="I8">
            <v>13.2</v>
          </cell>
          <cell r="J8">
            <v>13.5</v>
          </cell>
          <cell r="K8">
            <v>12.7</v>
          </cell>
          <cell r="L8">
            <v>2543</v>
          </cell>
          <cell r="M8">
            <v>2685</v>
          </cell>
          <cell r="N8">
            <v>2578</v>
          </cell>
          <cell r="O8">
            <v>2456</v>
          </cell>
          <cell r="P8">
            <v>2403</v>
          </cell>
          <cell r="Q8">
            <v>2456</v>
          </cell>
          <cell r="R8">
            <v>2509</v>
          </cell>
          <cell r="S8">
            <v>2492</v>
          </cell>
          <cell r="T8">
            <v>2545</v>
          </cell>
          <cell r="U8">
            <v>2649</v>
          </cell>
          <cell r="V8" t="str">
            <v>20-24日</v>
          </cell>
          <cell r="W8" t="str">
            <v>超26日</v>
          </cell>
          <cell r="X8">
            <v>16.399999999999999</v>
          </cell>
          <cell r="Y8">
            <v>17.2</v>
          </cell>
          <cell r="Z8">
            <v>16.600000000000001</v>
          </cell>
          <cell r="AA8">
            <v>16.2</v>
          </cell>
          <cell r="AB8">
            <v>15.9</v>
          </cell>
          <cell r="AC8">
            <v>16.2</v>
          </cell>
          <cell r="AD8">
            <v>16.5</v>
          </cell>
          <cell r="AE8">
            <v>16.399999999999999</v>
          </cell>
          <cell r="AF8">
            <v>16.7</v>
          </cell>
          <cell r="AG8">
            <v>16.5</v>
          </cell>
          <cell r="AH8" t="str">
            <v>18-22日</v>
          </cell>
          <cell r="AI8" t="str">
            <v>超24日</v>
          </cell>
          <cell r="AJ8" t="str">
            <v>-</v>
          </cell>
          <cell r="AK8" t="str">
            <v>-</v>
          </cell>
          <cell r="AL8" t="str">
            <v>-</v>
          </cell>
          <cell r="AM8" t="str">
            <v>-</v>
          </cell>
          <cell r="AN8" t="str">
            <v>-</v>
          </cell>
          <cell r="AO8" t="str">
            <v>-</v>
          </cell>
          <cell r="AP8" t="str">
            <v>-</v>
          </cell>
          <cell r="AQ8" t="str">
            <v>-</v>
          </cell>
          <cell r="AR8" t="str">
            <v>-</v>
          </cell>
          <cell r="AS8" t="str">
            <v>-</v>
          </cell>
          <cell r="AT8" t="str">
            <v>-</v>
          </cell>
          <cell r="AU8" t="str">
            <v>-</v>
          </cell>
          <cell r="AV8" t="str">
            <v>-</v>
          </cell>
          <cell r="AW8" t="str">
            <v>-</v>
          </cell>
          <cell r="AX8" t="str">
            <v>-</v>
          </cell>
          <cell r="AY8" t="str">
            <v>-</v>
          </cell>
          <cell r="AZ8" t="str">
            <v>-</v>
          </cell>
          <cell r="BA8" t="str">
            <v>-</v>
          </cell>
          <cell r="BB8" t="str">
            <v>-</v>
          </cell>
          <cell r="BC8" t="str">
            <v>-</v>
          </cell>
          <cell r="BD8" t="str">
            <v>-</v>
          </cell>
          <cell r="BE8" t="str">
            <v>-</v>
          </cell>
          <cell r="BF8" t="str">
            <v>-</v>
          </cell>
          <cell r="BG8" t="str">
            <v>-</v>
          </cell>
          <cell r="BH8" t="str">
            <v>-</v>
          </cell>
          <cell r="BI8" t="str">
            <v>-</v>
          </cell>
          <cell r="BJ8" t="str">
            <v>-</v>
          </cell>
          <cell r="BK8" t="str">
            <v>-</v>
          </cell>
          <cell r="BL8" t="str">
            <v>-</v>
          </cell>
          <cell r="BM8" t="str">
            <v>-</v>
          </cell>
          <cell r="BN8" t="str">
            <v>-</v>
          </cell>
          <cell r="BO8" t="str">
            <v>-</v>
          </cell>
          <cell r="BP8" t="str">
            <v>-</v>
          </cell>
          <cell r="BQ8" t="str">
            <v>-</v>
          </cell>
        </row>
        <row r="9">
          <cell r="A9" t="str">
            <v>YYZ2</v>
          </cell>
          <cell r="B9">
            <v>12.9</v>
          </cell>
          <cell r="C9">
            <v>13.4</v>
          </cell>
          <cell r="D9">
            <v>12.8</v>
          </cell>
          <cell r="E9">
            <v>13</v>
          </cell>
          <cell r="F9">
            <v>12.5</v>
          </cell>
          <cell r="G9">
            <v>13</v>
          </cell>
          <cell r="H9">
            <v>13.3</v>
          </cell>
          <cell r="I9">
            <v>13.2</v>
          </cell>
          <cell r="J9">
            <v>13.5</v>
          </cell>
          <cell r="K9">
            <v>12.7</v>
          </cell>
          <cell r="L9">
            <v>2543</v>
          </cell>
          <cell r="M9">
            <v>2685</v>
          </cell>
          <cell r="N9">
            <v>2578</v>
          </cell>
          <cell r="O9">
            <v>2456</v>
          </cell>
          <cell r="P9">
            <v>2403</v>
          </cell>
          <cell r="Q9">
            <v>2456</v>
          </cell>
          <cell r="R9">
            <v>2509</v>
          </cell>
          <cell r="S9">
            <v>2492</v>
          </cell>
          <cell r="T9">
            <v>2545</v>
          </cell>
          <cell r="U9">
            <v>2649</v>
          </cell>
          <cell r="V9" t="str">
            <v>20-24日</v>
          </cell>
          <cell r="W9" t="str">
            <v>超26日</v>
          </cell>
          <cell r="X9">
            <v>16.399999999999999</v>
          </cell>
          <cell r="Y9">
            <v>17.2</v>
          </cell>
          <cell r="Z9">
            <v>16.600000000000001</v>
          </cell>
          <cell r="AA9">
            <v>16.2</v>
          </cell>
          <cell r="AB9">
            <v>15.9</v>
          </cell>
          <cell r="AC9">
            <v>16.2</v>
          </cell>
          <cell r="AD9">
            <v>16.5</v>
          </cell>
          <cell r="AE9">
            <v>16.399999999999999</v>
          </cell>
          <cell r="AF9">
            <v>16.7</v>
          </cell>
          <cell r="AG9">
            <v>16.5</v>
          </cell>
          <cell r="AH9" t="str">
            <v>18-22日</v>
          </cell>
          <cell r="AI9" t="str">
            <v>超24日</v>
          </cell>
          <cell r="AJ9" t="str">
            <v>-</v>
          </cell>
          <cell r="AK9" t="str">
            <v>-</v>
          </cell>
          <cell r="AL9" t="str">
            <v>-</v>
          </cell>
          <cell r="AM9" t="str">
            <v>-</v>
          </cell>
          <cell r="AN9" t="str">
            <v>-</v>
          </cell>
          <cell r="AO9" t="str">
            <v>-</v>
          </cell>
          <cell r="AP9" t="str">
            <v>-</v>
          </cell>
          <cell r="AQ9" t="str">
            <v>-</v>
          </cell>
          <cell r="AR9" t="str">
            <v>-</v>
          </cell>
          <cell r="AS9" t="str">
            <v>-</v>
          </cell>
          <cell r="AT9" t="str">
            <v>-</v>
          </cell>
          <cell r="AU9" t="str">
            <v>-</v>
          </cell>
          <cell r="AV9" t="str">
            <v>-</v>
          </cell>
          <cell r="AW9" t="str">
            <v>-</v>
          </cell>
          <cell r="AX9" t="str">
            <v>-</v>
          </cell>
          <cell r="AY9" t="str">
            <v>-</v>
          </cell>
          <cell r="AZ9" t="str">
            <v>-</v>
          </cell>
          <cell r="BA9" t="str">
            <v>-</v>
          </cell>
          <cell r="BB9" t="str">
            <v>-</v>
          </cell>
          <cell r="BC9" t="str">
            <v>-</v>
          </cell>
          <cell r="BD9" t="str">
            <v>-</v>
          </cell>
          <cell r="BE9" t="str">
            <v>-</v>
          </cell>
          <cell r="BF9" t="str">
            <v>-</v>
          </cell>
          <cell r="BG9" t="str">
            <v>-</v>
          </cell>
          <cell r="BH9" t="str">
            <v>-</v>
          </cell>
          <cell r="BI9" t="str">
            <v>-</v>
          </cell>
          <cell r="BJ9" t="str">
            <v>-</v>
          </cell>
          <cell r="BK9" t="str">
            <v>-</v>
          </cell>
          <cell r="BL9" t="str">
            <v>-</v>
          </cell>
          <cell r="BM9" t="str">
            <v>-</v>
          </cell>
          <cell r="BN9" t="str">
            <v>-</v>
          </cell>
          <cell r="BO9" t="str">
            <v>-</v>
          </cell>
          <cell r="BP9" t="str">
            <v>-</v>
          </cell>
          <cell r="BQ9" t="str">
            <v>-</v>
          </cell>
        </row>
        <row r="10">
          <cell r="A10" t="str">
            <v>YYZ3</v>
          </cell>
          <cell r="B10">
            <v>12.9</v>
          </cell>
          <cell r="C10">
            <v>13.4</v>
          </cell>
          <cell r="D10">
            <v>12.8</v>
          </cell>
          <cell r="E10">
            <v>13</v>
          </cell>
          <cell r="F10">
            <v>12.5</v>
          </cell>
          <cell r="G10">
            <v>13</v>
          </cell>
          <cell r="H10">
            <v>13.3</v>
          </cell>
          <cell r="I10">
            <v>13.2</v>
          </cell>
          <cell r="J10">
            <v>13.5</v>
          </cell>
          <cell r="K10">
            <v>12.7</v>
          </cell>
          <cell r="L10">
            <v>2543</v>
          </cell>
          <cell r="M10">
            <v>2685</v>
          </cell>
          <cell r="N10">
            <v>2578</v>
          </cell>
          <cell r="O10">
            <v>2456</v>
          </cell>
          <cell r="P10">
            <v>2403</v>
          </cell>
          <cell r="Q10">
            <v>2456</v>
          </cell>
          <cell r="R10">
            <v>2509</v>
          </cell>
          <cell r="S10">
            <v>2492</v>
          </cell>
          <cell r="T10">
            <v>2545</v>
          </cell>
          <cell r="U10">
            <v>2649</v>
          </cell>
          <cell r="V10" t="str">
            <v>20-24日</v>
          </cell>
          <cell r="W10" t="str">
            <v>超26日</v>
          </cell>
          <cell r="X10">
            <v>16.399999999999999</v>
          </cell>
          <cell r="Y10">
            <v>17.2</v>
          </cell>
          <cell r="Z10">
            <v>16.600000000000001</v>
          </cell>
          <cell r="AA10">
            <v>16.2</v>
          </cell>
          <cell r="AB10">
            <v>15.9</v>
          </cell>
          <cell r="AC10">
            <v>16.2</v>
          </cell>
          <cell r="AD10">
            <v>16.5</v>
          </cell>
          <cell r="AE10">
            <v>16.399999999999999</v>
          </cell>
          <cell r="AF10">
            <v>16.7</v>
          </cell>
          <cell r="AG10">
            <v>16.5</v>
          </cell>
          <cell r="AH10" t="str">
            <v>18-22日</v>
          </cell>
          <cell r="AI10" t="str">
            <v>超24日</v>
          </cell>
          <cell r="AJ10" t="str">
            <v>-</v>
          </cell>
          <cell r="AK10" t="str">
            <v>-</v>
          </cell>
          <cell r="AL10" t="str">
            <v>-</v>
          </cell>
          <cell r="AM10" t="str">
            <v>-</v>
          </cell>
          <cell r="AN10" t="str">
            <v>-</v>
          </cell>
          <cell r="AO10" t="str">
            <v>-</v>
          </cell>
          <cell r="AP10" t="str">
            <v>-</v>
          </cell>
          <cell r="AQ10" t="str">
            <v>-</v>
          </cell>
          <cell r="AR10" t="str">
            <v>-</v>
          </cell>
          <cell r="AS10" t="str">
            <v>-</v>
          </cell>
          <cell r="AT10" t="str">
            <v>-</v>
          </cell>
          <cell r="AU10" t="str">
            <v>-</v>
          </cell>
          <cell r="AV10" t="str">
            <v>-</v>
          </cell>
          <cell r="AW10" t="str">
            <v>-</v>
          </cell>
          <cell r="AX10" t="str">
            <v>-</v>
          </cell>
          <cell r="AY10" t="str">
            <v>-</v>
          </cell>
          <cell r="AZ10" t="str">
            <v>-</v>
          </cell>
          <cell r="BA10" t="str">
            <v>-</v>
          </cell>
          <cell r="BB10" t="str">
            <v>-</v>
          </cell>
          <cell r="BC10" t="str">
            <v>-</v>
          </cell>
          <cell r="BD10" t="str">
            <v>-</v>
          </cell>
          <cell r="BE10" t="str">
            <v>-</v>
          </cell>
          <cell r="BF10" t="str">
            <v>-</v>
          </cell>
          <cell r="BG10" t="str">
            <v>-</v>
          </cell>
          <cell r="BH10" t="str">
            <v>-</v>
          </cell>
          <cell r="BI10" t="str">
            <v>-</v>
          </cell>
          <cell r="BJ10" t="str">
            <v>-</v>
          </cell>
          <cell r="BK10" t="str">
            <v>-</v>
          </cell>
          <cell r="BL10" t="str">
            <v>-</v>
          </cell>
          <cell r="BM10" t="str">
            <v>-</v>
          </cell>
          <cell r="BN10" t="str">
            <v>-</v>
          </cell>
          <cell r="BO10" t="str">
            <v>-</v>
          </cell>
          <cell r="BP10" t="str">
            <v>-</v>
          </cell>
          <cell r="BQ10" t="str">
            <v>-</v>
          </cell>
        </row>
        <row r="11">
          <cell r="A11" t="str">
            <v>YYZ4</v>
          </cell>
          <cell r="B11">
            <v>12.9</v>
          </cell>
          <cell r="C11">
            <v>13.4</v>
          </cell>
          <cell r="D11">
            <v>12.8</v>
          </cell>
          <cell r="E11">
            <v>13</v>
          </cell>
          <cell r="F11">
            <v>12.5</v>
          </cell>
          <cell r="G11">
            <v>13</v>
          </cell>
          <cell r="H11">
            <v>13.3</v>
          </cell>
          <cell r="I11">
            <v>13.2</v>
          </cell>
          <cell r="J11">
            <v>13.5</v>
          </cell>
          <cell r="K11">
            <v>12.7</v>
          </cell>
          <cell r="L11">
            <v>2543</v>
          </cell>
          <cell r="M11">
            <v>2685</v>
          </cell>
          <cell r="N11">
            <v>2578</v>
          </cell>
          <cell r="O11">
            <v>2456</v>
          </cell>
          <cell r="P11">
            <v>2403</v>
          </cell>
          <cell r="Q11">
            <v>2456</v>
          </cell>
          <cell r="R11">
            <v>2509</v>
          </cell>
          <cell r="S11">
            <v>2492</v>
          </cell>
          <cell r="T11">
            <v>2545</v>
          </cell>
          <cell r="U11">
            <v>2649</v>
          </cell>
          <cell r="V11" t="str">
            <v>20-24日</v>
          </cell>
          <cell r="W11" t="str">
            <v>超26日</v>
          </cell>
          <cell r="X11">
            <v>16.399999999999999</v>
          </cell>
          <cell r="Y11">
            <v>17.2</v>
          </cell>
          <cell r="Z11">
            <v>16.600000000000001</v>
          </cell>
          <cell r="AA11">
            <v>16.2</v>
          </cell>
          <cell r="AB11">
            <v>15.9</v>
          </cell>
          <cell r="AC11">
            <v>16.2</v>
          </cell>
          <cell r="AD11">
            <v>16.5</v>
          </cell>
          <cell r="AE11">
            <v>16.399999999999999</v>
          </cell>
          <cell r="AF11">
            <v>16.7</v>
          </cell>
          <cell r="AG11">
            <v>16.5</v>
          </cell>
          <cell r="AH11" t="str">
            <v>18-22日</v>
          </cell>
          <cell r="AI11" t="str">
            <v>超24日</v>
          </cell>
          <cell r="AJ11" t="str">
            <v>-</v>
          </cell>
          <cell r="AK11" t="str">
            <v>-</v>
          </cell>
          <cell r="AL11" t="str">
            <v>-</v>
          </cell>
          <cell r="AM11" t="str">
            <v>-</v>
          </cell>
          <cell r="AN11" t="str">
            <v>-</v>
          </cell>
          <cell r="AO11" t="str">
            <v>-</v>
          </cell>
          <cell r="AP11" t="str">
            <v>-</v>
          </cell>
          <cell r="AQ11" t="str">
            <v>-</v>
          </cell>
          <cell r="AR11" t="str">
            <v>-</v>
          </cell>
          <cell r="AS11" t="str">
            <v>-</v>
          </cell>
          <cell r="AT11" t="str">
            <v>-</v>
          </cell>
          <cell r="AU11" t="str">
            <v>-</v>
          </cell>
          <cell r="AV11" t="str">
            <v>-</v>
          </cell>
          <cell r="AW11" t="str">
            <v>-</v>
          </cell>
          <cell r="AX11" t="str">
            <v>-</v>
          </cell>
          <cell r="AY11" t="str">
            <v>-</v>
          </cell>
          <cell r="AZ11" t="str">
            <v>-</v>
          </cell>
          <cell r="BA11" t="str">
            <v>-</v>
          </cell>
          <cell r="BB11" t="str">
            <v>-</v>
          </cell>
          <cell r="BC11" t="str">
            <v>-</v>
          </cell>
          <cell r="BD11" t="str">
            <v>-</v>
          </cell>
          <cell r="BE11" t="str">
            <v>-</v>
          </cell>
          <cell r="BF11" t="str">
            <v>-</v>
          </cell>
          <cell r="BG11" t="str">
            <v>-</v>
          </cell>
          <cell r="BH11" t="str">
            <v>-</v>
          </cell>
          <cell r="BI11" t="str">
            <v>-</v>
          </cell>
          <cell r="BJ11" t="str">
            <v>-</v>
          </cell>
          <cell r="BK11" t="str">
            <v>-</v>
          </cell>
          <cell r="BL11" t="str">
            <v>-</v>
          </cell>
          <cell r="BM11" t="str">
            <v>-</v>
          </cell>
          <cell r="BN11" t="str">
            <v>-</v>
          </cell>
          <cell r="BO11" t="str">
            <v>-</v>
          </cell>
          <cell r="BP11" t="str">
            <v>-</v>
          </cell>
          <cell r="BQ11" t="str">
            <v>-</v>
          </cell>
        </row>
        <row r="12">
          <cell r="A12" t="str">
            <v>YYZ5</v>
          </cell>
          <cell r="B12">
            <v>12.9</v>
          </cell>
          <cell r="C12">
            <v>13.4</v>
          </cell>
          <cell r="D12">
            <v>12.8</v>
          </cell>
          <cell r="E12">
            <v>13</v>
          </cell>
          <cell r="F12">
            <v>12.5</v>
          </cell>
          <cell r="G12">
            <v>13</v>
          </cell>
          <cell r="H12">
            <v>13.3</v>
          </cell>
          <cell r="I12">
            <v>13.2</v>
          </cell>
          <cell r="J12">
            <v>13.5</v>
          </cell>
          <cell r="K12">
            <v>12.7</v>
          </cell>
          <cell r="L12">
            <v>2543</v>
          </cell>
          <cell r="M12">
            <v>2685</v>
          </cell>
          <cell r="N12">
            <v>2578</v>
          </cell>
          <cell r="O12">
            <v>2456</v>
          </cell>
          <cell r="P12">
            <v>2403</v>
          </cell>
          <cell r="Q12">
            <v>2456</v>
          </cell>
          <cell r="R12">
            <v>2509</v>
          </cell>
          <cell r="S12">
            <v>2492</v>
          </cell>
          <cell r="T12">
            <v>2545</v>
          </cell>
          <cell r="U12">
            <v>2649</v>
          </cell>
          <cell r="V12" t="str">
            <v>20-24日</v>
          </cell>
          <cell r="W12" t="str">
            <v>超26日</v>
          </cell>
          <cell r="X12">
            <v>16.399999999999999</v>
          </cell>
          <cell r="Y12">
            <v>17.2</v>
          </cell>
          <cell r="Z12">
            <v>16.600000000000001</v>
          </cell>
          <cell r="AA12">
            <v>16.2</v>
          </cell>
          <cell r="AB12">
            <v>15.9</v>
          </cell>
          <cell r="AC12">
            <v>16.2</v>
          </cell>
          <cell r="AD12">
            <v>16.5</v>
          </cell>
          <cell r="AE12">
            <v>16.399999999999999</v>
          </cell>
          <cell r="AF12">
            <v>16.7</v>
          </cell>
          <cell r="AG12">
            <v>16.5</v>
          </cell>
          <cell r="AH12" t="str">
            <v>18-22日</v>
          </cell>
          <cell r="AI12" t="str">
            <v>超24日</v>
          </cell>
          <cell r="AJ12" t="str">
            <v>-</v>
          </cell>
          <cell r="AK12" t="str">
            <v>-</v>
          </cell>
          <cell r="AL12" t="str">
            <v>-</v>
          </cell>
          <cell r="AM12" t="str">
            <v>-</v>
          </cell>
          <cell r="AN12" t="str">
            <v>-</v>
          </cell>
          <cell r="AO12" t="str">
            <v>-</v>
          </cell>
          <cell r="AP12" t="str">
            <v>-</v>
          </cell>
          <cell r="AQ12" t="str">
            <v>-</v>
          </cell>
          <cell r="AR12" t="str">
            <v>-</v>
          </cell>
          <cell r="AS12" t="str">
            <v>-</v>
          </cell>
          <cell r="AT12" t="str">
            <v>-</v>
          </cell>
          <cell r="AU12" t="str">
            <v>-</v>
          </cell>
          <cell r="AV12" t="str">
            <v>-</v>
          </cell>
          <cell r="AW12" t="str">
            <v>-</v>
          </cell>
          <cell r="AX12" t="str">
            <v>-</v>
          </cell>
          <cell r="AY12" t="str">
            <v>-</v>
          </cell>
          <cell r="AZ12" t="str">
            <v>-</v>
          </cell>
          <cell r="BA12" t="str">
            <v>-</v>
          </cell>
          <cell r="BB12" t="str">
            <v>-</v>
          </cell>
          <cell r="BC12" t="str">
            <v>-</v>
          </cell>
          <cell r="BD12" t="str">
            <v>-</v>
          </cell>
          <cell r="BE12" t="str">
            <v>-</v>
          </cell>
          <cell r="BF12" t="str">
            <v>-</v>
          </cell>
          <cell r="BG12" t="str">
            <v>-</v>
          </cell>
          <cell r="BH12" t="str">
            <v>-</v>
          </cell>
          <cell r="BI12" t="str">
            <v>-</v>
          </cell>
          <cell r="BJ12" t="str">
            <v>-</v>
          </cell>
          <cell r="BK12" t="str">
            <v>-</v>
          </cell>
          <cell r="BL12" t="str">
            <v>-</v>
          </cell>
          <cell r="BM12" t="str">
            <v>-</v>
          </cell>
          <cell r="BN12" t="str">
            <v>-</v>
          </cell>
          <cell r="BO12" t="str">
            <v>-</v>
          </cell>
          <cell r="BP12" t="str">
            <v>-</v>
          </cell>
          <cell r="BQ12" t="str">
            <v>-</v>
          </cell>
        </row>
        <row r="13">
          <cell r="A13" t="str">
            <v>YYZ6</v>
          </cell>
          <cell r="B13">
            <v>12.9</v>
          </cell>
          <cell r="C13">
            <v>13.4</v>
          </cell>
          <cell r="D13">
            <v>12.8</v>
          </cell>
          <cell r="E13">
            <v>13</v>
          </cell>
          <cell r="F13">
            <v>12.5</v>
          </cell>
          <cell r="G13">
            <v>13</v>
          </cell>
          <cell r="H13">
            <v>13.3</v>
          </cell>
          <cell r="I13">
            <v>13.2</v>
          </cell>
          <cell r="J13">
            <v>13.5</v>
          </cell>
          <cell r="K13">
            <v>12.7</v>
          </cell>
          <cell r="L13">
            <v>2543</v>
          </cell>
          <cell r="M13">
            <v>2685</v>
          </cell>
          <cell r="N13">
            <v>2578</v>
          </cell>
          <cell r="O13">
            <v>2456</v>
          </cell>
          <cell r="P13">
            <v>2403</v>
          </cell>
          <cell r="Q13">
            <v>2456</v>
          </cell>
          <cell r="R13">
            <v>2509</v>
          </cell>
          <cell r="S13">
            <v>2492</v>
          </cell>
          <cell r="T13">
            <v>2545</v>
          </cell>
          <cell r="U13">
            <v>2649</v>
          </cell>
          <cell r="V13" t="str">
            <v>20-24日</v>
          </cell>
          <cell r="W13" t="str">
            <v>超26日</v>
          </cell>
          <cell r="X13">
            <v>16.399999999999999</v>
          </cell>
          <cell r="Y13">
            <v>17.2</v>
          </cell>
          <cell r="Z13">
            <v>16.600000000000001</v>
          </cell>
          <cell r="AA13">
            <v>16.2</v>
          </cell>
          <cell r="AB13">
            <v>15.9</v>
          </cell>
          <cell r="AC13">
            <v>16.2</v>
          </cell>
          <cell r="AD13">
            <v>16.5</v>
          </cell>
          <cell r="AE13">
            <v>16.399999999999999</v>
          </cell>
          <cell r="AF13">
            <v>16.7</v>
          </cell>
          <cell r="AG13">
            <v>16.5</v>
          </cell>
          <cell r="AH13" t="str">
            <v>18-22日</v>
          </cell>
          <cell r="AI13" t="str">
            <v>超24日</v>
          </cell>
          <cell r="AJ13" t="str">
            <v>-</v>
          </cell>
          <cell r="AK13" t="str">
            <v>-</v>
          </cell>
          <cell r="AL13" t="str">
            <v>-</v>
          </cell>
          <cell r="AM13" t="str">
            <v>-</v>
          </cell>
          <cell r="AN13" t="str">
            <v>-</v>
          </cell>
          <cell r="AO13" t="str">
            <v>-</v>
          </cell>
          <cell r="AP13" t="str">
            <v>-</v>
          </cell>
          <cell r="AQ13" t="str">
            <v>-</v>
          </cell>
          <cell r="AR13" t="str">
            <v>-</v>
          </cell>
          <cell r="AS13" t="str">
            <v>-</v>
          </cell>
          <cell r="AT13" t="str">
            <v>-</v>
          </cell>
          <cell r="AU13" t="str">
            <v>-</v>
          </cell>
          <cell r="AV13" t="str">
            <v>-</v>
          </cell>
          <cell r="AW13" t="str">
            <v>-</v>
          </cell>
          <cell r="AX13" t="str">
            <v>-</v>
          </cell>
          <cell r="AY13" t="str">
            <v>-</v>
          </cell>
          <cell r="AZ13" t="str">
            <v>-</v>
          </cell>
          <cell r="BA13" t="str">
            <v>-</v>
          </cell>
          <cell r="BB13" t="str">
            <v>-</v>
          </cell>
          <cell r="BC13" t="str">
            <v>-</v>
          </cell>
          <cell r="BD13" t="str">
            <v>-</v>
          </cell>
          <cell r="BE13" t="str">
            <v>-</v>
          </cell>
          <cell r="BF13" t="str">
            <v>-</v>
          </cell>
          <cell r="BG13" t="str">
            <v>-</v>
          </cell>
          <cell r="BH13" t="str">
            <v>-</v>
          </cell>
          <cell r="BI13" t="str">
            <v>-</v>
          </cell>
          <cell r="BJ13" t="str">
            <v>-</v>
          </cell>
          <cell r="BK13" t="str">
            <v>-</v>
          </cell>
          <cell r="BL13" t="str">
            <v>-</v>
          </cell>
          <cell r="BM13" t="str">
            <v>-</v>
          </cell>
          <cell r="BN13" t="str">
            <v>-</v>
          </cell>
          <cell r="BO13" t="str">
            <v>-</v>
          </cell>
          <cell r="BP13" t="str">
            <v>-</v>
          </cell>
          <cell r="BQ13" t="str">
            <v>-</v>
          </cell>
        </row>
        <row r="14">
          <cell r="A14" t="str">
            <v>YYZ7</v>
          </cell>
          <cell r="B14">
            <v>12.9</v>
          </cell>
          <cell r="C14">
            <v>13.4</v>
          </cell>
          <cell r="D14">
            <v>12.8</v>
          </cell>
          <cell r="E14">
            <v>13</v>
          </cell>
          <cell r="F14">
            <v>12.5</v>
          </cell>
          <cell r="G14">
            <v>13</v>
          </cell>
          <cell r="H14">
            <v>13.3</v>
          </cell>
          <cell r="I14">
            <v>13.2</v>
          </cell>
          <cell r="J14">
            <v>13.5</v>
          </cell>
          <cell r="K14">
            <v>12.7</v>
          </cell>
          <cell r="L14">
            <v>2543</v>
          </cell>
          <cell r="M14">
            <v>2685</v>
          </cell>
          <cell r="N14">
            <v>2578</v>
          </cell>
          <cell r="O14">
            <v>2456</v>
          </cell>
          <cell r="P14">
            <v>2403</v>
          </cell>
          <cell r="Q14">
            <v>2456</v>
          </cell>
          <cell r="R14">
            <v>2509</v>
          </cell>
          <cell r="S14">
            <v>2492</v>
          </cell>
          <cell r="T14">
            <v>2545</v>
          </cell>
          <cell r="U14">
            <v>2649</v>
          </cell>
          <cell r="V14" t="str">
            <v>20-24日</v>
          </cell>
          <cell r="W14" t="str">
            <v>超26日</v>
          </cell>
          <cell r="X14">
            <v>16.399999999999999</v>
          </cell>
          <cell r="Y14">
            <v>17.2</v>
          </cell>
          <cell r="Z14">
            <v>16.600000000000001</v>
          </cell>
          <cell r="AA14">
            <v>16.2</v>
          </cell>
          <cell r="AB14">
            <v>15.9</v>
          </cell>
          <cell r="AC14">
            <v>16.2</v>
          </cell>
          <cell r="AD14">
            <v>16.5</v>
          </cell>
          <cell r="AE14">
            <v>16.399999999999999</v>
          </cell>
          <cell r="AF14">
            <v>16.7</v>
          </cell>
          <cell r="AG14">
            <v>16.5</v>
          </cell>
          <cell r="AH14" t="str">
            <v>18-22日</v>
          </cell>
          <cell r="AI14" t="str">
            <v>超24日</v>
          </cell>
          <cell r="AJ14" t="str">
            <v>-</v>
          </cell>
          <cell r="AK14" t="str">
            <v>-</v>
          </cell>
          <cell r="AL14" t="str">
            <v>-</v>
          </cell>
          <cell r="AM14" t="str">
            <v>-</v>
          </cell>
          <cell r="AN14" t="str">
            <v>-</v>
          </cell>
          <cell r="AO14" t="str">
            <v>-</v>
          </cell>
          <cell r="AP14" t="str">
            <v>-</v>
          </cell>
          <cell r="AQ14" t="str">
            <v>-</v>
          </cell>
          <cell r="AR14" t="str">
            <v>-</v>
          </cell>
          <cell r="AS14" t="str">
            <v>-</v>
          </cell>
          <cell r="AT14" t="str">
            <v>-</v>
          </cell>
          <cell r="AU14" t="str">
            <v>-</v>
          </cell>
          <cell r="AV14" t="str">
            <v>-</v>
          </cell>
          <cell r="AW14" t="str">
            <v>-</v>
          </cell>
          <cell r="AX14" t="str">
            <v>-</v>
          </cell>
          <cell r="AY14" t="str">
            <v>-</v>
          </cell>
          <cell r="AZ14" t="str">
            <v>-</v>
          </cell>
          <cell r="BA14" t="str">
            <v>-</v>
          </cell>
          <cell r="BB14" t="str">
            <v>-</v>
          </cell>
          <cell r="BC14" t="str">
            <v>-</v>
          </cell>
          <cell r="BD14" t="str">
            <v>-</v>
          </cell>
          <cell r="BE14" t="str">
            <v>-</v>
          </cell>
          <cell r="BF14" t="str">
            <v>-</v>
          </cell>
          <cell r="BG14" t="str">
            <v>-</v>
          </cell>
          <cell r="BH14" t="str">
            <v>-</v>
          </cell>
          <cell r="BI14" t="str">
            <v>-</v>
          </cell>
          <cell r="BJ14" t="str">
            <v>-</v>
          </cell>
          <cell r="BK14" t="str">
            <v>-</v>
          </cell>
          <cell r="BL14" t="str">
            <v>-</v>
          </cell>
          <cell r="BM14" t="str">
            <v>-</v>
          </cell>
          <cell r="BN14" t="str">
            <v>-</v>
          </cell>
          <cell r="BO14" t="str">
            <v>-</v>
          </cell>
          <cell r="BP14" t="str">
            <v>-</v>
          </cell>
          <cell r="BQ14" t="str">
            <v>-</v>
          </cell>
        </row>
        <row r="15">
          <cell r="A15" t="str">
            <v>YYZ8</v>
          </cell>
          <cell r="B15">
            <v>12.9</v>
          </cell>
          <cell r="C15">
            <v>13.4</v>
          </cell>
          <cell r="D15">
            <v>12.8</v>
          </cell>
          <cell r="E15">
            <v>13</v>
          </cell>
          <cell r="F15">
            <v>12.5</v>
          </cell>
          <cell r="G15">
            <v>13</v>
          </cell>
          <cell r="H15">
            <v>13.3</v>
          </cell>
          <cell r="I15">
            <v>13.2</v>
          </cell>
          <cell r="J15">
            <v>13.5</v>
          </cell>
          <cell r="K15">
            <v>12.7</v>
          </cell>
          <cell r="L15">
            <v>2543</v>
          </cell>
          <cell r="M15">
            <v>2685</v>
          </cell>
          <cell r="N15">
            <v>2578</v>
          </cell>
          <cell r="O15">
            <v>2456</v>
          </cell>
          <cell r="P15">
            <v>2403</v>
          </cell>
          <cell r="Q15">
            <v>2456</v>
          </cell>
          <cell r="R15">
            <v>2509</v>
          </cell>
          <cell r="S15">
            <v>2492</v>
          </cell>
          <cell r="T15">
            <v>2545</v>
          </cell>
          <cell r="U15">
            <v>2649</v>
          </cell>
          <cell r="V15" t="str">
            <v>20-24日</v>
          </cell>
          <cell r="W15" t="str">
            <v>超26日</v>
          </cell>
          <cell r="X15">
            <v>16.399999999999999</v>
          </cell>
          <cell r="Y15">
            <v>17.2</v>
          </cell>
          <cell r="Z15">
            <v>16.600000000000001</v>
          </cell>
          <cell r="AA15">
            <v>16.2</v>
          </cell>
          <cell r="AB15">
            <v>15.9</v>
          </cell>
          <cell r="AC15">
            <v>16.2</v>
          </cell>
          <cell r="AD15">
            <v>16.5</v>
          </cell>
          <cell r="AE15">
            <v>16.399999999999999</v>
          </cell>
          <cell r="AF15">
            <v>16.7</v>
          </cell>
          <cell r="AG15">
            <v>16.5</v>
          </cell>
          <cell r="AH15" t="str">
            <v>18-22日</v>
          </cell>
          <cell r="AI15" t="str">
            <v>超24日</v>
          </cell>
          <cell r="AJ15" t="str">
            <v>-</v>
          </cell>
          <cell r="AK15" t="str">
            <v>-</v>
          </cell>
          <cell r="AL15" t="str">
            <v>-</v>
          </cell>
          <cell r="AM15" t="str">
            <v>-</v>
          </cell>
          <cell r="AN15" t="str">
            <v>-</v>
          </cell>
          <cell r="AO15" t="str">
            <v>-</v>
          </cell>
          <cell r="AP15" t="str">
            <v>-</v>
          </cell>
          <cell r="AQ15" t="str">
            <v>-</v>
          </cell>
          <cell r="AR15" t="str">
            <v>-</v>
          </cell>
          <cell r="AS15" t="str">
            <v>-</v>
          </cell>
          <cell r="AT15" t="str">
            <v>-</v>
          </cell>
          <cell r="AU15" t="str">
            <v>-</v>
          </cell>
          <cell r="AV15" t="str">
            <v>-</v>
          </cell>
          <cell r="AW15" t="str">
            <v>-</v>
          </cell>
          <cell r="AX15" t="str">
            <v>-</v>
          </cell>
          <cell r="AY15" t="str">
            <v>-</v>
          </cell>
          <cell r="AZ15" t="str">
            <v>-</v>
          </cell>
          <cell r="BA15" t="str">
            <v>-</v>
          </cell>
          <cell r="BB15" t="str">
            <v>-</v>
          </cell>
          <cell r="BC15" t="str">
            <v>-</v>
          </cell>
          <cell r="BD15" t="str">
            <v>-</v>
          </cell>
          <cell r="BE15" t="str">
            <v>-</v>
          </cell>
          <cell r="BF15" t="str">
            <v>-</v>
          </cell>
          <cell r="BG15" t="str">
            <v>-</v>
          </cell>
          <cell r="BH15" t="str">
            <v>-</v>
          </cell>
          <cell r="BI15" t="str">
            <v>-</v>
          </cell>
          <cell r="BJ15" t="str">
            <v>-</v>
          </cell>
          <cell r="BK15" t="str">
            <v>-</v>
          </cell>
          <cell r="BL15" t="str">
            <v>-</v>
          </cell>
          <cell r="BM15" t="str">
            <v>-</v>
          </cell>
          <cell r="BN15" t="str">
            <v>-</v>
          </cell>
          <cell r="BO15" t="str">
            <v>-</v>
          </cell>
          <cell r="BP15" t="str">
            <v>-</v>
          </cell>
          <cell r="BQ15" t="str">
            <v>-</v>
          </cell>
        </row>
        <row r="16">
          <cell r="A16" t="str">
            <v>YYZ9</v>
          </cell>
          <cell r="B16">
            <v>12.9</v>
          </cell>
          <cell r="C16">
            <v>13.4</v>
          </cell>
          <cell r="D16">
            <v>12.8</v>
          </cell>
          <cell r="E16">
            <v>13</v>
          </cell>
          <cell r="F16">
            <v>12.5</v>
          </cell>
          <cell r="G16">
            <v>13</v>
          </cell>
          <cell r="H16">
            <v>13.3</v>
          </cell>
          <cell r="I16">
            <v>13.2</v>
          </cell>
          <cell r="J16">
            <v>13.5</v>
          </cell>
          <cell r="K16">
            <v>12.7</v>
          </cell>
          <cell r="L16">
            <v>2543</v>
          </cell>
          <cell r="M16">
            <v>2685</v>
          </cell>
          <cell r="N16">
            <v>2578</v>
          </cell>
          <cell r="O16">
            <v>2456</v>
          </cell>
          <cell r="P16">
            <v>2403</v>
          </cell>
          <cell r="Q16">
            <v>2456</v>
          </cell>
          <cell r="R16">
            <v>2509</v>
          </cell>
          <cell r="S16">
            <v>2492</v>
          </cell>
          <cell r="T16">
            <v>2545</v>
          </cell>
          <cell r="U16">
            <v>2649</v>
          </cell>
          <cell r="V16" t="str">
            <v>20-24日</v>
          </cell>
          <cell r="W16" t="str">
            <v>超26日</v>
          </cell>
          <cell r="X16">
            <v>16.399999999999999</v>
          </cell>
          <cell r="Y16">
            <v>17.2</v>
          </cell>
          <cell r="Z16">
            <v>16.600000000000001</v>
          </cell>
          <cell r="AA16">
            <v>16.2</v>
          </cell>
          <cell r="AB16">
            <v>15.9</v>
          </cell>
          <cell r="AC16">
            <v>16.2</v>
          </cell>
          <cell r="AD16">
            <v>16.5</v>
          </cell>
          <cell r="AE16">
            <v>16.399999999999999</v>
          </cell>
          <cell r="AF16">
            <v>16.7</v>
          </cell>
          <cell r="AG16">
            <v>16.5</v>
          </cell>
          <cell r="AH16" t="str">
            <v>18-22日</v>
          </cell>
          <cell r="AI16" t="str">
            <v>超24日</v>
          </cell>
          <cell r="AJ16" t="str">
            <v>-</v>
          </cell>
          <cell r="AK16" t="str">
            <v>-</v>
          </cell>
          <cell r="AL16" t="str">
            <v>-</v>
          </cell>
          <cell r="AM16" t="str">
            <v>-</v>
          </cell>
          <cell r="AN16" t="str">
            <v>-</v>
          </cell>
          <cell r="AO16" t="str">
            <v>-</v>
          </cell>
          <cell r="AP16" t="str">
            <v>-</v>
          </cell>
          <cell r="AQ16" t="str">
            <v>-</v>
          </cell>
          <cell r="AR16" t="str">
            <v>-</v>
          </cell>
          <cell r="AS16" t="str">
            <v>-</v>
          </cell>
          <cell r="AT16" t="str">
            <v>-</v>
          </cell>
          <cell r="AU16" t="str">
            <v>-</v>
          </cell>
          <cell r="AV16" t="str">
            <v>-</v>
          </cell>
          <cell r="AW16" t="str">
            <v>-</v>
          </cell>
          <cell r="AX16" t="str">
            <v>-</v>
          </cell>
          <cell r="AY16" t="str">
            <v>-</v>
          </cell>
          <cell r="AZ16" t="str">
            <v>-</v>
          </cell>
          <cell r="BA16" t="str">
            <v>-</v>
          </cell>
          <cell r="BB16" t="str">
            <v>-</v>
          </cell>
          <cell r="BC16" t="str">
            <v>-</v>
          </cell>
          <cell r="BD16" t="str">
            <v>-</v>
          </cell>
          <cell r="BE16" t="str">
            <v>-</v>
          </cell>
          <cell r="BF16" t="str">
            <v>-</v>
          </cell>
          <cell r="BG16" t="str">
            <v>-</v>
          </cell>
          <cell r="BH16" t="str">
            <v>-</v>
          </cell>
          <cell r="BI16" t="str">
            <v>-</v>
          </cell>
          <cell r="BJ16" t="str">
            <v>-</v>
          </cell>
          <cell r="BK16" t="str">
            <v>-</v>
          </cell>
          <cell r="BL16" t="str">
            <v>-</v>
          </cell>
          <cell r="BM16" t="str">
            <v>-</v>
          </cell>
          <cell r="BN16" t="str">
            <v>-</v>
          </cell>
          <cell r="BO16" t="str">
            <v>-</v>
          </cell>
          <cell r="BP16" t="str">
            <v>-</v>
          </cell>
          <cell r="BQ16" t="str">
            <v>-</v>
          </cell>
        </row>
        <row r="17">
          <cell r="A17" t="str">
            <v>YOO1</v>
          </cell>
          <cell r="B17">
            <v>12.9</v>
          </cell>
          <cell r="C17">
            <v>13.5</v>
          </cell>
          <cell r="D17">
            <v>12.9</v>
          </cell>
          <cell r="E17">
            <v>13</v>
          </cell>
          <cell r="F17">
            <v>12.5</v>
          </cell>
          <cell r="G17">
            <v>13</v>
          </cell>
          <cell r="H17">
            <v>13.3</v>
          </cell>
          <cell r="I17">
            <v>13.2</v>
          </cell>
          <cell r="J17">
            <v>13.5</v>
          </cell>
          <cell r="K17">
            <v>12.8</v>
          </cell>
          <cell r="L17">
            <v>2543</v>
          </cell>
          <cell r="M17">
            <v>2685</v>
          </cell>
          <cell r="N17">
            <v>2578</v>
          </cell>
          <cell r="O17">
            <v>2466</v>
          </cell>
          <cell r="P17">
            <v>2413</v>
          </cell>
          <cell r="Q17">
            <v>2466</v>
          </cell>
          <cell r="R17">
            <v>2519</v>
          </cell>
          <cell r="S17">
            <v>2502</v>
          </cell>
          <cell r="T17">
            <v>2555</v>
          </cell>
          <cell r="U17">
            <v>2649</v>
          </cell>
          <cell r="V17" t="str">
            <v>20-24日</v>
          </cell>
          <cell r="W17" t="str">
            <v>超26日</v>
          </cell>
          <cell r="X17">
            <v>16.399999999999999</v>
          </cell>
          <cell r="Y17">
            <v>17.2</v>
          </cell>
          <cell r="Z17">
            <v>16.600000000000001</v>
          </cell>
          <cell r="AA17">
            <v>16.2</v>
          </cell>
          <cell r="AB17">
            <v>15.9</v>
          </cell>
          <cell r="AC17">
            <v>16.2</v>
          </cell>
          <cell r="AD17">
            <v>16.5</v>
          </cell>
          <cell r="AE17">
            <v>16.399999999999999</v>
          </cell>
          <cell r="AF17">
            <v>16.7</v>
          </cell>
          <cell r="AG17">
            <v>16.5</v>
          </cell>
          <cell r="AH17" t="str">
            <v>18-22日</v>
          </cell>
          <cell r="AI17" t="str">
            <v>超24日</v>
          </cell>
          <cell r="AJ17" t="str">
            <v>-</v>
          </cell>
          <cell r="AK17" t="str">
            <v>-</v>
          </cell>
          <cell r="AL17" t="str">
            <v>-</v>
          </cell>
          <cell r="AM17" t="str">
            <v>-</v>
          </cell>
          <cell r="AN17" t="str">
            <v>-</v>
          </cell>
          <cell r="AO17" t="str">
            <v>-</v>
          </cell>
          <cell r="AP17" t="str">
            <v>-</v>
          </cell>
          <cell r="AQ17" t="str">
            <v>-</v>
          </cell>
          <cell r="AR17" t="str">
            <v>-</v>
          </cell>
          <cell r="AS17" t="str">
            <v>-</v>
          </cell>
          <cell r="AT17" t="str">
            <v>-</v>
          </cell>
          <cell r="AU17" t="str">
            <v>-</v>
          </cell>
          <cell r="AV17" t="str">
            <v>-</v>
          </cell>
          <cell r="AW17" t="str">
            <v>-</v>
          </cell>
          <cell r="AX17" t="str">
            <v>-</v>
          </cell>
          <cell r="AY17" t="str">
            <v>-</v>
          </cell>
          <cell r="AZ17" t="str">
            <v>-</v>
          </cell>
          <cell r="BA17" t="str">
            <v>-</v>
          </cell>
          <cell r="BB17" t="str">
            <v>-</v>
          </cell>
          <cell r="BC17" t="str">
            <v>-</v>
          </cell>
          <cell r="BD17" t="str">
            <v>-</v>
          </cell>
          <cell r="BE17" t="str">
            <v>-</v>
          </cell>
          <cell r="BF17" t="str">
            <v>-</v>
          </cell>
          <cell r="BG17" t="str">
            <v>-</v>
          </cell>
          <cell r="BH17" t="str">
            <v>-</v>
          </cell>
          <cell r="BI17" t="str">
            <v>-</v>
          </cell>
          <cell r="BJ17" t="str">
            <v>-</v>
          </cell>
          <cell r="BK17" t="str">
            <v>-</v>
          </cell>
          <cell r="BL17" t="str">
            <v>-</v>
          </cell>
          <cell r="BM17" t="str">
            <v>-</v>
          </cell>
          <cell r="BN17" t="str">
            <v>-</v>
          </cell>
          <cell r="BO17" t="str">
            <v>-</v>
          </cell>
          <cell r="BP17" t="str">
            <v>-</v>
          </cell>
          <cell r="BQ17" t="str">
            <v>-</v>
          </cell>
        </row>
        <row r="18">
          <cell r="A18" t="str">
            <v>YOO2</v>
          </cell>
          <cell r="B18">
            <v>12.9</v>
          </cell>
          <cell r="C18">
            <v>13.5</v>
          </cell>
          <cell r="D18">
            <v>12.9</v>
          </cell>
          <cell r="E18">
            <v>13</v>
          </cell>
          <cell r="F18">
            <v>12.5</v>
          </cell>
          <cell r="G18">
            <v>13</v>
          </cell>
          <cell r="H18">
            <v>13.3</v>
          </cell>
          <cell r="I18">
            <v>13.2</v>
          </cell>
          <cell r="J18">
            <v>13.5</v>
          </cell>
          <cell r="K18">
            <v>12.8</v>
          </cell>
          <cell r="L18">
            <v>2543</v>
          </cell>
          <cell r="M18">
            <v>2685</v>
          </cell>
          <cell r="N18">
            <v>2578</v>
          </cell>
          <cell r="O18">
            <v>2466</v>
          </cell>
          <cell r="P18">
            <v>2413</v>
          </cell>
          <cell r="Q18">
            <v>2466</v>
          </cell>
          <cell r="R18">
            <v>2519</v>
          </cell>
          <cell r="S18">
            <v>2502</v>
          </cell>
          <cell r="T18">
            <v>2555</v>
          </cell>
          <cell r="U18">
            <v>2649</v>
          </cell>
          <cell r="V18" t="str">
            <v>20-24日</v>
          </cell>
          <cell r="W18" t="str">
            <v>超26日</v>
          </cell>
          <cell r="X18">
            <v>16.399999999999999</v>
          </cell>
          <cell r="Y18">
            <v>17.2</v>
          </cell>
          <cell r="Z18">
            <v>16.600000000000001</v>
          </cell>
          <cell r="AA18">
            <v>16.2</v>
          </cell>
          <cell r="AB18">
            <v>15.9</v>
          </cell>
          <cell r="AC18">
            <v>16.2</v>
          </cell>
          <cell r="AD18">
            <v>16.5</v>
          </cell>
          <cell r="AE18">
            <v>16.399999999999999</v>
          </cell>
          <cell r="AF18">
            <v>16.7</v>
          </cell>
          <cell r="AG18">
            <v>16.5</v>
          </cell>
          <cell r="AH18" t="str">
            <v>18-22日</v>
          </cell>
          <cell r="AI18" t="str">
            <v>超24日</v>
          </cell>
          <cell r="AJ18" t="str">
            <v>-</v>
          </cell>
          <cell r="AK18" t="str">
            <v>-</v>
          </cell>
          <cell r="AL18" t="str">
            <v>-</v>
          </cell>
          <cell r="AM18" t="str">
            <v>-</v>
          </cell>
          <cell r="AN18" t="str">
            <v>-</v>
          </cell>
          <cell r="AO18" t="str">
            <v>-</v>
          </cell>
          <cell r="AP18" t="str">
            <v>-</v>
          </cell>
          <cell r="AQ18" t="str">
            <v>-</v>
          </cell>
          <cell r="AR18" t="str">
            <v>-</v>
          </cell>
          <cell r="AS18" t="str">
            <v>-</v>
          </cell>
          <cell r="AT18" t="str">
            <v>-</v>
          </cell>
          <cell r="AU18" t="str">
            <v>-</v>
          </cell>
          <cell r="AV18" t="str">
            <v>-</v>
          </cell>
          <cell r="AW18" t="str">
            <v>-</v>
          </cell>
          <cell r="AX18" t="str">
            <v>-</v>
          </cell>
          <cell r="AY18" t="str">
            <v>-</v>
          </cell>
          <cell r="AZ18" t="str">
            <v>-</v>
          </cell>
          <cell r="BA18" t="str">
            <v>-</v>
          </cell>
          <cell r="BB18" t="str">
            <v>-</v>
          </cell>
          <cell r="BC18" t="str">
            <v>-</v>
          </cell>
          <cell r="BD18" t="str">
            <v>-</v>
          </cell>
          <cell r="BE18" t="str">
            <v>-</v>
          </cell>
          <cell r="BF18" t="str">
            <v>-</v>
          </cell>
          <cell r="BG18" t="str">
            <v>-</v>
          </cell>
          <cell r="BH18" t="str">
            <v>-</v>
          </cell>
          <cell r="BI18" t="str">
            <v>-</v>
          </cell>
          <cell r="BJ18" t="str">
            <v>-</v>
          </cell>
          <cell r="BK18" t="str">
            <v>-</v>
          </cell>
          <cell r="BL18" t="str">
            <v>-</v>
          </cell>
          <cell r="BM18" t="str">
            <v>-</v>
          </cell>
          <cell r="BN18" t="str">
            <v>-</v>
          </cell>
          <cell r="BO18" t="str">
            <v>-</v>
          </cell>
          <cell r="BP18" t="str">
            <v>-</v>
          </cell>
          <cell r="BQ18" t="str">
            <v>-</v>
          </cell>
        </row>
        <row r="19">
          <cell r="A19" t="str">
            <v>YOO3</v>
          </cell>
          <cell r="B19">
            <v>12.9</v>
          </cell>
          <cell r="C19">
            <v>13.5</v>
          </cell>
          <cell r="D19">
            <v>12.9</v>
          </cell>
          <cell r="E19">
            <v>13</v>
          </cell>
          <cell r="F19">
            <v>12.5</v>
          </cell>
          <cell r="G19">
            <v>13</v>
          </cell>
          <cell r="H19">
            <v>13.3</v>
          </cell>
          <cell r="I19">
            <v>13.2</v>
          </cell>
          <cell r="J19">
            <v>13.5</v>
          </cell>
          <cell r="K19">
            <v>12.8</v>
          </cell>
          <cell r="L19">
            <v>2543</v>
          </cell>
          <cell r="M19">
            <v>2685</v>
          </cell>
          <cell r="N19">
            <v>2578</v>
          </cell>
          <cell r="O19">
            <v>2466</v>
          </cell>
          <cell r="P19">
            <v>2413</v>
          </cell>
          <cell r="Q19">
            <v>2466</v>
          </cell>
          <cell r="R19">
            <v>2519</v>
          </cell>
          <cell r="S19">
            <v>2502</v>
          </cell>
          <cell r="T19">
            <v>2555</v>
          </cell>
          <cell r="U19">
            <v>2649</v>
          </cell>
          <cell r="V19" t="str">
            <v>20-24日</v>
          </cell>
          <cell r="W19" t="str">
            <v>超26日</v>
          </cell>
          <cell r="X19">
            <v>16.399999999999999</v>
          </cell>
          <cell r="Y19">
            <v>17.2</v>
          </cell>
          <cell r="Z19">
            <v>16.600000000000001</v>
          </cell>
          <cell r="AA19">
            <v>16.2</v>
          </cell>
          <cell r="AB19">
            <v>15.9</v>
          </cell>
          <cell r="AC19">
            <v>16.2</v>
          </cell>
          <cell r="AD19">
            <v>16.5</v>
          </cell>
          <cell r="AE19">
            <v>16.399999999999999</v>
          </cell>
          <cell r="AF19">
            <v>16.7</v>
          </cell>
          <cell r="AG19">
            <v>16.5</v>
          </cell>
          <cell r="AH19" t="str">
            <v>18-22日</v>
          </cell>
          <cell r="AI19" t="str">
            <v>超24日</v>
          </cell>
          <cell r="AJ19" t="str">
            <v>-</v>
          </cell>
          <cell r="AK19" t="str">
            <v>-</v>
          </cell>
          <cell r="AL19" t="str">
            <v>-</v>
          </cell>
          <cell r="AM19" t="str">
            <v>-</v>
          </cell>
          <cell r="AN19" t="str">
            <v>-</v>
          </cell>
          <cell r="AO19" t="str">
            <v>-</v>
          </cell>
          <cell r="AP19" t="str">
            <v>-</v>
          </cell>
          <cell r="AQ19" t="str">
            <v>-</v>
          </cell>
          <cell r="AR19" t="str">
            <v>-</v>
          </cell>
          <cell r="AS19" t="str">
            <v>-</v>
          </cell>
          <cell r="AT19" t="str">
            <v>-</v>
          </cell>
          <cell r="AU19" t="str">
            <v>-</v>
          </cell>
          <cell r="AV19" t="str">
            <v>-</v>
          </cell>
          <cell r="AW19" t="str">
            <v>-</v>
          </cell>
          <cell r="AX19" t="str">
            <v>-</v>
          </cell>
          <cell r="AY19" t="str">
            <v>-</v>
          </cell>
          <cell r="AZ19" t="str">
            <v>-</v>
          </cell>
          <cell r="BA19" t="str">
            <v>-</v>
          </cell>
          <cell r="BB19" t="str">
            <v>-</v>
          </cell>
          <cell r="BC19" t="str">
            <v>-</v>
          </cell>
          <cell r="BD19" t="str">
            <v>-</v>
          </cell>
          <cell r="BE19" t="str">
            <v>-</v>
          </cell>
          <cell r="BF19" t="str">
            <v>-</v>
          </cell>
          <cell r="BG19" t="str">
            <v>-</v>
          </cell>
          <cell r="BH19" t="str">
            <v>-</v>
          </cell>
          <cell r="BI19" t="str">
            <v>-</v>
          </cell>
          <cell r="BJ19" t="str">
            <v>-</v>
          </cell>
          <cell r="BK19" t="str">
            <v>-</v>
          </cell>
          <cell r="BL19" t="str">
            <v>-</v>
          </cell>
          <cell r="BM19" t="str">
            <v>-</v>
          </cell>
          <cell r="BN19" t="str">
            <v>-</v>
          </cell>
          <cell r="BO19" t="str">
            <v>-</v>
          </cell>
          <cell r="BP19" t="str">
            <v>-</v>
          </cell>
          <cell r="BQ19" t="str">
            <v>-</v>
          </cell>
        </row>
        <row r="20">
          <cell r="A20" t="str">
            <v>YOO4</v>
          </cell>
          <cell r="B20">
            <v>12.9</v>
          </cell>
          <cell r="C20">
            <v>13.5</v>
          </cell>
          <cell r="D20">
            <v>12.9</v>
          </cell>
          <cell r="E20">
            <v>13</v>
          </cell>
          <cell r="F20">
            <v>12.5</v>
          </cell>
          <cell r="G20">
            <v>13</v>
          </cell>
          <cell r="H20">
            <v>13.3</v>
          </cell>
          <cell r="I20">
            <v>13.2</v>
          </cell>
          <cell r="J20">
            <v>13.5</v>
          </cell>
          <cell r="K20">
            <v>12.8</v>
          </cell>
          <cell r="L20">
            <v>2543</v>
          </cell>
          <cell r="M20">
            <v>2685</v>
          </cell>
          <cell r="N20">
            <v>2578</v>
          </cell>
          <cell r="O20">
            <v>2466</v>
          </cell>
          <cell r="P20">
            <v>2413</v>
          </cell>
          <cell r="Q20">
            <v>2466</v>
          </cell>
          <cell r="R20">
            <v>2519</v>
          </cell>
          <cell r="S20">
            <v>2502</v>
          </cell>
          <cell r="T20">
            <v>2555</v>
          </cell>
          <cell r="U20">
            <v>2649</v>
          </cell>
          <cell r="V20" t="str">
            <v>20-24日</v>
          </cell>
          <cell r="W20" t="str">
            <v>超26日</v>
          </cell>
          <cell r="X20">
            <v>16.399999999999999</v>
          </cell>
          <cell r="Y20">
            <v>17.2</v>
          </cell>
          <cell r="Z20">
            <v>16.600000000000001</v>
          </cell>
          <cell r="AA20">
            <v>16.2</v>
          </cell>
          <cell r="AB20">
            <v>15.9</v>
          </cell>
          <cell r="AC20">
            <v>16.2</v>
          </cell>
          <cell r="AD20">
            <v>16.5</v>
          </cell>
          <cell r="AE20">
            <v>16.399999999999999</v>
          </cell>
          <cell r="AF20">
            <v>16.7</v>
          </cell>
          <cell r="AG20">
            <v>16.5</v>
          </cell>
          <cell r="AH20" t="str">
            <v>18-22日</v>
          </cell>
          <cell r="AI20" t="str">
            <v>超24日</v>
          </cell>
          <cell r="AJ20" t="str">
            <v>-</v>
          </cell>
          <cell r="AK20" t="str">
            <v>-</v>
          </cell>
          <cell r="AL20" t="str">
            <v>-</v>
          </cell>
          <cell r="AM20" t="str">
            <v>-</v>
          </cell>
          <cell r="AN20" t="str">
            <v>-</v>
          </cell>
          <cell r="AO20" t="str">
            <v>-</v>
          </cell>
          <cell r="AP20" t="str">
            <v>-</v>
          </cell>
          <cell r="AQ20" t="str">
            <v>-</v>
          </cell>
          <cell r="AR20" t="str">
            <v>-</v>
          </cell>
          <cell r="AS20" t="str">
            <v>-</v>
          </cell>
          <cell r="AT20" t="str">
            <v>-</v>
          </cell>
          <cell r="AU20" t="str">
            <v>-</v>
          </cell>
          <cell r="AV20" t="str">
            <v>-</v>
          </cell>
          <cell r="AW20" t="str">
            <v>-</v>
          </cell>
          <cell r="AX20" t="str">
            <v>-</v>
          </cell>
          <cell r="AY20" t="str">
            <v>-</v>
          </cell>
          <cell r="AZ20" t="str">
            <v>-</v>
          </cell>
          <cell r="BA20" t="str">
            <v>-</v>
          </cell>
          <cell r="BB20" t="str">
            <v>-</v>
          </cell>
          <cell r="BC20" t="str">
            <v>-</v>
          </cell>
          <cell r="BD20" t="str">
            <v>-</v>
          </cell>
          <cell r="BE20" t="str">
            <v>-</v>
          </cell>
          <cell r="BF20" t="str">
            <v>-</v>
          </cell>
          <cell r="BG20" t="str">
            <v>-</v>
          </cell>
          <cell r="BH20" t="str">
            <v>-</v>
          </cell>
          <cell r="BI20" t="str">
            <v>-</v>
          </cell>
          <cell r="BJ20" t="str">
            <v>-</v>
          </cell>
          <cell r="BK20" t="str">
            <v>-</v>
          </cell>
          <cell r="BL20" t="str">
            <v>-</v>
          </cell>
          <cell r="BM20" t="str">
            <v>-</v>
          </cell>
          <cell r="BN20" t="str">
            <v>-</v>
          </cell>
          <cell r="BO20" t="str">
            <v>-</v>
          </cell>
          <cell r="BP20" t="str">
            <v>-</v>
          </cell>
          <cell r="BQ20" t="str">
            <v>-</v>
          </cell>
        </row>
        <row r="21">
          <cell r="A21" t="str">
            <v>YOO5</v>
          </cell>
          <cell r="B21">
            <v>12.9</v>
          </cell>
          <cell r="C21">
            <v>13.5</v>
          </cell>
          <cell r="D21">
            <v>12.9</v>
          </cell>
          <cell r="E21">
            <v>13</v>
          </cell>
          <cell r="F21">
            <v>12.5</v>
          </cell>
          <cell r="G21">
            <v>13</v>
          </cell>
          <cell r="H21">
            <v>13.3</v>
          </cell>
          <cell r="I21">
            <v>13.2</v>
          </cell>
          <cell r="J21">
            <v>13.5</v>
          </cell>
          <cell r="K21">
            <v>12.8</v>
          </cell>
          <cell r="L21">
            <v>2543</v>
          </cell>
          <cell r="M21">
            <v>2685</v>
          </cell>
          <cell r="N21">
            <v>2578</v>
          </cell>
          <cell r="O21">
            <v>2466</v>
          </cell>
          <cell r="P21">
            <v>2413</v>
          </cell>
          <cell r="Q21">
            <v>2466</v>
          </cell>
          <cell r="R21">
            <v>2519</v>
          </cell>
          <cell r="S21">
            <v>2502</v>
          </cell>
          <cell r="T21">
            <v>2555</v>
          </cell>
          <cell r="U21">
            <v>2649</v>
          </cell>
          <cell r="V21" t="str">
            <v>20-24日</v>
          </cell>
          <cell r="W21" t="str">
            <v>超26日</v>
          </cell>
          <cell r="X21">
            <v>16.399999999999999</v>
          </cell>
          <cell r="Y21">
            <v>17.2</v>
          </cell>
          <cell r="Z21">
            <v>16.600000000000001</v>
          </cell>
          <cell r="AA21">
            <v>16.2</v>
          </cell>
          <cell r="AB21">
            <v>15.9</v>
          </cell>
          <cell r="AC21">
            <v>16.2</v>
          </cell>
          <cell r="AD21">
            <v>16.5</v>
          </cell>
          <cell r="AE21">
            <v>16.399999999999999</v>
          </cell>
          <cell r="AF21">
            <v>16.7</v>
          </cell>
          <cell r="AG21">
            <v>16.5</v>
          </cell>
          <cell r="AH21" t="str">
            <v>18-22日</v>
          </cell>
          <cell r="AI21" t="str">
            <v>超24日</v>
          </cell>
          <cell r="AJ21" t="str">
            <v>-</v>
          </cell>
          <cell r="AK21" t="str">
            <v>-</v>
          </cell>
          <cell r="AL21" t="str">
            <v>-</v>
          </cell>
          <cell r="AM21" t="str">
            <v>-</v>
          </cell>
          <cell r="AN21" t="str">
            <v>-</v>
          </cell>
          <cell r="AO21" t="str">
            <v>-</v>
          </cell>
          <cell r="AP21" t="str">
            <v>-</v>
          </cell>
          <cell r="AQ21" t="str">
            <v>-</v>
          </cell>
          <cell r="AR21" t="str">
            <v>-</v>
          </cell>
          <cell r="AS21" t="str">
            <v>-</v>
          </cell>
          <cell r="AT21" t="str">
            <v>-</v>
          </cell>
          <cell r="AU21" t="str">
            <v>-</v>
          </cell>
          <cell r="AV21" t="str">
            <v>-</v>
          </cell>
          <cell r="AW21" t="str">
            <v>-</v>
          </cell>
          <cell r="AX21" t="str">
            <v>-</v>
          </cell>
          <cell r="AY21" t="str">
            <v>-</v>
          </cell>
          <cell r="AZ21" t="str">
            <v>-</v>
          </cell>
          <cell r="BA21" t="str">
            <v>-</v>
          </cell>
          <cell r="BB21" t="str">
            <v>-</v>
          </cell>
          <cell r="BC21" t="str">
            <v>-</v>
          </cell>
          <cell r="BD21" t="str">
            <v>-</v>
          </cell>
          <cell r="BE21" t="str">
            <v>-</v>
          </cell>
          <cell r="BF21" t="str">
            <v>-</v>
          </cell>
          <cell r="BG21" t="str">
            <v>-</v>
          </cell>
          <cell r="BH21" t="str">
            <v>-</v>
          </cell>
          <cell r="BI21" t="str">
            <v>-</v>
          </cell>
          <cell r="BJ21" t="str">
            <v>-</v>
          </cell>
          <cell r="BK21" t="str">
            <v>-</v>
          </cell>
          <cell r="BL21" t="str">
            <v>-</v>
          </cell>
          <cell r="BM21" t="str">
            <v>-</v>
          </cell>
          <cell r="BN21" t="str">
            <v>-</v>
          </cell>
          <cell r="BO21" t="str">
            <v>-</v>
          </cell>
          <cell r="BP21" t="str">
            <v>-</v>
          </cell>
          <cell r="BQ21" t="str">
            <v>-</v>
          </cell>
        </row>
        <row r="22">
          <cell r="A22" t="str">
            <v>YOO6</v>
          </cell>
          <cell r="B22">
            <v>12.9</v>
          </cell>
          <cell r="C22">
            <v>13.5</v>
          </cell>
          <cell r="D22">
            <v>12.9</v>
          </cell>
          <cell r="E22">
            <v>13</v>
          </cell>
          <cell r="F22">
            <v>12.5</v>
          </cell>
          <cell r="G22">
            <v>13</v>
          </cell>
          <cell r="H22">
            <v>13.3</v>
          </cell>
          <cell r="I22">
            <v>13.2</v>
          </cell>
          <cell r="J22">
            <v>13.5</v>
          </cell>
          <cell r="K22">
            <v>12.8</v>
          </cell>
          <cell r="L22">
            <v>2543</v>
          </cell>
          <cell r="M22">
            <v>2685</v>
          </cell>
          <cell r="N22">
            <v>2578</v>
          </cell>
          <cell r="O22">
            <v>2466</v>
          </cell>
          <cell r="P22">
            <v>2413</v>
          </cell>
          <cell r="Q22">
            <v>2466</v>
          </cell>
          <cell r="R22">
            <v>2519</v>
          </cell>
          <cell r="S22">
            <v>2502</v>
          </cell>
          <cell r="T22">
            <v>2555</v>
          </cell>
          <cell r="U22">
            <v>2649</v>
          </cell>
          <cell r="V22" t="str">
            <v>20-24日</v>
          </cell>
          <cell r="W22" t="str">
            <v>超26日</v>
          </cell>
          <cell r="X22">
            <v>16.399999999999999</v>
          </cell>
          <cell r="Y22">
            <v>17.2</v>
          </cell>
          <cell r="Z22">
            <v>16.600000000000001</v>
          </cell>
          <cell r="AA22">
            <v>16.2</v>
          </cell>
          <cell r="AB22">
            <v>15.9</v>
          </cell>
          <cell r="AC22">
            <v>16.2</v>
          </cell>
          <cell r="AD22">
            <v>16.5</v>
          </cell>
          <cell r="AE22">
            <v>16.399999999999999</v>
          </cell>
          <cell r="AF22">
            <v>16.7</v>
          </cell>
          <cell r="AG22">
            <v>16.5</v>
          </cell>
          <cell r="AH22" t="str">
            <v>18-22日</v>
          </cell>
          <cell r="AI22" t="str">
            <v>超24日</v>
          </cell>
          <cell r="AJ22" t="str">
            <v>-</v>
          </cell>
          <cell r="AK22" t="str">
            <v>-</v>
          </cell>
          <cell r="AL22" t="str">
            <v>-</v>
          </cell>
          <cell r="AM22" t="str">
            <v>-</v>
          </cell>
          <cell r="AN22" t="str">
            <v>-</v>
          </cell>
          <cell r="AO22" t="str">
            <v>-</v>
          </cell>
          <cell r="AP22" t="str">
            <v>-</v>
          </cell>
          <cell r="AQ22" t="str">
            <v>-</v>
          </cell>
          <cell r="AR22" t="str">
            <v>-</v>
          </cell>
          <cell r="AS22" t="str">
            <v>-</v>
          </cell>
          <cell r="AT22" t="str">
            <v>-</v>
          </cell>
          <cell r="AU22" t="str">
            <v>-</v>
          </cell>
          <cell r="AV22" t="str">
            <v>-</v>
          </cell>
          <cell r="AW22" t="str">
            <v>-</v>
          </cell>
          <cell r="AX22" t="str">
            <v>-</v>
          </cell>
          <cell r="AY22" t="str">
            <v>-</v>
          </cell>
          <cell r="AZ22" t="str">
            <v>-</v>
          </cell>
          <cell r="BA22" t="str">
            <v>-</v>
          </cell>
          <cell r="BB22" t="str">
            <v>-</v>
          </cell>
          <cell r="BC22" t="str">
            <v>-</v>
          </cell>
          <cell r="BD22" t="str">
            <v>-</v>
          </cell>
          <cell r="BE22" t="str">
            <v>-</v>
          </cell>
          <cell r="BF22" t="str">
            <v>-</v>
          </cell>
          <cell r="BG22" t="str">
            <v>-</v>
          </cell>
          <cell r="BH22" t="str">
            <v>-</v>
          </cell>
          <cell r="BI22" t="str">
            <v>-</v>
          </cell>
          <cell r="BJ22" t="str">
            <v>-</v>
          </cell>
          <cell r="BK22" t="str">
            <v>-</v>
          </cell>
          <cell r="BL22" t="str">
            <v>-</v>
          </cell>
          <cell r="BM22" t="str">
            <v>-</v>
          </cell>
          <cell r="BN22" t="str">
            <v>-</v>
          </cell>
          <cell r="BO22" t="str">
            <v>-</v>
          </cell>
          <cell r="BP22" t="str">
            <v>-</v>
          </cell>
          <cell r="BQ22" t="str">
            <v>-</v>
          </cell>
        </row>
        <row r="23">
          <cell r="A23" t="str">
            <v>YOO7</v>
          </cell>
          <cell r="B23">
            <v>12.9</v>
          </cell>
          <cell r="C23">
            <v>13.5</v>
          </cell>
          <cell r="D23">
            <v>12.9</v>
          </cell>
          <cell r="E23">
            <v>13</v>
          </cell>
          <cell r="F23">
            <v>12.5</v>
          </cell>
          <cell r="G23">
            <v>13</v>
          </cell>
          <cell r="H23">
            <v>13.3</v>
          </cell>
          <cell r="I23">
            <v>13.2</v>
          </cell>
          <cell r="J23">
            <v>13.5</v>
          </cell>
          <cell r="K23">
            <v>12.8</v>
          </cell>
          <cell r="L23">
            <v>2543</v>
          </cell>
          <cell r="M23">
            <v>2685</v>
          </cell>
          <cell r="N23">
            <v>2578</v>
          </cell>
          <cell r="O23">
            <v>2466</v>
          </cell>
          <cell r="P23">
            <v>2413</v>
          </cell>
          <cell r="Q23">
            <v>2466</v>
          </cell>
          <cell r="R23">
            <v>2519</v>
          </cell>
          <cell r="S23">
            <v>2502</v>
          </cell>
          <cell r="T23">
            <v>2555</v>
          </cell>
          <cell r="U23">
            <v>2649</v>
          </cell>
          <cell r="V23" t="str">
            <v>20-24日</v>
          </cell>
          <cell r="W23" t="str">
            <v>超26日</v>
          </cell>
          <cell r="X23">
            <v>16.399999999999999</v>
          </cell>
          <cell r="Y23">
            <v>17.2</v>
          </cell>
          <cell r="Z23">
            <v>16.600000000000001</v>
          </cell>
          <cell r="AA23">
            <v>16.2</v>
          </cell>
          <cell r="AB23">
            <v>15.9</v>
          </cell>
          <cell r="AC23">
            <v>16.2</v>
          </cell>
          <cell r="AD23">
            <v>16.5</v>
          </cell>
          <cell r="AE23">
            <v>16.399999999999999</v>
          </cell>
          <cell r="AF23">
            <v>16.7</v>
          </cell>
          <cell r="AG23">
            <v>16.5</v>
          </cell>
          <cell r="AH23" t="str">
            <v>18-22日</v>
          </cell>
          <cell r="AI23" t="str">
            <v>超24日</v>
          </cell>
          <cell r="AJ23" t="str">
            <v>-</v>
          </cell>
          <cell r="AK23" t="str">
            <v>-</v>
          </cell>
          <cell r="AL23" t="str">
            <v>-</v>
          </cell>
          <cell r="AM23" t="str">
            <v>-</v>
          </cell>
          <cell r="AN23" t="str">
            <v>-</v>
          </cell>
          <cell r="AO23" t="str">
            <v>-</v>
          </cell>
          <cell r="AP23" t="str">
            <v>-</v>
          </cell>
          <cell r="AQ23" t="str">
            <v>-</v>
          </cell>
          <cell r="AR23" t="str">
            <v>-</v>
          </cell>
          <cell r="AS23" t="str">
            <v>-</v>
          </cell>
          <cell r="AT23" t="str">
            <v>-</v>
          </cell>
          <cell r="AU23" t="str">
            <v>-</v>
          </cell>
          <cell r="AV23" t="str">
            <v>-</v>
          </cell>
          <cell r="AW23" t="str">
            <v>-</v>
          </cell>
          <cell r="AX23" t="str">
            <v>-</v>
          </cell>
          <cell r="AY23" t="str">
            <v>-</v>
          </cell>
          <cell r="AZ23" t="str">
            <v>-</v>
          </cell>
          <cell r="BA23" t="str">
            <v>-</v>
          </cell>
          <cell r="BB23" t="str">
            <v>-</v>
          </cell>
          <cell r="BC23" t="str">
            <v>-</v>
          </cell>
          <cell r="BD23" t="str">
            <v>-</v>
          </cell>
          <cell r="BE23" t="str">
            <v>-</v>
          </cell>
          <cell r="BF23" t="str">
            <v>-</v>
          </cell>
          <cell r="BG23" t="str">
            <v>-</v>
          </cell>
          <cell r="BH23" t="str">
            <v>-</v>
          </cell>
          <cell r="BI23" t="str">
            <v>-</v>
          </cell>
          <cell r="BJ23" t="str">
            <v>-</v>
          </cell>
          <cell r="BK23" t="str">
            <v>-</v>
          </cell>
          <cell r="BL23" t="str">
            <v>-</v>
          </cell>
          <cell r="BM23" t="str">
            <v>-</v>
          </cell>
          <cell r="BN23" t="str">
            <v>-</v>
          </cell>
          <cell r="BO23" t="str">
            <v>-</v>
          </cell>
          <cell r="BP23" t="str">
            <v>-</v>
          </cell>
          <cell r="BQ23" t="str">
            <v>-</v>
          </cell>
        </row>
        <row r="24">
          <cell r="A24" t="str">
            <v>YOO8</v>
          </cell>
          <cell r="B24">
            <v>12.9</v>
          </cell>
          <cell r="C24">
            <v>13.5</v>
          </cell>
          <cell r="D24">
            <v>12.9</v>
          </cell>
          <cell r="E24">
            <v>13</v>
          </cell>
          <cell r="F24">
            <v>12.5</v>
          </cell>
          <cell r="G24">
            <v>13</v>
          </cell>
          <cell r="H24">
            <v>13.3</v>
          </cell>
          <cell r="I24">
            <v>13.2</v>
          </cell>
          <cell r="J24">
            <v>13.5</v>
          </cell>
          <cell r="K24">
            <v>12.8</v>
          </cell>
          <cell r="L24">
            <v>2543</v>
          </cell>
          <cell r="M24">
            <v>2685</v>
          </cell>
          <cell r="N24">
            <v>2578</v>
          </cell>
          <cell r="O24">
            <v>2466</v>
          </cell>
          <cell r="P24">
            <v>2413</v>
          </cell>
          <cell r="Q24">
            <v>2466</v>
          </cell>
          <cell r="R24">
            <v>2519</v>
          </cell>
          <cell r="S24">
            <v>2502</v>
          </cell>
          <cell r="T24">
            <v>2555</v>
          </cell>
          <cell r="U24">
            <v>2649</v>
          </cell>
          <cell r="V24" t="str">
            <v>20-24日</v>
          </cell>
          <cell r="W24" t="str">
            <v>超26日</v>
          </cell>
          <cell r="X24">
            <v>16.399999999999999</v>
          </cell>
          <cell r="Y24">
            <v>17.2</v>
          </cell>
          <cell r="Z24">
            <v>16.600000000000001</v>
          </cell>
          <cell r="AA24">
            <v>16.2</v>
          </cell>
          <cell r="AB24">
            <v>15.9</v>
          </cell>
          <cell r="AC24">
            <v>16.2</v>
          </cell>
          <cell r="AD24">
            <v>16.5</v>
          </cell>
          <cell r="AE24">
            <v>16.399999999999999</v>
          </cell>
          <cell r="AF24">
            <v>16.7</v>
          </cell>
          <cell r="AG24">
            <v>16.5</v>
          </cell>
          <cell r="AH24" t="str">
            <v>18-22日</v>
          </cell>
          <cell r="AI24" t="str">
            <v>超24日</v>
          </cell>
          <cell r="AJ24" t="str">
            <v>-</v>
          </cell>
          <cell r="AK24" t="str">
            <v>-</v>
          </cell>
          <cell r="AL24" t="str">
            <v>-</v>
          </cell>
          <cell r="AM24" t="str">
            <v>-</v>
          </cell>
          <cell r="AN24" t="str">
            <v>-</v>
          </cell>
          <cell r="AO24" t="str">
            <v>-</v>
          </cell>
          <cell r="AP24" t="str">
            <v>-</v>
          </cell>
          <cell r="AQ24" t="str">
            <v>-</v>
          </cell>
          <cell r="AR24" t="str">
            <v>-</v>
          </cell>
          <cell r="AS24" t="str">
            <v>-</v>
          </cell>
          <cell r="AT24" t="str">
            <v>-</v>
          </cell>
          <cell r="AU24" t="str">
            <v>-</v>
          </cell>
          <cell r="AV24" t="str">
            <v>-</v>
          </cell>
          <cell r="AW24" t="str">
            <v>-</v>
          </cell>
          <cell r="AX24" t="str">
            <v>-</v>
          </cell>
          <cell r="AY24" t="str">
            <v>-</v>
          </cell>
          <cell r="AZ24" t="str">
            <v>-</v>
          </cell>
          <cell r="BA24" t="str">
            <v>-</v>
          </cell>
          <cell r="BB24" t="str">
            <v>-</v>
          </cell>
          <cell r="BC24" t="str">
            <v>-</v>
          </cell>
          <cell r="BD24" t="str">
            <v>-</v>
          </cell>
          <cell r="BE24" t="str">
            <v>-</v>
          </cell>
          <cell r="BF24" t="str">
            <v>-</v>
          </cell>
          <cell r="BG24" t="str">
            <v>-</v>
          </cell>
          <cell r="BH24" t="str">
            <v>-</v>
          </cell>
          <cell r="BI24" t="str">
            <v>-</v>
          </cell>
          <cell r="BJ24" t="str">
            <v>-</v>
          </cell>
          <cell r="BK24" t="str">
            <v>-</v>
          </cell>
          <cell r="BL24" t="str">
            <v>-</v>
          </cell>
          <cell r="BM24" t="str">
            <v>-</v>
          </cell>
          <cell r="BN24" t="str">
            <v>-</v>
          </cell>
          <cell r="BO24" t="str">
            <v>-</v>
          </cell>
          <cell r="BP24" t="str">
            <v>-</v>
          </cell>
          <cell r="BQ24" t="str">
            <v>-</v>
          </cell>
        </row>
        <row r="25">
          <cell r="A25" t="str">
            <v>YOO9</v>
          </cell>
          <cell r="B25">
            <v>12.9</v>
          </cell>
          <cell r="C25">
            <v>13.5</v>
          </cell>
          <cell r="D25">
            <v>12.9</v>
          </cell>
          <cell r="E25">
            <v>13</v>
          </cell>
          <cell r="F25">
            <v>12.5</v>
          </cell>
          <cell r="G25">
            <v>13</v>
          </cell>
          <cell r="H25">
            <v>13.3</v>
          </cell>
          <cell r="I25">
            <v>13.2</v>
          </cell>
          <cell r="J25">
            <v>13.5</v>
          </cell>
          <cell r="K25">
            <v>12.8</v>
          </cell>
          <cell r="L25">
            <v>2543</v>
          </cell>
          <cell r="M25">
            <v>2685</v>
          </cell>
          <cell r="N25">
            <v>2578</v>
          </cell>
          <cell r="O25">
            <v>2466</v>
          </cell>
          <cell r="P25">
            <v>2413</v>
          </cell>
          <cell r="Q25">
            <v>2466</v>
          </cell>
          <cell r="R25">
            <v>2519</v>
          </cell>
          <cell r="S25">
            <v>2502</v>
          </cell>
          <cell r="T25">
            <v>2555</v>
          </cell>
          <cell r="U25">
            <v>2649</v>
          </cell>
          <cell r="V25" t="str">
            <v>20-24日</v>
          </cell>
          <cell r="W25" t="str">
            <v>超26日</v>
          </cell>
          <cell r="X25">
            <v>16.399999999999999</v>
          </cell>
          <cell r="Y25">
            <v>17.2</v>
          </cell>
          <cell r="Z25">
            <v>16.600000000000001</v>
          </cell>
          <cell r="AA25">
            <v>16.2</v>
          </cell>
          <cell r="AB25">
            <v>15.9</v>
          </cell>
          <cell r="AC25">
            <v>16.2</v>
          </cell>
          <cell r="AD25">
            <v>16.5</v>
          </cell>
          <cell r="AE25">
            <v>16.399999999999999</v>
          </cell>
          <cell r="AF25">
            <v>16.7</v>
          </cell>
          <cell r="AG25">
            <v>16.5</v>
          </cell>
          <cell r="AH25" t="str">
            <v>18-22日</v>
          </cell>
          <cell r="AI25" t="str">
            <v>超24日</v>
          </cell>
          <cell r="AJ25" t="str">
            <v>-</v>
          </cell>
          <cell r="AK25" t="str">
            <v>-</v>
          </cell>
          <cell r="AL25" t="str">
            <v>-</v>
          </cell>
          <cell r="AM25" t="str">
            <v>-</v>
          </cell>
          <cell r="AN25" t="str">
            <v>-</v>
          </cell>
          <cell r="AO25" t="str">
            <v>-</v>
          </cell>
          <cell r="AP25" t="str">
            <v>-</v>
          </cell>
          <cell r="AQ25" t="str">
            <v>-</v>
          </cell>
          <cell r="AR25" t="str">
            <v>-</v>
          </cell>
          <cell r="AS25" t="str">
            <v>-</v>
          </cell>
          <cell r="AT25" t="str">
            <v>-</v>
          </cell>
          <cell r="AU25" t="str">
            <v>-</v>
          </cell>
          <cell r="AV25" t="str">
            <v>-</v>
          </cell>
          <cell r="AW25" t="str">
            <v>-</v>
          </cell>
          <cell r="AX25" t="str">
            <v>-</v>
          </cell>
          <cell r="AY25" t="str">
            <v>-</v>
          </cell>
          <cell r="AZ25" t="str">
            <v>-</v>
          </cell>
          <cell r="BA25" t="str">
            <v>-</v>
          </cell>
          <cell r="BB25" t="str">
            <v>-</v>
          </cell>
          <cell r="BC25" t="str">
            <v>-</v>
          </cell>
          <cell r="BD25" t="str">
            <v>-</v>
          </cell>
          <cell r="BE25" t="str">
            <v>-</v>
          </cell>
          <cell r="BF25" t="str">
            <v>-</v>
          </cell>
          <cell r="BG25" t="str">
            <v>-</v>
          </cell>
          <cell r="BH25" t="str">
            <v>-</v>
          </cell>
          <cell r="BI25" t="str">
            <v>-</v>
          </cell>
          <cell r="BJ25" t="str">
            <v>-</v>
          </cell>
          <cell r="BK25" t="str">
            <v>-</v>
          </cell>
          <cell r="BL25" t="str">
            <v>-</v>
          </cell>
          <cell r="BM25" t="str">
            <v>-</v>
          </cell>
          <cell r="BN25" t="str">
            <v>-</v>
          </cell>
          <cell r="BO25" t="str">
            <v>-</v>
          </cell>
          <cell r="BP25" t="str">
            <v>-</v>
          </cell>
          <cell r="BQ25" t="str">
            <v>-</v>
          </cell>
        </row>
        <row r="26">
          <cell r="A26" t="str">
            <v>XYY1</v>
          </cell>
          <cell r="B26">
            <v>13</v>
          </cell>
          <cell r="C26">
            <v>13.8</v>
          </cell>
          <cell r="D26">
            <v>13.2</v>
          </cell>
          <cell r="E26">
            <v>13</v>
          </cell>
          <cell r="F26">
            <v>12.5</v>
          </cell>
          <cell r="G26">
            <v>13</v>
          </cell>
          <cell r="H26">
            <v>13.3</v>
          </cell>
          <cell r="I26">
            <v>13.2</v>
          </cell>
          <cell r="J26">
            <v>13.5</v>
          </cell>
          <cell r="K26">
            <v>13.1</v>
          </cell>
          <cell r="L26">
            <v>2543</v>
          </cell>
          <cell r="M26">
            <v>2685</v>
          </cell>
          <cell r="N26">
            <v>2578</v>
          </cell>
          <cell r="O26">
            <v>2466</v>
          </cell>
          <cell r="P26">
            <v>2413</v>
          </cell>
          <cell r="Q26">
            <v>2466</v>
          </cell>
          <cell r="R26">
            <v>2519</v>
          </cell>
          <cell r="S26">
            <v>2502</v>
          </cell>
          <cell r="T26">
            <v>2555</v>
          </cell>
          <cell r="U26">
            <v>2649</v>
          </cell>
          <cell r="V26" t="str">
            <v>20-24日</v>
          </cell>
          <cell r="W26" t="str">
            <v>-</v>
          </cell>
          <cell r="X26">
            <v>16.399999999999999</v>
          </cell>
          <cell r="Y26">
            <v>17.2</v>
          </cell>
          <cell r="Z26">
            <v>16.600000000000001</v>
          </cell>
          <cell r="AA26">
            <v>16.2</v>
          </cell>
          <cell r="AB26">
            <v>15.9</v>
          </cell>
          <cell r="AC26">
            <v>16.2</v>
          </cell>
          <cell r="AD26">
            <v>16.5</v>
          </cell>
          <cell r="AE26">
            <v>16.399999999999999</v>
          </cell>
          <cell r="AF26">
            <v>16.7</v>
          </cell>
          <cell r="AG26">
            <v>16.5</v>
          </cell>
          <cell r="AH26" t="str">
            <v>18-22日</v>
          </cell>
          <cell r="AI26" t="str">
            <v>-</v>
          </cell>
          <cell r="AJ26" t="str">
            <v>-</v>
          </cell>
          <cell r="AK26" t="str">
            <v>-</v>
          </cell>
          <cell r="AL26" t="str">
            <v>-</v>
          </cell>
          <cell r="AM26" t="str">
            <v>-</v>
          </cell>
          <cell r="AN26" t="str">
            <v>-</v>
          </cell>
          <cell r="AO26" t="str">
            <v>-</v>
          </cell>
          <cell r="AP26" t="str">
            <v>-</v>
          </cell>
          <cell r="AQ26" t="str">
            <v>-</v>
          </cell>
          <cell r="AR26" t="str">
            <v>-</v>
          </cell>
          <cell r="AS26" t="str">
            <v>-</v>
          </cell>
          <cell r="AT26" t="str">
            <v>-</v>
          </cell>
          <cell r="AU26" t="str">
            <v>-</v>
          </cell>
          <cell r="AV26" t="str">
            <v>-</v>
          </cell>
          <cell r="AW26" t="str">
            <v>-</v>
          </cell>
          <cell r="AX26" t="str">
            <v>-</v>
          </cell>
          <cell r="AY26" t="str">
            <v>-</v>
          </cell>
          <cell r="AZ26" t="str">
            <v>-</v>
          </cell>
          <cell r="BA26" t="str">
            <v>-</v>
          </cell>
          <cell r="BB26" t="str">
            <v>-</v>
          </cell>
          <cell r="BC26" t="str">
            <v>-</v>
          </cell>
          <cell r="BD26" t="str">
            <v>-</v>
          </cell>
          <cell r="BE26" t="str">
            <v>-</v>
          </cell>
          <cell r="BF26" t="str">
            <v>-</v>
          </cell>
          <cell r="BG26" t="str">
            <v>-</v>
          </cell>
          <cell r="BH26" t="str">
            <v>-</v>
          </cell>
          <cell r="BI26" t="str">
            <v>-</v>
          </cell>
          <cell r="BJ26" t="str">
            <v>-</v>
          </cell>
          <cell r="BK26" t="str">
            <v>-</v>
          </cell>
          <cell r="BL26" t="str">
            <v>-</v>
          </cell>
          <cell r="BM26" t="str">
            <v>-</v>
          </cell>
          <cell r="BN26" t="str">
            <v>-</v>
          </cell>
          <cell r="BO26" t="str">
            <v>-</v>
          </cell>
          <cell r="BP26" t="str">
            <v>-</v>
          </cell>
          <cell r="BQ26" t="str">
            <v>-</v>
          </cell>
        </row>
        <row r="27">
          <cell r="A27" t="str">
            <v>XYY2</v>
          </cell>
          <cell r="B27">
            <v>13</v>
          </cell>
          <cell r="C27">
            <v>13.8</v>
          </cell>
          <cell r="D27">
            <v>13.2</v>
          </cell>
          <cell r="E27">
            <v>13</v>
          </cell>
          <cell r="F27">
            <v>12.5</v>
          </cell>
          <cell r="G27">
            <v>13</v>
          </cell>
          <cell r="H27">
            <v>13.3</v>
          </cell>
          <cell r="I27">
            <v>13.2</v>
          </cell>
          <cell r="J27">
            <v>13.5</v>
          </cell>
          <cell r="K27">
            <v>13.1</v>
          </cell>
          <cell r="L27">
            <v>2543</v>
          </cell>
          <cell r="M27">
            <v>2685</v>
          </cell>
          <cell r="N27">
            <v>2578</v>
          </cell>
          <cell r="O27">
            <v>2466</v>
          </cell>
          <cell r="P27">
            <v>2413</v>
          </cell>
          <cell r="Q27">
            <v>2466</v>
          </cell>
          <cell r="R27">
            <v>2519</v>
          </cell>
          <cell r="S27">
            <v>2502</v>
          </cell>
          <cell r="T27">
            <v>2555</v>
          </cell>
          <cell r="U27">
            <v>2649</v>
          </cell>
          <cell r="V27" t="str">
            <v>20-24日</v>
          </cell>
          <cell r="W27" t="str">
            <v>-</v>
          </cell>
          <cell r="X27">
            <v>16.399999999999999</v>
          </cell>
          <cell r="Y27">
            <v>17.2</v>
          </cell>
          <cell r="Z27">
            <v>16.600000000000001</v>
          </cell>
          <cell r="AA27">
            <v>16.2</v>
          </cell>
          <cell r="AB27">
            <v>15.9</v>
          </cell>
          <cell r="AC27">
            <v>16.2</v>
          </cell>
          <cell r="AD27">
            <v>16.5</v>
          </cell>
          <cell r="AE27">
            <v>16.399999999999999</v>
          </cell>
          <cell r="AF27">
            <v>16.7</v>
          </cell>
          <cell r="AG27">
            <v>16.5</v>
          </cell>
          <cell r="AH27" t="str">
            <v>18-22日</v>
          </cell>
          <cell r="AI27" t="str">
            <v>-</v>
          </cell>
          <cell r="AJ27" t="str">
            <v>-</v>
          </cell>
          <cell r="AK27" t="str">
            <v>-</v>
          </cell>
          <cell r="AL27" t="str">
            <v>-</v>
          </cell>
          <cell r="AM27" t="str">
            <v>-</v>
          </cell>
          <cell r="AN27" t="str">
            <v>-</v>
          </cell>
          <cell r="AO27" t="str">
            <v>-</v>
          </cell>
          <cell r="AP27" t="str">
            <v>-</v>
          </cell>
          <cell r="AQ27" t="str">
            <v>-</v>
          </cell>
          <cell r="AR27" t="str">
            <v>-</v>
          </cell>
          <cell r="AS27" t="str">
            <v>-</v>
          </cell>
          <cell r="AT27" t="str">
            <v>-</v>
          </cell>
          <cell r="AU27" t="str">
            <v>-</v>
          </cell>
          <cell r="AV27" t="str">
            <v>-</v>
          </cell>
          <cell r="AW27" t="str">
            <v>-</v>
          </cell>
          <cell r="AX27" t="str">
            <v>-</v>
          </cell>
          <cell r="AY27" t="str">
            <v>-</v>
          </cell>
          <cell r="AZ27" t="str">
            <v>-</v>
          </cell>
          <cell r="BA27" t="str">
            <v>-</v>
          </cell>
          <cell r="BB27" t="str">
            <v>-</v>
          </cell>
          <cell r="BC27" t="str">
            <v>-</v>
          </cell>
          <cell r="BD27" t="str">
            <v>-</v>
          </cell>
          <cell r="BE27" t="str">
            <v>-</v>
          </cell>
          <cell r="BF27" t="str">
            <v>-</v>
          </cell>
          <cell r="BG27" t="str">
            <v>-</v>
          </cell>
          <cell r="BH27" t="str">
            <v>-</v>
          </cell>
          <cell r="BI27" t="str">
            <v>-</v>
          </cell>
          <cell r="BJ27" t="str">
            <v>-</v>
          </cell>
          <cell r="BK27" t="str">
            <v>-</v>
          </cell>
          <cell r="BL27" t="str">
            <v>-</v>
          </cell>
          <cell r="BM27" t="str">
            <v>-</v>
          </cell>
          <cell r="BN27" t="str">
            <v>-</v>
          </cell>
          <cell r="BO27" t="str">
            <v>-</v>
          </cell>
          <cell r="BP27" t="str">
            <v>-</v>
          </cell>
          <cell r="BQ27" t="str">
            <v>-</v>
          </cell>
        </row>
        <row r="28">
          <cell r="A28" t="str">
            <v>XYY3</v>
          </cell>
          <cell r="B28">
            <v>13</v>
          </cell>
          <cell r="C28">
            <v>13.8</v>
          </cell>
          <cell r="D28">
            <v>13.2</v>
          </cell>
          <cell r="E28">
            <v>13</v>
          </cell>
          <cell r="F28">
            <v>12.5</v>
          </cell>
          <cell r="G28">
            <v>13</v>
          </cell>
          <cell r="H28">
            <v>13.3</v>
          </cell>
          <cell r="I28">
            <v>13.2</v>
          </cell>
          <cell r="J28">
            <v>13.5</v>
          </cell>
          <cell r="K28">
            <v>13.1</v>
          </cell>
          <cell r="L28">
            <v>2543</v>
          </cell>
          <cell r="M28">
            <v>2685</v>
          </cell>
          <cell r="N28">
            <v>2578</v>
          </cell>
          <cell r="O28">
            <v>2466</v>
          </cell>
          <cell r="P28">
            <v>2413</v>
          </cell>
          <cell r="Q28">
            <v>2466</v>
          </cell>
          <cell r="R28">
            <v>2519</v>
          </cell>
          <cell r="S28">
            <v>2502</v>
          </cell>
          <cell r="T28">
            <v>2555</v>
          </cell>
          <cell r="U28">
            <v>2649</v>
          </cell>
          <cell r="V28" t="str">
            <v>20-24日</v>
          </cell>
          <cell r="W28" t="str">
            <v>-</v>
          </cell>
          <cell r="X28">
            <v>16.399999999999999</v>
          </cell>
          <cell r="Y28">
            <v>17.2</v>
          </cell>
          <cell r="Z28">
            <v>16.600000000000001</v>
          </cell>
          <cell r="AA28">
            <v>16.2</v>
          </cell>
          <cell r="AB28">
            <v>15.9</v>
          </cell>
          <cell r="AC28">
            <v>16.2</v>
          </cell>
          <cell r="AD28">
            <v>16.5</v>
          </cell>
          <cell r="AE28">
            <v>16.399999999999999</v>
          </cell>
          <cell r="AF28">
            <v>16.7</v>
          </cell>
          <cell r="AG28">
            <v>16.5</v>
          </cell>
          <cell r="AH28" t="str">
            <v>18-22日</v>
          </cell>
          <cell r="AI28" t="str">
            <v>-</v>
          </cell>
          <cell r="AJ28" t="str">
            <v>-</v>
          </cell>
          <cell r="AK28" t="str">
            <v>-</v>
          </cell>
          <cell r="AL28" t="str">
            <v>-</v>
          </cell>
          <cell r="AM28" t="str">
            <v>-</v>
          </cell>
          <cell r="AN28" t="str">
            <v>-</v>
          </cell>
          <cell r="AO28" t="str">
            <v>-</v>
          </cell>
          <cell r="AP28" t="str">
            <v>-</v>
          </cell>
          <cell r="AQ28" t="str">
            <v>-</v>
          </cell>
          <cell r="AR28" t="str">
            <v>-</v>
          </cell>
          <cell r="AS28" t="str">
            <v>-</v>
          </cell>
          <cell r="AT28" t="str">
            <v>-</v>
          </cell>
          <cell r="AU28" t="str">
            <v>-</v>
          </cell>
          <cell r="AV28" t="str">
            <v>-</v>
          </cell>
          <cell r="AW28" t="str">
            <v>-</v>
          </cell>
          <cell r="AX28" t="str">
            <v>-</v>
          </cell>
          <cell r="AY28" t="str">
            <v>-</v>
          </cell>
          <cell r="AZ28" t="str">
            <v>-</v>
          </cell>
          <cell r="BA28" t="str">
            <v>-</v>
          </cell>
          <cell r="BB28" t="str">
            <v>-</v>
          </cell>
          <cell r="BC28" t="str">
            <v>-</v>
          </cell>
          <cell r="BD28" t="str">
            <v>-</v>
          </cell>
          <cell r="BE28" t="str">
            <v>-</v>
          </cell>
          <cell r="BF28" t="str">
            <v>-</v>
          </cell>
          <cell r="BG28" t="str">
            <v>-</v>
          </cell>
          <cell r="BH28" t="str">
            <v>-</v>
          </cell>
          <cell r="BI28" t="str">
            <v>-</v>
          </cell>
          <cell r="BJ28" t="str">
            <v>-</v>
          </cell>
          <cell r="BK28" t="str">
            <v>-</v>
          </cell>
          <cell r="BL28" t="str">
            <v>-</v>
          </cell>
          <cell r="BM28" t="str">
            <v>-</v>
          </cell>
          <cell r="BN28" t="str">
            <v>-</v>
          </cell>
          <cell r="BO28" t="str">
            <v>-</v>
          </cell>
          <cell r="BP28" t="str">
            <v>-</v>
          </cell>
          <cell r="BQ28" t="str">
            <v>-</v>
          </cell>
        </row>
        <row r="29">
          <cell r="A29" t="str">
            <v>XYY4</v>
          </cell>
          <cell r="B29">
            <v>13</v>
          </cell>
          <cell r="C29">
            <v>13.8</v>
          </cell>
          <cell r="D29">
            <v>13.2</v>
          </cell>
          <cell r="E29">
            <v>13</v>
          </cell>
          <cell r="F29">
            <v>12.5</v>
          </cell>
          <cell r="G29">
            <v>13</v>
          </cell>
          <cell r="H29">
            <v>13.3</v>
          </cell>
          <cell r="I29">
            <v>13.2</v>
          </cell>
          <cell r="J29">
            <v>13.5</v>
          </cell>
          <cell r="K29">
            <v>13.1</v>
          </cell>
          <cell r="L29">
            <v>2543</v>
          </cell>
          <cell r="M29">
            <v>2685</v>
          </cell>
          <cell r="N29">
            <v>2578</v>
          </cell>
          <cell r="O29">
            <v>2466</v>
          </cell>
          <cell r="P29">
            <v>2413</v>
          </cell>
          <cell r="Q29">
            <v>2466</v>
          </cell>
          <cell r="R29">
            <v>2519</v>
          </cell>
          <cell r="S29">
            <v>2502</v>
          </cell>
          <cell r="T29">
            <v>2555</v>
          </cell>
          <cell r="U29">
            <v>2649</v>
          </cell>
          <cell r="V29" t="str">
            <v>20-24日</v>
          </cell>
          <cell r="W29" t="str">
            <v>-</v>
          </cell>
          <cell r="X29">
            <v>16.399999999999999</v>
          </cell>
          <cell r="Y29">
            <v>17.2</v>
          </cell>
          <cell r="Z29">
            <v>16.600000000000001</v>
          </cell>
          <cell r="AA29">
            <v>16.2</v>
          </cell>
          <cell r="AB29">
            <v>15.9</v>
          </cell>
          <cell r="AC29">
            <v>16.2</v>
          </cell>
          <cell r="AD29">
            <v>16.5</v>
          </cell>
          <cell r="AE29">
            <v>16.399999999999999</v>
          </cell>
          <cell r="AF29">
            <v>16.7</v>
          </cell>
          <cell r="AG29">
            <v>16.5</v>
          </cell>
          <cell r="AH29" t="str">
            <v>18-22日</v>
          </cell>
          <cell r="AI29" t="str">
            <v>-</v>
          </cell>
          <cell r="AJ29" t="str">
            <v>-</v>
          </cell>
          <cell r="AK29" t="str">
            <v>-</v>
          </cell>
          <cell r="AL29" t="str">
            <v>-</v>
          </cell>
          <cell r="AM29" t="str">
            <v>-</v>
          </cell>
          <cell r="AN29" t="str">
            <v>-</v>
          </cell>
          <cell r="AO29" t="str">
            <v>-</v>
          </cell>
          <cell r="AP29" t="str">
            <v>-</v>
          </cell>
          <cell r="AQ29" t="str">
            <v>-</v>
          </cell>
          <cell r="AR29" t="str">
            <v>-</v>
          </cell>
          <cell r="AS29" t="str">
            <v>-</v>
          </cell>
          <cell r="AT29" t="str">
            <v>-</v>
          </cell>
          <cell r="AU29" t="str">
            <v>-</v>
          </cell>
          <cell r="AV29" t="str">
            <v>-</v>
          </cell>
          <cell r="AW29" t="str">
            <v>-</v>
          </cell>
          <cell r="AX29" t="str">
            <v>-</v>
          </cell>
          <cell r="AY29" t="str">
            <v>-</v>
          </cell>
          <cell r="AZ29" t="str">
            <v>-</v>
          </cell>
          <cell r="BA29" t="str">
            <v>-</v>
          </cell>
          <cell r="BB29" t="str">
            <v>-</v>
          </cell>
          <cell r="BC29" t="str">
            <v>-</v>
          </cell>
          <cell r="BD29" t="str">
            <v>-</v>
          </cell>
          <cell r="BE29" t="str">
            <v>-</v>
          </cell>
          <cell r="BF29" t="str">
            <v>-</v>
          </cell>
          <cell r="BG29" t="str">
            <v>-</v>
          </cell>
          <cell r="BH29" t="str">
            <v>-</v>
          </cell>
          <cell r="BI29" t="str">
            <v>-</v>
          </cell>
          <cell r="BJ29" t="str">
            <v>-</v>
          </cell>
          <cell r="BK29" t="str">
            <v>-</v>
          </cell>
          <cell r="BL29" t="str">
            <v>-</v>
          </cell>
          <cell r="BM29" t="str">
            <v>-</v>
          </cell>
          <cell r="BN29" t="str">
            <v>-</v>
          </cell>
          <cell r="BO29" t="str">
            <v>-</v>
          </cell>
          <cell r="BP29" t="str">
            <v>-</v>
          </cell>
          <cell r="BQ29" t="str">
            <v>-</v>
          </cell>
        </row>
        <row r="30">
          <cell r="A30" t="str">
            <v>XYY5</v>
          </cell>
          <cell r="B30">
            <v>13</v>
          </cell>
          <cell r="C30">
            <v>13.8</v>
          </cell>
          <cell r="D30">
            <v>13.2</v>
          </cell>
          <cell r="E30">
            <v>13</v>
          </cell>
          <cell r="F30">
            <v>12.5</v>
          </cell>
          <cell r="G30">
            <v>13</v>
          </cell>
          <cell r="H30">
            <v>13.3</v>
          </cell>
          <cell r="I30">
            <v>13.2</v>
          </cell>
          <cell r="J30">
            <v>13.5</v>
          </cell>
          <cell r="K30">
            <v>13.1</v>
          </cell>
          <cell r="L30">
            <v>2543</v>
          </cell>
          <cell r="M30">
            <v>2685</v>
          </cell>
          <cell r="N30">
            <v>2578</v>
          </cell>
          <cell r="O30">
            <v>2466</v>
          </cell>
          <cell r="P30">
            <v>2413</v>
          </cell>
          <cell r="Q30">
            <v>2466</v>
          </cell>
          <cell r="R30">
            <v>2519</v>
          </cell>
          <cell r="S30">
            <v>2502</v>
          </cell>
          <cell r="T30">
            <v>2555</v>
          </cell>
          <cell r="U30">
            <v>2649</v>
          </cell>
          <cell r="V30" t="str">
            <v>20-24日</v>
          </cell>
          <cell r="W30" t="str">
            <v>-</v>
          </cell>
          <cell r="X30">
            <v>16.399999999999999</v>
          </cell>
          <cell r="Y30">
            <v>17.2</v>
          </cell>
          <cell r="Z30">
            <v>16.600000000000001</v>
          </cell>
          <cell r="AA30">
            <v>16.2</v>
          </cell>
          <cell r="AB30">
            <v>15.9</v>
          </cell>
          <cell r="AC30">
            <v>16.2</v>
          </cell>
          <cell r="AD30">
            <v>16.5</v>
          </cell>
          <cell r="AE30">
            <v>16.399999999999999</v>
          </cell>
          <cell r="AF30">
            <v>16.7</v>
          </cell>
          <cell r="AG30">
            <v>16.5</v>
          </cell>
          <cell r="AH30" t="str">
            <v>18-22日</v>
          </cell>
          <cell r="AI30" t="str">
            <v>-</v>
          </cell>
          <cell r="AJ30" t="str">
            <v>-</v>
          </cell>
          <cell r="AK30" t="str">
            <v>-</v>
          </cell>
          <cell r="AL30" t="str">
            <v>-</v>
          </cell>
          <cell r="AM30" t="str">
            <v>-</v>
          </cell>
          <cell r="AN30" t="str">
            <v>-</v>
          </cell>
          <cell r="AO30" t="str">
            <v>-</v>
          </cell>
          <cell r="AP30" t="str">
            <v>-</v>
          </cell>
          <cell r="AQ30" t="str">
            <v>-</v>
          </cell>
          <cell r="AR30" t="str">
            <v>-</v>
          </cell>
          <cell r="AS30" t="str">
            <v>-</v>
          </cell>
          <cell r="AT30" t="str">
            <v>-</v>
          </cell>
          <cell r="AU30" t="str">
            <v>-</v>
          </cell>
          <cell r="AV30" t="str">
            <v>-</v>
          </cell>
          <cell r="AW30" t="str">
            <v>-</v>
          </cell>
          <cell r="AX30" t="str">
            <v>-</v>
          </cell>
          <cell r="AY30" t="str">
            <v>-</v>
          </cell>
          <cell r="AZ30" t="str">
            <v>-</v>
          </cell>
          <cell r="BA30" t="str">
            <v>-</v>
          </cell>
          <cell r="BB30" t="str">
            <v>-</v>
          </cell>
          <cell r="BC30" t="str">
            <v>-</v>
          </cell>
          <cell r="BD30" t="str">
            <v>-</v>
          </cell>
          <cell r="BE30" t="str">
            <v>-</v>
          </cell>
          <cell r="BF30" t="str">
            <v>-</v>
          </cell>
          <cell r="BG30" t="str">
            <v>-</v>
          </cell>
          <cell r="BH30" t="str">
            <v>-</v>
          </cell>
          <cell r="BI30" t="str">
            <v>-</v>
          </cell>
          <cell r="BJ30" t="str">
            <v>-</v>
          </cell>
          <cell r="BK30" t="str">
            <v>-</v>
          </cell>
          <cell r="BL30" t="str">
            <v>-</v>
          </cell>
          <cell r="BM30" t="str">
            <v>-</v>
          </cell>
          <cell r="BN30" t="str">
            <v>-</v>
          </cell>
          <cell r="BO30" t="str">
            <v>-</v>
          </cell>
          <cell r="BP30" t="str">
            <v>-</v>
          </cell>
          <cell r="BQ30" t="str">
            <v>-</v>
          </cell>
        </row>
        <row r="31">
          <cell r="A31" t="str">
            <v>XYY6</v>
          </cell>
          <cell r="B31">
            <v>13</v>
          </cell>
          <cell r="C31">
            <v>13.8</v>
          </cell>
          <cell r="D31">
            <v>13.2</v>
          </cell>
          <cell r="E31">
            <v>13</v>
          </cell>
          <cell r="F31">
            <v>12.5</v>
          </cell>
          <cell r="G31">
            <v>13</v>
          </cell>
          <cell r="H31">
            <v>13.3</v>
          </cell>
          <cell r="I31">
            <v>13.2</v>
          </cell>
          <cell r="J31">
            <v>13.5</v>
          </cell>
          <cell r="K31">
            <v>13.1</v>
          </cell>
          <cell r="L31">
            <v>2543</v>
          </cell>
          <cell r="M31">
            <v>2685</v>
          </cell>
          <cell r="N31">
            <v>2578</v>
          </cell>
          <cell r="O31">
            <v>2466</v>
          </cell>
          <cell r="P31">
            <v>2413</v>
          </cell>
          <cell r="Q31">
            <v>2466</v>
          </cell>
          <cell r="R31">
            <v>2519</v>
          </cell>
          <cell r="S31">
            <v>2502</v>
          </cell>
          <cell r="T31">
            <v>2555</v>
          </cell>
          <cell r="U31">
            <v>2649</v>
          </cell>
          <cell r="V31" t="str">
            <v>20-24日</v>
          </cell>
          <cell r="W31" t="str">
            <v>-</v>
          </cell>
          <cell r="X31">
            <v>16.399999999999999</v>
          </cell>
          <cell r="Y31">
            <v>17.2</v>
          </cell>
          <cell r="Z31">
            <v>16.600000000000001</v>
          </cell>
          <cell r="AA31">
            <v>16.2</v>
          </cell>
          <cell r="AB31">
            <v>15.9</v>
          </cell>
          <cell r="AC31">
            <v>16.2</v>
          </cell>
          <cell r="AD31">
            <v>16.5</v>
          </cell>
          <cell r="AE31">
            <v>16.399999999999999</v>
          </cell>
          <cell r="AF31">
            <v>16.7</v>
          </cell>
          <cell r="AG31">
            <v>16.5</v>
          </cell>
          <cell r="AH31" t="str">
            <v>18-22日</v>
          </cell>
          <cell r="AI31" t="str">
            <v>-</v>
          </cell>
          <cell r="AJ31" t="str">
            <v>-</v>
          </cell>
          <cell r="AK31" t="str">
            <v>-</v>
          </cell>
          <cell r="AL31" t="str">
            <v>-</v>
          </cell>
          <cell r="AM31" t="str">
            <v>-</v>
          </cell>
          <cell r="AN31" t="str">
            <v>-</v>
          </cell>
          <cell r="AO31" t="str">
            <v>-</v>
          </cell>
          <cell r="AP31" t="str">
            <v>-</v>
          </cell>
          <cell r="AQ31" t="str">
            <v>-</v>
          </cell>
          <cell r="AR31" t="str">
            <v>-</v>
          </cell>
          <cell r="AS31" t="str">
            <v>-</v>
          </cell>
          <cell r="AT31" t="str">
            <v>-</v>
          </cell>
          <cell r="AU31" t="str">
            <v>-</v>
          </cell>
          <cell r="AV31" t="str">
            <v>-</v>
          </cell>
          <cell r="AW31" t="str">
            <v>-</v>
          </cell>
          <cell r="AX31" t="str">
            <v>-</v>
          </cell>
          <cell r="AY31" t="str">
            <v>-</v>
          </cell>
          <cell r="AZ31" t="str">
            <v>-</v>
          </cell>
          <cell r="BA31" t="str">
            <v>-</v>
          </cell>
          <cell r="BB31" t="str">
            <v>-</v>
          </cell>
          <cell r="BC31" t="str">
            <v>-</v>
          </cell>
          <cell r="BD31" t="str">
            <v>-</v>
          </cell>
          <cell r="BE31" t="str">
            <v>-</v>
          </cell>
          <cell r="BF31" t="str">
            <v>-</v>
          </cell>
          <cell r="BG31" t="str">
            <v>-</v>
          </cell>
          <cell r="BH31" t="str">
            <v>-</v>
          </cell>
          <cell r="BI31" t="str">
            <v>-</v>
          </cell>
          <cell r="BJ31" t="str">
            <v>-</v>
          </cell>
          <cell r="BK31" t="str">
            <v>-</v>
          </cell>
          <cell r="BL31" t="str">
            <v>-</v>
          </cell>
          <cell r="BM31" t="str">
            <v>-</v>
          </cell>
          <cell r="BN31" t="str">
            <v>-</v>
          </cell>
          <cell r="BO31" t="str">
            <v>-</v>
          </cell>
          <cell r="BP31" t="str">
            <v>-</v>
          </cell>
          <cell r="BQ31" t="str">
            <v>-</v>
          </cell>
        </row>
        <row r="32">
          <cell r="A32" t="str">
            <v>XYY7</v>
          </cell>
          <cell r="B32">
            <v>13</v>
          </cell>
          <cell r="C32">
            <v>13.8</v>
          </cell>
          <cell r="D32">
            <v>13.2</v>
          </cell>
          <cell r="E32">
            <v>13</v>
          </cell>
          <cell r="F32">
            <v>12.5</v>
          </cell>
          <cell r="G32">
            <v>13</v>
          </cell>
          <cell r="H32">
            <v>13.3</v>
          </cell>
          <cell r="I32">
            <v>13.2</v>
          </cell>
          <cell r="J32">
            <v>13.5</v>
          </cell>
          <cell r="K32">
            <v>13.1</v>
          </cell>
          <cell r="L32">
            <v>2543</v>
          </cell>
          <cell r="M32">
            <v>2685</v>
          </cell>
          <cell r="N32">
            <v>2578</v>
          </cell>
          <cell r="O32">
            <v>2466</v>
          </cell>
          <cell r="P32">
            <v>2413</v>
          </cell>
          <cell r="Q32">
            <v>2466</v>
          </cell>
          <cell r="R32">
            <v>2519</v>
          </cell>
          <cell r="S32">
            <v>2502</v>
          </cell>
          <cell r="T32">
            <v>2555</v>
          </cell>
          <cell r="U32">
            <v>2649</v>
          </cell>
          <cell r="V32" t="str">
            <v>20-24日</v>
          </cell>
          <cell r="W32" t="str">
            <v>-</v>
          </cell>
          <cell r="X32">
            <v>16.399999999999999</v>
          </cell>
          <cell r="Y32">
            <v>17.2</v>
          </cell>
          <cell r="Z32">
            <v>16.600000000000001</v>
          </cell>
          <cell r="AA32">
            <v>16.2</v>
          </cell>
          <cell r="AB32">
            <v>15.9</v>
          </cell>
          <cell r="AC32">
            <v>16.2</v>
          </cell>
          <cell r="AD32">
            <v>16.5</v>
          </cell>
          <cell r="AE32">
            <v>16.399999999999999</v>
          </cell>
          <cell r="AF32">
            <v>16.7</v>
          </cell>
          <cell r="AG32">
            <v>16.5</v>
          </cell>
          <cell r="AH32" t="str">
            <v>18-22日</v>
          </cell>
          <cell r="AI32" t="str">
            <v>-</v>
          </cell>
          <cell r="AJ32" t="str">
            <v>-</v>
          </cell>
          <cell r="AK32" t="str">
            <v>-</v>
          </cell>
          <cell r="AL32" t="str">
            <v>-</v>
          </cell>
          <cell r="AM32" t="str">
            <v>-</v>
          </cell>
          <cell r="AN32" t="str">
            <v>-</v>
          </cell>
          <cell r="AO32" t="str">
            <v>-</v>
          </cell>
          <cell r="AP32" t="str">
            <v>-</v>
          </cell>
          <cell r="AQ32" t="str">
            <v>-</v>
          </cell>
          <cell r="AR32" t="str">
            <v>-</v>
          </cell>
          <cell r="AS32" t="str">
            <v>-</v>
          </cell>
          <cell r="AT32" t="str">
            <v>-</v>
          </cell>
          <cell r="AU32" t="str">
            <v>-</v>
          </cell>
          <cell r="AV32" t="str">
            <v>-</v>
          </cell>
          <cell r="AW32" t="str">
            <v>-</v>
          </cell>
          <cell r="AX32" t="str">
            <v>-</v>
          </cell>
          <cell r="AY32" t="str">
            <v>-</v>
          </cell>
          <cell r="AZ32" t="str">
            <v>-</v>
          </cell>
          <cell r="BA32" t="str">
            <v>-</v>
          </cell>
          <cell r="BB32" t="str">
            <v>-</v>
          </cell>
          <cell r="BC32" t="str">
            <v>-</v>
          </cell>
          <cell r="BD32" t="str">
            <v>-</v>
          </cell>
          <cell r="BE32" t="str">
            <v>-</v>
          </cell>
          <cell r="BF32" t="str">
            <v>-</v>
          </cell>
          <cell r="BG32" t="str">
            <v>-</v>
          </cell>
          <cell r="BH32" t="str">
            <v>-</v>
          </cell>
          <cell r="BI32" t="str">
            <v>-</v>
          </cell>
          <cell r="BJ32" t="str">
            <v>-</v>
          </cell>
          <cell r="BK32" t="str">
            <v>-</v>
          </cell>
          <cell r="BL32" t="str">
            <v>-</v>
          </cell>
          <cell r="BM32" t="str">
            <v>-</v>
          </cell>
          <cell r="BN32" t="str">
            <v>-</v>
          </cell>
          <cell r="BO32" t="str">
            <v>-</v>
          </cell>
          <cell r="BP32" t="str">
            <v>-</v>
          </cell>
          <cell r="BQ32" t="str">
            <v>-</v>
          </cell>
        </row>
        <row r="33">
          <cell r="A33" t="str">
            <v>XYY8</v>
          </cell>
          <cell r="B33">
            <v>13</v>
          </cell>
          <cell r="C33">
            <v>13.8</v>
          </cell>
          <cell r="D33">
            <v>13.2</v>
          </cell>
          <cell r="E33">
            <v>13</v>
          </cell>
          <cell r="F33">
            <v>12.5</v>
          </cell>
          <cell r="G33">
            <v>13</v>
          </cell>
          <cell r="H33">
            <v>13.3</v>
          </cell>
          <cell r="I33">
            <v>13.2</v>
          </cell>
          <cell r="J33">
            <v>13.5</v>
          </cell>
          <cell r="K33">
            <v>13.1</v>
          </cell>
          <cell r="L33">
            <v>2543</v>
          </cell>
          <cell r="M33">
            <v>2685</v>
          </cell>
          <cell r="N33">
            <v>2578</v>
          </cell>
          <cell r="O33">
            <v>2466</v>
          </cell>
          <cell r="P33">
            <v>2413</v>
          </cell>
          <cell r="Q33">
            <v>2466</v>
          </cell>
          <cell r="R33">
            <v>2519</v>
          </cell>
          <cell r="S33">
            <v>2502</v>
          </cell>
          <cell r="T33">
            <v>2555</v>
          </cell>
          <cell r="U33">
            <v>2649</v>
          </cell>
          <cell r="V33" t="str">
            <v>20-24日</v>
          </cell>
          <cell r="W33" t="str">
            <v>-</v>
          </cell>
          <cell r="X33">
            <v>16.399999999999999</v>
          </cell>
          <cell r="Y33">
            <v>17.2</v>
          </cell>
          <cell r="Z33">
            <v>16.600000000000001</v>
          </cell>
          <cell r="AA33">
            <v>16.2</v>
          </cell>
          <cell r="AB33">
            <v>15.9</v>
          </cell>
          <cell r="AC33">
            <v>16.2</v>
          </cell>
          <cell r="AD33">
            <v>16.5</v>
          </cell>
          <cell r="AE33">
            <v>16.399999999999999</v>
          </cell>
          <cell r="AF33">
            <v>16.7</v>
          </cell>
          <cell r="AG33">
            <v>16.5</v>
          </cell>
          <cell r="AH33" t="str">
            <v>18-22日</v>
          </cell>
          <cell r="AI33" t="str">
            <v>-</v>
          </cell>
          <cell r="AJ33" t="str">
            <v>-</v>
          </cell>
          <cell r="AK33" t="str">
            <v>-</v>
          </cell>
          <cell r="AL33" t="str">
            <v>-</v>
          </cell>
          <cell r="AM33" t="str">
            <v>-</v>
          </cell>
          <cell r="AN33" t="str">
            <v>-</v>
          </cell>
          <cell r="AO33" t="str">
            <v>-</v>
          </cell>
          <cell r="AP33" t="str">
            <v>-</v>
          </cell>
          <cell r="AQ33" t="str">
            <v>-</v>
          </cell>
          <cell r="AR33" t="str">
            <v>-</v>
          </cell>
          <cell r="AS33" t="str">
            <v>-</v>
          </cell>
          <cell r="AT33" t="str">
            <v>-</v>
          </cell>
          <cell r="AU33" t="str">
            <v>-</v>
          </cell>
          <cell r="AV33" t="str">
            <v>-</v>
          </cell>
          <cell r="AW33" t="str">
            <v>-</v>
          </cell>
          <cell r="AX33" t="str">
            <v>-</v>
          </cell>
          <cell r="AY33" t="str">
            <v>-</v>
          </cell>
          <cell r="AZ33" t="str">
            <v>-</v>
          </cell>
          <cell r="BA33" t="str">
            <v>-</v>
          </cell>
          <cell r="BB33" t="str">
            <v>-</v>
          </cell>
          <cell r="BC33" t="str">
            <v>-</v>
          </cell>
          <cell r="BD33" t="str">
            <v>-</v>
          </cell>
          <cell r="BE33" t="str">
            <v>-</v>
          </cell>
          <cell r="BF33" t="str">
            <v>-</v>
          </cell>
          <cell r="BG33" t="str">
            <v>-</v>
          </cell>
          <cell r="BH33" t="str">
            <v>-</v>
          </cell>
          <cell r="BI33" t="str">
            <v>-</v>
          </cell>
          <cell r="BJ33" t="str">
            <v>-</v>
          </cell>
          <cell r="BK33" t="str">
            <v>-</v>
          </cell>
          <cell r="BL33" t="str">
            <v>-</v>
          </cell>
          <cell r="BM33" t="str">
            <v>-</v>
          </cell>
          <cell r="BN33" t="str">
            <v>-</v>
          </cell>
          <cell r="BO33" t="str">
            <v>-</v>
          </cell>
          <cell r="BP33" t="str">
            <v>-</v>
          </cell>
          <cell r="BQ33" t="str">
            <v>-</v>
          </cell>
        </row>
        <row r="34">
          <cell r="A34" t="str">
            <v>XYY9</v>
          </cell>
          <cell r="B34">
            <v>13</v>
          </cell>
          <cell r="C34">
            <v>13.8</v>
          </cell>
          <cell r="D34">
            <v>13.2</v>
          </cell>
          <cell r="E34">
            <v>13</v>
          </cell>
          <cell r="F34">
            <v>12.5</v>
          </cell>
          <cell r="G34">
            <v>13</v>
          </cell>
          <cell r="H34">
            <v>13.3</v>
          </cell>
          <cell r="I34">
            <v>13.2</v>
          </cell>
          <cell r="J34">
            <v>13.5</v>
          </cell>
          <cell r="K34">
            <v>13.1</v>
          </cell>
          <cell r="L34">
            <v>2543</v>
          </cell>
          <cell r="M34">
            <v>2685</v>
          </cell>
          <cell r="N34">
            <v>2578</v>
          </cell>
          <cell r="O34">
            <v>2466</v>
          </cell>
          <cell r="P34">
            <v>2413</v>
          </cell>
          <cell r="Q34">
            <v>2466</v>
          </cell>
          <cell r="R34">
            <v>2519</v>
          </cell>
          <cell r="S34">
            <v>2502</v>
          </cell>
          <cell r="T34">
            <v>2555</v>
          </cell>
          <cell r="U34">
            <v>2649</v>
          </cell>
          <cell r="V34" t="str">
            <v>20-24日</v>
          </cell>
          <cell r="W34" t="str">
            <v>-</v>
          </cell>
          <cell r="X34">
            <v>16.399999999999999</v>
          </cell>
          <cell r="Y34">
            <v>17.2</v>
          </cell>
          <cell r="Z34">
            <v>16.600000000000001</v>
          </cell>
          <cell r="AA34">
            <v>16.2</v>
          </cell>
          <cell r="AB34">
            <v>15.9</v>
          </cell>
          <cell r="AC34">
            <v>16.2</v>
          </cell>
          <cell r="AD34">
            <v>16.5</v>
          </cell>
          <cell r="AE34">
            <v>16.399999999999999</v>
          </cell>
          <cell r="AF34">
            <v>16.7</v>
          </cell>
          <cell r="AG34">
            <v>16.5</v>
          </cell>
          <cell r="AH34" t="str">
            <v>18-22日</v>
          </cell>
          <cell r="AI34" t="str">
            <v>-</v>
          </cell>
          <cell r="AJ34" t="str">
            <v>-</v>
          </cell>
          <cell r="AK34" t="str">
            <v>-</v>
          </cell>
          <cell r="AL34" t="str">
            <v>-</v>
          </cell>
          <cell r="AM34" t="str">
            <v>-</v>
          </cell>
          <cell r="AN34" t="str">
            <v>-</v>
          </cell>
          <cell r="AO34" t="str">
            <v>-</v>
          </cell>
          <cell r="AP34" t="str">
            <v>-</v>
          </cell>
          <cell r="AQ34" t="str">
            <v>-</v>
          </cell>
          <cell r="AR34" t="str">
            <v>-</v>
          </cell>
          <cell r="AS34" t="str">
            <v>-</v>
          </cell>
          <cell r="AT34" t="str">
            <v>-</v>
          </cell>
          <cell r="AU34" t="str">
            <v>-</v>
          </cell>
          <cell r="AV34" t="str">
            <v>-</v>
          </cell>
          <cell r="AW34" t="str">
            <v>-</v>
          </cell>
          <cell r="AX34" t="str">
            <v>-</v>
          </cell>
          <cell r="AY34" t="str">
            <v>-</v>
          </cell>
          <cell r="AZ34" t="str">
            <v>-</v>
          </cell>
          <cell r="BA34" t="str">
            <v>-</v>
          </cell>
          <cell r="BB34" t="str">
            <v>-</v>
          </cell>
          <cell r="BC34" t="str">
            <v>-</v>
          </cell>
          <cell r="BD34" t="str">
            <v>-</v>
          </cell>
          <cell r="BE34" t="str">
            <v>-</v>
          </cell>
          <cell r="BF34" t="str">
            <v>-</v>
          </cell>
          <cell r="BG34" t="str">
            <v>-</v>
          </cell>
          <cell r="BH34" t="str">
            <v>-</v>
          </cell>
          <cell r="BI34" t="str">
            <v>-</v>
          </cell>
          <cell r="BJ34" t="str">
            <v>-</v>
          </cell>
          <cell r="BK34" t="str">
            <v>-</v>
          </cell>
          <cell r="BL34" t="str">
            <v>-</v>
          </cell>
          <cell r="BM34" t="str">
            <v>-</v>
          </cell>
          <cell r="BN34" t="str">
            <v>-</v>
          </cell>
          <cell r="BO34" t="str">
            <v>-</v>
          </cell>
          <cell r="BP34" t="str">
            <v>-</v>
          </cell>
          <cell r="BQ34" t="str">
            <v>-</v>
          </cell>
        </row>
        <row r="35">
          <cell r="A35" t="str">
            <v>YHM1</v>
          </cell>
          <cell r="B35">
            <v>12.9</v>
          </cell>
          <cell r="C35">
            <v>13.7</v>
          </cell>
          <cell r="D35">
            <v>13.1</v>
          </cell>
          <cell r="E35">
            <v>13</v>
          </cell>
          <cell r="F35">
            <v>12.5</v>
          </cell>
          <cell r="G35">
            <v>13</v>
          </cell>
          <cell r="H35">
            <v>13.3</v>
          </cell>
          <cell r="I35">
            <v>13.2</v>
          </cell>
          <cell r="J35">
            <v>13.5</v>
          </cell>
          <cell r="K35">
            <v>13</v>
          </cell>
          <cell r="L35">
            <v>2543</v>
          </cell>
          <cell r="M35">
            <v>2685</v>
          </cell>
          <cell r="N35">
            <v>2578</v>
          </cell>
          <cell r="O35">
            <v>2466</v>
          </cell>
          <cell r="P35">
            <v>2413</v>
          </cell>
          <cell r="Q35">
            <v>2466</v>
          </cell>
          <cell r="R35">
            <v>2519</v>
          </cell>
          <cell r="S35">
            <v>2502</v>
          </cell>
          <cell r="T35">
            <v>2555</v>
          </cell>
          <cell r="U35">
            <v>2649</v>
          </cell>
          <cell r="V35" t="str">
            <v>20-24日</v>
          </cell>
          <cell r="W35" t="str">
            <v>超26日</v>
          </cell>
          <cell r="X35">
            <v>16.600000000000001</v>
          </cell>
          <cell r="Y35">
            <v>17.399999999999999</v>
          </cell>
          <cell r="Z35">
            <v>16.8</v>
          </cell>
          <cell r="AA35">
            <v>16.399999999999999</v>
          </cell>
          <cell r="AB35">
            <v>16.100000000000001</v>
          </cell>
          <cell r="AC35">
            <v>16.399999999999999</v>
          </cell>
          <cell r="AD35">
            <v>16.7</v>
          </cell>
          <cell r="AE35">
            <v>16.600000000000001</v>
          </cell>
          <cell r="AF35">
            <v>16.899999999999999</v>
          </cell>
          <cell r="AG35">
            <v>16.7</v>
          </cell>
          <cell r="AH35" t="str">
            <v>18-22日</v>
          </cell>
          <cell r="AI35" t="str">
            <v>超24日</v>
          </cell>
          <cell r="AJ35" t="str">
            <v>-</v>
          </cell>
          <cell r="AK35" t="str">
            <v>-</v>
          </cell>
          <cell r="AL35" t="str">
            <v>-</v>
          </cell>
          <cell r="AM35" t="str">
            <v>-</v>
          </cell>
          <cell r="AN35" t="str">
            <v>-</v>
          </cell>
          <cell r="AO35" t="str">
            <v>-</v>
          </cell>
          <cell r="AP35" t="str">
            <v>-</v>
          </cell>
          <cell r="AQ35" t="str">
            <v>-</v>
          </cell>
          <cell r="AR35" t="str">
            <v>-</v>
          </cell>
          <cell r="AS35" t="str">
            <v>-</v>
          </cell>
          <cell r="AT35" t="str">
            <v>-</v>
          </cell>
          <cell r="AU35" t="str">
            <v>-</v>
          </cell>
          <cell r="AV35" t="str">
            <v>-</v>
          </cell>
          <cell r="AW35" t="str">
            <v>-</v>
          </cell>
          <cell r="AX35" t="str">
            <v>-</v>
          </cell>
          <cell r="AY35" t="str">
            <v>-</v>
          </cell>
          <cell r="AZ35" t="str">
            <v>-</v>
          </cell>
          <cell r="BA35" t="str">
            <v>-</v>
          </cell>
          <cell r="BB35" t="str">
            <v>-</v>
          </cell>
          <cell r="BC35" t="str">
            <v>-</v>
          </cell>
          <cell r="BD35" t="str">
            <v>-</v>
          </cell>
          <cell r="BE35" t="str">
            <v>-</v>
          </cell>
          <cell r="BF35" t="str">
            <v>-</v>
          </cell>
          <cell r="BG35" t="str">
            <v>-</v>
          </cell>
          <cell r="BH35" t="str">
            <v>-</v>
          </cell>
          <cell r="BI35" t="str">
            <v>-</v>
          </cell>
          <cell r="BJ35" t="str">
            <v>-</v>
          </cell>
          <cell r="BK35" t="str">
            <v>-</v>
          </cell>
          <cell r="BL35" t="str">
            <v>-</v>
          </cell>
          <cell r="BM35" t="str">
            <v>-</v>
          </cell>
          <cell r="BN35" t="str">
            <v>-</v>
          </cell>
          <cell r="BO35" t="str">
            <v>-</v>
          </cell>
          <cell r="BP35" t="str">
            <v>-</v>
          </cell>
          <cell r="BQ35" t="str">
            <v>-</v>
          </cell>
        </row>
        <row r="36">
          <cell r="A36" t="str">
            <v>YHM2</v>
          </cell>
          <cell r="B36">
            <v>12.9</v>
          </cell>
          <cell r="C36">
            <v>13.7</v>
          </cell>
          <cell r="D36">
            <v>13.1</v>
          </cell>
          <cell r="E36">
            <v>13</v>
          </cell>
          <cell r="F36">
            <v>12.5</v>
          </cell>
          <cell r="G36">
            <v>13</v>
          </cell>
          <cell r="H36">
            <v>13.3</v>
          </cell>
          <cell r="I36">
            <v>13.2</v>
          </cell>
          <cell r="J36">
            <v>13.5</v>
          </cell>
          <cell r="K36">
            <v>13</v>
          </cell>
          <cell r="L36">
            <v>2543</v>
          </cell>
          <cell r="M36">
            <v>2685</v>
          </cell>
          <cell r="N36">
            <v>2578</v>
          </cell>
          <cell r="O36">
            <v>2466</v>
          </cell>
          <cell r="P36">
            <v>2413</v>
          </cell>
          <cell r="Q36">
            <v>2466</v>
          </cell>
          <cell r="R36">
            <v>2519</v>
          </cell>
          <cell r="S36">
            <v>2502</v>
          </cell>
          <cell r="T36">
            <v>2555</v>
          </cell>
          <cell r="U36">
            <v>2649</v>
          </cell>
          <cell r="V36" t="str">
            <v>20-24日</v>
          </cell>
          <cell r="W36" t="str">
            <v>超26日</v>
          </cell>
          <cell r="X36">
            <v>16.600000000000001</v>
          </cell>
          <cell r="Y36">
            <v>17.399999999999999</v>
          </cell>
          <cell r="Z36">
            <v>16.8</v>
          </cell>
          <cell r="AA36">
            <v>16.399999999999999</v>
          </cell>
          <cell r="AB36">
            <v>16.100000000000001</v>
          </cell>
          <cell r="AC36">
            <v>16.399999999999999</v>
          </cell>
          <cell r="AD36">
            <v>16.7</v>
          </cell>
          <cell r="AE36">
            <v>16.600000000000001</v>
          </cell>
          <cell r="AF36">
            <v>16.899999999999999</v>
          </cell>
          <cell r="AG36">
            <v>16.7</v>
          </cell>
          <cell r="AH36" t="str">
            <v>18-22日</v>
          </cell>
          <cell r="AI36" t="str">
            <v>超24日</v>
          </cell>
          <cell r="AJ36" t="str">
            <v>-</v>
          </cell>
          <cell r="AK36" t="str">
            <v>-</v>
          </cell>
          <cell r="AL36" t="str">
            <v>-</v>
          </cell>
          <cell r="AM36" t="str">
            <v>-</v>
          </cell>
          <cell r="AN36" t="str">
            <v>-</v>
          </cell>
          <cell r="AO36" t="str">
            <v>-</v>
          </cell>
          <cell r="AP36" t="str">
            <v>-</v>
          </cell>
          <cell r="AQ36" t="str">
            <v>-</v>
          </cell>
          <cell r="AR36" t="str">
            <v>-</v>
          </cell>
          <cell r="AS36" t="str">
            <v>-</v>
          </cell>
          <cell r="AT36" t="str">
            <v>-</v>
          </cell>
          <cell r="AU36" t="str">
            <v>-</v>
          </cell>
          <cell r="AV36" t="str">
            <v>-</v>
          </cell>
          <cell r="AW36" t="str">
            <v>-</v>
          </cell>
          <cell r="AX36" t="str">
            <v>-</v>
          </cell>
          <cell r="AY36" t="str">
            <v>-</v>
          </cell>
          <cell r="AZ36" t="str">
            <v>-</v>
          </cell>
          <cell r="BA36" t="str">
            <v>-</v>
          </cell>
          <cell r="BB36" t="str">
            <v>-</v>
          </cell>
          <cell r="BC36" t="str">
            <v>-</v>
          </cell>
          <cell r="BD36" t="str">
            <v>-</v>
          </cell>
          <cell r="BE36" t="str">
            <v>-</v>
          </cell>
          <cell r="BF36" t="str">
            <v>-</v>
          </cell>
          <cell r="BG36" t="str">
            <v>-</v>
          </cell>
          <cell r="BH36" t="str">
            <v>-</v>
          </cell>
          <cell r="BI36" t="str">
            <v>-</v>
          </cell>
          <cell r="BJ36" t="str">
            <v>-</v>
          </cell>
          <cell r="BK36" t="str">
            <v>-</v>
          </cell>
          <cell r="BL36" t="str">
            <v>-</v>
          </cell>
          <cell r="BM36" t="str">
            <v>-</v>
          </cell>
          <cell r="BN36" t="str">
            <v>-</v>
          </cell>
          <cell r="BO36" t="str">
            <v>-</v>
          </cell>
          <cell r="BP36" t="str">
            <v>-</v>
          </cell>
          <cell r="BQ36" t="str">
            <v>-</v>
          </cell>
        </row>
        <row r="37">
          <cell r="A37" t="str">
            <v>YHM3</v>
          </cell>
          <cell r="B37">
            <v>12.9</v>
          </cell>
          <cell r="C37">
            <v>13.7</v>
          </cell>
          <cell r="D37">
            <v>13.1</v>
          </cell>
          <cell r="E37">
            <v>13</v>
          </cell>
          <cell r="F37">
            <v>12.5</v>
          </cell>
          <cell r="G37">
            <v>13</v>
          </cell>
          <cell r="H37">
            <v>13.3</v>
          </cell>
          <cell r="I37">
            <v>13.2</v>
          </cell>
          <cell r="J37">
            <v>13.5</v>
          </cell>
          <cell r="K37">
            <v>13</v>
          </cell>
          <cell r="L37">
            <v>2543</v>
          </cell>
          <cell r="M37">
            <v>2685</v>
          </cell>
          <cell r="N37">
            <v>2578</v>
          </cell>
          <cell r="O37">
            <v>2466</v>
          </cell>
          <cell r="P37">
            <v>2413</v>
          </cell>
          <cell r="Q37">
            <v>2466</v>
          </cell>
          <cell r="R37">
            <v>2519</v>
          </cell>
          <cell r="S37">
            <v>2502</v>
          </cell>
          <cell r="T37">
            <v>2555</v>
          </cell>
          <cell r="U37">
            <v>2649</v>
          </cell>
          <cell r="V37" t="str">
            <v>20-24日</v>
          </cell>
          <cell r="W37" t="str">
            <v>超26日</v>
          </cell>
          <cell r="X37">
            <v>16.600000000000001</v>
          </cell>
          <cell r="Y37">
            <v>17.399999999999999</v>
          </cell>
          <cell r="Z37">
            <v>16.8</v>
          </cell>
          <cell r="AA37">
            <v>16.399999999999999</v>
          </cell>
          <cell r="AB37">
            <v>16.100000000000001</v>
          </cell>
          <cell r="AC37">
            <v>16.399999999999999</v>
          </cell>
          <cell r="AD37">
            <v>16.7</v>
          </cell>
          <cell r="AE37">
            <v>16.600000000000001</v>
          </cell>
          <cell r="AF37">
            <v>16.899999999999999</v>
          </cell>
          <cell r="AG37">
            <v>16.7</v>
          </cell>
          <cell r="AH37" t="str">
            <v>18-22日</v>
          </cell>
          <cell r="AI37" t="str">
            <v>超24日</v>
          </cell>
          <cell r="AJ37" t="str">
            <v>-</v>
          </cell>
          <cell r="AK37" t="str">
            <v>-</v>
          </cell>
          <cell r="AL37" t="str">
            <v>-</v>
          </cell>
          <cell r="AM37" t="str">
            <v>-</v>
          </cell>
          <cell r="AN37" t="str">
            <v>-</v>
          </cell>
          <cell r="AO37" t="str">
            <v>-</v>
          </cell>
          <cell r="AP37" t="str">
            <v>-</v>
          </cell>
          <cell r="AQ37" t="str">
            <v>-</v>
          </cell>
          <cell r="AR37" t="str">
            <v>-</v>
          </cell>
          <cell r="AS37" t="str">
            <v>-</v>
          </cell>
          <cell r="AT37" t="str">
            <v>-</v>
          </cell>
          <cell r="AU37" t="str">
            <v>-</v>
          </cell>
          <cell r="AV37" t="str">
            <v>-</v>
          </cell>
          <cell r="AW37" t="str">
            <v>-</v>
          </cell>
          <cell r="AX37" t="str">
            <v>-</v>
          </cell>
          <cell r="AY37" t="str">
            <v>-</v>
          </cell>
          <cell r="AZ37" t="str">
            <v>-</v>
          </cell>
          <cell r="BA37" t="str">
            <v>-</v>
          </cell>
          <cell r="BB37" t="str">
            <v>-</v>
          </cell>
          <cell r="BC37" t="str">
            <v>-</v>
          </cell>
          <cell r="BD37" t="str">
            <v>-</v>
          </cell>
          <cell r="BE37" t="str">
            <v>-</v>
          </cell>
          <cell r="BF37" t="str">
            <v>-</v>
          </cell>
          <cell r="BG37" t="str">
            <v>-</v>
          </cell>
          <cell r="BH37" t="str">
            <v>-</v>
          </cell>
          <cell r="BI37" t="str">
            <v>-</v>
          </cell>
          <cell r="BJ37" t="str">
            <v>-</v>
          </cell>
          <cell r="BK37" t="str">
            <v>-</v>
          </cell>
          <cell r="BL37" t="str">
            <v>-</v>
          </cell>
          <cell r="BM37" t="str">
            <v>-</v>
          </cell>
          <cell r="BN37" t="str">
            <v>-</v>
          </cell>
          <cell r="BO37" t="str">
            <v>-</v>
          </cell>
          <cell r="BP37" t="str">
            <v>-</v>
          </cell>
          <cell r="BQ37" t="str">
            <v>-</v>
          </cell>
        </row>
        <row r="38">
          <cell r="A38" t="str">
            <v>YHM4</v>
          </cell>
          <cell r="B38">
            <v>12.9</v>
          </cell>
          <cell r="C38">
            <v>13.7</v>
          </cell>
          <cell r="D38">
            <v>13.1</v>
          </cell>
          <cell r="E38">
            <v>13</v>
          </cell>
          <cell r="F38">
            <v>12.5</v>
          </cell>
          <cell r="G38">
            <v>13</v>
          </cell>
          <cell r="H38">
            <v>13.3</v>
          </cell>
          <cell r="I38">
            <v>13.2</v>
          </cell>
          <cell r="J38">
            <v>13.5</v>
          </cell>
          <cell r="K38">
            <v>13</v>
          </cell>
          <cell r="L38">
            <v>2543</v>
          </cell>
          <cell r="M38">
            <v>2685</v>
          </cell>
          <cell r="N38">
            <v>2578</v>
          </cell>
          <cell r="O38">
            <v>2466</v>
          </cell>
          <cell r="P38">
            <v>2413</v>
          </cell>
          <cell r="Q38">
            <v>2466</v>
          </cell>
          <cell r="R38">
            <v>2519</v>
          </cell>
          <cell r="S38">
            <v>2502</v>
          </cell>
          <cell r="T38">
            <v>2555</v>
          </cell>
          <cell r="U38">
            <v>2649</v>
          </cell>
          <cell r="V38" t="str">
            <v>20-24日</v>
          </cell>
          <cell r="W38" t="str">
            <v>超26日</v>
          </cell>
          <cell r="X38">
            <v>16.600000000000001</v>
          </cell>
          <cell r="Y38">
            <v>17.399999999999999</v>
          </cell>
          <cell r="Z38">
            <v>16.8</v>
          </cell>
          <cell r="AA38">
            <v>16.399999999999999</v>
          </cell>
          <cell r="AB38">
            <v>16.100000000000001</v>
          </cell>
          <cell r="AC38">
            <v>16.399999999999999</v>
          </cell>
          <cell r="AD38">
            <v>16.7</v>
          </cell>
          <cell r="AE38">
            <v>16.600000000000001</v>
          </cell>
          <cell r="AF38">
            <v>16.899999999999999</v>
          </cell>
          <cell r="AG38">
            <v>16.7</v>
          </cell>
          <cell r="AH38" t="str">
            <v>18-22日</v>
          </cell>
          <cell r="AI38" t="str">
            <v>超24日</v>
          </cell>
          <cell r="AJ38" t="str">
            <v>-</v>
          </cell>
          <cell r="AK38" t="str">
            <v>-</v>
          </cell>
          <cell r="AL38" t="str">
            <v>-</v>
          </cell>
          <cell r="AM38" t="str">
            <v>-</v>
          </cell>
          <cell r="AN38" t="str">
            <v>-</v>
          </cell>
          <cell r="AO38" t="str">
            <v>-</v>
          </cell>
          <cell r="AP38" t="str">
            <v>-</v>
          </cell>
          <cell r="AQ38" t="str">
            <v>-</v>
          </cell>
          <cell r="AR38" t="str">
            <v>-</v>
          </cell>
          <cell r="AS38" t="str">
            <v>-</v>
          </cell>
          <cell r="AT38" t="str">
            <v>-</v>
          </cell>
          <cell r="AU38" t="str">
            <v>-</v>
          </cell>
          <cell r="AV38" t="str">
            <v>-</v>
          </cell>
          <cell r="AW38" t="str">
            <v>-</v>
          </cell>
          <cell r="AX38" t="str">
            <v>-</v>
          </cell>
          <cell r="AY38" t="str">
            <v>-</v>
          </cell>
          <cell r="AZ38" t="str">
            <v>-</v>
          </cell>
          <cell r="BA38" t="str">
            <v>-</v>
          </cell>
          <cell r="BB38" t="str">
            <v>-</v>
          </cell>
          <cell r="BC38" t="str">
            <v>-</v>
          </cell>
          <cell r="BD38" t="str">
            <v>-</v>
          </cell>
          <cell r="BE38" t="str">
            <v>-</v>
          </cell>
          <cell r="BF38" t="str">
            <v>-</v>
          </cell>
          <cell r="BG38" t="str">
            <v>-</v>
          </cell>
          <cell r="BH38" t="str">
            <v>-</v>
          </cell>
          <cell r="BI38" t="str">
            <v>-</v>
          </cell>
          <cell r="BJ38" t="str">
            <v>-</v>
          </cell>
          <cell r="BK38" t="str">
            <v>-</v>
          </cell>
          <cell r="BL38" t="str">
            <v>-</v>
          </cell>
          <cell r="BM38" t="str">
            <v>-</v>
          </cell>
          <cell r="BN38" t="str">
            <v>-</v>
          </cell>
          <cell r="BO38" t="str">
            <v>-</v>
          </cell>
          <cell r="BP38" t="str">
            <v>-</v>
          </cell>
          <cell r="BQ38" t="str">
            <v>-</v>
          </cell>
        </row>
        <row r="39">
          <cell r="A39" t="str">
            <v>YHM5</v>
          </cell>
          <cell r="B39">
            <v>12.9</v>
          </cell>
          <cell r="C39">
            <v>13.7</v>
          </cell>
          <cell r="D39">
            <v>13.1</v>
          </cell>
          <cell r="E39">
            <v>13</v>
          </cell>
          <cell r="F39">
            <v>12.5</v>
          </cell>
          <cell r="G39">
            <v>13</v>
          </cell>
          <cell r="H39">
            <v>13.3</v>
          </cell>
          <cell r="I39">
            <v>13.2</v>
          </cell>
          <cell r="J39">
            <v>13.5</v>
          </cell>
          <cell r="K39">
            <v>13</v>
          </cell>
          <cell r="L39">
            <v>2543</v>
          </cell>
          <cell r="M39">
            <v>2685</v>
          </cell>
          <cell r="N39">
            <v>2578</v>
          </cell>
          <cell r="O39">
            <v>2466</v>
          </cell>
          <cell r="P39">
            <v>2413</v>
          </cell>
          <cell r="Q39">
            <v>2466</v>
          </cell>
          <cell r="R39">
            <v>2519</v>
          </cell>
          <cell r="S39">
            <v>2502</v>
          </cell>
          <cell r="T39">
            <v>2555</v>
          </cell>
          <cell r="U39">
            <v>2649</v>
          </cell>
          <cell r="V39" t="str">
            <v>20-24日</v>
          </cell>
          <cell r="W39" t="str">
            <v>超26日</v>
          </cell>
          <cell r="X39">
            <v>16.600000000000001</v>
          </cell>
          <cell r="Y39">
            <v>17.399999999999999</v>
          </cell>
          <cell r="Z39">
            <v>16.8</v>
          </cell>
          <cell r="AA39">
            <v>16.399999999999999</v>
          </cell>
          <cell r="AB39">
            <v>16.100000000000001</v>
          </cell>
          <cell r="AC39">
            <v>16.399999999999999</v>
          </cell>
          <cell r="AD39">
            <v>16.7</v>
          </cell>
          <cell r="AE39">
            <v>16.600000000000001</v>
          </cell>
          <cell r="AF39">
            <v>16.899999999999999</v>
          </cell>
          <cell r="AG39">
            <v>16.7</v>
          </cell>
          <cell r="AH39" t="str">
            <v>18-22日</v>
          </cell>
          <cell r="AI39" t="str">
            <v>超24日</v>
          </cell>
          <cell r="AJ39" t="str">
            <v>-</v>
          </cell>
          <cell r="AK39" t="str">
            <v>-</v>
          </cell>
          <cell r="AL39" t="str">
            <v>-</v>
          </cell>
          <cell r="AM39" t="str">
            <v>-</v>
          </cell>
          <cell r="AN39" t="str">
            <v>-</v>
          </cell>
          <cell r="AO39" t="str">
            <v>-</v>
          </cell>
          <cell r="AP39" t="str">
            <v>-</v>
          </cell>
          <cell r="AQ39" t="str">
            <v>-</v>
          </cell>
          <cell r="AR39" t="str">
            <v>-</v>
          </cell>
          <cell r="AS39" t="str">
            <v>-</v>
          </cell>
          <cell r="AT39" t="str">
            <v>-</v>
          </cell>
          <cell r="AU39" t="str">
            <v>-</v>
          </cell>
          <cell r="AV39" t="str">
            <v>-</v>
          </cell>
          <cell r="AW39" t="str">
            <v>-</v>
          </cell>
          <cell r="AX39" t="str">
            <v>-</v>
          </cell>
          <cell r="AY39" t="str">
            <v>-</v>
          </cell>
          <cell r="AZ39" t="str">
            <v>-</v>
          </cell>
          <cell r="BA39" t="str">
            <v>-</v>
          </cell>
          <cell r="BB39" t="str">
            <v>-</v>
          </cell>
          <cell r="BC39" t="str">
            <v>-</v>
          </cell>
          <cell r="BD39" t="str">
            <v>-</v>
          </cell>
          <cell r="BE39" t="str">
            <v>-</v>
          </cell>
          <cell r="BF39" t="str">
            <v>-</v>
          </cell>
          <cell r="BG39" t="str">
            <v>-</v>
          </cell>
          <cell r="BH39" t="str">
            <v>-</v>
          </cell>
          <cell r="BI39" t="str">
            <v>-</v>
          </cell>
          <cell r="BJ39" t="str">
            <v>-</v>
          </cell>
          <cell r="BK39" t="str">
            <v>-</v>
          </cell>
          <cell r="BL39" t="str">
            <v>-</v>
          </cell>
          <cell r="BM39" t="str">
            <v>-</v>
          </cell>
          <cell r="BN39" t="str">
            <v>-</v>
          </cell>
          <cell r="BO39" t="str">
            <v>-</v>
          </cell>
          <cell r="BP39" t="str">
            <v>-</v>
          </cell>
          <cell r="BQ39" t="str">
            <v>-</v>
          </cell>
        </row>
        <row r="40">
          <cell r="A40" t="str">
            <v>YHM6</v>
          </cell>
          <cell r="B40">
            <v>12.9</v>
          </cell>
          <cell r="C40">
            <v>13.7</v>
          </cell>
          <cell r="D40">
            <v>13.1</v>
          </cell>
          <cell r="E40">
            <v>13</v>
          </cell>
          <cell r="F40">
            <v>12.5</v>
          </cell>
          <cell r="G40">
            <v>13</v>
          </cell>
          <cell r="H40">
            <v>13.3</v>
          </cell>
          <cell r="I40">
            <v>13.2</v>
          </cell>
          <cell r="J40">
            <v>13.5</v>
          </cell>
          <cell r="K40">
            <v>13</v>
          </cell>
          <cell r="L40">
            <v>2543</v>
          </cell>
          <cell r="M40">
            <v>2685</v>
          </cell>
          <cell r="N40">
            <v>2578</v>
          </cell>
          <cell r="O40">
            <v>2466</v>
          </cell>
          <cell r="P40">
            <v>2413</v>
          </cell>
          <cell r="Q40">
            <v>2466</v>
          </cell>
          <cell r="R40">
            <v>2519</v>
          </cell>
          <cell r="S40">
            <v>2502</v>
          </cell>
          <cell r="T40">
            <v>2555</v>
          </cell>
          <cell r="U40">
            <v>2649</v>
          </cell>
          <cell r="V40" t="str">
            <v>20-24日</v>
          </cell>
          <cell r="W40" t="str">
            <v>超26日</v>
          </cell>
          <cell r="X40">
            <v>16.600000000000001</v>
          </cell>
          <cell r="Y40">
            <v>17.399999999999999</v>
          </cell>
          <cell r="Z40">
            <v>16.8</v>
          </cell>
          <cell r="AA40">
            <v>16.399999999999999</v>
          </cell>
          <cell r="AB40">
            <v>16.100000000000001</v>
          </cell>
          <cell r="AC40">
            <v>16.399999999999999</v>
          </cell>
          <cell r="AD40">
            <v>16.7</v>
          </cell>
          <cell r="AE40">
            <v>16.600000000000001</v>
          </cell>
          <cell r="AF40">
            <v>16.899999999999999</v>
          </cell>
          <cell r="AG40">
            <v>16.7</v>
          </cell>
          <cell r="AH40" t="str">
            <v>18-22日</v>
          </cell>
          <cell r="AI40" t="str">
            <v>超24日</v>
          </cell>
          <cell r="AJ40" t="str">
            <v>-</v>
          </cell>
          <cell r="AK40" t="str">
            <v>-</v>
          </cell>
          <cell r="AL40" t="str">
            <v>-</v>
          </cell>
          <cell r="AM40" t="str">
            <v>-</v>
          </cell>
          <cell r="AN40" t="str">
            <v>-</v>
          </cell>
          <cell r="AO40" t="str">
            <v>-</v>
          </cell>
          <cell r="AP40" t="str">
            <v>-</v>
          </cell>
          <cell r="AQ40" t="str">
            <v>-</v>
          </cell>
          <cell r="AR40" t="str">
            <v>-</v>
          </cell>
          <cell r="AS40" t="str">
            <v>-</v>
          </cell>
          <cell r="AT40" t="str">
            <v>-</v>
          </cell>
          <cell r="AU40" t="str">
            <v>-</v>
          </cell>
          <cell r="AV40" t="str">
            <v>-</v>
          </cell>
          <cell r="AW40" t="str">
            <v>-</v>
          </cell>
          <cell r="AX40" t="str">
            <v>-</v>
          </cell>
          <cell r="AY40" t="str">
            <v>-</v>
          </cell>
          <cell r="AZ40" t="str">
            <v>-</v>
          </cell>
          <cell r="BA40" t="str">
            <v>-</v>
          </cell>
          <cell r="BB40" t="str">
            <v>-</v>
          </cell>
          <cell r="BC40" t="str">
            <v>-</v>
          </cell>
          <cell r="BD40" t="str">
            <v>-</v>
          </cell>
          <cell r="BE40" t="str">
            <v>-</v>
          </cell>
          <cell r="BF40" t="str">
            <v>-</v>
          </cell>
          <cell r="BG40" t="str">
            <v>-</v>
          </cell>
          <cell r="BH40" t="str">
            <v>-</v>
          </cell>
          <cell r="BI40" t="str">
            <v>-</v>
          </cell>
          <cell r="BJ40" t="str">
            <v>-</v>
          </cell>
          <cell r="BK40" t="str">
            <v>-</v>
          </cell>
          <cell r="BL40" t="str">
            <v>-</v>
          </cell>
          <cell r="BM40" t="str">
            <v>-</v>
          </cell>
          <cell r="BN40" t="str">
            <v>-</v>
          </cell>
          <cell r="BO40" t="str">
            <v>-</v>
          </cell>
          <cell r="BP40" t="str">
            <v>-</v>
          </cell>
          <cell r="BQ40" t="str">
            <v>-</v>
          </cell>
        </row>
        <row r="41">
          <cell r="A41" t="str">
            <v>YHM7</v>
          </cell>
          <cell r="B41">
            <v>12.9</v>
          </cell>
          <cell r="C41">
            <v>13.7</v>
          </cell>
          <cell r="D41">
            <v>13.1</v>
          </cell>
          <cell r="E41">
            <v>13</v>
          </cell>
          <cell r="F41">
            <v>12.5</v>
          </cell>
          <cell r="G41">
            <v>13</v>
          </cell>
          <cell r="H41">
            <v>13.3</v>
          </cell>
          <cell r="I41">
            <v>13.2</v>
          </cell>
          <cell r="J41">
            <v>13.5</v>
          </cell>
          <cell r="K41">
            <v>13</v>
          </cell>
          <cell r="L41">
            <v>2543</v>
          </cell>
          <cell r="M41">
            <v>2685</v>
          </cell>
          <cell r="N41">
            <v>2578</v>
          </cell>
          <cell r="O41">
            <v>2466</v>
          </cell>
          <cell r="P41">
            <v>2413</v>
          </cell>
          <cell r="Q41">
            <v>2466</v>
          </cell>
          <cell r="R41">
            <v>2519</v>
          </cell>
          <cell r="S41">
            <v>2502</v>
          </cell>
          <cell r="T41">
            <v>2555</v>
          </cell>
          <cell r="U41">
            <v>2649</v>
          </cell>
          <cell r="V41" t="str">
            <v>20-24日</v>
          </cell>
          <cell r="W41" t="str">
            <v>超26日</v>
          </cell>
          <cell r="X41">
            <v>16.600000000000001</v>
          </cell>
          <cell r="Y41">
            <v>17.399999999999999</v>
          </cell>
          <cell r="Z41">
            <v>16.8</v>
          </cell>
          <cell r="AA41">
            <v>16.399999999999999</v>
          </cell>
          <cell r="AB41">
            <v>16.100000000000001</v>
          </cell>
          <cell r="AC41">
            <v>16.399999999999999</v>
          </cell>
          <cell r="AD41">
            <v>16.7</v>
          </cell>
          <cell r="AE41">
            <v>16.600000000000001</v>
          </cell>
          <cell r="AF41">
            <v>16.899999999999999</v>
          </cell>
          <cell r="AG41">
            <v>16.7</v>
          </cell>
          <cell r="AH41" t="str">
            <v>18-22日</v>
          </cell>
          <cell r="AI41" t="str">
            <v>超24日</v>
          </cell>
          <cell r="AJ41" t="str">
            <v>-</v>
          </cell>
          <cell r="AK41" t="str">
            <v>-</v>
          </cell>
          <cell r="AL41" t="str">
            <v>-</v>
          </cell>
          <cell r="AM41" t="str">
            <v>-</v>
          </cell>
          <cell r="AN41" t="str">
            <v>-</v>
          </cell>
          <cell r="AO41" t="str">
            <v>-</v>
          </cell>
          <cell r="AP41" t="str">
            <v>-</v>
          </cell>
          <cell r="AQ41" t="str">
            <v>-</v>
          </cell>
          <cell r="AR41" t="str">
            <v>-</v>
          </cell>
          <cell r="AS41" t="str">
            <v>-</v>
          </cell>
          <cell r="AT41" t="str">
            <v>-</v>
          </cell>
          <cell r="AU41" t="str">
            <v>-</v>
          </cell>
          <cell r="AV41" t="str">
            <v>-</v>
          </cell>
          <cell r="AW41" t="str">
            <v>-</v>
          </cell>
          <cell r="AX41" t="str">
            <v>-</v>
          </cell>
          <cell r="AY41" t="str">
            <v>-</v>
          </cell>
          <cell r="AZ41" t="str">
            <v>-</v>
          </cell>
          <cell r="BA41" t="str">
            <v>-</v>
          </cell>
          <cell r="BB41" t="str">
            <v>-</v>
          </cell>
          <cell r="BC41" t="str">
            <v>-</v>
          </cell>
          <cell r="BD41" t="str">
            <v>-</v>
          </cell>
          <cell r="BE41" t="str">
            <v>-</v>
          </cell>
          <cell r="BF41" t="str">
            <v>-</v>
          </cell>
          <cell r="BG41" t="str">
            <v>-</v>
          </cell>
          <cell r="BH41" t="str">
            <v>-</v>
          </cell>
          <cell r="BI41" t="str">
            <v>-</v>
          </cell>
          <cell r="BJ41" t="str">
            <v>-</v>
          </cell>
          <cell r="BK41" t="str">
            <v>-</v>
          </cell>
          <cell r="BL41" t="str">
            <v>-</v>
          </cell>
          <cell r="BM41" t="str">
            <v>-</v>
          </cell>
          <cell r="BN41" t="str">
            <v>-</v>
          </cell>
          <cell r="BO41" t="str">
            <v>-</v>
          </cell>
          <cell r="BP41" t="str">
            <v>-</v>
          </cell>
          <cell r="BQ41" t="str">
            <v>-</v>
          </cell>
        </row>
        <row r="42">
          <cell r="A42" t="str">
            <v>YHM8</v>
          </cell>
          <cell r="B42">
            <v>12.9</v>
          </cell>
          <cell r="C42">
            <v>13.7</v>
          </cell>
          <cell r="D42">
            <v>13.1</v>
          </cell>
          <cell r="E42">
            <v>13</v>
          </cell>
          <cell r="F42">
            <v>12.5</v>
          </cell>
          <cell r="G42">
            <v>13</v>
          </cell>
          <cell r="H42">
            <v>13.3</v>
          </cell>
          <cell r="I42">
            <v>13.2</v>
          </cell>
          <cell r="J42">
            <v>13.5</v>
          </cell>
          <cell r="K42">
            <v>13</v>
          </cell>
          <cell r="L42">
            <v>2543</v>
          </cell>
          <cell r="M42">
            <v>2685</v>
          </cell>
          <cell r="N42">
            <v>2578</v>
          </cell>
          <cell r="O42">
            <v>2466</v>
          </cell>
          <cell r="P42">
            <v>2413</v>
          </cell>
          <cell r="Q42">
            <v>2466</v>
          </cell>
          <cell r="R42">
            <v>2519</v>
          </cell>
          <cell r="S42">
            <v>2502</v>
          </cell>
          <cell r="T42">
            <v>2555</v>
          </cell>
          <cell r="U42">
            <v>2649</v>
          </cell>
          <cell r="V42" t="str">
            <v>20-24日</v>
          </cell>
          <cell r="W42" t="str">
            <v>超26日</v>
          </cell>
          <cell r="X42">
            <v>16.600000000000001</v>
          </cell>
          <cell r="Y42">
            <v>17.399999999999999</v>
          </cell>
          <cell r="Z42">
            <v>16.8</v>
          </cell>
          <cell r="AA42">
            <v>16.399999999999999</v>
          </cell>
          <cell r="AB42">
            <v>16.100000000000001</v>
          </cell>
          <cell r="AC42">
            <v>16.399999999999999</v>
          </cell>
          <cell r="AD42">
            <v>16.7</v>
          </cell>
          <cell r="AE42">
            <v>16.600000000000001</v>
          </cell>
          <cell r="AF42">
            <v>16.899999999999999</v>
          </cell>
          <cell r="AG42">
            <v>16.7</v>
          </cell>
          <cell r="AH42" t="str">
            <v>18-22日</v>
          </cell>
          <cell r="AI42" t="str">
            <v>超24日</v>
          </cell>
          <cell r="AJ42" t="str">
            <v>-</v>
          </cell>
          <cell r="AK42" t="str">
            <v>-</v>
          </cell>
          <cell r="AL42" t="str">
            <v>-</v>
          </cell>
          <cell r="AM42" t="str">
            <v>-</v>
          </cell>
          <cell r="AN42" t="str">
            <v>-</v>
          </cell>
          <cell r="AO42" t="str">
            <v>-</v>
          </cell>
          <cell r="AP42" t="str">
            <v>-</v>
          </cell>
          <cell r="AQ42" t="str">
            <v>-</v>
          </cell>
          <cell r="AR42" t="str">
            <v>-</v>
          </cell>
          <cell r="AS42" t="str">
            <v>-</v>
          </cell>
          <cell r="AT42" t="str">
            <v>-</v>
          </cell>
          <cell r="AU42" t="str">
            <v>-</v>
          </cell>
          <cell r="AV42" t="str">
            <v>-</v>
          </cell>
          <cell r="AW42" t="str">
            <v>-</v>
          </cell>
          <cell r="AX42" t="str">
            <v>-</v>
          </cell>
          <cell r="AY42" t="str">
            <v>-</v>
          </cell>
          <cell r="AZ42" t="str">
            <v>-</v>
          </cell>
          <cell r="BA42" t="str">
            <v>-</v>
          </cell>
          <cell r="BB42" t="str">
            <v>-</v>
          </cell>
          <cell r="BC42" t="str">
            <v>-</v>
          </cell>
          <cell r="BD42" t="str">
            <v>-</v>
          </cell>
          <cell r="BE42" t="str">
            <v>-</v>
          </cell>
          <cell r="BF42" t="str">
            <v>-</v>
          </cell>
          <cell r="BG42" t="str">
            <v>-</v>
          </cell>
          <cell r="BH42" t="str">
            <v>-</v>
          </cell>
          <cell r="BI42" t="str">
            <v>-</v>
          </cell>
          <cell r="BJ42" t="str">
            <v>-</v>
          </cell>
          <cell r="BK42" t="str">
            <v>-</v>
          </cell>
          <cell r="BL42" t="str">
            <v>-</v>
          </cell>
          <cell r="BM42" t="str">
            <v>-</v>
          </cell>
          <cell r="BN42" t="str">
            <v>-</v>
          </cell>
          <cell r="BO42" t="str">
            <v>-</v>
          </cell>
          <cell r="BP42" t="str">
            <v>-</v>
          </cell>
          <cell r="BQ42" t="str">
            <v>-</v>
          </cell>
        </row>
        <row r="43">
          <cell r="A43" t="str">
            <v>YHM9</v>
          </cell>
          <cell r="B43">
            <v>12.9</v>
          </cell>
          <cell r="C43">
            <v>13.7</v>
          </cell>
          <cell r="D43">
            <v>13.1</v>
          </cell>
          <cell r="E43">
            <v>13</v>
          </cell>
          <cell r="F43">
            <v>12.5</v>
          </cell>
          <cell r="G43">
            <v>13</v>
          </cell>
          <cell r="H43">
            <v>13.3</v>
          </cell>
          <cell r="I43">
            <v>13.2</v>
          </cell>
          <cell r="J43">
            <v>13.5</v>
          </cell>
          <cell r="K43">
            <v>13</v>
          </cell>
          <cell r="L43">
            <v>2543</v>
          </cell>
          <cell r="M43">
            <v>2685</v>
          </cell>
          <cell r="N43">
            <v>2578</v>
          </cell>
          <cell r="O43">
            <v>2466</v>
          </cell>
          <cell r="P43">
            <v>2413</v>
          </cell>
          <cell r="Q43">
            <v>2466</v>
          </cell>
          <cell r="R43">
            <v>2519</v>
          </cell>
          <cell r="S43">
            <v>2502</v>
          </cell>
          <cell r="T43">
            <v>2555</v>
          </cell>
          <cell r="U43">
            <v>2649</v>
          </cell>
          <cell r="V43" t="str">
            <v>20-24日</v>
          </cell>
          <cell r="W43" t="str">
            <v>超26日</v>
          </cell>
          <cell r="X43">
            <v>16.600000000000001</v>
          </cell>
          <cell r="Y43">
            <v>17.399999999999999</v>
          </cell>
          <cell r="Z43">
            <v>16.8</v>
          </cell>
          <cell r="AA43">
            <v>16.399999999999999</v>
          </cell>
          <cell r="AB43">
            <v>16.100000000000001</v>
          </cell>
          <cell r="AC43">
            <v>16.399999999999999</v>
          </cell>
          <cell r="AD43">
            <v>16.7</v>
          </cell>
          <cell r="AE43">
            <v>16.600000000000001</v>
          </cell>
          <cell r="AF43">
            <v>16.899999999999999</v>
          </cell>
          <cell r="AG43">
            <v>16.7</v>
          </cell>
          <cell r="AH43" t="str">
            <v>18-22日</v>
          </cell>
          <cell r="AI43" t="str">
            <v>超24日</v>
          </cell>
          <cell r="AJ43" t="str">
            <v>-</v>
          </cell>
          <cell r="AK43" t="str">
            <v>-</v>
          </cell>
          <cell r="AL43" t="str">
            <v>-</v>
          </cell>
          <cell r="AM43" t="str">
            <v>-</v>
          </cell>
          <cell r="AN43" t="str">
            <v>-</v>
          </cell>
          <cell r="AO43" t="str">
            <v>-</v>
          </cell>
          <cell r="AP43" t="str">
            <v>-</v>
          </cell>
          <cell r="AQ43" t="str">
            <v>-</v>
          </cell>
          <cell r="AR43" t="str">
            <v>-</v>
          </cell>
          <cell r="AS43" t="str">
            <v>-</v>
          </cell>
          <cell r="AT43" t="str">
            <v>-</v>
          </cell>
          <cell r="AU43" t="str">
            <v>-</v>
          </cell>
          <cell r="AV43" t="str">
            <v>-</v>
          </cell>
          <cell r="AW43" t="str">
            <v>-</v>
          </cell>
          <cell r="AX43" t="str">
            <v>-</v>
          </cell>
          <cell r="AY43" t="str">
            <v>-</v>
          </cell>
          <cell r="AZ43" t="str">
            <v>-</v>
          </cell>
          <cell r="BA43" t="str">
            <v>-</v>
          </cell>
          <cell r="BB43" t="str">
            <v>-</v>
          </cell>
          <cell r="BC43" t="str">
            <v>-</v>
          </cell>
          <cell r="BD43" t="str">
            <v>-</v>
          </cell>
          <cell r="BE43" t="str">
            <v>-</v>
          </cell>
          <cell r="BF43" t="str">
            <v>-</v>
          </cell>
          <cell r="BG43" t="str">
            <v>-</v>
          </cell>
          <cell r="BH43" t="str">
            <v>-</v>
          </cell>
          <cell r="BI43" t="str">
            <v>-</v>
          </cell>
          <cell r="BJ43" t="str">
            <v>-</v>
          </cell>
          <cell r="BK43" t="str">
            <v>-</v>
          </cell>
          <cell r="BL43" t="str">
            <v>-</v>
          </cell>
          <cell r="BM43" t="str">
            <v>-</v>
          </cell>
          <cell r="BN43" t="str">
            <v>-</v>
          </cell>
          <cell r="BO43" t="str">
            <v>-</v>
          </cell>
          <cell r="BP43" t="str">
            <v>-</v>
          </cell>
          <cell r="BQ43" t="str">
            <v>-</v>
          </cell>
        </row>
        <row r="44">
          <cell r="A44" t="str">
            <v>YXU1</v>
          </cell>
          <cell r="B44">
            <v>12.9</v>
          </cell>
          <cell r="C44">
            <v>13.7</v>
          </cell>
          <cell r="D44">
            <v>13.1</v>
          </cell>
          <cell r="E44">
            <v>13.5</v>
          </cell>
          <cell r="F44">
            <v>12.5</v>
          </cell>
          <cell r="G44">
            <v>13</v>
          </cell>
          <cell r="H44">
            <v>13.3</v>
          </cell>
          <cell r="I44">
            <v>13.2</v>
          </cell>
          <cell r="J44">
            <v>13.5</v>
          </cell>
          <cell r="K44">
            <v>13</v>
          </cell>
          <cell r="L44">
            <v>2573</v>
          </cell>
          <cell r="M44">
            <v>2715</v>
          </cell>
          <cell r="N44">
            <v>2608</v>
          </cell>
          <cell r="O44">
            <v>2486</v>
          </cell>
          <cell r="P44">
            <v>2433</v>
          </cell>
          <cell r="Q44">
            <v>2486</v>
          </cell>
          <cell r="R44">
            <v>2539</v>
          </cell>
          <cell r="S44">
            <v>2522</v>
          </cell>
          <cell r="T44">
            <v>2575</v>
          </cell>
          <cell r="U44">
            <v>2679</v>
          </cell>
          <cell r="V44" t="str">
            <v>20-24日</v>
          </cell>
          <cell r="W44" t="str">
            <v>超26日</v>
          </cell>
          <cell r="X44">
            <v>16.600000000000001</v>
          </cell>
          <cell r="Y44">
            <v>17.399999999999999</v>
          </cell>
          <cell r="Z44">
            <v>16.8</v>
          </cell>
          <cell r="AA44">
            <v>16.399999999999999</v>
          </cell>
          <cell r="AB44">
            <v>16.100000000000001</v>
          </cell>
          <cell r="AC44">
            <v>16.399999999999999</v>
          </cell>
          <cell r="AD44">
            <v>16.7</v>
          </cell>
          <cell r="AE44">
            <v>16.600000000000001</v>
          </cell>
          <cell r="AF44">
            <v>16.899999999999999</v>
          </cell>
          <cell r="AG44">
            <v>16.7</v>
          </cell>
          <cell r="AH44" t="str">
            <v>18-22日</v>
          </cell>
          <cell r="AI44" t="str">
            <v>超24日</v>
          </cell>
          <cell r="AJ44" t="str">
            <v>-</v>
          </cell>
          <cell r="AK44" t="str">
            <v>-</v>
          </cell>
          <cell r="AL44" t="str">
            <v>-</v>
          </cell>
          <cell r="AM44" t="str">
            <v>-</v>
          </cell>
          <cell r="AN44" t="str">
            <v>-</v>
          </cell>
          <cell r="AO44" t="str">
            <v>-</v>
          </cell>
          <cell r="AP44" t="str">
            <v>-</v>
          </cell>
          <cell r="AQ44" t="str">
            <v>-</v>
          </cell>
          <cell r="AR44" t="str">
            <v>-</v>
          </cell>
          <cell r="AS44" t="str">
            <v>-</v>
          </cell>
          <cell r="AT44" t="str">
            <v>-</v>
          </cell>
          <cell r="AU44" t="str">
            <v>-</v>
          </cell>
          <cell r="AV44" t="str">
            <v>-</v>
          </cell>
          <cell r="AW44" t="str">
            <v>-</v>
          </cell>
          <cell r="AX44" t="str">
            <v>-</v>
          </cell>
          <cell r="AY44" t="str">
            <v>-</v>
          </cell>
          <cell r="AZ44" t="str">
            <v>-</v>
          </cell>
          <cell r="BA44" t="str">
            <v>-</v>
          </cell>
          <cell r="BB44" t="str">
            <v>-</v>
          </cell>
          <cell r="BC44" t="str">
            <v>-</v>
          </cell>
          <cell r="BD44" t="str">
            <v>-</v>
          </cell>
          <cell r="BE44" t="str">
            <v>-</v>
          </cell>
          <cell r="BF44" t="str">
            <v>-</v>
          </cell>
          <cell r="BG44" t="str">
            <v>-</v>
          </cell>
          <cell r="BH44" t="str">
            <v>-</v>
          </cell>
          <cell r="BI44" t="str">
            <v>-</v>
          </cell>
          <cell r="BJ44" t="str">
            <v>-</v>
          </cell>
          <cell r="BK44" t="str">
            <v>-</v>
          </cell>
          <cell r="BL44" t="str">
            <v>-</v>
          </cell>
          <cell r="BM44" t="str">
            <v>-</v>
          </cell>
          <cell r="BN44" t="str">
            <v>-</v>
          </cell>
          <cell r="BO44" t="str">
            <v>-</v>
          </cell>
          <cell r="BP44" t="str">
            <v>-</v>
          </cell>
          <cell r="BQ44" t="str">
            <v>-</v>
          </cell>
        </row>
        <row r="45">
          <cell r="A45" t="str">
            <v>YXU2</v>
          </cell>
          <cell r="B45">
            <v>12.9</v>
          </cell>
          <cell r="C45">
            <v>13.7</v>
          </cell>
          <cell r="D45">
            <v>13.1</v>
          </cell>
          <cell r="E45">
            <v>13.5</v>
          </cell>
          <cell r="F45">
            <v>12.5</v>
          </cell>
          <cell r="G45">
            <v>13</v>
          </cell>
          <cell r="H45">
            <v>13.3</v>
          </cell>
          <cell r="I45">
            <v>13.2</v>
          </cell>
          <cell r="J45">
            <v>13.5</v>
          </cell>
          <cell r="K45">
            <v>13</v>
          </cell>
          <cell r="L45">
            <v>2573</v>
          </cell>
          <cell r="M45">
            <v>2715</v>
          </cell>
          <cell r="N45">
            <v>2608</v>
          </cell>
          <cell r="O45">
            <v>2486</v>
          </cell>
          <cell r="P45">
            <v>2433</v>
          </cell>
          <cell r="Q45">
            <v>2486</v>
          </cell>
          <cell r="R45">
            <v>2539</v>
          </cell>
          <cell r="S45">
            <v>2522</v>
          </cell>
          <cell r="T45">
            <v>2575</v>
          </cell>
          <cell r="U45">
            <v>2679</v>
          </cell>
          <cell r="V45" t="str">
            <v>20-24日</v>
          </cell>
          <cell r="W45" t="str">
            <v>超26日</v>
          </cell>
          <cell r="X45">
            <v>16.600000000000001</v>
          </cell>
          <cell r="Y45">
            <v>17.399999999999999</v>
          </cell>
          <cell r="Z45">
            <v>16.8</v>
          </cell>
          <cell r="AA45">
            <v>16.399999999999999</v>
          </cell>
          <cell r="AB45">
            <v>16.100000000000001</v>
          </cell>
          <cell r="AC45">
            <v>16.399999999999999</v>
          </cell>
          <cell r="AD45">
            <v>16.7</v>
          </cell>
          <cell r="AE45">
            <v>16.600000000000001</v>
          </cell>
          <cell r="AF45">
            <v>16.899999999999999</v>
          </cell>
          <cell r="AG45">
            <v>16.7</v>
          </cell>
          <cell r="AH45" t="str">
            <v>18-22日</v>
          </cell>
          <cell r="AI45" t="str">
            <v>超24日</v>
          </cell>
          <cell r="AJ45" t="str">
            <v>-</v>
          </cell>
          <cell r="AK45" t="str">
            <v>-</v>
          </cell>
          <cell r="AL45" t="str">
            <v>-</v>
          </cell>
          <cell r="AM45" t="str">
            <v>-</v>
          </cell>
          <cell r="AN45" t="str">
            <v>-</v>
          </cell>
          <cell r="AO45" t="str">
            <v>-</v>
          </cell>
          <cell r="AP45" t="str">
            <v>-</v>
          </cell>
          <cell r="AQ45" t="str">
            <v>-</v>
          </cell>
          <cell r="AR45" t="str">
            <v>-</v>
          </cell>
          <cell r="AS45" t="str">
            <v>-</v>
          </cell>
          <cell r="AT45" t="str">
            <v>-</v>
          </cell>
          <cell r="AU45" t="str">
            <v>-</v>
          </cell>
          <cell r="AV45" t="str">
            <v>-</v>
          </cell>
          <cell r="AW45" t="str">
            <v>-</v>
          </cell>
          <cell r="AX45" t="str">
            <v>-</v>
          </cell>
          <cell r="AY45" t="str">
            <v>-</v>
          </cell>
          <cell r="AZ45" t="str">
            <v>-</v>
          </cell>
          <cell r="BA45" t="str">
            <v>-</v>
          </cell>
          <cell r="BB45" t="str">
            <v>-</v>
          </cell>
          <cell r="BC45" t="str">
            <v>-</v>
          </cell>
          <cell r="BD45" t="str">
            <v>-</v>
          </cell>
          <cell r="BE45" t="str">
            <v>-</v>
          </cell>
          <cell r="BF45" t="str">
            <v>-</v>
          </cell>
          <cell r="BG45" t="str">
            <v>-</v>
          </cell>
          <cell r="BH45" t="str">
            <v>-</v>
          </cell>
          <cell r="BI45" t="str">
            <v>-</v>
          </cell>
          <cell r="BJ45" t="str">
            <v>-</v>
          </cell>
          <cell r="BK45" t="str">
            <v>-</v>
          </cell>
          <cell r="BL45" t="str">
            <v>-</v>
          </cell>
          <cell r="BM45" t="str">
            <v>-</v>
          </cell>
          <cell r="BN45" t="str">
            <v>-</v>
          </cell>
          <cell r="BO45" t="str">
            <v>-</v>
          </cell>
          <cell r="BP45" t="str">
            <v>-</v>
          </cell>
          <cell r="BQ45" t="str">
            <v>-</v>
          </cell>
        </row>
        <row r="46">
          <cell r="A46" t="str">
            <v>YXU3</v>
          </cell>
          <cell r="B46">
            <v>12.9</v>
          </cell>
          <cell r="C46">
            <v>13.7</v>
          </cell>
          <cell r="D46">
            <v>13.1</v>
          </cell>
          <cell r="E46">
            <v>13.5</v>
          </cell>
          <cell r="F46">
            <v>12.5</v>
          </cell>
          <cell r="G46">
            <v>13</v>
          </cell>
          <cell r="H46">
            <v>13.3</v>
          </cell>
          <cell r="I46">
            <v>13.2</v>
          </cell>
          <cell r="J46">
            <v>13.5</v>
          </cell>
          <cell r="K46">
            <v>13</v>
          </cell>
          <cell r="L46">
            <v>2573</v>
          </cell>
          <cell r="M46">
            <v>2715</v>
          </cell>
          <cell r="N46">
            <v>2608</v>
          </cell>
          <cell r="O46">
            <v>2486</v>
          </cell>
          <cell r="P46">
            <v>2433</v>
          </cell>
          <cell r="Q46">
            <v>2486</v>
          </cell>
          <cell r="R46">
            <v>2539</v>
          </cell>
          <cell r="S46">
            <v>2522</v>
          </cell>
          <cell r="T46">
            <v>2575</v>
          </cell>
          <cell r="U46">
            <v>2679</v>
          </cell>
          <cell r="V46" t="str">
            <v>20-24日</v>
          </cell>
          <cell r="W46" t="str">
            <v>超26日</v>
          </cell>
          <cell r="X46">
            <v>16.600000000000001</v>
          </cell>
          <cell r="Y46">
            <v>17.399999999999999</v>
          </cell>
          <cell r="Z46">
            <v>16.8</v>
          </cell>
          <cell r="AA46">
            <v>16.399999999999999</v>
          </cell>
          <cell r="AB46">
            <v>16.100000000000001</v>
          </cell>
          <cell r="AC46">
            <v>16.399999999999999</v>
          </cell>
          <cell r="AD46">
            <v>16.7</v>
          </cell>
          <cell r="AE46">
            <v>16.600000000000001</v>
          </cell>
          <cell r="AF46">
            <v>16.899999999999999</v>
          </cell>
          <cell r="AG46">
            <v>16.7</v>
          </cell>
          <cell r="AH46" t="str">
            <v>18-22日</v>
          </cell>
          <cell r="AI46" t="str">
            <v>超24日</v>
          </cell>
          <cell r="AJ46" t="str">
            <v>-</v>
          </cell>
          <cell r="AK46" t="str">
            <v>-</v>
          </cell>
          <cell r="AL46" t="str">
            <v>-</v>
          </cell>
          <cell r="AM46" t="str">
            <v>-</v>
          </cell>
          <cell r="AN46" t="str">
            <v>-</v>
          </cell>
          <cell r="AO46" t="str">
            <v>-</v>
          </cell>
          <cell r="AP46" t="str">
            <v>-</v>
          </cell>
          <cell r="AQ46" t="str">
            <v>-</v>
          </cell>
          <cell r="AR46" t="str">
            <v>-</v>
          </cell>
          <cell r="AS46" t="str">
            <v>-</v>
          </cell>
          <cell r="AT46" t="str">
            <v>-</v>
          </cell>
          <cell r="AU46" t="str">
            <v>-</v>
          </cell>
          <cell r="AV46" t="str">
            <v>-</v>
          </cell>
          <cell r="AW46" t="str">
            <v>-</v>
          </cell>
          <cell r="AX46" t="str">
            <v>-</v>
          </cell>
          <cell r="AY46" t="str">
            <v>-</v>
          </cell>
          <cell r="AZ46" t="str">
            <v>-</v>
          </cell>
          <cell r="BA46" t="str">
            <v>-</v>
          </cell>
          <cell r="BB46" t="str">
            <v>-</v>
          </cell>
          <cell r="BC46" t="str">
            <v>-</v>
          </cell>
          <cell r="BD46" t="str">
            <v>-</v>
          </cell>
          <cell r="BE46" t="str">
            <v>-</v>
          </cell>
          <cell r="BF46" t="str">
            <v>-</v>
          </cell>
          <cell r="BG46" t="str">
            <v>-</v>
          </cell>
          <cell r="BH46" t="str">
            <v>-</v>
          </cell>
          <cell r="BI46" t="str">
            <v>-</v>
          </cell>
          <cell r="BJ46" t="str">
            <v>-</v>
          </cell>
          <cell r="BK46" t="str">
            <v>-</v>
          </cell>
          <cell r="BL46" t="str">
            <v>-</v>
          </cell>
          <cell r="BM46" t="str">
            <v>-</v>
          </cell>
          <cell r="BN46" t="str">
            <v>-</v>
          </cell>
          <cell r="BO46" t="str">
            <v>-</v>
          </cell>
          <cell r="BP46" t="str">
            <v>-</v>
          </cell>
          <cell r="BQ46" t="str">
            <v>-</v>
          </cell>
        </row>
        <row r="47">
          <cell r="A47" t="str">
            <v>YXU4</v>
          </cell>
          <cell r="B47">
            <v>12.9</v>
          </cell>
          <cell r="C47">
            <v>13.7</v>
          </cell>
          <cell r="D47">
            <v>13.1</v>
          </cell>
          <cell r="E47">
            <v>13.5</v>
          </cell>
          <cell r="F47">
            <v>12.5</v>
          </cell>
          <cell r="G47">
            <v>13</v>
          </cell>
          <cell r="H47">
            <v>13.3</v>
          </cell>
          <cell r="I47">
            <v>13.2</v>
          </cell>
          <cell r="J47">
            <v>13.5</v>
          </cell>
          <cell r="K47">
            <v>13</v>
          </cell>
          <cell r="L47">
            <v>2573</v>
          </cell>
          <cell r="M47">
            <v>2715</v>
          </cell>
          <cell r="N47">
            <v>2608</v>
          </cell>
          <cell r="O47">
            <v>2486</v>
          </cell>
          <cell r="P47">
            <v>2433</v>
          </cell>
          <cell r="Q47">
            <v>2486</v>
          </cell>
          <cell r="R47">
            <v>2539</v>
          </cell>
          <cell r="S47">
            <v>2522</v>
          </cell>
          <cell r="T47">
            <v>2575</v>
          </cell>
          <cell r="U47">
            <v>2679</v>
          </cell>
          <cell r="V47" t="str">
            <v>20-24日</v>
          </cell>
          <cell r="W47" t="str">
            <v>超26日</v>
          </cell>
          <cell r="X47">
            <v>16.600000000000001</v>
          </cell>
          <cell r="Y47">
            <v>17.399999999999999</v>
          </cell>
          <cell r="Z47">
            <v>16.8</v>
          </cell>
          <cell r="AA47">
            <v>16.399999999999999</v>
          </cell>
          <cell r="AB47">
            <v>16.100000000000001</v>
          </cell>
          <cell r="AC47">
            <v>16.399999999999999</v>
          </cell>
          <cell r="AD47">
            <v>16.7</v>
          </cell>
          <cell r="AE47">
            <v>16.600000000000001</v>
          </cell>
          <cell r="AF47">
            <v>16.899999999999999</v>
          </cell>
          <cell r="AG47">
            <v>16.7</v>
          </cell>
          <cell r="AH47" t="str">
            <v>18-22日</v>
          </cell>
          <cell r="AI47" t="str">
            <v>超24日</v>
          </cell>
          <cell r="AJ47" t="str">
            <v>-</v>
          </cell>
          <cell r="AK47" t="str">
            <v>-</v>
          </cell>
          <cell r="AL47" t="str">
            <v>-</v>
          </cell>
          <cell r="AM47" t="str">
            <v>-</v>
          </cell>
          <cell r="AN47" t="str">
            <v>-</v>
          </cell>
          <cell r="AO47" t="str">
            <v>-</v>
          </cell>
          <cell r="AP47" t="str">
            <v>-</v>
          </cell>
          <cell r="AQ47" t="str">
            <v>-</v>
          </cell>
          <cell r="AR47" t="str">
            <v>-</v>
          </cell>
          <cell r="AS47" t="str">
            <v>-</v>
          </cell>
          <cell r="AT47" t="str">
            <v>-</v>
          </cell>
          <cell r="AU47" t="str">
            <v>-</v>
          </cell>
          <cell r="AV47" t="str">
            <v>-</v>
          </cell>
          <cell r="AW47" t="str">
            <v>-</v>
          </cell>
          <cell r="AX47" t="str">
            <v>-</v>
          </cell>
          <cell r="AY47" t="str">
            <v>-</v>
          </cell>
          <cell r="AZ47" t="str">
            <v>-</v>
          </cell>
          <cell r="BA47" t="str">
            <v>-</v>
          </cell>
          <cell r="BB47" t="str">
            <v>-</v>
          </cell>
          <cell r="BC47" t="str">
            <v>-</v>
          </cell>
          <cell r="BD47" t="str">
            <v>-</v>
          </cell>
          <cell r="BE47" t="str">
            <v>-</v>
          </cell>
          <cell r="BF47" t="str">
            <v>-</v>
          </cell>
          <cell r="BG47" t="str">
            <v>-</v>
          </cell>
          <cell r="BH47" t="str">
            <v>-</v>
          </cell>
          <cell r="BI47" t="str">
            <v>-</v>
          </cell>
          <cell r="BJ47" t="str">
            <v>-</v>
          </cell>
          <cell r="BK47" t="str">
            <v>-</v>
          </cell>
          <cell r="BL47" t="str">
            <v>-</v>
          </cell>
          <cell r="BM47" t="str">
            <v>-</v>
          </cell>
          <cell r="BN47" t="str">
            <v>-</v>
          </cell>
          <cell r="BO47" t="str">
            <v>-</v>
          </cell>
          <cell r="BP47" t="str">
            <v>-</v>
          </cell>
          <cell r="BQ47" t="str">
            <v>-</v>
          </cell>
        </row>
        <row r="48">
          <cell r="A48" t="str">
            <v>YXU5</v>
          </cell>
          <cell r="B48">
            <v>12.9</v>
          </cell>
          <cell r="C48">
            <v>13.7</v>
          </cell>
          <cell r="D48">
            <v>13.1</v>
          </cell>
          <cell r="E48">
            <v>13.5</v>
          </cell>
          <cell r="F48">
            <v>12.5</v>
          </cell>
          <cell r="G48">
            <v>13</v>
          </cell>
          <cell r="H48">
            <v>13.3</v>
          </cell>
          <cell r="I48">
            <v>13.2</v>
          </cell>
          <cell r="J48">
            <v>13.5</v>
          </cell>
          <cell r="K48">
            <v>13</v>
          </cell>
          <cell r="L48">
            <v>2573</v>
          </cell>
          <cell r="M48">
            <v>2715</v>
          </cell>
          <cell r="N48">
            <v>2608</v>
          </cell>
          <cell r="O48">
            <v>2486</v>
          </cell>
          <cell r="P48">
            <v>2433</v>
          </cell>
          <cell r="Q48">
            <v>2486</v>
          </cell>
          <cell r="R48">
            <v>2539</v>
          </cell>
          <cell r="S48">
            <v>2522</v>
          </cell>
          <cell r="T48">
            <v>2575</v>
          </cell>
          <cell r="U48">
            <v>2679</v>
          </cell>
          <cell r="V48" t="str">
            <v>20-24日</v>
          </cell>
          <cell r="W48" t="str">
            <v>超26日</v>
          </cell>
          <cell r="X48">
            <v>16.600000000000001</v>
          </cell>
          <cell r="Y48">
            <v>17.399999999999999</v>
          </cell>
          <cell r="Z48">
            <v>16.8</v>
          </cell>
          <cell r="AA48">
            <v>16.399999999999999</v>
          </cell>
          <cell r="AB48">
            <v>16.100000000000001</v>
          </cell>
          <cell r="AC48">
            <v>16.399999999999999</v>
          </cell>
          <cell r="AD48">
            <v>16.7</v>
          </cell>
          <cell r="AE48">
            <v>16.600000000000001</v>
          </cell>
          <cell r="AF48">
            <v>16.899999999999999</v>
          </cell>
          <cell r="AG48">
            <v>16.7</v>
          </cell>
          <cell r="AH48" t="str">
            <v>18-22日</v>
          </cell>
          <cell r="AI48" t="str">
            <v>超24日</v>
          </cell>
          <cell r="AJ48" t="str">
            <v>-</v>
          </cell>
          <cell r="AK48" t="str">
            <v>-</v>
          </cell>
          <cell r="AL48" t="str">
            <v>-</v>
          </cell>
          <cell r="AM48" t="str">
            <v>-</v>
          </cell>
          <cell r="AN48" t="str">
            <v>-</v>
          </cell>
          <cell r="AO48" t="str">
            <v>-</v>
          </cell>
          <cell r="AP48" t="str">
            <v>-</v>
          </cell>
          <cell r="AQ48" t="str">
            <v>-</v>
          </cell>
          <cell r="AR48" t="str">
            <v>-</v>
          </cell>
          <cell r="AS48" t="str">
            <v>-</v>
          </cell>
          <cell r="AT48" t="str">
            <v>-</v>
          </cell>
          <cell r="AU48" t="str">
            <v>-</v>
          </cell>
          <cell r="AV48" t="str">
            <v>-</v>
          </cell>
          <cell r="AW48" t="str">
            <v>-</v>
          </cell>
          <cell r="AX48" t="str">
            <v>-</v>
          </cell>
          <cell r="AY48" t="str">
            <v>-</v>
          </cell>
          <cell r="AZ48" t="str">
            <v>-</v>
          </cell>
          <cell r="BA48" t="str">
            <v>-</v>
          </cell>
          <cell r="BB48" t="str">
            <v>-</v>
          </cell>
          <cell r="BC48" t="str">
            <v>-</v>
          </cell>
          <cell r="BD48" t="str">
            <v>-</v>
          </cell>
          <cell r="BE48" t="str">
            <v>-</v>
          </cell>
          <cell r="BF48" t="str">
            <v>-</v>
          </cell>
          <cell r="BG48" t="str">
            <v>-</v>
          </cell>
          <cell r="BH48" t="str">
            <v>-</v>
          </cell>
          <cell r="BI48" t="str">
            <v>-</v>
          </cell>
          <cell r="BJ48" t="str">
            <v>-</v>
          </cell>
          <cell r="BK48" t="str">
            <v>-</v>
          </cell>
          <cell r="BL48" t="str">
            <v>-</v>
          </cell>
          <cell r="BM48" t="str">
            <v>-</v>
          </cell>
          <cell r="BN48" t="str">
            <v>-</v>
          </cell>
          <cell r="BO48" t="str">
            <v>-</v>
          </cell>
          <cell r="BP48" t="str">
            <v>-</v>
          </cell>
          <cell r="BQ48" t="str">
            <v>-</v>
          </cell>
        </row>
        <row r="49">
          <cell r="A49" t="str">
            <v>YXU6</v>
          </cell>
          <cell r="B49">
            <v>12.9</v>
          </cell>
          <cell r="C49">
            <v>13.7</v>
          </cell>
          <cell r="D49">
            <v>13.1</v>
          </cell>
          <cell r="E49">
            <v>13.5</v>
          </cell>
          <cell r="F49">
            <v>12.5</v>
          </cell>
          <cell r="G49">
            <v>13</v>
          </cell>
          <cell r="H49">
            <v>13.3</v>
          </cell>
          <cell r="I49">
            <v>13.2</v>
          </cell>
          <cell r="J49">
            <v>13.5</v>
          </cell>
          <cell r="K49">
            <v>13</v>
          </cell>
          <cell r="L49">
            <v>2573</v>
          </cell>
          <cell r="M49">
            <v>2715</v>
          </cell>
          <cell r="N49">
            <v>2608</v>
          </cell>
          <cell r="O49">
            <v>2486</v>
          </cell>
          <cell r="P49">
            <v>2433</v>
          </cell>
          <cell r="Q49">
            <v>2486</v>
          </cell>
          <cell r="R49">
            <v>2539</v>
          </cell>
          <cell r="S49">
            <v>2522</v>
          </cell>
          <cell r="T49">
            <v>2575</v>
          </cell>
          <cell r="U49">
            <v>2679</v>
          </cell>
          <cell r="V49" t="str">
            <v>20-24日</v>
          </cell>
          <cell r="W49" t="str">
            <v>超26日</v>
          </cell>
          <cell r="X49">
            <v>16.600000000000001</v>
          </cell>
          <cell r="Y49">
            <v>17.399999999999999</v>
          </cell>
          <cell r="Z49">
            <v>16.8</v>
          </cell>
          <cell r="AA49">
            <v>16.399999999999999</v>
          </cell>
          <cell r="AB49">
            <v>16.100000000000001</v>
          </cell>
          <cell r="AC49">
            <v>16.399999999999999</v>
          </cell>
          <cell r="AD49">
            <v>16.7</v>
          </cell>
          <cell r="AE49">
            <v>16.600000000000001</v>
          </cell>
          <cell r="AF49">
            <v>16.899999999999999</v>
          </cell>
          <cell r="AG49">
            <v>16.7</v>
          </cell>
          <cell r="AH49" t="str">
            <v>18-22日</v>
          </cell>
          <cell r="AI49" t="str">
            <v>超24日</v>
          </cell>
          <cell r="AJ49" t="str">
            <v>-</v>
          </cell>
          <cell r="AK49" t="str">
            <v>-</v>
          </cell>
          <cell r="AL49" t="str">
            <v>-</v>
          </cell>
          <cell r="AM49" t="str">
            <v>-</v>
          </cell>
          <cell r="AN49" t="str">
            <v>-</v>
          </cell>
          <cell r="AO49" t="str">
            <v>-</v>
          </cell>
          <cell r="AP49" t="str">
            <v>-</v>
          </cell>
          <cell r="AQ49" t="str">
            <v>-</v>
          </cell>
          <cell r="AR49" t="str">
            <v>-</v>
          </cell>
          <cell r="AS49" t="str">
            <v>-</v>
          </cell>
          <cell r="AT49" t="str">
            <v>-</v>
          </cell>
          <cell r="AU49" t="str">
            <v>-</v>
          </cell>
          <cell r="AV49" t="str">
            <v>-</v>
          </cell>
          <cell r="AW49" t="str">
            <v>-</v>
          </cell>
          <cell r="AX49" t="str">
            <v>-</v>
          </cell>
          <cell r="AY49" t="str">
            <v>-</v>
          </cell>
          <cell r="AZ49" t="str">
            <v>-</v>
          </cell>
          <cell r="BA49" t="str">
            <v>-</v>
          </cell>
          <cell r="BB49" t="str">
            <v>-</v>
          </cell>
          <cell r="BC49" t="str">
            <v>-</v>
          </cell>
          <cell r="BD49" t="str">
            <v>-</v>
          </cell>
          <cell r="BE49" t="str">
            <v>-</v>
          </cell>
          <cell r="BF49" t="str">
            <v>-</v>
          </cell>
          <cell r="BG49" t="str">
            <v>-</v>
          </cell>
          <cell r="BH49" t="str">
            <v>-</v>
          </cell>
          <cell r="BI49" t="str">
            <v>-</v>
          </cell>
          <cell r="BJ49" t="str">
            <v>-</v>
          </cell>
          <cell r="BK49" t="str">
            <v>-</v>
          </cell>
          <cell r="BL49" t="str">
            <v>-</v>
          </cell>
          <cell r="BM49" t="str">
            <v>-</v>
          </cell>
          <cell r="BN49" t="str">
            <v>-</v>
          </cell>
          <cell r="BO49" t="str">
            <v>-</v>
          </cell>
          <cell r="BP49" t="str">
            <v>-</v>
          </cell>
          <cell r="BQ49" t="str">
            <v>-</v>
          </cell>
        </row>
        <row r="50">
          <cell r="A50" t="str">
            <v>YXU7</v>
          </cell>
          <cell r="B50">
            <v>12.9</v>
          </cell>
          <cell r="C50">
            <v>13.7</v>
          </cell>
          <cell r="D50">
            <v>13.1</v>
          </cell>
          <cell r="E50">
            <v>13.5</v>
          </cell>
          <cell r="F50">
            <v>12.5</v>
          </cell>
          <cell r="G50">
            <v>13</v>
          </cell>
          <cell r="H50">
            <v>13.3</v>
          </cell>
          <cell r="I50">
            <v>13.2</v>
          </cell>
          <cell r="J50">
            <v>13.5</v>
          </cell>
          <cell r="K50">
            <v>13</v>
          </cell>
          <cell r="L50">
            <v>2573</v>
          </cell>
          <cell r="M50">
            <v>2715</v>
          </cell>
          <cell r="N50">
            <v>2608</v>
          </cell>
          <cell r="O50">
            <v>2486</v>
          </cell>
          <cell r="P50">
            <v>2433</v>
          </cell>
          <cell r="Q50">
            <v>2486</v>
          </cell>
          <cell r="R50">
            <v>2539</v>
          </cell>
          <cell r="S50">
            <v>2522</v>
          </cell>
          <cell r="T50">
            <v>2575</v>
          </cell>
          <cell r="U50">
            <v>2679</v>
          </cell>
          <cell r="V50" t="str">
            <v>20-24日</v>
          </cell>
          <cell r="W50" t="str">
            <v>超26日</v>
          </cell>
          <cell r="X50">
            <v>16.600000000000001</v>
          </cell>
          <cell r="Y50">
            <v>17.399999999999999</v>
          </cell>
          <cell r="Z50">
            <v>16.8</v>
          </cell>
          <cell r="AA50">
            <v>16.399999999999999</v>
          </cell>
          <cell r="AB50">
            <v>16.100000000000001</v>
          </cell>
          <cell r="AC50">
            <v>16.399999999999999</v>
          </cell>
          <cell r="AD50">
            <v>16.7</v>
          </cell>
          <cell r="AE50">
            <v>16.600000000000001</v>
          </cell>
          <cell r="AF50">
            <v>16.899999999999999</v>
          </cell>
          <cell r="AG50">
            <v>16.7</v>
          </cell>
          <cell r="AH50" t="str">
            <v>18-22日</v>
          </cell>
          <cell r="AI50" t="str">
            <v>超24日</v>
          </cell>
          <cell r="AJ50" t="str">
            <v>-</v>
          </cell>
          <cell r="AK50" t="str">
            <v>-</v>
          </cell>
          <cell r="AL50" t="str">
            <v>-</v>
          </cell>
          <cell r="AM50" t="str">
            <v>-</v>
          </cell>
          <cell r="AN50" t="str">
            <v>-</v>
          </cell>
          <cell r="AO50" t="str">
            <v>-</v>
          </cell>
          <cell r="AP50" t="str">
            <v>-</v>
          </cell>
          <cell r="AQ50" t="str">
            <v>-</v>
          </cell>
          <cell r="AR50" t="str">
            <v>-</v>
          </cell>
          <cell r="AS50" t="str">
            <v>-</v>
          </cell>
          <cell r="AT50" t="str">
            <v>-</v>
          </cell>
          <cell r="AU50" t="str">
            <v>-</v>
          </cell>
          <cell r="AV50" t="str">
            <v>-</v>
          </cell>
          <cell r="AW50" t="str">
            <v>-</v>
          </cell>
          <cell r="AX50" t="str">
            <v>-</v>
          </cell>
          <cell r="AY50" t="str">
            <v>-</v>
          </cell>
          <cell r="AZ50" t="str">
            <v>-</v>
          </cell>
          <cell r="BA50" t="str">
            <v>-</v>
          </cell>
          <cell r="BB50" t="str">
            <v>-</v>
          </cell>
          <cell r="BC50" t="str">
            <v>-</v>
          </cell>
          <cell r="BD50" t="str">
            <v>-</v>
          </cell>
          <cell r="BE50" t="str">
            <v>-</v>
          </cell>
          <cell r="BF50" t="str">
            <v>-</v>
          </cell>
          <cell r="BG50" t="str">
            <v>-</v>
          </cell>
          <cell r="BH50" t="str">
            <v>-</v>
          </cell>
          <cell r="BI50" t="str">
            <v>-</v>
          </cell>
          <cell r="BJ50" t="str">
            <v>-</v>
          </cell>
          <cell r="BK50" t="str">
            <v>-</v>
          </cell>
          <cell r="BL50" t="str">
            <v>-</v>
          </cell>
          <cell r="BM50" t="str">
            <v>-</v>
          </cell>
          <cell r="BN50" t="str">
            <v>-</v>
          </cell>
          <cell r="BO50" t="str">
            <v>-</v>
          </cell>
          <cell r="BP50" t="str">
            <v>-</v>
          </cell>
          <cell r="BQ50" t="str">
            <v>-</v>
          </cell>
        </row>
        <row r="51">
          <cell r="A51" t="str">
            <v>YXU8</v>
          </cell>
          <cell r="B51">
            <v>12.9</v>
          </cell>
          <cell r="C51">
            <v>13.7</v>
          </cell>
          <cell r="D51">
            <v>13.1</v>
          </cell>
          <cell r="E51">
            <v>13.5</v>
          </cell>
          <cell r="F51">
            <v>12.5</v>
          </cell>
          <cell r="G51">
            <v>13</v>
          </cell>
          <cell r="H51">
            <v>13.3</v>
          </cell>
          <cell r="I51">
            <v>13.2</v>
          </cell>
          <cell r="J51">
            <v>13.5</v>
          </cell>
          <cell r="K51">
            <v>13</v>
          </cell>
          <cell r="L51">
            <v>2573</v>
          </cell>
          <cell r="M51">
            <v>2715</v>
          </cell>
          <cell r="N51">
            <v>2608</v>
          </cell>
          <cell r="O51">
            <v>2486</v>
          </cell>
          <cell r="P51">
            <v>2433</v>
          </cell>
          <cell r="Q51">
            <v>2486</v>
          </cell>
          <cell r="R51">
            <v>2539</v>
          </cell>
          <cell r="S51">
            <v>2522</v>
          </cell>
          <cell r="T51">
            <v>2575</v>
          </cell>
          <cell r="U51">
            <v>2679</v>
          </cell>
          <cell r="V51" t="str">
            <v>20-24日</v>
          </cell>
          <cell r="W51" t="str">
            <v>超26日</v>
          </cell>
          <cell r="X51">
            <v>16.600000000000001</v>
          </cell>
          <cell r="Y51">
            <v>17.399999999999999</v>
          </cell>
          <cell r="Z51">
            <v>16.8</v>
          </cell>
          <cell r="AA51">
            <v>16.399999999999999</v>
          </cell>
          <cell r="AB51">
            <v>16.100000000000001</v>
          </cell>
          <cell r="AC51">
            <v>16.399999999999999</v>
          </cell>
          <cell r="AD51">
            <v>16.7</v>
          </cell>
          <cell r="AE51">
            <v>16.600000000000001</v>
          </cell>
          <cell r="AF51">
            <v>16.899999999999999</v>
          </cell>
          <cell r="AG51">
            <v>16.7</v>
          </cell>
          <cell r="AH51" t="str">
            <v>18-22日</v>
          </cell>
          <cell r="AI51" t="str">
            <v>超24日</v>
          </cell>
          <cell r="AJ51" t="str">
            <v>-</v>
          </cell>
          <cell r="AK51" t="str">
            <v>-</v>
          </cell>
          <cell r="AL51" t="str">
            <v>-</v>
          </cell>
          <cell r="AM51" t="str">
            <v>-</v>
          </cell>
          <cell r="AN51" t="str">
            <v>-</v>
          </cell>
          <cell r="AO51" t="str">
            <v>-</v>
          </cell>
          <cell r="AP51" t="str">
            <v>-</v>
          </cell>
          <cell r="AQ51" t="str">
            <v>-</v>
          </cell>
          <cell r="AR51" t="str">
            <v>-</v>
          </cell>
          <cell r="AS51" t="str">
            <v>-</v>
          </cell>
          <cell r="AT51" t="str">
            <v>-</v>
          </cell>
          <cell r="AU51" t="str">
            <v>-</v>
          </cell>
          <cell r="AV51" t="str">
            <v>-</v>
          </cell>
          <cell r="AW51" t="str">
            <v>-</v>
          </cell>
          <cell r="AX51" t="str">
            <v>-</v>
          </cell>
          <cell r="AY51" t="str">
            <v>-</v>
          </cell>
          <cell r="AZ51" t="str">
            <v>-</v>
          </cell>
          <cell r="BA51" t="str">
            <v>-</v>
          </cell>
          <cell r="BB51" t="str">
            <v>-</v>
          </cell>
          <cell r="BC51" t="str">
            <v>-</v>
          </cell>
          <cell r="BD51" t="str">
            <v>-</v>
          </cell>
          <cell r="BE51" t="str">
            <v>-</v>
          </cell>
          <cell r="BF51" t="str">
            <v>-</v>
          </cell>
          <cell r="BG51" t="str">
            <v>-</v>
          </cell>
          <cell r="BH51" t="str">
            <v>-</v>
          </cell>
          <cell r="BI51" t="str">
            <v>-</v>
          </cell>
          <cell r="BJ51" t="str">
            <v>-</v>
          </cell>
          <cell r="BK51" t="str">
            <v>-</v>
          </cell>
          <cell r="BL51" t="str">
            <v>-</v>
          </cell>
          <cell r="BM51" t="str">
            <v>-</v>
          </cell>
          <cell r="BN51" t="str">
            <v>-</v>
          </cell>
          <cell r="BO51" t="str">
            <v>-</v>
          </cell>
          <cell r="BP51" t="str">
            <v>-</v>
          </cell>
          <cell r="BQ51" t="str">
            <v>-</v>
          </cell>
        </row>
        <row r="52">
          <cell r="A52" t="str">
            <v>YXU9</v>
          </cell>
          <cell r="B52">
            <v>12.9</v>
          </cell>
          <cell r="C52">
            <v>13.7</v>
          </cell>
          <cell r="D52">
            <v>13.1</v>
          </cell>
          <cell r="E52">
            <v>13.5</v>
          </cell>
          <cell r="F52">
            <v>12.5</v>
          </cell>
          <cell r="G52">
            <v>13</v>
          </cell>
          <cell r="H52">
            <v>13.3</v>
          </cell>
          <cell r="I52">
            <v>13.2</v>
          </cell>
          <cell r="J52">
            <v>13.5</v>
          </cell>
          <cell r="K52">
            <v>13</v>
          </cell>
          <cell r="L52">
            <v>2573</v>
          </cell>
          <cell r="M52">
            <v>2715</v>
          </cell>
          <cell r="N52">
            <v>2608</v>
          </cell>
          <cell r="O52">
            <v>2486</v>
          </cell>
          <cell r="P52">
            <v>2433</v>
          </cell>
          <cell r="Q52">
            <v>2486</v>
          </cell>
          <cell r="R52">
            <v>2539</v>
          </cell>
          <cell r="S52">
            <v>2522</v>
          </cell>
          <cell r="T52">
            <v>2575</v>
          </cell>
          <cell r="U52">
            <v>2679</v>
          </cell>
          <cell r="V52" t="str">
            <v>20-24日</v>
          </cell>
          <cell r="W52" t="str">
            <v>超26日</v>
          </cell>
          <cell r="X52">
            <v>16.600000000000001</v>
          </cell>
          <cell r="Y52">
            <v>17.399999999999999</v>
          </cell>
          <cell r="Z52">
            <v>16.8</v>
          </cell>
          <cell r="AA52">
            <v>16.399999999999999</v>
          </cell>
          <cell r="AB52">
            <v>16.100000000000001</v>
          </cell>
          <cell r="AC52">
            <v>16.399999999999999</v>
          </cell>
          <cell r="AD52">
            <v>16.7</v>
          </cell>
          <cell r="AE52">
            <v>16.600000000000001</v>
          </cell>
          <cell r="AF52">
            <v>16.899999999999999</v>
          </cell>
          <cell r="AG52">
            <v>16.7</v>
          </cell>
          <cell r="AH52" t="str">
            <v>18-22日</v>
          </cell>
          <cell r="AI52" t="str">
            <v>超24日</v>
          </cell>
          <cell r="AJ52" t="str">
            <v>-</v>
          </cell>
          <cell r="AK52" t="str">
            <v>-</v>
          </cell>
          <cell r="AL52" t="str">
            <v>-</v>
          </cell>
          <cell r="AM52" t="str">
            <v>-</v>
          </cell>
          <cell r="AN52" t="str">
            <v>-</v>
          </cell>
          <cell r="AO52" t="str">
            <v>-</v>
          </cell>
          <cell r="AP52" t="str">
            <v>-</v>
          </cell>
          <cell r="AQ52" t="str">
            <v>-</v>
          </cell>
          <cell r="AR52" t="str">
            <v>-</v>
          </cell>
          <cell r="AS52" t="str">
            <v>-</v>
          </cell>
          <cell r="AT52" t="str">
            <v>-</v>
          </cell>
          <cell r="AU52" t="str">
            <v>-</v>
          </cell>
          <cell r="AV52" t="str">
            <v>-</v>
          </cell>
          <cell r="AW52" t="str">
            <v>-</v>
          </cell>
          <cell r="AX52" t="str">
            <v>-</v>
          </cell>
          <cell r="AY52" t="str">
            <v>-</v>
          </cell>
          <cell r="AZ52" t="str">
            <v>-</v>
          </cell>
          <cell r="BA52" t="str">
            <v>-</v>
          </cell>
          <cell r="BB52" t="str">
            <v>-</v>
          </cell>
          <cell r="BC52" t="str">
            <v>-</v>
          </cell>
          <cell r="BD52" t="str">
            <v>-</v>
          </cell>
          <cell r="BE52" t="str">
            <v>-</v>
          </cell>
          <cell r="BF52" t="str">
            <v>-</v>
          </cell>
          <cell r="BG52" t="str">
            <v>-</v>
          </cell>
          <cell r="BH52" t="str">
            <v>-</v>
          </cell>
          <cell r="BI52" t="str">
            <v>-</v>
          </cell>
          <cell r="BJ52" t="str">
            <v>-</v>
          </cell>
          <cell r="BK52" t="str">
            <v>-</v>
          </cell>
          <cell r="BL52" t="str">
            <v>-</v>
          </cell>
          <cell r="BM52" t="str">
            <v>-</v>
          </cell>
          <cell r="BN52" t="str">
            <v>-</v>
          </cell>
          <cell r="BO52" t="str">
            <v>-</v>
          </cell>
          <cell r="BP52" t="str">
            <v>-</v>
          </cell>
          <cell r="BQ52" t="str">
            <v>-</v>
          </cell>
        </row>
        <row r="53">
          <cell r="A53" t="str">
            <v>YGK1</v>
          </cell>
          <cell r="B53">
            <v>13</v>
          </cell>
          <cell r="C53">
            <v>13.8</v>
          </cell>
          <cell r="D53">
            <v>13.2</v>
          </cell>
          <cell r="E53">
            <v>13.5</v>
          </cell>
          <cell r="F53">
            <v>12.5</v>
          </cell>
          <cell r="G53">
            <v>13</v>
          </cell>
          <cell r="H53">
            <v>13.3</v>
          </cell>
          <cell r="I53">
            <v>13.2</v>
          </cell>
          <cell r="J53">
            <v>13.5</v>
          </cell>
          <cell r="K53">
            <v>13.1</v>
          </cell>
          <cell r="L53">
            <v>2573</v>
          </cell>
          <cell r="M53">
            <v>2715</v>
          </cell>
          <cell r="N53">
            <v>2608</v>
          </cell>
          <cell r="O53">
            <v>2486</v>
          </cell>
          <cell r="P53">
            <v>2433</v>
          </cell>
          <cell r="Q53">
            <v>2486</v>
          </cell>
          <cell r="R53">
            <v>2539</v>
          </cell>
          <cell r="S53">
            <v>2522</v>
          </cell>
          <cell r="T53">
            <v>2575</v>
          </cell>
          <cell r="U53">
            <v>2679</v>
          </cell>
          <cell r="V53" t="str">
            <v>20-24日</v>
          </cell>
          <cell r="W53" t="str">
            <v>超26日</v>
          </cell>
          <cell r="X53">
            <v>16.600000000000001</v>
          </cell>
          <cell r="Y53">
            <v>17.399999999999999</v>
          </cell>
          <cell r="Z53">
            <v>16.8</v>
          </cell>
          <cell r="AA53">
            <v>16.399999999999999</v>
          </cell>
          <cell r="AB53">
            <v>16.100000000000001</v>
          </cell>
          <cell r="AC53">
            <v>16.399999999999999</v>
          </cell>
          <cell r="AD53">
            <v>16.7</v>
          </cell>
          <cell r="AE53">
            <v>16.600000000000001</v>
          </cell>
          <cell r="AF53">
            <v>16.899999999999999</v>
          </cell>
          <cell r="AG53">
            <v>16.7</v>
          </cell>
          <cell r="AH53" t="str">
            <v>18-22日</v>
          </cell>
          <cell r="AI53" t="str">
            <v>超24日</v>
          </cell>
          <cell r="AJ53" t="str">
            <v>-</v>
          </cell>
          <cell r="AK53" t="str">
            <v>-</v>
          </cell>
          <cell r="AL53" t="str">
            <v>-</v>
          </cell>
          <cell r="AM53" t="str">
            <v>-</v>
          </cell>
          <cell r="AN53" t="str">
            <v>-</v>
          </cell>
          <cell r="AO53" t="str">
            <v>-</v>
          </cell>
          <cell r="AP53" t="str">
            <v>-</v>
          </cell>
          <cell r="AQ53" t="str">
            <v>-</v>
          </cell>
          <cell r="AR53" t="str">
            <v>-</v>
          </cell>
          <cell r="AS53" t="str">
            <v>-</v>
          </cell>
          <cell r="AT53" t="str">
            <v>-</v>
          </cell>
          <cell r="AU53" t="str">
            <v>-</v>
          </cell>
          <cell r="AV53" t="str">
            <v>-</v>
          </cell>
          <cell r="AW53" t="str">
            <v>-</v>
          </cell>
          <cell r="AX53" t="str">
            <v>-</v>
          </cell>
          <cell r="AY53" t="str">
            <v>-</v>
          </cell>
          <cell r="AZ53" t="str">
            <v>-</v>
          </cell>
          <cell r="BA53" t="str">
            <v>-</v>
          </cell>
          <cell r="BB53" t="str">
            <v>-</v>
          </cell>
          <cell r="BC53" t="str">
            <v>-</v>
          </cell>
          <cell r="BD53" t="str">
            <v>-</v>
          </cell>
          <cell r="BE53" t="str">
            <v>-</v>
          </cell>
          <cell r="BF53" t="str">
            <v>-</v>
          </cell>
          <cell r="BG53" t="str">
            <v>-</v>
          </cell>
          <cell r="BH53" t="str">
            <v>-</v>
          </cell>
          <cell r="BI53" t="str">
            <v>-</v>
          </cell>
          <cell r="BJ53" t="str">
            <v>-</v>
          </cell>
          <cell r="BK53" t="str">
            <v>-</v>
          </cell>
          <cell r="BL53" t="str">
            <v>-</v>
          </cell>
          <cell r="BM53" t="str">
            <v>-</v>
          </cell>
          <cell r="BN53" t="str">
            <v>-</v>
          </cell>
          <cell r="BO53" t="str">
            <v>-</v>
          </cell>
          <cell r="BP53" t="str">
            <v>-</v>
          </cell>
          <cell r="BQ53" t="str">
            <v>-</v>
          </cell>
        </row>
        <row r="54">
          <cell r="A54" t="str">
            <v>YGK2</v>
          </cell>
          <cell r="B54">
            <v>13</v>
          </cell>
          <cell r="C54">
            <v>13.8</v>
          </cell>
          <cell r="D54">
            <v>13.2</v>
          </cell>
          <cell r="E54">
            <v>13.5</v>
          </cell>
          <cell r="F54">
            <v>12.5</v>
          </cell>
          <cell r="G54">
            <v>13</v>
          </cell>
          <cell r="H54">
            <v>13.3</v>
          </cell>
          <cell r="I54">
            <v>13.2</v>
          </cell>
          <cell r="J54">
            <v>13.5</v>
          </cell>
          <cell r="K54">
            <v>13.1</v>
          </cell>
          <cell r="L54">
            <v>2573</v>
          </cell>
          <cell r="M54">
            <v>2715</v>
          </cell>
          <cell r="N54">
            <v>2608</v>
          </cell>
          <cell r="O54">
            <v>2486</v>
          </cell>
          <cell r="P54">
            <v>2433</v>
          </cell>
          <cell r="Q54">
            <v>2486</v>
          </cell>
          <cell r="R54">
            <v>2539</v>
          </cell>
          <cell r="S54">
            <v>2522</v>
          </cell>
          <cell r="T54">
            <v>2575</v>
          </cell>
          <cell r="U54">
            <v>2679</v>
          </cell>
          <cell r="V54" t="str">
            <v>20-24日</v>
          </cell>
          <cell r="W54" t="str">
            <v>超26日</v>
          </cell>
          <cell r="X54">
            <v>16.600000000000001</v>
          </cell>
          <cell r="Y54">
            <v>17.399999999999999</v>
          </cell>
          <cell r="Z54">
            <v>16.8</v>
          </cell>
          <cell r="AA54">
            <v>16.399999999999999</v>
          </cell>
          <cell r="AB54">
            <v>16.100000000000001</v>
          </cell>
          <cell r="AC54">
            <v>16.399999999999999</v>
          </cell>
          <cell r="AD54">
            <v>16.7</v>
          </cell>
          <cell r="AE54">
            <v>16.600000000000001</v>
          </cell>
          <cell r="AF54">
            <v>16.899999999999999</v>
          </cell>
          <cell r="AG54">
            <v>16.7</v>
          </cell>
          <cell r="AH54" t="str">
            <v>18-22日</v>
          </cell>
          <cell r="AI54" t="str">
            <v>超24日</v>
          </cell>
          <cell r="AJ54" t="str">
            <v>-</v>
          </cell>
          <cell r="AK54" t="str">
            <v>-</v>
          </cell>
          <cell r="AL54" t="str">
            <v>-</v>
          </cell>
          <cell r="AM54" t="str">
            <v>-</v>
          </cell>
          <cell r="AN54" t="str">
            <v>-</v>
          </cell>
          <cell r="AO54" t="str">
            <v>-</v>
          </cell>
          <cell r="AP54" t="str">
            <v>-</v>
          </cell>
          <cell r="AQ54" t="str">
            <v>-</v>
          </cell>
          <cell r="AR54" t="str">
            <v>-</v>
          </cell>
          <cell r="AS54" t="str">
            <v>-</v>
          </cell>
          <cell r="AT54" t="str">
            <v>-</v>
          </cell>
          <cell r="AU54" t="str">
            <v>-</v>
          </cell>
          <cell r="AV54" t="str">
            <v>-</v>
          </cell>
          <cell r="AW54" t="str">
            <v>-</v>
          </cell>
          <cell r="AX54" t="str">
            <v>-</v>
          </cell>
          <cell r="AY54" t="str">
            <v>-</v>
          </cell>
          <cell r="AZ54" t="str">
            <v>-</v>
          </cell>
          <cell r="BA54" t="str">
            <v>-</v>
          </cell>
          <cell r="BB54" t="str">
            <v>-</v>
          </cell>
          <cell r="BC54" t="str">
            <v>-</v>
          </cell>
          <cell r="BD54" t="str">
            <v>-</v>
          </cell>
          <cell r="BE54" t="str">
            <v>-</v>
          </cell>
          <cell r="BF54" t="str">
            <v>-</v>
          </cell>
          <cell r="BG54" t="str">
            <v>-</v>
          </cell>
          <cell r="BH54" t="str">
            <v>-</v>
          </cell>
          <cell r="BI54" t="str">
            <v>-</v>
          </cell>
          <cell r="BJ54" t="str">
            <v>-</v>
          </cell>
          <cell r="BK54" t="str">
            <v>-</v>
          </cell>
          <cell r="BL54" t="str">
            <v>-</v>
          </cell>
          <cell r="BM54" t="str">
            <v>-</v>
          </cell>
          <cell r="BN54" t="str">
            <v>-</v>
          </cell>
          <cell r="BO54" t="str">
            <v>-</v>
          </cell>
          <cell r="BP54" t="str">
            <v>-</v>
          </cell>
          <cell r="BQ54" t="str">
            <v>-</v>
          </cell>
        </row>
        <row r="55">
          <cell r="A55" t="str">
            <v>YGK3</v>
          </cell>
          <cell r="B55">
            <v>13</v>
          </cell>
          <cell r="C55">
            <v>13.8</v>
          </cell>
          <cell r="D55">
            <v>13.2</v>
          </cell>
          <cell r="E55">
            <v>13.5</v>
          </cell>
          <cell r="F55">
            <v>12.5</v>
          </cell>
          <cell r="G55">
            <v>13</v>
          </cell>
          <cell r="H55">
            <v>13.3</v>
          </cell>
          <cell r="I55">
            <v>13.2</v>
          </cell>
          <cell r="J55">
            <v>13.5</v>
          </cell>
          <cell r="K55">
            <v>13.1</v>
          </cell>
          <cell r="L55">
            <v>2573</v>
          </cell>
          <cell r="M55">
            <v>2715</v>
          </cell>
          <cell r="N55">
            <v>2608</v>
          </cell>
          <cell r="O55">
            <v>2486</v>
          </cell>
          <cell r="P55">
            <v>2433</v>
          </cell>
          <cell r="Q55">
            <v>2486</v>
          </cell>
          <cell r="R55">
            <v>2539</v>
          </cell>
          <cell r="S55">
            <v>2522</v>
          </cell>
          <cell r="T55">
            <v>2575</v>
          </cell>
          <cell r="U55">
            <v>2679</v>
          </cell>
          <cell r="V55" t="str">
            <v>20-24日</v>
          </cell>
          <cell r="W55" t="str">
            <v>超26日</v>
          </cell>
          <cell r="X55">
            <v>16.600000000000001</v>
          </cell>
          <cell r="Y55">
            <v>17.399999999999999</v>
          </cell>
          <cell r="Z55">
            <v>16.8</v>
          </cell>
          <cell r="AA55">
            <v>16.399999999999999</v>
          </cell>
          <cell r="AB55">
            <v>16.100000000000001</v>
          </cell>
          <cell r="AC55">
            <v>16.399999999999999</v>
          </cell>
          <cell r="AD55">
            <v>16.7</v>
          </cell>
          <cell r="AE55">
            <v>16.600000000000001</v>
          </cell>
          <cell r="AF55">
            <v>16.899999999999999</v>
          </cell>
          <cell r="AG55">
            <v>16.7</v>
          </cell>
          <cell r="AH55" t="str">
            <v>18-22日</v>
          </cell>
          <cell r="AI55" t="str">
            <v>超24日</v>
          </cell>
          <cell r="AJ55" t="str">
            <v>-</v>
          </cell>
          <cell r="AK55" t="str">
            <v>-</v>
          </cell>
          <cell r="AL55" t="str">
            <v>-</v>
          </cell>
          <cell r="AM55" t="str">
            <v>-</v>
          </cell>
          <cell r="AN55" t="str">
            <v>-</v>
          </cell>
          <cell r="AO55" t="str">
            <v>-</v>
          </cell>
          <cell r="AP55" t="str">
            <v>-</v>
          </cell>
          <cell r="AQ55" t="str">
            <v>-</v>
          </cell>
          <cell r="AR55" t="str">
            <v>-</v>
          </cell>
          <cell r="AS55" t="str">
            <v>-</v>
          </cell>
          <cell r="AT55" t="str">
            <v>-</v>
          </cell>
          <cell r="AU55" t="str">
            <v>-</v>
          </cell>
          <cell r="AV55" t="str">
            <v>-</v>
          </cell>
          <cell r="AW55" t="str">
            <v>-</v>
          </cell>
          <cell r="AX55" t="str">
            <v>-</v>
          </cell>
          <cell r="AY55" t="str">
            <v>-</v>
          </cell>
          <cell r="AZ55" t="str">
            <v>-</v>
          </cell>
          <cell r="BA55" t="str">
            <v>-</v>
          </cell>
          <cell r="BB55" t="str">
            <v>-</v>
          </cell>
          <cell r="BC55" t="str">
            <v>-</v>
          </cell>
          <cell r="BD55" t="str">
            <v>-</v>
          </cell>
          <cell r="BE55" t="str">
            <v>-</v>
          </cell>
          <cell r="BF55" t="str">
            <v>-</v>
          </cell>
          <cell r="BG55" t="str">
            <v>-</v>
          </cell>
          <cell r="BH55" t="str">
            <v>-</v>
          </cell>
          <cell r="BI55" t="str">
            <v>-</v>
          </cell>
          <cell r="BJ55" t="str">
            <v>-</v>
          </cell>
          <cell r="BK55" t="str">
            <v>-</v>
          </cell>
          <cell r="BL55" t="str">
            <v>-</v>
          </cell>
          <cell r="BM55" t="str">
            <v>-</v>
          </cell>
          <cell r="BN55" t="str">
            <v>-</v>
          </cell>
          <cell r="BO55" t="str">
            <v>-</v>
          </cell>
          <cell r="BP55" t="str">
            <v>-</v>
          </cell>
          <cell r="BQ55" t="str">
            <v>-</v>
          </cell>
        </row>
        <row r="56">
          <cell r="A56" t="str">
            <v>YGK4</v>
          </cell>
          <cell r="B56">
            <v>13</v>
          </cell>
          <cell r="C56">
            <v>13.8</v>
          </cell>
          <cell r="D56">
            <v>13.2</v>
          </cell>
          <cell r="E56">
            <v>13.5</v>
          </cell>
          <cell r="F56">
            <v>12.5</v>
          </cell>
          <cell r="G56">
            <v>13</v>
          </cell>
          <cell r="H56">
            <v>13.3</v>
          </cell>
          <cell r="I56">
            <v>13.2</v>
          </cell>
          <cell r="J56">
            <v>13.5</v>
          </cell>
          <cell r="K56">
            <v>13.1</v>
          </cell>
          <cell r="L56">
            <v>2573</v>
          </cell>
          <cell r="M56">
            <v>2715</v>
          </cell>
          <cell r="N56">
            <v>2608</v>
          </cell>
          <cell r="O56">
            <v>2486</v>
          </cell>
          <cell r="P56">
            <v>2433</v>
          </cell>
          <cell r="Q56">
            <v>2486</v>
          </cell>
          <cell r="R56">
            <v>2539</v>
          </cell>
          <cell r="S56">
            <v>2522</v>
          </cell>
          <cell r="T56">
            <v>2575</v>
          </cell>
          <cell r="U56">
            <v>2679</v>
          </cell>
          <cell r="V56" t="str">
            <v>20-24日</v>
          </cell>
          <cell r="W56" t="str">
            <v>超26日</v>
          </cell>
          <cell r="X56">
            <v>16.600000000000001</v>
          </cell>
          <cell r="Y56">
            <v>17.399999999999999</v>
          </cell>
          <cell r="Z56">
            <v>16.8</v>
          </cell>
          <cell r="AA56">
            <v>16.399999999999999</v>
          </cell>
          <cell r="AB56">
            <v>16.100000000000001</v>
          </cell>
          <cell r="AC56">
            <v>16.399999999999999</v>
          </cell>
          <cell r="AD56">
            <v>16.7</v>
          </cell>
          <cell r="AE56">
            <v>16.600000000000001</v>
          </cell>
          <cell r="AF56">
            <v>16.899999999999999</v>
          </cell>
          <cell r="AG56">
            <v>16.7</v>
          </cell>
          <cell r="AH56" t="str">
            <v>18-22日</v>
          </cell>
          <cell r="AI56" t="str">
            <v>超24日</v>
          </cell>
          <cell r="AJ56" t="str">
            <v>-</v>
          </cell>
          <cell r="AK56" t="str">
            <v>-</v>
          </cell>
          <cell r="AL56" t="str">
            <v>-</v>
          </cell>
          <cell r="AM56" t="str">
            <v>-</v>
          </cell>
          <cell r="AN56" t="str">
            <v>-</v>
          </cell>
          <cell r="AO56" t="str">
            <v>-</v>
          </cell>
          <cell r="AP56" t="str">
            <v>-</v>
          </cell>
          <cell r="AQ56" t="str">
            <v>-</v>
          </cell>
          <cell r="AR56" t="str">
            <v>-</v>
          </cell>
          <cell r="AS56" t="str">
            <v>-</v>
          </cell>
          <cell r="AT56" t="str">
            <v>-</v>
          </cell>
          <cell r="AU56" t="str">
            <v>-</v>
          </cell>
          <cell r="AV56" t="str">
            <v>-</v>
          </cell>
          <cell r="AW56" t="str">
            <v>-</v>
          </cell>
          <cell r="AX56" t="str">
            <v>-</v>
          </cell>
          <cell r="AY56" t="str">
            <v>-</v>
          </cell>
          <cell r="AZ56" t="str">
            <v>-</v>
          </cell>
          <cell r="BA56" t="str">
            <v>-</v>
          </cell>
          <cell r="BB56" t="str">
            <v>-</v>
          </cell>
          <cell r="BC56" t="str">
            <v>-</v>
          </cell>
          <cell r="BD56" t="str">
            <v>-</v>
          </cell>
          <cell r="BE56" t="str">
            <v>-</v>
          </cell>
          <cell r="BF56" t="str">
            <v>-</v>
          </cell>
          <cell r="BG56" t="str">
            <v>-</v>
          </cell>
          <cell r="BH56" t="str">
            <v>-</v>
          </cell>
          <cell r="BI56" t="str">
            <v>-</v>
          </cell>
          <cell r="BJ56" t="str">
            <v>-</v>
          </cell>
          <cell r="BK56" t="str">
            <v>-</v>
          </cell>
          <cell r="BL56" t="str">
            <v>-</v>
          </cell>
          <cell r="BM56" t="str">
            <v>-</v>
          </cell>
          <cell r="BN56" t="str">
            <v>-</v>
          </cell>
          <cell r="BO56" t="str">
            <v>-</v>
          </cell>
          <cell r="BP56" t="str">
            <v>-</v>
          </cell>
          <cell r="BQ56" t="str">
            <v>-</v>
          </cell>
        </row>
        <row r="57">
          <cell r="A57" t="str">
            <v>YGK5</v>
          </cell>
          <cell r="B57">
            <v>13</v>
          </cell>
          <cell r="C57">
            <v>13.8</v>
          </cell>
          <cell r="D57">
            <v>13.2</v>
          </cell>
          <cell r="E57">
            <v>13.5</v>
          </cell>
          <cell r="F57">
            <v>12.5</v>
          </cell>
          <cell r="G57">
            <v>13</v>
          </cell>
          <cell r="H57">
            <v>13.3</v>
          </cell>
          <cell r="I57">
            <v>13.2</v>
          </cell>
          <cell r="J57">
            <v>13.5</v>
          </cell>
          <cell r="K57">
            <v>13.1</v>
          </cell>
          <cell r="L57">
            <v>2573</v>
          </cell>
          <cell r="M57">
            <v>2715</v>
          </cell>
          <cell r="N57">
            <v>2608</v>
          </cell>
          <cell r="O57">
            <v>2486</v>
          </cell>
          <cell r="P57">
            <v>2433</v>
          </cell>
          <cell r="Q57">
            <v>2486</v>
          </cell>
          <cell r="R57">
            <v>2539</v>
          </cell>
          <cell r="S57">
            <v>2522</v>
          </cell>
          <cell r="T57">
            <v>2575</v>
          </cell>
          <cell r="U57">
            <v>2679</v>
          </cell>
          <cell r="V57" t="str">
            <v>20-24日</v>
          </cell>
          <cell r="W57" t="str">
            <v>超26日</v>
          </cell>
          <cell r="X57">
            <v>16.600000000000001</v>
          </cell>
          <cell r="Y57">
            <v>17.399999999999999</v>
          </cell>
          <cell r="Z57">
            <v>16.8</v>
          </cell>
          <cell r="AA57">
            <v>16.399999999999999</v>
          </cell>
          <cell r="AB57">
            <v>16.100000000000001</v>
          </cell>
          <cell r="AC57">
            <v>16.399999999999999</v>
          </cell>
          <cell r="AD57">
            <v>16.7</v>
          </cell>
          <cell r="AE57">
            <v>16.600000000000001</v>
          </cell>
          <cell r="AF57">
            <v>16.899999999999999</v>
          </cell>
          <cell r="AG57">
            <v>16.7</v>
          </cell>
          <cell r="AH57" t="str">
            <v>18-22日</v>
          </cell>
          <cell r="AI57" t="str">
            <v>超24日</v>
          </cell>
          <cell r="AJ57" t="str">
            <v>-</v>
          </cell>
          <cell r="AK57" t="str">
            <v>-</v>
          </cell>
          <cell r="AL57" t="str">
            <v>-</v>
          </cell>
          <cell r="AM57" t="str">
            <v>-</v>
          </cell>
          <cell r="AN57" t="str">
            <v>-</v>
          </cell>
          <cell r="AO57" t="str">
            <v>-</v>
          </cell>
          <cell r="AP57" t="str">
            <v>-</v>
          </cell>
          <cell r="AQ57" t="str">
            <v>-</v>
          </cell>
          <cell r="AR57" t="str">
            <v>-</v>
          </cell>
          <cell r="AS57" t="str">
            <v>-</v>
          </cell>
          <cell r="AT57" t="str">
            <v>-</v>
          </cell>
          <cell r="AU57" t="str">
            <v>-</v>
          </cell>
          <cell r="AV57" t="str">
            <v>-</v>
          </cell>
          <cell r="AW57" t="str">
            <v>-</v>
          </cell>
          <cell r="AX57" t="str">
            <v>-</v>
          </cell>
          <cell r="AY57" t="str">
            <v>-</v>
          </cell>
          <cell r="AZ57" t="str">
            <v>-</v>
          </cell>
          <cell r="BA57" t="str">
            <v>-</v>
          </cell>
          <cell r="BB57" t="str">
            <v>-</v>
          </cell>
          <cell r="BC57" t="str">
            <v>-</v>
          </cell>
          <cell r="BD57" t="str">
            <v>-</v>
          </cell>
          <cell r="BE57" t="str">
            <v>-</v>
          </cell>
          <cell r="BF57" t="str">
            <v>-</v>
          </cell>
          <cell r="BG57" t="str">
            <v>-</v>
          </cell>
          <cell r="BH57" t="str">
            <v>-</v>
          </cell>
          <cell r="BI57" t="str">
            <v>-</v>
          </cell>
          <cell r="BJ57" t="str">
            <v>-</v>
          </cell>
          <cell r="BK57" t="str">
            <v>-</v>
          </cell>
          <cell r="BL57" t="str">
            <v>-</v>
          </cell>
          <cell r="BM57" t="str">
            <v>-</v>
          </cell>
          <cell r="BN57" t="str">
            <v>-</v>
          </cell>
          <cell r="BO57" t="str">
            <v>-</v>
          </cell>
          <cell r="BP57" t="str">
            <v>-</v>
          </cell>
          <cell r="BQ57" t="str">
            <v>-</v>
          </cell>
        </row>
        <row r="58">
          <cell r="A58" t="str">
            <v>YGK6</v>
          </cell>
          <cell r="B58">
            <v>13</v>
          </cell>
          <cell r="C58">
            <v>13.8</v>
          </cell>
          <cell r="D58">
            <v>13.2</v>
          </cell>
          <cell r="E58">
            <v>13.5</v>
          </cell>
          <cell r="F58">
            <v>12.5</v>
          </cell>
          <cell r="G58">
            <v>13</v>
          </cell>
          <cell r="H58">
            <v>13.3</v>
          </cell>
          <cell r="I58">
            <v>13.2</v>
          </cell>
          <cell r="J58">
            <v>13.5</v>
          </cell>
          <cell r="K58">
            <v>13.1</v>
          </cell>
          <cell r="L58">
            <v>2573</v>
          </cell>
          <cell r="M58">
            <v>2715</v>
          </cell>
          <cell r="N58">
            <v>2608</v>
          </cell>
          <cell r="O58">
            <v>2486</v>
          </cell>
          <cell r="P58">
            <v>2433</v>
          </cell>
          <cell r="Q58">
            <v>2486</v>
          </cell>
          <cell r="R58">
            <v>2539</v>
          </cell>
          <cell r="S58">
            <v>2522</v>
          </cell>
          <cell r="T58">
            <v>2575</v>
          </cell>
          <cell r="U58">
            <v>2679</v>
          </cell>
          <cell r="V58" t="str">
            <v>20-24日</v>
          </cell>
          <cell r="W58" t="str">
            <v>超26日</v>
          </cell>
          <cell r="X58">
            <v>16.600000000000001</v>
          </cell>
          <cell r="Y58">
            <v>17.399999999999999</v>
          </cell>
          <cell r="Z58">
            <v>16.8</v>
          </cell>
          <cell r="AA58">
            <v>16.399999999999999</v>
          </cell>
          <cell r="AB58">
            <v>16.100000000000001</v>
          </cell>
          <cell r="AC58">
            <v>16.399999999999999</v>
          </cell>
          <cell r="AD58">
            <v>16.7</v>
          </cell>
          <cell r="AE58">
            <v>16.600000000000001</v>
          </cell>
          <cell r="AF58">
            <v>16.899999999999999</v>
          </cell>
          <cell r="AG58">
            <v>16.7</v>
          </cell>
          <cell r="AH58" t="str">
            <v>18-22日</v>
          </cell>
          <cell r="AI58" t="str">
            <v>超24日</v>
          </cell>
          <cell r="AJ58" t="str">
            <v>-</v>
          </cell>
          <cell r="AK58" t="str">
            <v>-</v>
          </cell>
          <cell r="AL58" t="str">
            <v>-</v>
          </cell>
          <cell r="AM58" t="str">
            <v>-</v>
          </cell>
          <cell r="AN58" t="str">
            <v>-</v>
          </cell>
          <cell r="AO58" t="str">
            <v>-</v>
          </cell>
          <cell r="AP58" t="str">
            <v>-</v>
          </cell>
          <cell r="AQ58" t="str">
            <v>-</v>
          </cell>
          <cell r="AR58" t="str">
            <v>-</v>
          </cell>
          <cell r="AS58" t="str">
            <v>-</v>
          </cell>
          <cell r="AT58" t="str">
            <v>-</v>
          </cell>
          <cell r="AU58" t="str">
            <v>-</v>
          </cell>
          <cell r="AV58" t="str">
            <v>-</v>
          </cell>
          <cell r="AW58" t="str">
            <v>-</v>
          </cell>
          <cell r="AX58" t="str">
            <v>-</v>
          </cell>
          <cell r="AY58" t="str">
            <v>-</v>
          </cell>
          <cell r="AZ58" t="str">
            <v>-</v>
          </cell>
          <cell r="BA58" t="str">
            <v>-</v>
          </cell>
          <cell r="BB58" t="str">
            <v>-</v>
          </cell>
          <cell r="BC58" t="str">
            <v>-</v>
          </cell>
          <cell r="BD58" t="str">
            <v>-</v>
          </cell>
          <cell r="BE58" t="str">
            <v>-</v>
          </cell>
          <cell r="BF58" t="str">
            <v>-</v>
          </cell>
          <cell r="BG58" t="str">
            <v>-</v>
          </cell>
          <cell r="BH58" t="str">
            <v>-</v>
          </cell>
          <cell r="BI58" t="str">
            <v>-</v>
          </cell>
          <cell r="BJ58" t="str">
            <v>-</v>
          </cell>
          <cell r="BK58" t="str">
            <v>-</v>
          </cell>
          <cell r="BL58" t="str">
            <v>-</v>
          </cell>
          <cell r="BM58" t="str">
            <v>-</v>
          </cell>
          <cell r="BN58" t="str">
            <v>-</v>
          </cell>
          <cell r="BO58" t="str">
            <v>-</v>
          </cell>
          <cell r="BP58" t="str">
            <v>-</v>
          </cell>
          <cell r="BQ58" t="str">
            <v>-</v>
          </cell>
        </row>
        <row r="59">
          <cell r="A59" t="str">
            <v>YGK7</v>
          </cell>
          <cell r="B59">
            <v>13</v>
          </cell>
          <cell r="C59">
            <v>13.8</v>
          </cell>
          <cell r="D59">
            <v>13.2</v>
          </cell>
          <cell r="E59">
            <v>13.5</v>
          </cell>
          <cell r="F59">
            <v>12.5</v>
          </cell>
          <cell r="G59">
            <v>13</v>
          </cell>
          <cell r="H59">
            <v>13.3</v>
          </cell>
          <cell r="I59">
            <v>13.2</v>
          </cell>
          <cell r="J59">
            <v>13.5</v>
          </cell>
          <cell r="K59">
            <v>13.1</v>
          </cell>
          <cell r="L59">
            <v>2573</v>
          </cell>
          <cell r="M59">
            <v>2715</v>
          </cell>
          <cell r="N59">
            <v>2608</v>
          </cell>
          <cell r="O59">
            <v>2486</v>
          </cell>
          <cell r="P59">
            <v>2433</v>
          </cell>
          <cell r="Q59">
            <v>2486</v>
          </cell>
          <cell r="R59">
            <v>2539</v>
          </cell>
          <cell r="S59">
            <v>2522</v>
          </cell>
          <cell r="T59">
            <v>2575</v>
          </cell>
          <cell r="U59">
            <v>2679</v>
          </cell>
          <cell r="V59" t="str">
            <v>20-24日</v>
          </cell>
          <cell r="W59" t="str">
            <v>超26日</v>
          </cell>
          <cell r="X59">
            <v>16.600000000000001</v>
          </cell>
          <cell r="Y59">
            <v>17.399999999999999</v>
          </cell>
          <cell r="Z59">
            <v>16.8</v>
          </cell>
          <cell r="AA59">
            <v>16.399999999999999</v>
          </cell>
          <cell r="AB59">
            <v>16.100000000000001</v>
          </cell>
          <cell r="AC59">
            <v>16.399999999999999</v>
          </cell>
          <cell r="AD59">
            <v>16.7</v>
          </cell>
          <cell r="AE59">
            <v>16.600000000000001</v>
          </cell>
          <cell r="AF59">
            <v>16.899999999999999</v>
          </cell>
          <cell r="AG59">
            <v>16.7</v>
          </cell>
          <cell r="AH59" t="str">
            <v>18-22日</v>
          </cell>
          <cell r="AI59" t="str">
            <v>超24日</v>
          </cell>
          <cell r="AJ59" t="str">
            <v>-</v>
          </cell>
          <cell r="AK59" t="str">
            <v>-</v>
          </cell>
          <cell r="AL59" t="str">
            <v>-</v>
          </cell>
          <cell r="AM59" t="str">
            <v>-</v>
          </cell>
          <cell r="AN59" t="str">
            <v>-</v>
          </cell>
          <cell r="AO59" t="str">
            <v>-</v>
          </cell>
          <cell r="AP59" t="str">
            <v>-</v>
          </cell>
          <cell r="AQ59" t="str">
            <v>-</v>
          </cell>
          <cell r="AR59" t="str">
            <v>-</v>
          </cell>
          <cell r="AS59" t="str">
            <v>-</v>
          </cell>
          <cell r="AT59" t="str">
            <v>-</v>
          </cell>
          <cell r="AU59" t="str">
            <v>-</v>
          </cell>
          <cell r="AV59" t="str">
            <v>-</v>
          </cell>
          <cell r="AW59" t="str">
            <v>-</v>
          </cell>
          <cell r="AX59" t="str">
            <v>-</v>
          </cell>
          <cell r="AY59" t="str">
            <v>-</v>
          </cell>
          <cell r="AZ59" t="str">
            <v>-</v>
          </cell>
          <cell r="BA59" t="str">
            <v>-</v>
          </cell>
          <cell r="BB59" t="str">
            <v>-</v>
          </cell>
          <cell r="BC59" t="str">
            <v>-</v>
          </cell>
          <cell r="BD59" t="str">
            <v>-</v>
          </cell>
          <cell r="BE59" t="str">
            <v>-</v>
          </cell>
          <cell r="BF59" t="str">
            <v>-</v>
          </cell>
          <cell r="BG59" t="str">
            <v>-</v>
          </cell>
          <cell r="BH59" t="str">
            <v>-</v>
          </cell>
          <cell r="BI59" t="str">
            <v>-</v>
          </cell>
          <cell r="BJ59" t="str">
            <v>-</v>
          </cell>
          <cell r="BK59" t="str">
            <v>-</v>
          </cell>
          <cell r="BL59" t="str">
            <v>-</v>
          </cell>
          <cell r="BM59" t="str">
            <v>-</v>
          </cell>
          <cell r="BN59" t="str">
            <v>-</v>
          </cell>
          <cell r="BO59" t="str">
            <v>-</v>
          </cell>
          <cell r="BP59" t="str">
            <v>-</v>
          </cell>
          <cell r="BQ59" t="str">
            <v>-</v>
          </cell>
        </row>
        <row r="60">
          <cell r="A60" t="str">
            <v>YGK8</v>
          </cell>
          <cell r="B60">
            <v>13</v>
          </cell>
          <cell r="C60">
            <v>13.8</v>
          </cell>
          <cell r="D60">
            <v>13.2</v>
          </cell>
          <cell r="E60">
            <v>13.5</v>
          </cell>
          <cell r="F60">
            <v>12.5</v>
          </cell>
          <cell r="G60">
            <v>13</v>
          </cell>
          <cell r="H60">
            <v>13.3</v>
          </cell>
          <cell r="I60">
            <v>13.2</v>
          </cell>
          <cell r="J60">
            <v>13.5</v>
          </cell>
          <cell r="K60">
            <v>13.1</v>
          </cell>
          <cell r="L60">
            <v>2573</v>
          </cell>
          <cell r="M60">
            <v>2715</v>
          </cell>
          <cell r="N60">
            <v>2608</v>
          </cell>
          <cell r="O60">
            <v>2486</v>
          </cell>
          <cell r="P60">
            <v>2433</v>
          </cell>
          <cell r="Q60">
            <v>2486</v>
          </cell>
          <cell r="R60">
            <v>2539</v>
          </cell>
          <cell r="S60">
            <v>2522</v>
          </cell>
          <cell r="T60">
            <v>2575</v>
          </cell>
          <cell r="U60">
            <v>2679</v>
          </cell>
          <cell r="V60" t="str">
            <v>20-24日</v>
          </cell>
          <cell r="W60" t="str">
            <v>超26日</v>
          </cell>
          <cell r="X60">
            <v>16.600000000000001</v>
          </cell>
          <cell r="Y60">
            <v>17.399999999999999</v>
          </cell>
          <cell r="Z60">
            <v>16.8</v>
          </cell>
          <cell r="AA60">
            <v>16.399999999999999</v>
          </cell>
          <cell r="AB60">
            <v>16.100000000000001</v>
          </cell>
          <cell r="AC60">
            <v>16.399999999999999</v>
          </cell>
          <cell r="AD60">
            <v>16.7</v>
          </cell>
          <cell r="AE60">
            <v>16.600000000000001</v>
          </cell>
          <cell r="AF60">
            <v>16.899999999999999</v>
          </cell>
          <cell r="AG60">
            <v>16.7</v>
          </cell>
          <cell r="AH60" t="str">
            <v>18-22日</v>
          </cell>
          <cell r="AI60" t="str">
            <v>超24日</v>
          </cell>
          <cell r="AJ60" t="str">
            <v>-</v>
          </cell>
          <cell r="AK60" t="str">
            <v>-</v>
          </cell>
          <cell r="AL60" t="str">
            <v>-</v>
          </cell>
          <cell r="AM60" t="str">
            <v>-</v>
          </cell>
          <cell r="AN60" t="str">
            <v>-</v>
          </cell>
          <cell r="AO60" t="str">
            <v>-</v>
          </cell>
          <cell r="AP60" t="str">
            <v>-</v>
          </cell>
          <cell r="AQ60" t="str">
            <v>-</v>
          </cell>
          <cell r="AR60" t="str">
            <v>-</v>
          </cell>
          <cell r="AS60" t="str">
            <v>-</v>
          </cell>
          <cell r="AT60" t="str">
            <v>-</v>
          </cell>
          <cell r="AU60" t="str">
            <v>-</v>
          </cell>
          <cell r="AV60" t="str">
            <v>-</v>
          </cell>
          <cell r="AW60" t="str">
            <v>-</v>
          </cell>
          <cell r="AX60" t="str">
            <v>-</v>
          </cell>
          <cell r="AY60" t="str">
            <v>-</v>
          </cell>
          <cell r="AZ60" t="str">
            <v>-</v>
          </cell>
          <cell r="BA60" t="str">
            <v>-</v>
          </cell>
          <cell r="BB60" t="str">
            <v>-</v>
          </cell>
          <cell r="BC60" t="str">
            <v>-</v>
          </cell>
          <cell r="BD60" t="str">
            <v>-</v>
          </cell>
          <cell r="BE60" t="str">
            <v>-</v>
          </cell>
          <cell r="BF60" t="str">
            <v>-</v>
          </cell>
          <cell r="BG60" t="str">
            <v>-</v>
          </cell>
          <cell r="BH60" t="str">
            <v>-</v>
          </cell>
          <cell r="BI60" t="str">
            <v>-</v>
          </cell>
          <cell r="BJ60" t="str">
            <v>-</v>
          </cell>
          <cell r="BK60" t="str">
            <v>-</v>
          </cell>
          <cell r="BL60" t="str">
            <v>-</v>
          </cell>
          <cell r="BM60" t="str">
            <v>-</v>
          </cell>
          <cell r="BN60" t="str">
            <v>-</v>
          </cell>
          <cell r="BO60" t="str">
            <v>-</v>
          </cell>
          <cell r="BP60" t="str">
            <v>-</v>
          </cell>
          <cell r="BQ60" t="str">
            <v>-</v>
          </cell>
        </row>
        <row r="61">
          <cell r="A61" t="str">
            <v>YGK9</v>
          </cell>
          <cell r="B61">
            <v>13</v>
          </cell>
          <cell r="C61">
            <v>13.8</v>
          </cell>
          <cell r="D61">
            <v>13.2</v>
          </cell>
          <cell r="E61">
            <v>13.5</v>
          </cell>
          <cell r="F61">
            <v>12.5</v>
          </cell>
          <cell r="G61">
            <v>13</v>
          </cell>
          <cell r="H61">
            <v>13.3</v>
          </cell>
          <cell r="I61">
            <v>13.2</v>
          </cell>
          <cell r="J61">
            <v>13.5</v>
          </cell>
          <cell r="K61">
            <v>13.1</v>
          </cell>
          <cell r="L61">
            <v>2573</v>
          </cell>
          <cell r="M61">
            <v>2715</v>
          </cell>
          <cell r="N61">
            <v>2608</v>
          </cell>
          <cell r="O61">
            <v>2486</v>
          </cell>
          <cell r="P61">
            <v>2433</v>
          </cell>
          <cell r="Q61">
            <v>2486</v>
          </cell>
          <cell r="R61">
            <v>2539</v>
          </cell>
          <cell r="S61">
            <v>2522</v>
          </cell>
          <cell r="T61">
            <v>2575</v>
          </cell>
          <cell r="U61">
            <v>2679</v>
          </cell>
          <cell r="V61" t="str">
            <v>20-24日</v>
          </cell>
          <cell r="W61" t="str">
            <v>超26日</v>
          </cell>
          <cell r="X61">
            <v>16.600000000000001</v>
          </cell>
          <cell r="Y61">
            <v>17.399999999999999</v>
          </cell>
          <cell r="Z61">
            <v>16.8</v>
          </cell>
          <cell r="AA61">
            <v>16.399999999999999</v>
          </cell>
          <cell r="AB61">
            <v>16.100000000000001</v>
          </cell>
          <cell r="AC61">
            <v>16.399999999999999</v>
          </cell>
          <cell r="AD61">
            <v>16.7</v>
          </cell>
          <cell r="AE61">
            <v>16.600000000000001</v>
          </cell>
          <cell r="AF61">
            <v>16.899999999999999</v>
          </cell>
          <cell r="AG61">
            <v>16.7</v>
          </cell>
          <cell r="AH61" t="str">
            <v>18-22日</v>
          </cell>
          <cell r="AI61" t="str">
            <v>超24日</v>
          </cell>
          <cell r="AJ61" t="str">
            <v>-</v>
          </cell>
          <cell r="AK61" t="str">
            <v>-</v>
          </cell>
          <cell r="AL61" t="str">
            <v>-</v>
          </cell>
          <cell r="AM61" t="str">
            <v>-</v>
          </cell>
          <cell r="AN61" t="str">
            <v>-</v>
          </cell>
          <cell r="AO61" t="str">
            <v>-</v>
          </cell>
          <cell r="AP61" t="str">
            <v>-</v>
          </cell>
          <cell r="AQ61" t="str">
            <v>-</v>
          </cell>
          <cell r="AR61" t="str">
            <v>-</v>
          </cell>
          <cell r="AS61" t="str">
            <v>-</v>
          </cell>
          <cell r="AT61" t="str">
            <v>-</v>
          </cell>
          <cell r="AU61" t="str">
            <v>-</v>
          </cell>
          <cell r="AV61" t="str">
            <v>-</v>
          </cell>
          <cell r="AW61" t="str">
            <v>-</v>
          </cell>
          <cell r="AX61" t="str">
            <v>-</v>
          </cell>
          <cell r="AY61" t="str">
            <v>-</v>
          </cell>
          <cell r="AZ61" t="str">
            <v>-</v>
          </cell>
          <cell r="BA61" t="str">
            <v>-</v>
          </cell>
          <cell r="BB61" t="str">
            <v>-</v>
          </cell>
          <cell r="BC61" t="str">
            <v>-</v>
          </cell>
          <cell r="BD61" t="str">
            <v>-</v>
          </cell>
          <cell r="BE61" t="str">
            <v>-</v>
          </cell>
          <cell r="BF61" t="str">
            <v>-</v>
          </cell>
          <cell r="BG61" t="str">
            <v>-</v>
          </cell>
          <cell r="BH61" t="str">
            <v>-</v>
          </cell>
          <cell r="BI61" t="str">
            <v>-</v>
          </cell>
          <cell r="BJ61" t="str">
            <v>-</v>
          </cell>
          <cell r="BK61" t="str">
            <v>-</v>
          </cell>
          <cell r="BL61" t="str">
            <v>-</v>
          </cell>
          <cell r="BM61" t="str">
            <v>-</v>
          </cell>
          <cell r="BN61" t="str">
            <v>-</v>
          </cell>
          <cell r="BO61" t="str">
            <v>-</v>
          </cell>
          <cell r="BP61" t="str">
            <v>-</v>
          </cell>
          <cell r="BQ61" t="str">
            <v>-</v>
          </cell>
        </row>
        <row r="62">
          <cell r="A62" t="str">
            <v>YOW1</v>
          </cell>
          <cell r="B62">
            <v>13</v>
          </cell>
          <cell r="C62">
            <v>13.8</v>
          </cell>
          <cell r="D62">
            <v>13.2</v>
          </cell>
          <cell r="E62">
            <v>13.5</v>
          </cell>
          <cell r="F62">
            <v>12.5</v>
          </cell>
          <cell r="G62">
            <v>13</v>
          </cell>
          <cell r="H62">
            <v>13.3</v>
          </cell>
          <cell r="I62">
            <v>13.2</v>
          </cell>
          <cell r="J62">
            <v>13.5</v>
          </cell>
          <cell r="K62">
            <v>13.1</v>
          </cell>
          <cell r="L62">
            <v>2573</v>
          </cell>
          <cell r="M62">
            <v>2715</v>
          </cell>
          <cell r="N62">
            <v>2608</v>
          </cell>
          <cell r="O62">
            <v>2486</v>
          </cell>
          <cell r="P62">
            <v>2433</v>
          </cell>
          <cell r="Q62">
            <v>2486</v>
          </cell>
          <cell r="R62">
            <v>2539</v>
          </cell>
          <cell r="S62">
            <v>2522</v>
          </cell>
          <cell r="T62">
            <v>2575</v>
          </cell>
          <cell r="U62">
            <v>2679</v>
          </cell>
          <cell r="V62" t="str">
            <v>20-24日</v>
          </cell>
          <cell r="W62" t="str">
            <v>超26日</v>
          </cell>
          <cell r="X62">
            <v>17.399999999999999</v>
          </cell>
          <cell r="Y62">
            <v>18.2</v>
          </cell>
          <cell r="Z62">
            <v>17.600000000000001</v>
          </cell>
          <cell r="AA62">
            <v>17.2</v>
          </cell>
          <cell r="AB62">
            <v>16.899999999999999</v>
          </cell>
          <cell r="AC62">
            <v>17.2</v>
          </cell>
          <cell r="AD62">
            <v>17.5</v>
          </cell>
          <cell r="AE62">
            <v>17.399999999999999</v>
          </cell>
          <cell r="AF62">
            <v>17.7</v>
          </cell>
          <cell r="AG62">
            <v>17.5</v>
          </cell>
          <cell r="AH62" t="str">
            <v>18-22日</v>
          </cell>
          <cell r="AI62" t="str">
            <v>超24日</v>
          </cell>
          <cell r="AJ62" t="str">
            <v>-</v>
          </cell>
          <cell r="AK62" t="str">
            <v>-</v>
          </cell>
          <cell r="AL62" t="str">
            <v>-</v>
          </cell>
          <cell r="AM62" t="str">
            <v>-</v>
          </cell>
          <cell r="AN62" t="str">
            <v>-</v>
          </cell>
          <cell r="AO62" t="str">
            <v>-</v>
          </cell>
          <cell r="AP62" t="str">
            <v>-</v>
          </cell>
          <cell r="AQ62" t="str">
            <v>-</v>
          </cell>
          <cell r="AR62" t="str">
            <v>-</v>
          </cell>
          <cell r="AS62" t="str">
            <v>-</v>
          </cell>
          <cell r="AT62" t="str">
            <v>-</v>
          </cell>
          <cell r="AU62" t="str">
            <v>-</v>
          </cell>
          <cell r="AV62" t="str">
            <v>-</v>
          </cell>
          <cell r="AW62" t="str">
            <v>-</v>
          </cell>
          <cell r="AX62" t="str">
            <v>-</v>
          </cell>
          <cell r="AY62" t="str">
            <v>-</v>
          </cell>
          <cell r="AZ62" t="str">
            <v>-</v>
          </cell>
          <cell r="BA62" t="str">
            <v>-</v>
          </cell>
          <cell r="BB62" t="str">
            <v>-</v>
          </cell>
          <cell r="BC62" t="str">
            <v>-</v>
          </cell>
          <cell r="BD62" t="str">
            <v>-</v>
          </cell>
          <cell r="BE62" t="str">
            <v>-</v>
          </cell>
          <cell r="BF62" t="str">
            <v>-</v>
          </cell>
          <cell r="BG62" t="str">
            <v>-</v>
          </cell>
          <cell r="BH62" t="str">
            <v>-</v>
          </cell>
          <cell r="BI62" t="str">
            <v>-</v>
          </cell>
          <cell r="BJ62" t="str">
            <v>-</v>
          </cell>
          <cell r="BK62" t="str">
            <v>-</v>
          </cell>
          <cell r="BL62" t="str">
            <v>-</v>
          </cell>
          <cell r="BM62" t="str">
            <v>-</v>
          </cell>
          <cell r="BN62" t="str">
            <v>-</v>
          </cell>
          <cell r="BO62" t="str">
            <v>-</v>
          </cell>
          <cell r="BP62" t="str">
            <v>-</v>
          </cell>
          <cell r="BQ62" t="str">
            <v>-</v>
          </cell>
        </row>
        <row r="63">
          <cell r="A63" t="str">
            <v>YOW2</v>
          </cell>
          <cell r="B63">
            <v>13</v>
          </cell>
          <cell r="C63">
            <v>13.8</v>
          </cell>
          <cell r="D63">
            <v>13.2</v>
          </cell>
          <cell r="E63">
            <v>13.5</v>
          </cell>
          <cell r="F63">
            <v>12.5</v>
          </cell>
          <cell r="G63">
            <v>13</v>
          </cell>
          <cell r="H63">
            <v>13.3</v>
          </cell>
          <cell r="I63">
            <v>13.2</v>
          </cell>
          <cell r="J63">
            <v>13.5</v>
          </cell>
          <cell r="K63">
            <v>13.1</v>
          </cell>
          <cell r="L63">
            <v>2573</v>
          </cell>
          <cell r="M63">
            <v>2715</v>
          </cell>
          <cell r="N63">
            <v>2608</v>
          </cell>
          <cell r="O63">
            <v>2486</v>
          </cell>
          <cell r="P63">
            <v>2433</v>
          </cell>
          <cell r="Q63">
            <v>2486</v>
          </cell>
          <cell r="R63">
            <v>2539</v>
          </cell>
          <cell r="S63">
            <v>2522</v>
          </cell>
          <cell r="T63">
            <v>2575</v>
          </cell>
          <cell r="U63">
            <v>2679</v>
          </cell>
          <cell r="V63" t="str">
            <v>20-24日</v>
          </cell>
          <cell r="W63" t="str">
            <v>超26日</v>
          </cell>
          <cell r="X63">
            <v>17.399999999999999</v>
          </cell>
          <cell r="Y63">
            <v>18.2</v>
          </cell>
          <cell r="Z63">
            <v>17.600000000000001</v>
          </cell>
          <cell r="AA63">
            <v>17.2</v>
          </cell>
          <cell r="AB63">
            <v>16.899999999999999</v>
          </cell>
          <cell r="AC63">
            <v>17.2</v>
          </cell>
          <cell r="AD63">
            <v>17.5</v>
          </cell>
          <cell r="AE63">
            <v>17.399999999999999</v>
          </cell>
          <cell r="AF63">
            <v>17.7</v>
          </cell>
          <cell r="AG63">
            <v>17.5</v>
          </cell>
          <cell r="AH63" t="str">
            <v>18-22日</v>
          </cell>
          <cell r="AI63" t="str">
            <v>超24日</v>
          </cell>
          <cell r="AJ63" t="str">
            <v>-</v>
          </cell>
          <cell r="AK63" t="str">
            <v>-</v>
          </cell>
          <cell r="AL63" t="str">
            <v>-</v>
          </cell>
          <cell r="AM63" t="str">
            <v>-</v>
          </cell>
          <cell r="AN63" t="str">
            <v>-</v>
          </cell>
          <cell r="AO63" t="str">
            <v>-</v>
          </cell>
          <cell r="AP63" t="str">
            <v>-</v>
          </cell>
          <cell r="AQ63" t="str">
            <v>-</v>
          </cell>
          <cell r="AR63" t="str">
            <v>-</v>
          </cell>
          <cell r="AS63" t="str">
            <v>-</v>
          </cell>
          <cell r="AT63" t="str">
            <v>-</v>
          </cell>
          <cell r="AU63" t="str">
            <v>-</v>
          </cell>
          <cell r="AV63" t="str">
            <v>-</v>
          </cell>
          <cell r="AW63" t="str">
            <v>-</v>
          </cell>
          <cell r="AX63" t="str">
            <v>-</v>
          </cell>
          <cell r="AY63" t="str">
            <v>-</v>
          </cell>
          <cell r="AZ63" t="str">
            <v>-</v>
          </cell>
          <cell r="BA63" t="str">
            <v>-</v>
          </cell>
          <cell r="BB63" t="str">
            <v>-</v>
          </cell>
          <cell r="BC63" t="str">
            <v>-</v>
          </cell>
          <cell r="BD63" t="str">
            <v>-</v>
          </cell>
          <cell r="BE63" t="str">
            <v>-</v>
          </cell>
          <cell r="BF63" t="str">
            <v>-</v>
          </cell>
          <cell r="BG63" t="str">
            <v>-</v>
          </cell>
          <cell r="BH63" t="str">
            <v>-</v>
          </cell>
          <cell r="BI63" t="str">
            <v>-</v>
          </cell>
          <cell r="BJ63" t="str">
            <v>-</v>
          </cell>
          <cell r="BK63" t="str">
            <v>-</v>
          </cell>
          <cell r="BL63" t="str">
            <v>-</v>
          </cell>
          <cell r="BM63" t="str">
            <v>-</v>
          </cell>
          <cell r="BN63" t="str">
            <v>-</v>
          </cell>
          <cell r="BO63" t="str">
            <v>-</v>
          </cell>
          <cell r="BP63" t="str">
            <v>-</v>
          </cell>
          <cell r="BQ63" t="str">
            <v>-</v>
          </cell>
        </row>
        <row r="64">
          <cell r="A64" t="str">
            <v>YOW3</v>
          </cell>
          <cell r="B64">
            <v>13</v>
          </cell>
          <cell r="C64">
            <v>13.8</v>
          </cell>
          <cell r="D64">
            <v>13.2</v>
          </cell>
          <cell r="E64">
            <v>13.5</v>
          </cell>
          <cell r="F64">
            <v>12.5</v>
          </cell>
          <cell r="G64">
            <v>13</v>
          </cell>
          <cell r="H64">
            <v>13.3</v>
          </cell>
          <cell r="I64">
            <v>13.2</v>
          </cell>
          <cell r="J64">
            <v>13.5</v>
          </cell>
          <cell r="K64">
            <v>13.1</v>
          </cell>
          <cell r="L64">
            <v>2573</v>
          </cell>
          <cell r="M64">
            <v>2715</v>
          </cell>
          <cell r="N64">
            <v>2608</v>
          </cell>
          <cell r="O64">
            <v>2486</v>
          </cell>
          <cell r="P64">
            <v>2433</v>
          </cell>
          <cell r="Q64">
            <v>2486</v>
          </cell>
          <cell r="R64">
            <v>2539</v>
          </cell>
          <cell r="S64">
            <v>2522</v>
          </cell>
          <cell r="T64">
            <v>2575</v>
          </cell>
          <cell r="U64">
            <v>2679</v>
          </cell>
          <cell r="V64" t="str">
            <v>20-24日</v>
          </cell>
          <cell r="W64" t="str">
            <v>超26日</v>
          </cell>
          <cell r="X64">
            <v>17.399999999999999</v>
          </cell>
          <cell r="Y64">
            <v>18.2</v>
          </cell>
          <cell r="Z64">
            <v>17.600000000000001</v>
          </cell>
          <cell r="AA64">
            <v>17.2</v>
          </cell>
          <cell r="AB64">
            <v>16.899999999999999</v>
          </cell>
          <cell r="AC64">
            <v>17.2</v>
          </cell>
          <cell r="AD64">
            <v>17.5</v>
          </cell>
          <cell r="AE64">
            <v>17.399999999999999</v>
          </cell>
          <cell r="AF64">
            <v>17.7</v>
          </cell>
          <cell r="AG64">
            <v>17.5</v>
          </cell>
          <cell r="AH64" t="str">
            <v>18-22日</v>
          </cell>
          <cell r="AI64" t="str">
            <v>超24日</v>
          </cell>
          <cell r="AJ64" t="str">
            <v>-</v>
          </cell>
          <cell r="AK64" t="str">
            <v>-</v>
          </cell>
          <cell r="AL64" t="str">
            <v>-</v>
          </cell>
          <cell r="AM64" t="str">
            <v>-</v>
          </cell>
          <cell r="AN64" t="str">
            <v>-</v>
          </cell>
          <cell r="AO64" t="str">
            <v>-</v>
          </cell>
          <cell r="AP64" t="str">
            <v>-</v>
          </cell>
          <cell r="AQ64" t="str">
            <v>-</v>
          </cell>
          <cell r="AR64" t="str">
            <v>-</v>
          </cell>
          <cell r="AS64" t="str">
            <v>-</v>
          </cell>
          <cell r="AT64" t="str">
            <v>-</v>
          </cell>
          <cell r="AU64" t="str">
            <v>-</v>
          </cell>
          <cell r="AV64" t="str">
            <v>-</v>
          </cell>
          <cell r="AW64" t="str">
            <v>-</v>
          </cell>
          <cell r="AX64" t="str">
            <v>-</v>
          </cell>
          <cell r="AY64" t="str">
            <v>-</v>
          </cell>
          <cell r="AZ64" t="str">
            <v>-</v>
          </cell>
          <cell r="BA64" t="str">
            <v>-</v>
          </cell>
          <cell r="BB64" t="str">
            <v>-</v>
          </cell>
          <cell r="BC64" t="str">
            <v>-</v>
          </cell>
          <cell r="BD64" t="str">
            <v>-</v>
          </cell>
          <cell r="BE64" t="str">
            <v>-</v>
          </cell>
          <cell r="BF64" t="str">
            <v>-</v>
          </cell>
          <cell r="BG64" t="str">
            <v>-</v>
          </cell>
          <cell r="BH64" t="str">
            <v>-</v>
          </cell>
          <cell r="BI64" t="str">
            <v>-</v>
          </cell>
          <cell r="BJ64" t="str">
            <v>-</v>
          </cell>
          <cell r="BK64" t="str">
            <v>-</v>
          </cell>
          <cell r="BL64" t="str">
            <v>-</v>
          </cell>
          <cell r="BM64" t="str">
            <v>-</v>
          </cell>
          <cell r="BN64" t="str">
            <v>-</v>
          </cell>
          <cell r="BO64" t="str">
            <v>-</v>
          </cell>
          <cell r="BP64" t="str">
            <v>-</v>
          </cell>
          <cell r="BQ64" t="str">
            <v>-</v>
          </cell>
        </row>
        <row r="65">
          <cell r="A65" t="str">
            <v>YOW4</v>
          </cell>
          <cell r="B65">
            <v>13</v>
          </cell>
          <cell r="C65">
            <v>13.8</v>
          </cell>
          <cell r="D65">
            <v>13.2</v>
          </cell>
          <cell r="E65">
            <v>13.5</v>
          </cell>
          <cell r="F65">
            <v>12.5</v>
          </cell>
          <cell r="G65">
            <v>13</v>
          </cell>
          <cell r="H65">
            <v>13.3</v>
          </cell>
          <cell r="I65">
            <v>13.2</v>
          </cell>
          <cell r="J65">
            <v>13.5</v>
          </cell>
          <cell r="K65">
            <v>13.1</v>
          </cell>
          <cell r="L65">
            <v>2573</v>
          </cell>
          <cell r="M65">
            <v>2715</v>
          </cell>
          <cell r="N65">
            <v>2608</v>
          </cell>
          <cell r="O65">
            <v>2486</v>
          </cell>
          <cell r="P65">
            <v>2433</v>
          </cell>
          <cell r="Q65">
            <v>2486</v>
          </cell>
          <cell r="R65">
            <v>2539</v>
          </cell>
          <cell r="S65">
            <v>2522</v>
          </cell>
          <cell r="T65">
            <v>2575</v>
          </cell>
          <cell r="U65">
            <v>2679</v>
          </cell>
          <cell r="V65" t="str">
            <v>20-24日</v>
          </cell>
          <cell r="W65" t="str">
            <v>超26日</v>
          </cell>
          <cell r="X65">
            <v>17.399999999999999</v>
          </cell>
          <cell r="Y65">
            <v>18.2</v>
          </cell>
          <cell r="Z65">
            <v>17.600000000000001</v>
          </cell>
          <cell r="AA65">
            <v>17.2</v>
          </cell>
          <cell r="AB65">
            <v>16.899999999999999</v>
          </cell>
          <cell r="AC65">
            <v>17.2</v>
          </cell>
          <cell r="AD65">
            <v>17.5</v>
          </cell>
          <cell r="AE65">
            <v>17.399999999999999</v>
          </cell>
          <cell r="AF65">
            <v>17.7</v>
          </cell>
          <cell r="AG65">
            <v>17.5</v>
          </cell>
          <cell r="AH65" t="str">
            <v>18-22日</v>
          </cell>
          <cell r="AI65" t="str">
            <v>超24日</v>
          </cell>
          <cell r="AJ65" t="str">
            <v>-</v>
          </cell>
          <cell r="AK65" t="str">
            <v>-</v>
          </cell>
          <cell r="AL65" t="str">
            <v>-</v>
          </cell>
          <cell r="AM65" t="str">
            <v>-</v>
          </cell>
          <cell r="AN65" t="str">
            <v>-</v>
          </cell>
          <cell r="AO65" t="str">
            <v>-</v>
          </cell>
          <cell r="AP65" t="str">
            <v>-</v>
          </cell>
          <cell r="AQ65" t="str">
            <v>-</v>
          </cell>
          <cell r="AR65" t="str">
            <v>-</v>
          </cell>
          <cell r="AS65" t="str">
            <v>-</v>
          </cell>
          <cell r="AT65" t="str">
            <v>-</v>
          </cell>
          <cell r="AU65" t="str">
            <v>-</v>
          </cell>
          <cell r="AV65" t="str">
            <v>-</v>
          </cell>
          <cell r="AW65" t="str">
            <v>-</v>
          </cell>
          <cell r="AX65" t="str">
            <v>-</v>
          </cell>
          <cell r="AY65" t="str">
            <v>-</v>
          </cell>
          <cell r="AZ65" t="str">
            <v>-</v>
          </cell>
          <cell r="BA65" t="str">
            <v>-</v>
          </cell>
          <cell r="BB65" t="str">
            <v>-</v>
          </cell>
          <cell r="BC65" t="str">
            <v>-</v>
          </cell>
          <cell r="BD65" t="str">
            <v>-</v>
          </cell>
          <cell r="BE65" t="str">
            <v>-</v>
          </cell>
          <cell r="BF65" t="str">
            <v>-</v>
          </cell>
          <cell r="BG65" t="str">
            <v>-</v>
          </cell>
          <cell r="BH65" t="str">
            <v>-</v>
          </cell>
          <cell r="BI65" t="str">
            <v>-</v>
          </cell>
          <cell r="BJ65" t="str">
            <v>-</v>
          </cell>
          <cell r="BK65" t="str">
            <v>-</v>
          </cell>
          <cell r="BL65" t="str">
            <v>-</v>
          </cell>
          <cell r="BM65" t="str">
            <v>-</v>
          </cell>
          <cell r="BN65" t="str">
            <v>-</v>
          </cell>
          <cell r="BO65" t="str">
            <v>-</v>
          </cell>
          <cell r="BP65" t="str">
            <v>-</v>
          </cell>
          <cell r="BQ65" t="str">
            <v>-</v>
          </cell>
        </row>
        <row r="66">
          <cell r="A66" t="str">
            <v>YOW5</v>
          </cell>
          <cell r="B66">
            <v>13</v>
          </cell>
          <cell r="C66">
            <v>13.8</v>
          </cell>
          <cell r="D66">
            <v>13.2</v>
          </cell>
          <cell r="E66">
            <v>13.5</v>
          </cell>
          <cell r="F66">
            <v>12.5</v>
          </cell>
          <cell r="G66">
            <v>13</v>
          </cell>
          <cell r="H66">
            <v>13.3</v>
          </cell>
          <cell r="I66">
            <v>13.2</v>
          </cell>
          <cell r="J66">
            <v>13.5</v>
          </cell>
          <cell r="K66">
            <v>13.1</v>
          </cell>
          <cell r="L66">
            <v>2573</v>
          </cell>
          <cell r="M66">
            <v>2715</v>
          </cell>
          <cell r="N66">
            <v>2608</v>
          </cell>
          <cell r="O66">
            <v>2486</v>
          </cell>
          <cell r="P66">
            <v>2433</v>
          </cell>
          <cell r="Q66">
            <v>2486</v>
          </cell>
          <cell r="R66">
            <v>2539</v>
          </cell>
          <cell r="S66">
            <v>2522</v>
          </cell>
          <cell r="T66">
            <v>2575</v>
          </cell>
          <cell r="U66">
            <v>2679</v>
          </cell>
          <cell r="V66" t="str">
            <v>20-24日</v>
          </cell>
          <cell r="W66" t="str">
            <v>超26日</v>
          </cell>
          <cell r="X66">
            <v>17.399999999999999</v>
          </cell>
          <cell r="Y66">
            <v>18.2</v>
          </cell>
          <cell r="Z66">
            <v>17.600000000000001</v>
          </cell>
          <cell r="AA66">
            <v>17.2</v>
          </cell>
          <cell r="AB66">
            <v>16.899999999999999</v>
          </cell>
          <cell r="AC66">
            <v>17.2</v>
          </cell>
          <cell r="AD66">
            <v>17.5</v>
          </cell>
          <cell r="AE66">
            <v>17.399999999999999</v>
          </cell>
          <cell r="AF66">
            <v>17.7</v>
          </cell>
          <cell r="AG66">
            <v>17.5</v>
          </cell>
          <cell r="AH66" t="str">
            <v>18-22日</v>
          </cell>
          <cell r="AI66" t="str">
            <v>超24日</v>
          </cell>
          <cell r="AJ66" t="str">
            <v>-</v>
          </cell>
          <cell r="AK66" t="str">
            <v>-</v>
          </cell>
          <cell r="AL66" t="str">
            <v>-</v>
          </cell>
          <cell r="AM66" t="str">
            <v>-</v>
          </cell>
          <cell r="AN66" t="str">
            <v>-</v>
          </cell>
          <cell r="AO66" t="str">
            <v>-</v>
          </cell>
          <cell r="AP66" t="str">
            <v>-</v>
          </cell>
          <cell r="AQ66" t="str">
            <v>-</v>
          </cell>
          <cell r="AR66" t="str">
            <v>-</v>
          </cell>
          <cell r="AS66" t="str">
            <v>-</v>
          </cell>
          <cell r="AT66" t="str">
            <v>-</v>
          </cell>
          <cell r="AU66" t="str">
            <v>-</v>
          </cell>
          <cell r="AV66" t="str">
            <v>-</v>
          </cell>
          <cell r="AW66" t="str">
            <v>-</v>
          </cell>
          <cell r="AX66" t="str">
            <v>-</v>
          </cell>
          <cell r="AY66" t="str">
            <v>-</v>
          </cell>
          <cell r="AZ66" t="str">
            <v>-</v>
          </cell>
          <cell r="BA66" t="str">
            <v>-</v>
          </cell>
          <cell r="BB66" t="str">
            <v>-</v>
          </cell>
          <cell r="BC66" t="str">
            <v>-</v>
          </cell>
          <cell r="BD66" t="str">
            <v>-</v>
          </cell>
          <cell r="BE66" t="str">
            <v>-</v>
          </cell>
          <cell r="BF66" t="str">
            <v>-</v>
          </cell>
          <cell r="BG66" t="str">
            <v>-</v>
          </cell>
          <cell r="BH66" t="str">
            <v>-</v>
          </cell>
          <cell r="BI66" t="str">
            <v>-</v>
          </cell>
          <cell r="BJ66" t="str">
            <v>-</v>
          </cell>
          <cell r="BK66" t="str">
            <v>-</v>
          </cell>
          <cell r="BL66" t="str">
            <v>-</v>
          </cell>
          <cell r="BM66" t="str">
            <v>-</v>
          </cell>
          <cell r="BN66" t="str">
            <v>-</v>
          </cell>
          <cell r="BO66" t="str">
            <v>-</v>
          </cell>
          <cell r="BP66" t="str">
            <v>-</v>
          </cell>
          <cell r="BQ66" t="str">
            <v>-</v>
          </cell>
        </row>
        <row r="67">
          <cell r="A67" t="str">
            <v>YOW6</v>
          </cell>
          <cell r="B67">
            <v>13</v>
          </cell>
          <cell r="C67">
            <v>13.8</v>
          </cell>
          <cell r="D67">
            <v>13.2</v>
          </cell>
          <cell r="E67">
            <v>13.5</v>
          </cell>
          <cell r="F67">
            <v>12.5</v>
          </cell>
          <cell r="G67">
            <v>13</v>
          </cell>
          <cell r="H67">
            <v>13.3</v>
          </cell>
          <cell r="I67">
            <v>13.2</v>
          </cell>
          <cell r="J67">
            <v>13.5</v>
          </cell>
          <cell r="K67">
            <v>13.1</v>
          </cell>
          <cell r="L67">
            <v>2573</v>
          </cell>
          <cell r="M67">
            <v>2715</v>
          </cell>
          <cell r="N67">
            <v>2608</v>
          </cell>
          <cell r="O67">
            <v>2486</v>
          </cell>
          <cell r="P67">
            <v>2433</v>
          </cell>
          <cell r="Q67">
            <v>2486</v>
          </cell>
          <cell r="R67">
            <v>2539</v>
          </cell>
          <cell r="S67">
            <v>2522</v>
          </cell>
          <cell r="T67">
            <v>2575</v>
          </cell>
          <cell r="U67">
            <v>2679</v>
          </cell>
          <cell r="V67" t="str">
            <v>20-24日</v>
          </cell>
          <cell r="W67" t="str">
            <v>超26日</v>
          </cell>
          <cell r="X67">
            <v>17.399999999999999</v>
          </cell>
          <cell r="Y67">
            <v>18.2</v>
          </cell>
          <cell r="Z67">
            <v>17.600000000000001</v>
          </cell>
          <cell r="AA67">
            <v>17.2</v>
          </cell>
          <cell r="AB67">
            <v>16.899999999999999</v>
          </cell>
          <cell r="AC67">
            <v>17.2</v>
          </cell>
          <cell r="AD67">
            <v>17.5</v>
          </cell>
          <cell r="AE67">
            <v>17.399999999999999</v>
          </cell>
          <cell r="AF67">
            <v>17.7</v>
          </cell>
          <cell r="AG67">
            <v>17.5</v>
          </cell>
          <cell r="AH67" t="str">
            <v>18-22日</v>
          </cell>
          <cell r="AI67" t="str">
            <v>超24日</v>
          </cell>
          <cell r="AJ67" t="str">
            <v>-</v>
          </cell>
          <cell r="AK67" t="str">
            <v>-</v>
          </cell>
          <cell r="AL67" t="str">
            <v>-</v>
          </cell>
          <cell r="AM67" t="str">
            <v>-</v>
          </cell>
          <cell r="AN67" t="str">
            <v>-</v>
          </cell>
          <cell r="AO67" t="str">
            <v>-</v>
          </cell>
          <cell r="AP67" t="str">
            <v>-</v>
          </cell>
          <cell r="AQ67" t="str">
            <v>-</v>
          </cell>
          <cell r="AR67" t="str">
            <v>-</v>
          </cell>
          <cell r="AS67" t="str">
            <v>-</v>
          </cell>
          <cell r="AT67" t="str">
            <v>-</v>
          </cell>
          <cell r="AU67" t="str">
            <v>-</v>
          </cell>
          <cell r="AV67" t="str">
            <v>-</v>
          </cell>
          <cell r="AW67" t="str">
            <v>-</v>
          </cell>
          <cell r="AX67" t="str">
            <v>-</v>
          </cell>
          <cell r="AY67" t="str">
            <v>-</v>
          </cell>
          <cell r="AZ67" t="str">
            <v>-</v>
          </cell>
          <cell r="BA67" t="str">
            <v>-</v>
          </cell>
          <cell r="BB67" t="str">
            <v>-</v>
          </cell>
          <cell r="BC67" t="str">
            <v>-</v>
          </cell>
          <cell r="BD67" t="str">
            <v>-</v>
          </cell>
          <cell r="BE67" t="str">
            <v>-</v>
          </cell>
          <cell r="BF67" t="str">
            <v>-</v>
          </cell>
          <cell r="BG67" t="str">
            <v>-</v>
          </cell>
          <cell r="BH67" t="str">
            <v>-</v>
          </cell>
          <cell r="BI67" t="str">
            <v>-</v>
          </cell>
          <cell r="BJ67" t="str">
            <v>-</v>
          </cell>
          <cell r="BK67" t="str">
            <v>-</v>
          </cell>
          <cell r="BL67" t="str">
            <v>-</v>
          </cell>
          <cell r="BM67" t="str">
            <v>-</v>
          </cell>
          <cell r="BN67" t="str">
            <v>-</v>
          </cell>
          <cell r="BO67" t="str">
            <v>-</v>
          </cell>
          <cell r="BP67" t="str">
            <v>-</v>
          </cell>
          <cell r="BQ67" t="str">
            <v>-</v>
          </cell>
        </row>
        <row r="68">
          <cell r="A68" t="str">
            <v>YOW7</v>
          </cell>
          <cell r="B68">
            <v>13</v>
          </cell>
          <cell r="C68">
            <v>13.8</v>
          </cell>
          <cell r="D68">
            <v>13.2</v>
          </cell>
          <cell r="E68">
            <v>13.5</v>
          </cell>
          <cell r="F68">
            <v>12.5</v>
          </cell>
          <cell r="G68">
            <v>13</v>
          </cell>
          <cell r="H68">
            <v>13.3</v>
          </cell>
          <cell r="I68">
            <v>13.2</v>
          </cell>
          <cell r="J68">
            <v>13.5</v>
          </cell>
          <cell r="K68">
            <v>13.1</v>
          </cell>
          <cell r="L68">
            <v>2573</v>
          </cell>
          <cell r="M68">
            <v>2715</v>
          </cell>
          <cell r="N68">
            <v>2608</v>
          </cell>
          <cell r="O68">
            <v>2486</v>
          </cell>
          <cell r="P68">
            <v>2433</v>
          </cell>
          <cell r="Q68">
            <v>2486</v>
          </cell>
          <cell r="R68">
            <v>2539</v>
          </cell>
          <cell r="S68">
            <v>2522</v>
          </cell>
          <cell r="T68">
            <v>2575</v>
          </cell>
          <cell r="U68">
            <v>2679</v>
          </cell>
          <cell r="V68" t="str">
            <v>20-24日</v>
          </cell>
          <cell r="W68" t="str">
            <v>超26日</v>
          </cell>
          <cell r="X68">
            <v>17.399999999999999</v>
          </cell>
          <cell r="Y68">
            <v>18.2</v>
          </cell>
          <cell r="Z68">
            <v>17.600000000000001</v>
          </cell>
          <cell r="AA68">
            <v>17.2</v>
          </cell>
          <cell r="AB68">
            <v>16.899999999999999</v>
          </cell>
          <cell r="AC68">
            <v>17.2</v>
          </cell>
          <cell r="AD68">
            <v>17.5</v>
          </cell>
          <cell r="AE68">
            <v>17.399999999999999</v>
          </cell>
          <cell r="AF68">
            <v>17.7</v>
          </cell>
          <cell r="AG68">
            <v>17.5</v>
          </cell>
          <cell r="AH68" t="str">
            <v>18-22日</v>
          </cell>
          <cell r="AI68" t="str">
            <v>超24日</v>
          </cell>
          <cell r="AJ68" t="str">
            <v>-</v>
          </cell>
          <cell r="AK68" t="str">
            <v>-</v>
          </cell>
          <cell r="AL68" t="str">
            <v>-</v>
          </cell>
          <cell r="AM68" t="str">
            <v>-</v>
          </cell>
          <cell r="AN68" t="str">
            <v>-</v>
          </cell>
          <cell r="AO68" t="str">
            <v>-</v>
          </cell>
          <cell r="AP68" t="str">
            <v>-</v>
          </cell>
          <cell r="AQ68" t="str">
            <v>-</v>
          </cell>
          <cell r="AR68" t="str">
            <v>-</v>
          </cell>
          <cell r="AS68" t="str">
            <v>-</v>
          </cell>
          <cell r="AT68" t="str">
            <v>-</v>
          </cell>
          <cell r="AU68" t="str">
            <v>-</v>
          </cell>
          <cell r="AV68" t="str">
            <v>-</v>
          </cell>
          <cell r="AW68" t="str">
            <v>-</v>
          </cell>
          <cell r="AX68" t="str">
            <v>-</v>
          </cell>
          <cell r="AY68" t="str">
            <v>-</v>
          </cell>
          <cell r="AZ68" t="str">
            <v>-</v>
          </cell>
          <cell r="BA68" t="str">
            <v>-</v>
          </cell>
          <cell r="BB68" t="str">
            <v>-</v>
          </cell>
          <cell r="BC68" t="str">
            <v>-</v>
          </cell>
          <cell r="BD68" t="str">
            <v>-</v>
          </cell>
          <cell r="BE68" t="str">
            <v>-</v>
          </cell>
          <cell r="BF68" t="str">
            <v>-</v>
          </cell>
          <cell r="BG68" t="str">
            <v>-</v>
          </cell>
          <cell r="BH68" t="str">
            <v>-</v>
          </cell>
          <cell r="BI68" t="str">
            <v>-</v>
          </cell>
          <cell r="BJ68" t="str">
            <v>-</v>
          </cell>
          <cell r="BK68" t="str">
            <v>-</v>
          </cell>
          <cell r="BL68" t="str">
            <v>-</v>
          </cell>
          <cell r="BM68" t="str">
            <v>-</v>
          </cell>
          <cell r="BN68" t="str">
            <v>-</v>
          </cell>
          <cell r="BO68" t="str">
            <v>-</v>
          </cell>
          <cell r="BP68" t="str">
            <v>-</v>
          </cell>
          <cell r="BQ68" t="str">
            <v>-</v>
          </cell>
        </row>
        <row r="69">
          <cell r="A69" t="str">
            <v>YOW8</v>
          </cell>
          <cell r="B69">
            <v>13</v>
          </cell>
          <cell r="C69">
            <v>13.8</v>
          </cell>
          <cell r="D69">
            <v>13.2</v>
          </cell>
          <cell r="E69">
            <v>13.5</v>
          </cell>
          <cell r="F69">
            <v>12.5</v>
          </cell>
          <cell r="G69">
            <v>13</v>
          </cell>
          <cell r="H69">
            <v>13.3</v>
          </cell>
          <cell r="I69">
            <v>13.2</v>
          </cell>
          <cell r="J69">
            <v>13.5</v>
          </cell>
          <cell r="K69">
            <v>13.1</v>
          </cell>
          <cell r="L69">
            <v>2573</v>
          </cell>
          <cell r="M69">
            <v>2715</v>
          </cell>
          <cell r="N69">
            <v>2608</v>
          </cell>
          <cell r="O69">
            <v>2486</v>
          </cell>
          <cell r="P69">
            <v>2433</v>
          </cell>
          <cell r="Q69">
            <v>2486</v>
          </cell>
          <cell r="R69">
            <v>2539</v>
          </cell>
          <cell r="S69">
            <v>2522</v>
          </cell>
          <cell r="T69">
            <v>2575</v>
          </cell>
          <cell r="U69">
            <v>2679</v>
          </cell>
          <cell r="V69" t="str">
            <v>20-24日</v>
          </cell>
          <cell r="W69" t="str">
            <v>超26日</v>
          </cell>
          <cell r="X69">
            <v>17.399999999999999</v>
          </cell>
          <cell r="Y69">
            <v>18.2</v>
          </cell>
          <cell r="Z69">
            <v>17.600000000000001</v>
          </cell>
          <cell r="AA69">
            <v>17.2</v>
          </cell>
          <cell r="AB69">
            <v>16.899999999999999</v>
          </cell>
          <cell r="AC69">
            <v>17.2</v>
          </cell>
          <cell r="AD69">
            <v>17.5</v>
          </cell>
          <cell r="AE69">
            <v>17.399999999999999</v>
          </cell>
          <cell r="AF69">
            <v>17.7</v>
          </cell>
          <cell r="AG69">
            <v>17.5</v>
          </cell>
          <cell r="AH69" t="str">
            <v>18-22日</v>
          </cell>
          <cell r="AI69" t="str">
            <v>超24日</v>
          </cell>
          <cell r="AJ69" t="str">
            <v>-</v>
          </cell>
          <cell r="AK69" t="str">
            <v>-</v>
          </cell>
          <cell r="AL69" t="str">
            <v>-</v>
          </cell>
          <cell r="AM69" t="str">
            <v>-</v>
          </cell>
          <cell r="AN69" t="str">
            <v>-</v>
          </cell>
          <cell r="AO69" t="str">
            <v>-</v>
          </cell>
          <cell r="AP69" t="str">
            <v>-</v>
          </cell>
          <cell r="AQ69" t="str">
            <v>-</v>
          </cell>
          <cell r="AR69" t="str">
            <v>-</v>
          </cell>
          <cell r="AS69" t="str">
            <v>-</v>
          </cell>
          <cell r="AT69" t="str">
            <v>-</v>
          </cell>
          <cell r="AU69" t="str">
            <v>-</v>
          </cell>
          <cell r="AV69" t="str">
            <v>-</v>
          </cell>
          <cell r="AW69" t="str">
            <v>-</v>
          </cell>
          <cell r="AX69" t="str">
            <v>-</v>
          </cell>
          <cell r="AY69" t="str">
            <v>-</v>
          </cell>
          <cell r="AZ69" t="str">
            <v>-</v>
          </cell>
          <cell r="BA69" t="str">
            <v>-</v>
          </cell>
          <cell r="BB69" t="str">
            <v>-</v>
          </cell>
          <cell r="BC69" t="str">
            <v>-</v>
          </cell>
          <cell r="BD69" t="str">
            <v>-</v>
          </cell>
          <cell r="BE69" t="str">
            <v>-</v>
          </cell>
          <cell r="BF69" t="str">
            <v>-</v>
          </cell>
          <cell r="BG69" t="str">
            <v>-</v>
          </cell>
          <cell r="BH69" t="str">
            <v>-</v>
          </cell>
          <cell r="BI69" t="str">
            <v>-</v>
          </cell>
          <cell r="BJ69" t="str">
            <v>-</v>
          </cell>
          <cell r="BK69" t="str">
            <v>-</v>
          </cell>
          <cell r="BL69" t="str">
            <v>-</v>
          </cell>
          <cell r="BM69" t="str">
            <v>-</v>
          </cell>
          <cell r="BN69" t="str">
            <v>-</v>
          </cell>
          <cell r="BO69" t="str">
            <v>-</v>
          </cell>
          <cell r="BP69" t="str">
            <v>-</v>
          </cell>
          <cell r="BQ69" t="str">
            <v>-</v>
          </cell>
        </row>
        <row r="70">
          <cell r="A70" t="str">
            <v>YOW9</v>
          </cell>
          <cell r="B70">
            <v>13</v>
          </cell>
          <cell r="C70">
            <v>13.8</v>
          </cell>
          <cell r="D70">
            <v>13.2</v>
          </cell>
          <cell r="E70">
            <v>13.5</v>
          </cell>
          <cell r="F70">
            <v>12.5</v>
          </cell>
          <cell r="G70">
            <v>13</v>
          </cell>
          <cell r="H70">
            <v>13.3</v>
          </cell>
          <cell r="I70">
            <v>13.2</v>
          </cell>
          <cell r="J70">
            <v>13.5</v>
          </cell>
          <cell r="K70">
            <v>13.1</v>
          </cell>
          <cell r="L70">
            <v>2573</v>
          </cell>
          <cell r="M70">
            <v>2715</v>
          </cell>
          <cell r="N70">
            <v>2608</v>
          </cell>
          <cell r="O70">
            <v>2486</v>
          </cell>
          <cell r="P70">
            <v>2433</v>
          </cell>
          <cell r="Q70">
            <v>2486</v>
          </cell>
          <cell r="R70">
            <v>2539</v>
          </cell>
          <cell r="S70">
            <v>2522</v>
          </cell>
          <cell r="T70">
            <v>2575</v>
          </cell>
          <cell r="U70">
            <v>2679</v>
          </cell>
          <cell r="V70" t="str">
            <v>20-24日</v>
          </cell>
          <cell r="W70" t="str">
            <v>超26日</v>
          </cell>
          <cell r="X70">
            <v>17.399999999999999</v>
          </cell>
          <cell r="Y70">
            <v>18.2</v>
          </cell>
          <cell r="Z70">
            <v>17.600000000000001</v>
          </cell>
          <cell r="AA70">
            <v>17.2</v>
          </cell>
          <cell r="AB70">
            <v>16.899999999999999</v>
          </cell>
          <cell r="AC70">
            <v>17.2</v>
          </cell>
          <cell r="AD70">
            <v>17.5</v>
          </cell>
          <cell r="AE70">
            <v>17.399999999999999</v>
          </cell>
          <cell r="AF70">
            <v>17.7</v>
          </cell>
          <cell r="AG70">
            <v>17.5</v>
          </cell>
          <cell r="AH70" t="str">
            <v>18-22日</v>
          </cell>
          <cell r="AI70" t="str">
            <v>超24日</v>
          </cell>
          <cell r="AJ70" t="str">
            <v>-</v>
          </cell>
          <cell r="AK70" t="str">
            <v>-</v>
          </cell>
          <cell r="AL70" t="str">
            <v>-</v>
          </cell>
          <cell r="AM70" t="str">
            <v>-</v>
          </cell>
          <cell r="AN70" t="str">
            <v>-</v>
          </cell>
          <cell r="AO70" t="str">
            <v>-</v>
          </cell>
          <cell r="AP70" t="str">
            <v>-</v>
          </cell>
          <cell r="AQ70" t="str">
            <v>-</v>
          </cell>
          <cell r="AR70" t="str">
            <v>-</v>
          </cell>
          <cell r="AS70" t="str">
            <v>-</v>
          </cell>
          <cell r="AT70" t="str">
            <v>-</v>
          </cell>
          <cell r="AU70" t="str">
            <v>-</v>
          </cell>
          <cell r="AV70" t="str">
            <v>-</v>
          </cell>
          <cell r="AW70" t="str">
            <v>-</v>
          </cell>
          <cell r="AX70" t="str">
            <v>-</v>
          </cell>
          <cell r="AY70" t="str">
            <v>-</v>
          </cell>
          <cell r="AZ70" t="str">
            <v>-</v>
          </cell>
          <cell r="BA70" t="str">
            <v>-</v>
          </cell>
          <cell r="BB70" t="str">
            <v>-</v>
          </cell>
          <cell r="BC70" t="str">
            <v>-</v>
          </cell>
          <cell r="BD70" t="str">
            <v>-</v>
          </cell>
          <cell r="BE70" t="str">
            <v>-</v>
          </cell>
          <cell r="BF70" t="str">
            <v>-</v>
          </cell>
          <cell r="BG70" t="str">
            <v>-</v>
          </cell>
          <cell r="BH70" t="str">
            <v>-</v>
          </cell>
          <cell r="BI70" t="str">
            <v>-</v>
          </cell>
          <cell r="BJ70" t="str">
            <v>-</v>
          </cell>
          <cell r="BK70" t="str">
            <v>-</v>
          </cell>
          <cell r="BL70" t="str">
            <v>-</v>
          </cell>
          <cell r="BM70" t="str">
            <v>-</v>
          </cell>
          <cell r="BN70" t="str">
            <v>-</v>
          </cell>
          <cell r="BO70" t="str">
            <v>-</v>
          </cell>
          <cell r="BP70" t="str">
            <v>-</v>
          </cell>
          <cell r="BQ70" t="str">
            <v>-</v>
          </cell>
        </row>
        <row r="71">
          <cell r="A71" t="str">
            <v>YUL1</v>
          </cell>
          <cell r="B71">
            <v>13</v>
          </cell>
          <cell r="C71">
            <v>13.8</v>
          </cell>
          <cell r="D71">
            <v>13.2</v>
          </cell>
          <cell r="E71">
            <v>13</v>
          </cell>
          <cell r="F71">
            <v>12.5</v>
          </cell>
          <cell r="G71">
            <v>13</v>
          </cell>
          <cell r="H71">
            <v>13.3</v>
          </cell>
          <cell r="I71">
            <v>13.2</v>
          </cell>
          <cell r="J71">
            <v>13.5</v>
          </cell>
          <cell r="K71">
            <v>13.1</v>
          </cell>
          <cell r="L71">
            <v>2573</v>
          </cell>
          <cell r="M71">
            <v>2715</v>
          </cell>
          <cell r="N71">
            <v>2608</v>
          </cell>
          <cell r="O71">
            <v>2486</v>
          </cell>
          <cell r="P71">
            <v>2433</v>
          </cell>
          <cell r="Q71">
            <v>2486</v>
          </cell>
          <cell r="R71">
            <v>2539</v>
          </cell>
          <cell r="S71">
            <v>2522</v>
          </cell>
          <cell r="T71">
            <v>2575</v>
          </cell>
          <cell r="U71">
            <v>2679</v>
          </cell>
          <cell r="V71" t="str">
            <v>20-24日</v>
          </cell>
          <cell r="W71" t="str">
            <v>超26日</v>
          </cell>
          <cell r="X71">
            <v>17.399999999999999</v>
          </cell>
          <cell r="Y71">
            <v>18.2</v>
          </cell>
          <cell r="Z71">
            <v>17.600000000000001</v>
          </cell>
          <cell r="AA71">
            <v>17.2</v>
          </cell>
          <cell r="AB71">
            <v>16.899999999999999</v>
          </cell>
          <cell r="AC71">
            <v>17.2</v>
          </cell>
          <cell r="AD71">
            <v>17.5</v>
          </cell>
          <cell r="AE71">
            <v>17.399999999999999</v>
          </cell>
          <cell r="AF71">
            <v>17.7</v>
          </cell>
          <cell r="AG71">
            <v>17.5</v>
          </cell>
          <cell r="AH71" t="str">
            <v>18-22日</v>
          </cell>
          <cell r="AI71" t="str">
            <v>超24日</v>
          </cell>
          <cell r="AJ71" t="str">
            <v>-</v>
          </cell>
          <cell r="AK71" t="str">
            <v>-</v>
          </cell>
          <cell r="AL71" t="str">
            <v>-</v>
          </cell>
          <cell r="AM71" t="str">
            <v>-</v>
          </cell>
          <cell r="AN71" t="str">
            <v>-</v>
          </cell>
          <cell r="AO71" t="str">
            <v>-</v>
          </cell>
          <cell r="AP71" t="str">
            <v>-</v>
          </cell>
          <cell r="AQ71" t="str">
            <v>-</v>
          </cell>
          <cell r="AR71" t="str">
            <v>-</v>
          </cell>
          <cell r="AS71" t="str">
            <v>-</v>
          </cell>
          <cell r="AT71" t="str">
            <v>-</v>
          </cell>
          <cell r="AU71" t="str">
            <v>-</v>
          </cell>
          <cell r="AV71" t="str">
            <v>-</v>
          </cell>
          <cell r="AW71" t="str">
            <v>-</v>
          </cell>
          <cell r="AX71" t="str">
            <v>-</v>
          </cell>
          <cell r="AY71" t="str">
            <v>-</v>
          </cell>
          <cell r="AZ71" t="str">
            <v>-</v>
          </cell>
          <cell r="BA71" t="str">
            <v>-</v>
          </cell>
          <cell r="BB71" t="str">
            <v>-</v>
          </cell>
          <cell r="BC71" t="str">
            <v>-</v>
          </cell>
          <cell r="BD71" t="str">
            <v>-</v>
          </cell>
          <cell r="BE71" t="str">
            <v>-</v>
          </cell>
          <cell r="BF71" t="str">
            <v>-</v>
          </cell>
          <cell r="BG71" t="str">
            <v>-</v>
          </cell>
          <cell r="BH71" t="str">
            <v>-</v>
          </cell>
          <cell r="BI71" t="str">
            <v>-</v>
          </cell>
          <cell r="BJ71" t="str">
            <v>-</v>
          </cell>
          <cell r="BK71" t="str">
            <v>-</v>
          </cell>
          <cell r="BL71" t="str">
            <v>-</v>
          </cell>
          <cell r="BM71" t="str">
            <v>-</v>
          </cell>
          <cell r="BN71" t="str">
            <v>-</v>
          </cell>
          <cell r="BO71" t="str">
            <v>-</v>
          </cell>
          <cell r="BP71" t="str">
            <v>-</v>
          </cell>
          <cell r="BQ71" t="str">
            <v>-</v>
          </cell>
        </row>
        <row r="72">
          <cell r="A72" t="str">
            <v>YUL2</v>
          </cell>
          <cell r="B72">
            <v>13</v>
          </cell>
          <cell r="C72">
            <v>13.8</v>
          </cell>
          <cell r="D72">
            <v>13.2</v>
          </cell>
          <cell r="E72">
            <v>13</v>
          </cell>
          <cell r="F72">
            <v>12.5</v>
          </cell>
          <cell r="G72">
            <v>13</v>
          </cell>
          <cell r="H72">
            <v>13.3</v>
          </cell>
          <cell r="I72">
            <v>13.2</v>
          </cell>
          <cell r="J72">
            <v>13.5</v>
          </cell>
          <cell r="K72">
            <v>13.1</v>
          </cell>
          <cell r="L72">
            <v>2573</v>
          </cell>
          <cell r="M72">
            <v>2715</v>
          </cell>
          <cell r="N72">
            <v>2608</v>
          </cell>
          <cell r="O72">
            <v>2486</v>
          </cell>
          <cell r="P72">
            <v>2433</v>
          </cell>
          <cell r="Q72">
            <v>2486</v>
          </cell>
          <cell r="R72">
            <v>2539</v>
          </cell>
          <cell r="S72">
            <v>2522</v>
          </cell>
          <cell r="T72">
            <v>2575</v>
          </cell>
          <cell r="U72">
            <v>2679</v>
          </cell>
          <cell r="V72" t="str">
            <v>20-24日</v>
          </cell>
          <cell r="W72" t="str">
            <v>超26日</v>
          </cell>
          <cell r="X72">
            <v>17.399999999999999</v>
          </cell>
          <cell r="Y72">
            <v>18.2</v>
          </cell>
          <cell r="Z72">
            <v>17.600000000000001</v>
          </cell>
          <cell r="AA72">
            <v>17.2</v>
          </cell>
          <cell r="AB72">
            <v>16.899999999999999</v>
          </cell>
          <cell r="AC72">
            <v>17.2</v>
          </cell>
          <cell r="AD72">
            <v>17.5</v>
          </cell>
          <cell r="AE72">
            <v>17.399999999999999</v>
          </cell>
          <cell r="AF72">
            <v>17.7</v>
          </cell>
          <cell r="AG72">
            <v>17.5</v>
          </cell>
          <cell r="AH72" t="str">
            <v>18-22日</v>
          </cell>
          <cell r="AI72" t="str">
            <v>超24日</v>
          </cell>
          <cell r="AJ72" t="str">
            <v>-</v>
          </cell>
          <cell r="AK72" t="str">
            <v>-</v>
          </cell>
          <cell r="AL72" t="str">
            <v>-</v>
          </cell>
          <cell r="AM72" t="str">
            <v>-</v>
          </cell>
          <cell r="AN72" t="str">
            <v>-</v>
          </cell>
          <cell r="AO72" t="str">
            <v>-</v>
          </cell>
          <cell r="AP72" t="str">
            <v>-</v>
          </cell>
          <cell r="AQ72" t="str">
            <v>-</v>
          </cell>
          <cell r="AR72" t="str">
            <v>-</v>
          </cell>
          <cell r="AS72" t="str">
            <v>-</v>
          </cell>
          <cell r="AT72" t="str">
            <v>-</v>
          </cell>
          <cell r="AU72" t="str">
            <v>-</v>
          </cell>
          <cell r="AV72" t="str">
            <v>-</v>
          </cell>
          <cell r="AW72" t="str">
            <v>-</v>
          </cell>
          <cell r="AX72" t="str">
            <v>-</v>
          </cell>
          <cell r="AY72" t="str">
            <v>-</v>
          </cell>
          <cell r="AZ72" t="str">
            <v>-</v>
          </cell>
          <cell r="BA72" t="str">
            <v>-</v>
          </cell>
          <cell r="BB72" t="str">
            <v>-</v>
          </cell>
          <cell r="BC72" t="str">
            <v>-</v>
          </cell>
          <cell r="BD72" t="str">
            <v>-</v>
          </cell>
          <cell r="BE72" t="str">
            <v>-</v>
          </cell>
          <cell r="BF72" t="str">
            <v>-</v>
          </cell>
          <cell r="BG72" t="str">
            <v>-</v>
          </cell>
          <cell r="BH72" t="str">
            <v>-</v>
          </cell>
          <cell r="BI72" t="str">
            <v>-</v>
          </cell>
          <cell r="BJ72" t="str">
            <v>-</v>
          </cell>
          <cell r="BK72" t="str">
            <v>-</v>
          </cell>
          <cell r="BL72" t="str">
            <v>-</v>
          </cell>
          <cell r="BM72" t="str">
            <v>-</v>
          </cell>
          <cell r="BN72" t="str">
            <v>-</v>
          </cell>
          <cell r="BO72" t="str">
            <v>-</v>
          </cell>
          <cell r="BP72" t="str">
            <v>-</v>
          </cell>
          <cell r="BQ72" t="str">
            <v>-</v>
          </cell>
        </row>
        <row r="73">
          <cell r="A73" t="str">
            <v>YUL3</v>
          </cell>
          <cell r="B73">
            <v>13</v>
          </cell>
          <cell r="C73">
            <v>13.8</v>
          </cell>
          <cell r="D73">
            <v>13.2</v>
          </cell>
          <cell r="E73">
            <v>13</v>
          </cell>
          <cell r="F73">
            <v>12.5</v>
          </cell>
          <cell r="G73">
            <v>13</v>
          </cell>
          <cell r="H73">
            <v>13.3</v>
          </cell>
          <cell r="I73">
            <v>13.2</v>
          </cell>
          <cell r="J73">
            <v>13.5</v>
          </cell>
          <cell r="K73">
            <v>13.1</v>
          </cell>
          <cell r="L73">
            <v>2573</v>
          </cell>
          <cell r="M73">
            <v>2715</v>
          </cell>
          <cell r="N73">
            <v>2608</v>
          </cell>
          <cell r="O73">
            <v>2486</v>
          </cell>
          <cell r="P73">
            <v>2433</v>
          </cell>
          <cell r="Q73">
            <v>2486</v>
          </cell>
          <cell r="R73">
            <v>2539</v>
          </cell>
          <cell r="S73">
            <v>2522</v>
          </cell>
          <cell r="T73">
            <v>2575</v>
          </cell>
          <cell r="U73">
            <v>2679</v>
          </cell>
          <cell r="V73" t="str">
            <v>20-24日</v>
          </cell>
          <cell r="W73" t="str">
            <v>超26日</v>
          </cell>
          <cell r="X73">
            <v>17.399999999999999</v>
          </cell>
          <cell r="Y73">
            <v>18.2</v>
          </cell>
          <cell r="Z73">
            <v>17.600000000000001</v>
          </cell>
          <cell r="AA73">
            <v>17.2</v>
          </cell>
          <cell r="AB73">
            <v>16.899999999999999</v>
          </cell>
          <cell r="AC73">
            <v>17.2</v>
          </cell>
          <cell r="AD73">
            <v>17.5</v>
          </cell>
          <cell r="AE73">
            <v>17.399999999999999</v>
          </cell>
          <cell r="AF73">
            <v>17.7</v>
          </cell>
          <cell r="AG73">
            <v>17.5</v>
          </cell>
          <cell r="AH73" t="str">
            <v>18-22日</v>
          </cell>
          <cell r="AI73" t="str">
            <v>超24日</v>
          </cell>
          <cell r="AJ73" t="str">
            <v>-</v>
          </cell>
          <cell r="AK73" t="str">
            <v>-</v>
          </cell>
          <cell r="AL73" t="str">
            <v>-</v>
          </cell>
          <cell r="AM73" t="str">
            <v>-</v>
          </cell>
          <cell r="AN73" t="str">
            <v>-</v>
          </cell>
          <cell r="AO73" t="str">
            <v>-</v>
          </cell>
          <cell r="AP73" t="str">
            <v>-</v>
          </cell>
          <cell r="AQ73" t="str">
            <v>-</v>
          </cell>
          <cell r="AR73" t="str">
            <v>-</v>
          </cell>
          <cell r="AS73" t="str">
            <v>-</v>
          </cell>
          <cell r="AT73" t="str">
            <v>-</v>
          </cell>
          <cell r="AU73" t="str">
            <v>-</v>
          </cell>
          <cell r="AV73" t="str">
            <v>-</v>
          </cell>
          <cell r="AW73" t="str">
            <v>-</v>
          </cell>
          <cell r="AX73" t="str">
            <v>-</v>
          </cell>
          <cell r="AY73" t="str">
            <v>-</v>
          </cell>
          <cell r="AZ73" t="str">
            <v>-</v>
          </cell>
          <cell r="BA73" t="str">
            <v>-</v>
          </cell>
          <cell r="BB73" t="str">
            <v>-</v>
          </cell>
          <cell r="BC73" t="str">
            <v>-</v>
          </cell>
          <cell r="BD73" t="str">
            <v>-</v>
          </cell>
          <cell r="BE73" t="str">
            <v>-</v>
          </cell>
          <cell r="BF73" t="str">
            <v>-</v>
          </cell>
          <cell r="BG73" t="str">
            <v>-</v>
          </cell>
          <cell r="BH73" t="str">
            <v>-</v>
          </cell>
          <cell r="BI73" t="str">
            <v>-</v>
          </cell>
          <cell r="BJ73" t="str">
            <v>-</v>
          </cell>
          <cell r="BK73" t="str">
            <v>-</v>
          </cell>
          <cell r="BL73" t="str">
            <v>-</v>
          </cell>
          <cell r="BM73" t="str">
            <v>-</v>
          </cell>
          <cell r="BN73" t="str">
            <v>-</v>
          </cell>
          <cell r="BO73" t="str">
            <v>-</v>
          </cell>
          <cell r="BP73" t="str">
            <v>-</v>
          </cell>
          <cell r="BQ73" t="str">
            <v>-</v>
          </cell>
        </row>
        <row r="74">
          <cell r="A74" t="str">
            <v>YUL4</v>
          </cell>
          <cell r="B74">
            <v>13</v>
          </cell>
          <cell r="C74">
            <v>13.8</v>
          </cell>
          <cell r="D74">
            <v>13.2</v>
          </cell>
          <cell r="E74">
            <v>13</v>
          </cell>
          <cell r="F74">
            <v>12.5</v>
          </cell>
          <cell r="G74">
            <v>13</v>
          </cell>
          <cell r="H74">
            <v>13.3</v>
          </cell>
          <cell r="I74">
            <v>13.2</v>
          </cell>
          <cell r="J74">
            <v>13.5</v>
          </cell>
          <cell r="K74">
            <v>13.1</v>
          </cell>
          <cell r="L74">
            <v>2573</v>
          </cell>
          <cell r="M74">
            <v>2715</v>
          </cell>
          <cell r="N74">
            <v>2608</v>
          </cell>
          <cell r="O74">
            <v>2486</v>
          </cell>
          <cell r="P74">
            <v>2433</v>
          </cell>
          <cell r="Q74">
            <v>2486</v>
          </cell>
          <cell r="R74">
            <v>2539</v>
          </cell>
          <cell r="S74">
            <v>2522</v>
          </cell>
          <cell r="T74">
            <v>2575</v>
          </cell>
          <cell r="U74">
            <v>2679</v>
          </cell>
          <cell r="V74" t="str">
            <v>20-24日</v>
          </cell>
          <cell r="W74" t="str">
            <v>超26日</v>
          </cell>
          <cell r="X74">
            <v>17.399999999999999</v>
          </cell>
          <cell r="Y74">
            <v>18.2</v>
          </cell>
          <cell r="Z74">
            <v>17.600000000000001</v>
          </cell>
          <cell r="AA74">
            <v>17.2</v>
          </cell>
          <cell r="AB74">
            <v>16.899999999999999</v>
          </cell>
          <cell r="AC74">
            <v>17.2</v>
          </cell>
          <cell r="AD74">
            <v>17.5</v>
          </cell>
          <cell r="AE74">
            <v>17.399999999999999</v>
          </cell>
          <cell r="AF74">
            <v>17.7</v>
          </cell>
          <cell r="AG74">
            <v>17.5</v>
          </cell>
          <cell r="AH74" t="str">
            <v>18-22日</v>
          </cell>
          <cell r="AI74" t="str">
            <v>超24日</v>
          </cell>
          <cell r="AJ74" t="str">
            <v>-</v>
          </cell>
          <cell r="AK74" t="str">
            <v>-</v>
          </cell>
          <cell r="AL74" t="str">
            <v>-</v>
          </cell>
          <cell r="AM74" t="str">
            <v>-</v>
          </cell>
          <cell r="AN74" t="str">
            <v>-</v>
          </cell>
          <cell r="AO74" t="str">
            <v>-</v>
          </cell>
          <cell r="AP74" t="str">
            <v>-</v>
          </cell>
          <cell r="AQ74" t="str">
            <v>-</v>
          </cell>
          <cell r="AR74" t="str">
            <v>-</v>
          </cell>
          <cell r="AS74" t="str">
            <v>-</v>
          </cell>
          <cell r="AT74" t="str">
            <v>-</v>
          </cell>
          <cell r="AU74" t="str">
            <v>-</v>
          </cell>
          <cell r="AV74" t="str">
            <v>-</v>
          </cell>
          <cell r="AW74" t="str">
            <v>-</v>
          </cell>
          <cell r="AX74" t="str">
            <v>-</v>
          </cell>
          <cell r="AY74" t="str">
            <v>-</v>
          </cell>
          <cell r="AZ74" t="str">
            <v>-</v>
          </cell>
          <cell r="BA74" t="str">
            <v>-</v>
          </cell>
          <cell r="BB74" t="str">
            <v>-</v>
          </cell>
          <cell r="BC74" t="str">
            <v>-</v>
          </cell>
          <cell r="BD74" t="str">
            <v>-</v>
          </cell>
          <cell r="BE74" t="str">
            <v>-</v>
          </cell>
          <cell r="BF74" t="str">
            <v>-</v>
          </cell>
          <cell r="BG74" t="str">
            <v>-</v>
          </cell>
          <cell r="BH74" t="str">
            <v>-</v>
          </cell>
          <cell r="BI74" t="str">
            <v>-</v>
          </cell>
          <cell r="BJ74" t="str">
            <v>-</v>
          </cell>
          <cell r="BK74" t="str">
            <v>-</v>
          </cell>
          <cell r="BL74" t="str">
            <v>-</v>
          </cell>
          <cell r="BM74" t="str">
            <v>-</v>
          </cell>
          <cell r="BN74" t="str">
            <v>-</v>
          </cell>
          <cell r="BO74" t="str">
            <v>-</v>
          </cell>
          <cell r="BP74" t="str">
            <v>-</v>
          </cell>
          <cell r="BQ74" t="str">
            <v>-</v>
          </cell>
        </row>
        <row r="75">
          <cell r="A75" t="str">
            <v>YUL5</v>
          </cell>
          <cell r="B75">
            <v>13</v>
          </cell>
          <cell r="C75">
            <v>13.8</v>
          </cell>
          <cell r="D75">
            <v>13.2</v>
          </cell>
          <cell r="E75">
            <v>13</v>
          </cell>
          <cell r="F75">
            <v>12.5</v>
          </cell>
          <cell r="G75">
            <v>13</v>
          </cell>
          <cell r="H75">
            <v>13.3</v>
          </cell>
          <cell r="I75">
            <v>13.2</v>
          </cell>
          <cell r="J75">
            <v>13.5</v>
          </cell>
          <cell r="K75">
            <v>13.1</v>
          </cell>
          <cell r="L75">
            <v>2573</v>
          </cell>
          <cell r="M75">
            <v>2715</v>
          </cell>
          <cell r="N75">
            <v>2608</v>
          </cell>
          <cell r="O75">
            <v>2486</v>
          </cell>
          <cell r="P75">
            <v>2433</v>
          </cell>
          <cell r="Q75">
            <v>2486</v>
          </cell>
          <cell r="R75">
            <v>2539</v>
          </cell>
          <cell r="S75">
            <v>2522</v>
          </cell>
          <cell r="T75">
            <v>2575</v>
          </cell>
          <cell r="U75">
            <v>2679</v>
          </cell>
          <cell r="V75" t="str">
            <v>20-24日</v>
          </cell>
          <cell r="W75" t="str">
            <v>超26日</v>
          </cell>
          <cell r="X75">
            <v>17.399999999999999</v>
          </cell>
          <cell r="Y75">
            <v>18.2</v>
          </cell>
          <cell r="Z75">
            <v>17.600000000000001</v>
          </cell>
          <cell r="AA75">
            <v>17.2</v>
          </cell>
          <cell r="AB75">
            <v>16.899999999999999</v>
          </cell>
          <cell r="AC75">
            <v>17.2</v>
          </cell>
          <cell r="AD75">
            <v>17.5</v>
          </cell>
          <cell r="AE75">
            <v>17.399999999999999</v>
          </cell>
          <cell r="AF75">
            <v>17.7</v>
          </cell>
          <cell r="AG75">
            <v>17.5</v>
          </cell>
          <cell r="AH75" t="str">
            <v>18-22日</v>
          </cell>
          <cell r="AI75" t="str">
            <v>超24日</v>
          </cell>
          <cell r="AJ75" t="str">
            <v>-</v>
          </cell>
          <cell r="AK75" t="str">
            <v>-</v>
          </cell>
          <cell r="AL75" t="str">
            <v>-</v>
          </cell>
          <cell r="AM75" t="str">
            <v>-</v>
          </cell>
          <cell r="AN75" t="str">
            <v>-</v>
          </cell>
          <cell r="AO75" t="str">
            <v>-</v>
          </cell>
          <cell r="AP75" t="str">
            <v>-</v>
          </cell>
          <cell r="AQ75" t="str">
            <v>-</v>
          </cell>
          <cell r="AR75" t="str">
            <v>-</v>
          </cell>
          <cell r="AS75" t="str">
            <v>-</v>
          </cell>
          <cell r="AT75" t="str">
            <v>-</v>
          </cell>
          <cell r="AU75" t="str">
            <v>-</v>
          </cell>
          <cell r="AV75" t="str">
            <v>-</v>
          </cell>
          <cell r="AW75" t="str">
            <v>-</v>
          </cell>
          <cell r="AX75" t="str">
            <v>-</v>
          </cell>
          <cell r="AY75" t="str">
            <v>-</v>
          </cell>
          <cell r="AZ75" t="str">
            <v>-</v>
          </cell>
          <cell r="BA75" t="str">
            <v>-</v>
          </cell>
          <cell r="BB75" t="str">
            <v>-</v>
          </cell>
          <cell r="BC75" t="str">
            <v>-</v>
          </cell>
          <cell r="BD75" t="str">
            <v>-</v>
          </cell>
          <cell r="BE75" t="str">
            <v>-</v>
          </cell>
          <cell r="BF75" t="str">
            <v>-</v>
          </cell>
          <cell r="BG75" t="str">
            <v>-</v>
          </cell>
          <cell r="BH75" t="str">
            <v>-</v>
          </cell>
          <cell r="BI75" t="str">
            <v>-</v>
          </cell>
          <cell r="BJ75" t="str">
            <v>-</v>
          </cell>
          <cell r="BK75" t="str">
            <v>-</v>
          </cell>
          <cell r="BL75" t="str">
            <v>-</v>
          </cell>
          <cell r="BM75" t="str">
            <v>-</v>
          </cell>
          <cell r="BN75" t="str">
            <v>-</v>
          </cell>
          <cell r="BO75" t="str">
            <v>-</v>
          </cell>
          <cell r="BP75" t="str">
            <v>-</v>
          </cell>
          <cell r="BQ75" t="str">
            <v>-</v>
          </cell>
        </row>
        <row r="76">
          <cell r="A76" t="str">
            <v>YUL6</v>
          </cell>
          <cell r="B76">
            <v>13</v>
          </cell>
          <cell r="C76">
            <v>13.8</v>
          </cell>
          <cell r="D76">
            <v>13.2</v>
          </cell>
          <cell r="E76">
            <v>13</v>
          </cell>
          <cell r="F76">
            <v>12.5</v>
          </cell>
          <cell r="G76">
            <v>13</v>
          </cell>
          <cell r="H76">
            <v>13.3</v>
          </cell>
          <cell r="I76">
            <v>13.2</v>
          </cell>
          <cell r="J76">
            <v>13.5</v>
          </cell>
          <cell r="K76">
            <v>13.1</v>
          </cell>
          <cell r="L76">
            <v>2573</v>
          </cell>
          <cell r="M76">
            <v>2715</v>
          </cell>
          <cell r="N76">
            <v>2608</v>
          </cell>
          <cell r="O76">
            <v>2486</v>
          </cell>
          <cell r="P76">
            <v>2433</v>
          </cell>
          <cell r="Q76">
            <v>2486</v>
          </cell>
          <cell r="R76">
            <v>2539</v>
          </cell>
          <cell r="S76">
            <v>2522</v>
          </cell>
          <cell r="T76">
            <v>2575</v>
          </cell>
          <cell r="U76">
            <v>2679</v>
          </cell>
          <cell r="V76" t="str">
            <v>20-24日</v>
          </cell>
          <cell r="W76" t="str">
            <v>超26日</v>
          </cell>
          <cell r="X76">
            <v>17.399999999999999</v>
          </cell>
          <cell r="Y76">
            <v>18.2</v>
          </cell>
          <cell r="Z76">
            <v>17.600000000000001</v>
          </cell>
          <cell r="AA76">
            <v>17.2</v>
          </cell>
          <cell r="AB76">
            <v>16.899999999999999</v>
          </cell>
          <cell r="AC76">
            <v>17.2</v>
          </cell>
          <cell r="AD76">
            <v>17.5</v>
          </cell>
          <cell r="AE76">
            <v>17.399999999999999</v>
          </cell>
          <cell r="AF76">
            <v>17.7</v>
          </cell>
          <cell r="AG76">
            <v>17.5</v>
          </cell>
          <cell r="AH76" t="str">
            <v>18-22日</v>
          </cell>
          <cell r="AI76" t="str">
            <v>超24日</v>
          </cell>
          <cell r="AJ76" t="str">
            <v>-</v>
          </cell>
          <cell r="AK76" t="str">
            <v>-</v>
          </cell>
          <cell r="AL76" t="str">
            <v>-</v>
          </cell>
          <cell r="AM76" t="str">
            <v>-</v>
          </cell>
          <cell r="AN76" t="str">
            <v>-</v>
          </cell>
          <cell r="AO76" t="str">
            <v>-</v>
          </cell>
          <cell r="AP76" t="str">
            <v>-</v>
          </cell>
          <cell r="AQ76" t="str">
            <v>-</v>
          </cell>
          <cell r="AR76" t="str">
            <v>-</v>
          </cell>
          <cell r="AS76" t="str">
            <v>-</v>
          </cell>
          <cell r="AT76" t="str">
            <v>-</v>
          </cell>
          <cell r="AU76" t="str">
            <v>-</v>
          </cell>
          <cell r="AV76" t="str">
            <v>-</v>
          </cell>
          <cell r="AW76" t="str">
            <v>-</v>
          </cell>
          <cell r="AX76" t="str">
            <v>-</v>
          </cell>
          <cell r="AY76" t="str">
            <v>-</v>
          </cell>
          <cell r="AZ76" t="str">
            <v>-</v>
          </cell>
          <cell r="BA76" t="str">
            <v>-</v>
          </cell>
          <cell r="BB76" t="str">
            <v>-</v>
          </cell>
          <cell r="BC76" t="str">
            <v>-</v>
          </cell>
          <cell r="BD76" t="str">
            <v>-</v>
          </cell>
          <cell r="BE76" t="str">
            <v>-</v>
          </cell>
          <cell r="BF76" t="str">
            <v>-</v>
          </cell>
          <cell r="BG76" t="str">
            <v>-</v>
          </cell>
          <cell r="BH76" t="str">
            <v>-</v>
          </cell>
          <cell r="BI76" t="str">
            <v>-</v>
          </cell>
          <cell r="BJ76" t="str">
            <v>-</v>
          </cell>
          <cell r="BK76" t="str">
            <v>-</v>
          </cell>
          <cell r="BL76" t="str">
            <v>-</v>
          </cell>
          <cell r="BM76" t="str">
            <v>-</v>
          </cell>
          <cell r="BN76" t="str">
            <v>-</v>
          </cell>
          <cell r="BO76" t="str">
            <v>-</v>
          </cell>
          <cell r="BP76" t="str">
            <v>-</v>
          </cell>
          <cell r="BQ76" t="str">
            <v>-</v>
          </cell>
        </row>
        <row r="77">
          <cell r="A77" t="str">
            <v>YUL7</v>
          </cell>
          <cell r="B77">
            <v>13</v>
          </cell>
          <cell r="C77">
            <v>13.8</v>
          </cell>
          <cell r="D77">
            <v>13.2</v>
          </cell>
          <cell r="E77">
            <v>13</v>
          </cell>
          <cell r="F77">
            <v>12.5</v>
          </cell>
          <cell r="G77">
            <v>13</v>
          </cell>
          <cell r="H77">
            <v>13.3</v>
          </cell>
          <cell r="I77">
            <v>13.2</v>
          </cell>
          <cell r="J77">
            <v>13.5</v>
          </cell>
          <cell r="K77">
            <v>13.1</v>
          </cell>
          <cell r="L77">
            <v>2573</v>
          </cell>
          <cell r="M77">
            <v>2715</v>
          </cell>
          <cell r="N77">
            <v>2608</v>
          </cell>
          <cell r="O77">
            <v>2486</v>
          </cell>
          <cell r="P77">
            <v>2433</v>
          </cell>
          <cell r="Q77">
            <v>2486</v>
          </cell>
          <cell r="R77">
            <v>2539</v>
          </cell>
          <cell r="S77">
            <v>2522</v>
          </cell>
          <cell r="T77">
            <v>2575</v>
          </cell>
          <cell r="U77">
            <v>2679</v>
          </cell>
          <cell r="V77" t="str">
            <v>20-24日</v>
          </cell>
          <cell r="W77" t="str">
            <v>超26日</v>
          </cell>
          <cell r="X77">
            <v>17.399999999999999</v>
          </cell>
          <cell r="Y77">
            <v>18.2</v>
          </cell>
          <cell r="Z77">
            <v>17.600000000000001</v>
          </cell>
          <cell r="AA77">
            <v>17.2</v>
          </cell>
          <cell r="AB77">
            <v>16.899999999999999</v>
          </cell>
          <cell r="AC77">
            <v>17.2</v>
          </cell>
          <cell r="AD77">
            <v>17.5</v>
          </cell>
          <cell r="AE77">
            <v>17.399999999999999</v>
          </cell>
          <cell r="AF77">
            <v>17.7</v>
          </cell>
          <cell r="AG77">
            <v>17.5</v>
          </cell>
          <cell r="AH77" t="str">
            <v>18-22日</v>
          </cell>
          <cell r="AI77" t="str">
            <v>超24日</v>
          </cell>
          <cell r="AJ77" t="str">
            <v>-</v>
          </cell>
          <cell r="AK77" t="str">
            <v>-</v>
          </cell>
          <cell r="AL77" t="str">
            <v>-</v>
          </cell>
          <cell r="AM77" t="str">
            <v>-</v>
          </cell>
          <cell r="AN77" t="str">
            <v>-</v>
          </cell>
          <cell r="AO77" t="str">
            <v>-</v>
          </cell>
          <cell r="AP77" t="str">
            <v>-</v>
          </cell>
          <cell r="AQ77" t="str">
            <v>-</v>
          </cell>
          <cell r="AR77" t="str">
            <v>-</v>
          </cell>
          <cell r="AS77" t="str">
            <v>-</v>
          </cell>
          <cell r="AT77" t="str">
            <v>-</v>
          </cell>
          <cell r="AU77" t="str">
            <v>-</v>
          </cell>
          <cell r="AV77" t="str">
            <v>-</v>
          </cell>
          <cell r="AW77" t="str">
            <v>-</v>
          </cell>
          <cell r="AX77" t="str">
            <v>-</v>
          </cell>
          <cell r="AY77" t="str">
            <v>-</v>
          </cell>
          <cell r="AZ77" t="str">
            <v>-</v>
          </cell>
          <cell r="BA77" t="str">
            <v>-</v>
          </cell>
          <cell r="BB77" t="str">
            <v>-</v>
          </cell>
          <cell r="BC77" t="str">
            <v>-</v>
          </cell>
          <cell r="BD77" t="str">
            <v>-</v>
          </cell>
          <cell r="BE77" t="str">
            <v>-</v>
          </cell>
          <cell r="BF77" t="str">
            <v>-</v>
          </cell>
          <cell r="BG77" t="str">
            <v>-</v>
          </cell>
          <cell r="BH77" t="str">
            <v>-</v>
          </cell>
          <cell r="BI77" t="str">
            <v>-</v>
          </cell>
          <cell r="BJ77" t="str">
            <v>-</v>
          </cell>
          <cell r="BK77" t="str">
            <v>-</v>
          </cell>
          <cell r="BL77" t="str">
            <v>-</v>
          </cell>
          <cell r="BM77" t="str">
            <v>-</v>
          </cell>
          <cell r="BN77" t="str">
            <v>-</v>
          </cell>
          <cell r="BO77" t="str">
            <v>-</v>
          </cell>
          <cell r="BP77" t="str">
            <v>-</v>
          </cell>
          <cell r="BQ77" t="str">
            <v>-</v>
          </cell>
        </row>
        <row r="78">
          <cell r="A78" t="str">
            <v>YUL8</v>
          </cell>
          <cell r="B78">
            <v>13</v>
          </cell>
          <cell r="C78">
            <v>13.8</v>
          </cell>
          <cell r="D78">
            <v>13.2</v>
          </cell>
          <cell r="E78">
            <v>13</v>
          </cell>
          <cell r="F78">
            <v>12.5</v>
          </cell>
          <cell r="G78">
            <v>13</v>
          </cell>
          <cell r="H78">
            <v>13.3</v>
          </cell>
          <cell r="I78">
            <v>13.2</v>
          </cell>
          <cell r="J78">
            <v>13.5</v>
          </cell>
          <cell r="K78">
            <v>13.1</v>
          </cell>
          <cell r="L78">
            <v>2573</v>
          </cell>
          <cell r="M78">
            <v>2715</v>
          </cell>
          <cell r="N78">
            <v>2608</v>
          </cell>
          <cell r="O78">
            <v>2486</v>
          </cell>
          <cell r="P78">
            <v>2433</v>
          </cell>
          <cell r="Q78">
            <v>2486</v>
          </cell>
          <cell r="R78">
            <v>2539</v>
          </cell>
          <cell r="S78">
            <v>2522</v>
          </cell>
          <cell r="T78">
            <v>2575</v>
          </cell>
          <cell r="U78">
            <v>2679</v>
          </cell>
          <cell r="V78" t="str">
            <v>20-24日</v>
          </cell>
          <cell r="W78" t="str">
            <v>超26日</v>
          </cell>
          <cell r="X78">
            <v>17.399999999999999</v>
          </cell>
          <cell r="Y78">
            <v>18.2</v>
          </cell>
          <cell r="Z78">
            <v>17.600000000000001</v>
          </cell>
          <cell r="AA78">
            <v>17.2</v>
          </cell>
          <cell r="AB78">
            <v>16.899999999999999</v>
          </cell>
          <cell r="AC78">
            <v>17.2</v>
          </cell>
          <cell r="AD78">
            <v>17.5</v>
          </cell>
          <cell r="AE78">
            <v>17.399999999999999</v>
          </cell>
          <cell r="AF78">
            <v>17.7</v>
          </cell>
          <cell r="AG78">
            <v>17.5</v>
          </cell>
          <cell r="AH78" t="str">
            <v>18-22日</v>
          </cell>
          <cell r="AI78" t="str">
            <v>超24日</v>
          </cell>
          <cell r="AJ78" t="str">
            <v>-</v>
          </cell>
          <cell r="AK78" t="str">
            <v>-</v>
          </cell>
          <cell r="AL78" t="str">
            <v>-</v>
          </cell>
          <cell r="AM78" t="str">
            <v>-</v>
          </cell>
          <cell r="AN78" t="str">
            <v>-</v>
          </cell>
          <cell r="AO78" t="str">
            <v>-</v>
          </cell>
          <cell r="AP78" t="str">
            <v>-</v>
          </cell>
          <cell r="AQ78" t="str">
            <v>-</v>
          </cell>
          <cell r="AR78" t="str">
            <v>-</v>
          </cell>
          <cell r="AS78" t="str">
            <v>-</v>
          </cell>
          <cell r="AT78" t="str">
            <v>-</v>
          </cell>
          <cell r="AU78" t="str">
            <v>-</v>
          </cell>
          <cell r="AV78" t="str">
            <v>-</v>
          </cell>
          <cell r="AW78" t="str">
            <v>-</v>
          </cell>
          <cell r="AX78" t="str">
            <v>-</v>
          </cell>
          <cell r="AY78" t="str">
            <v>-</v>
          </cell>
          <cell r="AZ78" t="str">
            <v>-</v>
          </cell>
          <cell r="BA78" t="str">
            <v>-</v>
          </cell>
          <cell r="BB78" t="str">
            <v>-</v>
          </cell>
          <cell r="BC78" t="str">
            <v>-</v>
          </cell>
          <cell r="BD78" t="str">
            <v>-</v>
          </cell>
          <cell r="BE78" t="str">
            <v>-</v>
          </cell>
          <cell r="BF78" t="str">
            <v>-</v>
          </cell>
          <cell r="BG78" t="str">
            <v>-</v>
          </cell>
          <cell r="BH78" t="str">
            <v>-</v>
          </cell>
          <cell r="BI78" t="str">
            <v>-</v>
          </cell>
          <cell r="BJ78" t="str">
            <v>-</v>
          </cell>
          <cell r="BK78" t="str">
            <v>-</v>
          </cell>
          <cell r="BL78" t="str">
            <v>-</v>
          </cell>
          <cell r="BM78" t="str">
            <v>-</v>
          </cell>
          <cell r="BN78" t="str">
            <v>-</v>
          </cell>
          <cell r="BO78" t="str">
            <v>-</v>
          </cell>
          <cell r="BP78" t="str">
            <v>-</v>
          </cell>
          <cell r="BQ78" t="str">
            <v>-</v>
          </cell>
        </row>
        <row r="79">
          <cell r="A79" t="str">
            <v>YUL9</v>
          </cell>
          <cell r="B79">
            <v>13</v>
          </cell>
          <cell r="C79">
            <v>13.8</v>
          </cell>
          <cell r="D79">
            <v>13.2</v>
          </cell>
          <cell r="E79">
            <v>13</v>
          </cell>
          <cell r="F79">
            <v>12.5</v>
          </cell>
          <cell r="G79">
            <v>13</v>
          </cell>
          <cell r="H79">
            <v>13.3</v>
          </cell>
          <cell r="I79">
            <v>13.2</v>
          </cell>
          <cell r="J79">
            <v>13.5</v>
          </cell>
          <cell r="K79">
            <v>13.1</v>
          </cell>
          <cell r="L79">
            <v>2573</v>
          </cell>
          <cell r="M79">
            <v>2715</v>
          </cell>
          <cell r="N79">
            <v>2608</v>
          </cell>
          <cell r="O79">
            <v>2486</v>
          </cell>
          <cell r="P79">
            <v>2433</v>
          </cell>
          <cell r="Q79">
            <v>2486</v>
          </cell>
          <cell r="R79">
            <v>2539</v>
          </cell>
          <cell r="S79">
            <v>2522</v>
          </cell>
          <cell r="T79">
            <v>2575</v>
          </cell>
          <cell r="U79">
            <v>2679</v>
          </cell>
          <cell r="V79" t="str">
            <v>20-24日</v>
          </cell>
          <cell r="W79" t="str">
            <v>超26日</v>
          </cell>
          <cell r="X79">
            <v>17.399999999999999</v>
          </cell>
          <cell r="Y79">
            <v>18.2</v>
          </cell>
          <cell r="Z79">
            <v>17.600000000000001</v>
          </cell>
          <cell r="AA79">
            <v>17.2</v>
          </cell>
          <cell r="AB79">
            <v>16.899999999999999</v>
          </cell>
          <cell r="AC79">
            <v>17.2</v>
          </cell>
          <cell r="AD79">
            <v>17.5</v>
          </cell>
          <cell r="AE79">
            <v>17.399999999999999</v>
          </cell>
          <cell r="AF79">
            <v>17.7</v>
          </cell>
          <cell r="AG79">
            <v>17.5</v>
          </cell>
          <cell r="AH79" t="str">
            <v>18-22日</v>
          </cell>
          <cell r="AI79" t="str">
            <v>超24日</v>
          </cell>
          <cell r="AJ79" t="str">
            <v>-</v>
          </cell>
          <cell r="AK79" t="str">
            <v>-</v>
          </cell>
          <cell r="AL79" t="str">
            <v>-</v>
          </cell>
          <cell r="AM79" t="str">
            <v>-</v>
          </cell>
          <cell r="AN79" t="str">
            <v>-</v>
          </cell>
          <cell r="AO79" t="str">
            <v>-</v>
          </cell>
          <cell r="AP79" t="str">
            <v>-</v>
          </cell>
          <cell r="AQ79" t="str">
            <v>-</v>
          </cell>
          <cell r="AR79" t="str">
            <v>-</v>
          </cell>
          <cell r="AS79" t="str">
            <v>-</v>
          </cell>
          <cell r="AT79" t="str">
            <v>-</v>
          </cell>
          <cell r="AU79" t="str">
            <v>-</v>
          </cell>
          <cell r="AV79" t="str">
            <v>-</v>
          </cell>
          <cell r="AW79" t="str">
            <v>-</v>
          </cell>
          <cell r="AX79" t="str">
            <v>-</v>
          </cell>
          <cell r="AY79" t="str">
            <v>-</v>
          </cell>
          <cell r="AZ79" t="str">
            <v>-</v>
          </cell>
          <cell r="BA79" t="str">
            <v>-</v>
          </cell>
          <cell r="BB79" t="str">
            <v>-</v>
          </cell>
          <cell r="BC79" t="str">
            <v>-</v>
          </cell>
          <cell r="BD79" t="str">
            <v>-</v>
          </cell>
          <cell r="BE79" t="str">
            <v>-</v>
          </cell>
          <cell r="BF79" t="str">
            <v>-</v>
          </cell>
          <cell r="BG79" t="str">
            <v>-</v>
          </cell>
          <cell r="BH79" t="str">
            <v>-</v>
          </cell>
          <cell r="BI79" t="str">
            <v>-</v>
          </cell>
          <cell r="BJ79" t="str">
            <v>-</v>
          </cell>
          <cell r="BK79" t="str">
            <v>-</v>
          </cell>
          <cell r="BL79" t="str">
            <v>-</v>
          </cell>
          <cell r="BM79" t="str">
            <v>-</v>
          </cell>
          <cell r="BN79" t="str">
            <v>-</v>
          </cell>
          <cell r="BO79" t="str">
            <v>-</v>
          </cell>
          <cell r="BP79" t="str">
            <v>-</v>
          </cell>
          <cell r="BQ79" t="str">
            <v>-</v>
          </cell>
        </row>
        <row r="80">
          <cell r="A80" t="str">
            <v>海外仓头程</v>
          </cell>
          <cell r="B80" t="str">
            <v>-</v>
          </cell>
          <cell r="C80" t="str">
            <v>-</v>
          </cell>
          <cell r="D80" t="str">
            <v>-</v>
          </cell>
          <cell r="E80" t="str">
            <v>-</v>
          </cell>
          <cell r="F80" t="str">
            <v>-</v>
          </cell>
          <cell r="G80" t="str">
            <v>-</v>
          </cell>
          <cell r="H80" t="str">
            <v>-</v>
          </cell>
          <cell r="I80" t="str">
            <v>-</v>
          </cell>
          <cell r="J80" t="str">
            <v>-</v>
          </cell>
          <cell r="K80" t="str">
            <v>-</v>
          </cell>
          <cell r="L80" t="str">
            <v>-</v>
          </cell>
          <cell r="M80" t="str">
            <v>-</v>
          </cell>
          <cell r="N80" t="str">
            <v>-</v>
          </cell>
          <cell r="O80" t="str">
            <v>-</v>
          </cell>
          <cell r="P80" t="str">
            <v>-</v>
          </cell>
          <cell r="Q80" t="str">
            <v>-</v>
          </cell>
          <cell r="R80" t="str">
            <v>-</v>
          </cell>
          <cell r="S80" t="str">
            <v>-</v>
          </cell>
          <cell r="T80" t="str">
            <v>-</v>
          </cell>
          <cell r="U80" t="str">
            <v>-</v>
          </cell>
          <cell r="V80" t="str">
            <v>-</v>
          </cell>
          <cell r="W80" t="str">
            <v>-</v>
          </cell>
          <cell r="X80" t="str">
            <v>-</v>
          </cell>
          <cell r="Y80" t="str">
            <v>-</v>
          </cell>
          <cell r="Z80" t="str">
            <v>-</v>
          </cell>
          <cell r="AA80" t="str">
            <v>-</v>
          </cell>
          <cell r="AB80" t="str">
            <v>-</v>
          </cell>
          <cell r="AC80" t="str">
            <v>-</v>
          </cell>
          <cell r="AD80" t="str">
            <v>-</v>
          </cell>
          <cell r="AE80" t="str">
            <v>-</v>
          </cell>
          <cell r="AF80" t="str">
            <v>-</v>
          </cell>
          <cell r="AG80" t="str">
            <v>-</v>
          </cell>
          <cell r="AH80" t="str">
            <v>-</v>
          </cell>
          <cell r="AI80" t="str">
            <v>-</v>
          </cell>
          <cell r="AJ80">
            <v>12.6</v>
          </cell>
          <cell r="AK80">
            <v>13.6</v>
          </cell>
          <cell r="AL80">
            <v>13</v>
          </cell>
          <cell r="AM80">
            <v>12.6</v>
          </cell>
          <cell r="AN80">
            <v>12.2</v>
          </cell>
          <cell r="AO80">
            <v>12.6</v>
          </cell>
          <cell r="AP80">
            <v>12.9</v>
          </cell>
          <cell r="AQ80">
            <v>12.8</v>
          </cell>
          <cell r="AR80">
            <v>13.1</v>
          </cell>
          <cell r="AS80">
            <v>12.9</v>
          </cell>
          <cell r="AT80">
            <v>2400</v>
          </cell>
          <cell r="AU80">
            <v>2542</v>
          </cell>
          <cell r="AV80">
            <v>2435</v>
          </cell>
          <cell r="AW80">
            <v>2363</v>
          </cell>
          <cell r="AX80">
            <v>2310</v>
          </cell>
          <cell r="AY80">
            <v>2363</v>
          </cell>
          <cell r="AZ80">
            <v>2416</v>
          </cell>
          <cell r="BA80">
            <v>2399</v>
          </cell>
          <cell r="BB80">
            <v>2452</v>
          </cell>
          <cell r="BC80">
            <v>2506</v>
          </cell>
          <cell r="BD80" t="str">
            <v>-</v>
          </cell>
          <cell r="BE80" t="str">
            <v>-</v>
          </cell>
          <cell r="BF80" t="str">
            <v>-</v>
          </cell>
          <cell r="BG80" t="str">
            <v>-</v>
          </cell>
          <cell r="BH80" t="str">
            <v>-</v>
          </cell>
          <cell r="BI80" t="str">
            <v>-</v>
          </cell>
          <cell r="BJ80" t="str">
            <v>-</v>
          </cell>
          <cell r="BK80" t="str">
            <v>-</v>
          </cell>
          <cell r="BL80" t="str">
            <v>-</v>
          </cell>
          <cell r="BM80" t="str">
            <v>-</v>
          </cell>
          <cell r="BN80" t="str">
            <v>-</v>
          </cell>
          <cell r="BO80" t="str">
            <v>-</v>
          </cell>
          <cell r="BP80" t="str">
            <v>-</v>
          </cell>
          <cell r="BQ80" t="str">
            <v>-</v>
          </cell>
        </row>
        <row r="81">
          <cell r="A81" t="str">
            <v>YVR1</v>
          </cell>
          <cell r="B81" t="str">
            <v>-</v>
          </cell>
          <cell r="C81" t="str">
            <v>-</v>
          </cell>
          <cell r="D81" t="str">
            <v>-</v>
          </cell>
          <cell r="E81" t="str">
            <v>-</v>
          </cell>
          <cell r="F81" t="str">
            <v>-</v>
          </cell>
          <cell r="G81" t="str">
            <v>-</v>
          </cell>
          <cell r="H81" t="str">
            <v>-</v>
          </cell>
          <cell r="I81" t="str">
            <v>-</v>
          </cell>
          <cell r="J81" t="str">
            <v>-</v>
          </cell>
          <cell r="K81" t="str">
            <v>-</v>
          </cell>
          <cell r="L81" t="str">
            <v>-</v>
          </cell>
          <cell r="M81" t="str">
            <v>-</v>
          </cell>
          <cell r="N81" t="str">
            <v>-</v>
          </cell>
          <cell r="O81" t="str">
            <v>-</v>
          </cell>
          <cell r="P81" t="str">
            <v>-</v>
          </cell>
          <cell r="Q81" t="str">
            <v>-</v>
          </cell>
          <cell r="R81" t="str">
            <v>-</v>
          </cell>
          <cell r="S81" t="str">
            <v>-</v>
          </cell>
          <cell r="T81" t="str">
            <v>-</v>
          </cell>
          <cell r="U81" t="str">
            <v>-</v>
          </cell>
          <cell r="V81" t="str">
            <v>-</v>
          </cell>
          <cell r="W81" t="str">
            <v>-</v>
          </cell>
          <cell r="X81" t="str">
            <v>-</v>
          </cell>
          <cell r="Y81" t="str">
            <v>-</v>
          </cell>
          <cell r="Z81" t="str">
            <v>-</v>
          </cell>
          <cell r="AA81" t="str">
            <v>-</v>
          </cell>
          <cell r="AB81" t="str">
            <v>-</v>
          </cell>
          <cell r="AC81" t="str">
            <v>-</v>
          </cell>
          <cell r="AD81" t="str">
            <v>-</v>
          </cell>
          <cell r="AE81" t="str">
            <v>-</v>
          </cell>
          <cell r="AF81" t="str">
            <v>-</v>
          </cell>
          <cell r="AG81" t="str">
            <v>-</v>
          </cell>
          <cell r="AH81" t="str">
            <v>-</v>
          </cell>
          <cell r="AI81" t="str">
            <v>-</v>
          </cell>
          <cell r="AJ81">
            <v>12.9</v>
          </cell>
          <cell r="AK81">
            <v>13.9</v>
          </cell>
          <cell r="AL81">
            <v>13.3</v>
          </cell>
          <cell r="AM81">
            <v>12.9</v>
          </cell>
          <cell r="AN81">
            <v>12.5</v>
          </cell>
          <cell r="AO81">
            <v>12.9</v>
          </cell>
          <cell r="AP81">
            <v>13.2</v>
          </cell>
          <cell r="AQ81">
            <v>13.1</v>
          </cell>
          <cell r="AR81">
            <v>13.4</v>
          </cell>
          <cell r="AS81">
            <v>13.2</v>
          </cell>
          <cell r="AT81">
            <v>2453</v>
          </cell>
          <cell r="AU81">
            <v>2595</v>
          </cell>
          <cell r="AV81">
            <v>2488</v>
          </cell>
          <cell r="AW81">
            <v>2416</v>
          </cell>
          <cell r="AX81">
            <v>2363</v>
          </cell>
          <cell r="AY81">
            <v>2416</v>
          </cell>
          <cell r="AZ81">
            <v>2469</v>
          </cell>
          <cell r="BA81">
            <v>2452</v>
          </cell>
          <cell r="BB81">
            <v>2505</v>
          </cell>
          <cell r="BC81">
            <v>2559</v>
          </cell>
          <cell r="BD81" t="str">
            <v>20-24日</v>
          </cell>
          <cell r="BE81" t="str">
            <v>超26日</v>
          </cell>
          <cell r="BF81">
            <v>16.7</v>
          </cell>
          <cell r="BG81">
            <v>17.5</v>
          </cell>
          <cell r="BH81">
            <v>16.899999999999999</v>
          </cell>
          <cell r="BI81">
            <v>16.5</v>
          </cell>
          <cell r="BJ81">
            <v>16.2</v>
          </cell>
          <cell r="BK81">
            <v>16.5</v>
          </cell>
          <cell r="BL81">
            <v>16.8</v>
          </cell>
          <cell r="BM81">
            <v>16.7</v>
          </cell>
          <cell r="BN81">
            <v>17</v>
          </cell>
          <cell r="BO81">
            <v>16.8</v>
          </cell>
          <cell r="BP81" t="str">
            <v>18-22日</v>
          </cell>
          <cell r="BQ81" t="str">
            <v>超24日</v>
          </cell>
        </row>
        <row r="82">
          <cell r="A82" t="str">
            <v>YVR2</v>
          </cell>
          <cell r="B82" t="str">
            <v>-</v>
          </cell>
          <cell r="C82" t="str">
            <v>-</v>
          </cell>
          <cell r="D82" t="str">
            <v>-</v>
          </cell>
          <cell r="E82" t="str">
            <v>-</v>
          </cell>
          <cell r="F82" t="str">
            <v>-</v>
          </cell>
          <cell r="G82" t="str">
            <v>-</v>
          </cell>
          <cell r="H82" t="str">
            <v>-</v>
          </cell>
          <cell r="I82" t="str">
            <v>-</v>
          </cell>
          <cell r="J82" t="str">
            <v>-</v>
          </cell>
          <cell r="K82" t="str">
            <v>-</v>
          </cell>
          <cell r="L82" t="str">
            <v>-</v>
          </cell>
          <cell r="M82" t="str">
            <v>-</v>
          </cell>
          <cell r="N82" t="str">
            <v>-</v>
          </cell>
          <cell r="O82" t="str">
            <v>-</v>
          </cell>
          <cell r="P82" t="str">
            <v>-</v>
          </cell>
          <cell r="Q82" t="str">
            <v>-</v>
          </cell>
          <cell r="R82" t="str">
            <v>-</v>
          </cell>
          <cell r="S82" t="str">
            <v>-</v>
          </cell>
          <cell r="T82" t="str">
            <v>-</v>
          </cell>
          <cell r="U82" t="str">
            <v>-</v>
          </cell>
          <cell r="V82" t="str">
            <v>-</v>
          </cell>
          <cell r="W82" t="str">
            <v>-</v>
          </cell>
          <cell r="X82" t="str">
            <v>-</v>
          </cell>
          <cell r="Y82" t="str">
            <v>-</v>
          </cell>
          <cell r="Z82" t="str">
            <v>-</v>
          </cell>
          <cell r="AA82" t="str">
            <v>-</v>
          </cell>
          <cell r="AB82" t="str">
            <v>-</v>
          </cell>
          <cell r="AC82" t="str">
            <v>-</v>
          </cell>
          <cell r="AD82" t="str">
            <v>-</v>
          </cell>
          <cell r="AE82" t="str">
            <v>-</v>
          </cell>
          <cell r="AF82" t="str">
            <v>-</v>
          </cell>
          <cell r="AG82" t="str">
            <v>-</v>
          </cell>
          <cell r="AH82" t="str">
            <v>-</v>
          </cell>
          <cell r="AI82" t="str">
            <v>-</v>
          </cell>
          <cell r="AJ82">
            <v>12.9</v>
          </cell>
          <cell r="AK82">
            <v>13.9</v>
          </cell>
          <cell r="AL82">
            <v>13.3</v>
          </cell>
          <cell r="AM82">
            <v>12.9</v>
          </cell>
          <cell r="AN82">
            <v>12.5</v>
          </cell>
          <cell r="AO82">
            <v>12.9</v>
          </cell>
          <cell r="AP82">
            <v>13.2</v>
          </cell>
          <cell r="AQ82">
            <v>13.1</v>
          </cell>
          <cell r="AR82">
            <v>13.4</v>
          </cell>
          <cell r="AS82">
            <v>13.2</v>
          </cell>
          <cell r="AT82">
            <v>2453</v>
          </cell>
          <cell r="AU82">
            <v>2595</v>
          </cell>
          <cell r="AV82">
            <v>2488</v>
          </cell>
          <cell r="AW82">
            <v>2416</v>
          </cell>
          <cell r="AX82">
            <v>2363</v>
          </cell>
          <cell r="AY82">
            <v>2416</v>
          </cell>
          <cell r="AZ82">
            <v>2469</v>
          </cell>
          <cell r="BA82">
            <v>2452</v>
          </cell>
          <cell r="BB82">
            <v>2505</v>
          </cell>
          <cell r="BC82">
            <v>2559</v>
          </cell>
          <cell r="BD82" t="str">
            <v>20-24日</v>
          </cell>
          <cell r="BE82" t="str">
            <v>超26日</v>
          </cell>
          <cell r="BF82">
            <v>16.7</v>
          </cell>
          <cell r="BG82">
            <v>17.5</v>
          </cell>
          <cell r="BH82">
            <v>16.899999999999999</v>
          </cell>
          <cell r="BI82">
            <v>16.5</v>
          </cell>
          <cell r="BJ82">
            <v>16.2</v>
          </cell>
          <cell r="BK82">
            <v>16.5</v>
          </cell>
          <cell r="BL82">
            <v>16.8</v>
          </cell>
          <cell r="BM82">
            <v>16.7</v>
          </cell>
          <cell r="BN82">
            <v>17</v>
          </cell>
          <cell r="BO82">
            <v>16.8</v>
          </cell>
          <cell r="BP82" t="str">
            <v>18-22日</v>
          </cell>
          <cell r="BQ82" t="str">
            <v>超24日</v>
          </cell>
        </row>
        <row r="83">
          <cell r="A83" t="str">
            <v>YVR3</v>
          </cell>
          <cell r="B83" t="str">
            <v>-</v>
          </cell>
          <cell r="C83" t="str">
            <v>-</v>
          </cell>
          <cell r="D83" t="str">
            <v>-</v>
          </cell>
          <cell r="E83" t="str">
            <v>-</v>
          </cell>
          <cell r="F83" t="str">
            <v>-</v>
          </cell>
          <cell r="G83" t="str">
            <v>-</v>
          </cell>
          <cell r="H83" t="str">
            <v>-</v>
          </cell>
          <cell r="I83" t="str">
            <v>-</v>
          </cell>
          <cell r="J83" t="str">
            <v>-</v>
          </cell>
          <cell r="K83" t="str">
            <v>-</v>
          </cell>
          <cell r="L83" t="str">
            <v>-</v>
          </cell>
          <cell r="M83" t="str">
            <v>-</v>
          </cell>
          <cell r="N83" t="str">
            <v>-</v>
          </cell>
          <cell r="O83" t="str">
            <v>-</v>
          </cell>
          <cell r="P83" t="str">
            <v>-</v>
          </cell>
          <cell r="Q83" t="str">
            <v>-</v>
          </cell>
          <cell r="R83" t="str">
            <v>-</v>
          </cell>
          <cell r="S83" t="str">
            <v>-</v>
          </cell>
          <cell r="T83" t="str">
            <v>-</v>
          </cell>
          <cell r="U83" t="str">
            <v>-</v>
          </cell>
          <cell r="V83" t="str">
            <v>-</v>
          </cell>
          <cell r="W83" t="str">
            <v>-</v>
          </cell>
          <cell r="X83" t="str">
            <v>-</v>
          </cell>
          <cell r="Y83" t="str">
            <v>-</v>
          </cell>
          <cell r="Z83" t="str">
            <v>-</v>
          </cell>
          <cell r="AA83" t="str">
            <v>-</v>
          </cell>
          <cell r="AB83" t="str">
            <v>-</v>
          </cell>
          <cell r="AC83" t="str">
            <v>-</v>
          </cell>
          <cell r="AD83" t="str">
            <v>-</v>
          </cell>
          <cell r="AE83" t="str">
            <v>-</v>
          </cell>
          <cell r="AF83" t="str">
            <v>-</v>
          </cell>
          <cell r="AG83" t="str">
            <v>-</v>
          </cell>
          <cell r="AH83" t="str">
            <v>-</v>
          </cell>
          <cell r="AI83" t="str">
            <v>-</v>
          </cell>
          <cell r="AJ83">
            <v>12.9</v>
          </cell>
          <cell r="AK83">
            <v>13.9</v>
          </cell>
          <cell r="AL83">
            <v>13.3</v>
          </cell>
          <cell r="AM83">
            <v>12.9</v>
          </cell>
          <cell r="AN83">
            <v>12.5</v>
          </cell>
          <cell r="AO83">
            <v>12.9</v>
          </cell>
          <cell r="AP83">
            <v>13.2</v>
          </cell>
          <cell r="AQ83">
            <v>13.1</v>
          </cell>
          <cell r="AR83">
            <v>13.4</v>
          </cell>
          <cell r="AS83">
            <v>13.2</v>
          </cell>
          <cell r="AT83">
            <v>2453</v>
          </cell>
          <cell r="AU83">
            <v>2595</v>
          </cell>
          <cell r="AV83">
            <v>2488</v>
          </cell>
          <cell r="AW83">
            <v>2416</v>
          </cell>
          <cell r="AX83">
            <v>2363</v>
          </cell>
          <cell r="AY83">
            <v>2416</v>
          </cell>
          <cell r="AZ83">
            <v>2469</v>
          </cell>
          <cell r="BA83">
            <v>2452</v>
          </cell>
          <cell r="BB83">
            <v>2505</v>
          </cell>
          <cell r="BC83">
            <v>2559</v>
          </cell>
          <cell r="BD83" t="str">
            <v>20-24日</v>
          </cell>
          <cell r="BE83" t="str">
            <v>超26日</v>
          </cell>
          <cell r="BF83">
            <v>16.7</v>
          </cell>
          <cell r="BG83">
            <v>17.5</v>
          </cell>
          <cell r="BH83">
            <v>16.899999999999999</v>
          </cell>
          <cell r="BI83">
            <v>16.5</v>
          </cell>
          <cell r="BJ83">
            <v>16.2</v>
          </cell>
          <cell r="BK83">
            <v>16.5</v>
          </cell>
          <cell r="BL83">
            <v>16.8</v>
          </cell>
          <cell r="BM83">
            <v>16.7</v>
          </cell>
          <cell r="BN83">
            <v>17</v>
          </cell>
          <cell r="BO83">
            <v>16.8</v>
          </cell>
          <cell r="BP83" t="str">
            <v>18-22日</v>
          </cell>
          <cell r="BQ83" t="str">
            <v>超24日</v>
          </cell>
        </row>
        <row r="84">
          <cell r="A84" t="str">
            <v>YVR4</v>
          </cell>
          <cell r="B84" t="str">
            <v>-</v>
          </cell>
          <cell r="C84" t="str">
            <v>-</v>
          </cell>
          <cell r="D84" t="str">
            <v>-</v>
          </cell>
          <cell r="E84" t="str">
            <v>-</v>
          </cell>
          <cell r="F84" t="str">
            <v>-</v>
          </cell>
          <cell r="G84" t="str">
            <v>-</v>
          </cell>
          <cell r="H84" t="str">
            <v>-</v>
          </cell>
          <cell r="I84" t="str">
            <v>-</v>
          </cell>
          <cell r="J84" t="str">
            <v>-</v>
          </cell>
          <cell r="K84" t="str">
            <v>-</v>
          </cell>
          <cell r="L84" t="str">
            <v>-</v>
          </cell>
          <cell r="M84" t="str">
            <v>-</v>
          </cell>
          <cell r="N84" t="str">
            <v>-</v>
          </cell>
          <cell r="O84" t="str">
            <v>-</v>
          </cell>
          <cell r="P84" t="str">
            <v>-</v>
          </cell>
          <cell r="Q84" t="str">
            <v>-</v>
          </cell>
          <cell r="R84" t="str">
            <v>-</v>
          </cell>
          <cell r="S84" t="str">
            <v>-</v>
          </cell>
          <cell r="T84" t="str">
            <v>-</v>
          </cell>
          <cell r="U84" t="str">
            <v>-</v>
          </cell>
          <cell r="V84" t="str">
            <v>-</v>
          </cell>
          <cell r="W84" t="str">
            <v>-</v>
          </cell>
          <cell r="X84" t="str">
            <v>-</v>
          </cell>
          <cell r="Y84" t="str">
            <v>-</v>
          </cell>
          <cell r="Z84" t="str">
            <v>-</v>
          </cell>
          <cell r="AA84" t="str">
            <v>-</v>
          </cell>
          <cell r="AB84" t="str">
            <v>-</v>
          </cell>
          <cell r="AC84" t="str">
            <v>-</v>
          </cell>
          <cell r="AD84" t="str">
            <v>-</v>
          </cell>
          <cell r="AE84" t="str">
            <v>-</v>
          </cell>
          <cell r="AF84" t="str">
            <v>-</v>
          </cell>
          <cell r="AG84" t="str">
            <v>-</v>
          </cell>
          <cell r="AH84" t="str">
            <v>-</v>
          </cell>
          <cell r="AI84" t="str">
            <v>-</v>
          </cell>
          <cell r="AJ84">
            <v>12.9</v>
          </cell>
          <cell r="AK84">
            <v>13.9</v>
          </cell>
          <cell r="AL84">
            <v>13.3</v>
          </cell>
          <cell r="AM84">
            <v>12.9</v>
          </cell>
          <cell r="AN84">
            <v>12.5</v>
          </cell>
          <cell r="AO84">
            <v>12.9</v>
          </cell>
          <cell r="AP84">
            <v>13.2</v>
          </cell>
          <cell r="AQ84">
            <v>13.1</v>
          </cell>
          <cell r="AR84">
            <v>13.4</v>
          </cell>
          <cell r="AS84">
            <v>13.2</v>
          </cell>
          <cell r="AT84">
            <v>2453</v>
          </cell>
          <cell r="AU84">
            <v>2595</v>
          </cell>
          <cell r="AV84">
            <v>2488</v>
          </cell>
          <cell r="AW84">
            <v>2416</v>
          </cell>
          <cell r="AX84">
            <v>2363</v>
          </cell>
          <cell r="AY84">
            <v>2416</v>
          </cell>
          <cell r="AZ84">
            <v>2469</v>
          </cell>
          <cell r="BA84">
            <v>2452</v>
          </cell>
          <cell r="BB84">
            <v>2505</v>
          </cell>
          <cell r="BC84">
            <v>2559</v>
          </cell>
          <cell r="BD84" t="str">
            <v>20-24日</v>
          </cell>
          <cell r="BE84" t="str">
            <v>超26日</v>
          </cell>
          <cell r="BF84">
            <v>16.7</v>
          </cell>
          <cell r="BG84">
            <v>17.5</v>
          </cell>
          <cell r="BH84">
            <v>16.899999999999999</v>
          </cell>
          <cell r="BI84">
            <v>16.5</v>
          </cell>
          <cell r="BJ84">
            <v>16.2</v>
          </cell>
          <cell r="BK84">
            <v>16.5</v>
          </cell>
          <cell r="BL84">
            <v>16.8</v>
          </cell>
          <cell r="BM84">
            <v>16.7</v>
          </cell>
          <cell r="BN84">
            <v>17</v>
          </cell>
          <cell r="BO84">
            <v>16.8</v>
          </cell>
          <cell r="BP84" t="str">
            <v>18-22日</v>
          </cell>
          <cell r="BQ84" t="str">
            <v>超24日</v>
          </cell>
        </row>
        <row r="85">
          <cell r="A85" t="str">
            <v>YVR5</v>
          </cell>
          <cell r="B85" t="str">
            <v>-</v>
          </cell>
          <cell r="C85" t="str">
            <v>-</v>
          </cell>
          <cell r="D85" t="str">
            <v>-</v>
          </cell>
          <cell r="E85" t="str">
            <v>-</v>
          </cell>
          <cell r="F85" t="str">
            <v>-</v>
          </cell>
          <cell r="G85" t="str">
            <v>-</v>
          </cell>
          <cell r="H85" t="str">
            <v>-</v>
          </cell>
          <cell r="I85" t="str">
            <v>-</v>
          </cell>
          <cell r="J85" t="str">
            <v>-</v>
          </cell>
          <cell r="K85" t="str">
            <v>-</v>
          </cell>
          <cell r="L85" t="str">
            <v>-</v>
          </cell>
          <cell r="M85" t="str">
            <v>-</v>
          </cell>
          <cell r="N85" t="str">
            <v>-</v>
          </cell>
          <cell r="O85" t="str">
            <v>-</v>
          </cell>
          <cell r="P85" t="str">
            <v>-</v>
          </cell>
          <cell r="Q85" t="str">
            <v>-</v>
          </cell>
          <cell r="R85" t="str">
            <v>-</v>
          </cell>
          <cell r="S85" t="str">
            <v>-</v>
          </cell>
          <cell r="T85" t="str">
            <v>-</v>
          </cell>
          <cell r="U85" t="str">
            <v>-</v>
          </cell>
          <cell r="V85" t="str">
            <v>-</v>
          </cell>
          <cell r="W85" t="str">
            <v>-</v>
          </cell>
          <cell r="X85" t="str">
            <v>-</v>
          </cell>
          <cell r="Y85" t="str">
            <v>-</v>
          </cell>
          <cell r="Z85" t="str">
            <v>-</v>
          </cell>
          <cell r="AA85" t="str">
            <v>-</v>
          </cell>
          <cell r="AB85" t="str">
            <v>-</v>
          </cell>
          <cell r="AC85" t="str">
            <v>-</v>
          </cell>
          <cell r="AD85" t="str">
            <v>-</v>
          </cell>
          <cell r="AE85" t="str">
            <v>-</v>
          </cell>
          <cell r="AF85" t="str">
            <v>-</v>
          </cell>
          <cell r="AG85" t="str">
            <v>-</v>
          </cell>
          <cell r="AH85" t="str">
            <v>-</v>
          </cell>
          <cell r="AI85" t="str">
            <v>-</v>
          </cell>
          <cell r="AJ85">
            <v>12.9</v>
          </cell>
          <cell r="AK85">
            <v>13.9</v>
          </cell>
          <cell r="AL85">
            <v>13.3</v>
          </cell>
          <cell r="AM85">
            <v>12.9</v>
          </cell>
          <cell r="AN85">
            <v>12.5</v>
          </cell>
          <cell r="AO85">
            <v>12.9</v>
          </cell>
          <cell r="AP85">
            <v>13.2</v>
          </cell>
          <cell r="AQ85">
            <v>13.1</v>
          </cell>
          <cell r="AR85">
            <v>13.4</v>
          </cell>
          <cell r="AS85">
            <v>13.2</v>
          </cell>
          <cell r="AT85">
            <v>2453</v>
          </cell>
          <cell r="AU85">
            <v>2595</v>
          </cell>
          <cell r="AV85">
            <v>2488</v>
          </cell>
          <cell r="AW85">
            <v>2416</v>
          </cell>
          <cell r="AX85">
            <v>2363</v>
          </cell>
          <cell r="AY85">
            <v>2416</v>
          </cell>
          <cell r="AZ85">
            <v>2469</v>
          </cell>
          <cell r="BA85">
            <v>2452</v>
          </cell>
          <cell r="BB85">
            <v>2505</v>
          </cell>
          <cell r="BC85">
            <v>2559</v>
          </cell>
          <cell r="BD85" t="str">
            <v>20-24日</v>
          </cell>
          <cell r="BE85" t="str">
            <v>超26日</v>
          </cell>
          <cell r="BF85">
            <v>16.7</v>
          </cell>
          <cell r="BG85">
            <v>17.5</v>
          </cell>
          <cell r="BH85">
            <v>16.899999999999999</v>
          </cell>
          <cell r="BI85">
            <v>16.5</v>
          </cell>
          <cell r="BJ85">
            <v>16.2</v>
          </cell>
          <cell r="BK85">
            <v>16.5</v>
          </cell>
          <cell r="BL85">
            <v>16.8</v>
          </cell>
          <cell r="BM85">
            <v>16.7</v>
          </cell>
          <cell r="BN85">
            <v>17</v>
          </cell>
          <cell r="BO85">
            <v>16.8</v>
          </cell>
          <cell r="BP85" t="str">
            <v>18-22日</v>
          </cell>
          <cell r="BQ85" t="str">
            <v>超24日</v>
          </cell>
        </row>
        <row r="86">
          <cell r="A86" t="str">
            <v>YVR6</v>
          </cell>
          <cell r="B86" t="str">
            <v>-</v>
          </cell>
          <cell r="C86" t="str">
            <v>-</v>
          </cell>
          <cell r="D86" t="str">
            <v>-</v>
          </cell>
          <cell r="E86" t="str">
            <v>-</v>
          </cell>
          <cell r="F86" t="str">
            <v>-</v>
          </cell>
          <cell r="G86" t="str">
            <v>-</v>
          </cell>
          <cell r="H86" t="str">
            <v>-</v>
          </cell>
          <cell r="I86" t="str">
            <v>-</v>
          </cell>
          <cell r="J86" t="str">
            <v>-</v>
          </cell>
          <cell r="K86" t="str">
            <v>-</v>
          </cell>
          <cell r="L86" t="str">
            <v>-</v>
          </cell>
          <cell r="M86" t="str">
            <v>-</v>
          </cell>
          <cell r="N86" t="str">
            <v>-</v>
          </cell>
          <cell r="O86" t="str">
            <v>-</v>
          </cell>
          <cell r="P86" t="str">
            <v>-</v>
          </cell>
          <cell r="Q86" t="str">
            <v>-</v>
          </cell>
          <cell r="R86" t="str">
            <v>-</v>
          </cell>
          <cell r="S86" t="str">
            <v>-</v>
          </cell>
          <cell r="T86" t="str">
            <v>-</v>
          </cell>
          <cell r="U86" t="str">
            <v>-</v>
          </cell>
          <cell r="V86" t="str">
            <v>-</v>
          </cell>
          <cell r="W86" t="str">
            <v>-</v>
          </cell>
          <cell r="X86" t="str">
            <v>-</v>
          </cell>
          <cell r="Y86" t="str">
            <v>-</v>
          </cell>
          <cell r="Z86" t="str">
            <v>-</v>
          </cell>
          <cell r="AA86" t="str">
            <v>-</v>
          </cell>
          <cell r="AB86" t="str">
            <v>-</v>
          </cell>
          <cell r="AC86" t="str">
            <v>-</v>
          </cell>
          <cell r="AD86" t="str">
            <v>-</v>
          </cell>
          <cell r="AE86" t="str">
            <v>-</v>
          </cell>
          <cell r="AF86" t="str">
            <v>-</v>
          </cell>
          <cell r="AG86" t="str">
            <v>-</v>
          </cell>
          <cell r="AH86" t="str">
            <v>-</v>
          </cell>
          <cell r="AI86" t="str">
            <v>-</v>
          </cell>
          <cell r="AJ86">
            <v>12.9</v>
          </cell>
          <cell r="AK86">
            <v>13.9</v>
          </cell>
          <cell r="AL86">
            <v>13.3</v>
          </cell>
          <cell r="AM86">
            <v>12.9</v>
          </cell>
          <cell r="AN86">
            <v>12.5</v>
          </cell>
          <cell r="AO86">
            <v>12.9</v>
          </cell>
          <cell r="AP86">
            <v>13.2</v>
          </cell>
          <cell r="AQ86">
            <v>13.1</v>
          </cell>
          <cell r="AR86">
            <v>13.4</v>
          </cell>
          <cell r="AS86">
            <v>13.2</v>
          </cell>
          <cell r="AT86">
            <v>2453</v>
          </cell>
          <cell r="AU86">
            <v>2595</v>
          </cell>
          <cell r="AV86">
            <v>2488</v>
          </cell>
          <cell r="AW86">
            <v>2416</v>
          </cell>
          <cell r="AX86">
            <v>2363</v>
          </cell>
          <cell r="AY86">
            <v>2416</v>
          </cell>
          <cell r="AZ86">
            <v>2469</v>
          </cell>
          <cell r="BA86">
            <v>2452</v>
          </cell>
          <cell r="BB86">
            <v>2505</v>
          </cell>
          <cell r="BC86">
            <v>2559</v>
          </cell>
          <cell r="BD86" t="str">
            <v>20-24日</v>
          </cell>
          <cell r="BE86" t="str">
            <v>超26日</v>
          </cell>
          <cell r="BF86">
            <v>16.7</v>
          </cell>
          <cell r="BG86">
            <v>17.5</v>
          </cell>
          <cell r="BH86">
            <v>16.899999999999999</v>
          </cell>
          <cell r="BI86">
            <v>16.5</v>
          </cell>
          <cell r="BJ86">
            <v>16.2</v>
          </cell>
          <cell r="BK86">
            <v>16.5</v>
          </cell>
          <cell r="BL86">
            <v>16.8</v>
          </cell>
          <cell r="BM86">
            <v>16.7</v>
          </cell>
          <cell r="BN86">
            <v>17</v>
          </cell>
          <cell r="BO86">
            <v>16.8</v>
          </cell>
          <cell r="BP86" t="str">
            <v>18-22日</v>
          </cell>
          <cell r="BQ86" t="str">
            <v>超24日</v>
          </cell>
        </row>
        <row r="87">
          <cell r="A87" t="str">
            <v>YVR7</v>
          </cell>
          <cell r="B87" t="str">
            <v>-</v>
          </cell>
          <cell r="C87" t="str">
            <v>-</v>
          </cell>
          <cell r="D87" t="str">
            <v>-</v>
          </cell>
          <cell r="E87" t="str">
            <v>-</v>
          </cell>
          <cell r="F87" t="str">
            <v>-</v>
          </cell>
          <cell r="G87" t="str">
            <v>-</v>
          </cell>
          <cell r="H87" t="str">
            <v>-</v>
          </cell>
          <cell r="I87" t="str">
            <v>-</v>
          </cell>
          <cell r="J87" t="str">
            <v>-</v>
          </cell>
          <cell r="K87" t="str">
            <v>-</v>
          </cell>
          <cell r="L87" t="str">
            <v>-</v>
          </cell>
          <cell r="M87" t="str">
            <v>-</v>
          </cell>
          <cell r="N87" t="str">
            <v>-</v>
          </cell>
          <cell r="O87" t="str">
            <v>-</v>
          </cell>
          <cell r="P87" t="str">
            <v>-</v>
          </cell>
          <cell r="Q87" t="str">
            <v>-</v>
          </cell>
          <cell r="R87" t="str">
            <v>-</v>
          </cell>
          <cell r="S87" t="str">
            <v>-</v>
          </cell>
          <cell r="T87" t="str">
            <v>-</v>
          </cell>
          <cell r="U87" t="str">
            <v>-</v>
          </cell>
          <cell r="V87" t="str">
            <v>-</v>
          </cell>
          <cell r="W87" t="str">
            <v>-</v>
          </cell>
          <cell r="X87" t="str">
            <v>-</v>
          </cell>
          <cell r="Y87" t="str">
            <v>-</v>
          </cell>
          <cell r="Z87" t="str">
            <v>-</v>
          </cell>
          <cell r="AA87" t="str">
            <v>-</v>
          </cell>
          <cell r="AB87" t="str">
            <v>-</v>
          </cell>
          <cell r="AC87" t="str">
            <v>-</v>
          </cell>
          <cell r="AD87" t="str">
            <v>-</v>
          </cell>
          <cell r="AE87" t="str">
            <v>-</v>
          </cell>
          <cell r="AF87" t="str">
            <v>-</v>
          </cell>
          <cell r="AG87" t="str">
            <v>-</v>
          </cell>
          <cell r="AH87" t="str">
            <v>-</v>
          </cell>
          <cell r="AI87" t="str">
            <v>-</v>
          </cell>
          <cell r="AJ87">
            <v>12.9</v>
          </cell>
          <cell r="AK87">
            <v>13.9</v>
          </cell>
          <cell r="AL87">
            <v>13.3</v>
          </cell>
          <cell r="AM87">
            <v>12.9</v>
          </cell>
          <cell r="AN87">
            <v>12.5</v>
          </cell>
          <cell r="AO87">
            <v>12.9</v>
          </cell>
          <cell r="AP87">
            <v>13.2</v>
          </cell>
          <cell r="AQ87">
            <v>13.1</v>
          </cell>
          <cell r="AR87">
            <v>13.4</v>
          </cell>
          <cell r="AS87">
            <v>13.2</v>
          </cell>
          <cell r="AT87">
            <v>2453</v>
          </cell>
          <cell r="AU87">
            <v>2595</v>
          </cell>
          <cell r="AV87">
            <v>2488</v>
          </cell>
          <cell r="AW87">
            <v>2416</v>
          </cell>
          <cell r="AX87">
            <v>2363</v>
          </cell>
          <cell r="AY87">
            <v>2416</v>
          </cell>
          <cell r="AZ87">
            <v>2469</v>
          </cell>
          <cell r="BA87">
            <v>2452</v>
          </cell>
          <cell r="BB87">
            <v>2505</v>
          </cell>
          <cell r="BC87">
            <v>2559</v>
          </cell>
          <cell r="BD87" t="str">
            <v>20-24日</v>
          </cell>
          <cell r="BE87" t="str">
            <v>超26日</v>
          </cell>
          <cell r="BF87">
            <v>16.7</v>
          </cell>
          <cell r="BG87">
            <v>17.5</v>
          </cell>
          <cell r="BH87">
            <v>16.899999999999999</v>
          </cell>
          <cell r="BI87">
            <v>16.5</v>
          </cell>
          <cell r="BJ87">
            <v>16.2</v>
          </cell>
          <cell r="BK87">
            <v>16.5</v>
          </cell>
          <cell r="BL87">
            <v>16.8</v>
          </cell>
          <cell r="BM87">
            <v>16.7</v>
          </cell>
          <cell r="BN87">
            <v>17</v>
          </cell>
          <cell r="BO87">
            <v>16.8</v>
          </cell>
          <cell r="BP87" t="str">
            <v>18-22日</v>
          </cell>
          <cell r="BQ87" t="str">
            <v>超24日</v>
          </cell>
        </row>
        <row r="88">
          <cell r="A88" t="str">
            <v>YVR8</v>
          </cell>
          <cell r="B88" t="str">
            <v>-</v>
          </cell>
          <cell r="C88" t="str">
            <v>-</v>
          </cell>
          <cell r="D88" t="str">
            <v>-</v>
          </cell>
          <cell r="E88" t="str">
            <v>-</v>
          </cell>
          <cell r="F88" t="str">
            <v>-</v>
          </cell>
          <cell r="G88" t="str">
            <v>-</v>
          </cell>
          <cell r="H88" t="str">
            <v>-</v>
          </cell>
          <cell r="I88" t="str">
            <v>-</v>
          </cell>
          <cell r="J88" t="str">
            <v>-</v>
          </cell>
          <cell r="K88" t="str">
            <v>-</v>
          </cell>
          <cell r="L88" t="str">
            <v>-</v>
          </cell>
          <cell r="M88" t="str">
            <v>-</v>
          </cell>
          <cell r="N88" t="str">
            <v>-</v>
          </cell>
          <cell r="O88" t="str">
            <v>-</v>
          </cell>
          <cell r="P88" t="str">
            <v>-</v>
          </cell>
          <cell r="Q88" t="str">
            <v>-</v>
          </cell>
          <cell r="R88" t="str">
            <v>-</v>
          </cell>
          <cell r="S88" t="str">
            <v>-</v>
          </cell>
          <cell r="T88" t="str">
            <v>-</v>
          </cell>
          <cell r="U88" t="str">
            <v>-</v>
          </cell>
          <cell r="V88" t="str">
            <v>-</v>
          </cell>
          <cell r="W88" t="str">
            <v>-</v>
          </cell>
          <cell r="X88" t="str">
            <v>-</v>
          </cell>
          <cell r="Y88" t="str">
            <v>-</v>
          </cell>
          <cell r="Z88" t="str">
            <v>-</v>
          </cell>
          <cell r="AA88" t="str">
            <v>-</v>
          </cell>
          <cell r="AB88" t="str">
            <v>-</v>
          </cell>
          <cell r="AC88" t="str">
            <v>-</v>
          </cell>
          <cell r="AD88" t="str">
            <v>-</v>
          </cell>
          <cell r="AE88" t="str">
            <v>-</v>
          </cell>
          <cell r="AF88" t="str">
            <v>-</v>
          </cell>
          <cell r="AG88" t="str">
            <v>-</v>
          </cell>
          <cell r="AH88" t="str">
            <v>-</v>
          </cell>
          <cell r="AI88" t="str">
            <v>-</v>
          </cell>
          <cell r="AJ88">
            <v>12.9</v>
          </cell>
          <cell r="AK88">
            <v>13.9</v>
          </cell>
          <cell r="AL88">
            <v>13.3</v>
          </cell>
          <cell r="AM88">
            <v>12.9</v>
          </cell>
          <cell r="AN88">
            <v>12.5</v>
          </cell>
          <cell r="AO88">
            <v>12.9</v>
          </cell>
          <cell r="AP88">
            <v>13.2</v>
          </cell>
          <cell r="AQ88">
            <v>13.1</v>
          </cell>
          <cell r="AR88">
            <v>13.4</v>
          </cell>
          <cell r="AS88">
            <v>13.2</v>
          </cell>
          <cell r="AT88">
            <v>2453</v>
          </cell>
          <cell r="AU88">
            <v>2595</v>
          </cell>
          <cell r="AV88">
            <v>2488</v>
          </cell>
          <cell r="AW88">
            <v>2416</v>
          </cell>
          <cell r="AX88">
            <v>2363</v>
          </cell>
          <cell r="AY88">
            <v>2416</v>
          </cell>
          <cell r="AZ88">
            <v>2469</v>
          </cell>
          <cell r="BA88">
            <v>2452</v>
          </cell>
          <cell r="BB88">
            <v>2505</v>
          </cell>
          <cell r="BC88">
            <v>2559</v>
          </cell>
          <cell r="BD88" t="str">
            <v>20-24日</v>
          </cell>
          <cell r="BE88" t="str">
            <v>超26日</v>
          </cell>
          <cell r="BF88">
            <v>16.7</v>
          </cell>
          <cell r="BG88">
            <v>17.5</v>
          </cell>
          <cell r="BH88">
            <v>16.899999999999999</v>
          </cell>
          <cell r="BI88">
            <v>16.5</v>
          </cell>
          <cell r="BJ88">
            <v>16.2</v>
          </cell>
          <cell r="BK88">
            <v>16.5</v>
          </cell>
          <cell r="BL88">
            <v>16.8</v>
          </cell>
          <cell r="BM88">
            <v>16.7</v>
          </cell>
          <cell r="BN88">
            <v>17</v>
          </cell>
          <cell r="BO88">
            <v>16.8</v>
          </cell>
          <cell r="BP88" t="str">
            <v>18-22日</v>
          </cell>
          <cell r="BQ88" t="str">
            <v>超24日</v>
          </cell>
        </row>
        <row r="89">
          <cell r="A89" t="str">
            <v>YVR9</v>
          </cell>
          <cell r="B89" t="str">
            <v>-</v>
          </cell>
          <cell r="C89" t="str">
            <v>-</v>
          </cell>
          <cell r="D89" t="str">
            <v>-</v>
          </cell>
          <cell r="E89" t="str">
            <v>-</v>
          </cell>
          <cell r="F89" t="str">
            <v>-</v>
          </cell>
          <cell r="G89" t="str">
            <v>-</v>
          </cell>
          <cell r="H89" t="str">
            <v>-</v>
          </cell>
          <cell r="I89" t="str">
            <v>-</v>
          </cell>
          <cell r="J89" t="str">
            <v>-</v>
          </cell>
          <cell r="K89" t="str">
            <v>-</v>
          </cell>
          <cell r="L89" t="str">
            <v>-</v>
          </cell>
          <cell r="M89" t="str">
            <v>-</v>
          </cell>
          <cell r="N89" t="str">
            <v>-</v>
          </cell>
          <cell r="O89" t="str">
            <v>-</v>
          </cell>
          <cell r="P89" t="str">
            <v>-</v>
          </cell>
          <cell r="Q89" t="str">
            <v>-</v>
          </cell>
          <cell r="R89" t="str">
            <v>-</v>
          </cell>
          <cell r="S89" t="str">
            <v>-</v>
          </cell>
          <cell r="T89" t="str">
            <v>-</v>
          </cell>
          <cell r="U89" t="str">
            <v>-</v>
          </cell>
          <cell r="V89" t="str">
            <v>-</v>
          </cell>
          <cell r="W89" t="str">
            <v>-</v>
          </cell>
          <cell r="X89" t="str">
            <v>-</v>
          </cell>
          <cell r="Y89" t="str">
            <v>-</v>
          </cell>
          <cell r="Z89" t="str">
            <v>-</v>
          </cell>
          <cell r="AA89" t="str">
            <v>-</v>
          </cell>
          <cell r="AB89" t="str">
            <v>-</v>
          </cell>
          <cell r="AC89" t="str">
            <v>-</v>
          </cell>
          <cell r="AD89" t="str">
            <v>-</v>
          </cell>
          <cell r="AE89" t="str">
            <v>-</v>
          </cell>
          <cell r="AF89" t="str">
            <v>-</v>
          </cell>
          <cell r="AG89" t="str">
            <v>-</v>
          </cell>
          <cell r="AH89" t="str">
            <v>-</v>
          </cell>
          <cell r="AI89" t="str">
            <v>-</v>
          </cell>
          <cell r="AJ89">
            <v>12.9</v>
          </cell>
          <cell r="AK89">
            <v>13.9</v>
          </cell>
          <cell r="AL89">
            <v>13.3</v>
          </cell>
          <cell r="AM89">
            <v>12.9</v>
          </cell>
          <cell r="AN89">
            <v>12.5</v>
          </cell>
          <cell r="AO89">
            <v>12.9</v>
          </cell>
          <cell r="AP89">
            <v>13.2</v>
          </cell>
          <cell r="AQ89">
            <v>13.1</v>
          </cell>
          <cell r="AR89">
            <v>13.4</v>
          </cell>
          <cell r="AS89">
            <v>13.2</v>
          </cell>
          <cell r="AT89">
            <v>2453</v>
          </cell>
          <cell r="AU89">
            <v>2595</v>
          </cell>
          <cell r="AV89">
            <v>2488</v>
          </cell>
          <cell r="AW89">
            <v>2416</v>
          </cell>
          <cell r="AX89">
            <v>2363</v>
          </cell>
          <cell r="AY89">
            <v>2416</v>
          </cell>
          <cell r="AZ89">
            <v>2469</v>
          </cell>
          <cell r="BA89">
            <v>2452</v>
          </cell>
          <cell r="BB89">
            <v>2505</v>
          </cell>
          <cell r="BC89">
            <v>2559</v>
          </cell>
          <cell r="BD89" t="str">
            <v>20-24日</v>
          </cell>
          <cell r="BE89" t="str">
            <v>超26日</v>
          </cell>
          <cell r="BF89">
            <v>16.7</v>
          </cell>
          <cell r="BG89">
            <v>17.5</v>
          </cell>
          <cell r="BH89">
            <v>16.899999999999999</v>
          </cell>
          <cell r="BI89">
            <v>16.5</v>
          </cell>
          <cell r="BJ89">
            <v>16.2</v>
          </cell>
          <cell r="BK89">
            <v>16.5</v>
          </cell>
          <cell r="BL89">
            <v>16.8</v>
          </cell>
          <cell r="BM89">
            <v>16.7</v>
          </cell>
          <cell r="BN89">
            <v>17</v>
          </cell>
          <cell r="BO89">
            <v>16.8</v>
          </cell>
          <cell r="BP89" t="str">
            <v>18-22日</v>
          </cell>
          <cell r="BQ89" t="str">
            <v>超24日</v>
          </cell>
        </row>
        <row r="90">
          <cell r="A90" t="str">
            <v>YXX1</v>
          </cell>
          <cell r="B90" t="str">
            <v>-</v>
          </cell>
          <cell r="C90" t="str">
            <v>-</v>
          </cell>
          <cell r="D90" t="str">
            <v>-</v>
          </cell>
          <cell r="E90" t="str">
            <v>-</v>
          </cell>
          <cell r="F90" t="str">
            <v>-</v>
          </cell>
          <cell r="G90" t="str">
            <v>-</v>
          </cell>
          <cell r="H90" t="str">
            <v>-</v>
          </cell>
          <cell r="I90" t="str">
            <v>-</v>
          </cell>
          <cell r="J90" t="str">
            <v>-</v>
          </cell>
          <cell r="K90" t="str">
            <v>-</v>
          </cell>
          <cell r="L90" t="str">
            <v>-</v>
          </cell>
          <cell r="M90" t="str">
            <v>-</v>
          </cell>
          <cell r="N90" t="str">
            <v>-</v>
          </cell>
          <cell r="O90" t="str">
            <v>-</v>
          </cell>
          <cell r="P90" t="str">
            <v>-</v>
          </cell>
          <cell r="Q90" t="str">
            <v>-</v>
          </cell>
          <cell r="R90" t="str">
            <v>-</v>
          </cell>
          <cell r="S90" t="str">
            <v>-</v>
          </cell>
          <cell r="T90" t="str">
            <v>-</v>
          </cell>
          <cell r="U90" t="str">
            <v>-</v>
          </cell>
          <cell r="V90" t="str">
            <v>-</v>
          </cell>
          <cell r="W90" t="str">
            <v>-</v>
          </cell>
          <cell r="X90" t="str">
            <v>-</v>
          </cell>
          <cell r="Y90" t="str">
            <v>-</v>
          </cell>
          <cell r="Z90" t="str">
            <v>-</v>
          </cell>
          <cell r="AA90" t="str">
            <v>-</v>
          </cell>
          <cell r="AB90" t="str">
            <v>-</v>
          </cell>
          <cell r="AC90" t="str">
            <v>-</v>
          </cell>
          <cell r="AD90" t="str">
            <v>-</v>
          </cell>
          <cell r="AE90" t="str">
            <v>-</v>
          </cell>
          <cell r="AF90" t="str">
            <v>-</v>
          </cell>
          <cell r="AG90" t="str">
            <v>-</v>
          </cell>
          <cell r="AH90" t="str">
            <v>-</v>
          </cell>
          <cell r="AI90" t="str">
            <v>-</v>
          </cell>
          <cell r="AJ90">
            <v>12.9</v>
          </cell>
          <cell r="AK90">
            <v>13.9</v>
          </cell>
          <cell r="AL90">
            <v>13.3</v>
          </cell>
          <cell r="AM90">
            <v>12.9</v>
          </cell>
          <cell r="AN90">
            <v>12.5</v>
          </cell>
          <cell r="AO90">
            <v>12.9</v>
          </cell>
          <cell r="AP90">
            <v>13.2</v>
          </cell>
          <cell r="AQ90">
            <v>13.1</v>
          </cell>
          <cell r="AR90">
            <v>13.4</v>
          </cell>
          <cell r="AS90">
            <v>13.2</v>
          </cell>
          <cell r="AT90">
            <v>2453</v>
          </cell>
          <cell r="AU90">
            <v>2595</v>
          </cell>
          <cell r="AV90">
            <v>2488</v>
          </cell>
          <cell r="AW90">
            <v>2416</v>
          </cell>
          <cell r="AX90">
            <v>2363</v>
          </cell>
          <cell r="AY90">
            <v>2416</v>
          </cell>
          <cell r="AZ90">
            <v>2469</v>
          </cell>
          <cell r="BA90">
            <v>2452</v>
          </cell>
          <cell r="BB90">
            <v>2505</v>
          </cell>
          <cell r="BC90">
            <v>2559</v>
          </cell>
          <cell r="BD90" t="str">
            <v>20-24日</v>
          </cell>
          <cell r="BE90" t="str">
            <v>超26日</v>
          </cell>
          <cell r="BF90">
            <v>16.7</v>
          </cell>
          <cell r="BG90">
            <v>17.5</v>
          </cell>
          <cell r="BH90">
            <v>16.899999999999999</v>
          </cell>
          <cell r="BI90">
            <v>16.5</v>
          </cell>
          <cell r="BJ90">
            <v>16.2</v>
          </cell>
          <cell r="BK90">
            <v>16.5</v>
          </cell>
          <cell r="BL90">
            <v>16.8</v>
          </cell>
          <cell r="BM90">
            <v>16.7</v>
          </cell>
          <cell r="BN90">
            <v>17</v>
          </cell>
          <cell r="BO90">
            <v>16.8</v>
          </cell>
          <cell r="BP90" t="str">
            <v>18-22日</v>
          </cell>
          <cell r="BQ90" t="str">
            <v>超24日</v>
          </cell>
        </row>
        <row r="91">
          <cell r="A91" t="str">
            <v>YXX2</v>
          </cell>
          <cell r="B91" t="str">
            <v>-</v>
          </cell>
          <cell r="C91" t="str">
            <v>-</v>
          </cell>
          <cell r="D91" t="str">
            <v>-</v>
          </cell>
          <cell r="E91" t="str">
            <v>-</v>
          </cell>
          <cell r="F91" t="str">
            <v>-</v>
          </cell>
          <cell r="G91" t="str">
            <v>-</v>
          </cell>
          <cell r="H91" t="str">
            <v>-</v>
          </cell>
          <cell r="I91" t="str">
            <v>-</v>
          </cell>
          <cell r="J91" t="str">
            <v>-</v>
          </cell>
          <cell r="K91" t="str">
            <v>-</v>
          </cell>
          <cell r="L91" t="str">
            <v>-</v>
          </cell>
          <cell r="M91" t="str">
            <v>-</v>
          </cell>
          <cell r="N91" t="str">
            <v>-</v>
          </cell>
          <cell r="O91" t="str">
            <v>-</v>
          </cell>
          <cell r="P91" t="str">
            <v>-</v>
          </cell>
          <cell r="Q91" t="str">
            <v>-</v>
          </cell>
          <cell r="R91" t="str">
            <v>-</v>
          </cell>
          <cell r="S91" t="str">
            <v>-</v>
          </cell>
          <cell r="T91" t="str">
            <v>-</v>
          </cell>
          <cell r="U91" t="str">
            <v>-</v>
          </cell>
          <cell r="V91" t="str">
            <v>-</v>
          </cell>
          <cell r="W91" t="str">
            <v>-</v>
          </cell>
          <cell r="X91" t="str">
            <v>-</v>
          </cell>
          <cell r="Y91" t="str">
            <v>-</v>
          </cell>
          <cell r="Z91" t="str">
            <v>-</v>
          </cell>
          <cell r="AA91" t="str">
            <v>-</v>
          </cell>
          <cell r="AB91" t="str">
            <v>-</v>
          </cell>
          <cell r="AC91" t="str">
            <v>-</v>
          </cell>
          <cell r="AD91" t="str">
            <v>-</v>
          </cell>
          <cell r="AE91" t="str">
            <v>-</v>
          </cell>
          <cell r="AF91" t="str">
            <v>-</v>
          </cell>
          <cell r="AG91" t="str">
            <v>-</v>
          </cell>
          <cell r="AH91" t="str">
            <v>-</v>
          </cell>
          <cell r="AI91" t="str">
            <v>-</v>
          </cell>
          <cell r="AJ91">
            <v>12.9</v>
          </cell>
          <cell r="AK91">
            <v>13.9</v>
          </cell>
          <cell r="AL91">
            <v>13.3</v>
          </cell>
          <cell r="AM91">
            <v>12.9</v>
          </cell>
          <cell r="AN91">
            <v>12.5</v>
          </cell>
          <cell r="AO91">
            <v>12.9</v>
          </cell>
          <cell r="AP91">
            <v>13.2</v>
          </cell>
          <cell r="AQ91">
            <v>13.1</v>
          </cell>
          <cell r="AR91">
            <v>13.4</v>
          </cell>
          <cell r="AS91">
            <v>13.2</v>
          </cell>
          <cell r="AT91">
            <v>2453</v>
          </cell>
          <cell r="AU91">
            <v>2595</v>
          </cell>
          <cell r="AV91">
            <v>2488</v>
          </cell>
          <cell r="AW91">
            <v>2416</v>
          </cell>
          <cell r="AX91">
            <v>2363</v>
          </cell>
          <cell r="AY91">
            <v>2416</v>
          </cell>
          <cell r="AZ91">
            <v>2469</v>
          </cell>
          <cell r="BA91">
            <v>2452</v>
          </cell>
          <cell r="BB91">
            <v>2505</v>
          </cell>
          <cell r="BC91">
            <v>2559</v>
          </cell>
          <cell r="BD91" t="str">
            <v>20-24日</v>
          </cell>
          <cell r="BE91" t="str">
            <v>超26日</v>
          </cell>
          <cell r="BF91">
            <v>16.7</v>
          </cell>
          <cell r="BG91">
            <v>17.5</v>
          </cell>
          <cell r="BH91">
            <v>16.899999999999999</v>
          </cell>
          <cell r="BI91">
            <v>16.5</v>
          </cell>
          <cell r="BJ91">
            <v>16.2</v>
          </cell>
          <cell r="BK91">
            <v>16.5</v>
          </cell>
          <cell r="BL91">
            <v>16.8</v>
          </cell>
          <cell r="BM91">
            <v>16.7</v>
          </cell>
          <cell r="BN91">
            <v>17</v>
          </cell>
          <cell r="BO91">
            <v>16.8</v>
          </cell>
          <cell r="BP91" t="str">
            <v>18-22日</v>
          </cell>
          <cell r="BQ91" t="str">
            <v>超24日</v>
          </cell>
        </row>
        <row r="92">
          <cell r="A92" t="str">
            <v>YXX3</v>
          </cell>
          <cell r="B92" t="str">
            <v>-</v>
          </cell>
          <cell r="C92" t="str">
            <v>-</v>
          </cell>
          <cell r="D92" t="str">
            <v>-</v>
          </cell>
          <cell r="E92" t="str">
            <v>-</v>
          </cell>
          <cell r="F92" t="str">
            <v>-</v>
          </cell>
          <cell r="G92" t="str">
            <v>-</v>
          </cell>
          <cell r="H92" t="str">
            <v>-</v>
          </cell>
          <cell r="I92" t="str">
            <v>-</v>
          </cell>
          <cell r="J92" t="str">
            <v>-</v>
          </cell>
          <cell r="K92" t="str">
            <v>-</v>
          </cell>
          <cell r="L92" t="str">
            <v>-</v>
          </cell>
          <cell r="M92" t="str">
            <v>-</v>
          </cell>
          <cell r="N92" t="str">
            <v>-</v>
          </cell>
          <cell r="O92" t="str">
            <v>-</v>
          </cell>
          <cell r="P92" t="str">
            <v>-</v>
          </cell>
          <cell r="Q92" t="str">
            <v>-</v>
          </cell>
          <cell r="R92" t="str">
            <v>-</v>
          </cell>
          <cell r="S92" t="str">
            <v>-</v>
          </cell>
          <cell r="T92" t="str">
            <v>-</v>
          </cell>
          <cell r="U92" t="str">
            <v>-</v>
          </cell>
          <cell r="V92" t="str">
            <v>-</v>
          </cell>
          <cell r="W92" t="str">
            <v>-</v>
          </cell>
          <cell r="X92" t="str">
            <v>-</v>
          </cell>
          <cell r="Y92" t="str">
            <v>-</v>
          </cell>
          <cell r="Z92" t="str">
            <v>-</v>
          </cell>
          <cell r="AA92" t="str">
            <v>-</v>
          </cell>
          <cell r="AB92" t="str">
            <v>-</v>
          </cell>
          <cell r="AC92" t="str">
            <v>-</v>
          </cell>
          <cell r="AD92" t="str">
            <v>-</v>
          </cell>
          <cell r="AE92" t="str">
            <v>-</v>
          </cell>
          <cell r="AF92" t="str">
            <v>-</v>
          </cell>
          <cell r="AG92" t="str">
            <v>-</v>
          </cell>
          <cell r="AH92" t="str">
            <v>-</v>
          </cell>
          <cell r="AI92" t="str">
            <v>-</v>
          </cell>
          <cell r="AJ92">
            <v>12.9</v>
          </cell>
          <cell r="AK92">
            <v>13.9</v>
          </cell>
          <cell r="AL92">
            <v>13.3</v>
          </cell>
          <cell r="AM92">
            <v>12.9</v>
          </cell>
          <cell r="AN92">
            <v>12.5</v>
          </cell>
          <cell r="AO92">
            <v>12.9</v>
          </cell>
          <cell r="AP92">
            <v>13.2</v>
          </cell>
          <cell r="AQ92">
            <v>13.1</v>
          </cell>
          <cell r="AR92">
            <v>13.4</v>
          </cell>
          <cell r="AS92">
            <v>13.2</v>
          </cell>
          <cell r="AT92">
            <v>2453</v>
          </cell>
          <cell r="AU92">
            <v>2595</v>
          </cell>
          <cell r="AV92">
            <v>2488</v>
          </cell>
          <cell r="AW92">
            <v>2416</v>
          </cell>
          <cell r="AX92">
            <v>2363</v>
          </cell>
          <cell r="AY92">
            <v>2416</v>
          </cell>
          <cell r="AZ92">
            <v>2469</v>
          </cell>
          <cell r="BA92">
            <v>2452</v>
          </cell>
          <cell r="BB92">
            <v>2505</v>
          </cell>
          <cell r="BC92">
            <v>2559</v>
          </cell>
          <cell r="BD92" t="str">
            <v>20-24日</v>
          </cell>
          <cell r="BE92" t="str">
            <v>超26日</v>
          </cell>
          <cell r="BF92">
            <v>16.7</v>
          </cell>
          <cell r="BG92">
            <v>17.5</v>
          </cell>
          <cell r="BH92">
            <v>16.899999999999999</v>
          </cell>
          <cell r="BI92">
            <v>16.5</v>
          </cell>
          <cell r="BJ92">
            <v>16.2</v>
          </cell>
          <cell r="BK92">
            <v>16.5</v>
          </cell>
          <cell r="BL92">
            <v>16.8</v>
          </cell>
          <cell r="BM92">
            <v>16.7</v>
          </cell>
          <cell r="BN92">
            <v>17</v>
          </cell>
          <cell r="BO92">
            <v>16.8</v>
          </cell>
          <cell r="BP92" t="str">
            <v>18-22日</v>
          </cell>
          <cell r="BQ92" t="str">
            <v>超24日</v>
          </cell>
        </row>
        <row r="93">
          <cell r="A93" t="str">
            <v>YXX4</v>
          </cell>
          <cell r="B93" t="str">
            <v>-</v>
          </cell>
          <cell r="C93" t="str">
            <v>-</v>
          </cell>
          <cell r="D93" t="str">
            <v>-</v>
          </cell>
          <cell r="E93" t="str">
            <v>-</v>
          </cell>
          <cell r="F93" t="str">
            <v>-</v>
          </cell>
          <cell r="G93" t="str">
            <v>-</v>
          </cell>
          <cell r="H93" t="str">
            <v>-</v>
          </cell>
          <cell r="I93" t="str">
            <v>-</v>
          </cell>
          <cell r="J93" t="str">
            <v>-</v>
          </cell>
          <cell r="K93" t="str">
            <v>-</v>
          </cell>
          <cell r="L93" t="str">
            <v>-</v>
          </cell>
          <cell r="M93" t="str">
            <v>-</v>
          </cell>
          <cell r="N93" t="str">
            <v>-</v>
          </cell>
          <cell r="O93" t="str">
            <v>-</v>
          </cell>
          <cell r="P93" t="str">
            <v>-</v>
          </cell>
          <cell r="Q93" t="str">
            <v>-</v>
          </cell>
          <cell r="R93" t="str">
            <v>-</v>
          </cell>
          <cell r="S93" t="str">
            <v>-</v>
          </cell>
          <cell r="T93" t="str">
            <v>-</v>
          </cell>
          <cell r="U93" t="str">
            <v>-</v>
          </cell>
          <cell r="V93" t="str">
            <v>-</v>
          </cell>
          <cell r="W93" t="str">
            <v>-</v>
          </cell>
          <cell r="X93" t="str">
            <v>-</v>
          </cell>
          <cell r="Y93" t="str">
            <v>-</v>
          </cell>
          <cell r="Z93" t="str">
            <v>-</v>
          </cell>
          <cell r="AA93" t="str">
            <v>-</v>
          </cell>
          <cell r="AB93" t="str">
            <v>-</v>
          </cell>
          <cell r="AC93" t="str">
            <v>-</v>
          </cell>
          <cell r="AD93" t="str">
            <v>-</v>
          </cell>
          <cell r="AE93" t="str">
            <v>-</v>
          </cell>
          <cell r="AF93" t="str">
            <v>-</v>
          </cell>
          <cell r="AG93" t="str">
            <v>-</v>
          </cell>
          <cell r="AH93" t="str">
            <v>-</v>
          </cell>
          <cell r="AI93" t="str">
            <v>-</v>
          </cell>
          <cell r="AJ93">
            <v>12.9</v>
          </cell>
          <cell r="AK93">
            <v>13.9</v>
          </cell>
          <cell r="AL93">
            <v>13.3</v>
          </cell>
          <cell r="AM93">
            <v>12.9</v>
          </cell>
          <cell r="AN93">
            <v>12.5</v>
          </cell>
          <cell r="AO93">
            <v>12.9</v>
          </cell>
          <cell r="AP93">
            <v>13.2</v>
          </cell>
          <cell r="AQ93">
            <v>13.1</v>
          </cell>
          <cell r="AR93">
            <v>13.4</v>
          </cell>
          <cell r="AS93">
            <v>13.2</v>
          </cell>
          <cell r="AT93">
            <v>2453</v>
          </cell>
          <cell r="AU93">
            <v>2595</v>
          </cell>
          <cell r="AV93">
            <v>2488</v>
          </cell>
          <cell r="AW93">
            <v>2416</v>
          </cell>
          <cell r="AX93">
            <v>2363</v>
          </cell>
          <cell r="AY93">
            <v>2416</v>
          </cell>
          <cell r="AZ93">
            <v>2469</v>
          </cell>
          <cell r="BA93">
            <v>2452</v>
          </cell>
          <cell r="BB93">
            <v>2505</v>
          </cell>
          <cell r="BC93">
            <v>2559</v>
          </cell>
          <cell r="BD93" t="str">
            <v>20-24日</v>
          </cell>
          <cell r="BE93" t="str">
            <v>超26日</v>
          </cell>
          <cell r="BF93">
            <v>16.7</v>
          </cell>
          <cell r="BG93">
            <v>17.5</v>
          </cell>
          <cell r="BH93">
            <v>16.899999999999999</v>
          </cell>
          <cell r="BI93">
            <v>16.5</v>
          </cell>
          <cell r="BJ93">
            <v>16.2</v>
          </cell>
          <cell r="BK93">
            <v>16.5</v>
          </cell>
          <cell r="BL93">
            <v>16.8</v>
          </cell>
          <cell r="BM93">
            <v>16.7</v>
          </cell>
          <cell r="BN93">
            <v>17</v>
          </cell>
          <cell r="BO93">
            <v>16.8</v>
          </cell>
          <cell r="BP93" t="str">
            <v>18-22日</v>
          </cell>
          <cell r="BQ93" t="str">
            <v>超24日</v>
          </cell>
        </row>
        <row r="94">
          <cell r="A94" t="str">
            <v>YXX5</v>
          </cell>
          <cell r="B94" t="str">
            <v>-</v>
          </cell>
          <cell r="C94" t="str">
            <v>-</v>
          </cell>
          <cell r="D94" t="str">
            <v>-</v>
          </cell>
          <cell r="E94" t="str">
            <v>-</v>
          </cell>
          <cell r="F94" t="str">
            <v>-</v>
          </cell>
          <cell r="G94" t="str">
            <v>-</v>
          </cell>
          <cell r="H94" t="str">
            <v>-</v>
          </cell>
          <cell r="I94" t="str">
            <v>-</v>
          </cell>
          <cell r="J94" t="str">
            <v>-</v>
          </cell>
          <cell r="K94" t="str">
            <v>-</v>
          </cell>
          <cell r="L94" t="str">
            <v>-</v>
          </cell>
          <cell r="M94" t="str">
            <v>-</v>
          </cell>
          <cell r="N94" t="str">
            <v>-</v>
          </cell>
          <cell r="O94" t="str">
            <v>-</v>
          </cell>
          <cell r="P94" t="str">
            <v>-</v>
          </cell>
          <cell r="Q94" t="str">
            <v>-</v>
          </cell>
          <cell r="R94" t="str">
            <v>-</v>
          </cell>
          <cell r="S94" t="str">
            <v>-</v>
          </cell>
          <cell r="T94" t="str">
            <v>-</v>
          </cell>
          <cell r="U94" t="str">
            <v>-</v>
          </cell>
          <cell r="V94" t="str">
            <v>-</v>
          </cell>
          <cell r="W94" t="str">
            <v>-</v>
          </cell>
          <cell r="X94" t="str">
            <v>-</v>
          </cell>
          <cell r="Y94" t="str">
            <v>-</v>
          </cell>
          <cell r="Z94" t="str">
            <v>-</v>
          </cell>
          <cell r="AA94" t="str">
            <v>-</v>
          </cell>
          <cell r="AB94" t="str">
            <v>-</v>
          </cell>
          <cell r="AC94" t="str">
            <v>-</v>
          </cell>
          <cell r="AD94" t="str">
            <v>-</v>
          </cell>
          <cell r="AE94" t="str">
            <v>-</v>
          </cell>
          <cell r="AF94" t="str">
            <v>-</v>
          </cell>
          <cell r="AG94" t="str">
            <v>-</v>
          </cell>
          <cell r="AH94" t="str">
            <v>-</v>
          </cell>
          <cell r="AI94" t="str">
            <v>-</v>
          </cell>
          <cell r="AJ94">
            <v>12.9</v>
          </cell>
          <cell r="AK94">
            <v>13.9</v>
          </cell>
          <cell r="AL94">
            <v>13.3</v>
          </cell>
          <cell r="AM94">
            <v>12.9</v>
          </cell>
          <cell r="AN94">
            <v>12.5</v>
          </cell>
          <cell r="AO94">
            <v>12.9</v>
          </cell>
          <cell r="AP94">
            <v>13.2</v>
          </cell>
          <cell r="AQ94">
            <v>13.1</v>
          </cell>
          <cell r="AR94">
            <v>13.4</v>
          </cell>
          <cell r="AS94">
            <v>13.2</v>
          </cell>
          <cell r="AT94">
            <v>2453</v>
          </cell>
          <cell r="AU94">
            <v>2595</v>
          </cell>
          <cell r="AV94">
            <v>2488</v>
          </cell>
          <cell r="AW94">
            <v>2416</v>
          </cell>
          <cell r="AX94">
            <v>2363</v>
          </cell>
          <cell r="AY94">
            <v>2416</v>
          </cell>
          <cell r="AZ94">
            <v>2469</v>
          </cell>
          <cell r="BA94">
            <v>2452</v>
          </cell>
          <cell r="BB94">
            <v>2505</v>
          </cell>
          <cell r="BC94">
            <v>2559</v>
          </cell>
          <cell r="BD94" t="str">
            <v>20-24日</v>
          </cell>
          <cell r="BE94" t="str">
            <v>超26日</v>
          </cell>
          <cell r="BF94">
            <v>16.7</v>
          </cell>
          <cell r="BG94">
            <v>17.5</v>
          </cell>
          <cell r="BH94">
            <v>16.899999999999999</v>
          </cell>
          <cell r="BI94">
            <v>16.5</v>
          </cell>
          <cell r="BJ94">
            <v>16.2</v>
          </cell>
          <cell r="BK94">
            <v>16.5</v>
          </cell>
          <cell r="BL94">
            <v>16.8</v>
          </cell>
          <cell r="BM94">
            <v>16.7</v>
          </cell>
          <cell r="BN94">
            <v>17</v>
          </cell>
          <cell r="BO94">
            <v>16.8</v>
          </cell>
          <cell r="BP94" t="str">
            <v>18-22日</v>
          </cell>
          <cell r="BQ94" t="str">
            <v>超24日</v>
          </cell>
        </row>
        <row r="95">
          <cell r="A95" t="str">
            <v>YXX6</v>
          </cell>
          <cell r="B95" t="str">
            <v>-</v>
          </cell>
          <cell r="C95" t="str">
            <v>-</v>
          </cell>
          <cell r="D95" t="str">
            <v>-</v>
          </cell>
          <cell r="E95" t="str">
            <v>-</v>
          </cell>
          <cell r="F95" t="str">
            <v>-</v>
          </cell>
          <cell r="G95" t="str">
            <v>-</v>
          </cell>
          <cell r="H95" t="str">
            <v>-</v>
          </cell>
          <cell r="I95" t="str">
            <v>-</v>
          </cell>
          <cell r="J95" t="str">
            <v>-</v>
          </cell>
          <cell r="K95" t="str">
            <v>-</v>
          </cell>
          <cell r="L95" t="str">
            <v>-</v>
          </cell>
          <cell r="M95" t="str">
            <v>-</v>
          </cell>
          <cell r="N95" t="str">
            <v>-</v>
          </cell>
          <cell r="O95" t="str">
            <v>-</v>
          </cell>
          <cell r="P95" t="str">
            <v>-</v>
          </cell>
          <cell r="Q95" t="str">
            <v>-</v>
          </cell>
          <cell r="R95" t="str">
            <v>-</v>
          </cell>
          <cell r="S95" t="str">
            <v>-</v>
          </cell>
          <cell r="T95" t="str">
            <v>-</v>
          </cell>
          <cell r="U95" t="str">
            <v>-</v>
          </cell>
          <cell r="V95" t="str">
            <v>-</v>
          </cell>
          <cell r="W95" t="str">
            <v>-</v>
          </cell>
          <cell r="X95" t="str">
            <v>-</v>
          </cell>
          <cell r="Y95" t="str">
            <v>-</v>
          </cell>
          <cell r="Z95" t="str">
            <v>-</v>
          </cell>
          <cell r="AA95" t="str">
            <v>-</v>
          </cell>
          <cell r="AB95" t="str">
            <v>-</v>
          </cell>
          <cell r="AC95" t="str">
            <v>-</v>
          </cell>
          <cell r="AD95" t="str">
            <v>-</v>
          </cell>
          <cell r="AE95" t="str">
            <v>-</v>
          </cell>
          <cell r="AF95" t="str">
            <v>-</v>
          </cell>
          <cell r="AG95" t="str">
            <v>-</v>
          </cell>
          <cell r="AH95" t="str">
            <v>-</v>
          </cell>
          <cell r="AI95" t="str">
            <v>-</v>
          </cell>
          <cell r="AJ95">
            <v>12.9</v>
          </cell>
          <cell r="AK95">
            <v>13.9</v>
          </cell>
          <cell r="AL95">
            <v>13.3</v>
          </cell>
          <cell r="AM95">
            <v>12.9</v>
          </cell>
          <cell r="AN95">
            <v>12.5</v>
          </cell>
          <cell r="AO95">
            <v>12.9</v>
          </cell>
          <cell r="AP95">
            <v>13.2</v>
          </cell>
          <cell r="AQ95">
            <v>13.1</v>
          </cell>
          <cell r="AR95">
            <v>13.4</v>
          </cell>
          <cell r="AS95">
            <v>13.2</v>
          </cell>
          <cell r="AT95">
            <v>2453</v>
          </cell>
          <cell r="AU95">
            <v>2595</v>
          </cell>
          <cell r="AV95">
            <v>2488</v>
          </cell>
          <cell r="AW95">
            <v>2416</v>
          </cell>
          <cell r="AX95">
            <v>2363</v>
          </cell>
          <cell r="AY95">
            <v>2416</v>
          </cell>
          <cell r="AZ95">
            <v>2469</v>
          </cell>
          <cell r="BA95">
            <v>2452</v>
          </cell>
          <cell r="BB95">
            <v>2505</v>
          </cell>
          <cell r="BC95">
            <v>2559</v>
          </cell>
          <cell r="BD95" t="str">
            <v>20-24日</v>
          </cell>
          <cell r="BE95" t="str">
            <v>超26日</v>
          </cell>
          <cell r="BF95">
            <v>16.7</v>
          </cell>
          <cell r="BG95">
            <v>17.5</v>
          </cell>
          <cell r="BH95">
            <v>16.899999999999999</v>
          </cell>
          <cell r="BI95">
            <v>16.5</v>
          </cell>
          <cell r="BJ95">
            <v>16.2</v>
          </cell>
          <cell r="BK95">
            <v>16.5</v>
          </cell>
          <cell r="BL95">
            <v>16.8</v>
          </cell>
          <cell r="BM95">
            <v>16.7</v>
          </cell>
          <cell r="BN95">
            <v>17</v>
          </cell>
          <cell r="BO95">
            <v>16.8</v>
          </cell>
          <cell r="BP95" t="str">
            <v>18-22日</v>
          </cell>
          <cell r="BQ95" t="str">
            <v>超24日</v>
          </cell>
        </row>
        <row r="96">
          <cell r="A96" t="str">
            <v>YXX7</v>
          </cell>
          <cell r="B96" t="str">
            <v>-</v>
          </cell>
          <cell r="C96" t="str">
            <v>-</v>
          </cell>
          <cell r="D96" t="str">
            <v>-</v>
          </cell>
          <cell r="E96" t="str">
            <v>-</v>
          </cell>
          <cell r="F96" t="str">
            <v>-</v>
          </cell>
          <cell r="G96" t="str">
            <v>-</v>
          </cell>
          <cell r="H96" t="str">
            <v>-</v>
          </cell>
          <cell r="I96" t="str">
            <v>-</v>
          </cell>
          <cell r="J96" t="str">
            <v>-</v>
          </cell>
          <cell r="K96" t="str">
            <v>-</v>
          </cell>
          <cell r="L96" t="str">
            <v>-</v>
          </cell>
          <cell r="M96" t="str">
            <v>-</v>
          </cell>
          <cell r="N96" t="str">
            <v>-</v>
          </cell>
          <cell r="O96" t="str">
            <v>-</v>
          </cell>
          <cell r="P96" t="str">
            <v>-</v>
          </cell>
          <cell r="Q96" t="str">
            <v>-</v>
          </cell>
          <cell r="R96" t="str">
            <v>-</v>
          </cell>
          <cell r="S96" t="str">
            <v>-</v>
          </cell>
          <cell r="T96" t="str">
            <v>-</v>
          </cell>
          <cell r="U96" t="str">
            <v>-</v>
          </cell>
          <cell r="V96" t="str">
            <v>-</v>
          </cell>
          <cell r="W96" t="str">
            <v>-</v>
          </cell>
          <cell r="X96" t="str">
            <v>-</v>
          </cell>
          <cell r="Y96" t="str">
            <v>-</v>
          </cell>
          <cell r="Z96" t="str">
            <v>-</v>
          </cell>
          <cell r="AA96" t="str">
            <v>-</v>
          </cell>
          <cell r="AB96" t="str">
            <v>-</v>
          </cell>
          <cell r="AC96" t="str">
            <v>-</v>
          </cell>
          <cell r="AD96" t="str">
            <v>-</v>
          </cell>
          <cell r="AE96" t="str">
            <v>-</v>
          </cell>
          <cell r="AF96" t="str">
            <v>-</v>
          </cell>
          <cell r="AG96" t="str">
            <v>-</v>
          </cell>
          <cell r="AH96" t="str">
            <v>-</v>
          </cell>
          <cell r="AI96" t="str">
            <v>-</v>
          </cell>
          <cell r="AJ96">
            <v>12.9</v>
          </cell>
          <cell r="AK96">
            <v>13.9</v>
          </cell>
          <cell r="AL96">
            <v>13.3</v>
          </cell>
          <cell r="AM96">
            <v>12.9</v>
          </cell>
          <cell r="AN96">
            <v>12.5</v>
          </cell>
          <cell r="AO96">
            <v>12.9</v>
          </cell>
          <cell r="AP96">
            <v>13.2</v>
          </cell>
          <cell r="AQ96">
            <v>13.1</v>
          </cell>
          <cell r="AR96">
            <v>13.4</v>
          </cell>
          <cell r="AS96">
            <v>13.2</v>
          </cell>
          <cell r="AT96">
            <v>2453</v>
          </cell>
          <cell r="AU96">
            <v>2595</v>
          </cell>
          <cell r="AV96">
            <v>2488</v>
          </cell>
          <cell r="AW96">
            <v>2416</v>
          </cell>
          <cell r="AX96">
            <v>2363</v>
          </cell>
          <cell r="AY96">
            <v>2416</v>
          </cell>
          <cell r="AZ96">
            <v>2469</v>
          </cell>
          <cell r="BA96">
            <v>2452</v>
          </cell>
          <cell r="BB96">
            <v>2505</v>
          </cell>
          <cell r="BC96">
            <v>2559</v>
          </cell>
          <cell r="BD96" t="str">
            <v>20-24日</v>
          </cell>
          <cell r="BE96" t="str">
            <v>超26日</v>
          </cell>
          <cell r="BF96">
            <v>16.7</v>
          </cell>
          <cell r="BG96">
            <v>17.5</v>
          </cell>
          <cell r="BH96">
            <v>16.899999999999999</v>
          </cell>
          <cell r="BI96">
            <v>16.5</v>
          </cell>
          <cell r="BJ96">
            <v>16.2</v>
          </cell>
          <cell r="BK96">
            <v>16.5</v>
          </cell>
          <cell r="BL96">
            <v>16.8</v>
          </cell>
          <cell r="BM96">
            <v>16.7</v>
          </cell>
          <cell r="BN96">
            <v>17</v>
          </cell>
          <cell r="BO96">
            <v>16.8</v>
          </cell>
          <cell r="BP96" t="str">
            <v>18-22日</v>
          </cell>
          <cell r="BQ96" t="str">
            <v>超24日</v>
          </cell>
        </row>
        <row r="97">
          <cell r="A97" t="str">
            <v>YXX8</v>
          </cell>
          <cell r="B97" t="str">
            <v>-</v>
          </cell>
          <cell r="C97" t="str">
            <v>-</v>
          </cell>
          <cell r="D97" t="str">
            <v>-</v>
          </cell>
          <cell r="E97" t="str">
            <v>-</v>
          </cell>
          <cell r="F97" t="str">
            <v>-</v>
          </cell>
          <cell r="G97" t="str">
            <v>-</v>
          </cell>
          <cell r="H97" t="str">
            <v>-</v>
          </cell>
          <cell r="I97" t="str">
            <v>-</v>
          </cell>
          <cell r="J97" t="str">
            <v>-</v>
          </cell>
          <cell r="K97" t="str">
            <v>-</v>
          </cell>
          <cell r="L97" t="str">
            <v>-</v>
          </cell>
          <cell r="M97" t="str">
            <v>-</v>
          </cell>
          <cell r="N97" t="str">
            <v>-</v>
          </cell>
          <cell r="O97" t="str">
            <v>-</v>
          </cell>
          <cell r="P97" t="str">
            <v>-</v>
          </cell>
          <cell r="Q97" t="str">
            <v>-</v>
          </cell>
          <cell r="R97" t="str">
            <v>-</v>
          </cell>
          <cell r="S97" t="str">
            <v>-</v>
          </cell>
          <cell r="T97" t="str">
            <v>-</v>
          </cell>
          <cell r="U97" t="str">
            <v>-</v>
          </cell>
          <cell r="V97" t="str">
            <v>-</v>
          </cell>
          <cell r="W97" t="str">
            <v>-</v>
          </cell>
          <cell r="X97" t="str">
            <v>-</v>
          </cell>
          <cell r="Y97" t="str">
            <v>-</v>
          </cell>
          <cell r="Z97" t="str">
            <v>-</v>
          </cell>
          <cell r="AA97" t="str">
            <v>-</v>
          </cell>
          <cell r="AB97" t="str">
            <v>-</v>
          </cell>
          <cell r="AC97" t="str">
            <v>-</v>
          </cell>
          <cell r="AD97" t="str">
            <v>-</v>
          </cell>
          <cell r="AE97" t="str">
            <v>-</v>
          </cell>
          <cell r="AF97" t="str">
            <v>-</v>
          </cell>
          <cell r="AG97" t="str">
            <v>-</v>
          </cell>
          <cell r="AH97" t="str">
            <v>-</v>
          </cell>
          <cell r="AI97" t="str">
            <v>-</v>
          </cell>
          <cell r="AJ97">
            <v>12.9</v>
          </cell>
          <cell r="AK97">
            <v>13.9</v>
          </cell>
          <cell r="AL97">
            <v>13.3</v>
          </cell>
          <cell r="AM97">
            <v>12.9</v>
          </cell>
          <cell r="AN97">
            <v>12.5</v>
          </cell>
          <cell r="AO97">
            <v>12.9</v>
          </cell>
          <cell r="AP97">
            <v>13.2</v>
          </cell>
          <cell r="AQ97">
            <v>13.1</v>
          </cell>
          <cell r="AR97">
            <v>13.4</v>
          </cell>
          <cell r="AS97">
            <v>13.2</v>
          </cell>
          <cell r="AT97">
            <v>2453</v>
          </cell>
          <cell r="AU97">
            <v>2595</v>
          </cell>
          <cell r="AV97">
            <v>2488</v>
          </cell>
          <cell r="AW97">
            <v>2416</v>
          </cell>
          <cell r="AX97">
            <v>2363</v>
          </cell>
          <cell r="AY97">
            <v>2416</v>
          </cell>
          <cell r="AZ97">
            <v>2469</v>
          </cell>
          <cell r="BA97">
            <v>2452</v>
          </cell>
          <cell r="BB97">
            <v>2505</v>
          </cell>
          <cell r="BC97">
            <v>2559</v>
          </cell>
          <cell r="BD97" t="str">
            <v>20-24日</v>
          </cell>
          <cell r="BE97" t="str">
            <v>超26日</v>
          </cell>
          <cell r="BF97">
            <v>16.7</v>
          </cell>
          <cell r="BG97">
            <v>17.5</v>
          </cell>
          <cell r="BH97">
            <v>16.899999999999999</v>
          </cell>
          <cell r="BI97">
            <v>16.5</v>
          </cell>
          <cell r="BJ97">
            <v>16.2</v>
          </cell>
          <cell r="BK97">
            <v>16.5</v>
          </cell>
          <cell r="BL97">
            <v>16.8</v>
          </cell>
          <cell r="BM97">
            <v>16.7</v>
          </cell>
          <cell r="BN97">
            <v>17</v>
          </cell>
          <cell r="BO97">
            <v>16.8</v>
          </cell>
          <cell r="BP97" t="str">
            <v>18-22日</v>
          </cell>
          <cell r="BQ97" t="str">
            <v>超24日</v>
          </cell>
        </row>
        <row r="98">
          <cell r="A98" t="str">
            <v>YXX9</v>
          </cell>
          <cell r="B98" t="str">
            <v>-</v>
          </cell>
          <cell r="C98" t="str">
            <v>-</v>
          </cell>
          <cell r="D98" t="str">
            <v>-</v>
          </cell>
          <cell r="E98" t="str">
            <v>-</v>
          </cell>
          <cell r="F98" t="str">
            <v>-</v>
          </cell>
          <cell r="G98" t="str">
            <v>-</v>
          </cell>
          <cell r="H98" t="str">
            <v>-</v>
          </cell>
          <cell r="I98" t="str">
            <v>-</v>
          </cell>
          <cell r="J98" t="str">
            <v>-</v>
          </cell>
          <cell r="K98" t="str">
            <v>-</v>
          </cell>
          <cell r="L98" t="str">
            <v>-</v>
          </cell>
          <cell r="M98" t="str">
            <v>-</v>
          </cell>
          <cell r="N98" t="str">
            <v>-</v>
          </cell>
          <cell r="O98" t="str">
            <v>-</v>
          </cell>
          <cell r="P98" t="str">
            <v>-</v>
          </cell>
          <cell r="Q98" t="str">
            <v>-</v>
          </cell>
          <cell r="R98" t="str">
            <v>-</v>
          </cell>
          <cell r="S98" t="str">
            <v>-</v>
          </cell>
          <cell r="T98" t="str">
            <v>-</v>
          </cell>
          <cell r="U98" t="str">
            <v>-</v>
          </cell>
          <cell r="V98" t="str">
            <v>-</v>
          </cell>
          <cell r="W98" t="str">
            <v>-</v>
          </cell>
          <cell r="X98" t="str">
            <v>-</v>
          </cell>
          <cell r="Y98" t="str">
            <v>-</v>
          </cell>
          <cell r="Z98" t="str">
            <v>-</v>
          </cell>
          <cell r="AA98" t="str">
            <v>-</v>
          </cell>
          <cell r="AB98" t="str">
            <v>-</v>
          </cell>
          <cell r="AC98" t="str">
            <v>-</v>
          </cell>
          <cell r="AD98" t="str">
            <v>-</v>
          </cell>
          <cell r="AE98" t="str">
            <v>-</v>
          </cell>
          <cell r="AF98" t="str">
            <v>-</v>
          </cell>
          <cell r="AG98" t="str">
            <v>-</v>
          </cell>
          <cell r="AH98" t="str">
            <v>-</v>
          </cell>
          <cell r="AI98" t="str">
            <v>-</v>
          </cell>
          <cell r="AJ98">
            <v>12.9</v>
          </cell>
          <cell r="AK98">
            <v>13.9</v>
          </cell>
          <cell r="AL98">
            <v>13.3</v>
          </cell>
          <cell r="AM98">
            <v>12.9</v>
          </cell>
          <cell r="AN98">
            <v>12.5</v>
          </cell>
          <cell r="AO98">
            <v>12.9</v>
          </cell>
          <cell r="AP98">
            <v>13.2</v>
          </cell>
          <cell r="AQ98">
            <v>13.1</v>
          </cell>
          <cell r="AR98">
            <v>13.4</v>
          </cell>
          <cell r="AS98">
            <v>13.2</v>
          </cell>
          <cell r="AT98">
            <v>2453</v>
          </cell>
          <cell r="AU98">
            <v>2595</v>
          </cell>
          <cell r="AV98">
            <v>2488</v>
          </cell>
          <cell r="AW98">
            <v>2416</v>
          </cell>
          <cell r="AX98">
            <v>2363</v>
          </cell>
          <cell r="AY98">
            <v>2416</v>
          </cell>
          <cell r="AZ98">
            <v>2469</v>
          </cell>
          <cell r="BA98">
            <v>2452</v>
          </cell>
          <cell r="BB98">
            <v>2505</v>
          </cell>
          <cell r="BC98">
            <v>2559</v>
          </cell>
          <cell r="BD98" t="str">
            <v>20-24日</v>
          </cell>
          <cell r="BE98" t="str">
            <v>超26日</v>
          </cell>
          <cell r="BF98">
            <v>16.7</v>
          </cell>
          <cell r="BG98">
            <v>17.5</v>
          </cell>
          <cell r="BH98">
            <v>16.899999999999999</v>
          </cell>
          <cell r="BI98">
            <v>16.5</v>
          </cell>
          <cell r="BJ98">
            <v>16.2</v>
          </cell>
          <cell r="BK98">
            <v>16.5</v>
          </cell>
          <cell r="BL98">
            <v>16.8</v>
          </cell>
          <cell r="BM98">
            <v>16.7</v>
          </cell>
          <cell r="BN98">
            <v>17</v>
          </cell>
          <cell r="BO98">
            <v>16.8</v>
          </cell>
          <cell r="BP98" t="str">
            <v>18-22日</v>
          </cell>
          <cell r="BQ98" t="str">
            <v>超24日</v>
          </cell>
        </row>
        <row r="99">
          <cell r="A99" t="str">
            <v>YYC1</v>
          </cell>
          <cell r="B99" t="str">
            <v>-</v>
          </cell>
          <cell r="C99" t="str">
            <v>-</v>
          </cell>
          <cell r="D99" t="str">
            <v>-</v>
          </cell>
          <cell r="E99" t="str">
            <v>-</v>
          </cell>
          <cell r="F99" t="str">
            <v>-</v>
          </cell>
          <cell r="G99" t="str">
            <v>-</v>
          </cell>
          <cell r="H99" t="str">
            <v>-</v>
          </cell>
          <cell r="I99" t="str">
            <v>-</v>
          </cell>
          <cell r="J99" t="str">
            <v>-</v>
          </cell>
          <cell r="K99" t="str">
            <v>-</v>
          </cell>
          <cell r="L99" t="str">
            <v>-</v>
          </cell>
          <cell r="M99" t="str">
            <v>-</v>
          </cell>
          <cell r="N99" t="str">
            <v>-</v>
          </cell>
          <cell r="O99" t="str">
            <v>-</v>
          </cell>
          <cell r="P99" t="str">
            <v>-</v>
          </cell>
          <cell r="Q99" t="str">
            <v>-</v>
          </cell>
          <cell r="R99" t="str">
            <v>-</v>
          </cell>
          <cell r="S99" t="str">
            <v>-</v>
          </cell>
          <cell r="T99" t="str">
            <v>-</v>
          </cell>
          <cell r="U99" t="str">
            <v>-</v>
          </cell>
          <cell r="V99" t="str">
            <v>-</v>
          </cell>
          <cell r="W99" t="str">
            <v>-</v>
          </cell>
          <cell r="X99" t="str">
            <v>-</v>
          </cell>
          <cell r="Y99" t="str">
            <v>-</v>
          </cell>
          <cell r="Z99" t="str">
            <v>-</v>
          </cell>
          <cell r="AA99" t="str">
            <v>-</v>
          </cell>
          <cell r="AB99" t="str">
            <v>-</v>
          </cell>
          <cell r="AC99" t="str">
            <v>-</v>
          </cell>
          <cell r="AD99" t="str">
            <v>-</v>
          </cell>
          <cell r="AE99" t="str">
            <v>-</v>
          </cell>
          <cell r="AF99" t="str">
            <v>-</v>
          </cell>
          <cell r="AG99" t="str">
            <v>-</v>
          </cell>
          <cell r="AH99" t="str">
            <v>-</v>
          </cell>
          <cell r="AI99" t="str">
            <v>-</v>
          </cell>
          <cell r="AJ99">
            <v>12.7</v>
          </cell>
          <cell r="AK99">
            <v>13.7</v>
          </cell>
          <cell r="AL99">
            <v>13.1</v>
          </cell>
          <cell r="AM99">
            <v>12.7</v>
          </cell>
          <cell r="AN99">
            <v>12.3</v>
          </cell>
          <cell r="AO99">
            <v>12.7</v>
          </cell>
          <cell r="AP99">
            <v>13</v>
          </cell>
          <cell r="AQ99">
            <v>12.9</v>
          </cell>
          <cell r="AR99">
            <v>13.2</v>
          </cell>
          <cell r="AS99">
            <v>13</v>
          </cell>
          <cell r="AT99">
            <v>2613</v>
          </cell>
          <cell r="AU99">
            <v>2755</v>
          </cell>
          <cell r="AV99">
            <v>2648</v>
          </cell>
          <cell r="AW99">
            <v>2536</v>
          </cell>
          <cell r="AX99">
            <v>2483</v>
          </cell>
          <cell r="AY99">
            <v>2536</v>
          </cell>
          <cell r="AZ99">
            <v>2589</v>
          </cell>
          <cell r="BA99">
            <v>2572</v>
          </cell>
          <cell r="BB99">
            <v>2625</v>
          </cell>
          <cell r="BC99">
            <v>2719</v>
          </cell>
          <cell r="BD99" t="str">
            <v>20-24日</v>
          </cell>
          <cell r="BE99" t="str">
            <v>超26日</v>
          </cell>
          <cell r="BF99">
            <v>15.7</v>
          </cell>
          <cell r="BG99">
            <v>16.5</v>
          </cell>
          <cell r="BH99">
            <v>15.9</v>
          </cell>
          <cell r="BI99">
            <v>15.5</v>
          </cell>
          <cell r="BJ99">
            <v>15.2</v>
          </cell>
          <cell r="BK99">
            <v>15.5</v>
          </cell>
          <cell r="BL99">
            <v>15.8</v>
          </cell>
          <cell r="BM99">
            <v>15.7</v>
          </cell>
          <cell r="BN99">
            <v>16</v>
          </cell>
          <cell r="BO99">
            <v>15.8</v>
          </cell>
          <cell r="BP99" t="str">
            <v>18-22日</v>
          </cell>
          <cell r="BQ99" t="str">
            <v>超24日</v>
          </cell>
        </row>
        <row r="100">
          <cell r="A100" t="str">
            <v>YYC2</v>
          </cell>
          <cell r="B100" t="str">
            <v>-</v>
          </cell>
          <cell r="C100" t="str">
            <v>-</v>
          </cell>
          <cell r="D100" t="str">
            <v>-</v>
          </cell>
          <cell r="E100" t="str">
            <v>-</v>
          </cell>
          <cell r="F100" t="str">
            <v>-</v>
          </cell>
          <cell r="G100" t="str">
            <v>-</v>
          </cell>
          <cell r="H100" t="str">
            <v>-</v>
          </cell>
          <cell r="I100" t="str">
            <v>-</v>
          </cell>
          <cell r="J100" t="str">
            <v>-</v>
          </cell>
          <cell r="K100" t="str">
            <v>-</v>
          </cell>
          <cell r="L100" t="str">
            <v>-</v>
          </cell>
          <cell r="M100" t="str">
            <v>-</v>
          </cell>
          <cell r="N100" t="str">
            <v>-</v>
          </cell>
          <cell r="O100" t="str">
            <v>-</v>
          </cell>
          <cell r="P100" t="str">
            <v>-</v>
          </cell>
          <cell r="Q100" t="str">
            <v>-</v>
          </cell>
          <cell r="R100" t="str">
            <v>-</v>
          </cell>
          <cell r="S100" t="str">
            <v>-</v>
          </cell>
          <cell r="T100" t="str">
            <v>-</v>
          </cell>
          <cell r="U100" t="str">
            <v>-</v>
          </cell>
          <cell r="V100" t="str">
            <v>-</v>
          </cell>
          <cell r="W100" t="str">
            <v>-</v>
          </cell>
          <cell r="X100" t="str">
            <v>-</v>
          </cell>
          <cell r="Y100" t="str">
            <v>-</v>
          </cell>
          <cell r="Z100" t="str">
            <v>-</v>
          </cell>
          <cell r="AA100" t="str">
            <v>-</v>
          </cell>
          <cell r="AB100" t="str">
            <v>-</v>
          </cell>
          <cell r="AC100" t="str">
            <v>-</v>
          </cell>
          <cell r="AD100" t="str">
            <v>-</v>
          </cell>
          <cell r="AE100" t="str">
            <v>-</v>
          </cell>
          <cell r="AF100" t="str">
            <v>-</v>
          </cell>
          <cell r="AG100" t="str">
            <v>-</v>
          </cell>
          <cell r="AH100" t="str">
            <v>-</v>
          </cell>
          <cell r="AI100" t="str">
            <v>-</v>
          </cell>
          <cell r="AJ100">
            <v>12.7</v>
          </cell>
          <cell r="AK100">
            <v>13.7</v>
          </cell>
          <cell r="AL100">
            <v>13.1</v>
          </cell>
          <cell r="AM100">
            <v>12.7</v>
          </cell>
          <cell r="AN100">
            <v>12.3</v>
          </cell>
          <cell r="AO100">
            <v>12.7</v>
          </cell>
          <cell r="AP100">
            <v>13</v>
          </cell>
          <cell r="AQ100">
            <v>12.9</v>
          </cell>
          <cell r="AR100">
            <v>13.2</v>
          </cell>
          <cell r="AS100">
            <v>13</v>
          </cell>
          <cell r="AT100">
            <v>2613</v>
          </cell>
          <cell r="AU100">
            <v>2755</v>
          </cell>
          <cell r="AV100">
            <v>2648</v>
          </cell>
          <cell r="AW100">
            <v>2536</v>
          </cell>
          <cell r="AX100">
            <v>2483</v>
          </cell>
          <cell r="AY100">
            <v>2536</v>
          </cell>
          <cell r="AZ100">
            <v>2589</v>
          </cell>
          <cell r="BA100">
            <v>2572</v>
          </cell>
          <cell r="BB100">
            <v>2625</v>
          </cell>
          <cell r="BC100">
            <v>2719</v>
          </cell>
          <cell r="BD100" t="str">
            <v>20-24日</v>
          </cell>
          <cell r="BE100" t="str">
            <v>超26日</v>
          </cell>
          <cell r="BF100">
            <v>15.7</v>
          </cell>
          <cell r="BG100">
            <v>16.5</v>
          </cell>
          <cell r="BH100">
            <v>15.9</v>
          </cell>
          <cell r="BI100">
            <v>15.5</v>
          </cell>
          <cell r="BJ100">
            <v>15.2</v>
          </cell>
          <cell r="BK100">
            <v>15.5</v>
          </cell>
          <cell r="BL100">
            <v>15.8</v>
          </cell>
          <cell r="BM100">
            <v>15.7</v>
          </cell>
          <cell r="BN100">
            <v>16</v>
          </cell>
          <cell r="BO100">
            <v>15.8</v>
          </cell>
          <cell r="BP100" t="str">
            <v>18-22日</v>
          </cell>
          <cell r="BQ100" t="str">
            <v>超24日</v>
          </cell>
        </row>
        <row r="101">
          <cell r="A101" t="str">
            <v>YYC3</v>
          </cell>
          <cell r="B101" t="str">
            <v>-</v>
          </cell>
          <cell r="C101" t="str">
            <v>-</v>
          </cell>
          <cell r="D101" t="str">
            <v>-</v>
          </cell>
          <cell r="E101" t="str">
            <v>-</v>
          </cell>
          <cell r="F101" t="str">
            <v>-</v>
          </cell>
          <cell r="G101" t="str">
            <v>-</v>
          </cell>
          <cell r="H101" t="str">
            <v>-</v>
          </cell>
          <cell r="I101" t="str">
            <v>-</v>
          </cell>
          <cell r="J101" t="str">
            <v>-</v>
          </cell>
          <cell r="K101" t="str">
            <v>-</v>
          </cell>
          <cell r="L101" t="str">
            <v>-</v>
          </cell>
          <cell r="M101" t="str">
            <v>-</v>
          </cell>
          <cell r="N101" t="str">
            <v>-</v>
          </cell>
          <cell r="O101" t="str">
            <v>-</v>
          </cell>
          <cell r="P101" t="str">
            <v>-</v>
          </cell>
          <cell r="Q101" t="str">
            <v>-</v>
          </cell>
          <cell r="R101" t="str">
            <v>-</v>
          </cell>
          <cell r="S101" t="str">
            <v>-</v>
          </cell>
          <cell r="T101" t="str">
            <v>-</v>
          </cell>
          <cell r="U101" t="str">
            <v>-</v>
          </cell>
          <cell r="V101" t="str">
            <v>-</v>
          </cell>
          <cell r="W101" t="str">
            <v>-</v>
          </cell>
          <cell r="X101" t="str">
            <v>-</v>
          </cell>
          <cell r="Y101" t="str">
            <v>-</v>
          </cell>
          <cell r="Z101" t="str">
            <v>-</v>
          </cell>
          <cell r="AA101" t="str">
            <v>-</v>
          </cell>
          <cell r="AB101" t="str">
            <v>-</v>
          </cell>
          <cell r="AC101" t="str">
            <v>-</v>
          </cell>
          <cell r="AD101" t="str">
            <v>-</v>
          </cell>
          <cell r="AE101" t="str">
            <v>-</v>
          </cell>
          <cell r="AF101" t="str">
            <v>-</v>
          </cell>
          <cell r="AG101" t="str">
            <v>-</v>
          </cell>
          <cell r="AH101" t="str">
            <v>-</v>
          </cell>
          <cell r="AI101" t="str">
            <v>-</v>
          </cell>
          <cell r="AJ101">
            <v>12.7</v>
          </cell>
          <cell r="AK101">
            <v>13.7</v>
          </cell>
          <cell r="AL101">
            <v>13.1</v>
          </cell>
          <cell r="AM101">
            <v>12.7</v>
          </cell>
          <cell r="AN101">
            <v>12.3</v>
          </cell>
          <cell r="AO101">
            <v>12.7</v>
          </cell>
          <cell r="AP101">
            <v>13</v>
          </cell>
          <cell r="AQ101">
            <v>12.9</v>
          </cell>
          <cell r="AR101">
            <v>13.2</v>
          </cell>
          <cell r="AS101">
            <v>13</v>
          </cell>
          <cell r="AT101">
            <v>2613</v>
          </cell>
          <cell r="AU101">
            <v>2755</v>
          </cell>
          <cell r="AV101">
            <v>2648</v>
          </cell>
          <cell r="AW101">
            <v>2536</v>
          </cell>
          <cell r="AX101">
            <v>2483</v>
          </cell>
          <cell r="AY101">
            <v>2536</v>
          </cell>
          <cell r="AZ101">
            <v>2589</v>
          </cell>
          <cell r="BA101">
            <v>2572</v>
          </cell>
          <cell r="BB101">
            <v>2625</v>
          </cell>
          <cell r="BC101">
            <v>2719</v>
          </cell>
          <cell r="BD101" t="str">
            <v>20-24日</v>
          </cell>
          <cell r="BE101" t="str">
            <v>超26日</v>
          </cell>
          <cell r="BF101">
            <v>15.7</v>
          </cell>
          <cell r="BG101">
            <v>16.5</v>
          </cell>
          <cell r="BH101">
            <v>15.9</v>
          </cell>
          <cell r="BI101">
            <v>15.5</v>
          </cell>
          <cell r="BJ101">
            <v>15.2</v>
          </cell>
          <cell r="BK101">
            <v>15.5</v>
          </cell>
          <cell r="BL101">
            <v>15.8</v>
          </cell>
          <cell r="BM101">
            <v>15.7</v>
          </cell>
          <cell r="BN101">
            <v>16</v>
          </cell>
          <cell r="BO101">
            <v>15.8</v>
          </cell>
          <cell r="BP101" t="str">
            <v>18-22日</v>
          </cell>
          <cell r="BQ101" t="str">
            <v>超24日</v>
          </cell>
        </row>
        <row r="102">
          <cell r="A102" t="str">
            <v>YYC4</v>
          </cell>
          <cell r="B102" t="str">
            <v>-</v>
          </cell>
          <cell r="C102" t="str">
            <v>-</v>
          </cell>
          <cell r="D102" t="str">
            <v>-</v>
          </cell>
          <cell r="E102" t="str">
            <v>-</v>
          </cell>
          <cell r="F102" t="str">
            <v>-</v>
          </cell>
          <cell r="G102" t="str">
            <v>-</v>
          </cell>
          <cell r="H102" t="str">
            <v>-</v>
          </cell>
          <cell r="I102" t="str">
            <v>-</v>
          </cell>
          <cell r="J102" t="str">
            <v>-</v>
          </cell>
          <cell r="K102" t="str">
            <v>-</v>
          </cell>
          <cell r="L102" t="str">
            <v>-</v>
          </cell>
          <cell r="M102" t="str">
            <v>-</v>
          </cell>
          <cell r="N102" t="str">
            <v>-</v>
          </cell>
          <cell r="O102" t="str">
            <v>-</v>
          </cell>
          <cell r="P102" t="str">
            <v>-</v>
          </cell>
          <cell r="Q102" t="str">
            <v>-</v>
          </cell>
          <cell r="R102" t="str">
            <v>-</v>
          </cell>
          <cell r="S102" t="str">
            <v>-</v>
          </cell>
          <cell r="T102" t="str">
            <v>-</v>
          </cell>
          <cell r="U102" t="str">
            <v>-</v>
          </cell>
          <cell r="V102" t="str">
            <v>-</v>
          </cell>
          <cell r="W102" t="str">
            <v>-</v>
          </cell>
          <cell r="X102" t="str">
            <v>-</v>
          </cell>
          <cell r="Y102" t="str">
            <v>-</v>
          </cell>
          <cell r="Z102" t="str">
            <v>-</v>
          </cell>
          <cell r="AA102" t="str">
            <v>-</v>
          </cell>
          <cell r="AB102" t="str">
            <v>-</v>
          </cell>
          <cell r="AC102" t="str">
            <v>-</v>
          </cell>
          <cell r="AD102" t="str">
            <v>-</v>
          </cell>
          <cell r="AE102" t="str">
            <v>-</v>
          </cell>
          <cell r="AF102" t="str">
            <v>-</v>
          </cell>
          <cell r="AG102" t="str">
            <v>-</v>
          </cell>
          <cell r="AH102" t="str">
            <v>-</v>
          </cell>
          <cell r="AI102" t="str">
            <v>-</v>
          </cell>
          <cell r="AJ102">
            <v>12.7</v>
          </cell>
          <cell r="AK102">
            <v>13.7</v>
          </cell>
          <cell r="AL102">
            <v>13.1</v>
          </cell>
          <cell r="AM102">
            <v>12.7</v>
          </cell>
          <cell r="AN102">
            <v>12.3</v>
          </cell>
          <cell r="AO102">
            <v>12.7</v>
          </cell>
          <cell r="AP102">
            <v>13</v>
          </cell>
          <cell r="AQ102">
            <v>12.9</v>
          </cell>
          <cell r="AR102">
            <v>13.2</v>
          </cell>
          <cell r="AS102">
            <v>13</v>
          </cell>
          <cell r="AT102">
            <v>2613</v>
          </cell>
          <cell r="AU102">
            <v>2755</v>
          </cell>
          <cell r="AV102">
            <v>2648</v>
          </cell>
          <cell r="AW102">
            <v>2536</v>
          </cell>
          <cell r="AX102">
            <v>2483</v>
          </cell>
          <cell r="AY102">
            <v>2536</v>
          </cell>
          <cell r="AZ102">
            <v>2589</v>
          </cell>
          <cell r="BA102">
            <v>2572</v>
          </cell>
          <cell r="BB102">
            <v>2625</v>
          </cell>
          <cell r="BC102">
            <v>2719</v>
          </cell>
          <cell r="BD102" t="str">
            <v>20-24日</v>
          </cell>
          <cell r="BE102" t="str">
            <v>超26日</v>
          </cell>
          <cell r="BF102">
            <v>15.7</v>
          </cell>
          <cell r="BG102">
            <v>16.5</v>
          </cell>
          <cell r="BH102">
            <v>15.9</v>
          </cell>
          <cell r="BI102">
            <v>15.5</v>
          </cell>
          <cell r="BJ102">
            <v>15.2</v>
          </cell>
          <cell r="BK102">
            <v>15.5</v>
          </cell>
          <cell r="BL102">
            <v>15.8</v>
          </cell>
          <cell r="BM102">
            <v>15.7</v>
          </cell>
          <cell r="BN102">
            <v>16</v>
          </cell>
          <cell r="BO102">
            <v>15.8</v>
          </cell>
          <cell r="BP102" t="str">
            <v>18-22日</v>
          </cell>
          <cell r="BQ102" t="str">
            <v>超24日</v>
          </cell>
        </row>
        <row r="103">
          <cell r="A103" t="str">
            <v>YYC5</v>
          </cell>
          <cell r="B103" t="str">
            <v>-</v>
          </cell>
          <cell r="C103" t="str">
            <v>-</v>
          </cell>
          <cell r="D103" t="str">
            <v>-</v>
          </cell>
          <cell r="E103" t="str">
            <v>-</v>
          </cell>
          <cell r="F103" t="str">
            <v>-</v>
          </cell>
          <cell r="G103" t="str">
            <v>-</v>
          </cell>
          <cell r="H103" t="str">
            <v>-</v>
          </cell>
          <cell r="I103" t="str">
            <v>-</v>
          </cell>
          <cell r="J103" t="str">
            <v>-</v>
          </cell>
          <cell r="K103" t="str">
            <v>-</v>
          </cell>
          <cell r="L103" t="str">
            <v>-</v>
          </cell>
          <cell r="M103" t="str">
            <v>-</v>
          </cell>
          <cell r="N103" t="str">
            <v>-</v>
          </cell>
          <cell r="O103" t="str">
            <v>-</v>
          </cell>
          <cell r="P103" t="str">
            <v>-</v>
          </cell>
          <cell r="Q103" t="str">
            <v>-</v>
          </cell>
          <cell r="R103" t="str">
            <v>-</v>
          </cell>
          <cell r="S103" t="str">
            <v>-</v>
          </cell>
          <cell r="T103" t="str">
            <v>-</v>
          </cell>
          <cell r="U103" t="str">
            <v>-</v>
          </cell>
          <cell r="V103" t="str">
            <v>-</v>
          </cell>
          <cell r="W103" t="str">
            <v>-</v>
          </cell>
          <cell r="X103" t="str">
            <v>-</v>
          </cell>
          <cell r="Y103" t="str">
            <v>-</v>
          </cell>
          <cell r="Z103" t="str">
            <v>-</v>
          </cell>
          <cell r="AA103" t="str">
            <v>-</v>
          </cell>
          <cell r="AB103" t="str">
            <v>-</v>
          </cell>
          <cell r="AC103" t="str">
            <v>-</v>
          </cell>
          <cell r="AD103" t="str">
            <v>-</v>
          </cell>
          <cell r="AE103" t="str">
            <v>-</v>
          </cell>
          <cell r="AF103" t="str">
            <v>-</v>
          </cell>
          <cell r="AG103" t="str">
            <v>-</v>
          </cell>
          <cell r="AH103" t="str">
            <v>-</v>
          </cell>
          <cell r="AI103" t="str">
            <v>-</v>
          </cell>
          <cell r="AJ103">
            <v>12.7</v>
          </cell>
          <cell r="AK103">
            <v>13.7</v>
          </cell>
          <cell r="AL103">
            <v>13.1</v>
          </cell>
          <cell r="AM103">
            <v>12.7</v>
          </cell>
          <cell r="AN103">
            <v>12.3</v>
          </cell>
          <cell r="AO103">
            <v>12.7</v>
          </cell>
          <cell r="AP103">
            <v>13</v>
          </cell>
          <cell r="AQ103">
            <v>12.9</v>
          </cell>
          <cell r="AR103">
            <v>13.2</v>
          </cell>
          <cell r="AS103">
            <v>13</v>
          </cell>
          <cell r="AT103">
            <v>2613</v>
          </cell>
          <cell r="AU103">
            <v>2755</v>
          </cell>
          <cell r="AV103">
            <v>2648</v>
          </cell>
          <cell r="AW103">
            <v>2536</v>
          </cell>
          <cell r="AX103">
            <v>2483</v>
          </cell>
          <cell r="AY103">
            <v>2536</v>
          </cell>
          <cell r="AZ103">
            <v>2589</v>
          </cell>
          <cell r="BA103">
            <v>2572</v>
          </cell>
          <cell r="BB103">
            <v>2625</v>
          </cell>
          <cell r="BC103">
            <v>2719</v>
          </cell>
          <cell r="BD103" t="str">
            <v>20-24日</v>
          </cell>
          <cell r="BE103" t="str">
            <v>超26日</v>
          </cell>
          <cell r="BF103">
            <v>15.7</v>
          </cell>
          <cell r="BG103">
            <v>16.5</v>
          </cell>
          <cell r="BH103">
            <v>15.9</v>
          </cell>
          <cell r="BI103">
            <v>15.5</v>
          </cell>
          <cell r="BJ103">
            <v>15.2</v>
          </cell>
          <cell r="BK103">
            <v>15.5</v>
          </cell>
          <cell r="BL103">
            <v>15.8</v>
          </cell>
          <cell r="BM103">
            <v>15.7</v>
          </cell>
          <cell r="BN103">
            <v>16</v>
          </cell>
          <cell r="BO103">
            <v>15.8</v>
          </cell>
          <cell r="BP103" t="str">
            <v>18-22日</v>
          </cell>
          <cell r="BQ103" t="str">
            <v>超24日</v>
          </cell>
        </row>
        <row r="104">
          <cell r="A104" t="str">
            <v>YYC6</v>
          </cell>
          <cell r="B104" t="str">
            <v>-</v>
          </cell>
          <cell r="C104" t="str">
            <v>-</v>
          </cell>
          <cell r="D104" t="str">
            <v>-</v>
          </cell>
          <cell r="E104" t="str">
            <v>-</v>
          </cell>
          <cell r="F104" t="str">
            <v>-</v>
          </cell>
          <cell r="G104" t="str">
            <v>-</v>
          </cell>
          <cell r="H104" t="str">
            <v>-</v>
          </cell>
          <cell r="I104" t="str">
            <v>-</v>
          </cell>
          <cell r="J104" t="str">
            <v>-</v>
          </cell>
          <cell r="K104" t="str">
            <v>-</v>
          </cell>
          <cell r="L104" t="str">
            <v>-</v>
          </cell>
          <cell r="M104" t="str">
            <v>-</v>
          </cell>
          <cell r="N104" t="str">
            <v>-</v>
          </cell>
          <cell r="O104" t="str">
            <v>-</v>
          </cell>
          <cell r="P104" t="str">
            <v>-</v>
          </cell>
          <cell r="Q104" t="str">
            <v>-</v>
          </cell>
          <cell r="R104" t="str">
            <v>-</v>
          </cell>
          <cell r="S104" t="str">
            <v>-</v>
          </cell>
          <cell r="T104" t="str">
            <v>-</v>
          </cell>
          <cell r="U104" t="str">
            <v>-</v>
          </cell>
          <cell r="V104" t="str">
            <v>-</v>
          </cell>
          <cell r="W104" t="str">
            <v>-</v>
          </cell>
          <cell r="X104" t="str">
            <v>-</v>
          </cell>
          <cell r="Y104" t="str">
            <v>-</v>
          </cell>
          <cell r="Z104" t="str">
            <v>-</v>
          </cell>
          <cell r="AA104" t="str">
            <v>-</v>
          </cell>
          <cell r="AB104" t="str">
            <v>-</v>
          </cell>
          <cell r="AC104" t="str">
            <v>-</v>
          </cell>
          <cell r="AD104" t="str">
            <v>-</v>
          </cell>
          <cell r="AE104" t="str">
            <v>-</v>
          </cell>
          <cell r="AF104" t="str">
            <v>-</v>
          </cell>
          <cell r="AG104" t="str">
            <v>-</v>
          </cell>
          <cell r="AH104" t="str">
            <v>-</v>
          </cell>
          <cell r="AI104" t="str">
            <v>-</v>
          </cell>
          <cell r="AJ104">
            <v>12.7</v>
          </cell>
          <cell r="AK104">
            <v>13.7</v>
          </cell>
          <cell r="AL104">
            <v>13.1</v>
          </cell>
          <cell r="AM104">
            <v>12.7</v>
          </cell>
          <cell r="AN104">
            <v>12.3</v>
          </cell>
          <cell r="AO104">
            <v>12.7</v>
          </cell>
          <cell r="AP104">
            <v>13</v>
          </cell>
          <cell r="AQ104">
            <v>12.9</v>
          </cell>
          <cell r="AR104">
            <v>13.2</v>
          </cell>
          <cell r="AS104">
            <v>13</v>
          </cell>
          <cell r="AT104">
            <v>2613</v>
          </cell>
          <cell r="AU104">
            <v>2755</v>
          </cell>
          <cell r="AV104">
            <v>2648</v>
          </cell>
          <cell r="AW104">
            <v>2536</v>
          </cell>
          <cell r="AX104">
            <v>2483</v>
          </cell>
          <cell r="AY104">
            <v>2536</v>
          </cell>
          <cell r="AZ104">
            <v>2589</v>
          </cell>
          <cell r="BA104">
            <v>2572</v>
          </cell>
          <cell r="BB104">
            <v>2625</v>
          </cell>
          <cell r="BC104">
            <v>2719</v>
          </cell>
          <cell r="BD104" t="str">
            <v>20-24日</v>
          </cell>
          <cell r="BE104" t="str">
            <v>超26日</v>
          </cell>
          <cell r="BF104">
            <v>15.7</v>
          </cell>
          <cell r="BG104">
            <v>16.5</v>
          </cell>
          <cell r="BH104">
            <v>15.9</v>
          </cell>
          <cell r="BI104">
            <v>15.5</v>
          </cell>
          <cell r="BJ104">
            <v>15.2</v>
          </cell>
          <cell r="BK104">
            <v>15.5</v>
          </cell>
          <cell r="BL104">
            <v>15.8</v>
          </cell>
          <cell r="BM104">
            <v>15.7</v>
          </cell>
          <cell r="BN104">
            <v>16</v>
          </cell>
          <cell r="BO104">
            <v>15.8</v>
          </cell>
          <cell r="BP104" t="str">
            <v>18-22日</v>
          </cell>
          <cell r="BQ104" t="str">
            <v>超24日</v>
          </cell>
        </row>
        <row r="105">
          <cell r="A105" t="str">
            <v>YYC7</v>
          </cell>
          <cell r="B105" t="str">
            <v>-</v>
          </cell>
          <cell r="C105" t="str">
            <v>-</v>
          </cell>
          <cell r="D105" t="str">
            <v>-</v>
          </cell>
          <cell r="E105" t="str">
            <v>-</v>
          </cell>
          <cell r="F105" t="str">
            <v>-</v>
          </cell>
          <cell r="G105" t="str">
            <v>-</v>
          </cell>
          <cell r="H105" t="str">
            <v>-</v>
          </cell>
          <cell r="I105" t="str">
            <v>-</v>
          </cell>
          <cell r="J105" t="str">
            <v>-</v>
          </cell>
          <cell r="K105" t="str">
            <v>-</v>
          </cell>
          <cell r="L105" t="str">
            <v>-</v>
          </cell>
          <cell r="M105" t="str">
            <v>-</v>
          </cell>
          <cell r="N105" t="str">
            <v>-</v>
          </cell>
          <cell r="O105" t="str">
            <v>-</v>
          </cell>
          <cell r="P105" t="str">
            <v>-</v>
          </cell>
          <cell r="Q105" t="str">
            <v>-</v>
          </cell>
          <cell r="R105" t="str">
            <v>-</v>
          </cell>
          <cell r="S105" t="str">
            <v>-</v>
          </cell>
          <cell r="T105" t="str">
            <v>-</v>
          </cell>
          <cell r="U105" t="str">
            <v>-</v>
          </cell>
          <cell r="V105" t="str">
            <v>-</v>
          </cell>
          <cell r="W105" t="str">
            <v>-</v>
          </cell>
          <cell r="X105" t="str">
            <v>-</v>
          </cell>
          <cell r="Y105" t="str">
            <v>-</v>
          </cell>
          <cell r="Z105" t="str">
            <v>-</v>
          </cell>
          <cell r="AA105" t="str">
            <v>-</v>
          </cell>
          <cell r="AB105" t="str">
            <v>-</v>
          </cell>
          <cell r="AC105" t="str">
            <v>-</v>
          </cell>
          <cell r="AD105" t="str">
            <v>-</v>
          </cell>
          <cell r="AE105" t="str">
            <v>-</v>
          </cell>
          <cell r="AF105" t="str">
            <v>-</v>
          </cell>
          <cell r="AG105" t="str">
            <v>-</v>
          </cell>
          <cell r="AH105" t="str">
            <v>-</v>
          </cell>
          <cell r="AI105" t="str">
            <v>-</v>
          </cell>
          <cell r="AJ105">
            <v>12.7</v>
          </cell>
          <cell r="AK105">
            <v>13.7</v>
          </cell>
          <cell r="AL105">
            <v>13.1</v>
          </cell>
          <cell r="AM105">
            <v>12.7</v>
          </cell>
          <cell r="AN105">
            <v>12.3</v>
          </cell>
          <cell r="AO105">
            <v>12.7</v>
          </cell>
          <cell r="AP105">
            <v>13</v>
          </cell>
          <cell r="AQ105">
            <v>12.9</v>
          </cell>
          <cell r="AR105">
            <v>13.2</v>
          </cell>
          <cell r="AS105">
            <v>13</v>
          </cell>
          <cell r="AT105">
            <v>2613</v>
          </cell>
          <cell r="AU105">
            <v>2755</v>
          </cell>
          <cell r="AV105">
            <v>2648</v>
          </cell>
          <cell r="AW105">
            <v>2536</v>
          </cell>
          <cell r="AX105">
            <v>2483</v>
          </cell>
          <cell r="AY105">
            <v>2536</v>
          </cell>
          <cell r="AZ105">
            <v>2589</v>
          </cell>
          <cell r="BA105">
            <v>2572</v>
          </cell>
          <cell r="BB105">
            <v>2625</v>
          </cell>
          <cell r="BC105">
            <v>2719</v>
          </cell>
          <cell r="BD105" t="str">
            <v>20-24日</v>
          </cell>
          <cell r="BE105" t="str">
            <v>超26日</v>
          </cell>
          <cell r="BF105">
            <v>15.7</v>
          </cell>
          <cell r="BG105">
            <v>16.5</v>
          </cell>
          <cell r="BH105">
            <v>15.9</v>
          </cell>
          <cell r="BI105">
            <v>15.5</v>
          </cell>
          <cell r="BJ105">
            <v>15.2</v>
          </cell>
          <cell r="BK105">
            <v>15.5</v>
          </cell>
          <cell r="BL105">
            <v>15.8</v>
          </cell>
          <cell r="BM105">
            <v>15.7</v>
          </cell>
          <cell r="BN105">
            <v>16</v>
          </cell>
          <cell r="BO105">
            <v>15.8</v>
          </cell>
          <cell r="BP105" t="str">
            <v>18-22日</v>
          </cell>
          <cell r="BQ105" t="str">
            <v>超24日</v>
          </cell>
        </row>
        <row r="106">
          <cell r="A106" t="str">
            <v>YYC8</v>
          </cell>
          <cell r="B106" t="str">
            <v>-</v>
          </cell>
          <cell r="C106" t="str">
            <v>-</v>
          </cell>
          <cell r="D106" t="str">
            <v>-</v>
          </cell>
          <cell r="E106" t="str">
            <v>-</v>
          </cell>
          <cell r="F106" t="str">
            <v>-</v>
          </cell>
          <cell r="G106" t="str">
            <v>-</v>
          </cell>
          <cell r="H106" t="str">
            <v>-</v>
          </cell>
          <cell r="I106" t="str">
            <v>-</v>
          </cell>
          <cell r="J106" t="str">
            <v>-</v>
          </cell>
          <cell r="K106" t="str">
            <v>-</v>
          </cell>
          <cell r="L106" t="str">
            <v>-</v>
          </cell>
          <cell r="M106" t="str">
            <v>-</v>
          </cell>
          <cell r="N106" t="str">
            <v>-</v>
          </cell>
          <cell r="O106" t="str">
            <v>-</v>
          </cell>
          <cell r="P106" t="str">
            <v>-</v>
          </cell>
          <cell r="Q106" t="str">
            <v>-</v>
          </cell>
          <cell r="R106" t="str">
            <v>-</v>
          </cell>
          <cell r="S106" t="str">
            <v>-</v>
          </cell>
          <cell r="T106" t="str">
            <v>-</v>
          </cell>
          <cell r="U106" t="str">
            <v>-</v>
          </cell>
          <cell r="V106" t="str">
            <v>-</v>
          </cell>
          <cell r="W106" t="str">
            <v>-</v>
          </cell>
          <cell r="X106" t="str">
            <v>-</v>
          </cell>
          <cell r="Y106" t="str">
            <v>-</v>
          </cell>
          <cell r="Z106" t="str">
            <v>-</v>
          </cell>
          <cell r="AA106" t="str">
            <v>-</v>
          </cell>
          <cell r="AB106" t="str">
            <v>-</v>
          </cell>
          <cell r="AC106" t="str">
            <v>-</v>
          </cell>
          <cell r="AD106" t="str">
            <v>-</v>
          </cell>
          <cell r="AE106" t="str">
            <v>-</v>
          </cell>
          <cell r="AF106" t="str">
            <v>-</v>
          </cell>
          <cell r="AG106" t="str">
            <v>-</v>
          </cell>
          <cell r="AH106" t="str">
            <v>-</v>
          </cell>
          <cell r="AI106" t="str">
            <v>-</v>
          </cell>
          <cell r="AJ106">
            <v>12.7</v>
          </cell>
          <cell r="AK106">
            <v>13.7</v>
          </cell>
          <cell r="AL106">
            <v>13.1</v>
          </cell>
          <cell r="AM106">
            <v>12.7</v>
          </cell>
          <cell r="AN106">
            <v>12.3</v>
          </cell>
          <cell r="AO106">
            <v>12.7</v>
          </cell>
          <cell r="AP106">
            <v>13</v>
          </cell>
          <cell r="AQ106">
            <v>12.9</v>
          </cell>
          <cell r="AR106">
            <v>13.2</v>
          </cell>
          <cell r="AS106">
            <v>13</v>
          </cell>
          <cell r="AT106">
            <v>2613</v>
          </cell>
          <cell r="AU106">
            <v>2755</v>
          </cell>
          <cell r="AV106">
            <v>2648</v>
          </cell>
          <cell r="AW106">
            <v>2536</v>
          </cell>
          <cell r="AX106">
            <v>2483</v>
          </cell>
          <cell r="AY106">
            <v>2536</v>
          </cell>
          <cell r="AZ106">
            <v>2589</v>
          </cell>
          <cell r="BA106">
            <v>2572</v>
          </cell>
          <cell r="BB106">
            <v>2625</v>
          </cell>
          <cell r="BC106">
            <v>2719</v>
          </cell>
          <cell r="BD106" t="str">
            <v>20-24日</v>
          </cell>
          <cell r="BE106" t="str">
            <v>超26日</v>
          </cell>
          <cell r="BF106">
            <v>15.7</v>
          </cell>
          <cell r="BG106">
            <v>16.5</v>
          </cell>
          <cell r="BH106">
            <v>15.9</v>
          </cell>
          <cell r="BI106">
            <v>15.5</v>
          </cell>
          <cell r="BJ106">
            <v>15.2</v>
          </cell>
          <cell r="BK106">
            <v>15.5</v>
          </cell>
          <cell r="BL106">
            <v>15.8</v>
          </cell>
          <cell r="BM106">
            <v>15.7</v>
          </cell>
          <cell r="BN106">
            <v>16</v>
          </cell>
          <cell r="BO106">
            <v>15.8</v>
          </cell>
          <cell r="BP106" t="str">
            <v>18-22日</v>
          </cell>
          <cell r="BQ106" t="str">
            <v>超24日</v>
          </cell>
        </row>
        <row r="107">
          <cell r="A107" t="str">
            <v>YYC9</v>
          </cell>
          <cell r="B107" t="str">
            <v>-</v>
          </cell>
          <cell r="C107" t="str">
            <v>-</v>
          </cell>
          <cell r="D107" t="str">
            <v>-</v>
          </cell>
          <cell r="E107" t="str">
            <v>-</v>
          </cell>
          <cell r="F107" t="str">
            <v>-</v>
          </cell>
          <cell r="G107" t="str">
            <v>-</v>
          </cell>
          <cell r="H107" t="str">
            <v>-</v>
          </cell>
          <cell r="I107" t="str">
            <v>-</v>
          </cell>
          <cell r="J107" t="str">
            <v>-</v>
          </cell>
          <cell r="K107" t="str">
            <v>-</v>
          </cell>
          <cell r="L107" t="str">
            <v>-</v>
          </cell>
          <cell r="M107" t="str">
            <v>-</v>
          </cell>
          <cell r="N107" t="str">
            <v>-</v>
          </cell>
          <cell r="O107" t="str">
            <v>-</v>
          </cell>
          <cell r="P107" t="str">
            <v>-</v>
          </cell>
          <cell r="Q107" t="str">
            <v>-</v>
          </cell>
          <cell r="R107" t="str">
            <v>-</v>
          </cell>
          <cell r="S107" t="str">
            <v>-</v>
          </cell>
          <cell r="T107" t="str">
            <v>-</v>
          </cell>
          <cell r="U107" t="str">
            <v>-</v>
          </cell>
          <cell r="V107" t="str">
            <v>-</v>
          </cell>
          <cell r="W107" t="str">
            <v>-</v>
          </cell>
          <cell r="X107" t="str">
            <v>-</v>
          </cell>
          <cell r="Y107" t="str">
            <v>-</v>
          </cell>
          <cell r="Z107" t="str">
            <v>-</v>
          </cell>
          <cell r="AA107" t="str">
            <v>-</v>
          </cell>
          <cell r="AB107" t="str">
            <v>-</v>
          </cell>
          <cell r="AC107" t="str">
            <v>-</v>
          </cell>
          <cell r="AD107" t="str">
            <v>-</v>
          </cell>
          <cell r="AE107" t="str">
            <v>-</v>
          </cell>
          <cell r="AF107" t="str">
            <v>-</v>
          </cell>
          <cell r="AG107" t="str">
            <v>-</v>
          </cell>
          <cell r="AH107" t="str">
            <v>-</v>
          </cell>
          <cell r="AI107" t="str">
            <v>-</v>
          </cell>
          <cell r="AJ107">
            <v>12.7</v>
          </cell>
          <cell r="AK107">
            <v>13.7</v>
          </cell>
          <cell r="AL107">
            <v>13.1</v>
          </cell>
          <cell r="AM107">
            <v>12.7</v>
          </cell>
          <cell r="AN107">
            <v>12.3</v>
          </cell>
          <cell r="AO107">
            <v>12.7</v>
          </cell>
          <cell r="AP107">
            <v>13</v>
          </cell>
          <cell r="AQ107">
            <v>12.9</v>
          </cell>
          <cell r="AR107">
            <v>13.2</v>
          </cell>
          <cell r="AS107">
            <v>13</v>
          </cell>
          <cell r="AT107">
            <v>2613</v>
          </cell>
          <cell r="AU107">
            <v>2755</v>
          </cell>
          <cell r="AV107">
            <v>2648</v>
          </cell>
          <cell r="AW107">
            <v>2536</v>
          </cell>
          <cell r="AX107">
            <v>2483</v>
          </cell>
          <cell r="AY107">
            <v>2536</v>
          </cell>
          <cell r="AZ107">
            <v>2589</v>
          </cell>
          <cell r="BA107">
            <v>2572</v>
          </cell>
          <cell r="BB107">
            <v>2625</v>
          </cell>
          <cell r="BC107">
            <v>2719</v>
          </cell>
          <cell r="BD107" t="str">
            <v>20-24日</v>
          </cell>
          <cell r="BE107" t="str">
            <v>超26日</v>
          </cell>
          <cell r="BF107">
            <v>15.7</v>
          </cell>
          <cell r="BG107">
            <v>16.5</v>
          </cell>
          <cell r="BH107">
            <v>15.9</v>
          </cell>
          <cell r="BI107">
            <v>15.5</v>
          </cell>
          <cell r="BJ107">
            <v>15.2</v>
          </cell>
          <cell r="BK107">
            <v>15.5</v>
          </cell>
          <cell r="BL107">
            <v>15.8</v>
          </cell>
          <cell r="BM107">
            <v>15.7</v>
          </cell>
          <cell r="BN107">
            <v>16</v>
          </cell>
          <cell r="BO107">
            <v>15.8</v>
          </cell>
          <cell r="BP107" t="str">
            <v>18-22日</v>
          </cell>
          <cell r="BQ107" t="str">
            <v>超24日</v>
          </cell>
        </row>
        <row r="108">
          <cell r="A108" t="str">
            <v>YEG1</v>
          </cell>
          <cell r="B108" t="str">
            <v>-</v>
          </cell>
          <cell r="C108" t="str">
            <v>-</v>
          </cell>
          <cell r="D108" t="str">
            <v>-</v>
          </cell>
          <cell r="E108" t="str">
            <v>-</v>
          </cell>
          <cell r="F108" t="str">
            <v>-</v>
          </cell>
          <cell r="G108" t="str">
            <v>-</v>
          </cell>
          <cell r="H108" t="str">
            <v>-</v>
          </cell>
          <cell r="I108" t="str">
            <v>-</v>
          </cell>
          <cell r="J108" t="str">
            <v>-</v>
          </cell>
          <cell r="K108" t="str">
            <v>-</v>
          </cell>
          <cell r="L108" t="str">
            <v>-</v>
          </cell>
          <cell r="M108" t="str">
            <v>-</v>
          </cell>
          <cell r="N108" t="str">
            <v>-</v>
          </cell>
          <cell r="O108" t="str">
            <v>-</v>
          </cell>
          <cell r="P108" t="str">
            <v>-</v>
          </cell>
          <cell r="Q108" t="str">
            <v>-</v>
          </cell>
          <cell r="R108" t="str">
            <v>-</v>
          </cell>
          <cell r="S108" t="str">
            <v>-</v>
          </cell>
          <cell r="T108" t="str">
            <v>-</v>
          </cell>
          <cell r="U108" t="str">
            <v>-</v>
          </cell>
          <cell r="V108" t="str">
            <v>-</v>
          </cell>
          <cell r="W108" t="str">
            <v>-</v>
          </cell>
          <cell r="X108" t="str">
            <v>-</v>
          </cell>
          <cell r="Y108" t="str">
            <v>-</v>
          </cell>
          <cell r="Z108" t="str">
            <v>-</v>
          </cell>
          <cell r="AA108" t="str">
            <v>-</v>
          </cell>
          <cell r="AB108" t="str">
            <v>-</v>
          </cell>
          <cell r="AC108" t="str">
            <v>-</v>
          </cell>
          <cell r="AD108" t="str">
            <v>-</v>
          </cell>
          <cell r="AE108" t="str">
            <v>-</v>
          </cell>
          <cell r="AF108" t="str">
            <v>-</v>
          </cell>
          <cell r="AG108" t="str">
            <v>-</v>
          </cell>
          <cell r="AH108" t="str">
            <v>-</v>
          </cell>
          <cell r="AI108" t="str">
            <v>-</v>
          </cell>
          <cell r="AJ108">
            <v>12.7</v>
          </cell>
          <cell r="AK108">
            <v>13.7</v>
          </cell>
          <cell r="AL108">
            <v>13.1</v>
          </cell>
          <cell r="AM108">
            <v>12.7</v>
          </cell>
          <cell r="AN108">
            <v>12.3</v>
          </cell>
          <cell r="AO108">
            <v>12.7</v>
          </cell>
          <cell r="AP108">
            <v>13</v>
          </cell>
          <cell r="AQ108">
            <v>12.9</v>
          </cell>
          <cell r="AR108">
            <v>13.2</v>
          </cell>
          <cell r="AS108">
            <v>13</v>
          </cell>
          <cell r="AT108">
            <v>2613</v>
          </cell>
          <cell r="AU108">
            <v>2755</v>
          </cell>
          <cell r="AV108">
            <v>2648</v>
          </cell>
          <cell r="AW108">
            <v>2536</v>
          </cell>
          <cell r="AX108">
            <v>2483</v>
          </cell>
          <cell r="AY108">
            <v>2536</v>
          </cell>
          <cell r="AZ108">
            <v>2589</v>
          </cell>
          <cell r="BA108">
            <v>2572</v>
          </cell>
          <cell r="BB108">
            <v>2625</v>
          </cell>
          <cell r="BC108">
            <v>2719</v>
          </cell>
          <cell r="BD108" t="str">
            <v>20-24日</v>
          </cell>
          <cell r="BE108" t="str">
            <v>超26日</v>
          </cell>
          <cell r="BF108">
            <v>15.7</v>
          </cell>
          <cell r="BG108">
            <v>16.5</v>
          </cell>
          <cell r="BH108">
            <v>15.9</v>
          </cell>
          <cell r="BI108">
            <v>15.5</v>
          </cell>
          <cell r="BJ108">
            <v>15.2</v>
          </cell>
          <cell r="BK108">
            <v>15.5</v>
          </cell>
          <cell r="BL108">
            <v>15.8</v>
          </cell>
          <cell r="BM108">
            <v>15.7</v>
          </cell>
          <cell r="BN108">
            <v>16</v>
          </cell>
          <cell r="BO108">
            <v>15.8</v>
          </cell>
          <cell r="BP108" t="str">
            <v>18-22日</v>
          </cell>
          <cell r="BQ108" t="str">
            <v>超24日</v>
          </cell>
        </row>
        <row r="109">
          <cell r="A109" t="str">
            <v>YEG2</v>
          </cell>
          <cell r="B109" t="str">
            <v>-</v>
          </cell>
          <cell r="C109" t="str">
            <v>-</v>
          </cell>
          <cell r="D109" t="str">
            <v>-</v>
          </cell>
          <cell r="E109" t="str">
            <v>-</v>
          </cell>
          <cell r="F109" t="str">
            <v>-</v>
          </cell>
          <cell r="G109" t="str">
            <v>-</v>
          </cell>
          <cell r="H109" t="str">
            <v>-</v>
          </cell>
          <cell r="I109" t="str">
            <v>-</v>
          </cell>
          <cell r="J109" t="str">
            <v>-</v>
          </cell>
          <cell r="K109" t="str">
            <v>-</v>
          </cell>
          <cell r="L109" t="str">
            <v>-</v>
          </cell>
          <cell r="M109" t="str">
            <v>-</v>
          </cell>
          <cell r="N109" t="str">
            <v>-</v>
          </cell>
          <cell r="O109" t="str">
            <v>-</v>
          </cell>
          <cell r="P109" t="str">
            <v>-</v>
          </cell>
          <cell r="Q109" t="str">
            <v>-</v>
          </cell>
          <cell r="R109" t="str">
            <v>-</v>
          </cell>
          <cell r="S109" t="str">
            <v>-</v>
          </cell>
          <cell r="T109" t="str">
            <v>-</v>
          </cell>
          <cell r="U109" t="str">
            <v>-</v>
          </cell>
          <cell r="V109" t="str">
            <v>-</v>
          </cell>
          <cell r="W109" t="str">
            <v>-</v>
          </cell>
          <cell r="X109" t="str">
            <v>-</v>
          </cell>
          <cell r="Y109" t="str">
            <v>-</v>
          </cell>
          <cell r="Z109" t="str">
            <v>-</v>
          </cell>
          <cell r="AA109" t="str">
            <v>-</v>
          </cell>
          <cell r="AB109" t="str">
            <v>-</v>
          </cell>
          <cell r="AC109" t="str">
            <v>-</v>
          </cell>
          <cell r="AD109" t="str">
            <v>-</v>
          </cell>
          <cell r="AE109" t="str">
            <v>-</v>
          </cell>
          <cell r="AF109" t="str">
            <v>-</v>
          </cell>
          <cell r="AG109" t="str">
            <v>-</v>
          </cell>
          <cell r="AH109" t="str">
            <v>-</v>
          </cell>
          <cell r="AI109" t="str">
            <v>-</v>
          </cell>
          <cell r="AJ109">
            <v>12.7</v>
          </cell>
          <cell r="AK109">
            <v>13.7</v>
          </cell>
          <cell r="AL109">
            <v>13.1</v>
          </cell>
          <cell r="AM109">
            <v>12.7</v>
          </cell>
          <cell r="AN109">
            <v>12.3</v>
          </cell>
          <cell r="AO109">
            <v>12.7</v>
          </cell>
          <cell r="AP109">
            <v>13</v>
          </cell>
          <cell r="AQ109">
            <v>12.9</v>
          </cell>
          <cell r="AR109">
            <v>13.2</v>
          </cell>
          <cell r="AS109">
            <v>13</v>
          </cell>
          <cell r="AT109">
            <v>2613</v>
          </cell>
          <cell r="AU109">
            <v>2755</v>
          </cell>
          <cell r="AV109">
            <v>2648</v>
          </cell>
          <cell r="AW109">
            <v>2536</v>
          </cell>
          <cell r="AX109">
            <v>2483</v>
          </cell>
          <cell r="AY109">
            <v>2536</v>
          </cell>
          <cell r="AZ109">
            <v>2589</v>
          </cell>
          <cell r="BA109">
            <v>2572</v>
          </cell>
          <cell r="BB109">
            <v>2625</v>
          </cell>
          <cell r="BC109">
            <v>2719</v>
          </cell>
          <cell r="BD109" t="str">
            <v>20-24日</v>
          </cell>
          <cell r="BE109" t="str">
            <v>超26日</v>
          </cell>
          <cell r="BF109">
            <v>15.7</v>
          </cell>
          <cell r="BG109">
            <v>16.5</v>
          </cell>
          <cell r="BH109">
            <v>15.9</v>
          </cell>
          <cell r="BI109">
            <v>15.5</v>
          </cell>
          <cell r="BJ109">
            <v>15.2</v>
          </cell>
          <cell r="BK109">
            <v>15.5</v>
          </cell>
          <cell r="BL109">
            <v>15.8</v>
          </cell>
          <cell r="BM109">
            <v>15.7</v>
          </cell>
          <cell r="BN109">
            <v>16</v>
          </cell>
          <cell r="BO109">
            <v>15.8</v>
          </cell>
          <cell r="BP109" t="str">
            <v>18-22日</v>
          </cell>
          <cell r="BQ109" t="str">
            <v>超24日</v>
          </cell>
        </row>
        <row r="110">
          <cell r="A110" t="str">
            <v>YEG3</v>
          </cell>
          <cell r="B110" t="str">
            <v>-</v>
          </cell>
          <cell r="C110" t="str">
            <v>-</v>
          </cell>
          <cell r="D110" t="str">
            <v>-</v>
          </cell>
          <cell r="E110" t="str">
            <v>-</v>
          </cell>
          <cell r="F110" t="str">
            <v>-</v>
          </cell>
          <cell r="G110" t="str">
            <v>-</v>
          </cell>
          <cell r="H110" t="str">
            <v>-</v>
          </cell>
          <cell r="I110" t="str">
            <v>-</v>
          </cell>
          <cell r="J110" t="str">
            <v>-</v>
          </cell>
          <cell r="K110" t="str">
            <v>-</v>
          </cell>
          <cell r="L110" t="str">
            <v>-</v>
          </cell>
          <cell r="M110" t="str">
            <v>-</v>
          </cell>
          <cell r="N110" t="str">
            <v>-</v>
          </cell>
          <cell r="O110" t="str">
            <v>-</v>
          </cell>
          <cell r="P110" t="str">
            <v>-</v>
          </cell>
          <cell r="Q110" t="str">
            <v>-</v>
          </cell>
          <cell r="R110" t="str">
            <v>-</v>
          </cell>
          <cell r="S110" t="str">
            <v>-</v>
          </cell>
          <cell r="T110" t="str">
            <v>-</v>
          </cell>
          <cell r="U110" t="str">
            <v>-</v>
          </cell>
          <cell r="V110" t="str">
            <v>-</v>
          </cell>
          <cell r="W110" t="str">
            <v>-</v>
          </cell>
          <cell r="X110" t="str">
            <v>-</v>
          </cell>
          <cell r="Y110" t="str">
            <v>-</v>
          </cell>
          <cell r="Z110" t="str">
            <v>-</v>
          </cell>
          <cell r="AA110" t="str">
            <v>-</v>
          </cell>
          <cell r="AB110" t="str">
            <v>-</v>
          </cell>
          <cell r="AC110" t="str">
            <v>-</v>
          </cell>
          <cell r="AD110" t="str">
            <v>-</v>
          </cell>
          <cell r="AE110" t="str">
            <v>-</v>
          </cell>
          <cell r="AF110" t="str">
            <v>-</v>
          </cell>
          <cell r="AG110" t="str">
            <v>-</v>
          </cell>
          <cell r="AH110" t="str">
            <v>-</v>
          </cell>
          <cell r="AI110" t="str">
            <v>-</v>
          </cell>
          <cell r="AJ110">
            <v>12.7</v>
          </cell>
          <cell r="AK110">
            <v>13.7</v>
          </cell>
          <cell r="AL110">
            <v>13.1</v>
          </cell>
          <cell r="AM110">
            <v>12.7</v>
          </cell>
          <cell r="AN110">
            <v>12.3</v>
          </cell>
          <cell r="AO110">
            <v>12.7</v>
          </cell>
          <cell r="AP110">
            <v>13</v>
          </cell>
          <cell r="AQ110">
            <v>12.9</v>
          </cell>
          <cell r="AR110">
            <v>13.2</v>
          </cell>
          <cell r="AS110">
            <v>13</v>
          </cell>
          <cell r="AT110">
            <v>2613</v>
          </cell>
          <cell r="AU110">
            <v>2755</v>
          </cell>
          <cell r="AV110">
            <v>2648</v>
          </cell>
          <cell r="AW110">
            <v>2536</v>
          </cell>
          <cell r="AX110">
            <v>2483</v>
          </cell>
          <cell r="AY110">
            <v>2536</v>
          </cell>
          <cell r="AZ110">
            <v>2589</v>
          </cell>
          <cell r="BA110">
            <v>2572</v>
          </cell>
          <cell r="BB110">
            <v>2625</v>
          </cell>
          <cell r="BC110">
            <v>2719</v>
          </cell>
          <cell r="BD110" t="str">
            <v>20-24日</v>
          </cell>
          <cell r="BE110" t="str">
            <v>超26日</v>
          </cell>
          <cell r="BF110">
            <v>15.7</v>
          </cell>
          <cell r="BG110">
            <v>16.5</v>
          </cell>
          <cell r="BH110">
            <v>15.9</v>
          </cell>
          <cell r="BI110">
            <v>15.5</v>
          </cell>
          <cell r="BJ110">
            <v>15.2</v>
          </cell>
          <cell r="BK110">
            <v>15.5</v>
          </cell>
          <cell r="BL110">
            <v>15.8</v>
          </cell>
          <cell r="BM110">
            <v>15.7</v>
          </cell>
          <cell r="BN110">
            <v>16</v>
          </cell>
          <cell r="BO110">
            <v>15.8</v>
          </cell>
          <cell r="BP110" t="str">
            <v>18-22日</v>
          </cell>
          <cell r="BQ110" t="str">
            <v>超24日</v>
          </cell>
        </row>
        <row r="111">
          <cell r="A111" t="str">
            <v>YEG4</v>
          </cell>
          <cell r="B111" t="str">
            <v>-</v>
          </cell>
          <cell r="C111" t="str">
            <v>-</v>
          </cell>
          <cell r="D111" t="str">
            <v>-</v>
          </cell>
          <cell r="E111" t="str">
            <v>-</v>
          </cell>
          <cell r="F111" t="str">
            <v>-</v>
          </cell>
          <cell r="G111" t="str">
            <v>-</v>
          </cell>
          <cell r="H111" t="str">
            <v>-</v>
          </cell>
          <cell r="I111" t="str">
            <v>-</v>
          </cell>
          <cell r="J111" t="str">
            <v>-</v>
          </cell>
          <cell r="K111" t="str">
            <v>-</v>
          </cell>
          <cell r="L111" t="str">
            <v>-</v>
          </cell>
          <cell r="M111" t="str">
            <v>-</v>
          </cell>
          <cell r="N111" t="str">
            <v>-</v>
          </cell>
          <cell r="O111" t="str">
            <v>-</v>
          </cell>
          <cell r="P111" t="str">
            <v>-</v>
          </cell>
          <cell r="Q111" t="str">
            <v>-</v>
          </cell>
          <cell r="R111" t="str">
            <v>-</v>
          </cell>
          <cell r="S111" t="str">
            <v>-</v>
          </cell>
          <cell r="T111" t="str">
            <v>-</v>
          </cell>
          <cell r="U111" t="str">
            <v>-</v>
          </cell>
          <cell r="V111" t="str">
            <v>-</v>
          </cell>
          <cell r="W111" t="str">
            <v>-</v>
          </cell>
          <cell r="X111" t="str">
            <v>-</v>
          </cell>
          <cell r="Y111" t="str">
            <v>-</v>
          </cell>
          <cell r="Z111" t="str">
            <v>-</v>
          </cell>
          <cell r="AA111" t="str">
            <v>-</v>
          </cell>
          <cell r="AB111" t="str">
            <v>-</v>
          </cell>
          <cell r="AC111" t="str">
            <v>-</v>
          </cell>
          <cell r="AD111" t="str">
            <v>-</v>
          </cell>
          <cell r="AE111" t="str">
            <v>-</v>
          </cell>
          <cell r="AF111" t="str">
            <v>-</v>
          </cell>
          <cell r="AG111" t="str">
            <v>-</v>
          </cell>
          <cell r="AH111" t="str">
            <v>-</v>
          </cell>
          <cell r="AI111" t="str">
            <v>-</v>
          </cell>
          <cell r="AJ111">
            <v>12.7</v>
          </cell>
          <cell r="AK111">
            <v>13.7</v>
          </cell>
          <cell r="AL111">
            <v>13.1</v>
          </cell>
          <cell r="AM111">
            <v>12.7</v>
          </cell>
          <cell r="AN111">
            <v>12.3</v>
          </cell>
          <cell r="AO111">
            <v>12.7</v>
          </cell>
          <cell r="AP111">
            <v>13</v>
          </cell>
          <cell r="AQ111">
            <v>12.9</v>
          </cell>
          <cell r="AR111">
            <v>13.2</v>
          </cell>
          <cell r="AS111">
            <v>13</v>
          </cell>
          <cell r="AT111">
            <v>2613</v>
          </cell>
          <cell r="AU111">
            <v>2755</v>
          </cell>
          <cell r="AV111">
            <v>2648</v>
          </cell>
          <cell r="AW111">
            <v>2536</v>
          </cell>
          <cell r="AX111">
            <v>2483</v>
          </cell>
          <cell r="AY111">
            <v>2536</v>
          </cell>
          <cell r="AZ111">
            <v>2589</v>
          </cell>
          <cell r="BA111">
            <v>2572</v>
          </cell>
          <cell r="BB111">
            <v>2625</v>
          </cell>
          <cell r="BC111">
            <v>2719</v>
          </cell>
          <cell r="BD111" t="str">
            <v>20-24日</v>
          </cell>
          <cell r="BE111" t="str">
            <v>超26日</v>
          </cell>
          <cell r="BF111">
            <v>15.7</v>
          </cell>
          <cell r="BG111">
            <v>16.5</v>
          </cell>
          <cell r="BH111">
            <v>15.9</v>
          </cell>
          <cell r="BI111">
            <v>15.5</v>
          </cell>
          <cell r="BJ111">
            <v>15.2</v>
          </cell>
          <cell r="BK111">
            <v>15.5</v>
          </cell>
          <cell r="BL111">
            <v>15.8</v>
          </cell>
          <cell r="BM111">
            <v>15.7</v>
          </cell>
          <cell r="BN111">
            <v>16</v>
          </cell>
          <cell r="BO111">
            <v>15.8</v>
          </cell>
          <cell r="BP111" t="str">
            <v>18-22日</v>
          </cell>
          <cell r="BQ111" t="str">
            <v>超24日</v>
          </cell>
        </row>
        <row r="112">
          <cell r="A112" t="str">
            <v>YEG5</v>
          </cell>
          <cell r="B112" t="str">
            <v>-</v>
          </cell>
          <cell r="C112" t="str">
            <v>-</v>
          </cell>
          <cell r="D112" t="str">
            <v>-</v>
          </cell>
          <cell r="E112" t="str">
            <v>-</v>
          </cell>
          <cell r="F112" t="str">
            <v>-</v>
          </cell>
          <cell r="G112" t="str">
            <v>-</v>
          </cell>
          <cell r="H112" t="str">
            <v>-</v>
          </cell>
          <cell r="I112" t="str">
            <v>-</v>
          </cell>
          <cell r="J112" t="str">
            <v>-</v>
          </cell>
          <cell r="K112" t="str">
            <v>-</v>
          </cell>
          <cell r="L112" t="str">
            <v>-</v>
          </cell>
          <cell r="M112" t="str">
            <v>-</v>
          </cell>
          <cell r="N112" t="str">
            <v>-</v>
          </cell>
          <cell r="O112" t="str">
            <v>-</v>
          </cell>
          <cell r="P112" t="str">
            <v>-</v>
          </cell>
          <cell r="Q112" t="str">
            <v>-</v>
          </cell>
          <cell r="R112" t="str">
            <v>-</v>
          </cell>
          <cell r="S112" t="str">
            <v>-</v>
          </cell>
          <cell r="T112" t="str">
            <v>-</v>
          </cell>
          <cell r="U112" t="str">
            <v>-</v>
          </cell>
          <cell r="V112" t="str">
            <v>-</v>
          </cell>
          <cell r="W112" t="str">
            <v>-</v>
          </cell>
          <cell r="X112" t="str">
            <v>-</v>
          </cell>
          <cell r="Y112" t="str">
            <v>-</v>
          </cell>
          <cell r="Z112" t="str">
            <v>-</v>
          </cell>
          <cell r="AA112" t="str">
            <v>-</v>
          </cell>
          <cell r="AB112" t="str">
            <v>-</v>
          </cell>
          <cell r="AC112" t="str">
            <v>-</v>
          </cell>
          <cell r="AD112" t="str">
            <v>-</v>
          </cell>
          <cell r="AE112" t="str">
            <v>-</v>
          </cell>
          <cell r="AF112" t="str">
            <v>-</v>
          </cell>
          <cell r="AG112" t="str">
            <v>-</v>
          </cell>
          <cell r="AH112" t="str">
            <v>-</v>
          </cell>
          <cell r="AI112" t="str">
            <v>-</v>
          </cell>
          <cell r="AJ112">
            <v>12.7</v>
          </cell>
          <cell r="AK112">
            <v>13.7</v>
          </cell>
          <cell r="AL112">
            <v>13.1</v>
          </cell>
          <cell r="AM112">
            <v>12.7</v>
          </cell>
          <cell r="AN112">
            <v>12.3</v>
          </cell>
          <cell r="AO112">
            <v>12.7</v>
          </cell>
          <cell r="AP112">
            <v>13</v>
          </cell>
          <cell r="AQ112">
            <v>12.9</v>
          </cell>
          <cell r="AR112">
            <v>13.2</v>
          </cell>
          <cell r="AS112">
            <v>13</v>
          </cell>
          <cell r="AT112">
            <v>2613</v>
          </cell>
          <cell r="AU112">
            <v>2755</v>
          </cell>
          <cell r="AV112">
            <v>2648</v>
          </cell>
          <cell r="AW112">
            <v>2536</v>
          </cell>
          <cell r="AX112">
            <v>2483</v>
          </cell>
          <cell r="AY112">
            <v>2536</v>
          </cell>
          <cell r="AZ112">
            <v>2589</v>
          </cell>
          <cell r="BA112">
            <v>2572</v>
          </cell>
          <cell r="BB112">
            <v>2625</v>
          </cell>
          <cell r="BC112">
            <v>2719</v>
          </cell>
          <cell r="BD112" t="str">
            <v>20-24日</v>
          </cell>
          <cell r="BE112" t="str">
            <v>超26日</v>
          </cell>
          <cell r="BF112">
            <v>15.7</v>
          </cell>
          <cell r="BG112">
            <v>16.5</v>
          </cell>
          <cell r="BH112">
            <v>15.9</v>
          </cell>
          <cell r="BI112">
            <v>15.5</v>
          </cell>
          <cell r="BJ112">
            <v>15.2</v>
          </cell>
          <cell r="BK112">
            <v>15.5</v>
          </cell>
          <cell r="BL112">
            <v>15.8</v>
          </cell>
          <cell r="BM112">
            <v>15.7</v>
          </cell>
          <cell r="BN112">
            <v>16</v>
          </cell>
          <cell r="BO112">
            <v>15.8</v>
          </cell>
          <cell r="BP112" t="str">
            <v>18-22日</v>
          </cell>
          <cell r="BQ112" t="str">
            <v>超24日</v>
          </cell>
        </row>
        <row r="113">
          <cell r="A113" t="str">
            <v>YEG6</v>
          </cell>
          <cell r="B113" t="str">
            <v>-</v>
          </cell>
          <cell r="C113" t="str">
            <v>-</v>
          </cell>
          <cell r="D113" t="str">
            <v>-</v>
          </cell>
          <cell r="E113" t="str">
            <v>-</v>
          </cell>
          <cell r="F113" t="str">
            <v>-</v>
          </cell>
          <cell r="G113" t="str">
            <v>-</v>
          </cell>
          <cell r="H113" t="str">
            <v>-</v>
          </cell>
          <cell r="I113" t="str">
            <v>-</v>
          </cell>
          <cell r="J113" t="str">
            <v>-</v>
          </cell>
          <cell r="K113" t="str">
            <v>-</v>
          </cell>
          <cell r="L113" t="str">
            <v>-</v>
          </cell>
          <cell r="M113" t="str">
            <v>-</v>
          </cell>
          <cell r="N113" t="str">
            <v>-</v>
          </cell>
          <cell r="O113" t="str">
            <v>-</v>
          </cell>
          <cell r="P113" t="str">
            <v>-</v>
          </cell>
          <cell r="Q113" t="str">
            <v>-</v>
          </cell>
          <cell r="R113" t="str">
            <v>-</v>
          </cell>
          <cell r="S113" t="str">
            <v>-</v>
          </cell>
          <cell r="T113" t="str">
            <v>-</v>
          </cell>
          <cell r="U113" t="str">
            <v>-</v>
          </cell>
          <cell r="V113" t="str">
            <v>-</v>
          </cell>
          <cell r="W113" t="str">
            <v>-</v>
          </cell>
          <cell r="X113" t="str">
            <v>-</v>
          </cell>
          <cell r="Y113" t="str">
            <v>-</v>
          </cell>
          <cell r="Z113" t="str">
            <v>-</v>
          </cell>
          <cell r="AA113" t="str">
            <v>-</v>
          </cell>
          <cell r="AB113" t="str">
            <v>-</v>
          </cell>
          <cell r="AC113" t="str">
            <v>-</v>
          </cell>
          <cell r="AD113" t="str">
            <v>-</v>
          </cell>
          <cell r="AE113" t="str">
            <v>-</v>
          </cell>
          <cell r="AF113" t="str">
            <v>-</v>
          </cell>
          <cell r="AG113" t="str">
            <v>-</v>
          </cell>
          <cell r="AH113" t="str">
            <v>-</v>
          </cell>
          <cell r="AI113" t="str">
            <v>-</v>
          </cell>
          <cell r="AJ113">
            <v>12.7</v>
          </cell>
          <cell r="AK113">
            <v>13.7</v>
          </cell>
          <cell r="AL113">
            <v>13.1</v>
          </cell>
          <cell r="AM113">
            <v>12.7</v>
          </cell>
          <cell r="AN113">
            <v>12.3</v>
          </cell>
          <cell r="AO113">
            <v>12.7</v>
          </cell>
          <cell r="AP113">
            <v>13</v>
          </cell>
          <cell r="AQ113">
            <v>12.9</v>
          </cell>
          <cell r="AR113">
            <v>13.2</v>
          </cell>
          <cell r="AS113">
            <v>13</v>
          </cell>
          <cell r="AT113">
            <v>2613</v>
          </cell>
          <cell r="AU113">
            <v>2755</v>
          </cell>
          <cell r="AV113">
            <v>2648</v>
          </cell>
          <cell r="AW113">
            <v>2536</v>
          </cell>
          <cell r="AX113">
            <v>2483</v>
          </cell>
          <cell r="AY113">
            <v>2536</v>
          </cell>
          <cell r="AZ113">
            <v>2589</v>
          </cell>
          <cell r="BA113">
            <v>2572</v>
          </cell>
          <cell r="BB113">
            <v>2625</v>
          </cell>
          <cell r="BC113">
            <v>2719</v>
          </cell>
          <cell r="BD113" t="str">
            <v>20-24日</v>
          </cell>
          <cell r="BE113" t="str">
            <v>超26日</v>
          </cell>
          <cell r="BF113">
            <v>15.7</v>
          </cell>
          <cell r="BG113">
            <v>16.5</v>
          </cell>
          <cell r="BH113">
            <v>15.9</v>
          </cell>
          <cell r="BI113">
            <v>15.5</v>
          </cell>
          <cell r="BJ113">
            <v>15.2</v>
          </cell>
          <cell r="BK113">
            <v>15.5</v>
          </cell>
          <cell r="BL113">
            <v>15.8</v>
          </cell>
          <cell r="BM113">
            <v>15.7</v>
          </cell>
          <cell r="BN113">
            <v>16</v>
          </cell>
          <cell r="BO113">
            <v>15.8</v>
          </cell>
          <cell r="BP113" t="str">
            <v>18-22日</v>
          </cell>
          <cell r="BQ113" t="str">
            <v>超24日</v>
          </cell>
        </row>
        <row r="114">
          <cell r="A114" t="str">
            <v>YEG7</v>
          </cell>
          <cell r="B114" t="str">
            <v>-</v>
          </cell>
          <cell r="C114" t="str">
            <v>-</v>
          </cell>
          <cell r="D114" t="str">
            <v>-</v>
          </cell>
          <cell r="E114" t="str">
            <v>-</v>
          </cell>
          <cell r="F114" t="str">
            <v>-</v>
          </cell>
          <cell r="G114" t="str">
            <v>-</v>
          </cell>
          <cell r="H114" t="str">
            <v>-</v>
          </cell>
          <cell r="I114" t="str">
            <v>-</v>
          </cell>
          <cell r="J114" t="str">
            <v>-</v>
          </cell>
          <cell r="K114" t="str">
            <v>-</v>
          </cell>
          <cell r="L114" t="str">
            <v>-</v>
          </cell>
          <cell r="M114" t="str">
            <v>-</v>
          </cell>
          <cell r="N114" t="str">
            <v>-</v>
          </cell>
          <cell r="O114" t="str">
            <v>-</v>
          </cell>
          <cell r="P114" t="str">
            <v>-</v>
          </cell>
          <cell r="Q114" t="str">
            <v>-</v>
          </cell>
          <cell r="R114" t="str">
            <v>-</v>
          </cell>
          <cell r="S114" t="str">
            <v>-</v>
          </cell>
          <cell r="T114" t="str">
            <v>-</v>
          </cell>
          <cell r="U114" t="str">
            <v>-</v>
          </cell>
          <cell r="V114" t="str">
            <v>-</v>
          </cell>
          <cell r="W114" t="str">
            <v>-</v>
          </cell>
          <cell r="X114" t="str">
            <v>-</v>
          </cell>
          <cell r="Y114" t="str">
            <v>-</v>
          </cell>
          <cell r="Z114" t="str">
            <v>-</v>
          </cell>
          <cell r="AA114" t="str">
            <v>-</v>
          </cell>
          <cell r="AB114" t="str">
            <v>-</v>
          </cell>
          <cell r="AC114" t="str">
            <v>-</v>
          </cell>
          <cell r="AD114" t="str">
            <v>-</v>
          </cell>
          <cell r="AE114" t="str">
            <v>-</v>
          </cell>
          <cell r="AF114" t="str">
            <v>-</v>
          </cell>
          <cell r="AG114" t="str">
            <v>-</v>
          </cell>
          <cell r="AH114" t="str">
            <v>-</v>
          </cell>
          <cell r="AI114" t="str">
            <v>-</v>
          </cell>
          <cell r="AJ114">
            <v>12.7</v>
          </cell>
          <cell r="AK114">
            <v>13.7</v>
          </cell>
          <cell r="AL114">
            <v>13.1</v>
          </cell>
          <cell r="AM114">
            <v>12.7</v>
          </cell>
          <cell r="AN114">
            <v>12.3</v>
          </cell>
          <cell r="AO114">
            <v>12.7</v>
          </cell>
          <cell r="AP114">
            <v>13</v>
          </cell>
          <cell r="AQ114">
            <v>12.9</v>
          </cell>
          <cell r="AR114">
            <v>13.2</v>
          </cell>
          <cell r="AS114">
            <v>13</v>
          </cell>
          <cell r="AT114">
            <v>2613</v>
          </cell>
          <cell r="AU114">
            <v>2755</v>
          </cell>
          <cell r="AV114">
            <v>2648</v>
          </cell>
          <cell r="AW114">
            <v>2536</v>
          </cell>
          <cell r="AX114">
            <v>2483</v>
          </cell>
          <cell r="AY114">
            <v>2536</v>
          </cell>
          <cell r="AZ114">
            <v>2589</v>
          </cell>
          <cell r="BA114">
            <v>2572</v>
          </cell>
          <cell r="BB114">
            <v>2625</v>
          </cell>
          <cell r="BC114">
            <v>2719</v>
          </cell>
          <cell r="BD114" t="str">
            <v>20-24日</v>
          </cell>
          <cell r="BE114" t="str">
            <v>超26日</v>
          </cell>
          <cell r="BF114">
            <v>15.7</v>
          </cell>
          <cell r="BG114">
            <v>16.5</v>
          </cell>
          <cell r="BH114">
            <v>15.9</v>
          </cell>
          <cell r="BI114">
            <v>15.5</v>
          </cell>
          <cell r="BJ114">
            <v>15.2</v>
          </cell>
          <cell r="BK114">
            <v>15.5</v>
          </cell>
          <cell r="BL114">
            <v>15.8</v>
          </cell>
          <cell r="BM114">
            <v>15.7</v>
          </cell>
          <cell r="BN114">
            <v>16</v>
          </cell>
          <cell r="BO114">
            <v>15.8</v>
          </cell>
          <cell r="BP114" t="str">
            <v>18-22日</v>
          </cell>
          <cell r="BQ114" t="str">
            <v>超24日</v>
          </cell>
        </row>
        <row r="115">
          <cell r="A115" t="str">
            <v>YEG8</v>
          </cell>
          <cell r="B115" t="str">
            <v>-</v>
          </cell>
          <cell r="C115" t="str">
            <v>-</v>
          </cell>
          <cell r="D115" t="str">
            <v>-</v>
          </cell>
          <cell r="E115" t="str">
            <v>-</v>
          </cell>
          <cell r="F115" t="str">
            <v>-</v>
          </cell>
          <cell r="G115" t="str">
            <v>-</v>
          </cell>
          <cell r="H115" t="str">
            <v>-</v>
          </cell>
          <cell r="I115" t="str">
            <v>-</v>
          </cell>
          <cell r="J115" t="str">
            <v>-</v>
          </cell>
          <cell r="K115" t="str">
            <v>-</v>
          </cell>
          <cell r="L115" t="str">
            <v>-</v>
          </cell>
          <cell r="M115" t="str">
            <v>-</v>
          </cell>
          <cell r="N115" t="str">
            <v>-</v>
          </cell>
          <cell r="O115" t="str">
            <v>-</v>
          </cell>
          <cell r="P115" t="str">
            <v>-</v>
          </cell>
          <cell r="Q115" t="str">
            <v>-</v>
          </cell>
          <cell r="R115" t="str">
            <v>-</v>
          </cell>
          <cell r="S115" t="str">
            <v>-</v>
          </cell>
          <cell r="T115" t="str">
            <v>-</v>
          </cell>
          <cell r="U115" t="str">
            <v>-</v>
          </cell>
          <cell r="V115" t="str">
            <v>-</v>
          </cell>
          <cell r="W115" t="str">
            <v>-</v>
          </cell>
          <cell r="X115" t="str">
            <v>-</v>
          </cell>
          <cell r="Y115" t="str">
            <v>-</v>
          </cell>
          <cell r="Z115" t="str">
            <v>-</v>
          </cell>
          <cell r="AA115" t="str">
            <v>-</v>
          </cell>
          <cell r="AB115" t="str">
            <v>-</v>
          </cell>
          <cell r="AC115" t="str">
            <v>-</v>
          </cell>
          <cell r="AD115" t="str">
            <v>-</v>
          </cell>
          <cell r="AE115" t="str">
            <v>-</v>
          </cell>
          <cell r="AF115" t="str">
            <v>-</v>
          </cell>
          <cell r="AG115" t="str">
            <v>-</v>
          </cell>
          <cell r="AH115" t="str">
            <v>-</v>
          </cell>
          <cell r="AI115" t="str">
            <v>-</v>
          </cell>
          <cell r="AJ115">
            <v>12.7</v>
          </cell>
          <cell r="AK115">
            <v>13.7</v>
          </cell>
          <cell r="AL115">
            <v>13.1</v>
          </cell>
          <cell r="AM115">
            <v>12.7</v>
          </cell>
          <cell r="AN115">
            <v>12.3</v>
          </cell>
          <cell r="AO115">
            <v>12.7</v>
          </cell>
          <cell r="AP115">
            <v>13</v>
          </cell>
          <cell r="AQ115">
            <v>12.9</v>
          </cell>
          <cell r="AR115">
            <v>13.2</v>
          </cell>
          <cell r="AS115">
            <v>13</v>
          </cell>
          <cell r="AT115">
            <v>2613</v>
          </cell>
          <cell r="AU115">
            <v>2755</v>
          </cell>
          <cell r="AV115">
            <v>2648</v>
          </cell>
          <cell r="AW115">
            <v>2536</v>
          </cell>
          <cell r="AX115">
            <v>2483</v>
          </cell>
          <cell r="AY115">
            <v>2536</v>
          </cell>
          <cell r="AZ115">
            <v>2589</v>
          </cell>
          <cell r="BA115">
            <v>2572</v>
          </cell>
          <cell r="BB115">
            <v>2625</v>
          </cell>
          <cell r="BC115">
            <v>2719</v>
          </cell>
          <cell r="BD115" t="str">
            <v>20-24日</v>
          </cell>
          <cell r="BE115" t="str">
            <v>超26日</v>
          </cell>
          <cell r="BF115">
            <v>15.7</v>
          </cell>
          <cell r="BG115">
            <v>16.5</v>
          </cell>
          <cell r="BH115">
            <v>15.9</v>
          </cell>
          <cell r="BI115">
            <v>15.5</v>
          </cell>
          <cell r="BJ115">
            <v>15.2</v>
          </cell>
          <cell r="BK115">
            <v>15.5</v>
          </cell>
          <cell r="BL115">
            <v>15.8</v>
          </cell>
          <cell r="BM115">
            <v>15.7</v>
          </cell>
          <cell r="BN115">
            <v>16</v>
          </cell>
          <cell r="BO115">
            <v>15.8</v>
          </cell>
          <cell r="BP115" t="str">
            <v>18-22日</v>
          </cell>
          <cell r="BQ115" t="str">
            <v>超24日</v>
          </cell>
        </row>
        <row r="116">
          <cell r="A116" t="str">
            <v>YEG9</v>
          </cell>
          <cell r="B116" t="str">
            <v>-</v>
          </cell>
          <cell r="C116" t="str">
            <v>-</v>
          </cell>
          <cell r="D116" t="str">
            <v>-</v>
          </cell>
          <cell r="E116" t="str">
            <v>-</v>
          </cell>
          <cell r="F116" t="str">
            <v>-</v>
          </cell>
          <cell r="G116" t="str">
            <v>-</v>
          </cell>
          <cell r="H116" t="str">
            <v>-</v>
          </cell>
          <cell r="I116" t="str">
            <v>-</v>
          </cell>
          <cell r="J116" t="str">
            <v>-</v>
          </cell>
          <cell r="K116" t="str">
            <v>-</v>
          </cell>
          <cell r="L116" t="str">
            <v>-</v>
          </cell>
          <cell r="M116" t="str">
            <v>-</v>
          </cell>
          <cell r="N116" t="str">
            <v>-</v>
          </cell>
          <cell r="O116" t="str">
            <v>-</v>
          </cell>
          <cell r="P116" t="str">
            <v>-</v>
          </cell>
          <cell r="Q116" t="str">
            <v>-</v>
          </cell>
          <cell r="R116" t="str">
            <v>-</v>
          </cell>
          <cell r="S116" t="str">
            <v>-</v>
          </cell>
          <cell r="T116" t="str">
            <v>-</v>
          </cell>
          <cell r="U116" t="str">
            <v>-</v>
          </cell>
          <cell r="V116" t="str">
            <v>-</v>
          </cell>
          <cell r="W116" t="str">
            <v>-</v>
          </cell>
          <cell r="X116" t="str">
            <v>-</v>
          </cell>
          <cell r="Y116" t="str">
            <v>-</v>
          </cell>
          <cell r="Z116" t="str">
            <v>-</v>
          </cell>
          <cell r="AA116" t="str">
            <v>-</v>
          </cell>
          <cell r="AB116" t="str">
            <v>-</v>
          </cell>
          <cell r="AC116" t="str">
            <v>-</v>
          </cell>
          <cell r="AD116" t="str">
            <v>-</v>
          </cell>
          <cell r="AE116" t="str">
            <v>-</v>
          </cell>
          <cell r="AF116" t="str">
            <v>-</v>
          </cell>
          <cell r="AG116" t="str">
            <v>-</v>
          </cell>
          <cell r="AH116" t="str">
            <v>-</v>
          </cell>
          <cell r="AI116" t="str">
            <v>-</v>
          </cell>
          <cell r="AJ116">
            <v>12.7</v>
          </cell>
          <cell r="AK116">
            <v>13.7</v>
          </cell>
          <cell r="AL116">
            <v>13.1</v>
          </cell>
          <cell r="AM116">
            <v>12.7</v>
          </cell>
          <cell r="AN116">
            <v>12.3</v>
          </cell>
          <cell r="AO116">
            <v>12.7</v>
          </cell>
          <cell r="AP116">
            <v>13</v>
          </cell>
          <cell r="AQ116">
            <v>12.9</v>
          </cell>
          <cell r="AR116">
            <v>13.2</v>
          </cell>
          <cell r="AS116">
            <v>13</v>
          </cell>
          <cell r="AT116">
            <v>2613</v>
          </cell>
          <cell r="AU116">
            <v>2755</v>
          </cell>
          <cell r="AV116">
            <v>2648</v>
          </cell>
          <cell r="AW116">
            <v>2536</v>
          </cell>
          <cell r="AX116">
            <v>2483</v>
          </cell>
          <cell r="AY116">
            <v>2536</v>
          </cell>
          <cell r="AZ116">
            <v>2589</v>
          </cell>
          <cell r="BA116">
            <v>2572</v>
          </cell>
          <cell r="BB116">
            <v>2625</v>
          </cell>
          <cell r="BC116">
            <v>2719</v>
          </cell>
          <cell r="BD116" t="str">
            <v>20-24日</v>
          </cell>
          <cell r="BE116" t="str">
            <v>超26日</v>
          </cell>
          <cell r="BF116">
            <v>15.7</v>
          </cell>
          <cell r="BG116">
            <v>16.5</v>
          </cell>
          <cell r="BH116">
            <v>15.9</v>
          </cell>
          <cell r="BI116">
            <v>15.5</v>
          </cell>
          <cell r="BJ116">
            <v>15.2</v>
          </cell>
          <cell r="BK116">
            <v>15.5</v>
          </cell>
          <cell r="BL116">
            <v>15.8</v>
          </cell>
          <cell r="BM116">
            <v>15.7</v>
          </cell>
          <cell r="BN116">
            <v>16</v>
          </cell>
          <cell r="BO116">
            <v>15.8</v>
          </cell>
          <cell r="BP116" t="str">
            <v>18-22日</v>
          </cell>
          <cell r="BQ116" t="str">
            <v>超24日</v>
          </cell>
        </row>
        <row r="117">
          <cell r="A117" t="str">
            <v>赔偿标准</v>
          </cell>
          <cell r="B117" t="str">
            <v>超时效包税赔0.5元/kg/工作日（直至运费抵完为止）；私人地址单询。</v>
          </cell>
        </row>
        <row r="118">
          <cell r="A118" t="str">
            <v>渠道线路</v>
          </cell>
          <cell r="B118" t="str">
            <v>美转加CLX加东16日达-卡派（CLX）：宁波/上海（美森）——长滩——卡车转加拿大卡尔加里（加西）/多伦多（加东）——递送/提取</v>
          </cell>
        </row>
        <row r="119">
          <cell r="A119" t="str">
            <v>不包税注意事项</v>
          </cell>
          <cell r="B119" t="str">
            <v>①不含关税，查验费和查验产生的其他费用；②重货按每363KG=1CBM；③不包税渠道最低申报：多伦多（加东）不低于250 CAD/方，卡尔加里（加西）不低于350 CAD/方；④高税率、纺织品、高货值另外+ 20/CBM ，反倾销单询</v>
          </cell>
        </row>
        <row r="120">
          <cell r="A120" t="str">
            <v>注意
事项</v>
          </cell>
          <cell r="B120" t="str">
            <v>货型比例超过1:200，可申请单价减0.2元/KG;（美森/EXX/合德带托/以星带托头程的渠道减0.5元/KG）
货型比例超过1:250，可申请单价减0.5元/KG;（美森/EXX/合德带托/以星带托头程的渠道减0.7元/KG）
货型比例超过1:300，可申请单价减1元/KG;
货型比例超过1:400，可申请单价减1.5元/KG;
货型比例超过1:500，可申请单价减2元/KG;
货型比例超过1:600，可申请单价减2.3元/KG;（美森/EXX/合德带托/以星带托头程的渠道减2.5元/KG）
货型比例超过1:700，可申请单价减2.5元/KG;（美森/EXX/合德带托/以星带托头程的渠道减2.7元/KG）
2.承诺时效不包括海关查验和美国节假日等不可抗力：港口工人罢工、天气原因、爆仓/亚马逊删约、推约、拒收、不放约、码头拥堵、疫情、UPS漏扫描等。
3.OA统配船期公司官网为准：不超18天船期（含18天），超过赔付顺延。
美森正班船期不超11天（含11天），超过赔付顺延。
美森加班船期不超12天（含12天），超过赔付顺延。
4.如若遭遇国外部分仓库删约、推约或预约时间过晚等情况，为了保证货物能尽快交仓，我司可能会采用快递的方式进行递送。
本渠道会因时效保证和及时收货等原因，可能自动升仓至其他渠道装柜，送货则视同默认同意此协议
5.根据亚马逊最新规定更新，YYZ3,YYZ9,YOW1,YOW3,YXU1,YOO1,YGK1将不再接受以下规格的货物：
单件货物实重≥22.3KG
最长边≥150CM
围长≥330CM
6.YEG2：单箱外箱长度不能超58.5CM；单箱内箱最大允许为尺寸为48.5 cm× 33 cm× 25.5 cm（无论单件或多件产品装箱），超尺寸可能将会被拒收.
7.不包税注意事项：①如遇海关查验，由此可能产生仓租柜租，杂费等，每个柜子根据客户发货量平均分摊，由发件人支付；
②亚马逊电商货物可能会因为亚马逊自身问题产生额外费用：如亚马逊爆仓货物在码头产生仓租柜租、提前提柜费用、亚马逊爆仓拒收货物产生返空费及超时卸货费由发件人支付</v>
          </cell>
        </row>
        <row r="121">
          <cell r="B121" t="str">
            <v>6.根据亚马逊最新规定更新，YYZ4/YYZ7/YHM1/YXU1/YOW3为小件仓
基础标准：重量单件不能大于7.5KG 单箱不能大于50LB(22.5kg），长度单件不能大于45CM，单箱最长边不能大于63.5CM</v>
          </cell>
        </row>
        <row r="123">
          <cell r="B123" t="str">
            <v>7.若需拦截改派/操作，到达海外仓前，拦截费用：200USD/票（不含换标和派送等费用），提柜后拦截费用单询，如还有其它特殊操作请单询。</v>
          </cell>
        </row>
      </sheetData>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Set>
  </externalBook>
</externalLink>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13</v>
    <v>3</v>
  </rv>
</rvData>
</file>

<file path=xl/richData/rdrichvaluestructure.xml><?xml version="1.0" encoding="utf-8"?>
<rvStructures xmlns="http://schemas.microsoft.com/office/spreadsheetml/2017/richdata" count="1">
  <s t="_error">
    <k n="errorType" t="i"/>
    <k n="subType" t="i"/>
  </s>
</rvStructure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5">
    <tabColor rgb="FFFF0000"/>
  </sheetPr>
  <dimension ref="A1:S46"/>
  <sheetViews>
    <sheetView showGridLines="0" tabSelected="1" zoomScale="70" zoomScaleNormal="70" workbookViewId="0">
      <selection activeCell="E6" sqref="E6"/>
    </sheetView>
  </sheetViews>
  <sheetFormatPr defaultColWidth="9" defaultRowHeight="17.649999999999999"/>
  <cols>
    <col min="1" max="1" width="5.59765625" style="447" customWidth="1"/>
    <col min="2" max="2" width="22.46484375" style="448" customWidth="1"/>
    <col min="3" max="3" width="54.59765625" style="449" customWidth="1"/>
    <col min="4" max="4" width="20.59765625" style="450" customWidth="1"/>
    <col min="5" max="5" width="20.59765625" style="451" customWidth="1"/>
    <col min="6" max="6" width="27.6640625" style="448" customWidth="1"/>
    <col min="7" max="7" width="41.06640625" style="448" customWidth="1"/>
    <col min="8" max="8" width="99.53125" style="452" customWidth="1"/>
    <col min="9" max="9" width="24.6640625" style="447" customWidth="1"/>
    <col min="10" max="10" width="20.73046875" style="447" customWidth="1"/>
    <col min="11" max="11" width="10.73046875" style="447" customWidth="1"/>
    <col min="12" max="12" width="58.1328125" style="447" customWidth="1"/>
    <col min="13" max="13" width="9" style="453" hidden="1" customWidth="1"/>
    <col min="14" max="15" width="9" style="447" hidden="1" customWidth="1"/>
    <col min="16" max="16" width="9" style="454" hidden="1" customWidth="1"/>
    <col min="17" max="17" width="13.19921875" style="448" hidden="1" customWidth="1"/>
    <col min="18" max="19" width="9" style="447" hidden="1" customWidth="1"/>
    <col min="20" max="16384" width="9" style="447"/>
  </cols>
  <sheetData>
    <row r="1" spans="1:19" ht="33" customHeight="1">
      <c r="A1" s="455"/>
      <c r="C1" s="456"/>
      <c r="D1" s="521" t="s">
        <v>21</v>
      </c>
      <c r="E1" s="521"/>
      <c r="F1" s="521"/>
      <c r="G1" s="521"/>
      <c r="H1" s="456"/>
      <c r="I1" s="456"/>
      <c r="J1" s="457"/>
      <c r="K1" s="457"/>
      <c r="L1" s="457"/>
      <c r="M1" s="236" t="e" cm="1" vm="1">
        <f t="array" aca="1" ref="M1" ca="1">_xlfn.LET(_xlpm.X,IFERROR(_wpsfn.REGEXP(_xlfn._xlws.FILTER(_xlfn.VSTACK(_xlfn.UNIQUE(INDIRECT("美西直送系列!A7:A"&amp;COUNTA(美西直送系列!A:A)+6-1)),_xlfn.UNIQUE(INDIRECT("'美西-美森(12-17)'!A7:A"&amp;COUNTA('美西-美森(12-17)'!A7:A130)+6-1)),_xlfn.UNIQUE(INDIRECT("'美西-以星&amp;普船(17-26)'!A7:A"&amp;COUNTA('美西-以星&amp;普船(17-26)'!A:A)+6-1)),_xlfn.UNIQUE(INDIRECT("美西北!A7:A"&amp;COUNTA(美西北!A:A)+6-1)),_xlfn.UNIQUE(INDIRECT("'美东-海铁系列'!A7:A"&amp;COUNTA('美东-海铁系列'!A:A)+6-1)),_xlfn.UNIQUE(INDIRECT("美东南直航系列!A7:A"&amp;COUNTA(美东南直航系列!A:A)+6-1)),_xlfn.UNIQUE(INDIRECT("'美中-休斯顿'!A7:A"&amp;COUNTA('美中-休斯顿'!A:A)+6-1)),_xlfn.UNIQUE(INDIRECT("'美中-芝加哥'!A7:A"&amp;COUNTA('美中-芝加哥'!A:A)+6-1)),_xlfn.UNIQUE(INDIRECT("美东南海陆系列!A7:A"&amp;COUNTA(美东南海陆系列!A:A)+6-1))),IF(ISNUMBER(FIND("-直送特价",_xlfn.VSTACK(_xlfn.UNIQUE(INDIRECT("美西直送系列!A7:A"&amp;COUNTA(美西直送系列!A:A)+6-1)),_xlfn.UNIQUE(INDIRECT("'美西-美森(12-17)'!A7:A"&amp;COUNTA('美西-美森(12-17)'!A7:A130)+6-1)),_xlfn.UNIQUE(INDIRECT("'美西-以星&amp;普船(17-26)'!A7:A"&amp;COUNTA('美西-以星&amp;普船(17-26)'!A:A)+6-1)),_xlfn.UNIQUE(INDIRECT("美西北!A7:A"&amp;COUNTA(美西北!A:A)+6-1)),_xlfn.UNIQUE(INDIRECT("'美东-海铁&amp;海陆系列'!A7:A"&amp;COUNTA('美东-海铁系列'!A:A)+6-1)),_xlfn.UNIQUE(INDIRECT("美东南直航系列!A7:A"&amp;COUNTA(美东南直航系列!A:A)+6-1)),_xlfn.UNIQUE(INDIRECT("'美中-休斯顿'!A7:A"&amp;COUNTA('美中-休斯顿'!A:A)+6-1)),_xlfn.UNIQUE(INDIRECT("'美中-芝加哥'!A7:A"&amp;COUNTA('美中-芝加哥'!A:A)+6-1)),_xlfn.UNIQUE(INDIRECT("'美东南海陆系列'!A7:A"&amp;COUNTA(美东南海陆系列!A:A)+6-1))),1))=FALSE,TRUE,FALSE)),"[^一-龟]+"),""),_xlfn._xlws.FILTER(_xlpm.X,(_xlpm.X&lt;&gt;"0")*(_xlpm.X&lt;&gt;"")*(_xlpm.X&lt;&gt;CHAR(10)&amp;"(")*(_xlpm.X&lt;&gt;CHAR(10))))</f>
        <v>#VALUE!</v>
      </c>
      <c r="N1" s="232" t="e" cm="1">
        <f t="array" aca="1" ref="N1" ca="1">_xlfn.UNIQUE(_xlfn.VSTACK(INDIRECT("'美转加-普船系列'!A7:A"&amp;COUNTA(#REF!)),INDIRECT("'美转加-合德系列'!A7:A"&amp;COUNTA(#REF!)),INDIRECT("'美转加-EXX美森系列'!A7:A"&amp;COUNTA(#REF!)),INDIRECT("'美转加-美森MAX系列'!A7:A"&amp;COUNTA(#REF!)),INDIRECT("'美转加-美森CLX系列'!A7:A"&amp;COUNTA(#REF!)),INDIRECT("'加拿大直航-普船系列'!A7:A"&amp;COUNTA(#REF!))))</f>
        <v>#REF!</v>
      </c>
      <c r="P1" s="454" t="s">
        <v>22</v>
      </c>
      <c r="Q1" s="448" t="s">
        <v>23</v>
      </c>
      <c r="R1" s="447" t="s">
        <v>24</v>
      </c>
      <c r="S1" s="447" t="s">
        <v>25</v>
      </c>
    </row>
    <row r="2" spans="1:19" ht="33" customHeight="1">
      <c r="A2" s="455"/>
      <c r="B2" s="456"/>
      <c r="C2" s="456"/>
      <c r="D2" s="521"/>
      <c r="E2" s="521"/>
      <c r="F2" s="521"/>
      <c r="G2" s="521"/>
      <c r="H2" s="456"/>
      <c r="I2" s="456"/>
      <c r="J2" s="457"/>
      <c r="K2" s="457"/>
      <c r="L2" s="457"/>
      <c r="P2" s="454" t="e" cm="1">
        <f t="array" aca="1" ref="P2" ca="1">_xlfn.UNIQUE(INDIRECT("'英国海运-卡派(23-40) '!A7:A"&amp;COUNTA(#REF!)))</f>
        <v>#REF!</v>
      </c>
      <c r="Q2" s="448" t="s">
        <v>26</v>
      </c>
      <c r="R2" s="447" t="s">
        <v>27</v>
      </c>
      <c r="S2" s="447" t="s">
        <v>25</v>
      </c>
    </row>
    <row r="3" spans="1:19" ht="16.05" customHeight="1">
      <c r="B3" s="458"/>
      <c r="C3" s="458"/>
      <c r="D3" s="520" t="str">
        <f>IF(D6="加拿大","加拿大价格查询表",IF(D6="英国","英国价格查询表","美国海运价格查询表"))</f>
        <v>加拿大价格查询表</v>
      </c>
      <c r="E3" s="520"/>
      <c r="F3" s="520"/>
      <c r="G3" s="520"/>
      <c r="H3" s="458"/>
      <c r="Q3" s="448" t="s">
        <v>28</v>
      </c>
      <c r="R3" s="447" t="s">
        <v>29</v>
      </c>
      <c r="S3" s="447" t="s">
        <v>25</v>
      </c>
    </row>
    <row r="4" spans="1:19" ht="16.05" customHeight="1">
      <c r="B4" s="459"/>
      <c r="C4" s="460"/>
      <c r="D4" s="520"/>
      <c r="E4" s="520"/>
      <c r="F4" s="520"/>
      <c r="G4" s="520"/>
      <c r="H4" s="518" t="s">
        <v>30</v>
      </c>
      <c r="Q4" s="448" t="s">
        <v>31</v>
      </c>
      <c r="R4" s="447" t="s">
        <v>32</v>
      </c>
      <c r="S4" s="447" t="s">
        <v>33</v>
      </c>
    </row>
    <row r="5" spans="1:19" ht="28.05" customHeight="1">
      <c r="B5" s="511"/>
      <c r="C5" s="512"/>
      <c r="D5" s="461" t="s">
        <v>34</v>
      </c>
      <c r="E5" s="462" t="s">
        <v>35</v>
      </c>
      <c r="F5" s="462" t="s">
        <v>36</v>
      </c>
      <c r="G5" s="463" t="str">
        <f>IF(D3="英国价格查询表","公斤段","")</f>
        <v/>
      </c>
      <c r="H5" s="518"/>
      <c r="Q5" s="448" t="s">
        <v>37</v>
      </c>
      <c r="R5" s="447" t="s">
        <v>38</v>
      </c>
      <c r="S5" s="447" t="s">
        <v>33</v>
      </c>
    </row>
    <row r="6" spans="1:19" s="446" customFormat="1" ht="25.05" customHeight="1">
      <c r="A6" s="447"/>
      <c r="B6" s="513"/>
      <c r="C6" s="514"/>
      <c r="D6" s="464" t="s">
        <v>15</v>
      </c>
      <c r="E6" s="465" t="s">
        <v>39</v>
      </c>
      <c r="F6" s="465" t="s">
        <v>40</v>
      </c>
      <c r="G6" s="466" t="s">
        <v>31</v>
      </c>
      <c r="H6" s="518"/>
      <c r="K6" s="447"/>
      <c r="L6" s="447"/>
      <c r="M6" s="467"/>
      <c r="P6" s="454"/>
      <c r="R6" s="446" t="s">
        <v>40</v>
      </c>
      <c r="S6" s="447" t="s">
        <v>41</v>
      </c>
    </row>
    <row r="7" spans="1:19" ht="21" customHeight="1">
      <c r="B7" s="468"/>
      <c r="C7" s="469"/>
      <c r="D7" s="515" t="s">
        <v>42</v>
      </c>
      <c r="E7" s="515"/>
      <c r="F7" s="515"/>
      <c r="G7" s="515"/>
      <c r="H7" s="515"/>
      <c r="M7" s="448"/>
      <c r="Q7" s="467"/>
      <c r="R7" s="447" t="s">
        <v>43</v>
      </c>
      <c r="S7" s="447" t="s">
        <v>41</v>
      </c>
    </row>
    <row r="8" spans="1:19" ht="49.05" customHeight="1">
      <c r="B8" s="470" t="str" cm="1">
        <f t="array" ref="B8:H36">IF(D3="美国海运价格查询表",'价格查询表-间接版'!A7:$G$43,IF(D3="英国价格查询表",'价格查询表-间接版'!I7:O22,'价格查询表-间接版'!Q7:W35))</f>
        <v>默认送仓方式</v>
      </c>
      <c r="C8" s="471" t="str">
        <v>渠道类型</v>
      </c>
      <c r="D8" s="472" t="str">
        <v>包税
(100KG+)</v>
      </c>
      <c r="E8" s="473" t="str">
        <v>不包税
(1CBM+)</v>
      </c>
      <c r="F8" s="474" t="str">
        <v>签收时效
开船后-入仓时效</v>
      </c>
      <c r="G8" s="474" t="str">
        <v>延时赔付
开船后-不入仓时效</v>
      </c>
      <c r="H8" s="470" t="str">
        <v>备注</v>
      </c>
      <c r="I8" s="516" t="s">
        <v>44</v>
      </c>
      <c r="J8" s="517"/>
      <c r="M8" s="448"/>
      <c r="R8" s="447" t="s">
        <v>45</v>
      </c>
      <c r="S8" s="447" t="s">
        <v>33</v>
      </c>
    </row>
    <row r="9" spans="1:19" ht="24" customHeight="1">
      <c r="B9" s="475" t="str">
        <v>直航</v>
      </c>
      <c r="C9" s="476" t="str">
        <v>加拿大加东直航30日达-卡派</v>
      </c>
      <c r="D9" s="475" t="str">
        <v>-</v>
      </c>
      <c r="E9" s="475" t="str">
        <v>-</v>
      </c>
      <c r="F9" s="475" t="str">
        <v>-</v>
      </c>
      <c r="G9" s="475" t="str">
        <v>-</v>
      </c>
      <c r="H9" s="477" t="str">
        <v>包税21-49KG:+1.5元/KG；50-99KG:+1元/KG</v>
      </c>
      <c r="I9" s="519" t="s">
        <v>46</v>
      </c>
      <c r="J9" s="522">
        <v>21840</v>
      </c>
      <c r="M9" s="448"/>
      <c r="R9" s="447" t="s">
        <v>47</v>
      </c>
      <c r="S9" s="447" t="s">
        <v>47</v>
      </c>
    </row>
    <row r="10" spans="1:19" ht="24" customHeight="1">
      <c r="B10" s="475" t="str">
        <v>直航</v>
      </c>
      <c r="C10" s="476" t="str">
        <v>加拿大加东直航30日达-UPS派</v>
      </c>
      <c r="D10" s="475" t="str">
        <v>-</v>
      </c>
      <c r="E10" s="475" t="str">
        <v>-</v>
      </c>
      <c r="F10" s="475" t="str">
        <v>-</v>
      </c>
      <c r="G10" s="475" t="str">
        <v>-</v>
      </c>
      <c r="H10" s="477" t="str">
        <v>包税21-49KG:+1.5元/KG；50-99KG:+1元/KG</v>
      </c>
      <c r="I10" s="519"/>
      <c r="J10" s="522"/>
      <c r="M10" s="448"/>
      <c r="R10" s="447" t="s">
        <v>48</v>
      </c>
      <c r="S10" s="447" t="s">
        <v>25</v>
      </c>
    </row>
    <row r="11" spans="1:19" ht="24" customHeight="1">
      <c r="B11" s="475" t="str">
        <v>直航</v>
      </c>
      <c r="C11" s="476" t="str">
        <v>加拿大加西直航30日达-卡派</v>
      </c>
      <c r="D11" s="475" t="str">
        <v>-</v>
      </c>
      <c r="E11" s="475" t="str">
        <v>-</v>
      </c>
      <c r="F11" s="475" t="str">
        <v>-</v>
      </c>
      <c r="G11" s="475" t="str">
        <v>-</v>
      </c>
      <c r="H11" s="477" t="str">
        <v>包税21-49KG:+1.5元/KG；50-99KG:+1元/KG</v>
      </c>
      <c r="I11" s="519" t="s">
        <v>49</v>
      </c>
      <c r="J11" s="523" t="str">
        <f>IFERROR(VLOOKUP(J9,偏远邮编库!B:C,2,0),"单询")</f>
        <v>超偏远</v>
      </c>
      <c r="M11" s="448"/>
      <c r="R11" s="447" t="s">
        <v>50</v>
      </c>
      <c r="S11" s="447" t="s">
        <v>41</v>
      </c>
    </row>
    <row r="12" spans="1:19" ht="24" customHeight="1">
      <c r="B12" s="475" t="str">
        <v>直航</v>
      </c>
      <c r="C12" s="476" t="str">
        <v>加拿大加西直航30日达-UPS派</v>
      </c>
      <c r="D12" s="475" t="str">
        <v>-</v>
      </c>
      <c r="E12" s="475" t="str">
        <v>-</v>
      </c>
      <c r="F12" s="475" t="str">
        <v>-</v>
      </c>
      <c r="G12" s="475" t="str">
        <v>-</v>
      </c>
      <c r="H12" s="477" t="str">
        <v>包税21-49KG:+1.5元/KG；50-99KG:+1元/KG</v>
      </c>
      <c r="I12" s="519"/>
      <c r="J12" s="523"/>
      <c r="M12" s="448"/>
      <c r="R12" s="447" t="s">
        <v>51</v>
      </c>
      <c r="S12" s="447" t="s">
        <v>51</v>
      </c>
    </row>
    <row r="13" spans="1:19" ht="24" customHeight="1">
      <c r="B13" s="475" t="str">
        <v>直航</v>
      </c>
      <c r="C13" s="476" t="str">
        <v>加拿大加东直航33日达-卡派</v>
      </c>
      <c r="D13" s="475" t="str">
        <v>-</v>
      </c>
      <c r="E13" s="475" t="str">
        <v>-</v>
      </c>
      <c r="F13" s="475" t="str">
        <v>-</v>
      </c>
      <c r="G13" s="475" t="str">
        <v>-</v>
      </c>
      <c r="H13" s="477" t="str">
        <v>包税21-49KG:+1.5元/KG；50-99KG:+1元/KG</v>
      </c>
      <c r="I13" s="519" t="s">
        <v>52</v>
      </c>
      <c r="J13" s="523" t="str">
        <f>IFERROR(VLOOKUP(J9,偏远邮编库!F:G,2,0),"单询")</f>
        <v>超偏远</v>
      </c>
      <c r="M13" s="448"/>
      <c r="R13" s="447" t="s">
        <v>53</v>
      </c>
      <c r="S13" s="447" t="s">
        <v>53</v>
      </c>
    </row>
    <row r="14" spans="1:19" ht="24" customHeight="1">
      <c r="B14" s="475" t="str">
        <v>直航</v>
      </c>
      <c r="C14" s="476" t="str">
        <v>加拿大加东直航33日达-UPS派</v>
      </c>
      <c r="D14" s="475" t="str">
        <v>-</v>
      </c>
      <c r="E14" s="475" t="str">
        <v>-</v>
      </c>
      <c r="F14" s="475" t="str">
        <v>-</v>
      </c>
      <c r="G14" s="475" t="str">
        <v>-</v>
      </c>
      <c r="H14" s="477" t="str">
        <v>包税21-49KG:+1.5元/KG；50-99KG:+1元/KG</v>
      </c>
      <c r="I14" s="519"/>
      <c r="J14" s="523"/>
      <c r="M14" s="448"/>
      <c r="R14" s="447" t="s">
        <v>54</v>
      </c>
      <c r="S14" s="447" t="s">
        <v>53</v>
      </c>
    </row>
    <row r="15" spans="1:19" ht="24" customHeight="1">
      <c r="B15" s="475" t="str">
        <v>直航</v>
      </c>
      <c r="C15" s="476" t="str">
        <v>加拿大加西直航33日达-卡派</v>
      </c>
      <c r="D15" s="475" t="str">
        <v>-</v>
      </c>
      <c r="E15" s="475" t="str">
        <v>-</v>
      </c>
      <c r="F15" s="475" t="str">
        <v>-</v>
      </c>
      <c r="G15" s="475" t="str">
        <v>-</v>
      </c>
      <c r="H15" s="477" t="str">
        <v>包税21-49KG:+1.5元/KG；50-99KG:+1元/KG</v>
      </c>
      <c r="M15" s="448"/>
      <c r="R15" s="447" t="s">
        <v>55</v>
      </c>
      <c r="S15" s="447" t="s">
        <v>51</v>
      </c>
    </row>
    <row r="16" spans="1:19" ht="24" customHeight="1">
      <c r="B16" s="475" t="str">
        <v>直航</v>
      </c>
      <c r="C16" s="476" t="str">
        <v>加拿大加西直航33日达-UPS派</v>
      </c>
      <c r="D16" s="475" t="str">
        <v>-</v>
      </c>
      <c r="E16" s="475" t="str">
        <v>-</v>
      </c>
      <c r="F16" s="475" t="str">
        <v>-</v>
      </c>
      <c r="G16" s="475" t="str">
        <v>-</v>
      </c>
      <c r="H16" s="477" t="str">
        <v>包税21-49KG:+1.5元/KG；50-99KG:+1元/KG</v>
      </c>
      <c r="M16" s="448"/>
      <c r="R16" s="447" t="s">
        <v>56</v>
      </c>
      <c r="S16" s="447" t="s">
        <v>41</v>
      </c>
    </row>
    <row r="17" spans="2:19" ht="24" customHeight="1">
      <c r="B17" s="475" t="str">
        <v>美转加</v>
      </c>
      <c r="C17" s="476" t="str">
        <v>美转加加东25日达-卡派（OA）</v>
      </c>
      <c r="D17" s="475" t="str">
        <v>-</v>
      </c>
      <c r="E17" s="475" t="str">
        <v>-</v>
      </c>
      <c r="F17" s="475" t="str">
        <v>-</v>
      </c>
      <c r="G17" s="475" t="str">
        <v>-</v>
      </c>
      <c r="H17" s="477" t="str">
        <v>包税21-49KG:+1.5元/KG；50-99KG:+1元/KG</v>
      </c>
      <c r="M17" s="448"/>
      <c r="R17" s="447" t="s">
        <v>20</v>
      </c>
      <c r="S17" s="447" t="s">
        <v>41</v>
      </c>
    </row>
    <row r="18" spans="2:19" ht="24" customHeight="1">
      <c r="B18" s="475" t="str">
        <v>美转加</v>
      </c>
      <c r="C18" s="476" t="str">
        <v>美转加加东25日达-UPS派（OA）</v>
      </c>
      <c r="D18" s="475" t="str">
        <v>-</v>
      </c>
      <c r="E18" s="475" t="str">
        <v>-</v>
      </c>
      <c r="F18" s="475" t="str">
        <v>-</v>
      </c>
      <c r="G18" s="475" t="str">
        <v>-</v>
      </c>
      <c r="H18" s="477" t="str">
        <v>包税21-49KG:+1.5元/KG；50-99KG:+1元/KG</v>
      </c>
      <c r="M18" s="448"/>
      <c r="R18" s="447" t="s">
        <v>57</v>
      </c>
      <c r="S18" s="447" t="s">
        <v>41</v>
      </c>
    </row>
    <row r="19" spans="2:19" ht="24" customHeight="1">
      <c r="B19" s="475" t="str">
        <v>美转加</v>
      </c>
      <c r="C19" s="476" t="str">
        <v>美转加加西25日达-卡派（OA）</v>
      </c>
      <c r="D19" s="475" t="str">
        <v>-</v>
      </c>
      <c r="E19" s="475" t="str">
        <v>-</v>
      </c>
      <c r="F19" s="475" t="str">
        <v>-</v>
      </c>
      <c r="G19" s="475" t="str">
        <v>-</v>
      </c>
      <c r="H19" s="477" t="str">
        <v>包税21-49KG:+1.5元/KG；50-99KG:+1元/KG</v>
      </c>
      <c r="M19" s="448"/>
      <c r="R19" t="s">
        <v>58</v>
      </c>
      <c r="S19" s="447" t="s">
        <v>51</v>
      </c>
    </row>
    <row r="20" spans="2:19" ht="24" customHeight="1">
      <c r="B20" s="475" t="str">
        <v>美转加</v>
      </c>
      <c r="C20" s="476" t="str">
        <v>美转加加西25日达-UPS派（OA）</v>
      </c>
      <c r="D20" s="475" t="str">
        <v>-</v>
      </c>
      <c r="E20" s="475" t="str">
        <v>-</v>
      </c>
      <c r="F20" s="475" t="str">
        <v>-</v>
      </c>
      <c r="G20" s="475" t="str">
        <v>-</v>
      </c>
      <c r="H20" s="477" t="str">
        <v>包税21-49KG:+1.5元/KG；50-99KG:+1元/KG</v>
      </c>
      <c r="M20" s="448"/>
      <c r="R20" t="s">
        <v>59</v>
      </c>
      <c r="S20" s="447" t="s">
        <v>51</v>
      </c>
    </row>
    <row r="21" spans="2:19" ht="24" customHeight="1">
      <c r="B21" s="475" t="str">
        <v>美转加</v>
      </c>
      <c r="C21" s="476" t="str">
        <v>美转加加东20日达-卡派（HD）</v>
      </c>
      <c r="D21" s="475" t="str">
        <v>-</v>
      </c>
      <c r="E21" s="475" t="str">
        <v>-</v>
      </c>
      <c r="F21" s="475" t="str">
        <v>-</v>
      </c>
      <c r="G21" s="475" t="str">
        <v>-</v>
      </c>
      <c r="H21" s="477" t="str">
        <v>包税21-49KG:+1.5元/KG；50-99KG:+1元/KG</v>
      </c>
      <c r="M21" s="448"/>
      <c r="R21" t="s">
        <v>60</v>
      </c>
      <c r="S21" s="447" t="s">
        <v>51</v>
      </c>
    </row>
    <row r="22" spans="2:19" ht="24" customHeight="1">
      <c r="B22" s="475" t="str">
        <v>美转加</v>
      </c>
      <c r="C22" s="476" t="str">
        <v>美转加加东20日达-UPS派（HD）</v>
      </c>
      <c r="D22" s="475" t="str">
        <v>-</v>
      </c>
      <c r="E22" s="475" t="str">
        <v>-</v>
      </c>
      <c r="F22" s="475" t="str">
        <v>-</v>
      </c>
      <c r="G22" s="475" t="str">
        <v>-</v>
      </c>
      <c r="H22" s="477" t="str">
        <v>包税21-49KG:+1.5元/KG；50-99KG:+1元/KG</v>
      </c>
      <c r="M22" s="448"/>
      <c r="R22" s="447" t="s">
        <v>61</v>
      </c>
      <c r="S22" s="447" t="s">
        <v>61</v>
      </c>
    </row>
    <row r="23" spans="2:19" ht="24" customHeight="1">
      <c r="B23" s="475" t="str">
        <v>美转加</v>
      </c>
      <c r="C23" s="476" t="str">
        <v>美转加加西20日达-卡派（HD）</v>
      </c>
      <c r="D23" s="475" t="str">
        <v>-</v>
      </c>
      <c r="E23" s="475" t="str">
        <v>-</v>
      </c>
      <c r="F23" s="475" t="str">
        <v>-</v>
      </c>
      <c r="G23" s="475" t="str">
        <v>-</v>
      </c>
      <c r="H23" s="477" t="str">
        <v>包税21-49KG:+1.5元/KG；50-99KG:+1元/KG</v>
      </c>
      <c r="M23" s="448"/>
      <c r="R23" s="447" t="s">
        <v>62</v>
      </c>
      <c r="S23" s="447" t="s">
        <v>53</v>
      </c>
    </row>
    <row r="24" spans="2:19" ht="24" customHeight="1">
      <c r="B24" s="475" t="str">
        <v>美转加</v>
      </c>
      <c r="C24" s="476" t="str">
        <v>美转加加西20日达-UPS派（HD）</v>
      </c>
      <c r="D24" s="475" t="str">
        <v>-</v>
      </c>
      <c r="E24" s="475" t="str">
        <v>-</v>
      </c>
      <c r="F24" s="475" t="str">
        <v>-</v>
      </c>
      <c r="G24" s="475" t="str">
        <v>-</v>
      </c>
      <c r="H24" s="477" t="str">
        <v>包税21-49KG:+1.5元/KG；50-99KG:+1元/KG</v>
      </c>
      <c r="M24" s="448"/>
      <c r="R24" s="447" t="s">
        <v>63</v>
      </c>
      <c r="S24" s="447" t="s">
        <v>64</v>
      </c>
    </row>
    <row r="25" spans="2:19" ht="24" customHeight="1">
      <c r="B25" s="475" t="str">
        <v>美转加</v>
      </c>
      <c r="C25" s="476" t="str">
        <v>美转加加东19日达-卡派（EXX）</v>
      </c>
      <c r="D25" s="475" t="str">
        <v>-</v>
      </c>
      <c r="E25" s="475" t="str">
        <v>-</v>
      </c>
      <c r="F25" s="475" t="str">
        <v>-</v>
      </c>
      <c r="G25" s="475" t="str">
        <v>-</v>
      </c>
      <c r="H25" s="477" t="str">
        <v>包税21-49KG:+1.5元/KG；50-99KG:+1元/KG</v>
      </c>
      <c r="M25" s="448"/>
      <c r="R25" s="447" t="s">
        <v>65</v>
      </c>
      <c r="S25" s="447" t="s">
        <v>64</v>
      </c>
    </row>
    <row r="26" spans="2:19" ht="24" customHeight="1">
      <c r="B26" s="475" t="str">
        <v>美转加</v>
      </c>
      <c r="C26" s="476" t="str">
        <v>美转加加东19日达-UPS派（EXX）</v>
      </c>
      <c r="D26" s="475" t="str">
        <v>-</v>
      </c>
      <c r="E26" s="475" t="str">
        <v>-</v>
      </c>
      <c r="F26" s="475" t="str">
        <v>-</v>
      </c>
      <c r="G26" s="475" t="str">
        <v>-</v>
      </c>
      <c r="H26" s="477" t="str">
        <v>包税21-49KG:+1.5元/KG；50-99KG:+1元/KG</v>
      </c>
      <c r="M26" s="448"/>
      <c r="R26" s="447" t="s">
        <v>66</v>
      </c>
      <c r="S26" s="447" t="s">
        <v>64</v>
      </c>
    </row>
    <row r="27" spans="2:19" ht="24" customHeight="1">
      <c r="B27" s="475" t="str">
        <v>美转加</v>
      </c>
      <c r="C27" s="476" t="str">
        <v>美转加加西19日达-卡派（EXX）</v>
      </c>
      <c r="D27" s="475" t="str">
        <v>-</v>
      </c>
      <c r="E27" s="475" t="str">
        <v>-</v>
      </c>
      <c r="F27" s="475" t="str">
        <v>-</v>
      </c>
      <c r="G27" s="475" t="str">
        <v>-</v>
      </c>
      <c r="H27" s="477" t="str">
        <v>包税21-49KG:+1.5元/KG；50-99KG:+1元/KG</v>
      </c>
      <c r="M27" s="448"/>
      <c r="R27" s="447" t="s">
        <v>67</v>
      </c>
      <c r="S27" s="447" t="s">
        <v>51</v>
      </c>
    </row>
    <row r="28" spans="2:19" ht="24" customHeight="1">
      <c r="B28" s="475" t="str">
        <v>美转加</v>
      </c>
      <c r="C28" s="476" t="str">
        <v>美转加加西19日达-UPS派（EXX）</v>
      </c>
      <c r="D28" s="475" t="str">
        <v>-</v>
      </c>
      <c r="E28" s="475" t="str">
        <v>-</v>
      </c>
      <c r="F28" s="475" t="str">
        <v>-</v>
      </c>
      <c r="G28" s="475" t="str">
        <v>-</v>
      </c>
      <c r="H28" s="477" t="str">
        <v>包税21-49KG:+1.5元/KG；50-99KG:+1元/KG</v>
      </c>
      <c r="M28" s="448"/>
      <c r="R28" s="447" t="s">
        <v>68</v>
      </c>
      <c r="S28" s="447" t="s">
        <v>51</v>
      </c>
    </row>
    <row r="29" spans="2:19" ht="24" customHeight="1">
      <c r="B29" s="475" t="str">
        <v>美转加</v>
      </c>
      <c r="C29" s="476" t="str">
        <v>美转加MAX加东17日达-卡派</v>
      </c>
      <c r="D29" s="475" t="str">
        <v>-</v>
      </c>
      <c r="E29" s="475" t="str">
        <v>-</v>
      </c>
      <c r="F29" s="475" t="str">
        <v>-</v>
      </c>
      <c r="G29" s="475" t="str">
        <v>-</v>
      </c>
      <c r="H29" s="477" t="str">
        <v>包税21-49KG:+1.5元/KG；50-99KG:+1元/KG</v>
      </c>
      <c r="M29" s="448"/>
      <c r="R29" s="447" t="s">
        <v>69</v>
      </c>
      <c r="S29" s="447" t="s">
        <v>70</v>
      </c>
    </row>
    <row r="30" spans="2:19" ht="24" customHeight="1">
      <c r="B30" s="475" t="str">
        <v>美转加</v>
      </c>
      <c r="C30" s="476" t="str">
        <v>美转加MAX加东17日达-UPS派</v>
      </c>
      <c r="D30" s="475" t="str">
        <v>-</v>
      </c>
      <c r="E30" s="475" t="str">
        <v>-</v>
      </c>
      <c r="F30" s="475" t="str">
        <v>-</v>
      </c>
      <c r="G30" s="475" t="str">
        <v>-</v>
      </c>
      <c r="H30" s="477" t="str">
        <v>包税21-49KG:+1.5元/KG；50-99KG:+1元/KG</v>
      </c>
      <c r="M30" s="448"/>
      <c r="R30" s="447" t="s">
        <v>71</v>
      </c>
      <c r="S30" s="447" t="s">
        <v>70</v>
      </c>
    </row>
    <row r="31" spans="2:19" ht="24" customHeight="1">
      <c r="B31" s="475" t="str">
        <v>美转加</v>
      </c>
      <c r="C31" s="476" t="str">
        <v>美转加MAX加西17日达-卡派</v>
      </c>
      <c r="D31" s="475" t="str">
        <v>-</v>
      </c>
      <c r="E31" s="475" t="str">
        <v>-</v>
      </c>
      <c r="F31" s="475" t="str">
        <v>-</v>
      </c>
      <c r="G31" s="475" t="str">
        <v>-</v>
      </c>
      <c r="H31" s="477" t="str">
        <v>包税21-49KG:+1.5元/KG；50-99KG:+1元/KG</v>
      </c>
      <c r="M31" s="448"/>
      <c r="R31" s="447" t="s">
        <v>72</v>
      </c>
      <c r="S31" s="447" t="s">
        <v>70</v>
      </c>
    </row>
    <row r="32" spans="2:19" ht="24" customHeight="1">
      <c r="B32" s="475" t="str">
        <v>美转加</v>
      </c>
      <c r="C32" s="476" t="str">
        <v>美转加MAX加西17日达-UPS派</v>
      </c>
      <c r="D32" s="475" t="str">
        <v>-</v>
      </c>
      <c r="E32" s="475" t="str">
        <v>-</v>
      </c>
      <c r="F32" s="475" t="str">
        <v>-</v>
      </c>
      <c r="G32" s="475" t="str">
        <v>-</v>
      </c>
      <c r="H32" s="477" t="str">
        <v>包税21-49KG:+1.5元/KG；50-99KG:+1元/KG</v>
      </c>
      <c r="R32" s="447" t="s">
        <v>73</v>
      </c>
      <c r="S32" s="447" t="s">
        <v>74</v>
      </c>
    </row>
    <row r="33" spans="2:19" ht="25.05" customHeight="1">
      <c r="B33" s="475" t="str">
        <v>美转加</v>
      </c>
      <c r="C33" s="476" t="str">
        <v>美转加CLX加东16日达-卡派</v>
      </c>
      <c r="D33" s="475" t="str">
        <v>-</v>
      </c>
      <c r="E33" s="475" t="str">
        <v>-</v>
      </c>
      <c r="F33" s="475" t="str">
        <v>20-24日</v>
      </c>
      <c r="G33" s="475" t="str">
        <v>超26日</v>
      </c>
      <c r="H33" s="477" t="str">
        <v>快递派包税21-99KG:+1元/KG；</v>
      </c>
      <c r="R33" s="447" t="s">
        <v>75</v>
      </c>
      <c r="S33" s="447" t="s">
        <v>74</v>
      </c>
    </row>
    <row r="34" spans="2:19" ht="25.05" customHeight="1">
      <c r="B34" s="475" t="str">
        <v>美转加</v>
      </c>
      <c r="C34" s="476" t="str">
        <v>美转加CLX加东16日达-UPS派</v>
      </c>
      <c r="D34" s="475" t="str">
        <v>-</v>
      </c>
      <c r="E34" s="475" t="str">
        <v>-</v>
      </c>
      <c r="F34" s="475" t="str">
        <v>18-22日</v>
      </c>
      <c r="G34" s="475" t="str">
        <v>超24日</v>
      </c>
      <c r="H34" s="477" t="str">
        <v>快递派包税21-99KG:+1元/KG；</v>
      </c>
    </row>
    <row r="35" spans="2:19" ht="25.05" customHeight="1">
      <c r="B35" s="475" t="str">
        <v>美转加</v>
      </c>
      <c r="C35" s="476" t="str">
        <v>美转加CLX加西16日达-卡派</v>
      </c>
      <c r="D35" s="475" t="str">
        <v>-</v>
      </c>
      <c r="E35" s="475" t="str">
        <v>-</v>
      </c>
      <c r="F35" s="475" t="str">
        <v>-</v>
      </c>
      <c r="G35" s="475" t="str">
        <v>-</v>
      </c>
      <c r="H35" s="477" t="str">
        <v>快递派包税21-99KG:+1元/KG；</v>
      </c>
    </row>
    <row r="36" spans="2:19" ht="25.05" customHeight="1">
      <c r="B36" s="475" t="str">
        <v>美转加</v>
      </c>
      <c r="C36" s="476" t="str">
        <v>美转加CLX加西16日达-UPS派</v>
      </c>
      <c r="D36" s="475" t="str">
        <v>-</v>
      </c>
      <c r="E36" s="475" t="str">
        <v>-</v>
      </c>
      <c r="F36" s="475" t="str">
        <v>-</v>
      </c>
      <c r="G36" s="475" t="str">
        <v>-</v>
      </c>
      <c r="H36" s="477" t="str">
        <v>快递派包税21-99KG:+1元/KG；</v>
      </c>
    </row>
    <row r="37" spans="2:19" s="232" customFormat="1" ht="25.05" customHeight="1">
      <c r="B37" s="478"/>
      <c r="C37" s="479"/>
      <c r="D37" s="478"/>
      <c r="E37" s="478"/>
      <c r="F37" s="478"/>
      <c r="G37" s="478"/>
      <c r="H37" s="480"/>
      <c r="M37" s="453"/>
      <c r="N37" s="447"/>
      <c r="P37" s="238"/>
      <c r="Q37" s="234"/>
      <c r="R37" s="447"/>
      <c r="S37" s="447"/>
    </row>
    <row r="38" spans="2:19" s="232" customFormat="1" ht="25.05" customHeight="1">
      <c r="B38" s="478"/>
      <c r="C38" s="479"/>
      <c r="D38" s="478"/>
      <c r="E38" s="478"/>
      <c r="F38" s="478"/>
      <c r="G38" s="478"/>
      <c r="H38" s="480"/>
      <c r="M38" s="453"/>
      <c r="N38" s="447"/>
      <c r="P38" s="238"/>
      <c r="Q38" s="234"/>
      <c r="R38" s="447"/>
      <c r="S38" s="447"/>
    </row>
    <row r="39" spans="2:19" s="232" customFormat="1" ht="25.05" customHeight="1">
      <c r="B39" s="478"/>
      <c r="C39" s="479"/>
      <c r="D39" s="478"/>
      <c r="E39" s="478"/>
      <c r="F39" s="478"/>
      <c r="G39" s="478"/>
      <c r="H39" s="480"/>
      <c r="M39" s="453"/>
      <c r="N39" s="447"/>
      <c r="P39" s="238"/>
      <c r="Q39" s="234"/>
      <c r="R39" s="447"/>
      <c r="S39" s="447"/>
    </row>
    <row r="40" spans="2:19" s="232" customFormat="1" ht="25.05" customHeight="1">
      <c r="B40" s="478"/>
      <c r="C40" s="479"/>
      <c r="D40" s="478"/>
      <c r="E40" s="478"/>
      <c r="F40" s="478"/>
      <c r="G40" s="478"/>
      <c r="H40" s="480"/>
      <c r="M40" s="453"/>
      <c r="N40" s="447"/>
      <c r="P40" s="238"/>
      <c r="Q40" s="234"/>
      <c r="R40" s="447"/>
      <c r="S40" s="447"/>
    </row>
    <row r="41" spans="2:19" s="232" customFormat="1" ht="25.05" customHeight="1">
      <c r="B41" s="478"/>
      <c r="C41" s="479"/>
      <c r="D41" s="478"/>
      <c r="E41" s="478"/>
      <c r="F41" s="478"/>
      <c r="G41" s="478"/>
      <c r="H41" s="480"/>
      <c r="M41" s="453"/>
      <c r="N41" s="447"/>
      <c r="P41" s="238"/>
      <c r="Q41" s="234"/>
      <c r="R41" s="447"/>
      <c r="S41" s="447"/>
    </row>
    <row r="42" spans="2:19" ht="24" customHeight="1">
      <c r="B42" s="478"/>
      <c r="C42" s="479"/>
      <c r="D42" s="478"/>
      <c r="E42" s="478"/>
      <c r="F42" s="478"/>
      <c r="G42" s="478"/>
      <c r="H42" s="480"/>
      <c r="I42" s="232"/>
      <c r="J42" s="232"/>
      <c r="M42" s="448"/>
      <c r="Q42" s="234"/>
    </row>
    <row r="43" spans="2:19" ht="24" customHeight="1">
      <c r="B43" s="478"/>
      <c r="C43" s="479"/>
      <c r="D43" s="478"/>
      <c r="E43" s="478"/>
      <c r="F43" s="478"/>
      <c r="G43" s="478"/>
      <c r="H43" s="480"/>
      <c r="I43" s="232"/>
      <c r="J43" s="232"/>
      <c r="M43" s="448"/>
      <c r="Q43" s="234"/>
    </row>
    <row r="44" spans="2:19" ht="37.049999999999997" customHeight="1">
      <c r="B44" s="478"/>
      <c r="C44" s="479"/>
      <c r="D44" s="478"/>
      <c r="E44" s="478"/>
      <c r="F44" s="478"/>
      <c r="G44" s="478"/>
      <c r="H44" s="480"/>
    </row>
    <row r="45" spans="2:19" ht="169.05" customHeight="1"/>
    <row r="46" spans="2:19" ht="171" customHeight="1"/>
  </sheetData>
  <sheetProtection algorithmName="SHA-512" hashValue="KXPAPHCfAqOXfeKJL3iEYLtbYQb9vklWhADgsEmThICFtXxG9dYlOgDVpDzRSUUi9X0sJn+VCA9CpAvyMLP20w==" saltValue="lCS4+aAD9TD6eN7wpxBMRw==" spinCount="100000" sheet="1" formatCells="0"/>
  <mergeCells count="12">
    <mergeCell ref="D1:G2"/>
    <mergeCell ref="I13:I14"/>
    <mergeCell ref="J9:J10"/>
    <mergeCell ref="J11:J12"/>
    <mergeCell ref="J13:J14"/>
    <mergeCell ref="I11:I12"/>
    <mergeCell ref="B5:C6"/>
    <mergeCell ref="D7:H7"/>
    <mergeCell ref="I8:J8"/>
    <mergeCell ref="H4:H6"/>
    <mergeCell ref="I9:I10"/>
    <mergeCell ref="D3:G4"/>
  </mergeCells>
  <phoneticPr fontId="233" type="noConversion"/>
  <conditionalFormatting sqref="G6">
    <cfRule type="expression" dxfId="0" priority="1">
      <formula>$G$5=""</formula>
    </cfRule>
  </conditionalFormatting>
  <dataValidations count="5">
    <dataValidation allowBlank="1" showInputMessage="1" showErrorMessage="1" sqref="C3:H3 E5 D7:F7" xr:uid="{00000000-0002-0000-0200-000000000000}"/>
    <dataValidation type="list" allowBlank="1" showInputMessage="1" showErrorMessage="1" sqref="D6" xr:uid="{00000000-0002-0000-0200-000001000000}">
      <formula1>"美国海运,加拿大,英国"</formula1>
    </dataValidation>
    <dataValidation type="list" allowBlank="1" showInputMessage="1" sqref="E6" xr:uid="{00000000-0002-0000-0200-000002000000}">
      <formula1>IF(D3="美国海运价格查询表",$M:$M,IF(D3="英国价格查询表",$P:$P,$N:$N))</formula1>
    </dataValidation>
    <dataValidation type="list" allowBlank="1" showInputMessage="1" showErrorMessage="1" sqref="F6" xr:uid="{00000000-0002-0000-0200-000003000000}">
      <formula1>$R:$R</formula1>
    </dataValidation>
    <dataValidation type="list" allowBlank="1" showInputMessage="1" showErrorMessage="1" sqref="G6" xr:uid="{00000000-0002-0000-0200-000004000000}">
      <formula1>IF($D$3="英国价格查询表",$Q:$Q,$T:$T)</formula1>
    </dataValidation>
  </dataValidations>
  <pageMargins left="0.75" right="0.75" top="1" bottom="1" header="0.5" footer="0.5"/>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7">
    <tabColor rgb="FFFF0000"/>
  </sheetPr>
  <dimension ref="A1:XEU43"/>
  <sheetViews>
    <sheetView showGridLines="0" topLeftCell="O21" zoomScale="80" zoomScaleNormal="80" workbookViewId="0">
      <selection activeCell="AD16" sqref="AD16"/>
    </sheetView>
  </sheetViews>
  <sheetFormatPr defaultColWidth="9" defaultRowHeight="13.5"/>
  <cols>
    <col min="1" max="1" width="17.796875" style="232" customWidth="1"/>
    <col min="2" max="2" width="36.265625" style="232" customWidth="1"/>
    <col min="3" max="3" width="17" style="232" customWidth="1"/>
    <col min="4" max="4" width="17" style="235" customWidth="1"/>
    <col min="5" max="6" width="18.46484375" style="235" customWidth="1"/>
    <col min="7" max="7" width="68.19921875" style="232" customWidth="1"/>
    <col min="8" max="8" width="2.796875" style="232" customWidth="1"/>
    <col min="9" max="9" width="15.9296875" style="232" customWidth="1"/>
    <col min="10" max="10" width="42" style="232" customWidth="1"/>
    <col min="11" max="12" width="12.6640625" style="235" customWidth="1"/>
    <col min="13" max="13" width="20.46484375" style="235" customWidth="1"/>
    <col min="14" max="14" width="12.6640625" style="232" customWidth="1"/>
    <col min="15" max="15" width="49.46484375" style="232" customWidth="1"/>
    <col min="16" max="16" width="3.59765625" style="232" customWidth="1"/>
    <col min="17" max="17" width="10.73046875" style="232" customWidth="1"/>
    <col min="18" max="18" width="58.1328125" style="232" customWidth="1"/>
    <col min="19" max="22" width="16.1328125" style="232" customWidth="1"/>
    <col min="23" max="23" width="66.53125" style="232" customWidth="1"/>
    <col min="24" max="16375" width="9" style="232"/>
  </cols>
  <sheetData>
    <row r="1" spans="1:36" s="232" customFormat="1" ht="38" customHeight="1">
      <c r="A1" s="524" t="s">
        <v>76</v>
      </c>
      <c r="B1" s="525"/>
      <c r="C1" s="525"/>
      <c r="D1" s="525"/>
      <c r="E1" s="525"/>
      <c r="F1" s="525"/>
      <c r="G1" s="525"/>
      <c r="H1" s="525"/>
      <c r="I1" s="525"/>
      <c r="J1" s="525"/>
      <c r="K1" s="525"/>
      <c r="L1" s="525"/>
      <c r="M1" s="525"/>
      <c r="N1" s="525"/>
      <c r="O1" s="525"/>
      <c r="P1" s="412"/>
      <c r="Q1" s="412"/>
      <c r="R1" s="412"/>
      <c r="S1" s="412"/>
      <c r="T1" s="412"/>
      <c r="U1" s="412"/>
      <c r="V1" s="412"/>
      <c r="W1" s="412"/>
      <c r="X1" s="412"/>
      <c r="Y1" s="412"/>
      <c r="Z1" s="412"/>
      <c r="AA1" s="412"/>
      <c r="AB1" s="412"/>
      <c r="AC1" s="412"/>
      <c r="AD1" s="412"/>
      <c r="AE1" s="412"/>
      <c r="AF1" s="412"/>
      <c r="AG1" s="412"/>
      <c r="AH1" s="412"/>
      <c r="AI1" s="412"/>
      <c r="AJ1" s="412"/>
    </row>
    <row r="2" spans="1:36" s="232" customFormat="1" ht="34.049999999999997" customHeight="1">
      <c r="A2" s="524"/>
      <c r="B2" s="525"/>
      <c r="C2" s="525"/>
      <c r="D2" s="525"/>
      <c r="E2" s="525"/>
      <c r="F2" s="525"/>
      <c r="G2" s="525"/>
      <c r="H2" s="525"/>
      <c r="I2" s="525"/>
      <c r="J2" s="525"/>
      <c r="K2" s="525"/>
      <c r="L2" s="525"/>
      <c r="M2" s="525"/>
      <c r="N2" s="525"/>
      <c r="O2" s="525"/>
      <c r="P2" s="412"/>
      <c r="Q2" s="412"/>
      <c r="R2" s="412"/>
      <c r="S2" s="412"/>
      <c r="T2" s="412"/>
      <c r="U2" s="412"/>
      <c r="V2" s="412"/>
      <c r="W2" s="412"/>
      <c r="X2" s="412"/>
      <c r="Y2" s="412"/>
      <c r="Z2" s="412"/>
      <c r="AA2" s="412"/>
      <c r="AB2" s="412"/>
      <c r="AC2" s="412"/>
      <c r="AD2" s="412"/>
      <c r="AE2" s="412"/>
      <c r="AF2" s="412"/>
      <c r="AG2" s="412"/>
      <c r="AH2" s="412"/>
      <c r="AI2" s="412"/>
      <c r="AJ2" s="412"/>
    </row>
    <row r="3" spans="1:36" s="232" customFormat="1" ht="33" customHeight="1">
      <c r="A3" s="533" t="s">
        <v>77</v>
      </c>
      <c r="B3" s="533"/>
      <c r="C3" s="533"/>
      <c r="D3" s="533"/>
      <c r="E3" s="533"/>
      <c r="F3" s="533"/>
      <c r="G3" s="533"/>
      <c r="H3" s="413"/>
      <c r="I3" s="533" t="s">
        <v>78</v>
      </c>
      <c r="J3" s="533"/>
      <c r="K3" s="533"/>
      <c r="L3" s="533"/>
      <c r="M3" s="533"/>
      <c r="N3" s="533"/>
      <c r="O3" s="533"/>
      <c r="Q3" s="534" t="s">
        <v>79</v>
      </c>
      <c r="R3" s="535"/>
      <c r="S3" s="535"/>
      <c r="T3" s="535"/>
      <c r="U3" s="535"/>
      <c r="V3" s="535"/>
      <c r="W3" s="536"/>
    </row>
    <row r="4" spans="1:36" s="232" customFormat="1" ht="25.05" customHeight="1">
      <c r="A4" s="538" t="s">
        <v>80</v>
      </c>
      <c r="B4" s="538"/>
      <c r="C4" s="414" t="s">
        <v>35</v>
      </c>
      <c r="D4" s="415" t="s">
        <v>36</v>
      </c>
      <c r="E4" s="526" t="s">
        <v>81</v>
      </c>
      <c r="F4" s="526"/>
      <c r="G4" s="537">
        <f ca="1">TODAY()</f>
        <v>46202</v>
      </c>
      <c r="H4" s="413"/>
      <c r="I4" s="539" t="s">
        <v>82</v>
      </c>
      <c r="J4" s="539"/>
      <c r="K4" s="414" t="s">
        <v>35</v>
      </c>
      <c r="L4" s="415" t="s">
        <v>36</v>
      </c>
      <c r="M4" s="416" t="s">
        <v>83</v>
      </c>
      <c r="N4" s="526" t="s">
        <v>81</v>
      </c>
      <c r="O4" s="526"/>
      <c r="P4" s="417"/>
      <c r="Q4" s="538" t="s">
        <v>80</v>
      </c>
      <c r="R4" s="538"/>
      <c r="S4" s="414" t="s">
        <v>35</v>
      </c>
      <c r="T4" s="415" t="s">
        <v>36</v>
      </c>
      <c r="U4" s="527" t="s">
        <v>81</v>
      </c>
      <c r="V4" s="528"/>
      <c r="W4" s="529"/>
      <c r="X4" s="417"/>
      <c r="Y4" s="417"/>
      <c r="Z4" s="417"/>
      <c r="AA4" s="417"/>
      <c r="AB4" s="417"/>
      <c r="AC4" s="418" t="s">
        <v>51</v>
      </c>
      <c r="AD4" s="419" t="s">
        <v>84</v>
      </c>
      <c r="AE4" s="417"/>
      <c r="AF4" s="417"/>
      <c r="AG4" s="417"/>
      <c r="AH4" s="417"/>
      <c r="AI4" s="417"/>
      <c r="AJ4" s="417"/>
    </row>
    <row r="5" spans="1:36" s="232" customFormat="1" ht="29" customHeight="1">
      <c r="A5" s="538"/>
      <c r="B5" s="538"/>
      <c r="C5" s="420" t="str">
        <f>价格查询表!E6</f>
        <v>YYZ2</v>
      </c>
      <c r="D5" s="421" t="str">
        <f>VLOOKUP(价格查询表!F6,价格查询表!R:S,2,0)</f>
        <v>华东</v>
      </c>
      <c r="E5" s="526"/>
      <c r="F5" s="526"/>
      <c r="G5" s="537"/>
      <c r="H5" s="413"/>
      <c r="I5" s="539"/>
      <c r="J5" s="539"/>
      <c r="K5" s="420" t="str">
        <f>价格查询表!E6</f>
        <v>YYZ2</v>
      </c>
      <c r="L5" s="421" t="str">
        <f>价格查询表!F6</f>
        <v>义乌</v>
      </c>
      <c r="M5" s="422" t="str">
        <f>价格查询表!G6</f>
        <v>300KG+</v>
      </c>
      <c r="N5" s="526"/>
      <c r="O5" s="526"/>
      <c r="P5" s="417"/>
      <c r="Q5" s="538"/>
      <c r="R5" s="538"/>
      <c r="S5" s="420" t="str">
        <f>价格查询表!E6</f>
        <v>YYZ2</v>
      </c>
      <c r="T5" s="421" t="str">
        <f>VLOOKUP(价格查询表!F6,价格查询表!R:S,2,0)</f>
        <v>华东</v>
      </c>
      <c r="U5" s="530"/>
      <c r="V5" s="531"/>
      <c r="W5" s="532"/>
      <c r="X5" s="417"/>
      <c r="Y5" s="417"/>
      <c r="Z5" s="417"/>
      <c r="AA5" s="417"/>
      <c r="AB5" s="417"/>
      <c r="AC5" s="423" t="s">
        <v>55</v>
      </c>
      <c r="AD5" s="419" t="s">
        <v>84</v>
      </c>
      <c r="AE5" s="417"/>
      <c r="AF5" s="417"/>
      <c r="AG5" s="417"/>
      <c r="AH5" s="417"/>
      <c r="AI5" s="417"/>
      <c r="AJ5" s="417"/>
    </row>
    <row r="6" spans="1:36" s="232" customFormat="1" ht="21" customHeight="1">
      <c r="A6" s="424"/>
      <c r="B6" s="424"/>
      <c r="C6" s="424"/>
      <c r="D6" s="425"/>
      <c r="E6" s="425"/>
      <c r="F6" s="425"/>
      <c r="G6" s="426"/>
      <c r="H6" s="413"/>
      <c r="I6" s="424"/>
      <c r="J6" s="424"/>
      <c r="K6" s="424"/>
      <c r="L6" s="425"/>
      <c r="M6" s="425"/>
      <c r="N6" s="425"/>
      <c r="O6" s="425"/>
      <c r="P6" s="427"/>
      <c r="Q6" s="424"/>
      <c r="R6" s="424"/>
      <c r="S6" s="424"/>
      <c r="T6" s="425"/>
      <c r="U6" s="425"/>
      <c r="V6" s="425"/>
      <c r="W6" s="425"/>
      <c r="X6" s="427"/>
      <c r="Y6" s="427"/>
      <c r="Z6" s="427"/>
      <c r="AA6" s="427"/>
      <c r="AB6" s="427"/>
      <c r="AC6" s="423" t="s">
        <v>57</v>
      </c>
      <c r="AD6" s="419" t="s">
        <v>84</v>
      </c>
      <c r="AE6" s="427"/>
      <c r="AF6" s="427"/>
      <c r="AG6" s="427"/>
      <c r="AH6" s="427"/>
      <c r="AI6" s="427"/>
      <c r="AJ6" s="427"/>
    </row>
    <row r="7" spans="1:36" s="233" customFormat="1" ht="42" customHeight="1">
      <c r="A7" s="428" t="s">
        <v>85</v>
      </c>
      <c r="B7" s="428" t="s">
        <v>86</v>
      </c>
      <c r="C7" s="428" t="str">
        <f>IF(LEFT(C5,3)="WM-","包税"&amp;CHAR(10)&amp;"(100kg+）","包税"&amp;CHAR(10)&amp;"(50kg+）")</f>
        <v>包税
(50kg+）</v>
      </c>
      <c r="D7" s="429" t="s">
        <v>87</v>
      </c>
      <c r="E7" s="429" t="s">
        <v>88</v>
      </c>
      <c r="F7" s="429" t="s">
        <v>89</v>
      </c>
      <c r="G7" s="429" t="s">
        <v>90</v>
      </c>
      <c r="H7" s="413"/>
      <c r="I7" s="428" t="s">
        <v>91</v>
      </c>
      <c r="J7" s="428" t="s">
        <v>86</v>
      </c>
      <c r="K7" s="428" t="s">
        <v>92</v>
      </c>
      <c r="L7" s="429" t="s">
        <v>93</v>
      </c>
      <c r="M7" s="429" t="s">
        <v>94</v>
      </c>
      <c r="N7" s="429" t="s">
        <v>95</v>
      </c>
      <c r="O7" s="429" t="s">
        <v>90</v>
      </c>
      <c r="P7" s="418"/>
      <c r="Q7" s="428" t="s">
        <v>85</v>
      </c>
      <c r="R7" s="428" t="s">
        <v>86</v>
      </c>
      <c r="S7" s="430" t="s">
        <v>96</v>
      </c>
      <c r="T7" s="430" t="s">
        <v>87</v>
      </c>
      <c r="U7" s="429" t="s">
        <v>88</v>
      </c>
      <c r="V7" s="429" t="s">
        <v>89</v>
      </c>
      <c r="W7" s="429" t="s">
        <v>90</v>
      </c>
      <c r="X7" s="418"/>
      <c r="Y7" s="418"/>
      <c r="Z7" s="418"/>
      <c r="AA7" s="418"/>
      <c r="AB7" s="418"/>
      <c r="AC7" s="423" t="s">
        <v>56</v>
      </c>
      <c r="AD7" s="419" t="s">
        <v>84</v>
      </c>
      <c r="AE7" s="418"/>
      <c r="AF7" s="418"/>
      <c r="AG7" s="418"/>
      <c r="AH7" s="418"/>
      <c r="AI7" s="418"/>
      <c r="AJ7" s="418"/>
    </row>
    <row r="8" spans="1:36" s="232" customFormat="1" ht="49.05" customHeight="1">
      <c r="A8" s="431" t="s">
        <v>97</v>
      </c>
      <c r="B8" s="432" t="s">
        <v>98</v>
      </c>
      <c r="C8" s="433" t="str" cm="1">
        <f t="array" ref="C8">IFERROR(VLOOKUP($C$5,美西直送系列!$A:$DT,INDEX(定位!$A:$W,MATCH($B8,定位!$A:$A,0),MATCH("*"&amp;$D$5&amp;"*"&amp;"-BS",定位!$1:$1,0)),FALSE),"-")</f>
        <v>-</v>
      </c>
      <c r="D8" s="434" t="str" cm="1">
        <f t="array" ref="D8">IFERROR(VLOOKUP($C$5,美西直送系列!$A:$DT,INDEX(定位!$A:$W,MATCH($B8,定位!$A:$A,0),MATCH("*"&amp;$D$5&amp;"*"&amp;"-NBS",定位!$1:$1,0)),FALSE),"-")</f>
        <v>-</v>
      </c>
      <c r="E8" s="434" t="str">
        <f>IFERROR(VLOOKUP($C$5,美西直送系列!$A:$DT,_xlfn.XLOOKUP($B8,定位!A:A,定位!V:V),FALSE),"-")</f>
        <v>-</v>
      </c>
      <c r="F8" s="434" t="str">
        <f>IFERROR(VLOOKUP($C$5,美西直送系列!$A:$DT,_xlfn.XLOOKUP($B8,定位!A:A,定位!W:W),FALSE),"-")</f>
        <v>-</v>
      </c>
      <c r="G8" s="435" t="str">
        <f t="shared" ref="G8:G22" si="0">IF(LEFT($C$5,3)&lt;&gt;"WM-","FBA卡派包税:【10-49KG:+1元/KG】","沃尔玛卡派包税:
【21-49KG:+2元/KG】；
【50-99KG:+1元/KG】；")</f>
        <v>FBA卡派包税:【10-49KG:+1元/KG】</v>
      </c>
      <c r="H8" s="413"/>
      <c r="I8" s="431" t="s">
        <v>3</v>
      </c>
      <c r="J8" s="432" t="s">
        <v>99</v>
      </c>
      <c r="K8" s="436" t="str" cm="1">
        <f t="array" ref="K8">IF(AND(AND(OR($K$5="LBA4",$K$5="BHX4",$K$5="BHX8"),$M$5&lt;&gt;"12-99KG"),AND(OR($K$5="LBA4",$K$5="BHX4",$K$5="BHX8"),$M$5&lt;&gt;"15CBM+")),INDEX(#REF!,MATCH("*"&amp;$L$5&amp;"*",#REF!,0)),"-")</f>
        <v>-</v>
      </c>
      <c r="L8" s="437" t="str" cm="1">
        <f t="array" ref="L8">IF(AND(AND(OR($K$5="LBA4",$K$5="BHX4",$K$5="BHX8"),$M$5&lt;&gt;"12-99KG"),AND(OR($K$5="LBA4",$K$5="BHX4",$K$5="BHX8"),$M$5&lt;&gt;"15CBM+")),INDEX(#REF!,MATCH("*"&amp;$L$5&amp;"*",#REF!,0)),"-")</f>
        <v>-</v>
      </c>
      <c r="M8" s="437" t="str" cm="1">
        <f t="array" ref="M8">IF(AND(AND(OR($K$5="LBA4",$K$5="BHX4",$K$5="BHX8"),$M$5&lt;&gt;"12-99KG"),AND(OR($K$5="LBA4",$K$5="BHX4",$K$5="BHX8"),$M$5&lt;&gt;"15CBM+")),INDEX(#REF!,MATCH("*"&amp;$L$5&amp;"*",#REF!,0)),"-")</f>
        <v>-</v>
      </c>
      <c r="N8" s="437" t="str" cm="1">
        <f t="array" ref="N8">IF(AND(AND(OR($K$5="LBA4",$K$5="BHX4",$K$5="BHX8"),$M$5&lt;&gt;"12-99KG"),AND(OR($K$5="LBA4",$K$5="BHX4",$K$5="BHX8"),$M$5&lt;&gt;"15CBM+")),INDEX(#REF!,MATCH("*"&amp;$L$5&amp;"*",#REF!,0)),"-")</f>
        <v>-</v>
      </c>
      <c r="O8" s="438" t="str">
        <f t="shared" ref="O8:O12" si="1">IF(OR(AND($M$5="12KG+",$N$8="-"),AND($M$5="71KG+",$N$8="-")),"100KG+起收",IF($M$5="15CBM+","KG价",""))</f>
        <v/>
      </c>
      <c r="P8" s="423"/>
      <c r="Q8" s="431" t="s">
        <v>100</v>
      </c>
      <c r="R8" s="432" t="s">
        <v>101</v>
      </c>
      <c r="S8" s="439" t="str" cm="1">
        <f t="array" ref="S8">IFERROR(VLOOKUP($S$5,#REF!,INDEX(定位!$A:$W,MATCH($R8,定位!$A:$A,0),MATCH("*"&amp;$T$5&amp;"*"&amp;"-BS",定位!$1:$1,0)),FALSE),"-")</f>
        <v>-</v>
      </c>
      <c r="T8" s="440" t="str" cm="1">
        <f t="array" ref="T8">IFERROR(VLOOKUP($S$5,#REF!,INDEX(定位!$A:$W,MATCH($R8,定位!$A:$A,0),MATCH("*"&amp;$T$5&amp;"*"&amp;"-NBS",定位!$1:$1,0)),FALSE),"-")</f>
        <v>-</v>
      </c>
      <c r="U8" s="434" t="str">
        <f>IFERROR(VLOOKUP($C$5,#REF!,_xlfn.XLOOKUP($R8,定位!A:A,定位!V:V),FALSE),"-")</f>
        <v>-</v>
      </c>
      <c r="V8" s="434" t="str">
        <f>IFERROR(VLOOKUP($C$5,#REF!,_xlfn.XLOOKUP($R8,定位!A:A,定位!W:W),FALSE),"-")</f>
        <v>-</v>
      </c>
      <c r="W8" s="441" t="s">
        <v>102</v>
      </c>
      <c r="X8" s="423"/>
      <c r="Y8" s="423"/>
      <c r="Z8" s="423"/>
      <c r="AA8" s="423"/>
      <c r="AB8" s="423"/>
      <c r="AC8" s="423" t="s">
        <v>20</v>
      </c>
      <c r="AD8" s="419" t="s">
        <v>84</v>
      </c>
      <c r="AE8" s="423"/>
      <c r="AF8" s="423"/>
      <c r="AG8" s="423"/>
      <c r="AH8" s="423"/>
      <c r="AI8" s="423"/>
      <c r="AJ8" s="423"/>
    </row>
    <row r="9" spans="1:36" s="232" customFormat="1" ht="49.05" customHeight="1">
      <c r="A9" s="431" t="s">
        <v>97</v>
      </c>
      <c r="B9" s="432" t="s">
        <v>103</v>
      </c>
      <c r="C9" s="433" t="str" cm="1">
        <f t="array" ref="C9">IFERROR(VLOOKUP($C$5,美西直送系列!$A:$DT,INDEX(定位!$A:$W,MATCH($B9,定位!$A:$A,0),MATCH("*"&amp;$D$5&amp;"*"&amp;"-BS",定位!$1:$1,0)),FALSE),"-")</f>
        <v>-</v>
      </c>
      <c r="D9" s="434" t="str" cm="1">
        <f t="array" ref="D9">IFERROR(VLOOKUP($C$5,美西直送系列!$A:$DT,INDEX(定位!$A:$W,MATCH($B9,定位!$A:$A,0),MATCH("*"&amp;$D$5&amp;"*"&amp;"-NBS",定位!$1:$1,0)),FALSE),"-")</f>
        <v>-</v>
      </c>
      <c r="E9" s="434" t="str">
        <f>IFERROR(VLOOKUP($C$5,美西直送系列!$A:$DT,_xlfn.XLOOKUP($B9,定位!A:A,定位!V:V),FALSE),"-")</f>
        <v>-</v>
      </c>
      <c r="F9" s="434" t="str">
        <f>IFERROR(VLOOKUP($C$5,美西直送系列!$A:$DT,_xlfn.XLOOKUP(B9,定位!A:A,定位!W:W),FALSE),"-")</f>
        <v>-</v>
      </c>
      <c r="G9" s="435" t="str">
        <f t="shared" si="0"/>
        <v>FBA卡派包税:【10-49KG:+1元/KG】</v>
      </c>
      <c r="H9" s="413"/>
      <c r="I9" s="431" t="s">
        <v>3</v>
      </c>
      <c r="J9" s="432" t="s">
        <v>104</v>
      </c>
      <c r="K9" s="436" t="e" cm="1">
        <f t="array" ref="K9">IF(AND($M$5&lt;&gt;"15CBM+",$M$5&lt;&gt;"12-99KG"),INDEX(#REF!,MATCH("*"&amp;$L$5&amp;"*",#REF!,0)),"-")</f>
        <v>#REF!</v>
      </c>
      <c r="L9" s="437" t="e" cm="1">
        <f t="array" ref="L9">IF(AND($M$5&lt;&gt;"15CBM+",$M$5&lt;&gt;"12-99KG"),INDEX(#REF!,MATCH("*"&amp;$L$5&amp;"*",#REF!,0)),"-")</f>
        <v>#REF!</v>
      </c>
      <c r="M9" s="437" t="e" cm="1">
        <f t="array" ref="M9">IF(AND($M$5&lt;&gt;"15CBM+",$M$5&lt;&gt;"12-99KG"),INDEX(#REF!,MATCH("*"&amp;$L$5&amp;"*",#REF!,0)),"-")</f>
        <v>#REF!</v>
      </c>
      <c r="N9" s="437" t="e" cm="1">
        <f t="array" ref="N9">IF(AND($M$5&lt;&gt;"15CBM+",$M$5&lt;&gt;"12-99KG"),INDEX(#REF!,MATCH("*"&amp;$L$5&amp;"*",#REF!,0)),"-")</f>
        <v>#REF!</v>
      </c>
      <c r="O9" s="438" t="str">
        <f t="shared" ref="O9:O13" si="2">IF($M$5="100KG+","12-70KG:+2元/KG；"&amp;CHAR(10)&amp;"71-99KG:+1元/KG；",IF($M$5="15CBM+","KG价",""))</f>
        <v/>
      </c>
      <c r="P9" s="423"/>
      <c r="Q9" s="431" t="s">
        <v>100</v>
      </c>
      <c r="R9" s="432" t="s">
        <v>105</v>
      </c>
      <c r="S9" s="439" t="str" cm="1">
        <f t="array" ref="S9">IFERROR(VLOOKUP($S$5,#REF!,INDEX(定位!$A:$W,MATCH($R9,定位!$A:$A,0),MATCH("*"&amp;$T$5&amp;"*"&amp;"-BS",定位!$1:$1,0)),FALSE),"-")</f>
        <v>-</v>
      </c>
      <c r="T9" s="440" t="str" cm="1">
        <f t="array" ref="T9">IFERROR(VLOOKUP($S$5,#REF!,INDEX(定位!$A:$W,MATCH($R9,定位!$A:$A,0),MATCH("*"&amp;$T$5&amp;"*"&amp;"-NBS",定位!$1:$1,0)),FALSE),"-")</f>
        <v>-</v>
      </c>
      <c r="U9" s="434" t="str">
        <f>IFERROR(VLOOKUP($C$5,#REF!,_xlfn.XLOOKUP($R9,定位!A:A,定位!V:V),FALSE),"-")</f>
        <v>-</v>
      </c>
      <c r="V9" s="434" t="str">
        <f>IFERROR(VLOOKUP($C$5,#REF!,_xlfn.XLOOKUP($R9,定位!A:A,定位!W:W),FALSE),"-")</f>
        <v>-</v>
      </c>
      <c r="W9" s="441" t="s">
        <v>102</v>
      </c>
      <c r="X9" s="423"/>
      <c r="Y9" s="423"/>
      <c r="Z9" s="423"/>
      <c r="AA9" s="423"/>
      <c r="AB9" s="423"/>
      <c r="AC9" s="423" t="s">
        <v>58</v>
      </c>
      <c r="AD9" s="419" t="s">
        <v>84</v>
      </c>
      <c r="AE9" s="423"/>
      <c r="AF9" s="423"/>
      <c r="AG9" s="423"/>
      <c r="AH9" s="423"/>
      <c r="AI9" s="423"/>
      <c r="AJ9" s="423"/>
    </row>
    <row r="10" spans="1:36" s="232" customFormat="1" ht="49.05" customHeight="1">
      <c r="A10" s="431" t="s">
        <v>97</v>
      </c>
      <c r="B10" s="432" t="s">
        <v>106</v>
      </c>
      <c r="C10" s="433" t="str" cm="1">
        <f t="array" ref="C10">IFERROR(VLOOKUP($C$5,美西直送系列!$A:$DT,INDEX(定位!$A:$W,MATCH($B10,定位!$A:$A,0),MATCH("*"&amp;$D$5&amp;"*"&amp;"-BS",定位!$1:$1,0)),FALSE),"-")</f>
        <v>-</v>
      </c>
      <c r="D10" s="434" t="str" cm="1">
        <f t="array" ref="D10">IFERROR(VLOOKUP($C$5,美西直送系列!$A:$DT,INDEX(定位!$A:$W,MATCH($B10,定位!$A:$A,0),MATCH("*"&amp;$D$5&amp;"*"&amp;"-NBS",定位!$1:$1,0)),FALSE),"-")</f>
        <v>-</v>
      </c>
      <c r="E10" s="434" t="str">
        <f>IFERROR(VLOOKUP($C$5,美西直送系列!$A:$DT,_xlfn.XLOOKUP($B10,定位!A:A,定位!V:V),FALSE),"-")</f>
        <v>-</v>
      </c>
      <c r="F10" s="434" t="str">
        <f>IFERROR(VLOOKUP($C$5,美西直送系列!$A:$DT,_xlfn.XLOOKUP(B10,定位!A:A,定位!W:W),FALSE),"-")</f>
        <v>-</v>
      </c>
      <c r="G10" s="435" t="str">
        <f t="shared" si="0"/>
        <v>FBA卡派包税:【10-49KG:+1元/KG】</v>
      </c>
      <c r="H10" s="413"/>
      <c r="I10" s="431" t="s">
        <v>3</v>
      </c>
      <c r="J10" s="432" t="s">
        <v>107</v>
      </c>
      <c r="K10" s="436" t="str" cm="1">
        <f t="array" ref="K10">IF(AND(AND(OR($K$5="LBA4",$K$5="BHX4",$K$5="BHX8"),$M$5&lt;&gt;"12-99KG"),AND(OR($K$5="LBA4",$K$5="BHX4",$K$5="BHX8"),$M$5&lt;&gt;"15CBM+")),INDEX(#REF!,MATCH("*"&amp;$L$5&amp;"*",#REF!,0)),"-")</f>
        <v>-</v>
      </c>
      <c r="L10" s="437" t="str" cm="1">
        <f t="array" ref="L10">IF(AND(AND(OR($K$5="LBA4",$K$5="BHX4",$K$5="BHX8"),$M$5&lt;&gt;"12-99KG"),AND(OR($K$5="LBA4",$K$5="BHX4",$K$5="BHX8"),$M$5&lt;&gt;"15CBM+")),INDEX(#REF!,MATCH("*"&amp;$L$5&amp;"*",#REF!,0)),"-")</f>
        <v>-</v>
      </c>
      <c r="M10" s="437" t="str" cm="1">
        <f t="array" ref="M10">IF(AND(AND(OR($K$5="LBA4",$K$5="BHX4",$K$5="BHX8"),$M$5&lt;&gt;"12-99KG"),AND(OR($K$5="LBA4",$K$5="BHX4",$K$5="BHX8"),$M$5&lt;&gt;"15CBM+")),INDEX(#REF!,MATCH("*"&amp;$L$5&amp;"*",#REF!,0)),"-")</f>
        <v>-</v>
      </c>
      <c r="N10" s="437" t="str" cm="1">
        <f t="array" ref="N10">IF(AND(AND(OR($K$5="LBA4",$K$5="BHX4",$K$5="BHX8"),$M$5&lt;&gt;"12-99KG"),AND(OR($K$5="LBA4",$K$5="BHX4",$K$5="BHX8"),$M$5&lt;&gt;"15CBM+")),INDEX(#REF!,MATCH("*"&amp;$L$5&amp;"*",#REF!,0)),"-")</f>
        <v>-</v>
      </c>
      <c r="O10" s="438" t="str">
        <f t="shared" si="1"/>
        <v/>
      </c>
      <c r="P10" s="423"/>
      <c r="Q10" s="431" t="s">
        <v>100</v>
      </c>
      <c r="R10" s="432" t="s">
        <v>108</v>
      </c>
      <c r="S10" s="439" t="str" cm="1">
        <f t="array" ref="S10">IFERROR(VLOOKUP($S$5,#REF!,INDEX(定位!$A:$W,MATCH($R10,定位!$A:$A,0),MATCH("*"&amp;$T$5&amp;"*"&amp;"-BS",定位!$1:$1,0)),FALSE),"-")</f>
        <v>-</v>
      </c>
      <c r="T10" s="440" t="str" cm="1">
        <f t="array" ref="T10">IFERROR(VLOOKUP($S$5,#REF!,INDEX(定位!$A:$W,MATCH($R10,定位!$A:$A,0),MATCH("*"&amp;$T$5&amp;"*"&amp;"-NBS",定位!$1:$1,0)),FALSE),"-")</f>
        <v>-</v>
      </c>
      <c r="U10" s="434" t="str">
        <f>IFERROR(VLOOKUP($C$5,#REF!,_xlfn.XLOOKUP($R10,定位!A:A,定位!V:V),FALSE),"-")</f>
        <v>-</v>
      </c>
      <c r="V10" s="434" t="str">
        <f>IFERROR(VLOOKUP($C$5,#REF!,_xlfn.XLOOKUP($R10,定位!A:A,定位!W:W),FALSE),"-")</f>
        <v>-</v>
      </c>
      <c r="W10" s="441" t="s">
        <v>102</v>
      </c>
      <c r="X10" s="423"/>
      <c r="Y10" s="423"/>
      <c r="Z10" s="423"/>
      <c r="AA10" s="423"/>
      <c r="AB10" s="423"/>
      <c r="AC10" s="423" t="s">
        <v>59</v>
      </c>
      <c r="AD10" s="419" t="s">
        <v>84</v>
      </c>
      <c r="AE10" s="423"/>
      <c r="AF10" s="423"/>
      <c r="AG10" s="423"/>
      <c r="AH10" s="423"/>
      <c r="AI10" s="423"/>
      <c r="AJ10" s="423"/>
    </row>
    <row r="11" spans="1:36" s="232" customFormat="1" ht="49.05" customHeight="1">
      <c r="A11" s="431" t="s">
        <v>97</v>
      </c>
      <c r="B11" s="432" t="s">
        <v>109</v>
      </c>
      <c r="C11" s="433" t="str" cm="1">
        <f t="array" ref="C11">IFERROR(VLOOKUP($C$5,美西直送系列!$A:$DT,INDEX(定位!$A:$W,MATCH($B11,定位!$A:$A,0),MATCH("*"&amp;$D$5&amp;"*"&amp;"-BS",定位!$1:$1,0)),FALSE),"-")</f>
        <v>-</v>
      </c>
      <c r="D11" s="434" t="str" cm="1">
        <f t="array" ref="D11">IFERROR(VLOOKUP($C$5,美西直送系列!$A:$DT,INDEX(定位!$A:$W,MATCH($B11,定位!$A:$A,0),MATCH("*"&amp;$D$5&amp;"*"&amp;"-NBS",定位!$1:$1,0)),FALSE),"-")</f>
        <v>-</v>
      </c>
      <c r="E11" s="434" t="str">
        <f>IFERROR(VLOOKUP($C$5,美西直送系列!$A:$DT,_xlfn.XLOOKUP($B11,定位!A:A,定位!V:V),FALSE),"-")</f>
        <v>-</v>
      </c>
      <c r="F11" s="434" t="str">
        <f>IFERROR(VLOOKUP($C$5,美西直送系列!$A:$DT,_xlfn.XLOOKUP(B11,定位!A:A,定位!W:W),FALSE),"-")</f>
        <v>-</v>
      </c>
      <c r="G11" s="435" t="str">
        <f t="shared" si="0"/>
        <v>FBA卡派包税:【10-49KG:+1元/KG】</v>
      </c>
      <c r="H11" s="413"/>
      <c r="I11" s="431" t="s">
        <v>3</v>
      </c>
      <c r="J11" s="432" t="s">
        <v>110</v>
      </c>
      <c r="K11" s="436" t="e" cm="1">
        <f t="array" ref="K11">IF(AND($M$5&lt;&gt;"15CBM+",$M$5&lt;&gt;"12-99KG"),INDEX(#REF!,MATCH("*"&amp;$L$5&amp;"*",#REF!,0)),"-")</f>
        <v>#REF!</v>
      </c>
      <c r="L11" s="437" t="e" cm="1">
        <f t="array" ref="L11">IF(AND($M$5&lt;&gt;"15CBM+",$M$5&lt;&gt;"12-99KG"),INDEX(#REF!,MATCH("*"&amp;$L$5&amp;"*",#REF!,0)),"-")</f>
        <v>#REF!</v>
      </c>
      <c r="M11" s="437" t="e" cm="1">
        <f t="array" ref="M11">IF(AND($M$5&lt;&gt;"15CBM+",$M$5&lt;&gt;"12-99KG"),INDEX(#REF!,MATCH("*"&amp;$L$5&amp;"*",#REF!,0)),"-")</f>
        <v>#REF!</v>
      </c>
      <c r="N11" s="437" t="e" cm="1">
        <f t="array" ref="N11">IF(AND($M$5&lt;&gt;"15CBM+",$M$5&lt;&gt;"12-99KG"),INDEX(#REF!,MATCH("*"&amp;$L$5&amp;"*",#REF!,0)),"-")</f>
        <v>#REF!</v>
      </c>
      <c r="O11" s="438" t="str">
        <f t="shared" si="2"/>
        <v/>
      </c>
      <c r="P11" s="423"/>
      <c r="Q11" s="431" t="s">
        <v>100</v>
      </c>
      <c r="R11" s="432" t="s">
        <v>111</v>
      </c>
      <c r="S11" s="439" t="str" cm="1">
        <f t="array" ref="S11">IFERROR(VLOOKUP($S$5,#REF!,INDEX(定位!$A:$W,MATCH($R11,定位!$A:$A,0),MATCH("*"&amp;$T$5&amp;"*"&amp;"-BS",定位!$1:$1,0)),FALSE),"-")</f>
        <v>-</v>
      </c>
      <c r="T11" s="440" t="str" cm="1">
        <f t="array" ref="T11">IFERROR(VLOOKUP($S$5,#REF!,INDEX(定位!$A:$W,MATCH($R11,定位!$A:$A,0),MATCH("*"&amp;$T$5&amp;"*"&amp;"-NBS",定位!$1:$1,0)),FALSE),"-")</f>
        <v>-</v>
      </c>
      <c r="U11" s="434" t="str">
        <f>IFERROR(VLOOKUP($C$5,#REF!,_xlfn.XLOOKUP($R11,定位!A:A,定位!V:V),FALSE),"-")</f>
        <v>-</v>
      </c>
      <c r="V11" s="434" t="str">
        <f>IFERROR(VLOOKUP($C$5,#REF!,_xlfn.XLOOKUP($R11,定位!A:A,定位!W:W),FALSE),"-")</f>
        <v>-</v>
      </c>
      <c r="W11" s="441" t="s">
        <v>102</v>
      </c>
      <c r="X11" s="423"/>
      <c r="Y11" s="423"/>
      <c r="Z11" s="423"/>
      <c r="AA11" s="423"/>
      <c r="AB11" s="423"/>
      <c r="AC11" s="423" t="s">
        <v>60</v>
      </c>
      <c r="AD11" s="419" t="s">
        <v>84</v>
      </c>
      <c r="AE11" s="423"/>
      <c r="AF11" s="423"/>
      <c r="AG11" s="423"/>
      <c r="AH11" s="423"/>
      <c r="AI11" s="423"/>
      <c r="AJ11" s="423"/>
    </row>
    <row r="12" spans="1:36" s="232" customFormat="1" ht="49.05" customHeight="1">
      <c r="A12" s="431" t="s">
        <v>97</v>
      </c>
      <c r="B12" s="432" t="s">
        <v>112</v>
      </c>
      <c r="C12" s="433" t="str" cm="1">
        <f t="array" ref="C12">IFERROR(VLOOKUP($C$5&amp;"-直送特价",美东直航系列!$A:$CT,INDEX(定位!$A:$W,MATCH($B12,定位!$A:$A,0),MATCH("*"&amp;$D$5&amp;"*"&amp;"-BS",定位!$1:$1,0)),FALSE),"-")</f>
        <v>-</v>
      </c>
      <c r="D12" s="434" t="str" cm="1">
        <f t="array" ref="D12">IFERROR(VLOOKUP($C$5&amp;"-直送特价",美东直航系列!$A:$CT,INDEX(定位!$A:$W,MATCH($B12,定位!$A:$A,0),MATCH("*"&amp;$D$5&amp;"*"&amp;"-NBS",定位!$1:$1,0)),FALSE),"-")</f>
        <v>-</v>
      </c>
      <c r="E12" s="434" t="str">
        <f>IFERROR(VLOOKUP($C$5&amp;"-直送特价",美东直航系列!$A:$CT,_xlfn.XLOOKUP($B12,定位!A:A,定位!V:V),FALSE),"-")</f>
        <v>-</v>
      </c>
      <c r="F12" s="434" t="str">
        <f>IFERROR(VLOOKUP($C$5&amp;"-直送特价",美东直航系列!$A:$CT,_xlfn.XLOOKUP($B12,定位!A:A,定位!W:W),FALSE),"-")</f>
        <v>-</v>
      </c>
      <c r="G12" s="435" t="str">
        <f t="shared" si="0"/>
        <v>FBA卡派包税:【10-49KG:+1元/KG】</v>
      </c>
      <c r="H12" s="413"/>
      <c r="I12" s="431" t="s">
        <v>3</v>
      </c>
      <c r="J12" s="432" t="s">
        <v>113</v>
      </c>
      <c r="K12" s="436" t="str" cm="1">
        <f t="array" ref="K12">IF(AND(AND(OR($K$5="LBA4",$K$5="BHX4",$K$5="BHX8"),$M$5&lt;&gt;"12-99KG"),AND(OR($K$5="LBA4",$K$5="BHX4",$K$5="BHX8"),$M$5&lt;&gt;"15CBM+")),INDEX(#REF!,MATCH("*"&amp;$L$5&amp;"*",#REF!,0)),"-")</f>
        <v>-</v>
      </c>
      <c r="L12" s="437" t="str" cm="1">
        <f t="array" ref="L12">IF(AND(AND(OR($K$5="LBA4",$K$5="BHX4",$K$5="BHX8"),$M$5&lt;&gt;"12-99KG"),AND(OR($K$5="LBA4",$K$5="BHX4",$K$5="BHX8"),$M$5&lt;&gt;"15CBM+")),INDEX(#REF!,MATCH("*"&amp;$L$5&amp;"*",#REF!,0)),"-")</f>
        <v>-</v>
      </c>
      <c r="M12" s="437" t="str" cm="1">
        <f t="array" ref="M12">IF(AND(AND(OR($K$5="LBA4",$K$5="BHX4",$K$5="BHX8"),$M$5&lt;&gt;"12-99KG"),AND(OR($K$5="LBA4",$K$5="BHX4",$K$5="BHX8"),$M$5&lt;&gt;"15CBM+")),INDEX(#REF!,MATCH("*"&amp;$L$5&amp;"*",#REF!,0)),"-")</f>
        <v>-</v>
      </c>
      <c r="N12" s="437" t="str" cm="1">
        <f t="array" ref="N12">IF(AND(AND(OR($K$5="LBA4",$K$5="BHX4",$K$5="BHX8"),$M$5&lt;&gt;"12-99KG"),AND(OR($K$5="LBA4",$K$5="BHX4",$K$5="BHX8"),$M$5&lt;&gt;"15CBM+")),INDEX(#REF!,MATCH("*"&amp;$L$5&amp;"*",#REF!,0)),"-")</f>
        <v>-</v>
      </c>
      <c r="O12" s="438" t="str">
        <f t="shared" si="1"/>
        <v/>
      </c>
      <c r="P12" s="423"/>
      <c r="Q12" s="431" t="s">
        <v>100</v>
      </c>
      <c r="R12" s="432" t="s">
        <v>114</v>
      </c>
      <c r="S12" s="439" t="str" cm="1">
        <f t="array" ref="S12">IFERROR(VLOOKUP($S$5,#REF!,INDEX(定位!$A:$W,MATCH($R12,定位!$A:$A,0),MATCH("*"&amp;$T$5&amp;"*"&amp;"-BS",定位!$1:$1,0)),FALSE),"-")</f>
        <v>-</v>
      </c>
      <c r="T12" s="440" t="str" cm="1">
        <f t="array" ref="T12">IFERROR(VLOOKUP($S$5,#REF!,INDEX(定位!$A:$W,MATCH($R12,定位!$A:$A,0),MATCH("*"&amp;$T$5&amp;"*"&amp;"-NBS",定位!$1:$1,0)),FALSE),"-")</f>
        <v>-</v>
      </c>
      <c r="U12" s="434" t="str">
        <f>IFERROR(VLOOKUP($C$5,#REF!,_xlfn.XLOOKUP($R12,定位!A:A,定位!V:V),FALSE),"-")</f>
        <v>-</v>
      </c>
      <c r="V12" s="434" t="str">
        <f>IFERROR(VLOOKUP($C$5,#REF!,_xlfn.XLOOKUP($R12,定位!A:A,定位!W:W),FALSE),"-")</f>
        <v>-</v>
      </c>
      <c r="W12" s="441" t="s">
        <v>102</v>
      </c>
      <c r="X12" s="423"/>
      <c r="Y12" s="423"/>
      <c r="Z12" s="423"/>
      <c r="AA12" s="423"/>
      <c r="AB12" s="423"/>
      <c r="AC12" s="423" t="s">
        <v>27</v>
      </c>
      <c r="AD12" s="419" t="s">
        <v>115</v>
      </c>
      <c r="AE12" s="423"/>
      <c r="AF12" s="423"/>
      <c r="AG12" s="423"/>
      <c r="AH12" s="423"/>
      <c r="AI12" s="423"/>
      <c r="AJ12" s="423"/>
    </row>
    <row r="13" spans="1:36" s="232" customFormat="1" ht="49.05" customHeight="1">
      <c r="A13" s="431" t="s">
        <v>97</v>
      </c>
      <c r="B13" s="432" t="s">
        <v>116</v>
      </c>
      <c r="C13" s="433" t="str" cm="1">
        <f t="array" ref="C13">IFERROR(VLOOKUP($C$5&amp;"-直送特价",美东直航系列!$A:$CT,INDEX(定位!$A:$W,MATCH($B13,定位!$A:$A,0),MATCH("*"&amp;$D$5&amp;"*"&amp;"-BS",定位!$1:$1,0)),FALSE),"-")</f>
        <v>-</v>
      </c>
      <c r="D13" s="434" t="str" cm="1">
        <f t="array" ref="D13">IFERROR(VLOOKUP($C$5&amp;"-直送特价",美东直航系列!$A:$CT,INDEX(定位!$A:$W,MATCH($B13,定位!$A:$A,0),MATCH("*"&amp;$D$5&amp;"*"&amp;"-NBS",定位!$1:$1,0)),FALSE),"-")</f>
        <v>-</v>
      </c>
      <c r="E13" s="434" t="str">
        <f>IFERROR(VLOOKUP($C$5&amp;"-直送特价",美东直航系列!$A:$CT,_xlfn.XLOOKUP($B13,定位!A:A,定位!V:V),FALSE),"-")</f>
        <v>-</v>
      </c>
      <c r="F13" s="434" t="str">
        <f>IFERROR(VLOOKUP($C$5&amp;"-直送特价",美东直航系列!$A:$CT,_xlfn.XLOOKUP($B13,定位!A:A,定位!W:W),FALSE),"-")</f>
        <v>-</v>
      </c>
      <c r="G13" s="435" t="str">
        <f t="shared" si="0"/>
        <v>FBA卡派包税:【10-49KG:+1元/KG】</v>
      </c>
      <c r="H13" s="413"/>
      <c r="I13" s="431" t="s">
        <v>3</v>
      </c>
      <c r="J13" s="432" t="s">
        <v>117</v>
      </c>
      <c r="K13" s="436" t="e" cm="1">
        <f t="array" ref="K13">IF(AND($M$5&lt;&gt;"15CBM+",$M$5&lt;&gt;"12-99KG"),INDEX(#REF!,MATCH("*"&amp;$L$5&amp;"*",#REF!,0)),"-")</f>
        <v>#REF!</v>
      </c>
      <c r="L13" s="437" t="e" cm="1">
        <f t="array" ref="L13">IF(AND($M$5&lt;&gt;"15CBM+",$M$5&lt;&gt;"12-99KG"),INDEX(#REF!,MATCH("*"&amp;$L$5&amp;"*",#REF!,0)),"-")</f>
        <v>#REF!</v>
      </c>
      <c r="M13" s="437" t="e" cm="1">
        <f t="array" ref="M13">IF(AND($M$5&lt;&gt;"15CBM+",$M$5&lt;&gt;"12-99KG"),INDEX(#REF!,MATCH("*"&amp;$L$5&amp;"*",#REF!,0)),"-")</f>
        <v>#REF!</v>
      </c>
      <c r="N13" s="437" t="e" cm="1">
        <f t="array" ref="N13">IF(AND($M$5&lt;&gt;"15CBM+",$M$5&lt;&gt;"12-99KG"),INDEX(#REF!,MATCH("*"&amp;$L$5&amp;"*",#REF!,0)),"-")</f>
        <v>#REF!</v>
      </c>
      <c r="O13" s="438" t="str">
        <f t="shared" si="2"/>
        <v/>
      </c>
      <c r="P13" s="423"/>
      <c r="Q13" s="431" t="s">
        <v>100</v>
      </c>
      <c r="R13" s="432" t="s">
        <v>118</v>
      </c>
      <c r="S13" s="439" t="str" cm="1">
        <f t="array" ref="S13">IFERROR(VLOOKUP($S$5,#REF!,INDEX(定位!$A:$W,MATCH($R13,定位!$A:$A,0),MATCH("*"&amp;$T$5&amp;"*"&amp;"-BS",定位!$1:$1,0)),FALSE),"-")</f>
        <v>-</v>
      </c>
      <c r="T13" s="440" t="str" cm="1">
        <f t="array" ref="T13">IFERROR(VLOOKUP($S$5,#REF!,INDEX(定位!$A:$W,MATCH($R13,定位!$A:$A,0),MATCH("*"&amp;$T$5&amp;"*"&amp;"-NBS",定位!$1:$1,0)),FALSE),"-")</f>
        <v>-</v>
      </c>
      <c r="U13" s="434" t="str">
        <f>IFERROR(VLOOKUP($C$5,#REF!,_xlfn.XLOOKUP($R13,定位!A:A,定位!V:V),FALSE),"-")</f>
        <v>-</v>
      </c>
      <c r="V13" s="434" t="str">
        <f>IFERROR(VLOOKUP($C$5,#REF!,_xlfn.XLOOKUP($R13,定位!A:A,定位!W:W),FALSE),"-")</f>
        <v>-</v>
      </c>
      <c r="W13" s="441" t="s">
        <v>102</v>
      </c>
      <c r="X13" s="423"/>
      <c r="Y13" s="423"/>
      <c r="Z13" s="423"/>
      <c r="AA13" s="423"/>
      <c r="AB13" s="423"/>
      <c r="AC13" s="423" t="s">
        <v>24</v>
      </c>
      <c r="AD13" s="419" t="s">
        <v>115</v>
      </c>
      <c r="AE13" s="423"/>
      <c r="AF13" s="423"/>
      <c r="AG13" s="423"/>
      <c r="AH13" s="423"/>
      <c r="AI13" s="423"/>
      <c r="AJ13" s="423"/>
    </row>
    <row r="14" spans="1:36" s="232" customFormat="1" ht="49.05" customHeight="1">
      <c r="A14" s="431" t="s">
        <v>97</v>
      </c>
      <c r="B14" s="432" t="s">
        <v>119</v>
      </c>
      <c r="C14" s="433" t="str" cm="1">
        <f t="array" ref="C14">IFERROR(VLOOKUP($C$5&amp;"-直送特价",美东南直航系列!$A:$CT,INDEX(定位!$A:$W,MATCH($B14,定位!$A:$A,0),MATCH("*"&amp;$D$5&amp;"*"&amp;"-BS",定位!$1:$1,0)),FALSE),"-")</f>
        <v>-</v>
      </c>
      <c r="D14" s="434" t="str" cm="1">
        <f t="array" ref="D14">IFERROR(VLOOKUP($C$5&amp;"-直送特价",美东南直航系列!$A:$CT,INDEX(定位!$A:$W,MATCH($B14,定位!$A:$A,0),MATCH("*"&amp;$D$5&amp;"*"&amp;"-NBS",定位!$1:$1,0)),FALSE),"-")</f>
        <v>-</v>
      </c>
      <c r="E14" s="434" t="str">
        <f>IFERROR(VLOOKUP($C$5&amp;"-直送特价",美东南直航系列!$A:$CT,_xlfn.XLOOKUP($B14,定位!A:A,定位!V:V),FALSE),"-")</f>
        <v>-</v>
      </c>
      <c r="F14" s="434" t="str">
        <f>IFERROR(VLOOKUP($C$5&amp;"-直送特价",美东南直航系列!$A:$CT,_xlfn.XLOOKUP($B14,定位!A:A,定位!W:W),FALSE),"-")</f>
        <v>-</v>
      </c>
      <c r="G14" s="435" t="str">
        <f t="shared" si="0"/>
        <v>FBA卡派包税:【10-49KG:+1元/KG】</v>
      </c>
      <c r="H14" s="413"/>
      <c r="I14" s="431" t="s">
        <v>3</v>
      </c>
      <c r="J14" s="432" t="s">
        <v>120</v>
      </c>
      <c r="K14" s="436" t="s">
        <v>4</v>
      </c>
      <c r="L14" s="436" t="s">
        <v>4</v>
      </c>
      <c r="M14" s="436" t="s">
        <v>4</v>
      </c>
      <c r="N14" s="436" t="s">
        <v>4</v>
      </c>
      <c r="O14" s="438" t="str">
        <f>IF(OR(AND($M$5="12KG+",$N$8="-"),AND($M$5="71KG+",$N$8="-")),"100KG+起收",IF($M$5="15CBM+","KG价",""))</f>
        <v/>
      </c>
      <c r="P14" s="423"/>
      <c r="Q14" s="431" t="s">
        <v>100</v>
      </c>
      <c r="R14" s="432" t="s">
        <v>121</v>
      </c>
      <c r="S14" s="439" t="str" cm="1">
        <f t="array" ref="S14">IFERROR(VLOOKUP($S$5,#REF!,INDEX(定位!$A:$W,MATCH($R14,定位!$A:$A,0),MATCH("*"&amp;$T$5&amp;"*"&amp;"-BS",定位!$1:$1,0)),FALSE),"-")</f>
        <v>-</v>
      </c>
      <c r="T14" s="440" t="str" cm="1">
        <f t="array" ref="T14">IFERROR(VLOOKUP($S$5,#REF!,INDEX(定位!$A:$W,MATCH($R14,定位!$A:$A,0),MATCH("*"&amp;$T$5&amp;"*"&amp;"-NBS",定位!$1:$1,0)),FALSE),"-")</f>
        <v>-</v>
      </c>
      <c r="U14" s="434" t="str">
        <f>IFERROR(VLOOKUP($C$5,#REF!,_xlfn.XLOOKUP($R14,定位!A:A,定位!V:V),FALSE),"-")</f>
        <v>-</v>
      </c>
      <c r="V14" s="434" t="str">
        <f>IFERROR(VLOOKUP($C$5,#REF!,_xlfn.XLOOKUP($R14,定位!A:A,定位!W:W),FALSE),"-")</f>
        <v>-</v>
      </c>
      <c r="W14" s="441" t="s">
        <v>102</v>
      </c>
      <c r="X14" s="423"/>
      <c r="Y14" s="423"/>
      <c r="Z14" s="423"/>
      <c r="AA14" s="423"/>
      <c r="AB14" s="423"/>
      <c r="AC14" s="423" t="s">
        <v>48</v>
      </c>
      <c r="AD14" s="419" t="s">
        <v>115</v>
      </c>
      <c r="AE14" s="423"/>
      <c r="AF14" s="423"/>
      <c r="AG14" s="423"/>
      <c r="AH14" s="423"/>
      <c r="AI14" s="423"/>
      <c r="AJ14" s="423"/>
    </row>
    <row r="15" spans="1:36" s="232" customFormat="1" ht="49.05" customHeight="1">
      <c r="A15" s="431" t="s">
        <v>97</v>
      </c>
      <c r="B15" s="432" t="s">
        <v>122</v>
      </c>
      <c r="C15" s="433" t="str" cm="1">
        <f t="array" ref="C15">IFERROR(VLOOKUP($C$5&amp;"-直送特价",美东南直航系列!$A:$CT,INDEX(定位!$A:$W,MATCH($B15,定位!$A:$A,0),MATCH("*"&amp;$D$5&amp;"*"&amp;"-BS",定位!$1:$1,0)),FALSE),"-")</f>
        <v>-</v>
      </c>
      <c r="D15" s="434" t="str" cm="1">
        <f t="array" ref="D15">IFERROR(VLOOKUP($C$5&amp;"-直送特价",美东南直航系列!$A:$CT,INDEX(定位!$A:$W,MATCH($B15,定位!$A:$A,0),MATCH("*"&amp;$D$5&amp;"*"&amp;"-NBS",定位!$1:$1,0)),FALSE),"-")</f>
        <v>-</v>
      </c>
      <c r="E15" s="434" t="str">
        <f>IFERROR(VLOOKUP($C$5&amp;"-直送特价",美东南直航系列!$A:$CT,_xlfn.XLOOKUP($B15,定位!A:A,定位!V:V),FALSE),"-")</f>
        <v>-</v>
      </c>
      <c r="F15" s="434" t="str">
        <f>IFERROR(VLOOKUP($C$5&amp;"-直送特价",美东南直航系列!$A:$CT,_xlfn.XLOOKUP($B15,定位!A:A,定位!W:W),FALSE),"-")</f>
        <v>-</v>
      </c>
      <c r="G15" s="435" t="str">
        <f t="shared" si="0"/>
        <v>FBA卡派包税:【10-49KG:+1元/KG】</v>
      </c>
      <c r="H15" s="413"/>
      <c r="I15" s="431" t="s">
        <v>3</v>
      </c>
      <c r="J15" s="432" t="s">
        <v>123</v>
      </c>
      <c r="K15" s="436" t="s">
        <v>4</v>
      </c>
      <c r="L15" s="436" t="s">
        <v>4</v>
      </c>
      <c r="M15" s="436" t="s">
        <v>4</v>
      </c>
      <c r="N15" s="436" t="s">
        <v>4</v>
      </c>
      <c r="O15" s="438" t="str">
        <f>IF(M5="100KG+","12-70KG：+2元/KG；"&amp;CHAR(10)&amp;"71-99KG：+1元/KG；",IF(M5="15CBM+","KG价",""))</f>
        <v/>
      </c>
      <c r="P15" s="423"/>
      <c r="Q15" s="431" t="s">
        <v>100</v>
      </c>
      <c r="R15" s="432" t="s">
        <v>124</v>
      </c>
      <c r="S15" s="439" t="str" cm="1">
        <f t="array" ref="S15">IFERROR(VLOOKUP($S$5,#REF!,INDEX(定位!$A:$W,MATCH($R15,定位!$A:$A,0),MATCH("*"&amp;$T$5&amp;"*"&amp;"-BS",定位!$1:$1,0)),FALSE),"-")</f>
        <v>-</v>
      </c>
      <c r="T15" s="440" t="str" cm="1">
        <f t="array" ref="T15">IFERROR(VLOOKUP($S$5,#REF!,INDEX(定位!$A:$W,MATCH($R15,定位!$A:$A,0),MATCH("*"&amp;$T$5&amp;"*"&amp;"-NBS",定位!$1:$1,0)),FALSE),"-")</f>
        <v>-</v>
      </c>
      <c r="U15" s="434" t="str">
        <f>IFERROR(VLOOKUP($C$5,#REF!,_xlfn.XLOOKUP($R15,定位!A:A,定位!V:V),FALSE),"-")</f>
        <v>-</v>
      </c>
      <c r="V15" s="434" t="str">
        <f>IFERROR(VLOOKUP($C$5,#REF!,_xlfn.XLOOKUP($R15,定位!A:A,定位!W:W),FALSE),"-")</f>
        <v>-</v>
      </c>
      <c r="W15" s="441" t="s">
        <v>102</v>
      </c>
      <c r="X15" s="423"/>
      <c r="Y15" s="423"/>
      <c r="Z15" s="423"/>
      <c r="AA15" s="423"/>
      <c r="AB15" s="423"/>
      <c r="AC15" s="423" t="s">
        <v>29</v>
      </c>
      <c r="AD15" s="419" t="s">
        <v>125</v>
      </c>
      <c r="AE15" s="423"/>
      <c r="AF15" s="423"/>
      <c r="AG15" s="423"/>
      <c r="AH15" s="423"/>
      <c r="AI15" s="423"/>
      <c r="AJ15" s="423"/>
    </row>
    <row r="16" spans="1:36" s="232" customFormat="1" ht="49.05" customHeight="1">
      <c r="A16" s="431" t="s">
        <v>97</v>
      </c>
      <c r="B16" s="432" t="s">
        <v>126</v>
      </c>
      <c r="C16" s="433" t="str" cm="1">
        <f t="array" ref="C16">IFERROR(VLOOKUP($C$5&amp;"-直送特价",'美中-休斯顿'!$A:$BT,INDEX(定位!$A:$W,MATCH($B16,定位!$A:$A,0),MATCH("*"&amp;$D$5&amp;"*"&amp;"-BS",定位!$1:$1,0)),FALSE),"-")</f>
        <v>-</v>
      </c>
      <c r="D16" s="434" t="str" cm="1">
        <f t="array" ref="D16">IFERROR(VLOOKUP($C$5&amp;"-直送特价",'美中-休斯顿'!$A:$BT,INDEX(定位!$A:$W,MATCH($B16,定位!$A:$A,0),MATCH("*"&amp;$D$5&amp;"*"&amp;"-NBS",定位!$1:$1,0)),FALSE),"-")</f>
        <v>-</v>
      </c>
      <c r="E16" s="434" t="str">
        <f>IFERROR(VLOOKUP($C$5&amp;"-直送特价",'美中-休斯顿'!$A:$BT,_xlfn.XLOOKUP($B16,定位!A:A,定位!V:V),FALSE),"-")</f>
        <v>-</v>
      </c>
      <c r="F16" s="434" t="str">
        <f>IFERROR(VLOOKUP($C$5&amp;"-直送特价",'美中-休斯顿'!$A:$BT,_xlfn.XLOOKUP($B16,定位!A:A,定位!W:W),FALSE),"-")</f>
        <v>-</v>
      </c>
      <c r="G16" s="435" t="str">
        <f t="shared" si="0"/>
        <v>FBA卡派包税:【10-49KG:+1元/KG】</v>
      </c>
      <c r="H16" s="413"/>
      <c r="I16" s="431" t="s">
        <v>3</v>
      </c>
      <c r="J16" s="432" t="s">
        <v>127</v>
      </c>
      <c r="K16" s="436" t="s">
        <v>4</v>
      </c>
      <c r="L16" s="436" t="s">
        <v>4</v>
      </c>
      <c r="M16" s="436" t="s">
        <v>4</v>
      </c>
      <c r="N16" s="436" t="s">
        <v>4</v>
      </c>
      <c r="O16" s="438" t="str">
        <f>IF(OR(AND($M$5="12KG+",$N$8="-"),AND($M$5="71KG+",$N$8="-")),"100KG+起收",IF($M$5="15CBM+","KG价",""))</f>
        <v/>
      </c>
      <c r="P16" s="423"/>
      <c r="Q16" s="431" t="s">
        <v>128</v>
      </c>
      <c r="R16" s="432" t="s">
        <v>129</v>
      </c>
      <c r="S16" s="439" t="str" cm="1">
        <f t="array" ref="S16">IFERROR(VLOOKUP($S$5,#REF!,INDEX(定位!$A:$W,MATCH($R16,定位!$A:$A,0),MATCH("*"&amp;$T$5&amp;"*"&amp;"-BS",定位!$1:$1,0)),FALSE),"-")</f>
        <v>-</v>
      </c>
      <c r="T16" s="440" t="str" cm="1">
        <f t="array" ref="T16">IFERROR(VLOOKUP($S$5,#REF!,INDEX(定位!$A:$W,MATCH($R16,定位!$A:$A,0),MATCH("*"&amp;$T$5&amp;"*"&amp;"-NBS",定位!$1:$1,0)),FALSE),"-")</f>
        <v>-</v>
      </c>
      <c r="U16" s="434" t="str">
        <f>IFERROR(VLOOKUP($C$5,#REF!,_xlfn.XLOOKUP($R16,定位!A:A,定位!V:V),FALSE),"-")</f>
        <v>-</v>
      </c>
      <c r="V16" s="434" t="str">
        <f>IFERROR(VLOOKUP($C$5,#REF!,_xlfn.XLOOKUP($R16,定位!A:A,定位!W:W),FALSE),"-")</f>
        <v>-</v>
      </c>
      <c r="W16" s="441" t="s">
        <v>102</v>
      </c>
      <c r="X16" s="423"/>
      <c r="Y16" s="423"/>
      <c r="Z16" s="423"/>
      <c r="AA16" s="423"/>
      <c r="AB16" s="423"/>
      <c r="AC16" s="423" t="s">
        <v>47</v>
      </c>
      <c r="AD16" s="419" t="s">
        <v>125</v>
      </c>
      <c r="AE16" s="423"/>
      <c r="AF16" s="423"/>
      <c r="AG16" s="423"/>
      <c r="AH16" s="423"/>
      <c r="AI16" s="423"/>
      <c r="AJ16" s="423"/>
    </row>
    <row r="17" spans="1:36" s="232" customFormat="1" ht="49.05" customHeight="1">
      <c r="A17" s="431" t="s">
        <v>97</v>
      </c>
      <c r="B17" s="432" t="s">
        <v>130</v>
      </c>
      <c r="C17" s="433" t="str" cm="1">
        <f t="array" ref="C17">IFERROR(VLOOKUP($C$5&amp;"-直送特价",'美中-芝加哥'!$A:$CX,INDEX(定位!$A:$W,MATCH($B17,定位!$A:$A,0),MATCH("*"&amp;$D$5&amp;"*"&amp;"-BS",定位!$1:$1,0)),FALSE),"-")</f>
        <v>-</v>
      </c>
      <c r="D17" s="434" t="str" cm="1">
        <f t="array" ref="D17">IFERROR(VLOOKUP($C$5&amp;"-直送特价",'美中-芝加哥'!$A:$CX,INDEX(定位!$A:$W,MATCH($B17,定位!$A:$A,0),MATCH("*"&amp;$D$5&amp;"*"&amp;"-NBS",定位!$1:$1,0)),FALSE),"-")</f>
        <v>-</v>
      </c>
      <c r="E17" s="434" t="str">
        <f>IFERROR(VLOOKUP($C$5&amp;"-直送特价",'美中-芝加哥'!$A:$CX,_xlfn.XLOOKUP($B17,定位!A:A,定位!V:V),FALSE),"-")</f>
        <v>-</v>
      </c>
      <c r="F17" s="434" t="str">
        <f>IFERROR(VLOOKUP($C$5&amp;"-直送特价",'美中-芝加哥'!$A:$CX,_xlfn.XLOOKUP($B17,定位!A:A,定位!W:W),FALSE),"-")</f>
        <v>-</v>
      </c>
      <c r="G17" s="435" t="str">
        <f t="shared" si="0"/>
        <v>FBA卡派包税:【10-49KG:+1元/KG】</v>
      </c>
      <c r="H17" s="413"/>
      <c r="I17" s="431" t="s">
        <v>3</v>
      </c>
      <c r="J17" s="432" t="s">
        <v>131</v>
      </c>
      <c r="K17" s="436" t="s">
        <v>4</v>
      </c>
      <c r="L17" s="436" t="s">
        <v>4</v>
      </c>
      <c r="M17" s="436" t="s">
        <v>4</v>
      </c>
      <c r="N17" s="436" t="s">
        <v>4</v>
      </c>
      <c r="O17" s="438" t="str">
        <f>IF(M5="100KG+","12-70KG：+2元/KG；"&amp;CHAR(10)&amp;"71-99KG：+1元/KG；",IF(M5="15CBM+","KG价",""))</f>
        <v/>
      </c>
      <c r="P17" s="423"/>
      <c r="Q17" s="431" t="s">
        <v>128</v>
      </c>
      <c r="R17" s="432" t="s">
        <v>132</v>
      </c>
      <c r="S17" s="439" t="str" cm="1">
        <f t="array" ref="S17">IFERROR(VLOOKUP($S$5,#REF!,INDEX(定位!$A:$W,MATCH($R17,定位!$A:$A,0),MATCH("*"&amp;$T$5&amp;"*"&amp;"-BS",定位!$1:$1,0)),FALSE),"-")</f>
        <v>-</v>
      </c>
      <c r="T17" s="440" t="str" cm="1">
        <f t="array" ref="T17">IFERROR(VLOOKUP($S$5,#REF!,INDEX(定位!$A:$W,MATCH($R17,定位!$A:$A,0),MATCH("*"&amp;$T$5&amp;"*"&amp;"-NBS",定位!$1:$1,0)),FALSE),"-")</f>
        <v>-</v>
      </c>
      <c r="U17" s="434" t="str">
        <f>IFERROR(VLOOKUP($C$5,#REF!,_xlfn.XLOOKUP($R17,定位!A:A,定位!V:V),FALSE),"-")</f>
        <v>-</v>
      </c>
      <c r="V17" s="434" t="str">
        <f>IFERROR(VLOOKUP($C$5,#REF!,_xlfn.XLOOKUP($R17,定位!A:A,定位!W:W),FALSE),"-")</f>
        <v>-</v>
      </c>
      <c r="W17" s="441" t="s">
        <v>102</v>
      </c>
      <c r="X17" s="423"/>
      <c r="Y17" s="423"/>
      <c r="Z17" s="423"/>
      <c r="AA17" s="423"/>
      <c r="AB17" s="423"/>
      <c r="AC17" s="423" t="s">
        <v>38</v>
      </c>
      <c r="AD17" s="419" t="s">
        <v>133</v>
      </c>
      <c r="AE17" s="423"/>
      <c r="AF17" s="423"/>
      <c r="AG17" s="423"/>
      <c r="AH17" s="423"/>
      <c r="AI17" s="423"/>
      <c r="AJ17" s="423"/>
    </row>
    <row r="18" spans="1:36" s="232" customFormat="1" ht="49.05" customHeight="1">
      <c r="A18" s="431" t="s">
        <v>97</v>
      </c>
      <c r="B18" s="432" t="s">
        <v>134</v>
      </c>
      <c r="C18" s="433" t="str" cm="1">
        <f t="array" ref="C18">IFERROR(VLOOKUP($C$5&amp;"-直送特价",'美中-芝加哥'!$A:$CX,INDEX(定位!$A:$W,MATCH($B18,定位!$A:$A,0),MATCH("*"&amp;$D$5&amp;"*"&amp;"-BS",定位!$1:$1,0)),FALSE),"-")</f>
        <v>-</v>
      </c>
      <c r="D18" s="434" t="str" cm="1">
        <f t="array" ref="D18">IFERROR(VLOOKUP($C$5&amp;"-直送特价",'美中-芝加哥'!$A:$CX,INDEX(定位!$A:$W,MATCH($B18,定位!$A:$A,0),MATCH("*"&amp;$D$5&amp;"*"&amp;"-NBS",定位!$1:$1,0)),FALSE),"-")</f>
        <v>-</v>
      </c>
      <c r="E18" s="434" t="str">
        <f>IFERROR(VLOOKUP($C$5&amp;"-直送特价",'美中-芝加哥'!$A:$CX,_xlfn.XLOOKUP($B18,定位!A:A,定位!V:V),FALSE),"-")</f>
        <v>-</v>
      </c>
      <c r="F18" s="434" t="str">
        <f>IFERROR(VLOOKUP($C$5&amp;"-直送特价",'美中-芝加哥'!$A:$CX,_xlfn.XLOOKUP($B18,定位!A:A,定位!W:W),FALSE),"-")</f>
        <v>-</v>
      </c>
      <c r="G18" s="435" t="str">
        <f t="shared" si="0"/>
        <v>FBA卡派包税:【10-49KG:+1元/KG】</v>
      </c>
      <c r="H18" s="413"/>
      <c r="I18" s="431" t="s">
        <v>9</v>
      </c>
      <c r="J18" s="432" t="s">
        <v>10</v>
      </c>
      <c r="K18" s="436" t="str">
        <f>IFERROR(IF(M5&lt;&gt;"15CBM+",_xlfn.LET(_xlpm.X,#REF!,_xlpm.Y,2,IF(VLOOKUP(L5,AC:AD,2,0)="广州/深圳/东莞南城",VLOOKUP(K5,_xlpm.X,_xlpm.Y,0),IF(VLOOKUP(L5,AC:AD,2,0)="重庆",VLOOKUP(K5,_xlpm.X,_xlpm.Y+1,0),IF(VLOOKUP(L5,AC:AD,2,0)="中山/汕头",VLOOKUP(K5,_xlpm.X,_xlpm.Y+3,0),IF(VLOOKUP(L5,AC:AD,2,0)="厦门/泉州/福州",VLOOKUP(K5,_xlpm.X,_xlpm.Y+4,0),IF(VLOOKUP(L5,AC:AD,2,0)="义乌",VLOOKUP(K5,_xlpm.X,_xlpm.Y+5,0),IF(VLOOKUP(L5,AC:AD,2,0)="上海/宁波",VLOOKUP(K5,_xlpm.X,_xlpm.Y+6,0),IF(VLOOKUP(L5,AC:AD,2,0)="青岛/郑州/绍兴/苏州/杭州仓/连云港/温州/台州/南京/合肥",VLOOKUP(K5,_xlpm.X,_xlpm.Y+7,0),IF(VLOOKUP(L5,AC:AD,2,0)="武汉/长沙/成都",VLOOKUP(K5,_xlpm.X,_xlpm.Y+8,0),IF(VLOOKUP(L5,AC:AD,2,0)="天津/南昌/石家庄",VLOOKUP(K5,_xlpm.X,_xlpm.Y+8,0),IF(VLOOKUP(L5,AC:AD,2,0)="西安",VLOOKUP(K5,_xlpm.X,_xlpm.Y+2,0),IF(VLOOKUP(L5,AC:AD,2,0)="济南/潍坊",VLOOKUP(K5,_xlpm.X,_xlpm.Y+9,0),IF(VLOOKUP(L5,AC:AD,2,0)="沧州/保定",VLOOKUP(K5,_xlpm.X,_xlpm.Y+10,0)))))))))))))),"-"),"-")</f>
        <v>-</v>
      </c>
      <c r="L18" s="437" t="str">
        <f>IFERROR(IF(M5&lt;&gt;"15CBM+",_xlfn.LET(_xlpm.X,#REF!,_xlpm.Y,14,IF(VLOOKUP(L5,AC:AD,2,0)="广州/深圳/东莞南城",VLOOKUP(K5,_xlpm.X,_xlpm.Y,0),IF(VLOOKUP(L5,AC:AD,2,0)="重庆",VLOOKUP(K5,_xlpm.X,_xlpm.Y+1,0),IF(VLOOKUP(L5,AC:AD,2,0)="中山/汕头",VLOOKUP(K5,_xlpm.X,_xlpm.Y+3,0),IF(VLOOKUP(L5,AC:AD,2,0)="厦门/泉州/福州",VLOOKUP(K5,_xlpm.X,_xlpm.Y+4,0),IF(VLOOKUP(L5,AC:AD,2,0)="义乌",VLOOKUP(K5,_xlpm.X,_xlpm.Y+5,0),IF(VLOOKUP(L5,AC:AD,2,0)="上海/宁波",VLOOKUP(K5,_xlpm.X,_xlpm.Y+6,0),IF(VLOOKUP(L5,AC:AD,2,0)="青岛/郑州/绍兴/苏州/杭州仓/连云港/温州/台州/南京/合肥",VLOOKUP(K5,_xlpm.X,_xlpm.Y+7,0),IF(VLOOKUP(L5,AC:AD,2,0)="武汉/长沙/成都",VLOOKUP(K5,_xlpm.X,_xlpm.Y+8,0),IF(VLOOKUP(L5,AC:AD,2,0)="天津/南昌/石家庄",VLOOKUP(K5,_xlpm.X,_xlpm.Y+8,0),IF(VLOOKUP(L5,AC:AD,2,0)="西安",VLOOKUP(K5,_xlpm.X,_xlpm.Y+2,0),IF(VLOOKUP(L5,AC:AD,2,0)="济南/潍坊",VLOOKUP(K5,_xlpm.X,_xlpm.Y+9,0),IF(VLOOKUP(L5,AC:AD,2,0)="沧州/保定",VLOOKUP(K5,_xlpm.X,_xlpm.Y+10,0)))))))))))))),"-"),"-")</f>
        <v>-</v>
      </c>
      <c r="M18" s="437" t="str">
        <f>IFERROR(IF(M5&lt;&gt;"15CBM+",_xlfn.LET(_xlpm.X,#REF!,_xlpm.Y,26,IF(VLOOKUP(L5,AC:AD,2,0)="广州/深圳/东莞南城",VLOOKUP(K5,_xlpm.X,_xlpm.Y,0),IF(VLOOKUP(L5,AC:AD,2,0)="重庆",VLOOKUP(K5,_xlpm.X,_xlpm.Y,0),IF(VLOOKUP(L5,AC:AD,2,0)="中山/汕头",VLOOKUP(K5,_xlpm.X,_xlpm.Y,0),IF(VLOOKUP(L5,AC:AD,2,0)="厦门/泉州/福州",VLOOKUP(K5,_xlpm.X,_xlpm.Y,0),IF(VLOOKUP(L5,AC:AD,2,0)="义乌",VLOOKUP(K5,_xlpm.X,_xlpm.Y,0),IF(VLOOKUP(L5,AC:AD,2,0)="上海/宁波",VLOOKUP(K5,_xlpm.X,_xlpm.Y,0),IF(VLOOKUP(L5,AC:AD,2,0)="青岛/郑州/绍兴/苏州/杭州仓/连云港/温州/台州/南京/合肥",VLOOKUP(K5,_xlpm.X,_xlpm.Y,0),IF(VLOOKUP(L5,AC:AD,2,0)="武汉/长沙/成都",VLOOKUP(K5,_xlpm.X,_xlpm.Y,0),IF(VLOOKUP(L5,AC:AD,2,0)="天津/南昌/石家庄",VLOOKUP(K5,_xlpm.X,_xlpm.Y,0),IF(VLOOKUP(L5,AC:AD,2,0)="西安",VLOOKUP(K5,_xlpm.X,_xlpm.Y,0),IF(VLOOKUP(L5,AC:AD,2,0)="济南/潍坊",VLOOKUP(K5,_xlpm.X,_xlpm.Y,0),IF(VLOOKUP(L5,AC:AD,2,0)="沧州/保定",VLOOKUP(K5,_xlpm.X,_xlpm.Y,0)))))))))))))),"-"),"-")</f>
        <v>-</v>
      </c>
      <c r="N18" s="437" t="str">
        <f>IFERROR(IF(M5&lt;&gt;"15CBM+",_xlfn.LET(_xlpm.X,#REF!,_xlpm.Y,27,IF(VLOOKUP(L5,AC:AD,2,0)="广州/深圳/东莞南城",VLOOKUP(K5,_xlpm.X,_xlpm.Y,0),IF(VLOOKUP(L5,AC:AD,2,0)="重庆",VLOOKUP(K5,_xlpm.X,_xlpm.Y,0),IF(VLOOKUP(L5,AC:AD,2,0)="中山/汕头",VLOOKUP(K5,_xlpm.X,_xlpm.Y,0),IF(VLOOKUP(L5,AC:AD,2,0)="厦门/泉州/福州",VLOOKUP(K5,_xlpm.X,_xlpm.Y,0),IF(VLOOKUP(L5,AC:AD,2,0)="义乌",VLOOKUP(K5,_xlpm.X,_xlpm.Y,0),IF(VLOOKUP(L5,AC:AD,2,0)="上海/宁波",VLOOKUP(K5,_xlpm.X,_xlpm.Y,0),IF(VLOOKUP(L5,AC:AD,2,0)="青岛/郑州/绍兴/苏州/杭州仓/连云港/温州/台州/南京/合肥",VLOOKUP(K5,_xlpm.X,_xlpm.Y,0),IF(VLOOKUP(L5,AC:AD,2,0)="武汉/长沙/成都",VLOOKUP(K5,_xlpm.X,_xlpm.Y,0),IF(VLOOKUP(L5,AC:AD,2,0)="天津/南昌/石家庄",VLOOKUP(K5,_xlpm.X,_xlpm.Y,0),IF(VLOOKUP(L5,AC:AD,2,0)="西安",VLOOKUP(K5,_xlpm.X,_xlpm.Y,0),IF(VLOOKUP(L5,AC:AD,2,0)="济南/潍坊",VLOOKUP(K5,_xlpm.X,_xlpm.Y,0),IF(VLOOKUP(L5,AC:AD,2,0)="沧州/保定",VLOOKUP(K5,_xlpm.X,_xlpm.Y,0)))))))))))))),"-"),"-")</f>
        <v>-</v>
      </c>
      <c r="O18" s="438" t="str">
        <f>IF(M5="100KG+","12-70KG：+2元/KG；"&amp;CHAR(10)&amp;"71-99KG：+1元/KG；",IF(M5="15CBM+","KG价",""))</f>
        <v/>
      </c>
      <c r="P18" s="423"/>
      <c r="Q18" s="431" t="s">
        <v>128</v>
      </c>
      <c r="R18" s="442" t="s">
        <v>135</v>
      </c>
      <c r="S18" s="439" t="str" cm="1">
        <f t="array" ref="S18">IFERROR(VLOOKUP($S$5,#REF!,INDEX(定位!$A:$W,MATCH($R18,定位!$A:$A,0),MATCH("*"&amp;$T$5&amp;"*"&amp;"-BS",定位!$1:$1,0)),FALSE),"-")</f>
        <v>-</v>
      </c>
      <c r="T18" s="440" t="str" cm="1">
        <f t="array" ref="T18">IFERROR(VLOOKUP($S$5,#REF!,INDEX(定位!$A:$W,MATCH($R18,定位!$A:$A,0),MATCH("*"&amp;$T$5&amp;"*"&amp;"-NBS",定位!$1:$1,0)),FALSE),"-")</f>
        <v>-</v>
      </c>
      <c r="U18" s="434" t="str">
        <f>IFERROR(VLOOKUP($C$5,#REF!,_xlfn.XLOOKUP($R18,定位!A:A,定位!V:V),FALSE),"-")</f>
        <v>-</v>
      </c>
      <c r="V18" s="434" t="str">
        <f>IFERROR(VLOOKUP($C$5,#REF!,_xlfn.XLOOKUP($R18,定位!A:A,定位!W:W),FALSE),"-")</f>
        <v>-</v>
      </c>
      <c r="W18" s="441" t="s">
        <v>102</v>
      </c>
      <c r="X18" s="423"/>
      <c r="Y18" s="423"/>
      <c r="Z18" s="423"/>
      <c r="AA18" s="423"/>
      <c r="AB18" s="423"/>
      <c r="AC18" s="423" t="s">
        <v>32</v>
      </c>
      <c r="AD18" s="419" t="s">
        <v>133</v>
      </c>
      <c r="AE18" s="423"/>
      <c r="AF18" s="423"/>
      <c r="AG18" s="423"/>
      <c r="AH18" s="423"/>
      <c r="AI18" s="423"/>
      <c r="AJ18" s="423"/>
    </row>
    <row r="19" spans="1:36" s="232" customFormat="1" ht="49.05" customHeight="1">
      <c r="A19" s="431" t="s">
        <v>97</v>
      </c>
      <c r="B19" s="432" t="s">
        <v>136</v>
      </c>
      <c r="C19" s="433" t="str" cm="1">
        <f t="array" ref="C19">IFERROR(VLOOKUP($C$5&amp;"-直送特价",'美中-芝加哥'!$A:$CX,INDEX(定位!$A:$W,MATCH($B19,定位!$A:$A,0),MATCH("*"&amp;$D$5&amp;"*"&amp;"-BS",定位!$1:$1,0)),FALSE),"-")</f>
        <v>-</v>
      </c>
      <c r="D19" s="434" t="str" cm="1">
        <f t="array" ref="D19">IFERROR(VLOOKUP($C$5&amp;"-直送特价",'美中-芝加哥'!$A:$CX,INDEX(定位!$A:$W,MATCH($B19,定位!$A:$A,0),MATCH("*"&amp;$D$5&amp;"*"&amp;"-NBS",定位!$1:$1,0)),FALSE),"-")</f>
        <v>-</v>
      </c>
      <c r="E19" s="434" t="str">
        <f>IFERROR(VLOOKUP($C$5&amp;"-直送特价",'美中-芝加哥'!$A:$CX,_xlfn.XLOOKUP($B19,定位!A:A,定位!V:V),FALSE),"-")</f>
        <v>-</v>
      </c>
      <c r="F19" s="434" t="str">
        <f>IFERROR(VLOOKUP($C$5&amp;"-直送特价",'美中-芝加哥'!$A:$CX,_xlfn.XLOOKUP($B19,定位!A:A,定位!W:W),FALSE),"-")</f>
        <v>-</v>
      </c>
      <c r="G19" s="435" t="str">
        <f t="shared" si="0"/>
        <v>FBA卡派包税:【10-49KG:+1元/KG】</v>
      </c>
      <c r="H19" s="413"/>
      <c r="I19" s="431" t="s">
        <v>9</v>
      </c>
      <c r="J19" s="431" t="s">
        <v>137</v>
      </c>
      <c r="K19" s="443" t="s">
        <v>4</v>
      </c>
      <c r="L19" s="444" t="str">
        <f>IFERROR(IF(M5="15CBM+",_xlfn.LET(_xlpm.X,#REF!,_xlpm.Y,28,IF(VLOOKUP(L5,AC:AD,2,0)="广州/深圳/东莞南城",VLOOKUP(K5,_xlpm.X,_xlpm.Y,0),IF(VLOOKUP(L5,AC:AD,2,0)="重庆",VLOOKUP(K5,_xlpm.X,_xlpm.Y+1,0),IF(VLOOKUP(L5,AC:AD,2,0)="中山/汕头",VLOOKUP(K5,_xlpm.X,_xlpm.Y+3,0),IF(VLOOKUP(L5,AC:AD,3,0)="厦门/泉州/福州",VLOOKUP(K5,_xlpm.X,_xlpm.Y+4,0),IF(VLOOKUP(L5,AC:AD,2,0)="义乌",VLOOKUP(K5,_xlpm.X,_xlpm.Y+5,0),IF(VLOOKUP(L5,AC:AD,2,0)="上海/宁波",VLOOKUP(K5,_xlpm.X,_xlpm.Y+6,0),IF(VLOOKUP(L5,AC:AD,2,0)="青岛/郑州/绍兴/苏州/杭州仓/连云港/温州/台州/南京/合肥",VLOOKUP(K5,_xlpm.X,_xlpm.Y+7,0),IF(VLOOKUP(L5,AC:AD,2,0)="武汉/长沙/成都",VLOOKUP(K5,_xlpm.X,_xlpm.Y+8,0),IF(VLOOKUP(L5,AC:AD,2,0)="天津/南昌/石家庄",VLOOKUP(K5,_xlpm.X,_xlpm.Y+8,0),IF(VLOOKUP(L5,AC:AD,2,0)="西安",VLOOKUP(K5,_xlpm.X,_xlpm.Y+2,0),IF(VLOOKUP(L5,AC:AD,2,0)="济南/潍坊",VLOOKUP(K5,_xlpm.X,_xlpm.Y+9,0),IF(VLOOKUP(L5,AC:AD,2,0)="沧州/保定",VLOOKUP(K5,_xlpm.X,_xlpm.Y+10,0)))))))))))))),"-"),"-")</f>
        <v>-</v>
      </c>
      <c r="M19" s="444" t="str">
        <f>IFERROR(IF(M5="15CBM+",_xlfn.LET(_xlpm.X,#REF!,_xlpm.Y,40,IF(VLOOKUP(L5,AC:AD,2,0)="广州/深圳/东莞南城",VLOOKUP(K5,_xlpm.X,_xlpm.Y,0),IF(VLOOKUP(L5,AC:AD,2,0)="重庆",VLOOKUP(K5,_xlpm.X,_xlpm.Y,0),IF(VLOOKUP(L5,AC:AD,2,0)="中山/汕头",VLOOKUP(K5,_xlpm.X,_xlpm.Y,0),IF(VLOOKUP(L5,AC:AD,3,0)="厦门/泉州/福州",VLOOKUP(K5,_xlpm.X,_xlpm.Y,0),IF(VLOOKUP(L5,AC:AD,2,0)="义乌",VLOOKUP(K5,_xlpm.X,_xlpm.Y,0),IF(VLOOKUP(L5,AC:AD,2,0)="上海/宁波",VLOOKUP(K5,_xlpm.X,_xlpm.Y,0),IF(VLOOKUP(L5,AC:AD,2,0)="青岛/郑州/绍兴/苏州/杭州仓/连云港/温州/台州/南京/合肥",VLOOKUP(K5,_xlpm.X,_xlpm.Y,0),IF(VLOOKUP(L5,AC:AD,2,0)="武汉/长沙/成都",VLOOKUP(K5,_xlpm.X,_xlpm.Y,0),IF(VLOOKUP(L5,AC:AD,2,0)="天津/南昌/石家庄",VLOOKUP(K5,_xlpm.X,_xlpm.Y,0),IF(VLOOKUP(L5,AC:AD,2,0)="西安",VLOOKUP(K5,_xlpm.X,_xlpm.Y,0),IF(VLOOKUP(L5,AC:AD,2,0)="济南/潍坊",VLOOKUP(K5,_xlpm.X,_xlpm.Y,0),IF(VLOOKUP(L5,AC:AD,2,0)="沧州/保定",VLOOKUP(K5,_xlpm.X,_xlpm.Y,0)))))))))))))),"-"),"单询")</f>
        <v>-</v>
      </c>
      <c r="N19" s="444" t="str">
        <f>IFERROR(IF(M5="15CBM+",_xlfn.LET(_xlpm.X,#REF!,_xlpm.Y,41,IF(VLOOKUP(L5,AC:AD,2,0)="广州/深圳/东莞南城",VLOOKUP(K5,_xlpm.X,_xlpm.Y,0),IF(VLOOKUP(L5,AC:AD,2,0)="重庆",VLOOKUP(K5,_xlpm.X,_xlpm.Y,0),IF(VLOOKUP(L5,AC:AD,2,0)="中山/汕头",VLOOKUP(K5,_xlpm.X,_xlpm.Y,0),IF(VLOOKUP(L5,AC:AD,3,0)="厦门/泉州/福州",VLOOKUP(K5,_xlpm.X,_xlpm.Y,0),IF(VLOOKUP(L5,AC:AD,2,0)="义乌",VLOOKUP(K5,_xlpm.X,_xlpm.Y,0),IF(VLOOKUP(L5,AC:AD,2,0)="上海/宁波",VLOOKUP(K5,_xlpm.X,_xlpm.Y,0),IF(VLOOKUP(L5,AC:AD,2,0)="青岛/郑州/绍兴/苏州/杭州仓/连云港/温州/台州/南京/合肥",VLOOKUP(K5,_xlpm.X,_xlpm.Y,0),IF(VLOOKUP(L5,AC:AD,2,0)="武汉/长沙/成都",VLOOKUP(K5,_xlpm.X,_xlpm.Y,0),IF(VLOOKUP(L5,AC:AD,2,0)="天津/南昌/石家庄",VLOOKUP(K5,_xlpm.X,_xlpm.Y,0),IF(VLOOKUP(L5,AC:AD,2,0)="西安",VLOOKUP(K5,_xlpm.X,_xlpm.Y,0),IF(VLOOKUP(L5,AC:AD,2,0)="济南/潍坊",VLOOKUP(K5,_xlpm.X,_xlpm.Y,0),IF(VLOOKUP(L5,AC:AD,2,0)="沧州/保定",VLOOKUP(K5,_xlpm.X,_xlpm.Y,0)))))))))))))),"-"),"单询")</f>
        <v>-</v>
      </c>
      <c r="O19" s="445" t="str">
        <f>IF(N19="单询","单询",IF(AND(M5&lt;&gt;"15CBM+",N19="-"),"立方价","【1-4.9CBM：+60元/CBM】; "&amp;CHAR(10)&amp;"【5-9.9CBM：+40元/CBM】; "&amp;CHAR(10)&amp;"【10-14.9CBM：+20元/CBM】; "))</f>
        <v>立方价</v>
      </c>
      <c r="P19" s="423"/>
      <c r="Q19" s="431" t="s">
        <v>128</v>
      </c>
      <c r="R19" s="432" t="s">
        <v>138</v>
      </c>
      <c r="S19" s="439" t="str" cm="1">
        <f t="array" ref="S19">IFERROR(VLOOKUP($S$5,#REF!,INDEX(定位!$A:$W,MATCH($R19,定位!$A:$A,0),MATCH("*"&amp;$T$5&amp;"*"&amp;"-BS",定位!$1:$1,0)),FALSE),"-")</f>
        <v>-</v>
      </c>
      <c r="T19" s="440" t="str" cm="1">
        <f t="array" ref="T19">IFERROR(VLOOKUP($S$5,#REF!,INDEX(定位!$A:$W,MATCH($R19,定位!$A:$A,0),MATCH("*"&amp;$T$5&amp;"*"&amp;"-NBS",定位!$1:$1,0)),FALSE),"-")</f>
        <v>-</v>
      </c>
      <c r="U19" s="434" t="str">
        <f>IFERROR(VLOOKUP($C$5,#REF!,_xlfn.XLOOKUP($R19,定位!A:A,定位!V:V),FALSE),"-")</f>
        <v>-</v>
      </c>
      <c r="V19" s="434" t="str">
        <f>IFERROR(VLOOKUP($C$5,#REF!,_xlfn.XLOOKUP($R19,定位!A:A,定位!W:W),FALSE),"-")</f>
        <v>-</v>
      </c>
      <c r="W19" s="441" t="s">
        <v>102</v>
      </c>
      <c r="X19" s="423"/>
      <c r="Y19" s="423"/>
      <c r="Z19" s="423"/>
      <c r="AA19" s="423"/>
      <c r="AB19" s="423"/>
      <c r="AC19" s="236" t="s">
        <v>45</v>
      </c>
      <c r="AD19" s="419" t="s">
        <v>133</v>
      </c>
      <c r="AE19" s="423"/>
      <c r="AF19" s="423"/>
      <c r="AG19" s="423"/>
      <c r="AH19" s="423"/>
      <c r="AI19" s="423"/>
      <c r="AJ19" s="423"/>
    </row>
    <row r="20" spans="1:36" s="232" customFormat="1" ht="49.05" customHeight="1">
      <c r="A20" s="431" t="s">
        <v>139</v>
      </c>
      <c r="B20" s="432" t="s">
        <v>140</v>
      </c>
      <c r="C20" s="433" t="str" cm="1">
        <f t="array" ref="C20">IFERROR(VLOOKUP($C$5,'美西-美森(12-17)'!$A:$DF,INDEX(定位!$A:$W,MATCH($B20,定位!$A:$A,0),MATCH("*"&amp;$D$5&amp;"*"&amp;"-BS",定位!$1:$1,0)),FALSE),"-")</f>
        <v>-</v>
      </c>
      <c r="D20" s="434" t="str" cm="1">
        <f t="array" ref="D20">IFERROR(VLOOKUP($C$5,'美西-美森(12-17)'!$A:$DF,INDEX(定位!$A:$W,MATCH($B20,定位!$A:$A,0),MATCH("*"&amp;$D$5&amp;"*"&amp;"-NBS",定位!$1:$1,0)),FALSE),"-")</f>
        <v>-</v>
      </c>
      <c r="E20" s="434" t="str">
        <f>IFERROR(VLOOKUP($C$5,'美西-美森(12-17)'!$A:$DF,_xlfn.XLOOKUP($B20,定位!A:A,定位!V:V),FALSE),"-")</f>
        <v>-</v>
      </c>
      <c r="F20" s="434" t="str">
        <f>IFERROR(VLOOKUP($C$5,'美西-美森(12-17)'!$A:$DF,_xlfn.XLOOKUP($B20,定位!A:A,定位!W:W),FALSE),"-")</f>
        <v>-</v>
      </c>
      <c r="G20" s="435" t="str">
        <f t="shared" si="0"/>
        <v>FBA卡派包税:【10-49KG:+1元/KG】</v>
      </c>
      <c r="H20" s="413"/>
      <c r="I20" s="431" t="s">
        <v>9</v>
      </c>
      <c r="J20" s="432" t="s">
        <v>13</v>
      </c>
      <c r="K20" s="436" t="str" cm="1">
        <f t="array" ref="K20">IF(M5&lt;&gt;"15CBM+",_xlfn.LET(_xlpm.X,#REF!,IFERROR(_xlfn._xlws.FILTER(_xlpm.X,(ISNUMBER(FIND(L5,#REF!,1)))),"-")),"-")</f>
        <v>-</v>
      </c>
      <c r="L20" s="437" t="str" cm="1">
        <f t="array" ref="L20">IF(M5&lt;&gt;"15CBM+",_xlfn.LET(_xlpm.X,#REF!,IFERROR(_xlfn._xlws.FILTER(_xlpm.X,(ISNUMBER(FIND(L5,#REF!,1)))),"-")),"-")</f>
        <v>-</v>
      </c>
      <c r="M20" s="437" t="str" cm="1">
        <f t="array" ref="M20">IF(M5&lt;&gt;"15CBM+",_xlfn.LET(_xlpm.X,#REF!,IFERROR(_xlfn._xlws.FILTER(_xlpm.X,(ISNUMBER(FIND(L5,#REF!,1)))),"-")),"-")</f>
        <v>-</v>
      </c>
      <c r="N20" s="437" t="str" cm="1">
        <f t="array" ref="N20">IF(M5&lt;&gt;"15CBM+",_xlfn.LET(_xlpm.X,#REF!,IFERROR(_xlfn._xlws.FILTER(_xlpm.X,(ISNUMBER(FIND(L5,#REF!,1)))),"-")),"-")</f>
        <v>-</v>
      </c>
      <c r="O20" s="438" t="str">
        <f>IF(M5="15CBM+","KG价","")</f>
        <v/>
      </c>
      <c r="P20" s="423"/>
      <c r="Q20" s="431" t="s">
        <v>128</v>
      </c>
      <c r="R20" s="432" t="s">
        <v>141</v>
      </c>
      <c r="S20" s="439" t="str" cm="1">
        <f t="array" ref="S20">IFERROR(VLOOKUP($S$5,#REF!,INDEX(定位!$A:$W,MATCH($R20,定位!$A:$A,0),MATCH("*"&amp;$T$5&amp;"*"&amp;"-BS",定位!$1:$1,0)),FALSE),"-")</f>
        <v>-</v>
      </c>
      <c r="T20" s="440" t="str" cm="1">
        <f t="array" ref="T20">IFERROR(VLOOKUP($S$5,#REF!,INDEX(定位!$A:$W,MATCH($R20,定位!$A:$A,0),MATCH("*"&amp;$T$5&amp;"*"&amp;"-NBS",定位!$1:$1,0)),FALSE),"-")</f>
        <v>-</v>
      </c>
      <c r="U20" s="434" t="str">
        <f>IFERROR(VLOOKUP($C$5,#REF!,_xlfn.XLOOKUP($R20,定位!A:A,定位!V:V),FALSE),"-")</f>
        <v>-</v>
      </c>
      <c r="V20" s="434" t="str">
        <f>IFERROR(VLOOKUP($C$5,#REF!,_xlfn.XLOOKUP($R20,定位!A:A,定位!W:W),FALSE),"-")</f>
        <v>-</v>
      </c>
      <c r="W20" s="441" t="s">
        <v>102</v>
      </c>
      <c r="X20" s="423"/>
      <c r="Y20" s="423"/>
      <c r="Z20" s="423"/>
      <c r="AA20" s="423"/>
      <c r="AB20" s="423"/>
      <c r="AC20" s="236" t="s">
        <v>40</v>
      </c>
      <c r="AD20" s="419" t="s">
        <v>40</v>
      </c>
      <c r="AE20" s="423"/>
      <c r="AF20" s="423"/>
      <c r="AG20" s="423"/>
      <c r="AH20" s="423"/>
      <c r="AI20" s="423"/>
      <c r="AJ20" s="423"/>
    </row>
    <row r="21" spans="1:36" s="232" customFormat="1" ht="49.05" customHeight="1">
      <c r="A21" s="431" t="s">
        <v>139</v>
      </c>
      <c r="B21" s="432" t="s">
        <v>142</v>
      </c>
      <c r="C21" s="433" t="str" cm="1">
        <f t="array" ref="C21">IFERROR(VLOOKUP($C$5,'美西-美森(12-17)'!$A:$DF,INDEX(定位!$A:$W,MATCH($B21,定位!$A:$A,0),MATCH("*"&amp;$D$5&amp;"*"&amp;"-BS",定位!$1:$1,0)),FALSE),"-")</f>
        <v>-</v>
      </c>
      <c r="D21" s="434" t="str" cm="1">
        <f t="array" ref="D21">IFERROR(VLOOKUP($C$5,'美西-美森(12-17)'!$A:$DF,INDEX(定位!$A:$W,MATCH($B21,定位!$A:$A,0),MATCH("*"&amp;$D$5&amp;"*"&amp;"-NBS",定位!$1:$1,0)),FALSE),"-")</f>
        <v>-</v>
      </c>
      <c r="E21" s="434" t="str">
        <f>IFERROR(VLOOKUP($C$5,'美西-美森(12-17)'!$A:$DF,_xlfn.XLOOKUP($B21,定位!A:A,定位!V:V),FALSE),"-")</f>
        <v>-</v>
      </c>
      <c r="F21" s="434" t="str">
        <f>IFERROR(VLOOKUP($C$5,'美西-美森(12-17)'!$A:$DF,_xlfn.XLOOKUP(B21,定位!A:A,定位!W:W),FALSE),"-")</f>
        <v>-</v>
      </c>
      <c r="G21" s="435" t="str">
        <f t="shared" si="0"/>
        <v>FBA卡派包税:【10-49KG:+1元/KG】</v>
      </c>
      <c r="H21" s="413"/>
      <c r="I21" s="431" t="s">
        <v>9</v>
      </c>
      <c r="J21" s="432" t="s">
        <v>143</v>
      </c>
      <c r="K21" s="436" t="str" cm="1">
        <f t="array" ref="K21">IF(M5&lt;&gt;"15CBM+",_xlfn.LET(_xlpm.X,#REF!,IFERROR(_xlfn._xlws.FILTER(_xlpm.X,(ISNUMBER(FIND(L5,#REF!,1)))),"-")),"-")</f>
        <v>-</v>
      </c>
      <c r="L21" s="437" t="str" cm="1">
        <f t="array" ref="L21">IF(M5&lt;&gt;"15CBM+",_xlfn.LET(_xlpm.X,#REF!,IFERROR(_xlfn._xlws.FILTER(_xlpm.X,(ISNUMBER(FIND(L5,#REF!,1)))),"-")),"-")</f>
        <v>-</v>
      </c>
      <c r="M21" s="437" t="str" cm="1">
        <f t="array" ref="M21">IF(M5&lt;&gt;"15CBM+",_xlfn.LET(_xlpm.X,#REF!,IFERROR(_xlfn._xlws.FILTER(_xlpm.X,(ISNUMBER(FIND(L5,#REF!,1)))),"-")),"-")</f>
        <v>-</v>
      </c>
      <c r="N21" s="437" t="str" cm="1">
        <f t="array" ref="N21">IF(M5&lt;&gt;"15CBM+",_xlfn.LET(_xlpm.X,#REF!,IFERROR(_xlfn._xlws.FILTER(_xlpm.X,(ISNUMBER(FIND(L5,#REF!,1)))),"-")),"-")</f>
        <v>-</v>
      </c>
      <c r="O21" s="438" t="str">
        <f>IF(M5="15CBM+","KG价","")</f>
        <v/>
      </c>
      <c r="P21" s="423"/>
      <c r="Q21" s="431" t="s">
        <v>128</v>
      </c>
      <c r="R21" s="432" t="s">
        <v>144</v>
      </c>
      <c r="S21" s="439" t="str" cm="1">
        <f t="array" ref="S21">IFERROR(VLOOKUP($S$5,#REF!,INDEX(定位!$A:$W,MATCH($R21,定位!$A:$A,0),MATCH("*"&amp;$T$5&amp;"*"&amp;"-BS",定位!$1:$1,0)),FALSE),"-")</f>
        <v>-</v>
      </c>
      <c r="T21" s="440" t="str" cm="1">
        <f t="array" ref="T21">IFERROR(VLOOKUP($S$5,#REF!,INDEX(定位!$A:$W,MATCH($R21,定位!$A:$A,0),MATCH("*"&amp;$T$5&amp;"*"&amp;"-NBS",定位!$1:$1,0)),FALSE),"-")</f>
        <v>-</v>
      </c>
      <c r="U21" s="434" t="str">
        <f>IFERROR(VLOOKUP($C$5,#REF!,_xlfn.XLOOKUP($R21,定位!A:A,定位!V:V),FALSE),"-")</f>
        <v>-</v>
      </c>
      <c r="V21" s="434" t="str">
        <f>IFERROR(VLOOKUP($C$5,#REF!,_xlfn.XLOOKUP($R21,定位!A:A,定位!W:W),FALSE),"-")</f>
        <v>-</v>
      </c>
      <c r="W21" s="441" t="s">
        <v>102</v>
      </c>
      <c r="X21" s="423"/>
      <c r="Y21" s="423"/>
      <c r="Z21" s="423"/>
      <c r="AA21" s="423"/>
      <c r="AB21" s="423"/>
      <c r="AC21" s="236" t="s">
        <v>43</v>
      </c>
      <c r="AD21" s="419" t="s">
        <v>145</v>
      </c>
      <c r="AE21" s="423"/>
      <c r="AF21" s="423"/>
      <c r="AG21" s="423"/>
      <c r="AH21" s="423"/>
      <c r="AI21" s="423"/>
      <c r="AJ21" s="423"/>
    </row>
    <row r="22" spans="1:36" s="232" customFormat="1" ht="49.05" customHeight="1">
      <c r="A22" s="431" t="s">
        <v>139</v>
      </c>
      <c r="B22" s="432" t="s">
        <v>146</v>
      </c>
      <c r="C22" s="433" t="str" cm="1">
        <f t="array" ref="C22">IFERROR(VLOOKUP($C$5,'美西-美森(12-17)'!$A:$DF,INDEX(定位!$A:$W,MATCH($B22,定位!$A:$A,0),MATCH("*"&amp;$D$5&amp;"*"&amp;"-BS",定位!$1:$1,0)),FALSE),"-")</f>
        <v>-</v>
      </c>
      <c r="D22" s="434" t="str" cm="1">
        <f t="array" ref="D22">IFERROR(VLOOKUP($C$5,'美西-美森(12-17)'!$A:$DF,INDEX(定位!$A:$W,MATCH($B22,定位!$A:$A,0),MATCH("*"&amp;$D$5&amp;"*"&amp;"-NBS",定位!$1:$1,0)),FALSE),"-")</f>
        <v>-</v>
      </c>
      <c r="E22" s="434" t="str">
        <f>IFERROR(VLOOKUP($C$5,'美西-美森(12-17)'!$A:$DF,_xlfn.XLOOKUP($B22,定位!A:A,定位!V:V),FALSE),"-")</f>
        <v>-</v>
      </c>
      <c r="F22" s="434" t="str">
        <f>IFERROR(VLOOKUP($C$5,'美西-美森(12-17)'!$A:$DF,_xlfn.XLOOKUP(B22,定位!A:A,定位!W:W),FALSE),"-")</f>
        <v>-</v>
      </c>
      <c r="G22" s="435" t="str">
        <f t="shared" si="0"/>
        <v>FBA卡派包税:【10-49KG:+1元/KG】</v>
      </c>
      <c r="H22" s="413"/>
      <c r="I22" s="431" t="s">
        <v>9</v>
      </c>
      <c r="J22" s="432" t="s">
        <v>14</v>
      </c>
      <c r="K22" s="437" t="str" cm="1">
        <f t="array" ref="K22">IF(M5&lt;&gt;"15CBM+",_xlfn.LET(_xlpm.X,#REF!,IFERROR(_xlfn._xlws.FILTER(_xlpm.X,(ISNUMBER(FIND(L5,#REF!,1)))),"-")),"-")</f>
        <v>-</v>
      </c>
      <c r="L22" s="437" t="str" cm="1">
        <f t="array" ref="L22">IF(M5&lt;&gt;"15CBM+",_xlfn.LET(_xlpm.X,#REF!,IFERROR(_xlfn._xlws.FILTER(_xlpm.X,(ISNUMBER(FIND(L5,#REF!,1)))),"-")),"-")</f>
        <v>-</v>
      </c>
      <c r="M22" s="437" t="str" cm="1">
        <f t="array" ref="M22">IF(M5&lt;&gt;"15CBM+",_xlfn.LET(_xlpm.X,#REF!,IFERROR(_xlfn._xlws.FILTER(_xlpm.X,(ISNUMBER(FIND(L5,#REF!,1)))),"-")),"-")</f>
        <v>-</v>
      </c>
      <c r="N22" s="437" t="str" cm="1">
        <f t="array" ref="N22">IF(M5&lt;&gt;"15CBM+",_xlfn.LET(_xlpm.X,#REF!,IFERROR(_xlfn._xlws.FILTER(_xlpm.X,(ISNUMBER(FIND(L5,#REF!,1)))),"-")),"-")</f>
        <v>-</v>
      </c>
      <c r="O22" s="438" t="str">
        <f>IF(M5="15CBM+","KG价","")</f>
        <v/>
      </c>
      <c r="P22" s="236"/>
      <c r="Q22" s="431" t="s">
        <v>128</v>
      </c>
      <c r="R22" s="442" t="s">
        <v>147</v>
      </c>
      <c r="S22" s="439" t="str" cm="1">
        <f t="array" ref="S22">IFERROR(VLOOKUP($S$5,#REF!,INDEX(定位!$A:$W,MATCH($R22,定位!$A:$A,0),MATCH("*"&amp;$T$5&amp;"*"&amp;"-BS",定位!$1:$1,0)),FALSE),"-")</f>
        <v>-</v>
      </c>
      <c r="T22" s="440" t="str" cm="1">
        <f t="array" ref="T22">IFERROR(VLOOKUP($S$5,#REF!,INDEX(定位!$A:$W,MATCH($R22,定位!$A:$A,0),MATCH("*"&amp;$T$5&amp;"*"&amp;"-NBS",定位!$1:$1,0)),FALSE),"-")</f>
        <v>-</v>
      </c>
      <c r="U22" s="434" t="str">
        <f>IFERROR(VLOOKUP($C$5,#REF!,_xlfn.XLOOKUP($R22,定位!A:A,定位!V:V),FALSE),"-")</f>
        <v>-</v>
      </c>
      <c r="V22" s="434" t="str">
        <f>IFERROR(VLOOKUP($C$5,#REF!,_xlfn.XLOOKUP($R22,定位!A:A,定位!W:W),FALSE),"-")</f>
        <v>-</v>
      </c>
      <c r="W22" s="441" t="s">
        <v>102</v>
      </c>
      <c r="X22" s="236"/>
      <c r="Y22" s="236"/>
      <c r="Z22" s="236"/>
      <c r="AA22" s="236"/>
      <c r="AB22" s="236"/>
      <c r="AC22" s="236" t="s">
        <v>50</v>
      </c>
      <c r="AD22" s="419" t="s">
        <v>145</v>
      </c>
      <c r="AE22" s="236"/>
      <c r="AF22" s="236"/>
      <c r="AG22" s="236"/>
      <c r="AH22" s="236"/>
      <c r="AI22" s="236"/>
      <c r="AJ22" s="236"/>
    </row>
    <row r="23" spans="1:36" s="232" customFormat="1" ht="49.05" customHeight="1">
      <c r="A23" s="431" t="s">
        <v>139</v>
      </c>
      <c r="B23" s="432" t="s">
        <v>148</v>
      </c>
      <c r="C23" s="433" t="str" cm="1">
        <f t="array" ref="C23">IFERROR(VLOOKUP($C$5,'美西-美森(12-17)'!$A:$DF,INDEX(定位!$A:$W,MATCH($B23,定位!$A:$A,0),MATCH("*"&amp;$D$5&amp;"*"&amp;"-BS",定位!$1:$1,0)),FALSE),"-")</f>
        <v>-</v>
      </c>
      <c r="D23" s="434" t="str" cm="1">
        <f t="array" ref="D23">IFERROR(VLOOKUP($C$5,'美西-美森(12-17)'!$A:$DF,INDEX(定位!$A:$W,MATCH($B23,定位!$A:$A,0),MATCH("*"&amp;$D$5&amp;"*"&amp;"-NBS",定位!$1:$1,0)),FALSE),"-")</f>
        <v>-</v>
      </c>
      <c r="E23" s="434" t="str">
        <f>IFERROR(VLOOKUP($C$5,'美西-美森(12-17)'!$A:$DF,_xlfn.XLOOKUP($B23,定位!A:A,定位!V:V),FALSE),"-")</f>
        <v>-</v>
      </c>
      <c r="F23" s="434" t="str">
        <f>IFERROR(VLOOKUP($C$5,'美西-美森(12-17)'!$A:$DF,_xlfn.XLOOKUP(B23,定位!A:A,定位!W:W),FALSE),"-")</f>
        <v>-</v>
      </c>
      <c r="G23" s="435" t="str">
        <f t="shared" ref="G23:G43" si="3">IF(LEFT($C$5,3)&lt;&gt;"WM-","FBA卡派包税:【10-49KG:+1元/KG】","沃尔玛卡派包税:
【21-49KG:+2元/KG】；
【50-99KG:+1元/KG】；")</f>
        <v>FBA卡派包税:【10-49KG:+1元/KG】</v>
      </c>
      <c r="H23" s="413"/>
      <c r="P23" s="236"/>
      <c r="Q23" s="431" t="s">
        <v>128</v>
      </c>
      <c r="R23" s="432" t="s">
        <v>149</v>
      </c>
      <c r="S23" s="439" t="str" cm="1">
        <f t="array" ref="S23">IFERROR(VLOOKUP($S$5,#REF!,INDEX(定位!$A:$W,MATCH($R23,定位!$A:$A,0),MATCH("*"&amp;$T$5&amp;"*"&amp;"-BS",定位!$1:$1,0)),FALSE),"-")</f>
        <v>-</v>
      </c>
      <c r="T23" s="440" t="str" cm="1">
        <f t="array" ref="T23">IFERROR(VLOOKUP($S$5,#REF!,INDEX(定位!$A:$W,MATCH($R23,定位!$A:$A,0),MATCH("*"&amp;$T$5&amp;"*"&amp;"-NBS",定位!$1:$1,0)),FALSE),"-")</f>
        <v>-</v>
      </c>
      <c r="U23" s="434" t="str">
        <f>IFERROR(VLOOKUP($C$5,#REF!,_xlfn.XLOOKUP($R23,定位!A:A,定位!V:V),FALSE),"-")</f>
        <v>-</v>
      </c>
      <c r="V23" s="434" t="str">
        <f>IFERROR(VLOOKUP($C$5,#REF!,_xlfn.XLOOKUP($R23,定位!A:A,定位!W:W),FALSE),"-")</f>
        <v>-</v>
      </c>
      <c r="W23" s="441" t="s">
        <v>102</v>
      </c>
      <c r="X23" s="236"/>
      <c r="Y23" s="236"/>
      <c r="Z23" s="236"/>
      <c r="AA23" s="236"/>
      <c r="AB23" s="236"/>
      <c r="AC23" s="236" t="s">
        <v>53</v>
      </c>
      <c r="AD23" s="419" t="s">
        <v>150</v>
      </c>
      <c r="AE23" s="236"/>
      <c r="AF23" s="236"/>
      <c r="AG23" s="236"/>
      <c r="AH23" s="236"/>
      <c r="AI23" s="236"/>
      <c r="AJ23" s="236"/>
    </row>
    <row r="24" spans="1:36" s="232" customFormat="1" ht="49.05" customHeight="1">
      <c r="A24" s="431" t="s">
        <v>139</v>
      </c>
      <c r="B24" s="432" t="s">
        <v>151</v>
      </c>
      <c r="C24" s="433" t="str" cm="1">
        <f t="array" ref="C24">IFERROR(VLOOKUP($C$5,'美西-美森(12-17)'!$A:$DF,INDEX(定位!$A:$W,MATCH($B24,定位!$A:$A,0),MATCH("*"&amp;$D$5&amp;"*"&amp;"-BS",定位!$1:$1,0)),FALSE),"-")</f>
        <v>-</v>
      </c>
      <c r="D24" s="434" t="str" cm="1">
        <f t="array" ref="D24">IFERROR(VLOOKUP($C$5,'美西-美森(12-17)'!$A:$DF,INDEX(定位!$A:$W,MATCH($B24,定位!$A:$A,0),MATCH("*"&amp;$D$5&amp;"*"&amp;"-NBS",定位!$1:$1,0)),FALSE),"-")</f>
        <v>-</v>
      </c>
      <c r="E24" s="434" t="str">
        <f>IFERROR(VLOOKUP($C$5,'美西-美森(12-17)'!$A:$DF,_xlfn.XLOOKUP($B24,定位!A:A,定位!V:V),FALSE),"-")</f>
        <v>-</v>
      </c>
      <c r="F24" s="434" t="str">
        <f>IFERROR(VLOOKUP($C$5,'美西-美森(12-17)'!$A:$DF,_xlfn.XLOOKUP(B24,定位!A:A,定位!W:W),FALSE),"-")</f>
        <v>-</v>
      </c>
      <c r="G24" s="435" t="str">
        <f t="shared" si="3"/>
        <v>FBA卡派包税:【10-49KG:+1元/KG】</v>
      </c>
      <c r="H24" s="413"/>
      <c r="K24" s="235"/>
      <c r="L24" s="235"/>
      <c r="M24" s="235"/>
      <c r="P24" s="236"/>
      <c r="Q24" s="431" t="s">
        <v>128</v>
      </c>
      <c r="R24" s="432" t="s">
        <v>152</v>
      </c>
      <c r="S24" s="439" t="str" cm="1">
        <f t="array" ref="S24">IFERROR(VLOOKUP($S$5,#REF!,INDEX(定位!$A:$W,MATCH($R24,定位!$A:$A,0),MATCH("*"&amp;$T$5&amp;"*"&amp;"-BS",定位!$1:$1,0)),FALSE),"-")</f>
        <v>-</v>
      </c>
      <c r="T24" s="440" t="str" cm="1">
        <f t="array" ref="T24">IFERROR(VLOOKUP($S$5,#REF!,INDEX(定位!$A:$W,MATCH($R24,定位!$A:$A,0),MATCH("*"&amp;$T$5&amp;"*"&amp;"-NBS",定位!$1:$1,0)),FALSE),"-")</f>
        <v>-</v>
      </c>
      <c r="U24" s="434" t="str">
        <f>IFERROR(VLOOKUP($C$5,#REF!,_xlfn.XLOOKUP($R24,定位!A:A,定位!V:V),FALSE),"-")</f>
        <v>-</v>
      </c>
      <c r="V24" s="434" t="str">
        <f>IFERROR(VLOOKUP($C$5,#REF!,_xlfn.XLOOKUP($R24,定位!A:A,定位!W:W),FALSE),"-")</f>
        <v>-</v>
      </c>
      <c r="W24" s="441" t="s">
        <v>102</v>
      </c>
      <c r="X24" s="236"/>
      <c r="Y24" s="236"/>
      <c r="Z24" s="236"/>
      <c r="AA24" s="236"/>
      <c r="AB24" s="236"/>
      <c r="AC24" s="236" t="s">
        <v>54</v>
      </c>
      <c r="AD24" s="419" t="s">
        <v>150</v>
      </c>
      <c r="AE24" s="236"/>
      <c r="AF24" s="236"/>
      <c r="AG24" s="236"/>
      <c r="AH24" s="236"/>
      <c r="AI24" s="236"/>
      <c r="AJ24" s="236"/>
    </row>
    <row r="25" spans="1:36" s="232" customFormat="1" ht="49.05" customHeight="1">
      <c r="A25" s="431" t="s">
        <v>139</v>
      </c>
      <c r="B25" s="432" t="s">
        <v>153</v>
      </c>
      <c r="C25" s="433" t="str" cm="1">
        <f t="array" ref="C25">IFERROR(VLOOKUP($C$5,'美西-以星&amp;普船(17-26)'!$A:$BP,INDEX(定位!$A:$W,MATCH($B25,定位!$A:$A,0),MATCH("*"&amp;$D$5&amp;"*"&amp;"-BS",定位!$1:$1,0)),FALSE),"-")</f>
        <v>-</v>
      </c>
      <c r="D25" s="434" t="str" cm="1">
        <f t="array" ref="D25">IFERROR(VLOOKUP($C$5,'美西-以星&amp;普船(17-26)'!$A:$BP,INDEX(定位!$A:$W,MATCH($B25,定位!$A:$A,0),MATCH("*"&amp;$D$5&amp;"*"&amp;"-NBS",定位!$1:$1,0)),FALSE),"-")</f>
        <v>-</v>
      </c>
      <c r="E25" s="434" t="str">
        <f>IFERROR(VLOOKUP($C$5,'美西-以星&amp;普船(17-26)'!$A:$BP,_xlfn.XLOOKUP($B25,定位!A:A,定位!V:V),FALSE),"-")</f>
        <v>-</v>
      </c>
      <c r="F25" s="434" t="str">
        <f>IFERROR(VLOOKUP($C$5,'美西-以星&amp;普船(17-26)'!$A:$BP,_xlfn.XLOOKUP($B25,定位!A:A,定位!W:W),FALSE),"-")</f>
        <v>-</v>
      </c>
      <c r="G25" s="435" t="str">
        <f t="shared" si="3"/>
        <v>FBA卡派包税:【10-49KG:+1元/KG】</v>
      </c>
      <c r="H25" s="413"/>
      <c r="K25" s="235"/>
      <c r="L25" s="235"/>
      <c r="M25" s="235"/>
      <c r="P25" s="236"/>
      <c r="Q25" s="431" t="s">
        <v>128</v>
      </c>
      <c r="R25" s="432" t="s">
        <v>154</v>
      </c>
      <c r="S25" s="439" t="str" cm="1">
        <f t="array" ref="S25">IFERROR(VLOOKUP($S$5,#REF!,INDEX(定位!$A:$W,MATCH($R25,定位!$A:$A,0),MATCH("*"&amp;$T$5&amp;"*"&amp;"-BS",定位!$1:$1,0)),FALSE),"-")</f>
        <v>-</v>
      </c>
      <c r="T25" s="440" t="str" cm="1">
        <f t="array" ref="T25">IFERROR(VLOOKUP($S$5,#REF!,INDEX(定位!$A:$W,MATCH($R25,定位!$A:$A,0),MATCH("*"&amp;$T$5&amp;"*"&amp;"-NBS",定位!$1:$1,0)),FALSE),"-")</f>
        <v>-</v>
      </c>
      <c r="U25" s="434" t="str">
        <f>IFERROR(VLOOKUP($C$5,#REF!,_xlfn.XLOOKUP($R25,定位!A:A,定位!V:V),FALSE),"-")</f>
        <v>-</v>
      </c>
      <c r="V25" s="434" t="str">
        <f>IFERROR(VLOOKUP($C$5,#REF!,_xlfn.XLOOKUP($R25,定位!A:A,定位!W:W),FALSE),"-")</f>
        <v>-</v>
      </c>
      <c r="W25" s="441" t="s">
        <v>102</v>
      </c>
      <c r="X25" s="236"/>
      <c r="Y25" s="236"/>
      <c r="Z25" s="236"/>
      <c r="AA25" s="236"/>
      <c r="AB25" s="236"/>
      <c r="AC25" s="236" t="s">
        <v>62</v>
      </c>
      <c r="AD25" s="419" t="s">
        <v>150</v>
      </c>
      <c r="AE25" s="236"/>
      <c r="AF25" s="236"/>
      <c r="AG25" s="236"/>
      <c r="AH25" s="236"/>
      <c r="AI25" s="236"/>
      <c r="AJ25" s="236"/>
    </row>
    <row r="26" spans="1:36" s="232" customFormat="1" ht="49.05" customHeight="1">
      <c r="A26" s="431" t="s">
        <v>139</v>
      </c>
      <c r="B26" s="432" t="s">
        <v>155</v>
      </c>
      <c r="C26" s="433" t="str" cm="1">
        <f t="array" ref="C26">IFERROR(VLOOKUP($C$5,'美西-以星&amp;普船(17-26)'!$A:$BP,INDEX(定位!$A:$W,MATCH($B26,定位!$A:$A,0),MATCH("*"&amp;$D$5&amp;"*"&amp;"-BS",定位!$1:$1,0)),FALSE),"-")</f>
        <v>-</v>
      </c>
      <c r="D26" s="434" t="str" cm="1">
        <f t="array" ref="D26">IFERROR(VLOOKUP($C$5,'美西-以星&amp;普船(17-26)'!$A:$BP,INDEX(定位!$A:$W,MATCH($B26,定位!$A:$A,0),MATCH("*"&amp;$D$5&amp;"*"&amp;"-NBS",定位!$1:$1,0)),FALSE),"-")</f>
        <v>-</v>
      </c>
      <c r="E26" s="434" t="str">
        <f>IFERROR(VLOOKUP($C$5,'美西-以星&amp;普船(17-26)'!$A:$BP,_xlfn.XLOOKUP($B26,定位!A:A,定位!V:V),FALSE),"-")</f>
        <v>-</v>
      </c>
      <c r="F26" s="434" t="str">
        <f>IFERROR(VLOOKUP($C$5,'美西-以星&amp;普船(17-26)'!$A:$BP,_xlfn.XLOOKUP(B26,定位!A:A,定位!W:W),FALSE),"-")</f>
        <v>-</v>
      </c>
      <c r="G26" s="435" t="str">
        <f t="shared" si="3"/>
        <v>FBA卡派包税:【10-49KG:+1元/KG】</v>
      </c>
      <c r="H26" s="413"/>
      <c r="K26" s="235"/>
      <c r="L26" s="235"/>
      <c r="M26" s="235"/>
      <c r="P26" s="236"/>
      <c r="Q26" s="431" t="s">
        <v>128</v>
      </c>
      <c r="R26" s="442" t="s">
        <v>156</v>
      </c>
      <c r="S26" s="439" t="str" cm="1">
        <f t="array" ref="S26">IFERROR(VLOOKUP($S$5,#REF!,INDEX(定位!$A:$W,MATCH($R26,定位!$A:$A,0),MATCH("*"&amp;$T$5&amp;"*"&amp;"-BS",定位!$1:$1,0)),FALSE),"-")</f>
        <v>-</v>
      </c>
      <c r="T26" s="440" t="str" cm="1">
        <f t="array" ref="T26">IFERROR(VLOOKUP($S$5,#REF!,INDEX(定位!$A:$W,MATCH($R26,定位!$A:$A,0),MATCH("*"&amp;$T$5&amp;"*"&amp;"-NBS",定位!$1:$1,0)),FALSE),"-")</f>
        <v>-</v>
      </c>
      <c r="U26" s="434" t="str">
        <f>IFERROR(VLOOKUP($C$5,#REF!,_xlfn.XLOOKUP($R26,定位!A:A,定位!V:V),FALSE),"-")</f>
        <v>-</v>
      </c>
      <c r="V26" s="434" t="str">
        <f>IFERROR(VLOOKUP($C$5,#REF!,_xlfn.XLOOKUP($R26,定位!A:A,定位!W:W),FALSE),"-")</f>
        <v>-</v>
      </c>
      <c r="W26" s="441" t="s">
        <v>102</v>
      </c>
      <c r="X26" s="236"/>
      <c r="Y26" s="236"/>
      <c r="Z26" s="236"/>
      <c r="AA26" s="236"/>
      <c r="AB26" s="236"/>
      <c r="AC26" s="236" t="s">
        <v>61</v>
      </c>
      <c r="AD26" s="419" t="s">
        <v>61</v>
      </c>
      <c r="AE26" s="236"/>
      <c r="AF26" s="236"/>
      <c r="AG26" s="236"/>
      <c r="AH26" s="236"/>
      <c r="AI26" s="236"/>
      <c r="AJ26" s="236"/>
    </row>
    <row r="27" spans="1:36" s="232" customFormat="1" ht="49.05" customHeight="1">
      <c r="A27" s="431" t="s">
        <v>139</v>
      </c>
      <c r="B27" s="432" t="s">
        <v>157</v>
      </c>
      <c r="C27" s="433" t="str" cm="1">
        <f t="array" ref="C27">IFERROR(VLOOKUP($C$5,'美西-以星&amp;普船(17-26)'!$A:$BP,INDEX(定位!$A:$W,MATCH($B27,定位!$A:$A,0),MATCH("*"&amp;$D$5&amp;"*"&amp;"-BS",定位!$1:$1,0)),FALSE),"-")</f>
        <v>-</v>
      </c>
      <c r="D27" s="434" t="str" cm="1">
        <f t="array" ref="D27">IFERROR(VLOOKUP($C$5,'美西-以星&amp;普船(17-26)'!$A:$BP,INDEX(定位!$A:$W,MATCH($B27,定位!$A:$A,0),MATCH("*"&amp;$D$5&amp;"*"&amp;"-NBS",定位!$1:$1,0)),FALSE),"-")</f>
        <v>-</v>
      </c>
      <c r="E27" s="434" t="str">
        <f>IFERROR(VLOOKUP($C$5,'美西-以星&amp;普船(17-26)'!$A:$BP,_xlfn.XLOOKUP($B27,定位!A:A,定位!V:V),FALSE),"-")</f>
        <v>-</v>
      </c>
      <c r="F27" s="434" t="str">
        <f>IFERROR(VLOOKUP($C$5,'美西-以星&amp;普船(17-26)'!$A:$BP,_xlfn.XLOOKUP(B27,定位!A:A,定位!W:W),FALSE),"-")</f>
        <v>-</v>
      </c>
      <c r="G27" s="435" t="str">
        <f t="shared" si="3"/>
        <v>FBA卡派包税:【10-49KG:+1元/KG】</v>
      </c>
      <c r="H27" s="413"/>
      <c r="K27" s="235"/>
      <c r="L27" s="235"/>
      <c r="M27" s="235"/>
      <c r="P27" s="236"/>
      <c r="Q27" s="431" t="s">
        <v>128</v>
      </c>
      <c r="R27" s="432" t="s">
        <v>158</v>
      </c>
      <c r="S27" s="439" t="str" cm="1">
        <f t="array" ref="S27">IFERROR(VLOOKUP($S$5,#REF!,INDEX(定位!$A:$W,MATCH($R27,定位!$A:$A,0),MATCH("*"&amp;$T$5&amp;"*"&amp;"-BS",定位!$1:$1,0)),FALSE),"-")</f>
        <v>-</v>
      </c>
      <c r="T27" s="440" t="str" cm="1">
        <f t="array" ref="T27">IFERROR(VLOOKUP($S$5,#REF!,INDEX(定位!$A:$W,MATCH($R27,定位!$A:$A,0),MATCH("*"&amp;$T$5&amp;"*"&amp;"-NBS",定位!$1:$1,0)),FALSE),"-")</f>
        <v>-</v>
      </c>
      <c r="U27" s="434" t="str">
        <f>IFERROR(VLOOKUP($C$5,#REF!,_xlfn.XLOOKUP($R27,定位!A:A,定位!V:V),FALSE),"-")</f>
        <v>-</v>
      </c>
      <c r="V27" s="434" t="str">
        <f>IFERROR(VLOOKUP($C$5,#REF!,_xlfn.XLOOKUP($R27,定位!A:A,定位!W:W),FALSE),"-")</f>
        <v>-</v>
      </c>
      <c r="W27" s="441" t="s">
        <v>102</v>
      </c>
      <c r="X27" s="236"/>
      <c r="Y27" s="236"/>
      <c r="Z27" s="236"/>
      <c r="AA27" s="236"/>
      <c r="AB27" s="236"/>
      <c r="AC27" s="236" t="s">
        <v>63</v>
      </c>
      <c r="AD27" s="419" t="s">
        <v>64</v>
      </c>
      <c r="AE27" s="236"/>
      <c r="AF27" s="236"/>
      <c r="AG27" s="236"/>
      <c r="AH27" s="236"/>
      <c r="AI27" s="236"/>
      <c r="AJ27" s="236"/>
    </row>
    <row r="28" spans="1:36" s="232" customFormat="1" ht="22.05" customHeight="1">
      <c r="A28" s="431" t="s">
        <v>139</v>
      </c>
      <c r="B28" s="432" t="s">
        <v>159</v>
      </c>
      <c r="C28" s="433" t="str" cm="1">
        <f t="array" ref="C28">IFERROR(VLOOKUP($C$5,美西北!$A:$DP,INDEX(定位!$A:$W,MATCH($B28,定位!$A:$A,0),MATCH("*"&amp;$D$5&amp;"*"&amp;"-BS",定位!$1:$1,0)),FALSE),"-")</f>
        <v>-</v>
      </c>
      <c r="D28" s="434" t="str" cm="1">
        <f t="array" ref="D28">IFERROR(VLOOKUP($C$5,美西北!$A:$DP,INDEX(定位!$A:$W,MATCH($B28,定位!$A:$A,0),MATCH("*"&amp;$D$5&amp;"*"&amp;"-NBS",定位!$1:$1,0)),FALSE),"-")</f>
        <v>-</v>
      </c>
      <c r="E28" s="434" t="str">
        <f>IFERROR(VLOOKUP($C$5,美西北!$A:$DP,_xlfn.XLOOKUP($B28,定位!A:A,定位!V:V),FALSE),"-")</f>
        <v>-</v>
      </c>
      <c r="F28" s="434" t="str">
        <f>IFERROR(VLOOKUP($C$5,美西北!$A:$DP,_xlfn.XLOOKUP($B28,定位!A:A,定位!W:W),FALSE),"-")</f>
        <v>-</v>
      </c>
      <c r="G28" s="435" t="str">
        <f t="shared" si="3"/>
        <v>FBA卡派包税:【10-49KG:+1元/KG】</v>
      </c>
      <c r="H28" s="413"/>
      <c r="K28" s="235"/>
      <c r="L28" s="235"/>
      <c r="M28" s="235"/>
      <c r="P28" s="236"/>
      <c r="Q28" s="431" t="s">
        <v>128</v>
      </c>
      <c r="R28" s="432" t="s">
        <v>160</v>
      </c>
      <c r="S28" s="439" t="str" cm="1">
        <f t="array" ref="S28">IFERROR(VLOOKUP($S$5,#REF!,INDEX(定位!$A:$W,MATCH($R28,定位!$A:$A,0),MATCH("*"&amp;$T$5&amp;"*"&amp;"-BS",定位!$1:$1,0)),FALSE),"-")</f>
        <v>-</v>
      </c>
      <c r="T28" s="440" t="str" cm="1">
        <f t="array" ref="T28">IFERROR(VLOOKUP($S$5,#REF!,INDEX(定位!$A:$W,MATCH($R28,定位!$A:$A,0),MATCH("*"&amp;$T$5&amp;"*"&amp;"-NBS",定位!$1:$1,0)),FALSE),"-")</f>
        <v>-</v>
      </c>
      <c r="U28" s="434" t="str">
        <f>IFERROR(VLOOKUP($C$5,#REF!,_xlfn.XLOOKUP($R28,定位!A:A,定位!V:V),FALSE),"-")</f>
        <v>-</v>
      </c>
      <c r="V28" s="434" t="str">
        <f>IFERROR(VLOOKUP($C$5,#REF!,_xlfn.XLOOKUP($R28,定位!A:A,定位!W:W),FALSE),"-")</f>
        <v>-</v>
      </c>
      <c r="W28" s="441" t="s">
        <v>102</v>
      </c>
      <c r="X28" s="236"/>
      <c r="Y28" s="236"/>
      <c r="Z28" s="236"/>
      <c r="AA28" s="236"/>
      <c r="AB28" s="236"/>
      <c r="AC28" s="236" t="s">
        <v>65</v>
      </c>
      <c r="AD28" s="419" t="s">
        <v>64</v>
      </c>
      <c r="AE28" s="236"/>
      <c r="AF28" s="236"/>
      <c r="AG28" s="236"/>
      <c r="AH28" s="236"/>
      <c r="AI28" s="236"/>
      <c r="AJ28" s="236"/>
    </row>
    <row r="29" spans="1:36" s="232" customFormat="1" ht="22.05" customHeight="1">
      <c r="A29" s="431" t="s">
        <v>139</v>
      </c>
      <c r="B29" s="432" t="s">
        <v>161</v>
      </c>
      <c r="C29" s="433" t="str" cm="1">
        <f t="array" ref="C29">IFERROR(VLOOKUP($C$5,美西北!$A:$DP,INDEX(定位!$A:$W,MATCH($B29,定位!$A:$A,0),MATCH("*"&amp;$D$5&amp;"*"&amp;"-BS",定位!$1:$1,0)),FALSE),"-")</f>
        <v>-</v>
      </c>
      <c r="D29" s="434" t="str" cm="1">
        <f t="array" ref="D29">IFERROR(VLOOKUP($C$5,美西北!$A:$DP,INDEX(定位!$A:$W,MATCH($B29,定位!$A:$A,0),MATCH("*"&amp;$D$5&amp;"*"&amp;"-NBS",定位!$1:$1,0)),FALSE),"-")</f>
        <v>-</v>
      </c>
      <c r="E29" s="434" t="str">
        <f>IFERROR(VLOOKUP($C$5,美西北!$A:$DP,_xlfn.XLOOKUP($B29,定位!A:A,定位!V:V),FALSE),"-")</f>
        <v>-</v>
      </c>
      <c r="F29" s="434" t="str">
        <f>IFERROR(VLOOKUP($C$5,美西北!$A:$DP,_xlfn.XLOOKUP($B29,定位!A:A,定位!W:W),FALSE),"-")</f>
        <v>-</v>
      </c>
      <c r="G29" s="435" t="str">
        <f t="shared" si="3"/>
        <v>FBA卡派包税:【10-49KG:+1元/KG】</v>
      </c>
      <c r="H29" s="413"/>
      <c r="K29" s="235"/>
      <c r="L29" s="235"/>
      <c r="M29" s="235"/>
      <c r="P29" s="236"/>
      <c r="Q29" s="431" t="s">
        <v>128</v>
      </c>
      <c r="R29" s="432" t="s">
        <v>162</v>
      </c>
      <c r="S29" s="439" t="str" cm="1">
        <f t="array" ref="S29">IFERROR(VLOOKUP($S$5,#REF!,INDEX(定位!$A:$W,MATCH($R29,定位!$A:$A,0),MATCH("*"&amp;$T$5&amp;"*"&amp;"-BS",定位!$1:$1,0)),FALSE),"-")</f>
        <v>-</v>
      </c>
      <c r="T29" s="440" t="str" cm="1">
        <f t="array" ref="T29">IFERROR(VLOOKUP($S$5,#REF!,INDEX(定位!$A:$W,MATCH($R29,定位!$A:$A,0),MATCH("*"&amp;$T$5&amp;"*"&amp;"-NBS",定位!$1:$1,0)),FALSE),"-")</f>
        <v>-</v>
      </c>
      <c r="U29" s="434" t="str">
        <f>IFERROR(VLOOKUP($C$5,#REF!,_xlfn.XLOOKUP($R29,定位!A:A,定位!V:V),FALSE),"-")</f>
        <v>-</v>
      </c>
      <c r="V29" s="434" t="str">
        <f>IFERROR(VLOOKUP($C$5,#REF!,_xlfn.XLOOKUP($R29,定位!A:A,定位!W:W),FALSE),"-")</f>
        <v>-</v>
      </c>
      <c r="W29" s="441" t="s">
        <v>102</v>
      </c>
      <c r="X29" s="236"/>
      <c r="Y29" s="236"/>
      <c r="Z29" s="236"/>
      <c r="AA29" s="236"/>
      <c r="AB29" s="236"/>
      <c r="AC29" s="236" t="s">
        <v>66</v>
      </c>
      <c r="AD29" s="419" t="s">
        <v>64</v>
      </c>
      <c r="AE29" s="236"/>
      <c r="AF29" s="236"/>
      <c r="AG29" s="236"/>
      <c r="AH29" s="236"/>
      <c r="AI29" s="236"/>
      <c r="AJ29" s="236"/>
    </row>
    <row r="30" spans="1:36" s="232" customFormat="1" ht="22.05" customHeight="1">
      <c r="A30" s="431" t="s">
        <v>139</v>
      </c>
      <c r="B30" s="432" t="s">
        <v>163</v>
      </c>
      <c r="C30" s="433" t="str" cm="1">
        <f t="array" ref="C30">IFERROR(VLOOKUP($C$5,美西北!$A:$DP,INDEX(定位!$A:$W,MATCH($B30,定位!$A:$A,0),MATCH("*"&amp;$D$5&amp;"*"&amp;"-BS",定位!$1:$1,0)),FALSE),"-")</f>
        <v>-</v>
      </c>
      <c r="D30" s="434" t="str" cm="1">
        <f t="array" ref="D30">IFERROR(VLOOKUP($C$5,美西北!$A:$DP,INDEX(定位!$A:$W,MATCH($B30,定位!$A:$A,0),MATCH("*"&amp;$D$5&amp;"*"&amp;"-NBS",定位!$1:$1,0)),FALSE),"-")</f>
        <v>-</v>
      </c>
      <c r="E30" s="434" t="str">
        <f>IFERROR(VLOOKUP($C$5,美西北!$A:$DP,_xlfn.XLOOKUP($B30,定位!A:A,定位!V:V),FALSE),"-")</f>
        <v>-</v>
      </c>
      <c r="F30" s="434" t="str">
        <f>IFERROR(VLOOKUP($C$5,美西北!$A:$DP,_xlfn.XLOOKUP(B30,定位!A:A,定位!W:W),FALSE),"-")</f>
        <v>-</v>
      </c>
      <c r="G30" s="435" t="str">
        <f t="shared" si="3"/>
        <v>FBA卡派包税:【10-49KG:+1元/KG】</v>
      </c>
      <c r="H30" s="413"/>
      <c r="K30" s="235"/>
      <c r="L30" s="235"/>
      <c r="M30" s="235"/>
      <c r="P30" s="236"/>
      <c r="Q30" s="431" t="s">
        <v>128</v>
      </c>
      <c r="R30" s="442" t="s">
        <v>164</v>
      </c>
      <c r="S30" s="439" t="str" cm="1">
        <f t="array" ref="S30">IFERROR(VLOOKUP($S$5,#REF!,INDEX(定位!$A:$W,MATCH($R30,定位!$A:$A,0),MATCH("*"&amp;$T$5&amp;"*"&amp;"-BS",定位!$1:$1,0)),FALSE),"-")</f>
        <v>-</v>
      </c>
      <c r="T30" s="440" t="str" cm="1">
        <f t="array" ref="T30">IFERROR(VLOOKUP($S$5,#REF!,INDEX(定位!$A:$W,MATCH($R30,定位!$A:$A,0),MATCH("*"&amp;$T$5&amp;"*"&amp;"-NBS",定位!$1:$1,0)),FALSE),"-")</f>
        <v>-</v>
      </c>
      <c r="U30" s="434" t="str">
        <f>IFERROR(VLOOKUP($C$5,#REF!,_xlfn.XLOOKUP($R30,定位!A:A,定位!V:V),FALSE),"-")</f>
        <v>-</v>
      </c>
      <c r="V30" s="434" t="str">
        <f>IFERROR(VLOOKUP($C$5,#REF!,_xlfn.XLOOKUP($R30,定位!A:A,定位!W:W),FALSE),"-")</f>
        <v>-</v>
      </c>
      <c r="W30" s="441" t="s">
        <v>102</v>
      </c>
      <c r="X30" s="236"/>
      <c r="Y30" s="236"/>
      <c r="Z30" s="236"/>
      <c r="AA30" s="236"/>
      <c r="AB30" s="236"/>
      <c r="AC30" s="236" t="s">
        <v>71</v>
      </c>
      <c r="AD30" s="419" t="s">
        <v>165</v>
      </c>
      <c r="AE30" s="236"/>
      <c r="AF30" s="236"/>
      <c r="AG30" s="236"/>
      <c r="AH30" s="236"/>
      <c r="AI30" s="236"/>
      <c r="AJ30" s="236"/>
    </row>
    <row r="31" spans="1:36" s="232" customFormat="1" ht="22.05" customHeight="1">
      <c r="A31" s="431" t="s">
        <v>139</v>
      </c>
      <c r="B31" s="432" t="s">
        <v>166</v>
      </c>
      <c r="C31" s="433" t="str" cm="1">
        <f t="array" ref="C31">IFERROR(VLOOKUP($C$5,美东直航系列!$A:$CT,INDEX(定位!$A:$W,MATCH($B31,定位!$A:$A,0),MATCH("*"&amp;$D$5&amp;"*"&amp;"-BS",定位!$1:$1,0)),FALSE),"-")</f>
        <v>-</v>
      </c>
      <c r="D31" s="434" t="str" cm="1">
        <f t="array" ref="D31">IFERROR(VLOOKUP($C$5,美东直航系列!$A:$CT,INDEX(定位!$A:$W,MATCH($B31,定位!$A:$A,0),MATCH("*"&amp;$D$5&amp;"*"&amp;"-NBS",定位!$1:$1,0)),FALSE),"-")</f>
        <v>-</v>
      </c>
      <c r="E31" s="434" t="str">
        <f>IFERROR(VLOOKUP($C$5,美东直航系列!$A:$CT,_xlfn.XLOOKUP($B31,定位!A:A,定位!V:V),FALSE),"-")</f>
        <v>-</v>
      </c>
      <c r="F31" s="434" t="str">
        <f>IFERROR(VLOOKUP($C$5,美东直航系列!$A:$CT,_xlfn.XLOOKUP($B31,定位!A:A,定位!W:W),FALSE),"-")</f>
        <v>-</v>
      </c>
      <c r="G31" s="435" t="str">
        <f t="shared" si="3"/>
        <v>FBA卡派包税:【10-49KG:+1元/KG】</v>
      </c>
      <c r="H31" s="413"/>
      <c r="K31" s="235"/>
      <c r="L31" s="235"/>
      <c r="M31" s="235"/>
      <c r="P31" s="236"/>
      <c r="Q31" s="431" t="s">
        <v>128</v>
      </c>
      <c r="R31" s="432" t="s">
        <v>167</v>
      </c>
      <c r="S31" s="439" t="str" cm="1">
        <f t="array" ref="S31">IFERROR(VLOOKUP($S$5,#REF!,INDEX(定位!$A:$W,MATCH($R31,定位!$A:$A,0),MATCH("*"&amp;$T$5&amp;"*"&amp;"-BS",定位!$1:$1,0)),FALSE),"-")</f>
        <v>-</v>
      </c>
      <c r="T31" s="440" t="str" cm="1">
        <f t="array" ref="T31">IFERROR(VLOOKUP($S$5,#REF!,INDEX(定位!$A:$W,MATCH($R31,定位!$A:$A,0),MATCH("*"&amp;$T$5&amp;"*"&amp;"-NBS",定位!$1:$1,0)),FALSE),"-")</f>
        <v>-</v>
      </c>
      <c r="U31" s="434" t="str">
        <f>IFERROR(VLOOKUP($C$5,#REF!,_xlfn.XLOOKUP($R31,定位!A:A,定位!V:V),FALSE),"-")</f>
        <v>-</v>
      </c>
      <c r="V31" s="434" t="str">
        <f>IFERROR(VLOOKUP($C$5,#REF!,_xlfn.XLOOKUP($R31,定位!A:A,定位!W:W),FALSE),"-")</f>
        <v>-</v>
      </c>
      <c r="W31" s="441" t="s">
        <v>102</v>
      </c>
      <c r="X31" s="236"/>
      <c r="Y31" s="236"/>
      <c r="Z31" s="236"/>
      <c r="AA31" s="236"/>
      <c r="AB31" s="236"/>
      <c r="AC31" s="236" t="s">
        <v>72</v>
      </c>
      <c r="AD31" s="419" t="s">
        <v>165</v>
      </c>
      <c r="AE31" s="236"/>
      <c r="AF31" s="236"/>
      <c r="AG31" s="236"/>
      <c r="AH31" s="236"/>
      <c r="AI31" s="236"/>
      <c r="AJ31" s="236"/>
    </row>
    <row r="32" spans="1:36" s="232" customFormat="1" ht="32" customHeight="1">
      <c r="A32" s="431" t="s">
        <v>139</v>
      </c>
      <c r="B32" s="432" t="s">
        <v>168</v>
      </c>
      <c r="C32" s="433" t="str" cm="1">
        <f t="array" ref="C32">IFERROR(VLOOKUP($C$5,美东直航系列!$A:$CT,INDEX(定位!$A:$W,MATCH($B32,定位!$A:$A,0),MATCH("*"&amp;$D$5&amp;"*"&amp;"-BS",定位!$1:$1,0)),FALSE),"-")</f>
        <v>-</v>
      </c>
      <c r="D32" s="434" t="str" cm="1">
        <f t="array" ref="D32">IFERROR(VLOOKUP($C$5,美东直航系列!$A:$CT,INDEX(定位!$A:$W,MATCH($B32,定位!$A:$A,0),MATCH("*"&amp;$D$5&amp;"*"&amp;"-NBS",定位!$1:$1,0)),FALSE),"-")</f>
        <v>-</v>
      </c>
      <c r="E32" s="434" t="str">
        <f>IFERROR(VLOOKUP($C$5,美东直航系列!$A:$CT,_xlfn.XLOOKUP($B32,定位!A:A,定位!V:V),FALSE),"-")</f>
        <v>-</v>
      </c>
      <c r="F32" s="434" t="str">
        <f>IFERROR(VLOOKUP($C$5,美东直航系列!$A:$CT,_xlfn.XLOOKUP(B32,定位!A:A,定位!W:W),FALSE),"-")</f>
        <v>-</v>
      </c>
      <c r="G32" s="435" t="str">
        <f t="shared" si="3"/>
        <v>FBA卡派包税:【10-49KG:+1元/KG】</v>
      </c>
      <c r="H32" s="413"/>
      <c r="K32" s="235"/>
      <c r="L32" s="235"/>
      <c r="M32" s="235"/>
      <c r="Q32" s="431" t="s">
        <v>128</v>
      </c>
      <c r="R32" s="432" t="s">
        <v>169</v>
      </c>
      <c r="S32" s="439" t="str" cm="1">
        <f t="array" ref="S32">IFERROR(VLOOKUP($S$5,#REF!,INDEX(定位!$A:$W,MATCH($R32,定位!$A:$A,0),MATCH("*"&amp;$T$5&amp;"*"&amp;"-BS",定位!$1:$1,0)),FALSE),"-")</f>
        <v>-</v>
      </c>
      <c r="T32" s="440" t="str" cm="1">
        <f t="array" ref="T32">IFERROR(VLOOKUP($S$5,#REF!,INDEX(定位!$A:$W,MATCH($R32,定位!$A:$A,0),MATCH("*"&amp;$T$5&amp;"*"&amp;"-NBS",定位!$1:$1,0)),FALSE),"-")</f>
        <v>-</v>
      </c>
      <c r="U32" s="434" t="str">
        <f>IFERROR(VLOOKUP($C$5,'[4]美转加-美森CLX系列'!$A:$BQ,_xlfn.XLOOKUP($R32,[4]定位!A:A,[4]定位!V:V),FALSE),"-")</f>
        <v>20-24日</v>
      </c>
      <c r="V32" s="434" t="str">
        <f>IFERROR(VLOOKUP($C$5,'[4]美转加-美森CLX系列'!$A:$BQ,_xlfn.XLOOKUP($R32,[4]定位!A:A,[4]定位!W:W),FALSE),"-")</f>
        <v>超26日</v>
      </c>
      <c r="W32" s="434" t="s">
        <v>170</v>
      </c>
      <c r="AC32" s="234" t="s">
        <v>75</v>
      </c>
      <c r="AD32" s="419" t="s">
        <v>74</v>
      </c>
    </row>
    <row r="33" spans="1:30" ht="32" customHeight="1">
      <c r="A33" s="431" t="s">
        <v>139</v>
      </c>
      <c r="B33" s="432" t="s">
        <v>171</v>
      </c>
      <c r="C33" s="433" t="str" cm="1">
        <f t="array" ref="C33">IFERROR(VLOOKUP($C$5,'美东-海铁系列'!$A:$CX,INDEX(定位!$A:$W,MATCH($B33,定位!$A:$A,0),MATCH("*"&amp;$D$5&amp;"*"&amp;"-BS",定位!$1:$1,0)),FALSE),"-")</f>
        <v>-</v>
      </c>
      <c r="D33" s="434" t="str" cm="1">
        <f t="array" ref="D33">IFERROR(VLOOKUP($C$5,'美东-海铁系列'!$A:$CX,INDEX(定位!$A:$W,MATCH($B33,定位!$A:$A,0),MATCH("*"&amp;$D$5&amp;"*"&amp;"-NBS",定位!$1:$1,0)),FALSE),"-")</f>
        <v>-</v>
      </c>
      <c r="E33" s="434" t="str">
        <f>IFERROR(VLOOKUP($C$5,'美东-海铁系列'!$A:$CX,_xlfn.XLOOKUP($B33,定位!A:A,定位!V:V),FALSE),"-")</f>
        <v>-</v>
      </c>
      <c r="F33" s="434" t="str">
        <f>IFERROR(VLOOKUP($C$5,'美东-海铁系列'!$A:$CX,_xlfn.XLOOKUP($B33,定位!A:A,定位!W:W),FALSE),"-")</f>
        <v>-</v>
      </c>
      <c r="G33" s="435" t="str">
        <f t="shared" si="3"/>
        <v>FBA卡派包税:【10-49KG:+1元/KG】</v>
      </c>
      <c r="Q33" s="431" t="s">
        <v>128</v>
      </c>
      <c r="R33" s="432" t="s">
        <v>172</v>
      </c>
      <c r="S33" s="439" t="str" cm="1">
        <f t="array" ref="S33">IFERROR(VLOOKUP($S$5,#REF!,INDEX(定位!$A:$W,MATCH($R33,定位!$A:$A,0),MATCH("*"&amp;$T$5&amp;"*"&amp;"-BS",定位!$1:$1,0)),FALSE),"-")</f>
        <v>-</v>
      </c>
      <c r="T33" s="440" t="str" cm="1">
        <f t="array" ref="T33">IFERROR(VLOOKUP($S$5,#REF!,INDEX(定位!$A:$W,MATCH($R33,定位!$A:$A,0),MATCH("*"&amp;$T$5&amp;"*"&amp;"-NBS",定位!$1:$1,0)),FALSE),"-")</f>
        <v>-</v>
      </c>
      <c r="U33" s="434" t="str">
        <f>IFERROR(VLOOKUP($C$5,'[4]美转加-美森CLX系列'!$A:$BQ,_xlfn.XLOOKUP($R33,[4]定位!A:A,[4]定位!V:V),FALSE),"-")</f>
        <v>18-22日</v>
      </c>
      <c r="V33" s="434" t="str">
        <f>IFERROR(VLOOKUP($C$5,'[4]美转加-美森CLX系列'!$A:$BQ,_xlfn.XLOOKUP($R33,[4]定位!A:A,[4]定位!W:W),FALSE),"-")</f>
        <v>超24日</v>
      </c>
      <c r="W33" s="434" t="s">
        <v>170</v>
      </c>
      <c r="AC33" s="234" t="s">
        <v>69</v>
      </c>
      <c r="AD33" s="419" t="s">
        <v>69</v>
      </c>
    </row>
    <row r="34" spans="1:30" ht="32" customHeight="1">
      <c r="A34" s="431" t="s">
        <v>139</v>
      </c>
      <c r="B34" s="432" t="s">
        <v>173</v>
      </c>
      <c r="C34" s="433" t="str" cm="1">
        <f t="array" ref="C34">IFERROR(VLOOKUP($C$5,'美东-海铁系列'!$A:$CX,INDEX(定位!$A:$W,MATCH($B34,定位!$A:$A,0),MATCH("*"&amp;$D$5&amp;"*"&amp;"-BS",定位!$1:$1,0)),FALSE),"-")</f>
        <v>-</v>
      </c>
      <c r="D34" s="434" t="str" cm="1">
        <f t="array" ref="D34">IFERROR(VLOOKUP($C$5,'美东-海铁系列'!$A:$CX,INDEX(定位!$A:$W,MATCH($B34,定位!$A:$A,0),MATCH("*"&amp;$D$5&amp;"*"&amp;"-NBS",定位!$1:$1,0)),FALSE),"-")</f>
        <v>-</v>
      </c>
      <c r="E34" s="434" t="str">
        <f>IFERROR(VLOOKUP($C$5,'美东-海铁系列'!$A:$CX,_xlfn.XLOOKUP($B34,定位!A:A,定位!V:V),FALSE),"-")</f>
        <v>-</v>
      </c>
      <c r="F34" s="434" t="str">
        <f>IFERROR(VLOOKUP($C$5,'美东-海铁系列'!$A:$CX,_xlfn.XLOOKUP(B34,定位!A:A,定位!W:W),FALSE),"-")</f>
        <v>-</v>
      </c>
      <c r="G34" s="435" t="str">
        <f t="shared" si="3"/>
        <v>FBA卡派包税:【10-49KG:+1元/KG】</v>
      </c>
      <c r="Q34" s="431" t="s">
        <v>128</v>
      </c>
      <c r="R34" s="442" t="s">
        <v>174</v>
      </c>
      <c r="S34" s="439" t="str" cm="1">
        <f t="array" ref="S34">IFERROR(VLOOKUP($S$5,#REF!,INDEX(定位!$A:$W,MATCH($R34,定位!$A:$A,0),MATCH("*"&amp;$T$5&amp;"*"&amp;"-BS",定位!$1:$1,0)),FALSE),"-")</f>
        <v>-</v>
      </c>
      <c r="T34" s="440" t="str" cm="1">
        <f t="array" ref="T34">IFERROR(VLOOKUP($S$5,#REF!,INDEX(定位!$A:$W,MATCH($R34,定位!$A:$A,0),MATCH("*"&amp;$T$5&amp;"*"&amp;"-NBS",定位!$1:$1,0)),FALSE),"-")</f>
        <v>-</v>
      </c>
      <c r="U34" s="434" t="str">
        <f>IFERROR(VLOOKUP($C$5,'[4]美转加-美森CLX系列'!$A:$BQ,_xlfn.XLOOKUP($R34,[4]定位!A:A,[4]定位!V:V),FALSE),"-")</f>
        <v>-</v>
      </c>
      <c r="V34" s="434" t="str">
        <f>IFERROR(VLOOKUP($C$5,'[4]美转加-美森CLX系列'!$A:$BQ,_xlfn.XLOOKUP($R34,[4]定位!A:A,[4]定位!W:W),FALSE),"-")</f>
        <v>-</v>
      </c>
      <c r="W34" s="434" t="s">
        <v>170</v>
      </c>
      <c r="AC34" s="234" t="s">
        <v>73</v>
      </c>
      <c r="AD34" s="419" t="s">
        <v>74</v>
      </c>
    </row>
    <row r="35" spans="1:30" ht="22.9">
      <c r="A35" s="431" t="s">
        <v>139</v>
      </c>
      <c r="B35" s="432" t="s">
        <v>175</v>
      </c>
      <c r="C35" s="433" t="str" cm="1">
        <f t="array" ref="C35">IFERROR(VLOOKUP($C$5,'美东-海铁系列'!$A:$CX,INDEX(定位!$A:$W,MATCH($B35,定位!$A:$A,0),MATCH("*"&amp;$D$5&amp;"*"&amp;"-BS",定位!$1:$1,0)),FALSE),"-")</f>
        <v>-</v>
      </c>
      <c r="D35" s="434" t="str" cm="1">
        <f t="array" ref="D35">IFERROR(VLOOKUP($C$5,'美东-海铁系列'!$A:$CX,INDEX(定位!$A:$W,MATCH($B35,定位!$A:$A,0),MATCH("*"&amp;$D$5&amp;"*"&amp;"-NBS",定位!$1:$1,0)),FALSE),"-")</f>
        <v>-</v>
      </c>
      <c r="E35" s="434" t="str">
        <f>IFERROR(VLOOKUP($C$5,'美东-海铁系列'!$A:$CX,_xlfn.XLOOKUP($B35,定位!A:A,定位!V:V),FALSE),"-")</f>
        <v>-</v>
      </c>
      <c r="F35" s="434" t="str">
        <f>IFERROR(VLOOKUP($C$5,'美东-海铁系列'!$A:$CX,_xlfn.XLOOKUP(B35,定位!A:A,定位!W:W),FALSE),"-")</f>
        <v>-</v>
      </c>
      <c r="G35" s="435" t="str">
        <f t="shared" si="3"/>
        <v>FBA卡派包税:【10-49KG:+1元/KG】</v>
      </c>
      <c r="Q35" s="431" t="s">
        <v>128</v>
      </c>
      <c r="R35" s="432" t="s">
        <v>176</v>
      </c>
      <c r="S35" s="439" t="str" cm="1">
        <f t="array" ref="S35">IFERROR(VLOOKUP($S$5,#REF!,INDEX(定位!$A:$W,MATCH($R35,定位!$A:$A,0),MATCH("*"&amp;$T$5&amp;"*"&amp;"-BS",定位!$1:$1,0)),FALSE),"-")</f>
        <v>-</v>
      </c>
      <c r="T35" s="440" t="str" cm="1">
        <f t="array" ref="T35">IFERROR(VLOOKUP($S$5,#REF!,INDEX(定位!$A:$W,MATCH($R35,定位!$A:$A,0),MATCH("*"&amp;$T$5&amp;"*"&amp;"-NBS",定位!$1:$1,0)),FALSE),"-")</f>
        <v>-</v>
      </c>
      <c r="U35" s="434" t="str">
        <f>IFERROR(VLOOKUP($C$5,'[4]美转加-美森CLX系列'!$A:$BQ,_xlfn.XLOOKUP($R35,[4]定位!A:A,[4]定位!V:V),FALSE),"-")</f>
        <v>-</v>
      </c>
      <c r="V35" s="434" t="str">
        <f>IFERROR(VLOOKUP($C$5,'[4]美转加-美森CLX系列'!$A:$BQ,_xlfn.XLOOKUP($R35,[4]定位!A:A,[4]定位!W:W),FALSE),"-")</f>
        <v>-</v>
      </c>
      <c r="W35" s="434" t="s">
        <v>170</v>
      </c>
      <c r="AC35" s="234" t="s">
        <v>67</v>
      </c>
      <c r="AD35" s="419" t="s">
        <v>84</v>
      </c>
    </row>
    <row r="36" spans="1:30" ht="22.9">
      <c r="A36" s="431" t="s">
        <v>139</v>
      </c>
      <c r="B36" s="432" t="s">
        <v>177</v>
      </c>
      <c r="C36" s="433" t="str" cm="1">
        <f t="array" ref="C36">IFERROR(VLOOKUP($C$5,美东南直航系列!$A:$CT,INDEX(定位!$A:$W,MATCH($B36,定位!$A:$A,0),MATCH("*"&amp;$D$5&amp;"*"&amp;"-BS",定位!$1:$1,0)),FALSE),"-")</f>
        <v>-</v>
      </c>
      <c r="D36" s="434" t="str" cm="1">
        <f t="array" ref="D36">IFERROR(VLOOKUP($C$5,美东南直航系列!$A:$CT,INDEX(定位!$A:$W,MATCH($B36,定位!$A:$A,0),MATCH("*"&amp;$D$5&amp;"*"&amp;"-NBS",定位!$1:$1,0)),FALSE),"-")</f>
        <v>-</v>
      </c>
      <c r="E36" s="434" t="str">
        <f>IFERROR(VLOOKUP($C$5,美东南直航系列!$A:$CT,_xlfn.XLOOKUP($B36,定位!A:A,定位!V:V),FALSE),"-")</f>
        <v>-</v>
      </c>
      <c r="F36" s="434" t="str">
        <f>IFERROR(VLOOKUP($C$5,美东南直航系列!$A:$CT,_xlfn.XLOOKUP($B36,定位!A:A,定位!W:W),FALSE),"-")</f>
        <v>-</v>
      </c>
      <c r="G36" s="435" t="str">
        <f t="shared" si="3"/>
        <v>FBA卡派包税:【10-49KG:+1元/KG】</v>
      </c>
      <c r="AC36" s="234" t="s">
        <v>68</v>
      </c>
      <c r="AD36" s="419" t="s">
        <v>84</v>
      </c>
    </row>
    <row r="37" spans="1:30" ht="22.9">
      <c r="A37" s="431" t="s">
        <v>139</v>
      </c>
      <c r="B37" s="432" t="s">
        <v>178</v>
      </c>
      <c r="C37" s="433" t="str" cm="1">
        <f t="array" ref="C37">IFERROR(VLOOKUP($C$5,美东南直航系列!$A:$CT,INDEX(定位!$A:$W,MATCH($B37,定位!$A:$A,0),MATCH("*"&amp;$D$5&amp;"*"&amp;"-BS",定位!$1:$1,0)),FALSE),"-")</f>
        <v>-</v>
      </c>
      <c r="D37" s="434" t="str" cm="1">
        <f t="array" ref="D37">IFERROR(VLOOKUP($C$5,美东南直航系列!$A:$CT,INDEX(定位!$A:$W,MATCH($B37,定位!$A:$A,0),MATCH("*"&amp;$D$5&amp;"*"&amp;"-NBS",定位!$1:$1,0)),FALSE),"-")</f>
        <v>-</v>
      </c>
      <c r="E37" s="434" t="str">
        <f>IFERROR(VLOOKUP($C$5,美东南直航系列!$A:$CT,_xlfn.XLOOKUP($B37,定位!A:A,定位!V:V),FALSE),"-")</f>
        <v>-</v>
      </c>
      <c r="F37" s="434" t="str">
        <f>IFERROR(VLOOKUP($C$5,美东南直航系列!$A:$CT,_xlfn.XLOOKUP(B37,定位!A:A,定位!W:W),FALSE),"-")</f>
        <v>-</v>
      </c>
      <c r="G37" s="435" t="str">
        <f t="shared" si="3"/>
        <v>FBA卡派包税:【10-49KG:+1元/KG】</v>
      </c>
    </row>
    <row r="38" spans="1:30" ht="22.9">
      <c r="A38" s="431" t="s">
        <v>139</v>
      </c>
      <c r="B38" s="432" t="s">
        <v>179</v>
      </c>
      <c r="C38" s="433" t="str" cm="1">
        <f t="array" ref="C38">IFERROR(VLOOKUP($C$5,美东南海陆系列!$A:$CP,INDEX(定位!$A:$W,MATCH($B38,定位!$A:$A,0),MATCH("*"&amp;$D$5&amp;"*"&amp;"-BS",定位!$1:$1,0)),FALSE),"-")</f>
        <v>-</v>
      </c>
      <c r="D38" s="434" t="str" cm="1">
        <f t="array" ref="D38">IFERROR(VLOOKUP($C$5,美东南海陆系列!$A:$CP,INDEX(定位!$A:$W,MATCH($B38,定位!$A:$A,0),MATCH("*"&amp;$D$5&amp;"*"&amp;"-NBS",定位!$1:$1,0)),FALSE),"-")</f>
        <v>-</v>
      </c>
      <c r="E38" s="434" t="str">
        <f>IFERROR(VLOOKUP($C$5,美东南海陆系列!$A:$CP,_xlfn.XLOOKUP($B38,定位!A:A,定位!V:V),FALSE),"-")</f>
        <v>-</v>
      </c>
      <c r="F38" s="434" t="str">
        <f>IFERROR(VLOOKUP($C$5,美东南海陆系列!$A:$CP,_xlfn.XLOOKUP(B38,定位!A:A,定位!W:W),FALSE),"-")</f>
        <v>-</v>
      </c>
      <c r="G38" s="435" t="str">
        <f t="shared" si="3"/>
        <v>FBA卡派包税:【10-49KG:+1元/KG】</v>
      </c>
    </row>
    <row r="39" spans="1:30" ht="22.9">
      <c r="A39" s="431" t="s">
        <v>139</v>
      </c>
      <c r="B39" s="432" t="s">
        <v>180</v>
      </c>
      <c r="C39" s="433" t="str" cm="1">
        <f t="array" ref="C39">IFERROR(VLOOKUP($C$5,'美中-休斯顿'!$A:$BT,INDEX(定位!$A:$W,MATCH($B39,定位!$A:$A,0),MATCH("*"&amp;$D$5&amp;"*"&amp;"-BS",定位!$1:$1,0)),FALSE),"-")</f>
        <v>-</v>
      </c>
      <c r="D39" s="434" t="str" cm="1">
        <f t="array" ref="D39">IFERROR(VLOOKUP($C$5,'美中-休斯顿'!$A:$BT,INDEX(定位!$A:$W,MATCH($B39,定位!$A:$A,0),MATCH("*"&amp;$D$5&amp;"*"&amp;"-NBS",定位!$1:$1,0)),FALSE),"-")</f>
        <v>-</v>
      </c>
      <c r="E39" s="434" t="str">
        <f>IFERROR(VLOOKUP($C$5,'美中-休斯顿'!$A:$BT,_xlfn.XLOOKUP($B39,定位!A:A,定位!V:V),FALSE),"-")</f>
        <v>-</v>
      </c>
      <c r="F39" s="434" t="str">
        <f>IFERROR(VLOOKUP($C$5,'美中-休斯顿'!$A:$BT,_xlfn.XLOOKUP($B39,定位!A:A,定位!W:W),FALSE),"-")</f>
        <v>-</v>
      </c>
      <c r="G39" s="435" t="str">
        <f t="shared" si="3"/>
        <v>FBA卡派包税:【10-49KG:+1元/KG】</v>
      </c>
    </row>
    <row r="40" spans="1:30" ht="22.9">
      <c r="A40" s="431" t="s">
        <v>139</v>
      </c>
      <c r="B40" s="432" t="s">
        <v>181</v>
      </c>
      <c r="C40" s="433" t="str" cm="1">
        <f t="array" ref="C40">IFERROR(VLOOKUP($C$5,'美中-休斯顿'!$A:$BT,INDEX(定位!$A:$W,MATCH($B40,定位!$A:$A,0),MATCH("*"&amp;$D$5&amp;"*"&amp;"-BS",定位!$1:$1,0)),FALSE),"-")</f>
        <v>-</v>
      </c>
      <c r="D40" s="434" t="str" cm="1">
        <f t="array" ref="D40">IFERROR(VLOOKUP($C$5,'美中-休斯顿'!$A:$BT,INDEX(定位!$A:$W,MATCH($B40,定位!$A:$A,0),MATCH("*"&amp;$D$5&amp;"*"&amp;"-NBS",定位!$1:$1,0)),FALSE),"-")</f>
        <v>-</v>
      </c>
      <c r="E40" s="434" t="str">
        <f>IFERROR(VLOOKUP($C$5,'美中-休斯顿'!$A:$BT,_xlfn.XLOOKUP($B40,定位!A:A,定位!V:V),FALSE),"-")</f>
        <v>-</v>
      </c>
      <c r="F40" s="434" t="str">
        <f>IFERROR(VLOOKUP($C$5,'美中-休斯顿'!$A:$BT,_xlfn.XLOOKUP($B40,定位!A:A,定位!W:W),FALSE),"-")</f>
        <v>-</v>
      </c>
      <c r="G40" s="435" t="str">
        <f t="shared" si="3"/>
        <v>FBA卡派包税:【10-49KG:+1元/KG】</v>
      </c>
    </row>
    <row r="41" spans="1:30" ht="22.9">
      <c r="A41" s="431" t="s">
        <v>139</v>
      </c>
      <c r="B41" s="432" t="s">
        <v>182</v>
      </c>
      <c r="C41" s="433" t="str" cm="1">
        <f t="array" ref="C41">IFERROR(VLOOKUP($C$5,'美中-芝加哥'!$A:$CX,INDEX(定位!$A:$W,MATCH($B41,定位!$A:$A,0),MATCH("*"&amp;$D$5&amp;"*"&amp;"-BS",定位!$1:$1,0)),FALSE),"-")</f>
        <v>-</v>
      </c>
      <c r="D41" s="434" t="str" cm="1">
        <f t="array" ref="D41">IFERROR(VLOOKUP($C$5,'美中-芝加哥'!$A:$CX,INDEX(定位!$A:$W,MATCH($B41,定位!$A:$A,0),MATCH("*"&amp;$D$5&amp;"*"&amp;"-NBS",定位!$1:$1,0)),FALSE),"-")</f>
        <v>-</v>
      </c>
      <c r="E41" s="434" t="str">
        <f>IFERROR(VLOOKUP($C$5,'美中-芝加哥'!$A:$CX,_xlfn.XLOOKUP($B41,定位!A:A,定位!V:V),FALSE),"-")</f>
        <v>-</v>
      </c>
      <c r="F41" s="434" t="str">
        <f>IFERROR(VLOOKUP($C$5,'美中-芝加哥'!$A:$CX,_xlfn.XLOOKUP($B41,定位!A:A,定位!W:W),FALSE),"-")</f>
        <v>-</v>
      </c>
      <c r="G41" s="435" t="str">
        <f t="shared" si="3"/>
        <v>FBA卡派包税:【10-49KG:+1元/KG】</v>
      </c>
    </row>
    <row r="42" spans="1:30" ht="22.9">
      <c r="A42" s="431" t="s">
        <v>139</v>
      </c>
      <c r="B42" s="432" t="s">
        <v>183</v>
      </c>
      <c r="C42" s="433" t="str" cm="1">
        <f t="array" ref="C42">IFERROR(VLOOKUP($C$5,'美中-芝加哥'!$A:$CX,INDEX(定位!$A:$W,MATCH($B42,定位!$A:$A,0),MATCH("*"&amp;$D$5&amp;"*"&amp;"-BS",定位!$1:$1,0)),FALSE),"-")</f>
        <v>-</v>
      </c>
      <c r="D42" s="434" t="str" cm="1">
        <f t="array" ref="D42">IFERROR(VLOOKUP($C$5,'美中-芝加哥'!$A:$CX,INDEX(定位!$A:$W,MATCH($B42,定位!$A:$A,0),MATCH("*"&amp;$D$5&amp;"*"&amp;"-NBS",定位!$1:$1,0)),FALSE),"-")</f>
        <v>-</v>
      </c>
      <c r="E42" s="434" t="str">
        <f>IFERROR(VLOOKUP($C$5,'美中-芝加哥'!$A:$CX,_xlfn.XLOOKUP($B42,定位!A:A,定位!V:V),FALSE),"-")</f>
        <v>-</v>
      </c>
      <c r="F42" s="434" t="str">
        <f>IFERROR(VLOOKUP($C$5,'美中-芝加哥'!$A:$CX,_xlfn.XLOOKUP($B42,定位!A:A,定位!W:W),FALSE),"-")</f>
        <v>-</v>
      </c>
      <c r="G42" s="435" t="str">
        <f t="shared" si="3"/>
        <v>FBA卡派包税:【10-49KG:+1元/KG】</v>
      </c>
    </row>
    <row r="43" spans="1:30" ht="22.9">
      <c r="A43" s="431" t="s">
        <v>139</v>
      </c>
      <c r="B43" s="432" t="s">
        <v>184</v>
      </c>
      <c r="C43" s="433" t="str" cm="1">
        <f t="array" ref="C43">IFERROR(VLOOKUP($C$5,'美中-芝加哥'!$A:$CX,INDEX(定位!$A:$W,MATCH($B43,定位!$A:$A,0),MATCH("*"&amp;$D$5&amp;"*"&amp;"-BS",定位!$1:$1,0)),FALSE),"-")</f>
        <v>-</v>
      </c>
      <c r="D43" s="434" t="str" cm="1">
        <f t="array" ref="D43">IFERROR(VLOOKUP($C$5,'美中-芝加哥'!$A:$CX,INDEX(定位!$A:$W,MATCH($B43,定位!$A:$A,0),MATCH("*"&amp;$D$5&amp;"*"&amp;"-NBS",定位!$1:$1,0)),FALSE),"-")</f>
        <v>-</v>
      </c>
      <c r="E43" s="434" t="str">
        <f>IFERROR(VLOOKUP($C$5,'美中-芝加哥'!$A:$CX,_xlfn.XLOOKUP($B43,定位!A:A,定位!V:V),FALSE),"-")</f>
        <v>-</v>
      </c>
      <c r="F43" s="434" t="str">
        <f>IFERROR(VLOOKUP($C$5,'美中-芝加哥'!$A:$CX,_xlfn.XLOOKUP($B43,定位!A:A,定位!W:W),FALSE),"-")</f>
        <v>-</v>
      </c>
      <c r="G43" s="435" t="str">
        <f t="shared" si="3"/>
        <v>FBA卡派包税:【10-49KG:+1元/KG】</v>
      </c>
    </row>
  </sheetData>
  <sheetProtection algorithmName="SHA-512" hashValue="EBEP3Klbo7XSX1U59gownnJhw2nPPFWuaT5pPmRICw6YDBTbHxb9ywFuUY9cC7psIPwKj2Q0tCOcdMD2k0Cp8Q==" saltValue="meHqCdEMkm/PGTPRZD3IwQ==" spinCount="100000" sheet="1" objects="1" formatCells="0"/>
  <mergeCells count="11">
    <mergeCell ref="A1:O2"/>
    <mergeCell ref="N4:O5"/>
    <mergeCell ref="U4:W5"/>
    <mergeCell ref="A3:G3"/>
    <mergeCell ref="I3:O3"/>
    <mergeCell ref="Q3:W3"/>
    <mergeCell ref="G4:G5"/>
    <mergeCell ref="A4:B5"/>
    <mergeCell ref="E4:F5"/>
    <mergeCell ref="I4:J5"/>
    <mergeCell ref="Q4:R5"/>
  </mergeCells>
  <phoneticPr fontId="233" type="noConversion"/>
  <dataValidations count="1">
    <dataValidation allowBlank="1" showInputMessage="1" showErrorMessage="1" sqref="C5:D5 K5:M5 S5:T5" xr:uid="{00000000-0002-0000-0300-000000000000}"/>
  </dataValidations>
  <hyperlinks>
    <hyperlink ref="N4:O5" location="价格查询表!I33" display="注意事项如下" xr:uid="{00000000-0004-0000-0300-000000000000}"/>
    <hyperlink ref="E4:F5" location="价格查询表!A33" display="注意事项如下" xr:uid="{00000000-0004-0000-0300-000001000000}"/>
    <hyperlink ref="U4:V5" location="价格查询表!A33" display="注意事项如下" xr:uid="{00000000-0004-0000-0300-000002000000}"/>
    <hyperlink ref="R9:R10" location="美西直送系列!A1" display="加拿大加东直航30日达-UPS派" xr:uid="{00000000-0004-0000-0300-000003000000}"/>
    <hyperlink ref="R11" location="加拿大加西UPS!A1" display="加拿大加西直航30日达-UPS派" xr:uid="{00000000-0004-0000-0300-000004000000}"/>
    <hyperlink ref="R8" location="加拿大加东卡派!A1" display="加拿大加东直航30日达-卡派" xr:uid="{00000000-0004-0000-0300-000005000000}"/>
    <hyperlink ref="R16:R19" location="加拿大加东卡派!A1" display="美转加加东25日达-卡派（OA）" xr:uid="{00000000-0004-0000-0300-000006000000}"/>
    <hyperlink ref="R10" location="加拿大加西卡派!A1" display="加拿大加西直航30日达-卡派" xr:uid="{00000000-0004-0000-0300-000007000000}"/>
    <hyperlink ref="R20:R23" location="加拿大加东UPS!A1" display="美转加加东20日达-卡派（HD）" xr:uid="{00000000-0004-0000-0300-000008000000}"/>
    <hyperlink ref="R9" location="加拿大加东UPS!A1" display="加拿大加东直航30日达-UPS派" xr:uid="{00000000-0004-0000-0300-000009000000}"/>
    <hyperlink ref="R24:R27" location="加拿大加西卡派!A1" display="美转加加东19日达-卡派（EXX）" xr:uid="{00000000-0004-0000-0300-00000A000000}"/>
    <hyperlink ref="R13:R14" location="美西直送系列!A1" display="加拿大加东直航33日达-UPS派" xr:uid="{00000000-0004-0000-0300-00000B000000}"/>
    <hyperlink ref="R15" location="加拿大加西UPS!A1" display="加拿大加西直航33日达-UPS派" xr:uid="{00000000-0004-0000-0300-00000C000000}"/>
    <hyperlink ref="R12" location="加拿大加东卡派!A1" display="加拿大加东直航33日达-卡派" xr:uid="{00000000-0004-0000-0300-00000D000000}"/>
    <hyperlink ref="R14" location="加拿大加西卡派!A1" display="加拿大加西直航33日达-卡派" xr:uid="{00000000-0004-0000-0300-00000E000000}"/>
    <hyperlink ref="R13" location="加拿大加东UPS!A1" display="加拿大加东直航33日达-UPS派" xr:uid="{00000000-0004-0000-0300-00000F000000}"/>
    <hyperlink ref="J18" location="'英国海运-卡派(23-40) '!A1" display="英国海卡(特价）-KG价" xr:uid="{00000000-0004-0000-0300-000010000000}"/>
    <hyperlink ref="J19" location="'英国海运-卡派(23-40) '!A1" display="英国海卡-CBM价" xr:uid="{00000000-0004-0000-0300-000011000000}"/>
    <hyperlink ref="J20:J22" location="'英国海运-海派(23-40)'!A1" display="英国海派-DPD派" xr:uid="{00000000-0004-0000-0300-000012000000}"/>
    <hyperlink ref="J14:J17" location="'英国中英专车(20-25)'!A1" display="中英专车-卡派" xr:uid="{00000000-0004-0000-0300-000013000000}"/>
    <hyperlink ref="J12:J13" location="'英国陆运(18-23)'!A1" display="苏新号-中英卡航20日达-卡派" xr:uid="{00000000-0004-0000-0300-000014000000}"/>
    <hyperlink ref="J8:J9" location="'英国陆运(18-23)'!A1" display="英国快铁25日达-卡派" xr:uid="{00000000-0004-0000-0300-000015000000}"/>
    <hyperlink ref="J8" location="'英国铁运专线(18-23)'!A1" display="英国快铁25日达-卡派" xr:uid="{00000000-0004-0000-0300-000016000000}"/>
    <hyperlink ref="R28:R31" location="加拿大加西UPS!A1" display="美转加MAX加东17日达-卡派" xr:uid="{00000000-0004-0000-0300-000017000000}"/>
    <hyperlink ref="J9" location="'英国铁运专线(18-23)'!A1" display="英国快铁25日达-DPD派" xr:uid="{00000000-0004-0000-0300-000018000000}"/>
    <hyperlink ref="R32:R35" location="加拿大加西UPS!A1" display="美转加CLX加东16日达-卡派" xr:uid="{00000000-0004-0000-0300-000019000000}"/>
  </hyperlinks>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
  <dimension ref="A1:W66"/>
  <sheetViews>
    <sheetView workbookViewId="0">
      <selection activeCell="A51" sqref="A51"/>
    </sheetView>
  </sheetViews>
  <sheetFormatPr defaultColWidth="25.265625" defaultRowHeight="15"/>
  <cols>
    <col min="1" max="1" width="35.3984375" style="9" customWidth="1"/>
    <col min="2" max="23" width="14.265625" style="9" customWidth="1"/>
    <col min="24" max="24" width="25.265625" style="9" customWidth="1"/>
    <col min="25" max="16384" width="25.265625" style="9"/>
  </cols>
  <sheetData>
    <row r="1" spans="1:23" ht="47.25">
      <c r="A1" s="408" t="s">
        <v>2</v>
      </c>
      <c r="B1" s="409" t="s">
        <v>185</v>
      </c>
      <c r="C1" s="409" t="s">
        <v>186</v>
      </c>
      <c r="D1" s="409" t="s">
        <v>187</v>
      </c>
      <c r="E1" s="409" t="s">
        <v>188</v>
      </c>
      <c r="F1" s="409" t="s">
        <v>189</v>
      </c>
      <c r="G1" s="409" t="s">
        <v>190</v>
      </c>
      <c r="H1" s="409" t="s">
        <v>191</v>
      </c>
      <c r="I1" s="409" t="s">
        <v>192</v>
      </c>
      <c r="J1" s="409" t="s">
        <v>193</v>
      </c>
      <c r="K1" s="409" t="s">
        <v>194</v>
      </c>
      <c r="L1" s="409" t="s">
        <v>195</v>
      </c>
      <c r="M1" s="409" t="s">
        <v>196</v>
      </c>
      <c r="N1" s="409" t="s">
        <v>197</v>
      </c>
      <c r="O1" s="409" t="s">
        <v>198</v>
      </c>
      <c r="P1" s="409" t="s">
        <v>199</v>
      </c>
      <c r="Q1" s="409" t="s">
        <v>200</v>
      </c>
      <c r="R1" s="409" t="s">
        <v>201</v>
      </c>
      <c r="S1" s="409" t="s">
        <v>202</v>
      </c>
      <c r="T1" s="409" t="s">
        <v>203</v>
      </c>
      <c r="U1" s="409" t="s">
        <v>204</v>
      </c>
      <c r="V1" s="410" t="s">
        <v>205</v>
      </c>
      <c r="W1" s="410" t="s">
        <v>206</v>
      </c>
    </row>
    <row r="2" spans="1:23" ht="15.75">
      <c r="A2" s="408" t="s">
        <v>98</v>
      </c>
      <c r="B2" s="321">
        <v>2</v>
      </c>
      <c r="C2" s="321">
        <v>3</v>
      </c>
      <c r="D2" s="321">
        <v>4</v>
      </c>
      <c r="E2" s="321">
        <v>5</v>
      </c>
      <c r="F2" s="321">
        <v>6</v>
      </c>
      <c r="G2" s="321">
        <v>7</v>
      </c>
      <c r="H2" s="321">
        <v>8</v>
      </c>
      <c r="I2" s="321">
        <v>9</v>
      </c>
      <c r="J2" s="321">
        <v>10</v>
      </c>
      <c r="K2" s="321">
        <v>11</v>
      </c>
      <c r="L2" s="321">
        <v>12</v>
      </c>
      <c r="M2" s="321">
        <v>13</v>
      </c>
      <c r="N2" s="321">
        <v>14</v>
      </c>
      <c r="O2" s="321">
        <v>15</v>
      </c>
      <c r="P2" s="321">
        <v>16</v>
      </c>
      <c r="Q2" s="321">
        <v>17</v>
      </c>
      <c r="R2" s="321">
        <v>18</v>
      </c>
      <c r="S2" s="321">
        <v>19</v>
      </c>
      <c r="T2" s="321">
        <v>20</v>
      </c>
      <c r="U2" s="321">
        <v>21</v>
      </c>
      <c r="V2" s="321">
        <v>22</v>
      </c>
      <c r="W2" s="321">
        <v>23</v>
      </c>
    </row>
    <row r="3" spans="1:23" ht="15.75">
      <c r="A3" s="408" t="s">
        <v>103</v>
      </c>
      <c r="B3" s="321">
        <f t="shared" ref="B3:W3" si="0">B2+22</f>
        <v>24</v>
      </c>
      <c r="C3" s="321">
        <f t="shared" si="0"/>
        <v>25</v>
      </c>
      <c r="D3" s="321">
        <f t="shared" si="0"/>
        <v>26</v>
      </c>
      <c r="E3" s="321">
        <f t="shared" si="0"/>
        <v>27</v>
      </c>
      <c r="F3" s="321">
        <f t="shared" si="0"/>
        <v>28</v>
      </c>
      <c r="G3" s="321">
        <f t="shared" si="0"/>
        <v>29</v>
      </c>
      <c r="H3" s="321">
        <f t="shared" si="0"/>
        <v>30</v>
      </c>
      <c r="I3" s="321">
        <f t="shared" si="0"/>
        <v>31</v>
      </c>
      <c r="J3" s="321">
        <f t="shared" si="0"/>
        <v>32</v>
      </c>
      <c r="K3" s="321">
        <f t="shared" si="0"/>
        <v>33</v>
      </c>
      <c r="L3" s="321">
        <f t="shared" si="0"/>
        <v>34</v>
      </c>
      <c r="M3" s="321">
        <f t="shared" si="0"/>
        <v>35</v>
      </c>
      <c r="N3" s="321">
        <f t="shared" si="0"/>
        <v>36</v>
      </c>
      <c r="O3" s="321">
        <f t="shared" si="0"/>
        <v>37</v>
      </c>
      <c r="P3" s="321">
        <f t="shared" si="0"/>
        <v>38</v>
      </c>
      <c r="Q3" s="321">
        <f t="shared" si="0"/>
        <v>39</v>
      </c>
      <c r="R3" s="321">
        <f t="shared" si="0"/>
        <v>40</v>
      </c>
      <c r="S3" s="321">
        <f t="shared" si="0"/>
        <v>41</v>
      </c>
      <c r="T3" s="321">
        <f t="shared" si="0"/>
        <v>42</v>
      </c>
      <c r="U3" s="321">
        <f t="shared" si="0"/>
        <v>43</v>
      </c>
      <c r="V3" s="321">
        <f t="shared" si="0"/>
        <v>44</v>
      </c>
      <c r="W3" s="321">
        <f t="shared" si="0"/>
        <v>45</v>
      </c>
    </row>
    <row r="4" spans="1:23" ht="15.75">
      <c r="A4" s="408" t="s">
        <v>106</v>
      </c>
      <c r="B4" s="321">
        <f t="shared" ref="B4:W4" si="1">B3+22</f>
        <v>46</v>
      </c>
      <c r="C4" s="321">
        <f t="shared" si="1"/>
        <v>47</v>
      </c>
      <c r="D4" s="321">
        <f t="shared" si="1"/>
        <v>48</v>
      </c>
      <c r="E4" s="321">
        <f t="shared" si="1"/>
        <v>49</v>
      </c>
      <c r="F4" s="321">
        <f t="shared" si="1"/>
        <v>50</v>
      </c>
      <c r="G4" s="321">
        <f t="shared" si="1"/>
        <v>51</v>
      </c>
      <c r="H4" s="321">
        <f t="shared" si="1"/>
        <v>52</v>
      </c>
      <c r="I4" s="321">
        <f t="shared" si="1"/>
        <v>53</v>
      </c>
      <c r="J4" s="321">
        <f t="shared" si="1"/>
        <v>54</v>
      </c>
      <c r="K4" s="321">
        <f t="shared" si="1"/>
        <v>55</v>
      </c>
      <c r="L4" s="321">
        <f t="shared" si="1"/>
        <v>56</v>
      </c>
      <c r="M4" s="321">
        <f t="shared" si="1"/>
        <v>57</v>
      </c>
      <c r="N4" s="321">
        <f t="shared" si="1"/>
        <v>58</v>
      </c>
      <c r="O4" s="321">
        <f t="shared" si="1"/>
        <v>59</v>
      </c>
      <c r="P4" s="321">
        <f t="shared" si="1"/>
        <v>60</v>
      </c>
      <c r="Q4" s="321">
        <f t="shared" si="1"/>
        <v>61</v>
      </c>
      <c r="R4" s="321">
        <f t="shared" si="1"/>
        <v>62</v>
      </c>
      <c r="S4" s="321">
        <f t="shared" si="1"/>
        <v>63</v>
      </c>
      <c r="T4" s="321">
        <f t="shared" si="1"/>
        <v>64</v>
      </c>
      <c r="U4" s="321">
        <f t="shared" si="1"/>
        <v>65</v>
      </c>
      <c r="V4" s="321">
        <f t="shared" si="1"/>
        <v>66</v>
      </c>
      <c r="W4" s="321">
        <f t="shared" si="1"/>
        <v>67</v>
      </c>
    </row>
    <row r="5" spans="1:23" ht="15.75">
      <c r="A5" s="408" t="s">
        <v>109</v>
      </c>
      <c r="B5" s="321">
        <f t="shared" ref="B5:W5" si="2">B4+22</f>
        <v>68</v>
      </c>
      <c r="C5" s="321">
        <f t="shared" si="2"/>
        <v>69</v>
      </c>
      <c r="D5" s="321">
        <f t="shared" si="2"/>
        <v>70</v>
      </c>
      <c r="E5" s="321">
        <f t="shared" si="2"/>
        <v>71</v>
      </c>
      <c r="F5" s="321">
        <f t="shared" si="2"/>
        <v>72</v>
      </c>
      <c r="G5" s="321">
        <f t="shared" si="2"/>
        <v>73</v>
      </c>
      <c r="H5" s="321">
        <f t="shared" si="2"/>
        <v>74</v>
      </c>
      <c r="I5" s="321">
        <f t="shared" si="2"/>
        <v>75</v>
      </c>
      <c r="J5" s="321">
        <f t="shared" si="2"/>
        <v>76</v>
      </c>
      <c r="K5" s="321">
        <f t="shared" si="2"/>
        <v>77</v>
      </c>
      <c r="L5" s="321">
        <f t="shared" si="2"/>
        <v>78</v>
      </c>
      <c r="M5" s="321">
        <f t="shared" si="2"/>
        <v>79</v>
      </c>
      <c r="N5" s="321">
        <f t="shared" si="2"/>
        <v>80</v>
      </c>
      <c r="O5" s="321">
        <f t="shared" si="2"/>
        <v>81</v>
      </c>
      <c r="P5" s="321">
        <f t="shared" si="2"/>
        <v>82</v>
      </c>
      <c r="Q5" s="321">
        <f t="shared" si="2"/>
        <v>83</v>
      </c>
      <c r="R5" s="321">
        <f t="shared" si="2"/>
        <v>84</v>
      </c>
      <c r="S5" s="321">
        <f t="shared" si="2"/>
        <v>85</v>
      </c>
      <c r="T5" s="321">
        <f t="shared" si="2"/>
        <v>86</v>
      </c>
      <c r="U5" s="321">
        <f t="shared" si="2"/>
        <v>87</v>
      </c>
      <c r="V5" s="321">
        <f t="shared" si="2"/>
        <v>88</v>
      </c>
      <c r="W5" s="321">
        <f t="shared" si="2"/>
        <v>89</v>
      </c>
    </row>
    <row r="6" spans="1:23" ht="15.75">
      <c r="A6" s="408" t="s">
        <v>112</v>
      </c>
      <c r="B6" s="321">
        <v>2</v>
      </c>
      <c r="C6" s="321">
        <v>3</v>
      </c>
      <c r="D6" s="321">
        <v>4</v>
      </c>
      <c r="E6" s="321">
        <v>5</v>
      </c>
      <c r="F6" s="321">
        <v>6</v>
      </c>
      <c r="G6" s="321">
        <v>7</v>
      </c>
      <c r="H6" s="321">
        <v>8</v>
      </c>
      <c r="I6" s="321">
        <v>9</v>
      </c>
      <c r="J6" s="321">
        <v>10</v>
      </c>
      <c r="K6" s="321">
        <v>11</v>
      </c>
      <c r="L6" s="321">
        <v>12</v>
      </c>
      <c r="M6" s="321">
        <v>13</v>
      </c>
      <c r="N6" s="321">
        <v>14</v>
      </c>
      <c r="O6" s="321">
        <v>15</v>
      </c>
      <c r="P6" s="321">
        <v>16</v>
      </c>
      <c r="Q6" s="321">
        <v>17</v>
      </c>
      <c r="R6" s="321">
        <v>18</v>
      </c>
      <c r="S6" s="321">
        <v>19</v>
      </c>
      <c r="T6" s="321">
        <v>20</v>
      </c>
      <c r="U6" s="321">
        <v>21</v>
      </c>
      <c r="V6" s="321">
        <v>22</v>
      </c>
      <c r="W6" s="321">
        <v>23</v>
      </c>
    </row>
    <row r="7" spans="1:23" ht="15.75">
      <c r="A7" s="408" t="s">
        <v>116</v>
      </c>
      <c r="B7" s="321">
        <f t="shared" ref="B7:W7" si="3">B6+22</f>
        <v>24</v>
      </c>
      <c r="C7" s="321">
        <f t="shared" si="3"/>
        <v>25</v>
      </c>
      <c r="D7" s="321">
        <f t="shared" si="3"/>
        <v>26</v>
      </c>
      <c r="E7" s="321">
        <f t="shared" si="3"/>
        <v>27</v>
      </c>
      <c r="F7" s="321">
        <f t="shared" si="3"/>
        <v>28</v>
      </c>
      <c r="G7" s="321">
        <f t="shared" si="3"/>
        <v>29</v>
      </c>
      <c r="H7" s="321">
        <f t="shared" si="3"/>
        <v>30</v>
      </c>
      <c r="I7" s="321">
        <f t="shared" si="3"/>
        <v>31</v>
      </c>
      <c r="J7" s="321">
        <f t="shared" si="3"/>
        <v>32</v>
      </c>
      <c r="K7" s="321">
        <f t="shared" si="3"/>
        <v>33</v>
      </c>
      <c r="L7" s="321">
        <f t="shared" si="3"/>
        <v>34</v>
      </c>
      <c r="M7" s="321">
        <f t="shared" si="3"/>
        <v>35</v>
      </c>
      <c r="N7" s="321">
        <f t="shared" si="3"/>
        <v>36</v>
      </c>
      <c r="O7" s="321">
        <f t="shared" si="3"/>
        <v>37</v>
      </c>
      <c r="P7" s="321">
        <f t="shared" si="3"/>
        <v>38</v>
      </c>
      <c r="Q7" s="321">
        <f t="shared" si="3"/>
        <v>39</v>
      </c>
      <c r="R7" s="321">
        <f t="shared" si="3"/>
        <v>40</v>
      </c>
      <c r="S7" s="321">
        <f t="shared" si="3"/>
        <v>41</v>
      </c>
      <c r="T7" s="321">
        <f t="shared" si="3"/>
        <v>42</v>
      </c>
      <c r="U7" s="321">
        <f t="shared" si="3"/>
        <v>43</v>
      </c>
      <c r="V7" s="321">
        <f t="shared" si="3"/>
        <v>44</v>
      </c>
      <c r="W7" s="321">
        <f t="shared" si="3"/>
        <v>45</v>
      </c>
    </row>
    <row r="8" spans="1:23" ht="15.75">
      <c r="A8" s="408" t="s">
        <v>119</v>
      </c>
      <c r="B8" s="321">
        <v>2</v>
      </c>
      <c r="C8" s="321">
        <v>3</v>
      </c>
      <c r="D8" s="321">
        <v>4</v>
      </c>
      <c r="E8" s="321">
        <v>5</v>
      </c>
      <c r="F8" s="321">
        <v>6</v>
      </c>
      <c r="G8" s="321">
        <v>7</v>
      </c>
      <c r="H8" s="321">
        <v>8</v>
      </c>
      <c r="I8" s="321">
        <v>9</v>
      </c>
      <c r="J8" s="321">
        <v>10</v>
      </c>
      <c r="K8" s="321">
        <v>11</v>
      </c>
      <c r="L8" s="321">
        <v>12</v>
      </c>
      <c r="M8" s="321">
        <v>13</v>
      </c>
      <c r="N8" s="321">
        <v>14</v>
      </c>
      <c r="O8" s="321">
        <v>15</v>
      </c>
      <c r="P8" s="321">
        <v>16</v>
      </c>
      <c r="Q8" s="321">
        <v>17</v>
      </c>
      <c r="R8" s="321">
        <v>18</v>
      </c>
      <c r="S8" s="321">
        <v>19</v>
      </c>
      <c r="T8" s="321">
        <v>20</v>
      </c>
      <c r="U8" s="321">
        <v>21</v>
      </c>
      <c r="V8" s="321">
        <v>22</v>
      </c>
      <c r="W8" s="321">
        <v>23</v>
      </c>
    </row>
    <row r="9" spans="1:23" ht="15.75">
      <c r="A9" s="408" t="s">
        <v>122</v>
      </c>
      <c r="B9" s="321">
        <f t="shared" ref="B9:W9" si="4">B8+22</f>
        <v>24</v>
      </c>
      <c r="C9" s="321">
        <f t="shared" si="4"/>
        <v>25</v>
      </c>
      <c r="D9" s="321">
        <f t="shared" si="4"/>
        <v>26</v>
      </c>
      <c r="E9" s="321">
        <f t="shared" si="4"/>
        <v>27</v>
      </c>
      <c r="F9" s="321">
        <f t="shared" si="4"/>
        <v>28</v>
      </c>
      <c r="G9" s="321">
        <f t="shared" si="4"/>
        <v>29</v>
      </c>
      <c r="H9" s="321">
        <f t="shared" si="4"/>
        <v>30</v>
      </c>
      <c r="I9" s="321">
        <f t="shared" si="4"/>
        <v>31</v>
      </c>
      <c r="J9" s="321">
        <f t="shared" si="4"/>
        <v>32</v>
      </c>
      <c r="K9" s="321">
        <f t="shared" si="4"/>
        <v>33</v>
      </c>
      <c r="L9" s="321">
        <f t="shared" si="4"/>
        <v>34</v>
      </c>
      <c r="M9" s="321">
        <f t="shared" si="4"/>
        <v>35</v>
      </c>
      <c r="N9" s="321">
        <f t="shared" si="4"/>
        <v>36</v>
      </c>
      <c r="O9" s="321">
        <f t="shared" si="4"/>
        <v>37</v>
      </c>
      <c r="P9" s="321">
        <f t="shared" si="4"/>
        <v>38</v>
      </c>
      <c r="Q9" s="321">
        <f t="shared" si="4"/>
        <v>39</v>
      </c>
      <c r="R9" s="321">
        <f t="shared" si="4"/>
        <v>40</v>
      </c>
      <c r="S9" s="321">
        <f t="shared" si="4"/>
        <v>41</v>
      </c>
      <c r="T9" s="321">
        <f t="shared" si="4"/>
        <v>42</v>
      </c>
      <c r="U9" s="321">
        <f t="shared" si="4"/>
        <v>43</v>
      </c>
      <c r="V9" s="321">
        <f t="shared" si="4"/>
        <v>44</v>
      </c>
      <c r="W9" s="321">
        <f t="shared" si="4"/>
        <v>45</v>
      </c>
    </row>
    <row r="10" spans="1:23" ht="15.75">
      <c r="A10" s="408" t="s">
        <v>207</v>
      </c>
      <c r="B10" s="321">
        <f>B11+22</f>
        <v>24</v>
      </c>
      <c r="C10" s="321">
        <f t="shared" ref="C10:W10" si="5">C11+22</f>
        <v>25</v>
      </c>
      <c r="D10" s="321">
        <f t="shared" si="5"/>
        <v>26</v>
      </c>
      <c r="E10" s="321">
        <f t="shared" si="5"/>
        <v>27</v>
      </c>
      <c r="F10" s="321">
        <f t="shared" si="5"/>
        <v>28</v>
      </c>
      <c r="G10" s="321">
        <f t="shared" si="5"/>
        <v>29</v>
      </c>
      <c r="H10" s="321">
        <f t="shared" si="5"/>
        <v>30</v>
      </c>
      <c r="I10" s="321">
        <f t="shared" si="5"/>
        <v>31</v>
      </c>
      <c r="J10" s="321">
        <f t="shared" si="5"/>
        <v>32</v>
      </c>
      <c r="K10" s="321">
        <f t="shared" si="5"/>
        <v>33</v>
      </c>
      <c r="L10" s="321">
        <f t="shared" si="5"/>
        <v>34</v>
      </c>
      <c r="M10" s="321">
        <f t="shared" si="5"/>
        <v>35</v>
      </c>
      <c r="N10" s="321">
        <f t="shared" si="5"/>
        <v>36</v>
      </c>
      <c r="O10" s="321">
        <f t="shared" si="5"/>
        <v>37</v>
      </c>
      <c r="P10" s="321">
        <f t="shared" si="5"/>
        <v>38</v>
      </c>
      <c r="Q10" s="321">
        <f t="shared" si="5"/>
        <v>39</v>
      </c>
      <c r="R10" s="321">
        <f t="shared" si="5"/>
        <v>40</v>
      </c>
      <c r="S10" s="321">
        <f t="shared" si="5"/>
        <v>41</v>
      </c>
      <c r="T10" s="321">
        <f t="shared" si="5"/>
        <v>42</v>
      </c>
      <c r="U10" s="321">
        <f t="shared" si="5"/>
        <v>43</v>
      </c>
      <c r="V10" s="321">
        <f t="shared" si="5"/>
        <v>44</v>
      </c>
      <c r="W10" s="321">
        <f t="shared" si="5"/>
        <v>45</v>
      </c>
    </row>
    <row r="11" spans="1:23" ht="15.75">
      <c r="A11" s="408" t="s">
        <v>126</v>
      </c>
      <c r="B11" s="321">
        <v>2</v>
      </c>
      <c r="C11" s="321">
        <v>3</v>
      </c>
      <c r="D11" s="321">
        <v>4</v>
      </c>
      <c r="E11" s="321">
        <v>5</v>
      </c>
      <c r="F11" s="321">
        <v>6</v>
      </c>
      <c r="G11" s="321">
        <v>7</v>
      </c>
      <c r="H11" s="321">
        <v>8</v>
      </c>
      <c r="I11" s="321">
        <v>9</v>
      </c>
      <c r="J11" s="321">
        <v>10</v>
      </c>
      <c r="K11" s="321">
        <v>11</v>
      </c>
      <c r="L11" s="321">
        <v>12</v>
      </c>
      <c r="M11" s="321">
        <v>13</v>
      </c>
      <c r="N11" s="321">
        <v>14</v>
      </c>
      <c r="O11" s="321">
        <v>15</v>
      </c>
      <c r="P11" s="321">
        <v>16</v>
      </c>
      <c r="Q11" s="321">
        <v>17</v>
      </c>
      <c r="R11" s="321">
        <v>18</v>
      </c>
      <c r="S11" s="321">
        <v>19</v>
      </c>
      <c r="T11" s="321">
        <v>20</v>
      </c>
      <c r="U11" s="321">
        <v>21</v>
      </c>
      <c r="V11" s="321">
        <v>22</v>
      </c>
      <c r="W11" s="321">
        <v>23</v>
      </c>
    </row>
    <row r="12" spans="1:23" ht="15.75">
      <c r="A12" s="408" t="s">
        <v>130</v>
      </c>
      <c r="B12" s="321">
        <v>2</v>
      </c>
      <c r="C12" s="321">
        <v>3</v>
      </c>
      <c r="D12" s="321">
        <v>4</v>
      </c>
      <c r="E12" s="321">
        <v>5</v>
      </c>
      <c r="F12" s="321">
        <v>6</v>
      </c>
      <c r="G12" s="321">
        <v>7</v>
      </c>
      <c r="H12" s="321">
        <v>8</v>
      </c>
      <c r="I12" s="321">
        <v>9</v>
      </c>
      <c r="J12" s="321">
        <v>10</v>
      </c>
      <c r="K12" s="321">
        <v>11</v>
      </c>
      <c r="L12" s="321">
        <v>12</v>
      </c>
      <c r="M12" s="321">
        <v>13</v>
      </c>
      <c r="N12" s="321">
        <v>14</v>
      </c>
      <c r="O12" s="321">
        <v>15</v>
      </c>
      <c r="P12" s="321">
        <v>16</v>
      </c>
      <c r="Q12" s="321">
        <v>17</v>
      </c>
      <c r="R12" s="321">
        <v>18</v>
      </c>
      <c r="S12" s="321">
        <v>19</v>
      </c>
      <c r="T12" s="321">
        <v>20</v>
      </c>
      <c r="U12" s="321">
        <v>21</v>
      </c>
      <c r="V12" s="321">
        <v>22</v>
      </c>
      <c r="W12" s="321">
        <v>23</v>
      </c>
    </row>
    <row r="13" spans="1:23" ht="15.75">
      <c r="A13" s="408" t="s">
        <v>134</v>
      </c>
      <c r="B13" s="321">
        <f t="shared" ref="B13:W13" si="6">B12+22</f>
        <v>24</v>
      </c>
      <c r="C13" s="321">
        <f t="shared" si="6"/>
        <v>25</v>
      </c>
      <c r="D13" s="321">
        <f t="shared" si="6"/>
        <v>26</v>
      </c>
      <c r="E13" s="321">
        <f t="shared" si="6"/>
        <v>27</v>
      </c>
      <c r="F13" s="321">
        <f t="shared" si="6"/>
        <v>28</v>
      </c>
      <c r="G13" s="321">
        <f t="shared" si="6"/>
        <v>29</v>
      </c>
      <c r="H13" s="321">
        <f t="shared" si="6"/>
        <v>30</v>
      </c>
      <c r="I13" s="321">
        <f t="shared" si="6"/>
        <v>31</v>
      </c>
      <c r="J13" s="321">
        <f t="shared" si="6"/>
        <v>32</v>
      </c>
      <c r="K13" s="321">
        <f t="shared" si="6"/>
        <v>33</v>
      </c>
      <c r="L13" s="321">
        <f t="shared" si="6"/>
        <v>34</v>
      </c>
      <c r="M13" s="321">
        <f t="shared" si="6"/>
        <v>35</v>
      </c>
      <c r="N13" s="321">
        <f t="shared" si="6"/>
        <v>36</v>
      </c>
      <c r="O13" s="321">
        <f t="shared" si="6"/>
        <v>37</v>
      </c>
      <c r="P13" s="321">
        <f t="shared" si="6"/>
        <v>38</v>
      </c>
      <c r="Q13" s="321">
        <f t="shared" si="6"/>
        <v>39</v>
      </c>
      <c r="R13" s="321">
        <f t="shared" si="6"/>
        <v>40</v>
      </c>
      <c r="S13" s="321">
        <f t="shared" si="6"/>
        <v>41</v>
      </c>
      <c r="T13" s="321">
        <f t="shared" si="6"/>
        <v>42</v>
      </c>
      <c r="U13" s="321">
        <f t="shared" si="6"/>
        <v>43</v>
      </c>
      <c r="V13" s="321">
        <f t="shared" si="6"/>
        <v>44</v>
      </c>
      <c r="W13" s="321">
        <f t="shared" si="6"/>
        <v>45</v>
      </c>
    </row>
    <row r="14" spans="1:23" ht="15.75">
      <c r="A14" s="408" t="s">
        <v>136</v>
      </c>
      <c r="B14" s="321">
        <f t="shared" ref="B14:W14" si="7">B13+22</f>
        <v>46</v>
      </c>
      <c r="C14" s="321">
        <f t="shared" si="7"/>
        <v>47</v>
      </c>
      <c r="D14" s="321">
        <f t="shared" si="7"/>
        <v>48</v>
      </c>
      <c r="E14" s="321">
        <f t="shared" si="7"/>
        <v>49</v>
      </c>
      <c r="F14" s="321">
        <f t="shared" si="7"/>
        <v>50</v>
      </c>
      <c r="G14" s="321">
        <f t="shared" si="7"/>
        <v>51</v>
      </c>
      <c r="H14" s="321">
        <f t="shared" si="7"/>
        <v>52</v>
      </c>
      <c r="I14" s="321">
        <f t="shared" si="7"/>
        <v>53</v>
      </c>
      <c r="J14" s="321">
        <f t="shared" si="7"/>
        <v>54</v>
      </c>
      <c r="K14" s="321">
        <f t="shared" si="7"/>
        <v>55</v>
      </c>
      <c r="L14" s="321">
        <f t="shared" si="7"/>
        <v>56</v>
      </c>
      <c r="M14" s="321">
        <f t="shared" si="7"/>
        <v>57</v>
      </c>
      <c r="N14" s="321">
        <f t="shared" si="7"/>
        <v>58</v>
      </c>
      <c r="O14" s="321">
        <f t="shared" si="7"/>
        <v>59</v>
      </c>
      <c r="P14" s="321">
        <f t="shared" si="7"/>
        <v>60</v>
      </c>
      <c r="Q14" s="321">
        <f t="shared" si="7"/>
        <v>61</v>
      </c>
      <c r="R14" s="321">
        <f t="shared" si="7"/>
        <v>62</v>
      </c>
      <c r="S14" s="321">
        <f t="shared" si="7"/>
        <v>63</v>
      </c>
      <c r="T14" s="321">
        <f t="shared" si="7"/>
        <v>64</v>
      </c>
      <c r="U14" s="321">
        <f t="shared" si="7"/>
        <v>65</v>
      </c>
      <c r="V14" s="321">
        <f t="shared" si="7"/>
        <v>66</v>
      </c>
      <c r="W14" s="321">
        <f t="shared" si="7"/>
        <v>67</v>
      </c>
    </row>
    <row r="15" spans="1:23" ht="15.75">
      <c r="A15" s="408" t="s">
        <v>140</v>
      </c>
      <c r="B15" s="321">
        <v>2</v>
      </c>
      <c r="C15" s="321">
        <v>3</v>
      </c>
      <c r="D15" s="321">
        <v>4</v>
      </c>
      <c r="E15" s="321">
        <v>5</v>
      </c>
      <c r="F15" s="321">
        <v>6</v>
      </c>
      <c r="G15" s="321">
        <v>7</v>
      </c>
      <c r="H15" s="321">
        <v>8</v>
      </c>
      <c r="I15" s="321">
        <v>9</v>
      </c>
      <c r="J15" s="321">
        <v>10</v>
      </c>
      <c r="K15" s="321">
        <v>11</v>
      </c>
      <c r="L15" s="321">
        <v>12</v>
      </c>
      <c r="M15" s="321">
        <v>13</v>
      </c>
      <c r="N15" s="321">
        <v>14</v>
      </c>
      <c r="O15" s="321">
        <v>15</v>
      </c>
      <c r="P15" s="321">
        <v>16</v>
      </c>
      <c r="Q15" s="321">
        <v>17</v>
      </c>
      <c r="R15" s="321">
        <v>18</v>
      </c>
      <c r="S15" s="321">
        <v>19</v>
      </c>
      <c r="T15" s="321">
        <v>20</v>
      </c>
      <c r="U15" s="321">
        <v>21</v>
      </c>
      <c r="V15" s="321">
        <v>22</v>
      </c>
      <c r="W15" s="321">
        <v>23</v>
      </c>
    </row>
    <row r="16" spans="1:23" ht="15.75">
      <c r="A16" s="408" t="s">
        <v>142</v>
      </c>
      <c r="B16" s="321">
        <f t="shared" ref="B16:W16" si="8">B15+22</f>
        <v>24</v>
      </c>
      <c r="C16" s="321">
        <f t="shared" si="8"/>
        <v>25</v>
      </c>
      <c r="D16" s="321">
        <f t="shared" si="8"/>
        <v>26</v>
      </c>
      <c r="E16" s="321">
        <f t="shared" si="8"/>
        <v>27</v>
      </c>
      <c r="F16" s="321">
        <f t="shared" si="8"/>
        <v>28</v>
      </c>
      <c r="G16" s="321">
        <f t="shared" si="8"/>
        <v>29</v>
      </c>
      <c r="H16" s="321">
        <f t="shared" si="8"/>
        <v>30</v>
      </c>
      <c r="I16" s="321">
        <f t="shared" si="8"/>
        <v>31</v>
      </c>
      <c r="J16" s="321">
        <f t="shared" si="8"/>
        <v>32</v>
      </c>
      <c r="K16" s="321">
        <f t="shared" si="8"/>
        <v>33</v>
      </c>
      <c r="L16" s="321">
        <f t="shared" si="8"/>
        <v>34</v>
      </c>
      <c r="M16" s="321">
        <f t="shared" si="8"/>
        <v>35</v>
      </c>
      <c r="N16" s="321">
        <f t="shared" si="8"/>
        <v>36</v>
      </c>
      <c r="O16" s="321">
        <f t="shared" si="8"/>
        <v>37</v>
      </c>
      <c r="P16" s="321">
        <f t="shared" si="8"/>
        <v>38</v>
      </c>
      <c r="Q16" s="321">
        <f t="shared" si="8"/>
        <v>39</v>
      </c>
      <c r="R16" s="321">
        <f t="shared" si="8"/>
        <v>40</v>
      </c>
      <c r="S16" s="321">
        <f t="shared" si="8"/>
        <v>41</v>
      </c>
      <c r="T16" s="321">
        <f t="shared" si="8"/>
        <v>42</v>
      </c>
      <c r="U16" s="321">
        <f t="shared" si="8"/>
        <v>43</v>
      </c>
      <c r="V16" s="321">
        <f t="shared" si="8"/>
        <v>44</v>
      </c>
      <c r="W16" s="321">
        <f t="shared" si="8"/>
        <v>45</v>
      </c>
    </row>
    <row r="17" spans="1:23" ht="15.75">
      <c r="A17" s="408" t="s">
        <v>146</v>
      </c>
      <c r="B17" s="321">
        <f t="shared" ref="B17:W17" si="9">B16+22</f>
        <v>46</v>
      </c>
      <c r="C17" s="321">
        <f t="shared" si="9"/>
        <v>47</v>
      </c>
      <c r="D17" s="321">
        <f t="shared" si="9"/>
        <v>48</v>
      </c>
      <c r="E17" s="321">
        <f t="shared" si="9"/>
        <v>49</v>
      </c>
      <c r="F17" s="321">
        <f t="shared" si="9"/>
        <v>50</v>
      </c>
      <c r="G17" s="321">
        <f t="shared" si="9"/>
        <v>51</v>
      </c>
      <c r="H17" s="321">
        <f t="shared" si="9"/>
        <v>52</v>
      </c>
      <c r="I17" s="321">
        <f t="shared" si="9"/>
        <v>53</v>
      </c>
      <c r="J17" s="321">
        <f t="shared" si="9"/>
        <v>54</v>
      </c>
      <c r="K17" s="321">
        <f t="shared" si="9"/>
        <v>55</v>
      </c>
      <c r="L17" s="321">
        <f t="shared" si="9"/>
        <v>56</v>
      </c>
      <c r="M17" s="321">
        <f t="shared" si="9"/>
        <v>57</v>
      </c>
      <c r="N17" s="321">
        <f t="shared" si="9"/>
        <v>58</v>
      </c>
      <c r="O17" s="321">
        <f t="shared" si="9"/>
        <v>59</v>
      </c>
      <c r="P17" s="321">
        <f t="shared" si="9"/>
        <v>60</v>
      </c>
      <c r="Q17" s="321">
        <f t="shared" si="9"/>
        <v>61</v>
      </c>
      <c r="R17" s="321">
        <f t="shared" si="9"/>
        <v>62</v>
      </c>
      <c r="S17" s="321">
        <f t="shared" si="9"/>
        <v>63</v>
      </c>
      <c r="T17" s="321">
        <f t="shared" si="9"/>
        <v>64</v>
      </c>
      <c r="U17" s="321">
        <f t="shared" si="9"/>
        <v>65</v>
      </c>
      <c r="V17" s="321">
        <f t="shared" si="9"/>
        <v>66</v>
      </c>
      <c r="W17" s="321">
        <f t="shared" si="9"/>
        <v>67</v>
      </c>
    </row>
    <row r="18" spans="1:23" ht="15.75">
      <c r="A18" s="408" t="s">
        <v>148</v>
      </c>
      <c r="B18" s="321">
        <f t="shared" ref="B18:W18" si="10">B17+22</f>
        <v>68</v>
      </c>
      <c r="C18" s="321">
        <f t="shared" si="10"/>
        <v>69</v>
      </c>
      <c r="D18" s="321">
        <f t="shared" si="10"/>
        <v>70</v>
      </c>
      <c r="E18" s="321">
        <f t="shared" si="10"/>
        <v>71</v>
      </c>
      <c r="F18" s="321">
        <f t="shared" si="10"/>
        <v>72</v>
      </c>
      <c r="G18" s="321">
        <f t="shared" si="10"/>
        <v>73</v>
      </c>
      <c r="H18" s="321">
        <f t="shared" si="10"/>
        <v>74</v>
      </c>
      <c r="I18" s="321">
        <f t="shared" si="10"/>
        <v>75</v>
      </c>
      <c r="J18" s="321">
        <f t="shared" si="10"/>
        <v>76</v>
      </c>
      <c r="K18" s="321">
        <f t="shared" si="10"/>
        <v>77</v>
      </c>
      <c r="L18" s="321">
        <f t="shared" si="10"/>
        <v>78</v>
      </c>
      <c r="M18" s="321">
        <f t="shared" si="10"/>
        <v>79</v>
      </c>
      <c r="N18" s="321">
        <f t="shared" si="10"/>
        <v>80</v>
      </c>
      <c r="O18" s="321">
        <f t="shared" si="10"/>
        <v>81</v>
      </c>
      <c r="P18" s="321">
        <f t="shared" si="10"/>
        <v>82</v>
      </c>
      <c r="Q18" s="321">
        <f t="shared" si="10"/>
        <v>83</v>
      </c>
      <c r="R18" s="321">
        <f t="shared" si="10"/>
        <v>84</v>
      </c>
      <c r="S18" s="321">
        <f t="shared" si="10"/>
        <v>85</v>
      </c>
      <c r="T18" s="321">
        <f t="shared" si="10"/>
        <v>86</v>
      </c>
      <c r="U18" s="321">
        <f t="shared" si="10"/>
        <v>87</v>
      </c>
      <c r="V18" s="321">
        <f t="shared" si="10"/>
        <v>88</v>
      </c>
      <c r="W18" s="321">
        <f t="shared" si="10"/>
        <v>89</v>
      </c>
    </row>
    <row r="19" spans="1:23" ht="15.75">
      <c r="A19" s="408" t="s">
        <v>151</v>
      </c>
      <c r="B19" s="321">
        <f t="shared" ref="B19:W19" si="11">B18+22</f>
        <v>90</v>
      </c>
      <c r="C19" s="321">
        <f t="shared" si="11"/>
        <v>91</v>
      </c>
      <c r="D19" s="321">
        <f t="shared" si="11"/>
        <v>92</v>
      </c>
      <c r="E19" s="321">
        <f t="shared" si="11"/>
        <v>93</v>
      </c>
      <c r="F19" s="321">
        <f t="shared" si="11"/>
        <v>94</v>
      </c>
      <c r="G19" s="321">
        <f t="shared" si="11"/>
        <v>95</v>
      </c>
      <c r="H19" s="321">
        <f t="shared" si="11"/>
        <v>96</v>
      </c>
      <c r="I19" s="321">
        <f t="shared" si="11"/>
        <v>97</v>
      </c>
      <c r="J19" s="321">
        <f t="shared" si="11"/>
        <v>98</v>
      </c>
      <c r="K19" s="321">
        <f t="shared" si="11"/>
        <v>99</v>
      </c>
      <c r="L19" s="321">
        <f t="shared" si="11"/>
        <v>100</v>
      </c>
      <c r="M19" s="321">
        <f t="shared" si="11"/>
        <v>101</v>
      </c>
      <c r="N19" s="321">
        <f t="shared" si="11"/>
        <v>102</v>
      </c>
      <c r="O19" s="321">
        <f t="shared" si="11"/>
        <v>103</v>
      </c>
      <c r="P19" s="321">
        <f t="shared" si="11"/>
        <v>104</v>
      </c>
      <c r="Q19" s="321">
        <f t="shared" si="11"/>
        <v>105</v>
      </c>
      <c r="R19" s="321">
        <f t="shared" si="11"/>
        <v>106</v>
      </c>
      <c r="S19" s="321">
        <f t="shared" si="11"/>
        <v>107</v>
      </c>
      <c r="T19" s="321">
        <f t="shared" si="11"/>
        <v>108</v>
      </c>
      <c r="U19" s="321">
        <f t="shared" si="11"/>
        <v>109</v>
      </c>
      <c r="V19" s="321">
        <f t="shared" si="11"/>
        <v>110</v>
      </c>
      <c r="W19" s="321">
        <f t="shared" si="11"/>
        <v>111</v>
      </c>
    </row>
    <row r="20" spans="1:23" ht="15.75">
      <c r="A20" s="408" t="s">
        <v>153</v>
      </c>
      <c r="B20" s="321">
        <v>2</v>
      </c>
      <c r="C20" s="321">
        <v>3</v>
      </c>
      <c r="D20" s="321">
        <v>4</v>
      </c>
      <c r="E20" s="321">
        <v>5</v>
      </c>
      <c r="F20" s="321">
        <v>6</v>
      </c>
      <c r="G20" s="321">
        <v>7</v>
      </c>
      <c r="H20" s="321">
        <v>8</v>
      </c>
      <c r="I20" s="321">
        <v>9</v>
      </c>
      <c r="J20" s="321">
        <v>10</v>
      </c>
      <c r="K20" s="321">
        <v>11</v>
      </c>
      <c r="L20" s="321">
        <v>12</v>
      </c>
      <c r="M20" s="321">
        <v>13</v>
      </c>
      <c r="N20" s="321">
        <v>14</v>
      </c>
      <c r="O20" s="321">
        <v>15</v>
      </c>
      <c r="P20" s="321">
        <v>16</v>
      </c>
      <c r="Q20" s="321">
        <v>17</v>
      </c>
      <c r="R20" s="321">
        <v>18</v>
      </c>
      <c r="S20" s="321">
        <v>19</v>
      </c>
      <c r="T20" s="321">
        <v>20</v>
      </c>
      <c r="U20" s="321">
        <v>21</v>
      </c>
      <c r="V20" s="321">
        <v>22</v>
      </c>
      <c r="W20" s="321">
        <v>23</v>
      </c>
    </row>
    <row r="21" spans="1:23" ht="15.75">
      <c r="A21" s="408" t="s">
        <v>155</v>
      </c>
      <c r="B21" s="321">
        <f t="shared" ref="B21:W21" si="12">B20+22</f>
        <v>24</v>
      </c>
      <c r="C21" s="321">
        <f t="shared" si="12"/>
        <v>25</v>
      </c>
      <c r="D21" s="321">
        <f t="shared" si="12"/>
        <v>26</v>
      </c>
      <c r="E21" s="321">
        <f t="shared" si="12"/>
        <v>27</v>
      </c>
      <c r="F21" s="321">
        <f t="shared" si="12"/>
        <v>28</v>
      </c>
      <c r="G21" s="321">
        <f t="shared" si="12"/>
        <v>29</v>
      </c>
      <c r="H21" s="321">
        <f t="shared" si="12"/>
        <v>30</v>
      </c>
      <c r="I21" s="321">
        <f t="shared" si="12"/>
        <v>31</v>
      </c>
      <c r="J21" s="321">
        <f t="shared" si="12"/>
        <v>32</v>
      </c>
      <c r="K21" s="321">
        <f t="shared" si="12"/>
        <v>33</v>
      </c>
      <c r="L21" s="321">
        <f t="shared" si="12"/>
        <v>34</v>
      </c>
      <c r="M21" s="321">
        <f t="shared" si="12"/>
        <v>35</v>
      </c>
      <c r="N21" s="321">
        <f t="shared" si="12"/>
        <v>36</v>
      </c>
      <c r="O21" s="321">
        <f t="shared" si="12"/>
        <v>37</v>
      </c>
      <c r="P21" s="321">
        <f t="shared" si="12"/>
        <v>38</v>
      </c>
      <c r="Q21" s="321">
        <f t="shared" si="12"/>
        <v>39</v>
      </c>
      <c r="R21" s="321">
        <f t="shared" si="12"/>
        <v>40</v>
      </c>
      <c r="S21" s="321">
        <f t="shared" si="12"/>
        <v>41</v>
      </c>
      <c r="T21" s="321">
        <f t="shared" si="12"/>
        <v>42</v>
      </c>
      <c r="U21" s="321">
        <f t="shared" si="12"/>
        <v>43</v>
      </c>
      <c r="V21" s="321">
        <f t="shared" si="12"/>
        <v>44</v>
      </c>
      <c r="W21" s="321">
        <f t="shared" si="12"/>
        <v>45</v>
      </c>
    </row>
    <row r="22" spans="1:23" ht="15.75">
      <c r="A22" s="408" t="s">
        <v>157</v>
      </c>
      <c r="B22" s="321">
        <f t="shared" ref="B22:W22" si="13">B21+22</f>
        <v>46</v>
      </c>
      <c r="C22" s="321">
        <f t="shared" si="13"/>
        <v>47</v>
      </c>
      <c r="D22" s="321">
        <f t="shared" si="13"/>
        <v>48</v>
      </c>
      <c r="E22" s="321">
        <f t="shared" si="13"/>
        <v>49</v>
      </c>
      <c r="F22" s="321">
        <f t="shared" si="13"/>
        <v>50</v>
      </c>
      <c r="G22" s="321">
        <f t="shared" si="13"/>
        <v>51</v>
      </c>
      <c r="H22" s="321">
        <f t="shared" si="13"/>
        <v>52</v>
      </c>
      <c r="I22" s="321">
        <f t="shared" si="13"/>
        <v>53</v>
      </c>
      <c r="J22" s="321">
        <f t="shared" si="13"/>
        <v>54</v>
      </c>
      <c r="K22" s="321">
        <f t="shared" si="13"/>
        <v>55</v>
      </c>
      <c r="L22" s="321">
        <f t="shared" si="13"/>
        <v>56</v>
      </c>
      <c r="M22" s="321">
        <f t="shared" si="13"/>
        <v>57</v>
      </c>
      <c r="N22" s="321">
        <f t="shared" si="13"/>
        <v>58</v>
      </c>
      <c r="O22" s="321">
        <f t="shared" si="13"/>
        <v>59</v>
      </c>
      <c r="P22" s="321">
        <f t="shared" si="13"/>
        <v>60</v>
      </c>
      <c r="Q22" s="321">
        <f t="shared" si="13"/>
        <v>61</v>
      </c>
      <c r="R22" s="321">
        <f t="shared" si="13"/>
        <v>62</v>
      </c>
      <c r="S22" s="321">
        <f t="shared" si="13"/>
        <v>63</v>
      </c>
      <c r="T22" s="321">
        <f t="shared" si="13"/>
        <v>64</v>
      </c>
      <c r="U22" s="321">
        <f t="shared" si="13"/>
        <v>65</v>
      </c>
      <c r="V22" s="321">
        <f t="shared" si="13"/>
        <v>66</v>
      </c>
      <c r="W22" s="321">
        <f t="shared" si="13"/>
        <v>67</v>
      </c>
    </row>
    <row r="23" spans="1:23" ht="15.75">
      <c r="A23" s="408" t="s">
        <v>159</v>
      </c>
      <c r="B23" s="321">
        <v>2</v>
      </c>
      <c r="C23" s="321">
        <v>3</v>
      </c>
      <c r="D23" s="321">
        <v>4</v>
      </c>
      <c r="E23" s="321">
        <v>5</v>
      </c>
      <c r="F23" s="321">
        <v>6</v>
      </c>
      <c r="G23" s="321">
        <v>7</v>
      </c>
      <c r="H23" s="321">
        <v>8</v>
      </c>
      <c r="I23" s="321">
        <v>9</v>
      </c>
      <c r="J23" s="321">
        <v>10</v>
      </c>
      <c r="K23" s="321">
        <v>11</v>
      </c>
      <c r="L23" s="321">
        <v>12</v>
      </c>
      <c r="M23" s="321">
        <v>13</v>
      </c>
      <c r="N23" s="321">
        <v>14</v>
      </c>
      <c r="O23" s="321">
        <v>15</v>
      </c>
      <c r="P23" s="321">
        <v>16</v>
      </c>
      <c r="Q23" s="321">
        <v>17</v>
      </c>
      <c r="R23" s="321">
        <v>18</v>
      </c>
      <c r="S23" s="321">
        <v>19</v>
      </c>
      <c r="T23" s="321">
        <v>20</v>
      </c>
      <c r="U23" s="321">
        <v>21</v>
      </c>
      <c r="V23" s="321">
        <v>22</v>
      </c>
      <c r="W23" s="321">
        <v>23</v>
      </c>
    </row>
    <row r="24" spans="1:23" ht="15.75">
      <c r="A24" s="408" t="s">
        <v>161</v>
      </c>
      <c r="B24" s="321">
        <f t="shared" ref="B24:W24" si="14">B23+22</f>
        <v>24</v>
      </c>
      <c r="C24" s="321">
        <f t="shared" si="14"/>
        <v>25</v>
      </c>
      <c r="D24" s="321">
        <f t="shared" si="14"/>
        <v>26</v>
      </c>
      <c r="E24" s="321">
        <f t="shared" si="14"/>
        <v>27</v>
      </c>
      <c r="F24" s="321">
        <f t="shared" si="14"/>
        <v>28</v>
      </c>
      <c r="G24" s="321">
        <f t="shared" si="14"/>
        <v>29</v>
      </c>
      <c r="H24" s="321">
        <f t="shared" si="14"/>
        <v>30</v>
      </c>
      <c r="I24" s="321">
        <f t="shared" si="14"/>
        <v>31</v>
      </c>
      <c r="J24" s="321">
        <f t="shared" si="14"/>
        <v>32</v>
      </c>
      <c r="K24" s="321">
        <f t="shared" si="14"/>
        <v>33</v>
      </c>
      <c r="L24" s="321">
        <f t="shared" si="14"/>
        <v>34</v>
      </c>
      <c r="M24" s="321">
        <f t="shared" si="14"/>
        <v>35</v>
      </c>
      <c r="N24" s="321">
        <f t="shared" si="14"/>
        <v>36</v>
      </c>
      <c r="O24" s="321">
        <f t="shared" si="14"/>
        <v>37</v>
      </c>
      <c r="P24" s="321">
        <f t="shared" si="14"/>
        <v>38</v>
      </c>
      <c r="Q24" s="321">
        <f t="shared" si="14"/>
        <v>39</v>
      </c>
      <c r="R24" s="321">
        <f t="shared" si="14"/>
        <v>40</v>
      </c>
      <c r="S24" s="321">
        <f t="shared" si="14"/>
        <v>41</v>
      </c>
      <c r="T24" s="321">
        <f t="shared" si="14"/>
        <v>42</v>
      </c>
      <c r="U24" s="321">
        <f t="shared" si="14"/>
        <v>43</v>
      </c>
      <c r="V24" s="321">
        <f t="shared" si="14"/>
        <v>44</v>
      </c>
      <c r="W24" s="321">
        <f t="shared" si="14"/>
        <v>45</v>
      </c>
    </row>
    <row r="25" spans="1:23" ht="15.75">
      <c r="A25" s="408" t="s">
        <v>163</v>
      </c>
      <c r="B25" s="321">
        <f t="shared" ref="B25:W25" si="15">B24+22</f>
        <v>46</v>
      </c>
      <c r="C25" s="321">
        <f t="shared" si="15"/>
        <v>47</v>
      </c>
      <c r="D25" s="321">
        <f t="shared" si="15"/>
        <v>48</v>
      </c>
      <c r="E25" s="321">
        <f t="shared" si="15"/>
        <v>49</v>
      </c>
      <c r="F25" s="321">
        <f t="shared" si="15"/>
        <v>50</v>
      </c>
      <c r="G25" s="321">
        <f t="shared" si="15"/>
        <v>51</v>
      </c>
      <c r="H25" s="321">
        <f t="shared" si="15"/>
        <v>52</v>
      </c>
      <c r="I25" s="321">
        <f t="shared" si="15"/>
        <v>53</v>
      </c>
      <c r="J25" s="321">
        <f t="shared" si="15"/>
        <v>54</v>
      </c>
      <c r="K25" s="321">
        <f t="shared" si="15"/>
        <v>55</v>
      </c>
      <c r="L25" s="321">
        <f t="shared" si="15"/>
        <v>56</v>
      </c>
      <c r="M25" s="321">
        <f t="shared" si="15"/>
        <v>57</v>
      </c>
      <c r="N25" s="321">
        <f t="shared" si="15"/>
        <v>58</v>
      </c>
      <c r="O25" s="321">
        <f t="shared" si="15"/>
        <v>59</v>
      </c>
      <c r="P25" s="321">
        <f t="shared" si="15"/>
        <v>60</v>
      </c>
      <c r="Q25" s="321">
        <f t="shared" si="15"/>
        <v>61</v>
      </c>
      <c r="R25" s="321">
        <f t="shared" si="15"/>
        <v>62</v>
      </c>
      <c r="S25" s="321">
        <f t="shared" si="15"/>
        <v>63</v>
      </c>
      <c r="T25" s="321">
        <f t="shared" si="15"/>
        <v>64</v>
      </c>
      <c r="U25" s="321">
        <f t="shared" si="15"/>
        <v>65</v>
      </c>
      <c r="V25" s="321">
        <f t="shared" si="15"/>
        <v>66</v>
      </c>
      <c r="W25" s="321">
        <f t="shared" si="15"/>
        <v>67</v>
      </c>
    </row>
    <row r="26" spans="1:23" ht="15.75">
      <c r="A26" s="408" t="s">
        <v>166</v>
      </c>
      <c r="B26" s="321">
        <v>2</v>
      </c>
      <c r="C26" s="321">
        <v>3</v>
      </c>
      <c r="D26" s="321">
        <v>4</v>
      </c>
      <c r="E26" s="321">
        <v>5</v>
      </c>
      <c r="F26" s="321">
        <v>6</v>
      </c>
      <c r="G26" s="321">
        <v>7</v>
      </c>
      <c r="H26" s="321">
        <v>8</v>
      </c>
      <c r="I26" s="321">
        <v>9</v>
      </c>
      <c r="J26" s="321">
        <v>10</v>
      </c>
      <c r="K26" s="321">
        <v>11</v>
      </c>
      <c r="L26" s="321">
        <v>12</v>
      </c>
      <c r="M26" s="321">
        <v>13</v>
      </c>
      <c r="N26" s="321">
        <v>14</v>
      </c>
      <c r="O26" s="321">
        <v>15</v>
      </c>
      <c r="P26" s="321">
        <v>16</v>
      </c>
      <c r="Q26" s="321">
        <v>17</v>
      </c>
      <c r="R26" s="321">
        <v>18</v>
      </c>
      <c r="S26" s="321">
        <v>19</v>
      </c>
      <c r="T26" s="321">
        <v>20</v>
      </c>
      <c r="U26" s="321">
        <v>21</v>
      </c>
      <c r="V26" s="321">
        <v>22</v>
      </c>
      <c r="W26" s="321">
        <v>23</v>
      </c>
    </row>
    <row r="27" spans="1:23" ht="15.75">
      <c r="A27" s="408" t="s">
        <v>168</v>
      </c>
      <c r="B27" s="321">
        <f t="shared" ref="B27:W27" si="16">B26+22</f>
        <v>24</v>
      </c>
      <c r="C27" s="321">
        <f t="shared" si="16"/>
        <v>25</v>
      </c>
      <c r="D27" s="321">
        <f t="shared" si="16"/>
        <v>26</v>
      </c>
      <c r="E27" s="321">
        <f t="shared" si="16"/>
        <v>27</v>
      </c>
      <c r="F27" s="321">
        <f t="shared" si="16"/>
        <v>28</v>
      </c>
      <c r="G27" s="321">
        <f t="shared" si="16"/>
        <v>29</v>
      </c>
      <c r="H27" s="321">
        <f t="shared" si="16"/>
        <v>30</v>
      </c>
      <c r="I27" s="321">
        <f t="shared" si="16"/>
        <v>31</v>
      </c>
      <c r="J27" s="321">
        <f t="shared" si="16"/>
        <v>32</v>
      </c>
      <c r="K27" s="321">
        <f t="shared" si="16"/>
        <v>33</v>
      </c>
      <c r="L27" s="321">
        <f t="shared" si="16"/>
        <v>34</v>
      </c>
      <c r="M27" s="321">
        <f t="shared" si="16"/>
        <v>35</v>
      </c>
      <c r="N27" s="321">
        <f t="shared" si="16"/>
        <v>36</v>
      </c>
      <c r="O27" s="321">
        <f t="shared" si="16"/>
        <v>37</v>
      </c>
      <c r="P27" s="321">
        <f t="shared" si="16"/>
        <v>38</v>
      </c>
      <c r="Q27" s="321">
        <f t="shared" si="16"/>
        <v>39</v>
      </c>
      <c r="R27" s="321">
        <f t="shared" si="16"/>
        <v>40</v>
      </c>
      <c r="S27" s="321">
        <f t="shared" si="16"/>
        <v>41</v>
      </c>
      <c r="T27" s="321">
        <f t="shared" si="16"/>
        <v>42</v>
      </c>
      <c r="U27" s="321">
        <f t="shared" si="16"/>
        <v>43</v>
      </c>
      <c r="V27" s="321">
        <f t="shared" si="16"/>
        <v>44</v>
      </c>
      <c r="W27" s="321">
        <f t="shared" si="16"/>
        <v>45</v>
      </c>
    </row>
    <row r="28" spans="1:23" ht="15.75">
      <c r="A28" s="408" t="s">
        <v>171</v>
      </c>
      <c r="B28" s="321">
        <v>2</v>
      </c>
      <c r="C28" s="321">
        <v>3</v>
      </c>
      <c r="D28" s="321">
        <v>4</v>
      </c>
      <c r="E28" s="321">
        <v>5</v>
      </c>
      <c r="F28" s="321">
        <v>6</v>
      </c>
      <c r="G28" s="321">
        <v>7</v>
      </c>
      <c r="H28" s="321">
        <v>8</v>
      </c>
      <c r="I28" s="321">
        <v>9</v>
      </c>
      <c r="J28" s="321">
        <v>10</v>
      </c>
      <c r="K28" s="321">
        <v>11</v>
      </c>
      <c r="L28" s="321">
        <v>12</v>
      </c>
      <c r="M28" s="321">
        <v>13</v>
      </c>
      <c r="N28" s="321">
        <v>14</v>
      </c>
      <c r="O28" s="321">
        <v>15</v>
      </c>
      <c r="P28" s="321">
        <v>16</v>
      </c>
      <c r="Q28" s="321">
        <v>17</v>
      </c>
      <c r="R28" s="321">
        <v>18</v>
      </c>
      <c r="S28" s="321">
        <v>19</v>
      </c>
      <c r="T28" s="321">
        <v>20</v>
      </c>
      <c r="U28" s="321">
        <v>21</v>
      </c>
      <c r="V28" s="321">
        <v>22</v>
      </c>
      <c r="W28" s="321">
        <v>23</v>
      </c>
    </row>
    <row r="29" spans="1:23" ht="15.75">
      <c r="A29" s="408" t="s">
        <v>173</v>
      </c>
      <c r="B29" s="321">
        <f t="shared" ref="B29:W29" si="17">B28+22</f>
        <v>24</v>
      </c>
      <c r="C29" s="321">
        <f t="shared" si="17"/>
        <v>25</v>
      </c>
      <c r="D29" s="321">
        <f t="shared" si="17"/>
        <v>26</v>
      </c>
      <c r="E29" s="321">
        <f t="shared" si="17"/>
        <v>27</v>
      </c>
      <c r="F29" s="321">
        <f t="shared" si="17"/>
        <v>28</v>
      </c>
      <c r="G29" s="321">
        <f t="shared" si="17"/>
        <v>29</v>
      </c>
      <c r="H29" s="321">
        <f t="shared" si="17"/>
        <v>30</v>
      </c>
      <c r="I29" s="321">
        <f t="shared" si="17"/>
        <v>31</v>
      </c>
      <c r="J29" s="321">
        <f t="shared" si="17"/>
        <v>32</v>
      </c>
      <c r="K29" s="321">
        <f t="shared" si="17"/>
        <v>33</v>
      </c>
      <c r="L29" s="321">
        <f t="shared" si="17"/>
        <v>34</v>
      </c>
      <c r="M29" s="321">
        <f t="shared" si="17"/>
        <v>35</v>
      </c>
      <c r="N29" s="321">
        <f t="shared" si="17"/>
        <v>36</v>
      </c>
      <c r="O29" s="321">
        <f t="shared" si="17"/>
        <v>37</v>
      </c>
      <c r="P29" s="321">
        <f t="shared" si="17"/>
        <v>38</v>
      </c>
      <c r="Q29" s="321">
        <f t="shared" si="17"/>
        <v>39</v>
      </c>
      <c r="R29" s="321">
        <f t="shared" si="17"/>
        <v>40</v>
      </c>
      <c r="S29" s="321">
        <f t="shared" si="17"/>
        <v>41</v>
      </c>
      <c r="T29" s="321">
        <f t="shared" si="17"/>
        <v>42</v>
      </c>
      <c r="U29" s="321">
        <f t="shared" si="17"/>
        <v>43</v>
      </c>
      <c r="V29" s="321">
        <f t="shared" si="17"/>
        <v>44</v>
      </c>
      <c r="W29" s="321">
        <f t="shared" si="17"/>
        <v>45</v>
      </c>
    </row>
    <row r="30" spans="1:23" ht="15.75">
      <c r="A30" s="408" t="s">
        <v>175</v>
      </c>
      <c r="B30" s="321">
        <f t="shared" ref="B30:W30" si="18">B29+22</f>
        <v>46</v>
      </c>
      <c r="C30" s="321">
        <f t="shared" si="18"/>
        <v>47</v>
      </c>
      <c r="D30" s="321">
        <f t="shared" si="18"/>
        <v>48</v>
      </c>
      <c r="E30" s="321">
        <f t="shared" si="18"/>
        <v>49</v>
      </c>
      <c r="F30" s="321">
        <f t="shared" si="18"/>
        <v>50</v>
      </c>
      <c r="G30" s="321">
        <f t="shared" si="18"/>
        <v>51</v>
      </c>
      <c r="H30" s="321">
        <f t="shared" si="18"/>
        <v>52</v>
      </c>
      <c r="I30" s="321">
        <f t="shared" si="18"/>
        <v>53</v>
      </c>
      <c r="J30" s="321">
        <f t="shared" si="18"/>
        <v>54</v>
      </c>
      <c r="K30" s="321">
        <f t="shared" si="18"/>
        <v>55</v>
      </c>
      <c r="L30" s="321">
        <f t="shared" si="18"/>
        <v>56</v>
      </c>
      <c r="M30" s="321">
        <f t="shared" si="18"/>
        <v>57</v>
      </c>
      <c r="N30" s="321">
        <f t="shared" si="18"/>
        <v>58</v>
      </c>
      <c r="O30" s="321">
        <f t="shared" si="18"/>
        <v>59</v>
      </c>
      <c r="P30" s="321">
        <f t="shared" si="18"/>
        <v>60</v>
      </c>
      <c r="Q30" s="321">
        <f t="shared" si="18"/>
        <v>61</v>
      </c>
      <c r="R30" s="321">
        <f t="shared" si="18"/>
        <v>62</v>
      </c>
      <c r="S30" s="321">
        <f t="shared" si="18"/>
        <v>63</v>
      </c>
      <c r="T30" s="321">
        <f t="shared" si="18"/>
        <v>64</v>
      </c>
      <c r="U30" s="321">
        <f t="shared" si="18"/>
        <v>65</v>
      </c>
      <c r="V30" s="321">
        <f t="shared" si="18"/>
        <v>66</v>
      </c>
      <c r="W30" s="321">
        <f t="shared" si="18"/>
        <v>67</v>
      </c>
    </row>
    <row r="31" spans="1:23" ht="15.75">
      <c r="A31" s="408" t="s">
        <v>177</v>
      </c>
      <c r="B31" s="321">
        <v>2</v>
      </c>
      <c r="C31" s="321">
        <v>3</v>
      </c>
      <c r="D31" s="321">
        <v>4</v>
      </c>
      <c r="E31" s="321">
        <v>5</v>
      </c>
      <c r="F31" s="321">
        <v>6</v>
      </c>
      <c r="G31" s="321">
        <v>7</v>
      </c>
      <c r="H31" s="321">
        <v>8</v>
      </c>
      <c r="I31" s="321">
        <v>9</v>
      </c>
      <c r="J31" s="321">
        <v>10</v>
      </c>
      <c r="K31" s="321">
        <v>11</v>
      </c>
      <c r="L31" s="321">
        <v>12</v>
      </c>
      <c r="M31" s="321">
        <v>13</v>
      </c>
      <c r="N31" s="321">
        <v>14</v>
      </c>
      <c r="O31" s="321">
        <v>15</v>
      </c>
      <c r="P31" s="321">
        <v>16</v>
      </c>
      <c r="Q31" s="321">
        <v>17</v>
      </c>
      <c r="R31" s="321">
        <v>18</v>
      </c>
      <c r="S31" s="321">
        <v>19</v>
      </c>
      <c r="T31" s="321">
        <v>20</v>
      </c>
      <c r="U31" s="321">
        <v>21</v>
      </c>
      <c r="V31" s="321">
        <v>22</v>
      </c>
      <c r="W31" s="321">
        <v>23</v>
      </c>
    </row>
    <row r="32" spans="1:23" ht="15.75">
      <c r="A32" s="408" t="s">
        <v>178</v>
      </c>
      <c r="B32" s="321">
        <f t="shared" ref="B32:W32" si="19">B31+22</f>
        <v>24</v>
      </c>
      <c r="C32" s="321">
        <f t="shared" si="19"/>
        <v>25</v>
      </c>
      <c r="D32" s="321">
        <f t="shared" si="19"/>
        <v>26</v>
      </c>
      <c r="E32" s="321">
        <f t="shared" si="19"/>
        <v>27</v>
      </c>
      <c r="F32" s="321">
        <f t="shared" si="19"/>
        <v>28</v>
      </c>
      <c r="G32" s="321">
        <f t="shared" si="19"/>
        <v>29</v>
      </c>
      <c r="H32" s="321">
        <f t="shared" si="19"/>
        <v>30</v>
      </c>
      <c r="I32" s="321">
        <f t="shared" si="19"/>
        <v>31</v>
      </c>
      <c r="J32" s="321">
        <f t="shared" si="19"/>
        <v>32</v>
      </c>
      <c r="K32" s="321">
        <f t="shared" si="19"/>
        <v>33</v>
      </c>
      <c r="L32" s="321">
        <f t="shared" si="19"/>
        <v>34</v>
      </c>
      <c r="M32" s="321">
        <f t="shared" si="19"/>
        <v>35</v>
      </c>
      <c r="N32" s="321">
        <f t="shared" si="19"/>
        <v>36</v>
      </c>
      <c r="O32" s="321">
        <f t="shared" si="19"/>
        <v>37</v>
      </c>
      <c r="P32" s="321">
        <f t="shared" si="19"/>
        <v>38</v>
      </c>
      <c r="Q32" s="321">
        <f t="shared" si="19"/>
        <v>39</v>
      </c>
      <c r="R32" s="321">
        <f t="shared" si="19"/>
        <v>40</v>
      </c>
      <c r="S32" s="321">
        <f t="shared" si="19"/>
        <v>41</v>
      </c>
      <c r="T32" s="321">
        <f t="shared" si="19"/>
        <v>42</v>
      </c>
      <c r="U32" s="321">
        <f t="shared" si="19"/>
        <v>43</v>
      </c>
      <c r="V32" s="321">
        <f t="shared" si="19"/>
        <v>44</v>
      </c>
      <c r="W32" s="321">
        <f t="shared" si="19"/>
        <v>45</v>
      </c>
    </row>
    <row r="33" spans="1:23" ht="15.75">
      <c r="A33" s="408" t="s">
        <v>179</v>
      </c>
      <c r="B33" s="321">
        <v>2</v>
      </c>
      <c r="C33" s="321">
        <v>3</v>
      </c>
      <c r="D33" s="321">
        <v>4</v>
      </c>
      <c r="E33" s="321">
        <v>5</v>
      </c>
      <c r="F33" s="321">
        <v>6</v>
      </c>
      <c r="G33" s="321">
        <v>7</v>
      </c>
      <c r="H33" s="321">
        <v>8</v>
      </c>
      <c r="I33" s="321">
        <v>9</v>
      </c>
      <c r="J33" s="321">
        <v>10</v>
      </c>
      <c r="K33" s="321">
        <v>11</v>
      </c>
      <c r="L33" s="321">
        <v>12</v>
      </c>
      <c r="M33" s="321">
        <v>13</v>
      </c>
      <c r="N33" s="321">
        <v>14</v>
      </c>
      <c r="O33" s="321">
        <v>15</v>
      </c>
      <c r="P33" s="321">
        <v>16</v>
      </c>
      <c r="Q33" s="321">
        <v>17</v>
      </c>
      <c r="R33" s="321">
        <v>18</v>
      </c>
      <c r="S33" s="321">
        <v>19</v>
      </c>
      <c r="T33" s="321">
        <v>20</v>
      </c>
      <c r="U33" s="321">
        <v>21</v>
      </c>
      <c r="V33" s="321">
        <v>22</v>
      </c>
      <c r="W33" s="321">
        <v>23</v>
      </c>
    </row>
    <row r="34" spans="1:23" ht="15.75" hidden="1">
      <c r="A34" s="408" t="s">
        <v>180</v>
      </c>
      <c r="B34" s="321">
        <f>B35+22</f>
        <v>24</v>
      </c>
      <c r="C34" s="321">
        <f t="shared" ref="C34:W34" si="20">C35+22</f>
        <v>25</v>
      </c>
      <c r="D34" s="321">
        <f t="shared" si="20"/>
        <v>26</v>
      </c>
      <c r="E34" s="321">
        <f t="shared" si="20"/>
        <v>27</v>
      </c>
      <c r="F34" s="321">
        <f t="shared" si="20"/>
        <v>28</v>
      </c>
      <c r="G34" s="321">
        <f t="shared" si="20"/>
        <v>29</v>
      </c>
      <c r="H34" s="321">
        <f t="shared" si="20"/>
        <v>30</v>
      </c>
      <c r="I34" s="321">
        <f t="shared" si="20"/>
        <v>31</v>
      </c>
      <c r="J34" s="321">
        <f t="shared" si="20"/>
        <v>32</v>
      </c>
      <c r="K34" s="321">
        <f t="shared" si="20"/>
        <v>33</v>
      </c>
      <c r="L34" s="321">
        <f t="shared" si="20"/>
        <v>34</v>
      </c>
      <c r="M34" s="321">
        <f t="shared" si="20"/>
        <v>35</v>
      </c>
      <c r="N34" s="321">
        <f t="shared" si="20"/>
        <v>36</v>
      </c>
      <c r="O34" s="321">
        <f t="shared" si="20"/>
        <v>37</v>
      </c>
      <c r="P34" s="321">
        <f t="shared" si="20"/>
        <v>38</v>
      </c>
      <c r="Q34" s="321">
        <f t="shared" si="20"/>
        <v>39</v>
      </c>
      <c r="R34" s="321">
        <f t="shared" si="20"/>
        <v>40</v>
      </c>
      <c r="S34" s="321">
        <f t="shared" si="20"/>
        <v>41</v>
      </c>
      <c r="T34" s="321">
        <f t="shared" si="20"/>
        <v>42</v>
      </c>
      <c r="U34" s="321">
        <f t="shared" si="20"/>
        <v>43</v>
      </c>
      <c r="V34" s="321">
        <f t="shared" si="20"/>
        <v>44</v>
      </c>
      <c r="W34" s="321">
        <f t="shared" si="20"/>
        <v>45</v>
      </c>
    </row>
    <row r="35" spans="1:23" ht="15.75">
      <c r="A35" s="408" t="s">
        <v>181</v>
      </c>
      <c r="B35" s="321">
        <v>2</v>
      </c>
      <c r="C35" s="321">
        <v>3</v>
      </c>
      <c r="D35" s="321">
        <v>4</v>
      </c>
      <c r="E35" s="321">
        <v>5</v>
      </c>
      <c r="F35" s="321">
        <v>6</v>
      </c>
      <c r="G35" s="321">
        <v>7</v>
      </c>
      <c r="H35" s="321">
        <v>8</v>
      </c>
      <c r="I35" s="321">
        <v>9</v>
      </c>
      <c r="J35" s="321">
        <v>10</v>
      </c>
      <c r="K35" s="321">
        <v>11</v>
      </c>
      <c r="L35" s="321">
        <v>12</v>
      </c>
      <c r="M35" s="321">
        <v>13</v>
      </c>
      <c r="N35" s="321">
        <v>14</v>
      </c>
      <c r="O35" s="321">
        <v>15</v>
      </c>
      <c r="P35" s="321">
        <v>16</v>
      </c>
      <c r="Q35" s="321">
        <v>17</v>
      </c>
      <c r="R35" s="321">
        <v>18</v>
      </c>
      <c r="S35" s="321">
        <v>19</v>
      </c>
      <c r="T35" s="321">
        <v>20</v>
      </c>
      <c r="U35" s="321">
        <v>21</v>
      </c>
      <c r="V35" s="321">
        <v>22</v>
      </c>
      <c r="W35" s="321">
        <v>23</v>
      </c>
    </row>
    <row r="36" spans="1:23" ht="15.75">
      <c r="A36" s="408" t="s">
        <v>182</v>
      </c>
      <c r="B36" s="321">
        <v>2</v>
      </c>
      <c r="C36" s="321">
        <v>3</v>
      </c>
      <c r="D36" s="321">
        <v>4</v>
      </c>
      <c r="E36" s="321">
        <v>5</v>
      </c>
      <c r="F36" s="321">
        <v>6</v>
      </c>
      <c r="G36" s="321">
        <v>7</v>
      </c>
      <c r="H36" s="321">
        <v>8</v>
      </c>
      <c r="I36" s="321">
        <v>9</v>
      </c>
      <c r="J36" s="321">
        <v>10</v>
      </c>
      <c r="K36" s="321">
        <v>11</v>
      </c>
      <c r="L36" s="321">
        <v>12</v>
      </c>
      <c r="M36" s="321">
        <v>13</v>
      </c>
      <c r="N36" s="321">
        <v>14</v>
      </c>
      <c r="O36" s="321">
        <v>15</v>
      </c>
      <c r="P36" s="321">
        <v>16</v>
      </c>
      <c r="Q36" s="321">
        <v>17</v>
      </c>
      <c r="R36" s="321">
        <v>18</v>
      </c>
      <c r="S36" s="321">
        <v>19</v>
      </c>
      <c r="T36" s="321">
        <v>20</v>
      </c>
      <c r="U36" s="321">
        <v>21</v>
      </c>
      <c r="V36" s="321">
        <v>22</v>
      </c>
      <c r="W36" s="321">
        <v>23</v>
      </c>
    </row>
    <row r="37" spans="1:23" ht="15.75">
      <c r="A37" s="408" t="s">
        <v>183</v>
      </c>
      <c r="B37" s="321">
        <f t="shared" ref="B37:W37" si="21">B36+22</f>
        <v>24</v>
      </c>
      <c r="C37" s="321">
        <f t="shared" si="21"/>
        <v>25</v>
      </c>
      <c r="D37" s="321">
        <f t="shared" si="21"/>
        <v>26</v>
      </c>
      <c r="E37" s="321">
        <f t="shared" si="21"/>
        <v>27</v>
      </c>
      <c r="F37" s="321">
        <f t="shared" si="21"/>
        <v>28</v>
      </c>
      <c r="G37" s="321">
        <f t="shared" si="21"/>
        <v>29</v>
      </c>
      <c r="H37" s="321">
        <f t="shared" si="21"/>
        <v>30</v>
      </c>
      <c r="I37" s="321">
        <f t="shared" si="21"/>
        <v>31</v>
      </c>
      <c r="J37" s="321">
        <f t="shared" si="21"/>
        <v>32</v>
      </c>
      <c r="K37" s="321">
        <f t="shared" si="21"/>
        <v>33</v>
      </c>
      <c r="L37" s="321">
        <f t="shared" si="21"/>
        <v>34</v>
      </c>
      <c r="M37" s="321">
        <f t="shared" si="21"/>
        <v>35</v>
      </c>
      <c r="N37" s="321">
        <f t="shared" si="21"/>
        <v>36</v>
      </c>
      <c r="O37" s="321">
        <f t="shared" si="21"/>
        <v>37</v>
      </c>
      <c r="P37" s="321">
        <f t="shared" si="21"/>
        <v>38</v>
      </c>
      <c r="Q37" s="321">
        <f t="shared" si="21"/>
        <v>39</v>
      </c>
      <c r="R37" s="321">
        <f t="shared" si="21"/>
        <v>40</v>
      </c>
      <c r="S37" s="321">
        <f t="shared" si="21"/>
        <v>41</v>
      </c>
      <c r="T37" s="321">
        <f t="shared" si="21"/>
        <v>42</v>
      </c>
      <c r="U37" s="321">
        <f t="shared" si="21"/>
        <v>43</v>
      </c>
      <c r="V37" s="321">
        <f t="shared" si="21"/>
        <v>44</v>
      </c>
      <c r="W37" s="321">
        <f t="shared" si="21"/>
        <v>45</v>
      </c>
    </row>
    <row r="38" spans="1:23" ht="15.75">
      <c r="A38" s="408" t="s">
        <v>184</v>
      </c>
      <c r="B38" s="321">
        <f t="shared" ref="B38:W38" si="22">B37+22</f>
        <v>46</v>
      </c>
      <c r="C38" s="321">
        <f t="shared" si="22"/>
        <v>47</v>
      </c>
      <c r="D38" s="321">
        <f t="shared" si="22"/>
        <v>48</v>
      </c>
      <c r="E38" s="321">
        <f t="shared" si="22"/>
        <v>49</v>
      </c>
      <c r="F38" s="321">
        <f t="shared" si="22"/>
        <v>50</v>
      </c>
      <c r="G38" s="321">
        <f t="shared" si="22"/>
        <v>51</v>
      </c>
      <c r="H38" s="321">
        <f t="shared" si="22"/>
        <v>52</v>
      </c>
      <c r="I38" s="321">
        <f t="shared" si="22"/>
        <v>53</v>
      </c>
      <c r="J38" s="321">
        <f t="shared" si="22"/>
        <v>54</v>
      </c>
      <c r="K38" s="321">
        <f t="shared" si="22"/>
        <v>55</v>
      </c>
      <c r="L38" s="321">
        <f t="shared" si="22"/>
        <v>56</v>
      </c>
      <c r="M38" s="321">
        <f t="shared" si="22"/>
        <v>57</v>
      </c>
      <c r="N38" s="321">
        <f t="shared" si="22"/>
        <v>58</v>
      </c>
      <c r="O38" s="321">
        <f t="shared" si="22"/>
        <v>59</v>
      </c>
      <c r="P38" s="321">
        <f t="shared" si="22"/>
        <v>60</v>
      </c>
      <c r="Q38" s="321">
        <f t="shared" si="22"/>
        <v>61</v>
      </c>
      <c r="R38" s="321">
        <f t="shared" si="22"/>
        <v>62</v>
      </c>
      <c r="S38" s="321">
        <f t="shared" si="22"/>
        <v>63</v>
      </c>
      <c r="T38" s="321">
        <f t="shared" si="22"/>
        <v>64</v>
      </c>
      <c r="U38" s="321">
        <f t="shared" si="22"/>
        <v>65</v>
      </c>
      <c r="V38" s="321">
        <f t="shared" si="22"/>
        <v>66</v>
      </c>
      <c r="W38" s="321">
        <f t="shared" si="22"/>
        <v>67</v>
      </c>
    </row>
    <row r="39" spans="1:23" ht="15.75">
      <c r="A39" s="408" t="s">
        <v>101</v>
      </c>
      <c r="B39" s="321">
        <v>2</v>
      </c>
      <c r="C39" s="321">
        <v>3</v>
      </c>
      <c r="D39" s="321">
        <v>4</v>
      </c>
      <c r="E39" s="321">
        <v>5</v>
      </c>
      <c r="F39" s="321">
        <v>6</v>
      </c>
      <c r="G39" s="321">
        <v>7</v>
      </c>
      <c r="H39" s="321">
        <v>8</v>
      </c>
      <c r="I39" s="321">
        <v>9</v>
      </c>
      <c r="J39" s="321">
        <v>10</v>
      </c>
      <c r="K39" s="321">
        <v>11</v>
      </c>
      <c r="L39" s="321">
        <v>12</v>
      </c>
      <c r="M39" s="321">
        <v>13</v>
      </c>
      <c r="N39" s="321">
        <v>14</v>
      </c>
      <c r="O39" s="321">
        <v>15</v>
      </c>
      <c r="P39" s="321">
        <v>16</v>
      </c>
      <c r="Q39" s="321">
        <v>17</v>
      </c>
      <c r="R39" s="321">
        <v>18</v>
      </c>
      <c r="S39" s="321">
        <v>19</v>
      </c>
      <c r="T39" s="321">
        <v>20</v>
      </c>
      <c r="U39" s="321">
        <v>21</v>
      </c>
      <c r="V39" s="321">
        <v>22</v>
      </c>
      <c r="W39" s="321">
        <v>23</v>
      </c>
    </row>
    <row r="40" spans="1:23" ht="15.75">
      <c r="A40" s="408" t="s">
        <v>105</v>
      </c>
      <c r="B40" s="411">
        <f t="shared" ref="B40:K40" si="23">B39+22</f>
        <v>24</v>
      </c>
      <c r="C40" s="411">
        <f t="shared" si="23"/>
        <v>25</v>
      </c>
      <c r="D40" s="411">
        <f t="shared" si="23"/>
        <v>26</v>
      </c>
      <c r="E40" s="411">
        <f t="shared" si="23"/>
        <v>27</v>
      </c>
      <c r="F40" s="411">
        <f t="shared" si="23"/>
        <v>28</v>
      </c>
      <c r="G40" s="411">
        <f t="shared" si="23"/>
        <v>29</v>
      </c>
      <c r="H40" s="411">
        <f t="shared" si="23"/>
        <v>30</v>
      </c>
      <c r="I40" s="411">
        <f t="shared" si="23"/>
        <v>31</v>
      </c>
      <c r="J40" s="411">
        <f t="shared" si="23"/>
        <v>32</v>
      </c>
      <c r="K40" s="411">
        <f t="shared" si="23"/>
        <v>33</v>
      </c>
      <c r="L40" s="321"/>
      <c r="M40" s="321"/>
      <c r="N40" s="321"/>
      <c r="O40" s="321"/>
      <c r="P40" s="321"/>
      <c r="Q40" s="321"/>
      <c r="R40" s="321"/>
      <c r="S40" s="321"/>
      <c r="T40" s="321"/>
      <c r="U40" s="321"/>
      <c r="V40" s="321">
        <f t="shared" ref="V40:V44" si="24">K40+1</f>
        <v>34</v>
      </c>
      <c r="W40" s="321">
        <f t="shared" ref="W40:W46" si="25">V40+1</f>
        <v>35</v>
      </c>
    </row>
    <row r="41" spans="1:23" ht="15.75">
      <c r="A41" s="408" t="s">
        <v>108</v>
      </c>
      <c r="B41" s="411">
        <f>W40+1</f>
        <v>36</v>
      </c>
      <c r="C41" s="411">
        <f t="shared" ref="C41:W41" si="26">B41+1</f>
        <v>37</v>
      </c>
      <c r="D41" s="411">
        <f t="shared" si="26"/>
        <v>38</v>
      </c>
      <c r="E41" s="411">
        <f t="shared" si="26"/>
        <v>39</v>
      </c>
      <c r="F41" s="411">
        <f t="shared" si="26"/>
        <v>40</v>
      </c>
      <c r="G41" s="411">
        <f t="shared" si="26"/>
        <v>41</v>
      </c>
      <c r="H41" s="411">
        <f t="shared" si="26"/>
        <v>42</v>
      </c>
      <c r="I41" s="411">
        <f t="shared" si="26"/>
        <v>43</v>
      </c>
      <c r="J41" s="411">
        <f t="shared" si="26"/>
        <v>44</v>
      </c>
      <c r="K41" s="411">
        <f t="shared" si="26"/>
        <v>45</v>
      </c>
      <c r="L41" s="411">
        <f t="shared" si="26"/>
        <v>46</v>
      </c>
      <c r="M41" s="411">
        <f t="shared" si="26"/>
        <v>47</v>
      </c>
      <c r="N41" s="411">
        <f t="shared" si="26"/>
        <v>48</v>
      </c>
      <c r="O41" s="411">
        <f t="shared" si="26"/>
        <v>49</v>
      </c>
      <c r="P41" s="411">
        <f t="shared" si="26"/>
        <v>50</v>
      </c>
      <c r="Q41" s="411">
        <f t="shared" si="26"/>
        <v>51</v>
      </c>
      <c r="R41" s="411">
        <f t="shared" si="26"/>
        <v>52</v>
      </c>
      <c r="S41" s="411">
        <f t="shared" si="26"/>
        <v>53</v>
      </c>
      <c r="T41" s="411">
        <f t="shared" si="26"/>
        <v>54</v>
      </c>
      <c r="U41" s="411">
        <f t="shared" si="26"/>
        <v>55</v>
      </c>
      <c r="V41" s="411">
        <f t="shared" si="26"/>
        <v>56</v>
      </c>
      <c r="W41" s="411">
        <f t="shared" si="26"/>
        <v>57</v>
      </c>
    </row>
    <row r="42" spans="1:23" ht="15.75">
      <c r="A42" s="408" t="s">
        <v>111</v>
      </c>
      <c r="B42" s="411">
        <f t="shared" ref="B42:K42" si="27">B41+22</f>
        <v>58</v>
      </c>
      <c r="C42" s="411">
        <f t="shared" si="27"/>
        <v>59</v>
      </c>
      <c r="D42" s="411">
        <f t="shared" si="27"/>
        <v>60</v>
      </c>
      <c r="E42" s="411">
        <f t="shared" si="27"/>
        <v>61</v>
      </c>
      <c r="F42" s="411">
        <f t="shared" si="27"/>
        <v>62</v>
      </c>
      <c r="G42" s="411">
        <f t="shared" si="27"/>
        <v>63</v>
      </c>
      <c r="H42" s="411">
        <f t="shared" si="27"/>
        <v>64</v>
      </c>
      <c r="I42" s="411">
        <f t="shared" si="27"/>
        <v>65</v>
      </c>
      <c r="J42" s="411">
        <f t="shared" si="27"/>
        <v>66</v>
      </c>
      <c r="K42" s="411">
        <f t="shared" si="27"/>
        <v>67</v>
      </c>
      <c r="L42" s="321"/>
      <c r="M42" s="321"/>
      <c r="N42" s="321"/>
      <c r="O42" s="321"/>
      <c r="P42" s="321"/>
      <c r="Q42" s="321"/>
      <c r="R42" s="321"/>
      <c r="S42" s="321"/>
      <c r="T42" s="321"/>
      <c r="U42" s="321"/>
      <c r="V42" s="321">
        <f t="shared" si="24"/>
        <v>68</v>
      </c>
      <c r="W42" s="321">
        <f t="shared" si="25"/>
        <v>69</v>
      </c>
    </row>
    <row r="43" spans="1:23" ht="15.75">
      <c r="A43" s="408" t="s">
        <v>114</v>
      </c>
      <c r="B43" s="321">
        <v>2</v>
      </c>
      <c r="C43" s="321">
        <v>3</v>
      </c>
      <c r="D43" s="321">
        <v>4</v>
      </c>
      <c r="E43" s="321">
        <v>5</v>
      </c>
      <c r="F43" s="321">
        <v>6</v>
      </c>
      <c r="G43" s="321">
        <v>7</v>
      </c>
      <c r="H43" s="321">
        <v>8</v>
      </c>
      <c r="I43" s="321">
        <v>9</v>
      </c>
      <c r="J43" s="321">
        <v>10</v>
      </c>
      <c r="K43" s="321">
        <v>11</v>
      </c>
      <c r="L43" s="321">
        <v>12</v>
      </c>
      <c r="M43" s="321">
        <v>13</v>
      </c>
      <c r="N43" s="321">
        <v>14</v>
      </c>
      <c r="O43" s="321">
        <v>15</v>
      </c>
      <c r="P43" s="321">
        <v>16</v>
      </c>
      <c r="Q43" s="321">
        <v>17</v>
      </c>
      <c r="R43" s="321">
        <v>18</v>
      </c>
      <c r="S43" s="321">
        <v>19</v>
      </c>
      <c r="T43" s="321">
        <v>20</v>
      </c>
      <c r="U43" s="321">
        <v>21</v>
      </c>
      <c r="V43" s="321">
        <v>22</v>
      </c>
      <c r="W43" s="321">
        <v>23</v>
      </c>
    </row>
    <row r="44" spans="1:23" ht="15.75">
      <c r="A44" s="408" t="s">
        <v>118</v>
      </c>
      <c r="B44" s="411">
        <f t="shared" ref="B44:K44" si="28">B43+22</f>
        <v>24</v>
      </c>
      <c r="C44" s="411">
        <f t="shared" si="28"/>
        <v>25</v>
      </c>
      <c r="D44" s="411">
        <f t="shared" si="28"/>
        <v>26</v>
      </c>
      <c r="E44" s="411">
        <f t="shared" si="28"/>
        <v>27</v>
      </c>
      <c r="F44" s="411">
        <f t="shared" si="28"/>
        <v>28</v>
      </c>
      <c r="G44" s="411">
        <f t="shared" si="28"/>
        <v>29</v>
      </c>
      <c r="H44" s="411">
        <f t="shared" si="28"/>
        <v>30</v>
      </c>
      <c r="I44" s="411">
        <f t="shared" si="28"/>
        <v>31</v>
      </c>
      <c r="J44" s="411">
        <f t="shared" si="28"/>
        <v>32</v>
      </c>
      <c r="K44" s="411">
        <f t="shared" si="28"/>
        <v>33</v>
      </c>
      <c r="L44" s="321"/>
      <c r="M44" s="321"/>
      <c r="N44" s="321"/>
      <c r="O44" s="321"/>
      <c r="P44" s="321"/>
      <c r="Q44" s="321"/>
      <c r="R44" s="321"/>
      <c r="S44" s="321"/>
      <c r="T44" s="321"/>
      <c r="U44" s="321"/>
      <c r="V44" s="321">
        <f t="shared" si="24"/>
        <v>34</v>
      </c>
      <c r="W44" s="321">
        <f t="shared" si="25"/>
        <v>35</v>
      </c>
    </row>
    <row r="45" spans="1:23" ht="15.75">
      <c r="A45" s="408" t="s">
        <v>121</v>
      </c>
      <c r="B45" s="411">
        <f>W44+1</f>
        <v>36</v>
      </c>
      <c r="C45" s="411">
        <f t="shared" ref="C45:V45" si="29">B45+1</f>
        <v>37</v>
      </c>
      <c r="D45" s="411">
        <f t="shared" si="29"/>
        <v>38</v>
      </c>
      <c r="E45" s="411">
        <f t="shared" si="29"/>
        <v>39</v>
      </c>
      <c r="F45" s="411">
        <f t="shared" si="29"/>
        <v>40</v>
      </c>
      <c r="G45" s="411">
        <f t="shared" si="29"/>
        <v>41</v>
      </c>
      <c r="H45" s="411">
        <f t="shared" si="29"/>
        <v>42</v>
      </c>
      <c r="I45" s="411">
        <f t="shared" si="29"/>
        <v>43</v>
      </c>
      <c r="J45" s="411">
        <f t="shared" si="29"/>
        <v>44</v>
      </c>
      <c r="K45" s="411">
        <f t="shared" si="29"/>
        <v>45</v>
      </c>
      <c r="L45" s="411">
        <f t="shared" si="29"/>
        <v>46</v>
      </c>
      <c r="M45" s="411">
        <f t="shared" si="29"/>
        <v>47</v>
      </c>
      <c r="N45" s="411">
        <f t="shared" si="29"/>
        <v>48</v>
      </c>
      <c r="O45" s="411">
        <f t="shared" si="29"/>
        <v>49</v>
      </c>
      <c r="P45" s="411">
        <f t="shared" si="29"/>
        <v>50</v>
      </c>
      <c r="Q45" s="411">
        <f t="shared" si="29"/>
        <v>51</v>
      </c>
      <c r="R45" s="411">
        <f t="shared" si="29"/>
        <v>52</v>
      </c>
      <c r="S45" s="411">
        <f t="shared" si="29"/>
        <v>53</v>
      </c>
      <c r="T45" s="411">
        <f t="shared" si="29"/>
        <v>54</v>
      </c>
      <c r="U45" s="411">
        <f t="shared" si="29"/>
        <v>55</v>
      </c>
      <c r="V45" s="411">
        <f t="shared" si="29"/>
        <v>56</v>
      </c>
      <c r="W45" s="411">
        <f t="shared" si="25"/>
        <v>57</v>
      </c>
    </row>
    <row r="46" spans="1:23" ht="15.75">
      <c r="A46" s="408" t="s">
        <v>124</v>
      </c>
      <c r="B46" s="411">
        <f t="shared" ref="B46:K46" si="30">B45+22</f>
        <v>58</v>
      </c>
      <c r="C46" s="411">
        <f t="shared" si="30"/>
        <v>59</v>
      </c>
      <c r="D46" s="411">
        <f t="shared" si="30"/>
        <v>60</v>
      </c>
      <c r="E46" s="411">
        <f t="shared" si="30"/>
        <v>61</v>
      </c>
      <c r="F46" s="411">
        <f t="shared" si="30"/>
        <v>62</v>
      </c>
      <c r="G46" s="411">
        <f t="shared" si="30"/>
        <v>63</v>
      </c>
      <c r="H46" s="411">
        <f t="shared" si="30"/>
        <v>64</v>
      </c>
      <c r="I46" s="411">
        <f t="shared" si="30"/>
        <v>65</v>
      </c>
      <c r="J46" s="411">
        <f t="shared" si="30"/>
        <v>66</v>
      </c>
      <c r="K46" s="411">
        <f t="shared" si="30"/>
        <v>67</v>
      </c>
      <c r="L46" s="321"/>
      <c r="M46" s="321"/>
      <c r="N46" s="321"/>
      <c r="O46" s="321"/>
      <c r="P46" s="321"/>
      <c r="Q46" s="321"/>
      <c r="R46" s="321"/>
      <c r="S46" s="321"/>
      <c r="T46" s="321"/>
      <c r="U46" s="321"/>
      <c r="V46" s="321">
        <f t="shared" ref="V46:V50" si="31">K46+1</f>
        <v>68</v>
      </c>
      <c r="W46" s="321">
        <f t="shared" si="25"/>
        <v>69</v>
      </c>
    </row>
    <row r="47" spans="1:23" ht="15.75">
      <c r="A47" s="408" t="s">
        <v>129</v>
      </c>
      <c r="B47" s="321">
        <v>2</v>
      </c>
      <c r="C47" s="321">
        <v>3</v>
      </c>
      <c r="D47" s="321">
        <v>4</v>
      </c>
      <c r="E47" s="321">
        <v>5</v>
      </c>
      <c r="F47" s="321">
        <v>6</v>
      </c>
      <c r="G47" s="321">
        <v>7</v>
      </c>
      <c r="H47" s="321">
        <v>8</v>
      </c>
      <c r="I47" s="321">
        <v>9</v>
      </c>
      <c r="J47" s="321">
        <v>10</v>
      </c>
      <c r="K47" s="321">
        <v>11</v>
      </c>
      <c r="L47" s="321">
        <v>12</v>
      </c>
      <c r="M47" s="321">
        <v>13</v>
      </c>
      <c r="N47" s="321">
        <v>14</v>
      </c>
      <c r="O47" s="321">
        <v>15</v>
      </c>
      <c r="P47" s="321">
        <v>16</v>
      </c>
      <c r="Q47" s="321">
        <v>17</v>
      </c>
      <c r="R47" s="321">
        <v>18</v>
      </c>
      <c r="S47" s="321">
        <v>19</v>
      </c>
      <c r="T47" s="321">
        <v>20</v>
      </c>
      <c r="U47" s="321">
        <v>21</v>
      </c>
      <c r="V47" s="321">
        <v>22</v>
      </c>
      <c r="W47" s="321">
        <v>23</v>
      </c>
    </row>
    <row r="48" spans="1:23" ht="15.75">
      <c r="A48" s="408" t="s">
        <v>132</v>
      </c>
      <c r="B48" s="411">
        <f t="shared" ref="B48:K48" si="32">B47+22</f>
        <v>24</v>
      </c>
      <c r="C48" s="411">
        <f t="shared" si="32"/>
        <v>25</v>
      </c>
      <c r="D48" s="411">
        <f t="shared" si="32"/>
        <v>26</v>
      </c>
      <c r="E48" s="411">
        <f t="shared" si="32"/>
        <v>27</v>
      </c>
      <c r="F48" s="411">
        <f t="shared" si="32"/>
        <v>28</v>
      </c>
      <c r="G48" s="411">
        <f t="shared" si="32"/>
        <v>29</v>
      </c>
      <c r="H48" s="411">
        <f t="shared" si="32"/>
        <v>30</v>
      </c>
      <c r="I48" s="411">
        <f t="shared" si="32"/>
        <v>31</v>
      </c>
      <c r="J48" s="411">
        <f t="shared" si="32"/>
        <v>32</v>
      </c>
      <c r="K48" s="411">
        <f t="shared" si="32"/>
        <v>33</v>
      </c>
      <c r="L48" s="321"/>
      <c r="M48" s="321"/>
      <c r="N48" s="321"/>
      <c r="O48" s="321"/>
      <c r="P48" s="321"/>
      <c r="Q48" s="321"/>
      <c r="R48" s="321"/>
      <c r="S48" s="321"/>
      <c r="T48" s="321"/>
      <c r="U48" s="321"/>
      <c r="V48" s="321">
        <f t="shared" si="31"/>
        <v>34</v>
      </c>
      <c r="W48" s="321">
        <f t="shared" ref="W48:W54" si="33">V48+1</f>
        <v>35</v>
      </c>
    </row>
    <row r="49" spans="1:23" ht="15.75">
      <c r="A49" s="408" t="s">
        <v>135</v>
      </c>
      <c r="B49" s="411">
        <f>W48+1</f>
        <v>36</v>
      </c>
      <c r="C49" s="411">
        <f t="shared" ref="C49:W49" si="34">B49+1</f>
        <v>37</v>
      </c>
      <c r="D49" s="411">
        <f t="shared" si="34"/>
        <v>38</v>
      </c>
      <c r="E49" s="411">
        <f t="shared" si="34"/>
        <v>39</v>
      </c>
      <c r="F49" s="411">
        <f t="shared" si="34"/>
        <v>40</v>
      </c>
      <c r="G49" s="411">
        <f t="shared" si="34"/>
        <v>41</v>
      </c>
      <c r="H49" s="411">
        <f t="shared" si="34"/>
        <v>42</v>
      </c>
      <c r="I49" s="411">
        <f t="shared" si="34"/>
        <v>43</v>
      </c>
      <c r="J49" s="411">
        <f t="shared" si="34"/>
        <v>44</v>
      </c>
      <c r="K49" s="411">
        <f t="shared" si="34"/>
        <v>45</v>
      </c>
      <c r="L49" s="411">
        <f t="shared" si="34"/>
        <v>46</v>
      </c>
      <c r="M49" s="411">
        <f t="shared" si="34"/>
        <v>47</v>
      </c>
      <c r="N49" s="411">
        <f t="shared" si="34"/>
        <v>48</v>
      </c>
      <c r="O49" s="411">
        <f t="shared" si="34"/>
        <v>49</v>
      </c>
      <c r="P49" s="411">
        <f t="shared" si="34"/>
        <v>50</v>
      </c>
      <c r="Q49" s="411">
        <f t="shared" si="34"/>
        <v>51</v>
      </c>
      <c r="R49" s="411">
        <f t="shared" si="34"/>
        <v>52</v>
      </c>
      <c r="S49" s="411">
        <f t="shared" si="34"/>
        <v>53</v>
      </c>
      <c r="T49" s="411">
        <f t="shared" si="34"/>
        <v>54</v>
      </c>
      <c r="U49" s="411">
        <f t="shared" si="34"/>
        <v>55</v>
      </c>
      <c r="V49" s="411">
        <f t="shared" si="34"/>
        <v>56</v>
      </c>
      <c r="W49" s="411">
        <f t="shared" si="34"/>
        <v>57</v>
      </c>
    </row>
    <row r="50" spans="1:23" ht="15.75">
      <c r="A50" s="408" t="s">
        <v>138</v>
      </c>
      <c r="B50" s="411">
        <f t="shared" ref="B50:K50" si="35">B49+22</f>
        <v>58</v>
      </c>
      <c r="C50" s="411">
        <f t="shared" si="35"/>
        <v>59</v>
      </c>
      <c r="D50" s="411">
        <f t="shared" si="35"/>
        <v>60</v>
      </c>
      <c r="E50" s="411">
        <f t="shared" si="35"/>
        <v>61</v>
      </c>
      <c r="F50" s="411">
        <f t="shared" si="35"/>
        <v>62</v>
      </c>
      <c r="G50" s="411">
        <f t="shared" si="35"/>
        <v>63</v>
      </c>
      <c r="H50" s="411">
        <f t="shared" si="35"/>
        <v>64</v>
      </c>
      <c r="I50" s="411">
        <f t="shared" si="35"/>
        <v>65</v>
      </c>
      <c r="J50" s="411">
        <f t="shared" si="35"/>
        <v>66</v>
      </c>
      <c r="K50" s="411">
        <f t="shared" si="35"/>
        <v>67</v>
      </c>
      <c r="L50" s="321"/>
      <c r="M50" s="321"/>
      <c r="N50" s="321"/>
      <c r="O50" s="321"/>
      <c r="P50" s="321"/>
      <c r="Q50" s="321"/>
      <c r="R50" s="321"/>
      <c r="S50" s="321"/>
      <c r="T50" s="321"/>
      <c r="U50" s="321"/>
      <c r="V50" s="321">
        <f t="shared" si="31"/>
        <v>68</v>
      </c>
      <c r="W50" s="321">
        <f t="shared" si="33"/>
        <v>69</v>
      </c>
    </row>
    <row r="51" spans="1:23" ht="15.75">
      <c r="A51" s="408" t="s">
        <v>141</v>
      </c>
      <c r="B51" s="321">
        <v>2</v>
      </c>
      <c r="C51" s="321">
        <v>3</v>
      </c>
      <c r="D51" s="321">
        <v>4</v>
      </c>
      <c r="E51" s="321">
        <v>5</v>
      </c>
      <c r="F51" s="321">
        <v>6</v>
      </c>
      <c r="G51" s="321">
        <v>7</v>
      </c>
      <c r="H51" s="321">
        <v>8</v>
      </c>
      <c r="I51" s="321">
        <v>9</v>
      </c>
      <c r="J51" s="321">
        <v>10</v>
      </c>
      <c r="K51" s="321">
        <v>11</v>
      </c>
      <c r="L51" s="321">
        <v>12</v>
      </c>
      <c r="M51" s="321">
        <v>13</v>
      </c>
      <c r="N51" s="321">
        <v>14</v>
      </c>
      <c r="O51" s="321">
        <v>15</v>
      </c>
      <c r="P51" s="321">
        <v>16</v>
      </c>
      <c r="Q51" s="321">
        <v>17</v>
      </c>
      <c r="R51" s="321">
        <v>18</v>
      </c>
      <c r="S51" s="321">
        <v>19</v>
      </c>
      <c r="T51" s="321">
        <v>20</v>
      </c>
      <c r="U51" s="321">
        <v>21</v>
      </c>
      <c r="V51" s="321">
        <v>22</v>
      </c>
      <c r="W51" s="321">
        <v>23</v>
      </c>
    </row>
    <row r="52" spans="1:23" ht="15.75">
      <c r="A52" s="408" t="s">
        <v>144</v>
      </c>
      <c r="B52" s="411">
        <f t="shared" ref="B52:K52" si="36">B51+22</f>
        <v>24</v>
      </c>
      <c r="C52" s="411">
        <f t="shared" si="36"/>
        <v>25</v>
      </c>
      <c r="D52" s="411">
        <f t="shared" si="36"/>
        <v>26</v>
      </c>
      <c r="E52" s="411">
        <f t="shared" si="36"/>
        <v>27</v>
      </c>
      <c r="F52" s="411">
        <f t="shared" si="36"/>
        <v>28</v>
      </c>
      <c r="G52" s="411">
        <f t="shared" si="36"/>
        <v>29</v>
      </c>
      <c r="H52" s="411">
        <f t="shared" si="36"/>
        <v>30</v>
      </c>
      <c r="I52" s="411">
        <f t="shared" si="36"/>
        <v>31</v>
      </c>
      <c r="J52" s="411">
        <f t="shared" si="36"/>
        <v>32</v>
      </c>
      <c r="K52" s="411">
        <f t="shared" si="36"/>
        <v>33</v>
      </c>
      <c r="L52" s="321"/>
      <c r="M52" s="321"/>
      <c r="N52" s="321"/>
      <c r="O52" s="321"/>
      <c r="P52" s="321"/>
      <c r="Q52" s="321"/>
      <c r="R52" s="321"/>
      <c r="S52" s="321"/>
      <c r="T52" s="321"/>
      <c r="U52" s="321"/>
      <c r="V52" s="321">
        <f t="shared" ref="V52:V56" si="37">K52+1</f>
        <v>34</v>
      </c>
      <c r="W52" s="321">
        <f t="shared" si="33"/>
        <v>35</v>
      </c>
    </row>
    <row r="53" spans="1:23" ht="15.75">
      <c r="A53" s="408" t="s">
        <v>147</v>
      </c>
      <c r="B53" s="411">
        <f>W52+1</f>
        <v>36</v>
      </c>
      <c r="C53" s="411">
        <f t="shared" ref="C53:V53" si="38">B53+1</f>
        <v>37</v>
      </c>
      <c r="D53" s="411">
        <f t="shared" si="38"/>
        <v>38</v>
      </c>
      <c r="E53" s="411">
        <f t="shared" si="38"/>
        <v>39</v>
      </c>
      <c r="F53" s="411">
        <f t="shared" si="38"/>
        <v>40</v>
      </c>
      <c r="G53" s="411">
        <f t="shared" si="38"/>
        <v>41</v>
      </c>
      <c r="H53" s="411">
        <f t="shared" si="38"/>
        <v>42</v>
      </c>
      <c r="I53" s="411">
        <f t="shared" si="38"/>
        <v>43</v>
      </c>
      <c r="J53" s="411">
        <f t="shared" si="38"/>
        <v>44</v>
      </c>
      <c r="K53" s="411">
        <f t="shared" si="38"/>
        <v>45</v>
      </c>
      <c r="L53" s="411">
        <f t="shared" si="38"/>
        <v>46</v>
      </c>
      <c r="M53" s="411">
        <f t="shared" si="38"/>
        <v>47</v>
      </c>
      <c r="N53" s="411">
        <f t="shared" si="38"/>
        <v>48</v>
      </c>
      <c r="O53" s="411">
        <f t="shared" si="38"/>
        <v>49</v>
      </c>
      <c r="P53" s="411">
        <f t="shared" si="38"/>
        <v>50</v>
      </c>
      <c r="Q53" s="411">
        <f t="shared" si="38"/>
        <v>51</v>
      </c>
      <c r="R53" s="411">
        <f t="shared" si="38"/>
        <v>52</v>
      </c>
      <c r="S53" s="411">
        <f t="shared" si="38"/>
        <v>53</v>
      </c>
      <c r="T53" s="411">
        <f t="shared" si="38"/>
        <v>54</v>
      </c>
      <c r="U53" s="411">
        <f t="shared" si="38"/>
        <v>55</v>
      </c>
      <c r="V53" s="411">
        <f t="shared" si="38"/>
        <v>56</v>
      </c>
      <c r="W53" s="411">
        <f t="shared" si="33"/>
        <v>57</v>
      </c>
    </row>
    <row r="54" spans="1:23" ht="15.75">
      <c r="A54" s="408" t="s">
        <v>149</v>
      </c>
      <c r="B54" s="411">
        <f t="shared" ref="B54:K54" si="39">B53+22</f>
        <v>58</v>
      </c>
      <c r="C54" s="411">
        <f t="shared" si="39"/>
        <v>59</v>
      </c>
      <c r="D54" s="411">
        <f t="shared" si="39"/>
        <v>60</v>
      </c>
      <c r="E54" s="411">
        <f t="shared" si="39"/>
        <v>61</v>
      </c>
      <c r="F54" s="411">
        <f t="shared" si="39"/>
        <v>62</v>
      </c>
      <c r="G54" s="411">
        <f t="shared" si="39"/>
        <v>63</v>
      </c>
      <c r="H54" s="411">
        <f t="shared" si="39"/>
        <v>64</v>
      </c>
      <c r="I54" s="411">
        <f t="shared" si="39"/>
        <v>65</v>
      </c>
      <c r="J54" s="411">
        <f t="shared" si="39"/>
        <v>66</v>
      </c>
      <c r="K54" s="411">
        <f t="shared" si="39"/>
        <v>67</v>
      </c>
      <c r="L54" s="321"/>
      <c r="M54" s="321"/>
      <c r="N54" s="321"/>
      <c r="O54" s="321"/>
      <c r="P54" s="321"/>
      <c r="Q54" s="321"/>
      <c r="R54" s="321"/>
      <c r="S54" s="321"/>
      <c r="T54" s="321"/>
      <c r="U54" s="321"/>
      <c r="V54" s="321">
        <f t="shared" si="37"/>
        <v>68</v>
      </c>
      <c r="W54" s="321">
        <f t="shared" si="33"/>
        <v>69</v>
      </c>
    </row>
    <row r="55" spans="1:23" ht="15.75">
      <c r="A55" s="408" t="s">
        <v>152</v>
      </c>
      <c r="B55" s="321">
        <v>2</v>
      </c>
      <c r="C55" s="321">
        <v>3</v>
      </c>
      <c r="D55" s="321">
        <v>4</v>
      </c>
      <c r="E55" s="321">
        <v>5</v>
      </c>
      <c r="F55" s="321">
        <v>6</v>
      </c>
      <c r="G55" s="321">
        <v>7</v>
      </c>
      <c r="H55" s="321">
        <v>8</v>
      </c>
      <c r="I55" s="321">
        <v>9</v>
      </c>
      <c r="J55" s="321">
        <v>10</v>
      </c>
      <c r="K55" s="321">
        <v>11</v>
      </c>
      <c r="L55" s="321">
        <v>12</v>
      </c>
      <c r="M55" s="321">
        <v>13</v>
      </c>
      <c r="N55" s="321">
        <v>14</v>
      </c>
      <c r="O55" s="321">
        <v>15</v>
      </c>
      <c r="P55" s="321">
        <v>16</v>
      </c>
      <c r="Q55" s="321">
        <v>17</v>
      </c>
      <c r="R55" s="321">
        <v>18</v>
      </c>
      <c r="S55" s="321">
        <v>19</v>
      </c>
      <c r="T55" s="321">
        <v>20</v>
      </c>
      <c r="U55" s="321">
        <v>21</v>
      </c>
      <c r="V55" s="321">
        <v>22</v>
      </c>
      <c r="W55" s="321">
        <v>23</v>
      </c>
    </row>
    <row r="56" spans="1:23" ht="15.75">
      <c r="A56" s="408" t="s">
        <v>154</v>
      </c>
      <c r="B56" s="411">
        <f t="shared" ref="B56:K56" si="40">B55+22</f>
        <v>24</v>
      </c>
      <c r="C56" s="411">
        <f t="shared" si="40"/>
        <v>25</v>
      </c>
      <c r="D56" s="411">
        <f t="shared" si="40"/>
        <v>26</v>
      </c>
      <c r="E56" s="411">
        <f t="shared" si="40"/>
        <v>27</v>
      </c>
      <c r="F56" s="411">
        <f t="shared" si="40"/>
        <v>28</v>
      </c>
      <c r="G56" s="411">
        <f t="shared" si="40"/>
        <v>29</v>
      </c>
      <c r="H56" s="411">
        <f t="shared" si="40"/>
        <v>30</v>
      </c>
      <c r="I56" s="411">
        <f t="shared" si="40"/>
        <v>31</v>
      </c>
      <c r="J56" s="411">
        <f t="shared" si="40"/>
        <v>32</v>
      </c>
      <c r="K56" s="411">
        <f t="shared" si="40"/>
        <v>33</v>
      </c>
      <c r="L56" s="321"/>
      <c r="M56" s="321"/>
      <c r="N56" s="321"/>
      <c r="O56" s="321"/>
      <c r="P56" s="321"/>
      <c r="Q56" s="321"/>
      <c r="R56" s="321"/>
      <c r="S56" s="321"/>
      <c r="T56" s="321"/>
      <c r="U56" s="321"/>
      <c r="V56" s="321">
        <f t="shared" si="37"/>
        <v>34</v>
      </c>
      <c r="W56" s="321">
        <f t="shared" ref="W56:W62" si="41">V56+1</f>
        <v>35</v>
      </c>
    </row>
    <row r="57" spans="1:23" ht="15.75">
      <c r="A57" s="408" t="s">
        <v>156</v>
      </c>
      <c r="B57" s="411">
        <f>W56+1</f>
        <v>36</v>
      </c>
      <c r="C57" s="411">
        <f t="shared" ref="C57:W57" si="42">B57+1</f>
        <v>37</v>
      </c>
      <c r="D57" s="411">
        <f t="shared" si="42"/>
        <v>38</v>
      </c>
      <c r="E57" s="411">
        <f t="shared" si="42"/>
        <v>39</v>
      </c>
      <c r="F57" s="411">
        <f t="shared" si="42"/>
        <v>40</v>
      </c>
      <c r="G57" s="411">
        <f t="shared" si="42"/>
        <v>41</v>
      </c>
      <c r="H57" s="411">
        <f t="shared" si="42"/>
        <v>42</v>
      </c>
      <c r="I57" s="411">
        <f t="shared" si="42"/>
        <v>43</v>
      </c>
      <c r="J57" s="411">
        <f t="shared" si="42"/>
        <v>44</v>
      </c>
      <c r="K57" s="411">
        <f t="shared" si="42"/>
        <v>45</v>
      </c>
      <c r="L57" s="411">
        <f t="shared" si="42"/>
        <v>46</v>
      </c>
      <c r="M57" s="411">
        <f t="shared" si="42"/>
        <v>47</v>
      </c>
      <c r="N57" s="411">
        <f t="shared" si="42"/>
        <v>48</v>
      </c>
      <c r="O57" s="411">
        <f t="shared" si="42"/>
        <v>49</v>
      </c>
      <c r="P57" s="411">
        <f t="shared" si="42"/>
        <v>50</v>
      </c>
      <c r="Q57" s="411">
        <f t="shared" si="42"/>
        <v>51</v>
      </c>
      <c r="R57" s="411">
        <f t="shared" si="42"/>
        <v>52</v>
      </c>
      <c r="S57" s="411">
        <f t="shared" si="42"/>
        <v>53</v>
      </c>
      <c r="T57" s="411">
        <f t="shared" si="42"/>
        <v>54</v>
      </c>
      <c r="U57" s="411">
        <f t="shared" si="42"/>
        <v>55</v>
      </c>
      <c r="V57" s="411">
        <f t="shared" si="42"/>
        <v>56</v>
      </c>
      <c r="W57" s="411">
        <f t="shared" si="42"/>
        <v>57</v>
      </c>
    </row>
    <row r="58" spans="1:23" ht="15.75">
      <c r="A58" s="408" t="s">
        <v>158</v>
      </c>
      <c r="B58" s="411">
        <f t="shared" ref="B58:K58" si="43">B57+22</f>
        <v>58</v>
      </c>
      <c r="C58" s="411">
        <f t="shared" si="43"/>
        <v>59</v>
      </c>
      <c r="D58" s="411">
        <f t="shared" si="43"/>
        <v>60</v>
      </c>
      <c r="E58" s="411">
        <f t="shared" si="43"/>
        <v>61</v>
      </c>
      <c r="F58" s="411">
        <f t="shared" si="43"/>
        <v>62</v>
      </c>
      <c r="G58" s="411">
        <f t="shared" si="43"/>
        <v>63</v>
      </c>
      <c r="H58" s="411">
        <f t="shared" si="43"/>
        <v>64</v>
      </c>
      <c r="I58" s="411">
        <f t="shared" si="43"/>
        <v>65</v>
      </c>
      <c r="J58" s="411">
        <f t="shared" si="43"/>
        <v>66</v>
      </c>
      <c r="K58" s="411">
        <f t="shared" si="43"/>
        <v>67</v>
      </c>
      <c r="L58" s="321"/>
      <c r="M58" s="321"/>
      <c r="N58" s="321"/>
      <c r="O58" s="321"/>
      <c r="P58" s="321"/>
      <c r="Q58" s="321"/>
      <c r="R58" s="321"/>
      <c r="S58" s="321"/>
      <c r="T58" s="321"/>
      <c r="U58" s="321"/>
      <c r="V58" s="321">
        <f t="shared" ref="V58:V62" si="44">K58+1</f>
        <v>68</v>
      </c>
      <c r="W58" s="321">
        <f t="shared" si="41"/>
        <v>69</v>
      </c>
    </row>
    <row r="59" spans="1:23" ht="15.75">
      <c r="A59" s="408" t="s">
        <v>160</v>
      </c>
      <c r="B59" s="321">
        <v>2</v>
      </c>
      <c r="C59" s="321">
        <v>3</v>
      </c>
      <c r="D59" s="321">
        <v>4</v>
      </c>
      <c r="E59" s="321">
        <v>5</v>
      </c>
      <c r="F59" s="321">
        <v>6</v>
      </c>
      <c r="G59" s="321">
        <v>7</v>
      </c>
      <c r="H59" s="321">
        <v>8</v>
      </c>
      <c r="I59" s="321">
        <v>9</v>
      </c>
      <c r="J59" s="321">
        <v>10</v>
      </c>
      <c r="K59" s="321">
        <v>11</v>
      </c>
      <c r="L59" s="321">
        <v>12</v>
      </c>
      <c r="M59" s="321">
        <v>13</v>
      </c>
      <c r="N59" s="321">
        <v>14</v>
      </c>
      <c r="O59" s="321">
        <v>15</v>
      </c>
      <c r="P59" s="321">
        <v>16</v>
      </c>
      <c r="Q59" s="321">
        <v>17</v>
      </c>
      <c r="R59" s="321">
        <v>18</v>
      </c>
      <c r="S59" s="321">
        <v>19</v>
      </c>
      <c r="T59" s="321">
        <v>20</v>
      </c>
      <c r="U59" s="321">
        <v>21</v>
      </c>
      <c r="V59" s="321">
        <v>22</v>
      </c>
      <c r="W59" s="321">
        <v>23</v>
      </c>
    </row>
    <row r="60" spans="1:23" ht="15.75">
      <c r="A60" s="408" t="s">
        <v>162</v>
      </c>
      <c r="B60" s="411">
        <f t="shared" ref="B60:K60" si="45">B59+22</f>
        <v>24</v>
      </c>
      <c r="C60" s="411">
        <f t="shared" si="45"/>
        <v>25</v>
      </c>
      <c r="D60" s="411">
        <f t="shared" si="45"/>
        <v>26</v>
      </c>
      <c r="E60" s="411">
        <f t="shared" si="45"/>
        <v>27</v>
      </c>
      <c r="F60" s="411">
        <f t="shared" si="45"/>
        <v>28</v>
      </c>
      <c r="G60" s="411">
        <f t="shared" si="45"/>
        <v>29</v>
      </c>
      <c r="H60" s="411">
        <f t="shared" si="45"/>
        <v>30</v>
      </c>
      <c r="I60" s="411">
        <f t="shared" si="45"/>
        <v>31</v>
      </c>
      <c r="J60" s="411">
        <f t="shared" si="45"/>
        <v>32</v>
      </c>
      <c r="K60" s="411">
        <f t="shared" si="45"/>
        <v>33</v>
      </c>
      <c r="L60" s="321"/>
      <c r="M60" s="321"/>
      <c r="N60" s="321"/>
      <c r="O60" s="321"/>
      <c r="P60" s="321"/>
      <c r="Q60" s="321"/>
      <c r="R60" s="321"/>
      <c r="S60" s="321"/>
      <c r="T60" s="321"/>
      <c r="U60" s="321"/>
      <c r="V60" s="321">
        <f t="shared" si="44"/>
        <v>34</v>
      </c>
      <c r="W60" s="321">
        <f t="shared" si="41"/>
        <v>35</v>
      </c>
    </row>
    <row r="61" spans="1:23" ht="15.75">
      <c r="A61" s="408" t="s">
        <v>164</v>
      </c>
      <c r="B61" s="411">
        <f>W60+1</f>
        <v>36</v>
      </c>
      <c r="C61" s="411">
        <f t="shared" ref="C61:V61" si="46">B61+1</f>
        <v>37</v>
      </c>
      <c r="D61" s="411">
        <f t="shared" si="46"/>
        <v>38</v>
      </c>
      <c r="E61" s="411">
        <f t="shared" si="46"/>
        <v>39</v>
      </c>
      <c r="F61" s="411">
        <f t="shared" si="46"/>
        <v>40</v>
      </c>
      <c r="G61" s="411">
        <f t="shared" si="46"/>
        <v>41</v>
      </c>
      <c r="H61" s="411">
        <f t="shared" si="46"/>
        <v>42</v>
      </c>
      <c r="I61" s="411">
        <f t="shared" si="46"/>
        <v>43</v>
      </c>
      <c r="J61" s="411">
        <f t="shared" si="46"/>
        <v>44</v>
      </c>
      <c r="K61" s="411">
        <f t="shared" si="46"/>
        <v>45</v>
      </c>
      <c r="L61" s="411">
        <f t="shared" si="46"/>
        <v>46</v>
      </c>
      <c r="M61" s="411">
        <f t="shared" si="46"/>
        <v>47</v>
      </c>
      <c r="N61" s="411">
        <f t="shared" si="46"/>
        <v>48</v>
      </c>
      <c r="O61" s="411">
        <f t="shared" si="46"/>
        <v>49</v>
      </c>
      <c r="P61" s="411">
        <f t="shared" si="46"/>
        <v>50</v>
      </c>
      <c r="Q61" s="411">
        <f t="shared" si="46"/>
        <v>51</v>
      </c>
      <c r="R61" s="411">
        <f t="shared" si="46"/>
        <v>52</v>
      </c>
      <c r="S61" s="411">
        <f t="shared" si="46"/>
        <v>53</v>
      </c>
      <c r="T61" s="411">
        <f t="shared" si="46"/>
        <v>54</v>
      </c>
      <c r="U61" s="411">
        <f t="shared" si="46"/>
        <v>55</v>
      </c>
      <c r="V61" s="411">
        <f t="shared" si="46"/>
        <v>56</v>
      </c>
      <c r="W61" s="411">
        <f t="shared" si="41"/>
        <v>57</v>
      </c>
    </row>
    <row r="62" spans="1:23" ht="15.75">
      <c r="A62" s="408" t="s">
        <v>167</v>
      </c>
      <c r="B62" s="411">
        <f t="shared" ref="B62:K62" si="47">B61+22</f>
        <v>58</v>
      </c>
      <c r="C62" s="411">
        <f t="shared" si="47"/>
        <v>59</v>
      </c>
      <c r="D62" s="411">
        <f t="shared" si="47"/>
        <v>60</v>
      </c>
      <c r="E62" s="411">
        <f t="shared" si="47"/>
        <v>61</v>
      </c>
      <c r="F62" s="411">
        <f t="shared" si="47"/>
        <v>62</v>
      </c>
      <c r="G62" s="411">
        <f t="shared" si="47"/>
        <v>63</v>
      </c>
      <c r="H62" s="411">
        <f t="shared" si="47"/>
        <v>64</v>
      </c>
      <c r="I62" s="411">
        <f t="shared" si="47"/>
        <v>65</v>
      </c>
      <c r="J62" s="411">
        <f t="shared" si="47"/>
        <v>66</v>
      </c>
      <c r="K62" s="411">
        <f t="shared" si="47"/>
        <v>67</v>
      </c>
      <c r="L62" s="321"/>
      <c r="M62" s="321"/>
      <c r="N62" s="321"/>
      <c r="O62" s="321"/>
      <c r="P62" s="321"/>
      <c r="Q62" s="321"/>
      <c r="R62" s="321"/>
      <c r="S62" s="321"/>
      <c r="T62" s="321"/>
      <c r="U62" s="321"/>
      <c r="V62" s="321">
        <f t="shared" si="44"/>
        <v>68</v>
      </c>
      <c r="W62" s="321">
        <f t="shared" si="41"/>
        <v>69</v>
      </c>
    </row>
    <row r="63" spans="1:23" ht="15.75">
      <c r="A63" s="408" t="s">
        <v>169</v>
      </c>
      <c r="B63" s="321">
        <v>2</v>
      </c>
      <c r="C63" s="321">
        <v>3</v>
      </c>
      <c r="D63" s="321">
        <v>4</v>
      </c>
      <c r="E63" s="321">
        <v>5</v>
      </c>
      <c r="F63" s="321">
        <v>6</v>
      </c>
      <c r="G63" s="321">
        <v>7</v>
      </c>
      <c r="H63" s="321">
        <v>8</v>
      </c>
      <c r="I63" s="321">
        <v>9</v>
      </c>
      <c r="J63" s="321">
        <v>10</v>
      </c>
      <c r="K63" s="321">
        <v>11</v>
      </c>
      <c r="L63" s="321">
        <v>12</v>
      </c>
      <c r="M63" s="321">
        <v>13</v>
      </c>
      <c r="N63" s="321">
        <v>14</v>
      </c>
      <c r="O63" s="321">
        <v>15</v>
      </c>
      <c r="P63" s="321">
        <v>16</v>
      </c>
      <c r="Q63" s="321">
        <v>17</v>
      </c>
      <c r="R63" s="321">
        <v>18</v>
      </c>
      <c r="S63" s="321">
        <v>19</v>
      </c>
      <c r="T63" s="321">
        <v>20</v>
      </c>
      <c r="U63" s="321">
        <v>21</v>
      </c>
      <c r="V63" s="321">
        <v>22</v>
      </c>
      <c r="W63" s="321">
        <v>23</v>
      </c>
    </row>
    <row r="64" spans="1:23" ht="15.75">
      <c r="A64" s="408" t="s">
        <v>172</v>
      </c>
      <c r="B64" s="411">
        <f t="shared" ref="B64:K64" si="48">B63+22</f>
        <v>24</v>
      </c>
      <c r="C64" s="411">
        <f t="shared" si="48"/>
        <v>25</v>
      </c>
      <c r="D64" s="411">
        <f t="shared" si="48"/>
        <v>26</v>
      </c>
      <c r="E64" s="411">
        <f t="shared" si="48"/>
        <v>27</v>
      </c>
      <c r="F64" s="411">
        <f t="shared" si="48"/>
        <v>28</v>
      </c>
      <c r="G64" s="411">
        <f t="shared" si="48"/>
        <v>29</v>
      </c>
      <c r="H64" s="411">
        <f t="shared" si="48"/>
        <v>30</v>
      </c>
      <c r="I64" s="411">
        <f t="shared" si="48"/>
        <v>31</v>
      </c>
      <c r="J64" s="411">
        <f t="shared" si="48"/>
        <v>32</v>
      </c>
      <c r="K64" s="411">
        <f t="shared" si="48"/>
        <v>33</v>
      </c>
      <c r="L64" s="321"/>
      <c r="M64" s="321"/>
      <c r="N64" s="321"/>
      <c r="O64" s="321"/>
      <c r="P64" s="321"/>
      <c r="Q64" s="321"/>
      <c r="R64" s="321"/>
      <c r="S64" s="321"/>
      <c r="T64" s="321"/>
      <c r="U64" s="321"/>
      <c r="V64" s="321">
        <f>K64+1</f>
        <v>34</v>
      </c>
      <c r="W64" s="321">
        <f>V64+1</f>
        <v>35</v>
      </c>
    </row>
    <row r="65" spans="1:23" ht="15.75">
      <c r="A65" s="408" t="s">
        <v>174</v>
      </c>
      <c r="B65" s="411">
        <f>W64+1</f>
        <v>36</v>
      </c>
      <c r="C65" s="411">
        <f t="shared" ref="C65:W65" si="49">B65+1</f>
        <v>37</v>
      </c>
      <c r="D65" s="411">
        <f t="shared" si="49"/>
        <v>38</v>
      </c>
      <c r="E65" s="411">
        <f t="shared" si="49"/>
        <v>39</v>
      </c>
      <c r="F65" s="411">
        <f t="shared" si="49"/>
        <v>40</v>
      </c>
      <c r="G65" s="411">
        <f t="shared" si="49"/>
        <v>41</v>
      </c>
      <c r="H65" s="411">
        <f t="shared" si="49"/>
        <v>42</v>
      </c>
      <c r="I65" s="411">
        <f t="shared" si="49"/>
        <v>43</v>
      </c>
      <c r="J65" s="411">
        <f t="shared" si="49"/>
        <v>44</v>
      </c>
      <c r="K65" s="411">
        <f t="shared" si="49"/>
        <v>45</v>
      </c>
      <c r="L65" s="411">
        <f t="shared" si="49"/>
        <v>46</v>
      </c>
      <c r="M65" s="411">
        <f t="shared" si="49"/>
        <v>47</v>
      </c>
      <c r="N65" s="411">
        <f t="shared" si="49"/>
        <v>48</v>
      </c>
      <c r="O65" s="411">
        <f t="shared" si="49"/>
        <v>49</v>
      </c>
      <c r="P65" s="411">
        <f t="shared" si="49"/>
        <v>50</v>
      </c>
      <c r="Q65" s="411">
        <f t="shared" si="49"/>
        <v>51</v>
      </c>
      <c r="R65" s="411">
        <f t="shared" si="49"/>
        <v>52</v>
      </c>
      <c r="S65" s="411">
        <f t="shared" si="49"/>
        <v>53</v>
      </c>
      <c r="T65" s="411">
        <f t="shared" si="49"/>
        <v>54</v>
      </c>
      <c r="U65" s="411">
        <f t="shared" si="49"/>
        <v>55</v>
      </c>
      <c r="V65" s="411">
        <f t="shared" si="49"/>
        <v>56</v>
      </c>
      <c r="W65" s="411">
        <f t="shared" si="49"/>
        <v>57</v>
      </c>
    </row>
    <row r="66" spans="1:23" ht="15.75">
      <c r="A66" s="408" t="s">
        <v>176</v>
      </c>
      <c r="B66" s="411">
        <f t="shared" ref="B66:K66" si="50">B65+22</f>
        <v>58</v>
      </c>
      <c r="C66" s="411">
        <f t="shared" si="50"/>
        <v>59</v>
      </c>
      <c r="D66" s="411">
        <f t="shared" si="50"/>
        <v>60</v>
      </c>
      <c r="E66" s="411">
        <f t="shared" si="50"/>
        <v>61</v>
      </c>
      <c r="F66" s="411">
        <f t="shared" si="50"/>
        <v>62</v>
      </c>
      <c r="G66" s="411">
        <f t="shared" si="50"/>
        <v>63</v>
      </c>
      <c r="H66" s="411">
        <f t="shared" si="50"/>
        <v>64</v>
      </c>
      <c r="I66" s="411">
        <f t="shared" si="50"/>
        <v>65</v>
      </c>
      <c r="J66" s="411">
        <f t="shared" si="50"/>
        <v>66</v>
      </c>
      <c r="K66" s="411">
        <f t="shared" si="50"/>
        <v>67</v>
      </c>
      <c r="L66" s="321"/>
      <c r="M66" s="321"/>
      <c r="N66" s="321"/>
      <c r="O66" s="321"/>
      <c r="P66" s="321"/>
      <c r="Q66" s="321"/>
      <c r="R66" s="321"/>
      <c r="S66" s="321"/>
      <c r="T66" s="321"/>
      <c r="U66" s="321"/>
      <c r="V66" s="321">
        <f>K66+1</f>
        <v>68</v>
      </c>
      <c r="W66" s="321">
        <f>V66+1</f>
        <v>69</v>
      </c>
    </row>
  </sheetData>
  <phoneticPr fontId="233"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5"/>
  <dimension ref="A1:L25855"/>
  <sheetViews>
    <sheetView workbookViewId="0">
      <selection activeCell="M12" sqref="M12"/>
    </sheetView>
  </sheetViews>
  <sheetFormatPr defaultColWidth="9" defaultRowHeight="15"/>
  <cols>
    <col min="1" max="1" width="11.265625" style="292" customWidth="1"/>
    <col min="2" max="2" width="12.3984375" style="405" customWidth="1"/>
    <col min="3" max="3" width="12.1328125" style="292" customWidth="1"/>
    <col min="4" max="4" width="1.86328125" style="9" customWidth="1"/>
    <col min="5" max="5" width="11.265625" style="292" customWidth="1"/>
    <col min="6" max="6" width="12.3984375" style="405" customWidth="1"/>
    <col min="7" max="7" width="12.1328125" style="292" customWidth="1"/>
    <col min="8" max="8" width="5.86328125" customWidth="1"/>
    <col min="9" max="9" width="12.46484375" style="292" customWidth="1"/>
    <col min="10" max="10" width="20" style="292" customWidth="1"/>
    <col min="11" max="11" width="15.19921875" style="292" customWidth="1"/>
    <col min="12" max="12" width="12.46484375" style="292" customWidth="1"/>
  </cols>
  <sheetData>
    <row r="1" spans="1:12" ht="20.25">
      <c r="A1" s="406" t="s">
        <v>208</v>
      </c>
      <c r="B1" s="407" t="s">
        <v>209</v>
      </c>
      <c r="C1" s="406" t="s">
        <v>210</v>
      </c>
      <c r="E1" s="406" t="s">
        <v>208</v>
      </c>
      <c r="F1" s="407" t="s">
        <v>209</v>
      </c>
      <c r="G1" s="406" t="s">
        <v>210</v>
      </c>
      <c r="I1" s="406" t="s">
        <v>208</v>
      </c>
      <c r="J1" s="407" t="s">
        <v>211</v>
      </c>
      <c r="K1" s="407" t="s">
        <v>212</v>
      </c>
      <c r="L1" s="406" t="s">
        <v>210</v>
      </c>
    </row>
    <row r="2" spans="1:12">
      <c r="A2" s="292" t="s">
        <v>49</v>
      </c>
      <c r="B2" s="405">
        <v>1002</v>
      </c>
      <c r="C2" s="292" t="s">
        <v>213</v>
      </c>
      <c r="E2" s="292" t="s">
        <v>214</v>
      </c>
      <c r="F2" s="405">
        <v>1002</v>
      </c>
      <c r="G2" s="292" t="s">
        <v>213</v>
      </c>
      <c r="I2" s="292" t="s">
        <v>49</v>
      </c>
      <c r="J2" s="292" t="s">
        <v>215</v>
      </c>
      <c r="K2" s="292" t="s">
        <v>216</v>
      </c>
      <c r="L2" s="292" t="s">
        <v>213</v>
      </c>
    </row>
    <row r="3" spans="1:12">
      <c r="A3" s="292" t="s">
        <v>49</v>
      </c>
      <c r="B3" s="405">
        <v>1380</v>
      </c>
      <c r="C3" s="292" t="s">
        <v>213</v>
      </c>
      <c r="E3" s="292" t="s">
        <v>214</v>
      </c>
      <c r="F3" s="405">
        <v>1007</v>
      </c>
      <c r="G3" s="292" t="s">
        <v>213</v>
      </c>
      <c r="I3" s="292" t="s">
        <v>49</v>
      </c>
      <c r="J3" s="292" t="s">
        <v>217</v>
      </c>
      <c r="K3" s="292" t="s">
        <v>217</v>
      </c>
      <c r="L3" s="292" t="s">
        <v>213</v>
      </c>
    </row>
    <row r="4" spans="1:12">
      <c r="A4" s="292" t="s">
        <v>49</v>
      </c>
      <c r="B4" s="405">
        <v>1741</v>
      </c>
      <c r="C4" s="292" t="s">
        <v>213</v>
      </c>
      <c r="E4" s="292" t="s">
        <v>214</v>
      </c>
      <c r="F4" s="405">
        <v>1010</v>
      </c>
      <c r="G4" s="292" t="s">
        <v>213</v>
      </c>
      <c r="I4" s="292" t="s">
        <v>49</v>
      </c>
      <c r="J4" s="292" t="s">
        <v>218</v>
      </c>
      <c r="K4" s="292" t="s">
        <v>219</v>
      </c>
      <c r="L4" s="292" t="s">
        <v>213</v>
      </c>
    </row>
    <row r="5" spans="1:12">
      <c r="A5" s="292" t="s">
        <v>49</v>
      </c>
      <c r="B5" s="405">
        <v>2114</v>
      </c>
      <c r="C5" s="292" t="s">
        <v>213</v>
      </c>
      <c r="E5" s="292" t="s">
        <v>214</v>
      </c>
      <c r="F5" s="405">
        <v>1029</v>
      </c>
      <c r="G5" s="292" t="s">
        <v>213</v>
      </c>
      <c r="I5" s="292" t="s">
        <v>49</v>
      </c>
      <c r="J5" s="292" t="s">
        <v>220</v>
      </c>
      <c r="K5" s="292" t="s">
        <v>221</v>
      </c>
      <c r="L5" s="292" t="s">
        <v>213</v>
      </c>
    </row>
    <row r="6" spans="1:12">
      <c r="A6" s="292" t="s">
        <v>49</v>
      </c>
      <c r="B6" s="405">
        <v>2662</v>
      </c>
      <c r="C6" s="292" t="s">
        <v>213</v>
      </c>
      <c r="E6" s="292" t="s">
        <v>214</v>
      </c>
      <c r="F6" s="405">
        <v>1032</v>
      </c>
      <c r="G6" s="292" t="s">
        <v>213</v>
      </c>
      <c r="I6" s="292" t="s">
        <v>49</v>
      </c>
      <c r="J6" s="292" t="s">
        <v>222</v>
      </c>
      <c r="K6" s="292" t="s">
        <v>223</v>
      </c>
      <c r="L6" s="292" t="s">
        <v>213</v>
      </c>
    </row>
    <row r="7" spans="1:12">
      <c r="A7" s="292" t="s">
        <v>49</v>
      </c>
      <c r="B7" s="405">
        <v>3033</v>
      </c>
      <c r="C7" s="292" t="s">
        <v>213</v>
      </c>
      <c r="E7" s="292" t="s">
        <v>214</v>
      </c>
      <c r="F7" s="405">
        <v>1033</v>
      </c>
      <c r="G7" s="292" t="s">
        <v>213</v>
      </c>
      <c r="I7" s="292" t="s">
        <v>49</v>
      </c>
      <c r="J7" s="292" t="s">
        <v>224</v>
      </c>
      <c r="K7" s="292" t="s">
        <v>224</v>
      </c>
      <c r="L7" s="292" t="s">
        <v>213</v>
      </c>
    </row>
    <row r="8" spans="1:12">
      <c r="A8" s="292" t="s">
        <v>49</v>
      </c>
      <c r="B8" s="405">
        <v>3469</v>
      </c>
      <c r="C8" s="292" t="s">
        <v>213</v>
      </c>
      <c r="E8" s="292" t="s">
        <v>214</v>
      </c>
      <c r="F8" s="405">
        <v>1036</v>
      </c>
      <c r="G8" s="292" t="s">
        <v>213</v>
      </c>
      <c r="I8" s="292" t="s">
        <v>49</v>
      </c>
      <c r="J8" s="292" t="s">
        <v>225</v>
      </c>
      <c r="K8" s="292" t="s">
        <v>226</v>
      </c>
      <c r="L8" s="292" t="s">
        <v>213</v>
      </c>
    </row>
    <row r="9" spans="1:12">
      <c r="A9" s="292" t="s">
        <v>49</v>
      </c>
      <c r="B9" s="405">
        <v>3907</v>
      </c>
      <c r="C9" s="292" t="s">
        <v>213</v>
      </c>
      <c r="E9" s="292" t="s">
        <v>214</v>
      </c>
      <c r="F9" s="405">
        <v>1038</v>
      </c>
      <c r="G9" s="292" t="s">
        <v>213</v>
      </c>
      <c r="I9" s="292" t="s">
        <v>49</v>
      </c>
      <c r="J9" s="292" t="s">
        <v>227</v>
      </c>
      <c r="K9" s="292" t="s">
        <v>228</v>
      </c>
      <c r="L9" s="292" t="s">
        <v>213</v>
      </c>
    </row>
    <row r="10" spans="1:12">
      <c r="A10" s="292" t="s">
        <v>49</v>
      </c>
      <c r="B10" s="405">
        <v>4270</v>
      </c>
      <c r="C10" s="292" t="s">
        <v>213</v>
      </c>
      <c r="E10" s="292" t="s">
        <v>214</v>
      </c>
      <c r="F10" s="405">
        <v>1039</v>
      </c>
      <c r="G10" s="292" t="s">
        <v>213</v>
      </c>
      <c r="I10" s="292" t="s">
        <v>49</v>
      </c>
      <c r="J10" s="292" t="s">
        <v>229</v>
      </c>
      <c r="K10" s="292" t="s">
        <v>230</v>
      </c>
      <c r="L10" s="292" t="s">
        <v>213</v>
      </c>
    </row>
    <row r="11" spans="1:12">
      <c r="A11" s="292" t="s">
        <v>49</v>
      </c>
      <c r="B11" s="405">
        <v>4690</v>
      </c>
      <c r="C11" s="292" t="s">
        <v>213</v>
      </c>
      <c r="E11" s="292" t="s">
        <v>214</v>
      </c>
      <c r="F11" s="405">
        <v>1056</v>
      </c>
      <c r="G11" s="292" t="s">
        <v>213</v>
      </c>
      <c r="I11" s="292" t="s">
        <v>49</v>
      </c>
      <c r="J11" s="292" t="s">
        <v>231</v>
      </c>
      <c r="K11" s="292" t="s">
        <v>231</v>
      </c>
      <c r="L11" s="292" t="s">
        <v>213</v>
      </c>
    </row>
    <row r="12" spans="1:12">
      <c r="A12" s="292" t="s">
        <v>49</v>
      </c>
      <c r="B12" s="405">
        <v>5158</v>
      </c>
      <c r="C12" s="292" t="s">
        <v>213</v>
      </c>
      <c r="E12" s="292" t="s">
        <v>214</v>
      </c>
      <c r="F12" s="405">
        <v>1057</v>
      </c>
      <c r="G12" s="292" t="s">
        <v>213</v>
      </c>
      <c r="I12" s="292" t="s">
        <v>49</v>
      </c>
      <c r="J12" s="292" t="s">
        <v>232</v>
      </c>
      <c r="K12" s="292" t="s">
        <v>233</v>
      </c>
      <c r="L12" s="292" t="s">
        <v>213</v>
      </c>
    </row>
    <row r="13" spans="1:12">
      <c r="A13" s="292" t="s">
        <v>49</v>
      </c>
      <c r="B13" s="405">
        <v>5740</v>
      </c>
      <c r="C13" s="292" t="s">
        <v>213</v>
      </c>
      <c r="E13" s="292" t="s">
        <v>214</v>
      </c>
      <c r="F13" s="405">
        <v>1069</v>
      </c>
      <c r="G13" s="292" t="s">
        <v>213</v>
      </c>
      <c r="I13" s="292" t="s">
        <v>49</v>
      </c>
      <c r="J13" s="292" t="s">
        <v>234</v>
      </c>
      <c r="K13" s="292" t="s">
        <v>234</v>
      </c>
      <c r="L13" s="292" t="s">
        <v>213</v>
      </c>
    </row>
    <row r="14" spans="1:12">
      <c r="A14" s="292" t="s">
        <v>49</v>
      </c>
      <c r="B14" s="405">
        <v>6094</v>
      </c>
      <c r="C14" s="292" t="s">
        <v>213</v>
      </c>
      <c r="E14" s="292" t="s">
        <v>214</v>
      </c>
      <c r="F14" s="405">
        <v>1073</v>
      </c>
      <c r="G14" s="292" t="s">
        <v>213</v>
      </c>
      <c r="I14" s="292" t="s">
        <v>49</v>
      </c>
      <c r="J14" s="292" t="s">
        <v>235</v>
      </c>
      <c r="K14" s="292" t="s">
        <v>236</v>
      </c>
      <c r="L14" s="292" t="s">
        <v>213</v>
      </c>
    </row>
    <row r="15" spans="1:12">
      <c r="A15" s="292" t="s">
        <v>49</v>
      </c>
      <c r="B15" s="405">
        <v>6383</v>
      </c>
      <c r="C15" s="292" t="s">
        <v>213</v>
      </c>
      <c r="E15" s="292" t="s">
        <v>214</v>
      </c>
      <c r="F15" s="405">
        <v>1079</v>
      </c>
      <c r="G15" s="292" t="s">
        <v>213</v>
      </c>
      <c r="I15" s="292" t="s">
        <v>49</v>
      </c>
      <c r="J15" s="292" t="s">
        <v>237</v>
      </c>
      <c r="K15" s="292" t="s">
        <v>237</v>
      </c>
      <c r="L15" s="292" t="s">
        <v>213</v>
      </c>
    </row>
    <row r="16" spans="1:12">
      <c r="A16" s="292" t="s">
        <v>49</v>
      </c>
      <c r="B16" s="405">
        <v>6712</v>
      </c>
      <c r="C16" s="292" t="s">
        <v>213</v>
      </c>
      <c r="E16" s="292" t="s">
        <v>214</v>
      </c>
      <c r="F16" s="405">
        <v>1080</v>
      </c>
      <c r="G16" s="292" t="s">
        <v>213</v>
      </c>
      <c r="I16" s="292" t="s">
        <v>49</v>
      </c>
      <c r="J16" s="292" t="s">
        <v>238</v>
      </c>
      <c r="K16" s="292" t="s">
        <v>239</v>
      </c>
      <c r="L16" s="292" t="s">
        <v>213</v>
      </c>
    </row>
    <row r="17" spans="1:12">
      <c r="A17" s="292" t="s">
        <v>49</v>
      </c>
      <c r="B17" s="405">
        <v>1007</v>
      </c>
      <c r="C17" s="292" t="s">
        <v>213</v>
      </c>
      <c r="E17" s="292" t="s">
        <v>214</v>
      </c>
      <c r="F17" s="405">
        <v>1082</v>
      </c>
      <c r="G17" s="292" t="s">
        <v>213</v>
      </c>
      <c r="I17" s="292" t="s">
        <v>49</v>
      </c>
      <c r="J17" s="292" t="s">
        <v>240</v>
      </c>
      <c r="K17" s="292" t="s">
        <v>240</v>
      </c>
      <c r="L17" s="292" t="s">
        <v>213</v>
      </c>
    </row>
    <row r="18" spans="1:12">
      <c r="A18" s="292" t="s">
        <v>49</v>
      </c>
      <c r="B18" s="405">
        <v>1420</v>
      </c>
      <c r="C18" s="292" t="s">
        <v>213</v>
      </c>
      <c r="E18" s="292" t="s">
        <v>214</v>
      </c>
      <c r="F18" s="405">
        <v>1083</v>
      </c>
      <c r="G18" s="292" t="s">
        <v>213</v>
      </c>
      <c r="I18" s="292" t="s">
        <v>49</v>
      </c>
      <c r="J18" s="292" t="s">
        <v>241</v>
      </c>
      <c r="K18" s="292" t="s">
        <v>242</v>
      </c>
      <c r="L18" s="292" t="s">
        <v>213</v>
      </c>
    </row>
    <row r="19" spans="1:12">
      <c r="A19" s="292" t="s">
        <v>49</v>
      </c>
      <c r="B19" s="405">
        <v>1754</v>
      </c>
      <c r="C19" s="292" t="s">
        <v>213</v>
      </c>
      <c r="E19" s="292" t="s">
        <v>214</v>
      </c>
      <c r="F19" s="405">
        <v>1088</v>
      </c>
      <c r="G19" s="292" t="s">
        <v>213</v>
      </c>
      <c r="I19" s="292" t="s">
        <v>49</v>
      </c>
      <c r="J19" s="292" t="s">
        <v>243</v>
      </c>
      <c r="K19" s="292" t="s">
        <v>243</v>
      </c>
      <c r="L19" s="292" t="s">
        <v>213</v>
      </c>
    </row>
    <row r="20" spans="1:12">
      <c r="A20" s="292" t="s">
        <v>49</v>
      </c>
      <c r="B20" s="405">
        <v>2116</v>
      </c>
      <c r="C20" s="292" t="s">
        <v>213</v>
      </c>
      <c r="E20" s="292" t="s">
        <v>214</v>
      </c>
      <c r="F20" s="405">
        <v>1093</v>
      </c>
      <c r="G20" s="292" t="s">
        <v>213</v>
      </c>
      <c r="I20" s="292" t="s">
        <v>49</v>
      </c>
      <c r="J20" s="292" t="s">
        <v>244</v>
      </c>
      <c r="K20" s="292" t="s">
        <v>244</v>
      </c>
      <c r="L20" s="292" t="s">
        <v>213</v>
      </c>
    </row>
    <row r="21" spans="1:12">
      <c r="A21" s="292" t="s">
        <v>49</v>
      </c>
      <c r="B21" s="405">
        <v>2668</v>
      </c>
      <c r="C21" s="292" t="s">
        <v>213</v>
      </c>
      <c r="E21" s="292" t="s">
        <v>214</v>
      </c>
      <c r="F21" s="405">
        <v>1094</v>
      </c>
      <c r="G21" s="292" t="s">
        <v>213</v>
      </c>
      <c r="I21" s="292" t="s">
        <v>49</v>
      </c>
      <c r="J21" s="292" t="s">
        <v>245</v>
      </c>
      <c r="K21" s="292" t="s">
        <v>246</v>
      </c>
      <c r="L21" s="292" t="s">
        <v>213</v>
      </c>
    </row>
    <row r="22" spans="1:12">
      <c r="A22" s="292" t="s">
        <v>49</v>
      </c>
      <c r="B22" s="405">
        <v>3034</v>
      </c>
      <c r="C22" s="292" t="s">
        <v>213</v>
      </c>
      <c r="E22" s="292" t="s">
        <v>214</v>
      </c>
      <c r="F22" s="405">
        <v>1097</v>
      </c>
      <c r="G22" s="292" t="s">
        <v>213</v>
      </c>
      <c r="I22" s="292" t="s">
        <v>49</v>
      </c>
      <c r="J22" s="292" t="s">
        <v>247</v>
      </c>
      <c r="K22" s="292" t="s">
        <v>247</v>
      </c>
      <c r="L22" s="292" t="s">
        <v>213</v>
      </c>
    </row>
    <row r="23" spans="1:12">
      <c r="A23" s="292" t="s">
        <v>49</v>
      </c>
      <c r="B23" s="405">
        <v>3470</v>
      </c>
      <c r="C23" s="292" t="s">
        <v>213</v>
      </c>
      <c r="E23" s="292" t="s">
        <v>214</v>
      </c>
      <c r="F23" s="405">
        <v>1220</v>
      </c>
      <c r="G23" s="292" t="s">
        <v>213</v>
      </c>
      <c r="I23" s="292" t="s">
        <v>49</v>
      </c>
      <c r="J23" s="292" t="s">
        <v>248</v>
      </c>
      <c r="K23" s="292" t="s">
        <v>249</v>
      </c>
      <c r="L23" s="292" t="s">
        <v>213</v>
      </c>
    </row>
    <row r="24" spans="1:12">
      <c r="A24" s="292" t="s">
        <v>49</v>
      </c>
      <c r="B24" s="405">
        <v>3908</v>
      </c>
      <c r="C24" s="292" t="s">
        <v>213</v>
      </c>
      <c r="E24" s="292" t="s">
        <v>214</v>
      </c>
      <c r="F24" s="405">
        <v>1224</v>
      </c>
      <c r="G24" s="292" t="s">
        <v>213</v>
      </c>
      <c r="I24" s="292" t="s">
        <v>49</v>
      </c>
      <c r="J24" s="292" t="s">
        <v>250</v>
      </c>
      <c r="K24" s="292" t="s">
        <v>250</v>
      </c>
      <c r="L24" s="292" t="s">
        <v>213</v>
      </c>
    </row>
    <row r="25" spans="1:12">
      <c r="A25" s="292" t="s">
        <v>49</v>
      </c>
      <c r="B25" s="405">
        <v>4271</v>
      </c>
      <c r="C25" s="292" t="s">
        <v>213</v>
      </c>
      <c r="E25" s="292" t="s">
        <v>214</v>
      </c>
      <c r="F25" s="405">
        <v>1225</v>
      </c>
      <c r="G25" s="292" t="s">
        <v>213</v>
      </c>
      <c r="I25" s="292" t="s">
        <v>49</v>
      </c>
      <c r="J25" s="292" t="s">
        <v>251</v>
      </c>
      <c r="K25" s="292" t="s">
        <v>252</v>
      </c>
      <c r="L25" s="292" t="s">
        <v>213</v>
      </c>
    </row>
    <row r="26" spans="1:12">
      <c r="A26" s="292" t="s">
        <v>49</v>
      </c>
      <c r="B26" s="405">
        <v>4738</v>
      </c>
      <c r="C26" s="292" t="s">
        <v>213</v>
      </c>
      <c r="E26" s="292" t="s">
        <v>214</v>
      </c>
      <c r="F26" s="405">
        <v>1226</v>
      </c>
      <c r="G26" s="292" t="s">
        <v>213</v>
      </c>
      <c r="I26" s="292" t="s">
        <v>49</v>
      </c>
      <c r="J26" s="292" t="s">
        <v>253</v>
      </c>
      <c r="K26" s="292" t="s">
        <v>253</v>
      </c>
      <c r="L26" s="292" t="s">
        <v>213</v>
      </c>
    </row>
    <row r="27" spans="1:12">
      <c r="A27" s="292" t="s">
        <v>49</v>
      </c>
      <c r="B27" s="405">
        <v>5159</v>
      </c>
      <c r="C27" s="292" t="s">
        <v>213</v>
      </c>
      <c r="E27" s="292" t="s">
        <v>214</v>
      </c>
      <c r="F27" s="405">
        <v>1227</v>
      </c>
      <c r="G27" s="292" t="s">
        <v>213</v>
      </c>
      <c r="I27" s="292" t="s">
        <v>49</v>
      </c>
      <c r="J27" s="292" t="s">
        <v>254</v>
      </c>
      <c r="K27" s="292" t="s">
        <v>255</v>
      </c>
      <c r="L27" s="292" t="s">
        <v>213</v>
      </c>
    </row>
    <row r="28" spans="1:12">
      <c r="A28" s="292" t="s">
        <v>49</v>
      </c>
      <c r="B28" s="405">
        <v>5753</v>
      </c>
      <c r="C28" s="292" t="s">
        <v>213</v>
      </c>
      <c r="E28" s="292" t="s">
        <v>214</v>
      </c>
      <c r="F28" s="405">
        <v>1236</v>
      </c>
      <c r="G28" s="292" t="s">
        <v>213</v>
      </c>
      <c r="I28" s="292" t="s">
        <v>49</v>
      </c>
      <c r="J28" s="292" t="s">
        <v>256</v>
      </c>
      <c r="K28" s="292" t="s">
        <v>257</v>
      </c>
      <c r="L28" s="292" t="s">
        <v>213</v>
      </c>
    </row>
    <row r="29" spans="1:12">
      <c r="A29" s="292" t="s">
        <v>49</v>
      </c>
      <c r="B29" s="405">
        <v>6230</v>
      </c>
      <c r="C29" s="292" t="s">
        <v>213</v>
      </c>
      <c r="E29" s="292" t="s">
        <v>214</v>
      </c>
      <c r="F29" s="405">
        <v>1240</v>
      </c>
      <c r="G29" s="292" t="s">
        <v>213</v>
      </c>
      <c r="I29" s="292" t="s">
        <v>49</v>
      </c>
      <c r="J29" s="292" t="s">
        <v>258</v>
      </c>
      <c r="K29" s="292" t="s">
        <v>259</v>
      </c>
      <c r="L29" s="292" t="s">
        <v>213</v>
      </c>
    </row>
    <row r="30" spans="1:12">
      <c r="A30" s="292" t="s">
        <v>49</v>
      </c>
      <c r="B30" s="405">
        <v>6387</v>
      </c>
      <c r="C30" s="292" t="s">
        <v>213</v>
      </c>
      <c r="E30" s="292" t="s">
        <v>214</v>
      </c>
      <c r="F30" s="405">
        <v>1247</v>
      </c>
      <c r="G30" s="292" t="s">
        <v>213</v>
      </c>
      <c r="I30" s="292" t="s">
        <v>49</v>
      </c>
      <c r="J30" s="292" t="s">
        <v>260</v>
      </c>
      <c r="K30" s="292" t="s">
        <v>260</v>
      </c>
      <c r="L30" s="292" t="s">
        <v>213</v>
      </c>
    </row>
    <row r="31" spans="1:12">
      <c r="A31" s="292" t="s">
        <v>49</v>
      </c>
      <c r="B31" s="405">
        <v>6716</v>
      </c>
      <c r="C31" s="292" t="s">
        <v>213</v>
      </c>
      <c r="E31" s="292" t="s">
        <v>214</v>
      </c>
      <c r="F31" s="405">
        <v>1252</v>
      </c>
      <c r="G31" s="292" t="s">
        <v>213</v>
      </c>
      <c r="I31" s="292" t="s">
        <v>49</v>
      </c>
      <c r="J31" s="292" t="s">
        <v>261</v>
      </c>
      <c r="K31" s="292" t="s">
        <v>261</v>
      </c>
      <c r="L31" s="292" t="s">
        <v>213</v>
      </c>
    </row>
    <row r="32" spans="1:12">
      <c r="A32" s="292" t="s">
        <v>49</v>
      </c>
      <c r="B32" s="405">
        <v>1010</v>
      </c>
      <c r="C32" s="292" t="s">
        <v>213</v>
      </c>
      <c r="E32" s="292" t="s">
        <v>214</v>
      </c>
      <c r="F32" s="405">
        <v>1257</v>
      </c>
      <c r="G32" s="292" t="s">
        <v>213</v>
      </c>
      <c r="I32" s="292" t="s">
        <v>49</v>
      </c>
      <c r="J32" s="292" t="s">
        <v>262</v>
      </c>
      <c r="K32" s="292" t="s">
        <v>263</v>
      </c>
      <c r="L32" s="292" t="s">
        <v>213</v>
      </c>
    </row>
    <row r="33" spans="1:12">
      <c r="A33" s="292" t="s">
        <v>49</v>
      </c>
      <c r="B33" s="405">
        <v>1430</v>
      </c>
      <c r="C33" s="292" t="s">
        <v>213</v>
      </c>
      <c r="E33" s="292" t="s">
        <v>214</v>
      </c>
      <c r="F33" s="405">
        <v>1260</v>
      </c>
      <c r="G33" s="292" t="s">
        <v>213</v>
      </c>
      <c r="I33" s="292" t="s">
        <v>49</v>
      </c>
      <c r="J33" s="292" t="s">
        <v>264</v>
      </c>
      <c r="K33" s="292" t="s">
        <v>265</v>
      </c>
      <c r="L33" s="292" t="s">
        <v>213</v>
      </c>
    </row>
    <row r="34" spans="1:12">
      <c r="A34" s="292" t="s">
        <v>49</v>
      </c>
      <c r="B34" s="405">
        <v>1770</v>
      </c>
      <c r="C34" s="292" t="s">
        <v>213</v>
      </c>
      <c r="E34" s="292" t="s">
        <v>214</v>
      </c>
      <c r="F34" s="405">
        <v>1267</v>
      </c>
      <c r="G34" s="292" t="s">
        <v>213</v>
      </c>
      <c r="I34" s="292" t="s">
        <v>49</v>
      </c>
      <c r="J34" s="292" t="s">
        <v>266</v>
      </c>
      <c r="K34" s="292" t="s">
        <v>267</v>
      </c>
      <c r="L34" s="292" t="s">
        <v>213</v>
      </c>
    </row>
    <row r="35" spans="1:12">
      <c r="A35" s="292" t="s">
        <v>49</v>
      </c>
      <c r="B35" s="405">
        <v>2127</v>
      </c>
      <c r="C35" s="292" t="s">
        <v>213</v>
      </c>
      <c r="E35" s="292" t="s">
        <v>214</v>
      </c>
      <c r="F35" s="405">
        <v>1331</v>
      </c>
      <c r="G35" s="292" t="s">
        <v>213</v>
      </c>
      <c r="I35" s="292" t="s">
        <v>49</v>
      </c>
      <c r="J35" s="292" t="s">
        <v>268</v>
      </c>
      <c r="K35" s="292" t="s">
        <v>269</v>
      </c>
      <c r="L35" s="292" t="s">
        <v>213</v>
      </c>
    </row>
    <row r="36" spans="1:12">
      <c r="A36" s="292" t="s">
        <v>49</v>
      </c>
      <c r="B36" s="405">
        <v>2669</v>
      </c>
      <c r="C36" s="292" t="s">
        <v>213</v>
      </c>
      <c r="E36" s="292" t="s">
        <v>214</v>
      </c>
      <c r="F36" s="405">
        <v>1337</v>
      </c>
      <c r="G36" s="292" t="s">
        <v>213</v>
      </c>
      <c r="I36" s="292" t="s">
        <v>49</v>
      </c>
      <c r="J36" s="292" t="s">
        <v>270</v>
      </c>
      <c r="K36" s="292" t="s">
        <v>271</v>
      </c>
      <c r="L36" s="292" t="s">
        <v>213</v>
      </c>
    </row>
    <row r="37" spans="1:12">
      <c r="A37" s="292" t="s">
        <v>49</v>
      </c>
      <c r="B37" s="405">
        <v>3036</v>
      </c>
      <c r="C37" s="292" t="s">
        <v>213</v>
      </c>
      <c r="E37" s="292" t="s">
        <v>214</v>
      </c>
      <c r="F37" s="405">
        <v>1338</v>
      </c>
      <c r="G37" s="292" t="s">
        <v>213</v>
      </c>
      <c r="I37" s="292" t="s">
        <v>49</v>
      </c>
      <c r="J37" s="292" t="s">
        <v>272</v>
      </c>
      <c r="K37" s="292" t="s">
        <v>273</v>
      </c>
      <c r="L37" s="292" t="s">
        <v>213</v>
      </c>
    </row>
    <row r="38" spans="1:12">
      <c r="A38" s="292" t="s">
        <v>49</v>
      </c>
      <c r="B38" s="405">
        <v>3570</v>
      </c>
      <c r="C38" s="292" t="s">
        <v>213</v>
      </c>
      <c r="E38" s="292" t="s">
        <v>214</v>
      </c>
      <c r="F38" s="405">
        <v>1349</v>
      </c>
      <c r="G38" s="292" t="s">
        <v>213</v>
      </c>
      <c r="I38" s="292" t="s">
        <v>49</v>
      </c>
      <c r="J38" s="292" t="s">
        <v>274</v>
      </c>
      <c r="K38" s="292" t="s">
        <v>275</v>
      </c>
      <c r="L38" s="292" t="s">
        <v>213</v>
      </c>
    </row>
    <row r="39" spans="1:12">
      <c r="A39" s="292" t="s">
        <v>49</v>
      </c>
      <c r="B39" s="405">
        <v>4002</v>
      </c>
      <c r="C39" s="292" t="s">
        <v>213</v>
      </c>
      <c r="E39" s="292" t="s">
        <v>214</v>
      </c>
      <c r="F39" s="405">
        <v>1351</v>
      </c>
      <c r="G39" s="292" t="s">
        <v>213</v>
      </c>
      <c r="I39" s="292" t="s">
        <v>49</v>
      </c>
      <c r="J39" s="292" t="s">
        <v>276</v>
      </c>
      <c r="K39" s="292" t="s">
        <v>276</v>
      </c>
      <c r="L39" s="292" t="s">
        <v>213</v>
      </c>
    </row>
    <row r="40" spans="1:12">
      <c r="A40" s="292" t="s">
        <v>49</v>
      </c>
      <c r="B40" s="405">
        <v>4274</v>
      </c>
      <c r="C40" s="292" t="s">
        <v>213</v>
      </c>
      <c r="E40" s="292" t="s">
        <v>214</v>
      </c>
      <c r="F40" s="405">
        <v>1364</v>
      </c>
      <c r="G40" s="292" t="s">
        <v>213</v>
      </c>
      <c r="I40" s="292" t="s">
        <v>49</v>
      </c>
      <c r="J40" s="292" t="s">
        <v>277</v>
      </c>
      <c r="K40" s="292" t="s">
        <v>277</v>
      </c>
      <c r="L40" s="292" t="s">
        <v>213</v>
      </c>
    </row>
    <row r="41" spans="1:12">
      <c r="A41" s="292" t="s">
        <v>49</v>
      </c>
      <c r="B41" s="405">
        <v>4740</v>
      </c>
      <c r="C41" s="292" t="s">
        <v>213</v>
      </c>
      <c r="E41" s="292" t="s">
        <v>214</v>
      </c>
      <c r="F41" s="405">
        <v>1375</v>
      </c>
      <c r="G41" s="292" t="s">
        <v>213</v>
      </c>
      <c r="I41" s="292" t="s">
        <v>49</v>
      </c>
      <c r="J41" s="292" t="s">
        <v>278</v>
      </c>
      <c r="K41" s="292" t="s">
        <v>279</v>
      </c>
      <c r="L41" s="292" t="s">
        <v>213</v>
      </c>
    </row>
    <row r="42" spans="1:12">
      <c r="A42" s="292" t="s">
        <v>49</v>
      </c>
      <c r="B42" s="405">
        <v>5201</v>
      </c>
      <c r="C42" s="292" t="s">
        <v>213</v>
      </c>
      <c r="E42" s="292" t="s">
        <v>214</v>
      </c>
      <c r="F42" s="405">
        <v>1376</v>
      </c>
      <c r="G42" s="292" t="s">
        <v>213</v>
      </c>
      <c r="I42" s="292" t="s">
        <v>49</v>
      </c>
      <c r="J42" s="292" t="s">
        <v>280</v>
      </c>
      <c r="K42" s="292" t="s">
        <v>280</v>
      </c>
      <c r="L42" s="292" t="s">
        <v>213</v>
      </c>
    </row>
    <row r="43" spans="1:12">
      <c r="A43" s="292" t="s">
        <v>49</v>
      </c>
      <c r="B43" s="405">
        <v>5765</v>
      </c>
      <c r="C43" s="292" t="s">
        <v>213</v>
      </c>
      <c r="E43" s="292" t="s">
        <v>214</v>
      </c>
      <c r="F43" s="405">
        <v>1380</v>
      </c>
      <c r="G43" s="292" t="s">
        <v>213</v>
      </c>
      <c r="I43" s="292" t="s">
        <v>49</v>
      </c>
      <c r="J43" s="292" t="s">
        <v>281</v>
      </c>
      <c r="K43" s="292" t="s">
        <v>281</v>
      </c>
      <c r="L43" s="292" t="s">
        <v>213</v>
      </c>
    </row>
    <row r="44" spans="1:12">
      <c r="A44" s="292" t="s">
        <v>49</v>
      </c>
      <c r="B44" s="405">
        <v>6231</v>
      </c>
      <c r="C44" s="292" t="s">
        <v>213</v>
      </c>
      <c r="E44" s="292" t="s">
        <v>214</v>
      </c>
      <c r="F44" s="405">
        <v>1420</v>
      </c>
      <c r="G44" s="292" t="s">
        <v>213</v>
      </c>
      <c r="I44" s="292" t="s">
        <v>49</v>
      </c>
      <c r="J44" s="292" t="s">
        <v>282</v>
      </c>
      <c r="K44" s="292" t="s">
        <v>282</v>
      </c>
      <c r="L44" s="292" t="s">
        <v>213</v>
      </c>
    </row>
    <row r="45" spans="1:12">
      <c r="A45" s="292" t="s">
        <v>49</v>
      </c>
      <c r="B45" s="405">
        <v>6388</v>
      </c>
      <c r="C45" s="292" t="s">
        <v>213</v>
      </c>
      <c r="E45" s="292" t="s">
        <v>214</v>
      </c>
      <c r="F45" s="405">
        <v>1430</v>
      </c>
      <c r="G45" s="292" t="s">
        <v>213</v>
      </c>
      <c r="I45" s="292" t="s">
        <v>49</v>
      </c>
      <c r="J45" s="292" t="s">
        <v>283</v>
      </c>
      <c r="K45" s="292" t="s">
        <v>284</v>
      </c>
      <c r="L45" s="292" t="s">
        <v>213</v>
      </c>
    </row>
    <row r="46" spans="1:12">
      <c r="A46" s="292" t="s">
        <v>49</v>
      </c>
      <c r="B46" s="405">
        <v>6749</v>
      </c>
      <c r="C46" s="292" t="s">
        <v>213</v>
      </c>
      <c r="E46" s="292" t="s">
        <v>214</v>
      </c>
      <c r="F46" s="405">
        <v>1431</v>
      </c>
      <c r="G46" s="292" t="s">
        <v>213</v>
      </c>
      <c r="I46" s="292" t="s">
        <v>49</v>
      </c>
      <c r="J46" s="292" t="s">
        <v>285</v>
      </c>
      <c r="K46" s="292" t="s">
        <v>286</v>
      </c>
      <c r="L46" s="292" t="s">
        <v>213</v>
      </c>
    </row>
    <row r="47" spans="1:12">
      <c r="A47" s="292" t="s">
        <v>49</v>
      </c>
      <c r="B47" s="405">
        <v>1029</v>
      </c>
      <c r="C47" s="292" t="s">
        <v>213</v>
      </c>
      <c r="E47" s="292" t="s">
        <v>214</v>
      </c>
      <c r="F47" s="405">
        <v>1432</v>
      </c>
      <c r="G47" s="292" t="s">
        <v>213</v>
      </c>
      <c r="I47" s="292" t="s">
        <v>49</v>
      </c>
      <c r="J47" s="292" t="s">
        <v>287</v>
      </c>
      <c r="K47" s="292" t="s">
        <v>288</v>
      </c>
      <c r="L47" s="292" t="s">
        <v>213</v>
      </c>
    </row>
    <row r="48" spans="1:12">
      <c r="A48" s="292" t="s">
        <v>49</v>
      </c>
      <c r="B48" s="405">
        <v>1431</v>
      </c>
      <c r="C48" s="292" t="s">
        <v>213</v>
      </c>
      <c r="E48" s="292" t="s">
        <v>214</v>
      </c>
      <c r="F48" s="405">
        <v>1436</v>
      </c>
      <c r="G48" s="292" t="s">
        <v>213</v>
      </c>
      <c r="I48" s="292" t="s">
        <v>49</v>
      </c>
      <c r="J48" s="292" t="s">
        <v>289</v>
      </c>
      <c r="K48" s="292" t="s">
        <v>290</v>
      </c>
      <c r="L48" s="292" t="s">
        <v>213</v>
      </c>
    </row>
    <row r="49" spans="1:12">
      <c r="A49" s="292" t="s">
        <v>49</v>
      </c>
      <c r="B49" s="405">
        <v>1773</v>
      </c>
      <c r="C49" s="292" t="s">
        <v>213</v>
      </c>
      <c r="E49" s="292" t="s">
        <v>214</v>
      </c>
      <c r="F49" s="405">
        <v>1438</v>
      </c>
      <c r="G49" s="292" t="s">
        <v>213</v>
      </c>
      <c r="I49" s="292" t="s">
        <v>49</v>
      </c>
      <c r="J49" s="292" t="s">
        <v>291</v>
      </c>
      <c r="K49" s="292" t="s">
        <v>292</v>
      </c>
      <c r="L49" s="292" t="s">
        <v>213</v>
      </c>
    </row>
    <row r="50" spans="1:12">
      <c r="A50" s="292" t="s">
        <v>49</v>
      </c>
      <c r="B50" s="405">
        <v>2203</v>
      </c>
      <c r="C50" s="292" t="s">
        <v>213</v>
      </c>
      <c r="E50" s="292" t="s">
        <v>214</v>
      </c>
      <c r="F50" s="405">
        <v>1450</v>
      </c>
      <c r="G50" s="292" t="s">
        <v>213</v>
      </c>
      <c r="I50" s="292" t="s">
        <v>49</v>
      </c>
      <c r="J50" s="292" t="s">
        <v>293</v>
      </c>
      <c r="K50" s="292" t="s">
        <v>294</v>
      </c>
      <c r="L50" s="292" t="s">
        <v>213</v>
      </c>
    </row>
    <row r="51" spans="1:12">
      <c r="A51" s="292" t="s">
        <v>49</v>
      </c>
      <c r="B51" s="405">
        <v>2670</v>
      </c>
      <c r="C51" s="292" t="s">
        <v>213</v>
      </c>
      <c r="E51" s="292" t="s">
        <v>214</v>
      </c>
      <c r="F51" s="405">
        <v>1451</v>
      </c>
      <c r="G51" s="292" t="s">
        <v>213</v>
      </c>
      <c r="I51" s="292" t="s">
        <v>49</v>
      </c>
      <c r="J51" s="292" t="s">
        <v>295</v>
      </c>
      <c r="K51" s="292" t="s">
        <v>296</v>
      </c>
      <c r="L51" s="292" t="s">
        <v>213</v>
      </c>
    </row>
    <row r="52" spans="1:12">
      <c r="A52" s="292" t="s">
        <v>49</v>
      </c>
      <c r="B52" s="405">
        <v>3040</v>
      </c>
      <c r="C52" s="292" t="s">
        <v>213</v>
      </c>
      <c r="E52" s="292" t="s">
        <v>214</v>
      </c>
      <c r="F52" s="405">
        <v>1462</v>
      </c>
      <c r="G52" s="292" t="s">
        <v>213</v>
      </c>
      <c r="I52" s="292" t="s">
        <v>49</v>
      </c>
      <c r="J52" s="292" t="s">
        <v>297</v>
      </c>
      <c r="K52" s="292" t="s">
        <v>298</v>
      </c>
      <c r="L52" s="292" t="s">
        <v>213</v>
      </c>
    </row>
    <row r="53" spans="1:12">
      <c r="A53" s="292" t="s">
        <v>49</v>
      </c>
      <c r="B53" s="405">
        <v>3575</v>
      </c>
      <c r="C53" s="292" t="s">
        <v>213</v>
      </c>
      <c r="E53" s="292" t="s">
        <v>214</v>
      </c>
      <c r="F53" s="405">
        <v>1463</v>
      </c>
      <c r="G53" s="292" t="s">
        <v>213</v>
      </c>
      <c r="I53" s="292" t="s">
        <v>49</v>
      </c>
      <c r="J53" s="292" t="s">
        <v>299</v>
      </c>
      <c r="K53" s="292" t="s">
        <v>300</v>
      </c>
      <c r="L53" s="292" t="s">
        <v>213</v>
      </c>
    </row>
    <row r="54" spans="1:12">
      <c r="A54" s="292" t="s">
        <v>49</v>
      </c>
      <c r="B54" s="405">
        <v>4021</v>
      </c>
      <c r="C54" s="292" t="s">
        <v>213</v>
      </c>
      <c r="E54" s="292" t="s">
        <v>214</v>
      </c>
      <c r="F54" s="405">
        <v>1464</v>
      </c>
      <c r="G54" s="292" t="s">
        <v>213</v>
      </c>
      <c r="I54" s="292" t="s">
        <v>49</v>
      </c>
      <c r="J54" s="292" t="s">
        <v>301</v>
      </c>
      <c r="K54" s="292" t="s">
        <v>302</v>
      </c>
      <c r="L54" s="292" t="s">
        <v>213</v>
      </c>
    </row>
    <row r="55" spans="1:12">
      <c r="A55" s="292" t="s">
        <v>49</v>
      </c>
      <c r="B55" s="405">
        <v>4280</v>
      </c>
      <c r="C55" s="292" t="s">
        <v>213</v>
      </c>
      <c r="E55" s="292" t="s">
        <v>214</v>
      </c>
      <c r="F55" s="405">
        <v>1468</v>
      </c>
      <c r="G55" s="292" t="s">
        <v>213</v>
      </c>
      <c r="I55" s="292" t="s">
        <v>49</v>
      </c>
      <c r="J55" s="292" t="s">
        <v>303</v>
      </c>
      <c r="K55" s="292" t="s">
        <v>304</v>
      </c>
      <c r="L55" s="292" t="s">
        <v>213</v>
      </c>
    </row>
    <row r="56" spans="1:12">
      <c r="A56" s="292" t="s">
        <v>49</v>
      </c>
      <c r="B56" s="405">
        <v>4742</v>
      </c>
      <c r="C56" s="292" t="s">
        <v>213</v>
      </c>
      <c r="E56" s="292" t="s">
        <v>214</v>
      </c>
      <c r="F56" s="405">
        <v>1469</v>
      </c>
      <c r="G56" s="292" t="s">
        <v>213</v>
      </c>
      <c r="I56" s="292" t="s">
        <v>49</v>
      </c>
      <c r="J56" s="292" t="s">
        <v>305</v>
      </c>
      <c r="K56" s="292" t="s">
        <v>306</v>
      </c>
      <c r="L56" s="292" t="s">
        <v>213</v>
      </c>
    </row>
    <row r="57" spans="1:12">
      <c r="A57" s="292" t="s">
        <v>49</v>
      </c>
      <c r="B57" s="405">
        <v>5253</v>
      </c>
      <c r="C57" s="292" t="s">
        <v>213</v>
      </c>
      <c r="E57" s="292" t="s">
        <v>214</v>
      </c>
      <c r="F57" s="405">
        <v>1470</v>
      </c>
      <c r="G57" s="292" t="s">
        <v>213</v>
      </c>
      <c r="I57" s="292" t="s">
        <v>49</v>
      </c>
      <c r="J57" s="292" t="s">
        <v>307</v>
      </c>
      <c r="K57" s="292" t="s">
        <v>308</v>
      </c>
      <c r="L57" s="292" t="s">
        <v>213</v>
      </c>
    </row>
    <row r="58" spans="1:12">
      <c r="A58" s="292" t="s">
        <v>49</v>
      </c>
      <c r="B58" s="405">
        <v>5768</v>
      </c>
      <c r="C58" s="292" t="s">
        <v>213</v>
      </c>
      <c r="E58" s="292" t="s">
        <v>214</v>
      </c>
      <c r="F58" s="405">
        <v>1471</v>
      </c>
      <c r="G58" s="292" t="s">
        <v>213</v>
      </c>
      <c r="I58" s="292" t="s">
        <v>49</v>
      </c>
      <c r="J58" s="292" t="s">
        <v>309</v>
      </c>
      <c r="K58" s="292" t="s">
        <v>309</v>
      </c>
      <c r="L58" s="292" t="s">
        <v>213</v>
      </c>
    </row>
    <row r="59" spans="1:12">
      <c r="A59" s="292" t="s">
        <v>49</v>
      </c>
      <c r="B59" s="405">
        <v>6232</v>
      </c>
      <c r="C59" s="292" t="s">
        <v>213</v>
      </c>
      <c r="E59" s="292" t="s">
        <v>214</v>
      </c>
      <c r="F59" s="405">
        <v>1473</v>
      </c>
      <c r="G59" s="292" t="s">
        <v>213</v>
      </c>
      <c r="I59" s="292" t="s">
        <v>49</v>
      </c>
      <c r="J59" s="292" t="s">
        <v>310</v>
      </c>
      <c r="K59" s="292" t="s">
        <v>310</v>
      </c>
      <c r="L59" s="292" t="s">
        <v>213</v>
      </c>
    </row>
    <row r="60" spans="1:12">
      <c r="A60" s="292" t="s">
        <v>49</v>
      </c>
      <c r="B60" s="405">
        <v>6401</v>
      </c>
      <c r="C60" s="292" t="s">
        <v>213</v>
      </c>
      <c r="E60" s="292" t="s">
        <v>214</v>
      </c>
      <c r="F60" s="405">
        <v>1474</v>
      </c>
      <c r="G60" s="292" t="s">
        <v>213</v>
      </c>
      <c r="I60" s="292" t="s">
        <v>49</v>
      </c>
      <c r="J60" s="292" t="s">
        <v>311</v>
      </c>
      <c r="K60" s="292" t="s">
        <v>312</v>
      </c>
      <c r="L60" s="292" t="s">
        <v>213</v>
      </c>
    </row>
    <row r="61" spans="1:12">
      <c r="A61" s="292" t="s">
        <v>49</v>
      </c>
      <c r="B61" s="405">
        <v>6751</v>
      </c>
      <c r="C61" s="292" t="s">
        <v>213</v>
      </c>
      <c r="E61" s="292" t="s">
        <v>214</v>
      </c>
      <c r="F61" s="405">
        <v>1503</v>
      </c>
      <c r="G61" s="292" t="s">
        <v>213</v>
      </c>
      <c r="I61" s="292" t="s">
        <v>49</v>
      </c>
      <c r="J61" s="292" t="s">
        <v>313</v>
      </c>
      <c r="K61" s="292" t="s">
        <v>313</v>
      </c>
      <c r="L61" s="292" t="s">
        <v>213</v>
      </c>
    </row>
    <row r="62" spans="1:12">
      <c r="A62" s="292" t="s">
        <v>49</v>
      </c>
      <c r="B62" s="405">
        <v>1032</v>
      </c>
      <c r="C62" s="292" t="s">
        <v>213</v>
      </c>
      <c r="E62" s="292" t="s">
        <v>214</v>
      </c>
      <c r="F62" s="405">
        <v>1504</v>
      </c>
      <c r="G62" s="292" t="s">
        <v>213</v>
      </c>
      <c r="I62" s="292" t="s">
        <v>49</v>
      </c>
      <c r="J62" s="292" t="s">
        <v>314</v>
      </c>
      <c r="K62" s="292" t="s">
        <v>315</v>
      </c>
      <c r="L62" s="292" t="s">
        <v>213</v>
      </c>
    </row>
    <row r="63" spans="1:12">
      <c r="A63" s="292" t="s">
        <v>49</v>
      </c>
      <c r="B63" s="405">
        <v>1432</v>
      </c>
      <c r="C63" s="292" t="s">
        <v>213</v>
      </c>
      <c r="E63" s="292" t="s">
        <v>214</v>
      </c>
      <c r="F63" s="405">
        <v>1506</v>
      </c>
      <c r="G63" s="292" t="s">
        <v>213</v>
      </c>
      <c r="I63" s="292" t="s">
        <v>49</v>
      </c>
      <c r="J63" s="292" t="s">
        <v>316</v>
      </c>
      <c r="K63" s="292" t="s">
        <v>317</v>
      </c>
      <c r="L63" s="292" t="s">
        <v>213</v>
      </c>
    </row>
    <row r="64" spans="1:12">
      <c r="A64" s="292" t="s">
        <v>49</v>
      </c>
      <c r="B64" s="405">
        <v>1775</v>
      </c>
      <c r="C64" s="292" t="s">
        <v>213</v>
      </c>
      <c r="E64" s="292" t="s">
        <v>214</v>
      </c>
      <c r="F64" s="405">
        <v>1509</v>
      </c>
      <c r="G64" s="292" t="s">
        <v>213</v>
      </c>
      <c r="I64" s="292" t="s">
        <v>49</v>
      </c>
      <c r="J64" s="292" t="s">
        <v>318</v>
      </c>
      <c r="K64" s="292" t="s">
        <v>318</v>
      </c>
      <c r="L64" s="292" t="s">
        <v>213</v>
      </c>
    </row>
    <row r="65" spans="1:12">
      <c r="A65" s="292" t="s">
        <v>49</v>
      </c>
      <c r="B65" s="405">
        <v>2210</v>
      </c>
      <c r="C65" s="292" t="s">
        <v>213</v>
      </c>
      <c r="E65" s="292" t="s">
        <v>214</v>
      </c>
      <c r="F65" s="405">
        <v>1515</v>
      </c>
      <c r="G65" s="292" t="s">
        <v>213</v>
      </c>
      <c r="I65" s="292" t="s">
        <v>49</v>
      </c>
      <c r="J65" s="292" t="s">
        <v>319</v>
      </c>
      <c r="K65" s="292" t="s">
        <v>319</v>
      </c>
      <c r="L65" s="292" t="s">
        <v>213</v>
      </c>
    </row>
    <row r="66" spans="1:12">
      <c r="A66" s="292" t="s">
        <v>49</v>
      </c>
      <c r="B66" s="405">
        <v>2671</v>
      </c>
      <c r="C66" s="292" t="s">
        <v>213</v>
      </c>
      <c r="E66" s="292" t="s">
        <v>214</v>
      </c>
      <c r="F66" s="405">
        <v>1516</v>
      </c>
      <c r="G66" s="292" t="s">
        <v>213</v>
      </c>
      <c r="I66" s="292" t="s">
        <v>49</v>
      </c>
      <c r="J66" s="292" t="s">
        <v>320</v>
      </c>
      <c r="K66" s="292" t="s">
        <v>320</v>
      </c>
      <c r="L66" s="292" t="s">
        <v>213</v>
      </c>
    </row>
    <row r="67" spans="1:12">
      <c r="A67" s="292" t="s">
        <v>49</v>
      </c>
      <c r="B67" s="405">
        <v>3045</v>
      </c>
      <c r="C67" s="292" t="s">
        <v>213</v>
      </c>
      <c r="E67" s="292" t="s">
        <v>214</v>
      </c>
      <c r="F67" s="405">
        <v>1518</v>
      </c>
      <c r="G67" s="292" t="s">
        <v>213</v>
      </c>
      <c r="I67" s="292" t="s">
        <v>49</v>
      </c>
      <c r="J67" s="292" t="s">
        <v>321</v>
      </c>
      <c r="K67" s="292" t="s">
        <v>322</v>
      </c>
      <c r="L67" s="292" t="s">
        <v>213</v>
      </c>
    </row>
    <row r="68" spans="1:12">
      <c r="A68" s="292" t="s">
        <v>49</v>
      </c>
      <c r="B68" s="405">
        <v>3581</v>
      </c>
      <c r="C68" s="292" t="s">
        <v>213</v>
      </c>
      <c r="E68" s="292" t="s">
        <v>214</v>
      </c>
      <c r="F68" s="405">
        <v>1521</v>
      </c>
      <c r="G68" s="292" t="s">
        <v>213</v>
      </c>
      <c r="I68" s="292" t="s">
        <v>49</v>
      </c>
      <c r="J68" s="292" t="s">
        <v>323</v>
      </c>
      <c r="K68" s="292" t="s">
        <v>324</v>
      </c>
      <c r="L68" s="292" t="s">
        <v>213</v>
      </c>
    </row>
    <row r="69" spans="1:12">
      <c r="A69" s="292" t="s">
        <v>49</v>
      </c>
      <c r="B69" s="405">
        <v>4030</v>
      </c>
      <c r="C69" s="292" t="s">
        <v>213</v>
      </c>
      <c r="E69" s="292" t="s">
        <v>214</v>
      </c>
      <c r="F69" s="405">
        <v>1522</v>
      </c>
      <c r="G69" s="292" t="s">
        <v>213</v>
      </c>
      <c r="I69" s="292" t="s">
        <v>49</v>
      </c>
      <c r="J69" s="292" t="s">
        <v>325</v>
      </c>
      <c r="K69" s="292" t="s">
        <v>326</v>
      </c>
      <c r="L69" s="292" t="s">
        <v>213</v>
      </c>
    </row>
    <row r="70" spans="1:12">
      <c r="A70" s="292" t="s">
        <v>49</v>
      </c>
      <c r="B70" s="405">
        <v>4281</v>
      </c>
      <c r="C70" s="292" t="s">
        <v>213</v>
      </c>
      <c r="E70" s="292" t="s">
        <v>214</v>
      </c>
      <c r="F70" s="405">
        <v>1523</v>
      </c>
      <c r="G70" s="292" t="s">
        <v>213</v>
      </c>
      <c r="I70" s="292" t="s">
        <v>49</v>
      </c>
      <c r="J70" s="292" t="s">
        <v>327</v>
      </c>
      <c r="K70" s="292" t="s">
        <v>328</v>
      </c>
      <c r="L70" s="292" t="s">
        <v>213</v>
      </c>
    </row>
    <row r="71" spans="1:12">
      <c r="A71" s="292" t="s">
        <v>49</v>
      </c>
      <c r="B71" s="405">
        <v>4751</v>
      </c>
      <c r="C71" s="292" t="s">
        <v>213</v>
      </c>
      <c r="E71" s="292" t="s">
        <v>214</v>
      </c>
      <c r="F71" s="405">
        <v>1529</v>
      </c>
      <c r="G71" s="292" t="s">
        <v>213</v>
      </c>
      <c r="I71" s="292" t="s">
        <v>49</v>
      </c>
      <c r="J71" s="292" t="s">
        <v>329</v>
      </c>
      <c r="K71" s="292" t="s">
        <v>330</v>
      </c>
      <c r="L71" s="292" t="s">
        <v>213</v>
      </c>
    </row>
    <row r="72" spans="1:12">
      <c r="A72" s="292" t="s">
        <v>49</v>
      </c>
      <c r="B72" s="405">
        <v>5254</v>
      </c>
      <c r="C72" s="292" t="s">
        <v>213</v>
      </c>
      <c r="E72" s="292" t="s">
        <v>214</v>
      </c>
      <c r="F72" s="405">
        <v>1535</v>
      </c>
      <c r="G72" s="292" t="s">
        <v>213</v>
      </c>
      <c r="I72" s="292" t="s">
        <v>49</v>
      </c>
      <c r="J72" s="292" t="s">
        <v>331</v>
      </c>
      <c r="K72" s="292" t="s">
        <v>331</v>
      </c>
      <c r="L72" s="292" t="s">
        <v>213</v>
      </c>
    </row>
    <row r="73" spans="1:12">
      <c r="A73" s="292" t="s">
        <v>49</v>
      </c>
      <c r="B73" s="405">
        <v>5819</v>
      </c>
      <c r="C73" s="292" t="s">
        <v>213</v>
      </c>
      <c r="E73" s="292" t="s">
        <v>214</v>
      </c>
      <c r="F73" s="405">
        <v>1541</v>
      </c>
      <c r="G73" s="292" t="s">
        <v>213</v>
      </c>
      <c r="I73" s="292" t="s">
        <v>49</v>
      </c>
      <c r="J73" s="292" t="s">
        <v>332</v>
      </c>
      <c r="K73" s="292" t="s">
        <v>332</v>
      </c>
      <c r="L73" s="292" t="s">
        <v>213</v>
      </c>
    </row>
    <row r="74" spans="1:12">
      <c r="A74" s="292" t="s">
        <v>49</v>
      </c>
      <c r="B74" s="405">
        <v>6237</v>
      </c>
      <c r="C74" s="292" t="s">
        <v>213</v>
      </c>
      <c r="E74" s="292" t="s">
        <v>214</v>
      </c>
      <c r="F74" s="405">
        <v>1542</v>
      </c>
      <c r="G74" s="292" t="s">
        <v>213</v>
      </c>
      <c r="I74" s="292" t="s">
        <v>49</v>
      </c>
      <c r="J74" s="292" t="s">
        <v>333</v>
      </c>
      <c r="K74" s="292" t="s">
        <v>334</v>
      </c>
      <c r="L74" s="292" t="s">
        <v>213</v>
      </c>
    </row>
    <row r="75" spans="1:12">
      <c r="A75" s="292" t="s">
        <v>49</v>
      </c>
      <c r="B75" s="405">
        <v>6403</v>
      </c>
      <c r="C75" s="292" t="s">
        <v>213</v>
      </c>
      <c r="E75" s="292" t="s">
        <v>214</v>
      </c>
      <c r="F75" s="405">
        <v>1543</v>
      </c>
      <c r="G75" s="292" t="s">
        <v>213</v>
      </c>
      <c r="I75" s="292" t="s">
        <v>49</v>
      </c>
      <c r="J75" s="292" t="s">
        <v>335</v>
      </c>
      <c r="K75" s="292" t="s">
        <v>336</v>
      </c>
      <c r="L75" s="292" t="s">
        <v>213</v>
      </c>
    </row>
    <row r="76" spans="1:12">
      <c r="A76" s="292" t="s">
        <v>49</v>
      </c>
      <c r="B76" s="405">
        <v>6759</v>
      </c>
      <c r="C76" s="292" t="s">
        <v>213</v>
      </c>
      <c r="E76" s="292" t="s">
        <v>214</v>
      </c>
      <c r="F76" s="405">
        <v>1550</v>
      </c>
      <c r="G76" s="292" t="s">
        <v>213</v>
      </c>
      <c r="I76" s="292" t="s">
        <v>49</v>
      </c>
      <c r="J76" s="292" t="s">
        <v>337</v>
      </c>
      <c r="K76" s="292" t="s">
        <v>337</v>
      </c>
      <c r="L76" s="292" t="s">
        <v>213</v>
      </c>
    </row>
    <row r="77" spans="1:12">
      <c r="A77" s="292" t="s">
        <v>49</v>
      </c>
      <c r="B77" s="405">
        <v>1033</v>
      </c>
      <c r="C77" s="292" t="s">
        <v>213</v>
      </c>
      <c r="E77" s="292" t="s">
        <v>214</v>
      </c>
      <c r="F77" s="405">
        <v>1562</v>
      </c>
      <c r="G77" s="292" t="s">
        <v>213</v>
      </c>
      <c r="I77" s="292" t="s">
        <v>49</v>
      </c>
      <c r="J77" s="292" t="s">
        <v>338</v>
      </c>
      <c r="K77" s="292" t="s">
        <v>338</v>
      </c>
      <c r="L77" s="292" t="s">
        <v>213</v>
      </c>
    </row>
    <row r="78" spans="1:12">
      <c r="A78" s="292" t="s">
        <v>49</v>
      </c>
      <c r="B78" s="405">
        <v>1436</v>
      </c>
      <c r="C78" s="292" t="s">
        <v>213</v>
      </c>
      <c r="E78" s="292" t="s">
        <v>214</v>
      </c>
      <c r="F78" s="405">
        <v>1566</v>
      </c>
      <c r="G78" s="292" t="s">
        <v>213</v>
      </c>
      <c r="I78" s="292" t="s">
        <v>49</v>
      </c>
      <c r="J78" s="292" t="s">
        <v>339</v>
      </c>
      <c r="K78" s="292" t="s">
        <v>339</v>
      </c>
      <c r="L78" s="292" t="s">
        <v>213</v>
      </c>
    </row>
    <row r="79" spans="1:12">
      <c r="A79" s="292" t="s">
        <v>49</v>
      </c>
      <c r="B79" s="405">
        <v>1826</v>
      </c>
      <c r="C79" s="292" t="s">
        <v>213</v>
      </c>
      <c r="E79" s="292" t="s">
        <v>214</v>
      </c>
      <c r="F79" s="405">
        <v>1568</v>
      </c>
      <c r="G79" s="292" t="s">
        <v>213</v>
      </c>
      <c r="I79" s="292" t="s">
        <v>49</v>
      </c>
      <c r="J79" s="292" t="s">
        <v>340</v>
      </c>
      <c r="K79" s="292" t="s">
        <v>340</v>
      </c>
      <c r="L79" s="292" t="s">
        <v>213</v>
      </c>
    </row>
    <row r="80" spans="1:12">
      <c r="A80" s="292" t="s">
        <v>49</v>
      </c>
      <c r="B80" s="405">
        <v>2269</v>
      </c>
      <c r="C80" s="292" t="s">
        <v>213</v>
      </c>
      <c r="E80" s="292" t="s">
        <v>214</v>
      </c>
      <c r="F80" s="405">
        <v>1590</v>
      </c>
      <c r="G80" s="292" t="s">
        <v>213</v>
      </c>
      <c r="I80" s="292" t="s">
        <v>49</v>
      </c>
      <c r="J80" s="292" t="s">
        <v>341</v>
      </c>
      <c r="K80" s="292" t="s">
        <v>342</v>
      </c>
      <c r="L80" s="292" t="s">
        <v>213</v>
      </c>
    </row>
    <row r="81" spans="1:12">
      <c r="A81" s="292" t="s">
        <v>49</v>
      </c>
      <c r="B81" s="405">
        <v>2675</v>
      </c>
      <c r="C81" s="292" t="s">
        <v>213</v>
      </c>
      <c r="E81" s="292" t="s">
        <v>214</v>
      </c>
      <c r="F81" s="405">
        <v>1611</v>
      </c>
      <c r="G81" s="292" t="s">
        <v>213</v>
      </c>
      <c r="I81" s="292" t="s">
        <v>49</v>
      </c>
      <c r="J81" s="292" t="s">
        <v>343</v>
      </c>
      <c r="K81" s="292" t="s">
        <v>343</v>
      </c>
      <c r="L81" s="292" t="s">
        <v>213</v>
      </c>
    </row>
    <row r="82" spans="1:12">
      <c r="A82" s="292" t="s">
        <v>49</v>
      </c>
      <c r="B82" s="405">
        <v>3046</v>
      </c>
      <c r="C82" s="292" t="s">
        <v>213</v>
      </c>
      <c r="E82" s="292" t="s">
        <v>214</v>
      </c>
      <c r="F82" s="405">
        <v>1612</v>
      </c>
      <c r="G82" s="292" t="s">
        <v>213</v>
      </c>
      <c r="I82" s="292" t="s">
        <v>49</v>
      </c>
      <c r="J82" s="292" t="s">
        <v>344</v>
      </c>
      <c r="K82" s="292" t="s">
        <v>345</v>
      </c>
      <c r="L82" s="292" t="s">
        <v>213</v>
      </c>
    </row>
    <row r="83" spans="1:12">
      <c r="A83" s="292" t="s">
        <v>49</v>
      </c>
      <c r="B83" s="405">
        <v>3584</v>
      </c>
      <c r="C83" s="292" t="s">
        <v>213</v>
      </c>
      <c r="E83" s="292" t="s">
        <v>214</v>
      </c>
      <c r="F83" s="405">
        <v>1720</v>
      </c>
      <c r="G83" s="292" t="s">
        <v>213</v>
      </c>
      <c r="I83" s="292" t="s">
        <v>49</v>
      </c>
      <c r="J83" s="292" t="s">
        <v>346</v>
      </c>
      <c r="K83" s="292" t="s">
        <v>347</v>
      </c>
      <c r="L83" s="292" t="s">
        <v>213</v>
      </c>
    </row>
    <row r="84" spans="1:12">
      <c r="A84" s="292" t="s">
        <v>49</v>
      </c>
      <c r="B84" s="405">
        <v>4033</v>
      </c>
      <c r="C84" s="292" t="s">
        <v>213</v>
      </c>
      <c r="E84" s="292" t="s">
        <v>214</v>
      </c>
      <c r="F84" s="405">
        <v>1741</v>
      </c>
      <c r="G84" s="292" t="s">
        <v>213</v>
      </c>
      <c r="I84" s="292" t="s">
        <v>49</v>
      </c>
      <c r="J84" s="292" t="s">
        <v>348</v>
      </c>
      <c r="K84" s="292" t="s">
        <v>349</v>
      </c>
      <c r="L84" s="292" t="s">
        <v>213</v>
      </c>
    </row>
    <row r="85" spans="1:12">
      <c r="A85" s="292" t="s">
        <v>49</v>
      </c>
      <c r="B85" s="405">
        <v>4282</v>
      </c>
      <c r="C85" s="292" t="s">
        <v>213</v>
      </c>
      <c r="E85" s="292" t="s">
        <v>214</v>
      </c>
      <c r="F85" s="405">
        <v>1754</v>
      </c>
      <c r="G85" s="292" t="s">
        <v>213</v>
      </c>
      <c r="I85" s="292" t="s">
        <v>49</v>
      </c>
      <c r="J85" s="292" t="s">
        <v>350</v>
      </c>
      <c r="K85" s="292" t="s">
        <v>351</v>
      </c>
      <c r="L85" s="292" t="s">
        <v>213</v>
      </c>
    </row>
    <row r="86" spans="1:12">
      <c r="A86" s="292" t="s">
        <v>49</v>
      </c>
      <c r="B86" s="405">
        <v>4843</v>
      </c>
      <c r="C86" s="292" t="s">
        <v>213</v>
      </c>
      <c r="E86" s="292" t="s">
        <v>214</v>
      </c>
      <c r="F86" s="405">
        <v>1770</v>
      </c>
      <c r="G86" s="292" t="s">
        <v>213</v>
      </c>
      <c r="I86" s="292" t="s">
        <v>49</v>
      </c>
      <c r="J86" s="292" t="s">
        <v>352</v>
      </c>
      <c r="K86" s="292" t="s">
        <v>352</v>
      </c>
      <c r="L86" s="292" t="s">
        <v>213</v>
      </c>
    </row>
    <row r="87" spans="1:12">
      <c r="A87" s="292" t="s">
        <v>49</v>
      </c>
      <c r="B87" s="405">
        <v>5255</v>
      </c>
      <c r="C87" s="292" t="s">
        <v>213</v>
      </c>
      <c r="E87" s="292" t="s">
        <v>214</v>
      </c>
      <c r="F87" s="405">
        <v>1773</v>
      </c>
      <c r="G87" s="292" t="s">
        <v>213</v>
      </c>
      <c r="I87" s="292" t="s">
        <v>49</v>
      </c>
      <c r="J87" s="292" t="s">
        <v>353</v>
      </c>
      <c r="K87" s="292" t="s">
        <v>354</v>
      </c>
      <c r="L87" s="292" t="s">
        <v>213</v>
      </c>
    </row>
    <row r="88" spans="1:12">
      <c r="A88" s="292" t="s">
        <v>49</v>
      </c>
      <c r="B88" s="405">
        <v>5823</v>
      </c>
      <c r="C88" s="292" t="s">
        <v>213</v>
      </c>
      <c r="E88" s="292" t="s">
        <v>214</v>
      </c>
      <c r="F88" s="405">
        <v>1775</v>
      </c>
      <c r="G88" s="292" t="s">
        <v>213</v>
      </c>
      <c r="I88" s="292" t="s">
        <v>49</v>
      </c>
      <c r="J88" s="292" t="s">
        <v>355</v>
      </c>
      <c r="K88" s="292" t="s">
        <v>356</v>
      </c>
      <c r="L88" s="292" t="s">
        <v>213</v>
      </c>
    </row>
    <row r="89" spans="1:12">
      <c r="A89" s="292" t="s">
        <v>49</v>
      </c>
      <c r="B89" s="405">
        <v>6238</v>
      </c>
      <c r="C89" s="292" t="s">
        <v>213</v>
      </c>
      <c r="E89" s="292" t="s">
        <v>214</v>
      </c>
      <c r="F89" s="405">
        <v>1826</v>
      </c>
      <c r="G89" s="292" t="s">
        <v>213</v>
      </c>
      <c r="I89" s="292" t="s">
        <v>49</v>
      </c>
      <c r="J89" s="292" t="s">
        <v>357</v>
      </c>
      <c r="K89" s="292" t="s">
        <v>357</v>
      </c>
      <c r="L89" s="292" t="s">
        <v>213</v>
      </c>
    </row>
    <row r="90" spans="1:12">
      <c r="A90" s="292" t="s">
        <v>49</v>
      </c>
      <c r="B90" s="405">
        <v>6404</v>
      </c>
      <c r="C90" s="292" t="s">
        <v>213</v>
      </c>
      <c r="E90" s="292" t="s">
        <v>214</v>
      </c>
      <c r="F90" s="405">
        <v>1827</v>
      </c>
      <c r="G90" s="292" t="s">
        <v>213</v>
      </c>
      <c r="I90" s="292" t="s">
        <v>49</v>
      </c>
      <c r="J90" s="292" t="s">
        <v>358</v>
      </c>
      <c r="K90" s="292" t="s">
        <v>358</v>
      </c>
      <c r="L90" s="292" t="s">
        <v>213</v>
      </c>
    </row>
    <row r="91" spans="1:12">
      <c r="A91" s="292" t="s">
        <v>49</v>
      </c>
      <c r="B91" s="405">
        <v>6762</v>
      </c>
      <c r="C91" s="292" t="s">
        <v>213</v>
      </c>
      <c r="E91" s="292" t="s">
        <v>214</v>
      </c>
      <c r="F91" s="405">
        <v>1830</v>
      </c>
      <c r="G91" s="292" t="s">
        <v>213</v>
      </c>
      <c r="I91" s="292" t="s">
        <v>49</v>
      </c>
      <c r="J91" s="292" t="s">
        <v>359</v>
      </c>
      <c r="K91" s="292" t="s">
        <v>359</v>
      </c>
      <c r="L91" s="292" t="s">
        <v>213</v>
      </c>
    </row>
    <row r="92" spans="1:12">
      <c r="A92" s="292" t="s">
        <v>49</v>
      </c>
      <c r="B92" s="405">
        <v>1036</v>
      </c>
      <c r="C92" s="292" t="s">
        <v>213</v>
      </c>
      <c r="E92" s="292" t="s">
        <v>214</v>
      </c>
      <c r="F92" s="405">
        <v>1832</v>
      </c>
      <c r="G92" s="292" t="s">
        <v>213</v>
      </c>
      <c r="I92" s="292" t="s">
        <v>49</v>
      </c>
      <c r="J92" s="292" t="s">
        <v>360</v>
      </c>
      <c r="K92" s="292" t="s">
        <v>361</v>
      </c>
      <c r="L92" s="292" t="s">
        <v>213</v>
      </c>
    </row>
    <row r="93" spans="1:12">
      <c r="A93" s="292" t="s">
        <v>49</v>
      </c>
      <c r="B93" s="405">
        <v>1438</v>
      </c>
      <c r="C93" s="292" t="s">
        <v>213</v>
      </c>
      <c r="E93" s="292" t="s">
        <v>214</v>
      </c>
      <c r="F93" s="405">
        <v>1833</v>
      </c>
      <c r="G93" s="292" t="s">
        <v>213</v>
      </c>
      <c r="I93" s="292" t="s">
        <v>49</v>
      </c>
      <c r="J93" s="292" t="s">
        <v>362</v>
      </c>
      <c r="K93" s="292" t="s">
        <v>363</v>
      </c>
      <c r="L93" s="292" t="s">
        <v>213</v>
      </c>
    </row>
    <row r="94" spans="1:12">
      <c r="A94" s="292" t="s">
        <v>49</v>
      </c>
      <c r="B94" s="405">
        <v>1827</v>
      </c>
      <c r="C94" s="292" t="s">
        <v>213</v>
      </c>
      <c r="E94" s="292" t="s">
        <v>214</v>
      </c>
      <c r="F94" s="405">
        <v>1860</v>
      </c>
      <c r="G94" s="292" t="s">
        <v>213</v>
      </c>
      <c r="I94" s="292" t="s">
        <v>49</v>
      </c>
      <c r="J94" s="292" t="s">
        <v>364</v>
      </c>
      <c r="K94" s="292" t="s">
        <v>364</v>
      </c>
      <c r="L94" s="292" t="s">
        <v>213</v>
      </c>
    </row>
    <row r="95" spans="1:12">
      <c r="A95" s="292" t="s">
        <v>49</v>
      </c>
      <c r="B95" s="405">
        <v>2330</v>
      </c>
      <c r="C95" s="292" t="s">
        <v>213</v>
      </c>
      <c r="E95" s="292" t="s">
        <v>214</v>
      </c>
      <c r="F95" s="405">
        <v>1879</v>
      </c>
      <c r="G95" s="292" t="s">
        <v>213</v>
      </c>
      <c r="I95" s="292" t="s">
        <v>49</v>
      </c>
      <c r="J95" s="292" t="s">
        <v>365</v>
      </c>
      <c r="K95" s="292" t="s">
        <v>366</v>
      </c>
      <c r="L95" s="292" t="s">
        <v>213</v>
      </c>
    </row>
    <row r="96" spans="1:12">
      <c r="A96" s="292" t="s">
        <v>49</v>
      </c>
      <c r="B96" s="405">
        <v>2702</v>
      </c>
      <c r="C96" s="292" t="s">
        <v>213</v>
      </c>
      <c r="E96" s="292" t="s">
        <v>214</v>
      </c>
      <c r="F96" s="405">
        <v>1921</v>
      </c>
      <c r="G96" s="292" t="s">
        <v>213</v>
      </c>
      <c r="I96" s="292" t="s">
        <v>49</v>
      </c>
      <c r="J96" s="292" t="s">
        <v>367</v>
      </c>
      <c r="K96" s="292" t="s">
        <v>367</v>
      </c>
      <c r="L96" s="292" t="s">
        <v>213</v>
      </c>
    </row>
    <row r="97" spans="1:12">
      <c r="A97" s="292" t="s">
        <v>49</v>
      </c>
      <c r="B97" s="405">
        <v>3048</v>
      </c>
      <c r="C97" s="292" t="s">
        <v>213</v>
      </c>
      <c r="E97" s="292" t="s">
        <v>214</v>
      </c>
      <c r="F97" s="405">
        <v>1922</v>
      </c>
      <c r="G97" s="292" t="s">
        <v>213</v>
      </c>
      <c r="I97" s="292" t="s">
        <v>49</v>
      </c>
      <c r="J97" s="292" t="s">
        <v>368</v>
      </c>
      <c r="K97" s="292" t="s">
        <v>368</v>
      </c>
      <c r="L97" s="292" t="s">
        <v>213</v>
      </c>
    </row>
    <row r="98" spans="1:12">
      <c r="A98" s="292" t="s">
        <v>49</v>
      </c>
      <c r="B98" s="405">
        <v>3585</v>
      </c>
      <c r="C98" s="292" t="s">
        <v>213</v>
      </c>
      <c r="E98" s="292" t="s">
        <v>214</v>
      </c>
      <c r="F98" s="405">
        <v>1929</v>
      </c>
      <c r="G98" s="292" t="s">
        <v>213</v>
      </c>
      <c r="I98" s="292" t="s">
        <v>49</v>
      </c>
      <c r="J98" s="292" t="s">
        <v>369</v>
      </c>
      <c r="K98" s="292" t="s">
        <v>370</v>
      </c>
      <c r="L98" s="292" t="s">
        <v>213</v>
      </c>
    </row>
    <row r="99" spans="1:12">
      <c r="A99" s="292" t="s">
        <v>49</v>
      </c>
      <c r="B99" s="405">
        <v>4038</v>
      </c>
      <c r="C99" s="292" t="s">
        <v>213</v>
      </c>
      <c r="E99" s="292" t="s">
        <v>214</v>
      </c>
      <c r="F99" s="405">
        <v>1930</v>
      </c>
      <c r="G99" s="292" t="s">
        <v>213</v>
      </c>
      <c r="I99" s="292" t="s">
        <v>49</v>
      </c>
      <c r="J99" s="292" t="s">
        <v>371</v>
      </c>
      <c r="K99" s="292" t="s">
        <v>371</v>
      </c>
      <c r="L99" s="292" t="s">
        <v>213</v>
      </c>
    </row>
    <row r="100" spans="1:12">
      <c r="A100" s="292" t="s">
        <v>49</v>
      </c>
      <c r="B100" s="405">
        <v>4284</v>
      </c>
      <c r="C100" s="292" t="s">
        <v>213</v>
      </c>
      <c r="E100" s="292" t="s">
        <v>214</v>
      </c>
      <c r="F100" s="405">
        <v>1936</v>
      </c>
      <c r="G100" s="292" t="s">
        <v>213</v>
      </c>
      <c r="I100" s="292" t="s">
        <v>49</v>
      </c>
      <c r="J100" s="292" t="s">
        <v>372</v>
      </c>
      <c r="K100" s="292" t="s">
        <v>372</v>
      </c>
      <c r="L100" s="292" t="s">
        <v>213</v>
      </c>
    </row>
    <row r="101" spans="1:12">
      <c r="A101" s="292" t="s">
        <v>49</v>
      </c>
      <c r="B101" s="405">
        <v>4849</v>
      </c>
      <c r="C101" s="292" t="s">
        <v>213</v>
      </c>
      <c r="E101" s="292" t="s">
        <v>214</v>
      </c>
      <c r="F101" s="405">
        <v>1938</v>
      </c>
      <c r="G101" s="292" t="s">
        <v>213</v>
      </c>
      <c r="I101" s="292" t="s">
        <v>49</v>
      </c>
      <c r="J101" s="292" t="s">
        <v>373</v>
      </c>
      <c r="K101" s="292" t="s">
        <v>374</v>
      </c>
      <c r="L101" s="292" t="s">
        <v>213</v>
      </c>
    </row>
    <row r="102" spans="1:12">
      <c r="A102" s="292" t="s">
        <v>49</v>
      </c>
      <c r="B102" s="405">
        <v>5301</v>
      </c>
      <c r="C102" s="292" t="s">
        <v>213</v>
      </c>
      <c r="E102" s="292" t="s">
        <v>214</v>
      </c>
      <c r="F102" s="405">
        <v>1944</v>
      </c>
      <c r="G102" s="292" t="s">
        <v>213</v>
      </c>
      <c r="I102" s="292" t="s">
        <v>49</v>
      </c>
      <c r="J102" s="292" t="s">
        <v>375</v>
      </c>
      <c r="K102" s="292" t="s">
        <v>376</v>
      </c>
      <c r="L102" s="292" t="s">
        <v>213</v>
      </c>
    </row>
    <row r="103" spans="1:12">
      <c r="A103" s="292" t="s">
        <v>49</v>
      </c>
      <c r="B103" s="405">
        <v>5829</v>
      </c>
      <c r="C103" s="292" t="s">
        <v>213</v>
      </c>
      <c r="E103" s="292" t="s">
        <v>214</v>
      </c>
      <c r="F103" s="405">
        <v>1949</v>
      </c>
      <c r="G103" s="292" t="s">
        <v>213</v>
      </c>
      <c r="I103" s="292" t="s">
        <v>49</v>
      </c>
      <c r="J103" s="292" t="s">
        <v>377</v>
      </c>
      <c r="K103" s="292" t="s">
        <v>378</v>
      </c>
      <c r="L103" s="292" t="s">
        <v>213</v>
      </c>
    </row>
    <row r="104" spans="1:12">
      <c r="A104" s="292" t="s">
        <v>49</v>
      </c>
      <c r="B104" s="405">
        <v>6239</v>
      </c>
      <c r="C104" s="292" t="s">
        <v>213</v>
      </c>
      <c r="E104" s="292" t="s">
        <v>214</v>
      </c>
      <c r="F104" s="405">
        <v>1950</v>
      </c>
      <c r="G104" s="292" t="s">
        <v>213</v>
      </c>
      <c r="I104" s="292" t="s">
        <v>49</v>
      </c>
      <c r="J104" s="292" t="s">
        <v>379</v>
      </c>
      <c r="K104" s="292" t="s">
        <v>380</v>
      </c>
      <c r="L104" s="292" t="s">
        <v>213</v>
      </c>
    </row>
    <row r="105" spans="1:12">
      <c r="A105" s="292" t="s">
        <v>49</v>
      </c>
      <c r="B105" s="405">
        <v>6409</v>
      </c>
      <c r="C105" s="292" t="s">
        <v>213</v>
      </c>
      <c r="E105" s="292" t="s">
        <v>214</v>
      </c>
      <c r="F105" s="405">
        <v>1951</v>
      </c>
      <c r="G105" s="292" t="s">
        <v>213</v>
      </c>
      <c r="I105" s="292" t="s">
        <v>49</v>
      </c>
      <c r="J105" s="292" t="s">
        <v>381</v>
      </c>
      <c r="K105" s="292" t="s">
        <v>382</v>
      </c>
      <c r="L105" s="292" t="s">
        <v>213</v>
      </c>
    </row>
    <row r="106" spans="1:12">
      <c r="A106" s="292" t="s">
        <v>49</v>
      </c>
      <c r="B106" s="405">
        <v>6776</v>
      </c>
      <c r="C106" s="292" t="s">
        <v>213</v>
      </c>
      <c r="E106" s="292" t="s">
        <v>214</v>
      </c>
      <c r="F106" s="405">
        <v>1952</v>
      </c>
      <c r="G106" s="292" t="s">
        <v>213</v>
      </c>
      <c r="I106" s="292" t="s">
        <v>49</v>
      </c>
      <c r="J106" s="292" t="s">
        <v>383</v>
      </c>
      <c r="K106" s="292" t="s">
        <v>384</v>
      </c>
      <c r="L106" s="292" t="s">
        <v>213</v>
      </c>
    </row>
    <row r="107" spans="1:12">
      <c r="A107" s="292" t="s">
        <v>49</v>
      </c>
      <c r="B107" s="405">
        <v>1038</v>
      </c>
      <c r="C107" s="292" t="s">
        <v>213</v>
      </c>
      <c r="E107" s="292" t="s">
        <v>214</v>
      </c>
      <c r="F107" s="405">
        <v>1966</v>
      </c>
      <c r="G107" s="292" t="s">
        <v>213</v>
      </c>
      <c r="I107" s="292" t="s">
        <v>49</v>
      </c>
      <c r="J107" s="292" t="s">
        <v>385</v>
      </c>
      <c r="K107" s="292" t="s">
        <v>385</v>
      </c>
      <c r="L107" s="292" t="s">
        <v>213</v>
      </c>
    </row>
    <row r="108" spans="1:12">
      <c r="A108" s="292" t="s">
        <v>49</v>
      </c>
      <c r="B108" s="405">
        <v>1450</v>
      </c>
      <c r="C108" s="292" t="s">
        <v>213</v>
      </c>
      <c r="E108" s="292" t="s">
        <v>214</v>
      </c>
      <c r="F108" s="405">
        <v>1969</v>
      </c>
      <c r="G108" s="292" t="s">
        <v>213</v>
      </c>
      <c r="I108" s="292" t="s">
        <v>49</v>
      </c>
      <c r="J108" s="292" t="s">
        <v>386</v>
      </c>
      <c r="K108" s="292" t="s">
        <v>387</v>
      </c>
      <c r="L108" s="292" t="s">
        <v>213</v>
      </c>
    </row>
    <row r="109" spans="1:12">
      <c r="A109" s="292" t="s">
        <v>49</v>
      </c>
      <c r="B109" s="405">
        <v>1830</v>
      </c>
      <c r="C109" s="292" t="s">
        <v>213</v>
      </c>
      <c r="E109" s="292" t="s">
        <v>214</v>
      </c>
      <c r="F109" s="405">
        <v>1982</v>
      </c>
      <c r="G109" s="292" t="s">
        <v>213</v>
      </c>
      <c r="I109" s="292" t="s">
        <v>49</v>
      </c>
      <c r="J109" s="292" t="s">
        <v>388</v>
      </c>
      <c r="K109" s="292" t="s">
        <v>389</v>
      </c>
      <c r="L109" s="292" t="s">
        <v>213</v>
      </c>
    </row>
    <row r="110" spans="1:12">
      <c r="A110" s="292" t="s">
        <v>49</v>
      </c>
      <c r="B110" s="405">
        <v>2332</v>
      </c>
      <c r="C110" s="292" t="s">
        <v>213</v>
      </c>
      <c r="E110" s="292" t="s">
        <v>214</v>
      </c>
      <c r="F110" s="405">
        <v>1983</v>
      </c>
      <c r="G110" s="292" t="s">
        <v>213</v>
      </c>
      <c r="I110" s="292" t="s">
        <v>49</v>
      </c>
      <c r="J110" s="292" t="s">
        <v>390</v>
      </c>
      <c r="K110" s="292" t="s">
        <v>391</v>
      </c>
      <c r="L110" s="292" t="s">
        <v>213</v>
      </c>
    </row>
    <row r="111" spans="1:12">
      <c r="A111" s="292" t="s">
        <v>49</v>
      </c>
      <c r="B111" s="405">
        <v>2715</v>
      </c>
      <c r="C111" s="292" t="s">
        <v>213</v>
      </c>
      <c r="E111" s="292" t="s">
        <v>214</v>
      </c>
      <c r="F111" s="405">
        <v>1985</v>
      </c>
      <c r="G111" s="292" t="s">
        <v>213</v>
      </c>
      <c r="I111" s="292" t="s">
        <v>49</v>
      </c>
      <c r="J111" s="292" t="s">
        <v>392</v>
      </c>
      <c r="K111" s="292" t="s">
        <v>392</v>
      </c>
      <c r="L111" s="292" t="s">
        <v>213</v>
      </c>
    </row>
    <row r="112" spans="1:12">
      <c r="A112" s="292" t="s">
        <v>49</v>
      </c>
      <c r="B112" s="405">
        <v>3049</v>
      </c>
      <c r="C112" s="292" t="s">
        <v>213</v>
      </c>
      <c r="E112" s="292" t="s">
        <v>214</v>
      </c>
      <c r="F112" s="405">
        <v>2025</v>
      </c>
      <c r="G112" s="292" t="s">
        <v>213</v>
      </c>
      <c r="I112" s="292" t="s">
        <v>49</v>
      </c>
      <c r="J112" s="292" t="s">
        <v>393</v>
      </c>
      <c r="K112" s="292" t="s">
        <v>394</v>
      </c>
      <c r="L112" s="292" t="s">
        <v>213</v>
      </c>
    </row>
    <row r="113" spans="1:12">
      <c r="A113" s="292" t="s">
        <v>49</v>
      </c>
      <c r="B113" s="405">
        <v>3598</v>
      </c>
      <c r="C113" s="292" t="s">
        <v>213</v>
      </c>
      <c r="E113" s="292" t="s">
        <v>214</v>
      </c>
      <c r="F113" s="405">
        <v>2030</v>
      </c>
      <c r="G113" s="292" t="s">
        <v>213</v>
      </c>
      <c r="I113" s="292" t="s">
        <v>49</v>
      </c>
      <c r="J113" s="292" t="s">
        <v>395</v>
      </c>
      <c r="K113" s="292" t="s">
        <v>395</v>
      </c>
      <c r="L113" s="292" t="s">
        <v>213</v>
      </c>
    </row>
    <row r="114" spans="1:12">
      <c r="A114" s="292" t="s">
        <v>49</v>
      </c>
      <c r="B114" s="405">
        <v>4039</v>
      </c>
      <c r="C114" s="292" t="s">
        <v>213</v>
      </c>
      <c r="E114" s="292" t="s">
        <v>214</v>
      </c>
      <c r="F114" s="405">
        <v>2031</v>
      </c>
      <c r="G114" s="292" t="s">
        <v>213</v>
      </c>
      <c r="I114" s="292" t="s">
        <v>49</v>
      </c>
      <c r="J114" s="292" t="s">
        <v>396</v>
      </c>
      <c r="K114" s="292" t="s">
        <v>397</v>
      </c>
      <c r="L114" s="292" t="s">
        <v>213</v>
      </c>
    </row>
    <row r="115" spans="1:12">
      <c r="A115" s="292" t="s">
        <v>49</v>
      </c>
      <c r="B115" s="405">
        <v>4286</v>
      </c>
      <c r="C115" s="292" t="s">
        <v>213</v>
      </c>
      <c r="E115" s="292" t="s">
        <v>214</v>
      </c>
      <c r="F115" s="405">
        <v>2045</v>
      </c>
      <c r="G115" s="292" t="s">
        <v>213</v>
      </c>
      <c r="I115" s="292" t="s">
        <v>49</v>
      </c>
      <c r="J115" s="292" t="s">
        <v>398</v>
      </c>
      <c r="K115" s="292" t="s">
        <v>399</v>
      </c>
      <c r="L115" s="292" t="s">
        <v>213</v>
      </c>
    </row>
    <row r="116" spans="1:12">
      <c r="A116" s="292" t="s">
        <v>49</v>
      </c>
      <c r="B116" s="405">
        <v>4850</v>
      </c>
      <c r="C116" s="292" t="s">
        <v>213</v>
      </c>
      <c r="E116" s="292" t="s">
        <v>214</v>
      </c>
      <c r="F116" s="405">
        <v>2053</v>
      </c>
      <c r="G116" s="292" t="s">
        <v>213</v>
      </c>
      <c r="I116" s="292" t="s">
        <v>49</v>
      </c>
      <c r="J116" s="292" t="s">
        <v>400</v>
      </c>
      <c r="K116" s="292" t="s">
        <v>400</v>
      </c>
      <c r="L116" s="292" t="s">
        <v>213</v>
      </c>
    </row>
    <row r="117" spans="1:12">
      <c r="A117" s="292" t="s">
        <v>49</v>
      </c>
      <c r="B117" s="405">
        <v>5302</v>
      </c>
      <c r="C117" s="292" t="s">
        <v>213</v>
      </c>
      <c r="E117" s="292" t="s">
        <v>214</v>
      </c>
      <c r="F117" s="405">
        <v>2054</v>
      </c>
      <c r="G117" s="292" t="s">
        <v>213</v>
      </c>
      <c r="I117" s="292" t="s">
        <v>49</v>
      </c>
      <c r="J117" s="292" t="s">
        <v>401</v>
      </c>
      <c r="K117" s="292" t="s">
        <v>402</v>
      </c>
      <c r="L117" s="292" t="s">
        <v>213</v>
      </c>
    </row>
    <row r="118" spans="1:12">
      <c r="A118" s="292" t="s">
        <v>49</v>
      </c>
      <c r="B118" s="405">
        <v>5830</v>
      </c>
      <c r="C118" s="292" t="s">
        <v>213</v>
      </c>
      <c r="E118" s="292" t="s">
        <v>214</v>
      </c>
      <c r="F118" s="405">
        <v>2056</v>
      </c>
      <c r="G118" s="292" t="s">
        <v>213</v>
      </c>
      <c r="I118" s="292" t="s">
        <v>49</v>
      </c>
      <c r="J118" s="292" t="s">
        <v>403</v>
      </c>
      <c r="K118" s="292" t="s">
        <v>404</v>
      </c>
      <c r="L118" s="292" t="s">
        <v>213</v>
      </c>
    </row>
    <row r="119" spans="1:12">
      <c r="A119" s="292" t="s">
        <v>49</v>
      </c>
      <c r="B119" s="405">
        <v>6243</v>
      </c>
      <c r="C119" s="292" t="s">
        <v>213</v>
      </c>
      <c r="E119" s="292" t="s">
        <v>214</v>
      </c>
      <c r="F119" s="405">
        <v>2066</v>
      </c>
      <c r="G119" s="292" t="s">
        <v>213</v>
      </c>
      <c r="I119" s="292" t="s">
        <v>49</v>
      </c>
      <c r="J119" s="292" t="s">
        <v>405</v>
      </c>
      <c r="K119" s="292" t="s">
        <v>405</v>
      </c>
      <c r="L119" s="292" t="s">
        <v>213</v>
      </c>
    </row>
    <row r="120" spans="1:12">
      <c r="A120" s="292" t="s">
        <v>49</v>
      </c>
      <c r="B120" s="405">
        <v>6412</v>
      </c>
      <c r="C120" s="292" t="s">
        <v>213</v>
      </c>
      <c r="E120" s="292" t="s">
        <v>214</v>
      </c>
      <c r="F120" s="405">
        <v>2108</v>
      </c>
      <c r="G120" s="292" t="s">
        <v>213</v>
      </c>
      <c r="I120" s="292" t="s">
        <v>49</v>
      </c>
      <c r="J120" s="292" t="s">
        <v>406</v>
      </c>
      <c r="K120" s="292" t="s">
        <v>407</v>
      </c>
      <c r="L120" s="292" t="s">
        <v>213</v>
      </c>
    </row>
    <row r="121" spans="1:12">
      <c r="A121" s="292" t="s">
        <v>49</v>
      </c>
      <c r="B121" s="405">
        <v>6778</v>
      </c>
      <c r="C121" s="292" t="s">
        <v>213</v>
      </c>
      <c r="E121" s="292" t="s">
        <v>214</v>
      </c>
      <c r="F121" s="405">
        <v>2109</v>
      </c>
      <c r="G121" s="292" t="s">
        <v>213</v>
      </c>
      <c r="I121" s="292" t="s">
        <v>49</v>
      </c>
      <c r="J121" s="292" t="s">
        <v>408</v>
      </c>
      <c r="K121" s="292" t="s">
        <v>409</v>
      </c>
      <c r="L121" s="292" t="s">
        <v>213</v>
      </c>
    </row>
    <row r="122" spans="1:12">
      <c r="A122" s="292" t="s">
        <v>49</v>
      </c>
      <c r="B122" s="405">
        <v>1039</v>
      </c>
      <c r="C122" s="292" t="s">
        <v>213</v>
      </c>
      <c r="E122" s="292" t="s">
        <v>214</v>
      </c>
      <c r="F122" s="405">
        <v>2110</v>
      </c>
      <c r="G122" s="292" t="s">
        <v>213</v>
      </c>
      <c r="I122" s="292" t="s">
        <v>49</v>
      </c>
      <c r="J122" s="292" t="s">
        <v>410</v>
      </c>
      <c r="K122" s="292" t="s">
        <v>411</v>
      </c>
      <c r="L122" s="292" t="s">
        <v>213</v>
      </c>
    </row>
    <row r="123" spans="1:12">
      <c r="A123" s="292" t="s">
        <v>49</v>
      </c>
      <c r="B123" s="405">
        <v>1451</v>
      </c>
      <c r="C123" s="292" t="s">
        <v>213</v>
      </c>
      <c r="E123" s="292" t="s">
        <v>214</v>
      </c>
      <c r="F123" s="292">
        <v>2111</v>
      </c>
      <c r="G123" s="292" t="s">
        <v>213</v>
      </c>
      <c r="I123" s="292" t="s">
        <v>49</v>
      </c>
      <c r="J123" s="292" t="s">
        <v>412</v>
      </c>
      <c r="K123" s="292" t="s">
        <v>412</v>
      </c>
      <c r="L123" s="292" t="s">
        <v>213</v>
      </c>
    </row>
    <row r="124" spans="1:12">
      <c r="A124" s="292" t="s">
        <v>49</v>
      </c>
      <c r="B124" s="405">
        <v>1832</v>
      </c>
      <c r="C124" s="292" t="s">
        <v>213</v>
      </c>
      <c r="E124" s="292" t="s">
        <v>214</v>
      </c>
      <c r="F124" s="292">
        <v>2113</v>
      </c>
      <c r="G124" s="292" t="s">
        <v>213</v>
      </c>
      <c r="I124" s="292" t="s">
        <v>49</v>
      </c>
      <c r="J124" s="292" t="s">
        <v>413</v>
      </c>
      <c r="K124" s="292" t="s">
        <v>414</v>
      </c>
      <c r="L124" s="292" t="s">
        <v>213</v>
      </c>
    </row>
    <row r="125" spans="1:12">
      <c r="A125" s="292" t="s">
        <v>49</v>
      </c>
      <c r="B125" s="405">
        <v>2338</v>
      </c>
      <c r="C125" s="292" t="s">
        <v>213</v>
      </c>
      <c r="E125" s="292" t="s">
        <v>214</v>
      </c>
      <c r="F125" s="292">
        <v>2114</v>
      </c>
      <c r="G125" s="292" t="s">
        <v>213</v>
      </c>
      <c r="I125" s="292" t="s">
        <v>49</v>
      </c>
      <c r="J125" s="292" t="s">
        <v>415</v>
      </c>
      <c r="K125" s="292" t="s">
        <v>415</v>
      </c>
      <c r="L125" s="292" t="s">
        <v>213</v>
      </c>
    </row>
    <row r="126" spans="1:12">
      <c r="A126" s="292" t="s">
        <v>49</v>
      </c>
      <c r="B126" s="405">
        <v>2717</v>
      </c>
      <c r="C126" s="292" t="s">
        <v>213</v>
      </c>
      <c r="E126" s="292" t="s">
        <v>214</v>
      </c>
      <c r="F126" s="292">
        <v>2116</v>
      </c>
      <c r="G126" s="292" t="s">
        <v>213</v>
      </c>
      <c r="I126" s="292" t="s">
        <v>49</v>
      </c>
      <c r="J126" s="292" t="s">
        <v>416</v>
      </c>
      <c r="K126" s="292" t="s">
        <v>416</v>
      </c>
      <c r="L126" s="292" t="s">
        <v>213</v>
      </c>
    </row>
    <row r="127" spans="1:12">
      <c r="A127" s="292" t="s">
        <v>49</v>
      </c>
      <c r="B127" s="405">
        <v>3055</v>
      </c>
      <c r="C127" s="292" t="s">
        <v>213</v>
      </c>
      <c r="E127" s="292" t="s">
        <v>214</v>
      </c>
      <c r="F127" s="405">
        <v>2127</v>
      </c>
      <c r="G127" s="292" t="s">
        <v>213</v>
      </c>
      <c r="I127" s="292" t="s">
        <v>49</v>
      </c>
      <c r="J127" s="292" t="s">
        <v>417</v>
      </c>
      <c r="K127" s="292" t="s">
        <v>418</v>
      </c>
      <c r="L127" s="292" t="s">
        <v>213</v>
      </c>
    </row>
    <row r="128" spans="1:12">
      <c r="A128" s="292" t="s">
        <v>49</v>
      </c>
      <c r="B128" s="405">
        <v>3608</v>
      </c>
      <c r="C128" s="292" t="s">
        <v>213</v>
      </c>
      <c r="E128" s="292" t="s">
        <v>214</v>
      </c>
      <c r="F128" s="405">
        <v>2203</v>
      </c>
      <c r="G128" s="292" t="s">
        <v>213</v>
      </c>
      <c r="I128" s="292" t="s">
        <v>49</v>
      </c>
      <c r="J128" s="292" t="s">
        <v>419</v>
      </c>
      <c r="K128" s="292" t="s">
        <v>420</v>
      </c>
      <c r="L128" s="292" t="s">
        <v>213</v>
      </c>
    </row>
    <row r="129" spans="1:12">
      <c r="A129" s="292" t="s">
        <v>49</v>
      </c>
      <c r="B129" s="405">
        <v>4042</v>
      </c>
      <c r="C129" s="292" t="s">
        <v>213</v>
      </c>
      <c r="E129" s="292" t="s">
        <v>214</v>
      </c>
      <c r="F129" s="405">
        <v>2210</v>
      </c>
      <c r="G129" s="292" t="s">
        <v>213</v>
      </c>
      <c r="I129" s="292" t="s">
        <v>49</v>
      </c>
      <c r="J129" s="292" t="s">
        <v>421</v>
      </c>
      <c r="K129" s="292" t="s">
        <v>422</v>
      </c>
      <c r="L129" s="292" t="s">
        <v>213</v>
      </c>
    </row>
    <row r="130" spans="1:12">
      <c r="A130" s="292" t="s">
        <v>49</v>
      </c>
      <c r="B130" s="405">
        <v>4291</v>
      </c>
      <c r="C130" s="292" t="s">
        <v>213</v>
      </c>
      <c r="E130" s="292" t="s">
        <v>214</v>
      </c>
      <c r="F130" s="405">
        <v>2269</v>
      </c>
      <c r="G130" s="292" t="s">
        <v>213</v>
      </c>
      <c r="I130" s="292" t="s">
        <v>49</v>
      </c>
      <c r="J130" s="292" t="s">
        <v>423</v>
      </c>
      <c r="K130" s="292" t="s">
        <v>423</v>
      </c>
      <c r="L130" s="292" t="s">
        <v>213</v>
      </c>
    </row>
    <row r="131" spans="1:12">
      <c r="A131" s="292" t="s">
        <v>49</v>
      </c>
      <c r="B131" s="405">
        <v>4854</v>
      </c>
      <c r="C131" s="292" t="s">
        <v>213</v>
      </c>
      <c r="E131" s="292" t="s">
        <v>214</v>
      </c>
      <c r="F131" s="405">
        <v>2330</v>
      </c>
      <c r="G131" s="292" t="s">
        <v>213</v>
      </c>
      <c r="I131" s="292" t="s">
        <v>49</v>
      </c>
      <c r="J131" s="292" t="s">
        <v>424</v>
      </c>
      <c r="K131" s="292" t="s">
        <v>424</v>
      </c>
      <c r="L131" s="292" t="s">
        <v>213</v>
      </c>
    </row>
    <row r="132" spans="1:12">
      <c r="A132" s="292" t="s">
        <v>49</v>
      </c>
      <c r="B132" s="405">
        <v>5303</v>
      </c>
      <c r="C132" s="292" t="s">
        <v>213</v>
      </c>
      <c r="E132" s="292" t="s">
        <v>214</v>
      </c>
      <c r="F132" s="405">
        <v>2332</v>
      </c>
      <c r="G132" s="292" t="s">
        <v>213</v>
      </c>
      <c r="I132" s="292" t="s">
        <v>49</v>
      </c>
      <c r="J132" s="292" t="s">
        <v>425</v>
      </c>
      <c r="K132" s="292" t="s">
        <v>426</v>
      </c>
      <c r="L132" s="292" t="s">
        <v>213</v>
      </c>
    </row>
    <row r="133" spans="1:12">
      <c r="A133" s="292" t="s">
        <v>49</v>
      </c>
      <c r="B133" s="405">
        <v>5848</v>
      </c>
      <c r="C133" s="292" t="s">
        <v>213</v>
      </c>
      <c r="E133" s="292" t="s">
        <v>214</v>
      </c>
      <c r="F133" s="405">
        <v>2338</v>
      </c>
      <c r="G133" s="292" t="s">
        <v>213</v>
      </c>
      <c r="I133" s="292" t="s">
        <v>49</v>
      </c>
      <c r="J133" s="292" t="s">
        <v>427</v>
      </c>
      <c r="K133" s="292" t="s">
        <v>428</v>
      </c>
      <c r="L133" s="292" t="s">
        <v>213</v>
      </c>
    </row>
    <row r="134" spans="1:12">
      <c r="A134" s="292" t="s">
        <v>49</v>
      </c>
      <c r="B134" s="405">
        <v>6246</v>
      </c>
      <c r="C134" s="292" t="s">
        <v>213</v>
      </c>
      <c r="E134" s="292" t="s">
        <v>214</v>
      </c>
      <c r="F134" s="405">
        <v>2341</v>
      </c>
      <c r="G134" s="292" t="s">
        <v>213</v>
      </c>
      <c r="I134" s="292" t="s">
        <v>49</v>
      </c>
      <c r="J134" s="292" t="s">
        <v>429</v>
      </c>
      <c r="K134" s="292" t="s">
        <v>430</v>
      </c>
      <c r="L134" s="292" t="s">
        <v>213</v>
      </c>
    </row>
    <row r="135" spans="1:12">
      <c r="A135" s="292" t="s">
        <v>49</v>
      </c>
      <c r="B135" s="405">
        <v>6414</v>
      </c>
      <c r="C135" s="292" t="s">
        <v>213</v>
      </c>
      <c r="E135" s="292" t="s">
        <v>214</v>
      </c>
      <c r="F135" s="405">
        <v>2347</v>
      </c>
      <c r="G135" s="292" t="s">
        <v>213</v>
      </c>
      <c r="I135" s="292" t="s">
        <v>49</v>
      </c>
      <c r="J135" s="292" t="s">
        <v>431</v>
      </c>
      <c r="K135" s="292" t="s">
        <v>432</v>
      </c>
      <c r="L135" s="292" t="s">
        <v>213</v>
      </c>
    </row>
    <row r="136" spans="1:12">
      <c r="A136" s="292" t="s">
        <v>49</v>
      </c>
      <c r="B136" s="405">
        <v>6779</v>
      </c>
      <c r="C136" s="292" t="s">
        <v>213</v>
      </c>
      <c r="E136" s="292" t="s">
        <v>214</v>
      </c>
      <c r="F136" s="405">
        <v>2364</v>
      </c>
      <c r="G136" s="292" t="s">
        <v>213</v>
      </c>
      <c r="I136" s="292" t="s">
        <v>49</v>
      </c>
      <c r="J136" s="292" t="s">
        <v>433</v>
      </c>
      <c r="K136" s="292" t="s">
        <v>434</v>
      </c>
      <c r="L136" s="292" t="s">
        <v>213</v>
      </c>
    </row>
    <row r="137" spans="1:12">
      <c r="A137" s="292" t="s">
        <v>49</v>
      </c>
      <c r="B137" s="405">
        <v>1056</v>
      </c>
      <c r="C137" s="292" t="s">
        <v>213</v>
      </c>
      <c r="E137" s="292" t="s">
        <v>214</v>
      </c>
      <c r="F137" s="405">
        <v>2366</v>
      </c>
      <c r="G137" s="292" t="s">
        <v>213</v>
      </c>
      <c r="I137" s="292" t="s">
        <v>49</v>
      </c>
      <c r="J137" s="292" t="s">
        <v>435</v>
      </c>
      <c r="K137" s="292" t="s">
        <v>436</v>
      </c>
      <c r="L137" s="292" t="s">
        <v>213</v>
      </c>
    </row>
    <row r="138" spans="1:12">
      <c r="A138" s="292" t="s">
        <v>49</v>
      </c>
      <c r="B138" s="405">
        <v>1462</v>
      </c>
      <c r="C138" s="292" t="s">
        <v>213</v>
      </c>
      <c r="E138" s="292" t="s">
        <v>214</v>
      </c>
      <c r="F138" s="405">
        <v>2367</v>
      </c>
      <c r="G138" s="292" t="s">
        <v>213</v>
      </c>
      <c r="I138" s="292" t="s">
        <v>49</v>
      </c>
      <c r="J138" s="292" t="s">
        <v>437</v>
      </c>
      <c r="K138" s="292" t="s">
        <v>438</v>
      </c>
      <c r="L138" s="292" t="s">
        <v>213</v>
      </c>
    </row>
    <row r="139" spans="1:12">
      <c r="A139" s="292" t="s">
        <v>49</v>
      </c>
      <c r="B139" s="405">
        <v>1833</v>
      </c>
      <c r="C139" s="292" t="s">
        <v>213</v>
      </c>
      <c r="E139" s="292" t="s">
        <v>214</v>
      </c>
      <c r="F139" s="405">
        <v>2534</v>
      </c>
      <c r="G139" s="292" t="s">
        <v>213</v>
      </c>
      <c r="I139" s="292" t="s">
        <v>49</v>
      </c>
      <c r="J139" s="292" t="s">
        <v>439</v>
      </c>
      <c r="K139" s="292" t="s">
        <v>440</v>
      </c>
      <c r="L139" s="292" t="s">
        <v>213</v>
      </c>
    </row>
    <row r="140" spans="1:12">
      <c r="A140" s="292" t="s">
        <v>49</v>
      </c>
      <c r="B140" s="405">
        <v>2341</v>
      </c>
      <c r="C140" s="292" t="s">
        <v>213</v>
      </c>
      <c r="E140" s="292" t="s">
        <v>214</v>
      </c>
      <c r="F140" s="405">
        <v>2536</v>
      </c>
      <c r="G140" s="292" t="s">
        <v>213</v>
      </c>
      <c r="I140" s="292" t="s">
        <v>49</v>
      </c>
      <c r="J140" s="292" t="s">
        <v>441</v>
      </c>
      <c r="K140" s="292" t="s">
        <v>442</v>
      </c>
      <c r="L140" s="292" t="s">
        <v>213</v>
      </c>
    </row>
    <row r="141" spans="1:12">
      <c r="A141" s="292" t="s">
        <v>49</v>
      </c>
      <c r="B141" s="405">
        <v>2722</v>
      </c>
      <c r="C141" s="292" t="s">
        <v>213</v>
      </c>
      <c r="E141" s="292" t="s">
        <v>214</v>
      </c>
      <c r="F141" s="405">
        <v>2538</v>
      </c>
      <c r="G141" s="292" t="s">
        <v>213</v>
      </c>
      <c r="I141" s="292" t="s">
        <v>49</v>
      </c>
      <c r="J141" s="292" t="s">
        <v>443</v>
      </c>
      <c r="K141" s="292" t="s">
        <v>444</v>
      </c>
      <c r="L141" s="292" t="s">
        <v>213</v>
      </c>
    </row>
    <row r="142" spans="1:12">
      <c r="A142" s="292" t="s">
        <v>49</v>
      </c>
      <c r="B142" s="405">
        <v>3057</v>
      </c>
      <c r="C142" s="292" t="s">
        <v>213</v>
      </c>
      <c r="E142" s="292" t="s">
        <v>214</v>
      </c>
      <c r="F142" s="405">
        <v>2540</v>
      </c>
      <c r="G142" s="292" t="s">
        <v>213</v>
      </c>
      <c r="I142" s="292" t="s">
        <v>49</v>
      </c>
      <c r="J142" s="292" t="s">
        <v>445</v>
      </c>
      <c r="K142" s="292" t="s">
        <v>445</v>
      </c>
      <c r="L142" s="292" t="s">
        <v>213</v>
      </c>
    </row>
    <row r="143" spans="1:12">
      <c r="A143" s="292" t="s">
        <v>49</v>
      </c>
      <c r="B143" s="405">
        <v>3741</v>
      </c>
      <c r="C143" s="292" t="s">
        <v>213</v>
      </c>
      <c r="E143" s="292" t="s">
        <v>214</v>
      </c>
      <c r="F143" s="405">
        <v>2541</v>
      </c>
      <c r="G143" s="292" t="s">
        <v>213</v>
      </c>
      <c r="I143" s="292" t="s">
        <v>49</v>
      </c>
      <c r="J143" s="292" t="s">
        <v>446</v>
      </c>
      <c r="K143" s="292" t="s">
        <v>447</v>
      </c>
      <c r="L143" s="292" t="s">
        <v>213</v>
      </c>
    </row>
    <row r="144" spans="1:12">
      <c r="A144" s="292" t="s">
        <v>49</v>
      </c>
      <c r="B144" s="405">
        <v>4046</v>
      </c>
      <c r="C144" s="292" t="s">
        <v>213</v>
      </c>
      <c r="E144" s="292" t="s">
        <v>214</v>
      </c>
      <c r="F144" s="405">
        <v>2542</v>
      </c>
      <c r="G144" s="292" t="s">
        <v>213</v>
      </c>
      <c r="I144" s="292" t="s">
        <v>49</v>
      </c>
      <c r="J144" s="292" t="s">
        <v>448</v>
      </c>
      <c r="K144" s="292" t="s">
        <v>449</v>
      </c>
      <c r="L144" s="292" t="s">
        <v>213</v>
      </c>
    </row>
    <row r="145" spans="1:12">
      <c r="A145" s="292" t="s">
        <v>49</v>
      </c>
      <c r="B145" s="405">
        <v>4341</v>
      </c>
      <c r="C145" s="292" t="s">
        <v>213</v>
      </c>
      <c r="E145" s="292" t="s">
        <v>214</v>
      </c>
      <c r="F145" s="405">
        <v>2630</v>
      </c>
      <c r="G145" s="292" t="s">
        <v>213</v>
      </c>
      <c r="I145" s="292" t="s">
        <v>49</v>
      </c>
      <c r="J145" s="292" t="s">
        <v>450</v>
      </c>
      <c r="K145" s="292" t="s">
        <v>450</v>
      </c>
      <c r="L145" s="292" t="s">
        <v>213</v>
      </c>
    </row>
    <row r="146" spans="1:12">
      <c r="A146" s="292" t="s">
        <v>49</v>
      </c>
      <c r="B146" s="405">
        <v>4856</v>
      </c>
      <c r="C146" s="292" t="s">
        <v>213</v>
      </c>
      <c r="E146" s="292" t="s">
        <v>214</v>
      </c>
      <c r="F146" s="405">
        <v>2631</v>
      </c>
      <c r="G146" s="292" t="s">
        <v>213</v>
      </c>
      <c r="I146" s="292" t="s">
        <v>49</v>
      </c>
      <c r="J146" s="292" t="s">
        <v>451</v>
      </c>
      <c r="K146" s="292" t="s">
        <v>452</v>
      </c>
      <c r="L146" s="292" t="s">
        <v>213</v>
      </c>
    </row>
    <row r="147" spans="1:12">
      <c r="A147" s="292" t="s">
        <v>49</v>
      </c>
      <c r="B147" s="405">
        <v>5304</v>
      </c>
      <c r="C147" s="292" t="s">
        <v>213</v>
      </c>
      <c r="E147" s="292" t="s">
        <v>214</v>
      </c>
      <c r="F147" s="405">
        <v>2633</v>
      </c>
      <c r="G147" s="292" t="s">
        <v>213</v>
      </c>
      <c r="I147" s="292" t="s">
        <v>49</v>
      </c>
      <c r="J147" s="292" t="s">
        <v>453</v>
      </c>
      <c r="K147" s="292" t="s">
        <v>453</v>
      </c>
      <c r="L147" s="292" t="s">
        <v>213</v>
      </c>
    </row>
    <row r="148" spans="1:12">
      <c r="A148" s="292" t="s">
        <v>49</v>
      </c>
      <c r="B148" s="405">
        <v>5850</v>
      </c>
      <c r="C148" s="292" t="s">
        <v>213</v>
      </c>
      <c r="E148" s="292" t="s">
        <v>214</v>
      </c>
      <c r="F148" s="405">
        <v>2635</v>
      </c>
      <c r="G148" s="292" t="s">
        <v>213</v>
      </c>
      <c r="I148" s="292" t="s">
        <v>49</v>
      </c>
      <c r="J148" s="292" t="s">
        <v>454</v>
      </c>
      <c r="K148" s="292" t="s">
        <v>455</v>
      </c>
      <c r="L148" s="292" t="s">
        <v>213</v>
      </c>
    </row>
    <row r="149" spans="1:12">
      <c r="A149" s="292" t="s">
        <v>49</v>
      </c>
      <c r="B149" s="405">
        <v>6248</v>
      </c>
      <c r="C149" s="292" t="s">
        <v>213</v>
      </c>
      <c r="E149" s="292" t="s">
        <v>214</v>
      </c>
      <c r="F149" s="405">
        <v>2638</v>
      </c>
      <c r="G149" s="292" t="s">
        <v>213</v>
      </c>
      <c r="I149" s="292" t="s">
        <v>49</v>
      </c>
      <c r="J149" s="292" t="s">
        <v>456</v>
      </c>
      <c r="K149" s="292" t="s">
        <v>456</v>
      </c>
      <c r="L149" s="292" t="s">
        <v>213</v>
      </c>
    </row>
    <row r="150" spans="1:12">
      <c r="A150" s="292" t="s">
        <v>49</v>
      </c>
      <c r="B150" s="405">
        <v>6415</v>
      </c>
      <c r="C150" s="292" t="s">
        <v>213</v>
      </c>
      <c r="E150" s="292" t="s">
        <v>214</v>
      </c>
      <c r="F150" s="405">
        <v>2639</v>
      </c>
      <c r="G150" s="292" t="s">
        <v>213</v>
      </c>
      <c r="I150" s="292" t="s">
        <v>49</v>
      </c>
      <c r="J150" s="292" t="s">
        <v>457</v>
      </c>
      <c r="K150" s="292" t="s">
        <v>458</v>
      </c>
      <c r="L150" s="292" t="s">
        <v>213</v>
      </c>
    </row>
    <row r="151" spans="1:12">
      <c r="A151" s="292" t="s">
        <v>49</v>
      </c>
      <c r="B151" s="405">
        <v>6782</v>
      </c>
      <c r="C151" s="292" t="s">
        <v>213</v>
      </c>
      <c r="E151" s="292" t="s">
        <v>214</v>
      </c>
      <c r="F151" s="405">
        <v>2641</v>
      </c>
      <c r="G151" s="292" t="s">
        <v>213</v>
      </c>
      <c r="I151" s="292" t="s">
        <v>49</v>
      </c>
      <c r="J151" s="292" t="s">
        <v>459</v>
      </c>
      <c r="K151" s="292" t="s">
        <v>460</v>
      </c>
      <c r="L151" s="292" t="s">
        <v>213</v>
      </c>
    </row>
    <row r="152" spans="1:12">
      <c r="A152" s="292" t="s">
        <v>49</v>
      </c>
      <c r="B152" s="405">
        <v>1057</v>
      </c>
      <c r="C152" s="292" t="s">
        <v>213</v>
      </c>
      <c r="E152" s="292" t="s">
        <v>214</v>
      </c>
      <c r="F152" s="405">
        <v>2642</v>
      </c>
      <c r="G152" s="292" t="s">
        <v>213</v>
      </c>
      <c r="I152" s="292" t="s">
        <v>49</v>
      </c>
      <c r="J152" s="292" t="s">
        <v>461</v>
      </c>
      <c r="K152" s="292" t="s">
        <v>462</v>
      </c>
      <c r="L152" s="292" t="s">
        <v>213</v>
      </c>
    </row>
    <row r="153" spans="1:12">
      <c r="A153" s="292" t="s">
        <v>49</v>
      </c>
      <c r="B153" s="405">
        <v>1463</v>
      </c>
      <c r="C153" s="292" t="s">
        <v>213</v>
      </c>
      <c r="E153" s="292" t="s">
        <v>214</v>
      </c>
      <c r="F153" s="405">
        <v>2643</v>
      </c>
      <c r="G153" s="292" t="s">
        <v>213</v>
      </c>
      <c r="I153" s="292" t="s">
        <v>49</v>
      </c>
      <c r="J153" s="292" t="s">
        <v>463</v>
      </c>
      <c r="K153" s="292" t="s">
        <v>464</v>
      </c>
      <c r="L153" s="292" t="s">
        <v>213</v>
      </c>
    </row>
    <row r="154" spans="1:12">
      <c r="A154" s="292" t="s">
        <v>49</v>
      </c>
      <c r="B154" s="405">
        <v>1860</v>
      </c>
      <c r="C154" s="292" t="s">
        <v>213</v>
      </c>
      <c r="E154" s="292" t="s">
        <v>214</v>
      </c>
      <c r="F154" s="405">
        <v>2645</v>
      </c>
      <c r="G154" s="292" t="s">
        <v>213</v>
      </c>
      <c r="I154" s="292" t="s">
        <v>49</v>
      </c>
      <c r="J154" s="292" t="s">
        <v>465</v>
      </c>
      <c r="K154" s="292" t="s">
        <v>465</v>
      </c>
      <c r="L154" s="292" t="s">
        <v>213</v>
      </c>
    </row>
    <row r="155" spans="1:12">
      <c r="A155" s="292" t="s">
        <v>49</v>
      </c>
      <c r="B155" s="405">
        <v>2347</v>
      </c>
      <c r="C155" s="292" t="s">
        <v>213</v>
      </c>
      <c r="E155" s="292" t="s">
        <v>214</v>
      </c>
      <c r="F155" s="405">
        <v>2646</v>
      </c>
      <c r="G155" s="292" t="s">
        <v>213</v>
      </c>
      <c r="I155" s="292" t="s">
        <v>49</v>
      </c>
      <c r="J155" s="292" t="s">
        <v>466</v>
      </c>
      <c r="K155" s="292" t="s">
        <v>466</v>
      </c>
      <c r="L155" s="292" t="s">
        <v>213</v>
      </c>
    </row>
    <row r="156" spans="1:12">
      <c r="A156" s="292" t="s">
        <v>49</v>
      </c>
      <c r="B156" s="405">
        <v>2739</v>
      </c>
      <c r="C156" s="292" t="s">
        <v>213</v>
      </c>
      <c r="E156" s="292" t="s">
        <v>214</v>
      </c>
      <c r="F156" s="405">
        <v>2647</v>
      </c>
      <c r="G156" s="292" t="s">
        <v>213</v>
      </c>
      <c r="I156" s="292" t="s">
        <v>49</v>
      </c>
      <c r="J156" s="292" t="s">
        <v>467</v>
      </c>
      <c r="K156" s="292" t="s">
        <v>468</v>
      </c>
      <c r="L156" s="292" t="s">
        <v>213</v>
      </c>
    </row>
    <row r="157" spans="1:12">
      <c r="A157" s="292" t="s">
        <v>49</v>
      </c>
      <c r="B157" s="405">
        <v>3070</v>
      </c>
      <c r="C157" s="292" t="s">
        <v>213</v>
      </c>
      <c r="E157" s="292" t="s">
        <v>214</v>
      </c>
      <c r="F157" s="405">
        <v>2648</v>
      </c>
      <c r="G157" s="292" t="s">
        <v>213</v>
      </c>
      <c r="I157" s="292" t="s">
        <v>49</v>
      </c>
      <c r="J157" s="292" t="s">
        <v>469</v>
      </c>
      <c r="K157" s="292" t="s">
        <v>470</v>
      </c>
      <c r="L157" s="292" t="s">
        <v>213</v>
      </c>
    </row>
    <row r="158" spans="1:12">
      <c r="A158" s="292" t="s">
        <v>49</v>
      </c>
      <c r="B158" s="405">
        <v>3743</v>
      </c>
      <c r="C158" s="292" t="s">
        <v>213</v>
      </c>
      <c r="E158" s="292" t="s">
        <v>214</v>
      </c>
      <c r="F158" s="405">
        <v>2650</v>
      </c>
      <c r="G158" s="292" t="s">
        <v>213</v>
      </c>
      <c r="I158" s="292" t="s">
        <v>49</v>
      </c>
      <c r="J158" s="292" t="s">
        <v>471</v>
      </c>
      <c r="K158" s="292" t="s">
        <v>472</v>
      </c>
      <c r="L158" s="292" t="s">
        <v>213</v>
      </c>
    </row>
    <row r="159" spans="1:12">
      <c r="A159" s="292" t="s">
        <v>49</v>
      </c>
      <c r="B159" s="405">
        <v>4054</v>
      </c>
      <c r="C159" s="292" t="s">
        <v>213</v>
      </c>
      <c r="E159" s="292" t="s">
        <v>214</v>
      </c>
      <c r="F159" s="405">
        <v>2651</v>
      </c>
      <c r="G159" s="292" t="s">
        <v>213</v>
      </c>
      <c r="I159" s="292" t="s">
        <v>49</v>
      </c>
      <c r="J159" s="292" t="s">
        <v>473</v>
      </c>
      <c r="K159" s="292" t="s">
        <v>474</v>
      </c>
      <c r="L159" s="292" t="s">
        <v>213</v>
      </c>
    </row>
    <row r="160" spans="1:12">
      <c r="A160" s="292" t="s">
        <v>49</v>
      </c>
      <c r="B160" s="405">
        <v>4343</v>
      </c>
      <c r="C160" s="292" t="s">
        <v>213</v>
      </c>
      <c r="E160" s="292" t="s">
        <v>214</v>
      </c>
      <c r="F160" s="405">
        <v>2652</v>
      </c>
      <c r="G160" s="292" t="s">
        <v>213</v>
      </c>
      <c r="I160" s="292" t="s">
        <v>49</v>
      </c>
      <c r="J160" s="292" t="s">
        <v>475</v>
      </c>
      <c r="K160" s="292" t="s">
        <v>476</v>
      </c>
      <c r="L160" s="292" t="s">
        <v>213</v>
      </c>
    </row>
    <row r="161" spans="1:12">
      <c r="A161" s="292" t="s">
        <v>49</v>
      </c>
      <c r="B161" s="405">
        <v>4861</v>
      </c>
      <c r="C161" s="292" t="s">
        <v>213</v>
      </c>
      <c r="E161" s="292" t="s">
        <v>214</v>
      </c>
      <c r="F161" s="405">
        <v>2653</v>
      </c>
      <c r="G161" s="292" t="s">
        <v>213</v>
      </c>
      <c r="I161" s="292" t="s">
        <v>49</v>
      </c>
      <c r="J161" s="292" t="s">
        <v>477</v>
      </c>
      <c r="K161" s="292" t="s">
        <v>478</v>
      </c>
      <c r="L161" s="292" t="s">
        <v>213</v>
      </c>
    </row>
    <row r="162" spans="1:12">
      <c r="A162" s="292" t="s">
        <v>49</v>
      </c>
      <c r="B162" s="405">
        <v>5346</v>
      </c>
      <c r="C162" s="292" t="s">
        <v>213</v>
      </c>
      <c r="E162" s="292" t="s">
        <v>214</v>
      </c>
      <c r="F162" s="405">
        <v>2655</v>
      </c>
      <c r="G162" s="292" t="s">
        <v>213</v>
      </c>
      <c r="I162" s="292" t="s">
        <v>49</v>
      </c>
      <c r="J162" s="292" t="s">
        <v>479</v>
      </c>
      <c r="K162" s="292" t="s">
        <v>480</v>
      </c>
      <c r="L162" s="292" t="s">
        <v>213</v>
      </c>
    </row>
    <row r="163" spans="1:12">
      <c r="A163" s="292" t="s">
        <v>49</v>
      </c>
      <c r="B163" s="405">
        <v>5851</v>
      </c>
      <c r="C163" s="292" t="s">
        <v>213</v>
      </c>
      <c r="E163" s="292" t="s">
        <v>214</v>
      </c>
      <c r="F163" s="405">
        <v>2657</v>
      </c>
      <c r="G163" s="292" t="s">
        <v>213</v>
      </c>
      <c r="I163" s="292" t="s">
        <v>49</v>
      </c>
      <c r="J163" s="292" t="s">
        <v>481</v>
      </c>
      <c r="K163" s="292" t="s">
        <v>482</v>
      </c>
      <c r="L163" s="292" t="s">
        <v>213</v>
      </c>
    </row>
    <row r="164" spans="1:12">
      <c r="A164" s="292" t="s">
        <v>49</v>
      </c>
      <c r="B164" s="405">
        <v>6249</v>
      </c>
      <c r="C164" s="292" t="s">
        <v>213</v>
      </c>
      <c r="E164" s="292" t="s">
        <v>214</v>
      </c>
      <c r="F164" s="405">
        <v>2659</v>
      </c>
      <c r="G164" s="292" t="s">
        <v>213</v>
      </c>
      <c r="I164" s="292" t="s">
        <v>49</v>
      </c>
      <c r="J164" s="292" t="s">
        <v>483</v>
      </c>
      <c r="K164" s="292" t="s">
        <v>484</v>
      </c>
      <c r="L164" s="292" t="s">
        <v>213</v>
      </c>
    </row>
    <row r="165" spans="1:12">
      <c r="A165" s="292" t="s">
        <v>49</v>
      </c>
      <c r="B165" s="405">
        <v>6417</v>
      </c>
      <c r="C165" s="292" t="s">
        <v>213</v>
      </c>
      <c r="E165" s="292" t="s">
        <v>214</v>
      </c>
      <c r="F165" s="405">
        <v>2660</v>
      </c>
      <c r="G165" s="292" t="s">
        <v>213</v>
      </c>
      <c r="I165" s="292" t="s">
        <v>49</v>
      </c>
      <c r="J165" s="292" t="s">
        <v>485</v>
      </c>
      <c r="K165" s="292" t="s">
        <v>486</v>
      </c>
      <c r="L165" s="292" t="s">
        <v>213</v>
      </c>
    </row>
    <row r="166" spans="1:12">
      <c r="A166" s="292" t="s">
        <v>49</v>
      </c>
      <c r="B166" s="405">
        <v>6786</v>
      </c>
      <c r="C166" s="292" t="s">
        <v>213</v>
      </c>
      <c r="E166" s="292" t="s">
        <v>214</v>
      </c>
      <c r="F166" s="405">
        <v>2662</v>
      </c>
      <c r="G166" s="292" t="s">
        <v>213</v>
      </c>
      <c r="I166" s="292" t="s">
        <v>49</v>
      </c>
      <c r="J166" s="292" t="s">
        <v>487</v>
      </c>
      <c r="K166" s="292" t="s">
        <v>488</v>
      </c>
      <c r="L166" s="292" t="s">
        <v>213</v>
      </c>
    </row>
    <row r="167" spans="1:12">
      <c r="A167" s="292" t="s">
        <v>49</v>
      </c>
      <c r="B167" s="405">
        <v>1069</v>
      </c>
      <c r="C167" s="292" t="s">
        <v>213</v>
      </c>
      <c r="E167" s="292" t="s">
        <v>214</v>
      </c>
      <c r="F167" s="405">
        <v>2668</v>
      </c>
      <c r="G167" s="292" t="s">
        <v>213</v>
      </c>
      <c r="I167" s="292" t="s">
        <v>49</v>
      </c>
      <c r="J167" s="292" t="s">
        <v>489</v>
      </c>
      <c r="K167" s="292" t="s">
        <v>490</v>
      </c>
      <c r="L167" s="292" t="s">
        <v>213</v>
      </c>
    </row>
    <row r="168" spans="1:12">
      <c r="A168" s="292" t="s">
        <v>49</v>
      </c>
      <c r="B168" s="405">
        <v>1464</v>
      </c>
      <c r="C168" s="292" t="s">
        <v>213</v>
      </c>
      <c r="E168" s="292" t="s">
        <v>214</v>
      </c>
      <c r="F168" s="405">
        <v>2669</v>
      </c>
      <c r="G168" s="292" t="s">
        <v>213</v>
      </c>
      <c r="I168" s="292" t="s">
        <v>49</v>
      </c>
      <c r="J168" s="292" t="s">
        <v>491</v>
      </c>
      <c r="K168" s="292" t="s">
        <v>492</v>
      </c>
      <c r="L168" s="292" t="s">
        <v>213</v>
      </c>
    </row>
    <row r="169" spans="1:12">
      <c r="A169" s="292" t="s">
        <v>49</v>
      </c>
      <c r="B169" s="405">
        <v>1879</v>
      </c>
      <c r="C169" s="292" t="s">
        <v>213</v>
      </c>
      <c r="E169" s="292" t="s">
        <v>214</v>
      </c>
      <c r="F169" s="405">
        <v>2670</v>
      </c>
      <c r="G169" s="292" t="s">
        <v>213</v>
      </c>
      <c r="I169" s="292" t="s">
        <v>49</v>
      </c>
      <c r="J169" s="292" t="s">
        <v>493</v>
      </c>
      <c r="K169" s="292" t="s">
        <v>494</v>
      </c>
      <c r="L169" s="292" t="s">
        <v>213</v>
      </c>
    </row>
    <row r="170" spans="1:12">
      <c r="A170" s="292" t="s">
        <v>49</v>
      </c>
      <c r="B170" s="405">
        <v>2364</v>
      </c>
      <c r="C170" s="292" t="s">
        <v>213</v>
      </c>
      <c r="E170" s="292" t="s">
        <v>214</v>
      </c>
      <c r="F170" s="405">
        <v>2671</v>
      </c>
      <c r="G170" s="292" t="s">
        <v>213</v>
      </c>
      <c r="I170" s="292" t="s">
        <v>49</v>
      </c>
      <c r="J170" s="292" t="s">
        <v>495</v>
      </c>
      <c r="K170" s="292" t="s">
        <v>496</v>
      </c>
      <c r="L170" s="292" t="s">
        <v>213</v>
      </c>
    </row>
    <row r="171" spans="1:12">
      <c r="A171" s="292" t="s">
        <v>49</v>
      </c>
      <c r="B171" s="405">
        <v>2743</v>
      </c>
      <c r="C171" s="292" t="s">
        <v>213</v>
      </c>
      <c r="E171" s="292" t="s">
        <v>214</v>
      </c>
      <c r="F171" s="405">
        <v>2675</v>
      </c>
      <c r="G171" s="292" t="s">
        <v>213</v>
      </c>
      <c r="I171" s="292" t="s">
        <v>49</v>
      </c>
      <c r="J171" s="292" t="s">
        <v>497</v>
      </c>
      <c r="K171" s="292" t="s">
        <v>498</v>
      </c>
      <c r="L171" s="292" t="s">
        <v>213</v>
      </c>
    </row>
    <row r="172" spans="1:12">
      <c r="A172" s="292" t="s">
        <v>49</v>
      </c>
      <c r="B172" s="405">
        <v>3084</v>
      </c>
      <c r="C172" s="292" t="s">
        <v>213</v>
      </c>
      <c r="E172" s="292" t="s">
        <v>214</v>
      </c>
      <c r="F172" s="405">
        <v>2702</v>
      </c>
      <c r="G172" s="292" t="s">
        <v>213</v>
      </c>
      <c r="I172" s="292" t="s">
        <v>49</v>
      </c>
      <c r="J172" s="292" t="s">
        <v>499</v>
      </c>
      <c r="K172" s="292" t="s">
        <v>500</v>
      </c>
      <c r="L172" s="292" t="s">
        <v>213</v>
      </c>
    </row>
    <row r="173" spans="1:12">
      <c r="A173" s="292" t="s">
        <v>49</v>
      </c>
      <c r="B173" s="405">
        <v>3748</v>
      </c>
      <c r="C173" s="292" t="s">
        <v>213</v>
      </c>
      <c r="E173" s="292" t="s">
        <v>214</v>
      </c>
      <c r="F173" s="405">
        <v>2715</v>
      </c>
      <c r="G173" s="292" t="s">
        <v>213</v>
      </c>
      <c r="I173" s="292" t="s">
        <v>49</v>
      </c>
      <c r="J173" s="292" t="s">
        <v>501</v>
      </c>
      <c r="K173" s="292" t="s">
        <v>502</v>
      </c>
      <c r="L173" s="292" t="s">
        <v>213</v>
      </c>
    </row>
    <row r="174" spans="1:12">
      <c r="A174" s="292" t="s">
        <v>49</v>
      </c>
      <c r="B174" s="405">
        <v>4061</v>
      </c>
      <c r="C174" s="292" t="s">
        <v>213</v>
      </c>
      <c r="E174" s="292" t="s">
        <v>214</v>
      </c>
      <c r="F174" s="405">
        <v>2717</v>
      </c>
      <c r="G174" s="292" t="s">
        <v>213</v>
      </c>
      <c r="I174" s="292" t="s">
        <v>49</v>
      </c>
      <c r="J174" s="292" t="s">
        <v>503</v>
      </c>
      <c r="K174" s="292" t="s">
        <v>504</v>
      </c>
      <c r="L174" s="292" t="s">
        <v>213</v>
      </c>
    </row>
    <row r="175" spans="1:12">
      <c r="A175" s="292" t="s">
        <v>49</v>
      </c>
      <c r="B175" s="405">
        <v>4345</v>
      </c>
      <c r="C175" s="292" t="s">
        <v>213</v>
      </c>
      <c r="E175" s="292" t="s">
        <v>214</v>
      </c>
      <c r="F175" s="405">
        <v>2722</v>
      </c>
      <c r="G175" s="292" t="s">
        <v>213</v>
      </c>
      <c r="I175" s="292" t="s">
        <v>49</v>
      </c>
      <c r="J175" s="292" t="s">
        <v>505</v>
      </c>
      <c r="K175" s="292" t="s">
        <v>506</v>
      </c>
      <c r="L175" s="292" t="s">
        <v>213</v>
      </c>
    </row>
    <row r="176" spans="1:12">
      <c r="A176" s="292" t="s">
        <v>49</v>
      </c>
      <c r="B176" s="405">
        <v>4865</v>
      </c>
      <c r="C176" s="292" t="s">
        <v>213</v>
      </c>
      <c r="E176" s="292" t="s">
        <v>214</v>
      </c>
      <c r="F176" s="405">
        <v>2739</v>
      </c>
      <c r="G176" s="292" t="s">
        <v>213</v>
      </c>
      <c r="I176" s="292" t="s">
        <v>49</v>
      </c>
      <c r="J176" s="292" t="s">
        <v>507</v>
      </c>
      <c r="K176" s="292" t="s">
        <v>508</v>
      </c>
      <c r="L176" s="292" t="s">
        <v>213</v>
      </c>
    </row>
    <row r="177" spans="1:12">
      <c r="A177" s="292" t="s">
        <v>49</v>
      </c>
      <c r="B177" s="405">
        <v>5354</v>
      </c>
      <c r="C177" s="292" t="s">
        <v>213</v>
      </c>
      <c r="E177" s="292" t="s">
        <v>214</v>
      </c>
      <c r="F177" s="405">
        <v>2743</v>
      </c>
      <c r="G177" s="292" t="s">
        <v>213</v>
      </c>
      <c r="I177" s="292" t="s">
        <v>49</v>
      </c>
      <c r="J177" s="292" t="s">
        <v>509</v>
      </c>
      <c r="K177" s="292" t="s">
        <v>510</v>
      </c>
      <c r="L177" s="292" t="s">
        <v>213</v>
      </c>
    </row>
    <row r="178" spans="1:12">
      <c r="A178" s="292" t="s">
        <v>49</v>
      </c>
      <c r="B178" s="405">
        <v>5855</v>
      </c>
      <c r="C178" s="292" t="s">
        <v>213</v>
      </c>
      <c r="E178" s="292" t="s">
        <v>214</v>
      </c>
      <c r="F178" s="405">
        <v>2744</v>
      </c>
      <c r="G178" s="292" t="s">
        <v>213</v>
      </c>
      <c r="I178" s="292" t="s">
        <v>49</v>
      </c>
      <c r="J178" s="292" t="s">
        <v>511</v>
      </c>
      <c r="K178" s="292" t="s">
        <v>512</v>
      </c>
      <c r="L178" s="292" t="s">
        <v>213</v>
      </c>
    </row>
    <row r="179" spans="1:12">
      <c r="A179" s="292" t="s">
        <v>49</v>
      </c>
      <c r="B179" s="405">
        <v>6250</v>
      </c>
      <c r="C179" s="292" t="s">
        <v>213</v>
      </c>
      <c r="E179" s="292" t="s">
        <v>214</v>
      </c>
      <c r="F179" s="405">
        <v>2748</v>
      </c>
      <c r="G179" s="292" t="s">
        <v>213</v>
      </c>
      <c r="I179" s="292" t="s">
        <v>49</v>
      </c>
      <c r="J179" s="292" t="s">
        <v>513</v>
      </c>
      <c r="K179" s="292" t="s">
        <v>514</v>
      </c>
      <c r="L179" s="292" t="s">
        <v>213</v>
      </c>
    </row>
    <row r="180" spans="1:12">
      <c r="A180" s="292" t="s">
        <v>49</v>
      </c>
      <c r="B180" s="405">
        <v>6419</v>
      </c>
      <c r="C180" s="292" t="s">
        <v>213</v>
      </c>
      <c r="E180" s="292" t="s">
        <v>214</v>
      </c>
      <c r="F180" s="405">
        <v>2777</v>
      </c>
      <c r="G180" s="292" t="s">
        <v>213</v>
      </c>
      <c r="I180" s="292" t="s">
        <v>49</v>
      </c>
      <c r="J180" s="292" t="s">
        <v>515</v>
      </c>
      <c r="K180" s="292" t="s">
        <v>516</v>
      </c>
      <c r="L180" s="292" t="s">
        <v>213</v>
      </c>
    </row>
    <row r="181" spans="1:12">
      <c r="A181" s="292" t="s">
        <v>49</v>
      </c>
      <c r="B181" s="405">
        <v>6787</v>
      </c>
      <c r="C181" s="292" t="s">
        <v>213</v>
      </c>
      <c r="E181" s="292" t="s">
        <v>214</v>
      </c>
      <c r="F181" s="405">
        <v>2779</v>
      </c>
      <c r="G181" s="292" t="s">
        <v>213</v>
      </c>
      <c r="I181" s="292" t="s">
        <v>49</v>
      </c>
      <c r="J181" s="292" t="s">
        <v>517</v>
      </c>
      <c r="K181" s="292" t="s">
        <v>517</v>
      </c>
      <c r="L181" s="292" t="s">
        <v>213</v>
      </c>
    </row>
    <row r="182" spans="1:12">
      <c r="A182" s="292" t="s">
        <v>49</v>
      </c>
      <c r="B182" s="405">
        <v>1073</v>
      </c>
      <c r="C182" s="292" t="s">
        <v>213</v>
      </c>
      <c r="E182" s="292" t="s">
        <v>214</v>
      </c>
      <c r="F182" s="405">
        <v>2790</v>
      </c>
      <c r="G182" s="292" t="s">
        <v>213</v>
      </c>
      <c r="I182" s="292" t="s">
        <v>49</v>
      </c>
      <c r="J182" s="292" t="s">
        <v>518</v>
      </c>
      <c r="K182" s="292" t="s">
        <v>519</v>
      </c>
      <c r="L182" s="292" t="s">
        <v>213</v>
      </c>
    </row>
    <row r="183" spans="1:12">
      <c r="A183" s="292" t="s">
        <v>49</v>
      </c>
      <c r="B183" s="405">
        <v>1468</v>
      </c>
      <c r="C183" s="292" t="s">
        <v>213</v>
      </c>
      <c r="E183" s="292" t="s">
        <v>214</v>
      </c>
      <c r="F183" s="405">
        <v>2801</v>
      </c>
      <c r="G183" s="292" t="s">
        <v>213</v>
      </c>
      <c r="I183" s="292" t="s">
        <v>49</v>
      </c>
      <c r="J183" s="292" t="s">
        <v>520</v>
      </c>
      <c r="K183" s="292" t="s">
        <v>521</v>
      </c>
      <c r="L183" s="292" t="s">
        <v>213</v>
      </c>
    </row>
    <row r="184" spans="1:12">
      <c r="A184" s="292" t="s">
        <v>49</v>
      </c>
      <c r="B184" s="405">
        <v>1921</v>
      </c>
      <c r="C184" s="292" t="s">
        <v>213</v>
      </c>
      <c r="E184" s="292" t="s">
        <v>214</v>
      </c>
      <c r="F184" s="405">
        <v>2804</v>
      </c>
      <c r="G184" s="292" t="s">
        <v>213</v>
      </c>
      <c r="I184" s="292" t="s">
        <v>49</v>
      </c>
      <c r="J184" s="292" t="s">
        <v>522</v>
      </c>
      <c r="K184" s="292" t="s">
        <v>523</v>
      </c>
      <c r="L184" s="292" t="s">
        <v>213</v>
      </c>
    </row>
    <row r="185" spans="1:12">
      <c r="A185" s="292" t="s">
        <v>49</v>
      </c>
      <c r="B185" s="405">
        <v>2366</v>
      </c>
      <c r="C185" s="292" t="s">
        <v>213</v>
      </c>
      <c r="E185" s="292" t="s">
        <v>214</v>
      </c>
      <c r="F185" s="405">
        <v>2812</v>
      </c>
      <c r="G185" s="292" t="s">
        <v>213</v>
      </c>
      <c r="I185" s="292" t="s">
        <v>49</v>
      </c>
      <c r="J185" s="292" t="s">
        <v>524</v>
      </c>
      <c r="K185" s="292" t="s">
        <v>525</v>
      </c>
      <c r="L185" s="292" t="s">
        <v>213</v>
      </c>
    </row>
    <row r="186" spans="1:12">
      <c r="A186" s="292" t="s">
        <v>49</v>
      </c>
      <c r="B186" s="405">
        <v>2744</v>
      </c>
      <c r="C186" s="292" t="s">
        <v>213</v>
      </c>
      <c r="E186" s="292" t="s">
        <v>214</v>
      </c>
      <c r="F186" s="405">
        <v>2814</v>
      </c>
      <c r="G186" s="292" t="s">
        <v>213</v>
      </c>
      <c r="I186" s="292" t="s">
        <v>49</v>
      </c>
      <c r="J186" s="292" t="s">
        <v>526</v>
      </c>
      <c r="K186" s="292" t="s">
        <v>527</v>
      </c>
      <c r="L186" s="292" t="s">
        <v>213</v>
      </c>
    </row>
    <row r="187" spans="1:12">
      <c r="A187" s="292" t="s">
        <v>49</v>
      </c>
      <c r="B187" s="405">
        <v>3086</v>
      </c>
      <c r="C187" s="292" t="s">
        <v>213</v>
      </c>
      <c r="E187" s="292" t="s">
        <v>214</v>
      </c>
      <c r="F187" s="405">
        <v>2816</v>
      </c>
      <c r="G187" s="292" t="s">
        <v>213</v>
      </c>
      <c r="I187" s="292" t="s">
        <v>49</v>
      </c>
      <c r="J187" s="292" t="s">
        <v>528</v>
      </c>
      <c r="K187" s="292" t="s">
        <v>528</v>
      </c>
      <c r="L187" s="292" t="s">
        <v>213</v>
      </c>
    </row>
    <row r="188" spans="1:12">
      <c r="A188" s="292" t="s">
        <v>49</v>
      </c>
      <c r="B188" s="405">
        <v>3753</v>
      </c>
      <c r="C188" s="292" t="s">
        <v>213</v>
      </c>
      <c r="E188" s="292" t="s">
        <v>214</v>
      </c>
      <c r="F188" s="405">
        <v>2817</v>
      </c>
      <c r="G188" s="292" t="s">
        <v>213</v>
      </c>
      <c r="I188" s="292" t="s">
        <v>49</v>
      </c>
      <c r="J188" s="292" t="s">
        <v>529</v>
      </c>
      <c r="K188" s="292" t="s">
        <v>530</v>
      </c>
      <c r="L188" s="292" t="s">
        <v>213</v>
      </c>
    </row>
    <row r="189" spans="1:12">
      <c r="A189" s="292" t="s">
        <v>49</v>
      </c>
      <c r="B189" s="405">
        <v>4062</v>
      </c>
      <c r="C189" s="292" t="s">
        <v>213</v>
      </c>
      <c r="E189" s="292" t="s">
        <v>214</v>
      </c>
      <c r="F189" s="405">
        <v>2818</v>
      </c>
      <c r="G189" s="292" t="s">
        <v>213</v>
      </c>
      <c r="I189" s="292" t="s">
        <v>49</v>
      </c>
      <c r="J189" s="292" t="s">
        <v>531</v>
      </c>
      <c r="K189" s="292" t="s">
        <v>532</v>
      </c>
      <c r="L189" s="292" t="s">
        <v>213</v>
      </c>
    </row>
    <row r="190" spans="1:12">
      <c r="A190" s="292" t="s">
        <v>49</v>
      </c>
      <c r="B190" s="405">
        <v>4350</v>
      </c>
      <c r="C190" s="292" t="s">
        <v>213</v>
      </c>
      <c r="E190" s="292" t="s">
        <v>214</v>
      </c>
      <c r="F190" s="405">
        <v>2829</v>
      </c>
      <c r="G190" s="292" t="s">
        <v>213</v>
      </c>
      <c r="I190" s="292" t="s">
        <v>49</v>
      </c>
      <c r="J190" s="292" t="s">
        <v>533</v>
      </c>
      <c r="K190" s="292" t="s">
        <v>534</v>
      </c>
      <c r="L190" s="292" t="s">
        <v>213</v>
      </c>
    </row>
    <row r="191" spans="1:12">
      <c r="A191" s="292" t="s">
        <v>49</v>
      </c>
      <c r="B191" s="405">
        <v>4915</v>
      </c>
      <c r="C191" s="292" t="s">
        <v>213</v>
      </c>
      <c r="E191" s="292" t="s">
        <v>214</v>
      </c>
      <c r="F191" s="405">
        <v>2835</v>
      </c>
      <c r="G191" s="292" t="s">
        <v>213</v>
      </c>
      <c r="I191" s="292" t="s">
        <v>49</v>
      </c>
      <c r="J191" s="292" t="s">
        <v>535</v>
      </c>
      <c r="K191" s="292" t="s">
        <v>535</v>
      </c>
      <c r="L191" s="292" t="s">
        <v>213</v>
      </c>
    </row>
    <row r="192" spans="1:12">
      <c r="A192" s="292" t="s">
        <v>49</v>
      </c>
      <c r="B192" s="405">
        <v>5357</v>
      </c>
      <c r="C192" s="292" t="s">
        <v>213</v>
      </c>
      <c r="E192" s="292" t="s">
        <v>214</v>
      </c>
      <c r="F192" s="405">
        <v>2836</v>
      </c>
      <c r="G192" s="292" t="s">
        <v>213</v>
      </c>
      <c r="I192" s="292" t="s">
        <v>49</v>
      </c>
      <c r="J192" s="292" t="s">
        <v>536</v>
      </c>
      <c r="K192" s="292" t="s">
        <v>537</v>
      </c>
      <c r="L192" s="292" t="s">
        <v>213</v>
      </c>
    </row>
    <row r="193" spans="1:12">
      <c r="A193" s="292" t="s">
        <v>49</v>
      </c>
      <c r="B193" s="405">
        <v>5863</v>
      </c>
      <c r="C193" s="292" t="s">
        <v>213</v>
      </c>
      <c r="E193" s="292" t="s">
        <v>214</v>
      </c>
      <c r="F193" s="405">
        <v>2837</v>
      </c>
      <c r="G193" s="292" t="s">
        <v>213</v>
      </c>
      <c r="I193" s="292" t="s">
        <v>49</v>
      </c>
      <c r="J193" s="292" t="s">
        <v>538</v>
      </c>
      <c r="K193" s="292" t="s">
        <v>539</v>
      </c>
      <c r="L193" s="292" t="s">
        <v>213</v>
      </c>
    </row>
    <row r="194" spans="1:12">
      <c r="A194" s="292" t="s">
        <v>49</v>
      </c>
      <c r="B194" s="405">
        <v>6251</v>
      </c>
      <c r="C194" s="292" t="s">
        <v>213</v>
      </c>
      <c r="E194" s="292" t="s">
        <v>214</v>
      </c>
      <c r="F194" s="405">
        <v>2838</v>
      </c>
      <c r="G194" s="292" t="s">
        <v>213</v>
      </c>
      <c r="I194" s="292" t="s">
        <v>49</v>
      </c>
      <c r="J194" s="292" t="s">
        <v>540</v>
      </c>
      <c r="K194" s="292" t="s">
        <v>541</v>
      </c>
      <c r="L194" s="292" t="s">
        <v>213</v>
      </c>
    </row>
    <row r="195" spans="1:12">
      <c r="A195" s="292" t="s">
        <v>49</v>
      </c>
      <c r="B195" s="405">
        <v>6422</v>
      </c>
      <c r="C195" s="292" t="s">
        <v>213</v>
      </c>
      <c r="E195" s="292" t="s">
        <v>214</v>
      </c>
      <c r="F195" s="405">
        <v>2839</v>
      </c>
      <c r="G195" s="292" t="s">
        <v>213</v>
      </c>
      <c r="I195" s="292" t="s">
        <v>49</v>
      </c>
      <c r="J195" s="292" t="s">
        <v>542</v>
      </c>
      <c r="K195" s="292" t="s">
        <v>543</v>
      </c>
      <c r="L195" s="292" t="s">
        <v>213</v>
      </c>
    </row>
    <row r="196" spans="1:12">
      <c r="A196" s="292" t="s">
        <v>49</v>
      </c>
      <c r="B196" s="405">
        <v>6790</v>
      </c>
      <c r="C196" s="292" t="s">
        <v>213</v>
      </c>
      <c r="E196" s="292" t="s">
        <v>214</v>
      </c>
      <c r="F196" s="405">
        <v>2858</v>
      </c>
      <c r="G196" s="292" t="s">
        <v>213</v>
      </c>
      <c r="I196" s="292" t="s">
        <v>49</v>
      </c>
      <c r="J196" s="292" t="s">
        <v>544</v>
      </c>
      <c r="K196" s="292" t="s">
        <v>545</v>
      </c>
      <c r="L196" s="292" t="s">
        <v>213</v>
      </c>
    </row>
    <row r="197" spans="1:12">
      <c r="A197" s="292" t="s">
        <v>49</v>
      </c>
      <c r="B197" s="405">
        <v>1079</v>
      </c>
      <c r="C197" s="292" t="s">
        <v>213</v>
      </c>
      <c r="E197" s="292" t="s">
        <v>214</v>
      </c>
      <c r="F197" s="405">
        <v>2859</v>
      </c>
      <c r="G197" s="292" t="s">
        <v>213</v>
      </c>
      <c r="I197" s="292" t="s">
        <v>49</v>
      </c>
      <c r="J197" s="292" t="s">
        <v>546</v>
      </c>
      <c r="K197" s="292" t="s">
        <v>547</v>
      </c>
      <c r="L197" s="292" t="s">
        <v>213</v>
      </c>
    </row>
    <row r="198" spans="1:12">
      <c r="A198" s="292" t="s">
        <v>49</v>
      </c>
      <c r="B198" s="405">
        <v>1469</v>
      </c>
      <c r="C198" s="292" t="s">
        <v>213</v>
      </c>
      <c r="E198" s="292" t="s">
        <v>214</v>
      </c>
      <c r="F198" s="405">
        <v>2873</v>
      </c>
      <c r="G198" s="292" t="s">
        <v>213</v>
      </c>
      <c r="I198" s="292" t="s">
        <v>49</v>
      </c>
      <c r="J198" s="292" t="s">
        <v>548</v>
      </c>
      <c r="K198" s="292" t="s">
        <v>548</v>
      </c>
      <c r="L198" s="292" t="s">
        <v>213</v>
      </c>
    </row>
    <row r="199" spans="1:12">
      <c r="A199" s="292" t="s">
        <v>49</v>
      </c>
      <c r="B199" s="405">
        <v>1922</v>
      </c>
      <c r="C199" s="292" t="s">
        <v>213</v>
      </c>
      <c r="E199" s="292" t="s">
        <v>214</v>
      </c>
      <c r="F199" s="405">
        <v>2876</v>
      </c>
      <c r="G199" s="292" t="s">
        <v>213</v>
      </c>
      <c r="I199" s="292" t="s">
        <v>49</v>
      </c>
      <c r="J199" s="292" t="s">
        <v>549</v>
      </c>
      <c r="K199" s="292" t="s">
        <v>550</v>
      </c>
      <c r="L199" s="292" t="s">
        <v>213</v>
      </c>
    </row>
    <row r="200" spans="1:12">
      <c r="A200" s="292" t="s">
        <v>49</v>
      </c>
      <c r="B200" s="405">
        <v>2367</v>
      </c>
      <c r="C200" s="292" t="s">
        <v>213</v>
      </c>
      <c r="E200" s="292" t="s">
        <v>214</v>
      </c>
      <c r="F200" s="405">
        <v>2877</v>
      </c>
      <c r="G200" s="292" t="s">
        <v>213</v>
      </c>
      <c r="I200" s="292" t="s">
        <v>49</v>
      </c>
      <c r="J200" s="292" t="s">
        <v>551</v>
      </c>
      <c r="K200" s="292" t="s">
        <v>552</v>
      </c>
      <c r="L200" s="292" t="s">
        <v>213</v>
      </c>
    </row>
    <row r="201" spans="1:12">
      <c r="A201" s="292" t="s">
        <v>49</v>
      </c>
      <c r="B201" s="405">
        <v>2748</v>
      </c>
      <c r="C201" s="292" t="s">
        <v>213</v>
      </c>
      <c r="E201" s="292" t="s">
        <v>214</v>
      </c>
      <c r="F201" s="405">
        <v>2878</v>
      </c>
      <c r="G201" s="292" t="s">
        <v>213</v>
      </c>
      <c r="I201" s="292" t="s">
        <v>49</v>
      </c>
      <c r="J201" s="292" t="s">
        <v>553</v>
      </c>
      <c r="K201" s="292" t="s">
        <v>554</v>
      </c>
      <c r="L201" s="292" t="s">
        <v>213</v>
      </c>
    </row>
    <row r="202" spans="1:12">
      <c r="A202" s="292" t="s">
        <v>49</v>
      </c>
      <c r="B202" s="405">
        <v>3220</v>
      </c>
      <c r="C202" s="292" t="s">
        <v>213</v>
      </c>
      <c r="E202" s="292" t="s">
        <v>214</v>
      </c>
      <c r="F202" s="405">
        <v>2879</v>
      </c>
      <c r="G202" s="292" t="s">
        <v>213</v>
      </c>
      <c r="I202" s="292" t="s">
        <v>49</v>
      </c>
      <c r="J202" s="292" t="s">
        <v>555</v>
      </c>
      <c r="K202" s="292" t="s">
        <v>555</v>
      </c>
      <c r="L202" s="292" t="s">
        <v>213</v>
      </c>
    </row>
    <row r="203" spans="1:12">
      <c r="A203" s="292" t="s">
        <v>49</v>
      </c>
      <c r="B203" s="405">
        <v>3754</v>
      </c>
      <c r="C203" s="292" t="s">
        <v>213</v>
      </c>
      <c r="E203" s="292" t="s">
        <v>214</v>
      </c>
      <c r="F203" s="405">
        <v>2880</v>
      </c>
      <c r="G203" s="292" t="s">
        <v>213</v>
      </c>
      <c r="I203" s="292" t="s">
        <v>49</v>
      </c>
      <c r="J203" s="292" t="s">
        <v>556</v>
      </c>
      <c r="K203" s="292" t="s">
        <v>556</v>
      </c>
      <c r="L203" s="292" t="s">
        <v>213</v>
      </c>
    </row>
    <row r="204" spans="1:12">
      <c r="A204" s="292" t="s">
        <v>49</v>
      </c>
      <c r="B204" s="405">
        <v>4073</v>
      </c>
      <c r="C204" s="292" t="s">
        <v>213</v>
      </c>
      <c r="E204" s="292" t="s">
        <v>214</v>
      </c>
      <c r="F204" s="405">
        <v>2891</v>
      </c>
      <c r="G204" s="292" t="s">
        <v>213</v>
      </c>
      <c r="I204" s="292" t="s">
        <v>49</v>
      </c>
      <c r="J204" s="292" t="s">
        <v>557</v>
      </c>
      <c r="K204" s="292" t="s">
        <v>557</v>
      </c>
      <c r="L204" s="292" t="s">
        <v>213</v>
      </c>
    </row>
    <row r="205" spans="1:12">
      <c r="A205" s="292" t="s">
        <v>49</v>
      </c>
      <c r="B205" s="405">
        <v>4351</v>
      </c>
      <c r="C205" s="292" t="s">
        <v>213</v>
      </c>
      <c r="E205" s="292" t="s">
        <v>214</v>
      </c>
      <c r="F205" s="405">
        <v>2896</v>
      </c>
      <c r="G205" s="292" t="s">
        <v>213</v>
      </c>
      <c r="I205" s="292" t="s">
        <v>49</v>
      </c>
      <c r="J205" s="292" t="s">
        <v>558</v>
      </c>
      <c r="K205" s="292" t="s">
        <v>559</v>
      </c>
      <c r="L205" s="292" t="s">
        <v>213</v>
      </c>
    </row>
    <row r="206" spans="1:12">
      <c r="A206" s="292" t="s">
        <v>49</v>
      </c>
      <c r="B206" s="405">
        <v>4917</v>
      </c>
      <c r="C206" s="292" t="s">
        <v>213</v>
      </c>
      <c r="E206" s="292" t="s">
        <v>214</v>
      </c>
      <c r="F206" s="405">
        <v>3032</v>
      </c>
      <c r="G206" s="292" t="s">
        <v>213</v>
      </c>
      <c r="I206" s="292" t="s">
        <v>49</v>
      </c>
      <c r="J206" s="292" t="s">
        <v>560</v>
      </c>
      <c r="K206" s="292" t="s">
        <v>560</v>
      </c>
      <c r="L206" s="292" t="s">
        <v>213</v>
      </c>
    </row>
    <row r="207" spans="1:12">
      <c r="A207" s="292" t="s">
        <v>49</v>
      </c>
      <c r="B207" s="405">
        <v>5443</v>
      </c>
      <c r="C207" s="292" t="s">
        <v>213</v>
      </c>
      <c r="E207" s="292" t="s">
        <v>214</v>
      </c>
      <c r="F207" s="405">
        <v>3033</v>
      </c>
      <c r="G207" s="292" t="s">
        <v>213</v>
      </c>
      <c r="I207" s="292" t="s">
        <v>49</v>
      </c>
      <c r="J207" s="292" t="s">
        <v>561</v>
      </c>
      <c r="K207" s="292" t="s">
        <v>562</v>
      </c>
      <c r="L207" s="292" t="s">
        <v>213</v>
      </c>
    </row>
    <row r="208" spans="1:12">
      <c r="A208" s="292" t="s">
        <v>49</v>
      </c>
      <c r="B208" s="405">
        <v>6001</v>
      </c>
      <c r="C208" s="292" t="s">
        <v>213</v>
      </c>
      <c r="E208" s="292" t="s">
        <v>214</v>
      </c>
      <c r="F208" s="405">
        <v>3034</v>
      </c>
      <c r="G208" s="292" t="s">
        <v>213</v>
      </c>
      <c r="I208" s="292" t="s">
        <v>49</v>
      </c>
      <c r="J208" s="292" t="s">
        <v>563</v>
      </c>
      <c r="K208" s="292" t="s">
        <v>563</v>
      </c>
      <c r="L208" s="292" t="s">
        <v>213</v>
      </c>
    </row>
    <row r="209" spans="1:12">
      <c r="A209" s="292" t="s">
        <v>49</v>
      </c>
      <c r="B209" s="405">
        <v>6254</v>
      </c>
      <c r="C209" s="292" t="s">
        <v>213</v>
      </c>
      <c r="E209" s="292" t="s">
        <v>214</v>
      </c>
      <c r="F209" s="405">
        <v>3036</v>
      </c>
      <c r="G209" s="292" t="s">
        <v>213</v>
      </c>
      <c r="I209" s="292" t="s">
        <v>49</v>
      </c>
      <c r="J209" s="292" t="s">
        <v>564</v>
      </c>
      <c r="K209" s="292" t="s">
        <v>565</v>
      </c>
      <c r="L209" s="292" t="s">
        <v>213</v>
      </c>
    </row>
    <row r="210" spans="1:12">
      <c r="A210" s="292" t="s">
        <v>49</v>
      </c>
      <c r="B210" s="405">
        <v>6423</v>
      </c>
      <c r="C210" s="292" t="s">
        <v>213</v>
      </c>
      <c r="E210" s="292" t="s">
        <v>214</v>
      </c>
      <c r="F210" s="405">
        <v>3040</v>
      </c>
      <c r="G210" s="292" t="s">
        <v>213</v>
      </c>
      <c r="I210" s="292" t="s">
        <v>49</v>
      </c>
      <c r="J210" s="292" t="s">
        <v>566</v>
      </c>
      <c r="K210" s="292" t="s">
        <v>567</v>
      </c>
      <c r="L210" s="292" t="s">
        <v>213</v>
      </c>
    </row>
    <row r="211" spans="1:12">
      <c r="A211" s="292" t="s">
        <v>49</v>
      </c>
      <c r="B211" s="405">
        <v>6791</v>
      </c>
      <c r="C211" s="292" t="s">
        <v>213</v>
      </c>
      <c r="E211" s="292" t="s">
        <v>214</v>
      </c>
      <c r="F211" s="405">
        <v>3045</v>
      </c>
      <c r="G211" s="292" t="s">
        <v>213</v>
      </c>
      <c r="I211" s="292" t="s">
        <v>49</v>
      </c>
      <c r="J211" s="292" t="s">
        <v>568</v>
      </c>
      <c r="K211" s="292" t="s">
        <v>569</v>
      </c>
      <c r="L211" s="292" t="s">
        <v>213</v>
      </c>
    </row>
    <row r="212" spans="1:12">
      <c r="A212" s="292" t="s">
        <v>49</v>
      </c>
      <c r="B212" s="405">
        <v>1080</v>
      </c>
      <c r="C212" s="292" t="s">
        <v>213</v>
      </c>
      <c r="E212" s="292" t="s">
        <v>214</v>
      </c>
      <c r="F212" s="405">
        <v>3046</v>
      </c>
      <c r="G212" s="292" t="s">
        <v>213</v>
      </c>
      <c r="I212" s="292" t="s">
        <v>49</v>
      </c>
      <c r="J212" s="292" t="s">
        <v>570</v>
      </c>
      <c r="K212" s="292" t="s">
        <v>571</v>
      </c>
      <c r="L212" s="292" t="s">
        <v>213</v>
      </c>
    </row>
    <row r="213" spans="1:12">
      <c r="A213" s="292" t="s">
        <v>49</v>
      </c>
      <c r="B213" s="405">
        <v>1470</v>
      </c>
      <c r="C213" s="292" t="s">
        <v>213</v>
      </c>
      <c r="E213" s="292" t="s">
        <v>214</v>
      </c>
      <c r="F213" s="405">
        <v>3048</v>
      </c>
      <c r="G213" s="292" t="s">
        <v>213</v>
      </c>
      <c r="I213" s="292" t="s">
        <v>49</v>
      </c>
      <c r="J213" s="292" t="s">
        <v>572</v>
      </c>
      <c r="K213" s="292" t="s">
        <v>573</v>
      </c>
      <c r="L213" s="292" t="s">
        <v>213</v>
      </c>
    </row>
    <row r="214" spans="1:12">
      <c r="A214" s="292" t="s">
        <v>49</v>
      </c>
      <c r="B214" s="405">
        <v>1929</v>
      </c>
      <c r="C214" s="292" t="s">
        <v>213</v>
      </c>
      <c r="E214" s="292" t="s">
        <v>214</v>
      </c>
      <c r="F214" s="405">
        <v>3049</v>
      </c>
      <c r="G214" s="292" t="s">
        <v>213</v>
      </c>
      <c r="I214" s="292" t="s">
        <v>49</v>
      </c>
      <c r="J214" s="292" t="s">
        <v>574</v>
      </c>
      <c r="K214" s="292" t="s">
        <v>575</v>
      </c>
      <c r="L214" s="292" t="s">
        <v>213</v>
      </c>
    </row>
    <row r="215" spans="1:12">
      <c r="A215" s="292" t="s">
        <v>49</v>
      </c>
      <c r="B215" s="405">
        <v>2534</v>
      </c>
      <c r="C215" s="292" t="s">
        <v>213</v>
      </c>
      <c r="E215" s="292" t="s">
        <v>214</v>
      </c>
      <c r="F215" s="405">
        <v>3055</v>
      </c>
      <c r="G215" s="292" t="s">
        <v>213</v>
      </c>
      <c r="I215" s="292" t="s">
        <v>49</v>
      </c>
      <c r="J215" s="292" t="s">
        <v>576</v>
      </c>
      <c r="K215" s="292" t="s">
        <v>577</v>
      </c>
      <c r="L215" s="292" t="s">
        <v>213</v>
      </c>
    </row>
    <row r="216" spans="1:12">
      <c r="A216" s="292" t="s">
        <v>49</v>
      </c>
      <c r="B216" s="405">
        <v>2777</v>
      </c>
      <c r="C216" s="292" t="s">
        <v>213</v>
      </c>
      <c r="E216" s="292" t="s">
        <v>214</v>
      </c>
      <c r="F216" s="405">
        <v>3057</v>
      </c>
      <c r="G216" s="292" t="s">
        <v>213</v>
      </c>
      <c r="I216" s="292" t="s">
        <v>49</v>
      </c>
      <c r="J216" s="292" t="s">
        <v>578</v>
      </c>
      <c r="K216" s="292" t="s">
        <v>579</v>
      </c>
      <c r="L216" s="292" t="s">
        <v>213</v>
      </c>
    </row>
    <row r="217" spans="1:12">
      <c r="A217" s="292" t="s">
        <v>49</v>
      </c>
      <c r="B217" s="405">
        <v>3226</v>
      </c>
      <c r="C217" s="292" t="s">
        <v>213</v>
      </c>
      <c r="E217" s="292" t="s">
        <v>214</v>
      </c>
      <c r="F217" s="405">
        <v>3070</v>
      </c>
      <c r="G217" s="292" t="s">
        <v>213</v>
      </c>
      <c r="I217" s="292" t="s">
        <v>49</v>
      </c>
      <c r="J217" s="292" t="s">
        <v>580</v>
      </c>
      <c r="K217" s="292" t="s">
        <v>581</v>
      </c>
      <c r="L217" s="292" t="s">
        <v>213</v>
      </c>
    </row>
    <row r="218" spans="1:12">
      <c r="A218" s="292" t="s">
        <v>49</v>
      </c>
      <c r="B218" s="405">
        <v>3769</v>
      </c>
      <c r="C218" s="292" t="s">
        <v>213</v>
      </c>
      <c r="E218" s="292" t="s">
        <v>214</v>
      </c>
      <c r="F218" s="405">
        <v>3084</v>
      </c>
      <c r="G218" s="292" t="s">
        <v>213</v>
      </c>
      <c r="I218" s="292" t="s">
        <v>49</v>
      </c>
      <c r="J218" s="292" t="s">
        <v>582</v>
      </c>
      <c r="K218" s="292" t="s">
        <v>583</v>
      </c>
      <c r="L218" s="292" t="s">
        <v>213</v>
      </c>
    </row>
    <row r="219" spans="1:12">
      <c r="A219" s="292" t="s">
        <v>49</v>
      </c>
      <c r="B219" s="405">
        <v>4083</v>
      </c>
      <c r="C219" s="292" t="s">
        <v>213</v>
      </c>
      <c r="E219" s="292" t="s">
        <v>214</v>
      </c>
      <c r="F219" s="405">
        <v>3086</v>
      </c>
      <c r="G219" s="292" t="s">
        <v>213</v>
      </c>
      <c r="I219" s="292" t="s">
        <v>49</v>
      </c>
      <c r="J219" s="292" t="s">
        <v>584</v>
      </c>
      <c r="K219" s="292" t="s">
        <v>585</v>
      </c>
      <c r="L219" s="292" t="s">
        <v>213</v>
      </c>
    </row>
    <row r="220" spans="1:12">
      <c r="A220" s="292" t="s">
        <v>49</v>
      </c>
      <c r="B220" s="405">
        <v>4355</v>
      </c>
      <c r="C220" s="292" t="s">
        <v>213</v>
      </c>
      <c r="E220" s="292" t="s">
        <v>214</v>
      </c>
      <c r="F220" s="405">
        <v>3220</v>
      </c>
      <c r="G220" s="292" t="s">
        <v>213</v>
      </c>
      <c r="I220" s="292" t="s">
        <v>49</v>
      </c>
      <c r="J220" s="292" t="s">
        <v>586</v>
      </c>
      <c r="K220" s="292" t="s">
        <v>587</v>
      </c>
      <c r="L220" s="292" t="s">
        <v>213</v>
      </c>
    </row>
    <row r="221" spans="1:12">
      <c r="A221" s="292" t="s">
        <v>49</v>
      </c>
      <c r="B221" s="405">
        <v>4918</v>
      </c>
      <c r="C221" s="292" t="s">
        <v>213</v>
      </c>
      <c r="E221" s="292" t="s">
        <v>214</v>
      </c>
      <c r="F221" s="405">
        <v>3226</v>
      </c>
      <c r="G221" s="292" t="s">
        <v>213</v>
      </c>
      <c r="I221" s="292" t="s">
        <v>49</v>
      </c>
      <c r="J221" s="292" t="s">
        <v>588</v>
      </c>
      <c r="K221" s="292" t="s">
        <v>589</v>
      </c>
      <c r="L221" s="292" t="s">
        <v>213</v>
      </c>
    </row>
    <row r="222" spans="1:12">
      <c r="A222" s="292" t="s">
        <v>49</v>
      </c>
      <c r="B222" s="405">
        <v>5445</v>
      </c>
      <c r="C222" s="292" t="s">
        <v>213</v>
      </c>
      <c r="E222" s="292" t="s">
        <v>214</v>
      </c>
      <c r="F222" s="405">
        <v>3229</v>
      </c>
      <c r="G222" s="292" t="s">
        <v>213</v>
      </c>
      <c r="I222" s="292" t="s">
        <v>49</v>
      </c>
      <c r="J222" s="292" t="s">
        <v>590</v>
      </c>
      <c r="K222" s="292" t="s">
        <v>591</v>
      </c>
      <c r="L222" s="292" t="s">
        <v>213</v>
      </c>
    </row>
    <row r="223" spans="1:12">
      <c r="A223" s="292" t="s">
        <v>49</v>
      </c>
      <c r="B223" s="405">
        <v>6013</v>
      </c>
      <c r="C223" s="292" t="s">
        <v>213</v>
      </c>
      <c r="E223" s="292" t="s">
        <v>214</v>
      </c>
      <c r="F223" s="405">
        <v>3233</v>
      </c>
      <c r="G223" s="292" t="s">
        <v>213</v>
      </c>
      <c r="I223" s="292" t="s">
        <v>49</v>
      </c>
      <c r="J223" s="292" t="s">
        <v>592</v>
      </c>
      <c r="K223" s="292" t="s">
        <v>593</v>
      </c>
      <c r="L223" s="292" t="s">
        <v>213</v>
      </c>
    </row>
    <row r="224" spans="1:12">
      <c r="A224" s="292" t="s">
        <v>49</v>
      </c>
      <c r="B224" s="405">
        <v>6255</v>
      </c>
      <c r="C224" s="292" t="s">
        <v>213</v>
      </c>
      <c r="E224" s="292" t="s">
        <v>214</v>
      </c>
      <c r="F224" s="405">
        <v>3235</v>
      </c>
      <c r="G224" s="292" t="s">
        <v>213</v>
      </c>
      <c r="I224" s="292" t="s">
        <v>49</v>
      </c>
      <c r="J224" s="292" t="s">
        <v>594</v>
      </c>
      <c r="K224" s="292" t="s">
        <v>595</v>
      </c>
      <c r="L224" s="292" t="s">
        <v>213</v>
      </c>
    </row>
    <row r="225" spans="1:12">
      <c r="A225" s="292" t="s">
        <v>49</v>
      </c>
      <c r="B225" s="405">
        <v>6424</v>
      </c>
      <c r="C225" s="292" t="s">
        <v>213</v>
      </c>
      <c r="E225" s="292" t="s">
        <v>214</v>
      </c>
      <c r="F225" s="405">
        <v>3238</v>
      </c>
      <c r="G225" s="292" t="s">
        <v>213</v>
      </c>
      <c r="I225" s="292" t="s">
        <v>49</v>
      </c>
      <c r="J225" s="292" t="s">
        <v>596</v>
      </c>
      <c r="K225" s="292" t="s">
        <v>597</v>
      </c>
      <c r="L225" s="292" t="s">
        <v>213</v>
      </c>
    </row>
    <row r="226" spans="1:12">
      <c r="A226" s="292" t="s">
        <v>49</v>
      </c>
      <c r="B226" s="405">
        <v>6793</v>
      </c>
      <c r="C226" s="292" t="s">
        <v>213</v>
      </c>
      <c r="E226" s="292" t="s">
        <v>214</v>
      </c>
      <c r="F226" s="405">
        <v>3246</v>
      </c>
      <c r="G226" s="292" t="s">
        <v>213</v>
      </c>
      <c r="I226" s="292" t="s">
        <v>49</v>
      </c>
      <c r="J226" s="292" t="s">
        <v>598</v>
      </c>
      <c r="K226" s="292" t="s">
        <v>599</v>
      </c>
      <c r="L226" s="292" t="s">
        <v>213</v>
      </c>
    </row>
    <row r="227" spans="1:12">
      <c r="A227" s="292" t="s">
        <v>49</v>
      </c>
      <c r="B227" s="405">
        <v>1082</v>
      </c>
      <c r="C227" s="292" t="s">
        <v>213</v>
      </c>
      <c r="E227" s="292" t="s">
        <v>214</v>
      </c>
      <c r="F227" s="405">
        <v>3249</v>
      </c>
      <c r="G227" s="292" t="s">
        <v>213</v>
      </c>
      <c r="I227" s="292" t="s">
        <v>49</v>
      </c>
      <c r="J227" s="292" t="s">
        <v>600</v>
      </c>
      <c r="K227" s="292" t="s">
        <v>601</v>
      </c>
      <c r="L227" s="292" t="s">
        <v>213</v>
      </c>
    </row>
    <row r="228" spans="1:12">
      <c r="A228" s="292" t="s">
        <v>49</v>
      </c>
      <c r="B228" s="405">
        <v>1471</v>
      </c>
      <c r="C228" s="292" t="s">
        <v>213</v>
      </c>
      <c r="E228" s="292" t="s">
        <v>214</v>
      </c>
      <c r="F228" s="405">
        <v>3252</v>
      </c>
      <c r="G228" s="292" t="s">
        <v>213</v>
      </c>
      <c r="I228" s="292" t="s">
        <v>49</v>
      </c>
      <c r="J228" s="292" t="s">
        <v>602</v>
      </c>
      <c r="K228" s="292" t="s">
        <v>603</v>
      </c>
      <c r="L228" s="292" t="s">
        <v>213</v>
      </c>
    </row>
    <row r="229" spans="1:12">
      <c r="A229" s="292" t="s">
        <v>49</v>
      </c>
      <c r="B229" s="405">
        <v>1930</v>
      </c>
      <c r="C229" s="292" t="s">
        <v>213</v>
      </c>
      <c r="E229" s="292" t="s">
        <v>214</v>
      </c>
      <c r="F229" s="405">
        <v>3254</v>
      </c>
      <c r="G229" s="292" t="s">
        <v>213</v>
      </c>
      <c r="I229" s="292" t="s">
        <v>49</v>
      </c>
      <c r="J229" s="292" t="s">
        <v>604</v>
      </c>
      <c r="K229" s="292" t="s">
        <v>605</v>
      </c>
      <c r="L229" s="292" t="s">
        <v>213</v>
      </c>
    </row>
    <row r="230" spans="1:12">
      <c r="A230" s="292" t="s">
        <v>49</v>
      </c>
      <c r="B230" s="405">
        <v>2536</v>
      </c>
      <c r="C230" s="292" t="s">
        <v>213</v>
      </c>
      <c r="E230" s="292" t="s">
        <v>214</v>
      </c>
      <c r="F230" s="405">
        <v>3257</v>
      </c>
      <c r="G230" s="292" t="s">
        <v>213</v>
      </c>
      <c r="I230" s="292" t="s">
        <v>49</v>
      </c>
      <c r="J230" s="292" t="s">
        <v>606</v>
      </c>
      <c r="K230" s="292" t="s">
        <v>607</v>
      </c>
      <c r="L230" s="292" t="s">
        <v>213</v>
      </c>
    </row>
    <row r="231" spans="1:12">
      <c r="A231" s="292" t="s">
        <v>49</v>
      </c>
      <c r="B231" s="405">
        <v>2779</v>
      </c>
      <c r="C231" s="292" t="s">
        <v>213</v>
      </c>
      <c r="E231" s="292" t="s">
        <v>214</v>
      </c>
      <c r="F231" s="405">
        <v>3258</v>
      </c>
      <c r="G231" s="292" t="s">
        <v>213</v>
      </c>
      <c r="I231" s="292" t="s">
        <v>49</v>
      </c>
      <c r="J231" s="292" t="s">
        <v>608</v>
      </c>
      <c r="K231" s="292" t="s">
        <v>609</v>
      </c>
      <c r="L231" s="292" t="s">
        <v>213</v>
      </c>
    </row>
    <row r="232" spans="1:12">
      <c r="A232" s="292" t="s">
        <v>49</v>
      </c>
      <c r="B232" s="405">
        <v>3229</v>
      </c>
      <c r="C232" s="292" t="s">
        <v>213</v>
      </c>
      <c r="E232" s="292" t="s">
        <v>214</v>
      </c>
      <c r="F232" s="405">
        <v>3264</v>
      </c>
      <c r="G232" s="292" t="s">
        <v>213</v>
      </c>
      <c r="I232" s="292" t="s">
        <v>49</v>
      </c>
      <c r="J232" s="292" t="s">
        <v>610</v>
      </c>
      <c r="K232" s="292" t="s">
        <v>611</v>
      </c>
      <c r="L232" s="292" t="s">
        <v>213</v>
      </c>
    </row>
    <row r="233" spans="1:12">
      <c r="A233" s="292" t="s">
        <v>49</v>
      </c>
      <c r="B233" s="405">
        <v>3770</v>
      </c>
      <c r="C233" s="292" t="s">
        <v>213</v>
      </c>
      <c r="E233" s="292" t="s">
        <v>214</v>
      </c>
      <c r="F233" s="405">
        <v>3275</v>
      </c>
      <c r="G233" s="292" t="s">
        <v>213</v>
      </c>
      <c r="I233" s="292" t="s">
        <v>49</v>
      </c>
      <c r="J233" s="292" t="s">
        <v>612</v>
      </c>
      <c r="K233" s="292" t="s">
        <v>613</v>
      </c>
      <c r="L233" s="292" t="s">
        <v>213</v>
      </c>
    </row>
    <row r="234" spans="1:12">
      <c r="A234" s="292" t="s">
        <v>49</v>
      </c>
      <c r="B234" s="405">
        <v>4084</v>
      </c>
      <c r="C234" s="292" t="s">
        <v>213</v>
      </c>
      <c r="E234" s="292" t="s">
        <v>214</v>
      </c>
      <c r="F234" s="405">
        <v>3281</v>
      </c>
      <c r="G234" s="292" t="s">
        <v>213</v>
      </c>
      <c r="I234" s="292" t="s">
        <v>49</v>
      </c>
      <c r="J234" s="292" t="s">
        <v>614</v>
      </c>
      <c r="K234" s="292" t="s">
        <v>614</v>
      </c>
      <c r="L234" s="292" t="s">
        <v>213</v>
      </c>
    </row>
    <row r="235" spans="1:12">
      <c r="A235" s="292" t="s">
        <v>49</v>
      </c>
      <c r="B235" s="405">
        <v>4357</v>
      </c>
      <c r="C235" s="292" t="s">
        <v>213</v>
      </c>
      <c r="E235" s="292" t="s">
        <v>214</v>
      </c>
      <c r="F235" s="405">
        <v>3291</v>
      </c>
      <c r="G235" s="292" t="s">
        <v>213</v>
      </c>
      <c r="I235" s="292" t="s">
        <v>49</v>
      </c>
      <c r="J235" s="292" t="s">
        <v>615</v>
      </c>
      <c r="K235" s="292" t="s">
        <v>615</v>
      </c>
      <c r="L235" s="292" t="s">
        <v>213</v>
      </c>
    </row>
    <row r="236" spans="1:12">
      <c r="A236" s="292" t="s">
        <v>49</v>
      </c>
      <c r="B236" s="405">
        <v>4927</v>
      </c>
      <c r="C236" s="292" t="s">
        <v>213</v>
      </c>
      <c r="E236" s="292" t="s">
        <v>214</v>
      </c>
      <c r="F236" s="405">
        <v>3293</v>
      </c>
      <c r="G236" s="292" t="s">
        <v>213</v>
      </c>
      <c r="I236" s="292" t="s">
        <v>49</v>
      </c>
      <c r="J236" s="292" t="s">
        <v>616</v>
      </c>
      <c r="K236" s="292" t="s">
        <v>617</v>
      </c>
      <c r="L236" s="292" t="s">
        <v>213</v>
      </c>
    </row>
    <row r="237" spans="1:12">
      <c r="A237" s="292" t="s">
        <v>49</v>
      </c>
      <c r="B237" s="405">
        <v>5454</v>
      </c>
      <c r="C237" s="292" t="s">
        <v>213</v>
      </c>
      <c r="E237" s="292" t="s">
        <v>214</v>
      </c>
      <c r="F237" s="405">
        <v>3303</v>
      </c>
      <c r="G237" s="292" t="s">
        <v>213</v>
      </c>
      <c r="I237" s="292" t="s">
        <v>49</v>
      </c>
      <c r="J237" s="292" t="s">
        <v>618</v>
      </c>
      <c r="K237" s="292" t="s">
        <v>619</v>
      </c>
      <c r="L237" s="292" t="s">
        <v>213</v>
      </c>
    </row>
    <row r="238" spans="1:12">
      <c r="A238" s="292" t="s">
        <v>49</v>
      </c>
      <c r="B238" s="405">
        <v>6016</v>
      </c>
      <c r="C238" s="292" t="s">
        <v>213</v>
      </c>
      <c r="E238" s="292" t="s">
        <v>214</v>
      </c>
      <c r="F238" s="405">
        <v>3304</v>
      </c>
      <c r="G238" s="292" t="s">
        <v>213</v>
      </c>
      <c r="I238" s="292" t="s">
        <v>49</v>
      </c>
      <c r="J238" s="292" t="s">
        <v>620</v>
      </c>
      <c r="K238" s="292" t="s">
        <v>621</v>
      </c>
      <c r="L238" s="292" t="s">
        <v>213</v>
      </c>
    </row>
    <row r="239" spans="1:12">
      <c r="A239" s="292" t="s">
        <v>49</v>
      </c>
      <c r="B239" s="405">
        <v>6262</v>
      </c>
      <c r="C239" s="292" t="s">
        <v>213</v>
      </c>
      <c r="E239" s="292" t="s">
        <v>214</v>
      </c>
      <c r="F239" s="405">
        <v>3446</v>
      </c>
      <c r="G239" s="292" t="s">
        <v>213</v>
      </c>
      <c r="I239" s="292" t="s">
        <v>49</v>
      </c>
      <c r="J239" s="292" t="s">
        <v>622</v>
      </c>
      <c r="K239" s="292" t="s">
        <v>623</v>
      </c>
      <c r="L239" s="292" t="s">
        <v>213</v>
      </c>
    </row>
    <row r="240" spans="1:12">
      <c r="A240" s="292" t="s">
        <v>49</v>
      </c>
      <c r="B240" s="405">
        <v>6426</v>
      </c>
      <c r="C240" s="292" t="s">
        <v>213</v>
      </c>
      <c r="E240" s="292" t="s">
        <v>214</v>
      </c>
      <c r="F240" s="405">
        <v>3448</v>
      </c>
      <c r="G240" s="292" t="s">
        <v>213</v>
      </c>
      <c r="I240" s="292" t="s">
        <v>49</v>
      </c>
      <c r="J240" s="292" t="s">
        <v>624</v>
      </c>
      <c r="K240" s="292" t="s">
        <v>625</v>
      </c>
      <c r="L240" s="292" t="s">
        <v>213</v>
      </c>
    </row>
    <row r="241" spans="1:12">
      <c r="A241" s="292" t="s">
        <v>49</v>
      </c>
      <c r="B241" s="405">
        <v>6795</v>
      </c>
      <c r="C241" s="292" t="s">
        <v>213</v>
      </c>
      <c r="E241" s="292" t="s">
        <v>214</v>
      </c>
      <c r="F241" s="405">
        <v>3449</v>
      </c>
      <c r="G241" s="292" t="s">
        <v>213</v>
      </c>
      <c r="I241" s="292" t="s">
        <v>49</v>
      </c>
      <c r="J241" s="292" t="s">
        <v>626</v>
      </c>
      <c r="K241" s="292" t="s">
        <v>626</v>
      </c>
      <c r="L241" s="292" t="s">
        <v>213</v>
      </c>
    </row>
    <row r="242" spans="1:12">
      <c r="A242" s="292" t="s">
        <v>49</v>
      </c>
      <c r="B242" s="405">
        <v>1083</v>
      </c>
      <c r="C242" s="292" t="s">
        <v>213</v>
      </c>
      <c r="E242" s="292" t="s">
        <v>214</v>
      </c>
      <c r="F242" s="405">
        <v>3451</v>
      </c>
      <c r="G242" s="292" t="s">
        <v>213</v>
      </c>
      <c r="I242" s="292" t="s">
        <v>49</v>
      </c>
      <c r="J242" s="292" t="s">
        <v>627</v>
      </c>
      <c r="K242" s="292" t="s">
        <v>628</v>
      </c>
      <c r="L242" s="292" t="s">
        <v>213</v>
      </c>
    </row>
    <row r="243" spans="1:12">
      <c r="A243" s="292" t="s">
        <v>49</v>
      </c>
      <c r="B243" s="405">
        <v>1473</v>
      </c>
      <c r="C243" s="292" t="s">
        <v>213</v>
      </c>
      <c r="E243" s="292" t="s">
        <v>214</v>
      </c>
      <c r="F243" s="405">
        <v>3452</v>
      </c>
      <c r="G243" s="292" t="s">
        <v>213</v>
      </c>
      <c r="I243" s="292" t="s">
        <v>49</v>
      </c>
      <c r="J243" s="292" t="s">
        <v>629</v>
      </c>
      <c r="K243" s="292" t="s">
        <v>629</v>
      </c>
      <c r="L243" s="292" t="s">
        <v>213</v>
      </c>
    </row>
    <row r="244" spans="1:12">
      <c r="A244" s="292" t="s">
        <v>49</v>
      </c>
      <c r="B244" s="405">
        <v>1936</v>
      </c>
      <c r="C244" s="292" t="s">
        <v>213</v>
      </c>
      <c r="E244" s="292" t="s">
        <v>214</v>
      </c>
      <c r="F244" s="405">
        <v>3458</v>
      </c>
      <c r="G244" s="292" t="s">
        <v>213</v>
      </c>
      <c r="I244" s="292" t="s">
        <v>49</v>
      </c>
      <c r="J244" s="292" t="s">
        <v>630</v>
      </c>
      <c r="K244" s="292" t="s">
        <v>631</v>
      </c>
      <c r="L244" s="292" t="s">
        <v>213</v>
      </c>
    </row>
    <row r="245" spans="1:12">
      <c r="A245" s="292" t="s">
        <v>49</v>
      </c>
      <c r="B245" s="405">
        <v>2538</v>
      </c>
      <c r="C245" s="292" t="s">
        <v>213</v>
      </c>
      <c r="E245" s="292" t="s">
        <v>214</v>
      </c>
      <c r="F245" s="405">
        <v>3461</v>
      </c>
      <c r="G245" s="292" t="s">
        <v>213</v>
      </c>
      <c r="I245" s="292" t="s">
        <v>49</v>
      </c>
      <c r="J245" s="292" t="s">
        <v>632</v>
      </c>
      <c r="K245" s="292" t="s">
        <v>632</v>
      </c>
      <c r="L245" s="292" t="s">
        <v>213</v>
      </c>
    </row>
    <row r="246" spans="1:12">
      <c r="A246" s="292" t="s">
        <v>49</v>
      </c>
      <c r="B246" s="405">
        <v>2790</v>
      </c>
      <c r="C246" s="292" t="s">
        <v>213</v>
      </c>
      <c r="E246" s="292" t="s">
        <v>214</v>
      </c>
      <c r="F246" s="405">
        <v>3466</v>
      </c>
      <c r="G246" s="292" t="s">
        <v>213</v>
      </c>
      <c r="I246" s="292" t="s">
        <v>49</v>
      </c>
      <c r="J246" s="292" t="s">
        <v>633</v>
      </c>
      <c r="K246" s="292" t="s">
        <v>634</v>
      </c>
      <c r="L246" s="292" t="s">
        <v>213</v>
      </c>
    </row>
    <row r="247" spans="1:12">
      <c r="A247" s="292" t="s">
        <v>49</v>
      </c>
      <c r="B247" s="405">
        <v>3233</v>
      </c>
      <c r="C247" s="292" t="s">
        <v>213</v>
      </c>
      <c r="E247" s="292" t="s">
        <v>214</v>
      </c>
      <c r="F247" s="405">
        <v>3467</v>
      </c>
      <c r="G247" s="292" t="s">
        <v>213</v>
      </c>
      <c r="I247" s="292" t="s">
        <v>49</v>
      </c>
      <c r="J247" s="292" t="s">
        <v>635</v>
      </c>
      <c r="K247" s="292" t="s">
        <v>635</v>
      </c>
      <c r="L247" s="292" t="s">
        <v>213</v>
      </c>
    </row>
    <row r="248" spans="1:12">
      <c r="A248" s="292" t="s">
        <v>49</v>
      </c>
      <c r="B248" s="405">
        <v>3771</v>
      </c>
      <c r="C248" s="292" t="s">
        <v>213</v>
      </c>
      <c r="E248" s="292" t="s">
        <v>214</v>
      </c>
      <c r="F248" s="405">
        <v>3469</v>
      </c>
      <c r="G248" s="292" t="s">
        <v>213</v>
      </c>
      <c r="I248" s="292" t="s">
        <v>49</v>
      </c>
      <c r="J248" s="292" t="s">
        <v>636</v>
      </c>
      <c r="K248" s="292" t="s">
        <v>636</v>
      </c>
      <c r="L248" s="292" t="s">
        <v>213</v>
      </c>
    </row>
    <row r="249" spans="1:12">
      <c r="A249" s="292" t="s">
        <v>49</v>
      </c>
      <c r="B249" s="405">
        <v>4085</v>
      </c>
      <c r="C249" s="292" t="s">
        <v>213</v>
      </c>
      <c r="E249" s="292" t="s">
        <v>214</v>
      </c>
      <c r="F249" s="405">
        <v>3470</v>
      </c>
      <c r="G249" s="292" t="s">
        <v>213</v>
      </c>
      <c r="I249" s="292" t="s">
        <v>49</v>
      </c>
      <c r="J249" s="292" t="s">
        <v>637</v>
      </c>
      <c r="K249" s="292" t="s">
        <v>637</v>
      </c>
      <c r="L249" s="292" t="s">
        <v>213</v>
      </c>
    </row>
    <row r="250" spans="1:12">
      <c r="A250" s="292" t="s">
        <v>49</v>
      </c>
      <c r="B250" s="405">
        <v>4401</v>
      </c>
      <c r="C250" s="292" t="s">
        <v>213</v>
      </c>
      <c r="E250" s="292" t="s">
        <v>214</v>
      </c>
      <c r="F250" s="405">
        <v>3570</v>
      </c>
      <c r="G250" s="292" t="s">
        <v>213</v>
      </c>
      <c r="I250" s="292" t="s">
        <v>49</v>
      </c>
      <c r="J250" s="292" t="s">
        <v>638</v>
      </c>
      <c r="K250" s="292" t="s">
        <v>639</v>
      </c>
      <c r="L250" s="292" t="s">
        <v>213</v>
      </c>
    </row>
    <row r="251" spans="1:12">
      <c r="A251" s="292" t="s">
        <v>49</v>
      </c>
      <c r="B251" s="405">
        <v>4933</v>
      </c>
      <c r="C251" s="292" t="s">
        <v>213</v>
      </c>
      <c r="E251" s="292" t="s">
        <v>214</v>
      </c>
      <c r="F251" s="405">
        <v>3575</v>
      </c>
      <c r="G251" s="292" t="s">
        <v>213</v>
      </c>
      <c r="I251" s="292" t="s">
        <v>49</v>
      </c>
      <c r="J251" s="292" t="s">
        <v>640</v>
      </c>
      <c r="K251" s="292" t="s">
        <v>641</v>
      </c>
      <c r="L251" s="292" t="s">
        <v>213</v>
      </c>
    </row>
    <row r="252" spans="1:12">
      <c r="A252" s="292" t="s">
        <v>49</v>
      </c>
      <c r="B252" s="405">
        <v>5461</v>
      </c>
      <c r="C252" s="292" t="s">
        <v>213</v>
      </c>
      <c r="E252" s="292" t="s">
        <v>214</v>
      </c>
      <c r="F252" s="405">
        <v>3581</v>
      </c>
      <c r="G252" s="292" t="s">
        <v>213</v>
      </c>
      <c r="I252" s="292" t="s">
        <v>49</v>
      </c>
      <c r="J252" s="292" t="s">
        <v>642</v>
      </c>
      <c r="K252" s="292" t="s">
        <v>643</v>
      </c>
      <c r="L252" s="292" t="s">
        <v>213</v>
      </c>
    </row>
    <row r="253" spans="1:12">
      <c r="A253" s="292" t="s">
        <v>49</v>
      </c>
      <c r="B253" s="405">
        <v>6018</v>
      </c>
      <c r="C253" s="292" t="s">
        <v>213</v>
      </c>
      <c r="E253" s="292" t="s">
        <v>214</v>
      </c>
      <c r="F253" s="405">
        <v>3584</v>
      </c>
      <c r="G253" s="292" t="s">
        <v>213</v>
      </c>
      <c r="I253" s="292" t="s">
        <v>49</v>
      </c>
      <c r="J253" s="292" t="s">
        <v>644</v>
      </c>
      <c r="K253" s="292" t="s">
        <v>645</v>
      </c>
      <c r="L253" s="292" t="s">
        <v>213</v>
      </c>
    </row>
    <row r="254" spans="1:12">
      <c r="A254" s="292" t="s">
        <v>49</v>
      </c>
      <c r="B254" s="405">
        <v>6264</v>
      </c>
      <c r="C254" s="292" t="s">
        <v>213</v>
      </c>
      <c r="E254" s="292" t="s">
        <v>214</v>
      </c>
      <c r="F254" s="405">
        <v>3585</v>
      </c>
      <c r="G254" s="292" t="s">
        <v>213</v>
      </c>
      <c r="I254" s="292" t="s">
        <v>49</v>
      </c>
      <c r="J254" s="292" t="s">
        <v>646</v>
      </c>
      <c r="K254" s="292" t="s">
        <v>647</v>
      </c>
      <c r="L254" s="292" t="s">
        <v>213</v>
      </c>
    </row>
    <row r="255" spans="1:12">
      <c r="A255" s="292" t="s">
        <v>49</v>
      </c>
      <c r="B255" s="405">
        <v>6437</v>
      </c>
      <c r="C255" s="292" t="s">
        <v>213</v>
      </c>
      <c r="E255" s="292" t="s">
        <v>214</v>
      </c>
      <c r="F255" s="405">
        <v>3598</v>
      </c>
      <c r="G255" s="292" t="s">
        <v>213</v>
      </c>
      <c r="I255" s="292" t="s">
        <v>49</v>
      </c>
      <c r="J255" s="292" t="s">
        <v>648</v>
      </c>
      <c r="K255" s="292" t="s">
        <v>649</v>
      </c>
      <c r="L255" s="292" t="s">
        <v>213</v>
      </c>
    </row>
    <row r="256" spans="1:12">
      <c r="A256" s="292" t="s">
        <v>49</v>
      </c>
      <c r="B256" s="405">
        <v>6798</v>
      </c>
      <c r="C256" s="292" t="s">
        <v>213</v>
      </c>
      <c r="E256" s="292" t="s">
        <v>214</v>
      </c>
      <c r="F256" s="405">
        <v>3608</v>
      </c>
      <c r="G256" s="292" t="s">
        <v>213</v>
      </c>
      <c r="I256" s="292" t="s">
        <v>49</v>
      </c>
      <c r="J256" s="292" t="s">
        <v>650</v>
      </c>
      <c r="K256" s="292" t="s">
        <v>651</v>
      </c>
      <c r="L256" s="292" t="s">
        <v>213</v>
      </c>
    </row>
    <row r="257" spans="1:12">
      <c r="A257" s="292" t="s">
        <v>49</v>
      </c>
      <c r="B257" s="405">
        <v>1088</v>
      </c>
      <c r="C257" s="292" t="s">
        <v>213</v>
      </c>
      <c r="E257" s="292" t="s">
        <v>214</v>
      </c>
      <c r="F257" s="405">
        <v>3741</v>
      </c>
      <c r="G257" s="292" t="s">
        <v>213</v>
      </c>
      <c r="I257" s="292" t="s">
        <v>49</v>
      </c>
      <c r="J257" s="292" t="s">
        <v>652</v>
      </c>
      <c r="K257" s="292" t="s">
        <v>653</v>
      </c>
      <c r="L257" s="292" t="s">
        <v>213</v>
      </c>
    </row>
    <row r="258" spans="1:12">
      <c r="A258" s="292" t="s">
        <v>49</v>
      </c>
      <c r="B258" s="405">
        <v>1474</v>
      </c>
      <c r="C258" s="292" t="s">
        <v>213</v>
      </c>
      <c r="E258" s="292" t="s">
        <v>214</v>
      </c>
      <c r="F258" s="405">
        <v>3743</v>
      </c>
      <c r="G258" s="292" t="s">
        <v>213</v>
      </c>
      <c r="I258" s="292" t="s">
        <v>49</v>
      </c>
      <c r="J258" s="292" t="s">
        <v>654</v>
      </c>
      <c r="K258" s="292" t="s">
        <v>655</v>
      </c>
      <c r="L258" s="292" t="s">
        <v>213</v>
      </c>
    </row>
    <row r="259" spans="1:12">
      <c r="A259" s="292" t="s">
        <v>49</v>
      </c>
      <c r="B259" s="405">
        <v>1938</v>
      </c>
      <c r="C259" s="292" t="s">
        <v>213</v>
      </c>
      <c r="E259" s="292" t="s">
        <v>214</v>
      </c>
      <c r="F259" s="405">
        <v>3748</v>
      </c>
      <c r="G259" s="292" t="s">
        <v>213</v>
      </c>
      <c r="I259" s="292" t="s">
        <v>49</v>
      </c>
      <c r="J259" s="292" t="s">
        <v>656</v>
      </c>
      <c r="K259" s="292" t="s">
        <v>657</v>
      </c>
      <c r="L259" s="292" t="s">
        <v>213</v>
      </c>
    </row>
    <row r="260" spans="1:12">
      <c r="A260" s="292" t="s">
        <v>49</v>
      </c>
      <c r="B260" s="405">
        <v>2540</v>
      </c>
      <c r="C260" s="292" t="s">
        <v>213</v>
      </c>
      <c r="E260" s="292" t="s">
        <v>214</v>
      </c>
      <c r="F260" s="405">
        <v>3753</v>
      </c>
      <c r="G260" s="292" t="s">
        <v>213</v>
      </c>
      <c r="I260" s="292" t="s">
        <v>49</v>
      </c>
      <c r="J260" s="292" t="s">
        <v>658</v>
      </c>
      <c r="K260" s="292" t="s">
        <v>659</v>
      </c>
      <c r="L260" s="292" t="s">
        <v>213</v>
      </c>
    </row>
    <row r="261" spans="1:12">
      <c r="A261" s="292" t="s">
        <v>49</v>
      </c>
      <c r="B261" s="405">
        <v>2801</v>
      </c>
      <c r="C261" s="292" t="s">
        <v>213</v>
      </c>
      <c r="E261" s="292" t="s">
        <v>214</v>
      </c>
      <c r="F261" s="405">
        <v>3754</v>
      </c>
      <c r="G261" s="292" t="s">
        <v>213</v>
      </c>
      <c r="I261" s="292" t="s">
        <v>49</v>
      </c>
      <c r="J261" s="292" t="s">
        <v>660</v>
      </c>
      <c r="K261" s="292" t="s">
        <v>661</v>
      </c>
      <c r="L261" s="292" t="s">
        <v>213</v>
      </c>
    </row>
    <row r="262" spans="1:12">
      <c r="A262" s="292" t="s">
        <v>49</v>
      </c>
      <c r="B262" s="405">
        <v>3235</v>
      </c>
      <c r="C262" s="292" t="s">
        <v>213</v>
      </c>
      <c r="E262" s="292" t="s">
        <v>214</v>
      </c>
      <c r="F262" s="405">
        <v>3769</v>
      </c>
      <c r="G262" s="292" t="s">
        <v>213</v>
      </c>
      <c r="I262" s="292" t="s">
        <v>49</v>
      </c>
      <c r="J262" s="292" t="s">
        <v>662</v>
      </c>
      <c r="K262" s="292" t="s">
        <v>663</v>
      </c>
      <c r="L262" s="292" t="s">
        <v>213</v>
      </c>
    </row>
    <row r="263" spans="1:12">
      <c r="A263" s="292" t="s">
        <v>49</v>
      </c>
      <c r="B263" s="405">
        <v>3773</v>
      </c>
      <c r="C263" s="292" t="s">
        <v>213</v>
      </c>
      <c r="E263" s="292" t="s">
        <v>214</v>
      </c>
      <c r="F263" s="405">
        <v>3770</v>
      </c>
      <c r="G263" s="292" t="s">
        <v>213</v>
      </c>
      <c r="I263" s="292" t="s">
        <v>49</v>
      </c>
      <c r="J263" s="292" t="s">
        <v>664</v>
      </c>
      <c r="K263" s="292" t="s">
        <v>664</v>
      </c>
      <c r="L263" s="292" t="s">
        <v>213</v>
      </c>
    </row>
    <row r="264" spans="1:12">
      <c r="A264" s="292" t="s">
        <v>49</v>
      </c>
      <c r="B264" s="405">
        <v>4086</v>
      </c>
      <c r="C264" s="292" t="s">
        <v>213</v>
      </c>
      <c r="E264" s="292" t="s">
        <v>214</v>
      </c>
      <c r="F264" s="405">
        <v>3771</v>
      </c>
      <c r="G264" s="292" t="s">
        <v>213</v>
      </c>
      <c r="I264" s="292" t="s">
        <v>49</v>
      </c>
      <c r="J264" s="292" t="s">
        <v>665</v>
      </c>
      <c r="K264" s="292" t="s">
        <v>666</v>
      </c>
      <c r="L264" s="292" t="s">
        <v>213</v>
      </c>
    </row>
    <row r="265" spans="1:12">
      <c r="A265" s="292" t="s">
        <v>49</v>
      </c>
      <c r="B265" s="405">
        <v>4415</v>
      </c>
      <c r="C265" s="292" t="s">
        <v>213</v>
      </c>
      <c r="E265" s="292" t="s">
        <v>214</v>
      </c>
      <c r="F265" s="405">
        <v>3773</v>
      </c>
      <c r="G265" s="292" t="s">
        <v>213</v>
      </c>
      <c r="I265" s="292" t="s">
        <v>49</v>
      </c>
      <c r="J265" s="292" t="s">
        <v>667</v>
      </c>
      <c r="K265" s="292" t="s">
        <v>667</v>
      </c>
      <c r="L265" s="292" t="s">
        <v>213</v>
      </c>
    </row>
    <row r="266" spans="1:12">
      <c r="A266" s="292" t="s">
        <v>49</v>
      </c>
      <c r="B266" s="405">
        <v>4937</v>
      </c>
      <c r="C266" s="292" t="s">
        <v>213</v>
      </c>
      <c r="E266" s="292" t="s">
        <v>214</v>
      </c>
      <c r="F266" s="405">
        <v>3774</v>
      </c>
      <c r="G266" s="292" t="s">
        <v>213</v>
      </c>
      <c r="I266" s="292" t="s">
        <v>49</v>
      </c>
      <c r="J266" s="292" t="s">
        <v>668</v>
      </c>
      <c r="K266" s="292" t="s">
        <v>669</v>
      </c>
      <c r="L266" s="292" t="s">
        <v>213</v>
      </c>
    </row>
    <row r="267" spans="1:12">
      <c r="A267" s="292" t="s">
        <v>49</v>
      </c>
      <c r="B267" s="405">
        <v>5465</v>
      </c>
      <c r="C267" s="292" t="s">
        <v>213</v>
      </c>
      <c r="E267" s="292" t="s">
        <v>214</v>
      </c>
      <c r="F267" s="405">
        <v>3785</v>
      </c>
      <c r="G267" s="292" t="s">
        <v>213</v>
      </c>
      <c r="I267" s="292" t="s">
        <v>49</v>
      </c>
      <c r="J267" s="292" t="s">
        <v>670</v>
      </c>
      <c r="K267" s="292" t="s">
        <v>670</v>
      </c>
      <c r="L267" s="292" t="s">
        <v>213</v>
      </c>
    </row>
    <row r="268" spans="1:12">
      <c r="A268" s="292" t="s">
        <v>49</v>
      </c>
      <c r="B268" s="405">
        <v>6019</v>
      </c>
      <c r="C268" s="292" t="s">
        <v>213</v>
      </c>
      <c r="E268" s="292" t="s">
        <v>214</v>
      </c>
      <c r="F268" s="405">
        <v>3811</v>
      </c>
      <c r="G268" s="292" t="s">
        <v>213</v>
      </c>
      <c r="I268" s="292" t="s">
        <v>49</v>
      </c>
      <c r="J268" s="292" t="s">
        <v>671</v>
      </c>
      <c r="K268" s="292" t="s">
        <v>672</v>
      </c>
      <c r="L268" s="292" t="s">
        <v>213</v>
      </c>
    </row>
    <row r="269" spans="1:12">
      <c r="A269" s="292" t="s">
        <v>49</v>
      </c>
      <c r="B269" s="405">
        <v>6266</v>
      </c>
      <c r="C269" s="292" t="s">
        <v>213</v>
      </c>
      <c r="E269" s="292" t="s">
        <v>214</v>
      </c>
      <c r="F269" s="405">
        <v>3819</v>
      </c>
      <c r="G269" s="292" t="s">
        <v>213</v>
      </c>
      <c r="I269" s="292" t="s">
        <v>49</v>
      </c>
      <c r="J269" s="292" t="s">
        <v>673</v>
      </c>
      <c r="K269" s="292" t="s">
        <v>673</v>
      </c>
      <c r="L269" s="292" t="s">
        <v>213</v>
      </c>
    </row>
    <row r="270" spans="1:12">
      <c r="A270" s="292" t="s">
        <v>49</v>
      </c>
      <c r="B270" s="405">
        <v>6438</v>
      </c>
      <c r="C270" s="292" t="s">
        <v>213</v>
      </c>
      <c r="E270" s="292" t="s">
        <v>214</v>
      </c>
      <c r="F270" s="405">
        <v>3823</v>
      </c>
      <c r="G270" s="292" t="s">
        <v>213</v>
      </c>
      <c r="I270" s="292" t="s">
        <v>49</v>
      </c>
      <c r="J270" s="292" t="s">
        <v>674</v>
      </c>
      <c r="K270" s="292" t="s">
        <v>675</v>
      </c>
      <c r="L270" s="292" t="s">
        <v>213</v>
      </c>
    </row>
    <row r="271" spans="1:12">
      <c r="A271" s="292" t="s">
        <v>49</v>
      </c>
      <c r="B271" s="405">
        <v>6801</v>
      </c>
      <c r="C271" s="292" t="s">
        <v>213</v>
      </c>
      <c r="E271" s="292" t="s">
        <v>214</v>
      </c>
      <c r="F271" s="405">
        <v>3824</v>
      </c>
      <c r="G271" s="292" t="s">
        <v>213</v>
      </c>
      <c r="I271" s="292" t="s">
        <v>49</v>
      </c>
      <c r="J271" s="292" t="s">
        <v>676</v>
      </c>
      <c r="K271" s="292" t="s">
        <v>677</v>
      </c>
      <c r="L271" s="292" t="s">
        <v>213</v>
      </c>
    </row>
    <row r="272" spans="1:12">
      <c r="A272" s="292" t="s">
        <v>49</v>
      </c>
      <c r="B272" s="405">
        <v>1093</v>
      </c>
      <c r="C272" s="292" t="s">
        <v>213</v>
      </c>
      <c r="E272" s="292" t="s">
        <v>214</v>
      </c>
      <c r="F272" s="405">
        <v>3825</v>
      </c>
      <c r="G272" s="292" t="s">
        <v>213</v>
      </c>
      <c r="I272" s="292" t="s">
        <v>49</v>
      </c>
      <c r="J272" s="292" t="s">
        <v>678</v>
      </c>
      <c r="K272" s="292" t="s">
        <v>679</v>
      </c>
      <c r="L272" s="292" t="s">
        <v>213</v>
      </c>
    </row>
    <row r="273" spans="1:12">
      <c r="A273" s="292" t="s">
        <v>49</v>
      </c>
      <c r="B273" s="405">
        <v>1503</v>
      </c>
      <c r="C273" s="292" t="s">
        <v>213</v>
      </c>
      <c r="E273" s="292" t="s">
        <v>214</v>
      </c>
      <c r="F273" s="405">
        <v>3827</v>
      </c>
      <c r="G273" s="292" t="s">
        <v>213</v>
      </c>
      <c r="I273" s="292" t="s">
        <v>49</v>
      </c>
      <c r="J273" s="292" t="s">
        <v>680</v>
      </c>
      <c r="K273" s="292" t="s">
        <v>680</v>
      </c>
      <c r="L273" s="292" t="s">
        <v>213</v>
      </c>
    </row>
    <row r="274" spans="1:12">
      <c r="A274" s="292" t="s">
        <v>49</v>
      </c>
      <c r="B274" s="405">
        <v>1944</v>
      </c>
      <c r="C274" s="292" t="s">
        <v>213</v>
      </c>
      <c r="E274" s="292" t="s">
        <v>214</v>
      </c>
      <c r="F274" s="405">
        <v>3838</v>
      </c>
      <c r="G274" s="292" t="s">
        <v>213</v>
      </c>
      <c r="I274" s="292" t="s">
        <v>49</v>
      </c>
      <c r="J274" s="292" t="s">
        <v>681</v>
      </c>
      <c r="K274" s="292" t="s">
        <v>682</v>
      </c>
      <c r="L274" s="292" t="s">
        <v>213</v>
      </c>
    </row>
    <row r="275" spans="1:12">
      <c r="A275" s="292" t="s">
        <v>49</v>
      </c>
      <c r="B275" s="405">
        <v>2541</v>
      </c>
      <c r="C275" s="292" t="s">
        <v>213</v>
      </c>
      <c r="E275" s="292" t="s">
        <v>214</v>
      </c>
      <c r="F275" s="405">
        <v>3841</v>
      </c>
      <c r="G275" s="292" t="s">
        <v>213</v>
      </c>
      <c r="I275" s="292" t="s">
        <v>49</v>
      </c>
      <c r="J275" s="292" t="s">
        <v>683</v>
      </c>
      <c r="K275" s="292" t="s">
        <v>684</v>
      </c>
      <c r="L275" s="292" t="s">
        <v>213</v>
      </c>
    </row>
    <row r="276" spans="1:12">
      <c r="A276" s="292" t="s">
        <v>49</v>
      </c>
      <c r="B276" s="405">
        <v>2804</v>
      </c>
      <c r="C276" s="292" t="s">
        <v>213</v>
      </c>
      <c r="E276" s="292" t="s">
        <v>214</v>
      </c>
      <c r="F276" s="405">
        <v>3844</v>
      </c>
      <c r="G276" s="292" t="s">
        <v>213</v>
      </c>
      <c r="I276" s="292" t="s">
        <v>49</v>
      </c>
      <c r="J276" s="292" t="s">
        <v>685</v>
      </c>
      <c r="K276" s="292" t="s">
        <v>685</v>
      </c>
      <c r="L276" s="292" t="s">
        <v>213</v>
      </c>
    </row>
    <row r="277" spans="1:12">
      <c r="A277" s="292" t="s">
        <v>49</v>
      </c>
      <c r="B277" s="405">
        <v>3238</v>
      </c>
      <c r="C277" s="292" t="s">
        <v>213</v>
      </c>
      <c r="E277" s="292" t="s">
        <v>214</v>
      </c>
      <c r="F277" s="405">
        <v>3848</v>
      </c>
      <c r="G277" s="292" t="s">
        <v>213</v>
      </c>
      <c r="I277" s="292" t="s">
        <v>49</v>
      </c>
      <c r="J277" s="292" t="s">
        <v>686</v>
      </c>
      <c r="K277" s="292" t="s">
        <v>686</v>
      </c>
      <c r="L277" s="292" t="s">
        <v>213</v>
      </c>
    </row>
    <row r="278" spans="1:12">
      <c r="A278" s="292" t="s">
        <v>49</v>
      </c>
      <c r="B278" s="405">
        <v>3774</v>
      </c>
      <c r="C278" s="292" t="s">
        <v>213</v>
      </c>
      <c r="E278" s="292" t="s">
        <v>214</v>
      </c>
      <c r="F278" s="405">
        <v>3850</v>
      </c>
      <c r="G278" s="292" t="s">
        <v>213</v>
      </c>
      <c r="I278" s="292" t="s">
        <v>49</v>
      </c>
      <c r="J278" s="292" t="s">
        <v>687</v>
      </c>
      <c r="K278" s="292" t="s">
        <v>688</v>
      </c>
      <c r="L278" s="292" t="s">
        <v>213</v>
      </c>
    </row>
    <row r="279" spans="1:12">
      <c r="A279" s="292" t="s">
        <v>49</v>
      </c>
      <c r="B279" s="405">
        <v>4087</v>
      </c>
      <c r="C279" s="292" t="s">
        <v>213</v>
      </c>
      <c r="E279" s="292" t="s">
        <v>214</v>
      </c>
      <c r="F279" s="405">
        <v>3856</v>
      </c>
      <c r="G279" s="292" t="s">
        <v>213</v>
      </c>
      <c r="I279" s="292" t="s">
        <v>49</v>
      </c>
      <c r="J279" s="292" t="s">
        <v>689</v>
      </c>
      <c r="K279" s="292" t="s">
        <v>690</v>
      </c>
      <c r="L279" s="292" t="s">
        <v>213</v>
      </c>
    </row>
    <row r="280" spans="1:12">
      <c r="A280" s="292" t="s">
        <v>49</v>
      </c>
      <c r="B280" s="405">
        <v>4419</v>
      </c>
      <c r="C280" s="292" t="s">
        <v>213</v>
      </c>
      <c r="E280" s="292" t="s">
        <v>214</v>
      </c>
      <c r="F280" s="405">
        <v>3861</v>
      </c>
      <c r="G280" s="292" t="s">
        <v>213</v>
      </c>
      <c r="I280" s="292" t="s">
        <v>49</v>
      </c>
      <c r="J280" s="292" t="s">
        <v>691</v>
      </c>
      <c r="K280" s="292" t="s">
        <v>692</v>
      </c>
      <c r="L280" s="292" t="s">
        <v>213</v>
      </c>
    </row>
    <row r="281" spans="1:12">
      <c r="A281" s="292" t="s">
        <v>49</v>
      </c>
      <c r="B281" s="405">
        <v>4938</v>
      </c>
      <c r="C281" s="292" t="s">
        <v>213</v>
      </c>
      <c r="E281" s="292" t="s">
        <v>214</v>
      </c>
      <c r="F281" s="405">
        <v>3868</v>
      </c>
      <c r="G281" s="292" t="s">
        <v>213</v>
      </c>
      <c r="I281" s="292" t="s">
        <v>49</v>
      </c>
      <c r="J281" s="292" t="s">
        <v>693</v>
      </c>
      <c r="K281" s="292" t="s">
        <v>693</v>
      </c>
      <c r="L281" s="292" t="s">
        <v>213</v>
      </c>
    </row>
    <row r="282" spans="1:12">
      <c r="A282" s="292" t="s">
        <v>49</v>
      </c>
      <c r="B282" s="405">
        <v>5469</v>
      </c>
      <c r="C282" s="292" t="s">
        <v>213</v>
      </c>
      <c r="E282" s="292" t="s">
        <v>214</v>
      </c>
      <c r="F282" s="405">
        <v>3869</v>
      </c>
      <c r="G282" s="292" t="s">
        <v>213</v>
      </c>
      <c r="I282" s="292" t="s">
        <v>49</v>
      </c>
      <c r="J282" s="292" t="s">
        <v>694</v>
      </c>
      <c r="K282" s="292" t="s">
        <v>695</v>
      </c>
      <c r="L282" s="292" t="s">
        <v>213</v>
      </c>
    </row>
    <row r="283" spans="1:12">
      <c r="A283" s="292" t="s">
        <v>49</v>
      </c>
      <c r="B283" s="405">
        <v>6020</v>
      </c>
      <c r="C283" s="292" t="s">
        <v>213</v>
      </c>
      <c r="E283" s="292" t="s">
        <v>214</v>
      </c>
      <c r="F283" s="405">
        <v>3870</v>
      </c>
      <c r="G283" s="292" t="s">
        <v>213</v>
      </c>
      <c r="I283" s="292" t="s">
        <v>49</v>
      </c>
      <c r="J283" s="292" t="s">
        <v>696</v>
      </c>
      <c r="K283" s="292" t="s">
        <v>696</v>
      </c>
      <c r="L283" s="292" t="s">
        <v>213</v>
      </c>
    </row>
    <row r="284" spans="1:12">
      <c r="A284" s="292" t="s">
        <v>49</v>
      </c>
      <c r="B284" s="405">
        <v>6267</v>
      </c>
      <c r="C284" s="292" t="s">
        <v>213</v>
      </c>
      <c r="E284" s="292" t="s">
        <v>214</v>
      </c>
      <c r="F284" s="405">
        <v>3873</v>
      </c>
      <c r="G284" s="292" t="s">
        <v>213</v>
      </c>
      <c r="I284" s="292" t="s">
        <v>49</v>
      </c>
      <c r="J284" s="292" t="s">
        <v>697</v>
      </c>
      <c r="K284" s="292" t="s">
        <v>698</v>
      </c>
      <c r="L284" s="292" t="s">
        <v>213</v>
      </c>
    </row>
    <row r="285" spans="1:12">
      <c r="A285" s="292" t="s">
        <v>49</v>
      </c>
      <c r="B285" s="405">
        <v>6439</v>
      </c>
      <c r="C285" s="292" t="s">
        <v>213</v>
      </c>
      <c r="E285" s="292" t="s">
        <v>214</v>
      </c>
      <c r="F285" s="405">
        <v>3901</v>
      </c>
      <c r="G285" s="292" t="s">
        <v>213</v>
      </c>
      <c r="I285" s="292" t="s">
        <v>49</v>
      </c>
      <c r="J285" s="292" t="s">
        <v>699</v>
      </c>
      <c r="K285" s="292" t="s">
        <v>699</v>
      </c>
      <c r="L285" s="292" t="s">
        <v>213</v>
      </c>
    </row>
    <row r="286" spans="1:12">
      <c r="A286" s="292" t="s">
        <v>49</v>
      </c>
      <c r="B286" s="405">
        <v>6812</v>
      </c>
      <c r="C286" s="292" t="s">
        <v>213</v>
      </c>
      <c r="E286" s="292" t="s">
        <v>214</v>
      </c>
      <c r="F286" s="405">
        <v>3902</v>
      </c>
      <c r="G286" s="292" t="s">
        <v>213</v>
      </c>
      <c r="I286" s="292" t="s">
        <v>49</v>
      </c>
      <c r="J286" s="292" t="s">
        <v>700</v>
      </c>
      <c r="K286" s="292" t="s">
        <v>701</v>
      </c>
      <c r="L286" s="292" t="s">
        <v>213</v>
      </c>
    </row>
    <row r="287" spans="1:12">
      <c r="A287" s="292" t="s">
        <v>49</v>
      </c>
      <c r="B287" s="405">
        <v>1094</v>
      </c>
      <c r="C287" s="292" t="s">
        <v>213</v>
      </c>
      <c r="E287" s="292" t="s">
        <v>214</v>
      </c>
      <c r="F287" s="405">
        <v>3903</v>
      </c>
      <c r="G287" s="292" t="s">
        <v>213</v>
      </c>
      <c r="I287" s="292" t="s">
        <v>49</v>
      </c>
      <c r="J287" s="292" t="s">
        <v>702</v>
      </c>
      <c r="K287" s="292" t="s">
        <v>703</v>
      </c>
      <c r="L287" s="292" t="s">
        <v>213</v>
      </c>
    </row>
    <row r="288" spans="1:12">
      <c r="A288" s="292" t="s">
        <v>49</v>
      </c>
      <c r="B288" s="405">
        <v>1504</v>
      </c>
      <c r="C288" s="292" t="s">
        <v>213</v>
      </c>
      <c r="E288" s="292" t="s">
        <v>214</v>
      </c>
      <c r="F288" s="405">
        <v>3905</v>
      </c>
      <c r="G288" s="292" t="s">
        <v>213</v>
      </c>
      <c r="I288" s="292" t="s">
        <v>49</v>
      </c>
      <c r="J288" s="292" t="s">
        <v>704</v>
      </c>
      <c r="K288" s="292" t="s">
        <v>705</v>
      </c>
      <c r="L288" s="292" t="s">
        <v>213</v>
      </c>
    </row>
    <row r="289" spans="1:12">
      <c r="A289" s="292" t="s">
        <v>49</v>
      </c>
      <c r="B289" s="405">
        <v>1949</v>
      </c>
      <c r="C289" s="292" t="s">
        <v>213</v>
      </c>
      <c r="E289" s="292" t="s">
        <v>214</v>
      </c>
      <c r="F289" s="405">
        <v>3907</v>
      </c>
      <c r="G289" s="292" t="s">
        <v>213</v>
      </c>
      <c r="I289" s="292" t="s">
        <v>49</v>
      </c>
      <c r="J289" s="292" t="s">
        <v>706</v>
      </c>
      <c r="K289" s="292" t="s">
        <v>707</v>
      </c>
      <c r="L289" s="292" t="s">
        <v>213</v>
      </c>
    </row>
    <row r="290" spans="1:12">
      <c r="A290" s="292" t="s">
        <v>49</v>
      </c>
      <c r="B290" s="405">
        <v>2542</v>
      </c>
      <c r="C290" s="292" t="s">
        <v>213</v>
      </c>
      <c r="E290" s="292" t="s">
        <v>214</v>
      </c>
      <c r="F290" s="405">
        <v>3908</v>
      </c>
      <c r="G290" s="292" t="s">
        <v>213</v>
      </c>
      <c r="I290" s="292" t="s">
        <v>49</v>
      </c>
      <c r="J290" s="292" t="s">
        <v>708</v>
      </c>
      <c r="K290" s="292" t="s">
        <v>709</v>
      </c>
      <c r="L290" s="292" t="s">
        <v>213</v>
      </c>
    </row>
    <row r="291" spans="1:12">
      <c r="A291" s="292" t="s">
        <v>49</v>
      </c>
      <c r="B291" s="405">
        <v>2812</v>
      </c>
      <c r="C291" s="292" t="s">
        <v>213</v>
      </c>
      <c r="E291" s="292" t="s">
        <v>214</v>
      </c>
      <c r="F291" s="405">
        <v>4002</v>
      </c>
      <c r="G291" s="292" t="s">
        <v>213</v>
      </c>
      <c r="I291" s="292" t="s">
        <v>49</v>
      </c>
      <c r="J291" s="292" t="s">
        <v>710</v>
      </c>
      <c r="K291" s="292" t="s">
        <v>710</v>
      </c>
      <c r="L291" s="292" t="s">
        <v>213</v>
      </c>
    </row>
    <row r="292" spans="1:12">
      <c r="A292" s="292" t="s">
        <v>49</v>
      </c>
      <c r="B292" s="405">
        <v>3246</v>
      </c>
      <c r="C292" s="292" t="s">
        <v>213</v>
      </c>
      <c r="E292" s="292" t="s">
        <v>214</v>
      </c>
      <c r="F292" s="405">
        <v>4021</v>
      </c>
      <c r="G292" s="292" t="s">
        <v>213</v>
      </c>
      <c r="I292" s="292" t="s">
        <v>49</v>
      </c>
      <c r="J292" s="292" t="s">
        <v>711</v>
      </c>
      <c r="K292" s="292" t="s">
        <v>711</v>
      </c>
      <c r="L292" s="292" t="s">
        <v>213</v>
      </c>
    </row>
    <row r="293" spans="1:12">
      <c r="A293" s="292" t="s">
        <v>49</v>
      </c>
      <c r="B293" s="405">
        <v>3785</v>
      </c>
      <c r="C293" s="292" t="s">
        <v>213</v>
      </c>
      <c r="E293" s="292" t="s">
        <v>214</v>
      </c>
      <c r="F293" s="405">
        <v>4030</v>
      </c>
      <c r="G293" s="292" t="s">
        <v>213</v>
      </c>
      <c r="I293" s="292" t="s">
        <v>49</v>
      </c>
      <c r="J293" s="292" t="s">
        <v>712</v>
      </c>
      <c r="K293" s="292" t="s">
        <v>712</v>
      </c>
      <c r="L293" s="292" t="s">
        <v>213</v>
      </c>
    </row>
    <row r="294" spans="1:12">
      <c r="A294" s="292" t="s">
        <v>49</v>
      </c>
      <c r="B294" s="405">
        <v>4090</v>
      </c>
      <c r="C294" s="292" t="s">
        <v>213</v>
      </c>
      <c r="E294" s="292" t="s">
        <v>214</v>
      </c>
      <c r="F294" s="405">
        <v>4033</v>
      </c>
      <c r="G294" s="292" t="s">
        <v>213</v>
      </c>
      <c r="I294" s="292" t="s">
        <v>49</v>
      </c>
      <c r="J294" s="292" t="s">
        <v>713</v>
      </c>
      <c r="K294" s="292" t="s">
        <v>713</v>
      </c>
      <c r="L294" s="292" t="s">
        <v>213</v>
      </c>
    </row>
    <row r="295" spans="1:12">
      <c r="A295" s="292" t="s">
        <v>49</v>
      </c>
      <c r="B295" s="405">
        <v>4444</v>
      </c>
      <c r="C295" s="292" t="s">
        <v>213</v>
      </c>
      <c r="E295" s="292" t="s">
        <v>214</v>
      </c>
      <c r="F295" s="405">
        <v>4038</v>
      </c>
      <c r="G295" s="292" t="s">
        <v>213</v>
      </c>
      <c r="I295" s="292" t="s">
        <v>49</v>
      </c>
      <c r="J295" s="292" t="s">
        <v>714</v>
      </c>
      <c r="K295" s="292" t="s">
        <v>714</v>
      </c>
      <c r="L295" s="292" t="s">
        <v>213</v>
      </c>
    </row>
    <row r="296" spans="1:12">
      <c r="A296" s="292" t="s">
        <v>49</v>
      </c>
      <c r="B296" s="405">
        <v>4944</v>
      </c>
      <c r="C296" s="292" t="s">
        <v>213</v>
      </c>
      <c r="E296" s="292" t="s">
        <v>214</v>
      </c>
      <c r="F296" s="405">
        <v>4039</v>
      </c>
      <c r="G296" s="292" t="s">
        <v>213</v>
      </c>
      <c r="I296" s="292" t="s">
        <v>49</v>
      </c>
      <c r="J296" s="292" t="s">
        <v>715</v>
      </c>
      <c r="K296" s="292" t="s">
        <v>716</v>
      </c>
      <c r="L296" s="292" t="s">
        <v>213</v>
      </c>
    </row>
    <row r="297" spans="1:12">
      <c r="A297" s="292" t="s">
        <v>49</v>
      </c>
      <c r="B297" s="405">
        <v>5473</v>
      </c>
      <c r="C297" s="292" t="s">
        <v>213</v>
      </c>
      <c r="E297" s="292" t="s">
        <v>214</v>
      </c>
      <c r="F297" s="405">
        <v>4042</v>
      </c>
      <c r="G297" s="292" t="s">
        <v>213</v>
      </c>
      <c r="I297" s="292" t="s">
        <v>49</v>
      </c>
      <c r="J297" s="292" t="s">
        <v>717</v>
      </c>
      <c r="K297" s="292" t="s">
        <v>718</v>
      </c>
      <c r="L297" s="292" t="s">
        <v>213</v>
      </c>
    </row>
    <row r="298" spans="1:12">
      <c r="A298" s="292" t="s">
        <v>49</v>
      </c>
      <c r="B298" s="405">
        <v>6022</v>
      </c>
      <c r="C298" s="292" t="s">
        <v>213</v>
      </c>
      <c r="E298" s="292" t="s">
        <v>214</v>
      </c>
      <c r="F298" s="405">
        <v>4046</v>
      </c>
      <c r="G298" s="292" t="s">
        <v>213</v>
      </c>
      <c r="I298" s="292" t="s">
        <v>49</v>
      </c>
      <c r="J298" s="292" t="s">
        <v>719</v>
      </c>
      <c r="K298" s="292" t="s">
        <v>720</v>
      </c>
      <c r="L298" s="292" t="s">
        <v>213</v>
      </c>
    </row>
    <row r="299" spans="1:12">
      <c r="A299" s="292" t="s">
        <v>49</v>
      </c>
      <c r="B299" s="405">
        <v>6268</v>
      </c>
      <c r="C299" s="292" t="s">
        <v>213</v>
      </c>
      <c r="E299" s="292" t="s">
        <v>214</v>
      </c>
      <c r="F299" s="405">
        <v>4054</v>
      </c>
      <c r="G299" s="292" t="s">
        <v>213</v>
      </c>
      <c r="I299" s="292" t="s">
        <v>49</v>
      </c>
      <c r="J299" s="292" t="s">
        <v>721</v>
      </c>
      <c r="K299" s="292" t="s">
        <v>722</v>
      </c>
      <c r="L299" s="292" t="s">
        <v>213</v>
      </c>
    </row>
    <row r="300" spans="1:12">
      <c r="A300" s="292" t="s">
        <v>49</v>
      </c>
      <c r="B300" s="405">
        <v>6440</v>
      </c>
      <c r="C300" s="292" t="s">
        <v>213</v>
      </c>
      <c r="E300" s="292" t="s">
        <v>214</v>
      </c>
      <c r="F300" s="405">
        <v>4061</v>
      </c>
      <c r="G300" s="292" t="s">
        <v>213</v>
      </c>
      <c r="I300" s="292" t="s">
        <v>49</v>
      </c>
      <c r="J300" s="292" t="s">
        <v>723</v>
      </c>
      <c r="K300" s="292" t="s">
        <v>724</v>
      </c>
      <c r="L300" s="292" t="s">
        <v>213</v>
      </c>
    </row>
    <row r="301" spans="1:12">
      <c r="A301" s="292" t="s">
        <v>49</v>
      </c>
      <c r="B301" s="405">
        <v>6840</v>
      </c>
      <c r="C301" s="292" t="s">
        <v>213</v>
      </c>
      <c r="E301" s="292" t="s">
        <v>214</v>
      </c>
      <c r="F301" s="405">
        <v>4062</v>
      </c>
      <c r="G301" s="292" t="s">
        <v>213</v>
      </c>
      <c r="I301" s="292" t="s">
        <v>49</v>
      </c>
      <c r="J301" s="292" t="s">
        <v>725</v>
      </c>
      <c r="K301" s="292" t="s">
        <v>726</v>
      </c>
      <c r="L301" s="292" t="s">
        <v>213</v>
      </c>
    </row>
    <row r="302" spans="1:12">
      <c r="A302" s="292" t="s">
        <v>49</v>
      </c>
      <c r="B302" s="405">
        <v>1097</v>
      </c>
      <c r="C302" s="292" t="s">
        <v>213</v>
      </c>
      <c r="E302" s="292" t="s">
        <v>214</v>
      </c>
      <c r="F302" s="405">
        <v>4073</v>
      </c>
      <c r="G302" s="292" t="s">
        <v>213</v>
      </c>
      <c r="I302" s="292" t="s">
        <v>49</v>
      </c>
      <c r="J302" s="292" t="s">
        <v>727</v>
      </c>
      <c r="K302" s="292" t="s">
        <v>727</v>
      </c>
      <c r="L302" s="292" t="s">
        <v>213</v>
      </c>
    </row>
    <row r="303" spans="1:12">
      <c r="A303" s="292" t="s">
        <v>49</v>
      </c>
      <c r="B303" s="405">
        <v>1506</v>
      </c>
      <c r="C303" s="292" t="s">
        <v>213</v>
      </c>
      <c r="E303" s="292" t="s">
        <v>214</v>
      </c>
      <c r="F303" s="405">
        <v>4083</v>
      </c>
      <c r="G303" s="292" t="s">
        <v>213</v>
      </c>
      <c r="I303" s="292" t="s">
        <v>49</v>
      </c>
      <c r="J303" s="292" t="s">
        <v>728</v>
      </c>
      <c r="K303" s="292" t="s">
        <v>729</v>
      </c>
      <c r="L303" s="292" t="s">
        <v>213</v>
      </c>
    </row>
    <row r="304" spans="1:12">
      <c r="A304" s="292" t="s">
        <v>49</v>
      </c>
      <c r="B304" s="405">
        <v>1950</v>
      </c>
      <c r="C304" s="292" t="s">
        <v>213</v>
      </c>
      <c r="E304" s="292" t="s">
        <v>214</v>
      </c>
      <c r="F304" s="405">
        <v>4084</v>
      </c>
      <c r="G304" s="292" t="s">
        <v>213</v>
      </c>
      <c r="I304" s="292" t="s">
        <v>49</v>
      </c>
      <c r="J304" s="292" t="s">
        <v>730</v>
      </c>
      <c r="K304" s="292" t="s">
        <v>730</v>
      </c>
      <c r="L304" s="292" t="s">
        <v>213</v>
      </c>
    </row>
    <row r="305" spans="1:12">
      <c r="A305" s="292" t="s">
        <v>49</v>
      </c>
      <c r="B305" s="405">
        <v>2630</v>
      </c>
      <c r="C305" s="292" t="s">
        <v>213</v>
      </c>
      <c r="E305" s="292" t="s">
        <v>214</v>
      </c>
      <c r="F305" s="405">
        <v>4085</v>
      </c>
      <c r="G305" s="292" t="s">
        <v>213</v>
      </c>
      <c r="I305" s="292" t="s">
        <v>49</v>
      </c>
      <c r="J305" s="292" t="s">
        <v>731</v>
      </c>
      <c r="K305" s="292" t="s">
        <v>731</v>
      </c>
      <c r="L305" s="292" t="s">
        <v>213</v>
      </c>
    </row>
    <row r="306" spans="1:12">
      <c r="A306" s="292" t="s">
        <v>49</v>
      </c>
      <c r="B306" s="405">
        <v>2814</v>
      </c>
      <c r="C306" s="292" t="s">
        <v>213</v>
      </c>
      <c r="E306" s="292" t="s">
        <v>214</v>
      </c>
      <c r="F306" s="405">
        <v>4086</v>
      </c>
      <c r="G306" s="292" t="s">
        <v>213</v>
      </c>
      <c r="I306" s="292" t="s">
        <v>49</v>
      </c>
      <c r="J306" s="292" t="s">
        <v>732</v>
      </c>
      <c r="K306" s="292" t="s">
        <v>732</v>
      </c>
      <c r="L306" s="292" t="s">
        <v>213</v>
      </c>
    </row>
    <row r="307" spans="1:12">
      <c r="A307" s="292" t="s">
        <v>49</v>
      </c>
      <c r="B307" s="405">
        <v>3249</v>
      </c>
      <c r="C307" s="292" t="s">
        <v>213</v>
      </c>
      <c r="E307" s="292" t="s">
        <v>214</v>
      </c>
      <c r="F307" s="405">
        <v>4087</v>
      </c>
      <c r="G307" s="292" t="s">
        <v>213</v>
      </c>
      <c r="I307" s="292" t="s">
        <v>49</v>
      </c>
      <c r="J307" s="292" t="s">
        <v>733</v>
      </c>
      <c r="K307" s="292" t="s">
        <v>733</v>
      </c>
      <c r="L307" s="292" t="s">
        <v>213</v>
      </c>
    </row>
    <row r="308" spans="1:12">
      <c r="A308" s="292" t="s">
        <v>49</v>
      </c>
      <c r="B308" s="405">
        <v>3811</v>
      </c>
      <c r="C308" s="292" t="s">
        <v>213</v>
      </c>
      <c r="E308" s="292" t="s">
        <v>214</v>
      </c>
      <c r="F308" s="405">
        <v>4090</v>
      </c>
      <c r="G308" s="292" t="s">
        <v>213</v>
      </c>
      <c r="I308" s="292" t="s">
        <v>49</v>
      </c>
      <c r="J308" s="292" t="s">
        <v>734</v>
      </c>
      <c r="K308" s="292" t="s">
        <v>735</v>
      </c>
      <c r="L308" s="292" t="s">
        <v>213</v>
      </c>
    </row>
    <row r="309" spans="1:12">
      <c r="A309" s="292" t="s">
        <v>49</v>
      </c>
      <c r="B309" s="405">
        <v>4093</v>
      </c>
      <c r="C309" s="292" t="s">
        <v>213</v>
      </c>
      <c r="E309" s="292" t="s">
        <v>214</v>
      </c>
      <c r="F309" s="405">
        <v>4093</v>
      </c>
      <c r="G309" s="292" t="s">
        <v>213</v>
      </c>
      <c r="I309" s="292" t="s">
        <v>49</v>
      </c>
      <c r="J309" s="292" t="s">
        <v>736</v>
      </c>
      <c r="K309" s="292" t="s">
        <v>737</v>
      </c>
      <c r="L309" s="292" t="s">
        <v>213</v>
      </c>
    </row>
    <row r="310" spans="1:12">
      <c r="A310" s="292" t="s">
        <v>49</v>
      </c>
      <c r="B310" s="405">
        <v>4456</v>
      </c>
      <c r="C310" s="292" t="s">
        <v>213</v>
      </c>
      <c r="E310" s="292" t="s">
        <v>214</v>
      </c>
      <c r="F310" s="405">
        <v>4096</v>
      </c>
      <c r="G310" s="292" t="s">
        <v>213</v>
      </c>
      <c r="I310" s="292" t="s">
        <v>49</v>
      </c>
      <c r="J310" s="292" t="s">
        <v>738</v>
      </c>
      <c r="K310" s="292" t="s">
        <v>739</v>
      </c>
      <c r="L310" s="292" t="s">
        <v>213</v>
      </c>
    </row>
    <row r="311" spans="1:12">
      <c r="A311" s="292" t="s">
        <v>49</v>
      </c>
      <c r="B311" s="405">
        <v>4962</v>
      </c>
      <c r="C311" s="292" t="s">
        <v>213</v>
      </c>
      <c r="E311" s="292" t="s">
        <v>214</v>
      </c>
      <c r="F311" s="405">
        <v>4097</v>
      </c>
      <c r="G311" s="292" t="s">
        <v>213</v>
      </c>
      <c r="I311" s="292" t="s">
        <v>49</v>
      </c>
      <c r="J311" s="292" t="s">
        <v>740</v>
      </c>
      <c r="K311" s="292" t="s">
        <v>740</v>
      </c>
      <c r="L311" s="292" t="s">
        <v>213</v>
      </c>
    </row>
    <row r="312" spans="1:12">
      <c r="A312" s="292" t="s">
        <v>49</v>
      </c>
      <c r="B312" s="405">
        <v>5477</v>
      </c>
      <c r="C312" s="292" t="s">
        <v>213</v>
      </c>
      <c r="E312" s="292" t="s">
        <v>214</v>
      </c>
      <c r="F312" s="405">
        <v>4222</v>
      </c>
      <c r="G312" s="292" t="s">
        <v>213</v>
      </c>
      <c r="I312" s="292" t="s">
        <v>49</v>
      </c>
      <c r="J312" s="292" t="s">
        <v>741</v>
      </c>
      <c r="K312" s="292" t="s">
        <v>742</v>
      </c>
      <c r="L312" s="292" t="s">
        <v>213</v>
      </c>
    </row>
    <row r="313" spans="1:12">
      <c r="A313" s="292" t="s">
        <v>49</v>
      </c>
      <c r="B313" s="405">
        <v>6026</v>
      </c>
      <c r="C313" s="292" t="s">
        <v>213</v>
      </c>
      <c r="E313" s="292" t="s">
        <v>214</v>
      </c>
      <c r="F313" s="405">
        <v>4225</v>
      </c>
      <c r="G313" s="292" t="s">
        <v>213</v>
      </c>
      <c r="I313" s="292" t="s">
        <v>49</v>
      </c>
      <c r="J313" s="292" t="s">
        <v>743</v>
      </c>
      <c r="K313" s="292" t="s">
        <v>744</v>
      </c>
      <c r="L313" s="292" t="s">
        <v>213</v>
      </c>
    </row>
    <row r="314" spans="1:12">
      <c r="A314" s="292" t="s">
        <v>49</v>
      </c>
      <c r="B314" s="405">
        <v>6277</v>
      </c>
      <c r="C314" s="292" t="s">
        <v>213</v>
      </c>
      <c r="E314" s="292" t="s">
        <v>214</v>
      </c>
      <c r="F314" s="405">
        <v>4228</v>
      </c>
      <c r="G314" s="292" t="s">
        <v>213</v>
      </c>
      <c r="I314" s="292" t="s">
        <v>49</v>
      </c>
      <c r="J314" s="292" t="s">
        <v>745</v>
      </c>
      <c r="K314" s="292" t="s">
        <v>746</v>
      </c>
      <c r="L314" s="292" t="s">
        <v>213</v>
      </c>
    </row>
    <row r="315" spans="1:12">
      <c r="A315" s="292" t="s">
        <v>49</v>
      </c>
      <c r="B315" s="405">
        <v>6441</v>
      </c>
      <c r="C315" s="292" t="s">
        <v>213</v>
      </c>
      <c r="E315" s="292" t="s">
        <v>214</v>
      </c>
      <c r="F315" s="405">
        <v>4230</v>
      </c>
      <c r="G315" s="292" t="s">
        <v>213</v>
      </c>
      <c r="I315" s="292" t="s">
        <v>49</v>
      </c>
      <c r="J315" s="292" t="s">
        <v>747</v>
      </c>
      <c r="K315" s="292" t="s">
        <v>747</v>
      </c>
      <c r="L315" s="292" t="s">
        <v>213</v>
      </c>
    </row>
    <row r="316" spans="1:12">
      <c r="A316" s="292" t="s">
        <v>49</v>
      </c>
      <c r="B316" s="405">
        <v>6877</v>
      </c>
      <c r="C316" s="292" t="s">
        <v>213</v>
      </c>
      <c r="E316" s="292" t="s">
        <v>214</v>
      </c>
      <c r="F316" s="405">
        <v>4236</v>
      </c>
      <c r="G316" s="292" t="s">
        <v>213</v>
      </c>
      <c r="I316" s="292" t="s">
        <v>49</v>
      </c>
      <c r="J316" s="292" t="s">
        <v>748</v>
      </c>
      <c r="K316" s="292" t="s">
        <v>748</v>
      </c>
      <c r="L316" s="292" t="s">
        <v>213</v>
      </c>
    </row>
    <row r="317" spans="1:12">
      <c r="A317" s="292" t="s">
        <v>49</v>
      </c>
      <c r="B317" s="405">
        <v>1220</v>
      </c>
      <c r="C317" s="292" t="s">
        <v>213</v>
      </c>
      <c r="E317" s="292" t="s">
        <v>214</v>
      </c>
      <c r="F317" s="405">
        <v>4238</v>
      </c>
      <c r="G317" s="292" t="s">
        <v>213</v>
      </c>
      <c r="I317" s="292" t="s">
        <v>49</v>
      </c>
      <c r="J317" s="292" t="s">
        <v>749</v>
      </c>
      <c r="K317" s="292" t="s">
        <v>750</v>
      </c>
      <c r="L317" s="292" t="s">
        <v>213</v>
      </c>
    </row>
    <row r="318" spans="1:12">
      <c r="A318" s="292" t="s">
        <v>49</v>
      </c>
      <c r="B318" s="405">
        <v>1509</v>
      </c>
      <c r="C318" s="292" t="s">
        <v>213</v>
      </c>
      <c r="E318" s="292" t="s">
        <v>214</v>
      </c>
      <c r="F318" s="405">
        <v>4239</v>
      </c>
      <c r="G318" s="292" t="s">
        <v>213</v>
      </c>
      <c r="I318" s="292" t="s">
        <v>49</v>
      </c>
      <c r="J318" s="292" t="s">
        <v>751</v>
      </c>
      <c r="K318" s="292" t="s">
        <v>752</v>
      </c>
      <c r="L318" s="292" t="s">
        <v>213</v>
      </c>
    </row>
    <row r="319" spans="1:12">
      <c r="A319" s="292" t="s">
        <v>49</v>
      </c>
      <c r="B319" s="405">
        <v>1951</v>
      </c>
      <c r="C319" s="292" t="s">
        <v>213</v>
      </c>
      <c r="E319" s="292" t="s">
        <v>214</v>
      </c>
      <c r="F319" s="405">
        <v>4250</v>
      </c>
      <c r="G319" s="292" t="s">
        <v>213</v>
      </c>
      <c r="I319" s="292" t="s">
        <v>49</v>
      </c>
      <c r="J319" s="292" t="s">
        <v>753</v>
      </c>
      <c r="K319" s="292" t="s">
        <v>754</v>
      </c>
      <c r="L319" s="292" t="s">
        <v>213</v>
      </c>
    </row>
    <row r="320" spans="1:12">
      <c r="A320" s="292" t="s">
        <v>49</v>
      </c>
      <c r="B320" s="405">
        <v>2631</v>
      </c>
      <c r="C320" s="292" t="s">
        <v>213</v>
      </c>
      <c r="E320" s="292" t="s">
        <v>214</v>
      </c>
      <c r="F320" s="405">
        <v>4252</v>
      </c>
      <c r="G320" s="292" t="s">
        <v>213</v>
      </c>
      <c r="I320" s="292" t="s">
        <v>49</v>
      </c>
      <c r="J320" s="292" t="s">
        <v>755</v>
      </c>
      <c r="K320" s="292" t="s">
        <v>755</v>
      </c>
      <c r="L320" s="292" t="s">
        <v>213</v>
      </c>
    </row>
    <row r="321" spans="1:12">
      <c r="A321" s="292" t="s">
        <v>49</v>
      </c>
      <c r="B321" s="405">
        <v>2816</v>
      </c>
      <c r="C321" s="292" t="s">
        <v>213</v>
      </c>
      <c r="E321" s="292" t="s">
        <v>214</v>
      </c>
      <c r="F321" s="405">
        <v>4254</v>
      </c>
      <c r="G321" s="292" t="s">
        <v>213</v>
      </c>
      <c r="I321" s="292" t="s">
        <v>49</v>
      </c>
      <c r="J321" s="292" t="s">
        <v>756</v>
      </c>
      <c r="K321" s="292" t="s">
        <v>757</v>
      </c>
      <c r="L321" s="292" t="s">
        <v>213</v>
      </c>
    </row>
    <row r="322" spans="1:12">
      <c r="A322" s="292" t="s">
        <v>49</v>
      </c>
      <c r="B322" s="405">
        <v>3252</v>
      </c>
      <c r="C322" s="292" t="s">
        <v>213</v>
      </c>
      <c r="E322" s="292" t="s">
        <v>214</v>
      </c>
      <c r="F322" s="405">
        <v>4256</v>
      </c>
      <c r="G322" s="292" t="s">
        <v>213</v>
      </c>
      <c r="I322" s="292" t="s">
        <v>49</v>
      </c>
      <c r="J322" s="292" t="s">
        <v>758</v>
      </c>
      <c r="K322" s="292" t="s">
        <v>758</v>
      </c>
      <c r="L322" s="292" t="s">
        <v>213</v>
      </c>
    </row>
    <row r="323" spans="1:12">
      <c r="A323" s="292" t="s">
        <v>49</v>
      </c>
      <c r="B323" s="405">
        <v>3819</v>
      </c>
      <c r="C323" s="292" t="s">
        <v>213</v>
      </c>
      <c r="E323" s="292" t="s">
        <v>214</v>
      </c>
      <c r="F323" s="405">
        <v>4257</v>
      </c>
      <c r="G323" s="292" t="s">
        <v>213</v>
      </c>
      <c r="I323" s="292" t="s">
        <v>49</v>
      </c>
      <c r="J323" s="292" t="s">
        <v>759</v>
      </c>
      <c r="K323" s="292" t="s">
        <v>759</v>
      </c>
      <c r="L323" s="292" t="s">
        <v>213</v>
      </c>
    </row>
    <row r="324" spans="1:12">
      <c r="A324" s="292" t="s">
        <v>49</v>
      </c>
      <c r="B324" s="405">
        <v>4096</v>
      </c>
      <c r="C324" s="292" t="s">
        <v>213</v>
      </c>
      <c r="E324" s="292" t="s">
        <v>214</v>
      </c>
      <c r="F324" s="405">
        <v>4259</v>
      </c>
      <c r="G324" s="292" t="s">
        <v>213</v>
      </c>
      <c r="I324" s="292" t="s">
        <v>49</v>
      </c>
      <c r="J324" s="292" t="s">
        <v>760</v>
      </c>
      <c r="K324" s="292" t="s">
        <v>761</v>
      </c>
      <c r="L324" s="292" t="s">
        <v>213</v>
      </c>
    </row>
    <row r="325" spans="1:12">
      <c r="A325" s="292" t="s">
        <v>49</v>
      </c>
      <c r="B325" s="405">
        <v>4468</v>
      </c>
      <c r="C325" s="292" t="s">
        <v>213</v>
      </c>
      <c r="E325" s="292" t="s">
        <v>214</v>
      </c>
      <c r="F325" s="405">
        <v>4260</v>
      </c>
      <c r="G325" s="292" t="s">
        <v>213</v>
      </c>
      <c r="I325" s="292" t="s">
        <v>49</v>
      </c>
      <c r="J325" s="292" t="s">
        <v>762</v>
      </c>
      <c r="K325" s="292" t="s">
        <v>763</v>
      </c>
      <c r="L325" s="292" t="s">
        <v>213</v>
      </c>
    </row>
    <row r="326" spans="1:12">
      <c r="A326" s="292" t="s">
        <v>49</v>
      </c>
      <c r="B326" s="405">
        <v>4963</v>
      </c>
      <c r="C326" s="292" t="s">
        <v>213</v>
      </c>
      <c r="E326" s="292" t="s">
        <v>214</v>
      </c>
      <c r="F326" s="405">
        <v>4263</v>
      </c>
      <c r="G326" s="292" t="s">
        <v>213</v>
      </c>
      <c r="I326" s="292" t="s">
        <v>49</v>
      </c>
      <c r="J326" s="292" t="s">
        <v>764</v>
      </c>
      <c r="K326" s="292" t="s">
        <v>764</v>
      </c>
      <c r="L326" s="292" t="s">
        <v>213</v>
      </c>
    </row>
    <row r="327" spans="1:12">
      <c r="A327" s="292" t="s">
        <v>49</v>
      </c>
      <c r="B327" s="405">
        <v>5494</v>
      </c>
      <c r="C327" s="292" t="s">
        <v>213</v>
      </c>
      <c r="E327" s="292" t="s">
        <v>214</v>
      </c>
      <c r="F327" s="405">
        <v>4265</v>
      </c>
      <c r="G327" s="292" t="s">
        <v>213</v>
      </c>
      <c r="I327" s="292" t="s">
        <v>49</v>
      </c>
      <c r="J327" s="292" t="s">
        <v>765</v>
      </c>
      <c r="K327" s="292" t="s">
        <v>766</v>
      </c>
      <c r="L327" s="292" t="s">
        <v>213</v>
      </c>
    </row>
    <row r="328" spans="1:12">
      <c r="A328" s="292" t="s">
        <v>49</v>
      </c>
      <c r="B328" s="405">
        <v>6031</v>
      </c>
      <c r="C328" s="292" t="s">
        <v>213</v>
      </c>
      <c r="E328" s="292" t="s">
        <v>214</v>
      </c>
      <c r="F328" s="405">
        <v>4266</v>
      </c>
      <c r="G328" s="292" t="s">
        <v>213</v>
      </c>
      <c r="I328" s="292" t="s">
        <v>49</v>
      </c>
      <c r="J328" s="292" t="s">
        <v>767</v>
      </c>
      <c r="K328" s="292" t="s">
        <v>768</v>
      </c>
      <c r="L328" s="292" t="s">
        <v>213</v>
      </c>
    </row>
    <row r="329" spans="1:12">
      <c r="A329" s="292" t="s">
        <v>49</v>
      </c>
      <c r="B329" s="405">
        <v>6279</v>
      </c>
      <c r="C329" s="292" t="s">
        <v>213</v>
      </c>
      <c r="E329" s="292" t="s">
        <v>214</v>
      </c>
      <c r="F329" s="405">
        <v>4268</v>
      </c>
      <c r="G329" s="292" t="s">
        <v>213</v>
      </c>
      <c r="I329" s="292" t="s">
        <v>49</v>
      </c>
      <c r="J329" s="292" t="s">
        <v>769</v>
      </c>
      <c r="K329" s="292" t="s">
        <v>770</v>
      </c>
      <c r="L329" s="292" t="s">
        <v>213</v>
      </c>
    </row>
    <row r="330" spans="1:12">
      <c r="A330" s="292" t="s">
        <v>49</v>
      </c>
      <c r="B330" s="405">
        <v>6442</v>
      </c>
      <c r="C330" s="292" t="s">
        <v>213</v>
      </c>
      <c r="E330" s="292" t="s">
        <v>214</v>
      </c>
      <c r="F330" s="405">
        <v>4270</v>
      </c>
      <c r="G330" s="292" t="s">
        <v>213</v>
      </c>
      <c r="I330" s="292" t="s">
        <v>49</v>
      </c>
      <c r="J330" s="292" t="s">
        <v>771</v>
      </c>
      <c r="K330" s="292" t="s">
        <v>772</v>
      </c>
      <c r="L330" s="292" t="s">
        <v>213</v>
      </c>
    </row>
    <row r="331" spans="1:12">
      <c r="A331" s="292" t="s">
        <v>49</v>
      </c>
      <c r="B331" s="405">
        <v>6883</v>
      </c>
      <c r="C331" s="292" t="s">
        <v>213</v>
      </c>
      <c r="E331" s="292" t="s">
        <v>214</v>
      </c>
      <c r="F331" s="405">
        <v>4271</v>
      </c>
      <c r="G331" s="292" t="s">
        <v>213</v>
      </c>
      <c r="I331" s="292" t="s">
        <v>49</v>
      </c>
      <c r="J331" s="292" t="s">
        <v>773</v>
      </c>
      <c r="K331" s="292" t="s">
        <v>773</v>
      </c>
      <c r="L331" s="292" t="s">
        <v>213</v>
      </c>
    </row>
    <row r="332" spans="1:12">
      <c r="A332" s="292" t="s">
        <v>49</v>
      </c>
      <c r="B332" s="405">
        <v>1224</v>
      </c>
      <c r="C332" s="292" t="s">
        <v>213</v>
      </c>
      <c r="E332" s="292" t="s">
        <v>214</v>
      </c>
      <c r="F332" s="405">
        <v>4274</v>
      </c>
      <c r="G332" s="292" t="s">
        <v>213</v>
      </c>
      <c r="I332" s="292" t="s">
        <v>49</v>
      </c>
      <c r="J332" s="292" t="s">
        <v>774</v>
      </c>
      <c r="K332" s="292" t="s">
        <v>774</v>
      </c>
      <c r="L332" s="292" t="s">
        <v>213</v>
      </c>
    </row>
    <row r="333" spans="1:12">
      <c r="A333" s="292" t="s">
        <v>49</v>
      </c>
      <c r="B333" s="405">
        <v>1515</v>
      </c>
      <c r="C333" s="292" t="s">
        <v>213</v>
      </c>
      <c r="E333" s="292" t="s">
        <v>214</v>
      </c>
      <c r="F333" s="405">
        <v>4280</v>
      </c>
      <c r="G333" s="292" t="s">
        <v>213</v>
      </c>
      <c r="I333" s="292" t="s">
        <v>49</v>
      </c>
      <c r="J333" s="292" t="s">
        <v>775</v>
      </c>
      <c r="K333" s="292" t="s">
        <v>776</v>
      </c>
      <c r="L333" s="292" t="s">
        <v>213</v>
      </c>
    </row>
    <row r="334" spans="1:12">
      <c r="A334" s="292" t="s">
        <v>49</v>
      </c>
      <c r="B334" s="405">
        <v>1952</v>
      </c>
      <c r="C334" s="292" t="s">
        <v>213</v>
      </c>
      <c r="E334" s="292" t="s">
        <v>214</v>
      </c>
      <c r="F334" s="405">
        <v>4281</v>
      </c>
      <c r="G334" s="292" t="s">
        <v>213</v>
      </c>
      <c r="I334" s="292" t="s">
        <v>49</v>
      </c>
      <c r="J334" s="292" t="s">
        <v>777</v>
      </c>
      <c r="K334" s="292" t="s">
        <v>778</v>
      </c>
      <c r="L334" s="292" t="s">
        <v>213</v>
      </c>
    </row>
    <row r="335" spans="1:12">
      <c r="A335" s="292" t="s">
        <v>49</v>
      </c>
      <c r="B335" s="405">
        <v>2633</v>
      </c>
      <c r="C335" s="292" t="s">
        <v>213</v>
      </c>
      <c r="E335" s="292" t="s">
        <v>214</v>
      </c>
      <c r="F335" s="405">
        <v>4282</v>
      </c>
      <c r="G335" s="292" t="s">
        <v>213</v>
      </c>
      <c r="I335" s="292" t="s">
        <v>49</v>
      </c>
      <c r="J335" s="292" t="s">
        <v>779</v>
      </c>
      <c r="K335" s="292" t="s">
        <v>780</v>
      </c>
      <c r="L335" s="292" t="s">
        <v>213</v>
      </c>
    </row>
    <row r="336" spans="1:12">
      <c r="A336" s="292" t="s">
        <v>49</v>
      </c>
      <c r="B336" s="405">
        <v>2817</v>
      </c>
      <c r="C336" s="292" t="s">
        <v>213</v>
      </c>
      <c r="E336" s="292" t="s">
        <v>214</v>
      </c>
      <c r="F336" s="405">
        <v>4284</v>
      </c>
      <c r="G336" s="292" t="s">
        <v>213</v>
      </c>
      <c r="I336" s="292" t="s">
        <v>49</v>
      </c>
      <c r="J336" s="292" t="s">
        <v>781</v>
      </c>
      <c r="K336" s="292" t="s">
        <v>782</v>
      </c>
      <c r="L336" s="292" t="s">
        <v>213</v>
      </c>
    </row>
    <row r="337" spans="1:12">
      <c r="A337" s="292" t="s">
        <v>49</v>
      </c>
      <c r="B337" s="405">
        <v>3254</v>
      </c>
      <c r="C337" s="292" t="s">
        <v>213</v>
      </c>
      <c r="E337" s="292" t="s">
        <v>214</v>
      </c>
      <c r="F337" s="405">
        <v>4286</v>
      </c>
      <c r="G337" s="292" t="s">
        <v>213</v>
      </c>
      <c r="I337" s="292" t="s">
        <v>49</v>
      </c>
      <c r="J337" s="292" t="s">
        <v>783</v>
      </c>
      <c r="K337" s="292" t="s">
        <v>783</v>
      </c>
      <c r="L337" s="292" t="s">
        <v>213</v>
      </c>
    </row>
    <row r="338" spans="1:12">
      <c r="A338" s="292" t="s">
        <v>49</v>
      </c>
      <c r="B338" s="405">
        <v>3823</v>
      </c>
      <c r="C338" s="292" t="s">
        <v>213</v>
      </c>
      <c r="E338" s="292" t="s">
        <v>214</v>
      </c>
      <c r="F338" s="405">
        <v>4291</v>
      </c>
      <c r="G338" s="292" t="s">
        <v>213</v>
      </c>
      <c r="I338" s="292" t="s">
        <v>49</v>
      </c>
      <c r="J338" s="292" t="s">
        <v>784</v>
      </c>
      <c r="K338" s="292" t="s">
        <v>784</v>
      </c>
      <c r="L338" s="292" t="s">
        <v>213</v>
      </c>
    </row>
    <row r="339" spans="1:12">
      <c r="A339" s="292" t="s">
        <v>49</v>
      </c>
      <c r="B339" s="405">
        <v>4097</v>
      </c>
      <c r="C339" s="292" t="s">
        <v>213</v>
      </c>
      <c r="E339" s="292" t="s">
        <v>214</v>
      </c>
      <c r="F339" s="405">
        <v>4341</v>
      </c>
      <c r="G339" s="292" t="s">
        <v>213</v>
      </c>
      <c r="I339" s="292" t="s">
        <v>49</v>
      </c>
      <c r="J339" s="292" t="s">
        <v>785</v>
      </c>
      <c r="K339" s="292" t="s">
        <v>785</v>
      </c>
      <c r="L339" s="292" t="s">
        <v>213</v>
      </c>
    </row>
    <row r="340" spans="1:12">
      <c r="A340" s="292" t="s">
        <v>49</v>
      </c>
      <c r="B340" s="405">
        <v>4473</v>
      </c>
      <c r="C340" s="292" t="s">
        <v>213</v>
      </c>
      <c r="E340" s="292" t="s">
        <v>214</v>
      </c>
      <c r="F340" s="405">
        <v>4343</v>
      </c>
      <c r="G340" s="292" t="s">
        <v>213</v>
      </c>
      <c r="I340" s="292" t="s">
        <v>49</v>
      </c>
      <c r="J340" s="292" t="s">
        <v>786</v>
      </c>
      <c r="K340" s="292" t="s">
        <v>787</v>
      </c>
      <c r="L340" s="292" t="s">
        <v>213</v>
      </c>
    </row>
    <row r="341" spans="1:12">
      <c r="A341" s="292" t="s">
        <v>49</v>
      </c>
      <c r="B341" s="405">
        <v>4972</v>
      </c>
      <c r="C341" s="292" t="s">
        <v>213</v>
      </c>
      <c r="E341" s="292" t="s">
        <v>214</v>
      </c>
      <c r="F341" s="405">
        <v>4345</v>
      </c>
      <c r="G341" s="292" t="s">
        <v>213</v>
      </c>
      <c r="I341" s="292" t="s">
        <v>49</v>
      </c>
      <c r="J341" s="292" t="s">
        <v>788</v>
      </c>
      <c r="K341" s="292" t="s">
        <v>788</v>
      </c>
      <c r="L341" s="292" t="s">
        <v>213</v>
      </c>
    </row>
    <row r="342" spans="1:12">
      <c r="A342" s="292" t="s">
        <v>49</v>
      </c>
      <c r="B342" s="405">
        <v>5602</v>
      </c>
      <c r="C342" s="292" t="s">
        <v>213</v>
      </c>
      <c r="E342" s="292" t="s">
        <v>214</v>
      </c>
      <c r="F342" s="405">
        <v>4350</v>
      </c>
      <c r="G342" s="292" t="s">
        <v>213</v>
      </c>
      <c r="I342" s="292" t="s">
        <v>49</v>
      </c>
      <c r="J342" s="292" t="s">
        <v>789</v>
      </c>
      <c r="K342" s="292" t="s">
        <v>790</v>
      </c>
      <c r="L342" s="292" t="s">
        <v>213</v>
      </c>
    </row>
    <row r="343" spans="1:12">
      <c r="A343" s="292" t="s">
        <v>49</v>
      </c>
      <c r="B343" s="405">
        <v>6035</v>
      </c>
      <c r="C343" s="292" t="s">
        <v>213</v>
      </c>
      <c r="E343" s="292" t="s">
        <v>214</v>
      </c>
      <c r="F343" s="405">
        <v>4351</v>
      </c>
      <c r="G343" s="292" t="s">
        <v>213</v>
      </c>
      <c r="I343" s="292" t="s">
        <v>49</v>
      </c>
      <c r="J343" s="292" t="s">
        <v>791</v>
      </c>
      <c r="K343" s="292" t="s">
        <v>791</v>
      </c>
      <c r="L343" s="292" t="s">
        <v>213</v>
      </c>
    </row>
    <row r="344" spans="1:12">
      <c r="A344" s="292" t="s">
        <v>49</v>
      </c>
      <c r="B344" s="405">
        <v>6280</v>
      </c>
      <c r="C344" s="292" t="s">
        <v>213</v>
      </c>
      <c r="E344" s="292" t="s">
        <v>214</v>
      </c>
      <c r="F344" s="405">
        <v>4355</v>
      </c>
      <c r="G344" s="292" t="s">
        <v>213</v>
      </c>
      <c r="I344" s="292" t="s">
        <v>49</v>
      </c>
      <c r="J344" s="292" t="s">
        <v>792</v>
      </c>
      <c r="K344" s="292" t="s">
        <v>792</v>
      </c>
      <c r="L344" s="292" t="s">
        <v>213</v>
      </c>
    </row>
    <row r="345" spans="1:12">
      <c r="A345" s="292" t="s">
        <v>49</v>
      </c>
      <c r="B345" s="405">
        <v>6443</v>
      </c>
      <c r="C345" s="292" t="s">
        <v>213</v>
      </c>
      <c r="E345" s="292" t="s">
        <v>214</v>
      </c>
      <c r="F345" s="405">
        <v>4357</v>
      </c>
      <c r="G345" s="292" t="s">
        <v>213</v>
      </c>
      <c r="I345" s="292" t="s">
        <v>49</v>
      </c>
      <c r="J345" s="292" t="s">
        <v>793</v>
      </c>
      <c r="K345" s="292" t="s">
        <v>793</v>
      </c>
      <c r="L345" s="292" t="s">
        <v>213</v>
      </c>
    </row>
    <row r="346" spans="1:12">
      <c r="A346" s="292" t="s">
        <v>49</v>
      </c>
      <c r="B346" s="405">
        <v>6896</v>
      </c>
      <c r="C346" s="292" t="s">
        <v>213</v>
      </c>
      <c r="E346" s="292" t="s">
        <v>214</v>
      </c>
      <c r="F346" s="405">
        <v>4401</v>
      </c>
      <c r="G346" s="292" t="s">
        <v>213</v>
      </c>
      <c r="I346" s="292" t="s">
        <v>49</v>
      </c>
      <c r="J346" s="292" t="s">
        <v>794</v>
      </c>
      <c r="K346" s="292" t="s">
        <v>795</v>
      </c>
      <c r="L346" s="292" t="s">
        <v>213</v>
      </c>
    </row>
    <row r="347" spans="1:12">
      <c r="A347" s="292" t="s">
        <v>49</v>
      </c>
      <c r="B347" s="405">
        <v>1225</v>
      </c>
      <c r="C347" s="292" t="s">
        <v>213</v>
      </c>
      <c r="E347" s="292" t="s">
        <v>214</v>
      </c>
      <c r="F347" s="405">
        <v>4412</v>
      </c>
      <c r="G347" s="292" t="s">
        <v>213</v>
      </c>
      <c r="I347" s="292" t="s">
        <v>49</v>
      </c>
      <c r="J347" s="292" t="s">
        <v>796</v>
      </c>
      <c r="K347" s="292" t="s">
        <v>797</v>
      </c>
      <c r="L347" s="292" t="s">
        <v>213</v>
      </c>
    </row>
    <row r="348" spans="1:12">
      <c r="A348" s="292" t="s">
        <v>49</v>
      </c>
      <c r="B348" s="405">
        <v>1516</v>
      </c>
      <c r="C348" s="292" t="s">
        <v>213</v>
      </c>
      <c r="E348" s="292" t="s">
        <v>214</v>
      </c>
      <c r="F348" s="405">
        <v>4415</v>
      </c>
      <c r="G348" s="292" t="s">
        <v>213</v>
      </c>
      <c r="I348" s="292" t="s">
        <v>49</v>
      </c>
      <c r="J348" s="292" t="s">
        <v>798</v>
      </c>
      <c r="K348" s="292" t="s">
        <v>799</v>
      </c>
      <c r="L348" s="292" t="s">
        <v>213</v>
      </c>
    </row>
    <row r="349" spans="1:12">
      <c r="A349" s="292" t="s">
        <v>49</v>
      </c>
      <c r="B349" s="405">
        <v>1966</v>
      </c>
      <c r="C349" s="292" t="s">
        <v>213</v>
      </c>
      <c r="E349" s="292" t="s">
        <v>214</v>
      </c>
      <c r="F349" s="405">
        <v>4419</v>
      </c>
      <c r="G349" s="292" t="s">
        <v>213</v>
      </c>
      <c r="I349" s="292" t="s">
        <v>49</v>
      </c>
      <c r="J349" s="292" t="s">
        <v>800</v>
      </c>
      <c r="K349" s="292" t="s">
        <v>801</v>
      </c>
      <c r="L349" s="292" t="s">
        <v>213</v>
      </c>
    </row>
    <row r="350" spans="1:12">
      <c r="A350" s="292" t="s">
        <v>49</v>
      </c>
      <c r="B350" s="405">
        <v>2635</v>
      </c>
      <c r="C350" s="292" t="s">
        <v>213</v>
      </c>
      <c r="E350" s="292" t="s">
        <v>214</v>
      </c>
      <c r="F350" s="405">
        <v>4444</v>
      </c>
      <c r="G350" s="292" t="s">
        <v>213</v>
      </c>
      <c r="I350" s="292" t="s">
        <v>49</v>
      </c>
      <c r="J350" s="292" t="s">
        <v>802</v>
      </c>
      <c r="K350" s="292" t="s">
        <v>803</v>
      </c>
      <c r="L350" s="292" t="s">
        <v>213</v>
      </c>
    </row>
    <row r="351" spans="1:12">
      <c r="A351" s="292" t="s">
        <v>49</v>
      </c>
      <c r="B351" s="405">
        <v>2818</v>
      </c>
      <c r="C351" s="292" t="s">
        <v>213</v>
      </c>
      <c r="E351" s="292" t="s">
        <v>214</v>
      </c>
      <c r="F351" s="405">
        <v>4456</v>
      </c>
      <c r="G351" s="292" t="s">
        <v>213</v>
      </c>
      <c r="I351" s="292" t="s">
        <v>49</v>
      </c>
      <c r="J351" s="292" t="s">
        <v>804</v>
      </c>
      <c r="K351" s="292" t="s">
        <v>804</v>
      </c>
      <c r="L351" s="292" t="s">
        <v>213</v>
      </c>
    </row>
    <row r="352" spans="1:12">
      <c r="A352" s="292" t="s">
        <v>49</v>
      </c>
      <c r="B352" s="405">
        <v>3257</v>
      </c>
      <c r="C352" s="292" t="s">
        <v>213</v>
      </c>
      <c r="E352" s="292" t="s">
        <v>214</v>
      </c>
      <c r="F352" s="405">
        <v>4468</v>
      </c>
      <c r="G352" s="292" t="s">
        <v>213</v>
      </c>
      <c r="I352" s="292" t="s">
        <v>49</v>
      </c>
      <c r="J352" s="292" t="s">
        <v>805</v>
      </c>
      <c r="K352" s="292" t="s">
        <v>806</v>
      </c>
      <c r="L352" s="292" t="s">
        <v>213</v>
      </c>
    </row>
    <row r="353" spans="1:12">
      <c r="A353" s="292" t="s">
        <v>49</v>
      </c>
      <c r="B353" s="405">
        <v>3824</v>
      </c>
      <c r="C353" s="292" t="s">
        <v>213</v>
      </c>
      <c r="E353" s="292" t="s">
        <v>214</v>
      </c>
      <c r="F353" s="405">
        <v>4473</v>
      </c>
      <c r="G353" s="292" t="s">
        <v>213</v>
      </c>
      <c r="I353" s="292" t="s">
        <v>49</v>
      </c>
      <c r="J353" s="292" t="s">
        <v>807</v>
      </c>
      <c r="K353" s="292" t="s">
        <v>808</v>
      </c>
      <c r="L353" s="292" t="s">
        <v>213</v>
      </c>
    </row>
    <row r="354" spans="1:12">
      <c r="A354" s="292" t="s">
        <v>49</v>
      </c>
      <c r="B354" s="405">
        <v>4222</v>
      </c>
      <c r="C354" s="292" t="s">
        <v>213</v>
      </c>
      <c r="E354" s="292" t="s">
        <v>214</v>
      </c>
      <c r="F354" s="405">
        <v>4474</v>
      </c>
      <c r="G354" s="292" t="s">
        <v>213</v>
      </c>
      <c r="I354" s="292" t="s">
        <v>49</v>
      </c>
      <c r="J354" s="292" t="s">
        <v>809</v>
      </c>
      <c r="K354" s="292" t="s">
        <v>809</v>
      </c>
      <c r="L354" s="292" t="s">
        <v>213</v>
      </c>
    </row>
    <row r="355" spans="1:12">
      <c r="A355" s="292" t="s">
        <v>49</v>
      </c>
      <c r="B355" s="405">
        <v>4474</v>
      </c>
      <c r="C355" s="292" t="s">
        <v>213</v>
      </c>
      <c r="E355" s="292" t="s">
        <v>214</v>
      </c>
      <c r="F355" s="405">
        <v>4496</v>
      </c>
      <c r="G355" s="292" t="s">
        <v>213</v>
      </c>
      <c r="I355" s="292" t="s">
        <v>49</v>
      </c>
      <c r="J355" s="292" t="s">
        <v>810</v>
      </c>
      <c r="K355" s="292" t="s">
        <v>811</v>
      </c>
      <c r="L355" s="292" t="s">
        <v>213</v>
      </c>
    </row>
    <row r="356" spans="1:12">
      <c r="A356" s="292" t="s">
        <v>49</v>
      </c>
      <c r="B356" s="405">
        <v>4981</v>
      </c>
      <c r="C356" s="292" t="s">
        <v>213</v>
      </c>
      <c r="E356" s="292" t="s">
        <v>214</v>
      </c>
      <c r="F356" s="405">
        <v>4530</v>
      </c>
      <c r="G356" s="292" t="s">
        <v>213</v>
      </c>
      <c r="I356" s="292" t="s">
        <v>49</v>
      </c>
      <c r="J356" s="292" t="s">
        <v>812</v>
      </c>
      <c r="K356" s="292" t="s">
        <v>812</v>
      </c>
      <c r="L356" s="292" t="s">
        <v>213</v>
      </c>
    </row>
    <row r="357" spans="1:12">
      <c r="A357" s="292" t="s">
        <v>49</v>
      </c>
      <c r="B357" s="405">
        <v>5641</v>
      </c>
      <c r="C357" s="292" t="s">
        <v>213</v>
      </c>
      <c r="E357" s="292" t="s">
        <v>214</v>
      </c>
      <c r="F357" s="405">
        <v>4537</v>
      </c>
      <c r="G357" s="292" t="s">
        <v>213</v>
      </c>
      <c r="I357" s="292" t="s">
        <v>49</v>
      </c>
      <c r="J357" s="292" t="s">
        <v>813</v>
      </c>
      <c r="K357" s="292" t="s">
        <v>814</v>
      </c>
      <c r="L357" s="292" t="s">
        <v>213</v>
      </c>
    </row>
    <row r="358" spans="1:12">
      <c r="A358" s="292" t="s">
        <v>49</v>
      </c>
      <c r="B358" s="405">
        <v>6039</v>
      </c>
      <c r="C358" s="292" t="s">
        <v>213</v>
      </c>
      <c r="E358" s="292" t="s">
        <v>214</v>
      </c>
      <c r="F358" s="405">
        <v>4538</v>
      </c>
      <c r="G358" s="292" t="s">
        <v>213</v>
      </c>
      <c r="I358" s="292" t="s">
        <v>49</v>
      </c>
      <c r="J358" s="292" t="s">
        <v>815</v>
      </c>
      <c r="K358" s="292" t="s">
        <v>815</v>
      </c>
      <c r="L358" s="292" t="s">
        <v>213</v>
      </c>
    </row>
    <row r="359" spans="1:12">
      <c r="A359" s="292" t="s">
        <v>49</v>
      </c>
      <c r="B359" s="405">
        <v>6330</v>
      </c>
      <c r="C359" s="292" t="s">
        <v>213</v>
      </c>
      <c r="E359" s="292" t="s">
        <v>214</v>
      </c>
      <c r="F359" s="405">
        <v>4541</v>
      </c>
      <c r="G359" s="292" t="s">
        <v>213</v>
      </c>
      <c r="I359" s="292" t="s">
        <v>49</v>
      </c>
      <c r="J359" s="292" t="s">
        <v>816</v>
      </c>
      <c r="K359" s="292" t="s">
        <v>817</v>
      </c>
      <c r="L359" s="292" t="s">
        <v>213</v>
      </c>
    </row>
    <row r="360" spans="1:12">
      <c r="A360" s="292" t="s">
        <v>49</v>
      </c>
      <c r="B360" s="405">
        <v>6447</v>
      </c>
      <c r="C360" s="292" t="s">
        <v>213</v>
      </c>
      <c r="E360" s="292" t="s">
        <v>214</v>
      </c>
      <c r="F360" s="405">
        <v>4543</v>
      </c>
      <c r="G360" s="292" t="s">
        <v>213</v>
      </c>
      <c r="I360" s="292" t="s">
        <v>49</v>
      </c>
      <c r="J360" s="292" t="s">
        <v>818</v>
      </c>
      <c r="K360" s="292" t="s">
        <v>818</v>
      </c>
      <c r="L360" s="292" t="s">
        <v>213</v>
      </c>
    </row>
    <row r="361" spans="1:12">
      <c r="A361" s="292" t="s">
        <v>49</v>
      </c>
      <c r="B361" s="405">
        <v>6897</v>
      </c>
      <c r="C361" s="292" t="s">
        <v>213</v>
      </c>
      <c r="E361" s="292" t="s">
        <v>214</v>
      </c>
      <c r="F361" s="405">
        <v>4553</v>
      </c>
      <c r="G361" s="292" t="s">
        <v>213</v>
      </c>
      <c r="I361" s="292" t="s">
        <v>49</v>
      </c>
      <c r="J361" s="292" t="s">
        <v>819</v>
      </c>
      <c r="K361" s="292" t="s">
        <v>820</v>
      </c>
      <c r="L361" s="292" t="s">
        <v>213</v>
      </c>
    </row>
    <row r="362" spans="1:12">
      <c r="A362" s="292" t="s">
        <v>49</v>
      </c>
      <c r="B362" s="405">
        <v>1226</v>
      </c>
      <c r="C362" s="292" t="s">
        <v>213</v>
      </c>
      <c r="E362" s="292" t="s">
        <v>214</v>
      </c>
      <c r="F362" s="405">
        <v>4565</v>
      </c>
      <c r="G362" s="292" t="s">
        <v>213</v>
      </c>
      <c r="I362" s="292" t="s">
        <v>49</v>
      </c>
      <c r="J362" s="292" t="s">
        <v>821</v>
      </c>
      <c r="K362" s="292" t="s">
        <v>821</v>
      </c>
      <c r="L362" s="292" t="s">
        <v>213</v>
      </c>
    </row>
    <row r="363" spans="1:12">
      <c r="A363" s="292" t="s">
        <v>49</v>
      </c>
      <c r="B363" s="405">
        <v>1518</v>
      </c>
      <c r="C363" s="292" t="s">
        <v>213</v>
      </c>
      <c r="E363" s="292" t="s">
        <v>214</v>
      </c>
      <c r="F363" s="405">
        <v>4573</v>
      </c>
      <c r="G363" s="292" t="s">
        <v>213</v>
      </c>
      <c r="I363" s="292" t="s">
        <v>49</v>
      </c>
      <c r="J363" s="292" t="s">
        <v>822</v>
      </c>
      <c r="K363" s="292" t="s">
        <v>823</v>
      </c>
      <c r="L363" s="292" t="s">
        <v>213</v>
      </c>
    </row>
    <row r="364" spans="1:12">
      <c r="A364" s="292" t="s">
        <v>49</v>
      </c>
      <c r="B364" s="405">
        <v>1969</v>
      </c>
      <c r="C364" s="292" t="s">
        <v>213</v>
      </c>
      <c r="E364" s="292" t="s">
        <v>214</v>
      </c>
      <c r="F364" s="405">
        <v>4579</v>
      </c>
      <c r="G364" s="292" t="s">
        <v>213</v>
      </c>
      <c r="I364" s="292" t="s">
        <v>49</v>
      </c>
      <c r="J364" s="292" t="s">
        <v>824</v>
      </c>
      <c r="K364" s="292" t="s">
        <v>824</v>
      </c>
      <c r="L364" s="292" t="s">
        <v>213</v>
      </c>
    </row>
    <row r="365" spans="1:12">
      <c r="A365" s="292" t="s">
        <v>49</v>
      </c>
      <c r="B365" s="405">
        <v>2638</v>
      </c>
      <c r="C365" s="292" t="s">
        <v>213</v>
      </c>
      <c r="E365" s="292" t="s">
        <v>214</v>
      </c>
      <c r="F365" s="405">
        <v>4609</v>
      </c>
      <c r="G365" s="292" t="s">
        <v>213</v>
      </c>
      <c r="I365" s="292" t="s">
        <v>49</v>
      </c>
      <c r="J365" s="292" t="s">
        <v>825</v>
      </c>
      <c r="K365" s="292" t="s">
        <v>826</v>
      </c>
      <c r="L365" s="292" t="s">
        <v>213</v>
      </c>
    </row>
    <row r="366" spans="1:12">
      <c r="A366" s="292" t="s">
        <v>49</v>
      </c>
      <c r="B366" s="405">
        <v>2829</v>
      </c>
      <c r="C366" s="292" t="s">
        <v>213</v>
      </c>
      <c r="E366" s="292" t="s">
        <v>214</v>
      </c>
      <c r="F366" s="405">
        <v>4637</v>
      </c>
      <c r="G366" s="292" t="s">
        <v>213</v>
      </c>
      <c r="I366" s="292" t="s">
        <v>49</v>
      </c>
      <c r="J366" s="292" t="s">
        <v>827</v>
      </c>
      <c r="K366" s="292" t="s">
        <v>827</v>
      </c>
      <c r="L366" s="292" t="s">
        <v>213</v>
      </c>
    </row>
    <row r="367" spans="1:12">
      <c r="A367" s="292" t="s">
        <v>49</v>
      </c>
      <c r="B367" s="405">
        <v>3258</v>
      </c>
      <c r="C367" s="292" t="s">
        <v>213</v>
      </c>
      <c r="E367" s="292" t="s">
        <v>214</v>
      </c>
      <c r="F367" s="405">
        <v>4662</v>
      </c>
      <c r="G367" s="292" t="s">
        <v>213</v>
      </c>
      <c r="I367" s="292" t="s">
        <v>49</v>
      </c>
      <c r="J367" s="292" t="s">
        <v>828</v>
      </c>
      <c r="K367" s="292" t="s">
        <v>829</v>
      </c>
      <c r="L367" s="292" t="s">
        <v>213</v>
      </c>
    </row>
    <row r="368" spans="1:12">
      <c r="A368" s="292" t="s">
        <v>49</v>
      </c>
      <c r="B368" s="405">
        <v>3825</v>
      </c>
      <c r="C368" s="292" t="s">
        <v>213</v>
      </c>
      <c r="E368" s="292" t="s">
        <v>214</v>
      </c>
      <c r="F368" s="405">
        <v>4665</v>
      </c>
      <c r="G368" s="292" t="s">
        <v>213</v>
      </c>
      <c r="I368" s="292" t="s">
        <v>49</v>
      </c>
      <c r="J368" s="292" t="s">
        <v>830</v>
      </c>
      <c r="K368" s="292" t="s">
        <v>830</v>
      </c>
      <c r="L368" s="292" t="s">
        <v>213</v>
      </c>
    </row>
    <row r="369" spans="1:12">
      <c r="A369" s="292" t="s">
        <v>49</v>
      </c>
      <c r="B369" s="405">
        <v>4225</v>
      </c>
      <c r="C369" s="292" t="s">
        <v>213</v>
      </c>
      <c r="E369" s="292" t="s">
        <v>214</v>
      </c>
      <c r="F369" s="405">
        <v>4669</v>
      </c>
      <c r="G369" s="292" t="s">
        <v>213</v>
      </c>
      <c r="I369" s="292" t="s">
        <v>49</v>
      </c>
      <c r="J369" s="292" t="s">
        <v>831</v>
      </c>
      <c r="K369" s="292" t="s">
        <v>832</v>
      </c>
      <c r="L369" s="292" t="s">
        <v>213</v>
      </c>
    </row>
    <row r="370" spans="1:12">
      <c r="A370" s="292" t="s">
        <v>49</v>
      </c>
      <c r="B370" s="405">
        <v>4496</v>
      </c>
      <c r="C370" s="292" t="s">
        <v>213</v>
      </c>
      <c r="E370" s="292" t="s">
        <v>214</v>
      </c>
      <c r="F370" s="405">
        <v>4672</v>
      </c>
      <c r="G370" s="292" t="s">
        <v>213</v>
      </c>
      <c r="I370" s="292" t="s">
        <v>49</v>
      </c>
      <c r="J370" s="292" t="s">
        <v>833</v>
      </c>
      <c r="K370" s="292" t="s">
        <v>833</v>
      </c>
      <c r="L370" s="292" t="s">
        <v>213</v>
      </c>
    </row>
    <row r="371" spans="1:12">
      <c r="A371" s="292" t="s">
        <v>49</v>
      </c>
      <c r="B371" s="405">
        <v>4992</v>
      </c>
      <c r="C371" s="292" t="s">
        <v>213</v>
      </c>
      <c r="E371" s="292" t="s">
        <v>214</v>
      </c>
      <c r="F371" s="405">
        <v>4675</v>
      </c>
      <c r="G371" s="292" t="s">
        <v>213</v>
      </c>
      <c r="I371" s="292" t="s">
        <v>49</v>
      </c>
      <c r="J371" s="292" t="s">
        <v>834</v>
      </c>
      <c r="K371" s="292" t="s">
        <v>835</v>
      </c>
      <c r="L371" s="292" t="s">
        <v>213</v>
      </c>
    </row>
    <row r="372" spans="1:12">
      <c r="A372" s="292" t="s">
        <v>49</v>
      </c>
      <c r="B372" s="405">
        <v>5649</v>
      </c>
      <c r="C372" s="292" t="s">
        <v>213</v>
      </c>
      <c r="E372" s="292" t="s">
        <v>214</v>
      </c>
      <c r="F372" s="405">
        <v>4690</v>
      </c>
      <c r="G372" s="292" t="s">
        <v>213</v>
      </c>
      <c r="I372" s="292" t="s">
        <v>49</v>
      </c>
      <c r="J372" s="292" t="s">
        <v>836</v>
      </c>
      <c r="K372" s="292" t="s">
        <v>836</v>
      </c>
      <c r="L372" s="292" t="s">
        <v>213</v>
      </c>
    </row>
    <row r="373" spans="1:12">
      <c r="A373" s="292" t="s">
        <v>49</v>
      </c>
      <c r="B373" s="405">
        <v>6043</v>
      </c>
      <c r="C373" s="292" t="s">
        <v>213</v>
      </c>
      <c r="E373" s="292" t="s">
        <v>214</v>
      </c>
      <c r="F373" s="405">
        <v>4738</v>
      </c>
      <c r="G373" s="292" t="s">
        <v>213</v>
      </c>
      <c r="I373" s="292" t="s">
        <v>49</v>
      </c>
      <c r="J373" s="292" t="s">
        <v>837</v>
      </c>
      <c r="K373" s="292" t="s">
        <v>838</v>
      </c>
      <c r="L373" s="292" t="s">
        <v>213</v>
      </c>
    </row>
    <row r="374" spans="1:12">
      <c r="A374" s="292" t="s">
        <v>49</v>
      </c>
      <c r="B374" s="405">
        <v>6331</v>
      </c>
      <c r="C374" s="292" t="s">
        <v>213</v>
      </c>
      <c r="E374" s="292" t="s">
        <v>214</v>
      </c>
      <c r="F374" s="405">
        <v>4740</v>
      </c>
      <c r="G374" s="292" t="s">
        <v>213</v>
      </c>
      <c r="I374" s="292" t="s">
        <v>49</v>
      </c>
      <c r="J374" s="292" t="s">
        <v>839</v>
      </c>
      <c r="K374" s="292" t="s">
        <v>839</v>
      </c>
      <c r="L374" s="292" t="s">
        <v>213</v>
      </c>
    </row>
    <row r="375" spans="1:12">
      <c r="A375" s="292" t="s">
        <v>49</v>
      </c>
      <c r="B375" s="405">
        <v>6469</v>
      </c>
      <c r="C375" s="292" t="s">
        <v>213</v>
      </c>
      <c r="E375" s="292" t="s">
        <v>214</v>
      </c>
      <c r="F375" s="405">
        <v>4742</v>
      </c>
      <c r="G375" s="292" t="s">
        <v>213</v>
      </c>
      <c r="I375" s="292" t="s">
        <v>49</v>
      </c>
      <c r="J375" s="292" t="s">
        <v>840</v>
      </c>
      <c r="K375" s="292" t="s">
        <v>841</v>
      </c>
      <c r="L375" s="292" t="s">
        <v>213</v>
      </c>
    </row>
    <row r="376" spans="1:12">
      <c r="A376" s="292" t="s">
        <v>49</v>
      </c>
      <c r="B376" s="405">
        <v>6903</v>
      </c>
      <c r="C376" s="292" t="s">
        <v>213</v>
      </c>
      <c r="E376" s="292" t="s">
        <v>214</v>
      </c>
      <c r="F376" s="405">
        <v>4751</v>
      </c>
      <c r="G376" s="292" t="s">
        <v>213</v>
      </c>
      <c r="I376" s="292" t="s">
        <v>49</v>
      </c>
      <c r="J376" s="292" t="s">
        <v>842</v>
      </c>
      <c r="K376" s="292" t="s">
        <v>842</v>
      </c>
      <c r="L376" s="292" t="s">
        <v>213</v>
      </c>
    </row>
    <row r="377" spans="1:12">
      <c r="A377" s="292" t="s">
        <v>49</v>
      </c>
      <c r="B377" s="405">
        <v>1227</v>
      </c>
      <c r="C377" s="292" t="s">
        <v>213</v>
      </c>
      <c r="E377" s="292" t="s">
        <v>214</v>
      </c>
      <c r="F377" s="405">
        <v>4769</v>
      </c>
      <c r="G377" s="292" t="s">
        <v>213</v>
      </c>
      <c r="I377" s="292" t="s">
        <v>49</v>
      </c>
      <c r="J377" s="292" t="s">
        <v>843</v>
      </c>
      <c r="K377" s="292" t="s">
        <v>844</v>
      </c>
      <c r="L377" s="292" t="s">
        <v>213</v>
      </c>
    </row>
    <row r="378" spans="1:12">
      <c r="A378" s="292" t="s">
        <v>49</v>
      </c>
      <c r="B378" s="405">
        <v>1521</v>
      </c>
      <c r="C378" s="292" t="s">
        <v>213</v>
      </c>
      <c r="E378" s="292" t="s">
        <v>214</v>
      </c>
      <c r="F378" s="405">
        <v>4843</v>
      </c>
      <c r="G378" s="292" t="s">
        <v>213</v>
      </c>
      <c r="I378" s="292" t="s">
        <v>49</v>
      </c>
      <c r="J378" s="292" t="s">
        <v>845</v>
      </c>
      <c r="K378" s="292" t="s">
        <v>846</v>
      </c>
      <c r="L378" s="292" t="s">
        <v>213</v>
      </c>
    </row>
    <row r="379" spans="1:12">
      <c r="A379" s="292" t="s">
        <v>49</v>
      </c>
      <c r="B379" s="405">
        <v>1982</v>
      </c>
      <c r="C379" s="292" t="s">
        <v>213</v>
      </c>
      <c r="E379" s="292" t="s">
        <v>214</v>
      </c>
      <c r="F379" s="405">
        <v>4849</v>
      </c>
      <c r="G379" s="292" t="s">
        <v>213</v>
      </c>
      <c r="I379" s="292" t="s">
        <v>49</v>
      </c>
      <c r="J379" s="292" t="s">
        <v>847</v>
      </c>
      <c r="K379" s="292" t="s">
        <v>848</v>
      </c>
      <c r="L379" s="292" t="s">
        <v>213</v>
      </c>
    </row>
    <row r="380" spans="1:12">
      <c r="A380" s="292" t="s">
        <v>49</v>
      </c>
      <c r="B380" s="405">
        <v>2639</v>
      </c>
      <c r="C380" s="292" t="s">
        <v>213</v>
      </c>
      <c r="E380" s="292" t="s">
        <v>214</v>
      </c>
      <c r="F380" s="405">
        <v>4850</v>
      </c>
      <c r="G380" s="292" t="s">
        <v>213</v>
      </c>
      <c r="I380" s="292" t="s">
        <v>49</v>
      </c>
      <c r="J380" s="292" t="s">
        <v>849</v>
      </c>
      <c r="K380" s="292" t="s">
        <v>850</v>
      </c>
      <c r="L380" s="292" t="s">
        <v>213</v>
      </c>
    </row>
    <row r="381" spans="1:12">
      <c r="A381" s="292" t="s">
        <v>49</v>
      </c>
      <c r="B381" s="405">
        <v>2835</v>
      </c>
      <c r="C381" s="292" t="s">
        <v>213</v>
      </c>
      <c r="E381" s="292" t="s">
        <v>214</v>
      </c>
      <c r="F381" s="405">
        <v>4854</v>
      </c>
      <c r="G381" s="292" t="s">
        <v>213</v>
      </c>
      <c r="I381" s="292" t="s">
        <v>49</v>
      </c>
      <c r="J381" s="292" t="s">
        <v>851</v>
      </c>
      <c r="K381" s="292" t="s">
        <v>852</v>
      </c>
      <c r="L381" s="292" t="s">
        <v>213</v>
      </c>
    </row>
    <row r="382" spans="1:12">
      <c r="A382" s="292" t="s">
        <v>49</v>
      </c>
      <c r="B382" s="405">
        <v>3264</v>
      </c>
      <c r="C382" s="292" t="s">
        <v>213</v>
      </c>
      <c r="E382" s="292" t="s">
        <v>214</v>
      </c>
      <c r="F382" s="405">
        <v>4856</v>
      </c>
      <c r="G382" s="292" t="s">
        <v>213</v>
      </c>
      <c r="I382" s="292" t="s">
        <v>49</v>
      </c>
      <c r="J382" s="292" t="s">
        <v>853</v>
      </c>
      <c r="K382" s="292" t="s">
        <v>853</v>
      </c>
      <c r="L382" s="292" t="s">
        <v>213</v>
      </c>
    </row>
    <row r="383" spans="1:12">
      <c r="A383" s="292" t="s">
        <v>49</v>
      </c>
      <c r="B383" s="405">
        <v>3827</v>
      </c>
      <c r="C383" s="292" t="s">
        <v>213</v>
      </c>
      <c r="E383" s="292" t="s">
        <v>214</v>
      </c>
      <c r="F383" s="405">
        <v>4861</v>
      </c>
      <c r="G383" s="292" t="s">
        <v>213</v>
      </c>
      <c r="I383" s="292" t="s">
        <v>49</v>
      </c>
      <c r="J383" s="292" t="s">
        <v>854</v>
      </c>
      <c r="K383" s="292" t="s">
        <v>855</v>
      </c>
      <c r="L383" s="292" t="s">
        <v>213</v>
      </c>
    </row>
    <row r="384" spans="1:12">
      <c r="A384" s="292" t="s">
        <v>49</v>
      </c>
      <c r="B384" s="405">
        <v>4228</v>
      </c>
      <c r="C384" s="292" t="s">
        <v>213</v>
      </c>
      <c r="E384" s="292" t="s">
        <v>214</v>
      </c>
      <c r="F384" s="405">
        <v>4865</v>
      </c>
      <c r="G384" s="292" t="s">
        <v>213</v>
      </c>
      <c r="I384" s="292" t="s">
        <v>49</v>
      </c>
      <c r="J384" s="292" t="s">
        <v>856</v>
      </c>
      <c r="K384" s="292" t="s">
        <v>856</v>
      </c>
      <c r="L384" s="292" t="s">
        <v>213</v>
      </c>
    </row>
    <row r="385" spans="1:12">
      <c r="A385" s="292" t="s">
        <v>49</v>
      </c>
      <c r="B385" s="405">
        <v>4530</v>
      </c>
      <c r="C385" s="292" t="s">
        <v>213</v>
      </c>
      <c r="E385" s="292" t="s">
        <v>214</v>
      </c>
      <c r="F385" s="405">
        <v>4915</v>
      </c>
      <c r="G385" s="292" t="s">
        <v>213</v>
      </c>
      <c r="I385" s="292" t="s">
        <v>49</v>
      </c>
      <c r="J385" s="292" t="s">
        <v>857</v>
      </c>
      <c r="K385" s="292" t="s">
        <v>858</v>
      </c>
      <c r="L385" s="292" t="s">
        <v>213</v>
      </c>
    </row>
    <row r="386" spans="1:12">
      <c r="A386" s="292" t="s">
        <v>49</v>
      </c>
      <c r="B386" s="405">
        <v>5001</v>
      </c>
      <c r="C386" s="292" t="s">
        <v>213</v>
      </c>
      <c r="E386" s="292" t="s">
        <v>214</v>
      </c>
      <c r="F386" s="405">
        <v>4917</v>
      </c>
      <c r="G386" s="292" t="s">
        <v>213</v>
      </c>
      <c r="I386" s="292" t="s">
        <v>49</v>
      </c>
      <c r="J386" s="292" t="s">
        <v>859</v>
      </c>
      <c r="K386" s="292" t="s">
        <v>859</v>
      </c>
      <c r="L386" s="292" t="s">
        <v>213</v>
      </c>
    </row>
    <row r="387" spans="1:12">
      <c r="A387" s="292" t="s">
        <v>49</v>
      </c>
      <c r="B387" s="405">
        <v>5654</v>
      </c>
      <c r="C387" s="292" t="s">
        <v>213</v>
      </c>
      <c r="E387" s="292" t="s">
        <v>214</v>
      </c>
      <c r="F387" s="405">
        <v>4918</v>
      </c>
      <c r="G387" s="292" t="s">
        <v>213</v>
      </c>
      <c r="I387" s="292" t="s">
        <v>49</v>
      </c>
      <c r="J387" s="292" t="s">
        <v>860</v>
      </c>
      <c r="K387" s="292" t="s">
        <v>861</v>
      </c>
      <c r="L387" s="292" t="s">
        <v>213</v>
      </c>
    </row>
    <row r="388" spans="1:12">
      <c r="A388" s="292" t="s">
        <v>49</v>
      </c>
      <c r="B388" s="405">
        <v>6057</v>
      </c>
      <c r="C388" s="292" t="s">
        <v>213</v>
      </c>
      <c r="E388" s="292" t="s">
        <v>214</v>
      </c>
      <c r="F388" s="405">
        <v>4927</v>
      </c>
      <c r="G388" s="292" t="s">
        <v>213</v>
      </c>
      <c r="I388" s="292" t="s">
        <v>49</v>
      </c>
      <c r="J388" s="292" t="s">
        <v>862</v>
      </c>
      <c r="K388" s="292" t="s">
        <v>862</v>
      </c>
      <c r="L388" s="292" t="s">
        <v>213</v>
      </c>
    </row>
    <row r="389" spans="1:12">
      <c r="A389" s="292" t="s">
        <v>49</v>
      </c>
      <c r="B389" s="405">
        <v>6333</v>
      </c>
      <c r="C389" s="292" t="s">
        <v>213</v>
      </c>
      <c r="E389" s="292" t="s">
        <v>214</v>
      </c>
      <c r="F389" s="405">
        <v>4933</v>
      </c>
      <c r="G389" s="292" t="s">
        <v>213</v>
      </c>
      <c r="I389" s="292" t="s">
        <v>49</v>
      </c>
      <c r="J389" s="292" t="s">
        <v>863</v>
      </c>
      <c r="K389" s="292" t="s">
        <v>864</v>
      </c>
      <c r="L389" s="292" t="s">
        <v>213</v>
      </c>
    </row>
    <row r="390" spans="1:12">
      <c r="A390" s="292" t="s">
        <v>49</v>
      </c>
      <c r="B390" s="405">
        <v>6470</v>
      </c>
      <c r="C390" s="292" t="s">
        <v>213</v>
      </c>
      <c r="E390" s="292" t="s">
        <v>214</v>
      </c>
      <c r="F390" s="405">
        <v>4937</v>
      </c>
      <c r="G390" s="292" t="s">
        <v>213</v>
      </c>
      <c r="I390" s="292" t="s">
        <v>49</v>
      </c>
      <c r="J390" s="292" t="s">
        <v>865</v>
      </c>
      <c r="K390" s="292" t="s">
        <v>865</v>
      </c>
      <c r="L390" s="292" t="s">
        <v>213</v>
      </c>
    </row>
    <row r="391" spans="1:12">
      <c r="A391" s="292" t="s">
        <v>49</v>
      </c>
      <c r="B391" s="405">
        <v>7005</v>
      </c>
      <c r="C391" s="292" t="s">
        <v>213</v>
      </c>
      <c r="E391" s="292" t="s">
        <v>214</v>
      </c>
      <c r="F391" s="405">
        <v>4938</v>
      </c>
      <c r="G391" s="292" t="s">
        <v>213</v>
      </c>
      <c r="I391" s="292" t="s">
        <v>49</v>
      </c>
      <c r="J391" s="292" t="s">
        <v>866</v>
      </c>
      <c r="K391" s="292" t="s">
        <v>867</v>
      </c>
      <c r="L391" s="292" t="s">
        <v>213</v>
      </c>
    </row>
    <row r="392" spans="1:12">
      <c r="A392" s="292" t="s">
        <v>49</v>
      </c>
      <c r="B392" s="405">
        <v>1236</v>
      </c>
      <c r="C392" s="292" t="s">
        <v>213</v>
      </c>
      <c r="E392" s="292" t="s">
        <v>214</v>
      </c>
      <c r="F392" s="405">
        <v>4944</v>
      </c>
      <c r="G392" s="292" t="s">
        <v>213</v>
      </c>
      <c r="I392" s="292" t="s">
        <v>49</v>
      </c>
      <c r="J392" s="292" t="s">
        <v>868</v>
      </c>
      <c r="K392" s="292" t="s">
        <v>868</v>
      </c>
      <c r="L392" s="292" t="s">
        <v>213</v>
      </c>
    </row>
    <row r="393" spans="1:12">
      <c r="A393" s="292" t="s">
        <v>49</v>
      </c>
      <c r="B393" s="405">
        <v>1522</v>
      </c>
      <c r="C393" s="292" t="s">
        <v>213</v>
      </c>
      <c r="E393" s="292" t="s">
        <v>214</v>
      </c>
      <c r="F393" s="405">
        <v>4962</v>
      </c>
      <c r="G393" s="292" t="s">
        <v>213</v>
      </c>
      <c r="I393" s="292" t="s">
        <v>49</v>
      </c>
      <c r="J393" s="292" t="s">
        <v>869</v>
      </c>
      <c r="K393" s="292" t="s">
        <v>869</v>
      </c>
      <c r="L393" s="292" t="s">
        <v>213</v>
      </c>
    </row>
    <row r="394" spans="1:12">
      <c r="A394" s="292" t="s">
        <v>49</v>
      </c>
      <c r="B394" s="405">
        <v>1983</v>
      </c>
      <c r="C394" s="292" t="s">
        <v>213</v>
      </c>
      <c r="E394" s="292" t="s">
        <v>214</v>
      </c>
      <c r="F394" s="405">
        <v>4963</v>
      </c>
      <c r="G394" s="292" t="s">
        <v>213</v>
      </c>
      <c r="I394" s="292" t="s">
        <v>49</v>
      </c>
      <c r="J394" s="292" t="s">
        <v>870</v>
      </c>
      <c r="K394" s="292" t="s">
        <v>871</v>
      </c>
      <c r="L394" s="292" t="s">
        <v>213</v>
      </c>
    </row>
    <row r="395" spans="1:12">
      <c r="A395" s="292" t="s">
        <v>49</v>
      </c>
      <c r="B395" s="405">
        <v>2641</v>
      </c>
      <c r="C395" s="292" t="s">
        <v>213</v>
      </c>
      <c r="E395" s="292" t="s">
        <v>214</v>
      </c>
      <c r="F395" s="405">
        <v>4972</v>
      </c>
      <c r="G395" s="292" t="s">
        <v>213</v>
      </c>
      <c r="I395" s="292" t="s">
        <v>49</v>
      </c>
      <c r="J395" s="292" t="s">
        <v>872</v>
      </c>
      <c r="K395" s="292" t="s">
        <v>872</v>
      </c>
      <c r="L395" s="292" t="s">
        <v>213</v>
      </c>
    </row>
    <row r="396" spans="1:12">
      <c r="A396" s="292" t="s">
        <v>49</v>
      </c>
      <c r="B396" s="405">
        <v>2836</v>
      </c>
      <c r="C396" s="292" t="s">
        <v>213</v>
      </c>
      <c r="E396" s="292" t="s">
        <v>214</v>
      </c>
      <c r="F396" s="405">
        <v>4981</v>
      </c>
      <c r="G396" s="292" t="s">
        <v>213</v>
      </c>
      <c r="I396" s="292" t="s">
        <v>49</v>
      </c>
      <c r="J396" s="292" t="s">
        <v>873</v>
      </c>
      <c r="K396" s="292" t="s">
        <v>874</v>
      </c>
      <c r="L396" s="292" t="s">
        <v>213</v>
      </c>
    </row>
    <row r="397" spans="1:12">
      <c r="A397" s="292" t="s">
        <v>49</v>
      </c>
      <c r="B397" s="405">
        <v>3275</v>
      </c>
      <c r="C397" s="292" t="s">
        <v>213</v>
      </c>
      <c r="E397" s="292" t="s">
        <v>214</v>
      </c>
      <c r="F397" s="405">
        <v>4992</v>
      </c>
      <c r="G397" s="292" t="s">
        <v>213</v>
      </c>
      <c r="I397" s="292" t="s">
        <v>49</v>
      </c>
      <c r="J397" s="292" t="s">
        <v>875</v>
      </c>
      <c r="K397" s="292" t="s">
        <v>875</v>
      </c>
      <c r="L397" s="292" t="s">
        <v>213</v>
      </c>
    </row>
    <row r="398" spans="1:12">
      <c r="A398" s="292" t="s">
        <v>49</v>
      </c>
      <c r="B398" s="405">
        <v>3838</v>
      </c>
      <c r="C398" s="292" t="s">
        <v>213</v>
      </c>
      <c r="E398" s="292" t="s">
        <v>214</v>
      </c>
      <c r="F398" s="405">
        <v>5001</v>
      </c>
      <c r="G398" s="292" t="s">
        <v>213</v>
      </c>
      <c r="I398" s="292" t="s">
        <v>49</v>
      </c>
      <c r="J398" s="292" t="s">
        <v>876</v>
      </c>
      <c r="K398" s="292" t="s">
        <v>877</v>
      </c>
      <c r="L398" s="292" t="s">
        <v>213</v>
      </c>
    </row>
    <row r="399" spans="1:12">
      <c r="A399" s="292" t="s">
        <v>49</v>
      </c>
      <c r="B399" s="405">
        <v>4230</v>
      </c>
      <c r="C399" s="292" t="s">
        <v>213</v>
      </c>
      <c r="E399" s="292" t="s">
        <v>214</v>
      </c>
      <c r="F399" s="405">
        <v>5030</v>
      </c>
      <c r="G399" s="292" t="s">
        <v>213</v>
      </c>
      <c r="I399" s="292" t="s">
        <v>49</v>
      </c>
      <c r="J399" s="292" t="s">
        <v>878</v>
      </c>
      <c r="K399" s="292" t="s">
        <v>879</v>
      </c>
      <c r="L399" s="292" t="s">
        <v>213</v>
      </c>
    </row>
    <row r="400" spans="1:12">
      <c r="A400" s="292" t="s">
        <v>49</v>
      </c>
      <c r="B400" s="405">
        <v>4537</v>
      </c>
      <c r="C400" s="292" t="s">
        <v>213</v>
      </c>
      <c r="E400" s="292" t="s">
        <v>214</v>
      </c>
      <c r="F400" s="405">
        <v>5033</v>
      </c>
      <c r="G400" s="292" t="s">
        <v>213</v>
      </c>
      <c r="I400" s="292" t="s">
        <v>49</v>
      </c>
      <c r="J400" s="292" t="s">
        <v>880</v>
      </c>
      <c r="K400" s="292" t="s">
        <v>880</v>
      </c>
      <c r="L400" s="292" t="s">
        <v>213</v>
      </c>
    </row>
    <row r="401" spans="1:12">
      <c r="A401" s="292" t="s">
        <v>49</v>
      </c>
      <c r="B401" s="405">
        <v>5030</v>
      </c>
      <c r="C401" s="292" t="s">
        <v>213</v>
      </c>
      <c r="E401" s="292" t="s">
        <v>214</v>
      </c>
      <c r="F401" s="405">
        <v>5050</v>
      </c>
      <c r="G401" s="292" t="s">
        <v>213</v>
      </c>
      <c r="I401" s="292" t="s">
        <v>49</v>
      </c>
      <c r="J401" s="292" t="s">
        <v>881</v>
      </c>
      <c r="K401" s="292" t="s">
        <v>881</v>
      </c>
      <c r="L401" s="292" t="s">
        <v>213</v>
      </c>
    </row>
    <row r="402" spans="1:12">
      <c r="A402" s="292" t="s">
        <v>49</v>
      </c>
      <c r="B402" s="405">
        <v>5656</v>
      </c>
      <c r="C402" s="292" t="s">
        <v>213</v>
      </c>
      <c r="E402" s="292" t="s">
        <v>214</v>
      </c>
      <c r="F402" s="405">
        <v>5053</v>
      </c>
      <c r="G402" s="292" t="s">
        <v>213</v>
      </c>
      <c r="I402" s="292" t="s">
        <v>49</v>
      </c>
      <c r="J402" s="292" t="s">
        <v>882</v>
      </c>
      <c r="K402" s="292" t="s">
        <v>882</v>
      </c>
      <c r="L402" s="292" t="s">
        <v>213</v>
      </c>
    </row>
    <row r="403" spans="1:12">
      <c r="A403" s="292" t="s">
        <v>49</v>
      </c>
      <c r="B403" s="405">
        <v>6059</v>
      </c>
      <c r="C403" s="292" t="s">
        <v>213</v>
      </c>
      <c r="E403" s="292" t="s">
        <v>214</v>
      </c>
      <c r="F403" s="405">
        <v>5055</v>
      </c>
      <c r="G403" s="292" t="s">
        <v>213</v>
      </c>
      <c r="I403" s="292" t="s">
        <v>49</v>
      </c>
      <c r="J403" s="292" t="s">
        <v>883</v>
      </c>
      <c r="K403" s="292" t="s">
        <v>884</v>
      </c>
      <c r="L403" s="292" t="s">
        <v>213</v>
      </c>
    </row>
    <row r="404" spans="1:12">
      <c r="A404" s="292" t="s">
        <v>49</v>
      </c>
      <c r="B404" s="405">
        <v>6335</v>
      </c>
      <c r="C404" s="292" t="s">
        <v>213</v>
      </c>
      <c r="E404" s="292" t="s">
        <v>214</v>
      </c>
      <c r="F404" s="405">
        <v>5060</v>
      </c>
      <c r="G404" s="292" t="s">
        <v>213</v>
      </c>
      <c r="I404" s="292" t="s">
        <v>49</v>
      </c>
      <c r="J404" s="292" t="s">
        <v>885</v>
      </c>
      <c r="K404" s="292" t="s">
        <v>885</v>
      </c>
      <c r="L404" s="292" t="s">
        <v>213</v>
      </c>
    </row>
    <row r="405" spans="1:12">
      <c r="A405" s="292" t="s">
        <v>49</v>
      </c>
      <c r="B405" s="405">
        <v>6474</v>
      </c>
      <c r="C405" s="292" t="s">
        <v>213</v>
      </c>
      <c r="E405" s="292" t="s">
        <v>214</v>
      </c>
      <c r="F405" s="405">
        <v>5061</v>
      </c>
      <c r="G405" s="292" t="s">
        <v>213</v>
      </c>
      <c r="I405" s="292" t="s">
        <v>49</v>
      </c>
      <c r="J405" s="292" t="s">
        <v>886</v>
      </c>
      <c r="K405" s="292" t="s">
        <v>887</v>
      </c>
      <c r="L405" s="292" t="s">
        <v>213</v>
      </c>
    </row>
    <row r="406" spans="1:12">
      <c r="A406" s="292" t="s">
        <v>49</v>
      </c>
      <c r="B406" s="405">
        <v>7045</v>
      </c>
      <c r="C406" s="292" t="s">
        <v>213</v>
      </c>
      <c r="E406" s="292" t="s">
        <v>214</v>
      </c>
      <c r="F406" s="405">
        <v>5073</v>
      </c>
      <c r="G406" s="292" t="s">
        <v>213</v>
      </c>
      <c r="I406" s="292" t="s">
        <v>49</v>
      </c>
      <c r="J406" s="292" t="s">
        <v>888</v>
      </c>
      <c r="K406" s="292" t="s">
        <v>888</v>
      </c>
      <c r="L406" s="292" t="s">
        <v>213</v>
      </c>
    </row>
    <row r="407" spans="1:12">
      <c r="A407" s="292" t="s">
        <v>49</v>
      </c>
      <c r="B407" s="405">
        <v>1240</v>
      </c>
      <c r="C407" s="292" t="s">
        <v>213</v>
      </c>
      <c r="E407" s="292" t="s">
        <v>214</v>
      </c>
      <c r="F407" s="405">
        <v>5089</v>
      </c>
      <c r="G407" s="292" t="s">
        <v>213</v>
      </c>
      <c r="I407" s="292" t="s">
        <v>49</v>
      </c>
      <c r="J407" s="292" t="s">
        <v>889</v>
      </c>
      <c r="K407" s="292" t="s">
        <v>889</v>
      </c>
      <c r="L407" s="292" t="s">
        <v>213</v>
      </c>
    </row>
    <row r="408" spans="1:12">
      <c r="A408" s="292" t="s">
        <v>49</v>
      </c>
      <c r="B408" s="405">
        <v>1523</v>
      </c>
      <c r="C408" s="292" t="s">
        <v>213</v>
      </c>
      <c r="E408" s="292" t="s">
        <v>214</v>
      </c>
      <c r="F408" s="405">
        <v>5091</v>
      </c>
      <c r="G408" s="292" t="s">
        <v>213</v>
      </c>
      <c r="I408" s="292" t="s">
        <v>49</v>
      </c>
      <c r="J408" s="292" t="s">
        <v>890</v>
      </c>
      <c r="K408" s="292" t="s">
        <v>890</v>
      </c>
      <c r="L408" s="292" t="s">
        <v>213</v>
      </c>
    </row>
    <row r="409" spans="1:12">
      <c r="A409" s="292" t="s">
        <v>49</v>
      </c>
      <c r="B409" s="405">
        <v>1985</v>
      </c>
      <c r="C409" s="292" t="s">
        <v>213</v>
      </c>
      <c r="E409" s="292" t="s">
        <v>214</v>
      </c>
      <c r="F409" s="405">
        <v>5101</v>
      </c>
      <c r="G409" s="292" t="s">
        <v>213</v>
      </c>
      <c r="I409" s="292" t="s">
        <v>49</v>
      </c>
      <c r="J409" s="292" t="s">
        <v>891</v>
      </c>
      <c r="K409" s="292" t="s">
        <v>892</v>
      </c>
      <c r="L409" s="292" t="s">
        <v>213</v>
      </c>
    </row>
    <row r="410" spans="1:12">
      <c r="A410" s="292" t="s">
        <v>49</v>
      </c>
      <c r="B410" s="405">
        <v>2642</v>
      </c>
      <c r="C410" s="292" t="s">
        <v>213</v>
      </c>
      <c r="E410" s="292" t="s">
        <v>214</v>
      </c>
      <c r="F410" s="405">
        <v>5141</v>
      </c>
      <c r="G410" s="292" t="s">
        <v>213</v>
      </c>
      <c r="I410" s="292" t="s">
        <v>49</v>
      </c>
      <c r="J410" s="292" t="s">
        <v>893</v>
      </c>
      <c r="K410" s="292" t="s">
        <v>893</v>
      </c>
      <c r="L410" s="292" t="s">
        <v>213</v>
      </c>
    </row>
    <row r="411" spans="1:12">
      <c r="A411" s="292" t="s">
        <v>49</v>
      </c>
      <c r="B411" s="405">
        <v>2837</v>
      </c>
      <c r="C411" s="292" t="s">
        <v>213</v>
      </c>
      <c r="E411" s="292" t="s">
        <v>214</v>
      </c>
      <c r="F411" s="405">
        <v>5150</v>
      </c>
      <c r="G411" s="292" t="s">
        <v>213</v>
      </c>
      <c r="I411" s="292" t="s">
        <v>49</v>
      </c>
      <c r="J411" s="292" t="s">
        <v>894</v>
      </c>
      <c r="K411" s="292" t="s">
        <v>894</v>
      </c>
      <c r="L411" s="292" t="s">
        <v>213</v>
      </c>
    </row>
    <row r="412" spans="1:12">
      <c r="A412" s="292" t="s">
        <v>49</v>
      </c>
      <c r="B412" s="405">
        <v>3281</v>
      </c>
      <c r="C412" s="292" t="s">
        <v>213</v>
      </c>
      <c r="E412" s="292" t="s">
        <v>214</v>
      </c>
      <c r="F412" s="405">
        <v>5154</v>
      </c>
      <c r="G412" s="292" t="s">
        <v>213</v>
      </c>
      <c r="I412" s="292" t="s">
        <v>49</v>
      </c>
      <c r="J412" s="292" t="s">
        <v>895</v>
      </c>
      <c r="K412" s="292" t="s">
        <v>896</v>
      </c>
      <c r="L412" s="292" t="s">
        <v>213</v>
      </c>
    </row>
    <row r="413" spans="1:12">
      <c r="A413" s="292" t="s">
        <v>49</v>
      </c>
      <c r="B413" s="405">
        <v>3841</v>
      </c>
      <c r="C413" s="292" t="s">
        <v>213</v>
      </c>
      <c r="E413" s="292" t="s">
        <v>214</v>
      </c>
      <c r="F413" s="405">
        <v>5156</v>
      </c>
      <c r="G413" s="292" t="s">
        <v>213</v>
      </c>
      <c r="I413" s="292" t="s">
        <v>49</v>
      </c>
      <c r="J413" s="292" t="s">
        <v>897</v>
      </c>
      <c r="K413" s="292" t="s">
        <v>897</v>
      </c>
      <c r="L413" s="292" t="s">
        <v>213</v>
      </c>
    </row>
    <row r="414" spans="1:12">
      <c r="A414" s="292" t="s">
        <v>49</v>
      </c>
      <c r="B414" s="405">
        <v>4236</v>
      </c>
      <c r="C414" s="292" t="s">
        <v>213</v>
      </c>
      <c r="E414" s="292" t="s">
        <v>214</v>
      </c>
      <c r="F414" s="405">
        <v>5158</v>
      </c>
      <c r="G414" s="292" t="s">
        <v>213</v>
      </c>
      <c r="I414" s="292" t="s">
        <v>49</v>
      </c>
      <c r="J414" s="292" t="s">
        <v>898</v>
      </c>
      <c r="K414" s="292" t="s">
        <v>898</v>
      </c>
      <c r="L414" s="292" t="s">
        <v>213</v>
      </c>
    </row>
    <row r="415" spans="1:12">
      <c r="A415" s="292" t="s">
        <v>49</v>
      </c>
      <c r="B415" s="405">
        <v>4538</v>
      </c>
      <c r="C415" s="292" t="s">
        <v>213</v>
      </c>
      <c r="E415" s="292" t="s">
        <v>214</v>
      </c>
      <c r="F415" s="405">
        <v>5159</v>
      </c>
      <c r="G415" s="292" t="s">
        <v>213</v>
      </c>
      <c r="I415" s="292" t="s">
        <v>49</v>
      </c>
      <c r="J415" s="292" t="s">
        <v>899</v>
      </c>
      <c r="K415" s="292" t="s">
        <v>900</v>
      </c>
      <c r="L415" s="292" t="s">
        <v>213</v>
      </c>
    </row>
    <row r="416" spans="1:12">
      <c r="A416" s="292" t="s">
        <v>49</v>
      </c>
      <c r="B416" s="405">
        <v>5033</v>
      </c>
      <c r="C416" s="292" t="s">
        <v>213</v>
      </c>
      <c r="E416" s="292" t="s">
        <v>214</v>
      </c>
      <c r="F416" s="405">
        <v>5201</v>
      </c>
      <c r="G416" s="292" t="s">
        <v>213</v>
      </c>
      <c r="I416" s="292" t="s">
        <v>49</v>
      </c>
      <c r="J416" s="292" t="s">
        <v>901</v>
      </c>
      <c r="K416" s="292" t="s">
        <v>902</v>
      </c>
      <c r="L416" s="292" t="s">
        <v>213</v>
      </c>
    </row>
    <row r="417" spans="1:12">
      <c r="A417" s="292" t="s">
        <v>49</v>
      </c>
      <c r="B417" s="405">
        <v>5657</v>
      </c>
      <c r="C417" s="292" t="s">
        <v>213</v>
      </c>
      <c r="E417" s="292" t="s">
        <v>214</v>
      </c>
      <c r="F417" s="405">
        <v>5253</v>
      </c>
      <c r="G417" s="292" t="s">
        <v>213</v>
      </c>
      <c r="I417" s="292" t="s">
        <v>49</v>
      </c>
      <c r="J417" s="292" t="s">
        <v>903</v>
      </c>
      <c r="K417" s="292" t="s">
        <v>903</v>
      </c>
      <c r="L417" s="292" t="s">
        <v>213</v>
      </c>
    </row>
    <row r="418" spans="1:12">
      <c r="A418" s="292" t="s">
        <v>49</v>
      </c>
      <c r="B418" s="405">
        <v>6060</v>
      </c>
      <c r="C418" s="292" t="s">
        <v>213</v>
      </c>
      <c r="E418" s="292" t="s">
        <v>214</v>
      </c>
      <c r="F418" s="405">
        <v>5254</v>
      </c>
      <c r="G418" s="292" t="s">
        <v>213</v>
      </c>
      <c r="I418" s="292" t="s">
        <v>49</v>
      </c>
      <c r="J418" s="292" t="s">
        <v>904</v>
      </c>
      <c r="K418" s="292" t="s">
        <v>904</v>
      </c>
      <c r="L418" s="292" t="s">
        <v>213</v>
      </c>
    </row>
    <row r="419" spans="1:12">
      <c r="A419" s="292" t="s">
        <v>49</v>
      </c>
      <c r="B419" s="405">
        <v>6339</v>
      </c>
      <c r="C419" s="292" t="s">
        <v>213</v>
      </c>
      <c r="E419" s="292" t="s">
        <v>214</v>
      </c>
      <c r="F419" s="405">
        <v>5255</v>
      </c>
      <c r="G419" s="292" t="s">
        <v>213</v>
      </c>
      <c r="I419" s="292" t="s">
        <v>49</v>
      </c>
      <c r="J419" s="292" t="s">
        <v>905</v>
      </c>
      <c r="K419" s="292" t="s">
        <v>905</v>
      </c>
      <c r="L419" s="292" t="s">
        <v>213</v>
      </c>
    </row>
    <row r="420" spans="1:12">
      <c r="A420" s="292" t="s">
        <v>49</v>
      </c>
      <c r="B420" s="405">
        <v>6475</v>
      </c>
      <c r="C420" s="292" t="s">
        <v>213</v>
      </c>
      <c r="E420" s="292" t="s">
        <v>214</v>
      </c>
      <c r="F420" s="405">
        <v>5301</v>
      </c>
      <c r="G420" s="292" t="s">
        <v>213</v>
      </c>
      <c r="I420" s="292" t="s">
        <v>49</v>
      </c>
      <c r="J420" s="292" t="s">
        <v>906</v>
      </c>
      <c r="K420" s="292" t="s">
        <v>906</v>
      </c>
      <c r="L420" s="292" t="s">
        <v>213</v>
      </c>
    </row>
    <row r="421" spans="1:12">
      <c r="A421" s="292" t="s">
        <v>49</v>
      </c>
      <c r="B421" s="405">
        <v>7416</v>
      </c>
      <c r="C421" s="292" t="s">
        <v>213</v>
      </c>
      <c r="E421" s="292" t="s">
        <v>214</v>
      </c>
      <c r="F421" s="405">
        <v>5302</v>
      </c>
      <c r="G421" s="292" t="s">
        <v>213</v>
      </c>
      <c r="I421" s="292" t="s">
        <v>49</v>
      </c>
      <c r="J421" s="292" t="s">
        <v>907</v>
      </c>
      <c r="K421" s="292" t="s">
        <v>907</v>
      </c>
      <c r="L421" s="292" t="s">
        <v>213</v>
      </c>
    </row>
    <row r="422" spans="1:12">
      <c r="A422" s="292" t="s">
        <v>49</v>
      </c>
      <c r="B422" s="405">
        <v>1247</v>
      </c>
      <c r="C422" s="292" t="s">
        <v>213</v>
      </c>
      <c r="E422" s="292" t="s">
        <v>214</v>
      </c>
      <c r="F422" s="405">
        <v>5303</v>
      </c>
      <c r="G422" s="292" t="s">
        <v>213</v>
      </c>
      <c r="I422" s="292" t="s">
        <v>49</v>
      </c>
      <c r="J422" s="292" t="s">
        <v>908</v>
      </c>
      <c r="K422" s="292" t="s">
        <v>909</v>
      </c>
      <c r="L422" s="292" t="s">
        <v>213</v>
      </c>
    </row>
    <row r="423" spans="1:12">
      <c r="A423" s="292" t="s">
        <v>49</v>
      </c>
      <c r="B423" s="405">
        <v>1529</v>
      </c>
      <c r="C423" s="292" t="s">
        <v>213</v>
      </c>
      <c r="E423" s="292" t="s">
        <v>214</v>
      </c>
      <c r="F423" s="405">
        <v>5304</v>
      </c>
      <c r="G423" s="292" t="s">
        <v>213</v>
      </c>
      <c r="I423" s="292" t="s">
        <v>49</v>
      </c>
      <c r="J423" s="292" t="s">
        <v>910</v>
      </c>
      <c r="K423" s="292" t="s">
        <v>911</v>
      </c>
      <c r="L423" s="292" t="s">
        <v>213</v>
      </c>
    </row>
    <row r="424" spans="1:12">
      <c r="A424" s="292" t="s">
        <v>49</v>
      </c>
      <c r="B424" s="405">
        <v>2025</v>
      </c>
      <c r="C424" s="292" t="s">
        <v>213</v>
      </c>
      <c r="E424" s="292" t="s">
        <v>214</v>
      </c>
      <c r="F424" s="405">
        <v>5346</v>
      </c>
      <c r="G424" s="292" t="s">
        <v>213</v>
      </c>
      <c r="I424" s="292" t="s">
        <v>49</v>
      </c>
      <c r="J424" s="292" t="s">
        <v>912</v>
      </c>
      <c r="K424" s="292" t="s">
        <v>913</v>
      </c>
      <c r="L424" s="292" t="s">
        <v>213</v>
      </c>
    </row>
    <row r="425" spans="1:12">
      <c r="A425" s="292" t="s">
        <v>49</v>
      </c>
      <c r="B425" s="405">
        <v>2643</v>
      </c>
      <c r="C425" s="292" t="s">
        <v>213</v>
      </c>
      <c r="E425" s="292" t="s">
        <v>214</v>
      </c>
      <c r="F425" s="405">
        <v>5354</v>
      </c>
      <c r="G425" s="292" t="s">
        <v>213</v>
      </c>
      <c r="I425" s="292" t="s">
        <v>49</v>
      </c>
      <c r="J425" s="292" t="s">
        <v>914</v>
      </c>
      <c r="K425" s="292" t="s">
        <v>915</v>
      </c>
      <c r="L425" s="292" t="s">
        <v>213</v>
      </c>
    </row>
    <row r="426" spans="1:12">
      <c r="A426" s="292" t="s">
        <v>49</v>
      </c>
      <c r="B426" s="405">
        <v>2838</v>
      </c>
      <c r="C426" s="292" t="s">
        <v>213</v>
      </c>
      <c r="E426" s="292" t="s">
        <v>214</v>
      </c>
      <c r="F426" s="405">
        <v>5357</v>
      </c>
      <c r="G426" s="292" t="s">
        <v>213</v>
      </c>
      <c r="I426" s="292" t="s">
        <v>49</v>
      </c>
      <c r="J426" s="292" t="s">
        <v>916</v>
      </c>
      <c r="K426" s="292" t="s">
        <v>917</v>
      </c>
      <c r="L426" s="292" t="s">
        <v>213</v>
      </c>
    </row>
    <row r="427" spans="1:12">
      <c r="A427" s="292" t="s">
        <v>49</v>
      </c>
      <c r="B427" s="405">
        <v>3291</v>
      </c>
      <c r="C427" s="292" t="s">
        <v>213</v>
      </c>
      <c r="E427" s="292" t="s">
        <v>214</v>
      </c>
      <c r="F427" s="405">
        <v>5443</v>
      </c>
      <c r="G427" s="292" t="s">
        <v>213</v>
      </c>
      <c r="I427" s="292" t="s">
        <v>49</v>
      </c>
      <c r="J427" s="292" t="s">
        <v>918</v>
      </c>
      <c r="K427" s="292" t="s">
        <v>919</v>
      </c>
      <c r="L427" s="292" t="s">
        <v>213</v>
      </c>
    </row>
    <row r="428" spans="1:12">
      <c r="A428" s="292" t="s">
        <v>49</v>
      </c>
      <c r="B428" s="405">
        <v>3844</v>
      </c>
      <c r="C428" s="292" t="s">
        <v>213</v>
      </c>
      <c r="E428" s="292" t="s">
        <v>214</v>
      </c>
      <c r="F428" s="405">
        <v>5445</v>
      </c>
      <c r="G428" s="292" t="s">
        <v>213</v>
      </c>
      <c r="I428" s="292" t="s">
        <v>49</v>
      </c>
      <c r="J428" s="292" t="s">
        <v>920</v>
      </c>
      <c r="K428" s="292" t="s">
        <v>921</v>
      </c>
      <c r="L428" s="292" t="s">
        <v>213</v>
      </c>
    </row>
    <row r="429" spans="1:12">
      <c r="A429" s="292" t="s">
        <v>49</v>
      </c>
      <c r="B429" s="405">
        <v>4238</v>
      </c>
      <c r="C429" s="292" t="s">
        <v>213</v>
      </c>
      <c r="E429" s="292" t="s">
        <v>214</v>
      </c>
      <c r="F429" s="405">
        <v>5454</v>
      </c>
      <c r="G429" s="292" t="s">
        <v>213</v>
      </c>
      <c r="I429" s="292" t="s">
        <v>49</v>
      </c>
      <c r="J429" s="292" t="s">
        <v>922</v>
      </c>
      <c r="K429" s="292" t="s">
        <v>923</v>
      </c>
      <c r="L429" s="292" t="s">
        <v>213</v>
      </c>
    </row>
    <row r="430" spans="1:12">
      <c r="A430" s="292" t="s">
        <v>49</v>
      </c>
      <c r="B430" s="405">
        <v>4541</v>
      </c>
      <c r="C430" s="292" t="s">
        <v>213</v>
      </c>
      <c r="E430" s="292" t="s">
        <v>214</v>
      </c>
      <c r="F430" s="405">
        <v>5461</v>
      </c>
      <c r="G430" s="292" t="s">
        <v>213</v>
      </c>
      <c r="I430" s="292" t="s">
        <v>49</v>
      </c>
      <c r="J430" s="292" t="s">
        <v>924</v>
      </c>
      <c r="K430" s="292" t="s">
        <v>925</v>
      </c>
      <c r="L430" s="292" t="s">
        <v>213</v>
      </c>
    </row>
    <row r="431" spans="1:12">
      <c r="A431" s="292" t="s">
        <v>49</v>
      </c>
      <c r="B431" s="405">
        <v>5050</v>
      </c>
      <c r="C431" s="292" t="s">
        <v>213</v>
      </c>
      <c r="E431" s="292" t="s">
        <v>214</v>
      </c>
      <c r="F431" s="405">
        <v>5465</v>
      </c>
      <c r="G431" s="292" t="s">
        <v>213</v>
      </c>
      <c r="I431" s="292" t="s">
        <v>49</v>
      </c>
      <c r="J431" s="292" t="s">
        <v>926</v>
      </c>
      <c r="K431" s="292" t="s">
        <v>926</v>
      </c>
      <c r="L431" s="292" t="s">
        <v>213</v>
      </c>
    </row>
    <row r="432" spans="1:12">
      <c r="A432" s="292" t="s">
        <v>49</v>
      </c>
      <c r="B432" s="405">
        <v>5661</v>
      </c>
      <c r="C432" s="292" t="s">
        <v>213</v>
      </c>
      <c r="E432" s="292" t="s">
        <v>214</v>
      </c>
      <c r="F432" s="405">
        <v>5469</v>
      </c>
      <c r="G432" s="292" t="s">
        <v>213</v>
      </c>
      <c r="I432" s="292" t="s">
        <v>49</v>
      </c>
      <c r="J432" s="292" t="s">
        <v>927</v>
      </c>
      <c r="K432" s="292" t="s">
        <v>928</v>
      </c>
      <c r="L432" s="292" t="s">
        <v>213</v>
      </c>
    </row>
    <row r="433" spans="1:12">
      <c r="A433" s="292" t="s">
        <v>49</v>
      </c>
      <c r="B433" s="405">
        <v>6062</v>
      </c>
      <c r="C433" s="292" t="s">
        <v>213</v>
      </c>
      <c r="E433" s="292" t="s">
        <v>214</v>
      </c>
      <c r="F433" s="405">
        <v>5473</v>
      </c>
      <c r="G433" s="292" t="s">
        <v>213</v>
      </c>
      <c r="I433" s="292" t="s">
        <v>49</v>
      </c>
      <c r="J433" s="292" t="s">
        <v>929</v>
      </c>
      <c r="K433" s="292" t="s">
        <v>929</v>
      </c>
      <c r="L433" s="292" t="s">
        <v>213</v>
      </c>
    </row>
    <row r="434" spans="1:12">
      <c r="A434" s="292" t="s">
        <v>49</v>
      </c>
      <c r="B434" s="405">
        <v>6351</v>
      </c>
      <c r="C434" s="292" t="s">
        <v>213</v>
      </c>
      <c r="E434" s="292" t="s">
        <v>214</v>
      </c>
      <c r="F434" s="405">
        <v>5477</v>
      </c>
      <c r="G434" s="292" t="s">
        <v>213</v>
      </c>
      <c r="I434" s="292" t="s">
        <v>49</v>
      </c>
      <c r="J434" s="292" t="s">
        <v>930</v>
      </c>
      <c r="K434" s="292" t="s">
        <v>931</v>
      </c>
      <c r="L434" s="292" t="s">
        <v>213</v>
      </c>
    </row>
    <row r="435" spans="1:12">
      <c r="A435" s="292" t="s">
        <v>49</v>
      </c>
      <c r="B435" s="405">
        <v>6478</v>
      </c>
      <c r="C435" s="292" t="s">
        <v>213</v>
      </c>
      <c r="E435" s="292" t="s">
        <v>214</v>
      </c>
      <c r="F435" s="405">
        <v>5494</v>
      </c>
      <c r="G435" s="292" t="s">
        <v>213</v>
      </c>
      <c r="I435" s="292" t="s">
        <v>49</v>
      </c>
      <c r="J435" s="292" t="s">
        <v>932</v>
      </c>
      <c r="K435" s="292" t="s">
        <v>932</v>
      </c>
      <c r="L435" s="292" t="s">
        <v>213</v>
      </c>
    </row>
    <row r="436" spans="1:12">
      <c r="A436" s="292" t="s">
        <v>49</v>
      </c>
      <c r="B436" s="405">
        <v>7418</v>
      </c>
      <c r="C436" s="292" t="s">
        <v>213</v>
      </c>
      <c r="E436" s="292" t="s">
        <v>214</v>
      </c>
      <c r="F436" s="405">
        <v>5602</v>
      </c>
      <c r="G436" s="292" t="s">
        <v>213</v>
      </c>
      <c r="I436" s="292" t="s">
        <v>49</v>
      </c>
      <c r="J436" s="292" t="s">
        <v>933</v>
      </c>
      <c r="K436" s="292" t="s">
        <v>934</v>
      </c>
      <c r="L436" s="292" t="s">
        <v>213</v>
      </c>
    </row>
    <row r="437" spans="1:12">
      <c r="A437" s="292" t="s">
        <v>49</v>
      </c>
      <c r="B437" s="405">
        <v>1252</v>
      </c>
      <c r="C437" s="292" t="s">
        <v>213</v>
      </c>
      <c r="E437" s="292" t="s">
        <v>214</v>
      </c>
      <c r="F437" s="405">
        <v>5641</v>
      </c>
      <c r="G437" s="292" t="s">
        <v>213</v>
      </c>
      <c r="I437" s="292" t="s">
        <v>49</v>
      </c>
      <c r="J437" s="292" t="s">
        <v>935</v>
      </c>
      <c r="K437" s="292" t="s">
        <v>936</v>
      </c>
      <c r="L437" s="292" t="s">
        <v>213</v>
      </c>
    </row>
    <row r="438" spans="1:12">
      <c r="A438" s="292" t="s">
        <v>49</v>
      </c>
      <c r="B438" s="405">
        <v>1535</v>
      </c>
      <c r="C438" s="292" t="s">
        <v>213</v>
      </c>
      <c r="E438" s="292" t="s">
        <v>214</v>
      </c>
      <c r="F438" s="405">
        <v>5649</v>
      </c>
      <c r="G438" s="292" t="s">
        <v>213</v>
      </c>
      <c r="I438" s="292" t="s">
        <v>49</v>
      </c>
      <c r="J438" s="292" t="s">
        <v>937</v>
      </c>
      <c r="K438" s="292" t="s">
        <v>938</v>
      </c>
      <c r="L438" s="292" t="s">
        <v>213</v>
      </c>
    </row>
    <row r="439" spans="1:12">
      <c r="A439" s="292" t="s">
        <v>49</v>
      </c>
      <c r="B439" s="405">
        <v>2030</v>
      </c>
      <c r="C439" s="292" t="s">
        <v>213</v>
      </c>
      <c r="E439" s="292" t="s">
        <v>214</v>
      </c>
      <c r="F439" s="405">
        <v>5654</v>
      </c>
      <c r="G439" s="292" t="s">
        <v>213</v>
      </c>
      <c r="I439" s="292" t="s">
        <v>49</v>
      </c>
      <c r="J439" s="292" t="s">
        <v>939</v>
      </c>
      <c r="K439" s="292" t="s">
        <v>939</v>
      </c>
      <c r="L439" s="292" t="s">
        <v>213</v>
      </c>
    </row>
    <row r="440" spans="1:12">
      <c r="A440" s="292" t="s">
        <v>49</v>
      </c>
      <c r="B440" s="405">
        <v>2645</v>
      </c>
      <c r="C440" s="292" t="s">
        <v>213</v>
      </c>
      <c r="E440" s="292" t="s">
        <v>214</v>
      </c>
      <c r="F440" s="405">
        <v>5656</v>
      </c>
      <c r="G440" s="292" t="s">
        <v>213</v>
      </c>
      <c r="I440" s="292" t="s">
        <v>49</v>
      </c>
      <c r="J440" s="292" t="s">
        <v>940</v>
      </c>
      <c r="K440" s="292" t="s">
        <v>940</v>
      </c>
      <c r="L440" s="292" t="s">
        <v>213</v>
      </c>
    </row>
    <row r="441" spans="1:12">
      <c r="A441" s="292" t="s">
        <v>49</v>
      </c>
      <c r="B441" s="405">
        <v>2839</v>
      </c>
      <c r="C441" s="292" t="s">
        <v>213</v>
      </c>
      <c r="E441" s="292" t="s">
        <v>214</v>
      </c>
      <c r="F441" s="405">
        <v>5657</v>
      </c>
      <c r="G441" s="292" t="s">
        <v>213</v>
      </c>
      <c r="I441" s="292" t="s">
        <v>49</v>
      </c>
      <c r="J441" s="292" t="s">
        <v>941</v>
      </c>
      <c r="K441" s="292" t="s">
        <v>941</v>
      </c>
      <c r="L441" s="292" t="s">
        <v>213</v>
      </c>
    </row>
    <row r="442" spans="1:12">
      <c r="A442" s="292" t="s">
        <v>49</v>
      </c>
      <c r="B442" s="405">
        <v>3293</v>
      </c>
      <c r="C442" s="292" t="s">
        <v>213</v>
      </c>
      <c r="E442" s="292" t="s">
        <v>214</v>
      </c>
      <c r="F442" s="405">
        <v>5661</v>
      </c>
      <c r="G442" s="292" t="s">
        <v>213</v>
      </c>
      <c r="I442" s="292" t="s">
        <v>49</v>
      </c>
      <c r="J442" s="292" t="s">
        <v>942</v>
      </c>
      <c r="K442" s="292" t="s">
        <v>942</v>
      </c>
      <c r="L442" s="292" t="s">
        <v>213</v>
      </c>
    </row>
    <row r="443" spans="1:12">
      <c r="A443" s="292" t="s">
        <v>49</v>
      </c>
      <c r="B443" s="405">
        <v>3848</v>
      </c>
      <c r="C443" s="292" t="s">
        <v>213</v>
      </c>
      <c r="E443" s="292" t="s">
        <v>214</v>
      </c>
      <c r="F443" s="405">
        <v>5662</v>
      </c>
      <c r="G443" s="292" t="s">
        <v>213</v>
      </c>
      <c r="I443" s="292" t="s">
        <v>49</v>
      </c>
      <c r="J443" s="292" t="s">
        <v>943</v>
      </c>
      <c r="K443" s="292" t="s">
        <v>943</v>
      </c>
      <c r="L443" s="292" t="s">
        <v>213</v>
      </c>
    </row>
    <row r="444" spans="1:12">
      <c r="A444" s="292" t="s">
        <v>49</v>
      </c>
      <c r="B444" s="405">
        <v>4239</v>
      </c>
      <c r="C444" s="292" t="s">
        <v>213</v>
      </c>
      <c r="E444" s="292" t="s">
        <v>214</v>
      </c>
      <c r="F444" s="405">
        <v>5663</v>
      </c>
      <c r="G444" s="292" t="s">
        <v>213</v>
      </c>
      <c r="I444" s="292" t="s">
        <v>49</v>
      </c>
      <c r="J444" s="292" t="s">
        <v>944</v>
      </c>
      <c r="K444" s="292" t="s">
        <v>945</v>
      </c>
      <c r="L444" s="292" t="s">
        <v>213</v>
      </c>
    </row>
    <row r="445" spans="1:12">
      <c r="A445" s="292" t="s">
        <v>49</v>
      </c>
      <c r="B445" s="405">
        <v>4543</v>
      </c>
      <c r="C445" s="292" t="s">
        <v>213</v>
      </c>
      <c r="E445" s="292" t="s">
        <v>214</v>
      </c>
      <c r="F445" s="405">
        <v>5664</v>
      </c>
      <c r="G445" s="292" t="s">
        <v>213</v>
      </c>
      <c r="I445" s="292" t="s">
        <v>49</v>
      </c>
      <c r="J445" s="292" t="s">
        <v>946</v>
      </c>
      <c r="K445" s="292" t="s">
        <v>946</v>
      </c>
      <c r="L445" s="292" t="s">
        <v>213</v>
      </c>
    </row>
    <row r="446" spans="1:12">
      <c r="A446" s="292" t="s">
        <v>49</v>
      </c>
      <c r="B446" s="405">
        <v>5053</v>
      </c>
      <c r="C446" s="292" t="s">
        <v>213</v>
      </c>
      <c r="E446" s="292" t="s">
        <v>214</v>
      </c>
      <c r="F446" s="405">
        <v>5665</v>
      </c>
      <c r="G446" s="292" t="s">
        <v>213</v>
      </c>
      <c r="I446" s="292" t="s">
        <v>49</v>
      </c>
      <c r="J446" s="292" t="s">
        <v>947</v>
      </c>
      <c r="K446" s="292" t="s">
        <v>947</v>
      </c>
      <c r="L446" s="292" t="s">
        <v>213</v>
      </c>
    </row>
    <row r="447" spans="1:12">
      <c r="A447" s="292" t="s">
        <v>49</v>
      </c>
      <c r="B447" s="405">
        <v>5662</v>
      </c>
      <c r="C447" s="292" t="s">
        <v>213</v>
      </c>
      <c r="E447" s="292" t="s">
        <v>214</v>
      </c>
      <c r="F447" s="405">
        <v>5670</v>
      </c>
      <c r="G447" s="292" t="s">
        <v>213</v>
      </c>
      <c r="I447" s="292" t="s">
        <v>49</v>
      </c>
      <c r="J447" s="292" t="s">
        <v>948</v>
      </c>
      <c r="K447" s="292" t="s">
        <v>948</v>
      </c>
      <c r="L447" s="292" t="s">
        <v>213</v>
      </c>
    </row>
    <row r="448" spans="1:12">
      <c r="A448" s="292" t="s">
        <v>49</v>
      </c>
      <c r="B448" s="405">
        <v>6071</v>
      </c>
      <c r="C448" s="292" t="s">
        <v>213</v>
      </c>
      <c r="E448" s="292" t="s">
        <v>214</v>
      </c>
      <c r="F448" s="405">
        <v>5671</v>
      </c>
      <c r="G448" s="292" t="s">
        <v>213</v>
      </c>
      <c r="I448" s="292" t="s">
        <v>49</v>
      </c>
      <c r="J448" s="292" t="s">
        <v>949</v>
      </c>
      <c r="K448" s="292" t="s">
        <v>949</v>
      </c>
      <c r="L448" s="292" t="s">
        <v>213</v>
      </c>
    </row>
    <row r="449" spans="1:12">
      <c r="A449" s="292" t="s">
        <v>49</v>
      </c>
      <c r="B449" s="405">
        <v>6353</v>
      </c>
      <c r="C449" s="292" t="s">
        <v>213</v>
      </c>
      <c r="E449" s="292" t="s">
        <v>214</v>
      </c>
      <c r="F449" s="405">
        <v>5672</v>
      </c>
      <c r="G449" s="292" t="s">
        <v>213</v>
      </c>
      <c r="I449" s="292" t="s">
        <v>49</v>
      </c>
      <c r="J449" s="292" t="s">
        <v>950</v>
      </c>
      <c r="K449" s="292" t="s">
        <v>950</v>
      </c>
      <c r="L449" s="292" t="s">
        <v>213</v>
      </c>
    </row>
    <row r="450" spans="1:12">
      <c r="A450" s="292" t="s">
        <v>49</v>
      </c>
      <c r="B450" s="405">
        <v>6479</v>
      </c>
      <c r="C450" s="292" t="s">
        <v>213</v>
      </c>
      <c r="E450" s="292" t="s">
        <v>214</v>
      </c>
      <c r="F450" s="405">
        <v>5676</v>
      </c>
      <c r="G450" s="292" t="s">
        <v>213</v>
      </c>
      <c r="I450" s="292" t="s">
        <v>49</v>
      </c>
      <c r="J450" s="292" t="s">
        <v>951</v>
      </c>
      <c r="K450" s="292" t="s">
        <v>952</v>
      </c>
      <c r="L450" s="292" t="s">
        <v>213</v>
      </c>
    </row>
    <row r="451" spans="1:12">
      <c r="A451" s="292" t="s">
        <v>49</v>
      </c>
      <c r="B451" s="405">
        <v>7419</v>
      </c>
      <c r="C451" s="292" t="s">
        <v>213</v>
      </c>
      <c r="E451" s="292" t="s">
        <v>214</v>
      </c>
      <c r="F451" s="405">
        <v>5677</v>
      </c>
      <c r="G451" s="292" t="s">
        <v>213</v>
      </c>
      <c r="I451" s="292" t="s">
        <v>49</v>
      </c>
      <c r="J451" s="292" t="s">
        <v>953</v>
      </c>
      <c r="K451" s="292" t="s">
        <v>953</v>
      </c>
      <c r="L451" s="292" t="s">
        <v>213</v>
      </c>
    </row>
    <row r="452" spans="1:12">
      <c r="A452" s="292" t="s">
        <v>49</v>
      </c>
      <c r="B452" s="405">
        <v>1257</v>
      </c>
      <c r="C452" s="292" t="s">
        <v>213</v>
      </c>
      <c r="E452" s="292" t="s">
        <v>214</v>
      </c>
      <c r="F452" s="405">
        <v>5678</v>
      </c>
      <c r="G452" s="292" t="s">
        <v>213</v>
      </c>
      <c r="I452" s="292" t="s">
        <v>49</v>
      </c>
      <c r="J452" s="292" t="s">
        <v>954</v>
      </c>
      <c r="K452" s="292" t="s">
        <v>955</v>
      </c>
      <c r="L452" s="292" t="s">
        <v>213</v>
      </c>
    </row>
    <row r="453" spans="1:12">
      <c r="A453" s="292" t="s">
        <v>49</v>
      </c>
      <c r="B453" s="405">
        <v>1541</v>
      </c>
      <c r="C453" s="292" t="s">
        <v>213</v>
      </c>
      <c r="E453" s="292" t="s">
        <v>214</v>
      </c>
      <c r="F453" s="405">
        <v>5731</v>
      </c>
      <c r="G453" s="292" t="s">
        <v>213</v>
      </c>
      <c r="I453" s="292" t="s">
        <v>49</v>
      </c>
      <c r="J453" s="292" t="s">
        <v>956</v>
      </c>
      <c r="K453" s="292" t="s">
        <v>956</v>
      </c>
      <c r="L453" s="292" t="s">
        <v>213</v>
      </c>
    </row>
    <row r="454" spans="1:12">
      <c r="A454" s="292" t="s">
        <v>49</v>
      </c>
      <c r="B454" s="405">
        <v>2031</v>
      </c>
      <c r="C454" s="292" t="s">
        <v>213</v>
      </c>
      <c r="E454" s="292" t="s">
        <v>214</v>
      </c>
      <c r="F454" s="405">
        <v>5736</v>
      </c>
      <c r="G454" s="292" t="s">
        <v>213</v>
      </c>
      <c r="I454" s="292" t="s">
        <v>49</v>
      </c>
      <c r="J454" s="292" t="s">
        <v>957</v>
      </c>
      <c r="K454" s="292" t="s">
        <v>958</v>
      </c>
      <c r="L454" s="292" t="s">
        <v>213</v>
      </c>
    </row>
    <row r="455" spans="1:12">
      <c r="A455" s="292" t="s">
        <v>49</v>
      </c>
      <c r="B455" s="405">
        <v>2646</v>
      </c>
      <c r="C455" s="292" t="s">
        <v>213</v>
      </c>
      <c r="E455" s="292" t="s">
        <v>214</v>
      </c>
      <c r="F455" s="405">
        <v>5740</v>
      </c>
      <c r="G455" s="292" t="s">
        <v>213</v>
      </c>
      <c r="I455" s="292" t="s">
        <v>49</v>
      </c>
      <c r="J455" s="292" t="s">
        <v>959</v>
      </c>
      <c r="K455" s="292" t="s">
        <v>959</v>
      </c>
      <c r="L455" s="292" t="s">
        <v>213</v>
      </c>
    </row>
    <row r="456" spans="1:12">
      <c r="A456" s="292" t="s">
        <v>49</v>
      </c>
      <c r="B456" s="405">
        <v>2858</v>
      </c>
      <c r="C456" s="292" t="s">
        <v>213</v>
      </c>
      <c r="E456" s="292" t="s">
        <v>214</v>
      </c>
      <c r="F456" s="405">
        <v>5753</v>
      </c>
      <c r="G456" s="292" t="s">
        <v>213</v>
      </c>
      <c r="I456" s="292" t="s">
        <v>49</v>
      </c>
      <c r="J456" s="292" t="s">
        <v>960</v>
      </c>
      <c r="K456" s="292" t="s">
        <v>961</v>
      </c>
      <c r="L456" s="292" t="s">
        <v>213</v>
      </c>
    </row>
    <row r="457" spans="1:12">
      <c r="A457" s="292" t="s">
        <v>49</v>
      </c>
      <c r="B457" s="405">
        <v>3303</v>
      </c>
      <c r="C457" s="292" t="s">
        <v>213</v>
      </c>
      <c r="E457" s="292" t="s">
        <v>214</v>
      </c>
      <c r="F457" s="405">
        <v>5765</v>
      </c>
      <c r="G457" s="292" t="s">
        <v>213</v>
      </c>
      <c r="I457" s="292" t="s">
        <v>49</v>
      </c>
      <c r="J457" s="292" t="s">
        <v>962</v>
      </c>
      <c r="K457" s="292" t="s">
        <v>963</v>
      </c>
      <c r="L457" s="292" t="s">
        <v>213</v>
      </c>
    </row>
    <row r="458" spans="1:12">
      <c r="A458" s="292" t="s">
        <v>49</v>
      </c>
      <c r="B458" s="405">
        <v>3850</v>
      </c>
      <c r="C458" s="292" t="s">
        <v>213</v>
      </c>
      <c r="E458" s="292" t="s">
        <v>214</v>
      </c>
      <c r="F458" s="405">
        <v>5768</v>
      </c>
      <c r="G458" s="292" t="s">
        <v>213</v>
      </c>
      <c r="I458" s="292" t="s">
        <v>49</v>
      </c>
      <c r="J458" s="292" t="s">
        <v>964</v>
      </c>
      <c r="K458" s="292" t="s">
        <v>965</v>
      </c>
      <c r="L458" s="292" t="s">
        <v>213</v>
      </c>
    </row>
    <row r="459" spans="1:12">
      <c r="A459" s="292" t="s">
        <v>49</v>
      </c>
      <c r="B459" s="405">
        <v>4250</v>
      </c>
      <c r="C459" s="292" t="s">
        <v>213</v>
      </c>
      <c r="E459" s="292" t="s">
        <v>214</v>
      </c>
      <c r="F459" s="405">
        <v>5819</v>
      </c>
      <c r="G459" s="292" t="s">
        <v>213</v>
      </c>
      <c r="I459" s="292" t="s">
        <v>49</v>
      </c>
      <c r="J459" s="292" t="s">
        <v>966</v>
      </c>
      <c r="K459" s="292" t="s">
        <v>967</v>
      </c>
      <c r="L459" s="292" t="s">
        <v>213</v>
      </c>
    </row>
    <row r="460" spans="1:12">
      <c r="A460" s="292" t="s">
        <v>49</v>
      </c>
      <c r="B460" s="405">
        <v>4553</v>
      </c>
      <c r="C460" s="292" t="s">
        <v>213</v>
      </c>
      <c r="E460" s="292" t="s">
        <v>214</v>
      </c>
      <c r="F460" s="405">
        <v>5823</v>
      </c>
      <c r="G460" s="292" t="s">
        <v>213</v>
      </c>
      <c r="I460" s="292" t="s">
        <v>49</v>
      </c>
      <c r="J460" s="292" t="s">
        <v>968</v>
      </c>
      <c r="K460" s="292" t="s">
        <v>969</v>
      </c>
      <c r="L460" s="292" t="s">
        <v>213</v>
      </c>
    </row>
    <row r="461" spans="1:12">
      <c r="A461" s="292" t="s">
        <v>49</v>
      </c>
      <c r="B461" s="405">
        <v>5055</v>
      </c>
      <c r="C461" s="292" t="s">
        <v>213</v>
      </c>
      <c r="E461" s="292" t="s">
        <v>214</v>
      </c>
      <c r="F461" s="405">
        <v>5829</v>
      </c>
      <c r="G461" s="292" t="s">
        <v>213</v>
      </c>
      <c r="I461" s="292" t="s">
        <v>49</v>
      </c>
      <c r="J461" s="292" t="s">
        <v>970</v>
      </c>
      <c r="K461" s="292" t="s">
        <v>971</v>
      </c>
      <c r="L461" s="292" t="s">
        <v>213</v>
      </c>
    </row>
    <row r="462" spans="1:12">
      <c r="A462" s="292" t="s">
        <v>49</v>
      </c>
      <c r="B462" s="405">
        <v>5663</v>
      </c>
      <c r="C462" s="292" t="s">
        <v>213</v>
      </c>
      <c r="E462" s="292" t="s">
        <v>214</v>
      </c>
      <c r="F462" s="405">
        <v>5830</v>
      </c>
      <c r="G462" s="292" t="s">
        <v>213</v>
      </c>
      <c r="I462" s="292" t="s">
        <v>49</v>
      </c>
      <c r="J462" s="292" t="s">
        <v>972</v>
      </c>
      <c r="K462" s="292" t="s">
        <v>972</v>
      </c>
      <c r="L462" s="292" t="s">
        <v>213</v>
      </c>
    </row>
    <row r="463" spans="1:12">
      <c r="A463" s="292" t="s">
        <v>49</v>
      </c>
      <c r="B463" s="405">
        <v>6073</v>
      </c>
      <c r="C463" s="292" t="s">
        <v>213</v>
      </c>
      <c r="E463" s="292" t="s">
        <v>214</v>
      </c>
      <c r="F463" s="405">
        <v>5848</v>
      </c>
      <c r="G463" s="292" t="s">
        <v>213</v>
      </c>
      <c r="I463" s="292" t="s">
        <v>49</v>
      </c>
      <c r="J463" s="292" t="s">
        <v>973</v>
      </c>
      <c r="K463" s="292" t="s">
        <v>974</v>
      </c>
      <c r="L463" s="292" t="s">
        <v>213</v>
      </c>
    </row>
    <row r="464" spans="1:12">
      <c r="A464" s="292" t="s">
        <v>49</v>
      </c>
      <c r="B464" s="405">
        <v>6354</v>
      </c>
      <c r="C464" s="292" t="s">
        <v>213</v>
      </c>
      <c r="E464" s="292" t="s">
        <v>214</v>
      </c>
      <c r="F464" s="405">
        <v>5850</v>
      </c>
      <c r="G464" s="292" t="s">
        <v>213</v>
      </c>
      <c r="I464" s="292" t="s">
        <v>49</v>
      </c>
      <c r="J464" s="292" t="s">
        <v>975</v>
      </c>
      <c r="K464" s="292" t="s">
        <v>976</v>
      </c>
      <c r="L464" s="292" t="s">
        <v>213</v>
      </c>
    </row>
    <row r="465" spans="1:12">
      <c r="A465" s="292" t="s">
        <v>49</v>
      </c>
      <c r="B465" s="405">
        <v>6480</v>
      </c>
      <c r="C465" s="292" t="s">
        <v>213</v>
      </c>
      <c r="E465" s="292" t="s">
        <v>214</v>
      </c>
      <c r="F465" s="405">
        <v>5851</v>
      </c>
      <c r="G465" s="292" t="s">
        <v>213</v>
      </c>
      <c r="I465" s="292" t="s">
        <v>49</v>
      </c>
      <c r="J465" s="292" t="s">
        <v>977</v>
      </c>
      <c r="K465" s="292" t="s">
        <v>978</v>
      </c>
      <c r="L465" s="292" t="s">
        <v>213</v>
      </c>
    </row>
    <row r="466" spans="1:12">
      <c r="A466" s="292" t="s">
        <v>49</v>
      </c>
      <c r="B466" s="405">
        <v>7421</v>
      </c>
      <c r="C466" s="292" t="s">
        <v>213</v>
      </c>
      <c r="E466" s="292" t="s">
        <v>214</v>
      </c>
      <c r="F466" s="405">
        <v>5855</v>
      </c>
      <c r="G466" s="292" t="s">
        <v>213</v>
      </c>
      <c r="I466" s="292" t="s">
        <v>49</v>
      </c>
      <c r="J466" s="292" t="s">
        <v>979</v>
      </c>
      <c r="K466" s="292" t="s">
        <v>980</v>
      </c>
      <c r="L466" s="292" t="s">
        <v>213</v>
      </c>
    </row>
    <row r="467" spans="1:12">
      <c r="A467" s="292" t="s">
        <v>49</v>
      </c>
      <c r="B467" s="405">
        <v>1260</v>
      </c>
      <c r="C467" s="292" t="s">
        <v>213</v>
      </c>
      <c r="E467" s="292" t="s">
        <v>214</v>
      </c>
      <c r="F467" s="405">
        <v>5863</v>
      </c>
      <c r="G467" s="292" t="s">
        <v>213</v>
      </c>
      <c r="I467" s="292" t="s">
        <v>49</v>
      </c>
      <c r="J467" s="292" t="s">
        <v>981</v>
      </c>
      <c r="K467" s="292" t="s">
        <v>981</v>
      </c>
      <c r="L467" s="292" t="s">
        <v>213</v>
      </c>
    </row>
    <row r="468" spans="1:12">
      <c r="A468" s="292" t="s">
        <v>49</v>
      </c>
      <c r="B468" s="405">
        <v>1542</v>
      </c>
      <c r="C468" s="292" t="s">
        <v>213</v>
      </c>
      <c r="E468" s="292" t="s">
        <v>214</v>
      </c>
      <c r="F468" s="405">
        <v>6001</v>
      </c>
      <c r="G468" s="292" t="s">
        <v>213</v>
      </c>
      <c r="I468" s="292" t="s">
        <v>49</v>
      </c>
      <c r="J468" s="292" t="s">
        <v>982</v>
      </c>
      <c r="K468" s="292" t="s">
        <v>983</v>
      </c>
      <c r="L468" s="292" t="s">
        <v>213</v>
      </c>
    </row>
    <row r="469" spans="1:12">
      <c r="A469" s="292" t="s">
        <v>49</v>
      </c>
      <c r="B469" s="405">
        <v>2045</v>
      </c>
      <c r="C469" s="292" t="s">
        <v>213</v>
      </c>
      <c r="E469" s="292" t="s">
        <v>214</v>
      </c>
      <c r="F469" s="405">
        <v>6013</v>
      </c>
      <c r="G469" s="292" t="s">
        <v>213</v>
      </c>
      <c r="I469" s="292" t="s">
        <v>49</v>
      </c>
      <c r="J469" s="292" t="s">
        <v>984</v>
      </c>
      <c r="K469" s="292" t="s">
        <v>984</v>
      </c>
      <c r="L469" s="292" t="s">
        <v>213</v>
      </c>
    </row>
    <row r="470" spans="1:12">
      <c r="A470" s="292" t="s">
        <v>49</v>
      </c>
      <c r="B470" s="405">
        <v>2647</v>
      </c>
      <c r="C470" s="292" t="s">
        <v>213</v>
      </c>
      <c r="E470" s="292" t="s">
        <v>214</v>
      </c>
      <c r="F470" s="405">
        <v>6016</v>
      </c>
      <c r="G470" s="292" t="s">
        <v>213</v>
      </c>
      <c r="I470" s="292" t="s">
        <v>49</v>
      </c>
      <c r="J470" s="292" t="s">
        <v>985</v>
      </c>
      <c r="K470" s="292" t="s">
        <v>986</v>
      </c>
      <c r="L470" s="292" t="s">
        <v>213</v>
      </c>
    </row>
    <row r="471" spans="1:12">
      <c r="A471" s="292" t="s">
        <v>49</v>
      </c>
      <c r="B471" s="405">
        <v>2859</v>
      </c>
      <c r="C471" s="292" t="s">
        <v>213</v>
      </c>
      <c r="E471" s="292" t="s">
        <v>214</v>
      </c>
      <c r="F471" s="405">
        <v>6018</v>
      </c>
      <c r="G471" s="292" t="s">
        <v>213</v>
      </c>
      <c r="I471" s="292" t="s">
        <v>49</v>
      </c>
      <c r="J471" s="292" t="s">
        <v>987</v>
      </c>
      <c r="K471" s="292" t="s">
        <v>987</v>
      </c>
      <c r="L471" s="292" t="s">
        <v>213</v>
      </c>
    </row>
    <row r="472" spans="1:12">
      <c r="A472" s="292" t="s">
        <v>49</v>
      </c>
      <c r="B472" s="405">
        <v>3304</v>
      </c>
      <c r="C472" s="292" t="s">
        <v>213</v>
      </c>
      <c r="E472" s="292" t="s">
        <v>214</v>
      </c>
      <c r="F472" s="405">
        <v>6019</v>
      </c>
      <c r="G472" s="292" t="s">
        <v>213</v>
      </c>
      <c r="I472" s="292" t="s">
        <v>49</v>
      </c>
      <c r="J472" s="292" t="s">
        <v>988</v>
      </c>
      <c r="K472" s="292" t="s">
        <v>989</v>
      </c>
      <c r="L472" s="292" t="s">
        <v>213</v>
      </c>
    </row>
    <row r="473" spans="1:12">
      <c r="A473" s="292" t="s">
        <v>49</v>
      </c>
      <c r="B473" s="405">
        <v>3856</v>
      </c>
      <c r="C473" s="292" t="s">
        <v>213</v>
      </c>
      <c r="E473" s="292" t="s">
        <v>214</v>
      </c>
      <c r="F473" s="405">
        <v>6020</v>
      </c>
      <c r="G473" s="292" t="s">
        <v>213</v>
      </c>
      <c r="I473" s="292" t="s">
        <v>49</v>
      </c>
      <c r="J473" s="292" t="s">
        <v>990</v>
      </c>
      <c r="K473" s="292" t="s">
        <v>991</v>
      </c>
      <c r="L473" s="292" t="s">
        <v>213</v>
      </c>
    </row>
    <row r="474" spans="1:12">
      <c r="A474" s="292" t="s">
        <v>49</v>
      </c>
      <c r="B474" s="405">
        <v>4252</v>
      </c>
      <c r="C474" s="292" t="s">
        <v>213</v>
      </c>
      <c r="E474" s="292" t="s">
        <v>214</v>
      </c>
      <c r="F474" s="405">
        <v>6022</v>
      </c>
      <c r="G474" s="292" t="s">
        <v>213</v>
      </c>
      <c r="I474" s="292" t="s">
        <v>49</v>
      </c>
      <c r="J474" s="292" t="s">
        <v>992</v>
      </c>
      <c r="K474" s="292" t="s">
        <v>993</v>
      </c>
      <c r="L474" s="292" t="s">
        <v>213</v>
      </c>
    </row>
    <row r="475" spans="1:12">
      <c r="A475" s="292" t="s">
        <v>49</v>
      </c>
      <c r="B475" s="405">
        <v>4565</v>
      </c>
      <c r="C475" s="292" t="s">
        <v>213</v>
      </c>
      <c r="E475" s="292" t="s">
        <v>214</v>
      </c>
      <c r="F475" s="405">
        <v>6026</v>
      </c>
      <c r="G475" s="292" t="s">
        <v>213</v>
      </c>
      <c r="I475" s="292" t="s">
        <v>49</v>
      </c>
      <c r="J475" s="292" t="s">
        <v>994</v>
      </c>
      <c r="K475" s="292" t="s">
        <v>994</v>
      </c>
      <c r="L475" s="292" t="s">
        <v>213</v>
      </c>
    </row>
    <row r="476" spans="1:12">
      <c r="A476" s="292" t="s">
        <v>49</v>
      </c>
      <c r="B476" s="405">
        <v>5060</v>
      </c>
      <c r="C476" s="292" t="s">
        <v>213</v>
      </c>
      <c r="E476" s="292" t="s">
        <v>214</v>
      </c>
      <c r="F476" s="405">
        <v>6031</v>
      </c>
      <c r="G476" s="292" t="s">
        <v>213</v>
      </c>
      <c r="I476" s="292" t="s">
        <v>49</v>
      </c>
      <c r="J476" s="292" t="s">
        <v>995</v>
      </c>
      <c r="K476" s="292" t="s">
        <v>996</v>
      </c>
      <c r="L476" s="292" t="s">
        <v>213</v>
      </c>
    </row>
    <row r="477" spans="1:12">
      <c r="A477" s="292" t="s">
        <v>49</v>
      </c>
      <c r="B477" s="405">
        <v>5664</v>
      </c>
      <c r="C477" s="292" t="s">
        <v>213</v>
      </c>
      <c r="E477" s="292" t="s">
        <v>214</v>
      </c>
      <c r="F477" s="405">
        <v>6035</v>
      </c>
      <c r="G477" s="292" t="s">
        <v>213</v>
      </c>
      <c r="I477" s="292" t="s">
        <v>49</v>
      </c>
      <c r="J477" s="292" t="s">
        <v>997</v>
      </c>
      <c r="K477" s="292" t="s">
        <v>997</v>
      </c>
      <c r="L477" s="292" t="s">
        <v>213</v>
      </c>
    </row>
    <row r="478" spans="1:12">
      <c r="A478" s="292" t="s">
        <v>49</v>
      </c>
      <c r="B478" s="405">
        <v>6075</v>
      </c>
      <c r="C478" s="292" t="s">
        <v>213</v>
      </c>
      <c r="E478" s="292" t="s">
        <v>214</v>
      </c>
      <c r="F478" s="405">
        <v>6039</v>
      </c>
      <c r="G478" s="292" t="s">
        <v>213</v>
      </c>
      <c r="I478" s="292" t="s">
        <v>49</v>
      </c>
      <c r="J478" s="292" t="s">
        <v>998</v>
      </c>
      <c r="K478" s="292" t="s">
        <v>999</v>
      </c>
      <c r="L478" s="292" t="s">
        <v>213</v>
      </c>
    </row>
    <row r="479" spans="1:12">
      <c r="A479" s="292" t="s">
        <v>49</v>
      </c>
      <c r="B479" s="405">
        <v>6355</v>
      </c>
      <c r="C479" s="292" t="s">
        <v>213</v>
      </c>
      <c r="E479" s="292" t="s">
        <v>214</v>
      </c>
      <c r="F479" s="405">
        <v>6043</v>
      </c>
      <c r="G479" s="292" t="s">
        <v>213</v>
      </c>
      <c r="I479" s="292" t="s">
        <v>49</v>
      </c>
      <c r="J479" s="292" t="s">
        <v>1000</v>
      </c>
      <c r="K479" s="292" t="s">
        <v>1001</v>
      </c>
      <c r="L479" s="292" t="s">
        <v>213</v>
      </c>
    </row>
    <row r="480" spans="1:12">
      <c r="A480" s="292" t="s">
        <v>49</v>
      </c>
      <c r="B480" s="405">
        <v>6481</v>
      </c>
      <c r="C480" s="292" t="s">
        <v>213</v>
      </c>
      <c r="E480" s="292" t="s">
        <v>214</v>
      </c>
      <c r="F480" s="405">
        <v>6057</v>
      </c>
      <c r="G480" s="292" t="s">
        <v>213</v>
      </c>
      <c r="I480" s="292" t="s">
        <v>49</v>
      </c>
      <c r="J480" s="292" t="s">
        <v>1002</v>
      </c>
      <c r="K480" s="292" t="s">
        <v>1003</v>
      </c>
      <c r="L480" s="292" t="s">
        <v>213</v>
      </c>
    </row>
    <row r="481" spans="1:12">
      <c r="A481" s="292" t="s">
        <v>49</v>
      </c>
      <c r="B481" s="405">
        <v>7422</v>
      </c>
      <c r="C481" s="292" t="s">
        <v>213</v>
      </c>
      <c r="E481" s="292" t="s">
        <v>214</v>
      </c>
      <c r="F481" s="405">
        <v>6059</v>
      </c>
      <c r="G481" s="292" t="s">
        <v>213</v>
      </c>
      <c r="I481" s="292" t="s">
        <v>49</v>
      </c>
      <c r="J481" s="292" t="s">
        <v>1004</v>
      </c>
      <c r="K481" s="292" t="s">
        <v>1004</v>
      </c>
      <c r="L481" s="292" t="s">
        <v>213</v>
      </c>
    </row>
    <row r="482" spans="1:12">
      <c r="A482" s="292" t="s">
        <v>49</v>
      </c>
      <c r="B482" s="405">
        <v>1267</v>
      </c>
      <c r="C482" s="292" t="s">
        <v>213</v>
      </c>
      <c r="E482" s="292" t="s">
        <v>214</v>
      </c>
      <c r="F482" s="405">
        <v>6060</v>
      </c>
      <c r="G482" s="292" t="s">
        <v>213</v>
      </c>
      <c r="I482" s="292" t="s">
        <v>49</v>
      </c>
      <c r="J482" s="292" t="s">
        <v>1005</v>
      </c>
      <c r="K482" s="292" t="s">
        <v>1006</v>
      </c>
      <c r="L482" s="292" t="s">
        <v>213</v>
      </c>
    </row>
    <row r="483" spans="1:12">
      <c r="A483" s="292" t="s">
        <v>49</v>
      </c>
      <c r="B483" s="405">
        <v>1543</v>
      </c>
      <c r="C483" s="292" t="s">
        <v>213</v>
      </c>
      <c r="E483" s="292" t="s">
        <v>214</v>
      </c>
      <c r="F483" s="405">
        <v>6062</v>
      </c>
      <c r="G483" s="292" t="s">
        <v>213</v>
      </c>
      <c r="I483" s="292" t="s">
        <v>49</v>
      </c>
      <c r="J483" s="292" t="s">
        <v>1007</v>
      </c>
      <c r="K483" s="292" t="s">
        <v>1007</v>
      </c>
      <c r="L483" s="292" t="s">
        <v>213</v>
      </c>
    </row>
    <row r="484" spans="1:12">
      <c r="A484" s="292" t="s">
        <v>49</v>
      </c>
      <c r="B484" s="405">
        <v>2053</v>
      </c>
      <c r="C484" s="292" t="s">
        <v>213</v>
      </c>
      <c r="E484" s="292" t="s">
        <v>214</v>
      </c>
      <c r="F484" s="405">
        <v>6071</v>
      </c>
      <c r="G484" s="292" t="s">
        <v>213</v>
      </c>
      <c r="I484" s="292" t="s">
        <v>49</v>
      </c>
      <c r="J484" s="292" t="s">
        <v>1008</v>
      </c>
      <c r="K484" s="292" t="s">
        <v>1009</v>
      </c>
      <c r="L484" s="292" t="s">
        <v>213</v>
      </c>
    </row>
    <row r="485" spans="1:12">
      <c r="A485" s="292" t="s">
        <v>49</v>
      </c>
      <c r="B485" s="405">
        <v>2648</v>
      </c>
      <c r="C485" s="292" t="s">
        <v>213</v>
      </c>
      <c r="E485" s="292" t="s">
        <v>214</v>
      </c>
      <c r="F485" s="405">
        <v>6073</v>
      </c>
      <c r="G485" s="292" t="s">
        <v>213</v>
      </c>
      <c r="I485" s="292" t="s">
        <v>49</v>
      </c>
      <c r="J485" s="292" t="s">
        <v>1010</v>
      </c>
      <c r="K485" s="292" t="s">
        <v>1010</v>
      </c>
      <c r="L485" s="292" t="s">
        <v>213</v>
      </c>
    </row>
    <row r="486" spans="1:12">
      <c r="A486" s="292" t="s">
        <v>49</v>
      </c>
      <c r="B486" s="405">
        <v>2873</v>
      </c>
      <c r="C486" s="292" t="s">
        <v>213</v>
      </c>
      <c r="E486" s="292" t="s">
        <v>214</v>
      </c>
      <c r="F486" s="405">
        <v>6075</v>
      </c>
      <c r="G486" s="292" t="s">
        <v>213</v>
      </c>
      <c r="I486" s="292" t="s">
        <v>49</v>
      </c>
      <c r="J486" s="292" t="s">
        <v>1011</v>
      </c>
      <c r="K486" s="292" t="s">
        <v>1012</v>
      </c>
      <c r="L486" s="292" t="s">
        <v>213</v>
      </c>
    </row>
    <row r="487" spans="1:12">
      <c r="A487" s="292" t="s">
        <v>49</v>
      </c>
      <c r="B487" s="405">
        <v>3446</v>
      </c>
      <c r="C487" s="292" t="s">
        <v>213</v>
      </c>
      <c r="E487" s="292" t="s">
        <v>214</v>
      </c>
      <c r="F487" s="405">
        <v>6076</v>
      </c>
      <c r="G487" s="292" t="s">
        <v>213</v>
      </c>
      <c r="I487" s="292" t="s">
        <v>49</v>
      </c>
      <c r="J487" s="292" t="s">
        <v>1013</v>
      </c>
      <c r="K487" s="292" t="s">
        <v>1013</v>
      </c>
      <c r="L487" s="292" t="s">
        <v>213</v>
      </c>
    </row>
    <row r="488" spans="1:12">
      <c r="A488" s="292" t="s">
        <v>49</v>
      </c>
      <c r="B488" s="405">
        <v>3861</v>
      </c>
      <c r="C488" s="292" t="s">
        <v>213</v>
      </c>
      <c r="E488" s="292" t="s">
        <v>214</v>
      </c>
      <c r="F488" s="405">
        <v>6078</v>
      </c>
      <c r="G488" s="292" t="s">
        <v>213</v>
      </c>
      <c r="I488" s="292" t="s">
        <v>49</v>
      </c>
      <c r="J488" s="292" t="s">
        <v>1014</v>
      </c>
      <c r="K488" s="292" t="s">
        <v>1015</v>
      </c>
      <c r="L488" s="292" t="s">
        <v>213</v>
      </c>
    </row>
    <row r="489" spans="1:12">
      <c r="A489" s="292" t="s">
        <v>49</v>
      </c>
      <c r="B489" s="405">
        <v>4254</v>
      </c>
      <c r="C489" s="292" t="s">
        <v>213</v>
      </c>
      <c r="E489" s="292" t="s">
        <v>214</v>
      </c>
      <c r="F489" s="405">
        <v>6081</v>
      </c>
      <c r="G489" s="292" t="s">
        <v>213</v>
      </c>
      <c r="I489" s="292" t="s">
        <v>49</v>
      </c>
      <c r="J489" s="292" t="s">
        <v>1016</v>
      </c>
      <c r="K489" s="292" t="s">
        <v>1016</v>
      </c>
      <c r="L489" s="292" t="s">
        <v>213</v>
      </c>
    </row>
    <row r="490" spans="1:12">
      <c r="A490" s="292" t="s">
        <v>49</v>
      </c>
      <c r="B490" s="405">
        <v>4573</v>
      </c>
      <c r="C490" s="292" t="s">
        <v>213</v>
      </c>
      <c r="E490" s="292" t="s">
        <v>214</v>
      </c>
      <c r="F490" s="405">
        <v>6084</v>
      </c>
      <c r="G490" s="292" t="s">
        <v>213</v>
      </c>
      <c r="I490" s="292" t="s">
        <v>49</v>
      </c>
      <c r="J490" s="292" t="s">
        <v>1017</v>
      </c>
      <c r="K490" s="292" t="s">
        <v>1018</v>
      </c>
      <c r="L490" s="292" t="s">
        <v>213</v>
      </c>
    </row>
    <row r="491" spans="1:12">
      <c r="A491" s="292" t="s">
        <v>49</v>
      </c>
      <c r="B491" s="405">
        <v>5061</v>
      </c>
      <c r="C491" s="292" t="s">
        <v>213</v>
      </c>
      <c r="E491" s="292" t="s">
        <v>214</v>
      </c>
      <c r="F491" s="405">
        <v>6085</v>
      </c>
      <c r="G491" s="292" t="s">
        <v>213</v>
      </c>
      <c r="I491" s="292" t="s">
        <v>49</v>
      </c>
      <c r="J491" s="292" t="s">
        <v>1019</v>
      </c>
      <c r="K491" s="292" t="s">
        <v>1019</v>
      </c>
      <c r="L491" s="292" t="s">
        <v>213</v>
      </c>
    </row>
    <row r="492" spans="1:12">
      <c r="A492" s="292" t="s">
        <v>49</v>
      </c>
      <c r="B492" s="405">
        <v>5665</v>
      </c>
      <c r="C492" s="292" t="s">
        <v>213</v>
      </c>
      <c r="E492" s="292" t="s">
        <v>214</v>
      </c>
      <c r="F492" s="405">
        <v>6089</v>
      </c>
      <c r="G492" s="292" t="s">
        <v>213</v>
      </c>
      <c r="I492" s="292" t="s">
        <v>49</v>
      </c>
      <c r="J492" s="292" t="s">
        <v>1020</v>
      </c>
      <c r="K492" s="292" t="s">
        <v>1021</v>
      </c>
      <c r="L492" s="292" t="s">
        <v>213</v>
      </c>
    </row>
    <row r="493" spans="1:12">
      <c r="A493" s="292" t="s">
        <v>49</v>
      </c>
      <c r="B493" s="405">
        <v>6076</v>
      </c>
      <c r="C493" s="292" t="s">
        <v>213</v>
      </c>
      <c r="E493" s="292" t="s">
        <v>214</v>
      </c>
      <c r="F493" s="405">
        <v>6090</v>
      </c>
      <c r="G493" s="292" t="s">
        <v>213</v>
      </c>
      <c r="I493" s="292" t="s">
        <v>49</v>
      </c>
      <c r="J493" s="292" t="s">
        <v>1022</v>
      </c>
      <c r="K493" s="292" t="s">
        <v>1022</v>
      </c>
      <c r="L493" s="292" t="s">
        <v>213</v>
      </c>
    </row>
    <row r="494" spans="1:12">
      <c r="A494" s="292" t="s">
        <v>49</v>
      </c>
      <c r="B494" s="405">
        <v>6357</v>
      </c>
      <c r="C494" s="292" t="s">
        <v>213</v>
      </c>
      <c r="E494" s="292" t="s">
        <v>214</v>
      </c>
      <c r="F494" s="405">
        <v>6092</v>
      </c>
      <c r="G494" s="292" t="s">
        <v>213</v>
      </c>
      <c r="I494" s="292" t="s">
        <v>49</v>
      </c>
      <c r="J494" s="292" t="s">
        <v>1023</v>
      </c>
      <c r="K494" s="292" t="s">
        <v>1024</v>
      </c>
      <c r="L494" s="292" t="s">
        <v>213</v>
      </c>
    </row>
    <row r="495" spans="1:12">
      <c r="A495" s="292" t="s">
        <v>49</v>
      </c>
      <c r="B495" s="405">
        <v>6482</v>
      </c>
      <c r="C495" s="292" t="s">
        <v>213</v>
      </c>
      <c r="E495" s="292" t="s">
        <v>214</v>
      </c>
      <c r="F495" s="405">
        <v>6093</v>
      </c>
      <c r="G495" s="292" t="s">
        <v>213</v>
      </c>
      <c r="I495" s="292" t="s">
        <v>49</v>
      </c>
      <c r="J495" s="292" t="s">
        <v>1025</v>
      </c>
      <c r="K495" s="292" t="s">
        <v>1026</v>
      </c>
      <c r="L495" s="292" t="s">
        <v>213</v>
      </c>
    </row>
    <row r="496" spans="1:12">
      <c r="A496" s="292" t="s">
        <v>49</v>
      </c>
      <c r="B496" s="405">
        <v>7428</v>
      </c>
      <c r="C496" s="292" t="s">
        <v>213</v>
      </c>
      <c r="E496" s="292" t="s">
        <v>214</v>
      </c>
      <c r="F496" s="405">
        <v>6094</v>
      </c>
      <c r="G496" s="292" t="s">
        <v>213</v>
      </c>
      <c r="I496" s="292" t="s">
        <v>49</v>
      </c>
      <c r="J496" s="292" t="s">
        <v>1027</v>
      </c>
      <c r="K496" s="292" t="s">
        <v>1028</v>
      </c>
      <c r="L496" s="292" t="s">
        <v>213</v>
      </c>
    </row>
    <row r="497" spans="1:12">
      <c r="A497" s="292" t="s">
        <v>49</v>
      </c>
      <c r="B497" s="405">
        <v>1331</v>
      </c>
      <c r="C497" s="292" t="s">
        <v>213</v>
      </c>
      <c r="E497" s="292" t="s">
        <v>214</v>
      </c>
      <c r="F497" s="405">
        <v>6230</v>
      </c>
      <c r="G497" s="292" t="s">
        <v>213</v>
      </c>
      <c r="I497" s="292" t="s">
        <v>49</v>
      </c>
      <c r="J497" s="292" t="s">
        <v>1029</v>
      </c>
      <c r="K497" s="292" t="s">
        <v>1029</v>
      </c>
      <c r="L497" s="292" t="s">
        <v>213</v>
      </c>
    </row>
    <row r="498" spans="1:12">
      <c r="A498" s="292" t="s">
        <v>49</v>
      </c>
      <c r="B498" s="405">
        <v>1550</v>
      </c>
      <c r="C498" s="292" t="s">
        <v>213</v>
      </c>
      <c r="E498" s="292" t="s">
        <v>214</v>
      </c>
      <c r="F498" s="405">
        <v>6231</v>
      </c>
      <c r="G498" s="292" t="s">
        <v>213</v>
      </c>
      <c r="I498" s="292" t="s">
        <v>49</v>
      </c>
      <c r="J498" s="292" t="s">
        <v>1030</v>
      </c>
      <c r="K498" s="292" t="s">
        <v>1031</v>
      </c>
      <c r="L498" s="292" t="s">
        <v>213</v>
      </c>
    </row>
    <row r="499" spans="1:12">
      <c r="A499" s="292" t="s">
        <v>49</v>
      </c>
      <c r="B499" s="405">
        <v>2054</v>
      </c>
      <c r="C499" s="292" t="s">
        <v>213</v>
      </c>
      <c r="E499" s="292" t="s">
        <v>214</v>
      </c>
      <c r="F499" s="405">
        <v>6232</v>
      </c>
      <c r="G499" s="292" t="s">
        <v>213</v>
      </c>
      <c r="I499" s="292" t="s">
        <v>49</v>
      </c>
      <c r="J499" s="292" t="s">
        <v>1032</v>
      </c>
      <c r="K499" s="292" t="s">
        <v>1033</v>
      </c>
      <c r="L499" s="292" t="s">
        <v>213</v>
      </c>
    </row>
    <row r="500" spans="1:12">
      <c r="A500" s="292" t="s">
        <v>49</v>
      </c>
      <c r="B500" s="405">
        <v>2650</v>
      </c>
      <c r="C500" s="292" t="s">
        <v>213</v>
      </c>
      <c r="E500" s="292" t="s">
        <v>214</v>
      </c>
      <c r="F500" s="405">
        <v>6237</v>
      </c>
      <c r="G500" s="292" t="s">
        <v>213</v>
      </c>
      <c r="I500" s="292" t="s">
        <v>49</v>
      </c>
      <c r="J500" s="292" t="s">
        <v>1034</v>
      </c>
      <c r="K500" s="292" t="s">
        <v>1035</v>
      </c>
      <c r="L500" s="292" t="s">
        <v>213</v>
      </c>
    </row>
    <row r="501" spans="1:12">
      <c r="A501" s="292" t="s">
        <v>49</v>
      </c>
      <c r="B501" s="405">
        <v>2876</v>
      </c>
      <c r="C501" s="292" t="s">
        <v>213</v>
      </c>
      <c r="E501" s="292" t="s">
        <v>214</v>
      </c>
      <c r="F501" s="405">
        <v>6238</v>
      </c>
      <c r="G501" s="292" t="s">
        <v>213</v>
      </c>
      <c r="I501" s="292" t="s">
        <v>49</v>
      </c>
      <c r="J501" s="292" t="s">
        <v>1036</v>
      </c>
      <c r="K501" s="292" t="s">
        <v>1037</v>
      </c>
      <c r="L501" s="292" t="s">
        <v>213</v>
      </c>
    </row>
    <row r="502" spans="1:12">
      <c r="A502" s="292" t="s">
        <v>49</v>
      </c>
      <c r="B502" s="405">
        <v>3448</v>
      </c>
      <c r="C502" s="292" t="s">
        <v>213</v>
      </c>
      <c r="E502" s="292" t="s">
        <v>214</v>
      </c>
      <c r="F502" s="405">
        <v>6239</v>
      </c>
      <c r="G502" s="292" t="s">
        <v>213</v>
      </c>
      <c r="I502" s="292" t="s">
        <v>49</v>
      </c>
      <c r="J502" s="292" t="s">
        <v>1038</v>
      </c>
      <c r="K502" s="292" t="s">
        <v>1038</v>
      </c>
      <c r="L502" s="292" t="s">
        <v>213</v>
      </c>
    </row>
    <row r="503" spans="1:12">
      <c r="A503" s="292" t="s">
        <v>49</v>
      </c>
      <c r="B503" s="405">
        <v>3868</v>
      </c>
      <c r="C503" s="292" t="s">
        <v>213</v>
      </c>
      <c r="E503" s="292" t="s">
        <v>214</v>
      </c>
      <c r="F503" s="405">
        <v>6243</v>
      </c>
      <c r="G503" s="292" t="s">
        <v>213</v>
      </c>
      <c r="I503" s="292" t="s">
        <v>49</v>
      </c>
      <c r="J503" s="292" t="s">
        <v>1039</v>
      </c>
      <c r="K503" s="292" t="s">
        <v>1039</v>
      </c>
      <c r="L503" s="292" t="s">
        <v>213</v>
      </c>
    </row>
    <row r="504" spans="1:12">
      <c r="A504" s="292" t="s">
        <v>49</v>
      </c>
      <c r="B504" s="405">
        <v>4256</v>
      </c>
      <c r="C504" s="292" t="s">
        <v>213</v>
      </c>
      <c r="E504" s="292" t="s">
        <v>214</v>
      </c>
      <c r="F504" s="405">
        <v>6246</v>
      </c>
      <c r="G504" s="292" t="s">
        <v>213</v>
      </c>
      <c r="I504" s="292" t="s">
        <v>49</v>
      </c>
      <c r="J504" s="292" t="s">
        <v>1040</v>
      </c>
      <c r="K504" s="292" t="s">
        <v>1040</v>
      </c>
      <c r="L504" s="292" t="s">
        <v>213</v>
      </c>
    </row>
    <row r="505" spans="1:12">
      <c r="A505" s="292" t="s">
        <v>49</v>
      </c>
      <c r="B505" s="405">
        <v>4579</v>
      </c>
      <c r="C505" s="292" t="s">
        <v>213</v>
      </c>
      <c r="E505" s="292" t="s">
        <v>214</v>
      </c>
      <c r="F505" s="405">
        <v>6248</v>
      </c>
      <c r="G505" s="292" t="s">
        <v>213</v>
      </c>
      <c r="I505" s="292" t="s">
        <v>49</v>
      </c>
      <c r="J505" s="292" t="s">
        <v>1041</v>
      </c>
      <c r="K505" s="292" t="s">
        <v>1041</v>
      </c>
      <c r="L505" s="292" t="s">
        <v>213</v>
      </c>
    </row>
    <row r="506" spans="1:12">
      <c r="A506" s="292" t="s">
        <v>49</v>
      </c>
      <c r="B506" s="405">
        <v>5073</v>
      </c>
      <c r="C506" s="292" t="s">
        <v>213</v>
      </c>
      <c r="E506" s="292" t="s">
        <v>214</v>
      </c>
      <c r="F506" s="405">
        <v>6249</v>
      </c>
      <c r="G506" s="292" t="s">
        <v>213</v>
      </c>
      <c r="I506" s="292" t="s">
        <v>49</v>
      </c>
      <c r="J506" s="292" t="s">
        <v>1042</v>
      </c>
      <c r="K506" s="292" t="s">
        <v>1043</v>
      </c>
      <c r="L506" s="292" t="s">
        <v>213</v>
      </c>
    </row>
    <row r="507" spans="1:12">
      <c r="A507" s="292" t="s">
        <v>49</v>
      </c>
      <c r="B507" s="405">
        <v>5670</v>
      </c>
      <c r="C507" s="292" t="s">
        <v>213</v>
      </c>
      <c r="E507" s="292" t="s">
        <v>214</v>
      </c>
      <c r="F507" s="405">
        <v>6250</v>
      </c>
      <c r="G507" s="292" t="s">
        <v>213</v>
      </c>
      <c r="I507" s="292" t="s">
        <v>49</v>
      </c>
      <c r="J507" s="292" t="s">
        <v>1044</v>
      </c>
      <c r="K507" s="292" t="s">
        <v>1044</v>
      </c>
      <c r="L507" s="292" t="s">
        <v>213</v>
      </c>
    </row>
    <row r="508" spans="1:12">
      <c r="A508" s="292" t="s">
        <v>49</v>
      </c>
      <c r="B508" s="405">
        <v>6078</v>
      </c>
      <c r="C508" s="292" t="s">
        <v>213</v>
      </c>
      <c r="E508" s="292" t="s">
        <v>214</v>
      </c>
      <c r="F508" s="405">
        <v>6251</v>
      </c>
      <c r="G508" s="292" t="s">
        <v>213</v>
      </c>
      <c r="I508" s="292" t="s">
        <v>49</v>
      </c>
      <c r="J508" s="292" t="s">
        <v>1045</v>
      </c>
      <c r="K508" s="292" t="s">
        <v>1046</v>
      </c>
      <c r="L508" s="292" t="s">
        <v>213</v>
      </c>
    </row>
    <row r="509" spans="1:12">
      <c r="A509" s="292" t="s">
        <v>49</v>
      </c>
      <c r="B509" s="405">
        <v>6360</v>
      </c>
      <c r="C509" s="292" t="s">
        <v>213</v>
      </c>
      <c r="E509" s="292" t="s">
        <v>214</v>
      </c>
      <c r="F509" s="405">
        <v>6254</v>
      </c>
      <c r="G509" s="292" t="s">
        <v>213</v>
      </c>
      <c r="I509" s="292" t="s">
        <v>49</v>
      </c>
      <c r="J509" s="292" t="s">
        <v>1047</v>
      </c>
      <c r="K509" s="292" t="s">
        <v>1047</v>
      </c>
      <c r="L509" s="292" t="s">
        <v>213</v>
      </c>
    </row>
    <row r="510" spans="1:12">
      <c r="A510" s="292" t="s">
        <v>49</v>
      </c>
      <c r="B510" s="405">
        <v>6483</v>
      </c>
      <c r="C510" s="292" t="s">
        <v>213</v>
      </c>
      <c r="E510" s="292" t="s">
        <v>214</v>
      </c>
      <c r="F510" s="405">
        <v>6255</v>
      </c>
      <c r="G510" s="292" t="s">
        <v>213</v>
      </c>
      <c r="I510" s="292" t="s">
        <v>49</v>
      </c>
      <c r="J510" s="292" t="s">
        <v>1048</v>
      </c>
      <c r="K510" s="292" t="s">
        <v>1049</v>
      </c>
      <c r="L510" s="292" t="s">
        <v>213</v>
      </c>
    </row>
    <row r="511" spans="1:12">
      <c r="A511" s="292" t="s">
        <v>49</v>
      </c>
      <c r="B511" s="405">
        <v>7438</v>
      </c>
      <c r="C511" s="292" t="s">
        <v>213</v>
      </c>
      <c r="E511" s="292" t="s">
        <v>214</v>
      </c>
      <c r="F511" s="405">
        <v>6262</v>
      </c>
      <c r="G511" s="292" t="s">
        <v>213</v>
      </c>
      <c r="I511" s="292" t="s">
        <v>49</v>
      </c>
      <c r="J511" s="292" t="s">
        <v>1050</v>
      </c>
      <c r="K511" s="292" t="s">
        <v>1051</v>
      </c>
      <c r="L511" s="292" t="s">
        <v>213</v>
      </c>
    </row>
    <row r="512" spans="1:12">
      <c r="A512" s="292" t="s">
        <v>49</v>
      </c>
      <c r="B512" s="405">
        <v>1337</v>
      </c>
      <c r="C512" s="292" t="s">
        <v>213</v>
      </c>
      <c r="E512" s="292" t="s">
        <v>214</v>
      </c>
      <c r="F512" s="405">
        <v>6264</v>
      </c>
      <c r="G512" s="292" t="s">
        <v>213</v>
      </c>
      <c r="I512" s="292" t="s">
        <v>49</v>
      </c>
      <c r="J512" s="292" t="s">
        <v>1052</v>
      </c>
      <c r="K512" s="292" t="s">
        <v>1053</v>
      </c>
      <c r="L512" s="292" t="s">
        <v>213</v>
      </c>
    </row>
    <row r="513" spans="1:12">
      <c r="A513" s="292" t="s">
        <v>49</v>
      </c>
      <c r="B513" s="405">
        <v>1562</v>
      </c>
      <c r="C513" s="292" t="s">
        <v>213</v>
      </c>
      <c r="E513" s="292" t="s">
        <v>214</v>
      </c>
      <c r="F513" s="405">
        <v>6266</v>
      </c>
      <c r="G513" s="292" t="s">
        <v>213</v>
      </c>
      <c r="I513" s="292" t="s">
        <v>49</v>
      </c>
      <c r="J513" s="292" t="s">
        <v>1054</v>
      </c>
      <c r="K513" s="292" t="s">
        <v>1054</v>
      </c>
      <c r="L513" s="292" t="s">
        <v>213</v>
      </c>
    </row>
    <row r="514" spans="1:12">
      <c r="A514" s="292" t="s">
        <v>49</v>
      </c>
      <c r="B514" s="405">
        <v>2056</v>
      </c>
      <c r="C514" s="292" t="s">
        <v>213</v>
      </c>
      <c r="E514" s="292" t="s">
        <v>214</v>
      </c>
      <c r="F514" s="405">
        <v>6267</v>
      </c>
      <c r="G514" s="292" t="s">
        <v>213</v>
      </c>
      <c r="I514" s="292" t="s">
        <v>49</v>
      </c>
      <c r="J514" s="292" t="s">
        <v>1055</v>
      </c>
      <c r="K514" s="292" t="s">
        <v>1056</v>
      </c>
      <c r="L514" s="292" t="s">
        <v>213</v>
      </c>
    </row>
    <row r="515" spans="1:12">
      <c r="A515" s="292" t="s">
        <v>49</v>
      </c>
      <c r="B515" s="405">
        <v>2651</v>
      </c>
      <c r="C515" s="292" t="s">
        <v>213</v>
      </c>
      <c r="E515" s="292" t="s">
        <v>214</v>
      </c>
      <c r="F515" s="405">
        <v>6268</v>
      </c>
      <c r="G515" s="292" t="s">
        <v>213</v>
      </c>
      <c r="I515" s="292" t="s">
        <v>49</v>
      </c>
      <c r="J515" s="292" t="s">
        <v>1057</v>
      </c>
      <c r="K515" s="292" t="s">
        <v>1057</v>
      </c>
      <c r="L515" s="292" t="s">
        <v>213</v>
      </c>
    </row>
    <row r="516" spans="1:12">
      <c r="A516" s="292" t="s">
        <v>49</v>
      </c>
      <c r="B516" s="405">
        <v>2877</v>
      </c>
      <c r="C516" s="292" t="s">
        <v>213</v>
      </c>
      <c r="E516" s="292" t="s">
        <v>214</v>
      </c>
      <c r="F516" s="405">
        <v>6277</v>
      </c>
      <c r="G516" s="292" t="s">
        <v>213</v>
      </c>
      <c r="I516" s="292" t="s">
        <v>49</v>
      </c>
      <c r="J516" s="292" t="s">
        <v>1058</v>
      </c>
      <c r="K516" s="292" t="s">
        <v>1058</v>
      </c>
      <c r="L516" s="292" t="s">
        <v>213</v>
      </c>
    </row>
    <row r="517" spans="1:12">
      <c r="A517" s="292" t="s">
        <v>49</v>
      </c>
      <c r="B517" s="405">
        <v>3449</v>
      </c>
      <c r="C517" s="292" t="s">
        <v>213</v>
      </c>
      <c r="E517" s="292" t="s">
        <v>214</v>
      </c>
      <c r="F517" s="405">
        <v>6279</v>
      </c>
      <c r="G517" s="292" t="s">
        <v>213</v>
      </c>
      <c r="I517" s="292" t="s">
        <v>49</v>
      </c>
      <c r="J517" s="292" t="s">
        <v>1059</v>
      </c>
      <c r="K517" s="292" t="s">
        <v>1059</v>
      </c>
      <c r="L517" s="292" t="s">
        <v>213</v>
      </c>
    </row>
    <row r="518" spans="1:12">
      <c r="A518" s="292" t="s">
        <v>49</v>
      </c>
      <c r="B518" s="405">
        <v>3869</v>
      </c>
      <c r="C518" s="292" t="s">
        <v>213</v>
      </c>
      <c r="E518" s="292" t="s">
        <v>214</v>
      </c>
      <c r="F518" s="405">
        <v>6280</v>
      </c>
      <c r="G518" s="292" t="s">
        <v>213</v>
      </c>
      <c r="I518" s="292" t="s">
        <v>49</v>
      </c>
      <c r="J518" s="292" t="s">
        <v>1060</v>
      </c>
      <c r="K518" s="292" t="s">
        <v>1061</v>
      </c>
      <c r="L518" s="292" t="s">
        <v>213</v>
      </c>
    </row>
    <row r="519" spans="1:12">
      <c r="A519" s="292" t="s">
        <v>49</v>
      </c>
      <c r="B519" s="405">
        <v>4257</v>
      </c>
      <c r="C519" s="292" t="s">
        <v>213</v>
      </c>
      <c r="E519" s="292" t="s">
        <v>214</v>
      </c>
      <c r="F519" s="405">
        <v>6330</v>
      </c>
      <c r="G519" s="292" t="s">
        <v>213</v>
      </c>
      <c r="I519" s="292" t="s">
        <v>49</v>
      </c>
      <c r="J519" s="292" t="s">
        <v>1062</v>
      </c>
      <c r="K519" s="292" t="s">
        <v>1062</v>
      </c>
      <c r="L519" s="292" t="s">
        <v>213</v>
      </c>
    </row>
    <row r="520" spans="1:12">
      <c r="A520" s="292" t="s">
        <v>49</v>
      </c>
      <c r="B520" s="405">
        <v>4609</v>
      </c>
      <c r="C520" s="292" t="s">
        <v>213</v>
      </c>
      <c r="E520" s="292" t="s">
        <v>214</v>
      </c>
      <c r="F520" s="405">
        <v>6331</v>
      </c>
      <c r="G520" s="292" t="s">
        <v>213</v>
      </c>
      <c r="I520" s="292" t="s">
        <v>49</v>
      </c>
      <c r="J520" s="292" t="s">
        <v>1063</v>
      </c>
      <c r="K520" s="292" t="s">
        <v>1063</v>
      </c>
      <c r="L520" s="292" t="s">
        <v>213</v>
      </c>
    </row>
    <row r="521" spans="1:12">
      <c r="A521" s="292" t="s">
        <v>49</v>
      </c>
      <c r="B521" s="405">
        <v>5089</v>
      </c>
      <c r="C521" s="292" t="s">
        <v>213</v>
      </c>
      <c r="E521" s="292" t="s">
        <v>214</v>
      </c>
      <c r="F521" s="405">
        <v>6333</v>
      </c>
      <c r="G521" s="292" t="s">
        <v>213</v>
      </c>
      <c r="I521" s="292" t="s">
        <v>49</v>
      </c>
      <c r="J521" s="292" t="s">
        <v>1064</v>
      </c>
      <c r="K521" s="292" t="s">
        <v>1064</v>
      </c>
      <c r="L521" s="292" t="s">
        <v>213</v>
      </c>
    </row>
    <row r="522" spans="1:12">
      <c r="A522" s="292" t="s">
        <v>49</v>
      </c>
      <c r="B522" s="405">
        <v>5671</v>
      </c>
      <c r="C522" s="292" t="s">
        <v>213</v>
      </c>
      <c r="E522" s="292" t="s">
        <v>214</v>
      </c>
      <c r="F522" s="405">
        <v>6335</v>
      </c>
      <c r="G522" s="292" t="s">
        <v>213</v>
      </c>
      <c r="I522" s="292" t="s">
        <v>49</v>
      </c>
      <c r="J522" s="292" t="s">
        <v>1065</v>
      </c>
      <c r="K522" s="292" t="s">
        <v>1065</v>
      </c>
      <c r="L522" s="292" t="s">
        <v>213</v>
      </c>
    </row>
    <row r="523" spans="1:12">
      <c r="A523" s="292" t="s">
        <v>49</v>
      </c>
      <c r="B523" s="405">
        <v>6081</v>
      </c>
      <c r="C523" s="292" t="s">
        <v>213</v>
      </c>
      <c r="E523" s="292" t="s">
        <v>214</v>
      </c>
      <c r="F523" s="405">
        <v>6339</v>
      </c>
      <c r="G523" s="292" t="s">
        <v>213</v>
      </c>
      <c r="I523" s="292" t="s">
        <v>49</v>
      </c>
      <c r="J523" s="292" t="s">
        <v>1066</v>
      </c>
      <c r="K523" s="292" t="s">
        <v>1067</v>
      </c>
      <c r="L523" s="292" t="s">
        <v>213</v>
      </c>
    </row>
    <row r="524" spans="1:12">
      <c r="A524" s="292" t="s">
        <v>49</v>
      </c>
      <c r="B524" s="405">
        <v>6370</v>
      </c>
      <c r="C524" s="292" t="s">
        <v>213</v>
      </c>
      <c r="E524" s="292" t="s">
        <v>214</v>
      </c>
      <c r="F524" s="405">
        <v>6351</v>
      </c>
      <c r="G524" s="292" t="s">
        <v>213</v>
      </c>
      <c r="I524" s="292" t="s">
        <v>49</v>
      </c>
      <c r="J524" s="292" t="s">
        <v>1068</v>
      </c>
      <c r="K524" s="292" t="s">
        <v>1069</v>
      </c>
      <c r="L524" s="292" t="s">
        <v>213</v>
      </c>
    </row>
    <row r="525" spans="1:12">
      <c r="A525" s="292" t="s">
        <v>49</v>
      </c>
      <c r="B525" s="405">
        <v>6487</v>
      </c>
      <c r="C525" s="292" t="s">
        <v>213</v>
      </c>
      <c r="E525" s="292" t="s">
        <v>214</v>
      </c>
      <c r="F525" s="405">
        <v>6353</v>
      </c>
      <c r="G525" s="292" t="s">
        <v>213</v>
      </c>
      <c r="I525" s="292" t="s">
        <v>49</v>
      </c>
      <c r="J525" s="292" t="s">
        <v>1070</v>
      </c>
      <c r="K525" s="292" t="s">
        <v>1071</v>
      </c>
      <c r="L525" s="292" t="s">
        <v>213</v>
      </c>
    </row>
    <row r="526" spans="1:12">
      <c r="A526" s="292" t="s">
        <v>49</v>
      </c>
      <c r="B526" s="405">
        <v>7439</v>
      </c>
      <c r="C526" s="292" t="s">
        <v>213</v>
      </c>
      <c r="E526" s="292" t="s">
        <v>214</v>
      </c>
      <c r="F526" s="405">
        <v>6354</v>
      </c>
      <c r="G526" s="292" t="s">
        <v>213</v>
      </c>
      <c r="I526" s="292" t="s">
        <v>49</v>
      </c>
      <c r="J526" s="292" t="s">
        <v>1072</v>
      </c>
      <c r="K526" s="292" t="s">
        <v>1073</v>
      </c>
      <c r="L526" s="292" t="s">
        <v>213</v>
      </c>
    </row>
    <row r="527" spans="1:12">
      <c r="A527" s="292" t="s">
        <v>49</v>
      </c>
      <c r="B527" s="405">
        <v>1338</v>
      </c>
      <c r="C527" s="292" t="s">
        <v>213</v>
      </c>
      <c r="E527" s="292" t="s">
        <v>214</v>
      </c>
      <c r="F527" s="405">
        <v>6355</v>
      </c>
      <c r="G527" s="292" t="s">
        <v>213</v>
      </c>
      <c r="I527" s="292" t="s">
        <v>49</v>
      </c>
      <c r="J527" s="292" t="s">
        <v>1074</v>
      </c>
      <c r="K527" s="292" t="s">
        <v>1074</v>
      </c>
      <c r="L527" s="292" t="s">
        <v>213</v>
      </c>
    </row>
    <row r="528" spans="1:12">
      <c r="A528" s="292" t="s">
        <v>49</v>
      </c>
      <c r="B528" s="405">
        <v>1566</v>
      </c>
      <c r="C528" s="292" t="s">
        <v>213</v>
      </c>
      <c r="E528" s="292" t="s">
        <v>214</v>
      </c>
      <c r="F528" s="405">
        <v>6357</v>
      </c>
      <c r="G528" s="292" t="s">
        <v>213</v>
      </c>
      <c r="I528" s="292" t="s">
        <v>49</v>
      </c>
      <c r="J528" s="292" t="s">
        <v>1075</v>
      </c>
      <c r="K528" s="292" t="s">
        <v>1076</v>
      </c>
      <c r="L528" s="292" t="s">
        <v>213</v>
      </c>
    </row>
    <row r="529" spans="1:12">
      <c r="A529" s="292" t="s">
        <v>49</v>
      </c>
      <c r="B529" s="405">
        <v>2066</v>
      </c>
      <c r="C529" s="292" t="s">
        <v>213</v>
      </c>
      <c r="E529" s="292" t="s">
        <v>214</v>
      </c>
      <c r="F529" s="405">
        <v>6360</v>
      </c>
      <c r="G529" s="292" t="s">
        <v>213</v>
      </c>
      <c r="I529" s="292" t="s">
        <v>49</v>
      </c>
      <c r="J529" s="292" t="s">
        <v>1077</v>
      </c>
      <c r="K529" s="292" t="s">
        <v>1078</v>
      </c>
      <c r="L529" s="292" t="s">
        <v>213</v>
      </c>
    </row>
    <row r="530" spans="1:12">
      <c r="A530" s="292" t="s">
        <v>49</v>
      </c>
      <c r="B530" s="405">
        <v>2652</v>
      </c>
      <c r="C530" s="292" t="s">
        <v>213</v>
      </c>
      <c r="E530" s="292" t="s">
        <v>214</v>
      </c>
      <c r="F530" s="405">
        <v>6370</v>
      </c>
      <c r="G530" s="292" t="s">
        <v>213</v>
      </c>
      <c r="I530" s="292" t="s">
        <v>49</v>
      </c>
      <c r="J530" s="292" t="s">
        <v>1079</v>
      </c>
      <c r="K530" s="292" t="s">
        <v>1080</v>
      </c>
      <c r="L530" s="292" t="s">
        <v>213</v>
      </c>
    </row>
    <row r="531" spans="1:12">
      <c r="A531" s="292" t="s">
        <v>49</v>
      </c>
      <c r="B531" s="405">
        <v>2878</v>
      </c>
      <c r="C531" s="292" t="s">
        <v>213</v>
      </c>
      <c r="E531" s="292" t="s">
        <v>214</v>
      </c>
      <c r="F531" s="405">
        <v>6371</v>
      </c>
      <c r="G531" s="292" t="s">
        <v>213</v>
      </c>
      <c r="I531" s="292" t="s">
        <v>49</v>
      </c>
      <c r="J531" s="292" t="s">
        <v>1081</v>
      </c>
      <c r="K531" s="292" t="s">
        <v>1082</v>
      </c>
      <c r="L531" s="292" t="s">
        <v>213</v>
      </c>
    </row>
    <row r="532" spans="1:12">
      <c r="A532" s="292" t="s">
        <v>49</v>
      </c>
      <c r="B532" s="405">
        <v>3451</v>
      </c>
      <c r="C532" s="292" t="s">
        <v>213</v>
      </c>
      <c r="E532" s="292" t="s">
        <v>214</v>
      </c>
      <c r="F532" s="405">
        <v>6372</v>
      </c>
      <c r="G532" s="292" t="s">
        <v>213</v>
      </c>
      <c r="I532" s="292" t="s">
        <v>49</v>
      </c>
      <c r="J532" s="292" t="s">
        <v>1083</v>
      </c>
      <c r="K532" s="292" t="s">
        <v>1084</v>
      </c>
      <c r="L532" s="292" t="s">
        <v>213</v>
      </c>
    </row>
    <row r="533" spans="1:12">
      <c r="A533" s="292" t="s">
        <v>49</v>
      </c>
      <c r="B533" s="405">
        <v>3870</v>
      </c>
      <c r="C533" s="292" t="s">
        <v>213</v>
      </c>
      <c r="E533" s="292" t="s">
        <v>214</v>
      </c>
      <c r="F533" s="405">
        <v>6374</v>
      </c>
      <c r="G533" s="292" t="s">
        <v>213</v>
      </c>
      <c r="I533" s="292" t="s">
        <v>49</v>
      </c>
      <c r="J533" s="292" t="s">
        <v>1085</v>
      </c>
      <c r="K533" s="292" t="s">
        <v>1086</v>
      </c>
      <c r="L533" s="292" t="s">
        <v>213</v>
      </c>
    </row>
    <row r="534" spans="1:12">
      <c r="A534" s="292" t="s">
        <v>49</v>
      </c>
      <c r="B534" s="405">
        <v>4259</v>
      </c>
      <c r="C534" s="292" t="s">
        <v>213</v>
      </c>
      <c r="E534" s="292" t="s">
        <v>214</v>
      </c>
      <c r="F534" s="405">
        <v>6375</v>
      </c>
      <c r="G534" s="292" t="s">
        <v>213</v>
      </c>
      <c r="I534" s="292" t="s">
        <v>49</v>
      </c>
      <c r="J534" s="292" t="s">
        <v>1087</v>
      </c>
      <c r="K534" s="292" t="s">
        <v>1087</v>
      </c>
      <c r="L534" s="292" t="s">
        <v>213</v>
      </c>
    </row>
    <row r="535" spans="1:12">
      <c r="A535" s="292" t="s">
        <v>49</v>
      </c>
      <c r="B535" s="405">
        <v>4637</v>
      </c>
      <c r="C535" s="292" t="s">
        <v>213</v>
      </c>
      <c r="E535" s="292" t="s">
        <v>214</v>
      </c>
      <c r="F535" s="405">
        <v>6376</v>
      </c>
      <c r="G535" s="292" t="s">
        <v>213</v>
      </c>
      <c r="I535" s="292" t="s">
        <v>49</v>
      </c>
      <c r="J535" s="292" t="s">
        <v>1088</v>
      </c>
      <c r="K535" s="292" t="s">
        <v>1089</v>
      </c>
      <c r="L535" s="292" t="s">
        <v>213</v>
      </c>
    </row>
    <row r="536" spans="1:12">
      <c r="A536" s="292" t="s">
        <v>49</v>
      </c>
      <c r="B536" s="405">
        <v>5091</v>
      </c>
      <c r="C536" s="292" t="s">
        <v>213</v>
      </c>
      <c r="E536" s="292" t="s">
        <v>214</v>
      </c>
      <c r="F536" s="405">
        <v>6378</v>
      </c>
      <c r="G536" s="292" t="s">
        <v>213</v>
      </c>
      <c r="I536" s="292" t="s">
        <v>49</v>
      </c>
      <c r="J536" s="292" t="s">
        <v>1090</v>
      </c>
      <c r="K536" s="292" t="s">
        <v>1090</v>
      </c>
      <c r="L536" s="292" t="s">
        <v>213</v>
      </c>
    </row>
    <row r="537" spans="1:12">
      <c r="A537" s="292" t="s">
        <v>49</v>
      </c>
      <c r="B537" s="405">
        <v>5672</v>
      </c>
      <c r="C537" s="292" t="s">
        <v>213</v>
      </c>
      <c r="E537" s="292" t="s">
        <v>214</v>
      </c>
      <c r="F537" s="405">
        <v>6383</v>
      </c>
      <c r="G537" s="292" t="s">
        <v>213</v>
      </c>
      <c r="I537" s="292" t="s">
        <v>49</v>
      </c>
      <c r="J537" s="292" t="s">
        <v>1091</v>
      </c>
      <c r="K537" s="292" t="s">
        <v>1091</v>
      </c>
      <c r="L537" s="292" t="s">
        <v>213</v>
      </c>
    </row>
    <row r="538" spans="1:12">
      <c r="A538" s="292" t="s">
        <v>49</v>
      </c>
      <c r="B538" s="405">
        <v>6084</v>
      </c>
      <c r="C538" s="292" t="s">
        <v>213</v>
      </c>
      <c r="E538" s="292" t="s">
        <v>214</v>
      </c>
      <c r="F538" s="405">
        <v>6387</v>
      </c>
      <c r="G538" s="292" t="s">
        <v>213</v>
      </c>
      <c r="I538" s="292" t="s">
        <v>49</v>
      </c>
      <c r="J538" s="292" t="s">
        <v>1092</v>
      </c>
      <c r="K538" s="292" t="s">
        <v>1093</v>
      </c>
      <c r="L538" s="292" t="s">
        <v>213</v>
      </c>
    </row>
    <row r="539" spans="1:12">
      <c r="A539" s="292" t="s">
        <v>49</v>
      </c>
      <c r="B539" s="405">
        <v>6371</v>
      </c>
      <c r="C539" s="292" t="s">
        <v>213</v>
      </c>
      <c r="E539" s="292" t="s">
        <v>214</v>
      </c>
      <c r="F539" s="405">
        <v>6388</v>
      </c>
      <c r="G539" s="292" t="s">
        <v>213</v>
      </c>
      <c r="I539" s="292" t="s">
        <v>49</v>
      </c>
      <c r="J539" s="292" t="s">
        <v>1094</v>
      </c>
      <c r="K539" s="292" t="s">
        <v>1095</v>
      </c>
      <c r="L539" s="292" t="s">
        <v>213</v>
      </c>
    </row>
    <row r="540" spans="1:12">
      <c r="A540" s="292" t="s">
        <v>49</v>
      </c>
      <c r="B540" s="405">
        <v>6488</v>
      </c>
      <c r="C540" s="292" t="s">
        <v>213</v>
      </c>
      <c r="E540" s="292" t="s">
        <v>214</v>
      </c>
      <c r="F540" s="405">
        <v>6401</v>
      </c>
      <c r="G540" s="292" t="s">
        <v>213</v>
      </c>
      <c r="I540" s="292" t="s">
        <v>49</v>
      </c>
      <c r="J540" s="292" t="s">
        <v>1096</v>
      </c>
      <c r="K540" s="292" t="s">
        <v>1097</v>
      </c>
      <c r="L540" s="292" t="s">
        <v>213</v>
      </c>
    </row>
    <row r="541" spans="1:12">
      <c r="A541" s="292" t="s">
        <v>49</v>
      </c>
      <c r="B541" s="405">
        <v>7456</v>
      </c>
      <c r="C541" s="292" t="s">
        <v>213</v>
      </c>
      <c r="E541" s="292" t="s">
        <v>214</v>
      </c>
      <c r="F541" s="405">
        <v>6403</v>
      </c>
      <c r="G541" s="292" t="s">
        <v>213</v>
      </c>
      <c r="I541" s="292" t="s">
        <v>49</v>
      </c>
      <c r="J541" s="292" t="s">
        <v>1098</v>
      </c>
      <c r="K541" s="292" t="s">
        <v>1099</v>
      </c>
      <c r="L541" s="292" t="s">
        <v>213</v>
      </c>
    </row>
    <row r="542" spans="1:12">
      <c r="A542" s="292" t="s">
        <v>49</v>
      </c>
      <c r="B542" s="405">
        <v>1349</v>
      </c>
      <c r="C542" s="292" t="s">
        <v>213</v>
      </c>
      <c r="E542" s="292" t="s">
        <v>214</v>
      </c>
      <c r="F542" s="405">
        <v>6404</v>
      </c>
      <c r="G542" s="292" t="s">
        <v>213</v>
      </c>
      <c r="I542" s="292" t="s">
        <v>49</v>
      </c>
      <c r="J542" s="292" t="s">
        <v>1100</v>
      </c>
      <c r="K542" s="292" t="s">
        <v>1100</v>
      </c>
      <c r="L542" s="292" t="s">
        <v>213</v>
      </c>
    </row>
    <row r="543" spans="1:12">
      <c r="A543" s="292" t="s">
        <v>49</v>
      </c>
      <c r="B543" s="405">
        <v>1568</v>
      </c>
      <c r="C543" s="292" t="s">
        <v>213</v>
      </c>
      <c r="E543" s="292" t="s">
        <v>214</v>
      </c>
      <c r="F543" s="405">
        <v>6409</v>
      </c>
      <c r="G543" s="292" t="s">
        <v>213</v>
      </c>
      <c r="I543" s="292" t="s">
        <v>49</v>
      </c>
      <c r="J543" s="292" t="s">
        <v>1101</v>
      </c>
      <c r="K543" s="292" t="s">
        <v>1101</v>
      </c>
      <c r="L543" s="292" t="s">
        <v>213</v>
      </c>
    </row>
    <row r="544" spans="1:12">
      <c r="A544" s="292" t="s">
        <v>49</v>
      </c>
      <c r="B544" s="405">
        <v>2108</v>
      </c>
      <c r="C544" s="292" t="s">
        <v>213</v>
      </c>
      <c r="E544" s="292" t="s">
        <v>214</v>
      </c>
      <c r="F544" s="405">
        <v>6412</v>
      </c>
      <c r="G544" s="292" t="s">
        <v>213</v>
      </c>
      <c r="I544" s="292" t="s">
        <v>49</v>
      </c>
      <c r="J544" s="292" t="s">
        <v>1102</v>
      </c>
      <c r="K544" s="292" t="s">
        <v>1103</v>
      </c>
      <c r="L544" s="292" t="s">
        <v>213</v>
      </c>
    </row>
    <row r="545" spans="1:12">
      <c r="A545" s="292" t="s">
        <v>49</v>
      </c>
      <c r="B545" s="405">
        <v>2653</v>
      </c>
      <c r="C545" s="292" t="s">
        <v>213</v>
      </c>
      <c r="E545" s="292" t="s">
        <v>214</v>
      </c>
      <c r="F545" s="405">
        <v>6414</v>
      </c>
      <c r="G545" s="292" t="s">
        <v>213</v>
      </c>
      <c r="I545" s="292" t="s">
        <v>49</v>
      </c>
      <c r="J545" s="292" t="s">
        <v>1104</v>
      </c>
      <c r="K545" s="292" t="s">
        <v>1104</v>
      </c>
      <c r="L545" s="292" t="s">
        <v>213</v>
      </c>
    </row>
    <row r="546" spans="1:12">
      <c r="A546" s="292" t="s">
        <v>49</v>
      </c>
      <c r="B546" s="405">
        <v>2879</v>
      </c>
      <c r="C546" s="292" t="s">
        <v>213</v>
      </c>
      <c r="E546" s="292" t="s">
        <v>214</v>
      </c>
      <c r="F546" s="405">
        <v>6415</v>
      </c>
      <c r="G546" s="292" t="s">
        <v>213</v>
      </c>
      <c r="I546" s="292" t="s">
        <v>49</v>
      </c>
      <c r="J546" s="292" t="s">
        <v>1105</v>
      </c>
      <c r="K546" s="292" t="s">
        <v>1105</v>
      </c>
      <c r="L546" s="292" t="s">
        <v>213</v>
      </c>
    </row>
    <row r="547" spans="1:12">
      <c r="A547" s="292" t="s">
        <v>49</v>
      </c>
      <c r="B547" s="405">
        <v>3452</v>
      </c>
      <c r="C547" s="292" t="s">
        <v>213</v>
      </c>
      <c r="E547" s="292" t="s">
        <v>214</v>
      </c>
      <c r="F547" s="405">
        <v>6417</v>
      </c>
      <c r="G547" s="292" t="s">
        <v>213</v>
      </c>
      <c r="I547" s="292" t="s">
        <v>49</v>
      </c>
      <c r="J547" s="292" t="s">
        <v>1106</v>
      </c>
      <c r="K547" s="292" t="s">
        <v>1106</v>
      </c>
      <c r="L547" s="292" t="s">
        <v>213</v>
      </c>
    </row>
    <row r="548" spans="1:12">
      <c r="A548" s="292" t="s">
        <v>49</v>
      </c>
      <c r="B548" s="405">
        <v>3873</v>
      </c>
      <c r="C548" s="292" t="s">
        <v>213</v>
      </c>
      <c r="E548" s="292" t="s">
        <v>214</v>
      </c>
      <c r="F548" s="405">
        <v>6419</v>
      </c>
      <c r="G548" s="292" t="s">
        <v>213</v>
      </c>
      <c r="I548" s="292" t="s">
        <v>49</v>
      </c>
      <c r="J548" s="292" t="s">
        <v>1107</v>
      </c>
      <c r="K548" s="292" t="s">
        <v>1108</v>
      </c>
      <c r="L548" s="292" t="s">
        <v>213</v>
      </c>
    </row>
    <row r="549" spans="1:12">
      <c r="A549" s="292" t="s">
        <v>49</v>
      </c>
      <c r="B549" s="405">
        <v>4260</v>
      </c>
      <c r="C549" s="292" t="s">
        <v>213</v>
      </c>
      <c r="E549" s="292" t="s">
        <v>214</v>
      </c>
      <c r="F549" s="405">
        <v>6422</v>
      </c>
      <c r="G549" s="292" t="s">
        <v>213</v>
      </c>
      <c r="I549" s="292" t="s">
        <v>49</v>
      </c>
      <c r="J549" s="292" t="s">
        <v>1109</v>
      </c>
      <c r="K549" s="292" t="s">
        <v>1109</v>
      </c>
      <c r="L549" s="292" t="s">
        <v>213</v>
      </c>
    </row>
    <row r="550" spans="1:12">
      <c r="A550" s="292" t="s">
        <v>49</v>
      </c>
      <c r="B550" s="405">
        <v>4662</v>
      </c>
      <c r="C550" s="292" t="s">
        <v>213</v>
      </c>
      <c r="E550" s="292" t="s">
        <v>214</v>
      </c>
      <c r="F550" s="405">
        <v>6423</v>
      </c>
      <c r="G550" s="292" t="s">
        <v>213</v>
      </c>
      <c r="I550" s="292" t="s">
        <v>49</v>
      </c>
      <c r="J550" s="292" t="s">
        <v>1110</v>
      </c>
      <c r="K550" s="292" t="s">
        <v>1110</v>
      </c>
      <c r="L550" s="292" t="s">
        <v>213</v>
      </c>
    </row>
    <row r="551" spans="1:12">
      <c r="A551" s="292" t="s">
        <v>49</v>
      </c>
      <c r="B551" s="405">
        <v>5101</v>
      </c>
      <c r="C551" s="292" t="s">
        <v>213</v>
      </c>
      <c r="E551" s="292" t="s">
        <v>214</v>
      </c>
      <c r="F551" s="405">
        <v>6424</v>
      </c>
      <c r="G551" s="292" t="s">
        <v>213</v>
      </c>
      <c r="I551" s="292" t="s">
        <v>49</v>
      </c>
      <c r="J551" s="292" t="s">
        <v>1111</v>
      </c>
      <c r="K551" s="292" t="s">
        <v>1111</v>
      </c>
      <c r="L551" s="292" t="s">
        <v>213</v>
      </c>
    </row>
    <row r="552" spans="1:12">
      <c r="A552" s="292" t="s">
        <v>49</v>
      </c>
      <c r="B552" s="405">
        <v>5676</v>
      </c>
      <c r="C552" s="292" t="s">
        <v>213</v>
      </c>
      <c r="E552" s="292" t="s">
        <v>214</v>
      </c>
      <c r="F552" s="405">
        <v>6426</v>
      </c>
      <c r="G552" s="292" t="s">
        <v>213</v>
      </c>
      <c r="I552" s="292" t="s">
        <v>49</v>
      </c>
      <c r="J552" s="292" t="s">
        <v>1112</v>
      </c>
      <c r="K552" s="292" t="s">
        <v>1112</v>
      </c>
      <c r="L552" s="292" t="s">
        <v>213</v>
      </c>
    </row>
    <row r="553" spans="1:12">
      <c r="A553" s="292" t="s">
        <v>49</v>
      </c>
      <c r="B553" s="405">
        <v>6085</v>
      </c>
      <c r="C553" s="292" t="s">
        <v>213</v>
      </c>
      <c r="E553" s="292" t="s">
        <v>214</v>
      </c>
      <c r="F553" s="405">
        <v>6437</v>
      </c>
      <c r="G553" s="292" t="s">
        <v>213</v>
      </c>
      <c r="I553" s="292" t="s">
        <v>49</v>
      </c>
      <c r="J553" s="292" t="s">
        <v>1113</v>
      </c>
      <c r="K553" s="292" t="s">
        <v>1114</v>
      </c>
      <c r="L553" s="292" t="s">
        <v>213</v>
      </c>
    </row>
    <row r="554" spans="1:12">
      <c r="A554" s="292" t="s">
        <v>49</v>
      </c>
      <c r="B554" s="405">
        <v>6372</v>
      </c>
      <c r="C554" s="292" t="s">
        <v>213</v>
      </c>
      <c r="E554" s="292" t="s">
        <v>214</v>
      </c>
      <c r="F554" s="405">
        <v>6438</v>
      </c>
      <c r="G554" s="292" t="s">
        <v>213</v>
      </c>
      <c r="I554" s="292" t="s">
        <v>49</v>
      </c>
      <c r="J554" s="292" t="s">
        <v>1115</v>
      </c>
      <c r="K554" s="292" t="s">
        <v>1116</v>
      </c>
      <c r="L554" s="292" t="s">
        <v>213</v>
      </c>
    </row>
    <row r="555" spans="1:12">
      <c r="A555" s="292" t="s">
        <v>49</v>
      </c>
      <c r="B555" s="405">
        <v>6498</v>
      </c>
      <c r="C555" s="292" t="s">
        <v>213</v>
      </c>
      <c r="E555" s="292" t="s">
        <v>214</v>
      </c>
      <c r="F555" s="405">
        <v>6439</v>
      </c>
      <c r="G555" s="292" t="s">
        <v>213</v>
      </c>
      <c r="I555" s="292" t="s">
        <v>49</v>
      </c>
      <c r="J555" s="292" t="s">
        <v>1117</v>
      </c>
      <c r="K555" s="292" t="s">
        <v>1117</v>
      </c>
      <c r="L555" s="292" t="s">
        <v>213</v>
      </c>
    </row>
    <row r="556" spans="1:12">
      <c r="A556" s="292" t="s">
        <v>49</v>
      </c>
      <c r="B556" s="405">
        <v>7461</v>
      </c>
      <c r="C556" s="292" t="s">
        <v>213</v>
      </c>
      <c r="E556" s="292" t="s">
        <v>214</v>
      </c>
      <c r="F556" s="405">
        <v>6440</v>
      </c>
      <c r="G556" s="292" t="s">
        <v>213</v>
      </c>
      <c r="I556" s="292" t="s">
        <v>49</v>
      </c>
      <c r="J556" s="292" t="s">
        <v>1118</v>
      </c>
      <c r="K556" s="292" t="s">
        <v>1119</v>
      </c>
      <c r="L556" s="292" t="s">
        <v>213</v>
      </c>
    </row>
    <row r="557" spans="1:12">
      <c r="A557" s="292" t="s">
        <v>49</v>
      </c>
      <c r="B557" s="405">
        <v>1351</v>
      </c>
      <c r="C557" s="292" t="s">
        <v>213</v>
      </c>
      <c r="E557" s="292" t="s">
        <v>214</v>
      </c>
      <c r="F557" s="405">
        <v>6441</v>
      </c>
      <c r="G557" s="292" t="s">
        <v>213</v>
      </c>
      <c r="I557" s="292" t="s">
        <v>49</v>
      </c>
      <c r="J557" s="292" t="s">
        <v>1120</v>
      </c>
      <c r="K557" s="292" t="s">
        <v>1120</v>
      </c>
      <c r="L557" s="292" t="s">
        <v>213</v>
      </c>
    </row>
    <row r="558" spans="1:12">
      <c r="A558" s="292" t="s">
        <v>49</v>
      </c>
      <c r="B558" s="405">
        <v>1590</v>
      </c>
      <c r="C558" s="292" t="s">
        <v>213</v>
      </c>
      <c r="E558" s="292" t="s">
        <v>214</v>
      </c>
      <c r="F558" s="405">
        <v>6442</v>
      </c>
      <c r="G558" s="292" t="s">
        <v>213</v>
      </c>
      <c r="I558" s="292" t="s">
        <v>49</v>
      </c>
      <c r="J558" s="292" t="s">
        <v>1121</v>
      </c>
      <c r="K558" s="292" t="s">
        <v>1121</v>
      </c>
      <c r="L558" s="292" t="s">
        <v>213</v>
      </c>
    </row>
    <row r="559" spans="1:12">
      <c r="A559" s="292" t="s">
        <v>49</v>
      </c>
      <c r="B559" s="405">
        <v>2109</v>
      </c>
      <c r="C559" s="292" t="s">
        <v>213</v>
      </c>
      <c r="E559" s="292" t="s">
        <v>214</v>
      </c>
      <c r="F559" s="405">
        <v>6443</v>
      </c>
      <c r="G559" s="292" t="s">
        <v>213</v>
      </c>
      <c r="I559" s="292" t="s">
        <v>49</v>
      </c>
      <c r="J559" s="292" t="s">
        <v>1122</v>
      </c>
      <c r="K559" s="292" t="s">
        <v>1123</v>
      </c>
      <c r="L559" s="292" t="s">
        <v>213</v>
      </c>
    </row>
    <row r="560" spans="1:12">
      <c r="A560" s="292" t="s">
        <v>49</v>
      </c>
      <c r="B560" s="405">
        <v>2655</v>
      </c>
      <c r="C560" s="292" t="s">
        <v>213</v>
      </c>
      <c r="E560" s="292" t="s">
        <v>214</v>
      </c>
      <c r="F560" s="405">
        <v>6447</v>
      </c>
      <c r="G560" s="292" t="s">
        <v>213</v>
      </c>
      <c r="I560" s="292" t="s">
        <v>49</v>
      </c>
      <c r="J560" s="292" t="s">
        <v>1124</v>
      </c>
      <c r="K560" s="292" t="s">
        <v>1125</v>
      </c>
      <c r="L560" s="292" t="s">
        <v>213</v>
      </c>
    </row>
    <row r="561" spans="1:12">
      <c r="A561" s="292" t="s">
        <v>49</v>
      </c>
      <c r="B561" s="405">
        <v>2880</v>
      </c>
      <c r="C561" s="292" t="s">
        <v>213</v>
      </c>
      <c r="E561" s="292" t="s">
        <v>214</v>
      </c>
      <c r="F561" s="405">
        <v>6469</v>
      </c>
      <c r="G561" s="292" t="s">
        <v>213</v>
      </c>
      <c r="I561" s="292" t="s">
        <v>49</v>
      </c>
      <c r="J561" s="292" t="s">
        <v>1126</v>
      </c>
      <c r="K561" s="292" t="s">
        <v>1127</v>
      </c>
      <c r="L561" s="292" t="s">
        <v>213</v>
      </c>
    </row>
    <row r="562" spans="1:12">
      <c r="A562" s="292" t="s">
        <v>49</v>
      </c>
      <c r="B562" s="405">
        <v>3458</v>
      </c>
      <c r="C562" s="292" t="s">
        <v>213</v>
      </c>
      <c r="E562" s="292" t="s">
        <v>214</v>
      </c>
      <c r="F562" s="405">
        <v>6470</v>
      </c>
      <c r="G562" s="292" t="s">
        <v>213</v>
      </c>
      <c r="I562" s="292" t="s">
        <v>49</v>
      </c>
      <c r="J562" s="292" t="s">
        <v>1128</v>
      </c>
      <c r="K562" s="292" t="s">
        <v>1129</v>
      </c>
      <c r="L562" s="292" t="s">
        <v>213</v>
      </c>
    </row>
    <row r="563" spans="1:12">
      <c r="A563" s="292" t="s">
        <v>49</v>
      </c>
      <c r="B563" s="405">
        <v>3901</v>
      </c>
      <c r="C563" s="292" t="s">
        <v>213</v>
      </c>
      <c r="E563" s="292" t="s">
        <v>214</v>
      </c>
      <c r="F563" s="405">
        <v>6474</v>
      </c>
      <c r="G563" s="292" t="s">
        <v>213</v>
      </c>
      <c r="I563" s="292" t="s">
        <v>49</v>
      </c>
      <c r="J563" s="292" t="s">
        <v>1130</v>
      </c>
      <c r="K563" s="292" t="s">
        <v>1131</v>
      </c>
      <c r="L563" s="292" t="s">
        <v>213</v>
      </c>
    </row>
    <row r="564" spans="1:12">
      <c r="A564" s="292" t="s">
        <v>49</v>
      </c>
      <c r="B564" s="405">
        <v>4263</v>
      </c>
      <c r="C564" s="292" t="s">
        <v>213</v>
      </c>
      <c r="E564" s="292" t="s">
        <v>214</v>
      </c>
      <c r="F564" s="405">
        <v>6475</v>
      </c>
      <c r="G564" s="292" t="s">
        <v>213</v>
      </c>
      <c r="I564" s="292" t="s">
        <v>49</v>
      </c>
      <c r="J564" s="292" t="s">
        <v>1132</v>
      </c>
      <c r="K564" s="292" t="s">
        <v>1133</v>
      </c>
      <c r="L564" s="292" t="s">
        <v>213</v>
      </c>
    </row>
    <row r="565" spans="1:12">
      <c r="A565" s="292" t="s">
        <v>49</v>
      </c>
      <c r="B565" s="405">
        <v>4665</v>
      </c>
      <c r="C565" s="292" t="s">
        <v>213</v>
      </c>
      <c r="E565" s="292" t="s">
        <v>214</v>
      </c>
      <c r="F565" s="405">
        <v>6478</v>
      </c>
      <c r="G565" s="292" t="s">
        <v>213</v>
      </c>
      <c r="I565" s="292" t="s">
        <v>49</v>
      </c>
      <c r="J565" s="292" t="s">
        <v>1134</v>
      </c>
      <c r="K565" s="292" t="s">
        <v>1135</v>
      </c>
      <c r="L565" s="292" t="s">
        <v>213</v>
      </c>
    </row>
    <row r="566" spans="1:12">
      <c r="A566" s="292" t="s">
        <v>49</v>
      </c>
      <c r="B566" s="405">
        <v>5141</v>
      </c>
      <c r="C566" s="292" t="s">
        <v>213</v>
      </c>
      <c r="E566" s="292" t="s">
        <v>214</v>
      </c>
      <c r="F566" s="405">
        <v>6479</v>
      </c>
      <c r="G566" s="292" t="s">
        <v>213</v>
      </c>
      <c r="I566" s="292" t="s">
        <v>49</v>
      </c>
      <c r="J566" s="292" t="s">
        <v>1136</v>
      </c>
      <c r="K566" s="292" t="s">
        <v>1137</v>
      </c>
      <c r="L566" s="292" t="s">
        <v>213</v>
      </c>
    </row>
    <row r="567" spans="1:12">
      <c r="A567" s="292" t="s">
        <v>49</v>
      </c>
      <c r="B567" s="405">
        <v>5677</v>
      </c>
      <c r="C567" s="292" t="s">
        <v>213</v>
      </c>
      <c r="E567" s="292" t="s">
        <v>214</v>
      </c>
      <c r="F567" s="405">
        <v>6480</v>
      </c>
      <c r="G567" s="292" t="s">
        <v>213</v>
      </c>
      <c r="I567" s="292" t="s">
        <v>49</v>
      </c>
      <c r="J567" s="292" t="s">
        <v>1138</v>
      </c>
      <c r="K567" s="292" t="s">
        <v>1138</v>
      </c>
      <c r="L567" s="292" t="s">
        <v>213</v>
      </c>
    </row>
    <row r="568" spans="1:12">
      <c r="A568" s="292" t="s">
        <v>49</v>
      </c>
      <c r="B568" s="405">
        <v>6089</v>
      </c>
      <c r="C568" s="292" t="s">
        <v>213</v>
      </c>
      <c r="E568" s="292" t="s">
        <v>214</v>
      </c>
      <c r="F568" s="405">
        <v>6481</v>
      </c>
      <c r="G568" s="292" t="s">
        <v>213</v>
      </c>
      <c r="I568" s="292" t="s">
        <v>49</v>
      </c>
      <c r="J568" s="292" t="s">
        <v>1139</v>
      </c>
      <c r="K568" s="292" t="s">
        <v>1140</v>
      </c>
      <c r="L568" s="292" t="s">
        <v>213</v>
      </c>
    </row>
    <row r="569" spans="1:12">
      <c r="A569" s="292" t="s">
        <v>49</v>
      </c>
      <c r="B569" s="405">
        <v>6374</v>
      </c>
      <c r="C569" s="292" t="s">
        <v>213</v>
      </c>
      <c r="E569" s="292" t="s">
        <v>214</v>
      </c>
      <c r="F569" s="405">
        <v>6482</v>
      </c>
      <c r="G569" s="292" t="s">
        <v>213</v>
      </c>
      <c r="I569" s="292" t="s">
        <v>49</v>
      </c>
      <c r="J569" s="292" t="s">
        <v>1141</v>
      </c>
      <c r="K569" s="292" t="s">
        <v>1141</v>
      </c>
      <c r="L569" s="292" t="s">
        <v>213</v>
      </c>
    </row>
    <row r="570" spans="1:12">
      <c r="A570" s="292" t="s">
        <v>49</v>
      </c>
      <c r="B570" s="405">
        <v>6524</v>
      </c>
      <c r="C570" s="292" t="s">
        <v>213</v>
      </c>
      <c r="E570" s="292" t="s">
        <v>214</v>
      </c>
      <c r="F570" s="405">
        <v>6483</v>
      </c>
      <c r="G570" s="292" t="s">
        <v>213</v>
      </c>
      <c r="I570" s="292" t="s">
        <v>49</v>
      </c>
      <c r="J570" s="292" t="s">
        <v>1142</v>
      </c>
      <c r="K570" s="292" t="s">
        <v>1143</v>
      </c>
      <c r="L570" s="292" t="s">
        <v>213</v>
      </c>
    </row>
    <row r="571" spans="1:12">
      <c r="A571" s="292" t="s">
        <v>49</v>
      </c>
      <c r="B571" s="405">
        <v>7462</v>
      </c>
      <c r="C571" s="292" t="s">
        <v>213</v>
      </c>
      <c r="E571" s="292" t="s">
        <v>214</v>
      </c>
      <c r="F571" s="405">
        <v>6487</v>
      </c>
      <c r="G571" s="292" t="s">
        <v>213</v>
      </c>
      <c r="I571" s="292" t="s">
        <v>49</v>
      </c>
      <c r="J571" s="292" t="s">
        <v>1144</v>
      </c>
      <c r="K571" s="292" t="s">
        <v>1144</v>
      </c>
      <c r="L571" s="292" t="s">
        <v>213</v>
      </c>
    </row>
    <row r="572" spans="1:12">
      <c r="A572" s="292" t="s">
        <v>49</v>
      </c>
      <c r="B572" s="405">
        <v>1364</v>
      </c>
      <c r="C572" s="292" t="s">
        <v>213</v>
      </c>
      <c r="E572" s="292" t="s">
        <v>214</v>
      </c>
      <c r="F572" s="405">
        <v>6488</v>
      </c>
      <c r="G572" s="292" t="s">
        <v>213</v>
      </c>
      <c r="I572" s="292" t="s">
        <v>49</v>
      </c>
      <c r="J572" s="292" t="s">
        <v>1145</v>
      </c>
      <c r="K572" s="292" t="s">
        <v>1146</v>
      </c>
      <c r="L572" s="292" t="s">
        <v>213</v>
      </c>
    </row>
    <row r="573" spans="1:12">
      <c r="A573" s="292" t="s">
        <v>49</v>
      </c>
      <c r="B573" s="405">
        <v>1611</v>
      </c>
      <c r="C573" s="292" t="s">
        <v>213</v>
      </c>
      <c r="E573" s="292" t="s">
        <v>214</v>
      </c>
      <c r="F573" s="405">
        <v>6498</v>
      </c>
      <c r="G573" s="292" t="s">
        <v>213</v>
      </c>
      <c r="I573" s="292" t="s">
        <v>49</v>
      </c>
      <c r="J573" s="292" t="s">
        <v>1147</v>
      </c>
      <c r="K573" s="292" t="s">
        <v>1147</v>
      </c>
      <c r="L573" s="292" t="s">
        <v>213</v>
      </c>
    </row>
    <row r="574" spans="1:12">
      <c r="A574" s="292" t="s">
        <v>49</v>
      </c>
      <c r="B574" s="405">
        <v>2110</v>
      </c>
      <c r="C574" s="292" t="s">
        <v>213</v>
      </c>
      <c r="E574" s="292" t="s">
        <v>214</v>
      </c>
      <c r="F574" s="405">
        <v>6524</v>
      </c>
      <c r="G574" s="292" t="s">
        <v>213</v>
      </c>
      <c r="I574" s="292" t="s">
        <v>49</v>
      </c>
      <c r="J574" s="292" t="s">
        <v>1148</v>
      </c>
      <c r="K574" s="292" t="s">
        <v>1148</v>
      </c>
      <c r="L574" s="292" t="s">
        <v>213</v>
      </c>
    </row>
    <row r="575" spans="1:12">
      <c r="A575" s="292" t="s">
        <v>49</v>
      </c>
      <c r="B575" s="405">
        <v>2657</v>
      </c>
      <c r="C575" s="292" t="s">
        <v>213</v>
      </c>
      <c r="E575" s="292" t="s">
        <v>214</v>
      </c>
      <c r="F575" s="405">
        <v>6525</v>
      </c>
      <c r="G575" s="292" t="s">
        <v>213</v>
      </c>
      <c r="I575" s="292" t="s">
        <v>49</v>
      </c>
      <c r="J575" s="292" t="s">
        <v>1149</v>
      </c>
      <c r="K575" s="292" t="s">
        <v>1150</v>
      </c>
      <c r="L575" s="292" t="s">
        <v>213</v>
      </c>
    </row>
    <row r="576" spans="1:12">
      <c r="A576" s="292" t="s">
        <v>49</v>
      </c>
      <c r="B576" s="405">
        <v>2891</v>
      </c>
      <c r="C576" s="292" t="s">
        <v>213</v>
      </c>
      <c r="E576" s="292" t="s">
        <v>214</v>
      </c>
      <c r="F576" s="405">
        <v>6612</v>
      </c>
      <c r="G576" s="292" t="s">
        <v>213</v>
      </c>
      <c r="I576" s="292" t="s">
        <v>49</v>
      </c>
      <c r="J576" s="292" t="s">
        <v>1151</v>
      </c>
      <c r="K576" s="292" t="s">
        <v>1152</v>
      </c>
      <c r="L576" s="292" t="s">
        <v>213</v>
      </c>
    </row>
    <row r="577" spans="1:12">
      <c r="A577" s="292" t="s">
        <v>49</v>
      </c>
      <c r="B577" s="405">
        <v>3461</v>
      </c>
      <c r="C577" s="292" t="s">
        <v>213</v>
      </c>
      <c r="E577" s="292" t="s">
        <v>214</v>
      </c>
      <c r="F577" s="405">
        <v>6704</v>
      </c>
      <c r="G577" s="292" t="s">
        <v>213</v>
      </c>
      <c r="I577" s="292" t="s">
        <v>49</v>
      </c>
      <c r="J577" s="292" t="s">
        <v>1153</v>
      </c>
      <c r="K577" s="292" t="s">
        <v>1153</v>
      </c>
      <c r="L577" s="292" t="s">
        <v>213</v>
      </c>
    </row>
    <row r="578" spans="1:12">
      <c r="A578" s="292" t="s">
        <v>49</v>
      </c>
      <c r="B578" s="405">
        <v>3902</v>
      </c>
      <c r="C578" s="292" t="s">
        <v>213</v>
      </c>
      <c r="E578" s="292" t="s">
        <v>214</v>
      </c>
      <c r="F578" s="405">
        <v>6712</v>
      </c>
      <c r="G578" s="292" t="s">
        <v>213</v>
      </c>
      <c r="I578" s="292" t="s">
        <v>49</v>
      </c>
      <c r="J578" s="292" t="s">
        <v>1154</v>
      </c>
      <c r="K578" s="292" t="s">
        <v>1154</v>
      </c>
      <c r="L578" s="292" t="s">
        <v>213</v>
      </c>
    </row>
    <row r="579" spans="1:12">
      <c r="A579" s="292" t="s">
        <v>49</v>
      </c>
      <c r="B579" s="405">
        <v>4265</v>
      </c>
      <c r="C579" s="292" t="s">
        <v>213</v>
      </c>
      <c r="E579" s="292" t="s">
        <v>214</v>
      </c>
      <c r="F579" s="405">
        <v>6716</v>
      </c>
      <c r="G579" s="292" t="s">
        <v>213</v>
      </c>
      <c r="I579" s="292" t="s">
        <v>49</v>
      </c>
      <c r="J579" s="292" t="s">
        <v>1155</v>
      </c>
      <c r="K579" s="292" t="s">
        <v>1156</v>
      </c>
      <c r="L579" s="292" t="s">
        <v>213</v>
      </c>
    </row>
    <row r="580" spans="1:12">
      <c r="A580" s="292" t="s">
        <v>49</v>
      </c>
      <c r="B580" s="405">
        <v>4669</v>
      </c>
      <c r="C580" s="292" t="s">
        <v>213</v>
      </c>
      <c r="E580" s="292" t="s">
        <v>214</v>
      </c>
      <c r="F580" s="405">
        <v>6749</v>
      </c>
      <c r="G580" s="292" t="s">
        <v>213</v>
      </c>
      <c r="I580" s="292" t="s">
        <v>49</v>
      </c>
      <c r="J580" s="292" t="s">
        <v>1157</v>
      </c>
      <c r="K580" s="292" t="s">
        <v>1158</v>
      </c>
      <c r="L580" s="292" t="s">
        <v>213</v>
      </c>
    </row>
    <row r="581" spans="1:12">
      <c r="A581" s="292" t="s">
        <v>49</v>
      </c>
      <c r="B581" s="405">
        <v>5150</v>
      </c>
      <c r="C581" s="292" t="s">
        <v>213</v>
      </c>
      <c r="E581" s="292" t="s">
        <v>214</v>
      </c>
      <c r="F581" s="405">
        <v>6751</v>
      </c>
      <c r="G581" s="292" t="s">
        <v>213</v>
      </c>
      <c r="I581" s="292" t="s">
        <v>49</v>
      </c>
      <c r="J581" s="292" t="s">
        <v>1159</v>
      </c>
      <c r="K581" s="292" t="s">
        <v>1159</v>
      </c>
      <c r="L581" s="292" t="s">
        <v>213</v>
      </c>
    </row>
    <row r="582" spans="1:12">
      <c r="A582" s="292" t="s">
        <v>49</v>
      </c>
      <c r="B582" s="405">
        <v>5678</v>
      </c>
      <c r="C582" s="292" t="s">
        <v>213</v>
      </c>
      <c r="E582" s="292" t="s">
        <v>214</v>
      </c>
      <c r="F582" s="405">
        <v>6759</v>
      </c>
      <c r="G582" s="292" t="s">
        <v>213</v>
      </c>
      <c r="I582" s="292" t="s">
        <v>49</v>
      </c>
      <c r="J582" s="292" t="s">
        <v>1160</v>
      </c>
      <c r="K582" s="292" t="s">
        <v>1160</v>
      </c>
      <c r="L582" s="292" t="s">
        <v>213</v>
      </c>
    </row>
    <row r="583" spans="1:12">
      <c r="A583" s="292" t="s">
        <v>49</v>
      </c>
      <c r="B583" s="405">
        <v>6090</v>
      </c>
      <c r="C583" s="292" t="s">
        <v>213</v>
      </c>
      <c r="E583" s="292" t="s">
        <v>214</v>
      </c>
      <c r="F583" s="405">
        <v>6762</v>
      </c>
      <c r="G583" s="292" t="s">
        <v>213</v>
      </c>
      <c r="I583" s="292" t="s">
        <v>49</v>
      </c>
      <c r="J583" s="292" t="s">
        <v>1161</v>
      </c>
      <c r="K583" s="292" t="s">
        <v>1161</v>
      </c>
      <c r="L583" s="292" t="s">
        <v>213</v>
      </c>
    </row>
    <row r="584" spans="1:12">
      <c r="A584" s="292" t="s">
        <v>49</v>
      </c>
      <c r="B584" s="405">
        <v>6375</v>
      </c>
      <c r="C584" s="292" t="s">
        <v>213</v>
      </c>
      <c r="E584" s="292" t="s">
        <v>214</v>
      </c>
      <c r="F584" s="405">
        <v>6776</v>
      </c>
      <c r="G584" s="292" t="s">
        <v>213</v>
      </c>
      <c r="I584" s="292" t="s">
        <v>49</v>
      </c>
      <c r="J584" s="292" t="s">
        <v>1162</v>
      </c>
      <c r="K584" s="292" t="s">
        <v>1163</v>
      </c>
      <c r="L584" s="292" t="s">
        <v>213</v>
      </c>
    </row>
    <row r="585" spans="1:12">
      <c r="A585" s="292" t="s">
        <v>49</v>
      </c>
      <c r="B585" s="405">
        <v>6525</v>
      </c>
      <c r="C585" s="292" t="s">
        <v>213</v>
      </c>
      <c r="E585" s="292" t="s">
        <v>214</v>
      </c>
      <c r="F585" s="405">
        <v>6778</v>
      </c>
      <c r="G585" s="292" t="s">
        <v>213</v>
      </c>
      <c r="I585" s="292" t="s">
        <v>49</v>
      </c>
      <c r="J585" s="292" t="s">
        <v>1164</v>
      </c>
      <c r="K585" s="292" t="s">
        <v>1165</v>
      </c>
      <c r="L585" s="292" t="s">
        <v>213</v>
      </c>
    </row>
    <row r="586" spans="1:12">
      <c r="A586" s="292" t="s">
        <v>49</v>
      </c>
      <c r="B586" s="405">
        <v>7465</v>
      </c>
      <c r="C586" s="292" t="s">
        <v>213</v>
      </c>
      <c r="E586" s="292" t="s">
        <v>214</v>
      </c>
      <c r="F586" s="405">
        <v>6779</v>
      </c>
      <c r="G586" s="292" t="s">
        <v>213</v>
      </c>
      <c r="I586" s="292" t="s">
        <v>49</v>
      </c>
      <c r="J586" s="292" t="s">
        <v>1166</v>
      </c>
      <c r="K586" s="292" t="s">
        <v>1166</v>
      </c>
      <c r="L586" s="292" t="s">
        <v>213</v>
      </c>
    </row>
    <row r="587" spans="1:12">
      <c r="A587" s="292" t="s">
        <v>49</v>
      </c>
      <c r="B587" s="405">
        <v>1375</v>
      </c>
      <c r="C587" s="292" t="s">
        <v>213</v>
      </c>
      <c r="E587" s="292" t="s">
        <v>214</v>
      </c>
      <c r="F587" s="405">
        <v>6782</v>
      </c>
      <c r="G587" s="292" t="s">
        <v>213</v>
      </c>
      <c r="I587" s="292" t="s">
        <v>49</v>
      </c>
      <c r="J587" s="292" t="s">
        <v>1167</v>
      </c>
      <c r="K587" s="292" t="s">
        <v>1167</v>
      </c>
      <c r="L587" s="292" t="s">
        <v>213</v>
      </c>
    </row>
    <row r="588" spans="1:12">
      <c r="A588" s="292" t="s">
        <v>49</v>
      </c>
      <c r="B588" s="405">
        <v>1612</v>
      </c>
      <c r="C588" s="292" t="s">
        <v>213</v>
      </c>
      <c r="E588" s="292" t="s">
        <v>214</v>
      </c>
      <c r="F588" s="405">
        <v>6786</v>
      </c>
      <c r="G588" s="292" t="s">
        <v>213</v>
      </c>
      <c r="I588" s="292" t="s">
        <v>49</v>
      </c>
      <c r="J588" s="292" t="s">
        <v>1168</v>
      </c>
      <c r="K588" s="292" t="s">
        <v>1168</v>
      </c>
      <c r="L588" s="292" t="s">
        <v>213</v>
      </c>
    </row>
    <row r="589" spans="1:12">
      <c r="A589" s="292" t="s">
        <v>49</v>
      </c>
      <c r="B589" s="405">
        <v>2111</v>
      </c>
      <c r="C589" s="292" t="s">
        <v>213</v>
      </c>
      <c r="E589" s="292" t="s">
        <v>214</v>
      </c>
      <c r="F589" s="405">
        <v>6787</v>
      </c>
      <c r="G589" s="292" t="s">
        <v>213</v>
      </c>
      <c r="I589" s="292" t="s">
        <v>49</v>
      </c>
      <c r="J589" s="292" t="s">
        <v>1169</v>
      </c>
      <c r="K589" s="292" t="s">
        <v>1169</v>
      </c>
      <c r="L589" s="292" t="s">
        <v>213</v>
      </c>
    </row>
    <row r="590" spans="1:12">
      <c r="A590" s="292" t="s">
        <v>49</v>
      </c>
      <c r="B590" s="405">
        <v>2659</v>
      </c>
      <c r="C590" s="292" t="s">
        <v>213</v>
      </c>
      <c r="E590" s="292" t="s">
        <v>214</v>
      </c>
      <c r="F590" s="405">
        <v>6790</v>
      </c>
      <c r="G590" s="292" t="s">
        <v>213</v>
      </c>
      <c r="I590" s="292" t="s">
        <v>49</v>
      </c>
      <c r="J590" s="292" t="s">
        <v>1170</v>
      </c>
      <c r="K590" s="292" t="s">
        <v>1170</v>
      </c>
      <c r="L590" s="292" t="s">
        <v>213</v>
      </c>
    </row>
    <row r="591" spans="1:12">
      <c r="A591" s="292" t="s">
        <v>49</v>
      </c>
      <c r="B591" s="405">
        <v>2896</v>
      </c>
      <c r="C591" s="292" t="s">
        <v>213</v>
      </c>
      <c r="E591" s="292" t="s">
        <v>214</v>
      </c>
      <c r="F591" s="405">
        <v>6791</v>
      </c>
      <c r="G591" s="292" t="s">
        <v>213</v>
      </c>
      <c r="I591" s="292" t="s">
        <v>49</v>
      </c>
      <c r="J591" s="292" t="s">
        <v>1171</v>
      </c>
      <c r="K591" s="292" t="s">
        <v>1171</v>
      </c>
      <c r="L591" s="292" t="s">
        <v>213</v>
      </c>
    </row>
    <row r="592" spans="1:12">
      <c r="A592" s="292" t="s">
        <v>49</v>
      </c>
      <c r="B592" s="405">
        <v>3466</v>
      </c>
      <c r="C592" s="292" t="s">
        <v>213</v>
      </c>
      <c r="E592" s="292" t="s">
        <v>214</v>
      </c>
      <c r="F592" s="405">
        <v>6793</v>
      </c>
      <c r="G592" s="292" t="s">
        <v>213</v>
      </c>
      <c r="I592" s="292" t="s">
        <v>49</v>
      </c>
      <c r="J592" s="292" t="s">
        <v>1172</v>
      </c>
      <c r="K592" s="292" t="s">
        <v>1172</v>
      </c>
      <c r="L592" s="292" t="s">
        <v>213</v>
      </c>
    </row>
    <row r="593" spans="1:12">
      <c r="A593" s="292" t="s">
        <v>49</v>
      </c>
      <c r="B593" s="405">
        <v>3903</v>
      </c>
      <c r="C593" s="292" t="s">
        <v>213</v>
      </c>
      <c r="E593" s="292" t="s">
        <v>214</v>
      </c>
      <c r="F593" s="405">
        <v>6795</v>
      </c>
      <c r="G593" s="292" t="s">
        <v>213</v>
      </c>
      <c r="I593" s="292" t="s">
        <v>49</v>
      </c>
      <c r="J593" s="292" t="s">
        <v>1173</v>
      </c>
      <c r="K593" s="292" t="s">
        <v>1174</v>
      </c>
      <c r="L593" s="292" t="s">
        <v>213</v>
      </c>
    </row>
    <row r="594" spans="1:12">
      <c r="A594" s="292" t="s">
        <v>49</v>
      </c>
      <c r="B594" s="405">
        <v>4266</v>
      </c>
      <c r="C594" s="292" t="s">
        <v>213</v>
      </c>
      <c r="E594" s="292" t="s">
        <v>214</v>
      </c>
      <c r="F594" s="405">
        <v>6798</v>
      </c>
      <c r="G594" s="292" t="s">
        <v>213</v>
      </c>
      <c r="I594" s="292" t="s">
        <v>49</v>
      </c>
      <c r="J594" s="292" t="s">
        <v>1175</v>
      </c>
      <c r="K594" s="292" t="s">
        <v>1176</v>
      </c>
      <c r="L594" s="292" t="s">
        <v>213</v>
      </c>
    </row>
    <row r="595" spans="1:12">
      <c r="A595" s="292" t="s">
        <v>49</v>
      </c>
      <c r="B595" s="405">
        <v>4672</v>
      </c>
      <c r="C595" s="292" t="s">
        <v>213</v>
      </c>
      <c r="E595" s="292" t="s">
        <v>214</v>
      </c>
      <c r="F595" s="405">
        <v>6801</v>
      </c>
      <c r="G595" s="292" t="s">
        <v>213</v>
      </c>
      <c r="I595" s="292" t="s">
        <v>49</v>
      </c>
      <c r="J595" s="292" t="s">
        <v>1177</v>
      </c>
      <c r="K595" s="292" t="s">
        <v>1177</v>
      </c>
      <c r="L595" s="292" t="s">
        <v>213</v>
      </c>
    </row>
    <row r="596" spans="1:12">
      <c r="A596" s="292" t="s">
        <v>49</v>
      </c>
      <c r="B596" s="405">
        <v>5154</v>
      </c>
      <c r="C596" s="292" t="s">
        <v>213</v>
      </c>
      <c r="E596" s="292" t="s">
        <v>214</v>
      </c>
      <c r="F596" s="405">
        <v>6812</v>
      </c>
      <c r="G596" s="292" t="s">
        <v>213</v>
      </c>
      <c r="I596" s="292" t="s">
        <v>49</v>
      </c>
      <c r="J596" s="292" t="s">
        <v>1178</v>
      </c>
      <c r="K596" s="292" t="s">
        <v>1179</v>
      </c>
      <c r="L596" s="292" t="s">
        <v>213</v>
      </c>
    </row>
    <row r="597" spans="1:12">
      <c r="A597" s="292" t="s">
        <v>49</v>
      </c>
      <c r="B597" s="405">
        <v>5731</v>
      </c>
      <c r="C597" s="292" t="s">
        <v>213</v>
      </c>
      <c r="E597" s="292" t="s">
        <v>214</v>
      </c>
      <c r="F597" s="405">
        <v>6840</v>
      </c>
      <c r="G597" s="292" t="s">
        <v>213</v>
      </c>
      <c r="I597" s="292" t="s">
        <v>49</v>
      </c>
      <c r="J597" s="292" t="s">
        <v>1180</v>
      </c>
      <c r="K597" s="292" t="s">
        <v>1180</v>
      </c>
      <c r="L597" s="292" t="s">
        <v>213</v>
      </c>
    </row>
    <row r="598" spans="1:12">
      <c r="A598" s="292" t="s">
        <v>49</v>
      </c>
      <c r="B598" s="405">
        <v>6092</v>
      </c>
      <c r="C598" s="292" t="s">
        <v>213</v>
      </c>
      <c r="E598" s="292" t="s">
        <v>214</v>
      </c>
      <c r="F598" s="405">
        <v>6877</v>
      </c>
      <c r="G598" s="292" t="s">
        <v>213</v>
      </c>
      <c r="I598" s="292" t="s">
        <v>49</v>
      </c>
      <c r="J598" s="292" t="s">
        <v>1181</v>
      </c>
      <c r="K598" s="292" t="s">
        <v>1181</v>
      </c>
      <c r="L598" s="292" t="s">
        <v>213</v>
      </c>
    </row>
    <row r="599" spans="1:12">
      <c r="A599" s="292" t="s">
        <v>49</v>
      </c>
      <c r="B599" s="405">
        <v>6376</v>
      </c>
      <c r="C599" s="292" t="s">
        <v>213</v>
      </c>
      <c r="E599" s="292" t="s">
        <v>214</v>
      </c>
      <c r="F599" s="405">
        <v>6883</v>
      </c>
      <c r="G599" s="292" t="s">
        <v>213</v>
      </c>
      <c r="I599" s="292" t="s">
        <v>49</v>
      </c>
      <c r="J599" s="292" t="s">
        <v>1182</v>
      </c>
      <c r="K599" s="292" t="s">
        <v>1183</v>
      </c>
      <c r="L599" s="292" t="s">
        <v>213</v>
      </c>
    </row>
    <row r="600" spans="1:12">
      <c r="A600" s="292" t="s">
        <v>49</v>
      </c>
      <c r="B600" s="405">
        <v>6612</v>
      </c>
      <c r="C600" s="292" t="s">
        <v>213</v>
      </c>
      <c r="E600" s="292" t="s">
        <v>214</v>
      </c>
      <c r="F600" s="405">
        <v>6896</v>
      </c>
      <c r="G600" s="292" t="s">
        <v>213</v>
      </c>
      <c r="I600" s="292" t="s">
        <v>49</v>
      </c>
      <c r="J600" s="292" t="s">
        <v>1184</v>
      </c>
      <c r="K600" s="292" t="s">
        <v>1185</v>
      </c>
      <c r="L600" s="292" t="s">
        <v>213</v>
      </c>
    </row>
    <row r="601" spans="1:12">
      <c r="A601" s="292" t="s">
        <v>49</v>
      </c>
      <c r="B601" s="405">
        <v>7480</v>
      </c>
      <c r="C601" s="292" t="s">
        <v>213</v>
      </c>
      <c r="E601" s="292" t="s">
        <v>214</v>
      </c>
      <c r="F601" s="405">
        <v>6897</v>
      </c>
      <c r="G601" s="292" t="s">
        <v>213</v>
      </c>
      <c r="I601" s="292" t="s">
        <v>49</v>
      </c>
      <c r="J601" s="292" t="s">
        <v>1186</v>
      </c>
      <c r="K601" s="292" t="s">
        <v>1186</v>
      </c>
      <c r="L601" s="292" t="s">
        <v>213</v>
      </c>
    </row>
    <row r="602" spans="1:12">
      <c r="A602" s="292" t="s">
        <v>49</v>
      </c>
      <c r="B602" s="405">
        <v>1376</v>
      </c>
      <c r="C602" s="292" t="s">
        <v>213</v>
      </c>
      <c r="E602" s="292" t="s">
        <v>214</v>
      </c>
      <c r="F602" s="405">
        <v>6903</v>
      </c>
      <c r="G602" s="292" t="s">
        <v>213</v>
      </c>
      <c r="I602" s="292" t="s">
        <v>49</v>
      </c>
      <c r="J602" s="292" t="s">
        <v>1187</v>
      </c>
      <c r="K602" s="292" t="s">
        <v>1188</v>
      </c>
      <c r="L602" s="292" t="s">
        <v>213</v>
      </c>
    </row>
    <row r="603" spans="1:12">
      <c r="A603" s="292" t="s">
        <v>49</v>
      </c>
      <c r="B603" s="405">
        <v>1720</v>
      </c>
      <c r="C603" s="292" t="s">
        <v>213</v>
      </c>
      <c r="E603" s="292" t="s">
        <v>214</v>
      </c>
      <c r="F603" s="405">
        <v>7005</v>
      </c>
      <c r="G603" s="292" t="s">
        <v>213</v>
      </c>
      <c r="I603" s="292" t="s">
        <v>49</v>
      </c>
      <c r="J603" s="292" t="s">
        <v>1189</v>
      </c>
      <c r="K603" s="292" t="s">
        <v>1190</v>
      </c>
      <c r="L603" s="292" t="s">
        <v>213</v>
      </c>
    </row>
    <row r="604" spans="1:12">
      <c r="A604" s="292" t="s">
        <v>49</v>
      </c>
      <c r="B604" s="405">
        <v>2113</v>
      </c>
      <c r="C604" s="292" t="s">
        <v>213</v>
      </c>
      <c r="E604" s="292" t="s">
        <v>214</v>
      </c>
      <c r="F604" s="405">
        <v>7045</v>
      </c>
      <c r="G604" s="292" t="s">
        <v>213</v>
      </c>
      <c r="I604" s="292" t="s">
        <v>49</v>
      </c>
      <c r="J604" s="292" t="s">
        <v>1191</v>
      </c>
      <c r="K604" s="292" t="s">
        <v>1192</v>
      </c>
      <c r="L604" s="292" t="s">
        <v>213</v>
      </c>
    </row>
    <row r="605" spans="1:12">
      <c r="A605" s="292" t="s">
        <v>49</v>
      </c>
      <c r="B605" s="405">
        <v>2660</v>
      </c>
      <c r="C605" s="292" t="s">
        <v>213</v>
      </c>
      <c r="E605" s="292" t="s">
        <v>214</v>
      </c>
      <c r="F605" s="405">
        <v>7416</v>
      </c>
      <c r="G605" s="292" t="s">
        <v>213</v>
      </c>
      <c r="I605" s="292" t="s">
        <v>49</v>
      </c>
      <c r="J605" s="292" t="s">
        <v>1193</v>
      </c>
      <c r="K605" s="292" t="s">
        <v>1194</v>
      </c>
      <c r="L605" s="292" t="s">
        <v>213</v>
      </c>
    </row>
    <row r="606" spans="1:12">
      <c r="A606" s="292" t="s">
        <v>49</v>
      </c>
      <c r="B606" s="405">
        <v>3032</v>
      </c>
      <c r="C606" s="292" t="s">
        <v>213</v>
      </c>
      <c r="E606" s="292" t="s">
        <v>214</v>
      </c>
      <c r="F606" s="405">
        <v>7418</v>
      </c>
      <c r="G606" s="292" t="s">
        <v>213</v>
      </c>
      <c r="I606" s="292" t="s">
        <v>49</v>
      </c>
      <c r="J606" s="292" t="s">
        <v>1195</v>
      </c>
      <c r="K606" s="292" t="s">
        <v>1196</v>
      </c>
      <c r="L606" s="292" t="s">
        <v>213</v>
      </c>
    </row>
    <row r="607" spans="1:12">
      <c r="A607" s="292" t="s">
        <v>49</v>
      </c>
      <c r="B607" s="405">
        <v>3467</v>
      </c>
      <c r="C607" s="292" t="s">
        <v>213</v>
      </c>
      <c r="E607" s="292" t="s">
        <v>214</v>
      </c>
      <c r="F607" s="405">
        <v>7419</v>
      </c>
      <c r="G607" s="292" t="s">
        <v>213</v>
      </c>
      <c r="I607" s="292" t="s">
        <v>49</v>
      </c>
      <c r="J607" s="292" t="s">
        <v>1197</v>
      </c>
      <c r="K607" s="292" t="s">
        <v>1197</v>
      </c>
      <c r="L607" s="292" t="s">
        <v>213</v>
      </c>
    </row>
    <row r="608" spans="1:12">
      <c r="A608" s="292" t="s">
        <v>49</v>
      </c>
      <c r="B608" s="405">
        <v>3905</v>
      </c>
      <c r="C608" s="292" t="s">
        <v>213</v>
      </c>
      <c r="E608" s="292" t="s">
        <v>214</v>
      </c>
      <c r="F608" s="405">
        <v>7421</v>
      </c>
      <c r="G608" s="292" t="s">
        <v>213</v>
      </c>
      <c r="I608" s="292" t="s">
        <v>49</v>
      </c>
      <c r="J608" s="292" t="s">
        <v>1198</v>
      </c>
      <c r="K608" s="292" t="s">
        <v>1198</v>
      </c>
      <c r="L608" s="292" t="s">
        <v>213</v>
      </c>
    </row>
    <row r="609" spans="1:12">
      <c r="A609" s="292" t="s">
        <v>49</v>
      </c>
      <c r="B609" s="405">
        <v>4268</v>
      </c>
      <c r="C609" s="292" t="s">
        <v>213</v>
      </c>
      <c r="E609" s="292" t="s">
        <v>214</v>
      </c>
      <c r="F609" s="405">
        <v>7422</v>
      </c>
      <c r="G609" s="292" t="s">
        <v>213</v>
      </c>
      <c r="I609" s="292" t="s">
        <v>49</v>
      </c>
      <c r="J609" s="292" t="s">
        <v>1199</v>
      </c>
      <c r="K609" s="292" t="s">
        <v>1200</v>
      </c>
      <c r="L609" s="292" t="s">
        <v>213</v>
      </c>
    </row>
    <row r="610" spans="1:12">
      <c r="A610" s="292" t="s">
        <v>49</v>
      </c>
      <c r="B610" s="405">
        <v>4675</v>
      </c>
      <c r="C610" s="292" t="s">
        <v>213</v>
      </c>
      <c r="E610" s="292" t="s">
        <v>214</v>
      </c>
      <c r="F610" s="405">
        <v>7428</v>
      </c>
      <c r="G610" s="292" t="s">
        <v>213</v>
      </c>
      <c r="I610" s="292" t="s">
        <v>49</v>
      </c>
      <c r="J610" s="292" t="s">
        <v>1201</v>
      </c>
      <c r="K610" s="292" t="s">
        <v>1201</v>
      </c>
      <c r="L610" s="292" t="s">
        <v>213</v>
      </c>
    </row>
    <row r="611" spans="1:12">
      <c r="A611" s="292" t="s">
        <v>49</v>
      </c>
      <c r="B611" s="405">
        <v>5156</v>
      </c>
      <c r="C611" s="292" t="s">
        <v>213</v>
      </c>
      <c r="E611" s="292" t="s">
        <v>214</v>
      </c>
      <c r="F611" s="405">
        <v>7438</v>
      </c>
      <c r="G611" s="292" t="s">
        <v>213</v>
      </c>
      <c r="I611" s="292" t="s">
        <v>49</v>
      </c>
      <c r="J611" s="292" t="s">
        <v>1202</v>
      </c>
      <c r="K611" s="292" t="s">
        <v>1203</v>
      </c>
      <c r="L611" s="292" t="s">
        <v>213</v>
      </c>
    </row>
    <row r="612" spans="1:12">
      <c r="A612" s="292" t="s">
        <v>49</v>
      </c>
      <c r="B612" s="405">
        <v>5736</v>
      </c>
      <c r="C612" s="292" t="s">
        <v>213</v>
      </c>
      <c r="E612" s="292" t="s">
        <v>214</v>
      </c>
      <c r="F612" s="405">
        <v>7439</v>
      </c>
      <c r="G612" s="292" t="s">
        <v>213</v>
      </c>
      <c r="I612" s="292" t="s">
        <v>49</v>
      </c>
      <c r="J612" s="292" t="s">
        <v>1204</v>
      </c>
      <c r="K612" s="292" t="s">
        <v>1205</v>
      </c>
      <c r="L612" s="292" t="s">
        <v>213</v>
      </c>
    </row>
    <row r="613" spans="1:12">
      <c r="A613" s="292" t="s">
        <v>49</v>
      </c>
      <c r="B613" s="405">
        <v>6093</v>
      </c>
      <c r="C613" s="292" t="s">
        <v>213</v>
      </c>
      <c r="E613" s="292" t="s">
        <v>214</v>
      </c>
      <c r="F613" s="405">
        <v>7456</v>
      </c>
      <c r="G613" s="292" t="s">
        <v>213</v>
      </c>
      <c r="I613" s="292" t="s">
        <v>49</v>
      </c>
      <c r="J613" s="292" t="s">
        <v>1206</v>
      </c>
      <c r="K613" s="292" t="s">
        <v>1206</v>
      </c>
      <c r="L613" s="292" t="s">
        <v>213</v>
      </c>
    </row>
    <row r="614" spans="1:12">
      <c r="A614" s="292" t="s">
        <v>49</v>
      </c>
      <c r="B614" s="405">
        <v>6378</v>
      </c>
      <c r="C614" s="292" t="s">
        <v>213</v>
      </c>
      <c r="E614" s="292" t="s">
        <v>214</v>
      </c>
      <c r="F614" s="405">
        <v>7461</v>
      </c>
      <c r="G614" s="292" t="s">
        <v>213</v>
      </c>
      <c r="I614" s="292" t="s">
        <v>49</v>
      </c>
      <c r="J614" s="292" t="s">
        <v>1207</v>
      </c>
      <c r="K614" s="292" t="s">
        <v>1208</v>
      </c>
      <c r="L614" s="292" t="s">
        <v>213</v>
      </c>
    </row>
    <row r="615" spans="1:12">
      <c r="A615" s="292" t="s">
        <v>49</v>
      </c>
      <c r="B615" s="405">
        <v>6704</v>
      </c>
      <c r="C615" s="292" t="s">
        <v>213</v>
      </c>
      <c r="E615" s="292" t="s">
        <v>214</v>
      </c>
      <c r="F615" s="405">
        <v>7462</v>
      </c>
      <c r="G615" s="292" t="s">
        <v>213</v>
      </c>
      <c r="I615" s="292" t="s">
        <v>49</v>
      </c>
      <c r="J615" s="292" t="s">
        <v>1209</v>
      </c>
      <c r="K615" s="292" t="s">
        <v>1210</v>
      </c>
      <c r="L615" s="292" t="s">
        <v>213</v>
      </c>
    </row>
    <row r="616" spans="1:12">
      <c r="A616" s="292" t="s">
        <v>49</v>
      </c>
      <c r="B616" s="405">
        <v>7710</v>
      </c>
      <c r="C616" s="292" t="s">
        <v>213</v>
      </c>
      <c r="E616" s="292" t="s">
        <v>214</v>
      </c>
      <c r="F616" s="405">
        <v>7465</v>
      </c>
      <c r="G616" s="292" t="s">
        <v>213</v>
      </c>
      <c r="I616" s="292" t="s">
        <v>49</v>
      </c>
      <c r="J616" s="292" t="s">
        <v>1211</v>
      </c>
      <c r="K616" s="292" t="s">
        <v>1211</v>
      </c>
      <c r="L616" s="292" t="s">
        <v>213</v>
      </c>
    </row>
    <row r="617" spans="1:12">
      <c r="A617" s="292" t="s">
        <v>49</v>
      </c>
      <c r="B617" s="405">
        <v>7716</v>
      </c>
      <c r="C617" s="292" t="s">
        <v>213</v>
      </c>
      <c r="E617" s="292" t="s">
        <v>214</v>
      </c>
      <c r="F617" s="405">
        <v>7480</v>
      </c>
      <c r="G617" s="292" t="s">
        <v>213</v>
      </c>
      <c r="I617" s="292" t="s">
        <v>49</v>
      </c>
      <c r="J617" s="292" t="s">
        <v>1212</v>
      </c>
      <c r="K617" s="292" t="s">
        <v>1212</v>
      </c>
      <c r="L617" s="292" t="s">
        <v>213</v>
      </c>
    </row>
    <row r="618" spans="1:12">
      <c r="A618" s="292" t="s">
        <v>49</v>
      </c>
      <c r="B618" s="405">
        <v>8011</v>
      </c>
      <c r="C618" s="292" t="s">
        <v>213</v>
      </c>
      <c r="E618" s="292" t="s">
        <v>214</v>
      </c>
      <c r="F618" s="405">
        <v>7710</v>
      </c>
      <c r="G618" s="292" t="s">
        <v>213</v>
      </c>
      <c r="I618" s="292" t="s">
        <v>49</v>
      </c>
      <c r="J618" s="292" t="s">
        <v>1213</v>
      </c>
      <c r="K618" s="292" t="s">
        <v>1213</v>
      </c>
      <c r="L618" s="292" t="s">
        <v>213</v>
      </c>
    </row>
    <row r="619" spans="1:12">
      <c r="A619" s="292" t="s">
        <v>49</v>
      </c>
      <c r="B619" s="405">
        <v>8240</v>
      </c>
      <c r="C619" s="292" t="s">
        <v>213</v>
      </c>
      <c r="E619" s="292" t="s">
        <v>214</v>
      </c>
      <c r="F619" s="405">
        <v>7716</v>
      </c>
      <c r="G619" s="292" t="s">
        <v>213</v>
      </c>
      <c r="I619" s="292" t="s">
        <v>49</v>
      </c>
      <c r="J619" s="292" t="s">
        <v>1214</v>
      </c>
      <c r="K619" s="292" t="s">
        <v>1214</v>
      </c>
      <c r="L619" s="292" t="s">
        <v>213</v>
      </c>
    </row>
    <row r="620" spans="1:12">
      <c r="A620" s="292" t="s">
        <v>49</v>
      </c>
      <c r="B620" s="405">
        <v>8533</v>
      </c>
      <c r="C620" s="292" t="s">
        <v>213</v>
      </c>
      <c r="E620" s="292" t="s">
        <v>214</v>
      </c>
      <c r="F620" s="405">
        <v>7717</v>
      </c>
      <c r="G620" s="292" t="s">
        <v>213</v>
      </c>
      <c r="I620" s="292" t="s">
        <v>49</v>
      </c>
      <c r="J620" s="292" t="s">
        <v>1215</v>
      </c>
      <c r="K620" s="292" t="s">
        <v>1216</v>
      </c>
      <c r="L620" s="292" t="s">
        <v>213</v>
      </c>
    </row>
    <row r="621" spans="1:12">
      <c r="A621" s="292" t="s">
        <v>49</v>
      </c>
      <c r="B621" s="405">
        <v>10001</v>
      </c>
      <c r="C621" s="292" t="s">
        <v>213</v>
      </c>
      <c r="E621" s="292" t="s">
        <v>214</v>
      </c>
      <c r="F621" s="405">
        <v>7719</v>
      </c>
      <c r="G621" s="292" t="s">
        <v>213</v>
      </c>
      <c r="I621" s="292" t="s">
        <v>49</v>
      </c>
      <c r="J621" s="292" t="s">
        <v>1217</v>
      </c>
      <c r="K621" s="292" t="s">
        <v>1217</v>
      </c>
      <c r="L621" s="292" t="s">
        <v>213</v>
      </c>
    </row>
    <row r="622" spans="1:12">
      <c r="A622" s="292" t="s">
        <v>49</v>
      </c>
      <c r="B622" s="405">
        <v>10123</v>
      </c>
      <c r="C622" s="292" t="s">
        <v>213</v>
      </c>
      <c r="E622" s="292" t="s">
        <v>214</v>
      </c>
      <c r="F622" s="405">
        <v>7720</v>
      </c>
      <c r="G622" s="292" t="s">
        <v>213</v>
      </c>
      <c r="I622" s="292" t="s">
        <v>49</v>
      </c>
      <c r="J622" s="292" t="s">
        <v>1218</v>
      </c>
      <c r="K622" s="292" t="s">
        <v>1218</v>
      </c>
      <c r="L622" s="292" t="s">
        <v>213</v>
      </c>
    </row>
    <row r="623" spans="1:12">
      <c r="A623" s="292" t="s">
        <v>49</v>
      </c>
      <c r="B623" s="405">
        <v>10505</v>
      </c>
      <c r="C623" s="292" t="s">
        <v>213</v>
      </c>
      <c r="E623" s="292" t="s">
        <v>214</v>
      </c>
      <c r="F623" s="405">
        <v>7722</v>
      </c>
      <c r="G623" s="292" t="s">
        <v>213</v>
      </c>
      <c r="I623" s="292" t="s">
        <v>49</v>
      </c>
      <c r="J623" s="292" t="s">
        <v>1219</v>
      </c>
      <c r="K623" s="292" t="s">
        <v>1220</v>
      </c>
      <c r="L623" s="292" t="s">
        <v>213</v>
      </c>
    </row>
    <row r="624" spans="1:12">
      <c r="A624" s="292" t="s">
        <v>49</v>
      </c>
      <c r="B624" s="405">
        <v>11212</v>
      </c>
      <c r="C624" s="292" t="s">
        <v>213</v>
      </c>
      <c r="E624" s="292" t="s">
        <v>214</v>
      </c>
      <c r="F624" s="405">
        <v>7727</v>
      </c>
      <c r="G624" s="292" t="s">
        <v>213</v>
      </c>
      <c r="I624" s="292" t="s">
        <v>49</v>
      </c>
      <c r="J624" s="292" t="s">
        <v>1221</v>
      </c>
      <c r="K624" s="292" t="s">
        <v>1222</v>
      </c>
      <c r="L624" s="292" t="s">
        <v>213</v>
      </c>
    </row>
    <row r="625" spans="1:12">
      <c r="A625" s="292" t="s">
        <v>49</v>
      </c>
      <c r="B625" s="405">
        <v>12019</v>
      </c>
      <c r="C625" s="292" t="s">
        <v>213</v>
      </c>
      <c r="E625" s="292" t="s">
        <v>214</v>
      </c>
      <c r="F625" s="405">
        <v>7732</v>
      </c>
      <c r="G625" s="292" t="s">
        <v>213</v>
      </c>
      <c r="I625" s="292" t="s">
        <v>49</v>
      </c>
      <c r="J625" s="292" t="s">
        <v>1223</v>
      </c>
      <c r="K625" s="292" t="s">
        <v>1224</v>
      </c>
      <c r="L625" s="292" t="s">
        <v>213</v>
      </c>
    </row>
    <row r="626" spans="1:12">
      <c r="A626" s="292" t="s">
        <v>49</v>
      </c>
      <c r="B626" s="405">
        <v>12414</v>
      </c>
      <c r="C626" s="292" t="s">
        <v>213</v>
      </c>
      <c r="E626" s="292" t="s">
        <v>214</v>
      </c>
      <c r="F626" s="405">
        <v>7738</v>
      </c>
      <c r="G626" s="292" t="s">
        <v>213</v>
      </c>
      <c r="I626" s="292" t="s">
        <v>49</v>
      </c>
      <c r="J626" s="292" t="s">
        <v>1225</v>
      </c>
      <c r="K626" s="292" t="s">
        <v>1226</v>
      </c>
      <c r="L626" s="292" t="s">
        <v>213</v>
      </c>
    </row>
    <row r="627" spans="1:12">
      <c r="A627" s="292" t="s">
        <v>49</v>
      </c>
      <c r="B627" s="405">
        <v>12545</v>
      </c>
      <c r="C627" s="292" t="s">
        <v>213</v>
      </c>
      <c r="E627" s="292" t="s">
        <v>214</v>
      </c>
      <c r="F627" s="405">
        <v>7762</v>
      </c>
      <c r="G627" s="292" t="s">
        <v>213</v>
      </c>
      <c r="I627" s="292" t="s">
        <v>49</v>
      </c>
      <c r="J627" s="292" t="s">
        <v>1227</v>
      </c>
      <c r="K627" s="292" t="s">
        <v>1228</v>
      </c>
      <c r="L627" s="292" t="s">
        <v>213</v>
      </c>
    </row>
    <row r="628" spans="1:12">
      <c r="A628" s="292" t="s">
        <v>49</v>
      </c>
      <c r="B628" s="405">
        <v>12820</v>
      </c>
      <c r="C628" s="292" t="s">
        <v>213</v>
      </c>
      <c r="E628" s="292" t="s">
        <v>214</v>
      </c>
      <c r="F628" s="405">
        <v>7803</v>
      </c>
      <c r="G628" s="292" t="s">
        <v>213</v>
      </c>
      <c r="I628" s="292" t="s">
        <v>49</v>
      </c>
      <c r="J628" s="292" t="s">
        <v>1229</v>
      </c>
      <c r="K628" s="292" t="s">
        <v>1230</v>
      </c>
      <c r="L628" s="292" t="s">
        <v>213</v>
      </c>
    </row>
    <row r="629" spans="1:12">
      <c r="A629" s="292" t="s">
        <v>49</v>
      </c>
      <c r="B629" s="405">
        <v>13064</v>
      </c>
      <c r="C629" s="292" t="s">
        <v>213</v>
      </c>
      <c r="E629" s="292" t="s">
        <v>214</v>
      </c>
      <c r="F629" s="405">
        <v>7821</v>
      </c>
      <c r="G629" s="292" t="s">
        <v>213</v>
      </c>
      <c r="I629" s="292" t="s">
        <v>49</v>
      </c>
      <c r="J629" s="292" t="s">
        <v>1231</v>
      </c>
      <c r="K629" s="292" t="s">
        <v>1232</v>
      </c>
      <c r="L629" s="292" t="s">
        <v>213</v>
      </c>
    </row>
    <row r="630" spans="1:12">
      <c r="A630" s="292" t="s">
        <v>49</v>
      </c>
      <c r="B630" s="405">
        <v>13326</v>
      </c>
      <c r="C630" s="292" t="s">
        <v>213</v>
      </c>
      <c r="E630" s="292" t="s">
        <v>214</v>
      </c>
      <c r="F630" s="405">
        <v>7822</v>
      </c>
      <c r="G630" s="292" t="s">
        <v>213</v>
      </c>
      <c r="I630" s="292" t="s">
        <v>49</v>
      </c>
      <c r="J630" s="292" t="s">
        <v>1233</v>
      </c>
      <c r="K630" s="292" t="s">
        <v>1234</v>
      </c>
      <c r="L630" s="292" t="s">
        <v>213</v>
      </c>
    </row>
    <row r="631" spans="1:12">
      <c r="A631" s="292" t="s">
        <v>49</v>
      </c>
      <c r="B631" s="405">
        <v>13636</v>
      </c>
      <c r="C631" s="292" t="s">
        <v>213</v>
      </c>
      <c r="E631" s="292" t="s">
        <v>214</v>
      </c>
      <c r="F631" s="405">
        <v>7823</v>
      </c>
      <c r="G631" s="292" t="s">
        <v>213</v>
      </c>
      <c r="I631" s="292" t="s">
        <v>49</v>
      </c>
      <c r="J631" s="292" t="s">
        <v>1235</v>
      </c>
      <c r="K631" s="292" t="s">
        <v>1235</v>
      </c>
      <c r="L631" s="292" t="s">
        <v>213</v>
      </c>
    </row>
    <row r="632" spans="1:12">
      <c r="A632" s="292" t="s">
        <v>49</v>
      </c>
      <c r="B632" s="405">
        <v>7717</v>
      </c>
      <c r="C632" s="292" t="s">
        <v>213</v>
      </c>
      <c r="E632" s="292" t="s">
        <v>214</v>
      </c>
      <c r="F632" s="405">
        <v>7830</v>
      </c>
      <c r="G632" s="292" t="s">
        <v>213</v>
      </c>
      <c r="I632" s="292" t="s">
        <v>49</v>
      </c>
      <c r="J632" s="292" t="s">
        <v>1236</v>
      </c>
      <c r="K632" s="292" t="s">
        <v>1237</v>
      </c>
      <c r="L632" s="292" t="s">
        <v>213</v>
      </c>
    </row>
    <row r="633" spans="1:12">
      <c r="A633" s="292" t="s">
        <v>49</v>
      </c>
      <c r="B633" s="405">
        <v>8014</v>
      </c>
      <c r="C633" s="292" t="s">
        <v>213</v>
      </c>
      <c r="E633" s="292" t="s">
        <v>214</v>
      </c>
      <c r="F633" s="405">
        <v>7839</v>
      </c>
      <c r="G633" s="292" t="s">
        <v>213</v>
      </c>
      <c r="I633" s="292" t="s">
        <v>49</v>
      </c>
      <c r="J633" s="292" t="s">
        <v>1238</v>
      </c>
      <c r="K633" s="292" t="s">
        <v>1239</v>
      </c>
      <c r="L633" s="292" t="s">
        <v>213</v>
      </c>
    </row>
    <row r="634" spans="1:12">
      <c r="A634" s="292" t="s">
        <v>49</v>
      </c>
      <c r="B634" s="405">
        <v>8241</v>
      </c>
      <c r="C634" s="292" t="s">
        <v>213</v>
      </c>
      <c r="E634" s="292" t="s">
        <v>214</v>
      </c>
      <c r="F634" s="405">
        <v>7846</v>
      </c>
      <c r="G634" s="292" t="s">
        <v>213</v>
      </c>
      <c r="I634" s="292" t="s">
        <v>49</v>
      </c>
      <c r="J634" s="292" t="s">
        <v>1240</v>
      </c>
      <c r="K634" s="292" t="s">
        <v>1241</v>
      </c>
      <c r="L634" s="292" t="s">
        <v>213</v>
      </c>
    </row>
    <row r="635" spans="1:12">
      <c r="A635" s="292" t="s">
        <v>49</v>
      </c>
      <c r="B635" s="405">
        <v>8535</v>
      </c>
      <c r="C635" s="292" t="s">
        <v>213</v>
      </c>
      <c r="E635" s="292" t="s">
        <v>214</v>
      </c>
      <c r="F635" s="405">
        <v>7847</v>
      </c>
      <c r="G635" s="292" t="s">
        <v>213</v>
      </c>
      <c r="I635" s="292" t="s">
        <v>49</v>
      </c>
      <c r="J635" s="292" t="s">
        <v>1242</v>
      </c>
      <c r="K635" s="292" t="s">
        <v>1242</v>
      </c>
      <c r="L635" s="292" t="s">
        <v>213</v>
      </c>
    </row>
    <row r="636" spans="1:12">
      <c r="A636" s="292" t="s">
        <v>49</v>
      </c>
      <c r="B636" s="405">
        <v>10002</v>
      </c>
      <c r="C636" s="292" t="s">
        <v>213</v>
      </c>
      <c r="E636" s="292" t="s">
        <v>214</v>
      </c>
      <c r="F636" s="405">
        <v>7848</v>
      </c>
      <c r="G636" s="292" t="s">
        <v>213</v>
      </c>
      <c r="I636" s="292" t="s">
        <v>49</v>
      </c>
      <c r="J636" s="292" t="s">
        <v>1243</v>
      </c>
      <c r="K636" s="292" t="s">
        <v>1243</v>
      </c>
      <c r="L636" s="292" t="s">
        <v>213</v>
      </c>
    </row>
    <row r="637" spans="1:12">
      <c r="A637" s="292" t="s">
        <v>49</v>
      </c>
      <c r="B637" s="405">
        <v>10150</v>
      </c>
      <c r="C637" s="292" t="s">
        <v>213</v>
      </c>
      <c r="E637" s="292" t="s">
        <v>214</v>
      </c>
      <c r="F637" s="405">
        <v>7849</v>
      </c>
      <c r="G637" s="292" t="s">
        <v>213</v>
      </c>
      <c r="I637" s="292" t="s">
        <v>49</v>
      </c>
      <c r="J637" s="292" t="s">
        <v>1244</v>
      </c>
      <c r="K637" s="292" t="s">
        <v>1244</v>
      </c>
      <c r="L637" s="292" t="s">
        <v>213</v>
      </c>
    </row>
    <row r="638" spans="1:12">
      <c r="A638" s="292" t="s">
        <v>49</v>
      </c>
      <c r="B638" s="405">
        <v>10506</v>
      </c>
      <c r="C638" s="292" t="s">
        <v>213</v>
      </c>
      <c r="E638" s="292" t="s">
        <v>214</v>
      </c>
      <c r="F638" s="405">
        <v>7853</v>
      </c>
      <c r="G638" s="292" t="s">
        <v>213</v>
      </c>
      <c r="I638" s="292" t="s">
        <v>49</v>
      </c>
      <c r="J638" s="292" t="s">
        <v>1245</v>
      </c>
      <c r="K638" s="292" t="s">
        <v>1246</v>
      </c>
      <c r="L638" s="292" t="s">
        <v>213</v>
      </c>
    </row>
    <row r="639" spans="1:12">
      <c r="A639" s="292" t="s">
        <v>49</v>
      </c>
      <c r="B639" s="405">
        <v>11221</v>
      </c>
      <c r="C639" s="292" t="s">
        <v>213</v>
      </c>
      <c r="E639" s="292" t="s">
        <v>214</v>
      </c>
      <c r="F639" s="405">
        <v>7855</v>
      </c>
      <c r="G639" s="292" t="s">
        <v>213</v>
      </c>
      <c r="I639" s="292" t="s">
        <v>49</v>
      </c>
      <c r="J639" s="292" t="s">
        <v>1247</v>
      </c>
      <c r="K639" s="292" t="s">
        <v>1248</v>
      </c>
      <c r="L639" s="292" t="s">
        <v>213</v>
      </c>
    </row>
    <row r="640" spans="1:12">
      <c r="A640" s="292" t="s">
        <v>49</v>
      </c>
      <c r="B640" s="405">
        <v>12020</v>
      </c>
      <c r="C640" s="292" t="s">
        <v>213</v>
      </c>
      <c r="E640" s="292" t="s">
        <v>214</v>
      </c>
      <c r="F640" s="405">
        <v>7856</v>
      </c>
      <c r="G640" s="292" t="s">
        <v>213</v>
      </c>
      <c r="I640" s="292" t="s">
        <v>49</v>
      </c>
      <c r="J640" s="292" t="s">
        <v>1249</v>
      </c>
      <c r="K640" s="292" t="s">
        <v>1250</v>
      </c>
      <c r="L640" s="292" t="s">
        <v>213</v>
      </c>
    </row>
    <row r="641" spans="1:12">
      <c r="A641" s="292" t="s">
        <v>49</v>
      </c>
      <c r="B641" s="405">
        <v>12417</v>
      </c>
      <c r="C641" s="292" t="s">
        <v>213</v>
      </c>
      <c r="E641" s="292" t="s">
        <v>214</v>
      </c>
      <c r="F641" s="405">
        <v>7860</v>
      </c>
      <c r="G641" s="292" t="s">
        <v>213</v>
      </c>
      <c r="I641" s="292" t="s">
        <v>49</v>
      </c>
      <c r="J641" s="292" t="s">
        <v>1251</v>
      </c>
      <c r="K641" s="292" t="s">
        <v>1251</v>
      </c>
      <c r="L641" s="292" t="s">
        <v>213</v>
      </c>
    </row>
    <row r="642" spans="1:12">
      <c r="A642" s="292" t="s">
        <v>49</v>
      </c>
      <c r="B642" s="405">
        <v>12547</v>
      </c>
      <c r="C642" s="292" t="s">
        <v>213</v>
      </c>
      <c r="E642" s="292" t="s">
        <v>214</v>
      </c>
      <c r="F642" s="405">
        <v>7870</v>
      </c>
      <c r="G642" s="292" t="s">
        <v>213</v>
      </c>
      <c r="I642" s="292" t="s">
        <v>49</v>
      </c>
      <c r="J642" s="292" t="s">
        <v>1252</v>
      </c>
      <c r="K642" s="292" t="s">
        <v>1252</v>
      </c>
      <c r="L642" s="292" t="s">
        <v>213</v>
      </c>
    </row>
    <row r="643" spans="1:12">
      <c r="A643" s="292" t="s">
        <v>49</v>
      </c>
      <c r="B643" s="405">
        <v>12821</v>
      </c>
      <c r="C643" s="292" t="s">
        <v>213</v>
      </c>
      <c r="E643" s="292" t="s">
        <v>214</v>
      </c>
      <c r="F643" s="405">
        <v>7871</v>
      </c>
      <c r="G643" s="292" t="s">
        <v>213</v>
      </c>
      <c r="I643" s="292" t="s">
        <v>49</v>
      </c>
      <c r="J643" s="292" t="s">
        <v>1253</v>
      </c>
      <c r="K643" s="292" t="s">
        <v>1253</v>
      </c>
      <c r="L643" s="292" t="s">
        <v>213</v>
      </c>
    </row>
    <row r="644" spans="1:12">
      <c r="A644" s="292" t="s">
        <v>49</v>
      </c>
      <c r="B644" s="405">
        <v>13065</v>
      </c>
      <c r="C644" s="292" t="s">
        <v>213</v>
      </c>
      <c r="E644" s="292" t="s">
        <v>214</v>
      </c>
      <c r="F644" s="405">
        <v>7879</v>
      </c>
      <c r="G644" s="292" t="s">
        <v>213</v>
      </c>
      <c r="I644" s="292" t="s">
        <v>49</v>
      </c>
      <c r="J644" s="292" t="s">
        <v>1254</v>
      </c>
      <c r="K644" s="292" t="s">
        <v>1255</v>
      </c>
      <c r="L644" s="292" t="s">
        <v>213</v>
      </c>
    </row>
    <row r="645" spans="1:12">
      <c r="A645" s="292" t="s">
        <v>49</v>
      </c>
      <c r="B645" s="405">
        <v>13328</v>
      </c>
      <c r="C645" s="292" t="s">
        <v>213</v>
      </c>
      <c r="E645" s="292" t="s">
        <v>214</v>
      </c>
      <c r="F645" s="405">
        <v>7882</v>
      </c>
      <c r="G645" s="292" t="s">
        <v>213</v>
      </c>
      <c r="I645" s="292" t="s">
        <v>49</v>
      </c>
      <c r="J645" s="292" t="s">
        <v>1256</v>
      </c>
      <c r="K645" s="292" t="s">
        <v>1256</v>
      </c>
      <c r="L645" s="292" t="s">
        <v>213</v>
      </c>
    </row>
    <row r="646" spans="1:12">
      <c r="A646" s="292" t="s">
        <v>49</v>
      </c>
      <c r="B646" s="405">
        <v>13638</v>
      </c>
      <c r="C646" s="292" t="s">
        <v>213</v>
      </c>
      <c r="E646" s="292" t="s">
        <v>214</v>
      </c>
      <c r="F646" s="405">
        <v>7924</v>
      </c>
      <c r="G646" s="292" t="s">
        <v>213</v>
      </c>
      <c r="I646" s="292" t="s">
        <v>49</v>
      </c>
      <c r="J646" s="292" t="s">
        <v>1257</v>
      </c>
      <c r="K646" s="292" t="s">
        <v>1257</v>
      </c>
      <c r="L646" s="292" t="s">
        <v>213</v>
      </c>
    </row>
    <row r="647" spans="1:12">
      <c r="A647" s="292" t="s">
        <v>49</v>
      </c>
      <c r="B647" s="405">
        <v>7719</v>
      </c>
      <c r="C647" s="292" t="s">
        <v>213</v>
      </c>
      <c r="E647" s="292" t="s">
        <v>214</v>
      </c>
      <c r="F647" s="405">
        <v>7930</v>
      </c>
      <c r="G647" s="292" t="s">
        <v>213</v>
      </c>
      <c r="I647" s="292" t="s">
        <v>49</v>
      </c>
      <c r="J647" s="292" t="s">
        <v>1258</v>
      </c>
      <c r="K647" s="292" t="s">
        <v>1258</v>
      </c>
      <c r="L647" s="292" t="s">
        <v>213</v>
      </c>
    </row>
    <row r="648" spans="1:12">
      <c r="A648" s="292" t="s">
        <v>49</v>
      </c>
      <c r="B648" s="405">
        <v>8015</v>
      </c>
      <c r="C648" s="292" t="s">
        <v>213</v>
      </c>
      <c r="E648" s="292" t="s">
        <v>214</v>
      </c>
      <c r="F648" s="405">
        <v>7934</v>
      </c>
      <c r="G648" s="292" t="s">
        <v>213</v>
      </c>
      <c r="I648" s="292" t="s">
        <v>49</v>
      </c>
      <c r="J648" s="292" t="s">
        <v>1259</v>
      </c>
      <c r="K648" s="292" t="s">
        <v>1260</v>
      </c>
      <c r="L648" s="292" t="s">
        <v>213</v>
      </c>
    </row>
    <row r="649" spans="1:12">
      <c r="A649" s="292" t="s">
        <v>49</v>
      </c>
      <c r="B649" s="405">
        <v>8242</v>
      </c>
      <c r="C649" s="292" t="s">
        <v>213</v>
      </c>
      <c r="E649" s="292" t="s">
        <v>214</v>
      </c>
      <c r="F649" s="405">
        <v>7935</v>
      </c>
      <c r="G649" s="292" t="s">
        <v>213</v>
      </c>
      <c r="I649" s="292" t="s">
        <v>49</v>
      </c>
      <c r="J649" s="292" t="s">
        <v>1261</v>
      </c>
      <c r="K649" s="292" t="s">
        <v>1262</v>
      </c>
      <c r="L649" s="292" t="s">
        <v>213</v>
      </c>
    </row>
    <row r="650" spans="1:12">
      <c r="A650" s="292" t="s">
        <v>49</v>
      </c>
      <c r="B650" s="405">
        <v>8551</v>
      </c>
      <c r="C650" s="292" t="s">
        <v>213</v>
      </c>
      <c r="E650" s="292" t="s">
        <v>214</v>
      </c>
      <c r="F650" s="405">
        <v>7938</v>
      </c>
      <c r="G650" s="292" t="s">
        <v>213</v>
      </c>
      <c r="I650" s="292" t="s">
        <v>49</v>
      </c>
      <c r="J650" s="292" t="s">
        <v>1263</v>
      </c>
      <c r="K650" s="292" t="s">
        <v>1264</v>
      </c>
      <c r="L650" s="292" t="s">
        <v>213</v>
      </c>
    </row>
    <row r="651" spans="1:12">
      <c r="A651" s="292" t="s">
        <v>49</v>
      </c>
      <c r="B651" s="405">
        <v>10003</v>
      </c>
      <c r="C651" s="292" t="s">
        <v>213</v>
      </c>
      <c r="E651" s="292" t="s">
        <v>214</v>
      </c>
      <c r="F651" s="405">
        <v>7945</v>
      </c>
      <c r="G651" s="292" t="s">
        <v>213</v>
      </c>
      <c r="I651" s="292" t="s">
        <v>49</v>
      </c>
      <c r="J651" s="292" t="s">
        <v>1265</v>
      </c>
      <c r="K651" s="292" t="s">
        <v>1266</v>
      </c>
      <c r="L651" s="292" t="s">
        <v>213</v>
      </c>
    </row>
    <row r="652" spans="1:12">
      <c r="A652" s="292" t="s">
        <v>49</v>
      </c>
      <c r="B652" s="405">
        <v>10151</v>
      </c>
      <c r="C652" s="292" t="s">
        <v>213</v>
      </c>
      <c r="E652" s="292" t="s">
        <v>214</v>
      </c>
      <c r="F652" s="405">
        <v>7976</v>
      </c>
      <c r="G652" s="292" t="s">
        <v>213</v>
      </c>
      <c r="I652" s="292" t="s">
        <v>49</v>
      </c>
      <c r="J652" s="292" t="s">
        <v>1267</v>
      </c>
      <c r="K652" s="292" t="s">
        <v>1267</v>
      </c>
      <c r="L652" s="292" t="s">
        <v>213</v>
      </c>
    </row>
    <row r="653" spans="1:12">
      <c r="A653" s="292" t="s">
        <v>49</v>
      </c>
      <c r="B653" s="405">
        <v>10509</v>
      </c>
      <c r="C653" s="292" t="s">
        <v>213</v>
      </c>
      <c r="E653" s="292" t="s">
        <v>214</v>
      </c>
      <c r="F653" s="405">
        <v>7977</v>
      </c>
      <c r="G653" s="292" t="s">
        <v>213</v>
      </c>
      <c r="I653" s="292" t="s">
        <v>49</v>
      </c>
      <c r="J653" s="292" t="s">
        <v>1268</v>
      </c>
      <c r="K653" s="292" t="s">
        <v>1269</v>
      </c>
      <c r="L653" s="292" t="s">
        <v>213</v>
      </c>
    </row>
    <row r="654" spans="1:12">
      <c r="A654" s="292" t="s">
        <v>49</v>
      </c>
      <c r="B654" s="405">
        <v>11226</v>
      </c>
      <c r="C654" s="292" t="s">
        <v>213</v>
      </c>
      <c r="E654" s="292" t="s">
        <v>214</v>
      </c>
      <c r="F654" s="405">
        <v>7979</v>
      </c>
      <c r="G654" s="292" t="s">
        <v>213</v>
      </c>
      <c r="I654" s="292" t="s">
        <v>49</v>
      </c>
      <c r="J654" s="292" t="s">
        <v>1270</v>
      </c>
      <c r="K654" s="292" t="s">
        <v>1271</v>
      </c>
      <c r="L654" s="292" t="s">
        <v>213</v>
      </c>
    </row>
    <row r="655" spans="1:12">
      <c r="A655" s="292" t="s">
        <v>49</v>
      </c>
      <c r="B655" s="405">
        <v>12027</v>
      </c>
      <c r="C655" s="292" t="s">
        <v>213</v>
      </c>
      <c r="E655" s="292" t="s">
        <v>214</v>
      </c>
      <c r="F655" s="405">
        <v>7980</v>
      </c>
      <c r="G655" s="292" t="s">
        <v>213</v>
      </c>
      <c r="I655" s="292" t="s">
        <v>49</v>
      </c>
      <c r="J655" s="292" t="s">
        <v>1272</v>
      </c>
      <c r="K655" s="292" t="s">
        <v>1272</v>
      </c>
      <c r="L655" s="292" t="s">
        <v>213</v>
      </c>
    </row>
    <row r="656" spans="1:12">
      <c r="A656" s="292" t="s">
        <v>49</v>
      </c>
      <c r="B656" s="405">
        <v>12419</v>
      </c>
      <c r="C656" s="292" t="s">
        <v>213</v>
      </c>
      <c r="E656" s="292" t="s">
        <v>214</v>
      </c>
      <c r="F656" s="405">
        <v>8001</v>
      </c>
      <c r="G656" s="292" t="s">
        <v>213</v>
      </c>
      <c r="I656" s="292" t="s">
        <v>49</v>
      </c>
      <c r="J656" s="292" t="s">
        <v>1273</v>
      </c>
      <c r="K656" s="292" t="s">
        <v>1273</v>
      </c>
      <c r="L656" s="292" t="s">
        <v>213</v>
      </c>
    </row>
    <row r="657" spans="1:12">
      <c r="A657" s="292" t="s">
        <v>49</v>
      </c>
      <c r="B657" s="405">
        <v>12548</v>
      </c>
      <c r="C657" s="292" t="s">
        <v>213</v>
      </c>
      <c r="E657" s="292" t="s">
        <v>214</v>
      </c>
      <c r="F657" s="405">
        <v>8004</v>
      </c>
      <c r="G657" s="292" t="s">
        <v>213</v>
      </c>
      <c r="I657" s="292" t="s">
        <v>49</v>
      </c>
      <c r="J657" s="292" t="s">
        <v>1274</v>
      </c>
      <c r="K657" s="292" t="s">
        <v>1274</v>
      </c>
      <c r="L657" s="292" t="s">
        <v>213</v>
      </c>
    </row>
    <row r="658" spans="1:12">
      <c r="A658" s="292" t="s">
        <v>49</v>
      </c>
      <c r="B658" s="405">
        <v>12831</v>
      </c>
      <c r="C658" s="292" t="s">
        <v>213</v>
      </c>
      <c r="E658" s="292" t="s">
        <v>214</v>
      </c>
      <c r="F658" s="405">
        <v>8005</v>
      </c>
      <c r="G658" s="292" t="s">
        <v>213</v>
      </c>
      <c r="I658" s="292" t="s">
        <v>49</v>
      </c>
      <c r="J658" s="292" t="s">
        <v>1275</v>
      </c>
      <c r="K658" s="292" t="s">
        <v>1276</v>
      </c>
      <c r="L658" s="292" t="s">
        <v>213</v>
      </c>
    </row>
    <row r="659" spans="1:12">
      <c r="A659" s="292" t="s">
        <v>49</v>
      </c>
      <c r="B659" s="405">
        <v>13068</v>
      </c>
      <c r="C659" s="292" t="s">
        <v>213</v>
      </c>
      <c r="E659" s="292" t="s">
        <v>214</v>
      </c>
      <c r="F659" s="405">
        <v>8008</v>
      </c>
      <c r="G659" s="292" t="s">
        <v>213</v>
      </c>
      <c r="I659" s="292" t="s">
        <v>49</v>
      </c>
      <c r="J659" s="292" t="s">
        <v>1277</v>
      </c>
      <c r="K659" s="292" t="s">
        <v>1277</v>
      </c>
      <c r="L659" s="292" t="s">
        <v>213</v>
      </c>
    </row>
    <row r="660" spans="1:12">
      <c r="A660" s="292" t="s">
        <v>49</v>
      </c>
      <c r="B660" s="405">
        <v>13335</v>
      </c>
      <c r="C660" s="292" t="s">
        <v>213</v>
      </c>
      <c r="E660" s="292" t="s">
        <v>214</v>
      </c>
      <c r="F660" s="405">
        <v>8011</v>
      </c>
      <c r="G660" s="292" t="s">
        <v>213</v>
      </c>
      <c r="I660" s="292" t="s">
        <v>49</v>
      </c>
      <c r="J660" s="292" t="s">
        <v>1278</v>
      </c>
      <c r="K660" s="292" t="s">
        <v>1278</v>
      </c>
      <c r="L660" s="292" t="s">
        <v>213</v>
      </c>
    </row>
    <row r="661" spans="1:12">
      <c r="A661" s="292" t="s">
        <v>49</v>
      </c>
      <c r="B661" s="405">
        <v>13640</v>
      </c>
      <c r="C661" s="292" t="s">
        <v>213</v>
      </c>
      <c r="E661" s="292" t="s">
        <v>214</v>
      </c>
      <c r="F661" s="405">
        <v>8014</v>
      </c>
      <c r="G661" s="292" t="s">
        <v>213</v>
      </c>
      <c r="I661" s="292" t="s">
        <v>49</v>
      </c>
      <c r="J661" s="292" t="s">
        <v>1279</v>
      </c>
      <c r="K661" s="292" t="s">
        <v>1279</v>
      </c>
      <c r="L661" s="292" t="s">
        <v>213</v>
      </c>
    </row>
    <row r="662" spans="1:12">
      <c r="A662" s="292" t="s">
        <v>49</v>
      </c>
      <c r="B662" s="405">
        <v>7720</v>
      </c>
      <c r="C662" s="292" t="s">
        <v>213</v>
      </c>
      <c r="E662" s="292" t="s">
        <v>214</v>
      </c>
      <c r="F662" s="405">
        <v>8015</v>
      </c>
      <c r="G662" s="292" t="s">
        <v>213</v>
      </c>
      <c r="I662" s="292" t="s">
        <v>49</v>
      </c>
      <c r="J662" s="292" t="s">
        <v>1280</v>
      </c>
      <c r="K662" s="292" t="s">
        <v>1281</v>
      </c>
      <c r="L662" s="292" t="s">
        <v>213</v>
      </c>
    </row>
    <row r="663" spans="1:12">
      <c r="A663" s="292" t="s">
        <v>49</v>
      </c>
      <c r="B663" s="405">
        <v>8022</v>
      </c>
      <c r="C663" s="292" t="s">
        <v>213</v>
      </c>
      <c r="E663" s="292" t="s">
        <v>214</v>
      </c>
      <c r="F663" s="405">
        <v>8022</v>
      </c>
      <c r="G663" s="292" t="s">
        <v>213</v>
      </c>
      <c r="I663" s="292" t="s">
        <v>49</v>
      </c>
      <c r="J663" s="292" t="s">
        <v>1282</v>
      </c>
      <c r="K663" s="292" t="s">
        <v>1282</v>
      </c>
      <c r="L663" s="292" t="s">
        <v>213</v>
      </c>
    </row>
    <row r="664" spans="1:12">
      <c r="A664" s="292" t="s">
        <v>49</v>
      </c>
      <c r="B664" s="405">
        <v>8243</v>
      </c>
      <c r="C664" s="292" t="s">
        <v>213</v>
      </c>
      <c r="E664" s="292" t="s">
        <v>214</v>
      </c>
      <c r="F664" s="405">
        <v>8025</v>
      </c>
      <c r="G664" s="292" t="s">
        <v>213</v>
      </c>
      <c r="I664" s="292" t="s">
        <v>49</v>
      </c>
      <c r="J664" s="292" t="s">
        <v>1283</v>
      </c>
      <c r="K664" s="292" t="s">
        <v>1284</v>
      </c>
      <c r="L664" s="292" t="s">
        <v>213</v>
      </c>
    </row>
    <row r="665" spans="1:12">
      <c r="A665" s="292" t="s">
        <v>49</v>
      </c>
      <c r="B665" s="405">
        <v>8553</v>
      </c>
      <c r="C665" s="292" t="s">
        <v>213</v>
      </c>
      <c r="E665" s="292" t="s">
        <v>214</v>
      </c>
      <c r="F665" s="405">
        <v>8037</v>
      </c>
      <c r="G665" s="292" t="s">
        <v>213</v>
      </c>
      <c r="I665" s="292" t="s">
        <v>49</v>
      </c>
      <c r="J665" s="292" t="s">
        <v>1285</v>
      </c>
      <c r="K665" s="292" t="s">
        <v>1286</v>
      </c>
      <c r="L665" s="292" t="s">
        <v>213</v>
      </c>
    </row>
    <row r="666" spans="1:12">
      <c r="A666" s="292" t="s">
        <v>49</v>
      </c>
      <c r="B666" s="405">
        <v>10004</v>
      </c>
      <c r="C666" s="292" t="s">
        <v>213</v>
      </c>
      <c r="E666" s="292" t="s">
        <v>214</v>
      </c>
      <c r="F666" s="405">
        <v>8038</v>
      </c>
      <c r="G666" s="292" t="s">
        <v>213</v>
      </c>
      <c r="I666" s="292" t="s">
        <v>49</v>
      </c>
      <c r="J666" s="292" t="s">
        <v>1287</v>
      </c>
      <c r="K666" s="292" t="s">
        <v>1287</v>
      </c>
      <c r="L666" s="292" t="s">
        <v>213</v>
      </c>
    </row>
    <row r="667" spans="1:12">
      <c r="A667" s="292" t="s">
        <v>49</v>
      </c>
      <c r="B667" s="405">
        <v>10152</v>
      </c>
      <c r="C667" s="292" t="s">
        <v>213</v>
      </c>
      <c r="E667" s="292" t="s">
        <v>214</v>
      </c>
      <c r="F667" s="405">
        <v>8042</v>
      </c>
      <c r="G667" s="292" t="s">
        <v>213</v>
      </c>
      <c r="I667" s="292" t="s">
        <v>49</v>
      </c>
      <c r="J667" s="292" t="s">
        <v>1288</v>
      </c>
      <c r="K667" s="292" t="s">
        <v>1288</v>
      </c>
      <c r="L667" s="292" t="s">
        <v>213</v>
      </c>
    </row>
    <row r="668" spans="1:12">
      <c r="A668" s="292" t="s">
        <v>49</v>
      </c>
      <c r="B668" s="405">
        <v>10516</v>
      </c>
      <c r="C668" s="292" t="s">
        <v>213</v>
      </c>
      <c r="E668" s="292" t="s">
        <v>214</v>
      </c>
      <c r="F668" s="405">
        <v>8050</v>
      </c>
      <c r="G668" s="292" t="s">
        <v>213</v>
      </c>
      <c r="I668" s="292" t="s">
        <v>49</v>
      </c>
      <c r="J668" s="292" t="s">
        <v>1289</v>
      </c>
      <c r="K668" s="292" t="s">
        <v>1289</v>
      </c>
      <c r="L668" s="292" t="s">
        <v>213</v>
      </c>
    </row>
    <row r="669" spans="1:12">
      <c r="A669" s="292" t="s">
        <v>49</v>
      </c>
      <c r="B669" s="405">
        <v>11239</v>
      </c>
      <c r="C669" s="292" t="s">
        <v>213</v>
      </c>
      <c r="E669" s="292" t="s">
        <v>214</v>
      </c>
      <c r="F669" s="405">
        <v>8067</v>
      </c>
      <c r="G669" s="292" t="s">
        <v>213</v>
      </c>
      <c r="I669" s="292" t="s">
        <v>49</v>
      </c>
      <c r="J669" s="292" t="s">
        <v>1290</v>
      </c>
      <c r="K669" s="292" t="s">
        <v>1291</v>
      </c>
      <c r="L669" s="292" t="s">
        <v>213</v>
      </c>
    </row>
    <row r="670" spans="1:12">
      <c r="A670" s="292" t="s">
        <v>49</v>
      </c>
      <c r="B670" s="405">
        <v>12033</v>
      </c>
      <c r="C670" s="292" t="s">
        <v>213</v>
      </c>
      <c r="E670" s="292" t="s">
        <v>214</v>
      </c>
      <c r="F670" s="405">
        <v>8068</v>
      </c>
      <c r="G670" s="292" t="s">
        <v>213</v>
      </c>
      <c r="I670" s="292" t="s">
        <v>49</v>
      </c>
      <c r="J670" s="292" t="s">
        <v>1292</v>
      </c>
      <c r="K670" s="292" t="s">
        <v>1292</v>
      </c>
      <c r="L670" s="292" t="s">
        <v>213</v>
      </c>
    </row>
    <row r="671" spans="1:12">
      <c r="A671" s="292" t="s">
        <v>49</v>
      </c>
      <c r="B671" s="405">
        <v>12420</v>
      </c>
      <c r="C671" s="292" t="s">
        <v>213</v>
      </c>
      <c r="E671" s="292" t="s">
        <v>214</v>
      </c>
      <c r="F671" s="405">
        <v>8069</v>
      </c>
      <c r="G671" s="292" t="s">
        <v>213</v>
      </c>
      <c r="I671" s="292" t="s">
        <v>49</v>
      </c>
      <c r="J671" s="292" t="s">
        <v>1293</v>
      </c>
      <c r="K671" s="292" t="s">
        <v>1294</v>
      </c>
      <c r="L671" s="292" t="s">
        <v>213</v>
      </c>
    </row>
    <row r="672" spans="1:12">
      <c r="A672" s="292" t="s">
        <v>49</v>
      </c>
      <c r="B672" s="405">
        <v>12561</v>
      </c>
      <c r="C672" s="292" t="s">
        <v>213</v>
      </c>
      <c r="E672" s="292" t="s">
        <v>214</v>
      </c>
      <c r="F672" s="405">
        <v>8070</v>
      </c>
      <c r="G672" s="292" t="s">
        <v>213</v>
      </c>
      <c r="I672" s="292" t="s">
        <v>49</v>
      </c>
      <c r="J672" s="292" t="s">
        <v>1295</v>
      </c>
      <c r="K672" s="292" t="s">
        <v>1295</v>
      </c>
      <c r="L672" s="292" t="s">
        <v>213</v>
      </c>
    </row>
    <row r="673" spans="1:12">
      <c r="A673" s="292" t="s">
        <v>49</v>
      </c>
      <c r="B673" s="405">
        <v>12833</v>
      </c>
      <c r="C673" s="292" t="s">
        <v>213</v>
      </c>
      <c r="E673" s="292" t="s">
        <v>214</v>
      </c>
      <c r="F673" s="405">
        <v>8072</v>
      </c>
      <c r="G673" s="292" t="s">
        <v>213</v>
      </c>
      <c r="I673" s="292" t="s">
        <v>49</v>
      </c>
      <c r="J673" s="292" t="s">
        <v>1296</v>
      </c>
      <c r="K673" s="292" t="s">
        <v>1297</v>
      </c>
      <c r="L673" s="292" t="s">
        <v>213</v>
      </c>
    </row>
    <row r="674" spans="1:12">
      <c r="A674" s="292" t="s">
        <v>49</v>
      </c>
      <c r="B674" s="405">
        <v>13069</v>
      </c>
      <c r="C674" s="292" t="s">
        <v>213</v>
      </c>
      <c r="E674" s="292" t="s">
        <v>214</v>
      </c>
      <c r="F674" s="405">
        <v>8073</v>
      </c>
      <c r="G674" s="292" t="s">
        <v>213</v>
      </c>
      <c r="I674" s="292" t="s">
        <v>49</v>
      </c>
      <c r="J674" s="292" t="s">
        <v>1298</v>
      </c>
      <c r="K674" s="292" t="s">
        <v>1299</v>
      </c>
      <c r="L674" s="292" t="s">
        <v>213</v>
      </c>
    </row>
    <row r="675" spans="1:12">
      <c r="A675" s="292" t="s">
        <v>49</v>
      </c>
      <c r="B675" s="405">
        <v>13337</v>
      </c>
      <c r="C675" s="292" t="s">
        <v>213</v>
      </c>
      <c r="E675" s="292" t="s">
        <v>214</v>
      </c>
      <c r="F675" s="405">
        <v>8079</v>
      </c>
      <c r="G675" s="292" t="s">
        <v>213</v>
      </c>
      <c r="I675" s="292" t="s">
        <v>49</v>
      </c>
      <c r="J675" s="292" t="s">
        <v>1300</v>
      </c>
      <c r="K675" s="292" t="s">
        <v>1301</v>
      </c>
      <c r="L675" s="292" t="s">
        <v>213</v>
      </c>
    </row>
    <row r="676" spans="1:12">
      <c r="A676" s="292" t="s">
        <v>49</v>
      </c>
      <c r="B676" s="405">
        <v>13642</v>
      </c>
      <c r="C676" s="292" t="s">
        <v>213</v>
      </c>
      <c r="E676" s="292" t="s">
        <v>214</v>
      </c>
      <c r="F676" s="405">
        <v>8087</v>
      </c>
      <c r="G676" s="292" t="s">
        <v>213</v>
      </c>
      <c r="I676" s="292" t="s">
        <v>49</v>
      </c>
      <c r="J676" s="292" t="s">
        <v>1302</v>
      </c>
      <c r="K676" s="292" t="s">
        <v>1303</v>
      </c>
      <c r="L676" s="292" t="s">
        <v>213</v>
      </c>
    </row>
    <row r="677" spans="1:12">
      <c r="A677" s="292" t="s">
        <v>49</v>
      </c>
      <c r="B677" s="405">
        <v>7722</v>
      </c>
      <c r="C677" s="292" t="s">
        <v>213</v>
      </c>
      <c r="E677" s="292" t="s">
        <v>214</v>
      </c>
      <c r="F677" s="405">
        <v>8088</v>
      </c>
      <c r="G677" s="292" t="s">
        <v>213</v>
      </c>
      <c r="I677" s="292" t="s">
        <v>49</v>
      </c>
      <c r="J677" s="292" t="s">
        <v>1304</v>
      </c>
      <c r="K677" s="292" t="s">
        <v>1304</v>
      </c>
      <c r="L677" s="292" t="s">
        <v>213</v>
      </c>
    </row>
    <row r="678" spans="1:12">
      <c r="A678" s="292" t="s">
        <v>49</v>
      </c>
      <c r="B678" s="405">
        <v>8025</v>
      </c>
      <c r="C678" s="292" t="s">
        <v>213</v>
      </c>
      <c r="E678" s="292" t="s">
        <v>214</v>
      </c>
      <c r="F678" s="405">
        <v>8089</v>
      </c>
      <c r="G678" s="292" t="s">
        <v>213</v>
      </c>
      <c r="I678" s="292" t="s">
        <v>49</v>
      </c>
      <c r="J678" s="292" t="s">
        <v>1305</v>
      </c>
      <c r="K678" s="292" t="s">
        <v>1305</v>
      </c>
      <c r="L678" s="292" t="s">
        <v>213</v>
      </c>
    </row>
    <row r="679" spans="1:12">
      <c r="A679" s="292" t="s">
        <v>49</v>
      </c>
      <c r="B679" s="405">
        <v>8245</v>
      </c>
      <c r="C679" s="292" t="s">
        <v>213</v>
      </c>
      <c r="E679" s="292" t="s">
        <v>214</v>
      </c>
      <c r="F679" s="405">
        <v>8092</v>
      </c>
      <c r="G679" s="292" t="s">
        <v>213</v>
      </c>
      <c r="I679" s="292" t="s">
        <v>49</v>
      </c>
      <c r="J679" s="292" t="s">
        <v>1306</v>
      </c>
      <c r="K679" s="292" t="s">
        <v>1307</v>
      </c>
      <c r="L679" s="292" t="s">
        <v>213</v>
      </c>
    </row>
    <row r="680" spans="1:12">
      <c r="A680" s="292" t="s">
        <v>49</v>
      </c>
      <c r="B680" s="405">
        <v>8554</v>
      </c>
      <c r="C680" s="292" t="s">
        <v>213</v>
      </c>
      <c r="E680" s="292" t="s">
        <v>214</v>
      </c>
      <c r="F680" s="405">
        <v>8095</v>
      </c>
      <c r="G680" s="292" t="s">
        <v>213</v>
      </c>
      <c r="I680" s="292" t="s">
        <v>49</v>
      </c>
      <c r="J680" s="292" t="s">
        <v>1308</v>
      </c>
      <c r="K680" s="292" t="s">
        <v>1309</v>
      </c>
      <c r="L680" s="292" t="s">
        <v>213</v>
      </c>
    </row>
    <row r="681" spans="1:12">
      <c r="A681" s="292" t="s">
        <v>49</v>
      </c>
      <c r="B681" s="405">
        <v>10005</v>
      </c>
      <c r="C681" s="292" t="s">
        <v>213</v>
      </c>
      <c r="E681" s="292" t="s">
        <v>214</v>
      </c>
      <c r="F681" s="405">
        <v>8098</v>
      </c>
      <c r="G681" s="292" t="s">
        <v>213</v>
      </c>
      <c r="I681" s="292" t="s">
        <v>49</v>
      </c>
      <c r="J681" s="292" t="s">
        <v>1310</v>
      </c>
      <c r="K681" s="292" t="s">
        <v>1310</v>
      </c>
      <c r="L681" s="292" t="s">
        <v>213</v>
      </c>
    </row>
    <row r="682" spans="1:12">
      <c r="A682" s="292" t="s">
        <v>49</v>
      </c>
      <c r="B682" s="405">
        <v>10153</v>
      </c>
      <c r="C682" s="292" t="s">
        <v>213</v>
      </c>
      <c r="E682" s="292" t="s">
        <v>214</v>
      </c>
      <c r="F682" s="405">
        <v>8201</v>
      </c>
      <c r="G682" s="292" t="s">
        <v>213</v>
      </c>
      <c r="I682" s="292" t="s">
        <v>49</v>
      </c>
      <c r="J682" s="292" t="s">
        <v>1311</v>
      </c>
      <c r="K682" s="292" t="s">
        <v>1311</v>
      </c>
      <c r="L682" s="292" t="s">
        <v>213</v>
      </c>
    </row>
    <row r="683" spans="1:12">
      <c r="A683" s="292" t="s">
        <v>49</v>
      </c>
      <c r="B683" s="405">
        <v>10518</v>
      </c>
      <c r="C683" s="292" t="s">
        <v>213</v>
      </c>
      <c r="E683" s="292" t="s">
        <v>214</v>
      </c>
      <c r="F683" s="405">
        <v>8202</v>
      </c>
      <c r="G683" s="292" t="s">
        <v>213</v>
      </c>
      <c r="I683" s="292" t="s">
        <v>49</v>
      </c>
      <c r="J683" s="292" t="s">
        <v>1312</v>
      </c>
      <c r="K683" s="292" t="s">
        <v>1313</v>
      </c>
      <c r="L683" s="292" t="s">
        <v>213</v>
      </c>
    </row>
    <row r="684" spans="1:12">
      <c r="A684" s="292" t="s">
        <v>49</v>
      </c>
      <c r="B684" s="405">
        <v>11569</v>
      </c>
      <c r="C684" s="292" t="s">
        <v>213</v>
      </c>
      <c r="E684" s="292" t="s">
        <v>214</v>
      </c>
      <c r="F684" s="405">
        <v>8203</v>
      </c>
      <c r="G684" s="292" t="s">
        <v>213</v>
      </c>
      <c r="I684" s="292" t="s">
        <v>49</v>
      </c>
      <c r="J684" s="292" t="s">
        <v>1314</v>
      </c>
      <c r="K684" s="292" t="s">
        <v>1315</v>
      </c>
      <c r="L684" s="292" t="s">
        <v>213</v>
      </c>
    </row>
    <row r="685" spans="1:12">
      <c r="A685" s="292" t="s">
        <v>49</v>
      </c>
      <c r="B685" s="405">
        <v>12041</v>
      </c>
      <c r="C685" s="292" t="s">
        <v>213</v>
      </c>
      <c r="E685" s="292" t="s">
        <v>214</v>
      </c>
      <c r="F685" s="405">
        <v>8204</v>
      </c>
      <c r="G685" s="292" t="s">
        <v>213</v>
      </c>
      <c r="I685" s="292" t="s">
        <v>49</v>
      </c>
      <c r="J685" s="292" t="s">
        <v>1316</v>
      </c>
      <c r="K685" s="292" t="s">
        <v>1317</v>
      </c>
      <c r="L685" s="292" t="s">
        <v>213</v>
      </c>
    </row>
    <row r="686" spans="1:12">
      <c r="A686" s="292" t="s">
        <v>49</v>
      </c>
      <c r="B686" s="405">
        <v>12423</v>
      </c>
      <c r="C686" s="292" t="s">
        <v>213</v>
      </c>
      <c r="E686" s="292" t="s">
        <v>214</v>
      </c>
      <c r="F686" s="405">
        <v>8205</v>
      </c>
      <c r="G686" s="292" t="s">
        <v>213</v>
      </c>
      <c r="I686" s="292" t="s">
        <v>49</v>
      </c>
      <c r="J686" s="292" t="s">
        <v>1318</v>
      </c>
      <c r="K686" s="292" t="s">
        <v>1319</v>
      </c>
      <c r="L686" s="292" t="s">
        <v>213</v>
      </c>
    </row>
    <row r="687" spans="1:12">
      <c r="A687" s="292" t="s">
        <v>49</v>
      </c>
      <c r="B687" s="405">
        <v>12563</v>
      </c>
      <c r="C687" s="292" t="s">
        <v>213</v>
      </c>
      <c r="E687" s="292" t="s">
        <v>214</v>
      </c>
      <c r="F687" s="405">
        <v>8210</v>
      </c>
      <c r="G687" s="292" t="s">
        <v>213</v>
      </c>
      <c r="I687" s="292" t="s">
        <v>49</v>
      </c>
      <c r="J687" s="292" t="s">
        <v>1320</v>
      </c>
      <c r="K687" s="292" t="s">
        <v>1321</v>
      </c>
      <c r="L687" s="292" t="s">
        <v>213</v>
      </c>
    </row>
    <row r="688" spans="1:12">
      <c r="A688" s="292" t="s">
        <v>49</v>
      </c>
      <c r="B688" s="405">
        <v>12834</v>
      </c>
      <c r="C688" s="292" t="s">
        <v>213</v>
      </c>
      <c r="E688" s="292" t="s">
        <v>214</v>
      </c>
      <c r="F688" s="405">
        <v>8212</v>
      </c>
      <c r="G688" s="292" t="s">
        <v>213</v>
      </c>
      <c r="I688" s="292" t="s">
        <v>49</v>
      </c>
      <c r="J688" s="292" t="s">
        <v>1322</v>
      </c>
      <c r="K688" s="292" t="s">
        <v>1322</v>
      </c>
      <c r="L688" s="292" t="s">
        <v>213</v>
      </c>
    </row>
    <row r="689" spans="1:12">
      <c r="A689" s="292" t="s">
        <v>49</v>
      </c>
      <c r="B689" s="405">
        <v>13073</v>
      </c>
      <c r="C689" s="292" t="s">
        <v>213</v>
      </c>
      <c r="E689" s="292" t="s">
        <v>214</v>
      </c>
      <c r="F689" s="405">
        <v>8213</v>
      </c>
      <c r="G689" s="292" t="s">
        <v>213</v>
      </c>
      <c r="I689" s="292" t="s">
        <v>49</v>
      </c>
      <c r="J689" s="292" t="s">
        <v>1323</v>
      </c>
      <c r="K689" s="292" t="s">
        <v>1324</v>
      </c>
      <c r="L689" s="292" t="s">
        <v>213</v>
      </c>
    </row>
    <row r="690" spans="1:12">
      <c r="A690" s="292" t="s">
        <v>49</v>
      </c>
      <c r="B690" s="405">
        <v>13346</v>
      </c>
      <c r="C690" s="292" t="s">
        <v>213</v>
      </c>
      <c r="E690" s="292" t="s">
        <v>214</v>
      </c>
      <c r="F690" s="405">
        <v>8214</v>
      </c>
      <c r="G690" s="292" t="s">
        <v>213</v>
      </c>
      <c r="I690" s="292" t="s">
        <v>49</v>
      </c>
      <c r="J690" s="292" t="s">
        <v>1325</v>
      </c>
      <c r="K690" s="292" t="s">
        <v>1326</v>
      </c>
      <c r="L690" s="292" t="s">
        <v>213</v>
      </c>
    </row>
    <row r="691" spans="1:12">
      <c r="A691" s="292" t="s">
        <v>49</v>
      </c>
      <c r="B691" s="405">
        <v>13645</v>
      </c>
      <c r="C691" s="292" t="s">
        <v>213</v>
      </c>
      <c r="E691" s="292" t="s">
        <v>214</v>
      </c>
      <c r="F691" s="405">
        <v>8215</v>
      </c>
      <c r="G691" s="292" t="s">
        <v>213</v>
      </c>
      <c r="I691" s="292" t="s">
        <v>49</v>
      </c>
      <c r="J691" s="292" t="s">
        <v>1327</v>
      </c>
      <c r="K691" s="292" t="s">
        <v>1327</v>
      </c>
      <c r="L691" s="292" t="s">
        <v>213</v>
      </c>
    </row>
    <row r="692" spans="1:12">
      <c r="A692" s="292" t="s">
        <v>49</v>
      </c>
      <c r="B692" s="405">
        <v>7727</v>
      </c>
      <c r="C692" s="292" t="s">
        <v>213</v>
      </c>
      <c r="E692" s="292" t="s">
        <v>214</v>
      </c>
      <c r="F692" s="405">
        <v>8217</v>
      </c>
      <c r="G692" s="292" t="s">
        <v>213</v>
      </c>
      <c r="I692" s="292" t="s">
        <v>49</v>
      </c>
      <c r="J692" s="292" t="s">
        <v>1328</v>
      </c>
      <c r="K692" s="292" t="s">
        <v>1328</v>
      </c>
      <c r="L692" s="292" t="s">
        <v>213</v>
      </c>
    </row>
    <row r="693" spans="1:12">
      <c r="A693" s="292" t="s">
        <v>49</v>
      </c>
      <c r="B693" s="405">
        <v>8037</v>
      </c>
      <c r="C693" s="292" t="s">
        <v>213</v>
      </c>
      <c r="E693" s="292" t="s">
        <v>214</v>
      </c>
      <c r="F693" s="405">
        <v>8220</v>
      </c>
      <c r="G693" s="292" t="s">
        <v>213</v>
      </c>
      <c r="I693" s="292" t="s">
        <v>49</v>
      </c>
      <c r="J693" s="292" t="s">
        <v>1329</v>
      </c>
      <c r="K693" s="292" t="s">
        <v>1329</v>
      </c>
      <c r="L693" s="292" t="s">
        <v>213</v>
      </c>
    </row>
    <row r="694" spans="1:12">
      <c r="A694" s="292" t="s">
        <v>49</v>
      </c>
      <c r="B694" s="405">
        <v>8247</v>
      </c>
      <c r="C694" s="292" t="s">
        <v>213</v>
      </c>
      <c r="E694" s="292" t="s">
        <v>214</v>
      </c>
      <c r="F694" s="405">
        <v>8221</v>
      </c>
      <c r="G694" s="292" t="s">
        <v>213</v>
      </c>
      <c r="I694" s="292" t="s">
        <v>49</v>
      </c>
      <c r="J694" s="292" t="s">
        <v>1330</v>
      </c>
      <c r="K694" s="292" t="s">
        <v>1331</v>
      </c>
      <c r="L694" s="292" t="s">
        <v>213</v>
      </c>
    </row>
    <row r="695" spans="1:12">
      <c r="A695" s="292" t="s">
        <v>49</v>
      </c>
      <c r="B695" s="405">
        <v>8555</v>
      </c>
      <c r="C695" s="292" t="s">
        <v>213</v>
      </c>
      <c r="E695" s="292" t="s">
        <v>214</v>
      </c>
      <c r="F695" s="405">
        <v>8223</v>
      </c>
      <c r="G695" s="292" t="s">
        <v>213</v>
      </c>
      <c r="I695" s="292" t="s">
        <v>49</v>
      </c>
      <c r="J695" s="292" t="s">
        <v>1332</v>
      </c>
      <c r="K695" s="292" t="s">
        <v>1333</v>
      </c>
      <c r="L695" s="292" t="s">
        <v>213</v>
      </c>
    </row>
    <row r="696" spans="1:12">
      <c r="A696" s="292" t="s">
        <v>49</v>
      </c>
      <c r="B696" s="405">
        <v>10006</v>
      </c>
      <c r="C696" s="292" t="s">
        <v>213</v>
      </c>
      <c r="E696" s="292" t="s">
        <v>214</v>
      </c>
      <c r="F696" s="405">
        <v>8224</v>
      </c>
      <c r="G696" s="292" t="s">
        <v>213</v>
      </c>
      <c r="I696" s="292" t="s">
        <v>49</v>
      </c>
      <c r="J696" s="292" t="s">
        <v>1334</v>
      </c>
      <c r="K696" s="292" t="s">
        <v>1335</v>
      </c>
      <c r="L696" s="292" t="s">
        <v>213</v>
      </c>
    </row>
    <row r="697" spans="1:12">
      <c r="A697" s="292" t="s">
        <v>49</v>
      </c>
      <c r="B697" s="405">
        <v>10154</v>
      </c>
      <c r="C697" s="292" t="s">
        <v>213</v>
      </c>
      <c r="E697" s="292" t="s">
        <v>214</v>
      </c>
      <c r="F697" s="405">
        <v>8225</v>
      </c>
      <c r="G697" s="292" t="s">
        <v>213</v>
      </c>
      <c r="I697" s="292" t="s">
        <v>49</v>
      </c>
      <c r="J697" s="292" t="s">
        <v>1336</v>
      </c>
      <c r="K697" s="292" t="s">
        <v>1337</v>
      </c>
      <c r="L697" s="292" t="s">
        <v>213</v>
      </c>
    </row>
    <row r="698" spans="1:12">
      <c r="A698" s="292" t="s">
        <v>49</v>
      </c>
      <c r="B698" s="405">
        <v>10519</v>
      </c>
      <c r="C698" s="292" t="s">
        <v>213</v>
      </c>
      <c r="E698" s="292" t="s">
        <v>214</v>
      </c>
      <c r="F698" s="405">
        <v>8226</v>
      </c>
      <c r="G698" s="292" t="s">
        <v>213</v>
      </c>
      <c r="I698" s="292" t="s">
        <v>49</v>
      </c>
      <c r="J698" s="292" t="s">
        <v>1338</v>
      </c>
      <c r="K698" s="292" t="s">
        <v>1338</v>
      </c>
      <c r="L698" s="292" t="s">
        <v>213</v>
      </c>
    </row>
    <row r="699" spans="1:12">
      <c r="A699" s="292" t="s">
        <v>49</v>
      </c>
      <c r="B699" s="405">
        <v>11792</v>
      </c>
      <c r="C699" s="292" t="s">
        <v>213</v>
      </c>
      <c r="E699" s="292" t="s">
        <v>214</v>
      </c>
      <c r="F699" s="405">
        <v>8230</v>
      </c>
      <c r="G699" s="292" t="s">
        <v>213</v>
      </c>
      <c r="I699" s="292" t="s">
        <v>49</v>
      </c>
      <c r="J699" s="292" t="s">
        <v>1339</v>
      </c>
      <c r="K699" s="292" t="s">
        <v>1340</v>
      </c>
      <c r="L699" s="292" t="s">
        <v>213</v>
      </c>
    </row>
    <row r="700" spans="1:12">
      <c r="A700" s="292" t="s">
        <v>49</v>
      </c>
      <c r="B700" s="405">
        <v>12043</v>
      </c>
      <c r="C700" s="292" t="s">
        <v>213</v>
      </c>
      <c r="E700" s="292" t="s">
        <v>214</v>
      </c>
      <c r="F700" s="405">
        <v>8232</v>
      </c>
      <c r="G700" s="292" t="s">
        <v>213</v>
      </c>
      <c r="I700" s="292" t="s">
        <v>49</v>
      </c>
      <c r="J700" s="292" t="s">
        <v>1341</v>
      </c>
      <c r="K700" s="292" t="s">
        <v>1342</v>
      </c>
      <c r="L700" s="292" t="s">
        <v>213</v>
      </c>
    </row>
    <row r="701" spans="1:12">
      <c r="A701" s="292" t="s">
        <v>49</v>
      </c>
      <c r="B701" s="405">
        <v>12431</v>
      </c>
      <c r="C701" s="292" t="s">
        <v>213</v>
      </c>
      <c r="E701" s="292" t="s">
        <v>214</v>
      </c>
      <c r="F701" s="405">
        <v>8240</v>
      </c>
      <c r="G701" s="292" t="s">
        <v>213</v>
      </c>
      <c r="I701" s="292" t="s">
        <v>49</v>
      </c>
      <c r="J701" s="292" t="s">
        <v>1343</v>
      </c>
      <c r="K701" s="292" t="s">
        <v>1343</v>
      </c>
      <c r="L701" s="292" t="s">
        <v>213</v>
      </c>
    </row>
    <row r="702" spans="1:12">
      <c r="A702" s="292" t="s">
        <v>49</v>
      </c>
      <c r="B702" s="405">
        <v>12564</v>
      </c>
      <c r="C702" s="292" t="s">
        <v>213</v>
      </c>
      <c r="E702" s="292" t="s">
        <v>214</v>
      </c>
      <c r="F702" s="405">
        <v>8241</v>
      </c>
      <c r="G702" s="292" t="s">
        <v>213</v>
      </c>
      <c r="I702" s="292" t="s">
        <v>49</v>
      </c>
      <c r="J702" s="292" t="s">
        <v>1344</v>
      </c>
      <c r="K702" s="292" t="s">
        <v>1344</v>
      </c>
      <c r="L702" s="292" t="s">
        <v>213</v>
      </c>
    </row>
    <row r="703" spans="1:12">
      <c r="A703" s="292" t="s">
        <v>49</v>
      </c>
      <c r="B703" s="405">
        <v>12839</v>
      </c>
      <c r="C703" s="292" t="s">
        <v>213</v>
      </c>
      <c r="E703" s="292" t="s">
        <v>214</v>
      </c>
      <c r="F703" s="405">
        <v>8242</v>
      </c>
      <c r="G703" s="292" t="s">
        <v>213</v>
      </c>
      <c r="I703" s="292" t="s">
        <v>49</v>
      </c>
      <c r="J703" s="292" t="s">
        <v>1345</v>
      </c>
      <c r="K703" s="292" t="s">
        <v>1346</v>
      </c>
      <c r="L703" s="292" t="s">
        <v>213</v>
      </c>
    </row>
    <row r="704" spans="1:12">
      <c r="A704" s="292" t="s">
        <v>49</v>
      </c>
      <c r="B704" s="405">
        <v>13074</v>
      </c>
      <c r="C704" s="292" t="s">
        <v>213</v>
      </c>
      <c r="E704" s="292" t="s">
        <v>214</v>
      </c>
      <c r="F704" s="405">
        <v>8243</v>
      </c>
      <c r="G704" s="292" t="s">
        <v>213</v>
      </c>
      <c r="I704" s="292" t="s">
        <v>49</v>
      </c>
      <c r="J704" s="292" t="s">
        <v>1347</v>
      </c>
      <c r="K704" s="292" t="s">
        <v>1347</v>
      </c>
      <c r="L704" s="292" t="s">
        <v>213</v>
      </c>
    </row>
    <row r="705" spans="1:12">
      <c r="A705" s="292" t="s">
        <v>49</v>
      </c>
      <c r="B705" s="405">
        <v>13352</v>
      </c>
      <c r="C705" s="292" t="s">
        <v>213</v>
      </c>
      <c r="E705" s="292" t="s">
        <v>214</v>
      </c>
      <c r="F705" s="405">
        <v>8245</v>
      </c>
      <c r="G705" s="292" t="s">
        <v>213</v>
      </c>
      <c r="I705" s="292" t="s">
        <v>49</v>
      </c>
      <c r="J705" s="292" t="s">
        <v>1348</v>
      </c>
      <c r="K705" s="292" t="s">
        <v>1348</v>
      </c>
      <c r="L705" s="292" t="s">
        <v>213</v>
      </c>
    </row>
    <row r="706" spans="1:12">
      <c r="A706" s="292" t="s">
        <v>49</v>
      </c>
      <c r="B706" s="405">
        <v>13647</v>
      </c>
      <c r="C706" s="292" t="s">
        <v>213</v>
      </c>
      <c r="E706" s="292" t="s">
        <v>214</v>
      </c>
      <c r="F706" s="405">
        <v>8247</v>
      </c>
      <c r="G706" s="292" t="s">
        <v>213</v>
      </c>
      <c r="I706" s="292" t="s">
        <v>49</v>
      </c>
      <c r="J706" s="292" t="s">
        <v>1349</v>
      </c>
      <c r="K706" s="292" t="s">
        <v>1350</v>
      </c>
      <c r="L706" s="292" t="s">
        <v>213</v>
      </c>
    </row>
    <row r="707" spans="1:12">
      <c r="A707" s="292" t="s">
        <v>49</v>
      </c>
      <c r="B707" s="405">
        <v>7732</v>
      </c>
      <c r="C707" s="292" t="s">
        <v>213</v>
      </c>
      <c r="E707" s="292" t="s">
        <v>214</v>
      </c>
      <c r="F707" s="405">
        <v>8248</v>
      </c>
      <c r="G707" s="292" t="s">
        <v>213</v>
      </c>
      <c r="I707" s="292" t="s">
        <v>49</v>
      </c>
      <c r="J707" s="292" t="s">
        <v>1351</v>
      </c>
      <c r="K707" s="292" t="s">
        <v>1352</v>
      </c>
      <c r="L707" s="292" t="s">
        <v>213</v>
      </c>
    </row>
    <row r="708" spans="1:12">
      <c r="A708" s="292" t="s">
        <v>49</v>
      </c>
      <c r="B708" s="405">
        <v>8038</v>
      </c>
      <c r="C708" s="292" t="s">
        <v>213</v>
      </c>
      <c r="E708" s="292" t="s">
        <v>214</v>
      </c>
      <c r="F708" s="405">
        <v>8251</v>
      </c>
      <c r="G708" s="292" t="s">
        <v>213</v>
      </c>
      <c r="I708" s="292" t="s">
        <v>49</v>
      </c>
      <c r="J708" s="292" t="s">
        <v>1353</v>
      </c>
      <c r="K708" s="292" t="s">
        <v>1354</v>
      </c>
      <c r="L708" s="292" t="s">
        <v>213</v>
      </c>
    </row>
    <row r="709" spans="1:12">
      <c r="A709" s="292" t="s">
        <v>49</v>
      </c>
      <c r="B709" s="405">
        <v>8248</v>
      </c>
      <c r="C709" s="292" t="s">
        <v>213</v>
      </c>
      <c r="E709" s="292" t="s">
        <v>214</v>
      </c>
      <c r="F709" s="405">
        <v>8260</v>
      </c>
      <c r="G709" s="292" t="s">
        <v>213</v>
      </c>
      <c r="I709" s="292" t="s">
        <v>49</v>
      </c>
      <c r="J709" s="292" t="s">
        <v>1355</v>
      </c>
      <c r="K709" s="292" t="s">
        <v>1355</v>
      </c>
      <c r="L709" s="292" t="s">
        <v>213</v>
      </c>
    </row>
    <row r="710" spans="1:12">
      <c r="A710" s="292" t="s">
        <v>49</v>
      </c>
      <c r="B710" s="405">
        <v>8556</v>
      </c>
      <c r="C710" s="292" t="s">
        <v>213</v>
      </c>
      <c r="E710" s="292" t="s">
        <v>214</v>
      </c>
      <c r="F710" s="405">
        <v>8302</v>
      </c>
      <c r="G710" s="292" t="s">
        <v>213</v>
      </c>
      <c r="I710" s="292" t="s">
        <v>49</v>
      </c>
      <c r="J710" s="292" t="s">
        <v>1356</v>
      </c>
      <c r="K710" s="292" t="s">
        <v>1357</v>
      </c>
      <c r="L710" s="292" t="s">
        <v>213</v>
      </c>
    </row>
    <row r="711" spans="1:12">
      <c r="A711" s="292" t="s">
        <v>49</v>
      </c>
      <c r="B711" s="405">
        <v>10007</v>
      </c>
      <c r="C711" s="292" t="s">
        <v>213</v>
      </c>
      <c r="E711" s="292" t="s">
        <v>214</v>
      </c>
      <c r="F711" s="405">
        <v>8310</v>
      </c>
      <c r="G711" s="292" t="s">
        <v>213</v>
      </c>
      <c r="I711" s="292" t="s">
        <v>49</v>
      </c>
      <c r="J711" s="292" t="s">
        <v>1358</v>
      </c>
      <c r="K711" s="292" t="s">
        <v>1359</v>
      </c>
      <c r="L711" s="292" t="s">
        <v>213</v>
      </c>
    </row>
    <row r="712" spans="1:12">
      <c r="A712" s="292" t="s">
        <v>49</v>
      </c>
      <c r="B712" s="405">
        <v>10155</v>
      </c>
      <c r="C712" s="292" t="s">
        <v>213</v>
      </c>
      <c r="E712" s="292" t="s">
        <v>214</v>
      </c>
      <c r="F712" s="405">
        <v>8312</v>
      </c>
      <c r="G712" s="292" t="s">
        <v>213</v>
      </c>
      <c r="I712" s="292" t="s">
        <v>49</v>
      </c>
      <c r="J712" s="292" t="s">
        <v>1360</v>
      </c>
      <c r="K712" s="292" t="s">
        <v>1361</v>
      </c>
      <c r="L712" s="292" t="s">
        <v>213</v>
      </c>
    </row>
    <row r="713" spans="1:12">
      <c r="A713" s="292" t="s">
        <v>49</v>
      </c>
      <c r="B713" s="405">
        <v>10524</v>
      </c>
      <c r="C713" s="292" t="s">
        <v>213</v>
      </c>
      <c r="E713" s="292" t="s">
        <v>214</v>
      </c>
      <c r="F713" s="405">
        <v>8313</v>
      </c>
      <c r="G713" s="292" t="s">
        <v>213</v>
      </c>
      <c r="I713" s="292" t="s">
        <v>49</v>
      </c>
      <c r="J713" s="292" t="s">
        <v>1362</v>
      </c>
      <c r="K713" s="292" t="s">
        <v>1362</v>
      </c>
      <c r="L713" s="292" t="s">
        <v>213</v>
      </c>
    </row>
    <row r="714" spans="1:12">
      <c r="A714" s="292" t="s">
        <v>49</v>
      </c>
      <c r="B714" s="405">
        <v>11930</v>
      </c>
      <c r="C714" s="292" t="s">
        <v>213</v>
      </c>
      <c r="E714" s="292" t="s">
        <v>214</v>
      </c>
      <c r="F714" s="405">
        <v>8317</v>
      </c>
      <c r="G714" s="292" t="s">
        <v>213</v>
      </c>
      <c r="I714" s="292" t="s">
        <v>49</v>
      </c>
      <c r="J714" s="292" t="s">
        <v>1363</v>
      </c>
      <c r="K714" s="292" t="s">
        <v>1363</v>
      </c>
      <c r="L714" s="292" t="s">
        <v>213</v>
      </c>
    </row>
    <row r="715" spans="1:12">
      <c r="A715" s="292" t="s">
        <v>49</v>
      </c>
      <c r="B715" s="405">
        <v>12050</v>
      </c>
      <c r="C715" s="292" t="s">
        <v>213</v>
      </c>
      <c r="E715" s="292" t="s">
        <v>214</v>
      </c>
      <c r="F715" s="405">
        <v>8318</v>
      </c>
      <c r="G715" s="292" t="s">
        <v>213</v>
      </c>
      <c r="I715" s="292" t="s">
        <v>49</v>
      </c>
      <c r="J715" s="292" t="s">
        <v>1364</v>
      </c>
      <c r="K715" s="292" t="s">
        <v>1364</v>
      </c>
      <c r="L715" s="292" t="s">
        <v>213</v>
      </c>
    </row>
    <row r="716" spans="1:12">
      <c r="A716" s="292" t="s">
        <v>49</v>
      </c>
      <c r="B716" s="405">
        <v>12432</v>
      </c>
      <c r="C716" s="292" t="s">
        <v>213</v>
      </c>
      <c r="E716" s="292" t="s">
        <v>214</v>
      </c>
      <c r="F716" s="405">
        <v>8320</v>
      </c>
      <c r="G716" s="292" t="s">
        <v>213</v>
      </c>
      <c r="I716" s="292" t="s">
        <v>49</v>
      </c>
      <c r="J716" s="292" t="s">
        <v>1365</v>
      </c>
      <c r="K716" s="292" t="s">
        <v>1365</v>
      </c>
      <c r="L716" s="292" t="s">
        <v>213</v>
      </c>
    </row>
    <row r="717" spans="1:12">
      <c r="A717" s="292" t="s">
        <v>49</v>
      </c>
      <c r="B717" s="405">
        <v>12565</v>
      </c>
      <c r="C717" s="292" t="s">
        <v>213</v>
      </c>
      <c r="E717" s="292" t="s">
        <v>214</v>
      </c>
      <c r="F717" s="405">
        <v>8322</v>
      </c>
      <c r="G717" s="292" t="s">
        <v>213</v>
      </c>
      <c r="I717" s="292" t="s">
        <v>49</v>
      </c>
      <c r="J717" s="292" t="s">
        <v>1366</v>
      </c>
      <c r="K717" s="292" t="s">
        <v>1366</v>
      </c>
      <c r="L717" s="292" t="s">
        <v>213</v>
      </c>
    </row>
    <row r="718" spans="1:12">
      <c r="A718" s="292" t="s">
        <v>49</v>
      </c>
      <c r="B718" s="405">
        <v>12845</v>
      </c>
      <c r="C718" s="292" t="s">
        <v>213</v>
      </c>
      <c r="E718" s="292" t="s">
        <v>214</v>
      </c>
      <c r="F718" s="405">
        <v>8326</v>
      </c>
      <c r="G718" s="292" t="s">
        <v>213</v>
      </c>
      <c r="I718" s="292" t="s">
        <v>49</v>
      </c>
      <c r="J718" s="292" t="s">
        <v>1367</v>
      </c>
      <c r="K718" s="292" t="s">
        <v>1367</v>
      </c>
      <c r="L718" s="292" t="s">
        <v>213</v>
      </c>
    </row>
    <row r="719" spans="1:12">
      <c r="A719" s="292" t="s">
        <v>49</v>
      </c>
      <c r="B719" s="405">
        <v>13076</v>
      </c>
      <c r="C719" s="292" t="s">
        <v>213</v>
      </c>
      <c r="E719" s="292" t="s">
        <v>214</v>
      </c>
      <c r="F719" s="405">
        <v>8328</v>
      </c>
      <c r="G719" s="292" t="s">
        <v>213</v>
      </c>
      <c r="I719" s="292" t="s">
        <v>49</v>
      </c>
      <c r="J719" s="292" t="s">
        <v>1368</v>
      </c>
      <c r="K719" s="292" t="s">
        <v>1369</v>
      </c>
      <c r="L719" s="292" t="s">
        <v>213</v>
      </c>
    </row>
    <row r="720" spans="1:12">
      <c r="A720" s="292" t="s">
        <v>49</v>
      </c>
      <c r="B720" s="405">
        <v>13354</v>
      </c>
      <c r="C720" s="292" t="s">
        <v>213</v>
      </c>
      <c r="E720" s="292" t="s">
        <v>214</v>
      </c>
      <c r="F720" s="405">
        <v>8329</v>
      </c>
      <c r="G720" s="292" t="s">
        <v>213</v>
      </c>
      <c r="I720" s="292" t="s">
        <v>49</v>
      </c>
      <c r="J720" s="292" t="s">
        <v>1370</v>
      </c>
      <c r="K720" s="292" t="s">
        <v>1370</v>
      </c>
      <c r="L720" s="292" t="s">
        <v>213</v>
      </c>
    </row>
    <row r="721" spans="1:12">
      <c r="A721" s="292" t="s">
        <v>49</v>
      </c>
      <c r="B721" s="405">
        <v>13649</v>
      </c>
      <c r="C721" s="292" t="s">
        <v>213</v>
      </c>
      <c r="E721" s="292" t="s">
        <v>214</v>
      </c>
      <c r="F721" s="405">
        <v>8330</v>
      </c>
      <c r="G721" s="292" t="s">
        <v>213</v>
      </c>
      <c r="I721" s="292" t="s">
        <v>49</v>
      </c>
      <c r="J721" s="292" t="s">
        <v>1371</v>
      </c>
      <c r="K721" s="292" t="s">
        <v>1371</v>
      </c>
      <c r="L721" s="292" t="s">
        <v>213</v>
      </c>
    </row>
    <row r="722" spans="1:12">
      <c r="A722" s="292" t="s">
        <v>49</v>
      </c>
      <c r="B722" s="405">
        <v>7738</v>
      </c>
      <c r="C722" s="292" t="s">
        <v>213</v>
      </c>
      <c r="E722" s="292" t="s">
        <v>214</v>
      </c>
      <c r="F722" s="405">
        <v>8341</v>
      </c>
      <c r="G722" s="292" t="s">
        <v>213</v>
      </c>
      <c r="I722" s="292" t="s">
        <v>49</v>
      </c>
      <c r="J722" s="292" t="s">
        <v>1372</v>
      </c>
      <c r="K722" s="292" t="s">
        <v>1372</v>
      </c>
      <c r="L722" s="292" t="s">
        <v>213</v>
      </c>
    </row>
    <row r="723" spans="1:12">
      <c r="A723" s="292" t="s">
        <v>49</v>
      </c>
      <c r="B723" s="405">
        <v>8042</v>
      </c>
      <c r="C723" s="292" t="s">
        <v>213</v>
      </c>
      <c r="E723" s="292" t="s">
        <v>214</v>
      </c>
      <c r="F723" s="405">
        <v>8342</v>
      </c>
      <c r="G723" s="292" t="s">
        <v>213</v>
      </c>
      <c r="I723" s="292" t="s">
        <v>49</v>
      </c>
      <c r="J723" s="292" t="s">
        <v>1373</v>
      </c>
      <c r="K723" s="292" t="s">
        <v>1373</v>
      </c>
      <c r="L723" s="292" t="s">
        <v>213</v>
      </c>
    </row>
    <row r="724" spans="1:12">
      <c r="A724" s="292" t="s">
        <v>49</v>
      </c>
      <c r="B724" s="405">
        <v>8251</v>
      </c>
      <c r="C724" s="292" t="s">
        <v>213</v>
      </c>
      <c r="E724" s="292" t="s">
        <v>214</v>
      </c>
      <c r="F724" s="405">
        <v>8343</v>
      </c>
      <c r="G724" s="292" t="s">
        <v>213</v>
      </c>
      <c r="I724" s="292" t="s">
        <v>49</v>
      </c>
      <c r="J724" s="292" t="s">
        <v>1374</v>
      </c>
      <c r="K724" s="292" t="s">
        <v>1374</v>
      </c>
      <c r="L724" s="292" t="s">
        <v>213</v>
      </c>
    </row>
    <row r="725" spans="1:12">
      <c r="A725" s="292" t="s">
        <v>49</v>
      </c>
      <c r="B725" s="405">
        <v>8560</v>
      </c>
      <c r="C725" s="292" t="s">
        <v>213</v>
      </c>
      <c r="E725" s="292" t="s">
        <v>214</v>
      </c>
      <c r="F725" s="405">
        <v>8344</v>
      </c>
      <c r="G725" s="292" t="s">
        <v>213</v>
      </c>
      <c r="I725" s="292" t="s">
        <v>49</v>
      </c>
      <c r="J725" s="292" t="s">
        <v>1375</v>
      </c>
      <c r="K725" s="292" t="s">
        <v>1376</v>
      </c>
      <c r="L725" s="292" t="s">
        <v>213</v>
      </c>
    </row>
    <row r="726" spans="1:12">
      <c r="A726" s="292" t="s">
        <v>49</v>
      </c>
      <c r="B726" s="405">
        <v>10008</v>
      </c>
      <c r="C726" s="292" t="s">
        <v>213</v>
      </c>
      <c r="E726" s="292" t="s">
        <v>214</v>
      </c>
      <c r="F726" s="405">
        <v>8348</v>
      </c>
      <c r="G726" s="292" t="s">
        <v>213</v>
      </c>
      <c r="I726" s="292" t="s">
        <v>49</v>
      </c>
      <c r="J726" s="292" t="s">
        <v>1377</v>
      </c>
      <c r="K726" s="292" t="s">
        <v>1378</v>
      </c>
      <c r="L726" s="292" t="s">
        <v>213</v>
      </c>
    </row>
    <row r="727" spans="1:12">
      <c r="A727" s="292" t="s">
        <v>49</v>
      </c>
      <c r="B727" s="405">
        <v>10158</v>
      </c>
      <c r="C727" s="292" t="s">
        <v>213</v>
      </c>
      <c r="E727" s="292" t="s">
        <v>214</v>
      </c>
      <c r="F727" s="405">
        <v>8350</v>
      </c>
      <c r="G727" s="292" t="s">
        <v>213</v>
      </c>
      <c r="I727" s="292" t="s">
        <v>49</v>
      </c>
      <c r="J727" s="292" t="s">
        <v>1379</v>
      </c>
      <c r="K727" s="292" t="s">
        <v>1380</v>
      </c>
      <c r="L727" s="292" t="s">
        <v>213</v>
      </c>
    </row>
    <row r="728" spans="1:12">
      <c r="A728" s="292" t="s">
        <v>49</v>
      </c>
      <c r="B728" s="405">
        <v>10526</v>
      </c>
      <c r="C728" s="292" t="s">
        <v>213</v>
      </c>
      <c r="E728" s="292" t="s">
        <v>214</v>
      </c>
      <c r="F728" s="405">
        <v>8352</v>
      </c>
      <c r="G728" s="292" t="s">
        <v>213</v>
      </c>
      <c r="I728" s="292" t="s">
        <v>49</v>
      </c>
      <c r="J728" s="292" t="s">
        <v>1381</v>
      </c>
      <c r="K728" s="292" t="s">
        <v>1381</v>
      </c>
      <c r="L728" s="292" t="s">
        <v>213</v>
      </c>
    </row>
    <row r="729" spans="1:12">
      <c r="A729" s="292" t="s">
        <v>49</v>
      </c>
      <c r="B729" s="405">
        <v>11932</v>
      </c>
      <c r="C729" s="292" t="s">
        <v>213</v>
      </c>
      <c r="E729" s="292" t="s">
        <v>214</v>
      </c>
      <c r="F729" s="405">
        <v>8361</v>
      </c>
      <c r="G729" s="292" t="s">
        <v>213</v>
      </c>
      <c r="I729" s="292" t="s">
        <v>49</v>
      </c>
      <c r="J729" s="292" t="s">
        <v>1382</v>
      </c>
      <c r="K729" s="292" t="s">
        <v>1382</v>
      </c>
      <c r="L729" s="292" t="s">
        <v>213</v>
      </c>
    </row>
    <row r="730" spans="1:12">
      <c r="A730" s="292" t="s">
        <v>49</v>
      </c>
      <c r="B730" s="405">
        <v>12059</v>
      </c>
      <c r="C730" s="292" t="s">
        <v>213</v>
      </c>
      <c r="E730" s="292" t="s">
        <v>214</v>
      </c>
      <c r="F730" s="405">
        <v>8402</v>
      </c>
      <c r="G730" s="292" t="s">
        <v>213</v>
      </c>
      <c r="I730" s="292" t="s">
        <v>49</v>
      </c>
      <c r="J730" s="292" t="s">
        <v>1383</v>
      </c>
      <c r="K730" s="292" t="s">
        <v>1384</v>
      </c>
      <c r="L730" s="292" t="s">
        <v>213</v>
      </c>
    </row>
    <row r="731" spans="1:12">
      <c r="A731" s="292" t="s">
        <v>49</v>
      </c>
      <c r="B731" s="405">
        <v>12433</v>
      </c>
      <c r="C731" s="292" t="s">
        <v>213</v>
      </c>
      <c r="E731" s="292" t="s">
        <v>214</v>
      </c>
      <c r="F731" s="405">
        <v>8403</v>
      </c>
      <c r="G731" s="292" t="s">
        <v>213</v>
      </c>
      <c r="I731" s="292" t="s">
        <v>49</v>
      </c>
      <c r="J731" s="292" t="s">
        <v>1385</v>
      </c>
      <c r="K731" s="292" t="s">
        <v>1385</v>
      </c>
      <c r="L731" s="292" t="s">
        <v>213</v>
      </c>
    </row>
    <row r="732" spans="1:12">
      <c r="A732" s="292" t="s">
        <v>49</v>
      </c>
      <c r="B732" s="405">
        <v>12566</v>
      </c>
      <c r="C732" s="292" t="s">
        <v>213</v>
      </c>
      <c r="E732" s="292" t="s">
        <v>214</v>
      </c>
      <c r="F732" s="405">
        <v>8405</v>
      </c>
      <c r="G732" s="292" t="s">
        <v>213</v>
      </c>
      <c r="I732" s="292" t="s">
        <v>49</v>
      </c>
      <c r="J732" s="292" t="s">
        <v>1386</v>
      </c>
      <c r="K732" s="292" t="s">
        <v>1386</v>
      </c>
      <c r="L732" s="292" t="s">
        <v>213</v>
      </c>
    </row>
    <row r="733" spans="1:12">
      <c r="A733" s="292" t="s">
        <v>49</v>
      </c>
      <c r="B733" s="405">
        <v>12848</v>
      </c>
      <c r="C733" s="292" t="s">
        <v>213</v>
      </c>
      <c r="E733" s="292" t="s">
        <v>214</v>
      </c>
      <c r="F733" s="405">
        <v>8406</v>
      </c>
      <c r="G733" s="292" t="s">
        <v>213</v>
      </c>
      <c r="I733" s="292" t="s">
        <v>49</v>
      </c>
      <c r="J733" s="292" t="s">
        <v>1387</v>
      </c>
      <c r="K733" s="292" t="s">
        <v>1388</v>
      </c>
      <c r="L733" s="292" t="s">
        <v>213</v>
      </c>
    </row>
    <row r="734" spans="1:12">
      <c r="A734" s="292" t="s">
        <v>49</v>
      </c>
      <c r="B734" s="405">
        <v>13078</v>
      </c>
      <c r="C734" s="292" t="s">
        <v>213</v>
      </c>
      <c r="E734" s="292" t="s">
        <v>214</v>
      </c>
      <c r="F734" s="405">
        <v>8501</v>
      </c>
      <c r="G734" s="292" t="s">
        <v>213</v>
      </c>
      <c r="I734" s="292" t="s">
        <v>49</v>
      </c>
      <c r="J734" s="292" t="s">
        <v>1389</v>
      </c>
      <c r="K734" s="292" t="s">
        <v>1390</v>
      </c>
      <c r="L734" s="292" t="s">
        <v>213</v>
      </c>
    </row>
    <row r="735" spans="1:12">
      <c r="A735" s="292" t="s">
        <v>49</v>
      </c>
      <c r="B735" s="405">
        <v>13357</v>
      </c>
      <c r="C735" s="292" t="s">
        <v>213</v>
      </c>
      <c r="E735" s="292" t="s">
        <v>214</v>
      </c>
      <c r="F735" s="405">
        <v>8502</v>
      </c>
      <c r="G735" s="292" t="s">
        <v>213</v>
      </c>
      <c r="I735" s="292" t="s">
        <v>49</v>
      </c>
      <c r="J735" s="292" t="s">
        <v>1391</v>
      </c>
      <c r="K735" s="292" t="s">
        <v>1391</v>
      </c>
      <c r="L735" s="292" t="s">
        <v>213</v>
      </c>
    </row>
    <row r="736" spans="1:12">
      <c r="A736" s="292" t="s">
        <v>49</v>
      </c>
      <c r="B736" s="405">
        <v>13651</v>
      </c>
      <c r="C736" s="292" t="s">
        <v>213</v>
      </c>
      <c r="E736" s="292" t="s">
        <v>214</v>
      </c>
      <c r="F736" s="405">
        <v>8510</v>
      </c>
      <c r="G736" s="292" t="s">
        <v>213</v>
      </c>
      <c r="I736" s="292" t="s">
        <v>49</v>
      </c>
      <c r="J736" s="292" t="s">
        <v>1392</v>
      </c>
      <c r="K736" s="292" t="s">
        <v>1393</v>
      </c>
      <c r="L736" s="292" t="s">
        <v>213</v>
      </c>
    </row>
    <row r="737" spans="1:12">
      <c r="A737" s="292" t="s">
        <v>49</v>
      </c>
      <c r="B737" s="405">
        <v>7762</v>
      </c>
      <c r="C737" s="292" t="s">
        <v>213</v>
      </c>
      <c r="E737" s="292" t="s">
        <v>214</v>
      </c>
      <c r="F737" s="405">
        <v>8511</v>
      </c>
      <c r="G737" s="292" t="s">
        <v>213</v>
      </c>
      <c r="I737" s="292" t="s">
        <v>49</v>
      </c>
      <c r="J737" s="292" t="s">
        <v>1394</v>
      </c>
      <c r="K737" s="292" t="s">
        <v>1395</v>
      </c>
      <c r="L737" s="292" t="s">
        <v>213</v>
      </c>
    </row>
    <row r="738" spans="1:12">
      <c r="A738" s="292" t="s">
        <v>49</v>
      </c>
      <c r="B738" s="405">
        <v>8050</v>
      </c>
      <c r="C738" s="292" t="s">
        <v>213</v>
      </c>
      <c r="E738" s="292" t="s">
        <v>214</v>
      </c>
      <c r="F738" s="405">
        <v>8514</v>
      </c>
      <c r="G738" s="292" t="s">
        <v>213</v>
      </c>
      <c r="I738" s="292" t="s">
        <v>49</v>
      </c>
      <c r="J738" s="292" t="s">
        <v>1396</v>
      </c>
      <c r="K738" s="292" t="s">
        <v>1397</v>
      </c>
      <c r="L738" s="292" t="s">
        <v>213</v>
      </c>
    </row>
    <row r="739" spans="1:12">
      <c r="A739" s="292" t="s">
        <v>49</v>
      </c>
      <c r="B739" s="405">
        <v>8260</v>
      </c>
      <c r="C739" s="292" t="s">
        <v>213</v>
      </c>
      <c r="E739" s="292" t="s">
        <v>214</v>
      </c>
      <c r="F739" s="405">
        <v>8515</v>
      </c>
      <c r="G739" s="292" t="s">
        <v>213</v>
      </c>
      <c r="I739" s="292" t="s">
        <v>49</v>
      </c>
      <c r="J739" s="292" t="s">
        <v>1398</v>
      </c>
      <c r="K739" s="292" t="s">
        <v>1398</v>
      </c>
      <c r="L739" s="292" t="s">
        <v>213</v>
      </c>
    </row>
    <row r="740" spans="1:12">
      <c r="A740" s="292" t="s">
        <v>49</v>
      </c>
      <c r="B740" s="405">
        <v>8562</v>
      </c>
      <c r="C740" s="292" t="s">
        <v>213</v>
      </c>
      <c r="E740" s="292" t="s">
        <v>214</v>
      </c>
      <c r="F740" s="405">
        <v>8525</v>
      </c>
      <c r="G740" s="292" t="s">
        <v>213</v>
      </c>
      <c r="I740" s="292" t="s">
        <v>49</v>
      </c>
      <c r="J740" s="292" t="s">
        <v>1399</v>
      </c>
      <c r="K740" s="292" t="s">
        <v>1400</v>
      </c>
      <c r="L740" s="292" t="s">
        <v>213</v>
      </c>
    </row>
    <row r="741" spans="1:12">
      <c r="A741" s="292" t="s">
        <v>49</v>
      </c>
      <c r="B741" s="405">
        <v>10009</v>
      </c>
      <c r="C741" s="292" t="s">
        <v>213</v>
      </c>
      <c r="E741" s="292" t="s">
        <v>214</v>
      </c>
      <c r="F741" s="405">
        <v>8530</v>
      </c>
      <c r="G741" s="292" t="s">
        <v>213</v>
      </c>
      <c r="I741" s="292" t="s">
        <v>49</v>
      </c>
      <c r="J741" s="292" t="s">
        <v>1401</v>
      </c>
      <c r="K741" s="292" t="s">
        <v>1401</v>
      </c>
      <c r="L741" s="292" t="s">
        <v>213</v>
      </c>
    </row>
    <row r="742" spans="1:12">
      <c r="A742" s="292" t="s">
        <v>49</v>
      </c>
      <c r="B742" s="405">
        <v>10165</v>
      </c>
      <c r="C742" s="292" t="s">
        <v>213</v>
      </c>
      <c r="E742" s="292" t="s">
        <v>214</v>
      </c>
      <c r="F742" s="405">
        <v>8533</v>
      </c>
      <c r="G742" s="292" t="s">
        <v>213</v>
      </c>
      <c r="I742" s="292" t="s">
        <v>49</v>
      </c>
      <c r="J742" s="292" t="s">
        <v>1402</v>
      </c>
      <c r="K742" s="292" t="s">
        <v>1403</v>
      </c>
      <c r="L742" s="292" t="s">
        <v>213</v>
      </c>
    </row>
    <row r="743" spans="1:12">
      <c r="A743" s="292" t="s">
        <v>49</v>
      </c>
      <c r="B743" s="405">
        <v>10536</v>
      </c>
      <c r="C743" s="292" t="s">
        <v>213</v>
      </c>
      <c r="E743" s="292" t="s">
        <v>214</v>
      </c>
      <c r="F743" s="405">
        <v>8535</v>
      </c>
      <c r="G743" s="292" t="s">
        <v>213</v>
      </c>
      <c r="I743" s="292" t="s">
        <v>49</v>
      </c>
      <c r="J743" s="292" t="s">
        <v>1404</v>
      </c>
      <c r="K743" s="292" t="s">
        <v>1405</v>
      </c>
      <c r="L743" s="292" t="s">
        <v>213</v>
      </c>
    </row>
    <row r="744" spans="1:12">
      <c r="A744" s="292" t="s">
        <v>49</v>
      </c>
      <c r="B744" s="405">
        <v>11933</v>
      </c>
      <c r="C744" s="292" t="s">
        <v>213</v>
      </c>
      <c r="E744" s="292" t="s">
        <v>214</v>
      </c>
      <c r="F744" s="405">
        <v>8551</v>
      </c>
      <c r="G744" s="292" t="s">
        <v>213</v>
      </c>
      <c r="I744" s="292" t="s">
        <v>49</v>
      </c>
      <c r="J744" s="292" t="s">
        <v>1406</v>
      </c>
      <c r="K744" s="292" t="s">
        <v>1406</v>
      </c>
      <c r="L744" s="292" t="s">
        <v>213</v>
      </c>
    </row>
    <row r="745" spans="1:12">
      <c r="A745" s="292" t="s">
        <v>49</v>
      </c>
      <c r="B745" s="405">
        <v>12063</v>
      </c>
      <c r="C745" s="292" t="s">
        <v>213</v>
      </c>
      <c r="E745" s="292" t="s">
        <v>214</v>
      </c>
      <c r="F745" s="405">
        <v>8553</v>
      </c>
      <c r="G745" s="292" t="s">
        <v>213</v>
      </c>
      <c r="I745" s="292" t="s">
        <v>49</v>
      </c>
      <c r="J745" s="292" t="s">
        <v>1407</v>
      </c>
      <c r="K745" s="292" t="s">
        <v>1407</v>
      </c>
      <c r="L745" s="292" t="s">
        <v>213</v>
      </c>
    </row>
    <row r="746" spans="1:12">
      <c r="A746" s="292" t="s">
        <v>49</v>
      </c>
      <c r="B746" s="405">
        <v>12436</v>
      </c>
      <c r="C746" s="292" t="s">
        <v>213</v>
      </c>
      <c r="E746" s="292" t="s">
        <v>214</v>
      </c>
      <c r="F746" s="405">
        <v>8554</v>
      </c>
      <c r="G746" s="292" t="s">
        <v>213</v>
      </c>
      <c r="I746" s="292" t="s">
        <v>49</v>
      </c>
      <c r="J746" s="292" t="s">
        <v>1408</v>
      </c>
      <c r="K746" s="292" t="s">
        <v>1408</v>
      </c>
      <c r="L746" s="292" t="s">
        <v>213</v>
      </c>
    </row>
    <row r="747" spans="1:12">
      <c r="A747" s="292" t="s">
        <v>49</v>
      </c>
      <c r="B747" s="405">
        <v>12568</v>
      </c>
      <c r="C747" s="292" t="s">
        <v>213</v>
      </c>
      <c r="E747" s="292" t="s">
        <v>214</v>
      </c>
      <c r="F747" s="405">
        <v>8555</v>
      </c>
      <c r="G747" s="292" t="s">
        <v>213</v>
      </c>
      <c r="I747" s="292" t="s">
        <v>49</v>
      </c>
      <c r="J747" s="292" t="s">
        <v>1409</v>
      </c>
      <c r="K747" s="292" t="s">
        <v>1409</v>
      </c>
      <c r="L747" s="292" t="s">
        <v>213</v>
      </c>
    </row>
    <row r="748" spans="1:12">
      <c r="A748" s="292" t="s">
        <v>49</v>
      </c>
      <c r="B748" s="405">
        <v>12854</v>
      </c>
      <c r="C748" s="292" t="s">
        <v>213</v>
      </c>
      <c r="E748" s="292" t="s">
        <v>214</v>
      </c>
      <c r="F748" s="405">
        <v>8556</v>
      </c>
      <c r="G748" s="292" t="s">
        <v>213</v>
      </c>
      <c r="I748" s="292" t="s">
        <v>49</v>
      </c>
      <c r="J748" s="292" t="s">
        <v>1410</v>
      </c>
      <c r="K748" s="292" t="s">
        <v>1410</v>
      </c>
      <c r="L748" s="292" t="s">
        <v>213</v>
      </c>
    </row>
    <row r="749" spans="1:12">
      <c r="A749" s="292" t="s">
        <v>49</v>
      </c>
      <c r="B749" s="405">
        <v>13080</v>
      </c>
      <c r="C749" s="292" t="s">
        <v>213</v>
      </c>
      <c r="E749" s="292" t="s">
        <v>214</v>
      </c>
      <c r="F749" s="405">
        <v>8560</v>
      </c>
      <c r="G749" s="292" t="s">
        <v>213</v>
      </c>
      <c r="I749" s="292" t="s">
        <v>49</v>
      </c>
      <c r="J749" s="292" t="s">
        <v>1411</v>
      </c>
      <c r="K749" s="292" t="s">
        <v>1412</v>
      </c>
      <c r="L749" s="292" t="s">
        <v>213</v>
      </c>
    </row>
    <row r="750" spans="1:12">
      <c r="A750" s="292" t="s">
        <v>49</v>
      </c>
      <c r="B750" s="405">
        <v>13363</v>
      </c>
      <c r="C750" s="292" t="s">
        <v>213</v>
      </c>
      <c r="E750" s="292" t="s">
        <v>214</v>
      </c>
      <c r="F750" s="405">
        <v>8562</v>
      </c>
      <c r="G750" s="292" t="s">
        <v>213</v>
      </c>
      <c r="I750" s="292" t="s">
        <v>49</v>
      </c>
      <c r="J750" s="292" t="s">
        <v>1413</v>
      </c>
      <c r="K750" s="292" t="s">
        <v>1413</v>
      </c>
      <c r="L750" s="292" t="s">
        <v>213</v>
      </c>
    </row>
    <row r="751" spans="1:12">
      <c r="A751" s="292" t="s">
        <v>49</v>
      </c>
      <c r="B751" s="405">
        <v>13657</v>
      </c>
      <c r="C751" s="292" t="s">
        <v>213</v>
      </c>
      <c r="E751" s="292" t="s">
        <v>214</v>
      </c>
      <c r="F751" s="405">
        <v>8721</v>
      </c>
      <c r="G751" s="292" t="s">
        <v>213</v>
      </c>
      <c r="I751" s="292" t="s">
        <v>49</v>
      </c>
      <c r="J751" s="292" t="s">
        <v>1414</v>
      </c>
      <c r="K751" s="292" t="s">
        <v>1415</v>
      </c>
      <c r="L751" s="292" t="s">
        <v>213</v>
      </c>
    </row>
    <row r="752" spans="1:12">
      <c r="A752" s="292" t="s">
        <v>49</v>
      </c>
      <c r="B752" s="405">
        <v>7803</v>
      </c>
      <c r="C752" s="292" t="s">
        <v>213</v>
      </c>
      <c r="E752" s="292" t="s">
        <v>214</v>
      </c>
      <c r="F752" s="405">
        <v>8731</v>
      </c>
      <c r="G752" s="292" t="s">
        <v>213</v>
      </c>
      <c r="I752" s="292" t="s">
        <v>49</v>
      </c>
      <c r="J752" s="292" t="s">
        <v>1416</v>
      </c>
      <c r="K752" s="292" t="s">
        <v>1416</v>
      </c>
      <c r="L752" s="292" t="s">
        <v>213</v>
      </c>
    </row>
    <row r="753" spans="1:12">
      <c r="A753" s="292" t="s">
        <v>49</v>
      </c>
      <c r="B753" s="405">
        <v>8067</v>
      </c>
      <c r="C753" s="292" t="s">
        <v>213</v>
      </c>
      <c r="E753" s="292" t="s">
        <v>214</v>
      </c>
      <c r="F753" s="405">
        <v>8732</v>
      </c>
      <c r="G753" s="292" t="s">
        <v>213</v>
      </c>
      <c r="I753" s="292" t="s">
        <v>49</v>
      </c>
      <c r="J753" s="292" t="s">
        <v>1417</v>
      </c>
      <c r="K753" s="292" t="s">
        <v>1418</v>
      </c>
      <c r="L753" s="292" t="s">
        <v>213</v>
      </c>
    </row>
    <row r="754" spans="1:12">
      <c r="A754" s="292" t="s">
        <v>49</v>
      </c>
      <c r="B754" s="405">
        <v>8302</v>
      </c>
      <c r="C754" s="292" t="s">
        <v>213</v>
      </c>
      <c r="E754" s="292" t="s">
        <v>214</v>
      </c>
      <c r="F754" s="405">
        <v>8735</v>
      </c>
      <c r="G754" s="292" t="s">
        <v>213</v>
      </c>
      <c r="I754" s="292" t="s">
        <v>49</v>
      </c>
      <c r="J754" s="292" t="s">
        <v>1419</v>
      </c>
      <c r="K754" s="292" t="s">
        <v>1419</v>
      </c>
      <c r="L754" s="292" t="s">
        <v>213</v>
      </c>
    </row>
    <row r="755" spans="1:12">
      <c r="A755" s="292" t="s">
        <v>49</v>
      </c>
      <c r="B755" s="405">
        <v>8721</v>
      </c>
      <c r="C755" s="292" t="s">
        <v>213</v>
      </c>
      <c r="E755" s="292" t="s">
        <v>214</v>
      </c>
      <c r="F755" s="405">
        <v>8736</v>
      </c>
      <c r="G755" s="292" t="s">
        <v>213</v>
      </c>
      <c r="I755" s="292" t="s">
        <v>49</v>
      </c>
      <c r="J755" s="292" t="s">
        <v>1420</v>
      </c>
      <c r="K755" s="292" t="s">
        <v>1421</v>
      </c>
      <c r="L755" s="292" t="s">
        <v>213</v>
      </c>
    </row>
    <row r="756" spans="1:12">
      <c r="A756" s="292" t="s">
        <v>49</v>
      </c>
      <c r="B756" s="405">
        <v>10010</v>
      </c>
      <c r="C756" s="292" t="s">
        <v>213</v>
      </c>
      <c r="E756" s="292" t="s">
        <v>214</v>
      </c>
      <c r="F756" s="405">
        <v>8740</v>
      </c>
      <c r="G756" s="292" t="s">
        <v>213</v>
      </c>
      <c r="I756" s="292" t="s">
        <v>49</v>
      </c>
      <c r="J756" s="292" t="s">
        <v>1422</v>
      </c>
      <c r="K756" s="292" t="s">
        <v>1423</v>
      </c>
      <c r="L756" s="292" t="s">
        <v>213</v>
      </c>
    </row>
    <row r="757" spans="1:12">
      <c r="A757" s="292" t="s">
        <v>49</v>
      </c>
      <c r="B757" s="405">
        <v>10166</v>
      </c>
      <c r="C757" s="292" t="s">
        <v>213</v>
      </c>
      <c r="E757" s="292" t="s">
        <v>214</v>
      </c>
      <c r="F757" s="405">
        <v>8751</v>
      </c>
      <c r="G757" s="292" t="s">
        <v>213</v>
      </c>
      <c r="I757" s="292" t="s">
        <v>49</v>
      </c>
      <c r="J757" s="292" t="s">
        <v>1424</v>
      </c>
      <c r="K757" s="292" t="s">
        <v>1425</v>
      </c>
      <c r="L757" s="292" t="s">
        <v>213</v>
      </c>
    </row>
    <row r="758" spans="1:12">
      <c r="A758" s="292" t="s">
        <v>49</v>
      </c>
      <c r="B758" s="405">
        <v>10541</v>
      </c>
      <c r="C758" s="292" t="s">
        <v>213</v>
      </c>
      <c r="E758" s="292" t="s">
        <v>214</v>
      </c>
      <c r="F758" s="405">
        <v>8752</v>
      </c>
      <c r="G758" s="292" t="s">
        <v>213</v>
      </c>
      <c r="I758" s="292" t="s">
        <v>49</v>
      </c>
      <c r="J758" s="292" t="s">
        <v>1426</v>
      </c>
      <c r="K758" s="292" t="s">
        <v>1426</v>
      </c>
      <c r="L758" s="292" t="s">
        <v>213</v>
      </c>
    </row>
    <row r="759" spans="1:12">
      <c r="A759" s="292" t="s">
        <v>49</v>
      </c>
      <c r="B759" s="405">
        <v>11935</v>
      </c>
      <c r="C759" s="292" t="s">
        <v>213</v>
      </c>
      <c r="E759" s="292" t="s">
        <v>214</v>
      </c>
      <c r="F759" s="405">
        <v>8757</v>
      </c>
      <c r="G759" s="292" t="s">
        <v>213</v>
      </c>
      <c r="I759" s="292" t="s">
        <v>49</v>
      </c>
      <c r="J759" s="292" t="s">
        <v>1427</v>
      </c>
      <c r="K759" s="292" t="s">
        <v>1428</v>
      </c>
      <c r="L759" s="292" t="s">
        <v>213</v>
      </c>
    </row>
    <row r="760" spans="1:12">
      <c r="A760" s="292" t="s">
        <v>49</v>
      </c>
      <c r="B760" s="405">
        <v>12067</v>
      </c>
      <c r="C760" s="292" t="s">
        <v>213</v>
      </c>
      <c r="E760" s="292" t="s">
        <v>214</v>
      </c>
      <c r="F760" s="405">
        <v>8758</v>
      </c>
      <c r="G760" s="292" t="s">
        <v>213</v>
      </c>
      <c r="I760" s="292" t="s">
        <v>49</v>
      </c>
      <c r="J760" s="292" t="s">
        <v>1429</v>
      </c>
      <c r="K760" s="292" t="s">
        <v>1429</v>
      </c>
      <c r="L760" s="292" t="s">
        <v>213</v>
      </c>
    </row>
    <row r="761" spans="1:12">
      <c r="A761" s="292" t="s">
        <v>49</v>
      </c>
      <c r="B761" s="405">
        <v>12440</v>
      </c>
      <c r="C761" s="292" t="s">
        <v>213</v>
      </c>
      <c r="E761" s="292" t="s">
        <v>214</v>
      </c>
      <c r="F761" s="405">
        <v>8759</v>
      </c>
      <c r="G761" s="292" t="s">
        <v>213</v>
      </c>
      <c r="I761" s="292" t="s">
        <v>49</v>
      </c>
      <c r="J761" s="292" t="s">
        <v>1430</v>
      </c>
      <c r="K761" s="292" t="s">
        <v>1430</v>
      </c>
      <c r="L761" s="292" t="s">
        <v>213</v>
      </c>
    </row>
    <row r="762" spans="1:12">
      <c r="A762" s="292" t="s">
        <v>49</v>
      </c>
      <c r="B762" s="405">
        <v>12569</v>
      </c>
      <c r="C762" s="292" t="s">
        <v>213</v>
      </c>
      <c r="E762" s="292" t="s">
        <v>214</v>
      </c>
      <c r="F762" s="405">
        <v>8802</v>
      </c>
      <c r="G762" s="292" t="s">
        <v>213</v>
      </c>
      <c r="I762" s="292" t="s">
        <v>49</v>
      </c>
      <c r="J762" s="292" t="s">
        <v>1431</v>
      </c>
      <c r="K762" s="292" t="s">
        <v>1431</v>
      </c>
      <c r="L762" s="292" t="s">
        <v>213</v>
      </c>
    </row>
    <row r="763" spans="1:12">
      <c r="A763" s="292" t="s">
        <v>49</v>
      </c>
      <c r="B763" s="405">
        <v>12863</v>
      </c>
      <c r="C763" s="292" t="s">
        <v>213</v>
      </c>
      <c r="E763" s="292" t="s">
        <v>214</v>
      </c>
      <c r="F763" s="405">
        <v>8804</v>
      </c>
      <c r="G763" s="292" t="s">
        <v>213</v>
      </c>
      <c r="I763" s="292" t="s">
        <v>49</v>
      </c>
      <c r="J763" s="292" t="s">
        <v>1432</v>
      </c>
      <c r="K763" s="292" t="s">
        <v>1432</v>
      </c>
      <c r="L763" s="292" t="s">
        <v>213</v>
      </c>
    </row>
    <row r="764" spans="1:12">
      <c r="A764" s="292" t="s">
        <v>49</v>
      </c>
      <c r="B764" s="405">
        <v>13082</v>
      </c>
      <c r="C764" s="292" t="s">
        <v>213</v>
      </c>
      <c r="E764" s="292" t="s">
        <v>214</v>
      </c>
      <c r="F764" s="405">
        <v>8809</v>
      </c>
      <c r="G764" s="292" t="s">
        <v>213</v>
      </c>
      <c r="I764" s="292" t="s">
        <v>49</v>
      </c>
      <c r="J764" s="292" t="s">
        <v>1433</v>
      </c>
      <c r="K764" s="292" t="s">
        <v>1433</v>
      </c>
      <c r="L764" s="292" t="s">
        <v>213</v>
      </c>
    </row>
    <row r="765" spans="1:12">
      <c r="A765" s="292" t="s">
        <v>49</v>
      </c>
      <c r="B765" s="405">
        <v>13364</v>
      </c>
      <c r="C765" s="292" t="s">
        <v>213</v>
      </c>
      <c r="E765" s="292" t="s">
        <v>214</v>
      </c>
      <c r="F765" s="405">
        <v>8812</v>
      </c>
      <c r="G765" s="292" t="s">
        <v>213</v>
      </c>
      <c r="I765" s="292" t="s">
        <v>49</v>
      </c>
      <c r="J765" s="292" t="s">
        <v>1434</v>
      </c>
      <c r="K765" s="292" t="s">
        <v>1434</v>
      </c>
      <c r="L765" s="292" t="s">
        <v>213</v>
      </c>
    </row>
    <row r="766" spans="1:12">
      <c r="A766" s="292" t="s">
        <v>49</v>
      </c>
      <c r="B766" s="405">
        <v>13676</v>
      </c>
      <c r="C766" s="292" t="s">
        <v>213</v>
      </c>
      <c r="E766" s="292" t="s">
        <v>214</v>
      </c>
      <c r="F766" s="405">
        <v>8823</v>
      </c>
      <c r="G766" s="292" t="s">
        <v>213</v>
      </c>
      <c r="I766" s="292" t="s">
        <v>49</v>
      </c>
      <c r="J766" s="292" t="s">
        <v>1435</v>
      </c>
      <c r="K766" s="292" t="s">
        <v>1435</v>
      </c>
      <c r="L766" s="292" t="s">
        <v>213</v>
      </c>
    </row>
    <row r="767" spans="1:12">
      <c r="A767" s="292" t="s">
        <v>49</v>
      </c>
      <c r="B767" s="405">
        <v>7821</v>
      </c>
      <c r="C767" s="292" t="s">
        <v>213</v>
      </c>
      <c r="E767" s="292" t="s">
        <v>214</v>
      </c>
      <c r="F767" s="405">
        <v>8824</v>
      </c>
      <c r="G767" s="292" t="s">
        <v>213</v>
      </c>
      <c r="I767" s="292" t="s">
        <v>49</v>
      </c>
      <c r="J767" s="292" t="s">
        <v>1436</v>
      </c>
      <c r="K767" s="292" t="s">
        <v>1436</v>
      </c>
      <c r="L767" s="292" t="s">
        <v>213</v>
      </c>
    </row>
    <row r="768" spans="1:12">
      <c r="A768" s="292" t="s">
        <v>49</v>
      </c>
      <c r="B768" s="405">
        <v>8068</v>
      </c>
      <c r="C768" s="292" t="s">
        <v>213</v>
      </c>
      <c r="E768" s="292" t="s">
        <v>214</v>
      </c>
      <c r="F768" s="405">
        <v>8825</v>
      </c>
      <c r="G768" s="292" t="s">
        <v>213</v>
      </c>
      <c r="I768" s="292" t="s">
        <v>49</v>
      </c>
      <c r="J768" s="292" t="s">
        <v>1437</v>
      </c>
      <c r="K768" s="292" t="s">
        <v>1437</v>
      </c>
      <c r="L768" s="292" t="s">
        <v>213</v>
      </c>
    </row>
    <row r="769" spans="1:12">
      <c r="A769" s="292" t="s">
        <v>49</v>
      </c>
      <c r="B769" s="405">
        <v>8310</v>
      </c>
      <c r="C769" s="292" t="s">
        <v>213</v>
      </c>
      <c r="E769" s="292" t="s">
        <v>214</v>
      </c>
      <c r="F769" s="405">
        <v>8826</v>
      </c>
      <c r="G769" s="292" t="s">
        <v>213</v>
      </c>
      <c r="I769" s="292" t="s">
        <v>49</v>
      </c>
      <c r="J769" s="292" t="s">
        <v>1438</v>
      </c>
      <c r="K769" s="292" t="s">
        <v>1439</v>
      </c>
      <c r="L769" s="292" t="s">
        <v>213</v>
      </c>
    </row>
    <row r="770" spans="1:12">
      <c r="A770" s="292" t="s">
        <v>49</v>
      </c>
      <c r="B770" s="405">
        <v>8731</v>
      </c>
      <c r="C770" s="292" t="s">
        <v>213</v>
      </c>
      <c r="E770" s="292" t="s">
        <v>214</v>
      </c>
      <c r="F770" s="405">
        <v>8827</v>
      </c>
      <c r="G770" s="292" t="s">
        <v>213</v>
      </c>
      <c r="I770" s="292" t="s">
        <v>49</v>
      </c>
      <c r="J770" s="292" t="s">
        <v>1440</v>
      </c>
      <c r="K770" s="292" t="s">
        <v>1440</v>
      </c>
      <c r="L770" s="292" t="s">
        <v>213</v>
      </c>
    </row>
    <row r="771" spans="1:12">
      <c r="A771" s="292" t="s">
        <v>49</v>
      </c>
      <c r="B771" s="405">
        <v>10011</v>
      </c>
      <c r="C771" s="292" t="s">
        <v>213</v>
      </c>
      <c r="E771" s="292" t="s">
        <v>214</v>
      </c>
      <c r="F771" s="405">
        <v>8829</v>
      </c>
      <c r="G771" s="292" t="s">
        <v>213</v>
      </c>
      <c r="I771" s="292" t="s">
        <v>49</v>
      </c>
      <c r="J771" s="292" t="s">
        <v>1441</v>
      </c>
      <c r="K771" s="292" t="s">
        <v>1441</v>
      </c>
      <c r="L771" s="292" t="s">
        <v>213</v>
      </c>
    </row>
    <row r="772" spans="1:12">
      <c r="A772" s="292" t="s">
        <v>49</v>
      </c>
      <c r="B772" s="405">
        <v>10167</v>
      </c>
      <c r="C772" s="292" t="s">
        <v>213</v>
      </c>
      <c r="E772" s="292" t="s">
        <v>214</v>
      </c>
      <c r="F772" s="405">
        <v>8836</v>
      </c>
      <c r="G772" s="292" t="s">
        <v>213</v>
      </c>
      <c r="I772" s="292" t="s">
        <v>49</v>
      </c>
      <c r="J772" s="292" t="s">
        <v>1442</v>
      </c>
      <c r="K772" s="292" t="s">
        <v>1443</v>
      </c>
      <c r="L772" s="292" t="s">
        <v>213</v>
      </c>
    </row>
    <row r="773" spans="1:12">
      <c r="A773" s="292" t="s">
        <v>49</v>
      </c>
      <c r="B773" s="405">
        <v>10542</v>
      </c>
      <c r="C773" s="292" t="s">
        <v>213</v>
      </c>
      <c r="E773" s="292" t="s">
        <v>214</v>
      </c>
      <c r="F773" s="405">
        <v>8844</v>
      </c>
      <c r="G773" s="292" t="s">
        <v>213</v>
      </c>
      <c r="I773" s="292" t="s">
        <v>49</v>
      </c>
      <c r="J773" s="292" t="s">
        <v>1444</v>
      </c>
      <c r="K773" s="292" t="s">
        <v>1444</v>
      </c>
      <c r="L773" s="292" t="s">
        <v>213</v>
      </c>
    </row>
    <row r="774" spans="1:12">
      <c r="A774" s="292" t="s">
        <v>49</v>
      </c>
      <c r="B774" s="405">
        <v>11937</v>
      </c>
      <c r="C774" s="292" t="s">
        <v>213</v>
      </c>
      <c r="E774" s="292" t="s">
        <v>214</v>
      </c>
      <c r="F774" s="405">
        <v>8848</v>
      </c>
      <c r="G774" s="292" t="s">
        <v>213</v>
      </c>
      <c r="I774" s="292" t="s">
        <v>49</v>
      </c>
      <c r="J774" s="292" t="s">
        <v>1445</v>
      </c>
      <c r="K774" s="292" t="s">
        <v>1446</v>
      </c>
      <c r="L774" s="292" t="s">
        <v>213</v>
      </c>
    </row>
    <row r="775" spans="1:12">
      <c r="A775" s="292" t="s">
        <v>49</v>
      </c>
      <c r="B775" s="405">
        <v>12069</v>
      </c>
      <c r="C775" s="292" t="s">
        <v>213</v>
      </c>
      <c r="E775" s="292" t="s">
        <v>214</v>
      </c>
      <c r="F775" s="405">
        <v>8852</v>
      </c>
      <c r="G775" s="292" t="s">
        <v>213</v>
      </c>
      <c r="I775" s="292" t="s">
        <v>49</v>
      </c>
      <c r="J775" s="292" t="s">
        <v>1447</v>
      </c>
      <c r="K775" s="292" t="s">
        <v>1447</v>
      </c>
      <c r="L775" s="292" t="s">
        <v>213</v>
      </c>
    </row>
    <row r="776" spans="1:12">
      <c r="A776" s="292" t="s">
        <v>49</v>
      </c>
      <c r="B776" s="405">
        <v>12443</v>
      </c>
      <c r="C776" s="292" t="s">
        <v>213</v>
      </c>
      <c r="E776" s="292" t="s">
        <v>214</v>
      </c>
      <c r="F776" s="405">
        <v>8853</v>
      </c>
      <c r="G776" s="292" t="s">
        <v>213</v>
      </c>
      <c r="I776" s="292" t="s">
        <v>49</v>
      </c>
      <c r="J776" s="292" t="s">
        <v>1448</v>
      </c>
      <c r="K776" s="292" t="s">
        <v>1449</v>
      </c>
      <c r="L776" s="292" t="s">
        <v>213</v>
      </c>
    </row>
    <row r="777" spans="1:12">
      <c r="A777" s="292" t="s">
        <v>49</v>
      </c>
      <c r="B777" s="405">
        <v>12570</v>
      </c>
      <c r="C777" s="292" t="s">
        <v>213</v>
      </c>
      <c r="E777" s="292" t="s">
        <v>214</v>
      </c>
      <c r="F777" s="405">
        <v>8858</v>
      </c>
      <c r="G777" s="292" t="s">
        <v>213</v>
      </c>
      <c r="I777" s="292" t="s">
        <v>49</v>
      </c>
      <c r="J777" s="292" t="s">
        <v>1450</v>
      </c>
      <c r="K777" s="292" t="s">
        <v>1451</v>
      </c>
      <c r="L777" s="292" t="s">
        <v>213</v>
      </c>
    </row>
    <row r="778" spans="1:12">
      <c r="A778" s="292" t="s">
        <v>49</v>
      </c>
      <c r="B778" s="405">
        <v>12884</v>
      </c>
      <c r="C778" s="292" t="s">
        <v>213</v>
      </c>
      <c r="E778" s="292" t="s">
        <v>214</v>
      </c>
      <c r="F778" s="405">
        <v>8865</v>
      </c>
      <c r="G778" s="292" t="s">
        <v>213</v>
      </c>
      <c r="I778" s="292" t="s">
        <v>49</v>
      </c>
      <c r="J778" s="292" t="s">
        <v>1452</v>
      </c>
      <c r="K778" s="292" t="s">
        <v>1452</v>
      </c>
      <c r="L778" s="292" t="s">
        <v>213</v>
      </c>
    </row>
    <row r="779" spans="1:12">
      <c r="A779" s="292" t="s">
        <v>49</v>
      </c>
      <c r="B779" s="405">
        <v>13084</v>
      </c>
      <c r="C779" s="292" t="s">
        <v>213</v>
      </c>
      <c r="E779" s="292" t="s">
        <v>214</v>
      </c>
      <c r="F779" s="405">
        <v>8868</v>
      </c>
      <c r="G779" s="292" t="s">
        <v>213</v>
      </c>
      <c r="I779" s="292" t="s">
        <v>49</v>
      </c>
      <c r="J779" s="292" t="s">
        <v>1453</v>
      </c>
      <c r="K779" s="292" t="s">
        <v>1454</v>
      </c>
      <c r="L779" s="292" t="s">
        <v>213</v>
      </c>
    </row>
    <row r="780" spans="1:12">
      <c r="A780" s="292" t="s">
        <v>49</v>
      </c>
      <c r="B780" s="405">
        <v>13401</v>
      </c>
      <c r="C780" s="292" t="s">
        <v>213</v>
      </c>
      <c r="E780" s="292" t="s">
        <v>214</v>
      </c>
      <c r="F780" s="405">
        <v>8870</v>
      </c>
      <c r="G780" s="292" t="s">
        <v>213</v>
      </c>
      <c r="I780" s="292" t="s">
        <v>49</v>
      </c>
      <c r="J780" s="292" t="s">
        <v>1455</v>
      </c>
      <c r="K780" s="292" t="s">
        <v>1455</v>
      </c>
      <c r="L780" s="292" t="s">
        <v>213</v>
      </c>
    </row>
    <row r="781" spans="1:12">
      <c r="A781" s="292" t="s">
        <v>49</v>
      </c>
      <c r="B781" s="405">
        <v>13677</v>
      </c>
      <c r="C781" s="292" t="s">
        <v>213</v>
      </c>
      <c r="E781" s="292" t="s">
        <v>214</v>
      </c>
      <c r="F781" s="405">
        <v>8886</v>
      </c>
      <c r="G781" s="292" t="s">
        <v>213</v>
      </c>
      <c r="I781" s="292" t="s">
        <v>49</v>
      </c>
      <c r="J781" s="292" t="s">
        <v>1456</v>
      </c>
      <c r="K781" s="292" t="s">
        <v>1456</v>
      </c>
      <c r="L781" s="292" t="s">
        <v>213</v>
      </c>
    </row>
    <row r="782" spans="1:12">
      <c r="A782" s="292" t="s">
        <v>49</v>
      </c>
      <c r="B782" s="405">
        <v>7822</v>
      </c>
      <c r="C782" s="292" t="s">
        <v>213</v>
      </c>
      <c r="E782" s="292" t="s">
        <v>214</v>
      </c>
      <c r="F782" s="405">
        <v>8889</v>
      </c>
      <c r="G782" s="292" t="s">
        <v>213</v>
      </c>
      <c r="I782" s="292" t="s">
        <v>49</v>
      </c>
      <c r="J782" s="292" t="s">
        <v>1457</v>
      </c>
      <c r="K782" s="292" t="s">
        <v>1458</v>
      </c>
      <c r="L782" s="292" t="s">
        <v>213</v>
      </c>
    </row>
    <row r="783" spans="1:12">
      <c r="A783" s="292" t="s">
        <v>49</v>
      </c>
      <c r="B783" s="405">
        <v>8069</v>
      </c>
      <c r="C783" s="292" t="s">
        <v>213</v>
      </c>
      <c r="E783" s="292" t="s">
        <v>214</v>
      </c>
      <c r="F783" s="405">
        <v>10001</v>
      </c>
      <c r="G783" s="292" t="s">
        <v>213</v>
      </c>
      <c r="I783" s="292" t="s">
        <v>49</v>
      </c>
      <c r="J783" s="292" t="s">
        <v>1459</v>
      </c>
      <c r="K783" s="292" t="s">
        <v>1460</v>
      </c>
      <c r="L783" s="292" t="s">
        <v>213</v>
      </c>
    </row>
    <row r="784" spans="1:12">
      <c r="A784" s="292" t="s">
        <v>49</v>
      </c>
      <c r="B784" s="405">
        <v>8312</v>
      </c>
      <c r="C784" s="292" t="s">
        <v>213</v>
      </c>
      <c r="E784" s="292" t="s">
        <v>214</v>
      </c>
      <c r="F784" s="405">
        <v>10002</v>
      </c>
      <c r="G784" s="292" t="s">
        <v>213</v>
      </c>
      <c r="I784" s="292" t="s">
        <v>49</v>
      </c>
      <c r="J784" s="292" t="s">
        <v>1461</v>
      </c>
      <c r="K784" s="292" t="s">
        <v>1461</v>
      </c>
      <c r="L784" s="292" t="s">
        <v>213</v>
      </c>
    </row>
    <row r="785" spans="1:12">
      <c r="A785" s="292" t="s">
        <v>49</v>
      </c>
      <c r="B785" s="405">
        <v>8732</v>
      </c>
      <c r="C785" s="292" t="s">
        <v>213</v>
      </c>
      <c r="E785" s="292" t="s">
        <v>214</v>
      </c>
      <c r="F785" s="405">
        <v>10003</v>
      </c>
      <c r="G785" s="292" t="s">
        <v>213</v>
      </c>
      <c r="I785" s="292" t="s">
        <v>49</v>
      </c>
      <c r="J785" s="292" t="s">
        <v>1462</v>
      </c>
      <c r="K785" s="292" t="s">
        <v>1462</v>
      </c>
      <c r="L785" s="292" t="s">
        <v>213</v>
      </c>
    </row>
    <row r="786" spans="1:12">
      <c r="A786" s="292" t="s">
        <v>49</v>
      </c>
      <c r="B786" s="405">
        <v>10012</v>
      </c>
      <c r="C786" s="292" t="s">
        <v>213</v>
      </c>
      <c r="E786" s="292" t="s">
        <v>214</v>
      </c>
      <c r="F786" s="405">
        <v>10004</v>
      </c>
      <c r="G786" s="292" t="s">
        <v>213</v>
      </c>
      <c r="I786" s="292" t="s">
        <v>49</v>
      </c>
      <c r="J786" s="292" t="s">
        <v>1463</v>
      </c>
      <c r="K786" s="292" t="s">
        <v>1464</v>
      </c>
      <c r="L786" s="292" t="s">
        <v>213</v>
      </c>
    </row>
    <row r="787" spans="1:12">
      <c r="A787" s="292" t="s">
        <v>49</v>
      </c>
      <c r="B787" s="405">
        <v>10168</v>
      </c>
      <c r="C787" s="292" t="s">
        <v>213</v>
      </c>
      <c r="E787" s="292" t="s">
        <v>214</v>
      </c>
      <c r="F787" s="405">
        <v>10005</v>
      </c>
      <c r="G787" s="292" t="s">
        <v>213</v>
      </c>
      <c r="I787" s="292" t="s">
        <v>49</v>
      </c>
      <c r="J787" s="292" t="s">
        <v>1465</v>
      </c>
      <c r="K787" s="292" t="s">
        <v>1466</v>
      </c>
      <c r="L787" s="292" t="s">
        <v>213</v>
      </c>
    </row>
    <row r="788" spans="1:12">
      <c r="A788" s="292" t="s">
        <v>49</v>
      </c>
      <c r="B788" s="405">
        <v>10552</v>
      </c>
      <c r="C788" s="292" t="s">
        <v>213</v>
      </c>
      <c r="E788" s="292" t="s">
        <v>214</v>
      </c>
      <c r="F788" s="405">
        <v>10006</v>
      </c>
      <c r="G788" s="292" t="s">
        <v>213</v>
      </c>
      <c r="I788" s="292" t="s">
        <v>49</v>
      </c>
      <c r="J788" s="292" t="s">
        <v>1467</v>
      </c>
      <c r="K788" s="292" t="s">
        <v>1467</v>
      </c>
      <c r="L788" s="292" t="s">
        <v>213</v>
      </c>
    </row>
    <row r="789" spans="1:12">
      <c r="A789" s="292" t="s">
        <v>49</v>
      </c>
      <c r="B789" s="405">
        <v>11939</v>
      </c>
      <c r="C789" s="292" t="s">
        <v>213</v>
      </c>
      <c r="E789" s="292" t="s">
        <v>214</v>
      </c>
      <c r="F789" s="405">
        <v>10007</v>
      </c>
      <c r="G789" s="292" t="s">
        <v>213</v>
      </c>
      <c r="I789" s="292" t="s">
        <v>49</v>
      </c>
      <c r="J789" s="292" t="s">
        <v>1468</v>
      </c>
      <c r="K789" s="292" t="s">
        <v>1468</v>
      </c>
      <c r="L789" s="292" t="s">
        <v>213</v>
      </c>
    </row>
    <row r="790" spans="1:12">
      <c r="A790" s="292" t="s">
        <v>49</v>
      </c>
      <c r="B790" s="405">
        <v>12073</v>
      </c>
      <c r="C790" s="292" t="s">
        <v>213</v>
      </c>
      <c r="E790" s="292" t="s">
        <v>214</v>
      </c>
      <c r="F790" s="405">
        <v>10008</v>
      </c>
      <c r="G790" s="292" t="s">
        <v>213</v>
      </c>
      <c r="I790" s="292" t="s">
        <v>49</v>
      </c>
      <c r="J790" s="292" t="s">
        <v>1469</v>
      </c>
      <c r="K790" s="292" t="s">
        <v>1469</v>
      </c>
      <c r="L790" s="292" t="s">
        <v>213</v>
      </c>
    </row>
    <row r="791" spans="1:12">
      <c r="A791" s="292" t="s">
        <v>49</v>
      </c>
      <c r="B791" s="405">
        <v>12451</v>
      </c>
      <c r="C791" s="292" t="s">
        <v>213</v>
      </c>
      <c r="E791" s="292" t="s">
        <v>214</v>
      </c>
      <c r="F791" s="405">
        <v>10009</v>
      </c>
      <c r="G791" s="292" t="s">
        <v>213</v>
      </c>
      <c r="I791" s="292" t="s">
        <v>49</v>
      </c>
      <c r="J791" s="292" t="s">
        <v>1470</v>
      </c>
      <c r="K791" s="292" t="s">
        <v>1471</v>
      </c>
      <c r="L791" s="292" t="s">
        <v>213</v>
      </c>
    </row>
    <row r="792" spans="1:12">
      <c r="A792" s="292" t="s">
        <v>49</v>
      </c>
      <c r="B792" s="405">
        <v>12571</v>
      </c>
      <c r="C792" s="292" t="s">
        <v>213</v>
      </c>
      <c r="E792" s="292" t="s">
        <v>214</v>
      </c>
      <c r="F792" s="405">
        <v>10010</v>
      </c>
      <c r="G792" s="292" t="s">
        <v>213</v>
      </c>
      <c r="I792" s="292" t="s">
        <v>49</v>
      </c>
      <c r="J792" s="292" t="s">
        <v>1472</v>
      </c>
      <c r="K792" s="292" t="s">
        <v>1472</v>
      </c>
      <c r="L792" s="292" t="s">
        <v>213</v>
      </c>
    </row>
    <row r="793" spans="1:12">
      <c r="A793" s="292" t="s">
        <v>49</v>
      </c>
      <c r="B793" s="405">
        <v>12886</v>
      </c>
      <c r="C793" s="292" t="s">
        <v>213</v>
      </c>
      <c r="E793" s="292" t="s">
        <v>214</v>
      </c>
      <c r="F793" s="405">
        <v>10011</v>
      </c>
      <c r="G793" s="292" t="s">
        <v>213</v>
      </c>
      <c r="I793" s="292" t="s">
        <v>49</v>
      </c>
      <c r="J793" s="292" t="s">
        <v>1473</v>
      </c>
      <c r="K793" s="292" t="s">
        <v>1473</v>
      </c>
      <c r="L793" s="292" t="s">
        <v>213</v>
      </c>
    </row>
    <row r="794" spans="1:12">
      <c r="A794" s="292" t="s">
        <v>49</v>
      </c>
      <c r="B794" s="405">
        <v>13093</v>
      </c>
      <c r="C794" s="292" t="s">
        <v>213</v>
      </c>
      <c r="E794" s="292" t="s">
        <v>214</v>
      </c>
      <c r="F794" s="405">
        <v>10012</v>
      </c>
      <c r="G794" s="292" t="s">
        <v>213</v>
      </c>
      <c r="I794" s="292" t="s">
        <v>49</v>
      </c>
      <c r="J794" s="292" t="s">
        <v>1474</v>
      </c>
      <c r="K794" s="292" t="s">
        <v>1475</v>
      </c>
      <c r="L794" s="292" t="s">
        <v>213</v>
      </c>
    </row>
    <row r="795" spans="1:12">
      <c r="A795" s="292" t="s">
        <v>49</v>
      </c>
      <c r="B795" s="405">
        <v>13402</v>
      </c>
      <c r="C795" s="292" t="s">
        <v>213</v>
      </c>
      <c r="E795" s="292" t="s">
        <v>214</v>
      </c>
      <c r="F795" s="405">
        <v>10013</v>
      </c>
      <c r="G795" s="292" t="s">
        <v>213</v>
      </c>
      <c r="I795" s="292" t="s">
        <v>49</v>
      </c>
      <c r="J795" s="292" t="s">
        <v>1476</v>
      </c>
      <c r="K795" s="292" t="s">
        <v>1477</v>
      </c>
      <c r="L795" s="292" t="s">
        <v>213</v>
      </c>
    </row>
    <row r="796" spans="1:12">
      <c r="A796" s="292" t="s">
        <v>49</v>
      </c>
      <c r="B796" s="405">
        <v>13685</v>
      </c>
      <c r="C796" s="292" t="s">
        <v>213</v>
      </c>
      <c r="E796" s="292" t="s">
        <v>214</v>
      </c>
      <c r="F796" s="405">
        <v>10014</v>
      </c>
      <c r="G796" s="292" t="s">
        <v>213</v>
      </c>
      <c r="I796" s="292" t="s">
        <v>49</v>
      </c>
      <c r="J796" s="292" t="s">
        <v>1478</v>
      </c>
      <c r="K796" s="292" t="s">
        <v>1478</v>
      </c>
      <c r="L796" s="292" t="s">
        <v>213</v>
      </c>
    </row>
    <row r="797" spans="1:12">
      <c r="A797" s="292" t="s">
        <v>49</v>
      </c>
      <c r="B797" s="405">
        <v>7823</v>
      </c>
      <c r="C797" s="292" t="s">
        <v>213</v>
      </c>
      <c r="E797" s="292" t="s">
        <v>214</v>
      </c>
      <c r="F797" s="405">
        <v>10016</v>
      </c>
      <c r="G797" s="292" t="s">
        <v>213</v>
      </c>
      <c r="I797" s="292" t="s">
        <v>49</v>
      </c>
      <c r="J797" s="292" t="s">
        <v>1479</v>
      </c>
      <c r="K797" s="292" t="s">
        <v>1480</v>
      </c>
      <c r="L797" s="292" t="s">
        <v>213</v>
      </c>
    </row>
    <row r="798" spans="1:12">
      <c r="A798" s="292" t="s">
        <v>49</v>
      </c>
      <c r="B798" s="405">
        <v>8070</v>
      </c>
      <c r="C798" s="292" t="s">
        <v>213</v>
      </c>
      <c r="E798" s="292" t="s">
        <v>214</v>
      </c>
      <c r="F798" s="405">
        <v>10017</v>
      </c>
      <c r="G798" s="292" t="s">
        <v>213</v>
      </c>
      <c r="I798" s="292" t="s">
        <v>49</v>
      </c>
      <c r="J798" s="292" t="s">
        <v>1481</v>
      </c>
      <c r="K798" s="292" t="s">
        <v>1481</v>
      </c>
      <c r="L798" s="292" t="s">
        <v>213</v>
      </c>
    </row>
    <row r="799" spans="1:12">
      <c r="A799" s="292" t="s">
        <v>49</v>
      </c>
      <c r="B799" s="405">
        <v>8313</v>
      </c>
      <c r="C799" s="292" t="s">
        <v>213</v>
      </c>
      <c r="E799" s="292" t="s">
        <v>214</v>
      </c>
      <c r="F799" s="405">
        <v>10018</v>
      </c>
      <c r="G799" s="292" t="s">
        <v>213</v>
      </c>
      <c r="I799" s="292" t="s">
        <v>49</v>
      </c>
      <c r="J799" s="292" t="s">
        <v>1482</v>
      </c>
      <c r="K799" s="292" t="s">
        <v>1483</v>
      </c>
      <c r="L799" s="292" t="s">
        <v>213</v>
      </c>
    </row>
    <row r="800" spans="1:12">
      <c r="A800" s="292" t="s">
        <v>49</v>
      </c>
      <c r="B800" s="405">
        <v>8735</v>
      </c>
      <c r="C800" s="292" t="s">
        <v>213</v>
      </c>
      <c r="E800" s="292" t="s">
        <v>214</v>
      </c>
      <c r="F800" s="405">
        <v>10019</v>
      </c>
      <c r="G800" s="292" t="s">
        <v>213</v>
      </c>
      <c r="I800" s="292" t="s">
        <v>49</v>
      </c>
      <c r="J800" s="292" t="s">
        <v>1484</v>
      </c>
      <c r="K800" s="292" t="s">
        <v>1484</v>
      </c>
      <c r="L800" s="292" t="s">
        <v>213</v>
      </c>
    </row>
    <row r="801" spans="1:12">
      <c r="A801" s="292" t="s">
        <v>49</v>
      </c>
      <c r="B801" s="405">
        <v>10013</v>
      </c>
      <c r="C801" s="292" t="s">
        <v>213</v>
      </c>
      <c r="E801" s="292" t="s">
        <v>214</v>
      </c>
      <c r="F801" s="405">
        <v>10020</v>
      </c>
      <c r="G801" s="292" t="s">
        <v>213</v>
      </c>
      <c r="I801" s="292" t="s">
        <v>49</v>
      </c>
      <c r="J801" s="292" t="s">
        <v>1485</v>
      </c>
      <c r="K801" s="292" t="s">
        <v>1486</v>
      </c>
      <c r="L801" s="292" t="s">
        <v>213</v>
      </c>
    </row>
    <row r="802" spans="1:12">
      <c r="A802" s="292" t="s">
        <v>49</v>
      </c>
      <c r="B802" s="405">
        <v>10169</v>
      </c>
      <c r="C802" s="292" t="s">
        <v>213</v>
      </c>
      <c r="E802" s="292" t="s">
        <v>214</v>
      </c>
      <c r="F802" s="405">
        <v>10022</v>
      </c>
      <c r="G802" s="292" t="s">
        <v>213</v>
      </c>
      <c r="I802" s="292" t="s">
        <v>49</v>
      </c>
      <c r="J802" s="292" t="s">
        <v>1487</v>
      </c>
      <c r="K802" s="292" t="s">
        <v>1487</v>
      </c>
      <c r="L802" s="292" t="s">
        <v>213</v>
      </c>
    </row>
    <row r="803" spans="1:12">
      <c r="A803" s="292" t="s">
        <v>49</v>
      </c>
      <c r="B803" s="405">
        <v>10560</v>
      </c>
      <c r="C803" s="292" t="s">
        <v>213</v>
      </c>
      <c r="E803" s="292" t="s">
        <v>214</v>
      </c>
      <c r="F803" s="405">
        <v>10029</v>
      </c>
      <c r="G803" s="292" t="s">
        <v>213</v>
      </c>
      <c r="I803" s="292" t="s">
        <v>49</v>
      </c>
      <c r="J803" s="292" t="s">
        <v>1488</v>
      </c>
      <c r="K803" s="292" t="s">
        <v>1489</v>
      </c>
      <c r="L803" s="292" t="s">
        <v>213</v>
      </c>
    </row>
    <row r="804" spans="1:12">
      <c r="A804" s="292" t="s">
        <v>49</v>
      </c>
      <c r="B804" s="405">
        <v>11941</v>
      </c>
      <c r="C804" s="292" t="s">
        <v>213</v>
      </c>
      <c r="E804" s="292" t="s">
        <v>214</v>
      </c>
      <c r="F804" s="405">
        <v>10036</v>
      </c>
      <c r="G804" s="292" t="s">
        <v>213</v>
      </c>
      <c r="I804" s="292" t="s">
        <v>49</v>
      </c>
      <c r="J804" s="292" t="s">
        <v>1490</v>
      </c>
      <c r="K804" s="292" t="s">
        <v>1491</v>
      </c>
      <c r="L804" s="292" t="s">
        <v>213</v>
      </c>
    </row>
    <row r="805" spans="1:12">
      <c r="A805" s="292" t="s">
        <v>49</v>
      </c>
      <c r="B805" s="405">
        <v>12074</v>
      </c>
      <c r="C805" s="292" t="s">
        <v>213</v>
      </c>
      <c r="E805" s="292" t="s">
        <v>214</v>
      </c>
      <c r="F805" s="405">
        <v>10038</v>
      </c>
      <c r="G805" s="292" t="s">
        <v>213</v>
      </c>
      <c r="I805" s="292" t="s">
        <v>49</v>
      </c>
      <c r="J805" s="292" t="s">
        <v>1492</v>
      </c>
      <c r="K805" s="292" t="s">
        <v>1492</v>
      </c>
      <c r="L805" s="292" t="s">
        <v>213</v>
      </c>
    </row>
    <row r="806" spans="1:12">
      <c r="A806" s="292" t="s">
        <v>49</v>
      </c>
      <c r="B806" s="405">
        <v>12453</v>
      </c>
      <c r="C806" s="292" t="s">
        <v>213</v>
      </c>
      <c r="E806" s="292" t="s">
        <v>214</v>
      </c>
      <c r="F806" s="405">
        <v>10041</v>
      </c>
      <c r="G806" s="292" t="s">
        <v>213</v>
      </c>
      <c r="I806" s="292" t="s">
        <v>49</v>
      </c>
      <c r="J806" s="292" t="s">
        <v>1493</v>
      </c>
      <c r="K806" s="292" t="s">
        <v>1493</v>
      </c>
      <c r="L806" s="292" t="s">
        <v>213</v>
      </c>
    </row>
    <row r="807" spans="1:12">
      <c r="A807" s="292" t="s">
        <v>49</v>
      </c>
      <c r="B807" s="405">
        <v>12572</v>
      </c>
      <c r="C807" s="292" t="s">
        <v>213</v>
      </c>
      <c r="E807" s="292" t="s">
        <v>214</v>
      </c>
      <c r="F807" s="405">
        <v>10045</v>
      </c>
      <c r="G807" s="292" t="s">
        <v>213</v>
      </c>
      <c r="I807" s="292" t="s">
        <v>49</v>
      </c>
      <c r="J807" s="292" t="s">
        <v>1494</v>
      </c>
      <c r="K807" s="292" t="s">
        <v>1494</v>
      </c>
      <c r="L807" s="292" t="s">
        <v>213</v>
      </c>
    </row>
    <row r="808" spans="1:12">
      <c r="A808" s="292" t="s">
        <v>49</v>
      </c>
      <c r="B808" s="405">
        <v>12911</v>
      </c>
      <c r="C808" s="292" t="s">
        <v>213</v>
      </c>
      <c r="E808" s="292" t="s">
        <v>214</v>
      </c>
      <c r="F808" s="405">
        <v>10055</v>
      </c>
      <c r="G808" s="292" t="s">
        <v>213</v>
      </c>
      <c r="I808" s="292" t="s">
        <v>49</v>
      </c>
      <c r="J808" s="292" t="s">
        <v>1495</v>
      </c>
      <c r="K808" s="292" t="s">
        <v>1496</v>
      </c>
      <c r="L808" s="292" t="s">
        <v>213</v>
      </c>
    </row>
    <row r="809" spans="1:12">
      <c r="A809" s="292" t="s">
        <v>49</v>
      </c>
      <c r="B809" s="405">
        <v>13103</v>
      </c>
      <c r="C809" s="292" t="s">
        <v>213</v>
      </c>
      <c r="E809" s="292" t="s">
        <v>214</v>
      </c>
      <c r="F809" s="405">
        <v>10081</v>
      </c>
      <c r="G809" s="292" t="s">
        <v>213</v>
      </c>
      <c r="I809" s="292" t="s">
        <v>49</v>
      </c>
      <c r="J809" s="292" t="s">
        <v>1497</v>
      </c>
      <c r="K809" s="292" t="s">
        <v>1497</v>
      </c>
      <c r="L809" s="292" t="s">
        <v>213</v>
      </c>
    </row>
    <row r="810" spans="1:12">
      <c r="A810" s="292" t="s">
        <v>49</v>
      </c>
      <c r="B810" s="405">
        <v>13407</v>
      </c>
      <c r="C810" s="292" t="s">
        <v>213</v>
      </c>
      <c r="E810" s="292" t="s">
        <v>214</v>
      </c>
      <c r="F810" s="405">
        <v>10101</v>
      </c>
      <c r="G810" s="292" t="s">
        <v>213</v>
      </c>
      <c r="I810" s="292" t="s">
        <v>49</v>
      </c>
      <c r="J810" s="292" t="s">
        <v>1498</v>
      </c>
      <c r="K810" s="292" t="s">
        <v>1499</v>
      </c>
      <c r="L810" s="292" t="s">
        <v>213</v>
      </c>
    </row>
    <row r="811" spans="1:12">
      <c r="A811" s="292" t="s">
        <v>49</v>
      </c>
      <c r="B811" s="405">
        <v>13688</v>
      </c>
      <c r="C811" s="292" t="s">
        <v>213</v>
      </c>
      <c r="E811" s="292" t="s">
        <v>214</v>
      </c>
      <c r="F811" s="405">
        <v>10103</v>
      </c>
      <c r="G811" s="292" t="s">
        <v>213</v>
      </c>
      <c r="I811" s="292" t="s">
        <v>49</v>
      </c>
      <c r="J811" s="292" t="s">
        <v>1500</v>
      </c>
      <c r="K811" s="292" t="s">
        <v>1501</v>
      </c>
      <c r="L811" s="292" t="s">
        <v>213</v>
      </c>
    </row>
    <row r="812" spans="1:12">
      <c r="A812" s="292" t="s">
        <v>49</v>
      </c>
      <c r="B812" s="405">
        <v>7830</v>
      </c>
      <c r="C812" s="292" t="s">
        <v>213</v>
      </c>
      <c r="E812" s="292" t="s">
        <v>214</v>
      </c>
      <c r="F812" s="405">
        <v>10104</v>
      </c>
      <c r="G812" s="292" t="s">
        <v>213</v>
      </c>
      <c r="I812" s="292" t="s">
        <v>49</v>
      </c>
      <c r="J812" s="292" t="s">
        <v>1502</v>
      </c>
      <c r="K812" s="292" t="s">
        <v>1502</v>
      </c>
      <c r="L812" s="292" t="s">
        <v>213</v>
      </c>
    </row>
    <row r="813" spans="1:12">
      <c r="A813" s="292" t="s">
        <v>49</v>
      </c>
      <c r="B813" s="405">
        <v>8072</v>
      </c>
      <c r="C813" s="292" t="s">
        <v>213</v>
      </c>
      <c r="E813" s="292" t="s">
        <v>214</v>
      </c>
      <c r="F813" s="405">
        <v>10105</v>
      </c>
      <c r="G813" s="292" t="s">
        <v>213</v>
      </c>
      <c r="I813" s="292" t="s">
        <v>49</v>
      </c>
      <c r="J813" s="292" t="s">
        <v>1503</v>
      </c>
      <c r="K813" s="292" t="s">
        <v>1503</v>
      </c>
      <c r="L813" s="292" t="s">
        <v>213</v>
      </c>
    </row>
    <row r="814" spans="1:12">
      <c r="A814" s="292" t="s">
        <v>49</v>
      </c>
      <c r="B814" s="405">
        <v>8317</v>
      </c>
      <c r="C814" s="292" t="s">
        <v>213</v>
      </c>
      <c r="E814" s="292" t="s">
        <v>214</v>
      </c>
      <c r="F814" s="405">
        <v>10107</v>
      </c>
      <c r="G814" s="292" t="s">
        <v>213</v>
      </c>
      <c r="I814" s="292" t="s">
        <v>49</v>
      </c>
      <c r="J814" s="292" t="s">
        <v>1504</v>
      </c>
      <c r="K814" s="292" t="s">
        <v>1504</v>
      </c>
      <c r="L814" s="292" t="s">
        <v>213</v>
      </c>
    </row>
    <row r="815" spans="1:12">
      <c r="A815" s="292" t="s">
        <v>49</v>
      </c>
      <c r="B815" s="405">
        <v>8736</v>
      </c>
      <c r="C815" s="292" t="s">
        <v>213</v>
      </c>
      <c r="E815" s="292" t="s">
        <v>214</v>
      </c>
      <c r="F815" s="405">
        <v>10110</v>
      </c>
      <c r="G815" s="292" t="s">
        <v>213</v>
      </c>
      <c r="I815" s="292" t="s">
        <v>49</v>
      </c>
      <c r="J815" s="292" t="s">
        <v>1505</v>
      </c>
      <c r="K815" s="292" t="s">
        <v>1505</v>
      </c>
      <c r="L815" s="292" t="s">
        <v>213</v>
      </c>
    </row>
    <row r="816" spans="1:12">
      <c r="A816" s="292" t="s">
        <v>49</v>
      </c>
      <c r="B816" s="405">
        <v>10014</v>
      </c>
      <c r="C816" s="292" t="s">
        <v>213</v>
      </c>
      <c r="E816" s="292" t="s">
        <v>214</v>
      </c>
      <c r="F816" s="405">
        <v>10111</v>
      </c>
      <c r="G816" s="292" t="s">
        <v>213</v>
      </c>
      <c r="I816" s="292" t="s">
        <v>49</v>
      </c>
      <c r="J816" s="292" t="s">
        <v>1506</v>
      </c>
      <c r="K816" s="292" t="s">
        <v>1506</v>
      </c>
      <c r="L816" s="292" t="s">
        <v>213</v>
      </c>
    </row>
    <row r="817" spans="1:12">
      <c r="A817" s="292" t="s">
        <v>49</v>
      </c>
      <c r="B817" s="405">
        <v>10170</v>
      </c>
      <c r="C817" s="292" t="s">
        <v>213</v>
      </c>
      <c r="E817" s="292" t="s">
        <v>214</v>
      </c>
      <c r="F817" s="405">
        <v>10112</v>
      </c>
      <c r="G817" s="292" t="s">
        <v>213</v>
      </c>
      <c r="I817" s="292" t="s">
        <v>49</v>
      </c>
      <c r="J817" s="292" t="s">
        <v>1507</v>
      </c>
      <c r="K817" s="292" t="s">
        <v>1508</v>
      </c>
      <c r="L817" s="292" t="s">
        <v>213</v>
      </c>
    </row>
    <row r="818" spans="1:12">
      <c r="A818" s="292" t="s">
        <v>49</v>
      </c>
      <c r="B818" s="405">
        <v>10566</v>
      </c>
      <c r="C818" s="292" t="s">
        <v>213</v>
      </c>
      <c r="E818" s="292" t="s">
        <v>214</v>
      </c>
      <c r="F818" s="405">
        <v>10116</v>
      </c>
      <c r="G818" s="292" t="s">
        <v>213</v>
      </c>
      <c r="I818" s="292" t="s">
        <v>49</v>
      </c>
      <c r="J818" s="292" t="s">
        <v>1509</v>
      </c>
      <c r="K818" s="292" t="s">
        <v>1509</v>
      </c>
      <c r="L818" s="292" t="s">
        <v>213</v>
      </c>
    </row>
    <row r="819" spans="1:12">
      <c r="A819" s="292" t="s">
        <v>49</v>
      </c>
      <c r="B819" s="405">
        <v>11942</v>
      </c>
      <c r="C819" s="292" t="s">
        <v>213</v>
      </c>
      <c r="E819" s="292" t="s">
        <v>214</v>
      </c>
      <c r="F819" s="405">
        <v>10118</v>
      </c>
      <c r="G819" s="292" t="s">
        <v>213</v>
      </c>
      <c r="I819" s="292" t="s">
        <v>49</v>
      </c>
      <c r="J819" s="292" t="s">
        <v>1510</v>
      </c>
      <c r="K819" s="292" t="s">
        <v>1511</v>
      </c>
      <c r="L819" s="292" t="s">
        <v>213</v>
      </c>
    </row>
    <row r="820" spans="1:12">
      <c r="A820" s="292" t="s">
        <v>49</v>
      </c>
      <c r="B820" s="405">
        <v>12078</v>
      </c>
      <c r="C820" s="292" t="s">
        <v>213</v>
      </c>
      <c r="E820" s="292" t="s">
        <v>214</v>
      </c>
      <c r="F820" s="405">
        <v>10119</v>
      </c>
      <c r="G820" s="292" t="s">
        <v>213</v>
      </c>
      <c r="I820" s="292" t="s">
        <v>49</v>
      </c>
      <c r="J820" s="292" t="s">
        <v>1512</v>
      </c>
      <c r="K820" s="292" t="s">
        <v>1513</v>
      </c>
      <c r="L820" s="292" t="s">
        <v>213</v>
      </c>
    </row>
    <row r="821" spans="1:12">
      <c r="A821" s="292" t="s">
        <v>49</v>
      </c>
      <c r="B821" s="405">
        <v>12456</v>
      </c>
      <c r="C821" s="292" t="s">
        <v>213</v>
      </c>
      <c r="E821" s="292" t="s">
        <v>214</v>
      </c>
      <c r="F821" s="405">
        <v>10120</v>
      </c>
      <c r="G821" s="292" t="s">
        <v>213</v>
      </c>
      <c r="I821" s="292" t="s">
        <v>49</v>
      </c>
      <c r="J821" s="292" t="s">
        <v>1514</v>
      </c>
      <c r="K821" s="292" t="s">
        <v>1515</v>
      </c>
      <c r="L821" s="292" t="s">
        <v>213</v>
      </c>
    </row>
    <row r="822" spans="1:12">
      <c r="A822" s="292" t="s">
        <v>49</v>
      </c>
      <c r="B822" s="405">
        <v>12574</v>
      </c>
      <c r="C822" s="292" t="s">
        <v>213</v>
      </c>
      <c r="E822" s="292" t="s">
        <v>214</v>
      </c>
      <c r="F822" s="405">
        <v>10121</v>
      </c>
      <c r="G822" s="292" t="s">
        <v>213</v>
      </c>
      <c r="I822" s="292" t="s">
        <v>49</v>
      </c>
      <c r="J822" s="292" t="s">
        <v>1516</v>
      </c>
      <c r="K822" s="292" t="s">
        <v>1517</v>
      </c>
      <c r="L822" s="292" t="s">
        <v>213</v>
      </c>
    </row>
    <row r="823" spans="1:12">
      <c r="A823" s="292" t="s">
        <v>49</v>
      </c>
      <c r="B823" s="405">
        <v>12915</v>
      </c>
      <c r="C823" s="292" t="s">
        <v>213</v>
      </c>
      <c r="E823" s="292" t="s">
        <v>214</v>
      </c>
      <c r="F823" s="405">
        <v>10122</v>
      </c>
      <c r="G823" s="292" t="s">
        <v>213</v>
      </c>
      <c r="I823" s="292" t="s">
        <v>49</v>
      </c>
      <c r="J823" s="292" t="s">
        <v>1518</v>
      </c>
      <c r="K823" s="292" t="s">
        <v>1519</v>
      </c>
      <c r="L823" s="292" t="s">
        <v>213</v>
      </c>
    </row>
    <row r="824" spans="1:12">
      <c r="A824" s="292" t="s">
        <v>49</v>
      </c>
      <c r="B824" s="405">
        <v>13107</v>
      </c>
      <c r="C824" s="292" t="s">
        <v>213</v>
      </c>
      <c r="E824" s="292" t="s">
        <v>214</v>
      </c>
      <c r="F824" s="405">
        <v>10123</v>
      </c>
      <c r="G824" s="292" t="s">
        <v>213</v>
      </c>
      <c r="I824" s="292" t="s">
        <v>49</v>
      </c>
      <c r="J824" s="292" t="s">
        <v>1520</v>
      </c>
      <c r="K824" s="292" t="s">
        <v>1520</v>
      </c>
      <c r="L824" s="292" t="s">
        <v>213</v>
      </c>
    </row>
    <row r="825" spans="1:12">
      <c r="A825" s="292" t="s">
        <v>49</v>
      </c>
      <c r="B825" s="405">
        <v>13408</v>
      </c>
      <c r="C825" s="292" t="s">
        <v>213</v>
      </c>
      <c r="E825" s="292" t="s">
        <v>214</v>
      </c>
      <c r="F825" s="405">
        <v>10150</v>
      </c>
      <c r="G825" s="292" t="s">
        <v>213</v>
      </c>
      <c r="I825" s="292" t="s">
        <v>49</v>
      </c>
      <c r="J825" s="292" t="s">
        <v>1521</v>
      </c>
      <c r="K825" s="292" t="s">
        <v>1521</v>
      </c>
      <c r="L825" s="292" t="s">
        <v>213</v>
      </c>
    </row>
    <row r="826" spans="1:12">
      <c r="A826" s="292" t="s">
        <v>49</v>
      </c>
      <c r="B826" s="405">
        <v>13732</v>
      </c>
      <c r="C826" s="292" t="s">
        <v>213</v>
      </c>
      <c r="E826" s="292" t="s">
        <v>214</v>
      </c>
      <c r="F826" s="405">
        <v>10151</v>
      </c>
      <c r="G826" s="292" t="s">
        <v>213</v>
      </c>
      <c r="I826" s="292" t="s">
        <v>49</v>
      </c>
      <c r="J826" s="292" t="s">
        <v>1522</v>
      </c>
      <c r="K826" s="292" t="s">
        <v>1522</v>
      </c>
      <c r="L826" s="292" t="s">
        <v>213</v>
      </c>
    </row>
    <row r="827" spans="1:12">
      <c r="A827" s="292" t="s">
        <v>49</v>
      </c>
      <c r="B827" s="405">
        <v>7839</v>
      </c>
      <c r="C827" s="292" t="s">
        <v>213</v>
      </c>
      <c r="E827" s="292" t="s">
        <v>214</v>
      </c>
      <c r="F827" s="405">
        <v>10152</v>
      </c>
      <c r="G827" s="292" t="s">
        <v>213</v>
      </c>
      <c r="I827" s="292" t="s">
        <v>49</v>
      </c>
      <c r="J827" s="292" t="s">
        <v>1523</v>
      </c>
      <c r="K827" s="292" t="s">
        <v>1524</v>
      </c>
      <c r="L827" s="292" t="s">
        <v>213</v>
      </c>
    </row>
    <row r="828" spans="1:12">
      <c r="A828" s="292" t="s">
        <v>49</v>
      </c>
      <c r="B828" s="405">
        <v>8073</v>
      </c>
      <c r="C828" s="292" t="s">
        <v>213</v>
      </c>
      <c r="E828" s="292" t="s">
        <v>214</v>
      </c>
      <c r="F828" s="405">
        <v>10153</v>
      </c>
      <c r="G828" s="292" t="s">
        <v>213</v>
      </c>
      <c r="I828" s="292" t="s">
        <v>49</v>
      </c>
      <c r="J828" s="292" t="s">
        <v>1525</v>
      </c>
      <c r="K828" s="292" t="s">
        <v>1525</v>
      </c>
      <c r="L828" s="292" t="s">
        <v>213</v>
      </c>
    </row>
    <row r="829" spans="1:12">
      <c r="A829" s="292" t="s">
        <v>49</v>
      </c>
      <c r="B829" s="405">
        <v>8318</v>
      </c>
      <c r="C829" s="292" t="s">
        <v>213</v>
      </c>
      <c r="E829" s="292" t="s">
        <v>214</v>
      </c>
      <c r="F829" s="405">
        <v>10154</v>
      </c>
      <c r="G829" s="292" t="s">
        <v>213</v>
      </c>
      <c r="I829" s="292" t="s">
        <v>49</v>
      </c>
      <c r="J829" s="292" t="s">
        <v>1526</v>
      </c>
      <c r="K829" s="292" t="s">
        <v>1527</v>
      </c>
      <c r="L829" s="292" t="s">
        <v>213</v>
      </c>
    </row>
    <row r="830" spans="1:12">
      <c r="A830" s="292" t="s">
        <v>49</v>
      </c>
      <c r="B830" s="405">
        <v>8740</v>
      </c>
      <c r="C830" s="292" t="s">
        <v>213</v>
      </c>
      <c r="E830" s="292" t="s">
        <v>214</v>
      </c>
      <c r="F830" s="405">
        <v>10155</v>
      </c>
      <c r="G830" s="292" t="s">
        <v>213</v>
      </c>
      <c r="I830" s="292" t="s">
        <v>49</v>
      </c>
      <c r="J830" s="292" t="s">
        <v>1528</v>
      </c>
      <c r="K830" s="292" t="s">
        <v>1528</v>
      </c>
      <c r="L830" s="292" t="s">
        <v>213</v>
      </c>
    </row>
    <row r="831" spans="1:12">
      <c r="A831" s="292" t="s">
        <v>49</v>
      </c>
      <c r="B831" s="405">
        <v>10016</v>
      </c>
      <c r="C831" s="292" t="s">
        <v>213</v>
      </c>
      <c r="E831" s="292" t="s">
        <v>214</v>
      </c>
      <c r="F831" s="405">
        <v>10158</v>
      </c>
      <c r="G831" s="292" t="s">
        <v>213</v>
      </c>
      <c r="I831" s="292" t="s">
        <v>49</v>
      </c>
      <c r="J831" s="292" t="s">
        <v>1529</v>
      </c>
      <c r="K831" s="292" t="s">
        <v>1529</v>
      </c>
      <c r="L831" s="292" t="s">
        <v>213</v>
      </c>
    </row>
    <row r="832" spans="1:12">
      <c r="A832" s="292" t="s">
        <v>49</v>
      </c>
      <c r="B832" s="405">
        <v>10171</v>
      </c>
      <c r="C832" s="292" t="s">
        <v>213</v>
      </c>
      <c r="E832" s="292" t="s">
        <v>214</v>
      </c>
      <c r="F832" s="405">
        <v>10165</v>
      </c>
      <c r="G832" s="292" t="s">
        <v>213</v>
      </c>
      <c r="I832" s="292" t="s">
        <v>49</v>
      </c>
      <c r="J832" s="292" t="s">
        <v>1530</v>
      </c>
      <c r="K832" s="292" t="s">
        <v>1531</v>
      </c>
      <c r="L832" s="292" t="s">
        <v>213</v>
      </c>
    </row>
    <row r="833" spans="1:12">
      <c r="A833" s="292" t="s">
        <v>49</v>
      </c>
      <c r="B833" s="405">
        <v>10576</v>
      </c>
      <c r="C833" s="292" t="s">
        <v>213</v>
      </c>
      <c r="E833" s="292" t="s">
        <v>214</v>
      </c>
      <c r="F833" s="405">
        <v>10166</v>
      </c>
      <c r="G833" s="292" t="s">
        <v>213</v>
      </c>
      <c r="I833" s="292" t="s">
        <v>49</v>
      </c>
      <c r="J833" s="292" t="s">
        <v>1532</v>
      </c>
      <c r="K833" s="292" t="s">
        <v>1532</v>
      </c>
      <c r="L833" s="292" t="s">
        <v>213</v>
      </c>
    </row>
    <row r="834" spans="1:12">
      <c r="A834" s="292" t="s">
        <v>49</v>
      </c>
      <c r="B834" s="405">
        <v>11944</v>
      </c>
      <c r="C834" s="292" t="s">
        <v>213</v>
      </c>
      <c r="E834" s="292" t="s">
        <v>214</v>
      </c>
      <c r="F834" s="405">
        <v>10167</v>
      </c>
      <c r="G834" s="292" t="s">
        <v>213</v>
      </c>
      <c r="I834" s="292" t="s">
        <v>49</v>
      </c>
      <c r="J834" s="292" t="s">
        <v>1533</v>
      </c>
      <c r="K834" s="292" t="s">
        <v>1533</v>
      </c>
      <c r="L834" s="292" t="s">
        <v>213</v>
      </c>
    </row>
    <row r="835" spans="1:12">
      <c r="A835" s="292" t="s">
        <v>49</v>
      </c>
      <c r="B835" s="405">
        <v>12083</v>
      </c>
      <c r="C835" s="292" t="s">
        <v>213</v>
      </c>
      <c r="E835" s="292" t="s">
        <v>214</v>
      </c>
      <c r="F835" s="405">
        <v>10168</v>
      </c>
      <c r="G835" s="292" t="s">
        <v>213</v>
      </c>
      <c r="I835" s="292" t="s">
        <v>49</v>
      </c>
      <c r="J835" s="292" t="s">
        <v>1534</v>
      </c>
      <c r="K835" s="292" t="s">
        <v>1534</v>
      </c>
      <c r="L835" s="292" t="s">
        <v>213</v>
      </c>
    </row>
    <row r="836" spans="1:12">
      <c r="A836" s="292" t="s">
        <v>49</v>
      </c>
      <c r="B836" s="405">
        <v>12458</v>
      </c>
      <c r="C836" s="292" t="s">
        <v>213</v>
      </c>
      <c r="E836" s="292" t="s">
        <v>214</v>
      </c>
      <c r="F836" s="405">
        <v>10169</v>
      </c>
      <c r="G836" s="292" t="s">
        <v>213</v>
      </c>
      <c r="I836" s="292" t="s">
        <v>49</v>
      </c>
      <c r="J836" s="292" t="s">
        <v>1535</v>
      </c>
      <c r="K836" s="292" t="s">
        <v>1535</v>
      </c>
      <c r="L836" s="292" t="s">
        <v>213</v>
      </c>
    </row>
    <row r="837" spans="1:12">
      <c r="A837" s="292" t="s">
        <v>49</v>
      </c>
      <c r="B837" s="405">
        <v>12575</v>
      </c>
      <c r="C837" s="292" t="s">
        <v>213</v>
      </c>
      <c r="E837" s="292" t="s">
        <v>214</v>
      </c>
      <c r="F837" s="405">
        <v>10170</v>
      </c>
      <c r="G837" s="292" t="s">
        <v>213</v>
      </c>
      <c r="I837" s="292" t="s">
        <v>49</v>
      </c>
      <c r="J837" s="292" t="s">
        <v>1536</v>
      </c>
      <c r="K837" s="292" t="s">
        <v>1536</v>
      </c>
      <c r="L837" s="292" t="s">
        <v>213</v>
      </c>
    </row>
    <row r="838" spans="1:12">
      <c r="A838" s="292" t="s">
        <v>49</v>
      </c>
      <c r="B838" s="405">
        <v>12921</v>
      </c>
      <c r="C838" s="292" t="s">
        <v>213</v>
      </c>
      <c r="E838" s="292" t="s">
        <v>214</v>
      </c>
      <c r="F838" s="405">
        <v>10171</v>
      </c>
      <c r="G838" s="292" t="s">
        <v>213</v>
      </c>
      <c r="I838" s="292" t="s">
        <v>49</v>
      </c>
      <c r="J838" s="292" t="s">
        <v>1537</v>
      </c>
      <c r="K838" s="292" t="s">
        <v>1537</v>
      </c>
      <c r="L838" s="292" t="s">
        <v>213</v>
      </c>
    </row>
    <row r="839" spans="1:12">
      <c r="A839" s="292" t="s">
        <v>49</v>
      </c>
      <c r="B839" s="405">
        <v>13108</v>
      </c>
      <c r="C839" s="292" t="s">
        <v>213</v>
      </c>
      <c r="E839" s="292" t="s">
        <v>214</v>
      </c>
      <c r="F839" s="405">
        <v>10173</v>
      </c>
      <c r="G839" s="292" t="s">
        <v>213</v>
      </c>
      <c r="I839" s="292" t="s">
        <v>49</v>
      </c>
      <c r="J839" s="292" t="s">
        <v>1538</v>
      </c>
      <c r="K839" s="292" t="s">
        <v>1538</v>
      </c>
      <c r="L839" s="292" t="s">
        <v>213</v>
      </c>
    </row>
    <row r="840" spans="1:12">
      <c r="A840" s="292" t="s">
        <v>49</v>
      </c>
      <c r="B840" s="405">
        <v>13409</v>
      </c>
      <c r="C840" s="292" t="s">
        <v>213</v>
      </c>
      <c r="E840" s="292" t="s">
        <v>214</v>
      </c>
      <c r="F840" s="405">
        <v>10174</v>
      </c>
      <c r="G840" s="292" t="s">
        <v>213</v>
      </c>
      <c r="I840" s="292" t="s">
        <v>49</v>
      </c>
      <c r="J840" s="292" t="s">
        <v>1539</v>
      </c>
      <c r="K840" s="292" t="s">
        <v>1540</v>
      </c>
      <c r="L840" s="292" t="s">
        <v>213</v>
      </c>
    </row>
    <row r="841" spans="1:12">
      <c r="A841" s="292" t="s">
        <v>49</v>
      </c>
      <c r="B841" s="405">
        <v>13738</v>
      </c>
      <c r="C841" s="292" t="s">
        <v>213</v>
      </c>
      <c r="E841" s="292" t="s">
        <v>214</v>
      </c>
      <c r="F841" s="405">
        <v>10175</v>
      </c>
      <c r="G841" s="292" t="s">
        <v>213</v>
      </c>
      <c r="I841" s="292" t="s">
        <v>49</v>
      </c>
      <c r="J841" s="292" t="s">
        <v>1541</v>
      </c>
      <c r="K841" s="292" t="s">
        <v>1541</v>
      </c>
      <c r="L841" s="292" t="s">
        <v>213</v>
      </c>
    </row>
    <row r="842" spans="1:12">
      <c r="A842" s="292" t="s">
        <v>49</v>
      </c>
      <c r="B842" s="405">
        <v>7846</v>
      </c>
      <c r="C842" s="292" t="s">
        <v>213</v>
      </c>
      <c r="E842" s="292" t="s">
        <v>214</v>
      </c>
      <c r="F842" s="405">
        <v>10176</v>
      </c>
      <c r="G842" s="292" t="s">
        <v>213</v>
      </c>
      <c r="I842" s="292" t="s">
        <v>49</v>
      </c>
      <c r="J842" s="292" t="s">
        <v>1542</v>
      </c>
      <c r="K842" s="292" t="s">
        <v>1542</v>
      </c>
      <c r="L842" s="292" t="s">
        <v>213</v>
      </c>
    </row>
    <row r="843" spans="1:12">
      <c r="A843" s="292" t="s">
        <v>49</v>
      </c>
      <c r="B843" s="405">
        <v>8079</v>
      </c>
      <c r="C843" s="292" t="s">
        <v>213</v>
      </c>
      <c r="E843" s="292" t="s">
        <v>214</v>
      </c>
      <c r="F843" s="405">
        <v>10177</v>
      </c>
      <c r="G843" s="292" t="s">
        <v>213</v>
      </c>
      <c r="I843" s="292" t="s">
        <v>49</v>
      </c>
      <c r="J843" s="292" t="s">
        <v>1543</v>
      </c>
      <c r="K843" s="292" t="s">
        <v>1543</v>
      </c>
      <c r="L843" s="292" t="s">
        <v>213</v>
      </c>
    </row>
    <row r="844" spans="1:12">
      <c r="A844" s="292" t="s">
        <v>49</v>
      </c>
      <c r="B844" s="405">
        <v>8320</v>
      </c>
      <c r="C844" s="292" t="s">
        <v>213</v>
      </c>
      <c r="E844" s="292" t="s">
        <v>214</v>
      </c>
      <c r="F844" s="405">
        <v>10178</v>
      </c>
      <c r="G844" s="292" t="s">
        <v>213</v>
      </c>
      <c r="I844" s="292" t="s">
        <v>49</v>
      </c>
      <c r="J844" s="292" t="s">
        <v>1544</v>
      </c>
      <c r="K844" s="292" t="s">
        <v>1544</v>
      </c>
      <c r="L844" s="292" t="s">
        <v>213</v>
      </c>
    </row>
    <row r="845" spans="1:12">
      <c r="A845" s="292" t="s">
        <v>49</v>
      </c>
      <c r="B845" s="405">
        <v>8751</v>
      </c>
      <c r="C845" s="292" t="s">
        <v>213</v>
      </c>
      <c r="E845" s="292" t="s">
        <v>214</v>
      </c>
      <c r="F845" s="405">
        <v>10179</v>
      </c>
      <c r="G845" s="292" t="s">
        <v>213</v>
      </c>
      <c r="I845" s="292" t="s">
        <v>49</v>
      </c>
      <c r="J845" s="292" t="s">
        <v>1545</v>
      </c>
      <c r="K845" s="292" t="s">
        <v>1546</v>
      </c>
      <c r="L845" s="292" t="s">
        <v>213</v>
      </c>
    </row>
    <row r="846" spans="1:12">
      <c r="A846" s="292" t="s">
        <v>49</v>
      </c>
      <c r="B846" s="405">
        <v>10017</v>
      </c>
      <c r="C846" s="292" t="s">
        <v>213</v>
      </c>
      <c r="E846" s="292" t="s">
        <v>214</v>
      </c>
      <c r="F846" s="405">
        <v>10199</v>
      </c>
      <c r="G846" s="292" t="s">
        <v>213</v>
      </c>
      <c r="I846" s="292" t="s">
        <v>49</v>
      </c>
      <c r="J846" s="292" t="s">
        <v>1547</v>
      </c>
      <c r="K846" s="292" t="s">
        <v>1548</v>
      </c>
      <c r="L846" s="292" t="s">
        <v>213</v>
      </c>
    </row>
    <row r="847" spans="1:12">
      <c r="A847" s="292" t="s">
        <v>49</v>
      </c>
      <c r="B847" s="405">
        <v>10173</v>
      </c>
      <c r="C847" s="292" t="s">
        <v>213</v>
      </c>
      <c r="E847" s="292" t="s">
        <v>214</v>
      </c>
      <c r="F847" s="405">
        <v>10270</v>
      </c>
      <c r="G847" s="292" t="s">
        <v>213</v>
      </c>
      <c r="I847" s="292" t="s">
        <v>49</v>
      </c>
      <c r="J847" s="292" t="s">
        <v>1549</v>
      </c>
      <c r="K847" s="292" t="s">
        <v>1550</v>
      </c>
      <c r="L847" s="292" t="s">
        <v>213</v>
      </c>
    </row>
    <row r="848" spans="1:12">
      <c r="A848" s="292" t="s">
        <v>49</v>
      </c>
      <c r="B848" s="405">
        <v>10578</v>
      </c>
      <c r="C848" s="292" t="s">
        <v>213</v>
      </c>
      <c r="E848" s="292" t="s">
        <v>214</v>
      </c>
      <c r="F848" s="405">
        <v>10271</v>
      </c>
      <c r="G848" s="292" t="s">
        <v>213</v>
      </c>
      <c r="I848" s="292" t="s">
        <v>49</v>
      </c>
      <c r="J848" s="292" t="s">
        <v>1551</v>
      </c>
      <c r="K848" s="292" t="s">
        <v>1552</v>
      </c>
      <c r="L848" s="292" t="s">
        <v>213</v>
      </c>
    </row>
    <row r="849" spans="1:12">
      <c r="A849" s="292" t="s">
        <v>49</v>
      </c>
      <c r="B849" s="405">
        <v>11946</v>
      </c>
      <c r="C849" s="292" t="s">
        <v>213</v>
      </c>
      <c r="E849" s="292" t="s">
        <v>214</v>
      </c>
      <c r="F849" s="405">
        <v>10278</v>
      </c>
      <c r="G849" s="292" t="s">
        <v>213</v>
      </c>
      <c r="I849" s="292" t="s">
        <v>49</v>
      </c>
      <c r="J849" s="292" t="s">
        <v>1553</v>
      </c>
      <c r="K849" s="292" t="s">
        <v>1553</v>
      </c>
      <c r="L849" s="292" t="s">
        <v>213</v>
      </c>
    </row>
    <row r="850" spans="1:12">
      <c r="A850" s="292" t="s">
        <v>49</v>
      </c>
      <c r="B850" s="405">
        <v>12086</v>
      </c>
      <c r="C850" s="292" t="s">
        <v>213</v>
      </c>
      <c r="E850" s="292" t="s">
        <v>214</v>
      </c>
      <c r="F850" s="405">
        <v>10279</v>
      </c>
      <c r="G850" s="292" t="s">
        <v>213</v>
      </c>
      <c r="I850" s="292" t="s">
        <v>49</v>
      </c>
      <c r="J850" s="292" t="s">
        <v>1554</v>
      </c>
      <c r="K850" s="292" t="s">
        <v>1554</v>
      </c>
      <c r="L850" s="292" t="s">
        <v>213</v>
      </c>
    </row>
    <row r="851" spans="1:12">
      <c r="A851" s="292" t="s">
        <v>49</v>
      </c>
      <c r="B851" s="405">
        <v>12466</v>
      </c>
      <c r="C851" s="292" t="s">
        <v>213</v>
      </c>
      <c r="E851" s="292" t="s">
        <v>214</v>
      </c>
      <c r="F851" s="405">
        <v>10280</v>
      </c>
      <c r="G851" s="292" t="s">
        <v>213</v>
      </c>
      <c r="I851" s="292" t="s">
        <v>49</v>
      </c>
      <c r="J851" s="292" t="s">
        <v>1555</v>
      </c>
      <c r="K851" s="292" t="s">
        <v>1556</v>
      </c>
      <c r="L851" s="292" t="s">
        <v>213</v>
      </c>
    </row>
    <row r="852" spans="1:12">
      <c r="A852" s="292" t="s">
        <v>49</v>
      </c>
      <c r="B852" s="405">
        <v>12578</v>
      </c>
      <c r="C852" s="292" t="s">
        <v>213</v>
      </c>
      <c r="E852" s="292" t="s">
        <v>214</v>
      </c>
      <c r="F852" s="405">
        <v>10282</v>
      </c>
      <c r="G852" s="292" t="s">
        <v>213</v>
      </c>
      <c r="I852" s="292" t="s">
        <v>49</v>
      </c>
      <c r="J852" s="292" t="s">
        <v>1557</v>
      </c>
      <c r="K852" s="292" t="s">
        <v>1557</v>
      </c>
      <c r="L852" s="292" t="s">
        <v>213</v>
      </c>
    </row>
    <row r="853" spans="1:12">
      <c r="A853" s="292" t="s">
        <v>49</v>
      </c>
      <c r="B853" s="405">
        <v>12924</v>
      </c>
      <c r="C853" s="292" t="s">
        <v>213</v>
      </c>
      <c r="E853" s="292" t="s">
        <v>214</v>
      </c>
      <c r="F853" s="405">
        <v>10452</v>
      </c>
      <c r="G853" s="292" t="s">
        <v>213</v>
      </c>
      <c r="I853" s="292" t="s">
        <v>49</v>
      </c>
      <c r="J853" s="292" t="s">
        <v>1558</v>
      </c>
      <c r="K853" s="292" t="s">
        <v>1558</v>
      </c>
      <c r="L853" s="292" t="s">
        <v>213</v>
      </c>
    </row>
    <row r="854" spans="1:12">
      <c r="A854" s="292" t="s">
        <v>49</v>
      </c>
      <c r="B854" s="405">
        <v>13112</v>
      </c>
      <c r="C854" s="292" t="s">
        <v>213</v>
      </c>
      <c r="E854" s="292" t="s">
        <v>214</v>
      </c>
      <c r="F854" s="405">
        <v>10453</v>
      </c>
      <c r="G854" s="292" t="s">
        <v>213</v>
      </c>
      <c r="I854" s="292" t="s">
        <v>49</v>
      </c>
      <c r="J854" s="292" t="s">
        <v>1559</v>
      </c>
      <c r="K854" s="292" t="s">
        <v>1560</v>
      </c>
      <c r="L854" s="292" t="s">
        <v>213</v>
      </c>
    </row>
    <row r="855" spans="1:12">
      <c r="A855" s="292" t="s">
        <v>49</v>
      </c>
      <c r="B855" s="405">
        <v>13415</v>
      </c>
      <c r="C855" s="292" t="s">
        <v>213</v>
      </c>
      <c r="E855" s="292" t="s">
        <v>214</v>
      </c>
      <c r="F855" s="405">
        <v>10456</v>
      </c>
      <c r="G855" s="292" t="s">
        <v>213</v>
      </c>
      <c r="I855" s="292" t="s">
        <v>49</v>
      </c>
      <c r="J855" s="292" t="s">
        <v>1561</v>
      </c>
      <c r="K855" s="292" t="s">
        <v>1562</v>
      </c>
      <c r="L855" s="292" t="s">
        <v>213</v>
      </c>
    </row>
    <row r="856" spans="1:12">
      <c r="A856" s="292" t="s">
        <v>49</v>
      </c>
      <c r="B856" s="405">
        <v>13744</v>
      </c>
      <c r="C856" s="292" t="s">
        <v>213</v>
      </c>
      <c r="E856" s="292" t="s">
        <v>214</v>
      </c>
      <c r="F856" s="405">
        <v>10457</v>
      </c>
      <c r="G856" s="292" t="s">
        <v>213</v>
      </c>
      <c r="I856" s="292" t="s">
        <v>49</v>
      </c>
      <c r="J856" s="292" t="s">
        <v>1563</v>
      </c>
      <c r="K856" s="292" t="s">
        <v>1563</v>
      </c>
      <c r="L856" s="292" t="s">
        <v>213</v>
      </c>
    </row>
    <row r="857" spans="1:12">
      <c r="A857" s="292" t="s">
        <v>49</v>
      </c>
      <c r="B857" s="405">
        <v>7847</v>
      </c>
      <c r="C857" s="292" t="s">
        <v>213</v>
      </c>
      <c r="E857" s="292" t="s">
        <v>214</v>
      </c>
      <c r="F857" s="405">
        <v>10458</v>
      </c>
      <c r="G857" s="292" t="s">
        <v>213</v>
      </c>
      <c r="I857" s="292" t="s">
        <v>49</v>
      </c>
      <c r="J857" s="292" t="s">
        <v>1564</v>
      </c>
      <c r="K857" s="292" t="s">
        <v>1564</v>
      </c>
      <c r="L857" s="292" t="s">
        <v>213</v>
      </c>
    </row>
    <row r="858" spans="1:12">
      <c r="A858" s="292" t="s">
        <v>49</v>
      </c>
      <c r="B858" s="405">
        <v>8087</v>
      </c>
      <c r="C858" s="292" t="s">
        <v>213</v>
      </c>
      <c r="E858" s="292" t="s">
        <v>214</v>
      </c>
      <c r="F858" s="405">
        <v>10459</v>
      </c>
      <c r="G858" s="292" t="s">
        <v>213</v>
      </c>
      <c r="I858" s="292" t="s">
        <v>49</v>
      </c>
      <c r="J858" s="292" t="s">
        <v>1565</v>
      </c>
      <c r="K858" s="292" t="s">
        <v>1565</v>
      </c>
      <c r="L858" s="292" t="s">
        <v>213</v>
      </c>
    </row>
    <row r="859" spans="1:12">
      <c r="A859" s="292" t="s">
        <v>49</v>
      </c>
      <c r="B859" s="405">
        <v>8322</v>
      </c>
      <c r="C859" s="292" t="s">
        <v>213</v>
      </c>
      <c r="E859" s="292" t="s">
        <v>214</v>
      </c>
      <c r="F859" s="405">
        <v>10460</v>
      </c>
      <c r="G859" s="292" t="s">
        <v>213</v>
      </c>
      <c r="I859" s="292" t="s">
        <v>49</v>
      </c>
      <c r="J859" s="292" t="s">
        <v>1566</v>
      </c>
      <c r="K859" s="292" t="s">
        <v>1567</v>
      </c>
      <c r="L859" s="292" t="s">
        <v>213</v>
      </c>
    </row>
    <row r="860" spans="1:12">
      <c r="A860" s="292" t="s">
        <v>49</v>
      </c>
      <c r="B860" s="405">
        <v>8752</v>
      </c>
      <c r="C860" s="292" t="s">
        <v>213</v>
      </c>
      <c r="E860" s="292" t="s">
        <v>214</v>
      </c>
      <c r="F860" s="405">
        <v>10467</v>
      </c>
      <c r="G860" s="292" t="s">
        <v>213</v>
      </c>
      <c r="I860" s="292" t="s">
        <v>49</v>
      </c>
      <c r="J860" s="292" t="s">
        <v>1568</v>
      </c>
      <c r="K860" s="292" t="s">
        <v>1568</v>
      </c>
      <c r="L860" s="292" t="s">
        <v>213</v>
      </c>
    </row>
    <row r="861" spans="1:12">
      <c r="A861" s="292" t="s">
        <v>49</v>
      </c>
      <c r="B861" s="405">
        <v>10018</v>
      </c>
      <c r="C861" s="292" t="s">
        <v>213</v>
      </c>
      <c r="E861" s="292" t="s">
        <v>214</v>
      </c>
      <c r="F861" s="405">
        <v>10469</v>
      </c>
      <c r="G861" s="292" t="s">
        <v>213</v>
      </c>
      <c r="I861" s="292" t="s">
        <v>49</v>
      </c>
      <c r="J861" s="292" t="s">
        <v>1569</v>
      </c>
      <c r="K861" s="292" t="s">
        <v>1569</v>
      </c>
      <c r="L861" s="292" t="s">
        <v>213</v>
      </c>
    </row>
    <row r="862" spans="1:12">
      <c r="A862" s="292" t="s">
        <v>49</v>
      </c>
      <c r="B862" s="405">
        <v>10174</v>
      </c>
      <c r="C862" s="292" t="s">
        <v>213</v>
      </c>
      <c r="E862" s="292" t="s">
        <v>214</v>
      </c>
      <c r="F862" s="405">
        <v>10470</v>
      </c>
      <c r="G862" s="292" t="s">
        <v>213</v>
      </c>
      <c r="I862" s="292" t="s">
        <v>49</v>
      </c>
      <c r="J862" s="292" t="s">
        <v>1570</v>
      </c>
      <c r="K862" s="292" t="s">
        <v>1570</v>
      </c>
      <c r="L862" s="292" t="s">
        <v>213</v>
      </c>
    </row>
    <row r="863" spans="1:12">
      <c r="A863" s="292" t="s">
        <v>49</v>
      </c>
      <c r="B863" s="405">
        <v>10579</v>
      </c>
      <c r="C863" s="292" t="s">
        <v>213</v>
      </c>
      <c r="E863" s="292" t="s">
        <v>214</v>
      </c>
      <c r="F863" s="405">
        <v>10471</v>
      </c>
      <c r="G863" s="292" t="s">
        <v>213</v>
      </c>
      <c r="I863" s="292" t="s">
        <v>49</v>
      </c>
      <c r="J863" s="292" t="s">
        <v>1571</v>
      </c>
      <c r="K863" s="292" t="s">
        <v>1572</v>
      </c>
      <c r="L863" s="292" t="s">
        <v>213</v>
      </c>
    </row>
    <row r="864" spans="1:12">
      <c r="A864" s="292" t="s">
        <v>49</v>
      </c>
      <c r="B864" s="405">
        <v>11948</v>
      </c>
      <c r="C864" s="292" t="s">
        <v>213</v>
      </c>
      <c r="E864" s="292" t="s">
        <v>214</v>
      </c>
      <c r="F864" s="405">
        <v>10475</v>
      </c>
      <c r="G864" s="292" t="s">
        <v>213</v>
      </c>
      <c r="I864" s="292" t="s">
        <v>49</v>
      </c>
      <c r="J864" s="292" t="s">
        <v>1573</v>
      </c>
      <c r="K864" s="292" t="s">
        <v>1574</v>
      </c>
      <c r="L864" s="292" t="s">
        <v>213</v>
      </c>
    </row>
    <row r="865" spans="1:12">
      <c r="A865" s="292" t="s">
        <v>49</v>
      </c>
      <c r="B865" s="405">
        <v>12090</v>
      </c>
      <c r="C865" s="292" t="s">
        <v>213</v>
      </c>
      <c r="E865" s="292" t="s">
        <v>214</v>
      </c>
      <c r="F865" s="405">
        <v>10505</v>
      </c>
      <c r="G865" s="292" t="s">
        <v>213</v>
      </c>
      <c r="I865" s="292" t="s">
        <v>49</v>
      </c>
      <c r="J865" s="292" t="s">
        <v>1575</v>
      </c>
      <c r="K865" s="292" t="s">
        <v>1575</v>
      </c>
      <c r="L865" s="292" t="s">
        <v>213</v>
      </c>
    </row>
    <row r="866" spans="1:12">
      <c r="A866" s="292" t="s">
        <v>49</v>
      </c>
      <c r="B866" s="405">
        <v>12472</v>
      </c>
      <c r="C866" s="292" t="s">
        <v>213</v>
      </c>
      <c r="E866" s="292" t="s">
        <v>214</v>
      </c>
      <c r="F866" s="405">
        <v>10506</v>
      </c>
      <c r="G866" s="292" t="s">
        <v>213</v>
      </c>
      <c r="I866" s="292" t="s">
        <v>49</v>
      </c>
      <c r="J866" s="292" t="s">
        <v>1576</v>
      </c>
      <c r="K866" s="292" t="s">
        <v>1577</v>
      </c>
      <c r="L866" s="292" t="s">
        <v>213</v>
      </c>
    </row>
    <row r="867" spans="1:12">
      <c r="A867" s="292" t="s">
        <v>49</v>
      </c>
      <c r="B867" s="405">
        <v>12580</v>
      </c>
      <c r="C867" s="292" t="s">
        <v>213</v>
      </c>
      <c r="E867" s="292" t="s">
        <v>214</v>
      </c>
      <c r="F867" s="405">
        <v>10509</v>
      </c>
      <c r="G867" s="292" t="s">
        <v>213</v>
      </c>
      <c r="I867" s="292" t="s">
        <v>49</v>
      </c>
      <c r="J867" s="292" t="s">
        <v>1578</v>
      </c>
      <c r="K867" s="292" t="s">
        <v>1578</v>
      </c>
      <c r="L867" s="292" t="s">
        <v>213</v>
      </c>
    </row>
    <row r="868" spans="1:12">
      <c r="A868" s="292" t="s">
        <v>49</v>
      </c>
      <c r="B868" s="405">
        <v>12933</v>
      </c>
      <c r="C868" s="292" t="s">
        <v>213</v>
      </c>
      <c r="E868" s="292" t="s">
        <v>214</v>
      </c>
      <c r="F868" s="405">
        <v>10516</v>
      </c>
      <c r="G868" s="292" t="s">
        <v>213</v>
      </c>
      <c r="I868" s="292" t="s">
        <v>49</v>
      </c>
      <c r="J868" s="292" t="s">
        <v>1579</v>
      </c>
      <c r="K868" s="292" t="s">
        <v>1579</v>
      </c>
      <c r="L868" s="292" t="s">
        <v>213</v>
      </c>
    </row>
    <row r="869" spans="1:12">
      <c r="A869" s="292" t="s">
        <v>49</v>
      </c>
      <c r="B869" s="405">
        <v>13117</v>
      </c>
      <c r="C869" s="292" t="s">
        <v>213</v>
      </c>
      <c r="E869" s="292" t="s">
        <v>214</v>
      </c>
      <c r="F869" s="405">
        <v>10518</v>
      </c>
      <c r="G869" s="292" t="s">
        <v>213</v>
      </c>
      <c r="I869" s="292" t="s">
        <v>49</v>
      </c>
      <c r="J869" s="292" t="s">
        <v>1580</v>
      </c>
      <c r="K869" s="292" t="s">
        <v>1580</v>
      </c>
      <c r="L869" s="292" t="s">
        <v>213</v>
      </c>
    </row>
    <row r="870" spans="1:12">
      <c r="A870" s="292" t="s">
        <v>49</v>
      </c>
      <c r="B870" s="405">
        <v>13425</v>
      </c>
      <c r="C870" s="292" t="s">
        <v>213</v>
      </c>
      <c r="E870" s="292" t="s">
        <v>214</v>
      </c>
      <c r="F870" s="405">
        <v>10519</v>
      </c>
      <c r="G870" s="292" t="s">
        <v>213</v>
      </c>
      <c r="I870" s="292" t="s">
        <v>49</v>
      </c>
      <c r="J870" s="292" t="s">
        <v>1581</v>
      </c>
      <c r="K870" s="292" t="s">
        <v>1581</v>
      </c>
      <c r="L870" s="292" t="s">
        <v>213</v>
      </c>
    </row>
    <row r="871" spans="1:12">
      <c r="A871" s="292" t="s">
        <v>49</v>
      </c>
      <c r="B871" s="405">
        <v>13758</v>
      </c>
      <c r="C871" s="292" t="s">
        <v>213</v>
      </c>
      <c r="E871" s="292" t="s">
        <v>214</v>
      </c>
      <c r="F871" s="405">
        <v>10524</v>
      </c>
      <c r="G871" s="292" t="s">
        <v>213</v>
      </c>
      <c r="I871" s="292" t="s">
        <v>49</v>
      </c>
      <c r="J871" s="292" t="s">
        <v>1582</v>
      </c>
      <c r="K871" s="292" t="s">
        <v>1582</v>
      </c>
      <c r="L871" s="292" t="s">
        <v>213</v>
      </c>
    </row>
    <row r="872" spans="1:12">
      <c r="A872" s="292" t="s">
        <v>49</v>
      </c>
      <c r="B872" s="405">
        <v>7848</v>
      </c>
      <c r="C872" s="292" t="s">
        <v>213</v>
      </c>
      <c r="E872" s="292" t="s">
        <v>214</v>
      </c>
      <c r="F872" s="405">
        <v>10526</v>
      </c>
      <c r="G872" s="292" t="s">
        <v>213</v>
      </c>
      <c r="I872" s="292" t="s">
        <v>49</v>
      </c>
      <c r="J872" s="292" t="s">
        <v>1583</v>
      </c>
      <c r="K872" s="292" t="s">
        <v>1583</v>
      </c>
      <c r="L872" s="292" t="s">
        <v>213</v>
      </c>
    </row>
    <row r="873" spans="1:12">
      <c r="A873" s="292" t="s">
        <v>49</v>
      </c>
      <c r="B873" s="405">
        <v>8088</v>
      </c>
      <c r="C873" s="292" t="s">
        <v>213</v>
      </c>
      <c r="E873" s="292" t="s">
        <v>214</v>
      </c>
      <c r="F873" s="405">
        <v>10536</v>
      </c>
      <c r="G873" s="292" t="s">
        <v>213</v>
      </c>
      <c r="I873" s="292" t="s">
        <v>49</v>
      </c>
      <c r="J873" s="292" t="s">
        <v>1584</v>
      </c>
      <c r="K873" s="292" t="s">
        <v>1584</v>
      </c>
      <c r="L873" s="292" t="s">
        <v>213</v>
      </c>
    </row>
    <row r="874" spans="1:12">
      <c r="A874" s="292" t="s">
        <v>49</v>
      </c>
      <c r="B874" s="405">
        <v>8326</v>
      </c>
      <c r="C874" s="292" t="s">
        <v>213</v>
      </c>
      <c r="E874" s="292" t="s">
        <v>214</v>
      </c>
      <c r="F874" s="405">
        <v>10541</v>
      </c>
      <c r="G874" s="292" t="s">
        <v>213</v>
      </c>
      <c r="I874" s="292" t="s">
        <v>49</v>
      </c>
      <c r="J874" s="292" t="s">
        <v>1585</v>
      </c>
      <c r="K874" s="292" t="s">
        <v>1585</v>
      </c>
      <c r="L874" s="292" t="s">
        <v>213</v>
      </c>
    </row>
    <row r="875" spans="1:12">
      <c r="A875" s="292" t="s">
        <v>49</v>
      </c>
      <c r="B875" s="405">
        <v>8757</v>
      </c>
      <c r="C875" s="292" t="s">
        <v>213</v>
      </c>
      <c r="E875" s="292" t="s">
        <v>214</v>
      </c>
      <c r="F875" s="405">
        <v>10542</v>
      </c>
      <c r="G875" s="292" t="s">
        <v>213</v>
      </c>
      <c r="I875" s="292" t="s">
        <v>49</v>
      </c>
      <c r="J875" s="292" t="s">
        <v>1586</v>
      </c>
      <c r="K875" s="292" t="s">
        <v>1587</v>
      </c>
      <c r="L875" s="292" t="s">
        <v>213</v>
      </c>
    </row>
    <row r="876" spans="1:12">
      <c r="A876" s="292" t="s">
        <v>49</v>
      </c>
      <c r="B876" s="405">
        <v>10019</v>
      </c>
      <c r="C876" s="292" t="s">
        <v>213</v>
      </c>
      <c r="E876" s="292" t="s">
        <v>214</v>
      </c>
      <c r="F876" s="405">
        <v>10552</v>
      </c>
      <c r="G876" s="292" t="s">
        <v>213</v>
      </c>
      <c r="I876" s="292" t="s">
        <v>49</v>
      </c>
      <c r="J876" s="292" t="s">
        <v>1588</v>
      </c>
      <c r="K876" s="292" t="s">
        <v>1588</v>
      </c>
      <c r="L876" s="292" t="s">
        <v>213</v>
      </c>
    </row>
    <row r="877" spans="1:12">
      <c r="A877" s="292" t="s">
        <v>49</v>
      </c>
      <c r="B877" s="405">
        <v>10175</v>
      </c>
      <c r="C877" s="292" t="s">
        <v>213</v>
      </c>
      <c r="E877" s="292" t="s">
        <v>214</v>
      </c>
      <c r="F877" s="405">
        <v>10560</v>
      </c>
      <c r="G877" s="292" t="s">
        <v>213</v>
      </c>
      <c r="I877" s="292" t="s">
        <v>49</v>
      </c>
      <c r="J877" s="292" t="s">
        <v>1589</v>
      </c>
      <c r="K877" s="292" t="s">
        <v>1589</v>
      </c>
      <c r="L877" s="292" t="s">
        <v>213</v>
      </c>
    </row>
    <row r="878" spans="1:12">
      <c r="A878" s="292" t="s">
        <v>49</v>
      </c>
      <c r="B878" s="405">
        <v>10588</v>
      </c>
      <c r="C878" s="292" t="s">
        <v>213</v>
      </c>
      <c r="E878" s="292" t="s">
        <v>214</v>
      </c>
      <c r="F878" s="405">
        <v>10566</v>
      </c>
      <c r="G878" s="292" t="s">
        <v>213</v>
      </c>
      <c r="I878" s="292" t="s">
        <v>49</v>
      </c>
      <c r="J878" s="292" t="s">
        <v>1590</v>
      </c>
      <c r="K878" s="292" t="s">
        <v>1591</v>
      </c>
      <c r="L878" s="292" t="s">
        <v>213</v>
      </c>
    </row>
    <row r="879" spans="1:12">
      <c r="A879" s="292" t="s">
        <v>49</v>
      </c>
      <c r="B879" s="405">
        <v>11949</v>
      </c>
      <c r="C879" s="292" t="s">
        <v>213</v>
      </c>
      <c r="E879" s="292" t="s">
        <v>214</v>
      </c>
      <c r="F879" s="405">
        <v>10576</v>
      </c>
      <c r="G879" s="292" t="s">
        <v>213</v>
      </c>
      <c r="I879" s="292" t="s">
        <v>49</v>
      </c>
      <c r="J879" s="292" t="s">
        <v>1592</v>
      </c>
      <c r="K879" s="292" t="s">
        <v>1593</v>
      </c>
      <c r="L879" s="292" t="s">
        <v>213</v>
      </c>
    </row>
    <row r="880" spans="1:12">
      <c r="A880" s="292" t="s">
        <v>49</v>
      </c>
      <c r="B880" s="405">
        <v>12106</v>
      </c>
      <c r="C880" s="292" t="s">
        <v>213</v>
      </c>
      <c r="E880" s="292" t="s">
        <v>214</v>
      </c>
      <c r="F880" s="405">
        <v>10578</v>
      </c>
      <c r="G880" s="292" t="s">
        <v>213</v>
      </c>
      <c r="I880" s="292" t="s">
        <v>49</v>
      </c>
      <c r="J880" s="292" t="s">
        <v>1594</v>
      </c>
      <c r="K880" s="292" t="s">
        <v>1595</v>
      </c>
      <c r="L880" s="292" t="s">
        <v>213</v>
      </c>
    </row>
    <row r="881" spans="1:12">
      <c r="A881" s="292" t="s">
        <v>49</v>
      </c>
      <c r="B881" s="405">
        <v>12473</v>
      </c>
      <c r="C881" s="292" t="s">
        <v>213</v>
      </c>
      <c r="E881" s="292" t="s">
        <v>214</v>
      </c>
      <c r="F881" s="405">
        <v>10579</v>
      </c>
      <c r="G881" s="292" t="s">
        <v>213</v>
      </c>
      <c r="I881" s="292" t="s">
        <v>49</v>
      </c>
      <c r="J881" s="292" t="s">
        <v>1596</v>
      </c>
      <c r="K881" s="292" t="s">
        <v>1597</v>
      </c>
      <c r="L881" s="292" t="s">
        <v>213</v>
      </c>
    </row>
    <row r="882" spans="1:12">
      <c r="A882" s="292" t="s">
        <v>49</v>
      </c>
      <c r="B882" s="405">
        <v>12582</v>
      </c>
      <c r="C882" s="292" t="s">
        <v>213</v>
      </c>
      <c r="E882" s="292" t="s">
        <v>214</v>
      </c>
      <c r="F882" s="405">
        <v>10588</v>
      </c>
      <c r="G882" s="292" t="s">
        <v>213</v>
      </c>
      <c r="I882" s="292" t="s">
        <v>49</v>
      </c>
      <c r="J882" s="292" t="s">
        <v>1598</v>
      </c>
      <c r="K882" s="292" t="s">
        <v>1599</v>
      </c>
      <c r="L882" s="292" t="s">
        <v>213</v>
      </c>
    </row>
    <row r="883" spans="1:12">
      <c r="A883" s="292" t="s">
        <v>49</v>
      </c>
      <c r="B883" s="405">
        <v>12946</v>
      </c>
      <c r="C883" s="292" t="s">
        <v>213</v>
      </c>
      <c r="E883" s="292" t="s">
        <v>214</v>
      </c>
      <c r="F883" s="405">
        <v>10590</v>
      </c>
      <c r="G883" s="292" t="s">
        <v>213</v>
      </c>
      <c r="I883" s="292" t="s">
        <v>49</v>
      </c>
      <c r="J883" s="292" t="s">
        <v>1600</v>
      </c>
      <c r="K883" s="292" t="s">
        <v>1601</v>
      </c>
      <c r="L883" s="292" t="s">
        <v>213</v>
      </c>
    </row>
    <row r="884" spans="1:12">
      <c r="A884" s="292" t="s">
        <v>49</v>
      </c>
      <c r="B884" s="405">
        <v>13119</v>
      </c>
      <c r="C884" s="292" t="s">
        <v>213</v>
      </c>
      <c r="E884" s="292" t="s">
        <v>214</v>
      </c>
      <c r="F884" s="405">
        <v>10597</v>
      </c>
      <c r="G884" s="292" t="s">
        <v>213</v>
      </c>
      <c r="I884" s="292" t="s">
        <v>49</v>
      </c>
      <c r="J884" s="292" t="s">
        <v>1602</v>
      </c>
      <c r="K884" s="292" t="s">
        <v>1603</v>
      </c>
      <c r="L884" s="292" t="s">
        <v>213</v>
      </c>
    </row>
    <row r="885" spans="1:12">
      <c r="A885" s="292" t="s">
        <v>49</v>
      </c>
      <c r="B885" s="405">
        <v>13428</v>
      </c>
      <c r="C885" s="292" t="s">
        <v>213</v>
      </c>
      <c r="E885" s="292" t="s">
        <v>214</v>
      </c>
      <c r="F885" s="405">
        <v>10916</v>
      </c>
      <c r="G885" s="292" t="s">
        <v>213</v>
      </c>
      <c r="I885" s="292" t="s">
        <v>49</v>
      </c>
      <c r="J885" s="292" t="s">
        <v>1604</v>
      </c>
      <c r="K885" s="292" t="s">
        <v>1605</v>
      </c>
      <c r="L885" s="292" t="s">
        <v>213</v>
      </c>
    </row>
    <row r="886" spans="1:12">
      <c r="A886" s="292" t="s">
        <v>49</v>
      </c>
      <c r="B886" s="405">
        <v>13777</v>
      </c>
      <c r="C886" s="292" t="s">
        <v>213</v>
      </c>
      <c r="E886" s="292" t="s">
        <v>214</v>
      </c>
      <c r="F886" s="405">
        <v>10919</v>
      </c>
      <c r="G886" s="292" t="s">
        <v>213</v>
      </c>
      <c r="I886" s="292" t="s">
        <v>49</v>
      </c>
      <c r="J886" s="292" t="s">
        <v>1606</v>
      </c>
      <c r="K886" s="292" t="s">
        <v>1607</v>
      </c>
      <c r="L886" s="292" t="s">
        <v>213</v>
      </c>
    </row>
    <row r="887" spans="1:12">
      <c r="A887" s="292" t="s">
        <v>49</v>
      </c>
      <c r="B887" s="405">
        <v>7849</v>
      </c>
      <c r="C887" s="292" t="s">
        <v>213</v>
      </c>
      <c r="E887" s="292" t="s">
        <v>214</v>
      </c>
      <c r="F887" s="405">
        <v>10922</v>
      </c>
      <c r="G887" s="292" t="s">
        <v>213</v>
      </c>
      <c r="I887" s="292" t="s">
        <v>49</v>
      </c>
      <c r="J887" s="292" t="s">
        <v>1608</v>
      </c>
      <c r="K887" s="292" t="s">
        <v>1609</v>
      </c>
      <c r="L887" s="292" t="s">
        <v>213</v>
      </c>
    </row>
    <row r="888" spans="1:12">
      <c r="A888" s="292" t="s">
        <v>49</v>
      </c>
      <c r="B888" s="405">
        <v>8089</v>
      </c>
      <c r="C888" s="292" t="s">
        <v>213</v>
      </c>
      <c r="E888" s="292" t="s">
        <v>214</v>
      </c>
      <c r="F888" s="405">
        <v>10924</v>
      </c>
      <c r="G888" s="292" t="s">
        <v>213</v>
      </c>
      <c r="I888" s="292" t="s">
        <v>49</v>
      </c>
      <c r="J888" s="292" t="s">
        <v>1610</v>
      </c>
      <c r="K888" s="292" t="s">
        <v>1611</v>
      </c>
      <c r="L888" s="292" t="s">
        <v>213</v>
      </c>
    </row>
    <row r="889" spans="1:12">
      <c r="A889" s="292" t="s">
        <v>49</v>
      </c>
      <c r="B889" s="405">
        <v>8328</v>
      </c>
      <c r="C889" s="292" t="s">
        <v>213</v>
      </c>
      <c r="E889" s="292" t="s">
        <v>214</v>
      </c>
      <c r="F889" s="405">
        <v>10925</v>
      </c>
      <c r="G889" s="292" t="s">
        <v>213</v>
      </c>
      <c r="I889" s="292" t="s">
        <v>49</v>
      </c>
      <c r="J889" s="292" t="s">
        <v>1612</v>
      </c>
      <c r="K889" s="292" t="s">
        <v>1613</v>
      </c>
      <c r="L889" s="292" t="s">
        <v>213</v>
      </c>
    </row>
    <row r="890" spans="1:12">
      <c r="A890" s="292" t="s">
        <v>49</v>
      </c>
      <c r="B890" s="405">
        <v>8758</v>
      </c>
      <c r="C890" s="292" t="s">
        <v>213</v>
      </c>
      <c r="E890" s="292" t="s">
        <v>214</v>
      </c>
      <c r="F890" s="405">
        <v>10930</v>
      </c>
      <c r="G890" s="292" t="s">
        <v>213</v>
      </c>
      <c r="I890" s="292" t="s">
        <v>49</v>
      </c>
      <c r="J890" s="292" t="s">
        <v>1614</v>
      </c>
      <c r="K890" s="292" t="s">
        <v>1615</v>
      </c>
      <c r="L890" s="292" t="s">
        <v>213</v>
      </c>
    </row>
    <row r="891" spans="1:12">
      <c r="A891" s="292" t="s">
        <v>49</v>
      </c>
      <c r="B891" s="405">
        <v>10020</v>
      </c>
      <c r="C891" s="292" t="s">
        <v>213</v>
      </c>
      <c r="E891" s="292" t="s">
        <v>214</v>
      </c>
      <c r="F891" s="405">
        <v>10931</v>
      </c>
      <c r="G891" s="292" t="s">
        <v>213</v>
      </c>
      <c r="I891" s="292" t="s">
        <v>49</v>
      </c>
      <c r="J891" s="292" t="s">
        <v>1616</v>
      </c>
      <c r="K891" s="292" t="s">
        <v>1617</v>
      </c>
      <c r="L891" s="292" t="s">
        <v>213</v>
      </c>
    </row>
    <row r="892" spans="1:12">
      <c r="A892" s="292" t="s">
        <v>49</v>
      </c>
      <c r="B892" s="405">
        <v>10176</v>
      </c>
      <c r="C892" s="292" t="s">
        <v>213</v>
      </c>
      <c r="E892" s="292" t="s">
        <v>214</v>
      </c>
      <c r="F892" s="405">
        <v>10933</v>
      </c>
      <c r="G892" s="292" t="s">
        <v>213</v>
      </c>
      <c r="I892" s="292" t="s">
        <v>49</v>
      </c>
      <c r="J892" s="292" t="s">
        <v>1618</v>
      </c>
      <c r="K892" s="292" t="s">
        <v>1619</v>
      </c>
      <c r="L892" s="292" t="s">
        <v>213</v>
      </c>
    </row>
    <row r="893" spans="1:12">
      <c r="A893" s="292" t="s">
        <v>49</v>
      </c>
      <c r="B893" s="405">
        <v>10590</v>
      </c>
      <c r="C893" s="292" t="s">
        <v>213</v>
      </c>
      <c r="E893" s="292" t="s">
        <v>214</v>
      </c>
      <c r="F893" s="405">
        <v>10958</v>
      </c>
      <c r="G893" s="292" t="s">
        <v>213</v>
      </c>
      <c r="I893" s="292" t="s">
        <v>49</v>
      </c>
      <c r="J893" s="292" t="s">
        <v>1620</v>
      </c>
      <c r="K893" s="292" t="s">
        <v>1620</v>
      </c>
      <c r="L893" s="292" t="s">
        <v>213</v>
      </c>
    </row>
    <row r="894" spans="1:12">
      <c r="A894" s="292" t="s">
        <v>49</v>
      </c>
      <c r="B894" s="405">
        <v>11952</v>
      </c>
      <c r="C894" s="292" t="s">
        <v>213</v>
      </c>
      <c r="E894" s="292" t="s">
        <v>214</v>
      </c>
      <c r="F894" s="405">
        <v>10963</v>
      </c>
      <c r="G894" s="292" t="s">
        <v>213</v>
      </c>
      <c r="I894" s="292" t="s">
        <v>49</v>
      </c>
      <c r="J894" s="292" t="s">
        <v>1621</v>
      </c>
      <c r="K894" s="292" t="s">
        <v>1622</v>
      </c>
      <c r="L894" s="292" t="s">
        <v>213</v>
      </c>
    </row>
    <row r="895" spans="1:12">
      <c r="A895" s="292" t="s">
        <v>49</v>
      </c>
      <c r="B895" s="405">
        <v>12115</v>
      </c>
      <c r="C895" s="292" t="s">
        <v>213</v>
      </c>
      <c r="E895" s="292" t="s">
        <v>214</v>
      </c>
      <c r="F895" s="405">
        <v>10964</v>
      </c>
      <c r="G895" s="292" t="s">
        <v>213</v>
      </c>
      <c r="I895" s="292" t="s">
        <v>49</v>
      </c>
      <c r="J895" s="292" t="s">
        <v>1623</v>
      </c>
      <c r="K895" s="292" t="s">
        <v>1624</v>
      </c>
      <c r="L895" s="292" t="s">
        <v>213</v>
      </c>
    </row>
    <row r="896" spans="1:12">
      <c r="A896" s="292" t="s">
        <v>49</v>
      </c>
      <c r="B896" s="405">
        <v>12477</v>
      </c>
      <c r="C896" s="292" t="s">
        <v>213</v>
      </c>
      <c r="E896" s="292" t="s">
        <v>214</v>
      </c>
      <c r="F896" s="405">
        <v>10968</v>
      </c>
      <c r="G896" s="292" t="s">
        <v>213</v>
      </c>
      <c r="I896" s="292" t="s">
        <v>49</v>
      </c>
      <c r="J896" s="292" t="s">
        <v>1625</v>
      </c>
      <c r="K896" s="292" t="s">
        <v>1626</v>
      </c>
      <c r="L896" s="292" t="s">
        <v>213</v>
      </c>
    </row>
    <row r="897" spans="1:12">
      <c r="A897" s="292" t="s">
        <v>49</v>
      </c>
      <c r="B897" s="405">
        <v>12585</v>
      </c>
      <c r="C897" s="292" t="s">
        <v>213</v>
      </c>
      <c r="E897" s="292" t="s">
        <v>214</v>
      </c>
      <c r="F897" s="405">
        <v>10973</v>
      </c>
      <c r="G897" s="292" t="s">
        <v>213</v>
      </c>
      <c r="I897" s="292" t="s">
        <v>49</v>
      </c>
      <c r="J897" s="292" t="s">
        <v>1627</v>
      </c>
      <c r="K897" s="292" t="s">
        <v>1628</v>
      </c>
      <c r="L897" s="292" t="s">
        <v>213</v>
      </c>
    </row>
    <row r="898" spans="1:12">
      <c r="A898" s="292" t="s">
        <v>49</v>
      </c>
      <c r="B898" s="405">
        <v>12949</v>
      </c>
      <c r="C898" s="292" t="s">
        <v>213</v>
      </c>
      <c r="E898" s="292" t="s">
        <v>214</v>
      </c>
      <c r="F898" s="405">
        <v>10974</v>
      </c>
      <c r="G898" s="292" t="s">
        <v>213</v>
      </c>
      <c r="I898" s="292" t="s">
        <v>49</v>
      </c>
      <c r="J898" s="292" t="s">
        <v>1629</v>
      </c>
      <c r="K898" s="292" t="s">
        <v>1630</v>
      </c>
      <c r="L898" s="292" t="s">
        <v>213</v>
      </c>
    </row>
    <row r="899" spans="1:12">
      <c r="A899" s="292" t="s">
        <v>49</v>
      </c>
      <c r="B899" s="405">
        <v>13120</v>
      </c>
      <c r="C899" s="292" t="s">
        <v>213</v>
      </c>
      <c r="E899" s="292" t="s">
        <v>214</v>
      </c>
      <c r="F899" s="405">
        <v>10975</v>
      </c>
      <c r="G899" s="292" t="s">
        <v>213</v>
      </c>
      <c r="I899" s="292" t="s">
        <v>49</v>
      </c>
      <c r="J899" s="292" t="s">
        <v>1631</v>
      </c>
      <c r="K899" s="292" t="s">
        <v>1632</v>
      </c>
      <c r="L899" s="292" t="s">
        <v>213</v>
      </c>
    </row>
    <row r="900" spans="1:12">
      <c r="A900" s="292" t="s">
        <v>49</v>
      </c>
      <c r="B900" s="405">
        <v>13455</v>
      </c>
      <c r="C900" s="292" t="s">
        <v>213</v>
      </c>
      <c r="E900" s="292" t="s">
        <v>214</v>
      </c>
      <c r="F900" s="405">
        <v>10979</v>
      </c>
      <c r="G900" s="292" t="s">
        <v>213</v>
      </c>
      <c r="I900" s="292" t="s">
        <v>49</v>
      </c>
      <c r="J900" s="292" t="s">
        <v>1633</v>
      </c>
      <c r="K900" s="292" t="s">
        <v>1634</v>
      </c>
      <c r="L900" s="292" t="s">
        <v>213</v>
      </c>
    </row>
    <row r="901" spans="1:12">
      <c r="A901" s="292" t="s">
        <v>49</v>
      </c>
      <c r="B901" s="405">
        <v>13778</v>
      </c>
      <c r="C901" s="292" t="s">
        <v>213</v>
      </c>
      <c r="E901" s="292" t="s">
        <v>214</v>
      </c>
      <c r="F901" s="405">
        <v>10985</v>
      </c>
      <c r="G901" s="292" t="s">
        <v>213</v>
      </c>
      <c r="I901" s="292" t="s">
        <v>49</v>
      </c>
      <c r="J901" s="292" t="s">
        <v>1635</v>
      </c>
      <c r="K901" s="292" t="s">
        <v>1635</v>
      </c>
      <c r="L901" s="292" t="s">
        <v>213</v>
      </c>
    </row>
    <row r="902" spans="1:12">
      <c r="A902" s="292" t="s">
        <v>49</v>
      </c>
      <c r="B902" s="405">
        <v>7853</v>
      </c>
      <c r="C902" s="292" t="s">
        <v>213</v>
      </c>
      <c r="E902" s="292" t="s">
        <v>214</v>
      </c>
      <c r="F902" s="405">
        <v>10986</v>
      </c>
      <c r="G902" s="292" t="s">
        <v>213</v>
      </c>
      <c r="I902" s="292" t="s">
        <v>49</v>
      </c>
      <c r="J902" s="292" t="s">
        <v>1636</v>
      </c>
      <c r="K902" s="292" t="s">
        <v>1637</v>
      </c>
      <c r="L902" s="292" t="s">
        <v>213</v>
      </c>
    </row>
    <row r="903" spans="1:12">
      <c r="A903" s="292" t="s">
        <v>49</v>
      </c>
      <c r="B903" s="405">
        <v>8092</v>
      </c>
      <c r="C903" s="292" t="s">
        <v>213</v>
      </c>
      <c r="E903" s="292" t="s">
        <v>214</v>
      </c>
      <c r="F903" s="405">
        <v>10987</v>
      </c>
      <c r="G903" s="292" t="s">
        <v>213</v>
      </c>
      <c r="I903" s="292" t="s">
        <v>49</v>
      </c>
      <c r="J903" s="292" t="s">
        <v>1638</v>
      </c>
      <c r="K903" s="292" t="s">
        <v>1639</v>
      </c>
      <c r="L903" s="292" t="s">
        <v>213</v>
      </c>
    </row>
    <row r="904" spans="1:12">
      <c r="A904" s="292" t="s">
        <v>49</v>
      </c>
      <c r="B904" s="405">
        <v>8329</v>
      </c>
      <c r="C904" s="292" t="s">
        <v>213</v>
      </c>
      <c r="E904" s="292" t="s">
        <v>214</v>
      </c>
      <c r="F904" s="405">
        <v>10990</v>
      </c>
      <c r="G904" s="292" t="s">
        <v>213</v>
      </c>
      <c r="I904" s="292" t="s">
        <v>49</v>
      </c>
      <c r="J904" s="292" t="s">
        <v>1640</v>
      </c>
      <c r="K904" s="292" t="s">
        <v>1641</v>
      </c>
      <c r="L904" s="292" t="s">
        <v>213</v>
      </c>
    </row>
    <row r="905" spans="1:12">
      <c r="A905" s="292" t="s">
        <v>49</v>
      </c>
      <c r="B905" s="405">
        <v>8759</v>
      </c>
      <c r="C905" s="292" t="s">
        <v>213</v>
      </c>
      <c r="E905" s="292" t="s">
        <v>214</v>
      </c>
      <c r="F905" s="405">
        <v>10998</v>
      </c>
      <c r="G905" s="292" t="s">
        <v>213</v>
      </c>
      <c r="I905" s="292" t="s">
        <v>49</v>
      </c>
      <c r="J905" s="292" t="s">
        <v>1642</v>
      </c>
      <c r="K905" s="292" t="s">
        <v>1642</v>
      </c>
      <c r="L905" s="292" t="s">
        <v>213</v>
      </c>
    </row>
    <row r="906" spans="1:12">
      <c r="A906" s="292" t="s">
        <v>49</v>
      </c>
      <c r="B906" s="405">
        <v>10022</v>
      </c>
      <c r="C906" s="292" t="s">
        <v>213</v>
      </c>
      <c r="E906" s="292" t="s">
        <v>214</v>
      </c>
      <c r="F906" s="405">
        <v>11212</v>
      </c>
      <c r="G906" s="292" t="s">
        <v>213</v>
      </c>
      <c r="I906" s="292" t="s">
        <v>49</v>
      </c>
      <c r="J906" s="292" t="s">
        <v>1643</v>
      </c>
      <c r="K906" s="292" t="s">
        <v>1644</v>
      </c>
      <c r="L906" s="292" t="s">
        <v>213</v>
      </c>
    </row>
    <row r="907" spans="1:12">
      <c r="A907" s="292" t="s">
        <v>49</v>
      </c>
      <c r="B907" s="405">
        <v>10177</v>
      </c>
      <c r="C907" s="292" t="s">
        <v>213</v>
      </c>
      <c r="E907" s="292" t="s">
        <v>214</v>
      </c>
      <c r="F907" s="405">
        <v>11221</v>
      </c>
      <c r="G907" s="292" t="s">
        <v>213</v>
      </c>
      <c r="I907" s="292" t="s">
        <v>49</v>
      </c>
      <c r="J907" s="292" t="s">
        <v>1645</v>
      </c>
      <c r="K907" s="292" t="s">
        <v>1646</v>
      </c>
      <c r="L907" s="292" t="s">
        <v>213</v>
      </c>
    </row>
    <row r="908" spans="1:12">
      <c r="A908" s="292" t="s">
        <v>49</v>
      </c>
      <c r="B908" s="405">
        <v>10597</v>
      </c>
      <c r="C908" s="292" t="s">
        <v>213</v>
      </c>
      <c r="E908" s="292" t="s">
        <v>214</v>
      </c>
      <c r="F908" s="405">
        <v>11226</v>
      </c>
      <c r="G908" s="292" t="s">
        <v>213</v>
      </c>
      <c r="I908" s="292" t="s">
        <v>49</v>
      </c>
      <c r="J908" s="292" t="s">
        <v>1647</v>
      </c>
      <c r="K908" s="292" t="s">
        <v>1647</v>
      </c>
      <c r="L908" s="292" t="s">
        <v>213</v>
      </c>
    </row>
    <row r="909" spans="1:12">
      <c r="A909" s="292" t="s">
        <v>49</v>
      </c>
      <c r="B909" s="405">
        <v>11954</v>
      </c>
      <c r="C909" s="292" t="s">
        <v>213</v>
      </c>
      <c r="E909" s="292" t="s">
        <v>214</v>
      </c>
      <c r="F909" s="405">
        <v>11239</v>
      </c>
      <c r="G909" s="292" t="s">
        <v>213</v>
      </c>
      <c r="I909" s="292" t="s">
        <v>49</v>
      </c>
      <c r="J909" s="292" t="s">
        <v>1648</v>
      </c>
      <c r="K909" s="292" t="s">
        <v>1648</v>
      </c>
      <c r="L909" s="292" t="s">
        <v>213</v>
      </c>
    </row>
    <row r="910" spans="1:12">
      <c r="A910" s="292" t="s">
        <v>49</v>
      </c>
      <c r="B910" s="405">
        <v>12118</v>
      </c>
      <c r="C910" s="292" t="s">
        <v>213</v>
      </c>
      <c r="E910" s="292" t="s">
        <v>214</v>
      </c>
      <c r="F910" s="405">
        <v>11569</v>
      </c>
      <c r="G910" s="292" t="s">
        <v>213</v>
      </c>
      <c r="I910" s="292" t="s">
        <v>49</v>
      </c>
      <c r="J910" s="292" t="s">
        <v>1649</v>
      </c>
      <c r="K910" s="292" t="s">
        <v>1649</v>
      </c>
      <c r="L910" s="292" t="s">
        <v>213</v>
      </c>
    </row>
    <row r="911" spans="1:12">
      <c r="A911" s="292" t="s">
        <v>49</v>
      </c>
      <c r="B911" s="405">
        <v>12482</v>
      </c>
      <c r="C911" s="292" t="s">
        <v>213</v>
      </c>
      <c r="E911" s="292" t="s">
        <v>214</v>
      </c>
      <c r="F911" s="405">
        <v>11792</v>
      </c>
      <c r="G911" s="292" t="s">
        <v>213</v>
      </c>
      <c r="I911" s="292" t="s">
        <v>49</v>
      </c>
      <c r="J911" s="292" t="s">
        <v>1650</v>
      </c>
      <c r="K911" s="292" t="s">
        <v>1651</v>
      </c>
      <c r="L911" s="292" t="s">
        <v>213</v>
      </c>
    </row>
    <row r="912" spans="1:12">
      <c r="A912" s="292" t="s">
        <v>49</v>
      </c>
      <c r="B912" s="405">
        <v>12592</v>
      </c>
      <c r="C912" s="292" t="s">
        <v>213</v>
      </c>
      <c r="E912" s="292" t="s">
        <v>214</v>
      </c>
      <c r="F912" s="405">
        <v>11930</v>
      </c>
      <c r="G912" s="292" t="s">
        <v>213</v>
      </c>
      <c r="I912" s="292" t="s">
        <v>49</v>
      </c>
      <c r="J912" s="292" t="s">
        <v>1652</v>
      </c>
      <c r="K912" s="292" t="s">
        <v>1653</v>
      </c>
      <c r="L912" s="292" t="s">
        <v>213</v>
      </c>
    </row>
    <row r="913" spans="1:12">
      <c r="A913" s="292" t="s">
        <v>49</v>
      </c>
      <c r="B913" s="405">
        <v>12953</v>
      </c>
      <c r="C913" s="292" t="s">
        <v>213</v>
      </c>
      <c r="E913" s="292" t="s">
        <v>214</v>
      </c>
      <c r="F913" s="405">
        <v>11932</v>
      </c>
      <c r="G913" s="292" t="s">
        <v>213</v>
      </c>
      <c r="I913" s="292" t="s">
        <v>49</v>
      </c>
      <c r="J913" s="292" t="s">
        <v>1654</v>
      </c>
      <c r="K913" s="292" t="s">
        <v>1654</v>
      </c>
      <c r="L913" s="292" t="s">
        <v>213</v>
      </c>
    </row>
    <row r="914" spans="1:12">
      <c r="A914" s="292" t="s">
        <v>49</v>
      </c>
      <c r="B914" s="405">
        <v>13121</v>
      </c>
      <c r="C914" s="292" t="s">
        <v>213</v>
      </c>
      <c r="E914" s="292" t="s">
        <v>214</v>
      </c>
      <c r="F914" s="405">
        <v>11933</v>
      </c>
      <c r="G914" s="292" t="s">
        <v>213</v>
      </c>
      <c r="I914" s="292" t="s">
        <v>49</v>
      </c>
      <c r="J914" s="292" t="s">
        <v>1655</v>
      </c>
      <c r="K914" s="292" t="s">
        <v>1656</v>
      </c>
      <c r="L914" s="292" t="s">
        <v>213</v>
      </c>
    </row>
    <row r="915" spans="1:12">
      <c r="A915" s="292" t="s">
        <v>49</v>
      </c>
      <c r="B915" s="405">
        <v>13456</v>
      </c>
      <c r="C915" s="292" t="s">
        <v>213</v>
      </c>
      <c r="E915" s="292" t="s">
        <v>214</v>
      </c>
      <c r="F915" s="405">
        <v>11935</v>
      </c>
      <c r="G915" s="292" t="s">
        <v>213</v>
      </c>
      <c r="I915" s="292" t="s">
        <v>49</v>
      </c>
      <c r="J915" s="292" t="s">
        <v>1657</v>
      </c>
      <c r="K915" s="292" t="s">
        <v>1657</v>
      </c>
      <c r="L915" s="292" t="s">
        <v>213</v>
      </c>
    </row>
    <row r="916" spans="1:12">
      <c r="A916" s="292" t="s">
        <v>49</v>
      </c>
      <c r="B916" s="405">
        <v>13784</v>
      </c>
      <c r="C916" s="292" t="s">
        <v>213</v>
      </c>
      <c r="E916" s="292" t="s">
        <v>214</v>
      </c>
      <c r="F916" s="405">
        <v>11937</v>
      </c>
      <c r="G916" s="292" t="s">
        <v>213</v>
      </c>
      <c r="I916" s="292" t="s">
        <v>49</v>
      </c>
      <c r="J916" s="292" t="s">
        <v>1658</v>
      </c>
      <c r="K916" s="292" t="s">
        <v>1658</v>
      </c>
      <c r="L916" s="292" t="s">
        <v>213</v>
      </c>
    </row>
    <row r="917" spans="1:12">
      <c r="A917" s="292" t="s">
        <v>49</v>
      </c>
      <c r="B917" s="405">
        <v>7855</v>
      </c>
      <c r="C917" s="292" t="s">
        <v>213</v>
      </c>
      <c r="E917" s="292" t="s">
        <v>214</v>
      </c>
      <c r="F917" s="405">
        <v>11939</v>
      </c>
      <c r="G917" s="292" t="s">
        <v>213</v>
      </c>
      <c r="I917" s="292" t="s">
        <v>49</v>
      </c>
      <c r="J917" s="292" t="s">
        <v>1659</v>
      </c>
      <c r="K917" s="292" t="s">
        <v>1660</v>
      </c>
      <c r="L917" s="292" t="s">
        <v>213</v>
      </c>
    </row>
    <row r="918" spans="1:12">
      <c r="A918" s="292" t="s">
        <v>49</v>
      </c>
      <c r="B918" s="405">
        <v>8095</v>
      </c>
      <c r="C918" s="292" t="s">
        <v>213</v>
      </c>
      <c r="E918" s="292" t="s">
        <v>214</v>
      </c>
      <c r="F918" s="405">
        <v>11941</v>
      </c>
      <c r="G918" s="292" t="s">
        <v>213</v>
      </c>
      <c r="I918" s="292" t="s">
        <v>49</v>
      </c>
      <c r="J918" s="292" t="s">
        <v>1661</v>
      </c>
      <c r="K918" s="292" t="s">
        <v>1661</v>
      </c>
      <c r="L918" s="292" t="s">
        <v>213</v>
      </c>
    </row>
    <row r="919" spans="1:12">
      <c r="A919" s="292" t="s">
        <v>49</v>
      </c>
      <c r="B919" s="405">
        <v>8330</v>
      </c>
      <c r="C919" s="292" t="s">
        <v>213</v>
      </c>
      <c r="E919" s="292" t="s">
        <v>214</v>
      </c>
      <c r="F919" s="405">
        <v>11942</v>
      </c>
      <c r="G919" s="292" t="s">
        <v>213</v>
      </c>
      <c r="I919" s="292" t="s">
        <v>49</v>
      </c>
      <c r="J919" s="292" t="s">
        <v>1662</v>
      </c>
      <c r="K919" s="292" t="s">
        <v>1662</v>
      </c>
      <c r="L919" s="292" t="s">
        <v>213</v>
      </c>
    </row>
    <row r="920" spans="1:12">
      <c r="A920" s="292" t="s">
        <v>49</v>
      </c>
      <c r="B920" s="405">
        <v>8802</v>
      </c>
      <c r="C920" s="292" t="s">
        <v>213</v>
      </c>
      <c r="E920" s="292" t="s">
        <v>214</v>
      </c>
      <c r="F920" s="405">
        <v>11944</v>
      </c>
      <c r="G920" s="292" t="s">
        <v>213</v>
      </c>
      <c r="I920" s="292" t="s">
        <v>49</v>
      </c>
      <c r="J920" s="292" t="s">
        <v>1663</v>
      </c>
      <c r="K920" s="292" t="s">
        <v>1664</v>
      </c>
      <c r="L920" s="292" t="s">
        <v>213</v>
      </c>
    </row>
    <row r="921" spans="1:12">
      <c r="A921" s="292" t="s">
        <v>49</v>
      </c>
      <c r="B921" s="405">
        <v>10029</v>
      </c>
      <c r="C921" s="292" t="s">
        <v>213</v>
      </c>
      <c r="E921" s="292" t="s">
        <v>214</v>
      </c>
      <c r="F921" s="405">
        <v>11946</v>
      </c>
      <c r="G921" s="292" t="s">
        <v>213</v>
      </c>
      <c r="I921" s="292" t="s">
        <v>49</v>
      </c>
      <c r="J921" s="292" t="s">
        <v>1665</v>
      </c>
      <c r="K921" s="292" t="s">
        <v>1666</v>
      </c>
      <c r="L921" s="292" t="s">
        <v>213</v>
      </c>
    </row>
    <row r="922" spans="1:12">
      <c r="A922" s="292" t="s">
        <v>49</v>
      </c>
      <c r="B922" s="405">
        <v>10178</v>
      </c>
      <c r="C922" s="292" t="s">
        <v>213</v>
      </c>
      <c r="E922" s="292" t="s">
        <v>214</v>
      </c>
      <c r="F922" s="405">
        <v>11948</v>
      </c>
      <c r="G922" s="292" t="s">
        <v>213</v>
      </c>
      <c r="I922" s="292" t="s">
        <v>49</v>
      </c>
      <c r="J922" s="292" t="s">
        <v>1667</v>
      </c>
      <c r="K922" s="292" t="s">
        <v>1668</v>
      </c>
      <c r="L922" s="292" t="s">
        <v>213</v>
      </c>
    </row>
    <row r="923" spans="1:12">
      <c r="A923" s="292" t="s">
        <v>49</v>
      </c>
      <c r="B923" s="405">
        <v>10916</v>
      </c>
      <c r="C923" s="292" t="s">
        <v>213</v>
      </c>
      <c r="E923" s="292" t="s">
        <v>214</v>
      </c>
      <c r="F923" s="405">
        <v>11949</v>
      </c>
      <c r="G923" s="292" t="s">
        <v>213</v>
      </c>
      <c r="I923" s="292" t="s">
        <v>49</v>
      </c>
      <c r="J923" s="292" t="s">
        <v>1669</v>
      </c>
      <c r="K923" s="292" t="s">
        <v>1670</v>
      </c>
      <c r="L923" s="292" t="s">
        <v>213</v>
      </c>
    </row>
    <row r="924" spans="1:12">
      <c r="A924" s="292" t="s">
        <v>49</v>
      </c>
      <c r="B924" s="405">
        <v>11955</v>
      </c>
      <c r="C924" s="292" t="s">
        <v>213</v>
      </c>
      <c r="E924" s="292" t="s">
        <v>214</v>
      </c>
      <c r="F924" s="405">
        <v>11952</v>
      </c>
      <c r="G924" s="292" t="s">
        <v>213</v>
      </c>
      <c r="I924" s="292" t="s">
        <v>49</v>
      </c>
      <c r="J924" s="292" t="s">
        <v>1671</v>
      </c>
      <c r="K924" s="292" t="s">
        <v>1671</v>
      </c>
      <c r="L924" s="292" t="s">
        <v>213</v>
      </c>
    </row>
    <row r="925" spans="1:12">
      <c r="A925" s="292" t="s">
        <v>49</v>
      </c>
      <c r="B925" s="405">
        <v>12123</v>
      </c>
      <c r="C925" s="292" t="s">
        <v>213</v>
      </c>
      <c r="E925" s="292" t="s">
        <v>214</v>
      </c>
      <c r="F925" s="405">
        <v>11954</v>
      </c>
      <c r="G925" s="292" t="s">
        <v>213</v>
      </c>
      <c r="I925" s="292" t="s">
        <v>49</v>
      </c>
      <c r="J925" s="292" t="s">
        <v>1672</v>
      </c>
      <c r="K925" s="292" t="s">
        <v>1673</v>
      </c>
      <c r="L925" s="292" t="s">
        <v>213</v>
      </c>
    </row>
    <row r="926" spans="1:12">
      <c r="A926" s="292" t="s">
        <v>49</v>
      </c>
      <c r="B926" s="405">
        <v>12484</v>
      </c>
      <c r="C926" s="292" t="s">
        <v>213</v>
      </c>
      <c r="E926" s="292" t="s">
        <v>214</v>
      </c>
      <c r="F926" s="405">
        <v>11955</v>
      </c>
      <c r="G926" s="292" t="s">
        <v>213</v>
      </c>
      <c r="I926" s="292" t="s">
        <v>49</v>
      </c>
      <c r="J926" s="292" t="s">
        <v>1674</v>
      </c>
      <c r="K926" s="292" t="s">
        <v>1674</v>
      </c>
      <c r="L926" s="292" t="s">
        <v>213</v>
      </c>
    </row>
    <row r="927" spans="1:12">
      <c r="A927" s="292" t="s">
        <v>49</v>
      </c>
      <c r="B927" s="405">
        <v>12594</v>
      </c>
      <c r="C927" s="292" t="s">
        <v>213</v>
      </c>
      <c r="E927" s="292" t="s">
        <v>214</v>
      </c>
      <c r="F927" s="405">
        <v>11956</v>
      </c>
      <c r="G927" s="292" t="s">
        <v>213</v>
      </c>
      <c r="I927" s="292" t="s">
        <v>49</v>
      </c>
      <c r="J927" s="292" t="s">
        <v>1675</v>
      </c>
      <c r="K927" s="292" t="s">
        <v>1676</v>
      </c>
      <c r="L927" s="292" t="s">
        <v>213</v>
      </c>
    </row>
    <row r="928" spans="1:12">
      <c r="A928" s="292" t="s">
        <v>49</v>
      </c>
      <c r="B928" s="405">
        <v>12958</v>
      </c>
      <c r="C928" s="292" t="s">
        <v>213</v>
      </c>
      <c r="E928" s="292" t="s">
        <v>214</v>
      </c>
      <c r="F928" s="405">
        <v>11957</v>
      </c>
      <c r="G928" s="292" t="s">
        <v>213</v>
      </c>
      <c r="I928" s="292" t="s">
        <v>49</v>
      </c>
      <c r="J928" s="292" t="s">
        <v>1677</v>
      </c>
      <c r="K928" s="292" t="s">
        <v>1677</v>
      </c>
      <c r="L928" s="292" t="s">
        <v>213</v>
      </c>
    </row>
    <row r="929" spans="1:12">
      <c r="A929" s="292" t="s">
        <v>49</v>
      </c>
      <c r="B929" s="405">
        <v>13126</v>
      </c>
      <c r="C929" s="292" t="s">
        <v>213</v>
      </c>
      <c r="E929" s="292" t="s">
        <v>214</v>
      </c>
      <c r="F929" s="405">
        <v>11958</v>
      </c>
      <c r="G929" s="292" t="s">
        <v>213</v>
      </c>
      <c r="I929" s="292" t="s">
        <v>49</v>
      </c>
      <c r="J929" s="292" t="s">
        <v>1678</v>
      </c>
      <c r="K929" s="292" t="s">
        <v>1679</v>
      </c>
      <c r="L929" s="292" t="s">
        <v>213</v>
      </c>
    </row>
    <row r="930" spans="1:12">
      <c r="A930" s="292" t="s">
        <v>49</v>
      </c>
      <c r="B930" s="405">
        <v>13461</v>
      </c>
      <c r="C930" s="292" t="s">
        <v>213</v>
      </c>
      <c r="E930" s="292" t="s">
        <v>214</v>
      </c>
      <c r="F930" s="405">
        <v>11959</v>
      </c>
      <c r="G930" s="292" t="s">
        <v>213</v>
      </c>
      <c r="I930" s="292" t="s">
        <v>49</v>
      </c>
      <c r="J930" s="292" t="s">
        <v>1680</v>
      </c>
      <c r="K930" s="292" t="s">
        <v>1681</v>
      </c>
      <c r="L930" s="292" t="s">
        <v>213</v>
      </c>
    </row>
    <row r="931" spans="1:12">
      <c r="A931" s="292" t="s">
        <v>49</v>
      </c>
      <c r="B931" s="405">
        <v>13794</v>
      </c>
      <c r="C931" s="292" t="s">
        <v>213</v>
      </c>
      <c r="E931" s="292" t="s">
        <v>214</v>
      </c>
      <c r="F931" s="405">
        <v>11960</v>
      </c>
      <c r="G931" s="292" t="s">
        <v>213</v>
      </c>
      <c r="I931" s="292" t="s">
        <v>49</v>
      </c>
      <c r="J931" s="292" t="s">
        <v>1682</v>
      </c>
      <c r="K931" s="292" t="s">
        <v>1682</v>
      </c>
      <c r="L931" s="292" t="s">
        <v>213</v>
      </c>
    </row>
    <row r="932" spans="1:12">
      <c r="A932" s="292" t="s">
        <v>49</v>
      </c>
      <c r="B932" s="405">
        <v>7856</v>
      </c>
      <c r="C932" s="292" t="s">
        <v>213</v>
      </c>
      <c r="E932" s="292" t="s">
        <v>214</v>
      </c>
      <c r="F932" s="405">
        <v>11961</v>
      </c>
      <c r="G932" s="292" t="s">
        <v>213</v>
      </c>
      <c r="I932" s="292" t="s">
        <v>49</v>
      </c>
      <c r="J932" s="292" t="s">
        <v>1683</v>
      </c>
      <c r="K932" s="292" t="s">
        <v>1684</v>
      </c>
      <c r="L932" s="292" t="s">
        <v>213</v>
      </c>
    </row>
    <row r="933" spans="1:12">
      <c r="A933" s="292" t="s">
        <v>49</v>
      </c>
      <c r="B933" s="405">
        <v>8098</v>
      </c>
      <c r="C933" s="292" t="s">
        <v>213</v>
      </c>
      <c r="E933" s="292" t="s">
        <v>214</v>
      </c>
      <c r="F933" s="405">
        <v>11962</v>
      </c>
      <c r="G933" s="292" t="s">
        <v>213</v>
      </c>
      <c r="I933" s="292" t="s">
        <v>49</v>
      </c>
      <c r="J933" s="292" t="s">
        <v>1685</v>
      </c>
      <c r="K933" s="292" t="s">
        <v>1686</v>
      </c>
      <c r="L933" s="292" t="s">
        <v>213</v>
      </c>
    </row>
    <row r="934" spans="1:12">
      <c r="A934" s="292" t="s">
        <v>49</v>
      </c>
      <c r="B934" s="405">
        <v>8341</v>
      </c>
      <c r="C934" s="292" t="s">
        <v>213</v>
      </c>
      <c r="E934" s="292" t="s">
        <v>214</v>
      </c>
      <c r="F934" s="405">
        <v>11963</v>
      </c>
      <c r="G934" s="292" t="s">
        <v>213</v>
      </c>
      <c r="I934" s="292" t="s">
        <v>49</v>
      </c>
      <c r="J934" s="292" t="s">
        <v>1687</v>
      </c>
      <c r="K934" s="292" t="s">
        <v>1687</v>
      </c>
      <c r="L934" s="292" t="s">
        <v>213</v>
      </c>
    </row>
    <row r="935" spans="1:12">
      <c r="A935" s="292" t="s">
        <v>49</v>
      </c>
      <c r="B935" s="405">
        <v>8804</v>
      </c>
      <c r="C935" s="292" t="s">
        <v>213</v>
      </c>
      <c r="E935" s="292" t="s">
        <v>214</v>
      </c>
      <c r="F935" s="405">
        <v>11968</v>
      </c>
      <c r="G935" s="292" t="s">
        <v>213</v>
      </c>
      <c r="I935" s="292" t="s">
        <v>49</v>
      </c>
      <c r="J935" s="292" t="s">
        <v>1688</v>
      </c>
      <c r="K935" s="292" t="s">
        <v>1689</v>
      </c>
      <c r="L935" s="292" t="s">
        <v>213</v>
      </c>
    </row>
    <row r="936" spans="1:12">
      <c r="A936" s="292" t="s">
        <v>49</v>
      </c>
      <c r="B936" s="405">
        <v>10036</v>
      </c>
      <c r="C936" s="292" t="s">
        <v>213</v>
      </c>
      <c r="E936" s="292" t="s">
        <v>214</v>
      </c>
      <c r="F936" s="405">
        <v>11970</v>
      </c>
      <c r="G936" s="292" t="s">
        <v>213</v>
      </c>
      <c r="I936" s="292" t="s">
        <v>49</v>
      </c>
      <c r="J936" s="292" t="s">
        <v>1690</v>
      </c>
      <c r="K936" s="292" t="s">
        <v>1690</v>
      </c>
      <c r="L936" s="292" t="s">
        <v>213</v>
      </c>
    </row>
    <row r="937" spans="1:12">
      <c r="A937" s="292" t="s">
        <v>49</v>
      </c>
      <c r="B937" s="405">
        <v>10179</v>
      </c>
      <c r="C937" s="292" t="s">
        <v>213</v>
      </c>
      <c r="E937" s="292" t="s">
        <v>214</v>
      </c>
      <c r="F937" s="405">
        <v>11971</v>
      </c>
      <c r="G937" s="292" t="s">
        <v>213</v>
      </c>
      <c r="I937" s="292" t="s">
        <v>49</v>
      </c>
      <c r="J937" s="292" t="s">
        <v>1691</v>
      </c>
      <c r="K937" s="292" t="s">
        <v>1691</v>
      </c>
      <c r="L937" s="292" t="s">
        <v>213</v>
      </c>
    </row>
    <row r="938" spans="1:12">
      <c r="A938" s="292" t="s">
        <v>49</v>
      </c>
      <c r="B938" s="405">
        <v>10919</v>
      </c>
      <c r="C938" s="292" t="s">
        <v>213</v>
      </c>
      <c r="E938" s="292" t="s">
        <v>214</v>
      </c>
      <c r="F938" s="405">
        <v>11972</v>
      </c>
      <c r="G938" s="292" t="s">
        <v>213</v>
      </c>
      <c r="I938" s="292" t="s">
        <v>49</v>
      </c>
      <c r="J938" s="292" t="s">
        <v>1692</v>
      </c>
      <c r="K938" s="292" t="s">
        <v>1693</v>
      </c>
      <c r="L938" s="292" t="s">
        <v>213</v>
      </c>
    </row>
    <row r="939" spans="1:12">
      <c r="A939" s="292" t="s">
        <v>49</v>
      </c>
      <c r="B939" s="405">
        <v>11956</v>
      </c>
      <c r="C939" s="292" t="s">
        <v>213</v>
      </c>
      <c r="E939" s="292" t="s">
        <v>214</v>
      </c>
      <c r="F939" s="405">
        <v>11975</v>
      </c>
      <c r="G939" s="292" t="s">
        <v>213</v>
      </c>
      <c r="I939" s="292" t="s">
        <v>49</v>
      </c>
      <c r="J939" s="292" t="s">
        <v>1694</v>
      </c>
      <c r="K939" s="292" t="s">
        <v>1694</v>
      </c>
      <c r="L939" s="292" t="s">
        <v>213</v>
      </c>
    </row>
    <row r="940" spans="1:12">
      <c r="A940" s="292" t="s">
        <v>49</v>
      </c>
      <c r="B940" s="405">
        <v>12132</v>
      </c>
      <c r="C940" s="292" t="s">
        <v>213</v>
      </c>
      <c r="E940" s="292" t="s">
        <v>214</v>
      </c>
      <c r="F940" s="405">
        <v>11976</v>
      </c>
      <c r="G940" s="292" t="s">
        <v>213</v>
      </c>
      <c r="I940" s="292" t="s">
        <v>49</v>
      </c>
      <c r="J940" s="292" t="s">
        <v>1695</v>
      </c>
      <c r="K940" s="292" t="s">
        <v>1695</v>
      </c>
      <c r="L940" s="292" t="s">
        <v>213</v>
      </c>
    </row>
    <row r="941" spans="1:12">
      <c r="A941" s="292" t="s">
        <v>49</v>
      </c>
      <c r="B941" s="405">
        <v>12486</v>
      </c>
      <c r="C941" s="292" t="s">
        <v>213</v>
      </c>
      <c r="E941" s="292" t="s">
        <v>214</v>
      </c>
      <c r="F941" s="405">
        <v>11977</v>
      </c>
      <c r="G941" s="292" t="s">
        <v>213</v>
      </c>
      <c r="I941" s="292" t="s">
        <v>49</v>
      </c>
      <c r="J941" s="292" t="s">
        <v>1696</v>
      </c>
      <c r="K941" s="292" t="s">
        <v>1697</v>
      </c>
      <c r="L941" s="292" t="s">
        <v>213</v>
      </c>
    </row>
    <row r="942" spans="1:12">
      <c r="A942" s="292" t="s">
        <v>49</v>
      </c>
      <c r="B942" s="405">
        <v>12602</v>
      </c>
      <c r="C942" s="292" t="s">
        <v>213</v>
      </c>
      <c r="E942" s="292" t="s">
        <v>214</v>
      </c>
      <c r="F942" s="405">
        <v>11978</v>
      </c>
      <c r="G942" s="292" t="s">
        <v>213</v>
      </c>
      <c r="I942" s="292" t="s">
        <v>49</v>
      </c>
      <c r="J942" s="292" t="s">
        <v>1698</v>
      </c>
      <c r="K942" s="292" t="s">
        <v>1698</v>
      </c>
      <c r="L942" s="292" t="s">
        <v>213</v>
      </c>
    </row>
    <row r="943" spans="1:12">
      <c r="A943" s="292" t="s">
        <v>49</v>
      </c>
      <c r="B943" s="405">
        <v>12962</v>
      </c>
      <c r="C943" s="292" t="s">
        <v>213</v>
      </c>
      <c r="E943" s="292" t="s">
        <v>214</v>
      </c>
      <c r="F943" s="405">
        <v>12008</v>
      </c>
      <c r="G943" s="292" t="s">
        <v>213</v>
      </c>
      <c r="I943" s="292" t="s">
        <v>49</v>
      </c>
      <c r="J943" s="292" t="s">
        <v>1699</v>
      </c>
      <c r="K943" s="292" t="s">
        <v>1700</v>
      </c>
      <c r="L943" s="292" t="s">
        <v>213</v>
      </c>
    </row>
    <row r="944" spans="1:12">
      <c r="A944" s="292" t="s">
        <v>49</v>
      </c>
      <c r="B944" s="405">
        <v>13131</v>
      </c>
      <c r="C944" s="292" t="s">
        <v>213</v>
      </c>
      <c r="E944" s="292" t="s">
        <v>214</v>
      </c>
      <c r="F944" s="405">
        <v>12009</v>
      </c>
      <c r="G944" s="292" t="s">
        <v>213</v>
      </c>
      <c r="I944" s="292" t="s">
        <v>49</v>
      </c>
      <c r="J944" s="292" t="s">
        <v>1701</v>
      </c>
      <c r="K944" s="292" t="s">
        <v>1701</v>
      </c>
      <c r="L944" s="292" t="s">
        <v>213</v>
      </c>
    </row>
    <row r="945" spans="1:12">
      <c r="A945" s="292" t="s">
        <v>49</v>
      </c>
      <c r="B945" s="405">
        <v>13469</v>
      </c>
      <c r="C945" s="292" t="s">
        <v>213</v>
      </c>
      <c r="E945" s="292" t="s">
        <v>214</v>
      </c>
      <c r="F945" s="405">
        <v>12015</v>
      </c>
      <c r="G945" s="292" t="s">
        <v>213</v>
      </c>
      <c r="I945" s="292" t="s">
        <v>49</v>
      </c>
      <c r="J945" s="292" t="s">
        <v>1702</v>
      </c>
      <c r="K945" s="292" t="s">
        <v>1702</v>
      </c>
      <c r="L945" s="292" t="s">
        <v>213</v>
      </c>
    </row>
    <row r="946" spans="1:12">
      <c r="A946" s="292" t="s">
        <v>49</v>
      </c>
      <c r="B946" s="405">
        <v>13795</v>
      </c>
      <c r="C946" s="292" t="s">
        <v>213</v>
      </c>
      <c r="E946" s="292" t="s">
        <v>214</v>
      </c>
      <c r="F946" s="405">
        <v>12018</v>
      </c>
      <c r="G946" s="292" t="s">
        <v>213</v>
      </c>
      <c r="I946" s="292" t="s">
        <v>49</v>
      </c>
      <c r="J946" s="292" t="s">
        <v>1703</v>
      </c>
      <c r="K946" s="292" t="s">
        <v>1703</v>
      </c>
      <c r="L946" s="292" t="s">
        <v>213</v>
      </c>
    </row>
    <row r="947" spans="1:12">
      <c r="A947" s="292" t="s">
        <v>49</v>
      </c>
      <c r="B947" s="405">
        <v>7860</v>
      </c>
      <c r="C947" s="292" t="s">
        <v>213</v>
      </c>
      <c r="E947" s="292" t="s">
        <v>214</v>
      </c>
      <c r="F947" s="405">
        <v>12019</v>
      </c>
      <c r="G947" s="292" t="s">
        <v>213</v>
      </c>
      <c r="I947" s="292" t="s">
        <v>49</v>
      </c>
      <c r="J947" s="292" t="s">
        <v>1704</v>
      </c>
      <c r="K947" s="292" t="s">
        <v>1705</v>
      </c>
      <c r="L947" s="292" t="s">
        <v>213</v>
      </c>
    </row>
    <row r="948" spans="1:12">
      <c r="A948" s="292" t="s">
        <v>49</v>
      </c>
      <c r="B948" s="405">
        <v>8201</v>
      </c>
      <c r="C948" s="292" t="s">
        <v>213</v>
      </c>
      <c r="E948" s="292" t="s">
        <v>214</v>
      </c>
      <c r="F948" s="405">
        <v>12020</v>
      </c>
      <c r="G948" s="292" t="s">
        <v>213</v>
      </c>
      <c r="I948" s="292" t="s">
        <v>49</v>
      </c>
      <c r="J948" s="292" t="s">
        <v>1706</v>
      </c>
      <c r="K948" s="292" t="s">
        <v>1706</v>
      </c>
      <c r="L948" s="292" t="s">
        <v>213</v>
      </c>
    </row>
    <row r="949" spans="1:12">
      <c r="A949" s="292" t="s">
        <v>49</v>
      </c>
      <c r="B949" s="405">
        <v>8342</v>
      </c>
      <c r="C949" s="292" t="s">
        <v>213</v>
      </c>
      <c r="E949" s="292" t="s">
        <v>214</v>
      </c>
      <c r="F949" s="405">
        <v>12027</v>
      </c>
      <c r="G949" s="292" t="s">
        <v>213</v>
      </c>
      <c r="I949" s="292" t="s">
        <v>49</v>
      </c>
      <c r="J949" s="292" t="s">
        <v>1707</v>
      </c>
      <c r="K949" s="292" t="s">
        <v>1707</v>
      </c>
      <c r="L949" s="292" t="s">
        <v>213</v>
      </c>
    </row>
    <row r="950" spans="1:12">
      <c r="A950" s="292" t="s">
        <v>49</v>
      </c>
      <c r="B950" s="405">
        <v>8809</v>
      </c>
      <c r="C950" s="292" t="s">
        <v>213</v>
      </c>
      <c r="E950" s="292" t="s">
        <v>214</v>
      </c>
      <c r="F950" s="405">
        <v>12033</v>
      </c>
      <c r="G950" s="292" t="s">
        <v>213</v>
      </c>
      <c r="I950" s="292" t="s">
        <v>49</v>
      </c>
      <c r="J950" s="292" t="s">
        <v>1708</v>
      </c>
      <c r="K950" s="292" t="s">
        <v>1708</v>
      </c>
      <c r="L950" s="292" t="s">
        <v>213</v>
      </c>
    </row>
    <row r="951" spans="1:12">
      <c r="A951" s="292" t="s">
        <v>49</v>
      </c>
      <c r="B951" s="405">
        <v>10038</v>
      </c>
      <c r="C951" s="292" t="s">
        <v>213</v>
      </c>
      <c r="E951" s="292" t="s">
        <v>214</v>
      </c>
      <c r="F951" s="405">
        <v>12041</v>
      </c>
      <c r="G951" s="292" t="s">
        <v>213</v>
      </c>
      <c r="I951" s="292" t="s">
        <v>49</v>
      </c>
      <c r="J951" s="292" t="s">
        <v>1709</v>
      </c>
      <c r="K951" s="292" t="s">
        <v>1710</v>
      </c>
      <c r="L951" s="292" t="s">
        <v>213</v>
      </c>
    </row>
    <row r="952" spans="1:12">
      <c r="A952" s="292" t="s">
        <v>49</v>
      </c>
      <c r="B952" s="405">
        <v>10199</v>
      </c>
      <c r="C952" s="292" t="s">
        <v>213</v>
      </c>
      <c r="E952" s="292" t="s">
        <v>214</v>
      </c>
      <c r="F952" s="405">
        <v>12043</v>
      </c>
      <c r="G952" s="292" t="s">
        <v>213</v>
      </c>
      <c r="I952" s="292" t="s">
        <v>49</v>
      </c>
      <c r="J952" s="292" t="s">
        <v>1711</v>
      </c>
      <c r="K952" s="292" t="s">
        <v>1712</v>
      </c>
      <c r="L952" s="292" t="s">
        <v>213</v>
      </c>
    </row>
    <row r="953" spans="1:12">
      <c r="A953" s="292" t="s">
        <v>49</v>
      </c>
      <c r="B953" s="405">
        <v>10922</v>
      </c>
      <c r="C953" s="292" t="s">
        <v>213</v>
      </c>
      <c r="E953" s="292" t="s">
        <v>214</v>
      </c>
      <c r="F953" s="405">
        <v>12050</v>
      </c>
      <c r="G953" s="292" t="s">
        <v>213</v>
      </c>
      <c r="I953" s="292" t="s">
        <v>49</v>
      </c>
      <c r="J953" s="292" t="s">
        <v>1713</v>
      </c>
      <c r="K953" s="292" t="s">
        <v>1714</v>
      </c>
      <c r="L953" s="292" t="s">
        <v>213</v>
      </c>
    </row>
    <row r="954" spans="1:12">
      <c r="A954" s="292" t="s">
        <v>49</v>
      </c>
      <c r="B954" s="405">
        <v>11957</v>
      </c>
      <c r="C954" s="292" t="s">
        <v>213</v>
      </c>
      <c r="E954" s="292" t="s">
        <v>214</v>
      </c>
      <c r="F954" s="405">
        <v>12059</v>
      </c>
      <c r="G954" s="292" t="s">
        <v>213</v>
      </c>
      <c r="I954" s="292" t="s">
        <v>49</v>
      </c>
      <c r="J954" s="292" t="s">
        <v>1715</v>
      </c>
      <c r="K954" s="292" t="s">
        <v>1715</v>
      </c>
      <c r="L954" s="292" t="s">
        <v>213</v>
      </c>
    </row>
    <row r="955" spans="1:12">
      <c r="A955" s="292" t="s">
        <v>49</v>
      </c>
      <c r="B955" s="405">
        <v>12133</v>
      </c>
      <c r="C955" s="292" t="s">
        <v>213</v>
      </c>
      <c r="E955" s="292" t="s">
        <v>214</v>
      </c>
      <c r="F955" s="405">
        <v>12063</v>
      </c>
      <c r="G955" s="292" t="s">
        <v>213</v>
      </c>
      <c r="I955" s="292" t="s">
        <v>49</v>
      </c>
      <c r="J955" s="292" t="s">
        <v>1716</v>
      </c>
      <c r="K955" s="292" t="s">
        <v>1717</v>
      </c>
      <c r="L955" s="292" t="s">
        <v>213</v>
      </c>
    </row>
    <row r="956" spans="1:12">
      <c r="A956" s="292" t="s">
        <v>49</v>
      </c>
      <c r="B956" s="405">
        <v>12487</v>
      </c>
      <c r="C956" s="292" t="s">
        <v>213</v>
      </c>
      <c r="E956" s="292" t="s">
        <v>214</v>
      </c>
      <c r="F956" s="405">
        <v>12067</v>
      </c>
      <c r="G956" s="292" t="s">
        <v>213</v>
      </c>
      <c r="I956" s="292" t="s">
        <v>49</v>
      </c>
      <c r="J956" s="292" t="s">
        <v>1718</v>
      </c>
      <c r="K956" s="292" t="s">
        <v>1718</v>
      </c>
      <c r="L956" s="292" t="s">
        <v>213</v>
      </c>
    </row>
    <row r="957" spans="1:12">
      <c r="A957" s="292" t="s">
        <v>49</v>
      </c>
      <c r="B957" s="405">
        <v>12701</v>
      </c>
      <c r="C957" s="292" t="s">
        <v>213</v>
      </c>
      <c r="E957" s="292" t="s">
        <v>214</v>
      </c>
      <c r="F957" s="405">
        <v>12069</v>
      </c>
      <c r="G957" s="292" t="s">
        <v>213</v>
      </c>
      <c r="I957" s="292" t="s">
        <v>49</v>
      </c>
      <c r="J957" s="292" t="s">
        <v>1719</v>
      </c>
      <c r="K957" s="292" t="s">
        <v>1720</v>
      </c>
      <c r="L957" s="292" t="s">
        <v>213</v>
      </c>
    </row>
    <row r="958" spans="1:12">
      <c r="A958" s="292" t="s">
        <v>49</v>
      </c>
      <c r="B958" s="405">
        <v>12972</v>
      </c>
      <c r="C958" s="292" t="s">
        <v>213</v>
      </c>
      <c r="E958" s="292" t="s">
        <v>214</v>
      </c>
      <c r="F958" s="405">
        <v>12073</v>
      </c>
      <c r="G958" s="292" t="s">
        <v>213</v>
      </c>
      <c r="I958" s="292" t="s">
        <v>49</v>
      </c>
      <c r="J958" s="292" t="s">
        <v>1721</v>
      </c>
      <c r="K958" s="292" t="s">
        <v>1721</v>
      </c>
      <c r="L958" s="292" t="s">
        <v>213</v>
      </c>
    </row>
    <row r="959" spans="1:12">
      <c r="A959" s="292" t="s">
        <v>49</v>
      </c>
      <c r="B959" s="405">
        <v>13132</v>
      </c>
      <c r="C959" s="292" t="s">
        <v>213</v>
      </c>
      <c r="E959" s="292" t="s">
        <v>214</v>
      </c>
      <c r="F959" s="405">
        <v>12074</v>
      </c>
      <c r="G959" s="292" t="s">
        <v>213</v>
      </c>
      <c r="I959" s="292" t="s">
        <v>49</v>
      </c>
      <c r="J959" s="292" t="s">
        <v>1722</v>
      </c>
      <c r="K959" s="292" t="s">
        <v>1723</v>
      </c>
      <c r="L959" s="292" t="s">
        <v>213</v>
      </c>
    </row>
    <row r="960" spans="1:12">
      <c r="A960" s="292" t="s">
        <v>49</v>
      </c>
      <c r="B960" s="405">
        <v>13475</v>
      </c>
      <c r="C960" s="292" t="s">
        <v>213</v>
      </c>
      <c r="E960" s="292" t="s">
        <v>214</v>
      </c>
      <c r="F960" s="405">
        <v>12078</v>
      </c>
      <c r="G960" s="292" t="s">
        <v>213</v>
      </c>
      <c r="I960" s="292" t="s">
        <v>49</v>
      </c>
      <c r="J960" s="292" t="s">
        <v>1724</v>
      </c>
      <c r="K960" s="292" t="s">
        <v>1725</v>
      </c>
      <c r="L960" s="292" t="s">
        <v>213</v>
      </c>
    </row>
    <row r="961" spans="1:12">
      <c r="A961" s="292" t="s">
        <v>49</v>
      </c>
      <c r="B961" s="405">
        <v>13802</v>
      </c>
      <c r="C961" s="292" t="s">
        <v>213</v>
      </c>
      <c r="E961" s="292" t="s">
        <v>214</v>
      </c>
      <c r="F961" s="405">
        <v>12083</v>
      </c>
      <c r="G961" s="292" t="s">
        <v>213</v>
      </c>
      <c r="I961" s="292" t="s">
        <v>49</v>
      </c>
      <c r="J961" s="292" t="s">
        <v>1726</v>
      </c>
      <c r="K961" s="292" t="s">
        <v>1726</v>
      </c>
      <c r="L961" s="292" t="s">
        <v>213</v>
      </c>
    </row>
    <row r="962" spans="1:12">
      <c r="A962" s="292" t="s">
        <v>49</v>
      </c>
      <c r="B962" s="405">
        <v>7870</v>
      </c>
      <c r="C962" s="292" t="s">
        <v>213</v>
      </c>
      <c r="E962" s="292" t="s">
        <v>214</v>
      </c>
      <c r="F962" s="405">
        <v>12086</v>
      </c>
      <c r="G962" s="292" t="s">
        <v>213</v>
      </c>
      <c r="I962" s="292" t="s">
        <v>49</v>
      </c>
      <c r="J962" s="292" t="s">
        <v>1727</v>
      </c>
      <c r="K962" s="292" t="s">
        <v>1728</v>
      </c>
      <c r="L962" s="292" t="s">
        <v>213</v>
      </c>
    </row>
    <row r="963" spans="1:12">
      <c r="A963" s="292" t="s">
        <v>49</v>
      </c>
      <c r="B963" s="405">
        <v>8202</v>
      </c>
      <c r="C963" s="292" t="s">
        <v>213</v>
      </c>
      <c r="E963" s="292" t="s">
        <v>214</v>
      </c>
      <c r="F963" s="405">
        <v>12090</v>
      </c>
      <c r="G963" s="292" t="s">
        <v>213</v>
      </c>
      <c r="I963" s="292" t="s">
        <v>49</v>
      </c>
      <c r="J963" s="292" t="s">
        <v>1729</v>
      </c>
      <c r="K963" s="292" t="s">
        <v>1730</v>
      </c>
      <c r="L963" s="292" t="s">
        <v>213</v>
      </c>
    </row>
    <row r="964" spans="1:12">
      <c r="A964" s="292" t="s">
        <v>49</v>
      </c>
      <c r="B964" s="405">
        <v>8343</v>
      </c>
      <c r="C964" s="292" t="s">
        <v>213</v>
      </c>
      <c r="E964" s="292" t="s">
        <v>214</v>
      </c>
      <c r="F964" s="405">
        <v>12106</v>
      </c>
      <c r="G964" s="292" t="s">
        <v>213</v>
      </c>
      <c r="I964" s="292" t="s">
        <v>49</v>
      </c>
      <c r="J964" s="292" t="s">
        <v>1731</v>
      </c>
      <c r="K964" s="292" t="s">
        <v>1731</v>
      </c>
      <c r="L964" s="292" t="s">
        <v>213</v>
      </c>
    </row>
    <row r="965" spans="1:12">
      <c r="A965" s="292" t="s">
        <v>49</v>
      </c>
      <c r="B965" s="405">
        <v>8812</v>
      </c>
      <c r="C965" s="292" t="s">
        <v>213</v>
      </c>
      <c r="E965" s="292" t="s">
        <v>214</v>
      </c>
      <c r="F965" s="405">
        <v>12115</v>
      </c>
      <c r="G965" s="292" t="s">
        <v>213</v>
      </c>
      <c r="I965" s="292" t="s">
        <v>49</v>
      </c>
      <c r="J965" s="292" t="s">
        <v>1732</v>
      </c>
      <c r="K965" s="292" t="s">
        <v>1732</v>
      </c>
      <c r="L965" s="292" t="s">
        <v>213</v>
      </c>
    </row>
    <row r="966" spans="1:12">
      <c r="A966" s="292" t="s">
        <v>49</v>
      </c>
      <c r="B966" s="405">
        <v>10041</v>
      </c>
      <c r="C966" s="292" t="s">
        <v>213</v>
      </c>
      <c r="E966" s="292" t="s">
        <v>214</v>
      </c>
      <c r="F966" s="405">
        <v>12118</v>
      </c>
      <c r="G966" s="292" t="s">
        <v>213</v>
      </c>
      <c r="I966" s="292" t="s">
        <v>49</v>
      </c>
      <c r="J966" s="292" t="s">
        <v>1733</v>
      </c>
      <c r="K966" s="292" t="s">
        <v>1734</v>
      </c>
      <c r="L966" s="292" t="s">
        <v>213</v>
      </c>
    </row>
    <row r="967" spans="1:12">
      <c r="A967" s="292" t="s">
        <v>49</v>
      </c>
      <c r="B967" s="405">
        <v>10270</v>
      </c>
      <c r="C967" s="292" t="s">
        <v>213</v>
      </c>
      <c r="E967" s="292" t="s">
        <v>214</v>
      </c>
      <c r="F967" s="405">
        <v>12123</v>
      </c>
      <c r="G967" s="292" t="s">
        <v>213</v>
      </c>
      <c r="I967" s="292" t="s">
        <v>49</v>
      </c>
      <c r="J967" s="292" t="s">
        <v>1735</v>
      </c>
      <c r="K967" s="292" t="s">
        <v>1736</v>
      </c>
      <c r="L967" s="292" t="s">
        <v>213</v>
      </c>
    </row>
    <row r="968" spans="1:12">
      <c r="A968" s="292" t="s">
        <v>49</v>
      </c>
      <c r="B968" s="405">
        <v>10924</v>
      </c>
      <c r="C968" s="292" t="s">
        <v>213</v>
      </c>
      <c r="E968" s="292" t="s">
        <v>214</v>
      </c>
      <c r="F968" s="405">
        <v>12132</v>
      </c>
      <c r="G968" s="292" t="s">
        <v>213</v>
      </c>
      <c r="I968" s="292" t="s">
        <v>49</v>
      </c>
      <c r="J968" s="292" t="s">
        <v>1737</v>
      </c>
      <c r="K968" s="292" t="s">
        <v>1737</v>
      </c>
      <c r="L968" s="292" t="s">
        <v>213</v>
      </c>
    </row>
    <row r="969" spans="1:12">
      <c r="A969" s="292" t="s">
        <v>49</v>
      </c>
      <c r="B969" s="405">
        <v>11958</v>
      </c>
      <c r="C969" s="292" t="s">
        <v>213</v>
      </c>
      <c r="E969" s="292" t="s">
        <v>214</v>
      </c>
      <c r="F969" s="405">
        <v>12133</v>
      </c>
      <c r="G969" s="292" t="s">
        <v>213</v>
      </c>
      <c r="I969" s="292" t="s">
        <v>49</v>
      </c>
      <c r="J969" s="292" t="s">
        <v>1738</v>
      </c>
      <c r="K969" s="292" t="s">
        <v>1739</v>
      </c>
      <c r="L969" s="292" t="s">
        <v>213</v>
      </c>
    </row>
    <row r="970" spans="1:12">
      <c r="A970" s="292" t="s">
        <v>49</v>
      </c>
      <c r="B970" s="405">
        <v>12140</v>
      </c>
      <c r="C970" s="292" t="s">
        <v>213</v>
      </c>
      <c r="E970" s="292" t="s">
        <v>214</v>
      </c>
      <c r="F970" s="405">
        <v>12140</v>
      </c>
      <c r="G970" s="292" t="s">
        <v>213</v>
      </c>
      <c r="I970" s="292" t="s">
        <v>49</v>
      </c>
      <c r="J970" s="292" t="s">
        <v>1740</v>
      </c>
      <c r="K970" s="292" t="s">
        <v>1741</v>
      </c>
      <c r="L970" s="292" t="s">
        <v>213</v>
      </c>
    </row>
    <row r="971" spans="1:12">
      <c r="A971" s="292" t="s">
        <v>49</v>
      </c>
      <c r="B971" s="405">
        <v>12491</v>
      </c>
      <c r="C971" s="292" t="s">
        <v>213</v>
      </c>
      <c r="E971" s="292" t="s">
        <v>214</v>
      </c>
      <c r="F971" s="405">
        <v>12141</v>
      </c>
      <c r="G971" s="292" t="s">
        <v>213</v>
      </c>
      <c r="I971" s="292" t="s">
        <v>49</v>
      </c>
      <c r="J971" s="292" t="s">
        <v>1742</v>
      </c>
      <c r="K971" s="292" t="s">
        <v>1743</v>
      </c>
      <c r="L971" s="292" t="s">
        <v>213</v>
      </c>
    </row>
    <row r="972" spans="1:12">
      <c r="A972" s="292" t="s">
        <v>49</v>
      </c>
      <c r="B972" s="405">
        <v>12721</v>
      </c>
      <c r="C972" s="292" t="s">
        <v>213</v>
      </c>
      <c r="E972" s="292" t="s">
        <v>214</v>
      </c>
      <c r="F972" s="405">
        <v>12143</v>
      </c>
      <c r="G972" s="292" t="s">
        <v>213</v>
      </c>
      <c r="I972" s="292" t="s">
        <v>49</v>
      </c>
      <c r="J972" s="292" t="s">
        <v>1744</v>
      </c>
      <c r="K972" s="292" t="s">
        <v>1745</v>
      </c>
      <c r="L972" s="292" t="s">
        <v>213</v>
      </c>
    </row>
    <row r="973" spans="1:12">
      <c r="A973" s="292" t="s">
        <v>49</v>
      </c>
      <c r="B973" s="405">
        <v>12975</v>
      </c>
      <c r="C973" s="292" t="s">
        <v>213</v>
      </c>
      <c r="E973" s="292" t="s">
        <v>214</v>
      </c>
      <c r="F973" s="405">
        <v>12148</v>
      </c>
      <c r="G973" s="292" t="s">
        <v>213</v>
      </c>
      <c r="I973" s="292" t="s">
        <v>49</v>
      </c>
      <c r="J973" s="292" t="s">
        <v>1746</v>
      </c>
      <c r="K973" s="292" t="s">
        <v>1747</v>
      </c>
      <c r="L973" s="292" t="s">
        <v>213</v>
      </c>
    </row>
    <row r="974" spans="1:12">
      <c r="A974" s="292" t="s">
        <v>49</v>
      </c>
      <c r="B974" s="405">
        <v>13135</v>
      </c>
      <c r="C974" s="292" t="s">
        <v>213</v>
      </c>
      <c r="E974" s="292" t="s">
        <v>214</v>
      </c>
      <c r="F974" s="405">
        <v>12150</v>
      </c>
      <c r="G974" s="292" t="s">
        <v>213</v>
      </c>
      <c r="I974" s="292" t="s">
        <v>49</v>
      </c>
      <c r="J974" s="292" t="s">
        <v>1748</v>
      </c>
      <c r="K974" s="292" t="s">
        <v>1749</v>
      </c>
      <c r="L974" s="292" t="s">
        <v>213</v>
      </c>
    </row>
    <row r="975" spans="1:12">
      <c r="A975" s="292" t="s">
        <v>49</v>
      </c>
      <c r="B975" s="405">
        <v>13476</v>
      </c>
      <c r="C975" s="292" t="s">
        <v>213</v>
      </c>
      <c r="E975" s="292" t="s">
        <v>214</v>
      </c>
      <c r="F975" s="405">
        <v>12151</v>
      </c>
      <c r="G975" s="292" t="s">
        <v>213</v>
      </c>
      <c r="I975" s="292" t="s">
        <v>49</v>
      </c>
      <c r="J975" s="292" t="s">
        <v>1750</v>
      </c>
      <c r="K975" s="292" t="s">
        <v>1750</v>
      </c>
      <c r="L975" s="292" t="s">
        <v>213</v>
      </c>
    </row>
    <row r="976" spans="1:12">
      <c r="A976" s="292" t="s">
        <v>49</v>
      </c>
      <c r="B976" s="405">
        <v>13815</v>
      </c>
      <c r="C976" s="292" t="s">
        <v>213</v>
      </c>
      <c r="E976" s="292" t="s">
        <v>214</v>
      </c>
      <c r="F976" s="405">
        <v>12154</v>
      </c>
      <c r="G976" s="292" t="s">
        <v>213</v>
      </c>
      <c r="I976" s="292" t="s">
        <v>49</v>
      </c>
      <c r="J976" s="292" t="s">
        <v>1751</v>
      </c>
      <c r="K976" s="292" t="s">
        <v>1752</v>
      </c>
      <c r="L976" s="292" t="s">
        <v>213</v>
      </c>
    </row>
    <row r="977" spans="1:12">
      <c r="A977" s="292" t="s">
        <v>49</v>
      </c>
      <c r="B977" s="405">
        <v>7871</v>
      </c>
      <c r="C977" s="292" t="s">
        <v>213</v>
      </c>
      <c r="E977" s="292" t="s">
        <v>214</v>
      </c>
      <c r="F977" s="405">
        <v>12173</v>
      </c>
      <c r="G977" s="292" t="s">
        <v>213</v>
      </c>
      <c r="I977" s="292" t="s">
        <v>49</v>
      </c>
      <c r="J977" s="292" t="s">
        <v>1753</v>
      </c>
      <c r="K977" s="292" t="s">
        <v>1754</v>
      </c>
      <c r="L977" s="292" t="s">
        <v>213</v>
      </c>
    </row>
    <row r="978" spans="1:12">
      <c r="A978" s="292" t="s">
        <v>49</v>
      </c>
      <c r="B978" s="405">
        <v>8203</v>
      </c>
      <c r="C978" s="292" t="s">
        <v>213</v>
      </c>
      <c r="E978" s="292" t="s">
        <v>214</v>
      </c>
      <c r="F978" s="405">
        <v>12174</v>
      </c>
      <c r="G978" s="292" t="s">
        <v>213</v>
      </c>
      <c r="I978" s="292" t="s">
        <v>49</v>
      </c>
      <c r="J978" s="292" t="s">
        <v>1755</v>
      </c>
      <c r="K978" s="292" t="s">
        <v>1756</v>
      </c>
      <c r="L978" s="292" t="s">
        <v>213</v>
      </c>
    </row>
    <row r="979" spans="1:12">
      <c r="A979" s="292" t="s">
        <v>49</v>
      </c>
      <c r="B979" s="405">
        <v>8344</v>
      </c>
      <c r="C979" s="292" t="s">
        <v>213</v>
      </c>
      <c r="E979" s="292" t="s">
        <v>214</v>
      </c>
      <c r="F979" s="405">
        <v>12177</v>
      </c>
      <c r="G979" s="292" t="s">
        <v>213</v>
      </c>
      <c r="I979" s="292" t="s">
        <v>49</v>
      </c>
      <c r="J979" s="292" t="s">
        <v>1757</v>
      </c>
      <c r="K979" s="292" t="s">
        <v>1758</v>
      </c>
      <c r="L979" s="292" t="s">
        <v>213</v>
      </c>
    </row>
    <row r="980" spans="1:12">
      <c r="A980" s="292" t="s">
        <v>49</v>
      </c>
      <c r="B980" s="405">
        <v>8823</v>
      </c>
      <c r="C980" s="292" t="s">
        <v>213</v>
      </c>
      <c r="E980" s="292" t="s">
        <v>214</v>
      </c>
      <c r="F980" s="405">
        <v>12184</v>
      </c>
      <c r="G980" s="292" t="s">
        <v>213</v>
      </c>
      <c r="I980" s="292" t="s">
        <v>49</v>
      </c>
      <c r="J980" s="292" t="s">
        <v>1759</v>
      </c>
      <c r="K980" s="292" t="s">
        <v>1760</v>
      </c>
      <c r="L980" s="292" t="s">
        <v>213</v>
      </c>
    </row>
    <row r="981" spans="1:12">
      <c r="A981" s="292" t="s">
        <v>49</v>
      </c>
      <c r="B981" s="405">
        <v>10045</v>
      </c>
      <c r="C981" s="292" t="s">
        <v>213</v>
      </c>
      <c r="E981" s="292" t="s">
        <v>214</v>
      </c>
      <c r="F981" s="405">
        <v>12185</v>
      </c>
      <c r="G981" s="292" t="s">
        <v>213</v>
      </c>
      <c r="I981" s="292" t="s">
        <v>49</v>
      </c>
      <c r="J981" s="292" t="s">
        <v>1761</v>
      </c>
      <c r="K981" s="292" t="s">
        <v>1762</v>
      </c>
      <c r="L981" s="292" t="s">
        <v>213</v>
      </c>
    </row>
    <row r="982" spans="1:12">
      <c r="A982" s="292" t="s">
        <v>49</v>
      </c>
      <c r="B982" s="405">
        <v>10271</v>
      </c>
      <c r="C982" s="292" t="s">
        <v>213</v>
      </c>
      <c r="E982" s="292" t="s">
        <v>214</v>
      </c>
      <c r="F982" s="405">
        <v>12186</v>
      </c>
      <c r="G982" s="292" t="s">
        <v>213</v>
      </c>
      <c r="I982" s="292" t="s">
        <v>49</v>
      </c>
      <c r="J982" s="292" t="s">
        <v>1763</v>
      </c>
      <c r="K982" s="292" t="s">
        <v>1764</v>
      </c>
      <c r="L982" s="292" t="s">
        <v>213</v>
      </c>
    </row>
    <row r="983" spans="1:12">
      <c r="A983" s="292" t="s">
        <v>49</v>
      </c>
      <c r="B983" s="405">
        <v>10925</v>
      </c>
      <c r="C983" s="292" t="s">
        <v>213</v>
      </c>
      <c r="E983" s="292" t="s">
        <v>214</v>
      </c>
      <c r="F983" s="405">
        <v>12192</v>
      </c>
      <c r="G983" s="292" t="s">
        <v>213</v>
      </c>
      <c r="I983" s="292" t="s">
        <v>49</v>
      </c>
      <c r="J983" s="292" t="s">
        <v>1765</v>
      </c>
      <c r="K983" s="292" t="s">
        <v>1765</v>
      </c>
      <c r="L983" s="292" t="s">
        <v>213</v>
      </c>
    </row>
    <row r="984" spans="1:12">
      <c r="A984" s="292" t="s">
        <v>49</v>
      </c>
      <c r="B984" s="405">
        <v>11959</v>
      </c>
      <c r="C984" s="292" t="s">
        <v>213</v>
      </c>
      <c r="E984" s="292" t="s">
        <v>214</v>
      </c>
      <c r="F984" s="405">
        <v>12196</v>
      </c>
      <c r="G984" s="292" t="s">
        <v>213</v>
      </c>
      <c r="I984" s="292" t="s">
        <v>49</v>
      </c>
      <c r="J984" s="292" t="s">
        <v>1766</v>
      </c>
      <c r="K984" s="292" t="s">
        <v>1767</v>
      </c>
      <c r="L984" s="292" t="s">
        <v>213</v>
      </c>
    </row>
    <row r="985" spans="1:12">
      <c r="A985" s="292" t="s">
        <v>49</v>
      </c>
      <c r="B985" s="405">
        <v>12141</v>
      </c>
      <c r="C985" s="292" t="s">
        <v>213</v>
      </c>
      <c r="E985" s="292" t="s">
        <v>214</v>
      </c>
      <c r="F985" s="405">
        <v>12236</v>
      </c>
      <c r="G985" s="292" t="s">
        <v>213</v>
      </c>
      <c r="I985" s="292" t="s">
        <v>49</v>
      </c>
      <c r="J985" s="292" t="s">
        <v>1768</v>
      </c>
      <c r="K985" s="292" t="s">
        <v>1768</v>
      </c>
      <c r="L985" s="292" t="s">
        <v>213</v>
      </c>
    </row>
    <row r="986" spans="1:12">
      <c r="A986" s="292" t="s">
        <v>49</v>
      </c>
      <c r="B986" s="405">
        <v>12498</v>
      </c>
      <c r="C986" s="292" t="s">
        <v>213</v>
      </c>
      <c r="E986" s="292" t="s">
        <v>214</v>
      </c>
      <c r="F986" s="405">
        <v>12307</v>
      </c>
      <c r="G986" s="292" t="s">
        <v>213</v>
      </c>
      <c r="I986" s="292" t="s">
        <v>49</v>
      </c>
      <c r="J986" s="292" t="s">
        <v>1769</v>
      </c>
      <c r="K986" s="292" t="s">
        <v>1769</v>
      </c>
      <c r="L986" s="292" t="s">
        <v>213</v>
      </c>
    </row>
    <row r="987" spans="1:12">
      <c r="A987" s="292" t="s">
        <v>49</v>
      </c>
      <c r="B987" s="405">
        <v>12722</v>
      </c>
      <c r="C987" s="292" t="s">
        <v>213</v>
      </c>
      <c r="E987" s="292" t="s">
        <v>214</v>
      </c>
      <c r="F987" s="405">
        <v>12407</v>
      </c>
      <c r="G987" s="292" t="s">
        <v>213</v>
      </c>
      <c r="I987" s="292" t="s">
        <v>49</v>
      </c>
      <c r="J987" s="292" t="s">
        <v>1770</v>
      </c>
      <c r="K987" s="292" t="s">
        <v>1770</v>
      </c>
      <c r="L987" s="292" t="s">
        <v>213</v>
      </c>
    </row>
    <row r="988" spans="1:12">
      <c r="A988" s="292" t="s">
        <v>49</v>
      </c>
      <c r="B988" s="405">
        <v>12977</v>
      </c>
      <c r="C988" s="292" t="s">
        <v>213</v>
      </c>
      <c r="E988" s="292" t="s">
        <v>214</v>
      </c>
      <c r="F988" s="405">
        <v>12414</v>
      </c>
      <c r="G988" s="292" t="s">
        <v>213</v>
      </c>
      <c r="I988" s="292" t="s">
        <v>49</v>
      </c>
      <c r="J988" s="292" t="s">
        <v>1771</v>
      </c>
      <c r="K988" s="292" t="s">
        <v>1772</v>
      </c>
      <c r="L988" s="292" t="s">
        <v>213</v>
      </c>
    </row>
    <row r="989" spans="1:12">
      <c r="A989" s="292" t="s">
        <v>49</v>
      </c>
      <c r="B989" s="405">
        <v>13138</v>
      </c>
      <c r="C989" s="292" t="s">
        <v>213</v>
      </c>
      <c r="E989" s="292" t="s">
        <v>214</v>
      </c>
      <c r="F989" s="405">
        <v>12417</v>
      </c>
      <c r="G989" s="292" t="s">
        <v>213</v>
      </c>
      <c r="I989" s="292" t="s">
        <v>49</v>
      </c>
      <c r="J989" s="292" t="s">
        <v>1773</v>
      </c>
      <c r="K989" s="292" t="s">
        <v>1774</v>
      </c>
      <c r="L989" s="292" t="s">
        <v>213</v>
      </c>
    </row>
    <row r="990" spans="1:12">
      <c r="A990" s="292" t="s">
        <v>49</v>
      </c>
      <c r="B990" s="405">
        <v>13480</v>
      </c>
      <c r="C990" s="292" t="s">
        <v>213</v>
      </c>
      <c r="E990" s="292" t="s">
        <v>214</v>
      </c>
      <c r="F990" s="405">
        <v>12419</v>
      </c>
      <c r="G990" s="292" t="s">
        <v>213</v>
      </c>
      <c r="I990" s="292" t="s">
        <v>49</v>
      </c>
      <c r="J990" s="292" t="s">
        <v>1775</v>
      </c>
      <c r="K990" s="292" t="s">
        <v>1776</v>
      </c>
      <c r="L990" s="292" t="s">
        <v>213</v>
      </c>
    </row>
    <row r="991" spans="1:12">
      <c r="A991" s="292" t="s">
        <v>49</v>
      </c>
      <c r="B991" s="405">
        <v>13820</v>
      </c>
      <c r="C991" s="292" t="s">
        <v>213</v>
      </c>
      <c r="E991" s="292" t="s">
        <v>214</v>
      </c>
      <c r="F991" s="405">
        <v>12420</v>
      </c>
      <c r="G991" s="292" t="s">
        <v>213</v>
      </c>
      <c r="I991" s="292" t="s">
        <v>49</v>
      </c>
      <c r="J991" s="292" t="s">
        <v>1777</v>
      </c>
      <c r="K991" s="292" t="s">
        <v>1777</v>
      </c>
      <c r="L991" s="292" t="s">
        <v>213</v>
      </c>
    </row>
    <row r="992" spans="1:12">
      <c r="A992" s="292" t="s">
        <v>49</v>
      </c>
      <c r="B992" s="405">
        <v>7879</v>
      </c>
      <c r="C992" s="292" t="s">
        <v>213</v>
      </c>
      <c r="E992" s="292" t="s">
        <v>214</v>
      </c>
      <c r="F992" s="405">
        <v>12423</v>
      </c>
      <c r="G992" s="292" t="s">
        <v>213</v>
      </c>
      <c r="I992" s="292" t="s">
        <v>49</v>
      </c>
      <c r="J992" s="292" t="s">
        <v>1778</v>
      </c>
      <c r="K992" s="292" t="s">
        <v>1779</v>
      </c>
      <c r="L992" s="292" t="s">
        <v>213</v>
      </c>
    </row>
    <row r="993" spans="1:12">
      <c r="A993" s="292" t="s">
        <v>49</v>
      </c>
      <c r="B993" s="405">
        <v>8204</v>
      </c>
      <c r="C993" s="292" t="s">
        <v>213</v>
      </c>
      <c r="E993" s="292" t="s">
        <v>214</v>
      </c>
      <c r="F993" s="405">
        <v>12431</v>
      </c>
      <c r="G993" s="292" t="s">
        <v>213</v>
      </c>
      <c r="I993" s="292" t="s">
        <v>49</v>
      </c>
      <c r="J993" s="292" t="s">
        <v>1780</v>
      </c>
      <c r="K993" s="292" t="s">
        <v>1781</v>
      </c>
      <c r="L993" s="292" t="s">
        <v>213</v>
      </c>
    </row>
    <row r="994" spans="1:12">
      <c r="A994" s="292" t="s">
        <v>49</v>
      </c>
      <c r="B994" s="405">
        <v>8348</v>
      </c>
      <c r="C994" s="292" t="s">
        <v>213</v>
      </c>
      <c r="E994" s="292" t="s">
        <v>214</v>
      </c>
      <c r="F994" s="405">
        <v>12432</v>
      </c>
      <c r="G994" s="292" t="s">
        <v>213</v>
      </c>
      <c r="I994" s="292" t="s">
        <v>49</v>
      </c>
      <c r="J994" s="292" t="s">
        <v>1782</v>
      </c>
      <c r="K994" s="292" t="s">
        <v>1783</v>
      </c>
      <c r="L994" s="292" t="s">
        <v>213</v>
      </c>
    </row>
    <row r="995" spans="1:12">
      <c r="A995" s="292" t="s">
        <v>49</v>
      </c>
      <c r="B995" s="405">
        <v>8824</v>
      </c>
      <c r="C995" s="292" t="s">
        <v>213</v>
      </c>
      <c r="E995" s="292" t="s">
        <v>214</v>
      </c>
      <c r="F995" s="405">
        <v>12433</v>
      </c>
      <c r="G995" s="292" t="s">
        <v>213</v>
      </c>
      <c r="I995" s="292" t="s">
        <v>49</v>
      </c>
      <c r="J995" s="292" t="s">
        <v>1784</v>
      </c>
      <c r="K995" s="292" t="s">
        <v>1785</v>
      </c>
      <c r="L995" s="292" t="s">
        <v>213</v>
      </c>
    </row>
    <row r="996" spans="1:12">
      <c r="A996" s="292" t="s">
        <v>49</v>
      </c>
      <c r="B996" s="405">
        <v>10055</v>
      </c>
      <c r="C996" s="292" t="s">
        <v>213</v>
      </c>
      <c r="E996" s="292" t="s">
        <v>214</v>
      </c>
      <c r="F996" s="405">
        <v>12436</v>
      </c>
      <c r="G996" s="292" t="s">
        <v>213</v>
      </c>
      <c r="I996" s="292" t="s">
        <v>49</v>
      </c>
      <c r="J996" s="292" t="s">
        <v>1786</v>
      </c>
      <c r="K996" s="292" t="s">
        <v>1787</v>
      </c>
      <c r="L996" s="292" t="s">
        <v>213</v>
      </c>
    </row>
    <row r="997" spans="1:12">
      <c r="A997" s="292" t="s">
        <v>49</v>
      </c>
      <c r="B997" s="405">
        <v>10278</v>
      </c>
      <c r="C997" s="292" t="s">
        <v>213</v>
      </c>
      <c r="E997" s="292" t="s">
        <v>214</v>
      </c>
      <c r="F997" s="405">
        <v>12440</v>
      </c>
      <c r="G997" s="292" t="s">
        <v>213</v>
      </c>
      <c r="I997" s="292" t="s">
        <v>49</v>
      </c>
      <c r="J997" s="292" t="s">
        <v>1788</v>
      </c>
      <c r="K997" s="292" t="s">
        <v>1788</v>
      </c>
      <c r="L997" s="292" t="s">
        <v>213</v>
      </c>
    </row>
    <row r="998" spans="1:12">
      <c r="A998" s="292" t="s">
        <v>49</v>
      </c>
      <c r="B998" s="405">
        <v>10930</v>
      </c>
      <c r="C998" s="292" t="s">
        <v>213</v>
      </c>
      <c r="E998" s="292" t="s">
        <v>214</v>
      </c>
      <c r="F998" s="405">
        <v>12443</v>
      </c>
      <c r="G998" s="292" t="s">
        <v>213</v>
      </c>
      <c r="I998" s="292" t="s">
        <v>49</v>
      </c>
      <c r="J998" s="292" t="s">
        <v>1789</v>
      </c>
      <c r="K998" s="292" t="s">
        <v>1789</v>
      </c>
      <c r="L998" s="292" t="s">
        <v>213</v>
      </c>
    </row>
    <row r="999" spans="1:12">
      <c r="A999" s="292" t="s">
        <v>49</v>
      </c>
      <c r="B999" s="405">
        <v>11960</v>
      </c>
      <c r="C999" s="292" t="s">
        <v>213</v>
      </c>
      <c r="E999" s="292" t="s">
        <v>214</v>
      </c>
      <c r="F999" s="405">
        <v>12451</v>
      </c>
      <c r="G999" s="292" t="s">
        <v>213</v>
      </c>
      <c r="I999" s="292" t="s">
        <v>49</v>
      </c>
      <c r="J999" s="292" t="s">
        <v>1790</v>
      </c>
      <c r="K999" s="292" t="s">
        <v>1790</v>
      </c>
      <c r="L999" s="292" t="s">
        <v>213</v>
      </c>
    </row>
    <row r="1000" spans="1:12">
      <c r="A1000" s="292" t="s">
        <v>49</v>
      </c>
      <c r="B1000" s="405">
        <v>12143</v>
      </c>
      <c r="C1000" s="292" t="s">
        <v>213</v>
      </c>
      <c r="E1000" s="292" t="s">
        <v>214</v>
      </c>
      <c r="F1000" s="405">
        <v>12453</v>
      </c>
      <c r="G1000" s="292" t="s">
        <v>213</v>
      </c>
      <c r="I1000" s="292" t="s">
        <v>49</v>
      </c>
      <c r="J1000" s="292" t="s">
        <v>1791</v>
      </c>
      <c r="K1000" s="292" t="s">
        <v>1792</v>
      </c>
      <c r="L1000" s="292" t="s">
        <v>213</v>
      </c>
    </row>
    <row r="1001" spans="1:12">
      <c r="A1001" s="292" t="s">
        <v>49</v>
      </c>
      <c r="B1001" s="405">
        <v>12504</v>
      </c>
      <c r="C1001" s="292" t="s">
        <v>213</v>
      </c>
      <c r="E1001" s="292" t="s">
        <v>214</v>
      </c>
      <c r="F1001" s="405">
        <v>12456</v>
      </c>
      <c r="G1001" s="292" t="s">
        <v>213</v>
      </c>
      <c r="I1001" s="292" t="s">
        <v>49</v>
      </c>
      <c r="J1001" s="292" t="s">
        <v>1793</v>
      </c>
      <c r="K1001" s="292" t="s">
        <v>1794</v>
      </c>
      <c r="L1001" s="292" t="s">
        <v>213</v>
      </c>
    </row>
    <row r="1002" spans="1:12">
      <c r="A1002" s="292" t="s">
        <v>49</v>
      </c>
      <c r="B1002" s="405">
        <v>12724</v>
      </c>
      <c r="C1002" s="292" t="s">
        <v>213</v>
      </c>
      <c r="E1002" s="292" t="s">
        <v>214</v>
      </c>
      <c r="F1002" s="405">
        <v>12458</v>
      </c>
      <c r="G1002" s="292" t="s">
        <v>213</v>
      </c>
      <c r="I1002" s="292" t="s">
        <v>49</v>
      </c>
      <c r="J1002" s="292" t="s">
        <v>1795</v>
      </c>
      <c r="K1002" s="292" t="s">
        <v>1795</v>
      </c>
      <c r="L1002" s="292" t="s">
        <v>213</v>
      </c>
    </row>
    <row r="1003" spans="1:12">
      <c r="A1003" s="292" t="s">
        <v>49</v>
      </c>
      <c r="B1003" s="405">
        <v>12978</v>
      </c>
      <c r="C1003" s="292" t="s">
        <v>213</v>
      </c>
      <c r="E1003" s="292" t="s">
        <v>214</v>
      </c>
      <c r="F1003" s="405">
        <v>12466</v>
      </c>
      <c r="G1003" s="292" t="s">
        <v>213</v>
      </c>
      <c r="I1003" s="292" t="s">
        <v>49</v>
      </c>
      <c r="J1003" s="292" t="s">
        <v>1796</v>
      </c>
      <c r="K1003" s="292" t="s">
        <v>1796</v>
      </c>
      <c r="L1003" s="292" t="s">
        <v>213</v>
      </c>
    </row>
    <row r="1004" spans="1:12">
      <c r="A1004" s="292" t="s">
        <v>49</v>
      </c>
      <c r="B1004" s="405">
        <v>13139</v>
      </c>
      <c r="C1004" s="292" t="s">
        <v>213</v>
      </c>
      <c r="E1004" s="292" t="s">
        <v>214</v>
      </c>
      <c r="F1004" s="405">
        <v>12472</v>
      </c>
      <c r="G1004" s="292" t="s">
        <v>213</v>
      </c>
      <c r="I1004" s="292" t="s">
        <v>49</v>
      </c>
      <c r="J1004" s="292" t="s">
        <v>1797</v>
      </c>
      <c r="K1004" s="292" t="s">
        <v>1798</v>
      </c>
      <c r="L1004" s="292" t="s">
        <v>213</v>
      </c>
    </row>
    <row r="1005" spans="1:12">
      <c r="A1005" s="292" t="s">
        <v>49</v>
      </c>
      <c r="B1005" s="405">
        <v>13482</v>
      </c>
      <c r="C1005" s="292" t="s">
        <v>213</v>
      </c>
      <c r="E1005" s="292" t="s">
        <v>214</v>
      </c>
      <c r="F1005" s="405">
        <v>12473</v>
      </c>
      <c r="G1005" s="292" t="s">
        <v>213</v>
      </c>
      <c r="I1005" s="292" t="s">
        <v>49</v>
      </c>
      <c r="J1005" s="292" t="s">
        <v>1799</v>
      </c>
      <c r="K1005" s="292" t="s">
        <v>1799</v>
      </c>
      <c r="L1005" s="292" t="s">
        <v>213</v>
      </c>
    </row>
    <row r="1006" spans="1:12">
      <c r="A1006" s="292" t="s">
        <v>49</v>
      </c>
      <c r="B1006" s="405">
        <v>13826</v>
      </c>
      <c r="C1006" s="292" t="s">
        <v>213</v>
      </c>
      <c r="E1006" s="292" t="s">
        <v>214</v>
      </c>
      <c r="F1006" s="405">
        <v>12477</v>
      </c>
      <c r="G1006" s="292" t="s">
        <v>213</v>
      </c>
      <c r="I1006" s="292" t="s">
        <v>49</v>
      </c>
      <c r="J1006" s="292" t="s">
        <v>1800</v>
      </c>
      <c r="K1006" s="292" t="s">
        <v>1801</v>
      </c>
      <c r="L1006" s="292" t="s">
        <v>213</v>
      </c>
    </row>
    <row r="1007" spans="1:12">
      <c r="A1007" s="292" t="s">
        <v>49</v>
      </c>
      <c r="B1007" s="405">
        <v>7882</v>
      </c>
      <c r="C1007" s="292" t="s">
        <v>213</v>
      </c>
      <c r="E1007" s="292" t="s">
        <v>214</v>
      </c>
      <c r="F1007" s="405">
        <v>12482</v>
      </c>
      <c r="G1007" s="292" t="s">
        <v>213</v>
      </c>
      <c r="I1007" s="292" t="s">
        <v>49</v>
      </c>
      <c r="J1007" s="292" t="s">
        <v>1802</v>
      </c>
      <c r="K1007" s="292" t="s">
        <v>1802</v>
      </c>
      <c r="L1007" s="292" t="s">
        <v>213</v>
      </c>
    </row>
    <row r="1008" spans="1:12">
      <c r="A1008" s="292" t="s">
        <v>49</v>
      </c>
      <c r="B1008" s="405">
        <v>8205</v>
      </c>
      <c r="C1008" s="292" t="s">
        <v>213</v>
      </c>
      <c r="E1008" s="292" t="s">
        <v>214</v>
      </c>
      <c r="F1008" s="405">
        <v>12484</v>
      </c>
      <c r="G1008" s="292" t="s">
        <v>213</v>
      </c>
      <c r="I1008" s="292" t="s">
        <v>49</v>
      </c>
      <c r="J1008" s="292" t="s">
        <v>1803</v>
      </c>
      <c r="K1008" s="292" t="s">
        <v>1804</v>
      </c>
      <c r="L1008" s="292" t="s">
        <v>213</v>
      </c>
    </row>
    <row r="1009" spans="1:12">
      <c r="A1009" s="292" t="s">
        <v>49</v>
      </c>
      <c r="B1009" s="405">
        <v>8350</v>
      </c>
      <c r="C1009" s="292" t="s">
        <v>213</v>
      </c>
      <c r="E1009" s="292" t="s">
        <v>214</v>
      </c>
      <c r="F1009" s="405">
        <v>12486</v>
      </c>
      <c r="G1009" s="292" t="s">
        <v>213</v>
      </c>
      <c r="I1009" s="292" t="s">
        <v>49</v>
      </c>
      <c r="J1009" s="292" t="s">
        <v>1805</v>
      </c>
      <c r="K1009" s="292" t="s">
        <v>1806</v>
      </c>
      <c r="L1009" s="292" t="s">
        <v>213</v>
      </c>
    </row>
    <row r="1010" spans="1:12">
      <c r="A1010" s="292" t="s">
        <v>49</v>
      </c>
      <c r="B1010" s="405">
        <v>8825</v>
      </c>
      <c r="C1010" s="292" t="s">
        <v>213</v>
      </c>
      <c r="E1010" s="292" t="s">
        <v>214</v>
      </c>
      <c r="F1010" s="405">
        <v>12487</v>
      </c>
      <c r="G1010" s="292" t="s">
        <v>213</v>
      </c>
      <c r="I1010" s="292" t="s">
        <v>49</v>
      </c>
      <c r="J1010" s="292" t="s">
        <v>1807</v>
      </c>
      <c r="K1010" s="292" t="s">
        <v>1808</v>
      </c>
      <c r="L1010" s="292" t="s">
        <v>213</v>
      </c>
    </row>
    <row r="1011" spans="1:12">
      <c r="A1011" s="292" t="s">
        <v>49</v>
      </c>
      <c r="B1011" s="405">
        <v>10081</v>
      </c>
      <c r="C1011" s="292" t="s">
        <v>213</v>
      </c>
      <c r="E1011" s="292" t="s">
        <v>214</v>
      </c>
      <c r="F1011" s="405">
        <v>12491</v>
      </c>
      <c r="G1011" s="292" t="s">
        <v>213</v>
      </c>
      <c r="I1011" s="292" t="s">
        <v>49</v>
      </c>
      <c r="J1011" s="292" t="s">
        <v>1809</v>
      </c>
      <c r="K1011" s="292" t="s">
        <v>1810</v>
      </c>
      <c r="L1011" s="292" t="s">
        <v>213</v>
      </c>
    </row>
    <row r="1012" spans="1:12">
      <c r="A1012" s="292" t="s">
        <v>49</v>
      </c>
      <c r="B1012" s="405">
        <v>10279</v>
      </c>
      <c r="C1012" s="292" t="s">
        <v>213</v>
      </c>
      <c r="E1012" s="292" t="s">
        <v>214</v>
      </c>
      <c r="F1012" s="405">
        <v>12498</v>
      </c>
      <c r="G1012" s="292" t="s">
        <v>213</v>
      </c>
      <c r="I1012" s="292" t="s">
        <v>49</v>
      </c>
      <c r="J1012" s="292" t="s">
        <v>1811</v>
      </c>
      <c r="K1012" s="292" t="s">
        <v>1811</v>
      </c>
      <c r="L1012" s="292" t="s">
        <v>213</v>
      </c>
    </row>
    <row r="1013" spans="1:12">
      <c r="A1013" s="292" t="s">
        <v>49</v>
      </c>
      <c r="B1013" s="405">
        <v>10931</v>
      </c>
      <c r="C1013" s="292" t="s">
        <v>213</v>
      </c>
      <c r="E1013" s="292" t="s">
        <v>214</v>
      </c>
      <c r="F1013" s="405">
        <v>12504</v>
      </c>
      <c r="G1013" s="292" t="s">
        <v>213</v>
      </c>
      <c r="I1013" s="292" t="s">
        <v>49</v>
      </c>
      <c r="J1013" s="292" t="s">
        <v>1812</v>
      </c>
      <c r="K1013" s="292" t="s">
        <v>1812</v>
      </c>
      <c r="L1013" s="292" t="s">
        <v>213</v>
      </c>
    </row>
    <row r="1014" spans="1:12">
      <c r="A1014" s="292" t="s">
        <v>49</v>
      </c>
      <c r="B1014" s="405">
        <v>11961</v>
      </c>
      <c r="C1014" s="292" t="s">
        <v>213</v>
      </c>
      <c r="E1014" s="292" t="s">
        <v>214</v>
      </c>
      <c r="F1014" s="405">
        <v>12506</v>
      </c>
      <c r="G1014" s="292" t="s">
        <v>213</v>
      </c>
      <c r="I1014" s="292" t="s">
        <v>49</v>
      </c>
      <c r="J1014" s="292" t="s">
        <v>1813</v>
      </c>
      <c r="K1014" s="292" t="s">
        <v>1814</v>
      </c>
      <c r="L1014" s="292" t="s">
        <v>213</v>
      </c>
    </row>
    <row r="1015" spans="1:12">
      <c r="A1015" s="292" t="s">
        <v>49</v>
      </c>
      <c r="B1015" s="405">
        <v>12148</v>
      </c>
      <c r="C1015" s="292" t="s">
        <v>213</v>
      </c>
      <c r="E1015" s="292" t="s">
        <v>214</v>
      </c>
      <c r="F1015" s="405">
        <v>12507</v>
      </c>
      <c r="G1015" s="292" t="s">
        <v>213</v>
      </c>
      <c r="I1015" s="292" t="s">
        <v>49</v>
      </c>
      <c r="J1015" s="292" t="s">
        <v>1815</v>
      </c>
      <c r="K1015" s="292" t="s">
        <v>1816</v>
      </c>
      <c r="L1015" s="292" t="s">
        <v>213</v>
      </c>
    </row>
    <row r="1016" spans="1:12">
      <c r="A1016" s="292" t="s">
        <v>49</v>
      </c>
      <c r="B1016" s="405">
        <v>12506</v>
      </c>
      <c r="C1016" s="292" t="s">
        <v>213</v>
      </c>
      <c r="E1016" s="292" t="s">
        <v>214</v>
      </c>
      <c r="F1016" s="405">
        <v>12513</v>
      </c>
      <c r="G1016" s="292" t="s">
        <v>213</v>
      </c>
      <c r="I1016" s="292" t="s">
        <v>49</v>
      </c>
      <c r="J1016" s="292" t="s">
        <v>1817</v>
      </c>
      <c r="K1016" s="292" t="s">
        <v>1818</v>
      </c>
      <c r="L1016" s="292" t="s">
        <v>213</v>
      </c>
    </row>
    <row r="1017" spans="1:12">
      <c r="A1017" s="292" t="s">
        <v>49</v>
      </c>
      <c r="B1017" s="405">
        <v>12729</v>
      </c>
      <c r="C1017" s="292" t="s">
        <v>213</v>
      </c>
      <c r="E1017" s="292" t="s">
        <v>214</v>
      </c>
      <c r="F1017" s="405">
        <v>12514</v>
      </c>
      <c r="G1017" s="292" t="s">
        <v>213</v>
      </c>
      <c r="I1017" s="292" t="s">
        <v>49</v>
      </c>
      <c r="J1017" s="292" t="s">
        <v>1819</v>
      </c>
      <c r="K1017" s="292" t="s">
        <v>1820</v>
      </c>
      <c r="L1017" s="292" t="s">
        <v>213</v>
      </c>
    </row>
    <row r="1018" spans="1:12">
      <c r="A1018" s="292" t="s">
        <v>49</v>
      </c>
      <c r="B1018" s="405">
        <v>12979</v>
      </c>
      <c r="C1018" s="292" t="s">
        <v>213</v>
      </c>
      <c r="E1018" s="292" t="s">
        <v>214</v>
      </c>
      <c r="F1018" s="405">
        <v>12515</v>
      </c>
      <c r="G1018" s="292" t="s">
        <v>213</v>
      </c>
      <c r="I1018" s="292" t="s">
        <v>49</v>
      </c>
      <c r="J1018" s="292" t="s">
        <v>1821</v>
      </c>
      <c r="K1018" s="292" t="s">
        <v>1821</v>
      </c>
      <c r="L1018" s="292" t="s">
        <v>213</v>
      </c>
    </row>
    <row r="1019" spans="1:12">
      <c r="A1019" s="292" t="s">
        <v>49</v>
      </c>
      <c r="B1019" s="405">
        <v>13142</v>
      </c>
      <c r="C1019" s="292" t="s">
        <v>213</v>
      </c>
      <c r="E1019" s="292" t="s">
        <v>214</v>
      </c>
      <c r="F1019" s="405">
        <v>12525</v>
      </c>
      <c r="G1019" s="292" t="s">
        <v>213</v>
      </c>
      <c r="I1019" s="292" t="s">
        <v>49</v>
      </c>
      <c r="J1019" s="292" t="s">
        <v>1822</v>
      </c>
      <c r="K1019" s="292" t="s">
        <v>1823</v>
      </c>
      <c r="L1019" s="292" t="s">
        <v>213</v>
      </c>
    </row>
    <row r="1020" spans="1:12">
      <c r="A1020" s="292" t="s">
        <v>49</v>
      </c>
      <c r="B1020" s="405">
        <v>13490</v>
      </c>
      <c r="C1020" s="292" t="s">
        <v>213</v>
      </c>
      <c r="E1020" s="292" t="s">
        <v>214</v>
      </c>
      <c r="F1020" s="405">
        <v>12528</v>
      </c>
      <c r="G1020" s="292" t="s">
        <v>213</v>
      </c>
      <c r="I1020" s="292" t="s">
        <v>49</v>
      </c>
      <c r="J1020" s="292" t="s">
        <v>1824</v>
      </c>
      <c r="K1020" s="292" t="s">
        <v>1824</v>
      </c>
      <c r="L1020" s="292" t="s">
        <v>213</v>
      </c>
    </row>
    <row r="1021" spans="1:12">
      <c r="A1021" s="292" t="s">
        <v>49</v>
      </c>
      <c r="B1021" s="405">
        <v>13827</v>
      </c>
      <c r="C1021" s="292" t="s">
        <v>213</v>
      </c>
      <c r="E1021" s="292" t="s">
        <v>214</v>
      </c>
      <c r="F1021" s="405">
        <v>12530</v>
      </c>
      <c r="G1021" s="292" t="s">
        <v>213</v>
      </c>
      <c r="I1021" s="292" t="s">
        <v>49</v>
      </c>
      <c r="J1021" s="292" t="s">
        <v>1825</v>
      </c>
      <c r="K1021" s="292" t="s">
        <v>1825</v>
      </c>
      <c r="L1021" s="292" t="s">
        <v>213</v>
      </c>
    </row>
    <row r="1022" spans="1:12">
      <c r="A1022" s="292" t="s">
        <v>49</v>
      </c>
      <c r="B1022" s="405">
        <v>7924</v>
      </c>
      <c r="C1022" s="292" t="s">
        <v>213</v>
      </c>
      <c r="E1022" s="292" t="s">
        <v>214</v>
      </c>
      <c r="F1022" s="405">
        <v>12531</v>
      </c>
      <c r="G1022" s="292" t="s">
        <v>213</v>
      </c>
      <c r="I1022" s="292" t="s">
        <v>49</v>
      </c>
      <c r="J1022" s="292" t="s">
        <v>1826</v>
      </c>
      <c r="K1022" s="292" t="s">
        <v>1827</v>
      </c>
      <c r="L1022" s="292" t="s">
        <v>213</v>
      </c>
    </row>
    <row r="1023" spans="1:12">
      <c r="A1023" s="292" t="s">
        <v>49</v>
      </c>
      <c r="B1023" s="405">
        <v>8210</v>
      </c>
      <c r="C1023" s="292" t="s">
        <v>213</v>
      </c>
      <c r="E1023" s="292" t="s">
        <v>214</v>
      </c>
      <c r="F1023" s="405">
        <v>12533</v>
      </c>
      <c r="G1023" s="292" t="s">
        <v>213</v>
      </c>
      <c r="I1023" s="292" t="s">
        <v>49</v>
      </c>
      <c r="J1023" s="292" t="s">
        <v>1828</v>
      </c>
      <c r="K1023" s="292" t="s">
        <v>1829</v>
      </c>
      <c r="L1023" s="292" t="s">
        <v>213</v>
      </c>
    </row>
    <row r="1024" spans="1:12">
      <c r="A1024" s="292" t="s">
        <v>49</v>
      </c>
      <c r="B1024" s="405">
        <v>8352</v>
      </c>
      <c r="C1024" s="292" t="s">
        <v>213</v>
      </c>
      <c r="E1024" s="292" t="s">
        <v>214</v>
      </c>
      <c r="F1024" s="405">
        <v>12534</v>
      </c>
      <c r="G1024" s="292" t="s">
        <v>213</v>
      </c>
      <c r="I1024" s="292" t="s">
        <v>49</v>
      </c>
      <c r="J1024" s="292" t="s">
        <v>1830</v>
      </c>
      <c r="K1024" s="292" t="s">
        <v>1831</v>
      </c>
      <c r="L1024" s="292" t="s">
        <v>213</v>
      </c>
    </row>
    <row r="1025" spans="1:12">
      <c r="A1025" s="292" t="s">
        <v>49</v>
      </c>
      <c r="B1025" s="405">
        <v>8826</v>
      </c>
      <c r="C1025" s="292" t="s">
        <v>213</v>
      </c>
      <c r="E1025" s="292" t="s">
        <v>214</v>
      </c>
      <c r="F1025" s="405">
        <v>12538</v>
      </c>
      <c r="G1025" s="292" t="s">
        <v>213</v>
      </c>
      <c r="I1025" s="292" t="s">
        <v>49</v>
      </c>
      <c r="J1025" s="292" t="s">
        <v>1832</v>
      </c>
      <c r="K1025" s="292" t="s">
        <v>1833</v>
      </c>
      <c r="L1025" s="292" t="s">
        <v>213</v>
      </c>
    </row>
    <row r="1026" spans="1:12">
      <c r="A1026" s="292" t="s">
        <v>49</v>
      </c>
      <c r="B1026" s="405">
        <v>10101</v>
      </c>
      <c r="C1026" s="292" t="s">
        <v>213</v>
      </c>
      <c r="E1026" s="292" t="s">
        <v>214</v>
      </c>
      <c r="F1026" s="405">
        <v>12541</v>
      </c>
      <c r="G1026" s="292" t="s">
        <v>213</v>
      </c>
      <c r="I1026" s="292" t="s">
        <v>49</v>
      </c>
      <c r="J1026" s="292" t="s">
        <v>1834</v>
      </c>
      <c r="K1026" s="292" t="s">
        <v>1835</v>
      </c>
      <c r="L1026" s="292" t="s">
        <v>213</v>
      </c>
    </row>
    <row r="1027" spans="1:12">
      <c r="A1027" s="292" t="s">
        <v>49</v>
      </c>
      <c r="B1027" s="405">
        <v>10280</v>
      </c>
      <c r="C1027" s="292" t="s">
        <v>213</v>
      </c>
      <c r="E1027" s="292" t="s">
        <v>214</v>
      </c>
      <c r="F1027" s="405">
        <v>12542</v>
      </c>
      <c r="G1027" s="292" t="s">
        <v>213</v>
      </c>
      <c r="I1027" s="292" t="s">
        <v>49</v>
      </c>
      <c r="J1027" s="292" t="s">
        <v>1836</v>
      </c>
      <c r="K1027" s="292" t="s">
        <v>1836</v>
      </c>
      <c r="L1027" s="292" t="s">
        <v>213</v>
      </c>
    </row>
    <row r="1028" spans="1:12">
      <c r="A1028" s="292" t="s">
        <v>49</v>
      </c>
      <c r="B1028" s="405">
        <v>10933</v>
      </c>
      <c r="C1028" s="292" t="s">
        <v>213</v>
      </c>
      <c r="E1028" s="292" t="s">
        <v>214</v>
      </c>
      <c r="F1028" s="405">
        <v>12544</v>
      </c>
      <c r="G1028" s="292" t="s">
        <v>213</v>
      </c>
      <c r="I1028" s="292" t="s">
        <v>49</v>
      </c>
      <c r="J1028" s="292" t="s">
        <v>1837</v>
      </c>
      <c r="K1028" s="292" t="s">
        <v>1838</v>
      </c>
      <c r="L1028" s="292" t="s">
        <v>213</v>
      </c>
    </row>
    <row r="1029" spans="1:12">
      <c r="A1029" s="292" t="s">
        <v>49</v>
      </c>
      <c r="B1029" s="405">
        <v>11962</v>
      </c>
      <c r="C1029" s="292" t="s">
        <v>213</v>
      </c>
      <c r="E1029" s="292" t="s">
        <v>214</v>
      </c>
      <c r="F1029" s="405">
        <v>12545</v>
      </c>
      <c r="G1029" s="292" t="s">
        <v>213</v>
      </c>
      <c r="I1029" s="292" t="s">
        <v>49</v>
      </c>
      <c r="J1029" s="292" t="s">
        <v>1839</v>
      </c>
      <c r="K1029" s="292" t="s">
        <v>1840</v>
      </c>
      <c r="L1029" s="292" t="s">
        <v>213</v>
      </c>
    </row>
    <row r="1030" spans="1:12">
      <c r="A1030" s="292" t="s">
        <v>49</v>
      </c>
      <c r="B1030" s="405">
        <v>12150</v>
      </c>
      <c r="C1030" s="292" t="s">
        <v>213</v>
      </c>
      <c r="E1030" s="292" t="s">
        <v>214</v>
      </c>
      <c r="F1030" s="405">
        <v>12547</v>
      </c>
      <c r="G1030" s="292" t="s">
        <v>213</v>
      </c>
      <c r="I1030" s="292" t="s">
        <v>49</v>
      </c>
      <c r="J1030" s="292" t="s">
        <v>1841</v>
      </c>
      <c r="K1030" s="292" t="s">
        <v>1842</v>
      </c>
      <c r="L1030" s="292" t="s">
        <v>213</v>
      </c>
    </row>
    <row r="1031" spans="1:12">
      <c r="A1031" s="292" t="s">
        <v>49</v>
      </c>
      <c r="B1031" s="405">
        <v>12507</v>
      </c>
      <c r="C1031" s="292" t="s">
        <v>213</v>
      </c>
      <c r="E1031" s="292" t="s">
        <v>214</v>
      </c>
      <c r="F1031" s="405">
        <v>12548</v>
      </c>
      <c r="G1031" s="292" t="s">
        <v>213</v>
      </c>
      <c r="I1031" s="292" t="s">
        <v>49</v>
      </c>
      <c r="J1031" s="292" t="s">
        <v>1843</v>
      </c>
      <c r="K1031" s="292" t="s">
        <v>1844</v>
      </c>
      <c r="L1031" s="292" t="s">
        <v>213</v>
      </c>
    </row>
    <row r="1032" spans="1:12">
      <c r="A1032" s="292" t="s">
        <v>49</v>
      </c>
      <c r="B1032" s="405">
        <v>12733</v>
      </c>
      <c r="C1032" s="292" t="s">
        <v>213</v>
      </c>
      <c r="E1032" s="292" t="s">
        <v>214</v>
      </c>
      <c r="F1032" s="405">
        <v>12561</v>
      </c>
      <c r="G1032" s="292" t="s">
        <v>213</v>
      </c>
      <c r="I1032" s="292" t="s">
        <v>49</v>
      </c>
      <c r="J1032" s="292" t="s">
        <v>1845</v>
      </c>
      <c r="K1032" s="292" t="s">
        <v>1846</v>
      </c>
      <c r="L1032" s="292" t="s">
        <v>213</v>
      </c>
    </row>
    <row r="1033" spans="1:12">
      <c r="A1033" s="292" t="s">
        <v>49</v>
      </c>
      <c r="B1033" s="405">
        <v>12983</v>
      </c>
      <c r="C1033" s="292" t="s">
        <v>213</v>
      </c>
      <c r="E1033" s="292" t="s">
        <v>214</v>
      </c>
      <c r="F1033" s="405">
        <v>12563</v>
      </c>
      <c r="G1033" s="292" t="s">
        <v>213</v>
      </c>
      <c r="I1033" s="292" t="s">
        <v>49</v>
      </c>
      <c r="J1033" s="292" t="s">
        <v>1847</v>
      </c>
      <c r="K1033" s="292" t="s">
        <v>1848</v>
      </c>
      <c r="L1033" s="292" t="s">
        <v>213</v>
      </c>
    </row>
    <row r="1034" spans="1:12">
      <c r="A1034" s="292" t="s">
        <v>49</v>
      </c>
      <c r="B1034" s="405">
        <v>13148</v>
      </c>
      <c r="C1034" s="292" t="s">
        <v>213</v>
      </c>
      <c r="E1034" s="292" t="s">
        <v>214</v>
      </c>
      <c r="F1034" s="405">
        <v>12564</v>
      </c>
      <c r="G1034" s="292" t="s">
        <v>213</v>
      </c>
      <c r="I1034" s="292" t="s">
        <v>49</v>
      </c>
      <c r="J1034" s="292" t="s">
        <v>1849</v>
      </c>
      <c r="K1034" s="292" t="s">
        <v>1849</v>
      </c>
      <c r="L1034" s="292" t="s">
        <v>213</v>
      </c>
    </row>
    <row r="1035" spans="1:12">
      <c r="A1035" s="292" t="s">
        <v>49</v>
      </c>
      <c r="B1035" s="405">
        <v>13605</v>
      </c>
      <c r="C1035" s="292" t="s">
        <v>213</v>
      </c>
      <c r="E1035" s="292" t="s">
        <v>214</v>
      </c>
      <c r="F1035" s="405">
        <v>12565</v>
      </c>
      <c r="G1035" s="292" t="s">
        <v>213</v>
      </c>
      <c r="I1035" s="292" t="s">
        <v>49</v>
      </c>
      <c r="J1035" s="292" t="s">
        <v>1850</v>
      </c>
      <c r="K1035" s="292" t="s">
        <v>1851</v>
      </c>
      <c r="L1035" s="292" t="s">
        <v>213</v>
      </c>
    </row>
    <row r="1036" spans="1:12">
      <c r="A1036" s="292" t="s">
        <v>49</v>
      </c>
      <c r="B1036" s="405">
        <v>13833</v>
      </c>
      <c r="C1036" s="292" t="s">
        <v>213</v>
      </c>
      <c r="E1036" s="292" t="s">
        <v>214</v>
      </c>
      <c r="F1036" s="405">
        <v>12566</v>
      </c>
      <c r="G1036" s="292" t="s">
        <v>213</v>
      </c>
      <c r="I1036" s="292" t="s">
        <v>49</v>
      </c>
      <c r="J1036" s="292" t="s">
        <v>1852</v>
      </c>
      <c r="K1036" s="292" t="s">
        <v>1852</v>
      </c>
      <c r="L1036" s="292" t="s">
        <v>213</v>
      </c>
    </row>
    <row r="1037" spans="1:12">
      <c r="A1037" s="292" t="s">
        <v>49</v>
      </c>
      <c r="B1037" s="405">
        <v>7930</v>
      </c>
      <c r="C1037" s="292" t="s">
        <v>213</v>
      </c>
      <c r="E1037" s="292" t="s">
        <v>214</v>
      </c>
      <c r="F1037" s="405">
        <v>12568</v>
      </c>
      <c r="G1037" s="292" t="s">
        <v>213</v>
      </c>
      <c r="I1037" s="292" t="s">
        <v>49</v>
      </c>
      <c r="J1037" s="292" t="s">
        <v>1853</v>
      </c>
      <c r="K1037" s="292" t="s">
        <v>1854</v>
      </c>
      <c r="L1037" s="292" t="s">
        <v>213</v>
      </c>
    </row>
    <row r="1038" spans="1:12">
      <c r="A1038" s="292" t="s">
        <v>49</v>
      </c>
      <c r="B1038" s="405">
        <v>8212</v>
      </c>
      <c r="C1038" s="292" t="s">
        <v>213</v>
      </c>
      <c r="E1038" s="292" t="s">
        <v>214</v>
      </c>
      <c r="F1038" s="405">
        <v>12569</v>
      </c>
      <c r="G1038" s="292" t="s">
        <v>213</v>
      </c>
      <c r="I1038" s="292" t="s">
        <v>49</v>
      </c>
      <c r="J1038" s="292" t="s">
        <v>1855</v>
      </c>
      <c r="K1038" s="292" t="s">
        <v>1856</v>
      </c>
      <c r="L1038" s="292" t="s">
        <v>213</v>
      </c>
    </row>
    <row r="1039" spans="1:12">
      <c r="A1039" s="292" t="s">
        <v>49</v>
      </c>
      <c r="B1039" s="405">
        <v>8361</v>
      </c>
      <c r="C1039" s="292" t="s">
        <v>213</v>
      </c>
      <c r="E1039" s="292" t="s">
        <v>214</v>
      </c>
      <c r="F1039" s="405">
        <v>12570</v>
      </c>
      <c r="G1039" s="292" t="s">
        <v>213</v>
      </c>
      <c r="I1039" s="292" t="s">
        <v>49</v>
      </c>
      <c r="J1039" s="292" t="s">
        <v>1857</v>
      </c>
      <c r="K1039" s="292" t="s">
        <v>1857</v>
      </c>
      <c r="L1039" s="292" t="s">
        <v>213</v>
      </c>
    </row>
    <row r="1040" spans="1:12">
      <c r="A1040" s="292" t="s">
        <v>49</v>
      </c>
      <c r="B1040" s="405">
        <v>8827</v>
      </c>
      <c r="C1040" s="292" t="s">
        <v>213</v>
      </c>
      <c r="E1040" s="292" t="s">
        <v>214</v>
      </c>
      <c r="F1040" s="405">
        <v>12571</v>
      </c>
      <c r="G1040" s="292" t="s">
        <v>213</v>
      </c>
      <c r="I1040" s="292" t="s">
        <v>49</v>
      </c>
      <c r="J1040" s="292" t="s">
        <v>1858</v>
      </c>
      <c r="K1040" s="292" t="s">
        <v>1859</v>
      </c>
      <c r="L1040" s="292" t="s">
        <v>213</v>
      </c>
    </row>
    <row r="1041" spans="1:12">
      <c r="A1041" s="292" t="s">
        <v>49</v>
      </c>
      <c r="B1041" s="405">
        <v>10103</v>
      </c>
      <c r="C1041" s="292" t="s">
        <v>213</v>
      </c>
      <c r="E1041" s="292" t="s">
        <v>214</v>
      </c>
      <c r="F1041" s="405">
        <v>12572</v>
      </c>
      <c r="G1041" s="292" t="s">
        <v>213</v>
      </c>
      <c r="I1041" s="292" t="s">
        <v>49</v>
      </c>
      <c r="J1041" s="292" t="s">
        <v>1860</v>
      </c>
      <c r="K1041" s="292" t="s">
        <v>1861</v>
      </c>
      <c r="L1041" s="292" t="s">
        <v>213</v>
      </c>
    </row>
    <row r="1042" spans="1:12">
      <c r="A1042" s="292" t="s">
        <v>49</v>
      </c>
      <c r="B1042" s="405">
        <v>10282</v>
      </c>
      <c r="C1042" s="292" t="s">
        <v>213</v>
      </c>
      <c r="E1042" s="292" t="s">
        <v>214</v>
      </c>
      <c r="F1042" s="405">
        <v>12574</v>
      </c>
      <c r="G1042" s="292" t="s">
        <v>213</v>
      </c>
      <c r="I1042" s="292" t="s">
        <v>49</v>
      </c>
      <c r="J1042" s="292" t="s">
        <v>1862</v>
      </c>
      <c r="K1042" s="292" t="s">
        <v>1862</v>
      </c>
      <c r="L1042" s="292" t="s">
        <v>213</v>
      </c>
    </row>
    <row r="1043" spans="1:12">
      <c r="A1043" s="292" t="s">
        <v>49</v>
      </c>
      <c r="B1043" s="405">
        <v>10958</v>
      </c>
      <c r="C1043" s="292" t="s">
        <v>213</v>
      </c>
      <c r="E1043" s="292" t="s">
        <v>214</v>
      </c>
      <c r="F1043" s="405">
        <v>12575</v>
      </c>
      <c r="G1043" s="292" t="s">
        <v>213</v>
      </c>
      <c r="I1043" s="292" t="s">
        <v>49</v>
      </c>
      <c r="J1043" s="292" t="s">
        <v>1863</v>
      </c>
      <c r="K1043" s="292" t="s">
        <v>1863</v>
      </c>
      <c r="L1043" s="292" t="s">
        <v>213</v>
      </c>
    </row>
    <row r="1044" spans="1:12">
      <c r="A1044" s="292" t="s">
        <v>49</v>
      </c>
      <c r="B1044" s="405">
        <v>11963</v>
      </c>
      <c r="C1044" s="292" t="s">
        <v>213</v>
      </c>
      <c r="E1044" s="292" t="s">
        <v>214</v>
      </c>
      <c r="F1044" s="405">
        <v>12578</v>
      </c>
      <c r="G1044" s="292" t="s">
        <v>213</v>
      </c>
      <c r="I1044" s="292" t="s">
        <v>49</v>
      </c>
      <c r="J1044" s="292" t="s">
        <v>1864</v>
      </c>
      <c r="K1044" s="292" t="s">
        <v>1865</v>
      </c>
      <c r="L1044" s="292" t="s">
        <v>213</v>
      </c>
    </row>
    <row r="1045" spans="1:12">
      <c r="A1045" s="292" t="s">
        <v>49</v>
      </c>
      <c r="B1045" s="405">
        <v>12151</v>
      </c>
      <c r="C1045" s="292" t="s">
        <v>213</v>
      </c>
      <c r="E1045" s="292" t="s">
        <v>214</v>
      </c>
      <c r="F1045" s="405">
        <v>12580</v>
      </c>
      <c r="G1045" s="292" t="s">
        <v>213</v>
      </c>
      <c r="I1045" s="292" t="s">
        <v>49</v>
      </c>
      <c r="J1045" s="292" t="s">
        <v>1866</v>
      </c>
      <c r="K1045" s="292" t="s">
        <v>1866</v>
      </c>
      <c r="L1045" s="292" t="s">
        <v>213</v>
      </c>
    </row>
    <row r="1046" spans="1:12">
      <c r="A1046" s="292" t="s">
        <v>49</v>
      </c>
      <c r="B1046" s="405">
        <v>12513</v>
      </c>
      <c r="C1046" s="292" t="s">
        <v>213</v>
      </c>
      <c r="E1046" s="292" t="s">
        <v>214</v>
      </c>
      <c r="F1046" s="405">
        <v>12582</v>
      </c>
      <c r="G1046" s="292" t="s">
        <v>213</v>
      </c>
      <c r="I1046" s="292" t="s">
        <v>49</v>
      </c>
      <c r="J1046" s="292" t="s">
        <v>1867</v>
      </c>
      <c r="K1046" s="292" t="s">
        <v>1867</v>
      </c>
      <c r="L1046" s="292" t="s">
        <v>213</v>
      </c>
    </row>
    <row r="1047" spans="1:12">
      <c r="A1047" s="292" t="s">
        <v>49</v>
      </c>
      <c r="B1047" s="405">
        <v>12742</v>
      </c>
      <c r="C1047" s="292" t="s">
        <v>213</v>
      </c>
      <c r="E1047" s="292" t="s">
        <v>214</v>
      </c>
      <c r="F1047" s="405">
        <v>12585</v>
      </c>
      <c r="G1047" s="292" t="s">
        <v>213</v>
      </c>
      <c r="I1047" s="292" t="s">
        <v>49</v>
      </c>
      <c r="J1047" s="292" t="s">
        <v>1868</v>
      </c>
      <c r="K1047" s="292" t="s">
        <v>1869</v>
      </c>
      <c r="L1047" s="292" t="s">
        <v>213</v>
      </c>
    </row>
    <row r="1048" spans="1:12">
      <c r="A1048" s="292" t="s">
        <v>49</v>
      </c>
      <c r="B1048" s="405">
        <v>12992</v>
      </c>
      <c r="C1048" s="292" t="s">
        <v>213</v>
      </c>
      <c r="E1048" s="292" t="s">
        <v>214</v>
      </c>
      <c r="F1048" s="405">
        <v>12592</v>
      </c>
      <c r="G1048" s="292" t="s">
        <v>213</v>
      </c>
      <c r="I1048" s="292" t="s">
        <v>49</v>
      </c>
      <c r="J1048" s="292" t="s">
        <v>1870</v>
      </c>
      <c r="K1048" s="292" t="s">
        <v>1871</v>
      </c>
      <c r="L1048" s="292" t="s">
        <v>213</v>
      </c>
    </row>
    <row r="1049" spans="1:12">
      <c r="A1049" s="292" t="s">
        <v>49</v>
      </c>
      <c r="B1049" s="405">
        <v>13152</v>
      </c>
      <c r="C1049" s="292" t="s">
        <v>213</v>
      </c>
      <c r="E1049" s="292" t="s">
        <v>214</v>
      </c>
      <c r="F1049" s="405">
        <v>12594</v>
      </c>
      <c r="G1049" s="292" t="s">
        <v>213</v>
      </c>
      <c r="I1049" s="292" t="s">
        <v>49</v>
      </c>
      <c r="J1049" s="292" t="s">
        <v>1872</v>
      </c>
      <c r="K1049" s="292" t="s">
        <v>1873</v>
      </c>
      <c r="L1049" s="292" t="s">
        <v>213</v>
      </c>
    </row>
    <row r="1050" spans="1:12">
      <c r="A1050" s="292" t="s">
        <v>49</v>
      </c>
      <c r="B1050" s="405">
        <v>13606</v>
      </c>
      <c r="C1050" s="292" t="s">
        <v>213</v>
      </c>
      <c r="E1050" s="292" t="s">
        <v>214</v>
      </c>
      <c r="F1050" s="405">
        <v>12602</v>
      </c>
      <c r="G1050" s="292" t="s">
        <v>213</v>
      </c>
      <c r="I1050" s="292" t="s">
        <v>49</v>
      </c>
      <c r="J1050" s="292" t="s">
        <v>1874</v>
      </c>
      <c r="K1050" s="292" t="s">
        <v>1875</v>
      </c>
      <c r="L1050" s="292" t="s">
        <v>213</v>
      </c>
    </row>
    <row r="1051" spans="1:12">
      <c r="A1051" s="292" t="s">
        <v>49</v>
      </c>
      <c r="B1051" s="405">
        <v>13834</v>
      </c>
      <c r="C1051" s="292" t="s">
        <v>213</v>
      </c>
      <c r="E1051" s="292" t="s">
        <v>214</v>
      </c>
      <c r="F1051" s="405">
        <v>12701</v>
      </c>
      <c r="G1051" s="292" t="s">
        <v>213</v>
      </c>
      <c r="I1051" s="292" t="s">
        <v>49</v>
      </c>
      <c r="J1051" s="292" t="s">
        <v>1876</v>
      </c>
      <c r="K1051" s="292" t="s">
        <v>1877</v>
      </c>
      <c r="L1051" s="292" t="s">
        <v>213</v>
      </c>
    </row>
    <row r="1052" spans="1:12">
      <c r="A1052" s="292" t="s">
        <v>49</v>
      </c>
      <c r="B1052" s="405">
        <v>7934</v>
      </c>
      <c r="C1052" s="292" t="s">
        <v>213</v>
      </c>
      <c r="E1052" s="292" t="s">
        <v>214</v>
      </c>
      <c r="F1052" s="405">
        <v>12721</v>
      </c>
      <c r="G1052" s="292" t="s">
        <v>213</v>
      </c>
      <c r="I1052" s="292" t="s">
        <v>49</v>
      </c>
      <c r="J1052" s="292" t="s">
        <v>1878</v>
      </c>
      <c r="K1052" s="292" t="s">
        <v>1879</v>
      </c>
      <c r="L1052" s="292" t="s">
        <v>213</v>
      </c>
    </row>
    <row r="1053" spans="1:12">
      <c r="A1053" s="292" t="s">
        <v>49</v>
      </c>
      <c r="B1053" s="405">
        <v>8213</v>
      </c>
      <c r="C1053" s="292" t="s">
        <v>213</v>
      </c>
      <c r="E1053" s="292" t="s">
        <v>214</v>
      </c>
      <c r="F1053" s="405">
        <v>12722</v>
      </c>
      <c r="G1053" s="292" t="s">
        <v>213</v>
      </c>
      <c r="I1053" s="292" t="s">
        <v>49</v>
      </c>
      <c r="J1053" s="292" t="s">
        <v>1880</v>
      </c>
      <c r="K1053" s="292" t="s">
        <v>1880</v>
      </c>
      <c r="L1053" s="292" t="s">
        <v>213</v>
      </c>
    </row>
    <row r="1054" spans="1:12">
      <c r="A1054" s="292" t="s">
        <v>49</v>
      </c>
      <c r="B1054" s="405">
        <v>8402</v>
      </c>
      <c r="C1054" s="292" t="s">
        <v>213</v>
      </c>
      <c r="E1054" s="292" t="s">
        <v>214</v>
      </c>
      <c r="F1054" s="405">
        <v>12724</v>
      </c>
      <c r="G1054" s="292" t="s">
        <v>213</v>
      </c>
      <c r="I1054" s="292" t="s">
        <v>49</v>
      </c>
      <c r="J1054" s="292" t="s">
        <v>1881</v>
      </c>
      <c r="K1054" s="292" t="s">
        <v>1882</v>
      </c>
      <c r="L1054" s="292" t="s">
        <v>213</v>
      </c>
    </row>
    <row r="1055" spans="1:12">
      <c r="A1055" s="292" t="s">
        <v>49</v>
      </c>
      <c r="B1055" s="405">
        <v>8829</v>
      </c>
      <c r="C1055" s="292" t="s">
        <v>213</v>
      </c>
      <c r="E1055" s="292" t="s">
        <v>214</v>
      </c>
      <c r="F1055" s="405">
        <v>12729</v>
      </c>
      <c r="G1055" s="292" t="s">
        <v>213</v>
      </c>
      <c r="I1055" s="292" t="s">
        <v>49</v>
      </c>
      <c r="J1055" s="292" t="s">
        <v>1883</v>
      </c>
      <c r="K1055" s="292" t="s">
        <v>1883</v>
      </c>
      <c r="L1055" s="292" t="s">
        <v>213</v>
      </c>
    </row>
    <row r="1056" spans="1:12">
      <c r="A1056" s="292" t="s">
        <v>49</v>
      </c>
      <c r="B1056" s="405">
        <v>10104</v>
      </c>
      <c r="C1056" s="292" t="s">
        <v>213</v>
      </c>
      <c r="E1056" s="292" t="s">
        <v>214</v>
      </c>
      <c r="F1056" s="405">
        <v>12733</v>
      </c>
      <c r="G1056" s="292" t="s">
        <v>213</v>
      </c>
      <c r="I1056" s="292" t="s">
        <v>49</v>
      </c>
      <c r="J1056" s="292" t="s">
        <v>1884</v>
      </c>
      <c r="K1056" s="292" t="s">
        <v>1885</v>
      </c>
      <c r="L1056" s="292" t="s">
        <v>213</v>
      </c>
    </row>
    <row r="1057" spans="1:12">
      <c r="A1057" s="292" t="s">
        <v>49</v>
      </c>
      <c r="B1057" s="405">
        <v>10452</v>
      </c>
      <c r="C1057" s="292" t="s">
        <v>213</v>
      </c>
      <c r="E1057" s="292" t="s">
        <v>214</v>
      </c>
      <c r="F1057" s="405">
        <v>12742</v>
      </c>
      <c r="G1057" s="292" t="s">
        <v>213</v>
      </c>
      <c r="I1057" s="292" t="s">
        <v>49</v>
      </c>
      <c r="J1057" s="292" t="s">
        <v>1886</v>
      </c>
      <c r="K1057" s="292" t="s">
        <v>1887</v>
      </c>
      <c r="L1057" s="292" t="s">
        <v>213</v>
      </c>
    </row>
    <row r="1058" spans="1:12">
      <c r="A1058" s="292" t="s">
        <v>49</v>
      </c>
      <c r="B1058" s="405">
        <v>10963</v>
      </c>
      <c r="C1058" s="292" t="s">
        <v>213</v>
      </c>
      <c r="E1058" s="292" t="s">
        <v>214</v>
      </c>
      <c r="F1058" s="405">
        <v>12754</v>
      </c>
      <c r="G1058" s="292" t="s">
        <v>213</v>
      </c>
      <c r="I1058" s="292" t="s">
        <v>49</v>
      </c>
      <c r="J1058" s="292" t="s">
        <v>1888</v>
      </c>
      <c r="K1058" s="292" t="s">
        <v>1889</v>
      </c>
      <c r="L1058" s="292" t="s">
        <v>213</v>
      </c>
    </row>
    <row r="1059" spans="1:12">
      <c r="A1059" s="292" t="s">
        <v>49</v>
      </c>
      <c r="B1059" s="405">
        <v>11968</v>
      </c>
      <c r="C1059" s="292" t="s">
        <v>213</v>
      </c>
      <c r="E1059" s="292" t="s">
        <v>214</v>
      </c>
      <c r="F1059" s="405">
        <v>12759</v>
      </c>
      <c r="G1059" s="292" t="s">
        <v>213</v>
      </c>
      <c r="I1059" s="292" t="s">
        <v>49</v>
      </c>
      <c r="J1059" s="292" t="s">
        <v>1890</v>
      </c>
      <c r="K1059" s="292" t="s">
        <v>1891</v>
      </c>
      <c r="L1059" s="292" t="s">
        <v>213</v>
      </c>
    </row>
    <row r="1060" spans="1:12">
      <c r="A1060" s="292" t="s">
        <v>49</v>
      </c>
      <c r="B1060" s="405">
        <v>12154</v>
      </c>
      <c r="C1060" s="292" t="s">
        <v>213</v>
      </c>
      <c r="E1060" s="292" t="s">
        <v>214</v>
      </c>
      <c r="F1060" s="405">
        <v>12767</v>
      </c>
      <c r="G1060" s="292" t="s">
        <v>213</v>
      </c>
      <c r="I1060" s="292" t="s">
        <v>49</v>
      </c>
      <c r="J1060" s="292" t="s">
        <v>1892</v>
      </c>
      <c r="K1060" s="292" t="s">
        <v>1893</v>
      </c>
      <c r="L1060" s="292" t="s">
        <v>213</v>
      </c>
    </row>
    <row r="1061" spans="1:12">
      <c r="A1061" s="292" t="s">
        <v>49</v>
      </c>
      <c r="B1061" s="405">
        <v>12514</v>
      </c>
      <c r="C1061" s="292" t="s">
        <v>213</v>
      </c>
      <c r="E1061" s="292" t="s">
        <v>214</v>
      </c>
      <c r="F1061" s="405">
        <v>12769</v>
      </c>
      <c r="G1061" s="292" t="s">
        <v>213</v>
      </c>
      <c r="I1061" s="292" t="s">
        <v>49</v>
      </c>
      <c r="J1061" s="292" t="s">
        <v>1894</v>
      </c>
      <c r="K1061" s="292" t="s">
        <v>1895</v>
      </c>
      <c r="L1061" s="292" t="s">
        <v>213</v>
      </c>
    </row>
    <row r="1062" spans="1:12">
      <c r="A1062" s="292" t="s">
        <v>49</v>
      </c>
      <c r="B1062" s="405">
        <v>12754</v>
      </c>
      <c r="C1062" s="292" t="s">
        <v>213</v>
      </c>
      <c r="E1062" s="292" t="s">
        <v>214</v>
      </c>
      <c r="F1062" s="405">
        <v>12771</v>
      </c>
      <c r="G1062" s="292" t="s">
        <v>213</v>
      </c>
      <c r="I1062" s="292" t="s">
        <v>49</v>
      </c>
      <c r="J1062" s="292" t="s">
        <v>1896</v>
      </c>
      <c r="K1062" s="292" t="s">
        <v>1897</v>
      </c>
      <c r="L1062" s="292" t="s">
        <v>213</v>
      </c>
    </row>
    <row r="1063" spans="1:12">
      <c r="A1063" s="292" t="s">
        <v>49</v>
      </c>
      <c r="B1063" s="405">
        <v>12995</v>
      </c>
      <c r="C1063" s="292" t="s">
        <v>213</v>
      </c>
      <c r="E1063" s="292" t="s">
        <v>214</v>
      </c>
      <c r="F1063" s="405">
        <v>12775</v>
      </c>
      <c r="G1063" s="292" t="s">
        <v>213</v>
      </c>
      <c r="I1063" s="292" t="s">
        <v>49</v>
      </c>
      <c r="J1063" s="292" t="s">
        <v>1898</v>
      </c>
      <c r="K1063" s="292" t="s">
        <v>1899</v>
      </c>
      <c r="L1063" s="292" t="s">
        <v>213</v>
      </c>
    </row>
    <row r="1064" spans="1:12">
      <c r="A1064" s="292" t="s">
        <v>49</v>
      </c>
      <c r="B1064" s="405">
        <v>13154</v>
      </c>
      <c r="C1064" s="292" t="s">
        <v>213</v>
      </c>
      <c r="E1064" s="292" t="s">
        <v>214</v>
      </c>
      <c r="F1064" s="405">
        <v>12779</v>
      </c>
      <c r="G1064" s="292" t="s">
        <v>213</v>
      </c>
      <c r="I1064" s="292" t="s">
        <v>49</v>
      </c>
      <c r="J1064" s="292" t="s">
        <v>1900</v>
      </c>
      <c r="K1064" s="292" t="s">
        <v>1901</v>
      </c>
      <c r="L1064" s="292" t="s">
        <v>213</v>
      </c>
    </row>
    <row r="1065" spans="1:12">
      <c r="A1065" s="292" t="s">
        <v>49</v>
      </c>
      <c r="B1065" s="405">
        <v>13607</v>
      </c>
      <c r="C1065" s="292" t="s">
        <v>213</v>
      </c>
      <c r="E1065" s="292" t="s">
        <v>214</v>
      </c>
      <c r="F1065" s="405">
        <v>12781</v>
      </c>
      <c r="G1065" s="292" t="s">
        <v>213</v>
      </c>
      <c r="I1065" s="292" t="s">
        <v>49</v>
      </c>
      <c r="J1065" s="292" t="s">
        <v>1902</v>
      </c>
      <c r="K1065" s="292" t="s">
        <v>1902</v>
      </c>
      <c r="L1065" s="292" t="s">
        <v>213</v>
      </c>
    </row>
    <row r="1066" spans="1:12">
      <c r="A1066" s="292" t="s">
        <v>49</v>
      </c>
      <c r="B1066" s="405">
        <v>13837</v>
      </c>
      <c r="C1066" s="292" t="s">
        <v>213</v>
      </c>
      <c r="E1066" s="292" t="s">
        <v>214</v>
      </c>
      <c r="F1066" s="405">
        <v>12785</v>
      </c>
      <c r="G1066" s="292" t="s">
        <v>213</v>
      </c>
      <c r="I1066" s="292" t="s">
        <v>49</v>
      </c>
      <c r="J1066" s="292" t="s">
        <v>1903</v>
      </c>
      <c r="K1066" s="292" t="s">
        <v>1904</v>
      </c>
      <c r="L1066" s="292" t="s">
        <v>213</v>
      </c>
    </row>
    <row r="1067" spans="1:12">
      <c r="A1067" s="292" t="s">
        <v>49</v>
      </c>
      <c r="B1067" s="405">
        <v>7935</v>
      </c>
      <c r="C1067" s="292" t="s">
        <v>213</v>
      </c>
      <c r="E1067" s="292" t="s">
        <v>214</v>
      </c>
      <c r="F1067" s="405">
        <v>12787</v>
      </c>
      <c r="G1067" s="292" t="s">
        <v>213</v>
      </c>
      <c r="I1067" s="292" t="s">
        <v>49</v>
      </c>
      <c r="J1067" s="292" t="s">
        <v>1905</v>
      </c>
      <c r="K1067" s="292" t="s">
        <v>1905</v>
      </c>
      <c r="L1067" s="292" t="s">
        <v>213</v>
      </c>
    </row>
    <row r="1068" spans="1:12">
      <c r="A1068" s="292" t="s">
        <v>49</v>
      </c>
      <c r="B1068" s="405">
        <v>8214</v>
      </c>
      <c r="C1068" s="292" t="s">
        <v>213</v>
      </c>
      <c r="E1068" s="292" t="s">
        <v>214</v>
      </c>
      <c r="F1068" s="405">
        <v>12803</v>
      </c>
      <c r="G1068" s="292" t="s">
        <v>213</v>
      </c>
      <c r="I1068" s="292" t="s">
        <v>49</v>
      </c>
      <c r="J1068" s="292" t="s">
        <v>1906</v>
      </c>
      <c r="K1068" s="292" t="s">
        <v>1906</v>
      </c>
      <c r="L1068" s="292" t="s">
        <v>213</v>
      </c>
    </row>
    <row r="1069" spans="1:12">
      <c r="A1069" s="292" t="s">
        <v>49</v>
      </c>
      <c r="B1069" s="405">
        <v>8403</v>
      </c>
      <c r="C1069" s="292" t="s">
        <v>213</v>
      </c>
      <c r="E1069" s="292" t="s">
        <v>214</v>
      </c>
      <c r="F1069" s="405">
        <v>12804</v>
      </c>
      <c r="G1069" s="292" t="s">
        <v>213</v>
      </c>
      <c r="I1069" s="292" t="s">
        <v>49</v>
      </c>
      <c r="J1069" s="292" t="s">
        <v>1907</v>
      </c>
      <c r="K1069" s="292" t="s">
        <v>1907</v>
      </c>
      <c r="L1069" s="292" t="s">
        <v>213</v>
      </c>
    </row>
    <row r="1070" spans="1:12">
      <c r="A1070" s="292" t="s">
        <v>49</v>
      </c>
      <c r="B1070" s="405">
        <v>8836</v>
      </c>
      <c r="C1070" s="292" t="s">
        <v>213</v>
      </c>
      <c r="E1070" s="292" t="s">
        <v>214</v>
      </c>
      <c r="F1070" s="405">
        <v>12820</v>
      </c>
      <c r="G1070" s="292" t="s">
        <v>213</v>
      </c>
      <c r="I1070" s="292" t="s">
        <v>49</v>
      </c>
      <c r="J1070" s="292" t="s">
        <v>1908</v>
      </c>
      <c r="K1070" s="292" t="s">
        <v>1908</v>
      </c>
      <c r="L1070" s="292" t="s">
        <v>213</v>
      </c>
    </row>
    <row r="1071" spans="1:12">
      <c r="A1071" s="292" t="s">
        <v>49</v>
      </c>
      <c r="B1071" s="405">
        <v>10105</v>
      </c>
      <c r="C1071" s="292" t="s">
        <v>213</v>
      </c>
      <c r="E1071" s="292" t="s">
        <v>214</v>
      </c>
      <c r="F1071" s="405">
        <v>12821</v>
      </c>
      <c r="G1071" s="292" t="s">
        <v>213</v>
      </c>
      <c r="I1071" s="292" t="s">
        <v>49</v>
      </c>
      <c r="J1071" s="292" t="s">
        <v>1909</v>
      </c>
      <c r="K1071" s="292" t="s">
        <v>1909</v>
      </c>
      <c r="L1071" s="292" t="s">
        <v>213</v>
      </c>
    </row>
    <row r="1072" spans="1:12">
      <c r="A1072" s="292" t="s">
        <v>49</v>
      </c>
      <c r="B1072" s="405">
        <v>10453</v>
      </c>
      <c r="C1072" s="292" t="s">
        <v>213</v>
      </c>
      <c r="E1072" s="292" t="s">
        <v>214</v>
      </c>
      <c r="F1072" s="405">
        <v>12831</v>
      </c>
      <c r="G1072" s="292" t="s">
        <v>213</v>
      </c>
      <c r="I1072" s="292" t="s">
        <v>49</v>
      </c>
      <c r="J1072" s="292" t="s">
        <v>1910</v>
      </c>
      <c r="K1072" s="292" t="s">
        <v>1911</v>
      </c>
      <c r="L1072" s="292" t="s">
        <v>213</v>
      </c>
    </row>
    <row r="1073" spans="1:12">
      <c r="A1073" s="292" t="s">
        <v>49</v>
      </c>
      <c r="B1073" s="405">
        <v>10964</v>
      </c>
      <c r="C1073" s="292" t="s">
        <v>213</v>
      </c>
      <c r="E1073" s="292" t="s">
        <v>214</v>
      </c>
      <c r="F1073" s="405">
        <v>12833</v>
      </c>
      <c r="G1073" s="292" t="s">
        <v>213</v>
      </c>
      <c r="I1073" s="292" t="s">
        <v>49</v>
      </c>
      <c r="J1073" s="292" t="s">
        <v>1912</v>
      </c>
      <c r="K1073" s="292" t="s">
        <v>1913</v>
      </c>
      <c r="L1073" s="292" t="s">
        <v>213</v>
      </c>
    </row>
    <row r="1074" spans="1:12">
      <c r="A1074" s="292" t="s">
        <v>49</v>
      </c>
      <c r="B1074" s="405">
        <v>11970</v>
      </c>
      <c r="C1074" s="292" t="s">
        <v>213</v>
      </c>
      <c r="E1074" s="292" t="s">
        <v>214</v>
      </c>
      <c r="F1074" s="405">
        <v>12834</v>
      </c>
      <c r="G1074" s="292" t="s">
        <v>213</v>
      </c>
      <c r="I1074" s="292" t="s">
        <v>49</v>
      </c>
      <c r="J1074" s="292" t="s">
        <v>1914</v>
      </c>
      <c r="K1074" s="292" t="s">
        <v>1915</v>
      </c>
      <c r="L1074" s="292" t="s">
        <v>213</v>
      </c>
    </row>
    <row r="1075" spans="1:12">
      <c r="A1075" s="292" t="s">
        <v>49</v>
      </c>
      <c r="B1075" s="405">
        <v>12173</v>
      </c>
      <c r="C1075" s="292" t="s">
        <v>213</v>
      </c>
      <c r="E1075" s="292" t="s">
        <v>214</v>
      </c>
      <c r="F1075" s="405">
        <v>12839</v>
      </c>
      <c r="G1075" s="292" t="s">
        <v>213</v>
      </c>
      <c r="I1075" s="292" t="s">
        <v>49</v>
      </c>
      <c r="J1075" s="292" t="s">
        <v>1916</v>
      </c>
      <c r="K1075" s="292" t="s">
        <v>1916</v>
      </c>
      <c r="L1075" s="292" t="s">
        <v>213</v>
      </c>
    </row>
    <row r="1076" spans="1:12">
      <c r="A1076" s="292" t="s">
        <v>49</v>
      </c>
      <c r="B1076" s="405">
        <v>12515</v>
      </c>
      <c r="C1076" s="292" t="s">
        <v>213</v>
      </c>
      <c r="E1076" s="292" t="s">
        <v>214</v>
      </c>
      <c r="F1076" s="405">
        <v>12845</v>
      </c>
      <c r="G1076" s="292" t="s">
        <v>213</v>
      </c>
      <c r="I1076" s="292" t="s">
        <v>49</v>
      </c>
      <c r="J1076" s="292" t="s">
        <v>1917</v>
      </c>
      <c r="K1076" s="292" t="s">
        <v>1917</v>
      </c>
      <c r="L1076" s="292" t="s">
        <v>213</v>
      </c>
    </row>
    <row r="1077" spans="1:12">
      <c r="A1077" s="292" t="s">
        <v>49</v>
      </c>
      <c r="B1077" s="405">
        <v>12759</v>
      </c>
      <c r="C1077" s="292" t="s">
        <v>213</v>
      </c>
      <c r="E1077" s="292" t="s">
        <v>214</v>
      </c>
      <c r="F1077" s="405">
        <v>12848</v>
      </c>
      <c r="G1077" s="292" t="s">
        <v>213</v>
      </c>
      <c r="I1077" s="292" t="s">
        <v>49</v>
      </c>
      <c r="J1077" s="292" t="s">
        <v>1918</v>
      </c>
      <c r="K1077" s="292" t="s">
        <v>1918</v>
      </c>
      <c r="L1077" s="292" t="s">
        <v>213</v>
      </c>
    </row>
    <row r="1078" spans="1:12">
      <c r="A1078" s="292" t="s">
        <v>49</v>
      </c>
      <c r="B1078" s="405">
        <v>13030</v>
      </c>
      <c r="C1078" s="292" t="s">
        <v>213</v>
      </c>
      <c r="E1078" s="292" t="s">
        <v>214</v>
      </c>
      <c r="F1078" s="405">
        <v>12854</v>
      </c>
      <c r="G1078" s="292" t="s">
        <v>213</v>
      </c>
      <c r="I1078" s="292" t="s">
        <v>49</v>
      </c>
      <c r="J1078" s="292" t="s">
        <v>1919</v>
      </c>
      <c r="K1078" s="292" t="s">
        <v>1919</v>
      </c>
      <c r="L1078" s="292" t="s">
        <v>213</v>
      </c>
    </row>
    <row r="1079" spans="1:12">
      <c r="A1079" s="292" t="s">
        <v>49</v>
      </c>
      <c r="B1079" s="405">
        <v>13159</v>
      </c>
      <c r="C1079" s="292" t="s">
        <v>213</v>
      </c>
      <c r="E1079" s="292" t="s">
        <v>214</v>
      </c>
      <c r="F1079" s="405">
        <v>12863</v>
      </c>
      <c r="G1079" s="292" t="s">
        <v>213</v>
      </c>
      <c r="I1079" s="292" t="s">
        <v>49</v>
      </c>
      <c r="J1079" s="292" t="s">
        <v>1920</v>
      </c>
      <c r="K1079" s="292" t="s">
        <v>1920</v>
      </c>
      <c r="L1079" s="292" t="s">
        <v>213</v>
      </c>
    </row>
    <row r="1080" spans="1:12">
      <c r="A1080" s="292" t="s">
        <v>49</v>
      </c>
      <c r="B1080" s="405">
        <v>13611</v>
      </c>
      <c r="C1080" s="292" t="s">
        <v>213</v>
      </c>
      <c r="E1080" s="292" t="s">
        <v>214</v>
      </c>
      <c r="F1080" s="405">
        <v>12884</v>
      </c>
      <c r="G1080" s="292" t="s">
        <v>213</v>
      </c>
      <c r="I1080" s="292" t="s">
        <v>49</v>
      </c>
      <c r="J1080" s="292" t="s">
        <v>1921</v>
      </c>
      <c r="K1080" s="292" t="s">
        <v>1922</v>
      </c>
      <c r="L1080" s="292" t="s">
        <v>213</v>
      </c>
    </row>
    <row r="1081" spans="1:12">
      <c r="A1081" s="292" t="s">
        <v>49</v>
      </c>
      <c r="B1081" s="405">
        <v>13838</v>
      </c>
      <c r="C1081" s="292" t="s">
        <v>213</v>
      </c>
      <c r="E1081" s="292" t="s">
        <v>214</v>
      </c>
      <c r="F1081" s="405">
        <v>12886</v>
      </c>
      <c r="G1081" s="292" t="s">
        <v>213</v>
      </c>
      <c r="I1081" s="292" t="s">
        <v>49</v>
      </c>
      <c r="J1081" s="292" t="s">
        <v>1923</v>
      </c>
      <c r="K1081" s="292" t="s">
        <v>1924</v>
      </c>
      <c r="L1081" s="292" t="s">
        <v>213</v>
      </c>
    </row>
    <row r="1082" spans="1:12">
      <c r="A1082" s="292" t="s">
        <v>49</v>
      </c>
      <c r="B1082" s="405">
        <v>7938</v>
      </c>
      <c r="C1082" s="292" t="s">
        <v>213</v>
      </c>
      <c r="E1082" s="292" t="s">
        <v>214</v>
      </c>
      <c r="F1082" s="405">
        <v>12911</v>
      </c>
      <c r="G1082" s="292" t="s">
        <v>213</v>
      </c>
      <c r="I1082" s="292" t="s">
        <v>49</v>
      </c>
      <c r="J1082" s="292" t="s">
        <v>1925</v>
      </c>
      <c r="K1082" s="292" t="s">
        <v>1926</v>
      </c>
      <c r="L1082" s="292" t="s">
        <v>213</v>
      </c>
    </row>
    <row r="1083" spans="1:12">
      <c r="A1083" s="292" t="s">
        <v>49</v>
      </c>
      <c r="B1083" s="405">
        <v>8215</v>
      </c>
      <c r="C1083" s="292" t="s">
        <v>213</v>
      </c>
      <c r="E1083" s="292" t="s">
        <v>214</v>
      </c>
      <c r="F1083" s="405">
        <v>12915</v>
      </c>
      <c r="G1083" s="292" t="s">
        <v>213</v>
      </c>
      <c r="I1083" s="292" t="s">
        <v>49</v>
      </c>
      <c r="J1083" s="292" t="s">
        <v>1927</v>
      </c>
      <c r="K1083" s="292" t="s">
        <v>1928</v>
      </c>
      <c r="L1083" s="292" t="s">
        <v>213</v>
      </c>
    </row>
    <row r="1084" spans="1:12">
      <c r="A1084" s="292" t="s">
        <v>49</v>
      </c>
      <c r="B1084" s="405">
        <v>8405</v>
      </c>
      <c r="C1084" s="292" t="s">
        <v>213</v>
      </c>
      <c r="E1084" s="292" t="s">
        <v>214</v>
      </c>
      <c r="F1084" s="405">
        <v>12921</v>
      </c>
      <c r="G1084" s="292" t="s">
        <v>213</v>
      </c>
      <c r="I1084" s="292" t="s">
        <v>49</v>
      </c>
      <c r="J1084" s="292" t="s">
        <v>1929</v>
      </c>
      <c r="K1084" s="292" t="s">
        <v>1929</v>
      </c>
      <c r="L1084" s="292" t="s">
        <v>213</v>
      </c>
    </row>
    <row r="1085" spans="1:12">
      <c r="A1085" s="292" t="s">
        <v>49</v>
      </c>
      <c r="B1085" s="405">
        <v>8844</v>
      </c>
      <c r="C1085" s="292" t="s">
        <v>213</v>
      </c>
      <c r="E1085" s="292" t="s">
        <v>214</v>
      </c>
      <c r="F1085" s="405">
        <v>12924</v>
      </c>
      <c r="G1085" s="292" t="s">
        <v>213</v>
      </c>
      <c r="I1085" s="292" t="s">
        <v>49</v>
      </c>
      <c r="J1085" s="292" t="s">
        <v>1930</v>
      </c>
      <c r="K1085" s="292" t="s">
        <v>1930</v>
      </c>
      <c r="L1085" s="292" t="s">
        <v>213</v>
      </c>
    </row>
    <row r="1086" spans="1:12">
      <c r="A1086" s="292" t="s">
        <v>49</v>
      </c>
      <c r="B1086" s="405">
        <v>10107</v>
      </c>
      <c r="C1086" s="292" t="s">
        <v>213</v>
      </c>
      <c r="E1086" s="292" t="s">
        <v>214</v>
      </c>
      <c r="F1086" s="405">
        <v>12933</v>
      </c>
      <c r="G1086" s="292" t="s">
        <v>213</v>
      </c>
      <c r="I1086" s="292" t="s">
        <v>49</v>
      </c>
      <c r="J1086" s="292" t="s">
        <v>1931</v>
      </c>
      <c r="K1086" s="292" t="s">
        <v>1932</v>
      </c>
      <c r="L1086" s="292" t="s">
        <v>213</v>
      </c>
    </row>
    <row r="1087" spans="1:12">
      <c r="A1087" s="292" t="s">
        <v>49</v>
      </c>
      <c r="B1087" s="405">
        <v>10456</v>
      </c>
      <c r="C1087" s="292" t="s">
        <v>213</v>
      </c>
      <c r="E1087" s="292" t="s">
        <v>214</v>
      </c>
      <c r="F1087" s="405">
        <v>12946</v>
      </c>
      <c r="G1087" s="292" t="s">
        <v>213</v>
      </c>
      <c r="I1087" s="292" t="s">
        <v>49</v>
      </c>
      <c r="J1087" s="292" t="s">
        <v>1933</v>
      </c>
      <c r="K1087" s="292" t="s">
        <v>1934</v>
      </c>
      <c r="L1087" s="292" t="s">
        <v>213</v>
      </c>
    </row>
    <row r="1088" spans="1:12">
      <c r="A1088" s="292" t="s">
        <v>49</v>
      </c>
      <c r="B1088" s="405">
        <v>10968</v>
      </c>
      <c r="C1088" s="292" t="s">
        <v>213</v>
      </c>
      <c r="E1088" s="292" t="s">
        <v>214</v>
      </c>
      <c r="F1088" s="405">
        <v>12949</v>
      </c>
      <c r="G1088" s="292" t="s">
        <v>213</v>
      </c>
      <c r="I1088" s="292" t="s">
        <v>49</v>
      </c>
      <c r="J1088" s="292" t="s">
        <v>1935</v>
      </c>
      <c r="K1088" s="292" t="s">
        <v>1935</v>
      </c>
      <c r="L1088" s="292" t="s">
        <v>213</v>
      </c>
    </row>
    <row r="1089" spans="1:12">
      <c r="A1089" s="292" t="s">
        <v>49</v>
      </c>
      <c r="B1089" s="405">
        <v>11971</v>
      </c>
      <c r="C1089" s="292" t="s">
        <v>213</v>
      </c>
      <c r="E1089" s="292" t="s">
        <v>214</v>
      </c>
      <c r="F1089" s="405">
        <v>12953</v>
      </c>
      <c r="G1089" s="292" t="s">
        <v>213</v>
      </c>
      <c r="I1089" s="292" t="s">
        <v>49</v>
      </c>
      <c r="J1089" s="292" t="s">
        <v>1936</v>
      </c>
      <c r="K1089" s="292" t="s">
        <v>1936</v>
      </c>
      <c r="L1089" s="292" t="s">
        <v>213</v>
      </c>
    </row>
    <row r="1090" spans="1:12">
      <c r="A1090" s="292" t="s">
        <v>49</v>
      </c>
      <c r="B1090" s="405">
        <v>12174</v>
      </c>
      <c r="C1090" s="292" t="s">
        <v>213</v>
      </c>
      <c r="E1090" s="292" t="s">
        <v>214</v>
      </c>
      <c r="F1090" s="405">
        <v>12958</v>
      </c>
      <c r="G1090" s="292" t="s">
        <v>213</v>
      </c>
      <c r="I1090" s="292" t="s">
        <v>49</v>
      </c>
      <c r="J1090" s="292" t="s">
        <v>1937</v>
      </c>
      <c r="K1090" s="292" t="s">
        <v>1938</v>
      </c>
      <c r="L1090" s="292" t="s">
        <v>213</v>
      </c>
    </row>
    <row r="1091" spans="1:12">
      <c r="A1091" s="292" t="s">
        <v>49</v>
      </c>
      <c r="B1091" s="405">
        <v>12525</v>
      </c>
      <c r="C1091" s="292" t="s">
        <v>213</v>
      </c>
      <c r="E1091" s="292" t="s">
        <v>214</v>
      </c>
      <c r="F1091" s="405">
        <v>12962</v>
      </c>
      <c r="G1091" s="292" t="s">
        <v>213</v>
      </c>
      <c r="I1091" s="292" t="s">
        <v>49</v>
      </c>
      <c r="J1091" s="292" t="s">
        <v>1939</v>
      </c>
      <c r="K1091" s="292" t="s">
        <v>1940</v>
      </c>
      <c r="L1091" s="292" t="s">
        <v>213</v>
      </c>
    </row>
    <row r="1092" spans="1:12">
      <c r="A1092" s="292" t="s">
        <v>49</v>
      </c>
      <c r="B1092" s="405">
        <v>12767</v>
      </c>
      <c r="C1092" s="292" t="s">
        <v>213</v>
      </c>
      <c r="E1092" s="292" t="s">
        <v>214</v>
      </c>
      <c r="F1092" s="405">
        <v>12972</v>
      </c>
      <c r="G1092" s="292" t="s">
        <v>213</v>
      </c>
      <c r="I1092" s="292" t="s">
        <v>49</v>
      </c>
      <c r="J1092" s="292" t="s">
        <v>1941</v>
      </c>
      <c r="K1092" s="292" t="s">
        <v>1942</v>
      </c>
      <c r="L1092" s="292" t="s">
        <v>213</v>
      </c>
    </row>
    <row r="1093" spans="1:12">
      <c r="A1093" s="292" t="s">
        <v>49</v>
      </c>
      <c r="B1093" s="405">
        <v>13032</v>
      </c>
      <c r="C1093" s="292" t="s">
        <v>213</v>
      </c>
      <c r="E1093" s="292" t="s">
        <v>214</v>
      </c>
      <c r="F1093" s="405">
        <v>12975</v>
      </c>
      <c r="G1093" s="292" t="s">
        <v>213</v>
      </c>
      <c r="I1093" s="292" t="s">
        <v>49</v>
      </c>
      <c r="J1093" s="292" t="s">
        <v>1943</v>
      </c>
      <c r="K1093" s="292" t="s">
        <v>1944</v>
      </c>
      <c r="L1093" s="292" t="s">
        <v>213</v>
      </c>
    </row>
    <row r="1094" spans="1:12">
      <c r="A1094" s="292" t="s">
        <v>49</v>
      </c>
      <c r="B1094" s="405">
        <v>13164</v>
      </c>
      <c r="C1094" s="292" t="s">
        <v>213</v>
      </c>
      <c r="E1094" s="292" t="s">
        <v>214</v>
      </c>
      <c r="F1094" s="405">
        <v>12977</v>
      </c>
      <c r="G1094" s="292" t="s">
        <v>213</v>
      </c>
      <c r="I1094" s="292" t="s">
        <v>49</v>
      </c>
      <c r="J1094" s="292" t="s">
        <v>1945</v>
      </c>
      <c r="K1094" s="292" t="s">
        <v>1945</v>
      </c>
      <c r="L1094" s="292" t="s">
        <v>213</v>
      </c>
    </row>
    <row r="1095" spans="1:12">
      <c r="A1095" s="292" t="s">
        <v>49</v>
      </c>
      <c r="B1095" s="405">
        <v>13612</v>
      </c>
      <c r="C1095" s="292" t="s">
        <v>213</v>
      </c>
      <c r="E1095" s="292" t="s">
        <v>214</v>
      </c>
      <c r="F1095" s="405">
        <v>12978</v>
      </c>
      <c r="G1095" s="292" t="s">
        <v>213</v>
      </c>
      <c r="I1095" s="292" t="s">
        <v>49</v>
      </c>
      <c r="J1095" s="292" t="s">
        <v>1946</v>
      </c>
      <c r="K1095" s="292" t="s">
        <v>1946</v>
      </c>
      <c r="L1095" s="292" t="s">
        <v>213</v>
      </c>
    </row>
    <row r="1096" spans="1:12">
      <c r="A1096" s="292" t="s">
        <v>49</v>
      </c>
      <c r="B1096" s="405">
        <v>13840</v>
      </c>
      <c r="C1096" s="292" t="s">
        <v>213</v>
      </c>
      <c r="E1096" s="292" t="s">
        <v>214</v>
      </c>
      <c r="F1096" s="405">
        <v>12979</v>
      </c>
      <c r="G1096" s="292" t="s">
        <v>213</v>
      </c>
      <c r="I1096" s="292" t="s">
        <v>49</v>
      </c>
      <c r="J1096" s="292" t="s">
        <v>1947</v>
      </c>
      <c r="K1096" s="292" t="s">
        <v>1948</v>
      </c>
      <c r="L1096" s="292" t="s">
        <v>213</v>
      </c>
    </row>
    <row r="1097" spans="1:12">
      <c r="A1097" s="292" t="s">
        <v>49</v>
      </c>
      <c r="B1097" s="405">
        <v>7945</v>
      </c>
      <c r="C1097" s="292" t="s">
        <v>213</v>
      </c>
      <c r="E1097" s="292" t="s">
        <v>214</v>
      </c>
      <c r="F1097" s="405">
        <v>12983</v>
      </c>
      <c r="G1097" s="292" t="s">
        <v>213</v>
      </c>
      <c r="I1097" s="292" t="s">
        <v>49</v>
      </c>
      <c r="J1097" s="292" t="s">
        <v>1949</v>
      </c>
      <c r="K1097" s="292" t="s">
        <v>1949</v>
      </c>
      <c r="L1097" s="292" t="s">
        <v>213</v>
      </c>
    </row>
    <row r="1098" spans="1:12">
      <c r="A1098" s="292" t="s">
        <v>49</v>
      </c>
      <c r="B1098" s="405">
        <v>8217</v>
      </c>
      <c r="C1098" s="292" t="s">
        <v>213</v>
      </c>
      <c r="E1098" s="292" t="s">
        <v>214</v>
      </c>
      <c r="F1098" s="405">
        <v>12992</v>
      </c>
      <c r="G1098" s="292" t="s">
        <v>213</v>
      </c>
      <c r="I1098" s="292" t="s">
        <v>49</v>
      </c>
      <c r="J1098" s="292" t="s">
        <v>1950</v>
      </c>
      <c r="K1098" s="292" t="s">
        <v>1950</v>
      </c>
      <c r="L1098" s="292" t="s">
        <v>213</v>
      </c>
    </row>
    <row r="1099" spans="1:12">
      <c r="A1099" s="292" t="s">
        <v>49</v>
      </c>
      <c r="B1099" s="405">
        <v>8406</v>
      </c>
      <c r="C1099" s="292" t="s">
        <v>213</v>
      </c>
      <c r="E1099" s="292" t="s">
        <v>214</v>
      </c>
      <c r="F1099" s="405">
        <v>12995</v>
      </c>
      <c r="G1099" s="292" t="s">
        <v>213</v>
      </c>
      <c r="I1099" s="292" t="s">
        <v>49</v>
      </c>
      <c r="J1099" s="292" t="s">
        <v>1951</v>
      </c>
      <c r="K1099" s="292" t="s">
        <v>1951</v>
      </c>
      <c r="L1099" s="292" t="s">
        <v>213</v>
      </c>
    </row>
    <row r="1100" spans="1:12">
      <c r="A1100" s="292" t="s">
        <v>49</v>
      </c>
      <c r="B1100" s="405">
        <v>8848</v>
      </c>
      <c r="C1100" s="292" t="s">
        <v>213</v>
      </c>
      <c r="E1100" s="292" t="s">
        <v>214</v>
      </c>
      <c r="F1100" s="405">
        <v>13030</v>
      </c>
      <c r="G1100" s="292" t="s">
        <v>213</v>
      </c>
      <c r="I1100" s="292" t="s">
        <v>49</v>
      </c>
      <c r="J1100" s="292" t="s">
        <v>1952</v>
      </c>
      <c r="K1100" s="292" t="s">
        <v>1953</v>
      </c>
      <c r="L1100" s="292" t="s">
        <v>213</v>
      </c>
    </row>
    <row r="1101" spans="1:12">
      <c r="A1101" s="292" t="s">
        <v>49</v>
      </c>
      <c r="B1101" s="405">
        <v>10110</v>
      </c>
      <c r="C1101" s="292" t="s">
        <v>213</v>
      </c>
      <c r="E1101" s="292" t="s">
        <v>214</v>
      </c>
      <c r="F1101" s="405">
        <v>13032</v>
      </c>
      <c r="G1101" s="292" t="s">
        <v>213</v>
      </c>
      <c r="I1101" s="292" t="s">
        <v>49</v>
      </c>
      <c r="J1101" s="292" t="s">
        <v>1954</v>
      </c>
      <c r="K1101" s="292" t="s">
        <v>1954</v>
      </c>
      <c r="L1101" s="292" t="s">
        <v>213</v>
      </c>
    </row>
    <row r="1102" spans="1:12">
      <c r="A1102" s="292" t="s">
        <v>49</v>
      </c>
      <c r="B1102" s="405">
        <v>10457</v>
      </c>
      <c r="C1102" s="292" t="s">
        <v>213</v>
      </c>
      <c r="E1102" s="292" t="s">
        <v>214</v>
      </c>
      <c r="F1102" s="405">
        <v>13033</v>
      </c>
      <c r="G1102" s="292" t="s">
        <v>213</v>
      </c>
      <c r="I1102" s="292" t="s">
        <v>49</v>
      </c>
      <c r="J1102" s="292" t="s">
        <v>1955</v>
      </c>
      <c r="K1102" s="292" t="s">
        <v>1956</v>
      </c>
      <c r="L1102" s="292" t="s">
        <v>213</v>
      </c>
    </row>
    <row r="1103" spans="1:12">
      <c r="A1103" s="292" t="s">
        <v>49</v>
      </c>
      <c r="B1103" s="405">
        <v>10973</v>
      </c>
      <c r="C1103" s="292" t="s">
        <v>213</v>
      </c>
      <c r="E1103" s="292" t="s">
        <v>214</v>
      </c>
      <c r="F1103" s="405">
        <v>13035</v>
      </c>
      <c r="G1103" s="292" t="s">
        <v>213</v>
      </c>
      <c r="I1103" s="292" t="s">
        <v>49</v>
      </c>
      <c r="J1103" s="292" t="s">
        <v>1957</v>
      </c>
      <c r="K1103" s="292" t="s">
        <v>1958</v>
      </c>
      <c r="L1103" s="292" t="s">
        <v>213</v>
      </c>
    </row>
    <row r="1104" spans="1:12">
      <c r="A1104" s="292" t="s">
        <v>49</v>
      </c>
      <c r="B1104" s="405">
        <v>11972</v>
      </c>
      <c r="C1104" s="292" t="s">
        <v>213</v>
      </c>
      <c r="E1104" s="292" t="s">
        <v>214</v>
      </c>
      <c r="F1104" s="405">
        <v>13036</v>
      </c>
      <c r="G1104" s="292" t="s">
        <v>213</v>
      </c>
      <c r="I1104" s="292" t="s">
        <v>49</v>
      </c>
      <c r="J1104" s="292" t="s">
        <v>1959</v>
      </c>
      <c r="K1104" s="292" t="s">
        <v>1960</v>
      </c>
      <c r="L1104" s="292" t="s">
        <v>213</v>
      </c>
    </row>
    <row r="1105" spans="1:12">
      <c r="A1105" s="292" t="s">
        <v>49</v>
      </c>
      <c r="B1105" s="405">
        <v>12177</v>
      </c>
      <c r="C1105" s="292" t="s">
        <v>213</v>
      </c>
      <c r="E1105" s="292" t="s">
        <v>214</v>
      </c>
      <c r="F1105" s="405">
        <v>13037</v>
      </c>
      <c r="G1105" s="292" t="s">
        <v>213</v>
      </c>
      <c r="I1105" s="292" t="s">
        <v>49</v>
      </c>
      <c r="J1105" s="292" t="s">
        <v>1961</v>
      </c>
      <c r="K1105" s="292" t="s">
        <v>1961</v>
      </c>
      <c r="L1105" s="292" t="s">
        <v>213</v>
      </c>
    </row>
    <row r="1106" spans="1:12">
      <c r="A1106" s="292" t="s">
        <v>49</v>
      </c>
      <c r="B1106" s="405">
        <v>12528</v>
      </c>
      <c r="C1106" s="292" t="s">
        <v>213</v>
      </c>
      <c r="E1106" s="292" t="s">
        <v>214</v>
      </c>
      <c r="F1106" s="405">
        <v>13043</v>
      </c>
      <c r="G1106" s="292" t="s">
        <v>213</v>
      </c>
      <c r="I1106" s="292" t="s">
        <v>49</v>
      </c>
      <c r="J1106" s="292" t="s">
        <v>1962</v>
      </c>
      <c r="K1106" s="292" t="s">
        <v>1962</v>
      </c>
      <c r="L1106" s="292" t="s">
        <v>213</v>
      </c>
    </row>
    <row r="1107" spans="1:12">
      <c r="A1107" s="292" t="s">
        <v>49</v>
      </c>
      <c r="B1107" s="405">
        <v>12769</v>
      </c>
      <c r="C1107" s="292" t="s">
        <v>213</v>
      </c>
      <c r="E1107" s="292" t="s">
        <v>214</v>
      </c>
      <c r="F1107" s="405">
        <v>13045</v>
      </c>
      <c r="G1107" s="292" t="s">
        <v>213</v>
      </c>
      <c r="I1107" s="292" t="s">
        <v>49</v>
      </c>
      <c r="J1107" s="292" t="s">
        <v>1963</v>
      </c>
      <c r="K1107" s="292" t="s">
        <v>1964</v>
      </c>
      <c r="L1107" s="292" t="s">
        <v>213</v>
      </c>
    </row>
    <row r="1108" spans="1:12">
      <c r="A1108" s="292" t="s">
        <v>49</v>
      </c>
      <c r="B1108" s="405">
        <v>13033</v>
      </c>
      <c r="C1108" s="292" t="s">
        <v>213</v>
      </c>
      <c r="E1108" s="292" t="s">
        <v>214</v>
      </c>
      <c r="F1108" s="405">
        <v>13056</v>
      </c>
      <c r="G1108" s="292" t="s">
        <v>213</v>
      </c>
      <c r="I1108" s="292" t="s">
        <v>49</v>
      </c>
      <c r="J1108" s="292" t="s">
        <v>1965</v>
      </c>
      <c r="K1108" s="292" t="s">
        <v>1966</v>
      </c>
      <c r="L1108" s="292" t="s">
        <v>213</v>
      </c>
    </row>
    <row r="1109" spans="1:12">
      <c r="A1109" s="292" t="s">
        <v>49</v>
      </c>
      <c r="B1109" s="405">
        <v>13166</v>
      </c>
      <c r="C1109" s="292" t="s">
        <v>213</v>
      </c>
      <c r="E1109" s="292" t="s">
        <v>214</v>
      </c>
      <c r="F1109" s="405">
        <v>13060</v>
      </c>
      <c r="G1109" s="292" t="s">
        <v>213</v>
      </c>
      <c r="I1109" s="292" t="s">
        <v>49</v>
      </c>
      <c r="J1109" s="292" t="s">
        <v>1967</v>
      </c>
      <c r="K1109" s="292" t="s">
        <v>1968</v>
      </c>
      <c r="L1109" s="292" t="s">
        <v>213</v>
      </c>
    </row>
    <row r="1110" spans="1:12">
      <c r="A1110" s="292" t="s">
        <v>49</v>
      </c>
      <c r="B1110" s="405">
        <v>13615</v>
      </c>
      <c r="C1110" s="292" t="s">
        <v>213</v>
      </c>
      <c r="E1110" s="292" t="s">
        <v>214</v>
      </c>
      <c r="F1110" s="405">
        <v>13062</v>
      </c>
      <c r="G1110" s="292" t="s">
        <v>213</v>
      </c>
      <c r="I1110" s="292" t="s">
        <v>49</v>
      </c>
      <c r="J1110" s="292" t="s">
        <v>1969</v>
      </c>
      <c r="K1110" s="292" t="s">
        <v>1969</v>
      </c>
      <c r="L1110" s="292" t="s">
        <v>213</v>
      </c>
    </row>
    <row r="1111" spans="1:12">
      <c r="A1111" s="292" t="s">
        <v>49</v>
      </c>
      <c r="B1111" s="405">
        <v>13845</v>
      </c>
      <c r="C1111" s="292" t="s">
        <v>213</v>
      </c>
      <c r="E1111" s="292" t="s">
        <v>214</v>
      </c>
      <c r="F1111" s="405">
        <v>13064</v>
      </c>
      <c r="G1111" s="292" t="s">
        <v>213</v>
      </c>
      <c r="I1111" s="292" t="s">
        <v>49</v>
      </c>
      <c r="J1111" s="292" t="s">
        <v>1970</v>
      </c>
      <c r="K1111" s="292" t="s">
        <v>1971</v>
      </c>
      <c r="L1111" s="292" t="s">
        <v>213</v>
      </c>
    </row>
    <row r="1112" spans="1:12">
      <c r="A1112" s="292" t="s">
        <v>49</v>
      </c>
      <c r="B1112" s="405">
        <v>7976</v>
      </c>
      <c r="C1112" s="292" t="s">
        <v>213</v>
      </c>
      <c r="E1112" s="292" t="s">
        <v>214</v>
      </c>
      <c r="F1112" s="405">
        <v>13065</v>
      </c>
      <c r="G1112" s="292" t="s">
        <v>213</v>
      </c>
      <c r="I1112" s="292" t="s">
        <v>49</v>
      </c>
      <c r="J1112" s="292" t="s">
        <v>1972</v>
      </c>
      <c r="K1112" s="292" t="s">
        <v>1973</v>
      </c>
      <c r="L1112" s="292" t="s">
        <v>213</v>
      </c>
    </row>
    <row r="1113" spans="1:12">
      <c r="A1113" s="292" t="s">
        <v>49</v>
      </c>
      <c r="B1113" s="405">
        <v>8220</v>
      </c>
      <c r="C1113" s="292" t="s">
        <v>213</v>
      </c>
      <c r="E1113" s="292" t="s">
        <v>214</v>
      </c>
      <c r="F1113" s="405">
        <v>13068</v>
      </c>
      <c r="G1113" s="292" t="s">
        <v>213</v>
      </c>
      <c r="I1113" s="292" t="s">
        <v>49</v>
      </c>
      <c r="J1113" s="292" t="s">
        <v>1974</v>
      </c>
      <c r="K1113" s="292" t="s">
        <v>1974</v>
      </c>
      <c r="L1113" s="292" t="s">
        <v>213</v>
      </c>
    </row>
    <row r="1114" spans="1:12">
      <c r="A1114" s="292" t="s">
        <v>49</v>
      </c>
      <c r="B1114" s="405">
        <v>8501</v>
      </c>
      <c r="C1114" s="292" t="s">
        <v>213</v>
      </c>
      <c r="E1114" s="292" t="s">
        <v>214</v>
      </c>
      <c r="F1114" s="405">
        <v>13069</v>
      </c>
      <c r="G1114" s="292" t="s">
        <v>213</v>
      </c>
      <c r="I1114" s="292" t="s">
        <v>49</v>
      </c>
      <c r="J1114" s="292" t="s">
        <v>1975</v>
      </c>
      <c r="K1114" s="292" t="s">
        <v>1976</v>
      </c>
      <c r="L1114" s="292" t="s">
        <v>213</v>
      </c>
    </row>
    <row r="1115" spans="1:12">
      <c r="A1115" s="292" t="s">
        <v>49</v>
      </c>
      <c r="B1115" s="405">
        <v>8852</v>
      </c>
      <c r="C1115" s="292" t="s">
        <v>213</v>
      </c>
      <c r="E1115" s="292" t="s">
        <v>214</v>
      </c>
      <c r="F1115" s="405">
        <v>13073</v>
      </c>
      <c r="G1115" s="292" t="s">
        <v>213</v>
      </c>
      <c r="I1115" s="292" t="s">
        <v>49</v>
      </c>
      <c r="J1115" s="292" t="s">
        <v>1977</v>
      </c>
      <c r="K1115" s="292" t="s">
        <v>1977</v>
      </c>
      <c r="L1115" s="292" t="s">
        <v>213</v>
      </c>
    </row>
    <row r="1116" spans="1:12">
      <c r="A1116" s="292" t="s">
        <v>49</v>
      </c>
      <c r="B1116" s="405">
        <v>10111</v>
      </c>
      <c r="C1116" s="292" t="s">
        <v>213</v>
      </c>
      <c r="E1116" s="292" t="s">
        <v>214</v>
      </c>
      <c r="F1116" s="405">
        <v>13074</v>
      </c>
      <c r="G1116" s="292" t="s">
        <v>213</v>
      </c>
      <c r="I1116" s="292" t="s">
        <v>49</v>
      </c>
      <c r="J1116" s="292" t="s">
        <v>1978</v>
      </c>
      <c r="K1116" s="292" t="s">
        <v>1978</v>
      </c>
      <c r="L1116" s="292" t="s">
        <v>213</v>
      </c>
    </row>
    <row r="1117" spans="1:12">
      <c r="A1117" s="292" t="s">
        <v>49</v>
      </c>
      <c r="B1117" s="405">
        <v>10458</v>
      </c>
      <c r="C1117" s="292" t="s">
        <v>213</v>
      </c>
      <c r="E1117" s="292" t="s">
        <v>214</v>
      </c>
      <c r="F1117" s="405">
        <v>13076</v>
      </c>
      <c r="G1117" s="292" t="s">
        <v>213</v>
      </c>
      <c r="I1117" s="292" t="s">
        <v>49</v>
      </c>
      <c r="J1117" s="292" t="s">
        <v>1979</v>
      </c>
      <c r="K1117" s="292" t="s">
        <v>1979</v>
      </c>
      <c r="L1117" s="292" t="s">
        <v>213</v>
      </c>
    </row>
    <row r="1118" spans="1:12">
      <c r="A1118" s="292" t="s">
        <v>49</v>
      </c>
      <c r="B1118" s="405">
        <v>10974</v>
      </c>
      <c r="C1118" s="292" t="s">
        <v>213</v>
      </c>
      <c r="E1118" s="292" t="s">
        <v>214</v>
      </c>
      <c r="F1118" s="405">
        <v>13078</v>
      </c>
      <c r="G1118" s="292" t="s">
        <v>213</v>
      </c>
      <c r="I1118" s="292" t="s">
        <v>49</v>
      </c>
      <c r="J1118" s="292" t="s">
        <v>1980</v>
      </c>
      <c r="K1118" s="292" t="s">
        <v>1981</v>
      </c>
      <c r="L1118" s="292" t="s">
        <v>213</v>
      </c>
    </row>
    <row r="1119" spans="1:12">
      <c r="A1119" s="292" t="s">
        <v>49</v>
      </c>
      <c r="B1119" s="405">
        <v>11975</v>
      </c>
      <c r="C1119" s="292" t="s">
        <v>213</v>
      </c>
      <c r="E1119" s="292" t="s">
        <v>214</v>
      </c>
      <c r="F1119" s="405">
        <v>13080</v>
      </c>
      <c r="G1119" s="292" t="s">
        <v>213</v>
      </c>
      <c r="I1119" s="292" t="s">
        <v>49</v>
      </c>
      <c r="J1119" s="292" t="s">
        <v>1982</v>
      </c>
      <c r="K1119" s="292" t="s">
        <v>1983</v>
      </c>
      <c r="L1119" s="292" t="s">
        <v>213</v>
      </c>
    </row>
    <row r="1120" spans="1:12">
      <c r="A1120" s="292" t="s">
        <v>49</v>
      </c>
      <c r="B1120" s="405">
        <v>12184</v>
      </c>
      <c r="C1120" s="292" t="s">
        <v>213</v>
      </c>
      <c r="E1120" s="292" t="s">
        <v>214</v>
      </c>
      <c r="F1120" s="405">
        <v>13082</v>
      </c>
      <c r="G1120" s="292" t="s">
        <v>213</v>
      </c>
      <c r="I1120" s="292" t="s">
        <v>49</v>
      </c>
      <c r="J1120" s="292" t="s">
        <v>1984</v>
      </c>
      <c r="K1120" s="292" t="s">
        <v>1984</v>
      </c>
      <c r="L1120" s="292" t="s">
        <v>213</v>
      </c>
    </row>
    <row r="1121" spans="1:12">
      <c r="A1121" s="292" t="s">
        <v>49</v>
      </c>
      <c r="B1121" s="405">
        <v>12530</v>
      </c>
      <c r="C1121" s="292" t="s">
        <v>213</v>
      </c>
      <c r="E1121" s="292" t="s">
        <v>214</v>
      </c>
      <c r="F1121" s="405">
        <v>13084</v>
      </c>
      <c r="G1121" s="292" t="s">
        <v>213</v>
      </c>
      <c r="I1121" s="292" t="s">
        <v>49</v>
      </c>
      <c r="J1121" s="292" t="s">
        <v>1985</v>
      </c>
      <c r="K1121" s="292" t="s">
        <v>1986</v>
      </c>
      <c r="L1121" s="292" t="s">
        <v>213</v>
      </c>
    </row>
    <row r="1122" spans="1:12">
      <c r="A1122" s="292" t="s">
        <v>49</v>
      </c>
      <c r="B1122" s="405">
        <v>12771</v>
      </c>
      <c r="C1122" s="292" t="s">
        <v>213</v>
      </c>
      <c r="E1122" s="292" t="s">
        <v>214</v>
      </c>
      <c r="F1122" s="405">
        <v>13093</v>
      </c>
      <c r="G1122" s="292" t="s">
        <v>213</v>
      </c>
      <c r="I1122" s="292" t="s">
        <v>49</v>
      </c>
      <c r="J1122" s="292" t="s">
        <v>1987</v>
      </c>
      <c r="K1122" s="292" t="s">
        <v>1987</v>
      </c>
      <c r="L1122" s="292" t="s">
        <v>213</v>
      </c>
    </row>
    <row r="1123" spans="1:12">
      <c r="A1123" s="292" t="s">
        <v>49</v>
      </c>
      <c r="B1123" s="405">
        <v>13035</v>
      </c>
      <c r="C1123" s="292" t="s">
        <v>213</v>
      </c>
      <c r="E1123" s="292" t="s">
        <v>214</v>
      </c>
      <c r="F1123" s="405">
        <v>13103</v>
      </c>
      <c r="G1123" s="292" t="s">
        <v>213</v>
      </c>
      <c r="I1123" s="292" t="s">
        <v>49</v>
      </c>
      <c r="J1123" s="292" t="s">
        <v>1988</v>
      </c>
      <c r="K1123" s="292" t="s">
        <v>1988</v>
      </c>
      <c r="L1123" s="292" t="s">
        <v>213</v>
      </c>
    </row>
    <row r="1124" spans="1:12">
      <c r="A1124" s="292" t="s">
        <v>49</v>
      </c>
      <c r="B1124" s="405">
        <v>13167</v>
      </c>
      <c r="C1124" s="292" t="s">
        <v>213</v>
      </c>
      <c r="E1124" s="292" t="s">
        <v>214</v>
      </c>
      <c r="F1124" s="405">
        <v>13107</v>
      </c>
      <c r="G1124" s="292" t="s">
        <v>213</v>
      </c>
      <c r="I1124" s="292" t="s">
        <v>49</v>
      </c>
      <c r="J1124" s="292" t="s">
        <v>1989</v>
      </c>
      <c r="K1124" s="292" t="s">
        <v>1990</v>
      </c>
      <c r="L1124" s="292" t="s">
        <v>213</v>
      </c>
    </row>
    <row r="1125" spans="1:12">
      <c r="A1125" s="292" t="s">
        <v>49</v>
      </c>
      <c r="B1125" s="405">
        <v>13616</v>
      </c>
      <c r="C1125" s="292" t="s">
        <v>213</v>
      </c>
      <c r="E1125" s="292" t="s">
        <v>214</v>
      </c>
      <c r="F1125" s="405">
        <v>13108</v>
      </c>
      <c r="G1125" s="292" t="s">
        <v>213</v>
      </c>
      <c r="I1125" s="292" t="s">
        <v>49</v>
      </c>
      <c r="J1125" s="292" t="s">
        <v>1991</v>
      </c>
      <c r="K1125" s="292" t="s">
        <v>1991</v>
      </c>
      <c r="L1125" s="292" t="s">
        <v>213</v>
      </c>
    </row>
    <row r="1126" spans="1:12">
      <c r="A1126" s="292" t="s">
        <v>49</v>
      </c>
      <c r="B1126" s="405">
        <v>13848</v>
      </c>
      <c r="C1126" s="292" t="s">
        <v>213</v>
      </c>
      <c r="E1126" s="292" t="s">
        <v>214</v>
      </c>
      <c r="F1126" s="405">
        <v>13112</v>
      </c>
      <c r="G1126" s="292" t="s">
        <v>213</v>
      </c>
      <c r="I1126" s="292" t="s">
        <v>49</v>
      </c>
      <c r="J1126" s="292" t="s">
        <v>1992</v>
      </c>
      <c r="K1126" s="292" t="s">
        <v>1993</v>
      </c>
      <c r="L1126" s="292" t="s">
        <v>213</v>
      </c>
    </row>
    <row r="1127" spans="1:12">
      <c r="A1127" s="292" t="s">
        <v>49</v>
      </c>
      <c r="B1127" s="405">
        <v>7977</v>
      </c>
      <c r="C1127" s="292" t="s">
        <v>213</v>
      </c>
      <c r="E1127" s="292" t="s">
        <v>214</v>
      </c>
      <c r="F1127" s="405">
        <v>13117</v>
      </c>
      <c r="G1127" s="292" t="s">
        <v>213</v>
      </c>
      <c r="I1127" s="292" t="s">
        <v>49</v>
      </c>
      <c r="J1127" s="292" t="s">
        <v>1994</v>
      </c>
      <c r="K1127" s="292" t="s">
        <v>1994</v>
      </c>
      <c r="L1127" s="292" t="s">
        <v>213</v>
      </c>
    </row>
    <row r="1128" spans="1:12">
      <c r="A1128" s="292" t="s">
        <v>49</v>
      </c>
      <c r="B1128" s="405">
        <v>8221</v>
      </c>
      <c r="C1128" s="292" t="s">
        <v>213</v>
      </c>
      <c r="E1128" s="292" t="s">
        <v>214</v>
      </c>
      <c r="F1128" s="405">
        <v>13119</v>
      </c>
      <c r="G1128" s="292" t="s">
        <v>213</v>
      </c>
      <c r="I1128" s="292" t="s">
        <v>49</v>
      </c>
      <c r="J1128" s="292" t="s">
        <v>1995</v>
      </c>
      <c r="K1128" s="292" t="s">
        <v>1996</v>
      </c>
      <c r="L1128" s="292" t="s">
        <v>213</v>
      </c>
    </row>
    <row r="1129" spans="1:12">
      <c r="A1129" s="292" t="s">
        <v>49</v>
      </c>
      <c r="B1129" s="405">
        <v>8502</v>
      </c>
      <c r="C1129" s="292" t="s">
        <v>213</v>
      </c>
      <c r="E1129" s="292" t="s">
        <v>214</v>
      </c>
      <c r="F1129" s="405">
        <v>13120</v>
      </c>
      <c r="G1129" s="292" t="s">
        <v>213</v>
      </c>
      <c r="I1129" s="292" t="s">
        <v>49</v>
      </c>
      <c r="J1129" s="292" t="s">
        <v>1997</v>
      </c>
      <c r="K1129" s="292" t="s">
        <v>1997</v>
      </c>
      <c r="L1129" s="292" t="s">
        <v>213</v>
      </c>
    </row>
    <row r="1130" spans="1:12">
      <c r="A1130" s="292" t="s">
        <v>49</v>
      </c>
      <c r="B1130" s="405">
        <v>8853</v>
      </c>
      <c r="C1130" s="292" t="s">
        <v>213</v>
      </c>
      <c r="E1130" s="292" t="s">
        <v>214</v>
      </c>
      <c r="F1130" s="405">
        <v>13121</v>
      </c>
      <c r="G1130" s="292" t="s">
        <v>213</v>
      </c>
      <c r="I1130" s="292" t="s">
        <v>49</v>
      </c>
      <c r="J1130" s="292" t="s">
        <v>1998</v>
      </c>
      <c r="K1130" s="292" t="s">
        <v>1998</v>
      </c>
      <c r="L1130" s="292" t="s">
        <v>213</v>
      </c>
    </row>
    <row r="1131" spans="1:12">
      <c r="A1131" s="292" t="s">
        <v>49</v>
      </c>
      <c r="B1131" s="405">
        <v>10112</v>
      </c>
      <c r="C1131" s="292" t="s">
        <v>213</v>
      </c>
      <c r="E1131" s="292" t="s">
        <v>214</v>
      </c>
      <c r="F1131" s="405">
        <v>13126</v>
      </c>
      <c r="G1131" s="292" t="s">
        <v>213</v>
      </c>
      <c r="I1131" s="292" t="s">
        <v>49</v>
      </c>
      <c r="J1131" s="292" t="s">
        <v>1999</v>
      </c>
      <c r="K1131" s="292" t="s">
        <v>2000</v>
      </c>
      <c r="L1131" s="292" t="s">
        <v>213</v>
      </c>
    </row>
    <row r="1132" spans="1:12">
      <c r="A1132" s="292" t="s">
        <v>49</v>
      </c>
      <c r="B1132" s="405">
        <v>10459</v>
      </c>
      <c r="C1132" s="292" t="s">
        <v>213</v>
      </c>
      <c r="E1132" s="292" t="s">
        <v>214</v>
      </c>
      <c r="F1132" s="405">
        <v>13131</v>
      </c>
      <c r="G1132" s="292" t="s">
        <v>213</v>
      </c>
      <c r="I1132" s="292" t="s">
        <v>49</v>
      </c>
      <c r="J1132" s="292" t="s">
        <v>2001</v>
      </c>
      <c r="K1132" s="292" t="s">
        <v>2002</v>
      </c>
      <c r="L1132" s="292" t="s">
        <v>213</v>
      </c>
    </row>
    <row r="1133" spans="1:12">
      <c r="A1133" s="292" t="s">
        <v>49</v>
      </c>
      <c r="B1133" s="405">
        <v>10975</v>
      </c>
      <c r="C1133" s="292" t="s">
        <v>213</v>
      </c>
      <c r="E1133" s="292" t="s">
        <v>214</v>
      </c>
      <c r="F1133" s="405">
        <v>13132</v>
      </c>
      <c r="G1133" s="292" t="s">
        <v>213</v>
      </c>
      <c r="I1133" s="292" t="s">
        <v>49</v>
      </c>
      <c r="J1133" s="292" t="s">
        <v>2003</v>
      </c>
      <c r="K1133" s="292" t="s">
        <v>2003</v>
      </c>
      <c r="L1133" s="292" t="s">
        <v>213</v>
      </c>
    </row>
    <row r="1134" spans="1:12">
      <c r="A1134" s="292" t="s">
        <v>49</v>
      </c>
      <c r="B1134" s="405">
        <v>11976</v>
      </c>
      <c r="C1134" s="292" t="s">
        <v>213</v>
      </c>
      <c r="E1134" s="292" t="s">
        <v>214</v>
      </c>
      <c r="F1134" s="405">
        <v>13135</v>
      </c>
      <c r="G1134" s="292" t="s">
        <v>213</v>
      </c>
      <c r="I1134" s="292" t="s">
        <v>49</v>
      </c>
      <c r="J1134" s="292" t="s">
        <v>2004</v>
      </c>
      <c r="K1134" s="292" t="s">
        <v>2004</v>
      </c>
      <c r="L1134" s="292" t="s">
        <v>213</v>
      </c>
    </row>
    <row r="1135" spans="1:12">
      <c r="A1135" s="292" t="s">
        <v>49</v>
      </c>
      <c r="B1135" s="405">
        <v>12185</v>
      </c>
      <c r="C1135" s="292" t="s">
        <v>213</v>
      </c>
      <c r="E1135" s="292" t="s">
        <v>214</v>
      </c>
      <c r="F1135" s="405">
        <v>13138</v>
      </c>
      <c r="G1135" s="292" t="s">
        <v>213</v>
      </c>
      <c r="I1135" s="292" t="s">
        <v>49</v>
      </c>
      <c r="J1135" s="292" t="s">
        <v>2005</v>
      </c>
      <c r="K1135" s="292" t="s">
        <v>2005</v>
      </c>
      <c r="L1135" s="292" t="s">
        <v>213</v>
      </c>
    </row>
    <row r="1136" spans="1:12">
      <c r="A1136" s="292" t="s">
        <v>49</v>
      </c>
      <c r="B1136" s="405">
        <v>12531</v>
      </c>
      <c r="C1136" s="292" t="s">
        <v>213</v>
      </c>
      <c r="E1136" s="292" t="s">
        <v>214</v>
      </c>
      <c r="F1136" s="405">
        <v>13139</v>
      </c>
      <c r="G1136" s="292" t="s">
        <v>213</v>
      </c>
      <c r="I1136" s="292" t="s">
        <v>49</v>
      </c>
      <c r="J1136" s="292" t="s">
        <v>2006</v>
      </c>
      <c r="K1136" s="292" t="s">
        <v>2007</v>
      </c>
      <c r="L1136" s="292" t="s">
        <v>213</v>
      </c>
    </row>
    <row r="1137" spans="1:12">
      <c r="A1137" s="292" t="s">
        <v>49</v>
      </c>
      <c r="B1137" s="405">
        <v>12775</v>
      </c>
      <c r="C1137" s="292" t="s">
        <v>213</v>
      </c>
      <c r="E1137" s="292" t="s">
        <v>214</v>
      </c>
      <c r="F1137" s="405">
        <v>13142</v>
      </c>
      <c r="G1137" s="292" t="s">
        <v>213</v>
      </c>
      <c r="I1137" s="292" t="s">
        <v>49</v>
      </c>
      <c r="J1137" s="292" t="s">
        <v>2008</v>
      </c>
      <c r="K1137" s="292" t="s">
        <v>2009</v>
      </c>
      <c r="L1137" s="292" t="s">
        <v>213</v>
      </c>
    </row>
    <row r="1138" spans="1:12">
      <c r="A1138" s="292" t="s">
        <v>49</v>
      </c>
      <c r="B1138" s="405">
        <v>13036</v>
      </c>
      <c r="C1138" s="292" t="s">
        <v>213</v>
      </c>
      <c r="E1138" s="292" t="s">
        <v>214</v>
      </c>
      <c r="F1138" s="405">
        <v>13148</v>
      </c>
      <c r="G1138" s="292" t="s">
        <v>213</v>
      </c>
      <c r="I1138" s="292" t="s">
        <v>49</v>
      </c>
      <c r="J1138" s="292" t="s">
        <v>2010</v>
      </c>
      <c r="K1138" s="292" t="s">
        <v>2010</v>
      </c>
      <c r="L1138" s="292" t="s">
        <v>213</v>
      </c>
    </row>
    <row r="1139" spans="1:12">
      <c r="A1139" s="292" t="s">
        <v>49</v>
      </c>
      <c r="B1139" s="405">
        <v>13301</v>
      </c>
      <c r="C1139" s="292" t="s">
        <v>213</v>
      </c>
      <c r="E1139" s="292" t="s">
        <v>214</v>
      </c>
      <c r="F1139" s="405">
        <v>13152</v>
      </c>
      <c r="G1139" s="292" t="s">
        <v>213</v>
      </c>
      <c r="I1139" s="292" t="s">
        <v>49</v>
      </c>
      <c r="J1139" s="292" t="s">
        <v>2011</v>
      </c>
      <c r="K1139" s="292" t="s">
        <v>2012</v>
      </c>
      <c r="L1139" s="292" t="s">
        <v>213</v>
      </c>
    </row>
    <row r="1140" spans="1:12">
      <c r="A1140" s="292" t="s">
        <v>49</v>
      </c>
      <c r="B1140" s="405">
        <v>13617</v>
      </c>
      <c r="C1140" s="292" t="s">
        <v>213</v>
      </c>
      <c r="E1140" s="292" t="s">
        <v>214</v>
      </c>
      <c r="F1140" s="405">
        <v>13154</v>
      </c>
      <c r="G1140" s="292" t="s">
        <v>213</v>
      </c>
      <c r="I1140" s="292" t="s">
        <v>49</v>
      </c>
      <c r="J1140" s="292" t="s">
        <v>2013</v>
      </c>
      <c r="K1140" s="292" t="s">
        <v>2013</v>
      </c>
      <c r="L1140" s="292" t="s">
        <v>213</v>
      </c>
    </row>
    <row r="1141" spans="1:12">
      <c r="A1141" s="292" t="s">
        <v>49</v>
      </c>
      <c r="B1141" s="405">
        <v>13861</v>
      </c>
      <c r="C1141" s="292" t="s">
        <v>213</v>
      </c>
      <c r="E1141" s="292" t="s">
        <v>214</v>
      </c>
      <c r="F1141" s="405">
        <v>13159</v>
      </c>
      <c r="G1141" s="292" t="s">
        <v>213</v>
      </c>
      <c r="I1141" s="292" t="s">
        <v>49</v>
      </c>
      <c r="J1141" s="292" t="s">
        <v>2014</v>
      </c>
      <c r="K1141" s="292" t="s">
        <v>2015</v>
      </c>
      <c r="L1141" s="292" t="s">
        <v>213</v>
      </c>
    </row>
    <row r="1142" spans="1:12">
      <c r="A1142" s="292" t="s">
        <v>49</v>
      </c>
      <c r="B1142" s="405">
        <v>7979</v>
      </c>
      <c r="C1142" s="292" t="s">
        <v>213</v>
      </c>
      <c r="E1142" s="292" t="s">
        <v>214</v>
      </c>
      <c r="F1142" s="405">
        <v>13164</v>
      </c>
      <c r="G1142" s="292" t="s">
        <v>213</v>
      </c>
      <c r="I1142" s="292" t="s">
        <v>49</v>
      </c>
      <c r="J1142" s="292" t="s">
        <v>2016</v>
      </c>
      <c r="K1142" s="292" t="s">
        <v>2017</v>
      </c>
      <c r="L1142" s="292" t="s">
        <v>213</v>
      </c>
    </row>
    <row r="1143" spans="1:12">
      <c r="A1143" s="292" t="s">
        <v>49</v>
      </c>
      <c r="B1143" s="405">
        <v>8223</v>
      </c>
      <c r="C1143" s="292" t="s">
        <v>213</v>
      </c>
      <c r="E1143" s="292" t="s">
        <v>214</v>
      </c>
      <c r="F1143" s="405">
        <v>13166</v>
      </c>
      <c r="G1143" s="292" t="s">
        <v>213</v>
      </c>
      <c r="I1143" s="292" t="s">
        <v>49</v>
      </c>
      <c r="J1143" s="292" t="s">
        <v>2018</v>
      </c>
      <c r="K1143" s="292" t="s">
        <v>2018</v>
      </c>
      <c r="L1143" s="292" t="s">
        <v>213</v>
      </c>
    </row>
    <row r="1144" spans="1:12">
      <c r="A1144" s="292" t="s">
        <v>49</v>
      </c>
      <c r="B1144" s="405">
        <v>8510</v>
      </c>
      <c r="C1144" s="292" t="s">
        <v>213</v>
      </c>
      <c r="E1144" s="292" t="s">
        <v>214</v>
      </c>
      <c r="F1144" s="405">
        <v>13167</v>
      </c>
      <c r="G1144" s="292" t="s">
        <v>213</v>
      </c>
      <c r="I1144" s="292" t="s">
        <v>49</v>
      </c>
      <c r="J1144" s="292" t="s">
        <v>2019</v>
      </c>
      <c r="K1144" s="292" t="s">
        <v>2020</v>
      </c>
      <c r="L1144" s="292" t="s">
        <v>213</v>
      </c>
    </row>
    <row r="1145" spans="1:12">
      <c r="A1145" s="292" t="s">
        <v>49</v>
      </c>
      <c r="B1145" s="405">
        <v>8858</v>
      </c>
      <c r="C1145" s="292" t="s">
        <v>213</v>
      </c>
      <c r="E1145" s="292" t="s">
        <v>214</v>
      </c>
      <c r="F1145" s="405">
        <v>13301</v>
      </c>
      <c r="G1145" s="292" t="s">
        <v>213</v>
      </c>
      <c r="I1145" s="292" t="s">
        <v>49</v>
      </c>
      <c r="J1145" s="292" t="s">
        <v>2021</v>
      </c>
      <c r="K1145" s="292" t="s">
        <v>2021</v>
      </c>
      <c r="L1145" s="292" t="s">
        <v>213</v>
      </c>
    </row>
    <row r="1146" spans="1:12">
      <c r="A1146" s="292" t="s">
        <v>49</v>
      </c>
      <c r="B1146" s="405">
        <v>10116</v>
      </c>
      <c r="C1146" s="292" t="s">
        <v>213</v>
      </c>
      <c r="E1146" s="292" t="s">
        <v>214</v>
      </c>
      <c r="F1146" s="405">
        <v>13304</v>
      </c>
      <c r="G1146" s="292" t="s">
        <v>213</v>
      </c>
      <c r="I1146" s="292" t="s">
        <v>49</v>
      </c>
      <c r="J1146" s="292" t="s">
        <v>2022</v>
      </c>
      <c r="K1146" s="292" t="s">
        <v>2023</v>
      </c>
      <c r="L1146" s="292" t="s">
        <v>213</v>
      </c>
    </row>
    <row r="1147" spans="1:12">
      <c r="A1147" s="292" t="s">
        <v>49</v>
      </c>
      <c r="B1147" s="405">
        <v>10460</v>
      </c>
      <c r="C1147" s="292" t="s">
        <v>213</v>
      </c>
      <c r="E1147" s="292" t="s">
        <v>214</v>
      </c>
      <c r="F1147" s="405">
        <v>13305</v>
      </c>
      <c r="G1147" s="292" t="s">
        <v>213</v>
      </c>
      <c r="I1147" s="292" t="s">
        <v>49</v>
      </c>
      <c r="J1147" s="292" t="s">
        <v>2024</v>
      </c>
      <c r="K1147" s="292" t="s">
        <v>2024</v>
      </c>
      <c r="L1147" s="292" t="s">
        <v>213</v>
      </c>
    </row>
    <row r="1148" spans="1:12">
      <c r="A1148" s="292" t="s">
        <v>49</v>
      </c>
      <c r="B1148" s="405">
        <v>10979</v>
      </c>
      <c r="C1148" s="292" t="s">
        <v>213</v>
      </c>
      <c r="E1148" s="292" t="s">
        <v>214</v>
      </c>
      <c r="F1148" s="405">
        <v>13308</v>
      </c>
      <c r="G1148" s="292" t="s">
        <v>213</v>
      </c>
      <c r="I1148" s="292" t="s">
        <v>49</v>
      </c>
      <c r="J1148" s="292" t="s">
        <v>2025</v>
      </c>
      <c r="K1148" s="292" t="s">
        <v>2026</v>
      </c>
      <c r="L1148" s="292" t="s">
        <v>213</v>
      </c>
    </row>
    <row r="1149" spans="1:12">
      <c r="A1149" s="292" t="s">
        <v>49</v>
      </c>
      <c r="B1149" s="405">
        <v>11977</v>
      </c>
      <c r="C1149" s="292" t="s">
        <v>213</v>
      </c>
      <c r="E1149" s="292" t="s">
        <v>214</v>
      </c>
      <c r="F1149" s="405">
        <v>13310</v>
      </c>
      <c r="G1149" s="292" t="s">
        <v>213</v>
      </c>
      <c r="I1149" s="292" t="s">
        <v>49</v>
      </c>
      <c r="J1149" s="292" t="s">
        <v>2027</v>
      </c>
      <c r="K1149" s="292" t="s">
        <v>2028</v>
      </c>
      <c r="L1149" s="292" t="s">
        <v>213</v>
      </c>
    </row>
    <row r="1150" spans="1:12">
      <c r="A1150" s="292" t="s">
        <v>49</v>
      </c>
      <c r="B1150" s="405">
        <v>12186</v>
      </c>
      <c r="C1150" s="292" t="s">
        <v>213</v>
      </c>
      <c r="E1150" s="292" t="s">
        <v>214</v>
      </c>
      <c r="F1150" s="405">
        <v>13313</v>
      </c>
      <c r="G1150" s="292" t="s">
        <v>213</v>
      </c>
      <c r="I1150" s="292" t="s">
        <v>49</v>
      </c>
      <c r="J1150" s="292" t="s">
        <v>2029</v>
      </c>
      <c r="K1150" s="292" t="s">
        <v>2030</v>
      </c>
      <c r="L1150" s="292" t="s">
        <v>213</v>
      </c>
    </row>
    <row r="1151" spans="1:12">
      <c r="A1151" s="292" t="s">
        <v>49</v>
      </c>
      <c r="B1151" s="405">
        <v>12533</v>
      </c>
      <c r="C1151" s="292" t="s">
        <v>213</v>
      </c>
      <c r="E1151" s="292" t="s">
        <v>214</v>
      </c>
      <c r="F1151" s="405">
        <v>13314</v>
      </c>
      <c r="G1151" s="292" t="s">
        <v>213</v>
      </c>
      <c r="I1151" s="292" t="s">
        <v>49</v>
      </c>
      <c r="J1151" s="292" t="s">
        <v>2031</v>
      </c>
      <c r="K1151" s="292" t="s">
        <v>2032</v>
      </c>
      <c r="L1151" s="292" t="s">
        <v>213</v>
      </c>
    </row>
    <row r="1152" spans="1:12">
      <c r="A1152" s="292" t="s">
        <v>49</v>
      </c>
      <c r="B1152" s="405">
        <v>12779</v>
      </c>
      <c r="C1152" s="292" t="s">
        <v>213</v>
      </c>
      <c r="E1152" s="292" t="s">
        <v>214</v>
      </c>
      <c r="F1152" s="405">
        <v>13326</v>
      </c>
      <c r="G1152" s="292" t="s">
        <v>213</v>
      </c>
      <c r="I1152" s="292" t="s">
        <v>49</v>
      </c>
      <c r="J1152" s="292" t="s">
        <v>2033</v>
      </c>
      <c r="K1152" s="292" t="s">
        <v>2034</v>
      </c>
      <c r="L1152" s="292" t="s">
        <v>213</v>
      </c>
    </row>
    <row r="1153" spans="1:12">
      <c r="A1153" s="292" t="s">
        <v>49</v>
      </c>
      <c r="B1153" s="405">
        <v>13037</v>
      </c>
      <c r="C1153" s="292" t="s">
        <v>213</v>
      </c>
      <c r="E1153" s="292" t="s">
        <v>214</v>
      </c>
      <c r="F1153" s="405">
        <v>13328</v>
      </c>
      <c r="G1153" s="292" t="s">
        <v>213</v>
      </c>
      <c r="I1153" s="292" t="s">
        <v>49</v>
      </c>
      <c r="J1153" s="292" t="s">
        <v>2035</v>
      </c>
      <c r="K1153" s="292" t="s">
        <v>2035</v>
      </c>
      <c r="L1153" s="292" t="s">
        <v>213</v>
      </c>
    </row>
    <row r="1154" spans="1:12">
      <c r="A1154" s="292" t="s">
        <v>49</v>
      </c>
      <c r="B1154" s="405">
        <v>13304</v>
      </c>
      <c r="C1154" s="292" t="s">
        <v>213</v>
      </c>
      <c r="E1154" s="292" t="s">
        <v>214</v>
      </c>
      <c r="F1154" s="405">
        <v>13335</v>
      </c>
      <c r="G1154" s="292" t="s">
        <v>213</v>
      </c>
      <c r="I1154" s="292" t="s">
        <v>49</v>
      </c>
      <c r="J1154" s="292" t="s">
        <v>2036</v>
      </c>
      <c r="K1154" s="292" t="s">
        <v>2037</v>
      </c>
      <c r="L1154" s="292" t="s">
        <v>213</v>
      </c>
    </row>
    <row r="1155" spans="1:12">
      <c r="A1155" s="292" t="s">
        <v>49</v>
      </c>
      <c r="B1155" s="405">
        <v>13619</v>
      </c>
      <c r="C1155" s="292" t="s">
        <v>213</v>
      </c>
      <c r="E1155" s="292" t="s">
        <v>214</v>
      </c>
      <c r="F1155" s="405">
        <v>13337</v>
      </c>
      <c r="G1155" s="292" t="s">
        <v>213</v>
      </c>
      <c r="I1155" s="292" t="s">
        <v>49</v>
      </c>
      <c r="J1155" s="292" t="s">
        <v>2038</v>
      </c>
      <c r="K1155" s="292" t="s">
        <v>2038</v>
      </c>
      <c r="L1155" s="292" t="s">
        <v>213</v>
      </c>
    </row>
    <row r="1156" spans="1:12">
      <c r="A1156" s="292" t="s">
        <v>49</v>
      </c>
      <c r="B1156" s="405">
        <v>14001</v>
      </c>
      <c r="C1156" s="292" t="s">
        <v>213</v>
      </c>
      <c r="E1156" s="292" t="s">
        <v>214</v>
      </c>
      <c r="F1156" s="405">
        <v>13346</v>
      </c>
      <c r="G1156" s="292" t="s">
        <v>213</v>
      </c>
      <c r="I1156" s="292" t="s">
        <v>49</v>
      </c>
      <c r="J1156" s="292" t="s">
        <v>2039</v>
      </c>
      <c r="K1156" s="292" t="s">
        <v>2040</v>
      </c>
      <c r="L1156" s="292" t="s">
        <v>213</v>
      </c>
    </row>
    <row r="1157" spans="1:12">
      <c r="A1157" s="292" t="s">
        <v>49</v>
      </c>
      <c r="B1157" s="405">
        <v>7980</v>
      </c>
      <c r="C1157" s="292" t="s">
        <v>213</v>
      </c>
      <c r="E1157" s="292" t="s">
        <v>214</v>
      </c>
      <c r="F1157" s="405">
        <v>13352</v>
      </c>
      <c r="G1157" s="292" t="s">
        <v>213</v>
      </c>
      <c r="I1157" s="292" t="s">
        <v>49</v>
      </c>
      <c r="J1157" s="292" t="s">
        <v>2041</v>
      </c>
      <c r="K1157" s="292" t="s">
        <v>2042</v>
      </c>
      <c r="L1157" s="292" t="s">
        <v>213</v>
      </c>
    </row>
    <row r="1158" spans="1:12">
      <c r="A1158" s="292" t="s">
        <v>49</v>
      </c>
      <c r="B1158" s="405">
        <v>8224</v>
      </c>
      <c r="C1158" s="292" t="s">
        <v>213</v>
      </c>
      <c r="E1158" s="292" t="s">
        <v>214</v>
      </c>
      <c r="F1158" s="405">
        <v>13354</v>
      </c>
      <c r="G1158" s="292" t="s">
        <v>213</v>
      </c>
      <c r="I1158" s="292" t="s">
        <v>49</v>
      </c>
      <c r="J1158" s="292" t="s">
        <v>2043</v>
      </c>
      <c r="K1158" s="292" t="s">
        <v>2043</v>
      </c>
      <c r="L1158" s="292" t="s">
        <v>213</v>
      </c>
    </row>
    <row r="1159" spans="1:12">
      <c r="A1159" s="292" t="s">
        <v>49</v>
      </c>
      <c r="B1159" s="405">
        <v>8511</v>
      </c>
      <c r="C1159" s="292" t="s">
        <v>213</v>
      </c>
      <c r="E1159" s="292" t="s">
        <v>214</v>
      </c>
      <c r="F1159" s="405">
        <v>13357</v>
      </c>
      <c r="G1159" s="292" t="s">
        <v>213</v>
      </c>
      <c r="I1159" s="292" t="s">
        <v>49</v>
      </c>
      <c r="J1159" s="292" t="s">
        <v>2044</v>
      </c>
      <c r="K1159" s="292" t="s">
        <v>2044</v>
      </c>
      <c r="L1159" s="292" t="s">
        <v>213</v>
      </c>
    </row>
    <row r="1160" spans="1:12">
      <c r="A1160" s="292" t="s">
        <v>49</v>
      </c>
      <c r="B1160" s="405">
        <v>8865</v>
      </c>
      <c r="C1160" s="292" t="s">
        <v>213</v>
      </c>
      <c r="E1160" s="292" t="s">
        <v>214</v>
      </c>
      <c r="F1160" s="405">
        <v>13363</v>
      </c>
      <c r="G1160" s="292" t="s">
        <v>213</v>
      </c>
      <c r="I1160" s="292" t="s">
        <v>49</v>
      </c>
      <c r="J1160" s="292" t="s">
        <v>2045</v>
      </c>
      <c r="K1160" s="292" t="s">
        <v>2046</v>
      </c>
      <c r="L1160" s="292" t="s">
        <v>213</v>
      </c>
    </row>
    <row r="1161" spans="1:12">
      <c r="A1161" s="292" t="s">
        <v>49</v>
      </c>
      <c r="B1161" s="405">
        <v>10118</v>
      </c>
      <c r="C1161" s="292" t="s">
        <v>213</v>
      </c>
      <c r="E1161" s="292" t="s">
        <v>214</v>
      </c>
      <c r="F1161" s="405">
        <v>13364</v>
      </c>
      <c r="G1161" s="292" t="s">
        <v>213</v>
      </c>
      <c r="I1161" s="292" t="s">
        <v>49</v>
      </c>
      <c r="J1161" s="292" t="s">
        <v>2047</v>
      </c>
      <c r="K1161" s="292" t="s">
        <v>2048</v>
      </c>
      <c r="L1161" s="292" t="s">
        <v>213</v>
      </c>
    </row>
    <row r="1162" spans="1:12">
      <c r="A1162" s="292" t="s">
        <v>49</v>
      </c>
      <c r="B1162" s="405">
        <v>10467</v>
      </c>
      <c r="C1162" s="292" t="s">
        <v>213</v>
      </c>
      <c r="E1162" s="292" t="s">
        <v>214</v>
      </c>
      <c r="F1162" s="405">
        <v>13401</v>
      </c>
      <c r="G1162" s="292" t="s">
        <v>213</v>
      </c>
      <c r="I1162" s="292" t="s">
        <v>49</v>
      </c>
      <c r="J1162" s="292" t="s">
        <v>2049</v>
      </c>
      <c r="K1162" s="292" t="s">
        <v>2050</v>
      </c>
      <c r="L1162" s="292" t="s">
        <v>213</v>
      </c>
    </row>
    <row r="1163" spans="1:12">
      <c r="A1163" s="292" t="s">
        <v>49</v>
      </c>
      <c r="B1163" s="405">
        <v>10985</v>
      </c>
      <c r="C1163" s="292" t="s">
        <v>213</v>
      </c>
      <c r="E1163" s="292" t="s">
        <v>214</v>
      </c>
      <c r="F1163" s="405">
        <v>13402</v>
      </c>
      <c r="G1163" s="292" t="s">
        <v>213</v>
      </c>
      <c r="I1163" s="292" t="s">
        <v>49</v>
      </c>
      <c r="J1163" s="292" t="s">
        <v>2051</v>
      </c>
      <c r="K1163" s="292" t="s">
        <v>2052</v>
      </c>
      <c r="L1163" s="292" t="s">
        <v>213</v>
      </c>
    </row>
    <row r="1164" spans="1:12">
      <c r="A1164" s="292" t="s">
        <v>49</v>
      </c>
      <c r="B1164" s="405">
        <v>11978</v>
      </c>
      <c r="C1164" s="292" t="s">
        <v>213</v>
      </c>
      <c r="E1164" s="292" t="s">
        <v>214</v>
      </c>
      <c r="F1164" s="405">
        <v>13407</v>
      </c>
      <c r="G1164" s="292" t="s">
        <v>213</v>
      </c>
      <c r="I1164" s="292" t="s">
        <v>49</v>
      </c>
      <c r="J1164" s="292" t="s">
        <v>2053</v>
      </c>
      <c r="K1164" s="292" t="s">
        <v>2054</v>
      </c>
      <c r="L1164" s="292" t="s">
        <v>213</v>
      </c>
    </row>
    <row r="1165" spans="1:12">
      <c r="A1165" s="292" t="s">
        <v>49</v>
      </c>
      <c r="B1165" s="405">
        <v>12192</v>
      </c>
      <c r="C1165" s="292" t="s">
        <v>213</v>
      </c>
      <c r="E1165" s="292" t="s">
        <v>214</v>
      </c>
      <c r="F1165" s="405">
        <v>13408</v>
      </c>
      <c r="G1165" s="292" t="s">
        <v>213</v>
      </c>
      <c r="I1165" s="292" t="s">
        <v>49</v>
      </c>
      <c r="J1165" s="292" t="s">
        <v>2055</v>
      </c>
      <c r="K1165" s="292" t="s">
        <v>2056</v>
      </c>
      <c r="L1165" s="292" t="s">
        <v>213</v>
      </c>
    </row>
    <row r="1166" spans="1:12">
      <c r="A1166" s="292" t="s">
        <v>49</v>
      </c>
      <c r="B1166" s="405">
        <v>12534</v>
      </c>
      <c r="C1166" s="292" t="s">
        <v>213</v>
      </c>
      <c r="E1166" s="292" t="s">
        <v>214</v>
      </c>
      <c r="F1166" s="405">
        <v>13409</v>
      </c>
      <c r="G1166" s="292" t="s">
        <v>213</v>
      </c>
      <c r="I1166" s="292" t="s">
        <v>49</v>
      </c>
      <c r="J1166" s="292" t="s">
        <v>2057</v>
      </c>
      <c r="K1166" s="292" t="s">
        <v>2058</v>
      </c>
      <c r="L1166" s="292" t="s">
        <v>213</v>
      </c>
    </row>
    <row r="1167" spans="1:12">
      <c r="A1167" s="292" t="s">
        <v>49</v>
      </c>
      <c r="B1167" s="405">
        <v>12781</v>
      </c>
      <c r="C1167" s="292" t="s">
        <v>213</v>
      </c>
      <c r="E1167" s="292" t="s">
        <v>214</v>
      </c>
      <c r="F1167" s="405">
        <v>13415</v>
      </c>
      <c r="G1167" s="292" t="s">
        <v>213</v>
      </c>
      <c r="I1167" s="292" t="s">
        <v>49</v>
      </c>
      <c r="J1167" s="292" t="s">
        <v>2059</v>
      </c>
      <c r="K1167" s="292" t="s">
        <v>2060</v>
      </c>
      <c r="L1167" s="292" t="s">
        <v>213</v>
      </c>
    </row>
    <row r="1168" spans="1:12">
      <c r="A1168" s="292" t="s">
        <v>49</v>
      </c>
      <c r="B1168" s="405">
        <v>13043</v>
      </c>
      <c r="C1168" s="292" t="s">
        <v>213</v>
      </c>
      <c r="E1168" s="292" t="s">
        <v>214</v>
      </c>
      <c r="F1168" s="405">
        <v>13425</v>
      </c>
      <c r="G1168" s="292" t="s">
        <v>213</v>
      </c>
      <c r="I1168" s="292" t="s">
        <v>49</v>
      </c>
      <c r="J1168" s="292" t="s">
        <v>2061</v>
      </c>
      <c r="K1168" s="292" t="s">
        <v>2062</v>
      </c>
      <c r="L1168" s="292" t="s">
        <v>213</v>
      </c>
    </row>
    <row r="1169" spans="1:12">
      <c r="A1169" s="292" t="s">
        <v>49</v>
      </c>
      <c r="B1169" s="405">
        <v>13305</v>
      </c>
      <c r="C1169" s="292" t="s">
        <v>213</v>
      </c>
      <c r="E1169" s="292" t="s">
        <v>214</v>
      </c>
      <c r="F1169" s="405">
        <v>13428</v>
      </c>
      <c r="G1169" s="292" t="s">
        <v>213</v>
      </c>
      <c r="I1169" s="292" t="s">
        <v>49</v>
      </c>
      <c r="J1169" s="292" t="s">
        <v>2063</v>
      </c>
      <c r="K1169" s="292" t="s">
        <v>2064</v>
      </c>
      <c r="L1169" s="292" t="s">
        <v>213</v>
      </c>
    </row>
    <row r="1170" spans="1:12">
      <c r="A1170" s="292" t="s">
        <v>49</v>
      </c>
      <c r="B1170" s="405">
        <v>13623</v>
      </c>
      <c r="C1170" s="292" t="s">
        <v>213</v>
      </c>
      <c r="E1170" s="292" t="s">
        <v>214</v>
      </c>
      <c r="F1170" s="405">
        <v>13455</v>
      </c>
      <c r="G1170" s="292" t="s">
        <v>213</v>
      </c>
      <c r="I1170" s="292" t="s">
        <v>49</v>
      </c>
      <c r="J1170" s="292" t="s">
        <v>2065</v>
      </c>
      <c r="K1170" s="292" t="s">
        <v>2066</v>
      </c>
      <c r="L1170" s="292" t="s">
        <v>213</v>
      </c>
    </row>
    <row r="1171" spans="1:12">
      <c r="A1171" s="292" t="s">
        <v>49</v>
      </c>
      <c r="B1171" s="405">
        <v>14005</v>
      </c>
      <c r="C1171" s="292" t="s">
        <v>213</v>
      </c>
      <c r="E1171" s="292" t="s">
        <v>214</v>
      </c>
      <c r="F1171" s="405">
        <v>13456</v>
      </c>
      <c r="G1171" s="292" t="s">
        <v>213</v>
      </c>
      <c r="I1171" s="292" t="s">
        <v>49</v>
      </c>
      <c r="J1171" s="292" t="s">
        <v>2067</v>
      </c>
      <c r="K1171" s="292" t="s">
        <v>2068</v>
      </c>
      <c r="L1171" s="292" t="s">
        <v>213</v>
      </c>
    </row>
    <row r="1172" spans="1:12">
      <c r="A1172" s="292" t="s">
        <v>49</v>
      </c>
      <c r="B1172" s="405">
        <v>8001</v>
      </c>
      <c r="C1172" s="292" t="s">
        <v>213</v>
      </c>
      <c r="E1172" s="292" t="s">
        <v>214</v>
      </c>
      <c r="F1172" s="405">
        <v>13461</v>
      </c>
      <c r="G1172" s="292" t="s">
        <v>213</v>
      </c>
      <c r="I1172" s="292" t="s">
        <v>49</v>
      </c>
      <c r="J1172" s="481" t="s">
        <v>2069</v>
      </c>
      <c r="K1172" s="481" t="s">
        <v>2070</v>
      </c>
      <c r="L1172" s="292" t="s">
        <v>213</v>
      </c>
    </row>
    <row r="1173" spans="1:12">
      <c r="A1173" s="292" t="s">
        <v>49</v>
      </c>
      <c r="B1173" s="405">
        <v>8225</v>
      </c>
      <c r="C1173" s="292" t="s">
        <v>213</v>
      </c>
      <c r="E1173" s="292" t="s">
        <v>214</v>
      </c>
      <c r="F1173" s="405">
        <v>13469</v>
      </c>
      <c r="G1173" s="292" t="s">
        <v>213</v>
      </c>
      <c r="I1173" s="292" t="s">
        <v>49</v>
      </c>
      <c r="J1173" s="481" t="s">
        <v>2071</v>
      </c>
      <c r="K1173" s="481" t="s">
        <v>250</v>
      </c>
      <c r="L1173" s="292" t="s">
        <v>213</v>
      </c>
    </row>
    <row r="1174" spans="1:12">
      <c r="A1174" s="292" t="s">
        <v>49</v>
      </c>
      <c r="B1174" s="405">
        <v>8514</v>
      </c>
      <c r="C1174" s="292" t="s">
        <v>213</v>
      </c>
      <c r="E1174" s="292" t="s">
        <v>214</v>
      </c>
      <c r="F1174" s="405">
        <v>13475</v>
      </c>
      <c r="G1174" s="292" t="s">
        <v>213</v>
      </c>
      <c r="I1174" s="292" t="s">
        <v>49</v>
      </c>
      <c r="J1174" s="481" t="s">
        <v>2072</v>
      </c>
      <c r="K1174" s="481" t="s">
        <v>2073</v>
      </c>
      <c r="L1174" s="292" t="s">
        <v>213</v>
      </c>
    </row>
    <row r="1175" spans="1:12">
      <c r="A1175" s="292" t="s">
        <v>49</v>
      </c>
      <c r="B1175" s="405">
        <v>8868</v>
      </c>
      <c r="C1175" s="292" t="s">
        <v>213</v>
      </c>
      <c r="E1175" s="292" t="s">
        <v>214</v>
      </c>
      <c r="F1175" s="405">
        <v>13476</v>
      </c>
      <c r="G1175" s="292" t="s">
        <v>213</v>
      </c>
      <c r="I1175" s="292" t="s">
        <v>49</v>
      </c>
      <c r="J1175" s="481" t="s">
        <v>253</v>
      </c>
      <c r="K1175" s="481" t="s">
        <v>253</v>
      </c>
      <c r="L1175" s="292" t="s">
        <v>213</v>
      </c>
    </row>
    <row r="1176" spans="1:12">
      <c r="A1176" s="292" t="s">
        <v>49</v>
      </c>
      <c r="B1176" s="405">
        <v>10119</v>
      </c>
      <c r="C1176" s="292" t="s">
        <v>213</v>
      </c>
      <c r="E1176" s="292" t="s">
        <v>214</v>
      </c>
      <c r="F1176" s="405">
        <v>13480</v>
      </c>
      <c r="G1176" s="292" t="s">
        <v>213</v>
      </c>
      <c r="I1176" s="292" t="s">
        <v>49</v>
      </c>
      <c r="J1176" s="481" t="s">
        <v>254</v>
      </c>
      <c r="K1176" s="481" t="s">
        <v>255</v>
      </c>
      <c r="L1176" s="292" t="s">
        <v>213</v>
      </c>
    </row>
    <row r="1177" spans="1:12">
      <c r="A1177" s="292" t="s">
        <v>49</v>
      </c>
      <c r="B1177" s="405">
        <v>10469</v>
      </c>
      <c r="C1177" s="292" t="s">
        <v>213</v>
      </c>
      <c r="E1177" s="292" t="s">
        <v>214</v>
      </c>
      <c r="F1177" s="405">
        <v>13482</v>
      </c>
      <c r="G1177" s="292" t="s">
        <v>213</v>
      </c>
      <c r="I1177" s="292" t="s">
        <v>49</v>
      </c>
      <c r="J1177" s="481" t="s">
        <v>256</v>
      </c>
      <c r="K1177" s="481" t="s">
        <v>257</v>
      </c>
      <c r="L1177" s="292" t="s">
        <v>213</v>
      </c>
    </row>
    <row r="1178" spans="1:12">
      <c r="A1178" s="292" t="s">
        <v>49</v>
      </c>
      <c r="B1178" s="405">
        <v>10986</v>
      </c>
      <c r="C1178" s="292" t="s">
        <v>213</v>
      </c>
      <c r="E1178" s="292" t="s">
        <v>214</v>
      </c>
      <c r="F1178" s="405">
        <v>13490</v>
      </c>
      <c r="G1178" s="292" t="s">
        <v>213</v>
      </c>
      <c r="I1178" s="292" t="s">
        <v>49</v>
      </c>
      <c r="J1178" s="481" t="s">
        <v>258</v>
      </c>
      <c r="K1178" s="481" t="s">
        <v>258</v>
      </c>
      <c r="L1178" s="292" t="s">
        <v>213</v>
      </c>
    </row>
    <row r="1179" spans="1:12">
      <c r="A1179" s="292" t="s">
        <v>49</v>
      </c>
      <c r="B1179" s="405">
        <v>12008</v>
      </c>
      <c r="C1179" s="292" t="s">
        <v>213</v>
      </c>
      <c r="E1179" s="292" t="s">
        <v>214</v>
      </c>
      <c r="F1179" s="405">
        <v>13605</v>
      </c>
      <c r="G1179" s="292" t="s">
        <v>213</v>
      </c>
      <c r="I1179" s="292" t="s">
        <v>49</v>
      </c>
      <c r="J1179" s="481" t="s">
        <v>260</v>
      </c>
      <c r="K1179" s="481" t="s">
        <v>260</v>
      </c>
      <c r="L1179" s="292" t="s">
        <v>213</v>
      </c>
    </row>
    <row r="1180" spans="1:12">
      <c r="A1180" s="292" t="s">
        <v>49</v>
      </c>
      <c r="B1180" s="405">
        <v>12196</v>
      </c>
      <c r="C1180" s="292" t="s">
        <v>213</v>
      </c>
      <c r="E1180" s="292" t="s">
        <v>214</v>
      </c>
      <c r="F1180" s="405">
        <v>13606</v>
      </c>
      <c r="G1180" s="292" t="s">
        <v>213</v>
      </c>
      <c r="I1180" s="292" t="s">
        <v>49</v>
      </c>
      <c r="J1180" s="481" t="s">
        <v>261</v>
      </c>
      <c r="K1180" s="481" t="s">
        <v>2074</v>
      </c>
      <c r="L1180" s="292" t="s">
        <v>213</v>
      </c>
    </row>
    <row r="1181" spans="1:12">
      <c r="A1181" s="292" t="s">
        <v>49</v>
      </c>
      <c r="B1181" s="405">
        <v>12538</v>
      </c>
      <c r="C1181" s="292" t="s">
        <v>213</v>
      </c>
      <c r="E1181" s="292" t="s">
        <v>214</v>
      </c>
      <c r="F1181" s="405">
        <v>13607</v>
      </c>
      <c r="G1181" s="292" t="s">
        <v>213</v>
      </c>
      <c r="I1181" s="292" t="s">
        <v>49</v>
      </c>
      <c r="J1181" s="481" t="s">
        <v>2075</v>
      </c>
      <c r="K1181" s="481" t="s">
        <v>2076</v>
      </c>
      <c r="L1181" s="292" t="s">
        <v>213</v>
      </c>
    </row>
    <row r="1182" spans="1:12">
      <c r="A1182" s="292" t="s">
        <v>49</v>
      </c>
      <c r="B1182" s="405">
        <v>12785</v>
      </c>
      <c r="C1182" s="292" t="s">
        <v>213</v>
      </c>
      <c r="E1182" s="292" t="s">
        <v>214</v>
      </c>
      <c r="F1182" s="405">
        <v>13611</v>
      </c>
      <c r="G1182" s="292" t="s">
        <v>213</v>
      </c>
      <c r="I1182" s="292" t="s">
        <v>49</v>
      </c>
      <c r="J1182" s="481" t="s">
        <v>2077</v>
      </c>
      <c r="K1182" s="481" t="s">
        <v>2078</v>
      </c>
      <c r="L1182" s="292" t="s">
        <v>213</v>
      </c>
    </row>
    <row r="1183" spans="1:12">
      <c r="A1183" s="292" t="s">
        <v>49</v>
      </c>
      <c r="B1183" s="405">
        <v>13045</v>
      </c>
      <c r="C1183" s="292" t="s">
        <v>213</v>
      </c>
      <c r="E1183" s="292" t="s">
        <v>214</v>
      </c>
      <c r="F1183" s="405">
        <v>13612</v>
      </c>
      <c r="G1183" s="292" t="s">
        <v>213</v>
      </c>
      <c r="I1183" s="292" t="s">
        <v>49</v>
      </c>
      <c r="J1183" s="481" t="s">
        <v>262</v>
      </c>
      <c r="K1183" s="481" t="s">
        <v>2079</v>
      </c>
      <c r="L1183" s="292" t="s">
        <v>213</v>
      </c>
    </row>
    <row r="1184" spans="1:12">
      <c r="A1184" s="292" t="s">
        <v>49</v>
      </c>
      <c r="B1184" s="405">
        <v>13308</v>
      </c>
      <c r="C1184" s="292" t="s">
        <v>213</v>
      </c>
      <c r="E1184" s="292" t="s">
        <v>214</v>
      </c>
      <c r="F1184" s="405">
        <v>13615</v>
      </c>
      <c r="G1184" s="292" t="s">
        <v>213</v>
      </c>
      <c r="I1184" s="292" t="s">
        <v>49</v>
      </c>
      <c r="J1184" s="481" t="s">
        <v>2080</v>
      </c>
      <c r="K1184" s="481" t="s">
        <v>267</v>
      </c>
      <c r="L1184" s="292" t="s">
        <v>213</v>
      </c>
    </row>
    <row r="1185" spans="1:12">
      <c r="A1185" s="292" t="s">
        <v>49</v>
      </c>
      <c r="B1185" s="405">
        <v>13624</v>
      </c>
      <c r="C1185" s="292" t="s">
        <v>213</v>
      </c>
      <c r="E1185" s="292" t="s">
        <v>214</v>
      </c>
      <c r="F1185" s="405">
        <v>13616</v>
      </c>
      <c r="G1185" s="292" t="s">
        <v>213</v>
      </c>
      <c r="I1185" s="292" t="s">
        <v>49</v>
      </c>
      <c r="J1185" s="481" t="s">
        <v>272</v>
      </c>
      <c r="K1185" s="481" t="s">
        <v>2081</v>
      </c>
      <c r="L1185" s="292" t="s">
        <v>213</v>
      </c>
    </row>
    <row r="1186" spans="1:12">
      <c r="A1186" s="292" t="s">
        <v>49</v>
      </c>
      <c r="B1186" s="405">
        <v>14009</v>
      </c>
      <c r="C1186" s="292" t="s">
        <v>213</v>
      </c>
      <c r="E1186" s="292" t="s">
        <v>214</v>
      </c>
      <c r="F1186" s="405">
        <v>13617</v>
      </c>
      <c r="G1186" s="292" t="s">
        <v>213</v>
      </c>
      <c r="I1186" s="292" t="s">
        <v>49</v>
      </c>
      <c r="J1186" s="481" t="s">
        <v>2082</v>
      </c>
      <c r="K1186" s="481" t="s">
        <v>2083</v>
      </c>
      <c r="L1186" s="292" t="s">
        <v>213</v>
      </c>
    </row>
    <row r="1187" spans="1:12">
      <c r="A1187" s="292" t="s">
        <v>49</v>
      </c>
      <c r="B1187" s="405">
        <v>8004</v>
      </c>
      <c r="C1187" s="292" t="s">
        <v>213</v>
      </c>
      <c r="E1187" s="292" t="s">
        <v>214</v>
      </c>
      <c r="F1187" s="405">
        <v>13619</v>
      </c>
      <c r="G1187" s="292" t="s">
        <v>213</v>
      </c>
      <c r="I1187" s="292" t="s">
        <v>49</v>
      </c>
      <c r="J1187" s="481" t="s">
        <v>276</v>
      </c>
      <c r="K1187" s="481" t="s">
        <v>276</v>
      </c>
      <c r="L1187" s="292" t="s">
        <v>213</v>
      </c>
    </row>
    <row r="1188" spans="1:12">
      <c r="A1188" s="292" t="s">
        <v>49</v>
      </c>
      <c r="B1188" s="405">
        <v>8226</v>
      </c>
      <c r="C1188" s="292" t="s">
        <v>213</v>
      </c>
      <c r="E1188" s="292" t="s">
        <v>214</v>
      </c>
      <c r="F1188" s="405">
        <v>13623</v>
      </c>
      <c r="G1188" s="292" t="s">
        <v>213</v>
      </c>
      <c r="I1188" s="292" t="s">
        <v>49</v>
      </c>
      <c r="J1188" s="481" t="s">
        <v>277</v>
      </c>
      <c r="K1188" s="481" t="s">
        <v>277</v>
      </c>
      <c r="L1188" s="292" t="s">
        <v>213</v>
      </c>
    </row>
    <row r="1189" spans="1:12">
      <c r="A1189" s="292" t="s">
        <v>49</v>
      </c>
      <c r="B1189" s="405">
        <v>8515</v>
      </c>
      <c r="C1189" s="292" t="s">
        <v>213</v>
      </c>
      <c r="E1189" s="292" t="s">
        <v>214</v>
      </c>
      <c r="F1189" s="405">
        <v>13624</v>
      </c>
      <c r="G1189" s="292" t="s">
        <v>213</v>
      </c>
      <c r="I1189" s="292" t="s">
        <v>49</v>
      </c>
      <c r="J1189" s="481" t="s">
        <v>278</v>
      </c>
      <c r="K1189" s="481" t="s">
        <v>279</v>
      </c>
      <c r="L1189" s="292" t="s">
        <v>213</v>
      </c>
    </row>
    <row r="1190" spans="1:12">
      <c r="A1190" s="292" t="s">
        <v>49</v>
      </c>
      <c r="B1190" s="405">
        <v>8870</v>
      </c>
      <c r="C1190" s="292" t="s">
        <v>213</v>
      </c>
      <c r="E1190" s="292" t="s">
        <v>214</v>
      </c>
      <c r="F1190" s="405">
        <v>13627</v>
      </c>
      <c r="G1190" s="292" t="s">
        <v>213</v>
      </c>
      <c r="I1190" s="292" t="s">
        <v>49</v>
      </c>
      <c r="J1190" s="481" t="s">
        <v>280</v>
      </c>
      <c r="K1190" s="481" t="s">
        <v>281</v>
      </c>
      <c r="L1190" s="292" t="s">
        <v>213</v>
      </c>
    </row>
    <row r="1191" spans="1:12">
      <c r="A1191" s="292" t="s">
        <v>49</v>
      </c>
      <c r="B1191" s="405">
        <v>10120</v>
      </c>
      <c r="C1191" s="292" t="s">
        <v>213</v>
      </c>
      <c r="E1191" s="292" t="s">
        <v>214</v>
      </c>
      <c r="F1191" s="405">
        <v>13628</v>
      </c>
      <c r="G1191" s="292" t="s">
        <v>213</v>
      </c>
      <c r="I1191" s="292" t="s">
        <v>49</v>
      </c>
      <c r="J1191" s="481" t="s">
        <v>282</v>
      </c>
      <c r="K1191" s="481" t="s">
        <v>282</v>
      </c>
      <c r="L1191" s="292" t="s">
        <v>213</v>
      </c>
    </row>
    <row r="1192" spans="1:12">
      <c r="A1192" s="292" t="s">
        <v>49</v>
      </c>
      <c r="B1192" s="405">
        <v>10470</v>
      </c>
      <c r="C1192" s="292" t="s">
        <v>213</v>
      </c>
      <c r="E1192" s="292" t="s">
        <v>214</v>
      </c>
      <c r="F1192" s="405">
        <v>13634</v>
      </c>
      <c r="G1192" s="292" t="s">
        <v>213</v>
      </c>
      <c r="I1192" s="292" t="s">
        <v>49</v>
      </c>
      <c r="J1192" s="481" t="s">
        <v>283</v>
      </c>
      <c r="K1192" s="481" t="s">
        <v>284</v>
      </c>
      <c r="L1192" s="292" t="s">
        <v>213</v>
      </c>
    </row>
    <row r="1193" spans="1:12">
      <c r="A1193" s="292" t="s">
        <v>49</v>
      </c>
      <c r="B1193" s="405">
        <v>10987</v>
      </c>
      <c r="C1193" s="292" t="s">
        <v>213</v>
      </c>
      <c r="E1193" s="292" t="s">
        <v>214</v>
      </c>
      <c r="F1193" s="405">
        <v>13636</v>
      </c>
      <c r="G1193" s="292" t="s">
        <v>213</v>
      </c>
      <c r="I1193" s="292" t="s">
        <v>49</v>
      </c>
      <c r="J1193" s="481" t="s">
        <v>285</v>
      </c>
      <c r="K1193" s="481" t="s">
        <v>286</v>
      </c>
      <c r="L1193" s="292" t="s">
        <v>213</v>
      </c>
    </row>
    <row r="1194" spans="1:12">
      <c r="A1194" s="292" t="s">
        <v>49</v>
      </c>
      <c r="B1194" s="405">
        <v>12009</v>
      </c>
      <c r="C1194" s="292" t="s">
        <v>213</v>
      </c>
      <c r="E1194" s="292" t="s">
        <v>214</v>
      </c>
      <c r="F1194" s="405">
        <v>13638</v>
      </c>
      <c r="G1194" s="292" t="s">
        <v>213</v>
      </c>
      <c r="I1194" s="292" t="s">
        <v>49</v>
      </c>
      <c r="J1194" s="481" t="s">
        <v>2084</v>
      </c>
      <c r="K1194" s="481" t="s">
        <v>288</v>
      </c>
      <c r="L1194" s="292" t="s">
        <v>213</v>
      </c>
    </row>
    <row r="1195" spans="1:12">
      <c r="A1195" s="292" t="s">
        <v>49</v>
      </c>
      <c r="B1195" s="405">
        <v>12236</v>
      </c>
      <c r="C1195" s="292" t="s">
        <v>213</v>
      </c>
      <c r="E1195" s="292" t="s">
        <v>214</v>
      </c>
      <c r="F1195" s="405">
        <v>13640</v>
      </c>
      <c r="G1195" s="292" t="s">
        <v>213</v>
      </c>
      <c r="I1195" s="292" t="s">
        <v>49</v>
      </c>
      <c r="J1195" s="481" t="s">
        <v>291</v>
      </c>
      <c r="K1195" s="481" t="s">
        <v>292</v>
      </c>
      <c r="L1195" s="292" t="s">
        <v>213</v>
      </c>
    </row>
    <row r="1196" spans="1:12">
      <c r="A1196" s="292" t="s">
        <v>49</v>
      </c>
      <c r="B1196" s="405">
        <v>12541</v>
      </c>
      <c r="C1196" s="292" t="s">
        <v>213</v>
      </c>
      <c r="E1196" s="292" t="s">
        <v>214</v>
      </c>
      <c r="F1196" s="405">
        <v>13642</v>
      </c>
      <c r="G1196" s="292" t="s">
        <v>213</v>
      </c>
      <c r="I1196" s="292" t="s">
        <v>49</v>
      </c>
      <c r="J1196" s="481" t="s">
        <v>295</v>
      </c>
      <c r="K1196" s="481" t="s">
        <v>296</v>
      </c>
      <c r="L1196" s="292" t="s">
        <v>213</v>
      </c>
    </row>
    <row r="1197" spans="1:12">
      <c r="A1197" s="292" t="s">
        <v>49</v>
      </c>
      <c r="B1197" s="405">
        <v>12787</v>
      </c>
      <c r="C1197" s="292" t="s">
        <v>213</v>
      </c>
      <c r="E1197" s="292" t="s">
        <v>214</v>
      </c>
      <c r="F1197" s="405">
        <v>13645</v>
      </c>
      <c r="G1197" s="292" t="s">
        <v>213</v>
      </c>
      <c r="I1197" s="292" t="s">
        <v>49</v>
      </c>
      <c r="J1197" s="481" t="s">
        <v>2085</v>
      </c>
      <c r="K1197" s="481" t="s">
        <v>2085</v>
      </c>
      <c r="L1197" s="292" t="s">
        <v>213</v>
      </c>
    </row>
    <row r="1198" spans="1:12">
      <c r="A1198" s="292" t="s">
        <v>49</v>
      </c>
      <c r="B1198" s="405">
        <v>13056</v>
      </c>
      <c r="C1198" s="292" t="s">
        <v>213</v>
      </c>
      <c r="E1198" s="292" t="s">
        <v>214</v>
      </c>
      <c r="F1198" s="405">
        <v>13647</v>
      </c>
      <c r="G1198" s="292" t="s">
        <v>213</v>
      </c>
      <c r="I1198" s="292" t="s">
        <v>49</v>
      </c>
      <c r="J1198" s="481" t="s">
        <v>299</v>
      </c>
      <c r="K1198" s="481" t="s">
        <v>300</v>
      </c>
      <c r="L1198" s="292" t="s">
        <v>213</v>
      </c>
    </row>
    <row r="1199" spans="1:12">
      <c r="A1199" s="292" t="s">
        <v>49</v>
      </c>
      <c r="B1199" s="405">
        <v>13310</v>
      </c>
      <c r="C1199" s="292" t="s">
        <v>213</v>
      </c>
      <c r="E1199" s="292" t="s">
        <v>214</v>
      </c>
      <c r="F1199" s="405">
        <v>13649</v>
      </c>
      <c r="G1199" s="292" t="s">
        <v>213</v>
      </c>
      <c r="I1199" s="292" t="s">
        <v>49</v>
      </c>
      <c r="J1199" s="481" t="s">
        <v>2086</v>
      </c>
      <c r="K1199" s="481" t="s">
        <v>2086</v>
      </c>
      <c r="L1199" s="292" t="s">
        <v>213</v>
      </c>
    </row>
    <row r="1200" spans="1:12">
      <c r="A1200" s="292" t="s">
        <v>49</v>
      </c>
      <c r="B1200" s="405">
        <v>13627</v>
      </c>
      <c r="C1200" s="292" t="s">
        <v>213</v>
      </c>
      <c r="E1200" s="292" t="s">
        <v>214</v>
      </c>
      <c r="F1200" s="405">
        <v>13651</v>
      </c>
      <c r="G1200" s="292" t="s">
        <v>213</v>
      </c>
      <c r="I1200" s="292" t="s">
        <v>49</v>
      </c>
      <c r="J1200" s="481" t="s">
        <v>303</v>
      </c>
      <c r="K1200" s="481" t="s">
        <v>303</v>
      </c>
      <c r="L1200" s="292" t="s">
        <v>213</v>
      </c>
    </row>
    <row r="1201" spans="1:12">
      <c r="A1201" s="292" t="s">
        <v>49</v>
      </c>
      <c r="B1201" s="405">
        <v>14011</v>
      </c>
      <c r="C1201" s="292" t="s">
        <v>213</v>
      </c>
      <c r="E1201" s="292" t="s">
        <v>214</v>
      </c>
      <c r="F1201" s="405">
        <v>13657</v>
      </c>
      <c r="G1201" s="292" t="s">
        <v>213</v>
      </c>
      <c r="I1201" s="292" t="s">
        <v>49</v>
      </c>
      <c r="J1201" s="481" t="s">
        <v>2087</v>
      </c>
      <c r="K1201" s="481" t="s">
        <v>2087</v>
      </c>
      <c r="L1201" s="292" t="s">
        <v>213</v>
      </c>
    </row>
    <row r="1202" spans="1:12">
      <c r="A1202" s="292" t="s">
        <v>49</v>
      </c>
      <c r="B1202" s="405">
        <v>8005</v>
      </c>
      <c r="C1202" s="292" t="s">
        <v>213</v>
      </c>
      <c r="E1202" s="292" t="s">
        <v>214</v>
      </c>
      <c r="F1202" s="405">
        <v>13676</v>
      </c>
      <c r="G1202" s="292" t="s">
        <v>213</v>
      </c>
      <c r="I1202" s="292" t="s">
        <v>49</v>
      </c>
      <c r="J1202" s="481" t="s">
        <v>2088</v>
      </c>
      <c r="K1202" s="481" t="s">
        <v>2089</v>
      </c>
      <c r="L1202" s="292" t="s">
        <v>213</v>
      </c>
    </row>
    <row r="1203" spans="1:12">
      <c r="A1203" s="292" t="s">
        <v>49</v>
      </c>
      <c r="B1203" s="405">
        <v>8230</v>
      </c>
      <c r="C1203" s="292" t="s">
        <v>213</v>
      </c>
      <c r="E1203" s="292" t="s">
        <v>214</v>
      </c>
      <c r="F1203" s="405">
        <v>13677</v>
      </c>
      <c r="G1203" s="292" t="s">
        <v>213</v>
      </c>
      <c r="I1203" s="292" t="s">
        <v>49</v>
      </c>
      <c r="J1203" s="481" t="s">
        <v>2090</v>
      </c>
      <c r="K1203" s="481" t="s">
        <v>2090</v>
      </c>
      <c r="L1203" s="292" t="s">
        <v>213</v>
      </c>
    </row>
    <row r="1204" spans="1:12">
      <c r="A1204" s="292" t="s">
        <v>49</v>
      </c>
      <c r="B1204" s="405">
        <v>8525</v>
      </c>
      <c r="C1204" s="292" t="s">
        <v>213</v>
      </c>
      <c r="E1204" s="292" t="s">
        <v>214</v>
      </c>
      <c r="F1204" s="405">
        <v>13685</v>
      </c>
      <c r="G1204" s="292" t="s">
        <v>213</v>
      </c>
      <c r="I1204" s="292" t="s">
        <v>49</v>
      </c>
      <c r="J1204" s="481" t="s">
        <v>2091</v>
      </c>
      <c r="K1204" s="481" t="s">
        <v>2092</v>
      </c>
      <c r="L1204" s="292" t="s">
        <v>213</v>
      </c>
    </row>
    <row r="1205" spans="1:12">
      <c r="A1205" s="292" t="s">
        <v>49</v>
      </c>
      <c r="B1205" s="405">
        <v>8886</v>
      </c>
      <c r="C1205" s="292" t="s">
        <v>213</v>
      </c>
      <c r="E1205" s="292" t="s">
        <v>214</v>
      </c>
      <c r="F1205" s="405">
        <v>13688</v>
      </c>
      <c r="G1205" s="292" t="s">
        <v>213</v>
      </c>
      <c r="I1205" s="292" t="s">
        <v>49</v>
      </c>
      <c r="J1205" s="481" t="s">
        <v>2093</v>
      </c>
      <c r="K1205" s="481" t="s">
        <v>2094</v>
      </c>
      <c r="L1205" s="292" t="s">
        <v>213</v>
      </c>
    </row>
    <row r="1206" spans="1:12">
      <c r="A1206" s="292" t="s">
        <v>49</v>
      </c>
      <c r="B1206" s="405">
        <v>10121</v>
      </c>
      <c r="C1206" s="292" t="s">
        <v>213</v>
      </c>
      <c r="E1206" s="292" t="s">
        <v>214</v>
      </c>
      <c r="F1206" s="405">
        <v>13732</v>
      </c>
      <c r="G1206" s="292" t="s">
        <v>213</v>
      </c>
      <c r="I1206" s="292" t="s">
        <v>49</v>
      </c>
      <c r="J1206" s="481" t="s">
        <v>2095</v>
      </c>
      <c r="K1206" s="481" t="s">
        <v>2096</v>
      </c>
      <c r="L1206" s="292" t="s">
        <v>213</v>
      </c>
    </row>
    <row r="1207" spans="1:12">
      <c r="A1207" s="292" t="s">
        <v>49</v>
      </c>
      <c r="B1207" s="405">
        <v>10471</v>
      </c>
      <c r="C1207" s="292" t="s">
        <v>213</v>
      </c>
      <c r="E1207" s="292" t="s">
        <v>214</v>
      </c>
      <c r="F1207" s="405">
        <v>13738</v>
      </c>
      <c r="G1207" s="292" t="s">
        <v>213</v>
      </c>
      <c r="I1207" s="292" t="s">
        <v>49</v>
      </c>
      <c r="J1207" s="481" t="s">
        <v>2097</v>
      </c>
      <c r="K1207" s="481" t="s">
        <v>2098</v>
      </c>
      <c r="L1207" s="292" t="s">
        <v>213</v>
      </c>
    </row>
    <row r="1208" spans="1:12">
      <c r="A1208" s="292" t="s">
        <v>49</v>
      </c>
      <c r="B1208" s="405">
        <v>10990</v>
      </c>
      <c r="C1208" s="292" t="s">
        <v>213</v>
      </c>
      <c r="E1208" s="292" t="s">
        <v>214</v>
      </c>
      <c r="F1208" s="405">
        <v>13744</v>
      </c>
      <c r="G1208" s="292" t="s">
        <v>213</v>
      </c>
      <c r="I1208" s="292" t="s">
        <v>49</v>
      </c>
      <c r="J1208" s="481" t="s">
        <v>2099</v>
      </c>
      <c r="K1208" s="481" t="s">
        <v>2100</v>
      </c>
      <c r="L1208" s="292" t="s">
        <v>213</v>
      </c>
    </row>
    <row r="1209" spans="1:12">
      <c r="A1209" s="292" t="s">
        <v>49</v>
      </c>
      <c r="B1209" s="405">
        <v>12015</v>
      </c>
      <c r="C1209" s="292" t="s">
        <v>213</v>
      </c>
      <c r="E1209" s="292" t="s">
        <v>214</v>
      </c>
      <c r="F1209" s="405">
        <v>13758</v>
      </c>
      <c r="G1209" s="292" t="s">
        <v>213</v>
      </c>
      <c r="I1209" s="292" t="s">
        <v>49</v>
      </c>
      <c r="J1209" s="481" t="s">
        <v>2101</v>
      </c>
      <c r="K1209" s="481" t="s">
        <v>2101</v>
      </c>
      <c r="L1209" s="292" t="s">
        <v>213</v>
      </c>
    </row>
    <row r="1210" spans="1:12">
      <c r="A1210" s="292" t="s">
        <v>49</v>
      </c>
      <c r="B1210" s="405">
        <v>12307</v>
      </c>
      <c r="C1210" s="292" t="s">
        <v>213</v>
      </c>
      <c r="E1210" s="292" t="s">
        <v>214</v>
      </c>
      <c r="F1210" s="405">
        <v>13777</v>
      </c>
      <c r="G1210" s="292" t="s">
        <v>213</v>
      </c>
      <c r="I1210" s="292" t="s">
        <v>49</v>
      </c>
      <c r="J1210" s="481" t="s">
        <v>2102</v>
      </c>
      <c r="K1210" s="481" t="s">
        <v>2103</v>
      </c>
      <c r="L1210" s="292" t="s">
        <v>213</v>
      </c>
    </row>
    <row r="1211" spans="1:12">
      <c r="A1211" s="292" t="s">
        <v>49</v>
      </c>
      <c r="B1211" s="405">
        <v>12542</v>
      </c>
      <c r="C1211" s="292" t="s">
        <v>213</v>
      </c>
      <c r="E1211" s="292" t="s">
        <v>214</v>
      </c>
      <c r="F1211" s="405">
        <v>13778</v>
      </c>
      <c r="G1211" s="292" t="s">
        <v>213</v>
      </c>
      <c r="I1211" s="292" t="s">
        <v>49</v>
      </c>
      <c r="J1211" s="481" t="s">
        <v>2104</v>
      </c>
      <c r="K1211" s="481" t="s">
        <v>2105</v>
      </c>
      <c r="L1211" s="292" t="s">
        <v>213</v>
      </c>
    </row>
    <row r="1212" spans="1:12">
      <c r="A1212" s="292" t="s">
        <v>49</v>
      </c>
      <c r="B1212" s="405">
        <v>12803</v>
      </c>
      <c r="C1212" s="292" t="s">
        <v>213</v>
      </c>
      <c r="E1212" s="292" t="s">
        <v>214</v>
      </c>
      <c r="F1212" s="405">
        <v>13784</v>
      </c>
      <c r="G1212" s="292" t="s">
        <v>213</v>
      </c>
      <c r="I1212" s="292" t="s">
        <v>49</v>
      </c>
      <c r="J1212" s="481" t="s">
        <v>2106</v>
      </c>
      <c r="K1212" s="481" t="s">
        <v>2106</v>
      </c>
      <c r="L1212" s="292" t="s">
        <v>213</v>
      </c>
    </row>
    <row r="1213" spans="1:12">
      <c r="A1213" s="292" t="s">
        <v>49</v>
      </c>
      <c r="B1213" s="405">
        <v>13060</v>
      </c>
      <c r="C1213" s="292" t="s">
        <v>213</v>
      </c>
      <c r="E1213" s="292" t="s">
        <v>214</v>
      </c>
      <c r="F1213" s="405">
        <v>13794</v>
      </c>
      <c r="G1213" s="292" t="s">
        <v>213</v>
      </c>
      <c r="I1213" s="292" t="s">
        <v>49</v>
      </c>
      <c r="J1213" s="481" t="s">
        <v>2107</v>
      </c>
      <c r="K1213" s="481" t="s">
        <v>2108</v>
      </c>
      <c r="L1213" s="292" t="s">
        <v>213</v>
      </c>
    </row>
    <row r="1214" spans="1:12">
      <c r="A1214" s="292" t="s">
        <v>49</v>
      </c>
      <c r="B1214" s="405">
        <v>13313</v>
      </c>
      <c r="C1214" s="292" t="s">
        <v>213</v>
      </c>
      <c r="E1214" s="292" t="s">
        <v>214</v>
      </c>
      <c r="F1214" s="405">
        <v>13795</v>
      </c>
      <c r="G1214" s="292" t="s">
        <v>213</v>
      </c>
      <c r="I1214" s="292" t="s">
        <v>49</v>
      </c>
      <c r="J1214" s="481" t="s">
        <v>307</v>
      </c>
      <c r="K1214" s="481" t="s">
        <v>2109</v>
      </c>
      <c r="L1214" s="292" t="s">
        <v>213</v>
      </c>
    </row>
    <row r="1215" spans="1:12">
      <c r="A1215" s="292" t="s">
        <v>49</v>
      </c>
      <c r="B1215" s="405">
        <v>13628</v>
      </c>
      <c r="C1215" s="292" t="s">
        <v>213</v>
      </c>
      <c r="E1215" s="292" t="s">
        <v>214</v>
      </c>
      <c r="F1215" s="405">
        <v>13802</v>
      </c>
      <c r="G1215" s="292" t="s">
        <v>213</v>
      </c>
      <c r="I1215" s="292" t="s">
        <v>49</v>
      </c>
      <c r="J1215" s="481" t="s">
        <v>2110</v>
      </c>
      <c r="K1215" s="481" t="s">
        <v>2111</v>
      </c>
      <c r="L1215" s="292" t="s">
        <v>213</v>
      </c>
    </row>
    <row r="1216" spans="1:12">
      <c r="A1216" s="292" t="s">
        <v>49</v>
      </c>
      <c r="B1216" s="405">
        <v>14020</v>
      </c>
      <c r="C1216" s="292" t="s">
        <v>213</v>
      </c>
      <c r="E1216" s="292" t="s">
        <v>214</v>
      </c>
      <c r="F1216" s="405">
        <v>13815</v>
      </c>
      <c r="G1216" s="292" t="s">
        <v>213</v>
      </c>
      <c r="I1216" s="292" t="s">
        <v>49</v>
      </c>
      <c r="J1216" s="481" t="s">
        <v>2112</v>
      </c>
      <c r="K1216" s="481" t="s">
        <v>308</v>
      </c>
      <c r="L1216" s="292" t="s">
        <v>213</v>
      </c>
    </row>
    <row r="1217" spans="1:12">
      <c r="A1217" s="292" t="s">
        <v>49</v>
      </c>
      <c r="B1217" s="405">
        <v>8008</v>
      </c>
      <c r="C1217" s="292" t="s">
        <v>213</v>
      </c>
      <c r="E1217" s="292" t="s">
        <v>214</v>
      </c>
      <c r="F1217" s="405">
        <v>13820</v>
      </c>
      <c r="G1217" s="292" t="s">
        <v>213</v>
      </c>
      <c r="I1217" s="292" t="s">
        <v>49</v>
      </c>
      <c r="J1217" s="481" t="s">
        <v>2113</v>
      </c>
      <c r="K1217" s="481" t="s">
        <v>315</v>
      </c>
      <c r="L1217" s="292" t="s">
        <v>213</v>
      </c>
    </row>
    <row r="1218" spans="1:12">
      <c r="A1218" s="292" t="s">
        <v>49</v>
      </c>
      <c r="B1218" s="405">
        <v>8232</v>
      </c>
      <c r="C1218" s="292" t="s">
        <v>213</v>
      </c>
      <c r="E1218" s="292" t="s">
        <v>214</v>
      </c>
      <c r="F1218" s="405">
        <v>13826</v>
      </c>
      <c r="G1218" s="292" t="s">
        <v>213</v>
      </c>
      <c r="I1218" s="292" t="s">
        <v>49</v>
      </c>
      <c r="J1218" s="481" t="s">
        <v>316</v>
      </c>
      <c r="K1218" s="481" t="s">
        <v>317</v>
      </c>
      <c r="L1218" s="292" t="s">
        <v>213</v>
      </c>
    </row>
    <row r="1219" spans="1:12">
      <c r="A1219" s="292" t="s">
        <v>49</v>
      </c>
      <c r="B1219" s="405">
        <v>8530</v>
      </c>
      <c r="C1219" s="292" t="s">
        <v>213</v>
      </c>
      <c r="E1219" s="292" t="s">
        <v>214</v>
      </c>
      <c r="F1219" s="405">
        <v>13827</v>
      </c>
      <c r="G1219" s="292" t="s">
        <v>213</v>
      </c>
      <c r="I1219" s="292" t="s">
        <v>49</v>
      </c>
      <c r="J1219" s="481" t="s">
        <v>318</v>
      </c>
      <c r="K1219" s="481" t="s">
        <v>318</v>
      </c>
      <c r="L1219" s="292" t="s">
        <v>213</v>
      </c>
    </row>
    <row r="1220" spans="1:12">
      <c r="A1220" s="292" t="s">
        <v>49</v>
      </c>
      <c r="B1220" s="405">
        <v>8889</v>
      </c>
      <c r="C1220" s="292" t="s">
        <v>213</v>
      </c>
      <c r="E1220" s="292" t="s">
        <v>214</v>
      </c>
      <c r="F1220" s="405">
        <v>13833</v>
      </c>
      <c r="G1220" s="292" t="s">
        <v>213</v>
      </c>
      <c r="I1220" s="292" t="s">
        <v>49</v>
      </c>
      <c r="J1220" s="481" t="s">
        <v>319</v>
      </c>
      <c r="K1220" s="481" t="s">
        <v>319</v>
      </c>
      <c r="L1220" s="292" t="s">
        <v>213</v>
      </c>
    </row>
    <row r="1221" spans="1:12">
      <c r="A1221" s="292" t="s">
        <v>49</v>
      </c>
      <c r="B1221" s="405">
        <v>10122</v>
      </c>
      <c r="C1221" s="292" t="s">
        <v>213</v>
      </c>
      <c r="E1221" s="292" t="s">
        <v>214</v>
      </c>
      <c r="F1221" s="405">
        <v>13834</v>
      </c>
      <c r="G1221" s="292" t="s">
        <v>213</v>
      </c>
      <c r="I1221" s="292" t="s">
        <v>49</v>
      </c>
      <c r="J1221" s="481" t="s">
        <v>320</v>
      </c>
      <c r="K1221" s="481" t="s">
        <v>320</v>
      </c>
      <c r="L1221" s="292" t="s">
        <v>213</v>
      </c>
    </row>
    <row r="1222" spans="1:12">
      <c r="A1222" s="292" t="s">
        <v>49</v>
      </c>
      <c r="B1222" s="405">
        <v>10475</v>
      </c>
      <c r="C1222" s="292" t="s">
        <v>213</v>
      </c>
      <c r="E1222" s="292" t="s">
        <v>214</v>
      </c>
      <c r="F1222" s="405">
        <v>13837</v>
      </c>
      <c r="G1222" s="292" t="s">
        <v>213</v>
      </c>
      <c r="I1222" s="292" t="s">
        <v>49</v>
      </c>
      <c r="J1222" s="481" t="s">
        <v>321</v>
      </c>
      <c r="K1222" s="481" t="s">
        <v>2114</v>
      </c>
      <c r="L1222" s="292" t="s">
        <v>213</v>
      </c>
    </row>
    <row r="1223" spans="1:12">
      <c r="A1223" s="292" t="s">
        <v>49</v>
      </c>
      <c r="B1223" s="405">
        <v>10998</v>
      </c>
      <c r="C1223" s="292" t="s">
        <v>213</v>
      </c>
      <c r="E1223" s="292" t="s">
        <v>214</v>
      </c>
      <c r="F1223" s="405">
        <v>13838</v>
      </c>
      <c r="G1223" s="292" t="s">
        <v>213</v>
      </c>
      <c r="I1223" s="292" t="s">
        <v>49</v>
      </c>
      <c r="J1223" s="481" t="s">
        <v>2115</v>
      </c>
      <c r="K1223" s="481" t="s">
        <v>2116</v>
      </c>
      <c r="L1223" s="292" t="s">
        <v>213</v>
      </c>
    </row>
    <row r="1224" spans="1:12">
      <c r="A1224" s="292" t="s">
        <v>49</v>
      </c>
      <c r="B1224" s="405">
        <v>12018</v>
      </c>
      <c r="C1224" s="292" t="s">
        <v>213</v>
      </c>
      <c r="E1224" s="292" t="s">
        <v>214</v>
      </c>
      <c r="F1224" s="405">
        <v>13840</v>
      </c>
      <c r="G1224" s="292" t="s">
        <v>213</v>
      </c>
      <c r="I1224" s="292" t="s">
        <v>49</v>
      </c>
      <c r="J1224" s="481" t="s">
        <v>2117</v>
      </c>
      <c r="K1224" s="481" t="s">
        <v>324</v>
      </c>
      <c r="L1224" s="292" t="s">
        <v>213</v>
      </c>
    </row>
    <row r="1225" spans="1:12">
      <c r="A1225" s="292" t="s">
        <v>49</v>
      </c>
      <c r="B1225" s="405">
        <v>12407</v>
      </c>
      <c r="C1225" s="292" t="s">
        <v>213</v>
      </c>
      <c r="E1225" s="292" t="s">
        <v>214</v>
      </c>
      <c r="F1225" s="405">
        <v>13845</v>
      </c>
      <c r="G1225" s="292" t="s">
        <v>213</v>
      </c>
      <c r="I1225" s="292" t="s">
        <v>49</v>
      </c>
      <c r="J1225" s="481" t="s">
        <v>2118</v>
      </c>
      <c r="K1225" s="481" t="s">
        <v>2119</v>
      </c>
      <c r="L1225" s="292" t="s">
        <v>213</v>
      </c>
    </row>
    <row r="1226" spans="1:12">
      <c r="A1226" s="292" t="s">
        <v>49</v>
      </c>
      <c r="B1226" s="405">
        <v>12544</v>
      </c>
      <c r="C1226" s="292" t="s">
        <v>213</v>
      </c>
      <c r="E1226" s="292" t="s">
        <v>214</v>
      </c>
      <c r="F1226" s="405">
        <v>13848</v>
      </c>
      <c r="G1226" s="292" t="s">
        <v>213</v>
      </c>
      <c r="I1226" s="292" t="s">
        <v>49</v>
      </c>
      <c r="J1226" s="481" t="s">
        <v>2120</v>
      </c>
      <c r="K1226" s="481" t="s">
        <v>2121</v>
      </c>
      <c r="L1226" s="292" t="s">
        <v>213</v>
      </c>
    </row>
    <row r="1227" spans="1:12">
      <c r="A1227" s="292" t="s">
        <v>49</v>
      </c>
      <c r="B1227" s="405">
        <v>12804</v>
      </c>
      <c r="C1227" s="292" t="s">
        <v>213</v>
      </c>
      <c r="E1227" s="292" t="s">
        <v>214</v>
      </c>
      <c r="F1227" s="405">
        <v>13861</v>
      </c>
      <c r="G1227" s="292" t="s">
        <v>213</v>
      </c>
      <c r="I1227" s="292" t="s">
        <v>49</v>
      </c>
      <c r="J1227" s="481" t="s">
        <v>325</v>
      </c>
      <c r="K1227" s="481" t="s">
        <v>2122</v>
      </c>
      <c r="L1227" s="292" t="s">
        <v>213</v>
      </c>
    </row>
    <row r="1228" spans="1:12">
      <c r="A1228" s="292" t="s">
        <v>49</v>
      </c>
      <c r="B1228" s="405">
        <v>13062</v>
      </c>
      <c r="C1228" s="292" t="s">
        <v>213</v>
      </c>
      <c r="E1228" s="292" t="s">
        <v>214</v>
      </c>
      <c r="F1228" s="405">
        <v>14001</v>
      </c>
      <c r="G1228" s="292" t="s">
        <v>213</v>
      </c>
      <c r="I1228" s="292" t="s">
        <v>49</v>
      </c>
      <c r="J1228" s="481" t="s">
        <v>2123</v>
      </c>
      <c r="K1228" s="481" t="s">
        <v>2124</v>
      </c>
      <c r="L1228" s="292" t="s">
        <v>213</v>
      </c>
    </row>
    <row r="1229" spans="1:12">
      <c r="A1229" s="292" t="s">
        <v>49</v>
      </c>
      <c r="B1229" s="405">
        <v>13314</v>
      </c>
      <c r="C1229" s="292" t="s">
        <v>213</v>
      </c>
      <c r="E1229" s="292" t="s">
        <v>214</v>
      </c>
      <c r="F1229" s="405">
        <v>14005</v>
      </c>
      <c r="G1229" s="292" t="s">
        <v>213</v>
      </c>
      <c r="I1229" s="292" t="s">
        <v>49</v>
      </c>
      <c r="J1229" s="481" t="s">
        <v>2125</v>
      </c>
      <c r="K1229" s="481" t="s">
        <v>2126</v>
      </c>
      <c r="L1229" s="292" t="s">
        <v>213</v>
      </c>
    </row>
    <row r="1230" spans="1:12">
      <c r="A1230" s="292" t="s">
        <v>49</v>
      </c>
      <c r="B1230" s="405">
        <v>13634</v>
      </c>
      <c r="C1230" s="292" t="s">
        <v>213</v>
      </c>
      <c r="E1230" s="292" t="s">
        <v>214</v>
      </c>
      <c r="F1230" s="405">
        <v>14009</v>
      </c>
      <c r="G1230" s="292" t="s">
        <v>213</v>
      </c>
      <c r="I1230" s="292" t="s">
        <v>49</v>
      </c>
      <c r="J1230" s="481" t="s">
        <v>331</v>
      </c>
      <c r="K1230" s="481" t="s">
        <v>331</v>
      </c>
      <c r="L1230" s="292" t="s">
        <v>213</v>
      </c>
    </row>
    <row r="1231" spans="1:12">
      <c r="A1231" s="292" t="s">
        <v>49</v>
      </c>
      <c r="B1231" s="405">
        <v>14025</v>
      </c>
      <c r="C1231" s="292" t="s">
        <v>213</v>
      </c>
      <c r="E1231" s="292" t="s">
        <v>214</v>
      </c>
      <c r="F1231" s="405">
        <v>14011</v>
      </c>
      <c r="G1231" s="292" t="s">
        <v>213</v>
      </c>
      <c r="I1231" s="292" t="s">
        <v>49</v>
      </c>
      <c r="J1231" s="481" t="s">
        <v>332</v>
      </c>
      <c r="K1231" s="481" t="s">
        <v>332</v>
      </c>
      <c r="L1231" s="292" t="s">
        <v>213</v>
      </c>
    </row>
    <row r="1232" spans="1:12">
      <c r="A1232" s="292" t="s">
        <v>49</v>
      </c>
      <c r="B1232" s="405">
        <v>14027</v>
      </c>
      <c r="C1232" s="292" t="s">
        <v>213</v>
      </c>
      <c r="E1232" s="292" t="s">
        <v>214</v>
      </c>
      <c r="F1232" s="405">
        <v>14020</v>
      </c>
      <c r="G1232" s="292" t="s">
        <v>213</v>
      </c>
      <c r="I1232" s="292" t="s">
        <v>49</v>
      </c>
      <c r="J1232" s="481" t="s">
        <v>333</v>
      </c>
      <c r="K1232" s="481" t="s">
        <v>334</v>
      </c>
      <c r="L1232" s="292" t="s">
        <v>213</v>
      </c>
    </row>
    <row r="1233" spans="1:12">
      <c r="A1233" s="292" t="s">
        <v>49</v>
      </c>
      <c r="B1233" s="405">
        <v>14428</v>
      </c>
      <c r="C1233" s="292" t="s">
        <v>213</v>
      </c>
      <c r="E1233" s="292" t="s">
        <v>214</v>
      </c>
      <c r="F1233" s="405">
        <v>14025</v>
      </c>
      <c r="G1233" s="292" t="s">
        <v>213</v>
      </c>
      <c r="I1233" s="292" t="s">
        <v>49</v>
      </c>
      <c r="J1233" s="481" t="s">
        <v>335</v>
      </c>
      <c r="K1233" s="481" t="s">
        <v>336</v>
      </c>
      <c r="L1233" s="292" t="s">
        <v>213</v>
      </c>
    </row>
    <row r="1234" spans="1:12">
      <c r="A1234" s="292" t="s">
        <v>49</v>
      </c>
      <c r="B1234" s="405">
        <v>14555</v>
      </c>
      <c r="C1234" s="292" t="s">
        <v>213</v>
      </c>
      <c r="E1234" s="292" t="s">
        <v>214</v>
      </c>
      <c r="F1234" s="405">
        <v>14027</v>
      </c>
      <c r="G1234" s="292" t="s">
        <v>213</v>
      </c>
      <c r="I1234" s="292" t="s">
        <v>49</v>
      </c>
      <c r="J1234" s="481" t="s">
        <v>337</v>
      </c>
      <c r="K1234" s="481" t="s">
        <v>337</v>
      </c>
      <c r="L1234" s="292" t="s">
        <v>213</v>
      </c>
    </row>
    <row r="1235" spans="1:12">
      <c r="A1235" s="292" t="s">
        <v>49</v>
      </c>
      <c r="B1235" s="405">
        <v>14864</v>
      </c>
      <c r="C1235" s="292" t="s">
        <v>213</v>
      </c>
      <c r="E1235" s="292" t="s">
        <v>214</v>
      </c>
      <c r="F1235" s="405">
        <v>14029</v>
      </c>
      <c r="G1235" s="292" t="s">
        <v>213</v>
      </c>
      <c r="I1235" s="292" t="s">
        <v>49</v>
      </c>
      <c r="J1235" s="481" t="s">
        <v>338</v>
      </c>
      <c r="K1235" s="481" t="s">
        <v>338</v>
      </c>
      <c r="L1235" s="292" t="s">
        <v>213</v>
      </c>
    </row>
    <row r="1236" spans="1:12">
      <c r="A1236" s="292" t="s">
        <v>49</v>
      </c>
      <c r="B1236" s="405">
        <v>15325</v>
      </c>
      <c r="C1236" s="292" t="s">
        <v>213</v>
      </c>
      <c r="E1236" s="292" t="s">
        <v>214</v>
      </c>
      <c r="F1236" s="405">
        <v>14030</v>
      </c>
      <c r="G1236" s="292" t="s">
        <v>213</v>
      </c>
      <c r="I1236" s="292" t="s">
        <v>49</v>
      </c>
      <c r="J1236" s="481" t="s">
        <v>339</v>
      </c>
      <c r="K1236" s="481" t="s">
        <v>339</v>
      </c>
      <c r="L1236" s="292" t="s">
        <v>213</v>
      </c>
    </row>
    <row r="1237" spans="1:12">
      <c r="A1237" s="292" t="s">
        <v>49</v>
      </c>
      <c r="B1237" s="405">
        <v>15449</v>
      </c>
      <c r="C1237" s="292" t="s">
        <v>213</v>
      </c>
      <c r="E1237" s="292" t="s">
        <v>214</v>
      </c>
      <c r="F1237" s="405">
        <v>14033</v>
      </c>
      <c r="G1237" s="292" t="s">
        <v>213</v>
      </c>
      <c r="I1237" s="292" t="s">
        <v>49</v>
      </c>
      <c r="J1237" s="481" t="s">
        <v>340</v>
      </c>
      <c r="K1237" s="481" t="s">
        <v>340</v>
      </c>
      <c r="L1237" s="292" t="s">
        <v>213</v>
      </c>
    </row>
    <row r="1238" spans="1:12">
      <c r="A1238" s="292" t="s">
        <v>49</v>
      </c>
      <c r="B1238" s="405">
        <v>15618</v>
      </c>
      <c r="C1238" s="292" t="s">
        <v>213</v>
      </c>
      <c r="E1238" s="292" t="s">
        <v>214</v>
      </c>
      <c r="F1238" s="405">
        <v>14036</v>
      </c>
      <c r="G1238" s="292" t="s">
        <v>213</v>
      </c>
      <c r="I1238" s="292" t="s">
        <v>49</v>
      </c>
      <c r="J1238" s="481" t="s">
        <v>341</v>
      </c>
      <c r="K1238" s="481" t="s">
        <v>342</v>
      </c>
      <c r="L1238" s="292" t="s">
        <v>213</v>
      </c>
    </row>
    <row r="1239" spans="1:12">
      <c r="A1239" s="292" t="s">
        <v>49</v>
      </c>
      <c r="B1239" s="405">
        <v>15777</v>
      </c>
      <c r="C1239" s="292" t="s">
        <v>213</v>
      </c>
      <c r="E1239" s="292" t="s">
        <v>214</v>
      </c>
      <c r="F1239" s="405">
        <v>14041</v>
      </c>
      <c r="G1239" s="292" t="s">
        <v>213</v>
      </c>
      <c r="I1239" s="292" t="s">
        <v>49</v>
      </c>
      <c r="J1239" s="481" t="s">
        <v>343</v>
      </c>
      <c r="K1239" s="481" t="s">
        <v>343</v>
      </c>
      <c r="L1239" s="292" t="s">
        <v>213</v>
      </c>
    </row>
    <row r="1240" spans="1:12">
      <c r="A1240" s="292" t="s">
        <v>49</v>
      </c>
      <c r="B1240" s="405">
        <v>16030</v>
      </c>
      <c r="C1240" s="292" t="s">
        <v>213</v>
      </c>
      <c r="E1240" s="292" t="s">
        <v>214</v>
      </c>
      <c r="F1240" s="405">
        <v>14057</v>
      </c>
      <c r="G1240" s="292" t="s">
        <v>213</v>
      </c>
      <c r="I1240" s="292" t="s">
        <v>49</v>
      </c>
      <c r="J1240" s="481" t="s">
        <v>344</v>
      </c>
      <c r="K1240" s="481" t="s">
        <v>345</v>
      </c>
      <c r="L1240" s="292" t="s">
        <v>213</v>
      </c>
    </row>
    <row r="1241" spans="1:12">
      <c r="A1241" s="292" t="s">
        <v>49</v>
      </c>
      <c r="B1241" s="405">
        <v>16229</v>
      </c>
      <c r="C1241" s="292" t="s">
        <v>213</v>
      </c>
      <c r="E1241" s="292" t="s">
        <v>214</v>
      </c>
      <c r="F1241" s="405">
        <v>14061</v>
      </c>
      <c r="G1241" s="292" t="s">
        <v>213</v>
      </c>
      <c r="I1241" s="292" t="s">
        <v>49</v>
      </c>
      <c r="J1241" s="481" t="s">
        <v>346</v>
      </c>
      <c r="K1241" s="481" t="s">
        <v>347</v>
      </c>
      <c r="L1241" s="292" t="s">
        <v>213</v>
      </c>
    </row>
    <row r="1242" spans="1:12">
      <c r="A1242" s="292" t="s">
        <v>49</v>
      </c>
      <c r="B1242" s="405">
        <v>16430</v>
      </c>
      <c r="C1242" s="292" t="s">
        <v>213</v>
      </c>
      <c r="E1242" s="292" t="s">
        <v>214</v>
      </c>
      <c r="F1242" s="405">
        <v>14063</v>
      </c>
      <c r="G1242" s="292" t="s">
        <v>213</v>
      </c>
      <c r="I1242" s="292" t="s">
        <v>49</v>
      </c>
      <c r="J1242" s="481" t="s">
        <v>348</v>
      </c>
      <c r="K1242" s="481" t="s">
        <v>349</v>
      </c>
      <c r="L1242" s="292" t="s">
        <v>213</v>
      </c>
    </row>
    <row r="1243" spans="1:12">
      <c r="A1243" s="292" t="s">
        <v>49</v>
      </c>
      <c r="B1243" s="405">
        <v>16848</v>
      </c>
      <c r="C1243" s="292" t="s">
        <v>213</v>
      </c>
      <c r="E1243" s="292" t="s">
        <v>214</v>
      </c>
      <c r="F1243" s="405">
        <v>14070</v>
      </c>
      <c r="G1243" s="292" t="s">
        <v>213</v>
      </c>
      <c r="I1243" s="292" t="s">
        <v>49</v>
      </c>
      <c r="J1243" s="481" t="s">
        <v>350</v>
      </c>
      <c r="K1243" s="481" t="s">
        <v>351</v>
      </c>
      <c r="L1243" s="292" t="s">
        <v>213</v>
      </c>
    </row>
    <row r="1244" spans="1:12">
      <c r="A1244" s="292" t="s">
        <v>49</v>
      </c>
      <c r="B1244" s="405">
        <v>17236</v>
      </c>
      <c r="C1244" s="292" t="s">
        <v>213</v>
      </c>
      <c r="E1244" s="292" t="s">
        <v>214</v>
      </c>
      <c r="F1244" s="405">
        <v>14080</v>
      </c>
      <c r="G1244" s="292" t="s">
        <v>213</v>
      </c>
      <c r="I1244" s="292" t="s">
        <v>49</v>
      </c>
      <c r="J1244" s="481" t="s">
        <v>352</v>
      </c>
      <c r="K1244" s="481" t="s">
        <v>352</v>
      </c>
      <c r="L1244" s="292" t="s">
        <v>213</v>
      </c>
    </row>
    <row r="1245" spans="1:12">
      <c r="A1245" s="292" t="s">
        <v>49</v>
      </c>
      <c r="B1245" s="405">
        <v>17506</v>
      </c>
      <c r="C1245" s="292" t="s">
        <v>213</v>
      </c>
      <c r="E1245" s="292" t="s">
        <v>214</v>
      </c>
      <c r="F1245" s="405">
        <v>14081</v>
      </c>
      <c r="G1245" s="292" t="s">
        <v>213</v>
      </c>
      <c r="I1245" s="292" t="s">
        <v>49</v>
      </c>
      <c r="J1245" s="481" t="s">
        <v>2127</v>
      </c>
      <c r="K1245" s="481" t="s">
        <v>2128</v>
      </c>
      <c r="L1245" s="292" t="s">
        <v>213</v>
      </c>
    </row>
    <row r="1246" spans="1:12">
      <c r="A1246" s="292" t="s">
        <v>49</v>
      </c>
      <c r="B1246" s="405">
        <v>17810</v>
      </c>
      <c r="C1246" s="292" t="s">
        <v>213</v>
      </c>
      <c r="E1246" s="292" t="s">
        <v>214</v>
      </c>
      <c r="F1246" s="405">
        <v>14103</v>
      </c>
      <c r="G1246" s="292" t="s">
        <v>213</v>
      </c>
      <c r="I1246" s="292" t="s">
        <v>49</v>
      </c>
      <c r="J1246" s="481" t="s">
        <v>2129</v>
      </c>
      <c r="K1246" s="481" t="s">
        <v>2130</v>
      </c>
      <c r="L1246" s="292" t="s">
        <v>213</v>
      </c>
    </row>
    <row r="1247" spans="1:12">
      <c r="A1247" s="292" t="s">
        <v>49</v>
      </c>
      <c r="B1247" s="405">
        <v>14029</v>
      </c>
      <c r="C1247" s="292" t="s">
        <v>213</v>
      </c>
      <c r="E1247" s="292" t="s">
        <v>214</v>
      </c>
      <c r="F1247" s="405">
        <v>14105</v>
      </c>
      <c r="G1247" s="292" t="s">
        <v>213</v>
      </c>
      <c r="I1247" s="292" t="s">
        <v>49</v>
      </c>
      <c r="J1247" s="481" t="s">
        <v>353</v>
      </c>
      <c r="K1247" s="481" t="s">
        <v>2131</v>
      </c>
      <c r="L1247" s="292" t="s">
        <v>213</v>
      </c>
    </row>
    <row r="1248" spans="1:12">
      <c r="A1248" s="292" t="s">
        <v>49</v>
      </c>
      <c r="B1248" s="405">
        <v>14429</v>
      </c>
      <c r="C1248" s="292" t="s">
        <v>213</v>
      </c>
      <c r="E1248" s="292" t="s">
        <v>214</v>
      </c>
      <c r="F1248" s="405">
        <v>14108</v>
      </c>
      <c r="G1248" s="292" t="s">
        <v>213</v>
      </c>
      <c r="I1248" s="292" t="s">
        <v>49</v>
      </c>
      <c r="J1248" s="481" t="s">
        <v>354</v>
      </c>
      <c r="K1248" s="481" t="s">
        <v>354</v>
      </c>
      <c r="L1248" s="292" t="s">
        <v>213</v>
      </c>
    </row>
    <row r="1249" spans="1:12">
      <c r="A1249" s="292" t="s">
        <v>49</v>
      </c>
      <c r="B1249" s="405">
        <v>14556</v>
      </c>
      <c r="C1249" s="292" t="s">
        <v>213</v>
      </c>
      <c r="E1249" s="292" t="s">
        <v>214</v>
      </c>
      <c r="F1249" s="405">
        <v>14111</v>
      </c>
      <c r="G1249" s="292" t="s">
        <v>213</v>
      </c>
      <c r="I1249" s="292" t="s">
        <v>49</v>
      </c>
      <c r="J1249" s="481" t="s">
        <v>2132</v>
      </c>
      <c r="K1249" s="481" t="s">
        <v>2133</v>
      </c>
      <c r="L1249" s="292" t="s">
        <v>213</v>
      </c>
    </row>
    <row r="1250" spans="1:12">
      <c r="A1250" s="292" t="s">
        <v>49</v>
      </c>
      <c r="B1250" s="405">
        <v>14865</v>
      </c>
      <c r="C1250" s="292" t="s">
        <v>213</v>
      </c>
      <c r="E1250" s="292" t="s">
        <v>214</v>
      </c>
      <c r="F1250" s="405">
        <v>14126</v>
      </c>
      <c r="G1250" s="292" t="s">
        <v>213</v>
      </c>
      <c r="I1250" s="292" t="s">
        <v>49</v>
      </c>
      <c r="J1250" s="481" t="s">
        <v>2134</v>
      </c>
      <c r="K1250" s="481" t="s">
        <v>2135</v>
      </c>
      <c r="L1250" s="292" t="s">
        <v>213</v>
      </c>
    </row>
    <row r="1251" spans="1:12">
      <c r="A1251" s="292" t="s">
        <v>49</v>
      </c>
      <c r="B1251" s="405">
        <v>15327</v>
      </c>
      <c r="C1251" s="292" t="s">
        <v>213</v>
      </c>
      <c r="E1251" s="292" t="s">
        <v>214</v>
      </c>
      <c r="F1251" s="405">
        <v>14129</v>
      </c>
      <c r="G1251" s="292" t="s">
        <v>213</v>
      </c>
      <c r="I1251" s="292" t="s">
        <v>49</v>
      </c>
      <c r="J1251" s="481" t="s">
        <v>2136</v>
      </c>
      <c r="K1251" s="481" t="s">
        <v>2137</v>
      </c>
      <c r="L1251" s="292" t="s">
        <v>213</v>
      </c>
    </row>
    <row r="1252" spans="1:12">
      <c r="A1252" s="292" t="s">
        <v>49</v>
      </c>
      <c r="B1252" s="405">
        <v>15450</v>
      </c>
      <c r="C1252" s="292" t="s">
        <v>213</v>
      </c>
      <c r="E1252" s="292" t="s">
        <v>214</v>
      </c>
      <c r="F1252" s="405">
        <v>14131</v>
      </c>
      <c r="G1252" s="292" t="s">
        <v>213</v>
      </c>
      <c r="I1252" s="292" t="s">
        <v>49</v>
      </c>
      <c r="J1252" s="481" t="s">
        <v>2138</v>
      </c>
      <c r="K1252" s="481" t="s">
        <v>2139</v>
      </c>
      <c r="L1252" s="292" t="s">
        <v>213</v>
      </c>
    </row>
    <row r="1253" spans="1:12">
      <c r="A1253" s="292" t="s">
        <v>49</v>
      </c>
      <c r="B1253" s="405">
        <v>15622</v>
      </c>
      <c r="C1253" s="292" t="s">
        <v>213</v>
      </c>
      <c r="E1253" s="292" t="s">
        <v>214</v>
      </c>
      <c r="F1253" s="405">
        <v>14132</v>
      </c>
      <c r="G1253" s="292" t="s">
        <v>213</v>
      </c>
      <c r="I1253" s="292" t="s">
        <v>49</v>
      </c>
      <c r="J1253" s="481" t="s">
        <v>2140</v>
      </c>
      <c r="K1253" s="481" t="s">
        <v>2141</v>
      </c>
      <c r="L1253" s="292" t="s">
        <v>213</v>
      </c>
    </row>
    <row r="1254" spans="1:12">
      <c r="A1254" s="292" t="s">
        <v>49</v>
      </c>
      <c r="B1254" s="405">
        <v>15783</v>
      </c>
      <c r="C1254" s="292" t="s">
        <v>213</v>
      </c>
      <c r="E1254" s="292" t="s">
        <v>214</v>
      </c>
      <c r="F1254" s="405">
        <v>14133</v>
      </c>
      <c r="G1254" s="292" t="s">
        <v>213</v>
      </c>
      <c r="I1254" s="292" t="s">
        <v>49</v>
      </c>
      <c r="J1254" s="481" t="s">
        <v>2142</v>
      </c>
      <c r="K1254" s="481" t="s">
        <v>363</v>
      </c>
      <c r="L1254" s="292" t="s">
        <v>213</v>
      </c>
    </row>
    <row r="1255" spans="1:12">
      <c r="A1255" s="292" t="s">
        <v>49</v>
      </c>
      <c r="B1255" s="405">
        <v>16033</v>
      </c>
      <c r="C1255" s="292" t="s">
        <v>213</v>
      </c>
      <c r="E1255" s="292" t="s">
        <v>214</v>
      </c>
      <c r="F1255" s="405">
        <v>14134</v>
      </c>
      <c r="G1255" s="292" t="s">
        <v>213</v>
      </c>
      <c r="I1255" s="292" t="s">
        <v>49</v>
      </c>
      <c r="J1255" s="481" t="s">
        <v>364</v>
      </c>
      <c r="K1255" s="481" t="s">
        <v>2143</v>
      </c>
      <c r="L1255" s="292" t="s">
        <v>213</v>
      </c>
    </row>
    <row r="1256" spans="1:12">
      <c r="A1256" s="292" t="s">
        <v>49</v>
      </c>
      <c r="B1256" s="405">
        <v>16232</v>
      </c>
      <c r="C1256" s="292" t="s">
        <v>213</v>
      </c>
      <c r="E1256" s="292" t="s">
        <v>214</v>
      </c>
      <c r="F1256" s="405">
        <v>14135</v>
      </c>
      <c r="G1256" s="292" t="s">
        <v>213</v>
      </c>
      <c r="I1256" s="292" t="s">
        <v>49</v>
      </c>
      <c r="J1256" s="481" t="s">
        <v>388</v>
      </c>
      <c r="K1256" s="481" t="s">
        <v>389</v>
      </c>
      <c r="L1256" s="292" t="s">
        <v>213</v>
      </c>
    </row>
    <row r="1257" spans="1:12">
      <c r="A1257" s="292" t="s">
        <v>49</v>
      </c>
      <c r="B1257" s="405">
        <v>16432</v>
      </c>
      <c r="C1257" s="292" t="s">
        <v>213</v>
      </c>
      <c r="E1257" s="292" t="s">
        <v>214</v>
      </c>
      <c r="F1257" s="405">
        <v>14136</v>
      </c>
      <c r="G1257" s="292" t="s">
        <v>213</v>
      </c>
      <c r="I1257" s="292" t="s">
        <v>49</v>
      </c>
      <c r="J1257" s="481" t="s">
        <v>390</v>
      </c>
      <c r="K1257" s="481" t="s">
        <v>391</v>
      </c>
      <c r="L1257" s="292" t="s">
        <v>213</v>
      </c>
    </row>
    <row r="1258" spans="1:12">
      <c r="A1258" s="292" t="s">
        <v>49</v>
      </c>
      <c r="B1258" s="405">
        <v>16851</v>
      </c>
      <c r="C1258" s="292" t="s">
        <v>213</v>
      </c>
      <c r="E1258" s="292" t="s">
        <v>214</v>
      </c>
      <c r="F1258" s="405">
        <v>14139</v>
      </c>
      <c r="G1258" s="292" t="s">
        <v>213</v>
      </c>
      <c r="I1258" s="292" t="s">
        <v>49</v>
      </c>
      <c r="J1258" s="481" t="s">
        <v>392</v>
      </c>
      <c r="K1258" s="481" t="s">
        <v>392</v>
      </c>
      <c r="L1258" s="292" t="s">
        <v>213</v>
      </c>
    </row>
    <row r="1259" spans="1:12">
      <c r="A1259" s="292" t="s">
        <v>49</v>
      </c>
      <c r="B1259" s="405">
        <v>17237</v>
      </c>
      <c r="C1259" s="292" t="s">
        <v>213</v>
      </c>
      <c r="E1259" s="292" t="s">
        <v>214</v>
      </c>
      <c r="F1259" s="405">
        <v>14141</v>
      </c>
      <c r="G1259" s="292" t="s">
        <v>213</v>
      </c>
      <c r="I1259" s="292" t="s">
        <v>49</v>
      </c>
      <c r="J1259" s="481" t="s">
        <v>2144</v>
      </c>
      <c r="K1259" s="481" t="s">
        <v>2145</v>
      </c>
      <c r="L1259" s="292" t="s">
        <v>213</v>
      </c>
    </row>
    <row r="1260" spans="1:12">
      <c r="A1260" s="292" t="s">
        <v>49</v>
      </c>
      <c r="B1260" s="405">
        <v>17507</v>
      </c>
      <c r="C1260" s="292" t="s">
        <v>213</v>
      </c>
      <c r="E1260" s="292" t="s">
        <v>214</v>
      </c>
      <c r="F1260" s="405">
        <v>14143</v>
      </c>
      <c r="G1260" s="292" t="s">
        <v>213</v>
      </c>
      <c r="I1260" s="292" t="s">
        <v>49</v>
      </c>
      <c r="J1260" s="481" t="s">
        <v>2146</v>
      </c>
      <c r="K1260" s="481" t="s">
        <v>418</v>
      </c>
      <c r="L1260" s="292" t="s">
        <v>213</v>
      </c>
    </row>
    <row r="1261" spans="1:12">
      <c r="A1261" s="292" t="s">
        <v>49</v>
      </c>
      <c r="B1261" s="405">
        <v>17820</v>
      </c>
      <c r="C1261" s="292" t="s">
        <v>213</v>
      </c>
      <c r="E1261" s="292" t="s">
        <v>214</v>
      </c>
      <c r="F1261" s="405">
        <v>14168</v>
      </c>
      <c r="G1261" s="292" t="s">
        <v>213</v>
      </c>
      <c r="I1261" s="292" t="s">
        <v>49</v>
      </c>
      <c r="J1261" s="481" t="s">
        <v>419</v>
      </c>
      <c r="K1261" s="481" t="s">
        <v>2147</v>
      </c>
      <c r="L1261" s="292" t="s">
        <v>213</v>
      </c>
    </row>
    <row r="1262" spans="1:12">
      <c r="A1262" s="292" t="s">
        <v>49</v>
      </c>
      <c r="B1262" s="405">
        <v>14030</v>
      </c>
      <c r="C1262" s="292" t="s">
        <v>213</v>
      </c>
      <c r="E1262" s="292" t="s">
        <v>214</v>
      </c>
      <c r="F1262" s="405">
        <v>14169</v>
      </c>
      <c r="G1262" s="292" t="s">
        <v>213</v>
      </c>
      <c r="I1262" s="292" t="s">
        <v>49</v>
      </c>
      <c r="J1262" s="481" t="s">
        <v>423</v>
      </c>
      <c r="K1262" s="481" t="s">
        <v>423</v>
      </c>
      <c r="L1262" s="292" t="s">
        <v>213</v>
      </c>
    </row>
    <row r="1263" spans="1:12">
      <c r="A1263" s="292" t="s">
        <v>49</v>
      </c>
      <c r="B1263" s="405">
        <v>14432</v>
      </c>
      <c r="C1263" s="292" t="s">
        <v>213</v>
      </c>
      <c r="E1263" s="292" t="s">
        <v>214</v>
      </c>
      <c r="F1263" s="405">
        <v>14170</v>
      </c>
      <c r="G1263" s="292" t="s">
        <v>213</v>
      </c>
      <c r="I1263" s="292" t="s">
        <v>49</v>
      </c>
      <c r="J1263" s="481" t="s">
        <v>424</v>
      </c>
      <c r="K1263" s="481" t="s">
        <v>424</v>
      </c>
      <c r="L1263" s="292" t="s">
        <v>213</v>
      </c>
    </row>
    <row r="1264" spans="1:12">
      <c r="A1264" s="292" t="s">
        <v>49</v>
      </c>
      <c r="B1264" s="405">
        <v>14557</v>
      </c>
      <c r="C1264" s="292" t="s">
        <v>213</v>
      </c>
      <c r="E1264" s="292" t="s">
        <v>214</v>
      </c>
      <c r="F1264" s="405">
        <v>14172</v>
      </c>
      <c r="G1264" s="292" t="s">
        <v>213</v>
      </c>
      <c r="I1264" s="292" t="s">
        <v>49</v>
      </c>
      <c r="J1264" s="481" t="s">
        <v>425</v>
      </c>
      <c r="K1264" s="481" t="s">
        <v>2148</v>
      </c>
      <c r="L1264" s="292" t="s">
        <v>213</v>
      </c>
    </row>
    <row r="1265" spans="1:12">
      <c r="A1265" s="292" t="s">
        <v>49</v>
      </c>
      <c r="B1265" s="405">
        <v>14867</v>
      </c>
      <c r="C1265" s="292" t="s">
        <v>213</v>
      </c>
      <c r="E1265" s="292" t="s">
        <v>214</v>
      </c>
      <c r="F1265" s="405">
        <v>14173</v>
      </c>
      <c r="G1265" s="292" t="s">
        <v>213</v>
      </c>
      <c r="I1265" s="292" t="s">
        <v>49</v>
      </c>
      <c r="J1265" s="481" t="s">
        <v>2149</v>
      </c>
      <c r="K1265" s="481" t="s">
        <v>2150</v>
      </c>
      <c r="L1265" s="292" t="s">
        <v>213</v>
      </c>
    </row>
    <row r="1266" spans="1:12">
      <c r="A1266" s="292" t="s">
        <v>49</v>
      </c>
      <c r="B1266" s="405">
        <v>15330</v>
      </c>
      <c r="C1266" s="292" t="s">
        <v>213</v>
      </c>
      <c r="E1266" s="292" t="s">
        <v>214</v>
      </c>
      <c r="F1266" s="405">
        <v>14174</v>
      </c>
      <c r="G1266" s="292" t="s">
        <v>213</v>
      </c>
      <c r="I1266" s="292" t="s">
        <v>49</v>
      </c>
      <c r="J1266" s="481" t="s">
        <v>2151</v>
      </c>
      <c r="K1266" s="481" t="s">
        <v>2152</v>
      </c>
      <c r="L1266" s="292" t="s">
        <v>213</v>
      </c>
    </row>
    <row r="1267" spans="1:12">
      <c r="A1267" s="292" t="s">
        <v>49</v>
      </c>
      <c r="B1267" s="405">
        <v>15454</v>
      </c>
      <c r="C1267" s="292" t="s">
        <v>213</v>
      </c>
      <c r="E1267" s="292" t="s">
        <v>214</v>
      </c>
      <c r="F1267" s="405">
        <v>14206</v>
      </c>
      <c r="G1267" s="292" t="s">
        <v>213</v>
      </c>
      <c r="I1267" s="292" t="s">
        <v>49</v>
      </c>
      <c r="J1267" s="481" t="s">
        <v>2153</v>
      </c>
      <c r="K1267" s="481" t="s">
        <v>426</v>
      </c>
      <c r="L1267" s="292" t="s">
        <v>213</v>
      </c>
    </row>
    <row r="1268" spans="1:12">
      <c r="A1268" s="292" t="s">
        <v>49</v>
      </c>
      <c r="B1268" s="405">
        <v>15627</v>
      </c>
      <c r="C1268" s="292" t="s">
        <v>213</v>
      </c>
      <c r="E1268" s="292" t="s">
        <v>214</v>
      </c>
      <c r="F1268" s="405">
        <v>14411</v>
      </c>
      <c r="G1268" s="292" t="s">
        <v>213</v>
      </c>
      <c r="I1268" s="292" t="s">
        <v>49</v>
      </c>
      <c r="J1268" s="481" t="s">
        <v>2154</v>
      </c>
      <c r="K1268" s="481" t="s">
        <v>2155</v>
      </c>
      <c r="L1268" s="292" t="s">
        <v>213</v>
      </c>
    </row>
    <row r="1269" spans="1:12">
      <c r="A1269" s="292" t="s">
        <v>49</v>
      </c>
      <c r="B1269" s="405">
        <v>15823</v>
      </c>
      <c r="C1269" s="292" t="s">
        <v>213</v>
      </c>
      <c r="E1269" s="292" t="s">
        <v>214</v>
      </c>
      <c r="F1269" s="405">
        <v>14413</v>
      </c>
      <c r="G1269" s="292" t="s">
        <v>213</v>
      </c>
      <c r="I1269" s="292" t="s">
        <v>49</v>
      </c>
      <c r="J1269" s="481" t="s">
        <v>2156</v>
      </c>
      <c r="K1269" s="481" t="s">
        <v>2157</v>
      </c>
      <c r="L1269" s="292" t="s">
        <v>213</v>
      </c>
    </row>
    <row r="1270" spans="1:12">
      <c r="A1270" s="292" t="s">
        <v>49</v>
      </c>
      <c r="B1270" s="405">
        <v>16037</v>
      </c>
      <c r="C1270" s="292" t="s">
        <v>213</v>
      </c>
      <c r="E1270" s="292" t="s">
        <v>214</v>
      </c>
      <c r="F1270" s="405">
        <v>14414</v>
      </c>
      <c r="G1270" s="292" t="s">
        <v>213</v>
      </c>
      <c r="I1270" s="292" t="s">
        <v>49</v>
      </c>
      <c r="J1270" s="481" t="s">
        <v>2158</v>
      </c>
      <c r="K1270" s="481" t="s">
        <v>430</v>
      </c>
      <c r="L1270" s="292" t="s">
        <v>213</v>
      </c>
    </row>
    <row r="1271" spans="1:12">
      <c r="A1271" s="292" t="s">
        <v>49</v>
      </c>
      <c r="B1271" s="405">
        <v>16246</v>
      </c>
      <c r="C1271" s="292" t="s">
        <v>213</v>
      </c>
      <c r="E1271" s="292" t="s">
        <v>214</v>
      </c>
      <c r="F1271" s="405">
        <v>14416</v>
      </c>
      <c r="G1271" s="292" t="s">
        <v>213</v>
      </c>
      <c r="I1271" s="292" t="s">
        <v>49</v>
      </c>
      <c r="J1271" s="481" t="s">
        <v>433</v>
      </c>
      <c r="K1271" s="481" t="s">
        <v>434</v>
      </c>
      <c r="L1271" s="292" t="s">
        <v>213</v>
      </c>
    </row>
    <row r="1272" spans="1:12">
      <c r="A1272" s="292" t="s">
        <v>49</v>
      </c>
      <c r="B1272" s="405">
        <v>16433</v>
      </c>
      <c r="C1272" s="292" t="s">
        <v>213</v>
      </c>
      <c r="E1272" s="292" t="s">
        <v>214</v>
      </c>
      <c r="F1272" s="405">
        <v>14422</v>
      </c>
      <c r="G1272" s="292" t="s">
        <v>213</v>
      </c>
      <c r="I1272" s="292" t="s">
        <v>49</v>
      </c>
      <c r="J1272" s="481" t="s">
        <v>437</v>
      </c>
      <c r="K1272" s="481" t="s">
        <v>2159</v>
      </c>
      <c r="L1272" s="292" t="s">
        <v>213</v>
      </c>
    </row>
    <row r="1273" spans="1:12">
      <c r="A1273" s="292" t="s">
        <v>49</v>
      </c>
      <c r="B1273" s="405">
        <v>16870</v>
      </c>
      <c r="C1273" s="292" t="s">
        <v>213</v>
      </c>
      <c r="E1273" s="292" t="s">
        <v>214</v>
      </c>
      <c r="F1273" s="405">
        <v>14423</v>
      </c>
      <c r="G1273" s="292" t="s">
        <v>213</v>
      </c>
      <c r="I1273" s="292" t="s">
        <v>49</v>
      </c>
      <c r="J1273" s="481" t="s">
        <v>2160</v>
      </c>
      <c r="K1273" s="481" t="s">
        <v>2160</v>
      </c>
      <c r="L1273" s="292" t="s">
        <v>213</v>
      </c>
    </row>
    <row r="1274" spans="1:12">
      <c r="A1274" s="292" t="s">
        <v>49</v>
      </c>
      <c r="B1274" s="405">
        <v>17241</v>
      </c>
      <c r="C1274" s="292" t="s">
        <v>213</v>
      </c>
      <c r="E1274" s="292" t="s">
        <v>214</v>
      </c>
      <c r="F1274" s="405">
        <v>14424</v>
      </c>
      <c r="G1274" s="292" t="s">
        <v>213</v>
      </c>
      <c r="I1274" s="292" t="s">
        <v>49</v>
      </c>
      <c r="J1274" s="481" t="s">
        <v>2161</v>
      </c>
      <c r="K1274" s="481" t="s">
        <v>2162</v>
      </c>
      <c r="L1274" s="292" t="s">
        <v>213</v>
      </c>
    </row>
    <row r="1275" spans="1:12">
      <c r="A1275" s="292" t="s">
        <v>49</v>
      </c>
      <c r="B1275" s="405">
        <v>17516</v>
      </c>
      <c r="C1275" s="292" t="s">
        <v>213</v>
      </c>
      <c r="E1275" s="292" t="s">
        <v>214</v>
      </c>
      <c r="F1275" s="405">
        <v>14428</v>
      </c>
      <c r="G1275" s="292" t="s">
        <v>213</v>
      </c>
      <c r="I1275" s="292" t="s">
        <v>49</v>
      </c>
      <c r="J1275" s="481" t="s">
        <v>2163</v>
      </c>
      <c r="K1275" s="481" t="s">
        <v>2163</v>
      </c>
      <c r="L1275" s="292" t="s">
        <v>213</v>
      </c>
    </row>
    <row r="1276" spans="1:12">
      <c r="A1276" s="292" t="s">
        <v>49</v>
      </c>
      <c r="B1276" s="405">
        <v>17827</v>
      </c>
      <c r="C1276" s="292" t="s">
        <v>213</v>
      </c>
      <c r="E1276" s="292" t="s">
        <v>214</v>
      </c>
      <c r="F1276" s="405">
        <v>14429</v>
      </c>
      <c r="G1276" s="292" t="s">
        <v>213</v>
      </c>
      <c r="I1276" s="292" t="s">
        <v>49</v>
      </c>
      <c r="J1276" s="481" t="s">
        <v>2164</v>
      </c>
      <c r="K1276" s="481" t="s">
        <v>2165</v>
      </c>
      <c r="L1276" s="292" t="s">
        <v>213</v>
      </c>
    </row>
    <row r="1277" spans="1:12">
      <c r="A1277" s="292" t="s">
        <v>49</v>
      </c>
      <c r="B1277" s="405">
        <v>14033</v>
      </c>
      <c r="C1277" s="292" t="s">
        <v>213</v>
      </c>
      <c r="E1277" s="292" t="s">
        <v>214</v>
      </c>
      <c r="F1277" s="405">
        <v>14432</v>
      </c>
      <c r="G1277" s="292" t="s">
        <v>213</v>
      </c>
      <c r="I1277" s="292" t="s">
        <v>49</v>
      </c>
      <c r="J1277" s="481" t="s">
        <v>441</v>
      </c>
      <c r="K1277" s="481" t="s">
        <v>442</v>
      </c>
      <c r="L1277" s="292" t="s">
        <v>213</v>
      </c>
    </row>
    <row r="1278" spans="1:12">
      <c r="A1278" s="292" t="s">
        <v>49</v>
      </c>
      <c r="B1278" s="405">
        <v>14437</v>
      </c>
      <c r="C1278" s="292" t="s">
        <v>213</v>
      </c>
      <c r="E1278" s="292" t="s">
        <v>214</v>
      </c>
      <c r="F1278" s="405">
        <v>14437</v>
      </c>
      <c r="G1278" s="292" t="s">
        <v>213</v>
      </c>
      <c r="I1278" s="292" t="s">
        <v>49</v>
      </c>
      <c r="J1278" s="481" t="s">
        <v>2166</v>
      </c>
      <c r="K1278" s="481" t="s">
        <v>447</v>
      </c>
      <c r="L1278" s="292" t="s">
        <v>213</v>
      </c>
    </row>
    <row r="1279" spans="1:12">
      <c r="A1279" s="292" t="s">
        <v>49</v>
      </c>
      <c r="B1279" s="405">
        <v>14563</v>
      </c>
      <c r="C1279" s="292" t="s">
        <v>213</v>
      </c>
      <c r="E1279" s="292" t="s">
        <v>214</v>
      </c>
      <c r="F1279" s="405">
        <v>14443</v>
      </c>
      <c r="G1279" s="292" t="s">
        <v>213</v>
      </c>
      <c r="I1279" s="292" t="s">
        <v>49</v>
      </c>
      <c r="J1279" s="481" t="s">
        <v>448</v>
      </c>
      <c r="K1279" s="481" t="s">
        <v>449</v>
      </c>
      <c r="L1279" s="292" t="s">
        <v>213</v>
      </c>
    </row>
    <row r="1280" spans="1:12">
      <c r="A1280" s="292" t="s">
        <v>49</v>
      </c>
      <c r="B1280" s="405">
        <v>14869</v>
      </c>
      <c r="C1280" s="292" t="s">
        <v>213</v>
      </c>
      <c r="E1280" s="292" t="s">
        <v>214</v>
      </c>
      <c r="F1280" s="405">
        <v>14449</v>
      </c>
      <c r="G1280" s="292" t="s">
        <v>213</v>
      </c>
      <c r="I1280" s="292" t="s">
        <v>49</v>
      </c>
      <c r="J1280" s="481" t="s">
        <v>450</v>
      </c>
      <c r="K1280" s="481" t="s">
        <v>450</v>
      </c>
      <c r="L1280" s="292" t="s">
        <v>213</v>
      </c>
    </row>
    <row r="1281" spans="1:12">
      <c r="A1281" s="292" t="s">
        <v>49</v>
      </c>
      <c r="B1281" s="405">
        <v>15331</v>
      </c>
      <c r="C1281" s="292" t="s">
        <v>213</v>
      </c>
      <c r="E1281" s="292" t="s">
        <v>214</v>
      </c>
      <c r="F1281" s="405">
        <v>14452</v>
      </c>
      <c r="G1281" s="292" t="s">
        <v>213</v>
      </c>
      <c r="I1281" s="292" t="s">
        <v>49</v>
      </c>
      <c r="J1281" s="481" t="s">
        <v>451</v>
      </c>
      <c r="K1281" s="481" t="s">
        <v>2167</v>
      </c>
      <c r="L1281" s="292" t="s">
        <v>213</v>
      </c>
    </row>
    <row r="1282" spans="1:12">
      <c r="A1282" s="292" t="s">
        <v>49</v>
      </c>
      <c r="B1282" s="405">
        <v>15458</v>
      </c>
      <c r="C1282" s="292" t="s">
        <v>213</v>
      </c>
      <c r="E1282" s="292" t="s">
        <v>214</v>
      </c>
      <c r="F1282" s="405">
        <v>14454</v>
      </c>
      <c r="G1282" s="292" t="s">
        <v>213</v>
      </c>
      <c r="I1282" s="292" t="s">
        <v>49</v>
      </c>
      <c r="J1282" s="481" t="s">
        <v>2168</v>
      </c>
      <c r="K1282" s="481" t="s">
        <v>2168</v>
      </c>
      <c r="L1282" s="292" t="s">
        <v>213</v>
      </c>
    </row>
    <row r="1283" spans="1:12">
      <c r="A1283" s="292" t="s">
        <v>49</v>
      </c>
      <c r="B1283" s="405">
        <v>15628</v>
      </c>
      <c r="C1283" s="292" t="s">
        <v>213</v>
      </c>
      <c r="E1283" s="292" t="s">
        <v>214</v>
      </c>
      <c r="F1283" s="405">
        <v>14456</v>
      </c>
      <c r="G1283" s="292" t="s">
        <v>213</v>
      </c>
      <c r="I1283" s="292" t="s">
        <v>49</v>
      </c>
      <c r="J1283" s="481" t="s">
        <v>2169</v>
      </c>
      <c r="K1283" s="481" t="s">
        <v>2170</v>
      </c>
      <c r="L1283" s="292" t="s">
        <v>213</v>
      </c>
    </row>
    <row r="1284" spans="1:12">
      <c r="A1284" s="292" t="s">
        <v>49</v>
      </c>
      <c r="B1284" s="405">
        <v>15824</v>
      </c>
      <c r="C1284" s="292" t="s">
        <v>213</v>
      </c>
      <c r="E1284" s="292" t="s">
        <v>214</v>
      </c>
      <c r="F1284" s="405">
        <v>14464</v>
      </c>
      <c r="G1284" s="292" t="s">
        <v>213</v>
      </c>
      <c r="I1284" s="292" t="s">
        <v>49</v>
      </c>
      <c r="J1284" s="481" t="s">
        <v>2171</v>
      </c>
      <c r="K1284" s="481" t="s">
        <v>2171</v>
      </c>
      <c r="L1284" s="292" t="s">
        <v>213</v>
      </c>
    </row>
    <row r="1285" spans="1:12">
      <c r="A1285" s="292" t="s">
        <v>49</v>
      </c>
      <c r="B1285" s="405">
        <v>16038</v>
      </c>
      <c r="C1285" s="292" t="s">
        <v>213</v>
      </c>
      <c r="E1285" s="292" t="s">
        <v>214</v>
      </c>
      <c r="F1285" s="405">
        <v>14469</v>
      </c>
      <c r="G1285" s="292" t="s">
        <v>213</v>
      </c>
      <c r="I1285" s="292" t="s">
        <v>49</v>
      </c>
      <c r="J1285" s="481" t="s">
        <v>455</v>
      </c>
      <c r="K1285" s="481" t="s">
        <v>2172</v>
      </c>
      <c r="L1285" s="292" t="s">
        <v>213</v>
      </c>
    </row>
    <row r="1286" spans="1:12">
      <c r="A1286" s="292" t="s">
        <v>49</v>
      </c>
      <c r="B1286" s="405">
        <v>16250</v>
      </c>
      <c r="C1286" s="292" t="s">
        <v>213</v>
      </c>
      <c r="E1286" s="292" t="s">
        <v>214</v>
      </c>
      <c r="F1286" s="405">
        <v>14470</v>
      </c>
      <c r="G1286" s="292" t="s">
        <v>213</v>
      </c>
      <c r="I1286" s="292" t="s">
        <v>49</v>
      </c>
      <c r="J1286" s="481" t="s">
        <v>2173</v>
      </c>
      <c r="K1286" s="481" t="s">
        <v>2174</v>
      </c>
      <c r="L1286" s="292" t="s">
        <v>213</v>
      </c>
    </row>
    <row r="1287" spans="1:12">
      <c r="A1287" s="292" t="s">
        <v>49</v>
      </c>
      <c r="B1287" s="405">
        <v>16438</v>
      </c>
      <c r="C1287" s="292" t="s">
        <v>213</v>
      </c>
      <c r="E1287" s="292" t="s">
        <v>214</v>
      </c>
      <c r="F1287" s="405">
        <v>14472</v>
      </c>
      <c r="G1287" s="292" t="s">
        <v>213</v>
      </c>
      <c r="I1287" s="292" t="s">
        <v>49</v>
      </c>
      <c r="J1287" s="481" t="s">
        <v>2175</v>
      </c>
      <c r="K1287" s="481" t="s">
        <v>2176</v>
      </c>
      <c r="L1287" s="292" t="s">
        <v>213</v>
      </c>
    </row>
    <row r="1288" spans="1:12">
      <c r="A1288" s="292" t="s">
        <v>49</v>
      </c>
      <c r="B1288" s="405">
        <v>16873</v>
      </c>
      <c r="C1288" s="292" t="s">
        <v>213</v>
      </c>
      <c r="E1288" s="292" t="s">
        <v>214</v>
      </c>
      <c r="F1288" s="405">
        <v>14475</v>
      </c>
      <c r="G1288" s="292" t="s">
        <v>213</v>
      </c>
      <c r="I1288" s="292" t="s">
        <v>49</v>
      </c>
      <c r="J1288" s="481" t="s">
        <v>2177</v>
      </c>
      <c r="K1288" s="481" t="s">
        <v>2178</v>
      </c>
      <c r="L1288" s="292" t="s">
        <v>213</v>
      </c>
    </row>
    <row r="1289" spans="1:12">
      <c r="A1289" s="292" t="s">
        <v>49</v>
      </c>
      <c r="B1289" s="405">
        <v>17249</v>
      </c>
      <c r="C1289" s="292" t="s">
        <v>213</v>
      </c>
      <c r="E1289" s="292" t="s">
        <v>214</v>
      </c>
      <c r="F1289" s="405">
        <v>14478</v>
      </c>
      <c r="G1289" s="292" t="s">
        <v>213</v>
      </c>
      <c r="I1289" s="292" t="s">
        <v>49</v>
      </c>
      <c r="J1289" s="481" t="s">
        <v>2179</v>
      </c>
      <c r="K1289" s="481" t="s">
        <v>2179</v>
      </c>
      <c r="L1289" s="292" t="s">
        <v>213</v>
      </c>
    </row>
    <row r="1290" spans="1:12">
      <c r="A1290" s="292" t="s">
        <v>49</v>
      </c>
      <c r="B1290" s="405">
        <v>17519</v>
      </c>
      <c r="C1290" s="292" t="s">
        <v>213</v>
      </c>
      <c r="E1290" s="292" t="s">
        <v>214</v>
      </c>
      <c r="F1290" s="405">
        <v>14479</v>
      </c>
      <c r="G1290" s="292" t="s">
        <v>213</v>
      </c>
      <c r="I1290" s="292" t="s">
        <v>49</v>
      </c>
      <c r="J1290" s="481" t="s">
        <v>2180</v>
      </c>
      <c r="K1290" s="481" t="s">
        <v>2181</v>
      </c>
      <c r="L1290" s="292" t="s">
        <v>213</v>
      </c>
    </row>
    <row r="1291" spans="1:12">
      <c r="A1291" s="292" t="s">
        <v>49</v>
      </c>
      <c r="B1291" s="405">
        <v>17832</v>
      </c>
      <c r="C1291" s="292" t="s">
        <v>213</v>
      </c>
      <c r="E1291" s="292" t="s">
        <v>214</v>
      </c>
      <c r="F1291" s="405">
        <v>14480</v>
      </c>
      <c r="G1291" s="292" t="s">
        <v>213</v>
      </c>
      <c r="I1291" s="292" t="s">
        <v>49</v>
      </c>
      <c r="J1291" s="481" t="s">
        <v>2182</v>
      </c>
      <c r="K1291" s="481" t="s">
        <v>2183</v>
      </c>
      <c r="L1291" s="292" t="s">
        <v>213</v>
      </c>
    </row>
    <row r="1292" spans="1:12">
      <c r="A1292" s="292" t="s">
        <v>49</v>
      </c>
      <c r="B1292" s="405">
        <v>14036</v>
      </c>
      <c r="C1292" s="292" t="s">
        <v>213</v>
      </c>
      <c r="E1292" s="292" t="s">
        <v>214</v>
      </c>
      <c r="F1292" s="405">
        <v>14482</v>
      </c>
      <c r="G1292" s="292" t="s">
        <v>213</v>
      </c>
      <c r="I1292" s="292" t="s">
        <v>49</v>
      </c>
      <c r="J1292" s="481" t="s">
        <v>2184</v>
      </c>
      <c r="K1292" s="481" t="s">
        <v>2185</v>
      </c>
      <c r="L1292" s="292" t="s">
        <v>213</v>
      </c>
    </row>
    <row r="1293" spans="1:12">
      <c r="A1293" s="292" t="s">
        <v>49</v>
      </c>
      <c r="B1293" s="405">
        <v>14443</v>
      </c>
      <c r="C1293" s="292" t="s">
        <v>213</v>
      </c>
      <c r="E1293" s="292" t="s">
        <v>214</v>
      </c>
      <c r="F1293" s="405">
        <v>14485</v>
      </c>
      <c r="G1293" s="292" t="s">
        <v>213</v>
      </c>
      <c r="I1293" s="292" t="s">
        <v>49</v>
      </c>
      <c r="J1293" s="481" t="s">
        <v>2186</v>
      </c>
      <c r="K1293" s="481" t="s">
        <v>2186</v>
      </c>
      <c r="L1293" s="292" t="s">
        <v>213</v>
      </c>
    </row>
    <row r="1294" spans="1:12">
      <c r="A1294" s="292" t="s">
        <v>49</v>
      </c>
      <c r="B1294" s="405">
        <v>14568</v>
      </c>
      <c r="C1294" s="292" t="s">
        <v>213</v>
      </c>
      <c r="E1294" s="292" t="s">
        <v>214</v>
      </c>
      <c r="F1294" s="405">
        <v>14487</v>
      </c>
      <c r="G1294" s="292" t="s">
        <v>213</v>
      </c>
      <c r="I1294" s="292" t="s">
        <v>49</v>
      </c>
      <c r="J1294" s="481" t="s">
        <v>2187</v>
      </c>
      <c r="K1294" s="481" t="s">
        <v>2188</v>
      </c>
      <c r="L1294" s="292" t="s">
        <v>213</v>
      </c>
    </row>
    <row r="1295" spans="1:12">
      <c r="A1295" s="292" t="s">
        <v>49</v>
      </c>
      <c r="B1295" s="405">
        <v>14871</v>
      </c>
      <c r="C1295" s="292" t="s">
        <v>213</v>
      </c>
      <c r="E1295" s="292" t="s">
        <v>214</v>
      </c>
      <c r="F1295" s="405">
        <v>14489</v>
      </c>
      <c r="G1295" s="292" t="s">
        <v>213</v>
      </c>
      <c r="I1295" s="292" t="s">
        <v>49</v>
      </c>
      <c r="J1295" s="481" t="s">
        <v>2189</v>
      </c>
      <c r="K1295" s="481" t="s">
        <v>2189</v>
      </c>
      <c r="L1295" s="292" t="s">
        <v>213</v>
      </c>
    </row>
    <row r="1296" spans="1:12">
      <c r="A1296" s="292" t="s">
        <v>49</v>
      </c>
      <c r="B1296" s="405">
        <v>15332</v>
      </c>
      <c r="C1296" s="292" t="s">
        <v>213</v>
      </c>
      <c r="E1296" s="292" t="s">
        <v>214</v>
      </c>
      <c r="F1296" s="405">
        <v>14504</v>
      </c>
      <c r="G1296" s="292" t="s">
        <v>213</v>
      </c>
      <c r="I1296" s="292" t="s">
        <v>49</v>
      </c>
      <c r="J1296" s="481" t="s">
        <v>2190</v>
      </c>
      <c r="K1296" s="481" t="s">
        <v>2191</v>
      </c>
      <c r="L1296" s="292" t="s">
        <v>213</v>
      </c>
    </row>
    <row r="1297" spans="1:12">
      <c r="A1297" s="292" t="s">
        <v>49</v>
      </c>
      <c r="B1297" s="405">
        <v>15460</v>
      </c>
      <c r="C1297" s="292" t="s">
        <v>213</v>
      </c>
      <c r="E1297" s="292" t="s">
        <v>214</v>
      </c>
      <c r="F1297" s="405">
        <v>14505</v>
      </c>
      <c r="G1297" s="292" t="s">
        <v>213</v>
      </c>
      <c r="I1297" s="292" t="s">
        <v>49</v>
      </c>
      <c r="J1297" s="481" t="s">
        <v>2192</v>
      </c>
      <c r="K1297" s="481" t="s">
        <v>2193</v>
      </c>
      <c r="L1297" s="292" t="s">
        <v>213</v>
      </c>
    </row>
    <row r="1298" spans="1:12">
      <c r="A1298" s="292" t="s">
        <v>49</v>
      </c>
      <c r="B1298" s="405">
        <v>15630</v>
      </c>
      <c r="C1298" s="292" t="s">
        <v>213</v>
      </c>
      <c r="E1298" s="292" t="s">
        <v>214</v>
      </c>
      <c r="F1298" s="405">
        <v>14506</v>
      </c>
      <c r="G1298" s="292" t="s">
        <v>213</v>
      </c>
      <c r="I1298" s="292" t="s">
        <v>49</v>
      </c>
      <c r="J1298" s="481" t="s">
        <v>2194</v>
      </c>
      <c r="K1298" s="481" t="s">
        <v>2195</v>
      </c>
      <c r="L1298" s="292" t="s">
        <v>213</v>
      </c>
    </row>
    <row r="1299" spans="1:12">
      <c r="A1299" s="292" t="s">
        <v>49</v>
      </c>
      <c r="B1299" s="405">
        <v>15825</v>
      </c>
      <c r="C1299" s="292" t="s">
        <v>213</v>
      </c>
      <c r="E1299" s="292" t="s">
        <v>214</v>
      </c>
      <c r="F1299" s="405">
        <v>14511</v>
      </c>
      <c r="G1299" s="292" t="s">
        <v>213</v>
      </c>
      <c r="I1299" s="292" t="s">
        <v>49</v>
      </c>
      <c r="J1299" s="481" t="s">
        <v>2196</v>
      </c>
      <c r="K1299" s="481" t="s">
        <v>2196</v>
      </c>
      <c r="L1299" s="292" t="s">
        <v>213</v>
      </c>
    </row>
    <row r="1300" spans="1:12">
      <c r="A1300" s="292" t="s">
        <v>49</v>
      </c>
      <c r="B1300" s="405">
        <v>16039</v>
      </c>
      <c r="C1300" s="292" t="s">
        <v>213</v>
      </c>
      <c r="E1300" s="292" t="s">
        <v>214</v>
      </c>
      <c r="F1300" s="405">
        <v>14518</v>
      </c>
      <c r="G1300" s="292" t="s">
        <v>213</v>
      </c>
      <c r="I1300" s="292" t="s">
        <v>49</v>
      </c>
      <c r="J1300" s="481" t="s">
        <v>2197</v>
      </c>
      <c r="K1300" s="481" t="s">
        <v>2198</v>
      </c>
      <c r="L1300" s="292" t="s">
        <v>213</v>
      </c>
    </row>
    <row r="1301" spans="1:12">
      <c r="A1301" s="292" t="s">
        <v>49</v>
      </c>
      <c r="B1301" s="405">
        <v>16253</v>
      </c>
      <c r="C1301" s="292" t="s">
        <v>213</v>
      </c>
      <c r="E1301" s="292" t="s">
        <v>214</v>
      </c>
      <c r="F1301" s="405">
        <v>14519</v>
      </c>
      <c r="G1301" s="292" t="s">
        <v>213</v>
      </c>
      <c r="I1301" s="292" t="s">
        <v>49</v>
      </c>
      <c r="J1301" s="481" t="s">
        <v>2199</v>
      </c>
      <c r="K1301" s="481" t="s">
        <v>2200</v>
      </c>
      <c r="L1301" s="292" t="s">
        <v>213</v>
      </c>
    </row>
    <row r="1302" spans="1:12">
      <c r="A1302" s="292" t="s">
        <v>49</v>
      </c>
      <c r="B1302" s="405">
        <v>16440</v>
      </c>
      <c r="C1302" s="292" t="s">
        <v>213</v>
      </c>
      <c r="E1302" s="292" t="s">
        <v>214</v>
      </c>
      <c r="F1302" s="405">
        <v>14520</v>
      </c>
      <c r="G1302" s="292" t="s">
        <v>213</v>
      </c>
      <c r="I1302" s="292" t="s">
        <v>49</v>
      </c>
      <c r="J1302" s="481" t="s">
        <v>2201</v>
      </c>
      <c r="K1302" s="481" t="s">
        <v>2201</v>
      </c>
      <c r="L1302" s="292" t="s">
        <v>213</v>
      </c>
    </row>
    <row r="1303" spans="1:12">
      <c r="A1303" s="292" t="s">
        <v>49</v>
      </c>
      <c r="B1303" s="405">
        <v>16876</v>
      </c>
      <c r="C1303" s="292" t="s">
        <v>213</v>
      </c>
      <c r="E1303" s="292" t="s">
        <v>214</v>
      </c>
      <c r="F1303" s="405">
        <v>14522</v>
      </c>
      <c r="G1303" s="292" t="s">
        <v>213</v>
      </c>
      <c r="I1303" s="292" t="s">
        <v>49</v>
      </c>
      <c r="J1303" s="481" t="s">
        <v>2202</v>
      </c>
      <c r="K1303" s="481" t="s">
        <v>2202</v>
      </c>
      <c r="L1303" s="292" t="s">
        <v>213</v>
      </c>
    </row>
    <row r="1304" spans="1:12">
      <c r="A1304" s="292" t="s">
        <v>49</v>
      </c>
      <c r="B1304" s="405">
        <v>17252</v>
      </c>
      <c r="C1304" s="292" t="s">
        <v>213</v>
      </c>
      <c r="E1304" s="292" t="s">
        <v>214</v>
      </c>
      <c r="F1304" s="405">
        <v>14527</v>
      </c>
      <c r="G1304" s="292" t="s">
        <v>213</v>
      </c>
      <c r="I1304" s="292" t="s">
        <v>49</v>
      </c>
      <c r="J1304" s="481" t="s">
        <v>2203</v>
      </c>
      <c r="K1304" s="481" t="s">
        <v>2203</v>
      </c>
      <c r="L1304" s="292" t="s">
        <v>213</v>
      </c>
    </row>
    <row r="1305" spans="1:12">
      <c r="A1305" s="292" t="s">
        <v>49</v>
      </c>
      <c r="B1305" s="405">
        <v>17528</v>
      </c>
      <c r="C1305" s="292" t="s">
        <v>213</v>
      </c>
      <c r="E1305" s="292" t="s">
        <v>214</v>
      </c>
      <c r="F1305" s="405">
        <v>14530</v>
      </c>
      <c r="G1305" s="292" t="s">
        <v>213</v>
      </c>
      <c r="I1305" s="292" t="s">
        <v>49</v>
      </c>
      <c r="J1305" s="481" t="s">
        <v>2204</v>
      </c>
      <c r="K1305" s="481" t="s">
        <v>2204</v>
      </c>
      <c r="L1305" s="292" t="s">
        <v>213</v>
      </c>
    </row>
    <row r="1306" spans="1:12">
      <c r="A1306" s="292" t="s">
        <v>49</v>
      </c>
      <c r="B1306" s="405">
        <v>17833</v>
      </c>
      <c r="C1306" s="292" t="s">
        <v>213</v>
      </c>
      <c r="E1306" s="292" t="s">
        <v>214</v>
      </c>
      <c r="F1306" s="405">
        <v>14532</v>
      </c>
      <c r="G1306" s="292" t="s">
        <v>213</v>
      </c>
      <c r="I1306" s="292" t="s">
        <v>49</v>
      </c>
      <c r="J1306" s="481" t="s">
        <v>2205</v>
      </c>
      <c r="K1306" s="481" t="s">
        <v>2206</v>
      </c>
      <c r="L1306" s="292" t="s">
        <v>213</v>
      </c>
    </row>
    <row r="1307" spans="1:12">
      <c r="A1307" s="292" t="s">
        <v>49</v>
      </c>
      <c r="B1307" s="405">
        <v>14041</v>
      </c>
      <c r="C1307" s="292" t="s">
        <v>213</v>
      </c>
      <c r="E1307" s="292" t="s">
        <v>214</v>
      </c>
      <c r="F1307" s="405">
        <v>14533</v>
      </c>
      <c r="G1307" s="292" t="s">
        <v>213</v>
      </c>
      <c r="I1307" s="292" t="s">
        <v>49</v>
      </c>
      <c r="J1307" s="481" t="s">
        <v>2207</v>
      </c>
      <c r="K1307" s="481" t="s">
        <v>2207</v>
      </c>
      <c r="L1307" s="292" t="s">
        <v>213</v>
      </c>
    </row>
    <row r="1308" spans="1:12">
      <c r="A1308" s="292" t="s">
        <v>49</v>
      </c>
      <c r="B1308" s="405">
        <v>14449</v>
      </c>
      <c r="C1308" s="292" t="s">
        <v>213</v>
      </c>
      <c r="E1308" s="292" t="s">
        <v>214</v>
      </c>
      <c r="F1308" s="405">
        <v>14538</v>
      </c>
      <c r="G1308" s="292" t="s">
        <v>213</v>
      </c>
      <c r="I1308" s="292" t="s">
        <v>49</v>
      </c>
      <c r="J1308" s="481" t="s">
        <v>2208</v>
      </c>
      <c r="K1308" s="481" t="s">
        <v>2209</v>
      </c>
      <c r="L1308" s="292" t="s">
        <v>213</v>
      </c>
    </row>
    <row r="1309" spans="1:12">
      <c r="A1309" s="292" t="s">
        <v>49</v>
      </c>
      <c r="B1309" s="405">
        <v>14569</v>
      </c>
      <c r="C1309" s="292" t="s">
        <v>213</v>
      </c>
      <c r="E1309" s="292" t="s">
        <v>214</v>
      </c>
      <c r="F1309" s="405">
        <v>14543</v>
      </c>
      <c r="G1309" s="292" t="s">
        <v>213</v>
      </c>
      <c r="I1309" s="292" t="s">
        <v>49</v>
      </c>
      <c r="J1309" s="481" t="s">
        <v>2210</v>
      </c>
      <c r="K1309" s="481" t="s">
        <v>2210</v>
      </c>
      <c r="L1309" s="292" t="s">
        <v>213</v>
      </c>
    </row>
    <row r="1310" spans="1:12">
      <c r="A1310" s="292" t="s">
        <v>49</v>
      </c>
      <c r="B1310" s="405">
        <v>14872</v>
      </c>
      <c r="C1310" s="292" t="s">
        <v>213</v>
      </c>
      <c r="E1310" s="292" t="s">
        <v>214</v>
      </c>
      <c r="F1310" s="405">
        <v>14544</v>
      </c>
      <c r="G1310" s="292" t="s">
        <v>213</v>
      </c>
      <c r="I1310" s="292" t="s">
        <v>49</v>
      </c>
      <c r="J1310" s="481" t="s">
        <v>2211</v>
      </c>
      <c r="K1310" s="481" t="s">
        <v>2212</v>
      </c>
      <c r="L1310" s="292" t="s">
        <v>213</v>
      </c>
    </row>
    <row r="1311" spans="1:12">
      <c r="A1311" s="292" t="s">
        <v>49</v>
      </c>
      <c r="B1311" s="405">
        <v>15334</v>
      </c>
      <c r="C1311" s="292" t="s">
        <v>213</v>
      </c>
      <c r="E1311" s="292" t="s">
        <v>214</v>
      </c>
      <c r="F1311" s="405">
        <v>14545</v>
      </c>
      <c r="G1311" s="292" t="s">
        <v>213</v>
      </c>
      <c r="I1311" s="292" t="s">
        <v>49</v>
      </c>
      <c r="J1311" s="481" t="s">
        <v>2213</v>
      </c>
      <c r="K1311" s="481" t="s">
        <v>2213</v>
      </c>
      <c r="L1311" s="292" t="s">
        <v>213</v>
      </c>
    </row>
    <row r="1312" spans="1:12">
      <c r="A1312" s="292" t="s">
        <v>49</v>
      </c>
      <c r="B1312" s="405">
        <v>15461</v>
      </c>
      <c r="C1312" s="292" t="s">
        <v>213</v>
      </c>
      <c r="E1312" s="292" t="s">
        <v>214</v>
      </c>
      <c r="F1312" s="405">
        <v>14546</v>
      </c>
      <c r="G1312" s="292" t="s">
        <v>213</v>
      </c>
      <c r="I1312" s="292" t="s">
        <v>49</v>
      </c>
      <c r="J1312" s="481" t="s">
        <v>2214</v>
      </c>
      <c r="K1312" s="481" t="s">
        <v>2215</v>
      </c>
      <c r="L1312" s="292" t="s">
        <v>213</v>
      </c>
    </row>
    <row r="1313" spans="1:12">
      <c r="A1313" s="292" t="s">
        <v>49</v>
      </c>
      <c r="B1313" s="405">
        <v>15641</v>
      </c>
      <c r="C1313" s="292" t="s">
        <v>213</v>
      </c>
      <c r="E1313" s="292" t="s">
        <v>214</v>
      </c>
      <c r="F1313" s="405">
        <v>14548</v>
      </c>
      <c r="G1313" s="292" t="s">
        <v>213</v>
      </c>
      <c r="I1313" s="292" t="s">
        <v>49</v>
      </c>
      <c r="J1313" s="481" t="s">
        <v>2216</v>
      </c>
      <c r="K1313" s="481" t="s">
        <v>2216</v>
      </c>
      <c r="L1313" s="292" t="s">
        <v>213</v>
      </c>
    </row>
    <row r="1314" spans="1:12">
      <c r="A1314" s="292" t="s">
        <v>49</v>
      </c>
      <c r="B1314" s="405">
        <v>15827</v>
      </c>
      <c r="C1314" s="292" t="s">
        <v>213</v>
      </c>
      <c r="E1314" s="292" t="s">
        <v>214</v>
      </c>
      <c r="F1314" s="405">
        <v>14551</v>
      </c>
      <c r="G1314" s="292" t="s">
        <v>213</v>
      </c>
      <c r="I1314" s="292" t="s">
        <v>49</v>
      </c>
      <c r="J1314" s="481" t="s">
        <v>2217</v>
      </c>
      <c r="K1314" s="481" t="s">
        <v>2218</v>
      </c>
      <c r="L1314" s="292" t="s">
        <v>213</v>
      </c>
    </row>
    <row r="1315" spans="1:12">
      <c r="A1315" s="292" t="s">
        <v>49</v>
      </c>
      <c r="B1315" s="405">
        <v>16048</v>
      </c>
      <c r="C1315" s="292" t="s">
        <v>213</v>
      </c>
      <c r="E1315" s="292" t="s">
        <v>214</v>
      </c>
      <c r="F1315" s="405">
        <v>14555</v>
      </c>
      <c r="G1315" s="292" t="s">
        <v>213</v>
      </c>
      <c r="I1315" s="292" t="s">
        <v>49</v>
      </c>
      <c r="J1315" s="481" t="s">
        <v>2219</v>
      </c>
      <c r="K1315" s="481" t="s">
        <v>2220</v>
      </c>
      <c r="L1315" s="292" t="s">
        <v>213</v>
      </c>
    </row>
    <row r="1316" spans="1:12">
      <c r="A1316" s="292" t="s">
        <v>49</v>
      </c>
      <c r="B1316" s="405">
        <v>16254</v>
      </c>
      <c r="C1316" s="292" t="s">
        <v>213</v>
      </c>
      <c r="E1316" s="292" t="s">
        <v>214</v>
      </c>
      <c r="F1316" s="405">
        <v>14556</v>
      </c>
      <c r="G1316" s="292" t="s">
        <v>213</v>
      </c>
      <c r="I1316" s="292" t="s">
        <v>49</v>
      </c>
      <c r="J1316" s="481" t="s">
        <v>2221</v>
      </c>
      <c r="K1316" s="481" t="s">
        <v>2222</v>
      </c>
      <c r="L1316" s="292" t="s">
        <v>213</v>
      </c>
    </row>
    <row r="1317" spans="1:12">
      <c r="A1317" s="292" t="s">
        <v>49</v>
      </c>
      <c r="B1317" s="405">
        <v>16441</v>
      </c>
      <c r="C1317" s="292" t="s">
        <v>213</v>
      </c>
      <c r="E1317" s="292" t="s">
        <v>214</v>
      </c>
      <c r="F1317" s="405">
        <v>14557</v>
      </c>
      <c r="G1317" s="292" t="s">
        <v>213</v>
      </c>
      <c r="I1317" s="292" t="s">
        <v>49</v>
      </c>
      <c r="J1317" s="481" t="s">
        <v>2223</v>
      </c>
      <c r="K1317" s="481" t="s">
        <v>2223</v>
      </c>
      <c r="L1317" s="292" t="s">
        <v>213</v>
      </c>
    </row>
    <row r="1318" spans="1:12">
      <c r="A1318" s="292" t="s">
        <v>49</v>
      </c>
      <c r="B1318" s="405">
        <v>16877</v>
      </c>
      <c r="C1318" s="292" t="s">
        <v>213</v>
      </c>
      <c r="E1318" s="292" t="s">
        <v>214</v>
      </c>
      <c r="F1318" s="405">
        <v>14563</v>
      </c>
      <c r="G1318" s="292" t="s">
        <v>213</v>
      </c>
      <c r="I1318" s="292" t="s">
        <v>49</v>
      </c>
      <c r="J1318" s="481" t="s">
        <v>2224</v>
      </c>
      <c r="K1318" s="481" t="s">
        <v>2225</v>
      </c>
      <c r="L1318" s="292" t="s">
        <v>213</v>
      </c>
    </row>
    <row r="1319" spans="1:12">
      <c r="A1319" s="292" t="s">
        <v>49</v>
      </c>
      <c r="B1319" s="405">
        <v>17253</v>
      </c>
      <c r="C1319" s="292" t="s">
        <v>213</v>
      </c>
      <c r="E1319" s="292" t="s">
        <v>214</v>
      </c>
      <c r="F1319" s="405">
        <v>14568</v>
      </c>
      <c r="G1319" s="292" t="s">
        <v>213</v>
      </c>
      <c r="I1319" s="292" t="s">
        <v>49</v>
      </c>
      <c r="J1319" s="481" t="s">
        <v>2226</v>
      </c>
      <c r="K1319" s="481" t="s">
        <v>2226</v>
      </c>
      <c r="L1319" s="292" t="s">
        <v>213</v>
      </c>
    </row>
    <row r="1320" spans="1:12">
      <c r="A1320" s="292" t="s">
        <v>49</v>
      </c>
      <c r="B1320" s="405">
        <v>17529</v>
      </c>
      <c r="C1320" s="292" t="s">
        <v>213</v>
      </c>
      <c r="E1320" s="292" t="s">
        <v>214</v>
      </c>
      <c r="F1320" s="405">
        <v>14569</v>
      </c>
      <c r="G1320" s="292" t="s">
        <v>213</v>
      </c>
      <c r="I1320" s="292" t="s">
        <v>49</v>
      </c>
      <c r="J1320" s="481" t="s">
        <v>2227</v>
      </c>
      <c r="K1320" s="481" t="s">
        <v>2228</v>
      </c>
      <c r="L1320" s="292" t="s">
        <v>213</v>
      </c>
    </row>
    <row r="1321" spans="1:12">
      <c r="A1321" s="292" t="s">
        <v>49</v>
      </c>
      <c r="B1321" s="405">
        <v>17834</v>
      </c>
      <c r="C1321" s="292" t="s">
        <v>213</v>
      </c>
      <c r="E1321" s="292" t="s">
        <v>214</v>
      </c>
      <c r="F1321" s="405">
        <v>14572</v>
      </c>
      <c r="G1321" s="292" t="s">
        <v>213</v>
      </c>
      <c r="I1321" s="292" t="s">
        <v>49</v>
      </c>
      <c r="J1321" s="481" t="s">
        <v>2229</v>
      </c>
      <c r="K1321" s="481" t="s">
        <v>2229</v>
      </c>
      <c r="L1321" s="292" t="s">
        <v>213</v>
      </c>
    </row>
    <row r="1322" spans="1:12">
      <c r="A1322" s="292" t="s">
        <v>49</v>
      </c>
      <c r="B1322" s="405">
        <v>14057</v>
      </c>
      <c r="C1322" s="292" t="s">
        <v>213</v>
      </c>
      <c r="E1322" s="292" t="s">
        <v>214</v>
      </c>
      <c r="F1322" s="405">
        <v>14589</v>
      </c>
      <c r="G1322" s="292" t="s">
        <v>213</v>
      </c>
      <c r="I1322" s="292" t="s">
        <v>49</v>
      </c>
      <c r="J1322" s="481" t="s">
        <v>2230</v>
      </c>
      <c r="K1322" s="481" t="s">
        <v>2230</v>
      </c>
      <c r="L1322" s="292" t="s">
        <v>213</v>
      </c>
    </row>
    <row r="1323" spans="1:12">
      <c r="A1323" s="292" t="s">
        <v>49</v>
      </c>
      <c r="B1323" s="405">
        <v>14452</v>
      </c>
      <c r="C1323" s="292" t="s">
        <v>213</v>
      </c>
      <c r="E1323" s="292" t="s">
        <v>214</v>
      </c>
      <c r="F1323" s="405">
        <v>14592</v>
      </c>
      <c r="G1323" s="292" t="s">
        <v>213</v>
      </c>
      <c r="I1323" s="292" t="s">
        <v>49</v>
      </c>
      <c r="J1323" s="481" t="s">
        <v>2231</v>
      </c>
      <c r="K1323" s="481" t="s">
        <v>2231</v>
      </c>
      <c r="L1323" s="292" t="s">
        <v>213</v>
      </c>
    </row>
    <row r="1324" spans="1:12">
      <c r="A1324" s="292" t="s">
        <v>49</v>
      </c>
      <c r="B1324" s="405">
        <v>14572</v>
      </c>
      <c r="C1324" s="292" t="s">
        <v>213</v>
      </c>
      <c r="E1324" s="292" t="s">
        <v>214</v>
      </c>
      <c r="F1324" s="405">
        <v>14701</v>
      </c>
      <c r="G1324" s="292" t="s">
        <v>213</v>
      </c>
      <c r="I1324" s="292" t="s">
        <v>49</v>
      </c>
      <c r="J1324" s="481" t="s">
        <v>2232</v>
      </c>
      <c r="K1324" s="481" t="s">
        <v>2233</v>
      </c>
      <c r="L1324" s="292" t="s">
        <v>213</v>
      </c>
    </row>
    <row r="1325" spans="1:12">
      <c r="A1325" s="292" t="s">
        <v>49</v>
      </c>
      <c r="B1325" s="405">
        <v>14876</v>
      </c>
      <c r="C1325" s="292" t="s">
        <v>213</v>
      </c>
      <c r="E1325" s="292" t="s">
        <v>214</v>
      </c>
      <c r="F1325" s="405">
        <v>14707</v>
      </c>
      <c r="G1325" s="292" t="s">
        <v>213</v>
      </c>
      <c r="I1325" s="292" t="s">
        <v>49</v>
      </c>
      <c r="J1325" s="481" t="s">
        <v>2234</v>
      </c>
      <c r="K1325" s="481" t="s">
        <v>2234</v>
      </c>
      <c r="L1325" s="292" t="s">
        <v>213</v>
      </c>
    </row>
    <row r="1326" spans="1:12">
      <c r="A1326" s="292" t="s">
        <v>49</v>
      </c>
      <c r="B1326" s="405">
        <v>15340</v>
      </c>
      <c r="C1326" s="292" t="s">
        <v>213</v>
      </c>
      <c r="E1326" s="292" t="s">
        <v>214</v>
      </c>
      <c r="F1326" s="405">
        <v>14710</v>
      </c>
      <c r="G1326" s="292" t="s">
        <v>213</v>
      </c>
      <c r="I1326" s="292" t="s">
        <v>49</v>
      </c>
      <c r="J1326" s="481" t="s">
        <v>2235</v>
      </c>
      <c r="K1326" s="481" t="s">
        <v>2236</v>
      </c>
      <c r="L1326" s="292" t="s">
        <v>213</v>
      </c>
    </row>
    <row r="1327" spans="1:12">
      <c r="A1327" s="292" t="s">
        <v>49</v>
      </c>
      <c r="B1327" s="405">
        <v>15462</v>
      </c>
      <c r="C1327" s="292" t="s">
        <v>213</v>
      </c>
      <c r="E1327" s="292" t="s">
        <v>214</v>
      </c>
      <c r="F1327" s="405">
        <v>14712</v>
      </c>
      <c r="G1327" s="292" t="s">
        <v>213</v>
      </c>
      <c r="I1327" s="292" t="s">
        <v>49</v>
      </c>
      <c r="J1327" s="481" t="s">
        <v>2237</v>
      </c>
      <c r="K1327" s="481" t="s">
        <v>2237</v>
      </c>
      <c r="L1327" s="292" t="s">
        <v>213</v>
      </c>
    </row>
    <row r="1328" spans="1:12">
      <c r="A1328" s="292" t="s">
        <v>49</v>
      </c>
      <c r="B1328" s="405">
        <v>15646</v>
      </c>
      <c r="C1328" s="292" t="s">
        <v>213</v>
      </c>
      <c r="E1328" s="292" t="s">
        <v>214</v>
      </c>
      <c r="F1328" s="405">
        <v>14716</v>
      </c>
      <c r="G1328" s="292" t="s">
        <v>213</v>
      </c>
      <c r="I1328" s="292" t="s">
        <v>49</v>
      </c>
      <c r="J1328" s="481" t="s">
        <v>2238</v>
      </c>
      <c r="K1328" s="481" t="s">
        <v>2239</v>
      </c>
      <c r="L1328" s="292" t="s">
        <v>213</v>
      </c>
    </row>
    <row r="1329" spans="1:12">
      <c r="A1329" s="292" t="s">
        <v>49</v>
      </c>
      <c r="B1329" s="405">
        <v>15840</v>
      </c>
      <c r="C1329" s="292" t="s">
        <v>213</v>
      </c>
      <c r="E1329" s="292" t="s">
        <v>214</v>
      </c>
      <c r="F1329" s="405">
        <v>14720</v>
      </c>
      <c r="G1329" s="292" t="s">
        <v>213</v>
      </c>
      <c r="I1329" s="292" t="s">
        <v>49</v>
      </c>
      <c r="J1329" s="481" t="s">
        <v>2240</v>
      </c>
      <c r="K1329" s="481" t="s">
        <v>2240</v>
      </c>
      <c r="L1329" s="292" t="s">
        <v>213</v>
      </c>
    </row>
    <row r="1330" spans="1:12">
      <c r="A1330" s="292" t="s">
        <v>49</v>
      </c>
      <c r="B1330" s="405">
        <v>16051</v>
      </c>
      <c r="C1330" s="292" t="s">
        <v>213</v>
      </c>
      <c r="E1330" s="292" t="s">
        <v>214</v>
      </c>
      <c r="F1330" s="405">
        <v>14732</v>
      </c>
      <c r="G1330" s="292" t="s">
        <v>213</v>
      </c>
      <c r="I1330" s="292" t="s">
        <v>49</v>
      </c>
      <c r="J1330" s="481" t="s">
        <v>2241</v>
      </c>
      <c r="K1330" s="481" t="s">
        <v>2242</v>
      </c>
      <c r="L1330" s="292" t="s">
        <v>213</v>
      </c>
    </row>
    <row r="1331" spans="1:12">
      <c r="A1331" s="292" t="s">
        <v>49</v>
      </c>
      <c r="B1331" s="405">
        <v>16262</v>
      </c>
      <c r="C1331" s="292" t="s">
        <v>213</v>
      </c>
      <c r="E1331" s="292" t="s">
        <v>214</v>
      </c>
      <c r="F1331" s="405">
        <v>14733</v>
      </c>
      <c r="G1331" s="292" t="s">
        <v>213</v>
      </c>
      <c r="I1331" s="292" t="s">
        <v>49</v>
      </c>
      <c r="J1331" s="481" t="s">
        <v>2243</v>
      </c>
      <c r="K1331" s="481" t="s">
        <v>2243</v>
      </c>
      <c r="L1331" s="292" t="s">
        <v>213</v>
      </c>
    </row>
    <row r="1332" spans="1:12">
      <c r="A1332" s="292" t="s">
        <v>49</v>
      </c>
      <c r="B1332" s="405">
        <v>16443</v>
      </c>
      <c r="C1332" s="292" t="s">
        <v>213</v>
      </c>
      <c r="E1332" s="292" t="s">
        <v>214</v>
      </c>
      <c r="F1332" s="405">
        <v>14745</v>
      </c>
      <c r="G1332" s="292" t="s">
        <v>213</v>
      </c>
      <c r="I1332" s="292" t="s">
        <v>49</v>
      </c>
      <c r="J1332" s="481" t="s">
        <v>2244</v>
      </c>
      <c r="K1332" s="481" t="s">
        <v>2245</v>
      </c>
      <c r="L1332" s="292" t="s">
        <v>213</v>
      </c>
    </row>
    <row r="1333" spans="1:12">
      <c r="A1333" s="292" t="s">
        <v>49</v>
      </c>
      <c r="B1333" s="405">
        <v>16879</v>
      </c>
      <c r="C1333" s="292" t="s">
        <v>213</v>
      </c>
      <c r="E1333" s="292" t="s">
        <v>214</v>
      </c>
      <c r="F1333" s="405">
        <v>14752</v>
      </c>
      <c r="G1333" s="292" t="s">
        <v>213</v>
      </c>
      <c r="I1333" s="292" t="s">
        <v>49</v>
      </c>
      <c r="J1333" s="481" t="s">
        <v>2246</v>
      </c>
      <c r="K1333" s="481" t="s">
        <v>2246</v>
      </c>
      <c r="L1333" s="292" t="s">
        <v>213</v>
      </c>
    </row>
    <row r="1334" spans="1:12">
      <c r="A1334" s="292" t="s">
        <v>49</v>
      </c>
      <c r="B1334" s="405">
        <v>17256</v>
      </c>
      <c r="C1334" s="292" t="s">
        <v>213</v>
      </c>
      <c r="E1334" s="292" t="s">
        <v>214</v>
      </c>
      <c r="F1334" s="405">
        <v>14757</v>
      </c>
      <c r="G1334" s="292" t="s">
        <v>213</v>
      </c>
      <c r="I1334" s="292" t="s">
        <v>49</v>
      </c>
      <c r="J1334" s="481" t="s">
        <v>2247</v>
      </c>
      <c r="K1334" s="481" t="s">
        <v>2248</v>
      </c>
      <c r="L1334" s="292" t="s">
        <v>213</v>
      </c>
    </row>
    <row r="1335" spans="1:12">
      <c r="A1335" s="292" t="s">
        <v>49</v>
      </c>
      <c r="B1335" s="405">
        <v>17532</v>
      </c>
      <c r="C1335" s="292" t="s">
        <v>213</v>
      </c>
      <c r="E1335" s="292" t="s">
        <v>214</v>
      </c>
      <c r="F1335" s="405">
        <v>14760</v>
      </c>
      <c r="G1335" s="292" t="s">
        <v>213</v>
      </c>
      <c r="I1335" s="292" t="s">
        <v>49</v>
      </c>
      <c r="J1335" s="481" t="s">
        <v>2249</v>
      </c>
      <c r="K1335" s="481" t="s">
        <v>2249</v>
      </c>
      <c r="L1335" s="292" t="s">
        <v>213</v>
      </c>
    </row>
    <row r="1336" spans="1:12">
      <c r="A1336" s="292" t="s">
        <v>49</v>
      </c>
      <c r="B1336" s="405">
        <v>17835</v>
      </c>
      <c r="C1336" s="292" t="s">
        <v>213</v>
      </c>
      <c r="E1336" s="292" t="s">
        <v>214</v>
      </c>
      <c r="F1336" s="405">
        <v>14766</v>
      </c>
      <c r="G1336" s="292" t="s">
        <v>213</v>
      </c>
      <c r="I1336" s="292" t="s">
        <v>49</v>
      </c>
      <c r="J1336" s="481" t="s">
        <v>2250</v>
      </c>
      <c r="K1336" s="481" t="s">
        <v>2251</v>
      </c>
      <c r="L1336" s="292" t="s">
        <v>213</v>
      </c>
    </row>
    <row r="1337" spans="1:12">
      <c r="A1337" s="292" t="s">
        <v>49</v>
      </c>
      <c r="B1337" s="405">
        <v>14061</v>
      </c>
      <c r="C1337" s="292" t="s">
        <v>213</v>
      </c>
      <c r="E1337" s="292" t="s">
        <v>214</v>
      </c>
      <c r="F1337" s="405">
        <v>14783</v>
      </c>
      <c r="G1337" s="292" t="s">
        <v>213</v>
      </c>
      <c r="I1337" s="292" t="s">
        <v>49</v>
      </c>
      <c r="J1337" s="481" t="s">
        <v>2252</v>
      </c>
      <c r="K1337" s="481" t="s">
        <v>2252</v>
      </c>
      <c r="L1337" s="292" t="s">
        <v>213</v>
      </c>
    </row>
    <row r="1338" spans="1:12">
      <c r="A1338" s="292" t="s">
        <v>49</v>
      </c>
      <c r="B1338" s="405">
        <v>14454</v>
      </c>
      <c r="C1338" s="292" t="s">
        <v>213</v>
      </c>
      <c r="E1338" s="292" t="s">
        <v>214</v>
      </c>
      <c r="F1338" s="405">
        <v>14786</v>
      </c>
      <c r="G1338" s="292" t="s">
        <v>213</v>
      </c>
      <c r="I1338" s="292" t="s">
        <v>49</v>
      </c>
      <c r="J1338" s="481" t="s">
        <v>2253</v>
      </c>
      <c r="K1338" s="481" t="s">
        <v>2254</v>
      </c>
      <c r="L1338" s="292" t="s">
        <v>213</v>
      </c>
    </row>
    <row r="1339" spans="1:12">
      <c r="A1339" s="292" t="s">
        <v>49</v>
      </c>
      <c r="B1339" s="405">
        <v>14589</v>
      </c>
      <c r="C1339" s="292" t="s">
        <v>213</v>
      </c>
      <c r="E1339" s="292" t="s">
        <v>214</v>
      </c>
      <c r="F1339" s="405">
        <v>14787</v>
      </c>
      <c r="G1339" s="292" t="s">
        <v>213</v>
      </c>
      <c r="I1339" s="292" t="s">
        <v>49</v>
      </c>
      <c r="J1339" s="481" t="s">
        <v>2255</v>
      </c>
      <c r="K1339" s="481" t="s">
        <v>2255</v>
      </c>
      <c r="L1339" s="292" t="s">
        <v>213</v>
      </c>
    </row>
    <row r="1340" spans="1:12">
      <c r="A1340" s="292" t="s">
        <v>49</v>
      </c>
      <c r="B1340" s="405">
        <v>14881</v>
      </c>
      <c r="C1340" s="292" t="s">
        <v>213</v>
      </c>
      <c r="E1340" s="292" t="s">
        <v>214</v>
      </c>
      <c r="F1340" s="405">
        <v>14788</v>
      </c>
      <c r="G1340" s="292" t="s">
        <v>213</v>
      </c>
      <c r="I1340" s="292" t="s">
        <v>49</v>
      </c>
      <c r="J1340" s="481" t="s">
        <v>2256</v>
      </c>
      <c r="K1340" s="481" t="s">
        <v>2257</v>
      </c>
      <c r="L1340" s="292" t="s">
        <v>213</v>
      </c>
    </row>
    <row r="1341" spans="1:12">
      <c r="A1341" s="292" t="s">
        <v>49</v>
      </c>
      <c r="B1341" s="405">
        <v>15344</v>
      </c>
      <c r="C1341" s="292" t="s">
        <v>213</v>
      </c>
      <c r="E1341" s="292" t="s">
        <v>214</v>
      </c>
      <c r="F1341" s="405">
        <v>14802</v>
      </c>
      <c r="G1341" s="292" t="s">
        <v>213</v>
      </c>
      <c r="I1341" s="292" t="s">
        <v>49</v>
      </c>
      <c r="J1341" s="481" t="s">
        <v>2258</v>
      </c>
      <c r="K1341" s="481" t="s">
        <v>2258</v>
      </c>
      <c r="L1341" s="292" t="s">
        <v>213</v>
      </c>
    </row>
    <row r="1342" spans="1:12">
      <c r="A1342" s="292" t="s">
        <v>49</v>
      </c>
      <c r="B1342" s="405">
        <v>15463</v>
      </c>
      <c r="C1342" s="292" t="s">
        <v>213</v>
      </c>
      <c r="E1342" s="292" t="s">
        <v>214</v>
      </c>
      <c r="F1342" s="405">
        <v>14810</v>
      </c>
      <c r="G1342" s="292" t="s">
        <v>213</v>
      </c>
      <c r="I1342" s="292" t="s">
        <v>49</v>
      </c>
      <c r="J1342" s="481" t="s">
        <v>2259</v>
      </c>
      <c r="K1342" s="481" t="s">
        <v>2259</v>
      </c>
      <c r="L1342" s="292" t="s">
        <v>213</v>
      </c>
    </row>
    <row r="1343" spans="1:12">
      <c r="A1343" s="292" t="s">
        <v>49</v>
      </c>
      <c r="B1343" s="405">
        <v>15656</v>
      </c>
      <c r="C1343" s="292" t="s">
        <v>213</v>
      </c>
      <c r="E1343" s="292" t="s">
        <v>214</v>
      </c>
      <c r="F1343" s="405">
        <v>14816</v>
      </c>
      <c r="G1343" s="292" t="s">
        <v>213</v>
      </c>
      <c r="I1343" s="292" t="s">
        <v>49</v>
      </c>
      <c r="J1343" s="481" t="s">
        <v>2260</v>
      </c>
      <c r="K1343" s="481" t="s">
        <v>2260</v>
      </c>
      <c r="L1343" s="292" t="s">
        <v>213</v>
      </c>
    </row>
    <row r="1344" spans="1:12">
      <c r="A1344" s="292" t="s">
        <v>49</v>
      </c>
      <c r="B1344" s="405">
        <v>15841</v>
      </c>
      <c r="C1344" s="292" t="s">
        <v>213</v>
      </c>
      <c r="E1344" s="292" t="s">
        <v>214</v>
      </c>
      <c r="F1344" s="405">
        <v>14817</v>
      </c>
      <c r="G1344" s="292" t="s">
        <v>213</v>
      </c>
      <c r="I1344" s="292" t="s">
        <v>49</v>
      </c>
      <c r="J1344" s="481" t="s">
        <v>2261</v>
      </c>
      <c r="K1344" s="481" t="s">
        <v>460</v>
      </c>
      <c r="L1344" s="292" t="s">
        <v>213</v>
      </c>
    </row>
    <row r="1345" spans="1:12">
      <c r="A1345" s="292" t="s">
        <v>49</v>
      </c>
      <c r="B1345" s="405">
        <v>16052</v>
      </c>
      <c r="C1345" s="292" t="s">
        <v>213</v>
      </c>
      <c r="E1345" s="292" t="s">
        <v>214</v>
      </c>
      <c r="F1345" s="405">
        <v>14818</v>
      </c>
      <c r="G1345" s="292" t="s">
        <v>213</v>
      </c>
      <c r="I1345" s="292" t="s">
        <v>49</v>
      </c>
      <c r="J1345" s="481" t="s">
        <v>461</v>
      </c>
      <c r="K1345" s="481" t="s">
        <v>461</v>
      </c>
      <c r="L1345" s="292" t="s">
        <v>213</v>
      </c>
    </row>
    <row r="1346" spans="1:12">
      <c r="A1346" s="292" t="s">
        <v>49</v>
      </c>
      <c r="B1346" s="405">
        <v>16301</v>
      </c>
      <c r="C1346" s="292" t="s">
        <v>213</v>
      </c>
      <c r="E1346" s="292" t="s">
        <v>214</v>
      </c>
      <c r="F1346" s="405">
        <v>14824</v>
      </c>
      <c r="G1346" s="292" t="s">
        <v>213</v>
      </c>
      <c r="I1346" s="292" t="s">
        <v>49</v>
      </c>
      <c r="J1346" s="481" t="s">
        <v>462</v>
      </c>
      <c r="K1346" s="481" t="s">
        <v>2262</v>
      </c>
      <c r="L1346" s="292" t="s">
        <v>213</v>
      </c>
    </row>
    <row r="1347" spans="1:12">
      <c r="A1347" s="292" t="s">
        <v>49</v>
      </c>
      <c r="B1347" s="405">
        <v>16475</v>
      </c>
      <c r="C1347" s="292" t="s">
        <v>213</v>
      </c>
      <c r="E1347" s="292" t="s">
        <v>214</v>
      </c>
      <c r="F1347" s="405">
        <v>14825</v>
      </c>
      <c r="G1347" s="292" t="s">
        <v>213</v>
      </c>
      <c r="I1347" s="292" t="s">
        <v>49</v>
      </c>
      <c r="J1347" s="481" t="s">
        <v>467</v>
      </c>
      <c r="K1347" s="481" t="s">
        <v>468</v>
      </c>
      <c r="L1347" s="292" t="s">
        <v>213</v>
      </c>
    </row>
    <row r="1348" spans="1:12">
      <c r="A1348" s="292" t="s">
        <v>49</v>
      </c>
      <c r="B1348" s="405">
        <v>16901</v>
      </c>
      <c r="C1348" s="292" t="s">
        <v>213</v>
      </c>
      <c r="E1348" s="292" t="s">
        <v>214</v>
      </c>
      <c r="F1348" s="405">
        <v>14830</v>
      </c>
      <c r="G1348" s="292" t="s">
        <v>213</v>
      </c>
      <c r="I1348" s="292" t="s">
        <v>49</v>
      </c>
      <c r="J1348" s="481" t="s">
        <v>2263</v>
      </c>
      <c r="K1348" s="481" t="s">
        <v>470</v>
      </c>
      <c r="L1348" s="292" t="s">
        <v>213</v>
      </c>
    </row>
    <row r="1349" spans="1:12">
      <c r="A1349" s="292" t="s">
        <v>49</v>
      </c>
      <c r="B1349" s="405">
        <v>17257</v>
      </c>
      <c r="C1349" s="292" t="s">
        <v>213</v>
      </c>
      <c r="E1349" s="292" t="s">
        <v>214</v>
      </c>
      <c r="F1349" s="405">
        <v>14831</v>
      </c>
      <c r="G1349" s="292" t="s">
        <v>213</v>
      </c>
      <c r="I1349" s="292" t="s">
        <v>49</v>
      </c>
      <c r="J1349" s="481" t="s">
        <v>479</v>
      </c>
      <c r="K1349" s="481" t="s">
        <v>2264</v>
      </c>
      <c r="L1349" s="292" t="s">
        <v>213</v>
      </c>
    </row>
    <row r="1350" spans="1:12">
      <c r="A1350" s="292" t="s">
        <v>49</v>
      </c>
      <c r="B1350" s="405">
        <v>17534</v>
      </c>
      <c r="C1350" s="292" t="s">
        <v>213</v>
      </c>
      <c r="E1350" s="292" t="s">
        <v>214</v>
      </c>
      <c r="F1350" s="405">
        <v>14838</v>
      </c>
      <c r="G1350" s="292" t="s">
        <v>213</v>
      </c>
      <c r="I1350" s="292" t="s">
        <v>49</v>
      </c>
      <c r="J1350" s="481" t="s">
        <v>2265</v>
      </c>
      <c r="K1350" s="481" t="s">
        <v>2266</v>
      </c>
      <c r="L1350" s="292" t="s">
        <v>213</v>
      </c>
    </row>
    <row r="1351" spans="1:12">
      <c r="A1351" s="292" t="s">
        <v>49</v>
      </c>
      <c r="B1351" s="405">
        <v>17840</v>
      </c>
      <c r="C1351" s="292" t="s">
        <v>213</v>
      </c>
      <c r="E1351" s="292" t="s">
        <v>214</v>
      </c>
      <c r="F1351" s="405">
        <v>14843</v>
      </c>
      <c r="G1351" s="292" t="s">
        <v>213</v>
      </c>
      <c r="I1351" s="292" t="s">
        <v>49</v>
      </c>
      <c r="J1351" s="481" t="s">
        <v>2267</v>
      </c>
      <c r="K1351" s="481" t="s">
        <v>2268</v>
      </c>
      <c r="L1351" s="292" t="s">
        <v>213</v>
      </c>
    </row>
    <row r="1352" spans="1:12">
      <c r="A1352" s="292" t="s">
        <v>49</v>
      </c>
      <c r="B1352" s="405">
        <v>14063</v>
      </c>
      <c r="C1352" s="292" t="s">
        <v>213</v>
      </c>
      <c r="E1352" s="292" t="s">
        <v>214</v>
      </c>
      <c r="F1352" s="405">
        <v>14847</v>
      </c>
      <c r="G1352" s="292" t="s">
        <v>213</v>
      </c>
      <c r="I1352" s="292" t="s">
        <v>49</v>
      </c>
      <c r="J1352" s="481" t="s">
        <v>2269</v>
      </c>
      <c r="K1352" s="481" t="s">
        <v>2270</v>
      </c>
      <c r="L1352" s="292" t="s">
        <v>213</v>
      </c>
    </row>
    <row r="1353" spans="1:12">
      <c r="A1353" s="292" t="s">
        <v>49</v>
      </c>
      <c r="B1353" s="405">
        <v>14456</v>
      </c>
      <c r="C1353" s="292" t="s">
        <v>213</v>
      </c>
      <c r="E1353" s="292" t="s">
        <v>214</v>
      </c>
      <c r="F1353" s="405">
        <v>14854</v>
      </c>
      <c r="G1353" s="292" t="s">
        <v>213</v>
      </c>
      <c r="I1353" s="292" t="s">
        <v>49</v>
      </c>
      <c r="J1353" s="481" t="s">
        <v>487</v>
      </c>
      <c r="K1353" s="481" t="s">
        <v>2271</v>
      </c>
      <c r="L1353" s="292" t="s">
        <v>213</v>
      </c>
    </row>
    <row r="1354" spans="1:12">
      <c r="A1354" s="292" t="s">
        <v>49</v>
      </c>
      <c r="B1354" s="405">
        <v>14592</v>
      </c>
      <c r="C1354" s="292" t="s">
        <v>213</v>
      </c>
      <c r="E1354" s="292" t="s">
        <v>214</v>
      </c>
      <c r="F1354" s="405">
        <v>14857</v>
      </c>
      <c r="G1354" s="292" t="s">
        <v>213</v>
      </c>
      <c r="I1354" s="292" t="s">
        <v>49</v>
      </c>
      <c r="J1354" s="481" t="s">
        <v>2272</v>
      </c>
      <c r="K1354" s="481" t="s">
        <v>2273</v>
      </c>
      <c r="L1354" s="292" t="s">
        <v>213</v>
      </c>
    </row>
    <row r="1355" spans="1:12">
      <c r="A1355" s="292" t="s">
        <v>49</v>
      </c>
      <c r="B1355" s="405">
        <v>14882</v>
      </c>
      <c r="C1355" s="292" t="s">
        <v>213</v>
      </c>
      <c r="E1355" s="292" t="s">
        <v>214</v>
      </c>
      <c r="F1355" s="405">
        <v>14863</v>
      </c>
      <c r="G1355" s="292" t="s">
        <v>213</v>
      </c>
      <c r="I1355" s="292" t="s">
        <v>49</v>
      </c>
      <c r="J1355" s="481" t="s">
        <v>2274</v>
      </c>
      <c r="K1355" s="481" t="s">
        <v>2275</v>
      </c>
      <c r="L1355" s="292" t="s">
        <v>213</v>
      </c>
    </row>
    <row r="1356" spans="1:12">
      <c r="A1356" s="292" t="s">
        <v>49</v>
      </c>
      <c r="B1356" s="405">
        <v>15346</v>
      </c>
      <c r="C1356" s="292" t="s">
        <v>213</v>
      </c>
      <c r="E1356" s="292" t="s">
        <v>214</v>
      </c>
      <c r="F1356" s="405">
        <v>14864</v>
      </c>
      <c r="G1356" s="292" t="s">
        <v>213</v>
      </c>
      <c r="I1356" s="292" t="s">
        <v>49</v>
      </c>
      <c r="J1356" s="481" t="s">
        <v>2276</v>
      </c>
      <c r="K1356" s="481" t="s">
        <v>2276</v>
      </c>
      <c r="L1356" s="292" t="s">
        <v>213</v>
      </c>
    </row>
    <row r="1357" spans="1:12">
      <c r="A1357" s="292" t="s">
        <v>49</v>
      </c>
      <c r="B1357" s="405">
        <v>15466</v>
      </c>
      <c r="C1357" s="292" t="s">
        <v>213</v>
      </c>
      <c r="E1357" s="292" t="s">
        <v>214</v>
      </c>
      <c r="F1357" s="405">
        <v>14865</v>
      </c>
      <c r="G1357" s="292" t="s">
        <v>213</v>
      </c>
      <c r="I1357" s="292" t="s">
        <v>49</v>
      </c>
      <c r="J1357" s="481" t="s">
        <v>2277</v>
      </c>
      <c r="K1357" s="481" t="s">
        <v>2278</v>
      </c>
      <c r="L1357" s="292" t="s">
        <v>213</v>
      </c>
    </row>
    <row r="1358" spans="1:12">
      <c r="A1358" s="292" t="s">
        <v>49</v>
      </c>
      <c r="B1358" s="405">
        <v>15658</v>
      </c>
      <c r="C1358" s="292" t="s">
        <v>213</v>
      </c>
      <c r="E1358" s="292" t="s">
        <v>214</v>
      </c>
      <c r="F1358" s="405">
        <v>14867</v>
      </c>
      <c r="G1358" s="292" t="s">
        <v>213</v>
      </c>
      <c r="I1358" s="292" t="s">
        <v>49</v>
      </c>
      <c r="J1358" s="481" t="s">
        <v>2279</v>
      </c>
      <c r="K1358" s="481" t="s">
        <v>2280</v>
      </c>
      <c r="L1358" s="292" t="s">
        <v>213</v>
      </c>
    </row>
    <row r="1359" spans="1:12">
      <c r="A1359" s="292" t="s">
        <v>49</v>
      </c>
      <c r="B1359" s="405">
        <v>15845</v>
      </c>
      <c r="C1359" s="292" t="s">
        <v>213</v>
      </c>
      <c r="E1359" s="292" t="s">
        <v>214</v>
      </c>
      <c r="F1359" s="405">
        <v>14869</v>
      </c>
      <c r="G1359" s="292" t="s">
        <v>213</v>
      </c>
      <c r="I1359" s="292" t="s">
        <v>49</v>
      </c>
      <c r="J1359" s="481" t="s">
        <v>2281</v>
      </c>
      <c r="K1359" s="481" t="s">
        <v>2282</v>
      </c>
      <c r="L1359" s="292" t="s">
        <v>213</v>
      </c>
    </row>
    <row r="1360" spans="1:12">
      <c r="A1360" s="292" t="s">
        <v>49</v>
      </c>
      <c r="B1360" s="405">
        <v>16053</v>
      </c>
      <c r="C1360" s="292" t="s">
        <v>213</v>
      </c>
      <c r="E1360" s="292" t="s">
        <v>214</v>
      </c>
      <c r="F1360" s="405">
        <v>14871</v>
      </c>
      <c r="G1360" s="292" t="s">
        <v>213</v>
      </c>
      <c r="I1360" s="292" t="s">
        <v>49</v>
      </c>
      <c r="J1360" s="481" t="s">
        <v>2283</v>
      </c>
      <c r="K1360" s="481" t="s">
        <v>2283</v>
      </c>
      <c r="L1360" s="292" t="s">
        <v>213</v>
      </c>
    </row>
    <row r="1361" spans="1:12">
      <c r="A1361" s="292" t="s">
        <v>49</v>
      </c>
      <c r="B1361" s="405">
        <v>16311</v>
      </c>
      <c r="C1361" s="292" t="s">
        <v>213</v>
      </c>
      <c r="E1361" s="292" t="s">
        <v>214</v>
      </c>
      <c r="F1361" s="405">
        <v>14872</v>
      </c>
      <c r="G1361" s="292" t="s">
        <v>213</v>
      </c>
      <c r="I1361" s="292" t="s">
        <v>49</v>
      </c>
      <c r="J1361" s="481" t="s">
        <v>2284</v>
      </c>
      <c r="K1361" s="481" t="s">
        <v>2285</v>
      </c>
      <c r="L1361" s="292" t="s">
        <v>213</v>
      </c>
    </row>
    <row r="1362" spans="1:12">
      <c r="A1362" s="292" t="s">
        <v>49</v>
      </c>
      <c r="B1362" s="405">
        <v>16613</v>
      </c>
      <c r="C1362" s="292" t="s">
        <v>213</v>
      </c>
      <c r="E1362" s="292" t="s">
        <v>214</v>
      </c>
      <c r="F1362" s="405">
        <v>14876</v>
      </c>
      <c r="G1362" s="292" t="s">
        <v>213</v>
      </c>
      <c r="I1362" s="292" t="s">
        <v>49</v>
      </c>
      <c r="J1362" s="481" t="s">
        <v>2286</v>
      </c>
      <c r="K1362" s="481" t="s">
        <v>2286</v>
      </c>
      <c r="L1362" s="292" t="s">
        <v>213</v>
      </c>
    </row>
    <row r="1363" spans="1:12">
      <c r="A1363" s="292" t="s">
        <v>49</v>
      </c>
      <c r="B1363" s="405">
        <v>16910</v>
      </c>
      <c r="C1363" s="292" t="s">
        <v>213</v>
      </c>
      <c r="E1363" s="292" t="s">
        <v>214</v>
      </c>
      <c r="F1363" s="405">
        <v>14881</v>
      </c>
      <c r="G1363" s="292" t="s">
        <v>213</v>
      </c>
      <c r="I1363" s="292" t="s">
        <v>49</v>
      </c>
      <c r="J1363" s="481" t="s">
        <v>2287</v>
      </c>
      <c r="K1363" s="481" t="s">
        <v>2288</v>
      </c>
      <c r="L1363" s="292" t="s">
        <v>213</v>
      </c>
    </row>
    <row r="1364" spans="1:12">
      <c r="A1364" s="292" t="s">
        <v>49</v>
      </c>
      <c r="B1364" s="405">
        <v>17261</v>
      </c>
      <c r="C1364" s="292" t="s">
        <v>213</v>
      </c>
      <c r="E1364" s="292" t="s">
        <v>214</v>
      </c>
      <c r="F1364" s="405">
        <v>14882</v>
      </c>
      <c r="G1364" s="292" t="s">
        <v>213</v>
      </c>
      <c r="I1364" s="292" t="s">
        <v>49</v>
      </c>
      <c r="J1364" s="481" t="s">
        <v>2289</v>
      </c>
      <c r="K1364" s="481" t="s">
        <v>2290</v>
      </c>
      <c r="L1364" s="292" t="s">
        <v>213</v>
      </c>
    </row>
    <row r="1365" spans="1:12">
      <c r="A1365" s="292" t="s">
        <v>49</v>
      </c>
      <c r="B1365" s="405">
        <v>17535</v>
      </c>
      <c r="C1365" s="292" t="s">
        <v>213</v>
      </c>
      <c r="E1365" s="292" t="s">
        <v>214</v>
      </c>
      <c r="F1365" s="405">
        <v>14886</v>
      </c>
      <c r="G1365" s="292" t="s">
        <v>213</v>
      </c>
      <c r="I1365" s="292" t="s">
        <v>49</v>
      </c>
      <c r="J1365" s="481" t="s">
        <v>2291</v>
      </c>
      <c r="K1365" s="481" t="s">
        <v>2292</v>
      </c>
      <c r="L1365" s="292" t="s">
        <v>213</v>
      </c>
    </row>
    <row r="1366" spans="1:12">
      <c r="A1366" s="292" t="s">
        <v>49</v>
      </c>
      <c r="B1366" s="405">
        <v>17842</v>
      </c>
      <c r="C1366" s="292" t="s">
        <v>213</v>
      </c>
      <c r="E1366" s="292" t="s">
        <v>214</v>
      </c>
      <c r="F1366" s="405">
        <v>14887</v>
      </c>
      <c r="G1366" s="292" t="s">
        <v>213</v>
      </c>
      <c r="I1366" s="292" t="s">
        <v>49</v>
      </c>
      <c r="J1366" s="481" t="s">
        <v>2293</v>
      </c>
      <c r="K1366" s="481" t="s">
        <v>2294</v>
      </c>
      <c r="L1366" s="292" t="s">
        <v>213</v>
      </c>
    </row>
    <row r="1367" spans="1:12">
      <c r="A1367" s="292" t="s">
        <v>49</v>
      </c>
      <c r="B1367" s="405">
        <v>14070</v>
      </c>
      <c r="C1367" s="292" t="s">
        <v>213</v>
      </c>
      <c r="E1367" s="292" t="s">
        <v>214</v>
      </c>
      <c r="F1367" s="405">
        <v>14891</v>
      </c>
      <c r="G1367" s="292" t="s">
        <v>213</v>
      </c>
      <c r="I1367" s="292" t="s">
        <v>49</v>
      </c>
      <c r="J1367" s="481" t="s">
        <v>2295</v>
      </c>
      <c r="K1367" s="481" t="s">
        <v>2296</v>
      </c>
      <c r="L1367" s="292" t="s">
        <v>213</v>
      </c>
    </row>
    <row r="1368" spans="1:12">
      <c r="A1368" s="292" t="s">
        <v>49</v>
      </c>
      <c r="B1368" s="405">
        <v>14464</v>
      </c>
      <c r="C1368" s="292" t="s">
        <v>213</v>
      </c>
      <c r="E1368" s="292" t="s">
        <v>214</v>
      </c>
      <c r="F1368" s="405">
        <v>14893</v>
      </c>
      <c r="G1368" s="292" t="s">
        <v>213</v>
      </c>
      <c r="I1368" s="292" t="s">
        <v>49</v>
      </c>
      <c r="J1368" s="481" t="s">
        <v>2297</v>
      </c>
      <c r="K1368" s="481" t="s">
        <v>2298</v>
      </c>
      <c r="L1368" s="292" t="s">
        <v>213</v>
      </c>
    </row>
    <row r="1369" spans="1:12">
      <c r="A1369" s="292" t="s">
        <v>49</v>
      </c>
      <c r="B1369" s="405">
        <v>14701</v>
      </c>
      <c r="C1369" s="292" t="s">
        <v>213</v>
      </c>
      <c r="E1369" s="292" t="s">
        <v>214</v>
      </c>
      <c r="F1369" s="405">
        <v>14894</v>
      </c>
      <c r="G1369" s="292" t="s">
        <v>213</v>
      </c>
      <c r="I1369" s="292" t="s">
        <v>49</v>
      </c>
      <c r="J1369" s="481" t="s">
        <v>503</v>
      </c>
      <c r="K1369" s="481" t="s">
        <v>2299</v>
      </c>
      <c r="L1369" s="292" t="s">
        <v>213</v>
      </c>
    </row>
    <row r="1370" spans="1:12">
      <c r="A1370" s="292" t="s">
        <v>49</v>
      </c>
      <c r="B1370" s="405">
        <v>14886</v>
      </c>
      <c r="C1370" s="292" t="s">
        <v>213</v>
      </c>
      <c r="E1370" s="292" t="s">
        <v>214</v>
      </c>
      <c r="F1370" s="405">
        <v>15019</v>
      </c>
      <c r="G1370" s="292" t="s">
        <v>213</v>
      </c>
      <c r="I1370" s="292" t="s">
        <v>49</v>
      </c>
      <c r="J1370" s="481" t="s">
        <v>2300</v>
      </c>
      <c r="K1370" s="481" t="s">
        <v>2301</v>
      </c>
      <c r="L1370" s="292" t="s">
        <v>213</v>
      </c>
    </row>
    <row r="1371" spans="1:12">
      <c r="A1371" s="292" t="s">
        <v>49</v>
      </c>
      <c r="B1371" s="405">
        <v>15347</v>
      </c>
      <c r="C1371" s="292" t="s">
        <v>213</v>
      </c>
      <c r="E1371" s="292" t="s">
        <v>214</v>
      </c>
      <c r="F1371" s="405">
        <v>15020</v>
      </c>
      <c r="G1371" s="292" t="s">
        <v>213</v>
      </c>
      <c r="I1371" s="292" t="s">
        <v>49</v>
      </c>
      <c r="J1371" s="481" t="s">
        <v>2302</v>
      </c>
      <c r="K1371" s="481" t="s">
        <v>2302</v>
      </c>
      <c r="L1371" s="292" t="s">
        <v>213</v>
      </c>
    </row>
    <row r="1372" spans="1:12">
      <c r="A1372" s="292" t="s">
        <v>49</v>
      </c>
      <c r="B1372" s="405">
        <v>15468</v>
      </c>
      <c r="C1372" s="292" t="s">
        <v>213</v>
      </c>
      <c r="E1372" s="292" t="s">
        <v>214</v>
      </c>
      <c r="F1372" s="405">
        <v>15026</v>
      </c>
      <c r="G1372" s="292" t="s">
        <v>213</v>
      </c>
      <c r="I1372" s="292" t="s">
        <v>49</v>
      </c>
      <c r="J1372" s="481" t="s">
        <v>2303</v>
      </c>
      <c r="K1372" s="481" t="s">
        <v>2304</v>
      </c>
      <c r="L1372" s="292" t="s">
        <v>213</v>
      </c>
    </row>
    <row r="1373" spans="1:12">
      <c r="A1373" s="292" t="s">
        <v>49</v>
      </c>
      <c r="B1373" s="405">
        <v>15670</v>
      </c>
      <c r="C1373" s="292" t="s">
        <v>213</v>
      </c>
      <c r="E1373" s="292" t="s">
        <v>214</v>
      </c>
      <c r="F1373" s="405">
        <v>15030</v>
      </c>
      <c r="G1373" s="292" t="s">
        <v>213</v>
      </c>
      <c r="I1373" s="292" t="s">
        <v>49</v>
      </c>
      <c r="J1373" s="481" t="s">
        <v>2305</v>
      </c>
      <c r="K1373" s="481" t="s">
        <v>2306</v>
      </c>
      <c r="L1373" s="292" t="s">
        <v>213</v>
      </c>
    </row>
    <row r="1374" spans="1:12">
      <c r="A1374" s="292" t="s">
        <v>49</v>
      </c>
      <c r="B1374" s="405">
        <v>15846</v>
      </c>
      <c r="C1374" s="292" t="s">
        <v>213</v>
      </c>
      <c r="E1374" s="292" t="s">
        <v>214</v>
      </c>
      <c r="F1374" s="405">
        <v>15031</v>
      </c>
      <c r="G1374" s="292" t="s">
        <v>213</v>
      </c>
      <c r="I1374" s="292" t="s">
        <v>49</v>
      </c>
      <c r="J1374" s="481" t="s">
        <v>517</v>
      </c>
      <c r="K1374" s="481" t="s">
        <v>517</v>
      </c>
      <c r="L1374" s="292" t="s">
        <v>213</v>
      </c>
    </row>
    <row r="1375" spans="1:12">
      <c r="A1375" s="292" t="s">
        <v>49</v>
      </c>
      <c r="B1375" s="405">
        <v>16055</v>
      </c>
      <c r="C1375" s="292" t="s">
        <v>213</v>
      </c>
      <c r="E1375" s="292" t="s">
        <v>214</v>
      </c>
      <c r="F1375" s="405">
        <v>15033</v>
      </c>
      <c r="G1375" s="292" t="s">
        <v>213</v>
      </c>
      <c r="I1375" s="292" t="s">
        <v>49</v>
      </c>
      <c r="J1375" s="481" t="s">
        <v>2307</v>
      </c>
      <c r="K1375" s="481" t="s">
        <v>2308</v>
      </c>
      <c r="L1375" s="292" t="s">
        <v>213</v>
      </c>
    </row>
    <row r="1376" spans="1:12">
      <c r="A1376" s="292" t="s">
        <v>49</v>
      </c>
      <c r="B1376" s="405">
        <v>16314</v>
      </c>
      <c r="C1376" s="292" t="s">
        <v>213</v>
      </c>
      <c r="E1376" s="292" t="s">
        <v>214</v>
      </c>
      <c r="F1376" s="405">
        <v>15037</v>
      </c>
      <c r="G1376" s="292" t="s">
        <v>213</v>
      </c>
      <c r="I1376" s="292" t="s">
        <v>49</v>
      </c>
      <c r="J1376" s="481" t="s">
        <v>2309</v>
      </c>
      <c r="K1376" s="481" t="s">
        <v>2310</v>
      </c>
      <c r="L1376" s="292" t="s">
        <v>213</v>
      </c>
    </row>
    <row r="1377" spans="1:12">
      <c r="A1377" s="292" t="s">
        <v>49</v>
      </c>
      <c r="B1377" s="405">
        <v>16614</v>
      </c>
      <c r="C1377" s="292" t="s">
        <v>213</v>
      </c>
      <c r="E1377" s="292" t="s">
        <v>214</v>
      </c>
      <c r="F1377" s="405">
        <v>15050</v>
      </c>
      <c r="G1377" s="292" t="s">
        <v>213</v>
      </c>
      <c r="I1377" s="292" t="s">
        <v>49</v>
      </c>
      <c r="J1377" s="481" t="s">
        <v>2311</v>
      </c>
      <c r="K1377" s="481" t="s">
        <v>521</v>
      </c>
      <c r="L1377" s="292" t="s">
        <v>213</v>
      </c>
    </row>
    <row r="1378" spans="1:12">
      <c r="A1378" s="292" t="s">
        <v>49</v>
      </c>
      <c r="B1378" s="405">
        <v>16920</v>
      </c>
      <c r="C1378" s="292" t="s">
        <v>213</v>
      </c>
      <c r="E1378" s="292" t="s">
        <v>214</v>
      </c>
      <c r="F1378" s="405">
        <v>15052</v>
      </c>
      <c r="G1378" s="292" t="s">
        <v>213</v>
      </c>
      <c r="I1378" s="292" t="s">
        <v>49</v>
      </c>
      <c r="J1378" s="481" t="s">
        <v>524</v>
      </c>
      <c r="K1378" s="481" t="s">
        <v>2312</v>
      </c>
      <c r="L1378" s="292" t="s">
        <v>213</v>
      </c>
    </row>
    <row r="1379" spans="1:12">
      <c r="A1379" s="292" t="s">
        <v>49</v>
      </c>
      <c r="B1379" s="405">
        <v>17266</v>
      </c>
      <c r="C1379" s="292" t="s">
        <v>213</v>
      </c>
      <c r="E1379" s="292" t="s">
        <v>214</v>
      </c>
      <c r="F1379" s="405">
        <v>15053</v>
      </c>
      <c r="G1379" s="292" t="s">
        <v>213</v>
      </c>
      <c r="I1379" s="292" t="s">
        <v>49</v>
      </c>
      <c r="J1379" s="481" t="s">
        <v>2313</v>
      </c>
      <c r="K1379" s="481" t="s">
        <v>530</v>
      </c>
      <c r="L1379" s="292" t="s">
        <v>213</v>
      </c>
    </row>
    <row r="1380" spans="1:12">
      <c r="A1380" s="292" t="s">
        <v>49</v>
      </c>
      <c r="B1380" s="405">
        <v>17562</v>
      </c>
      <c r="C1380" s="292" t="s">
        <v>213</v>
      </c>
      <c r="E1380" s="292" t="s">
        <v>214</v>
      </c>
      <c r="F1380" s="405">
        <v>15054</v>
      </c>
      <c r="G1380" s="292" t="s">
        <v>213</v>
      </c>
      <c r="I1380" s="292" t="s">
        <v>49</v>
      </c>
      <c r="J1380" s="481" t="s">
        <v>2314</v>
      </c>
      <c r="K1380" s="481" t="s">
        <v>2315</v>
      </c>
      <c r="L1380" s="292" t="s">
        <v>213</v>
      </c>
    </row>
    <row r="1381" spans="1:12">
      <c r="A1381" s="292" t="s">
        <v>49</v>
      </c>
      <c r="B1381" s="405">
        <v>17844</v>
      </c>
      <c r="C1381" s="292" t="s">
        <v>213</v>
      </c>
      <c r="E1381" s="292" t="s">
        <v>214</v>
      </c>
      <c r="F1381" s="405">
        <v>15057</v>
      </c>
      <c r="G1381" s="292" t="s">
        <v>213</v>
      </c>
      <c r="I1381" s="292" t="s">
        <v>49</v>
      </c>
      <c r="J1381" s="481" t="s">
        <v>538</v>
      </c>
      <c r="K1381" s="481" t="s">
        <v>538</v>
      </c>
      <c r="L1381" s="292" t="s">
        <v>213</v>
      </c>
    </row>
    <row r="1382" spans="1:12">
      <c r="A1382" s="292" t="s">
        <v>49</v>
      </c>
      <c r="B1382" s="405">
        <v>14080</v>
      </c>
      <c r="C1382" s="292" t="s">
        <v>213</v>
      </c>
      <c r="E1382" s="292" t="s">
        <v>214</v>
      </c>
      <c r="F1382" s="405">
        <v>15059</v>
      </c>
      <c r="G1382" s="292" t="s">
        <v>213</v>
      </c>
      <c r="I1382" s="292" t="s">
        <v>49</v>
      </c>
      <c r="J1382" s="481" t="s">
        <v>2316</v>
      </c>
      <c r="K1382" s="481" t="s">
        <v>2316</v>
      </c>
      <c r="L1382" s="292" t="s">
        <v>213</v>
      </c>
    </row>
    <row r="1383" spans="1:12">
      <c r="A1383" s="292" t="s">
        <v>49</v>
      </c>
      <c r="B1383" s="405">
        <v>14468</v>
      </c>
      <c r="C1383" s="292" t="s">
        <v>213</v>
      </c>
      <c r="E1383" s="292" t="s">
        <v>214</v>
      </c>
      <c r="F1383" s="405">
        <v>15060</v>
      </c>
      <c r="G1383" s="292" t="s">
        <v>213</v>
      </c>
      <c r="I1383" s="292" t="s">
        <v>49</v>
      </c>
      <c r="J1383" s="481" t="s">
        <v>2317</v>
      </c>
      <c r="K1383" s="481" t="s">
        <v>539</v>
      </c>
      <c r="L1383" s="292" t="s">
        <v>213</v>
      </c>
    </row>
    <row r="1384" spans="1:12">
      <c r="A1384" s="292" t="s">
        <v>49</v>
      </c>
      <c r="B1384" s="405">
        <v>14707</v>
      </c>
      <c r="C1384" s="292" t="s">
        <v>213</v>
      </c>
      <c r="E1384" s="292" t="s">
        <v>214</v>
      </c>
      <c r="F1384" s="405">
        <v>15072</v>
      </c>
      <c r="G1384" s="292" t="s">
        <v>213</v>
      </c>
      <c r="I1384" s="292" t="s">
        <v>49</v>
      </c>
      <c r="J1384" s="481" t="s">
        <v>2318</v>
      </c>
      <c r="K1384" s="481" t="s">
        <v>2319</v>
      </c>
      <c r="L1384" s="292" t="s">
        <v>213</v>
      </c>
    </row>
    <row r="1385" spans="1:12">
      <c r="A1385" s="292" t="s">
        <v>49</v>
      </c>
      <c r="B1385" s="405">
        <v>14887</v>
      </c>
      <c r="C1385" s="292" t="s">
        <v>213</v>
      </c>
      <c r="E1385" s="292" t="s">
        <v>214</v>
      </c>
      <c r="F1385" s="405">
        <v>15075</v>
      </c>
      <c r="G1385" s="292" t="s">
        <v>213</v>
      </c>
      <c r="I1385" s="292" t="s">
        <v>49</v>
      </c>
      <c r="J1385" s="481" t="s">
        <v>2320</v>
      </c>
      <c r="K1385" s="481" t="s">
        <v>2320</v>
      </c>
      <c r="L1385" s="292" t="s">
        <v>213</v>
      </c>
    </row>
    <row r="1386" spans="1:12">
      <c r="A1386" s="292" t="s">
        <v>49</v>
      </c>
      <c r="B1386" s="405">
        <v>15348</v>
      </c>
      <c r="C1386" s="292" t="s">
        <v>213</v>
      </c>
      <c r="E1386" s="292" t="s">
        <v>214</v>
      </c>
      <c r="F1386" s="405">
        <v>15076</v>
      </c>
      <c r="G1386" s="292" t="s">
        <v>213</v>
      </c>
      <c r="I1386" s="292" t="s">
        <v>49</v>
      </c>
      <c r="J1386" s="481" t="s">
        <v>2321</v>
      </c>
      <c r="K1386" s="481" t="s">
        <v>2322</v>
      </c>
      <c r="L1386" s="292" t="s">
        <v>213</v>
      </c>
    </row>
    <row r="1387" spans="1:12">
      <c r="A1387" s="292" t="s">
        <v>49</v>
      </c>
      <c r="B1387" s="405">
        <v>15469</v>
      </c>
      <c r="C1387" s="292" t="s">
        <v>213</v>
      </c>
      <c r="E1387" s="292" t="s">
        <v>214</v>
      </c>
      <c r="F1387" s="405">
        <v>15077</v>
      </c>
      <c r="G1387" s="292" t="s">
        <v>213</v>
      </c>
      <c r="I1387" s="292" t="s">
        <v>49</v>
      </c>
      <c r="J1387" s="481" t="s">
        <v>2323</v>
      </c>
      <c r="K1387" s="481" t="s">
        <v>2323</v>
      </c>
      <c r="L1387" s="292" t="s">
        <v>213</v>
      </c>
    </row>
    <row r="1388" spans="1:12">
      <c r="A1388" s="292" t="s">
        <v>49</v>
      </c>
      <c r="B1388" s="405">
        <v>15671</v>
      </c>
      <c r="C1388" s="292" t="s">
        <v>213</v>
      </c>
      <c r="E1388" s="292" t="s">
        <v>214</v>
      </c>
      <c r="F1388" s="405">
        <v>15081</v>
      </c>
      <c r="G1388" s="292" t="s">
        <v>213</v>
      </c>
      <c r="I1388" s="292" t="s">
        <v>49</v>
      </c>
      <c r="J1388" s="481" t="s">
        <v>2324</v>
      </c>
      <c r="K1388" s="481" t="s">
        <v>2324</v>
      </c>
      <c r="L1388" s="292" t="s">
        <v>213</v>
      </c>
    </row>
    <row r="1389" spans="1:12">
      <c r="A1389" s="292" t="s">
        <v>49</v>
      </c>
      <c r="B1389" s="405">
        <v>15851</v>
      </c>
      <c r="C1389" s="292" t="s">
        <v>213</v>
      </c>
      <c r="E1389" s="292" t="s">
        <v>214</v>
      </c>
      <c r="F1389" s="405">
        <v>15088</v>
      </c>
      <c r="G1389" s="292" t="s">
        <v>213</v>
      </c>
      <c r="I1389" s="292" t="s">
        <v>49</v>
      </c>
      <c r="J1389" s="481" t="s">
        <v>2325</v>
      </c>
      <c r="K1389" s="481" t="s">
        <v>2325</v>
      </c>
      <c r="L1389" s="292" t="s">
        <v>213</v>
      </c>
    </row>
    <row r="1390" spans="1:12">
      <c r="A1390" s="292" t="s">
        <v>49</v>
      </c>
      <c r="B1390" s="405">
        <v>16056</v>
      </c>
      <c r="C1390" s="292" t="s">
        <v>213</v>
      </c>
      <c r="E1390" s="292" t="s">
        <v>214</v>
      </c>
      <c r="F1390" s="405">
        <v>15126</v>
      </c>
      <c r="G1390" s="292" t="s">
        <v>213</v>
      </c>
      <c r="I1390" s="292" t="s">
        <v>49</v>
      </c>
      <c r="J1390" s="481" t="s">
        <v>2326</v>
      </c>
      <c r="K1390" s="481" t="s">
        <v>2326</v>
      </c>
      <c r="L1390" s="292" t="s">
        <v>213</v>
      </c>
    </row>
    <row r="1391" spans="1:12">
      <c r="A1391" s="292" t="s">
        <v>49</v>
      </c>
      <c r="B1391" s="405">
        <v>16316</v>
      </c>
      <c r="C1391" s="292" t="s">
        <v>213</v>
      </c>
      <c r="E1391" s="292" t="s">
        <v>214</v>
      </c>
      <c r="F1391" s="405">
        <v>15313</v>
      </c>
      <c r="G1391" s="292" t="s">
        <v>213</v>
      </c>
      <c r="I1391" s="292" t="s">
        <v>49</v>
      </c>
      <c r="J1391" s="481" t="s">
        <v>2327</v>
      </c>
      <c r="K1391" s="481" t="s">
        <v>2327</v>
      </c>
      <c r="L1391" s="292" t="s">
        <v>213</v>
      </c>
    </row>
    <row r="1392" spans="1:12">
      <c r="A1392" s="292" t="s">
        <v>49</v>
      </c>
      <c r="B1392" s="405">
        <v>16620</v>
      </c>
      <c r="C1392" s="292" t="s">
        <v>213</v>
      </c>
      <c r="E1392" s="292" t="s">
        <v>214</v>
      </c>
      <c r="F1392" s="405">
        <v>15314</v>
      </c>
      <c r="G1392" s="292" t="s">
        <v>213</v>
      </c>
      <c r="I1392" s="292" t="s">
        <v>49</v>
      </c>
      <c r="J1392" s="481" t="s">
        <v>2328</v>
      </c>
      <c r="K1392" s="481" t="s">
        <v>2329</v>
      </c>
      <c r="L1392" s="292" t="s">
        <v>213</v>
      </c>
    </row>
    <row r="1393" spans="1:12">
      <c r="A1393" s="292" t="s">
        <v>49</v>
      </c>
      <c r="B1393" s="405">
        <v>16933</v>
      </c>
      <c r="C1393" s="292" t="s">
        <v>213</v>
      </c>
      <c r="E1393" s="292" t="s">
        <v>214</v>
      </c>
      <c r="F1393" s="405">
        <v>15315</v>
      </c>
      <c r="G1393" s="292" t="s">
        <v>213</v>
      </c>
      <c r="I1393" s="292" t="s">
        <v>49</v>
      </c>
      <c r="J1393" s="481" t="s">
        <v>2330</v>
      </c>
      <c r="K1393" s="481" t="s">
        <v>2331</v>
      </c>
      <c r="L1393" s="292" t="s">
        <v>213</v>
      </c>
    </row>
    <row r="1394" spans="1:12">
      <c r="A1394" s="292" t="s">
        <v>49</v>
      </c>
      <c r="B1394" s="405">
        <v>17270</v>
      </c>
      <c r="C1394" s="292" t="s">
        <v>213</v>
      </c>
      <c r="E1394" s="292" t="s">
        <v>214</v>
      </c>
      <c r="F1394" s="405">
        <v>15316</v>
      </c>
      <c r="G1394" s="292" t="s">
        <v>213</v>
      </c>
      <c r="I1394" s="292" t="s">
        <v>49</v>
      </c>
      <c r="J1394" s="481" t="s">
        <v>2332</v>
      </c>
      <c r="K1394" s="481" t="s">
        <v>2333</v>
      </c>
      <c r="L1394" s="292" t="s">
        <v>213</v>
      </c>
    </row>
    <row r="1395" spans="1:12">
      <c r="A1395" s="292" t="s">
        <v>49</v>
      </c>
      <c r="B1395" s="405">
        <v>17565</v>
      </c>
      <c r="C1395" s="292" t="s">
        <v>213</v>
      </c>
      <c r="E1395" s="292" t="s">
        <v>214</v>
      </c>
      <c r="F1395" s="405">
        <v>15320</v>
      </c>
      <c r="G1395" s="292" t="s">
        <v>213</v>
      </c>
      <c r="I1395" s="292" t="s">
        <v>49</v>
      </c>
      <c r="J1395" s="481" t="s">
        <v>2334</v>
      </c>
      <c r="K1395" s="481" t="s">
        <v>2334</v>
      </c>
      <c r="L1395" s="292" t="s">
        <v>213</v>
      </c>
    </row>
    <row r="1396" spans="1:12">
      <c r="A1396" s="292" t="s">
        <v>49</v>
      </c>
      <c r="B1396" s="405">
        <v>17846</v>
      </c>
      <c r="C1396" s="292" t="s">
        <v>213</v>
      </c>
      <c r="E1396" s="292" t="s">
        <v>214</v>
      </c>
      <c r="F1396" s="405">
        <v>15324</v>
      </c>
      <c r="G1396" s="292" t="s">
        <v>213</v>
      </c>
      <c r="I1396" s="292" t="s">
        <v>49</v>
      </c>
      <c r="J1396" s="481" t="s">
        <v>2335</v>
      </c>
      <c r="K1396" s="481" t="s">
        <v>2335</v>
      </c>
      <c r="L1396" s="292" t="s">
        <v>213</v>
      </c>
    </row>
    <row r="1397" spans="1:12">
      <c r="A1397" s="292" t="s">
        <v>49</v>
      </c>
      <c r="B1397" s="405">
        <v>14081</v>
      </c>
      <c r="C1397" s="292" t="s">
        <v>213</v>
      </c>
      <c r="E1397" s="292" t="s">
        <v>214</v>
      </c>
      <c r="F1397" s="405">
        <v>15325</v>
      </c>
      <c r="G1397" s="292" t="s">
        <v>213</v>
      </c>
      <c r="I1397" s="292" t="s">
        <v>49</v>
      </c>
      <c r="J1397" s="481" t="s">
        <v>2336</v>
      </c>
      <c r="K1397" s="481" t="s">
        <v>2336</v>
      </c>
      <c r="L1397" s="292" t="s">
        <v>213</v>
      </c>
    </row>
    <row r="1398" spans="1:12">
      <c r="A1398" s="292" t="s">
        <v>49</v>
      </c>
      <c r="B1398" s="405">
        <v>14469</v>
      </c>
      <c r="C1398" s="292" t="s">
        <v>213</v>
      </c>
      <c r="E1398" s="292" t="s">
        <v>214</v>
      </c>
      <c r="F1398" s="405">
        <v>15327</v>
      </c>
      <c r="G1398" s="292" t="s">
        <v>213</v>
      </c>
      <c r="I1398" s="292" t="s">
        <v>49</v>
      </c>
      <c r="J1398" s="481" t="s">
        <v>2337</v>
      </c>
      <c r="K1398" s="481" t="s">
        <v>2337</v>
      </c>
      <c r="L1398" s="292" t="s">
        <v>213</v>
      </c>
    </row>
    <row r="1399" spans="1:12">
      <c r="A1399" s="292" t="s">
        <v>49</v>
      </c>
      <c r="B1399" s="405">
        <v>14710</v>
      </c>
      <c r="C1399" s="292" t="s">
        <v>213</v>
      </c>
      <c r="E1399" s="292" t="s">
        <v>214</v>
      </c>
      <c r="F1399" s="405">
        <v>15330</v>
      </c>
      <c r="G1399" s="292" t="s">
        <v>213</v>
      </c>
      <c r="I1399" s="292" t="s">
        <v>49</v>
      </c>
      <c r="J1399" s="481" t="s">
        <v>2338</v>
      </c>
      <c r="K1399" s="481" t="s">
        <v>2338</v>
      </c>
      <c r="L1399" s="292" t="s">
        <v>213</v>
      </c>
    </row>
    <row r="1400" spans="1:12">
      <c r="A1400" s="292" t="s">
        <v>49</v>
      </c>
      <c r="B1400" s="405">
        <v>14891</v>
      </c>
      <c r="C1400" s="292" t="s">
        <v>213</v>
      </c>
      <c r="E1400" s="292" t="s">
        <v>214</v>
      </c>
      <c r="F1400" s="405">
        <v>15331</v>
      </c>
      <c r="G1400" s="292" t="s">
        <v>213</v>
      </c>
      <c r="I1400" s="292" t="s">
        <v>49</v>
      </c>
      <c r="J1400" s="481" t="s">
        <v>2339</v>
      </c>
      <c r="K1400" s="481" t="s">
        <v>2339</v>
      </c>
      <c r="L1400" s="292" t="s">
        <v>213</v>
      </c>
    </row>
    <row r="1401" spans="1:12">
      <c r="A1401" s="292" t="s">
        <v>49</v>
      </c>
      <c r="B1401" s="405">
        <v>15351</v>
      </c>
      <c r="C1401" s="292" t="s">
        <v>213</v>
      </c>
      <c r="E1401" s="292" t="s">
        <v>214</v>
      </c>
      <c r="F1401" s="405">
        <v>15332</v>
      </c>
      <c r="G1401" s="292" t="s">
        <v>213</v>
      </c>
      <c r="I1401" s="292" t="s">
        <v>49</v>
      </c>
      <c r="J1401" s="481" t="s">
        <v>2340</v>
      </c>
      <c r="K1401" s="481" t="s">
        <v>2340</v>
      </c>
      <c r="L1401" s="292" t="s">
        <v>213</v>
      </c>
    </row>
    <row r="1402" spans="1:12">
      <c r="A1402" s="292" t="s">
        <v>49</v>
      </c>
      <c r="B1402" s="405">
        <v>15473</v>
      </c>
      <c r="C1402" s="292" t="s">
        <v>213</v>
      </c>
      <c r="E1402" s="292" t="s">
        <v>214</v>
      </c>
      <c r="F1402" s="405">
        <v>15334</v>
      </c>
      <c r="G1402" s="292" t="s">
        <v>213</v>
      </c>
      <c r="I1402" s="292" t="s">
        <v>49</v>
      </c>
      <c r="J1402" s="481" t="s">
        <v>2341</v>
      </c>
      <c r="K1402" s="481" t="s">
        <v>565</v>
      </c>
      <c r="L1402" s="292" t="s">
        <v>213</v>
      </c>
    </row>
    <row r="1403" spans="1:12">
      <c r="A1403" s="292" t="s">
        <v>49</v>
      </c>
      <c r="B1403" s="405">
        <v>15679</v>
      </c>
      <c r="C1403" s="292" t="s">
        <v>213</v>
      </c>
      <c r="E1403" s="292" t="s">
        <v>214</v>
      </c>
      <c r="F1403" s="405">
        <v>15340</v>
      </c>
      <c r="G1403" s="292" t="s">
        <v>213</v>
      </c>
      <c r="I1403" s="292" t="s">
        <v>49</v>
      </c>
      <c r="J1403" s="481" t="s">
        <v>566</v>
      </c>
      <c r="K1403" s="481" t="s">
        <v>568</v>
      </c>
      <c r="L1403" s="292" t="s">
        <v>213</v>
      </c>
    </row>
    <row r="1404" spans="1:12">
      <c r="A1404" s="292" t="s">
        <v>49</v>
      </c>
      <c r="B1404" s="405">
        <v>15853</v>
      </c>
      <c r="C1404" s="292" t="s">
        <v>213</v>
      </c>
      <c r="E1404" s="292" t="s">
        <v>214</v>
      </c>
      <c r="F1404" s="405">
        <v>15344</v>
      </c>
      <c r="G1404" s="292" t="s">
        <v>213</v>
      </c>
      <c r="I1404" s="292" t="s">
        <v>49</v>
      </c>
      <c r="J1404" s="481" t="s">
        <v>2342</v>
      </c>
      <c r="K1404" s="481" t="s">
        <v>2342</v>
      </c>
      <c r="L1404" s="292" t="s">
        <v>213</v>
      </c>
    </row>
    <row r="1405" spans="1:12">
      <c r="A1405" s="292" t="s">
        <v>49</v>
      </c>
      <c r="B1405" s="405">
        <v>16057</v>
      </c>
      <c r="C1405" s="292" t="s">
        <v>213</v>
      </c>
      <c r="E1405" s="292" t="s">
        <v>214</v>
      </c>
      <c r="F1405" s="405">
        <v>15346</v>
      </c>
      <c r="G1405" s="292" t="s">
        <v>213</v>
      </c>
      <c r="I1405" s="292" t="s">
        <v>49</v>
      </c>
      <c r="J1405" s="481" t="s">
        <v>2343</v>
      </c>
      <c r="K1405" s="481" t="s">
        <v>2343</v>
      </c>
      <c r="L1405" s="292" t="s">
        <v>213</v>
      </c>
    </row>
    <row r="1406" spans="1:12">
      <c r="A1406" s="292" t="s">
        <v>49</v>
      </c>
      <c r="B1406" s="405">
        <v>16319</v>
      </c>
      <c r="C1406" s="292" t="s">
        <v>213</v>
      </c>
      <c r="E1406" s="292" t="s">
        <v>214</v>
      </c>
      <c r="F1406" s="405">
        <v>15347</v>
      </c>
      <c r="G1406" s="292" t="s">
        <v>213</v>
      </c>
      <c r="I1406" s="292" t="s">
        <v>49</v>
      </c>
      <c r="J1406" s="481" t="s">
        <v>2344</v>
      </c>
      <c r="K1406" s="481" t="s">
        <v>2344</v>
      </c>
      <c r="L1406" s="292" t="s">
        <v>213</v>
      </c>
    </row>
    <row r="1407" spans="1:12">
      <c r="A1407" s="292" t="s">
        <v>49</v>
      </c>
      <c r="B1407" s="405">
        <v>16624</v>
      </c>
      <c r="C1407" s="292" t="s">
        <v>213</v>
      </c>
      <c r="E1407" s="292" t="s">
        <v>214</v>
      </c>
      <c r="F1407" s="405">
        <v>15348</v>
      </c>
      <c r="G1407" s="292" t="s">
        <v>213</v>
      </c>
      <c r="I1407" s="292" t="s">
        <v>49</v>
      </c>
      <c r="J1407" s="481" t="s">
        <v>2345</v>
      </c>
      <c r="K1407" s="481" t="s">
        <v>2345</v>
      </c>
      <c r="L1407" s="292" t="s">
        <v>213</v>
      </c>
    </row>
    <row r="1408" spans="1:12">
      <c r="A1408" s="292" t="s">
        <v>49</v>
      </c>
      <c r="B1408" s="405">
        <v>17007</v>
      </c>
      <c r="C1408" s="292" t="s">
        <v>213</v>
      </c>
      <c r="E1408" s="292" t="s">
        <v>214</v>
      </c>
      <c r="F1408" s="405">
        <v>15351</v>
      </c>
      <c r="G1408" s="292" t="s">
        <v>213</v>
      </c>
      <c r="I1408" s="292" t="s">
        <v>49</v>
      </c>
      <c r="J1408" s="481" t="s">
        <v>2346</v>
      </c>
      <c r="K1408" s="481" t="s">
        <v>2346</v>
      </c>
      <c r="L1408" s="292" t="s">
        <v>213</v>
      </c>
    </row>
    <row r="1409" spans="1:12">
      <c r="A1409" s="292" t="s">
        <v>49</v>
      </c>
      <c r="B1409" s="405">
        <v>17301</v>
      </c>
      <c r="C1409" s="292" t="s">
        <v>213</v>
      </c>
      <c r="E1409" s="292" t="s">
        <v>214</v>
      </c>
      <c r="F1409" s="405">
        <v>15357</v>
      </c>
      <c r="G1409" s="292" t="s">
        <v>213</v>
      </c>
      <c r="I1409" s="292" t="s">
        <v>49</v>
      </c>
      <c r="J1409" s="481" t="s">
        <v>2347</v>
      </c>
      <c r="K1409" s="481" t="s">
        <v>2348</v>
      </c>
      <c r="L1409" s="292" t="s">
        <v>213</v>
      </c>
    </row>
    <row r="1410" spans="1:12">
      <c r="A1410" s="292" t="s">
        <v>49</v>
      </c>
      <c r="B1410" s="405">
        <v>17566</v>
      </c>
      <c r="C1410" s="292" t="s">
        <v>213</v>
      </c>
      <c r="E1410" s="292" t="s">
        <v>214</v>
      </c>
      <c r="F1410" s="405">
        <v>15358</v>
      </c>
      <c r="G1410" s="292" t="s">
        <v>213</v>
      </c>
      <c r="I1410" s="292" t="s">
        <v>49</v>
      </c>
      <c r="J1410" s="481" t="s">
        <v>2349</v>
      </c>
      <c r="K1410" s="481" t="s">
        <v>2349</v>
      </c>
      <c r="L1410" s="292" t="s">
        <v>213</v>
      </c>
    </row>
    <row r="1411" spans="1:12">
      <c r="A1411" s="292" t="s">
        <v>49</v>
      </c>
      <c r="B1411" s="405">
        <v>17847</v>
      </c>
      <c r="C1411" s="292" t="s">
        <v>213</v>
      </c>
      <c r="E1411" s="292" t="s">
        <v>214</v>
      </c>
      <c r="F1411" s="405">
        <v>15365</v>
      </c>
      <c r="G1411" s="292" t="s">
        <v>213</v>
      </c>
      <c r="I1411" s="292" t="s">
        <v>49</v>
      </c>
      <c r="J1411" s="481" t="s">
        <v>2350</v>
      </c>
      <c r="K1411" s="481" t="s">
        <v>2351</v>
      </c>
      <c r="L1411" s="292" t="s">
        <v>213</v>
      </c>
    </row>
    <row r="1412" spans="1:12">
      <c r="A1412" s="292" t="s">
        <v>49</v>
      </c>
      <c r="B1412" s="405">
        <v>14103</v>
      </c>
      <c r="C1412" s="292" t="s">
        <v>213</v>
      </c>
      <c r="E1412" s="292" t="s">
        <v>214</v>
      </c>
      <c r="F1412" s="405">
        <v>15366</v>
      </c>
      <c r="G1412" s="292" t="s">
        <v>213</v>
      </c>
      <c r="I1412" s="292" t="s">
        <v>49</v>
      </c>
      <c r="J1412" s="481" t="s">
        <v>2352</v>
      </c>
      <c r="K1412" s="481" t="s">
        <v>2353</v>
      </c>
      <c r="L1412" s="292" t="s">
        <v>213</v>
      </c>
    </row>
    <row r="1413" spans="1:12">
      <c r="A1413" s="292" t="s">
        <v>49</v>
      </c>
      <c r="B1413" s="405">
        <v>14470</v>
      </c>
      <c r="C1413" s="292" t="s">
        <v>213</v>
      </c>
      <c r="E1413" s="292" t="s">
        <v>214</v>
      </c>
      <c r="F1413" s="405">
        <v>15368</v>
      </c>
      <c r="G1413" s="292" t="s">
        <v>213</v>
      </c>
      <c r="I1413" s="292" t="s">
        <v>49</v>
      </c>
      <c r="J1413" s="481" t="s">
        <v>2354</v>
      </c>
      <c r="K1413" s="481" t="s">
        <v>2354</v>
      </c>
      <c r="L1413" s="292" t="s">
        <v>213</v>
      </c>
    </row>
    <row r="1414" spans="1:12">
      <c r="A1414" s="292" t="s">
        <v>49</v>
      </c>
      <c r="B1414" s="405">
        <v>14712</v>
      </c>
      <c r="C1414" s="292" t="s">
        <v>213</v>
      </c>
      <c r="E1414" s="292" t="s">
        <v>214</v>
      </c>
      <c r="F1414" s="405">
        <v>15370</v>
      </c>
      <c r="G1414" s="292" t="s">
        <v>213</v>
      </c>
      <c r="I1414" s="292" t="s">
        <v>49</v>
      </c>
      <c r="J1414" s="481" t="s">
        <v>2355</v>
      </c>
      <c r="K1414" s="481" t="s">
        <v>2356</v>
      </c>
      <c r="L1414" s="292" t="s">
        <v>213</v>
      </c>
    </row>
    <row r="1415" spans="1:12">
      <c r="A1415" s="292" t="s">
        <v>49</v>
      </c>
      <c r="B1415" s="405">
        <v>14893</v>
      </c>
      <c r="C1415" s="292" t="s">
        <v>213</v>
      </c>
      <c r="E1415" s="292" t="s">
        <v>214</v>
      </c>
      <c r="F1415" s="405">
        <v>15379</v>
      </c>
      <c r="G1415" s="292" t="s">
        <v>213</v>
      </c>
      <c r="I1415" s="292" t="s">
        <v>49</v>
      </c>
      <c r="J1415" s="481" t="s">
        <v>2357</v>
      </c>
      <c r="K1415" s="481" t="s">
        <v>2357</v>
      </c>
      <c r="L1415" s="292" t="s">
        <v>213</v>
      </c>
    </row>
    <row r="1416" spans="1:12">
      <c r="A1416" s="292" t="s">
        <v>49</v>
      </c>
      <c r="B1416" s="405">
        <v>15357</v>
      </c>
      <c r="C1416" s="292" t="s">
        <v>213</v>
      </c>
      <c r="E1416" s="292" t="s">
        <v>214</v>
      </c>
      <c r="F1416" s="405">
        <v>15413</v>
      </c>
      <c r="G1416" s="292" t="s">
        <v>213</v>
      </c>
      <c r="I1416" s="292" t="s">
        <v>49</v>
      </c>
      <c r="J1416" s="481" t="s">
        <v>2358</v>
      </c>
      <c r="K1416" s="481" t="s">
        <v>2359</v>
      </c>
      <c r="L1416" s="292" t="s">
        <v>213</v>
      </c>
    </row>
    <row r="1417" spans="1:12">
      <c r="A1417" s="292" t="s">
        <v>49</v>
      </c>
      <c r="B1417" s="405">
        <v>15474</v>
      </c>
      <c r="C1417" s="292" t="s">
        <v>213</v>
      </c>
      <c r="E1417" s="292" t="s">
        <v>214</v>
      </c>
      <c r="F1417" s="405">
        <v>15415</v>
      </c>
      <c r="G1417" s="292" t="s">
        <v>213</v>
      </c>
      <c r="I1417" s="292" t="s">
        <v>49</v>
      </c>
      <c r="J1417" s="481" t="s">
        <v>2360</v>
      </c>
      <c r="K1417" s="481" t="s">
        <v>2360</v>
      </c>
      <c r="L1417" s="292" t="s">
        <v>213</v>
      </c>
    </row>
    <row r="1418" spans="1:12">
      <c r="A1418" s="292" t="s">
        <v>49</v>
      </c>
      <c r="B1418" s="405">
        <v>15680</v>
      </c>
      <c r="C1418" s="292" t="s">
        <v>213</v>
      </c>
      <c r="E1418" s="292" t="s">
        <v>214</v>
      </c>
      <c r="F1418" s="405">
        <v>15417</v>
      </c>
      <c r="G1418" s="292" t="s">
        <v>213</v>
      </c>
      <c r="I1418" s="292" t="s">
        <v>49</v>
      </c>
      <c r="J1418" s="481" t="s">
        <v>2361</v>
      </c>
      <c r="K1418" s="481" t="s">
        <v>2361</v>
      </c>
      <c r="L1418" s="292" t="s">
        <v>213</v>
      </c>
    </row>
    <row r="1419" spans="1:12">
      <c r="A1419" s="292" t="s">
        <v>49</v>
      </c>
      <c r="B1419" s="405">
        <v>15857</v>
      </c>
      <c r="C1419" s="292" t="s">
        <v>213</v>
      </c>
      <c r="E1419" s="292" t="s">
        <v>214</v>
      </c>
      <c r="F1419" s="405">
        <v>15420</v>
      </c>
      <c r="G1419" s="292" t="s">
        <v>213</v>
      </c>
      <c r="I1419" s="292" t="s">
        <v>49</v>
      </c>
      <c r="J1419" s="481" t="s">
        <v>2362</v>
      </c>
      <c r="K1419" s="481" t="s">
        <v>2362</v>
      </c>
      <c r="L1419" s="292" t="s">
        <v>213</v>
      </c>
    </row>
    <row r="1420" spans="1:12">
      <c r="A1420" s="292" t="s">
        <v>49</v>
      </c>
      <c r="B1420" s="405">
        <v>16061</v>
      </c>
      <c r="C1420" s="292" t="s">
        <v>213</v>
      </c>
      <c r="E1420" s="292" t="s">
        <v>214</v>
      </c>
      <c r="F1420" s="405">
        <v>15421</v>
      </c>
      <c r="G1420" s="292" t="s">
        <v>213</v>
      </c>
      <c r="I1420" s="292" t="s">
        <v>49</v>
      </c>
      <c r="J1420" s="481" t="s">
        <v>2363</v>
      </c>
      <c r="K1420" s="481" t="s">
        <v>2363</v>
      </c>
      <c r="L1420" s="292" t="s">
        <v>213</v>
      </c>
    </row>
    <row r="1421" spans="1:12">
      <c r="A1421" s="292" t="s">
        <v>49</v>
      </c>
      <c r="B1421" s="405">
        <v>16321</v>
      </c>
      <c r="C1421" s="292" t="s">
        <v>213</v>
      </c>
      <c r="E1421" s="292" t="s">
        <v>214</v>
      </c>
      <c r="F1421" s="405">
        <v>15422</v>
      </c>
      <c r="G1421" s="292" t="s">
        <v>213</v>
      </c>
      <c r="I1421" s="292" t="s">
        <v>49</v>
      </c>
      <c r="J1421" s="481" t="s">
        <v>2364</v>
      </c>
      <c r="K1421" s="481" t="s">
        <v>2364</v>
      </c>
      <c r="L1421" s="292" t="s">
        <v>213</v>
      </c>
    </row>
    <row r="1422" spans="1:12">
      <c r="A1422" s="292" t="s">
        <v>49</v>
      </c>
      <c r="B1422" s="405">
        <v>16630</v>
      </c>
      <c r="C1422" s="292" t="s">
        <v>213</v>
      </c>
      <c r="E1422" s="292" t="s">
        <v>214</v>
      </c>
      <c r="F1422" s="405">
        <v>15423</v>
      </c>
      <c r="G1422" s="292" t="s">
        <v>213</v>
      </c>
      <c r="I1422" s="292" t="s">
        <v>49</v>
      </c>
      <c r="J1422" s="481" t="s">
        <v>2365</v>
      </c>
      <c r="K1422" s="481" t="s">
        <v>2365</v>
      </c>
      <c r="L1422" s="292" t="s">
        <v>213</v>
      </c>
    </row>
    <row r="1423" spans="1:12">
      <c r="A1423" s="292" t="s">
        <v>49</v>
      </c>
      <c r="B1423" s="405">
        <v>17009</v>
      </c>
      <c r="C1423" s="292" t="s">
        <v>213</v>
      </c>
      <c r="E1423" s="292" t="s">
        <v>214</v>
      </c>
      <c r="F1423" s="405">
        <v>15427</v>
      </c>
      <c r="G1423" s="292" t="s">
        <v>213</v>
      </c>
      <c r="I1423" s="292" t="s">
        <v>49</v>
      </c>
      <c r="J1423" s="481" t="s">
        <v>2366</v>
      </c>
      <c r="K1423" s="481" t="s">
        <v>2366</v>
      </c>
      <c r="L1423" s="292" t="s">
        <v>213</v>
      </c>
    </row>
    <row r="1424" spans="1:12">
      <c r="A1424" s="292" t="s">
        <v>49</v>
      </c>
      <c r="B1424" s="405">
        <v>17303</v>
      </c>
      <c r="C1424" s="292" t="s">
        <v>213</v>
      </c>
      <c r="E1424" s="292" t="s">
        <v>214</v>
      </c>
      <c r="F1424" s="405">
        <v>15428</v>
      </c>
      <c r="G1424" s="292" t="s">
        <v>213</v>
      </c>
      <c r="I1424" s="292" t="s">
        <v>49</v>
      </c>
      <c r="J1424" s="481" t="s">
        <v>2367</v>
      </c>
      <c r="K1424" s="481" t="s">
        <v>2368</v>
      </c>
      <c r="L1424" s="292" t="s">
        <v>213</v>
      </c>
    </row>
    <row r="1425" spans="1:12">
      <c r="A1425" s="292" t="s">
        <v>49</v>
      </c>
      <c r="B1425" s="405">
        <v>17567</v>
      </c>
      <c r="C1425" s="292" t="s">
        <v>213</v>
      </c>
      <c r="E1425" s="292" t="s">
        <v>214</v>
      </c>
      <c r="F1425" s="405">
        <v>15429</v>
      </c>
      <c r="G1425" s="292" t="s">
        <v>213</v>
      </c>
      <c r="I1425" s="292" t="s">
        <v>49</v>
      </c>
      <c r="J1425" s="481" t="s">
        <v>2369</v>
      </c>
      <c r="K1425" s="481" t="s">
        <v>2369</v>
      </c>
      <c r="L1425" s="292" t="s">
        <v>213</v>
      </c>
    </row>
    <row r="1426" spans="1:12">
      <c r="A1426" s="292" t="s">
        <v>49</v>
      </c>
      <c r="B1426" s="405">
        <v>17850</v>
      </c>
      <c r="C1426" s="292" t="s">
        <v>213</v>
      </c>
      <c r="E1426" s="292" t="s">
        <v>214</v>
      </c>
      <c r="F1426" s="405">
        <v>15430</v>
      </c>
      <c r="G1426" s="292" t="s">
        <v>213</v>
      </c>
      <c r="I1426" s="292" t="s">
        <v>49</v>
      </c>
      <c r="J1426" s="481" t="s">
        <v>2370</v>
      </c>
      <c r="K1426" s="481" t="s">
        <v>2371</v>
      </c>
      <c r="L1426" s="292" t="s">
        <v>213</v>
      </c>
    </row>
    <row r="1427" spans="1:12">
      <c r="A1427" s="292" t="s">
        <v>49</v>
      </c>
      <c r="B1427" s="405">
        <v>14105</v>
      </c>
      <c r="C1427" s="292" t="s">
        <v>213</v>
      </c>
      <c r="E1427" s="292" t="s">
        <v>214</v>
      </c>
      <c r="F1427" s="405">
        <v>15431</v>
      </c>
      <c r="G1427" s="292" t="s">
        <v>213</v>
      </c>
      <c r="I1427" s="292" t="s">
        <v>49</v>
      </c>
      <c r="J1427" s="481" t="s">
        <v>2372</v>
      </c>
      <c r="K1427" s="481" t="s">
        <v>2372</v>
      </c>
      <c r="L1427" s="292" t="s">
        <v>213</v>
      </c>
    </row>
    <row r="1428" spans="1:12">
      <c r="A1428" s="292" t="s">
        <v>49</v>
      </c>
      <c r="B1428" s="405">
        <v>14472</v>
      </c>
      <c r="C1428" s="292" t="s">
        <v>213</v>
      </c>
      <c r="E1428" s="292" t="s">
        <v>214</v>
      </c>
      <c r="F1428" s="405">
        <v>15435</v>
      </c>
      <c r="G1428" s="292" t="s">
        <v>213</v>
      </c>
      <c r="I1428" s="292" t="s">
        <v>49</v>
      </c>
      <c r="J1428" s="481" t="s">
        <v>2373</v>
      </c>
      <c r="K1428" s="481" t="s">
        <v>2373</v>
      </c>
      <c r="L1428" s="292" t="s">
        <v>213</v>
      </c>
    </row>
    <row r="1429" spans="1:12">
      <c r="A1429" s="292" t="s">
        <v>49</v>
      </c>
      <c r="B1429" s="405">
        <v>14716</v>
      </c>
      <c r="C1429" s="292" t="s">
        <v>213</v>
      </c>
      <c r="E1429" s="292" t="s">
        <v>214</v>
      </c>
      <c r="F1429" s="405">
        <v>15437</v>
      </c>
      <c r="G1429" s="292" t="s">
        <v>213</v>
      </c>
      <c r="I1429" s="292" t="s">
        <v>49</v>
      </c>
      <c r="J1429" s="481" t="s">
        <v>2374</v>
      </c>
      <c r="K1429" s="481" t="s">
        <v>2374</v>
      </c>
      <c r="L1429" s="292" t="s">
        <v>213</v>
      </c>
    </row>
    <row r="1430" spans="1:12">
      <c r="A1430" s="292" t="s">
        <v>49</v>
      </c>
      <c r="B1430" s="405">
        <v>14894</v>
      </c>
      <c r="C1430" s="292" t="s">
        <v>213</v>
      </c>
      <c r="E1430" s="292" t="s">
        <v>214</v>
      </c>
      <c r="F1430" s="405">
        <v>15438</v>
      </c>
      <c r="G1430" s="292" t="s">
        <v>213</v>
      </c>
      <c r="I1430" s="292" t="s">
        <v>49</v>
      </c>
      <c r="J1430" s="481" t="s">
        <v>2375</v>
      </c>
      <c r="K1430" s="481" t="s">
        <v>2376</v>
      </c>
      <c r="L1430" s="292" t="s">
        <v>213</v>
      </c>
    </row>
    <row r="1431" spans="1:12">
      <c r="A1431" s="292" t="s">
        <v>49</v>
      </c>
      <c r="B1431" s="405">
        <v>15358</v>
      </c>
      <c r="C1431" s="292" t="s">
        <v>213</v>
      </c>
      <c r="E1431" s="292" t="s">
        <v>214</v>
      </c>
      <c r="F1431" s="405">
        <v>15439</v>
      </c>
      <c r="G1431" s="292" t="s">
        <v>213</v>
      </c>
      <c r="I1431" s="292" t="s">
        <v>49</v>
      </c>
      <c r="J1431" s="481" t="s">
        <v>2377</v>
      </c>
      <c r="K1431" s="481" t="s">
        <v>569</v>
      </c>
      <c r="L1431" s="292" t="s">
        <v>213</v>
      </c>
    </row>
    <row r="1432" spans="1:12">
      <c r="A1432" s="292" t="s">
        <v>49</v>
      </c>
      <c r="B1432" s="405">
        <v>15475</v>
      </c>
      <c r="C1432" s="292" t="s">
        <v>213</v>
      </c>
      <c r="E1432" s="292" t="s">
        <v>214</v>
      </c>
      <c r="F1432" s="405">
        <v>15442</v>
      </c>
      <c r="G1432" s="292" t="s">
        <v>213</v>
      </c>
      <c r="I1432" s="292" t="s">
        <v>49</v>
      </c>
      <c r="J1432" s="481" t="s">
        <v>2378</v>
      </c>
      <c r="K1432" s="481" t="s">
        <v>2379</v>
      </c>
      <c r="L1432" s="292" t="s">
        <v>213</v>
      </c>
    </row>
    <row r="1433" spans="1:12">
      <c r="A1433" s="292" t="s">
        <v>49</v>
      </c>
      <c r="B1433" s="405">
        <v>15681</v>
      </c>
      <c r="C1433" s="292" t="s">
        <v>213</v>
      </c>
      <c r="E1433" s="292" t="s">
        <v>214</v>
      </c>
      <c r="F1433" s="405">
        <v>15443</v>
      </c>
      <c r="G1433" s="292" t="s">
        <v>213</v>
      </c>
      <c r="I1433" s="292" t="s">
        <v>49</v>
      </c>
      <c r="J1433" s="481" t="s">
        <v>2380</v>
      </c>
      <c r="K1433" s="481" t="s">
        <v>2381</v>
      </c>
      <c r="L1433" s="292" t="s">
        <v>213</v>
      </c>
    </row>
    <row r="1434" spans="1:12">
      <c r="A1434" s="292" t="s">
        <v>49</v>
      </c>
      <c r="B1434" s="405">
        <v>15865</v>
      </c>
      <c r="C1434" s="292" t="s">
        <v>213</v>
      </c>
      <c r="E1434" s="292" t="s">
        <v>214</v>
      </c>
      <c r="F1434" s="405">
        <v>15444</v>
      </c>
      <c r="G1434" s="292" t="s">
        <v>213</v>
      </c>
      <c r="I1434" s="292" t="s">
        <v>49</v>
      </c>
      <c r="J1434" s="481" t="s">
        <v>2382</v>
      </c>
      <c r="K1434" s="481" t="s">
        <v>2383</v>
      </c>
      <c r="L1434" s="292" t="s">
        <v>213</v>
      </c>
    </row>
    <row r="1435" spans="1:12">
      <c r="A1435" s="292" t="s">
        <v>49</v>
      </c>
      <c r="B1435" s="405">
        <v>16102</v>
      </c>
      <c r="C1435" s="292" t="s">
        <v>213</v>
      </c>
      <c r="E1435" s="292" t="s">
        <v>214</v>
      </c>
      <c r="F1435" s="405">
        <v>15445</v>
      </c>
      <c r="G1435" s="292" t="s">
        <v>213</v>
      </c>
      <c r="I1435" s="292" t="s">
        <v>49</v>
      </c>
      <c r="J1435" s="481" t="s">
        <v>2384</v>
      </c>
      <c r="K1435" s="481" t="s">
        <v>2385</v>
      </c>
      <c r="L1435" s="292" t="s">
        <v>213</v>
      </c>
    </row>
    <row r="1436" spans="1:12">
      <c r="A1436" s="292" t="s">
        <v>49</v>
      </c>
      <c r="B1436" s="405">
        <v>16323</v>
      </c>
      <c r="C1436" s="292" t="s">
        <v>213</v>
      </c>
      <c r="E1436" s="292" t="s">
        <v>214</v>
      </c>
      <c r="F1436" s="405">
        <v>15446</v>
      </c>
      <c r="G1436" s="292" t="s">
        <v>213</v>
      </c>
      <c r="I1436" s="292" t="s">
        <v>49</v>
      </c>
      <c r="J1436" s="481" t="s">
        <v>2386</v>
      </c>
      <c r="K1436" s="481" t="s">
        <v>2387</v>
      </c>
      <c r="L1436" s="292" t="s">
        <v>213</v>
      </c>
    </row>
    <row r="1437" spans="1:12">
      <c r="A1437" s="292" t="s">
        <v>49</v>
      </c>
      <c r="B1437" s="405">
        <v>16633</v>
      </c>
      <c r="C1437" s="292" t="s">
        <v>213</v>
      </c>
      <c r="E1437" s="292" t="s">
        <v>214</v>
      </c>
      <c r="F1437" s="405">
        <v>15447</v>
      </c>
      <c r="G1437" s="292" t="s">
        <v>213</v>
      </c>
      <c r="I1437" s="292" t="s">
        <v>49</v>
      </c>
      <c r="J1437" s="481" t="s">
        <v>2388</v>
      </c>
      <c r="K1437" s="481" t="s">
        <v>2389</v>
      </c>
      <c r="L1437" s="292" t="s">
        <v>213</v>
      </c>
    </row>
    <row r="1438" spans="1:12">
      <c r="A1438" s="292" t="s">
        <v>49</v>
      </c>
      <c r="B1438" s="405">
        <v>17014</v>
      </c>
      <c r="C1438" s="292" t="s">
        <v>213</v>
      </c>
      <c r="E1438" s="292" t="s">
        <v>214</v>
      </c>
      <c r="F1438" s="405">
        <v>15449</v>
      </c>
      <c r="G1438" s="292" t="s">
        <v>213</v>
      </c>
      <c r="I1438" s="292" t="s">
        <v>49</v>
      </c>
      <c r="J1438" s="481" t="s">
        <v>2390</v>
      </c>
      <c r="K1438" s="481" t="s">
        <v>2390</v>
      </c>
      <c r="L1438" s="292" t="s">
        <v>213</v>
      </c>
    </row>
    <row r="1439" spans="1:12">
      <c r="A1439" s="292" t="s">
        <v>49</v>
      </c>
      <c r="B1439" s="405">
        <v>17304</v>
      </c>
      <c r="C1439" s="292" t="s">
        <v>213</v>
      </c>
      <c r="E1439" s="292" t="s">
        <v>214</v>
      </c>
      <c r="F1439" s="405">
        <v>15450</v>
      </c>
      <c r="G1439" s="292" t="s">
        <v>213</v>
      </c>
      <c r="I1439" s="292" t="s">
        <v>49</v>
      </c>
      <c r="J1439" s="481" t="s">
        <v>2391</v>
      </c>
      <c r="K1439" s="481" t="s">
        <v>2392</v>
      </c>
      <c r="L1439" s="292" t="s">
        <v>213</v>
      </c>
    </row>
    <row r="1440" spans="1:12">
      <c r="A1440" s="292" t="s">
        <v>49</v>
      </c>
      <c r="B1440" s="405">
        <v>17569</v>
      </c>
      <c r="C1440" s="292" t="s">
        <v>213</v>
      </c>
      <c r="E1440" s="292" t="s">
        <v>214</v>
      </c>
      <c r="F1440" s="405">
        <v>15454</v>
      </c>
      <c r="G1440" s="292" t="s">
        <v>213</v>
      </c>
      <c r="I1440" s="292" t="s">
        <v>49</v>
      </c>
      <c r="J1440" s="481" t="s">
        <v>602</v>
      </c>
      <c r="K1440" s="481" t="s">
        <v>2393</v>
      </c>
      <c r="L1440" s="292" t="s">
        <v>213</v>
      </c>
    </row>
    <row r="1441" spans="1:12">
      <c r="A1441" s="292" t="s">
        <v>49</v>
      </c>
      <c r="B1441" s="405">
        <v>17851</v>
      </c>
      <c r="C1441" s="292" t="s">
        <v>213</v>
      </c>
      <c r="E1441" s="292" t="s">
        <v>214</v>
      </c>
      <c r="F1441" s="405">
        <v>15458</v>
      </c>
      <c r="G1441" s="292" t="s">
        <v>213</v>
      </c>
      <c r="I1441" s="292" t="s">
        <v>49</v>
      </c>
      <c r="J1441" s="481" t="s">
        <v>2394</v>
      </c>
      <c r="K1441" s="481" t="s">
        <v>2395</v>
      </c>
      <c r="L1441" s="292" t="s">
        <v>213</v>
      </c>
    </row>
    <row r="1442" spans="1:12">
      <c r="A1442" s="292" t="s">
        <v>49</v>
      </c>
      <c r="B1442" s="405">
        <v>14108</v>
      </c>
      <c r="C1442" s="292" t="s">
        <v>213</v>
      </c>
      <c r="E1442" s="292" t="s">
        <v>214</v>
      </c>
      <c r="F1442" s="405">
        <v>15460</v>
      </c>
      <c r="G1442" s="292" t="s">
        <v>213</v>
      </c>
      <c r="I1442" s="292" t="s">
        <v>49</v>
      </c>
      <c r="J1442" s="481" t="s">
        <v>2396</v>
      </c>
      <c r="K1442" s="481" t="s">
        <v>2397</v>
      </c>
      <c r="L1442" s="292" t="s">
        <v>213</v>
      </c>
    </row>
    <row r="1443" spans="1:12">
      <c r="A1443" s="292" t="s">
        <v>49</v>
      </c>
      <c r="B1443" s="405">
        <v>14475</v>
      </c>
      <c r="C1443" s="292" t="s">
        <v>213</v>
      </c>
      <c r="E1443" s="292" t="s">
        <v>214</v>
      </c>
      <c r="F1443" s="405">
        <v>15461</v>
      </c>
      <c r="G1443" s="292" t="s">
        <v>213</v>
      </c>
      <c r="I1443" s="292" t="s">
        <v>49</v>
      </c>
      <c r="J1443" s="481" t="s">
        <v>2398</v>
      </c>
      <c r="K1443" s="481" t="s">
        <v>2399</v>
      </c>
      <c r="L1443" s="292" t="s">
        <v>213</v>
      </c>
    </row>
    <row r="1444" spans="1:12">
      <c r="A1444" s="292" t="s">
        <v>49</v>
      </c>
      <c r="B1444" s="405">
        <v>14720</v>
      </c>
      <c r="C1444" s="292" t="s">
        <v>213</v>
      </c>
      <c r="E1444" s="292" t="s">
        <v>214</v>
      </c>
      <c r="F1444" s="405">
        <v>15462</v>
      </c>
      <c r="G1444" s="292" t="s">
        <v>213</v>
      </c>
      <c r="I1444" s="292" t="s">
        <v>49</v>
      </c>
      <c r="J1444" s="481" t="s">
        <v>2400</v>
      </c>
      <c r="K1444" s="481" t="s">
        <v>607</v>
      </c>
      <c r="L1444" s="292" t="s">
        <v>213</v>
      </c>
    </row>
    <row r="1445" spans="1:12">
      <c r="A1445" s="292" t="s">
        <v>49</v>
      </c>
      <c r="B1445" s="405">
        <v>15019</v>
      </c>
      <c r="C1445" s="292" t="s">
        <v>213</v>
      </c>
      <c r="E1445" s="292" t="s">
        <v>214</v>
      </c>
      <c r="F1445" s="405">
        <v>15463</v>
      </c>
      <c r="G1445" s="292" t="s">
        <v>213</v>
      </c>
      <c r="I1445" s="292" t="s">
        <v>49</v>
      </c>
      <c r="J1445" s="481" t="s">
        <v>2401</v>
      </c>
      <c r="K1445" s="481" t="s">
        <v>2402</v>
      </c>
      <c r="L1445" s="292" t="s">
        <v>213</v>
      </c>
    </row>
    <row r="1446" spans="1:12">
      <c r="A1446" s="292" t="s">
        <v>49</v>
      </c>
      <c r="B1446" s="405">
        <v>15365</v>
      </c>
      <c r="C1446" s="292" t="s">
        <v>213</v>
      </c>
      <c r="E1446" s="292" t="s">
        <v>214</v>
      </c>
      <c r="F1446" s="405">
        <v>15466</v>
      </c>
      <c r="G1446" s="292" t="s">
        <v>213</v>
      </c>
      <c r="I1446" s="292" t="s">
        <v>49</v>
      </c>
      <c r="J1446" s="481" t="s">
        <v>2403</v>
      </c>
      <c r="K1446" s="481" t="s">
        <v>2403</v>
      </c>
      <c r="L1446" s="292" t="s">
        <v>213</v>
      </c>
    </row>
    <row r="1447" spans="1:12">
      <c r="A1447" s="292" t="s">
        <v>49</v>
      </c>
      <c r="B1447" s="405">
        <v>15477</v>
      </c>
      <c r="C1447" s="292" t="s">
        <v>213</v>
      </c>
      <c r="E1447" s="292" t="s">
        <v>214</v>
      </c>
      <c r="F1447" s="405">
        <v>15468</v>
      </c>
      <c r="G1447" s="292" t="s">
        <v>213</v>
      </c>
      <c r="I1447" s="292" t="s">
        <v>49</v>
      </c>
      <c r="J1447" s="481" t="s">
        <v>2404</v>
      </c>
      <c r="K1447" s="481" t="s">
        <v>2405</v>
      </c>
      <c r="L1447" s="292" t="s">
        <v>213</v>
      </c>
    </row>
    <row r="1448" spans="1:12">
      <c r="A1448" s="292" t="s">
        <v>49</v>
      </c>
      <c r="B1448" s="405">
        <v>15682</v>
      </c>
      <c r="C1448" s="292" t="s">
        <v>213</v>
      </c>
      <c r="E1448" s="292" t="s">
        <v>214</v>
      </c>
      <c r="F1448" s="405">
        <v>15469</v>
      </c>
      <c r="G1448" s="292" t="s">
        <v>213</v>
      </c>
      <c r="I1448" s="292" t="s">
        <v>49</v>
      </c>
      <c r="J1448" s="481" t="s">
        <v>2406</v>
      </c>
      <c r="K1448" s="481" t="s">
        <v>2406</v>
      </c>
      <c r="L1448" s="292" t="s">
        <v>213</v>
      </c>
    </row>
    <row r="1449" spans="1:12">
      <c r="A1449" s="292" t="s">
        <v>49</v>
      </c>
      <c r="B1449" s="405">
        <v>15866</v>
      </c>
      <c r="C1449" s="292" t="s">
        <v>213</v>
      </c>
      <c r="E1449" s="292" t="s">
        <v>214</v>
      </c>
      <c r="F1449" s="405">
        <v>15473</v>
      </c>
      <c r="G1449" s="292" t="s">
        <v>213</v>
      </c>
      <c r="I1449" s="292" t="s">
        <v>49</v>
      </c>
      <c r="J1449" s="481" t="s">
        <v>2407</v>
      </c>
      <c r="K1449" s="481" t="s">
        <v>2408</v>
      </c>
      <c r="L1449" s="292" t="s">
        <v>213</v>
      </c>
    </row>
    <row r="1450" spans="1:12">
      <c r="A1450" s="292" t="s">
        <v>49</v>
      </c>
      <c r="B1450" s="405">
        <v>16105</v>
      </c>
      <c r="C1450" s="292" t="s">
        <v>213</v>
      </c>
      <c r="E1450" s="292" t="s">
        <v>214</v>
      </c>
      <c r="F1450" s="405">
        <v>15474</v>
      </c>
      <c r="G1450" s="292" t="s">
        <v>213</v>
      </c>
      <c r="I1450" s="292" t="s">
        <v>49</v>
      </c>
      <c r="J1450" s="481" t="s">
        <v>610</v>
      </c>
      <c r="K1450" s="481" t="s">
        <v>611</v>
      </c>
      <c r="L1450" s="292" t="s">
        <v>213</v>
      </c>
    </row>
    <row r="1451" spans="1:12">
      <c r="A1451" s="292" t="s">
        <v>49</v>
      </c>
      <c r="B1451" s="405">
        <v>16326</v>
      </c>
      <c r="C1451" s="292" t="s">
        <v>213</v>
      </c>
      <c r="E1451" s="292" t="s">
        <v>214</v>
      </c>
      <c r="F1451" s="405">
        <v>15475</v>
      </c>
      <c r="G1451" s="292" t="s">
        <v>213</v>
      </c>
      <c r="I1451" s="292" t="s">
        <v>49</v>
      </c>
      <c r="J1451" s="481" t="s">
        <v>2409</v>
      </c>
      <c r="K1451" s="481" t="s">
        <v>2410</v>
      </c>
      <c r="L1451" s="292" t="s">
        <v>213</v>
      </c>
    </row>
    <row r="1452" spans="1:12">
      <c r="A1452" s="292" t="s">
        <v>49</v>
      </c>
      <c r="B1452" s="405">
        <v>16637</v>
      </c>
      <c r="C1452" s="292" t="s">
        <v>213</v>
      </c>
      <c r="E1452" s="292" t="s">
        <v>214</v>
      </c>
      <c r="F1452" s="405">
        <v>15477</v>
      </c>
      <c r="G1452" s="292" t="s">
        <v>213</v>
      </c>
      <c r="I1452" s="292" t="s">
        <v>49</v>
      </c>
      <c r="J1452" s="481" t="s">
        <v>612</v>
      </c>
      <c r="K1452" s="481" t="s">
        <v>2411</v>
      </c>
      <c r="L1452" s="292" t="s">
        <v>213</v>
      </c>
    </row>
    <row r="1453" spans="1:12">
      <c r="A1453" s="292" t="s">
        <v>49</v>
      </c>
      <c r="B1453" s="405">
        <v>17018</v>
      </c>
      <c r="C1453" s="292" t="s">
        <v>213</v>
      </c>
      <c r="E1453" s="292" t="s">
        <v>214</v>
      </c>
      <c r="F1453" s="405">
        <v>15478</v>
      </c>
      <c r="G1453" s="292" t="s">
        <v>213</v>
      </c>
      <c r="I1453" s="292" t="s">
        <v>49</v>
      </c>
      <c r="J1453" s="481" t="s">
        <v>2412</v>
      </c>
      <c r="K1453" s="481" t="s">
        <v>2413</v>
      </c>
      <c r="L1453" s="292" t="s">
        <v>213</v>
      </c>
    </row>
    <row r="1454" spans="1:12">
      <c r="A1454" s="292" t="s">
        <v>49</v>
      </c>
      <c r="B1454" s="405">
        <v>17306</v>
      </c>
      <c r="C1454" s="292" t="s">
        <v>213</v>
      </c>
      <c r="E1454" s="292" t="s">
        <v>214</v>
      </c>
      <c r="F1454" s="405">
        <v>15479</v>
      </c>
      <c r="G1454" s="292" t="s">
        <v>213</v>
      </c>
      <c r="I1454" s="292" t="s">
        <v>49</v>
      </c>
      <c r="J1454" s="481" t="s">
        <v>2414</v>
      </c>
      <c r="K1454" s="481" t="s">
        <v>2415</v>
      </c>
      <c r="L1454" s="292" t="s">
        <v>213</v>
      </c>
    </row>
    <row r="1455" spans="1:12">
      <c r="A1455" s="292" t="s">
        <v>49</v>
      </c>
      <c r="B1455" s="405">
        <v>17572</v>
      </c>
      <c r="C1455" s="292" t="s">
        <v>213</v>
      </c>
      <c r="E1455" s="292" t="s">
        <v>214</v>
      </c>
      <c r="F1455" s="405">
        <v>15480</v>
      </c>
      <c r="G1455" s="292" t="s">
        <v>213</v>
      </c>
      <c r="I1455" s="292" t="s">
        <v>49</v>
      </c>
      <c r="J1455" s="481" t="s">
        <v>2416</v>
      </c>
      <c r="K1455" s="481" t="s">
        <v>2417</v>
      </c>
      <c r="L1455" s="292" t="s">
        <v>213</v>
      </c>
    </row>
    <row r="1456" spans="1:12">
      <c r="A1456" s="292" t="s">
        <v>49</v>
      </c>
      <c r="B1456" s="405">
        <v>17855</v>
      </c>
      <c r="C1456" s="292" t="s">
        <v>213</v>
      </c>
      <c r="E1456" s="292" t="s">
        <v>214</v>
      </c>
      <c r="F1456" s="405">
        <v>15482</v>
      </c>
      <c r="G1456" s="292" t="s">
        <v>213</v>
      </c>
      <c r="I1456" s="292" t="s">
        <v>49</v>
      </c>
      <c r="J1456" s="481" t="s">
        <v>2418</v>
      </c>
      <c r="K1456" s="481" t="s">
        <v>613</v>
      </c>
      <c r="L1456" s="292" t="s">
        <v>213</v>
      </c>
    </row>
    <row r="1457" spans="1:12">
      <c r="A1457" s="292" t="s">
        <v>49</v>
      </c>
      <c r="B1457" s="405">
        <v>14111</v>
      </c>
      <c r="C1457" s="292" t="s">
        <v>213</v>
      </c>
      <c r="E1457" s="292" t="s">
        <v>214</v>
      </c>
      <c r="F1457" s="405">
        <v>15483</v>
      </c>
      <c r="G1457" s="292" t="s">
        <v>213</v>
      </c>
      <c r="I1457" s="292" t="s">
        <v>49</v>
      </c>
      <c r="J1457" s="481" t="s">
        <v>2419</v>
      </c>
      <c r="K1457" s="481" t="s">
        <v>2420</v>
      </c>
      <c r="L1457" s="292" t="s">
        <v>213</v>
      </c>
    </row>
    <row r="1458" spans="1:12">
      <c r="A1458" s="292" t="s">
        <v>49</v>
      </c>
      <c r="B1458" s="405">
        <v>14478</v>
      </c>
      <c r="C1458" s="292" t="s">
        <v>213</v>
      </c>
      <c r="E1458" s="292" t="s">
        <v>214</v>
      </c>
      <c r="F1458" s="405">
        <v>15484</v>
      </c>
      <c r="G1458" s="292" t="s">
        <v>213</v>
      </c>
      <c r="I1458" s="292" t="s">
        <v>49</v>
      </c>
      <c r="J1458" s="481" t="s">
        <v>614</v>
      </c>
      <c r="K1458" s="481" t="s">
        <v>614</v>
      </c>
      <c r="L1458" s="292" t="s">
        <v>213</v>
      </c>
    </row>
    <row r="1459" spans="1:12">
      <c r="A1459" s="292" t="s">
        <v>49</v>
      </c>
      <c r="B1459" s="405">
        <v>14732</v>
      </c>
      <c r="C1459" s="292" t="s">
        <v>213</v>
      </c>
      <c r="E1459" s="292" t="s">
        <v>214</v>
      </c>
      <c r="F1459" s="405">
        <v>15490</v>
      </c>
      <c r="G1459" s="292" t="s">
        <v>213</v>
      </c>
      <c r="I1459" s="292" t="s">
        <v>49</v>
      </c>
      <c r="J1459" s="481" t="s">
        <v>2421</v>
      </c>
      <c r="K1459" s="481" t="s">
        <v>2421</v>
      </c>
      <c r="L1459" s="292" t="s">
        <v>213</v>
      </c>
    </row>
    <row r="1460" spans="1:12">
      <c r="A1460" s="292" t="s">
        <v>49</v>
      </c>
      <c r="B1460" s="405">
        <v>15020</v>
      </c>
      <c r="C1460" s="292" t="s">
        <v>213</v>
      </c>
      <c r="E1460" s="292" t="s">
        <v>214</v>
      </c>
      <c r="F1460" s="405">
        <v>15501</v>
      </c>
      <c r="G1460" s="292" t="s">
        <v>213</v>
      </c>
      <c r="I1460" s="292" t="s">
        <v>49</v>
      </c>
      <c r="J1460" s="481" t="s">
        <v>615</v>
      </c>
      <c r="K1460" s="481" t="s">
        <v>615</v>
      </c>
      <c r="L1460" s="292" t="s">
        <v>213</v>
      </c>
    </row>
    <row r="1461" spans="1:12">
      <c r="A1461" s="292" t="s">
        <v>49</v>
      </c>
      <c r="B1461" s="405">
        <v>15366</v>
      </c>
      <c r="C1461" s="292" t="s">
        <v>213</v>
      </c>
      <c r="E1461" s="292" t="s">
        <v>214</v>
      </c>
      <c r="F1461" s="405">
        <v>15520</v>
      </c>
      <c r="G1461" s="292" t="s">
        <v>213</v>
      </c>
      <c r="I1461" s="292" t="s">
        <v>49</v>
      </c>
      <c r="J1461" s="481" t="s">
        <v>2422</v>
      </c>
      <c r="K1461" s="481" t="s">
        <v>2423</v>
      </c>
      <c r="L1461" s="292" t="s">
        <v>213</v>
      </c>
    </row>
    <row r="1462" spans="1:12">
      <c r="A1462" s="292" t="s">
        <v>49</v>
      </c>
      <c r="B1462" s="405">
        <v>15478</v>
      </c>
      <c r="C1462" s="292" t="s">
        <v>213</v>
      </c>
      <c r="E1462" s="292" t="s">
        <v>214</v>
      </c>
      <c r="F1462" s="405">
        <v>15521</v>
      </c>
      <c r="G1462" s="292" t="s">
        <v>213</v>
      </c>
      <c r="I1462" s="292" t="s">
        <v>49</v>
      </c>
      <c r="J1462" s="481" t="s">
        <v>2424</v>
      </c>
      <c r="K1462" s="481" t="s">
        <v>2425</v>
      </c>
      <c r="L1462" s="292" t="s">
        <v>213</v>
      </c>
    </row>
    <row r="1463" spans="1:12">
      <c r="A1463" s="292" t="s">
        <v>49</v>
      </c>
      <c r="B1463" s="405">
        <v>15684</v>
      </c>
      <c r="C1463" s="292" t="s">
        <v>213</v>
      </c>
      <c r="E1463" s="292" t="s">
        <v>214</v>
      </c>
      <c r="F1463" s="405">
        <v>15522</v>
      </c>
      <c r="G1463" s="292" t="s">
        <v>213</v>
      </c>
      <c r="I1463" s="292" t="s">
        <v>49</v>
      </c>
      <c r="J1463" s="481" t="s">
        <v>2426</v>
      </c>
      <c r="K1463" s="481" t="s">
        <v>2426</v>
      </c>
      <c r="L1463" s="292" t="s">
        <v>213</v>
      </c>
    </row>
    <row r="1464" spans="1:12">
      <c r="A1464" s="292" t="s">
        <v>49</v>
      </c>
      <c r="B1464" s="405">
        <v>15906</v>
      </c>
      <c r="C1464" s="292" t="s">
        <v>213</v>
      </c>
      <c r="E1464" s="292" t="s">
        <v>214</v>
      </c>
      <c r="F1464" s="405">
        <v>15537</v>
      </c>
      <c r="G1464" s="292" t="s">
        <v>213</v>
      </c>
      <c r="I1464" s="292" t="s">
        <v>49</v>
      </c>
      <c r="J1464" s="481" t="s">
        <v>2427</v>
      </c>
      <c r="K1464" s="481" t="s">
        <v>2428</v>
      </c>
      <c r="L1464" s="292" t="s">
        <v>213</v>
      </c>
    </row>
    <row r="1465" spans="1:12">
      <c r="A1465" s="292" t="s">
        <v>49</v>
      </c>
      <c r="B1465" s="405">
        <v>16112</v>
      </c>
      <c r="C1465" s="292" t="s">
        <v>213</v>
      </c>
      <c r="E1465" s="292" t="s">
        <v>214</v>
      </c>
      <c r="F1465" s="405">
        <v>15539</v>
      </c>
      <c r="G1465" s="292" t="s">
        <v>213</v>
      </c>
      <c r="I1465" s="292" t="s">
        <v>49</v>
      </c>
      <c r="J1465" s="481" t="s">
        <v>2429</v>
      </c>
      <c r="K1465" s="481" t="s">
        <v>2429</v>
      </c>
      <c r="L1465" s="292" t="s">
        <v>213</v>
      </c>
    </row>
    <row r="1466" spans="1:12">
      <c r="A1466" s="292" t="s">
        <v>49</v>
      </c>
      <c r="B1466" s="405">
        <v>16327</v>
      </c>
      <c r="C1466" s="292" t="s">
        <v>213</v>
      </c>
      <c r="E1466" s="292" t="s">
        <v>214</v>
      </c>
      <c r="F1466" s="405">
        <v>15541</v>
      </c>
      <c r="G1466" s="292" t="s">
        <v>213</v>
      </c>
      <c r="I1466" s="292" t="s">
        <v>49</v>
      </c>
      <c r="J1466" s="481" t="s">
        <v>2430</v>
      </c>
      <c r="K1466" s="481" t="s">
        <v>2431</v>
      </c>
      <c r="L1466" s="292" t="s">
        <v>213</v>
      </c>
    </row>
    <row r="1467" spans="1:12">
      <c r="A1467" s="292" t="s">
        <v>49</v>
      </c>
      <c r="B1467" s="405">
        <v>16640</v>
      </c>
      <c r="C1467" s="292" t="s">
        <v>213</v>
      </c>
      <c r="E1467" s="292" t="s">
        <v>214</v>
      </c>
      <c r="F1467" s="405">
        <v>15546</v>
      </c>
      <c r="G1467" s="292" t="s">
        <v>213</v>
      </c>
      <c r="I1467" s="292" t="s">
        <v>49</v>
      </c>
      <c r="J1467" s="481" t="s">
        <v>2432</v>
      </c>
      <c r="K1467" s="481" t="s">
        <v>2433</v>
      </c>
      <c r="L1467" s="292" t="s">
        <v>213</v>
      </c>
    </row>
    <row r="1468" spans="1:12">
      <c r="A1468" s="292" t="s">
        <v>49</v>
      </c>
      <c r="B1468" s="405">
        <v>17020</v>
      </c>
      <c r="C1468" s="292" t="s">
        <v>213</v>
      </c>
      <c r="E1468" s="292" t="s">
        <v>214</v>
      </c>
      <c r="F1468" s="405">
        <v>15548</v>
      </c>
      <c r="G1468" s="292" t="s">
        <v>213</v>
      </c>
      <c r="I1468" s="292" t="s">
        <v>49</v>
      </c>
      <c r="J1468" s="481" t="s">
        <v>2434</v>
      </c>
      <c r="K1468" s="481" t="s">
        <v>2435</v>
      </c>
      <c r="L1468" s="292" t="s">
        <v>213</v>
      </c>
    </row>
    <row r="1469" spans="1:12">
      <c r="A1469" s="292" t="s">
        <v>49</v>
      </c>
      <c r="B1469" s="405">
        <v>17307</v>
      </c>
      <c r="C1469" s="292" t="s">
        <v>213</v>
      </c>
      <c r="E1469" s="292" t="s">
        <v>214</v>
      </c>
      <c r="F1469" s="405">
        <v>15549</v>
      </c>
      <c r="G1469" s="292" t="s">
        <v>213</v>
      </c>
      <c r="I1469" s="292" t="s">
        <v>49</v>
      </c>
      <c r="J1469" s="481" t="s">
        <v>2436</v>
      </c>
      <c r="K1469" s="481" t="s">
        <v>2437</v>
      </c>
      <c r="L1469" s="292" t="s">
        <v>213</v>
      </c>
    </row>
    <row r="1470" spans="1:12">
      <c r="A1470" s="292" t="s">
        <v>49</v>
      </c>
      <c r="B1470" s="405">
        <v>17578</v>
      </c>
      <c r="C1470" s="292" t="s">
        <v>213</v>
      </c>
      <c r="E1470" s="292" t="s">
        <v>214</v>
      </c>
      <c r="F1470" s="405">
        <v>15553</v>
      </c>
      <c r="G1470" s="292" t="s">
        <v>213</v>
      </c>
      <c r="I1470" s="292" t="s">
        <v>49</v>
      </c>
      <c r="J1470" s="481" t="s">
        <v>2438</v>
      </c>
      <c r="K1470" s="481" t="s">
        <v>2439</v>
      </c>
      <c r="L1470" s="292" t="s">
        <v>213</v>
      </c>
    </row>
    <row r="1471" spans="1:12">
      <c r="A1471" s="292" t="s">
        <v>49</v>
      </c>
      <c r="B1471" s="405">
        <v>17856</v>
      </c>
      <c r="C1471" s="292" t="s">
        <v>213</v>
      </c>
      <c r="E1471" s="292" t="s">
        <v>214</v>
      </c>
      <c r="F1471" s="405">
        <v>15554</v>
      </c>
      <c r="G1471" s="292" t="s">
        <v>213</v>
      </c>
      <c r="I1471" s="292" t="s">
        <v>49</v>
      </c>
      <c r="J1471" s="481" t="s">
        <v>2440</v>
      </c>
      <c r="K1471" s="481" t="s">
        <v>2440</v>
      </c>
      <c r="L1471" s="292" t="s">
        <v>213</v>
      </c>
    </row>
    <row r="1472" spans="1:12">
      <c r="A1472" s="292" t="s">
        <v>49</v>
      </c>
      <c r="B1472" s="405">
        <v>14126</v>
      </c>
      <c r="C1472" s="292" t="s">
        <v>213</v>
      </c>
      <c r="E1472" s="292" t="s">
        <v>214</v>
      </c>
      <c r="F1472" s="405">
        <v>15555</v>
      </c>
      <c r="G1472" s="292" t="s">
        <v>213</v>
      </c>
      <c r="I1472" s="292" t="s">
        <v>49</v>
      </c>
      <c r="J1472" s="481" t="s">
        <v>2441</v>
      </c>
      <c r="K1472" s="481" t="s">
        <v>2442</v>
      </c>
      <c r="L1472" s="292" t="s">
        <v>213</v>
      </c>
    </row>
    <row r="1473" spans="1:12">
      <c r="A1473" s="292" t="s">
        <v>49</v>
      </c>
      <c r="B1473" s="405">
        <v>14479</v>
      </c>
      <c r="C1473" s="292" t="s">
        <v>213</v>
      </c>
      <c r="E1473" s="292" t="s">
        <v>214</v>
      </c>
      <c r="F1473" s="405">
        <v>15562</v>
      </c>
      <c r="G1473" s="292" t="s">
        <v>213</v>
      </c>
      <c r="I1473" s="292" t="s">
        <v>49</v>
      </c>
      <c r="J1473" s="481" t="s">
        <v>2443</v>
      </c>
      <c r="K1473" s="481" t="s">
        <v>2444</v>
      </c>
      <c r="L1473" s="292" t="s">
        <v>213</v>
      </c>
    </row>
    <row r="1474" spans="1:12">
      <c r="A1474" s="292" t="s">
        <v>49</v>
      </c>
      <c r="B1474" s="405">
        <v>14733</v>
      </c>
      <c r="C1474" s="292" t="s">
        <v>213</v>
      </c>
      <c r="E1474" s="292" t="s">
        <v>214</v>
      </c>
      <c r="F1474" s="405">
        <v>15565</v>
      </c>
      <c r="G1474" s="292" t="s">
        <v>213</v>
      </c>
      <c r="I1474" s="292" t="s">
        <v>49</v>
      </c>
      <c r="J1474" s="481" t="s">
        <v>2445</v>
      </c>
      <c r="K1474" s="481" t="s">
        <v>2446</v>
      </c>
      <c r="L1474" s="292" t="s">
        <v>213</v>
      </c>
    </row>
    <row r="1475" spans="1:12">
      <c r="A1475" s="292" t="s">
        <v>49</v>
      </c>
      <c r="B1475" s="405">
        <v>15026</v>
      </c>
      <c r="C1475" s="292" t="s">
        <v>213</v>
      </c>
      <c r="E1475" s="292" t="s">
        <v>214</v>
      </c>
      <c r="F1475" s="405">
        <v>15610</v>
      </c>
      <c r="G1475" s="292" t="s">
        <v>213</v>
      </c>
      <c r="I1475" s="292" t="s">
        <v>49</v>
      </c>
      <c r="J1475" s="481" t="s">
        <v>2447</v>
      </c>
      <c r="K1475" s="481" t="s">
        <v>2448</v>
      </c>
      <c r="L1475" s="292" t="s">
        <v>213</v>
      </c>
    </row>
    <row r="1476" spans="1:12">
      <c r="A1476" s="292" t="s">
        <v>49</v>
      </c>
      <c r="B1476" s="405">
        <v>15368</v>
      </c>
      <c r="C1476" s="292" t="s">
        <v>213</v>
      </c>
      <c r="E1476" s="292" t="s">
        <v>214</v>
      </c>
      <c r="F1476" s="405">
        <v>15612</v>
      </c>
      <c r="G1476" s="292" t="s">
        <v>213</v>
      </c>
      <c r="I1476" s="292" t="s">
        <v>49</v>
      </c>
      <c r="J1476" s="481" t="s">
        <v>2449</v>
      </c>
      <c r="K1476" s="481" t="s">
        <v>2449</v>
      </c>
      <c r="L1476" s="292" t="s">
        <v>213</v>
      </c>
    </row>
    <row r="1477" spans="1:12">
      <c r="A1477" s="292" t="s">
        <v>49</v>
      </c>
      <c r="B1477" s="405">
        <v>15479</v>
      </c>
      <c r="C1477" s="292" t="s">
        <v>213</v>
      </c>
      <c r="E1477" s="292" t="s">
        <v>214</v>
      </c>
      <c r="F1477" s="405">
        <v>15613</v>
      </c>
      <c r="G1477" s="292" t="s">
        <v>213</v>
      </c>
      <c r="I1477" s="292" t="s">
        <v>49</v>
      </c>
      <c r="J1477" s="481" t="s">
        <v>2450</v>
      </c>
      <c r="K1477" s="481" t="s">
        <v>2451</v>
      </c>
      <c r="L1477" s="292" t="s">
        <v>213</v>
      </c>
    </row>
    <row r="1478" spans="1:12">
      <c r="A1478" s="292" t="s">
        <v>49</v>
      </c>
      <c r="B1478" s="405">
        <v>15688</v>
      </c>
      <c r="C1478" s="292" t="s">
        <v>213</v>
      </c>
      <c r="E1478" s="292" t="s">
        <v>214</v>
      </c>
      <c r="F1478" s="405">
        <v>15617</v>
      </c>
      <c r="G1478" s="292" t="s">
        <v>213</v>
      </c>
      <c r="I1478" s="292" t="s">
        <v>49</v>
      </c>
      <c r="J1478" s="481" t="s">
        <v>2452</v>
      </c>
      <c r="K1478" s="481" t="s">
        <v>2452</v>
      </c>
      <c r="L1478" s="292" t="s">
        <v>213</v>
      </c>
    </row>
    <row r="1479" spans="1:12">
      <c r="A1479" s="292" t="s">
        <v>49</v>
      </c>
      <c r="B1479" s="405">
        <v>15909</v>
      </c>
      <c r="C1479" s="292" t="s">
        <v>213</v>
      </c>
      <c r="E1479" s="292" t="s">
        <v>214</v>
      </c>
      <c r="F1479" s="405">
        <v>15618</v>
      </c>
      <c r="G1479" s="292" t="s">
        <v>213</v>
      </c>
      <c r="I1479" s="292" t="s">
        <v>49</v>
      </c>
      <c r="J1479" s="481" t="s">
        <v>2453</v>
      </c>
      <c r="K1479" s="481" t="s">
        <v>2454</v>
      </c>
      <c r="L1479" s="292" t="s">
        <v>213</v>
      </c>
    </row>
    <row r="1480" spans="1:12">
      <c r="A1480" s="292" t="s">
        <v>49</v>
      </c>
      <c r="B1480" s="405">
        <v>16113</v>
      </c>
      <c r="C1480" s="292" t="s">
        <v>213</v>
      </c>
      <c r="E1480" s="292" t="s">
        <v>214</v>
      </c>
      <c r="F1480" s="405">
        <v>15622</v>
      </c>
      <c r="G1480" s="292" t="s">
        <v>213</v>
      </c>
      <c r="I1480" s="292" t="s">
        <v>49</v>
      </c>
      <c r="J1480" s="481" t="s">
        <v>2455</v>
      </c>
      <c r="K1480" s="481" t="s">
        <v>2455</v>
      </c>
      <c r="L1480" s="292" t="s">
        <v>213</v>
      </c>
    </row>
    <row r="1481" spans="1:12">
      <c r="A1481" s="292" t="s">
        <v>49</v>
      </c>
      <c r="B1481" s="405">
        <v>16328</v>
      </c>
      <c r="C1481" s="292" t="s">
        <v>213</v>
      </c>
      <c r="E1481" s="292" t="s">
        <v>214</v>
      </c>
      <c r="F1481" s="405">
        <v>15627</v>
      </c>
      <c r="G1481" s="292" t="s">
        <v>213</v>
      </c>
      <c r="I1481" s="292" t="s">
        <v>49</v>
      </c>
      <c r="J1481" s="481" t="s">
        <v>2456</v>
      </c>
      <c r="K1481" s="481" t="s">
        <v>2457</v>
      </c>
      <c r="L1481" s="292" t="s">
        <v>213</v>
      </c>
    </row>
    <row r="1482" spans="1:12">
      <c r="A1482" s="292" t="s">
        <v>49</v>
      </c>
      <c r="B1482" s="405">
        <v>16641</v>
      </c>
      <c r="C1482" s="292" t="s">
        <v>213</v>
      </c>
      <c r="E1482" s="292" t="s">
        <v>214</v>
      </c>
      <c r="F1482" s="405">
        <v>15628</v>
      </c>
      <c r="G1482" s="292" t="s">
        <v>213</v>
      </c>
      <c r="I1482" s="292" t="s">
        <v>49</v>
      </c>
      <c r="J1482" s="481" t="s">
        <v>2458</v>
      </c>
      <c r="K1482" s="481" t="s">
        <v>2458</v>
      </c>
      <c r="L1482" s="292" t="s">
        <v>213</v>
      </c>
    </row>
    <row r="1483" spans="1:12">
      <c r="A1483" s="292" t="s">
        <v>49</v>
      </c>
      <c r="B1483" s="405">
        <v>17023</v>
      </c>
      <c r="C1483" s="292" t="s">
        <v>213</v>
      </c>
      <c r="E1483" s="292" t="s">
        <v>214</v>
      </c>
      <c r="F1483" s="405">
        <v>15630</v>
      </c>
      <c r="G1483" s="292" t="s">
        <v>213</v>
      </c>
      <c r="I1483" s="292" t="s">
        <v>49</v>
      </c>
      <c r="J1483" s="481" t="s">
        <v>2459</v>
      </c>
      <c r="K1483" s="481" t="s">
        <v>2459</v>
      </c>
      <c r="L1483" s="292" t="s">
        <v>213</v>
      </c>
    </row>
    <row r="1484" spans="1:12">
      <c r="A1484" s="292" t="s">
        <v>49</v>
      </c>
      <c r="B1484" s="405">
        <v>17309</v>
      </c>
      <c r="C1484" s="292" t="s">
        <v>213</v>
      </c>
      <c r="E1484" s="292" t="s">
        <v>214</v>
      </c>
      <c r="F1484" s="405">
        <v>15641</v>
      </c>
      <c r="G1484" s="292" t="s">
        <v>213</v>
      </c>
      <c r="I1484" s="292" t="s">
        <v>49</v>
      </c>
      <c r="J1484" s="481" t="s">
        <v>2460</v>
      </c>
      <c r="K1484" s="481" t="s">
        <v>2461</v>
      </c>
      <c r="L1484" s="292" t="s">
        <v>213</v>
      </c>
    </row>
    <row r="1485" spans="1:12">
      <c r="A1485" s="292" t="s">
        <v>49</v>
      </c>
      <c r="B1485" s="405">
        <v>17579</v>
      </c>
      <c r="C1485" s="292" t="s">
        <v>213</v>
      </c>
      <c r="E1485" s="292" t="s">
        <v>214</v>
      </c>
      <c r="F1485" s="405">
        <v>15646</v>
      </c>
      <c r="G1485" s="292" t="s">
        <v>213</v>
      </c>
      <c r="I1485" s="292" t="s">
        <v>49</v>
      </c>
      <c r="J1485" s="481" t="s">
        <v>2462</v>
      </c>
      <c r="K1485" s="481" t="s">
        <v>639</v>
      </c>
      <c r="L1485" s="292" t="s">
        <v>213</v>
      </c>
    </row>
    <row r="1486" spans="1:12">
      <c r="A1486" s="292" t="s">
        <v>49</v>
      </c>
      <c r="B1486" s="405">
        <v>17857</v>
      </c>
      <c r="C1486" s="292" t="s">
        <v>213</v>
      </c>
      <c r="E1486" s="292" t="s">
        <v>214</v>
      </c>
      <c r="F1486" s="405">
        <v>15656</v>
      </c>
      <c r="G1486" s="292" t="s">
        <v>213</v>
      </c>
      <c r="I1486" s="292" t="s">
        <v>49</v>
      </c>
      <c r="J1486" s="481" t="s">
        <v>2463</v>
      </c>
      <c r="K1486" s="481" t="s">
        <v>2464</v>
      </c>
      <c r="L1486" s="292" t="s">
        <v>213</v>
      </c>
    </row>
    <row r="1487" spans="1:12">
      <c r="A1487" s="292" t="s">
        <v>49</v>
      </c>
      <c r="B1487" s="405">
        <v>14129</v>
      </c>
      <c r="C1487" s="292" t="s">
        <v>213</v>
      </c>
      <c r="E1487" s="292" t="s">
        <v>214</v>
      </c>
      <c r="F1487" s="405">
        <v>15658</v>
      </c>
      <c r="G1487" s="292" t="s">
        <v>213</v>
      </c>
      <c r="I1487" s="292" t="s">
        <v>49</v>
      </c>
      <c r="J1487" s="481" t="s">
        <v>2465</v>
      </c>
      <c r="K1487" s="481" t="s">
        <v>2466</v>
      </c>
      <c r="L1487" s="292" t="s">
        <v>213</v>
      </c>
    </row>
    <row r="1488" spans="1:12">
      <c r="A1488" s="292" t="s">
        <v>49</v>
      </c>
      <c r="B1488" s="405">
        <v>14480</v>
      </c>
      <c r="C1488" s="292" t="s">
        <v>213</v>
      </c>
      <c r="E1488" s="292" t="s">
        <v>214</v>
      </c>
      <c r="F1488" s="405">
        <v>15670</v>
      </c>
      <c r="G1488" s="292" t="s">
        <v>213</v>
      </c>
      <c r="I1488" s="292" t="s">
        <v>49</v>
      </c>
      <c r="J1488" s="481" t="s">
        <v>2467</v>
      </c>
      <c r="K1488" s="481" t="s">
        <v>2468</v>
      </c>
      <c r="L1488" s="292" t="s">
        <v>213</v>
      </c>
    </row>
    <row r="1489" spans="1:12">
      <c r="A1489" s="292" t="s">
        <v>49</v>
      </c>
      <c r="B1489" s="405">
        <v>14745</v>
      </c>
      <c r="C1489" s="292" t="s">
        <v>213</v>
      </c>
      <c r="E1489" s="292" t="s">
        <v>214</v>
      </c>
      <c r="F1489" s="405">
        <v>15671</v>
      </c>
      <c r="G1489" s="292" t="s">
        <v>213</v>
      </c>
      <c r="I1489" s="292" t="s">
        <v>49</v>
      </c>
      <c r="J1489" s="481" t="s">
        <v>2469</v>
      </c>
      <c r="K1489" s="481" t="s">
        <v>2470</v>
      </c>
      <c r="L1489" s="292" t="s">
        <v>213</v>
      </c>
    </row>
    <row r="1490" spans="1:12">
      <c r="A1490" s="292" t="s">
        <v>49</v>
      </c>
      <c r="B1490" s="405">
        <v>15030</v>
      </c>
      <c r="C1490" s="292" t="s">
        <v>213</v>
      </c>
      <c r="E1490" s="292" t="s">
        <v>214</v>
      </c>
      <c r="F1490" s="405">
        <v>15679</v>
      </c>
      <c r="G1490" s="292" t="s">
        <v>213</v>
      </c>
      <c r="I1490" s="292" t="s">
        <v>49</v>
      </c>
      <c r="J1490" s="481" t="s">
        <v>2471</v>
      </c>
      <c r="K1490" s="481" t="s">
        <v>2471</v>
      </c>
      <c r="L1490" s="292" t="s">
        <v>213</v>
      </c>
    </row>
    <row r="1491" spans="1:12">
      <c r="A1491" s="292" t="s">
        <v>49</v>
      </c>
      <c r="B1491" s="405">
        <v>15370</v>
      </c>
      <c r="C1491" s="292" t="s">
        <v>213</v>
      </c>
      <c r="E1491" s="292" t="s">
        <v>214</v>
      </c>
      <c r="F1491" s="405">
        <v>15680</v>
      </c>
      <c r="G1491" s="292" t="s">
        <v>213</v>
      </c>
      <c r="I1491" s="292" t="s">
        <v>49</v>
      </c>
      <c r="J1491" s="481" t="s">
        <v>2472</v>
      </c>
      <c r="K1491" s="481" t="s">
        <v>2473</v>
      </c>
      <c r="L1491" s="292" t="s">
        <v>213</v>
      </c>
    </row>
    <row r="1492" spans="1:12">
      <c r="A1492" s="292" t="s">
        <v>49</v>
      </c>
      <c r="B1492" s="405">
        <v>15480</v>
      </c>
      <c r="C1492" s="292" t="s">
        <v>213</v>
      </c>
      <c r="E1492" s="292" t="s">
        <v>214</v>
      </c>
      <c r="F1492" s="405">
        <v>15681</v>
      </c>
      <c r="G1492" s="292" t="s">
        <v>213</v>
      </c>
      <c r="I1492" s="292" t="s">
        <v>49</v>
      </c>
      <c r="J1492" s="481" t="s">
        <v>2474</v>
      </c>
      <c r="K1492" s="481" t="s">
        <v>2475</v>
      </c>
      <c r="L1492" s="292" t="s">
        <v>213</v>
      </c>
    </row>
    <row r="1493" spans="1:12">
      <c r="A1493" s="292" t="s">
        <v>49</v>
      </c>
      <c r="B1493" s="405">
        <v>15698</v>
      </c>
      <c r="C1493" s="292" t="s">
        <v>213</v>
      </c>
      <c r="E1493" s="292" t="s">
        <v>214</v>
      </c>
      <c r="F1493" s="405">
        <v>15682</v>
      </c>
      <c r="G1493" s="292" t="s">
        <v>213</v>
      </c>
      <c r="I1493" s="292" t="s">
        <v>49</v>
      </c>
      <c r="J1493" s="481" t="s">
        <v>676</v>
      </c>
      <c r="K1493" s="481" t="s">
        <v>676</v>
      </c>
      <c r="L1493" s="292" t="s">
        <v>213</v>
      </c>
    </row>
    <row r="1494" spans="1:12">
      <c r="A1494" s="292" t="s">
        <v>49</v>
      </c>
      <c r="B1494" s="405">
        <v>15920</v>
      </c>
      <c r="C1494" s="292" t="s">
        <v>213</v>
      </c>
      <c r="E1494" s="292" t="s">
        <v>214</v>
      </c>
      <c r="F1494" s="405">
        <v>15684</v>
      </c>
      <c r="G1494" s="292" t="s">
        <v>213</v>
      </c>
      <c r="I1494" s="292" t="s">
        <v>49</v>
      </c>
      <c r="J1494" s="481" t="s">
        <v>677</v>
      </c>
      <c r="K1494" s="481" t="s">
        <v>679</v>
      </c>
      <c r="L1494" s="292" t="s">
        <v>213</v>
      </c>
    </row>
    <row r="1495" spans="1:12">
      <c r="A1495" s="292" t="s">
        <v>49</v>
      </c>
      <c r="B1495" s="405">
        <v>16116</v>
      </c>
      <c r="C1495" s="292" t="s">
        <v>213</v>
      </c>
      <c r="E1495" s="292" t="s">
        <v>214</v>
      </c>
      <c r="F1495" s="405">
        <v>15688</v>
      </c>
      <c r="G1495" s="292" t="s">
        <v>213</v>
      </c>
      <c r="I1495" s="292" t="s">
        <v>49</v>
      </c>
      <c r="J1495" s="481" t="s">
        <v>680</v>
      </c>
      <c r="K1495" s="481" t="s">
        <v>680</v>
      </c>
      <c r="L1495" s="292" t="s">
        <v>213</v>
      </c>
    </row>
    <row r="1496" spans="1:12">
      <c r="A1496" s="292" t="s">
        <v>49</v>
      </c>
      <c r="B1496" s="405">
        <v>16331</v>
      </c>
      <c r="C1496" s="292" t="s">
        <v>213</v>
      </c>
      <c r="E1496" s="292" t="s">
        <v>214</v>
      </c>
      <c r="F1496" s="405">
        <v>15698</v>
      </c>
      <c r="G1496" s="292" t="s">
        <v>213</v>
      </c>
      <c r="I1496" s="292" t="s">
        <v>49</v>
      </c>
      <c r="J1496" s="481" t="s">
        <v>681</v>
      </c>
      <c r="K1496" s="481" t="s">
        <v>685</v>
      </c>
      <c r="L1496" s="292" t="s">
        <v>213</v>
      </c>
    </row>
    <row r="1497" spans="1:12">
      <c r="A1497" s="292" t="s">
        <v>49</v>
      </c>
      <c r="B1497" s="405">
        <v>16646</v>
      </c>
      <c r="C1497" s="292" t="s">
        <v>213</v>
      </c>
      <c r="E1497" s="292" t="s">
        <v>214</v>
      </c>
      <c r="F1497" s="405">
        <v>15710</v>
      </c>
      <c r="G1497" s="292" t="s">
        <v>213</v>
      </c>
      <c r="I1497" s="292" t="s">
        <v>49</v>
      </c>
      <c r="J1497" s="481" t="s">
        <v>686</v>
      </c>
      <c r="K1497" s="481" t="s">
        <v>686</v>
      </c>
      <c r="L1497" s="292" t="s">
        <v>213</v>
      </c>
    </row>
    <row r="1498" spans="1:12">
      <c r="A1498" s="292" t="s">
        <v>49</v>
      </c>
      <c r="B1498" s="405">
        <v>17024</v>
      </c>
      <c r="C1498" s="292" t="s">
        <v>213</v>
      </c>
      <c r="E1498" s="292" t="s">
        <v>214</v>
      </c>
      <c r="F1498" s="405">
        <v>15712</v>
      </c>
      <c r="G1498" s="292" t="s">
        <v>213</v>
      </c>
      <c r="I1498" s="292" t="s">
        <v>49</v>
      </c>
      <c r="J1498" s="481" t="s">
        <v>687</v>
      </c>
      <c r="K1498" s="481" t="s">
        <v>688</v>
      </c>
      <c r="L1498" s="292" t="s">
        <v>213</v>
      </c>
    </row>
    <row r="1499" spans="1:12">
      <c r="A1499" s="292" t="s">
        <v>49</v>
      </c>
      <c r="B1499" s="405">
        <v>17314</v>
      </c>
      <c r="C1499" s="292" t="s">
        <v>213</v>
      </c>
      <c r="E1499" s="292" t="s">
        <v>214</v>
      </c>
      <c r="F1499" s="405">
        <v>15714</v>
      </c>
      <c r="G1499" s="292" t="s">
        <v>213</v>
      </c>
      <c r="I1499" s="292" t="s">
        <v>49</v>
      </c>
      <c r="J1499" s="481" t="s">
        <v>689</v>
      </c>
      <c r="K1499" s="481" t="s">
        <v>689</v>
      </c>
      <c r="L1499" s="292" t="s">
        <v>213</v>
      </c>
    </row>
    <row r="1500" spans="1:12">
      <c r="A1500" s="292" t="s">
        <v>49</v>
      </c>
      <c r="B1500" s="405">
        <v>17581</v>
      </c>
      <c r="C1500" s="292" t="s">
        <v>213</v>
      </c>
      <c r="E1500" s="292" t="s">
        <v>214</v>
      </c>
      <c r="F1500" s="405">
        <v>15717</v>
      </c>
      <c r="G1500" s="292" t="s">
        <v>213</v>
      </c>
      <c r="I1500" s="292" t="s">
        <v>49</v>
      </c>
      <c r="J1500" s="481" t="s">
        <v>2476</v>
      </c>
      <c r="K1500" s="481" t="s">
        <v>2476</v>
      </c>
      <c r="L1500" s="292" t="s">
        <v>213</v>
      </c>
    </row>
    <row r="1501" spans="1:12">
      <c r="A1501" s="292" t="s">
        <v>49</v>
      </c>
      <c r="B1501" s="405">
        <v>17858</v>
      </c>
      <c r="C1501" s="292" t="s">
        <v>213</v>
      </c>
      <c r="E1501" s="292" t="s">
        <v>214</v>
      </c>
      <c r="F1501" s="405">
        <v>15721</v>
      </c>
      <c r="G1501" s="292" t="s">
        <v>213</v>
      </c>
      <c r="I1501" s="292" t="s">
        <v>49</v>
      </c>
      <c r="J1501" s="481" t="s">
        <v>690</v>
      </c>
      <c r="K1501" s="481" t="s">
        <v>690</v>
      </c>
      <c r="L1501" s="292" t="s">
        <v>213</v>
      </c>
    </row>
    <row r="1502" spans="1:12">
      <c r="A1502" s="292" t="s">
        <v>49</v>
      </c>
      <c r="B1502" s="405">
        <v>14131</v>
      </c>
      <c r="C1502" s="292" t="s">
        <v>213</v>
      </c>
      <c r="E1502" s="292" t="s">
        <v>214</v>
      </c>
      <c r="F1502" s="405">
        <v>15722</v>
      </c>
      <c r="G1502" s="292" t="s">
        <v>213</v>
      </c>
      <c r="I1502" s="292" t="s">
        <v>49</v>
      </c>
      <c r="J1502" s="481" t="s">
        <v>691</v>
      </c>
      <c r="K1502" s="481" t="s">
        <v>692</v>
      </c>
      <c r="L1502" s="292" t="s">
        <v>213</v>
      </c>
    </row>
    <row r="1503" spans="1:12">
      <c r="A1503" s="292" t="s">
        <v>49</v>
      </c>
      <c r="B1503" s="405">
        <v>14482</v>
      </c>
      <c r="C1503" s="292" t="s">
        <v>213</v>
      </c>
      <c r="E1503" s="292" t="s">
        <v>214</v>
      </c>
      <c r="F1503" s="405">
        <v>15723</v>
      </c>
      <c r="G1503" s="292" t="s">
        <v>213</v>
      </c>
      <c r="I1503" s="292" t="s">
        <v>49</v>
      </c>
      <c r="J1503" s="481" t="s">
        <v>693</v>
      </c>
      <c r="K1503" s="481" t="s">
        <v>693</v>
      </c>
      <c r="L1503" s="292" t="s">
        <v>213</v>
      </c>
    </row>
    <row r="1504" spans="1:12">
      <c r="A1504" s="292" t="s">
        <v>49</v>
      </c>
      <c r="B1504" s="405">
        <v>14752</v>
      </c>
      <c r="C1504" s="292" t="s">
        <v>213</v>
      </c>
      <c r="E1504" s="292" t="s">
        <v>214</v>
      </c>
      <c r="F1504" s="405">
        <v>15728</v>
      </c>
      <c r="G1504" s="292" t="s">
        <v>213</v>
      </c>
      <c r="I1504" s="292" t="s">
        <v>49</v>
      </c>
      <c r="J1504" s="481" t="s">
        <v>2477</v>
      </c>
      <c r="K1504" s="481" t="s">
        <v>731</v>
      </c>
      <c r="L1504" s="292" t="s">
        <v>213</v>
      </c>
    </row>
    <row r="1505" spans="1:12">
      <c r="A1505" s="292" t="s">
        <v>49</v>
      </c>
      <c r="B1505" s="405">
        <v>15031</v>
      </c>
      <c r="C1505" s="292" t="s">
        <v>213</v>
      </c>
      <c r="E1505" s="292" t="s">
        <v>214</v>
      </c>
      <c r="F1505" s="405">
        <v>15730</v>
      </c>
      <c r="G1505" s="292" t="s">
        <v>213</v>
      </c>
      <c r="I1505" s="292" t="s">
        <v>49</v>
      </c>
      <c r="J1505" s="481" t="s">
        <v>732</v>
      </c>
      <c r="K1505" s="481" t="s">
        <v>732</v>
      </c>
      <c r="L1505" s="292" t="s">
        <v>213</v>
      </c>
    </row>
    <row r="1506" spans="1:12">
      <c r="A1506" s="292" t="s">
        <v>49</v>
      </c>
      <c r="B1506" s="405">
        <v>15379</v>
      </c>
      <c r="C1506" s="292" t="s">
        <v>213</v>
      </c>
      <c r="E1506" s="292" t="s">
        <v>214</v>
      </c>
      <c r="F1506" s="405">
        <v>15731</v>
      </c>
      <c r="G1506" s="292" t="s">
        <v>213</v>
      </c>
      <c r="I1506" s="292" t="s">
        <v>49</v>
      </c>
      <c r="J1506" s="481" t="s">
        <v>733</v>
      </c>
      <c r="K1506" s="481" t="s">
        <v>2478</v>
      </c>
      <c r="L1506" s="292" t="s">
        <v>213</v>
      </c>
    </row>
    <row r="1507" spans="1:12">
      <c r="A1507" s="292" t="s">
        <v>49</v>
      </c>
      <c r="B1507" s="405">
        <v>15482</v>
      </c>
      <c r="C1507" s="292" t="s">
        <v>213</v>
      </c>
      <c r="E1507" s="292" t="s">
        <v>214</v>
      </c>
      <c r="F1507" s="405">
        <v>15734</v>
      </c>
      <c r="G1507" s="292" t="s">
        <v>213</v>
      </c>
      <c r="I1507" s="292" t="s">
        <v>49</v>
      </c>
      <c r="J1507" s="481" t="s">
        <v>739</v>
      </c>
      <c r="K1507" s="481" t="s">
        <v>739</v>
      </c>
      <c r="L1507" s="292" t="s">
        <v>213</v>
      </c>
    </row>
    <row r="1508" spans="1:12">
      <c r="A1508" s="292" t="s">
        <v>49</v>
      </c>
      <c r="B1508" s="405">
        <v>15710</v>
      </c>
      <c r="C1508" s="292" t="s">
        <v>213</v>
      </c>
      <c r="E1508" s="292" t="s">
        <v>214</v>
      </c>
      <c r="F1508" s="405">
        <v>15738</v>
      </c>
      <c r="G1508" s="292" t="s">
        <v>213</v>
      </c>
      <c r="I1508" s="292" t="s">
        <v>49</v>
      </c>
      <c r="J1508" s="481" t="s">
        <v>740</v>
      </c>
      <c r="K1508" s="481" t="s">
        <v>751</v>
      </c>
      <c r="L1508" s="292" t="s">
        <v>213</v>
      </c>
    </row>
    <row r="1509" spans="1:12">
      <c r="A1509" s="292" t="s">
        <v>49</v>
      </c>
      <c r="B1509" s="405">
        <v>15922</v>
      </c>
      <c r="C1509" s="292" t="s">
        <v>213</v>
      </c>
      <c r="E1509" s="292" t="s">
        <v>214</v>
      </c>
      <c r="F1509" s="405">
        <v>15739</v>
      </c>
      <c r="G1509" s="292" t="s">
        <v>213</v>
      </c>
      <c r="I1509" s="292" t="s">
        <v>49</v>
      </c>
      <c r="J1509" s="481" t="s">
        <v>2479</v>
      </c>
      <c r="K1509" s="481" t="s">
        <v>2480</v>
      </c>
      <c r="L1509" s="292" t="s">
        <v>213</v>
      </c>
    </row>
    <row r="1510" spans="1:12">
      <c r="A1510" s="292" t="s">
        <v>49</v>
      </c>
      <c r="B1510" s="405">
        <v>16117</v>
      </c>
      <c r="C1510" s="292" t="s">
        <v>213</v>
      </c>
      <c r="E1510" s="292" t="s">
        <v>214</v>
      </c>
      <c r="F1510" s="405">
        <v>15741</v>
      </c>
      <c r="G1510" s="292" t="s">
        <v>213</v>
      </c>
      <c r="I1510" s="292" t="s">
        <v>49</v>
      </c>
      <c r="J1510" s="481" t="s">
        <v>752</v>
      </c>
      <c r="K1510" s="481" t="s">
        <v>752</v>
      </c>
      <c r="L1510" s="292" t="s">
        <v>213</v>
      </c>
    </row>
    <row r="1511" spans="1:12">
      <c r="A1511" s="292" t="s">
        <v>49</v>
      </c>
      <c r="B1511" s="405">
        <v>16333</v>
      </c>
      <c r="C1511" s="292" t="s">
        <v>213</v>
      </c>
      <c r="E1511" s="292" t="s">
        <v>214</v>
      </c>
      <c r="F1511" s="405">
        <v>15748</v>
      </c>
      <c r="G1511" s="292" t="s">
        <v>213</v>
      </c>
      <c r="I1511" s="292" t="s">
        <v>49</v>
      </c>
      <c r="J1511" s="481" t="s">
        <v>2481</v>
      </c>
      <c r="K1511" s="481" t="s">
        <v>2481</v>
      </c>
      <c r="L1511" s="292" t="s">
        <v>213</v>
      </c>
    </row>
    <row r="1512" spans="1:12">
      <c r="A1512" s="292" t="s">
        <v>49</v>
      </c>
      <c r="B1512" s="405">
        <v>16654</v>
      </c>
      <c r="C1512" s="292" t="s">
        <v>213</v>
      </c>
      <c r="E1512" s="292" t="s">
        <v>214</v>
      </c>
      <c r="F1512" s="405">
        <v>15750</v>
      </c>
      <c r="G1512" s="292" t="s">
        <v>213</v>
      </c>
      <c r="I1512" s="292" t="s">
        <v>49</v>
      </c>
      <c r="J1512" s="481" t="s">
        <v>754</v>
      </c>
      <c r="K1512" s="481" t="s">
        <v>754</v>
      </c>
      <c r="L1512" s="292" t="s">
        <v>213</v>
      </c>
    </row>
    <row r="1513" spans="1:12">
      <c r="A1513" s="292" t="s">
        <v>49</v>
      </c>
      <c r="B1513" s="405">
        <v>17026</v>
      </c>
      <c r="C1513" s="292" t="s">
        <v>213</v>
      </c>
      <c r="E1513" s="292" t="s">
        <v>214</v>
      </c>
      <c r="F1513" s="405">
        <v>15752</v>
      </c>
      <c r="G1513" s="292" t="s">
        <v>213</v>
      </c>
      <c r="I1513" s="292" t="s">
        <v>49</v>
      </c>
      <c r="J1513" s="481" t="s">
        <v>755</v>
      </c>
      <c r="K1513" s="481" t="s">
        <v>757</v>
      </c>
      <c r="L1513" s="292" t="s">
        <v>213</v>
      </c>
    </row>
    <row r="1514" spans="1:12">
      <c r="A1514" s="292" t="s">
        <v>49</v>
      </c>
      <c r="B1514" s="405">
        <v>17315</v>
      </c>
      <c r="C1514" s="292" t="s">
        <v>213</v>
      </c>
      <c r="E1514" s="292" t="s">
        <v>214</v>
      </c>
      <c r="F1514" s="405">
        <v>15754</v>
      </c>
      <c r="G1514" s="292" t="s">
        <v>213</v>
      </c>
      <c r="I1514" s="292" t="s">
        <v>49</v>
      </c>
      <c r="J1514" s="481" t="s">
        <v>758</v>
      </c>
      <c r="K1514" s="481" t="s">
        <v>2482</v>
      </c>
      <c r="L1514" s="292" t="s">
        <v>213</v>
      </c>
    </row>
    <row r="1515" spans="1:12">
      <c r="A1515" s="292" t="s">
        <v>49</v>
      </c>
      <c r="B1515" s="405">
        <v>17582</v>
      </c>
      <c r="C1515" s="292" t="s">
        <v>213</v>
      </c>
      <c r="E1515" s="292" t="s">
        <v>214</v>
      </c>
      <c r="F1515" s="405">
        <v>15760</v>
      </c>
      <c r="G1515" s="292" t="s">
        <v>213</v>
      </c>
      <c r="I1515" s="292" t="s">
        <v>49</v>
      </c>
      <c r="J1515" s="481" t="s">
        <v>759</v>
      </c>
      <c r="K1515" s="481" t="s">
        <v>759</v>
      </c>
      <c r="L1515" s="292" t="s">
        <v>213</v>
      </c>
    </row>
    <row r="1516" spans="1:12">
      <c r="A1516" s="292" t="s">
        <v>49</v>
      </c>
      <c r="B1516" s="405">
        <v>17860</v>
      </c>
      <c r="C1516" s="292" t="s">
        <v>213</v>
      </c>
      <c r="E1516" s="292" t="s">
        <v>214</v>
      </c>
      <c r="F1516" s="405">
        <v>15762</v>
      </c>
      <c r="G1516" s="292" t="s">
        <v>213</v>
      </c>
      <c r="I1516" s="292" t="s">
        <v>49</v>
      </c>
      <c r="J1516" s="481" t="s">
        <v>760</v>
      </c>
      <c r="K1516" s="481" t="s">
        <v>761</v>
      </c>
      <c r="L1516" s="292" t="s">
        <v>213</v>
      </c>
    </row>
    <row r="1517" spans="1:12">
      <c r="A1517" s="292" t="s">
        <v>49</v>
      </c>
      <c r="B1517" s="405">
        <v>14132</v>
      </c>
      <c r="C1517" s="292" t="s">
        <v>213</v>
      </c>
      <c r="E1517" s="292" t="s">
        <v>214</v>
      </c>
      <c r="F1517" s="405">
        <v>15764</v>
      </c>
      <c r="G1517" s="292" t="s">
        <v>213</v>
      </c>
      <c r="I1517" s="292" t="s">
        <v>49</v>
      </c>
      <c r="J1517" s="481" t="s">
        <v>762</v>
      </c>
      <c r="K1517" s="481" t="s">
        <v>763</v>
      </c>
      <c r="L1517" s="292" t="s">
        <v>213</v>
      </c>
    </row>
    <row r="1518" spans="1:12">
      <c r="A1518" s="292" t="s">
        <v>49</v>
      </c>
      <c r="B1518" s="405">
        <v>14485</v>
      </c>
      <c r="C1518" s="292" t="s">
        <v>213</v>
      </c>
      <c r="E1518" s="292" t="s">
        <v>214</v>
      </c>
      <c r="F1518" s="405">
        <v>15775</v>
      </c>
      <c r="G1518" s="292" t="s">
        <v>213</v>
      </c>
      <c r="I1518" s="292" t="s">
        <v>49</v>
      </c>
      <c r="J1518" s="481" t="s">
        <v>764</v>
      </c>
      <c r="K1518" s="481" t="s">
        <v>764</v>
      </c>
      <c r="L1518" s="292" t="s">
        <v>213</v>
      </c>
    </row>
    <row r="1519" spans="1:12">
      <c r="A1519" s="292" t="s">
        <v>49</v>
      </c>
      <c r="B1519" s="405">
        <v>14757</v>
      </c>
      <c r="C1519" s="292" t="s">
        <v>213</v>
      </c>
      <c r="E1519" s="292" t="s">
        <v>214</v>
      </c>
      <c r="F1519" s="405">
        <v>15776</v>
      </c>
      <c r="G1519" s="292" t="s">
        <v>213</v>
      </c>
      <c r="I1519" s="292" t="s">
        <v>49</v>
      </c>
      <c r="J1519" s="481" t="s">
        <v>765</v>
      </c>
      <c r="K1519" s="481" t="s">
        <v>2483</v>
      </c>
      <c r="L1519" s="292" t="s">
        <v>213</v>
      </c>
    </row>
    <row r="1520" spans="1:12">
      <c r="A1520" s="292" t="s">
        <v>49</v>
      </c>
      <c r="B1520" s="405">
        <v>15033</v>
      </c>
      <c r="C1520" s="292" t="s">
        <v>213</v>
      </c>
      <c r="E1520" s="292" t="s">
        <v>214</v>
      </c>
      <c r="F1520" s="405">
        <v>15777</v>
      </c>
      <c r="G1520" s="292" t="s">
        <v>213</v>
      </c>
      <c r="I1520" s="292" t="s">
        <v>49</v>
      </c>
      <c r="J1520" s="481" t="s">
        <v>766</v>
      </c>
      <c r="K1520" s="481" t="s">
        <v>768</v>
      </c>
      <c r="L1520" s="292" t="s">
        <v>213</v>
      </c>
    </row>
    <row r="1521" spans="1:12">
      <c r="A1521" s="292" t="s">
        <v>49</v>
      </c>
      <c r="B1521" s="405">
        <v>15413</v>
      </c>
      <c r="C1521" s="292" t="s">
        <v>213</v>
      </c>
      <c r="E1521" s="292" t="s">
        <v>214</v>
      </c>
      <c r="F1521" s="405">
        <v>15783</v>
      </c>
      <c r="G1521" s="292" t="s">
        <v>213</v>
      </c>
      <c r="I1521" s="292" t="s">
        <v>49</v>
      </c>
      <c r="J1521" s="481" t="s">
        <v>769</v>
      </c>
      <c r="K1521" s="481" t="s">
        <v>770</v>
      </c>
      <c r="L1521" s="292" t="s">
        <v>213</v>
      </c>
    </row>
    <row r="1522" spans="1:12">
      <c r="A1522" s="292" t="s">
        <v>49</v>
      </c>
      <c r="B1522" s="405">
        <v>15483</v>
      </c>
      <c r="C1522" s="292" t="s">
        <v>213</v>
      </c>
      <c r="E1522" s="292" t="s">
        <v>214</v>
      </c>
      <c r="F1522" s="405">
        <v>15823</v>
      </c>
      <c r="G1522" s="292" t="s">
        <v>213</v>
      </c>
      <c r="I1522" s="292" t="s">
        <v>49</v>
      </c>
      <c r="J1522" s="481" t="s">
        <v>771</v>
      </c>
      <c r="K1522" s="481" t="s">
        <v>772</v>
      </c>
      <c r="L1522" s="292" t="s">
        <v>213</v>
      </c>
    </row>
    <row r="1523" spans="1:12">
      <c r="A1523" s="292" t="s">
        <v>49</v>
      </c>
      <c r="B1523" s="405">
        <v>15712</v>
      </c>
      <c r="C1523" s="292" t="s">
        <v>213</v>
      </c>
      <c r="E1523" s="292" t="s">
        <v>214</v>
      </c>
      <c r="F1523" s="405">
        <v>15824</v>
      </c>
      <c r="G1523" s="292" t="s">
        <v>213</v>
      </c>
      <c r="I1523" s="292" t="s">
        <v>49</v>
      </c>
      <c r="J1523" s="481" t="s">
        <v>773</v>
      </c>
      <c r="K1523" s="481" t="s">
        <v>773</v>
      </c>
      <c r="L1523" s="292" t="s">
        <v>213</v>
      </c>
    </row>
    <row r="1524" spans="1:12">
      <c r="A1524" s="292" t="s">
        <v>49</v>
      </c>
      <c r="B1524" s="405">
        <v>15927</v>
      </c>
      <c r="C1524" s="292" t="s">
        <v>213</v>
      </c>
      <c r="E1524" s="292" t="s">
        <v>214</v>
      </c>
      <c r="F1524" s="405">
        <v>15825</v>
      </c>
      <c r="G1524" s="292" t="s">
        <v>213</v>
      </c>
      <c r="I1524" s="292" t="s">
        <v>49</v>
      </c>
      <c r="J1524" s="481" t="s">
        <v>774</v>
      </c>
      <c r="K1524" s="481" t="s">
        <v>774</v>
      </c>
      <c r="L1524" s="292" t="s">
        <v>213</v>
      </c>
    </row>
    <row r="1525" spans="1:12">
      <c r="A1525" s="292" t="s">
        <v>49</v>
      </c>
      <c r="B1525" s="405">
        <v>16123</v>
      </c>
      <c r="C1525" s="292" t="s">
        <v>213</v>
      </c>
      <c r="E1525" s="292" t="s">
        <v>214</v>
      </c>
      <c r="F1525" s="405">
        <v>15827</v>
      </c>
      <c r="G1525" s="292" t="s">
        <v>213</v>
      </c>
      <c r="I1525" s="292" t="s">
        <v>49</v>
      </c>
      <c r="J1525" s="481" t="s">
        <v>775</v>
      </c>
      <c r="K1525" s="481" t="s">
        <v>776</v>
      </c>
      <c r="L1525" s="292" t="s">
        <v>213</v>
      </c>
    </row>
    <row r="1526" spans="1:12">
      <c r="A1526" s="292" t="s">
        <v>49</v>
      </c>
      <c r="B1526" s="405">
        <v>16346</v>
      </c>
      <c r="C1526" s="292" t="s">
        <v>213</v>
      </c>
      <c r="E1526" s="292" t="s">
        <v>214</v>
      </c>
      <c r="F1526" s="405">
        <v>15840</v>
      </c>
      <c r="G1526" s="292" t="s">
        <v>213</v>
      </c>
      <c r="I1526" s="292" t="s">
        <v>49</v>
      </c>
      <c r="J1526" s="481" t="s">
        <v>777</v>
      </c>
      <c r="K1526" s="481" t="s">
        <v>778</v>
      </c>
      <c r="L1526" s="292" t="s">
        <v>213</v>
      </c>
    </row>
    <row r="1527" spans="1:12">
      <c r="A1527" s="292" t="s">
        <v>49</v>
      </c>
      <c r="B1527" s="405">
        <v>16659</v>
      </c>
      <c r="C1527" s="292" t="s">
        <v>213</v>
      </c>
      <c r="E1527" s="292" t="s">
        <v>214</v>
      </c>
      <c r="F1527" s="405">
        <v>15841</v>
      </c>
      <c r="G1527" s="292" t="s">
        <v>213</v>
      </c>
      <c r="I1527" s="292" t="s">
        <v>49</v>
      </c>
      <c r="J1527" s="481" t="s">
        <v>779</v>
      </c>
      <c r="K1527" s="481" t="s">
        <v>2484</v>
      </c>
      <c r="L1527" s="292" t="s">
        <v>213</v>
      </c>
    </row>
    <row r="1528" spans="1:12">
      <c r="A1528" s="292" t="s">
        <v>49</v>
      </c>
      <c r="B1528" s="405">
        <v>17028</v>
      </c>
      <c r="C1528" s="292" t="s">
        <v>213</v>
      </c>
      <c r="E1528" s="292" t="s">
        <v>214</v>
      </c>
      <c r="F1528" s="405">
        <v>15845</v>
      </c>
      <c r="G1528" s="292" t="s">
        <v>213</v>
      </c>
      <c r="I1528" s="292" t="s">
        <v>49</v>
      </c>
      <c r="J1528" s="481" t="s">
        <v>2485</v>
      </c>
      <c r="K1528" s="481" t="s">
        <v>2485</v>
      </c>
      <c r="L1528" s="292" t="s">
        <v>213</v>
      </c>
    </row>
    <row r="1529" spans="1:12">
      <c r="A1529" s="292" t="s">
        <v>49</v>
      </c>
      <c r="B1529" s="405">
        <v>17316</v>
      </c>
      <c r="C1529" s="292" t="s">
        <v>213</v>
      </c>
      <c r="E1529" s="292" t="s">
        <v>214</v>
      </c>
      <c r="F1529" s="405">
        <v>15846</v>
      </c>
      <c r="G1529" s="292" t="s">
        <v>213</v>
      </c>
      <c r="I1529" s="292" t="s">
        <v>49</v>
      </c>
      <c r="J1529" s="481" t="s">
        <v>2486</v>
      </c>
      <c r="K1529" s="481" t="s">
        <v>780</v>
      </c>
      <c r="L1529" s="292" t="s">
        <v>213</v>
      </c>
    </row>
    <row r="1530" spans="1:12">
      <c r="A1530" s="292" t="s">
        <v>49</v>
      </c>
      <c r="B1530" s="405">
        <v>17702</v>
      </c>
      <c r="C1530" s="292" t="s">
        <v>213</v>
      </c>
      <c r="E1530" s="292" t="s">
        <v>214</v>
      </c>
      <c r="F1530" s="405">
        <v>15851</v>
      </c>
      <c r="G1530" s="292" t="s">
        <v>213</v>
      </c>
      <c r="I1530" s="292" t="s">
        <v>49</v>
      </c>
      <c r="J1530" s="481" t="s">
        <v>781</v>
      </c>
      <c r="K1530" s="481" t="s">
        <v>793</v>
      </c>
      <c r="L1530" s="292" t="s">
        <v>213</v>
      </c>
    </row>
    <row r="1531" spans="1:12">
      <c r="A1531" s="292" t="s">
        <v>49</v>
      </c>
      <c r="B1531" s="405">
        <v>17864</v>
      </c>
      <c r="C1531" s="292" t="s">
        <v>213</v>
      </c>
      <c r="E1531" s="292" t="s">
        <v>214</v>
      </c>
      <c r="F1531" s="405">
        <v>15853</v>
      </c>
      <c r="G1531" s="292" t="s">
        <v>213</v>
      </c>
      <c r="I1531" s="292" t="s">
        <v>49</v>
      </c>
      <c r="J1531" s="481" t="s">
        <v>2487</v>
      </c>
      <c r="K1531" s="481" t="s">
        <v>2488</v>
      </c>
      <c r="L1531" s="292" t="s">
        <v>213</v>
      </c>
    </row>
    <row r="1532" spans="1:12">
      <c r="A1532" s="292" t="s">
        <v>49</v>
      </c>
      <c r="B1532" s="405">
        <v>14133</v>
      </c>
      <c r="C1532" s="292" t="s">
        <v>213</v>
      </c>
      <c r="E1532" s="292" t="s">
        <v>214</v>
      </c>
      <c r="F1532" s="405">
        <v>15857</v>
      </c>
      <c r="G1532" s="292" t="s">
        <v>213</v>
      </c>
      <c r="I1532" s="292" t="s">
        <v>49</v>
      </c>
      <c r="J1532" s="481" t="s">
        <v>2489</v>
      </c>
      <c r="K1532" s="481" t="s">
        <v>2490</v>
      </c>
      <c r="L1532" s="292" t="s">
        <v>213</v>
      </c>
    </row>
    <row r="1533" spans="1:12">
      <c r="A1533" s="292" t="s">
        <v>49</v>
      </c>
      <c r="B1533" s="405">
        <v>14487</v>
      </c>
      <c r="C1533" s="292" t="s">
        <v>213</v>
      </c>
      <c r="E1533" s="292" t="s">
        <v>214</v>
      </c>
      <c r="F1533" s="405">
        <v>15865</v>
      </c>
      <c r="G1533" s="292" t="s">
        <v>213</v>
      </c>
      <c r="I1533" s="292" t="s">
        <v>49</v>
      </c>
      <c r="J1533" s="481" t="s">
        <v>2491</v>
      </c>
      <c r="K1533" s="481" t="s">
        <v>797</v>
      </c>
      <c r="L1533" s="292" t="s">
        <v>213</v>
      </c>
    </row>
    <row r="1534" spans="1:12">
      <c r="A1534" s="292" t="s">
        <v>49</v>
      </c>
      <c r="B1534" s="405">
        <v>14760</v>
      </c>
      <c r="C1534" s="292" t="s">
        <v>213</v>
      </c>
      <c r="E1534" s="292" t="s">
        <v>214</v>
      </c>
      <c r="F1534" s="405">
        <v>15866</v>
      </c>
      <c r="G1534" s="292" t="s">
        <v>213</v>
      </c>
      <c r="I1534" s="292" t="s">
        <v>49</v>
      </c>
      <c r="J1534" s="481" t="s">
        <v>2492</v>
      </c>
      <c r="K1534" s="481" t="s">
        <v>2493</v>
      </c>
      <c r="L1534" s="292" t="s">
        <v>213</v>
      </c>
    </row>
    <row r="1535" spans="1:12">
      <c r="A1535" s="292" t="s">
        <v>49</v>
      </c>
      <c r="B1535" s="405">
        <v>15037</v>
      </c>
      <c r="C1535" s="292" t="s">
        <v>213</v>
      </c>
      <c r="E1535" s="292" t="s">
        <v>214</v>
      </c>
      <c r="F1535" s="405">
        <v>15906</v>
      </c>
      <c r="G1535" s="292" t="s">
        <v>213</v>
      </c>
      <c r="I1535" s="292" t="s">
        <v>49</v>
      </c>
      <c r="J1535" s="481" t="s">
        <v>2494</v>
      </c>
      <c r="K1535" s="481" t="s">
        <v>2495</v>
      </c>
      <c r="L1535" s="292" t="s">
        <v>213</v>
      </c>
    </row>
    <row r="1536" spans="1:12">
      <c r="A1536" s="292" t="s">
        <v>49</v>
      </c>
      <c r="B1536" s="405">
        <v>15415</v>
      </c>
      <c r="C1536" s="292" t="s">
        <v>213</v>
      </c>
      <c r="E1536" s="292" t="s">
        <v>214</v>
      </c>
      <c r="F1536" s="405">
        <v>15909</v>
      </c>
      <c r="G1536" s="292" t="s">
        <v>213</v>
      </c>
      <c r="I1536" s="292" t="s">
        <v>49</v>
      </c>
      <c r="J1536" s="481" t="s">
        <v>2496</v>
      </c>
      <c r="K1536" s="481" t="s">
        <v>2497</v>
      </c>
      <c r="L1536" s="292" t="s">
        <v>213</v>
      </c>
    </row>
    <row r="1537" spans="1:12">
      <c r="A1537" s="292" t="s">
        <v>49</v>
      </c>
      <c r="B1537" s="405">
        <v>15484</v>
      </c>
      <c r="C1537" s="292" t="s">
        <v>213</v>
      </c>
      <c r="E1537" s="292" t="s">
        <v>214</v>
      </c>
      <c r="F1537" s="405">
        <v>15920</v>
      </c>
      <c r="G1537" s="292" t="s">
        <v>213</v>
      </c>
      <c r="I1537" s="292" t="s">
        <v>49</v>
      </c>
      <c r="J1537" s="481" t="s">
        <v>800</v>
      </c>
      <c r="K1537" s="481" t="s">
        <v>2498</v>
      </c>
      <c r="L1537" s="292" t="s">
        <v>213</v>
      </c>
    </row>
    <row r="1538" spans="1:12">
      <c r="A1538" s="292" t="s">
        <v>49</v>
      </c>
      <c r="B1538" s="405">
        <v>15714</v>
      </c>
      <c r="C1538" s="292" t="s">
        <v>213</v>
      </c>
      <c r="E1538" s="292" t="s">
        <v>214</v>
      </c>
      <c r="F1538" s="405">
        <v>15922</v>
      </c>
      <c r="G1538" s="292" t="s">
        <v>213</v>
      </c>
      <c r="I1538" s="292" t="s">
        <v>49</v>
      </c>
      <c r="J1538" s="481" t="s">
        <v>2499</v>
      </c>
      <c r="K1538" s="481" t="s">
        <v>2499</v>
      </c>
      <c r="L1538" s="292" t="s">
        <v>213</v>
      </c>
    </row>
    <row r="1539" spans="1:12">
      <c r="A1539" s="292" t="s">
        <v>49</v>
      </c>
      <c r="B1539" s="405">
        <v>15928</v>
      </c>
      <c r="C1539" s="292" t="s">
        <v>213</v>
      </c>
      <c r="E1539" s="292" t="s">
        <v>214</v>
      </c>
      <c r="F1539" s="405">
        <v>15927</v>
      </c>
      <c r="G1539" s="292" t="s">
        <v>213</v>
      </c>
      <c r="I1539" s="292" t="s">
        <v>49</v>
      </c>
      <c r="J1539" s="481" t="s">
        <v>2500</v>
      </c>
      <c r="K1539" s="481" t="s">
        <v>2500</v>
      </c>
      <c r="L1539" s="292" t="s">
        <v>213</v>
      </c>
    </row>
    <row r="1540" spans="1:12">
      <c r="A1540" s="292" t="s">
        <v>49</v>
      </c>
      <c r="B1540" s="405">
        <v>16125</v>
      </c>
      <c r="C1540" s="292" t="s">
        <v>213</v>
      </c>
      <c r="E1540" s="292" t="s">
        <v>214</v>
      </c>
      <c r="F1540" s="405">
        <v>15928</v>
      </c>
      <c r="G1540" s="292" t="s">
        <v>213</v>
      </c>
      <c r="I1540" s="292" t="s">
        <v>49</v>
      </c>
      <c r="J1540" s="481" t="s">
        <v>2501</v>
      </c>
      <c r="K1540" s="481" t="s">
        <v>2501</v>
      </c>
      <c r="L1540" s="292" t="s">
        <v>213</v>
      </c>
    </row>
    <row r="1541" spans="1:12">
      <c r="A1541" s="292" t="s">
        <v>49</v>
      </c>
      <c r="B1541" s="405">
        <v>16354</v>
      </c>
      <c r="C1541" s="292" t="s">
        <v>213</v>
      </c>
      <c r="E1541" s="292" t="s">
        <v>214</v>
      </c>
      <c r="F1541" s="405">
        <v>15930</v>
      </c>
      <c r="G1541" s="292" t="s">
        <v>213</v>
      </c>
      <c r="I1541" s="292" t="s">
        <v>49</v>
      </c>
      <c r="J1541" s="481" t="s">
        <v>2502</v>
      </c>
      <c r="K1541" s="481" t="s">
        <v>2503</v>
      </c>
      <c r="L1541" s="292" t="s">
        <v>213</v>
      </c>
    </row>
    <row r="1542" spans="1:12">
      <c r="A1542" s="292" t="s">
        <v>49</v>
      </c>
      <c r="B1542" s="405">
        <v>16660</v>
      </c>
      <c r="C1542" s="292" t="s">
        <v>213</v>
      </c>
      <c r="E1542" s="292" t="s">
        <v>214</v>
      </c>
      <c r="F1542" s="405">
        <v>15931</v>
      </c>
      <c r="G1542" s="292" t="s">
        <v>213</v>
      </c>
      <c r="I1542" s="292" t="s">
        <v>49</v>
      </c>
      <c r="J1542" s="481" t="s">
        <v>2504</v>
      </c>
      <c r="K1542" s="481" t="s">
        <v>2505</v>
      </c>
      <c r="L1542" s="292" t="s">
        <v>213</v>
      </c>
    </row>
    <row r="1543" spans="1:12">
      <c r="A1543" s="292" t="s">
        <v>49</v>
      </c>
      <c r="B1543" s="405">
        <v>17032</v>
      </c>
      <c r="C1543" s="292" t="s">
        <v>213</v>
      </c>
      <c r="E1543" s="292" t="s">
        <v>214</v>
      </c>
      <c r="F1543" s="405">
        <v>15934</v>
      </c>
      <c r="G1543" s="292" t="s">
        <v>213</v>
      </c>
      <c r="I1543" s="292" t="s">
        <v>49</v>
      </c>
      <c r="J1543" s="481" t="s">
        <v>2506</v>
      </c>
      <c r="K1543" s="481" t="s">
        <v>2506</v>
      </c>
      <c r="L1543" s="292" t="s">
        <v>213</v>
      </c>
    </row>
    <row r="1544" spans="1:12">
      <c r="A1544" s="292" t="s">
        <v>49</v>
      </c>
      <c r="B1544" s="405">
        <v>17318</v>
      </c>
      <c r="C1544" s="292" t="s">
        <v>213</v>
      </c>
      <c r="E1544" s="292" t="s">
        <v>214</v>
      </c>
      <c r="F1544" s="405">
        <v>15935</v>
      </c>
      <c r="G1544" s="292" t="s">
        <v>213</v>
      </c>
      <c r="I1544" s="292" t="s">
        <v>49</v>
      </c>
      <c r="J1544" s="481" t="s">
        <v>2507</v>
      </c>
      <c r="K1544" s="481" t="s">
        <v>2507</v>
      </c>
      <c r="L1544" s="292" t="s">
        <v>213</v>
      </c>
    </row>
    <row r="1545" spans="1:12">
      <c r="A1545" s="292" t="s">
        <v>49</v>
      </c>
      <c r="B1545" s="405">
        <v>17720</v>
      </c>
      <c r="C1545" s="292" t="s">
        <v>213</v>
      </c>
      <c r="E1545" s="292" t="s">
        <v>214</v>
      </c>
      <c r="F1545" s="405">
        <v>15937</v>
      </c>
      <c r="G1545" s="292" t="s">
        <v>213</v>
      </c>
      <c r="I1545" s="292" t="s">
        <v>49</v>
      </c>
      <c r="J1545" s="481" t="s">
        <v>2508</v>
      </c>
      <c r="K1545" s="481" t="s">
        <v>2509</v>
      </c>
      <c r="L1545" s="292" t="s">
        <v>213</v>
      </c>
    </row>
    <row r="1546" spans="1:12">
      <c r="A1546" s="292" t="s">
        <v>49</v>
      </c>
      <c r="B1546" s="405">
        <v>17872</v>
      </c>
      <c r="C1546" s="292" t="s">
        <v>213</v>
      </c>
      <c r="E1546" s="292" t="s">
        <v>214</v>
      </c>
      <c r="F1546" s="405">
        <v>15938</v>
      </c>
      <c r="G1546" s="292" t="s">
        <v>213</v>
      </c>
      <c r="I1546" s="292" t="s">
        <v>49</v>
      </c>
      <c r="J1546" s="481" t="s">
        <v>2510</v>
      </c>
      <c r="K1546" s="481" t="s">
        <v>2511</v>
      </c>
      <c r="L1546" s="292" t="s">
        <v>213</v>
      </c>
    </row>
    <row r="1547" spans="1:12">
      <c r="A1547" s="292" t="s">
        <v>49</v>
      </c>
      <c r="B1547" s="405">
        <v>14134</v>
      </c>
      <c r="C1547" s="292" t="s">
        <v>213</v>
      </c>
      <c r="E1547" s="292" t="s">
        <v>214</v>
      </c>
      <c r="F1547" s="405">
        <v>15943</v>
      </c>
      <c r="G1547" s="292" t="s">
        <v>213</v>
      </c>
      <c r="I1547" s="292" t="s">
        <v>49</v>
      </c>
      <c r="J1547" s="481" t="s">
        <v>2512</v>
      </c>
      <c r="K1547" s="481" t="s">
        <v>2513</v>
      </c>
      <c r="L1547" s="292" t="s">
        <v>213</v>
      </c>
    </row>
    <row r="1548" spans="1:12">
      <c r="A1548" s="292" t="s">
        <v>49</v>
      </c>
      <c r="B1548" s="405">
        <v>14489</v>
      </c>
      <c r="C1548" s="292" t="s">
        <v>213</v>
      </c>
      <c r="E1548" s="292" t="s">
        <v>214</v>
      </c>
      <c r="F1548" s="405">
        <v>15946</v>
      </c>
      <c r="G1548" s="292" t="s">
        <v>213</v>
      </c>
      <c r="I1548" s="292" t="s">
        <v>49</v>
      </c>
      <c r="J1548" s="481" t="s">
        <v>2514</v>
      </c>
      <c r="K1548" s="481" t="s">
        <v>2515</v>
      </c>
      <c r="L1548" s="292" t="s">
        <v>213</v>
      </c>
    </row>
    <row r="1549" spans="1:12">
      <c r="A1549" s="292" t="s">
        <v>49</v>
      </c>
      <c r="B1549" s="405">
        <v>14766</v>
      </c>
      <c r="C1549" s="292" t="s">
        <v>213</v>
      </c>
      <c r="E1549" s="292" t="s">
        <v>214</v>
      </c>
      <c r="F1549" s="405">
        <v>15949</v>
      </c>
      <c r="G1549" s="292" t="s">
        <v>213</v>
      </c>
      <c r="I1549" s="292" t="s">
        <v>49</v>
      </c>
      <c r="J1549" s="481" t="s">
        <v>2516</v>
      </c>
      <c r="K1549" s="481" t="s">
        <v>2517</v>
      </c>
      <c r="L1549" s="292" t="s">
        <v>213</v>
      </c>
    </row>
    <row r="1550" spans="1:12">
      <c r="A1550" s="292" t="s">
        <v>49</v>
      </c>
      <c r="B1550" s="405">
        <v>15050</v>
      </c>
      <c r="C1550" s="292" t="s">
        <v>213</v>
      </c>
      <c r="E1550" s="292" t="s">
        <v>214</v>
      </c>
      <c r="F1550" s="405">
        <v>15953</v>
      </c>
      <c r="G1550" s="292" t="s">
        <v>213</v>
      </c>
      <c r="I1550" s="292" t="s">
        <v>49</v>
      </c>
      <c r="J1550" s="481" t="s">
        <v>2518</v>
      </c>
      <c r="K1550" s="481" t="s">
        <v>2519</v>
      </c>
      <c r="L1550" s="292" t="s">
        <v>213</v>
      </c>
    </row>
    <row r="1551" spans="1:12">
      <c r="A1551" s="292" t="s">
        <v>49</v>
      </c>
      <c r="B1551" s="405">
        <v>15417</v>
      </c>
      <c r="C1551" s="292" t="s">
        <v>213</v>
      </c>
      <c r="E1551" s="292" t="s">
        <v>214</v>
      </c>
      <c r="F1551" s="405">
        <v>15954</v>
      </c>
      <c r="G1551" s="292" t="s">
        <v>213</v>
      </c>
      <c r="I1551" s="292" t="s">
        <v>49</v>
      </c>
      <c r="J1551" s="481" t="s">
        <v>2520</v>
      </c>
      <c r="K1551" s="481" t="s">
        <v>2520</v>
      </c>
      <c r="L1551" s="292" t="s">
        <v>213</v>
      </c>
    </row>
    <row r="1552" spans="1:12">
      <c r="A1552" s="292" t="s">
        <v>49</v>
      </c>
      <c r="B1552" s="405">
        <v>15490</v>
      </c>
      <c r="C1552" s="292" t="s">
        <v>213</v>
      </c>
      <c r="E1552" s="292" t="s">
        <v>214</v>
      </c>
      <c r="F1552" s="405">
        <v>15958</v>
      </c>
      <c r="G1552" s="292" t="s">
        <v>213</v>
      </c>
      <c r="I1552" s="292" t="s">
        <v>49</v>
      </c>
      <c r="J1552" s="481" t="s">
        <v>2521</v>
      </c>
      <c r="K1552" s="481" t="s">
        <v>2522</v>
      </c>
      <c r="L1552" s="292" t="s">
        <v>213</v>
      </c>
    </row>
    <row r="1553" spans="1:12">
      <c r="A1553" s="292" t="s">
        <v>49</v>
      </c>
      <c r="B1553" s="405">
        <v>15717</v>
      </c>
      <c r="C1553" s="292" t="s">
        <v>213</v>
      </c>
      <c r="E1553" s="292" t="s">
        <v>214</v>
      </c>
      <c r="F1553" s="405">
        <v>15960</v>
      </c>
      <c r="G1553" s="292" t="s">
        <v>213</v>
      </c>
      <c r="I1553" s="292" t="s">
        <v>49</v>
      </c>
      <c r="J1553" s="481" t="s">
        <v>2523</v>
      </c>
      <c r="K1553" s="481" t="s">
        <v>2523</v>
      </c>
      <c r="L1553" s="292" t="s">
        <v>213</v>
      </c>
    </row>
    <row r="1554" spans="1:12">
      <c r="A1554" s="292" t="s">
        <v>49</v>
      </c>
      <c r="B1554" s="405">
        <v>15930</v>
      </c>
      <c r="C1554" s="292" t="s">
        <v>213</v>
      </c>
      <c r="E1554" s="292" t="s">
        <v>214</v>
      </c>
      <c r="F1554" s="405">
        <v>15963</v>
      </c>
      <c r="G1554" s="292" t="s">
        <v>213</v>
      </c>
      <c r="I1554" s="292" t="s">
        <v>49</v>
      </c>
      <c r="J1554" s="481" t="s">
        <v>2524</v>
      </c>
      <c r="K1554" s="481" t="s">
        <v>2524</v>
      </c>
      <c r="L1554" s="292" t="s">
        <v>213</v>
      </c>
    </row>
    <row r="1555" spans="1:12">
      <c r="A1555" s="292" t="s">
        <v>49</v>
      </c>
      <c r="B1555" s="405">
        <v>16132</v>
      </c>
      <c r="C1555" s="292" t="s">
        <v>213</v>
      </c>
      <c r="E1555" s="292" t="s">
        <v>214</v>
      </c>
      <c r="F1555" s="405">
        <v>16002</v>
      </c>
      <c r="G1555" s="292" t="s">
        <v>213</v>
      </c>
      <c r="I1555" s="292" t="s">
        <v>49</v>
      </c>
      <c r="J1555" s="481" t="s">
        <v>2525</v>
      </c>
      <c r="K1555" s="481" t="s">
        <v>2525</v>
      </c>
      <c r="L1555" s="292" t="s">
        <v>213</v>
      </c>
    </row>
    <row r="1556" spans="1:12">
      <c r="A1556" s="292" t="s">
        <v>49</v>
      </c>
      <c r="B1556" s="405">
        <v>16360</v>
      </c>
      <c r="C1556" s="292" t="s">
        <v>213</v>
      </c>
      <c r="E1556" s="292" t="s">
        <v>214</v>
      </c>
      <c r="F1556" s="405">
        <v>16022</v>
      </c>
      <c r="G1556" s="292" t="s">
        <v>213</v>
      </c>
      <c r="I1556" s="292" t="s">
        <v>49</v>
      </c>
      <c r="J1556" s="481" t="s">
        <v>2526</v>
      </c>
      <c r="K1556" s="481" t="s">
        <v>2527</v>
      </c>
      <c r="L1556" s="292" t="s">
        <v>213</v>
      </c>
    </row>
    <row r="1557" spans="1:12">
      <c r="A1557" s="292" t="s">
        <v>49</v>
      </c>
      <c r="B1557" s="405">
        <v>16662</v>
      </c>
      <c r="C1557" s="292" t="s">
        <v>213</v>
      </c>
      <c r="E1557" s="292" t="s">
        <v>214</v>
      </c>
      <c r="F1557" s="405">
        <v>16023</v>
      </c>
      <c r="G1557" s="292" t="s">
        <v>213</v>
      </c>
      <c r="I1557" s="292" t="s">
        <v>49</v>
      </c>
      <c r="J1557" s="481" t="s">
        <v>2528</v>
      </c>
      <c r="K1557" s="481" t="s">
        <v>2528</v>
      </c>
      <c r="L1557" s="292" t="s">
        <v>213</v>
      </c>
    </row>
    <row r="1558" spans="1:12">
      <c r="A1558" s="292" t="s">
        <v>49</v>
      </c>
      <c r="B1558" s="405">
        <v>17041</v>
      </c>
      <c r="C1558" s="292" t="s">
        <v>213</v>
      </c>
      <c r="E1558" s="292" t="s">
        <v>214</v>
      </c>
      <c r="F1558" s="405">
        <v>16024</v>
      </c>
      <c r="G1558" s="292" t="s">
        <v>213</v>
      </c>
      <c r="I1558" s="292" t="s">
        <v>49</v>
      </c>
      <c r="J1558" s="481" t="s">
        <v>2529</v>
      </c>
      <c r="K1558" s="481" t="s">
        <v>802</v>
      </c>
      <c r="L1558" s="292" t="s">
        <v>213</v>
      </c>
    </row>
    <row r="1559" spans="1:12">
      <c r="A1559" s="292" t="s">
        <v>49</v>
      </c>
      <c r="B1559" s="405">
        <v>17320</v>
      </c>
      <c r="C1559" s="292" t="s">
        <v>213</v>
      </c>
      <c r="E1559" s="292" t="s">
        <v>214</v>
      </c>
      <c r="F1559" s="405">
        <v>16025</v>
      </c>
      <c r="G1559" s="292" t="s">
        <v>213</v>
      </c>
      <c r="I1559" s="292" t="s">
        <v>49</v>
      </c>
      <c r="J1559" s="481" t="s">
        <v>2530</v>
      </c>
      <c r="K1559" s="481" t="s">
        <v>2530</v>
      </c>
      <c r="L1559" s="292" t="s">
        <v>213</v>
      </c>
    </row>
    <row r="1560" spans="1:12">
      <c r="A1560" s="292" t="s">
        <v>49</v>
      </c>
      <c r="B1560" s="405">
        <v>17721</v>
      </c>
      <c r="C1560" s="292" t="s">
        <v>213</v>
      </c>
      <c r="E1560" s="292" t="s">
        <v>214</v>
      </c>
      <c r="F1560" s="405">
        <v>16027</v>
      </c>
      <c r="G1560" s="292" t="s">
        <v>213</v>
      </c>
      <c r="I1560" s="292" t="s">
        <v>49</v>
      </c>
      <c r="J1560" s="481" t="s">
        <v>2531</v>
      </c>
      <c r="K1560" s="481" t="s">
        <v>2532</v>
      </c>
      <c r="L1560" s="292" t="s">
        <v>213</v>
      </c>
    </row>
    <row r="1561" spans="1:12">
      <c r="A1561" s="292" t="s">
        <v>49</v>
      </c>
      <c r="B1561" s="405">
        <v>17876</v>
      </c>
      <c r="C1561" s="292" t="s">
        <v>213</v>
      </c>
      <c r="E1561" s="292" t="s">
        <v>214</v>
      </c>
      <c r="F1561" s="405">
        <v>16030</v>
      </c>
      <c r="G1561" s="292" t="s">
        <v>213</v>
      </c>
      <c r="I1561" s="292" t="s">
        <v>49</v>
      </c>
      <c r="J1561" s="481" t="s">
        <v>2533</v>
      </c>
      <c r="K1561" s="481" t="s">
        <v>2533</v>
      </c>
      <c r="L1561" s="292" t="s">
        <v>213</v>
      </c>
    </row>
    <row r="1562" spans="1:12">
      <c r="A1562" s="292" t="s">
        <v>49</v>
      </c>
      <c r="B1562" s="405">
        <v>14135</v>
      </c>
      <c r="C1562" s="292" t="s">
        <v>213</v>
      </c>
      <c r="E1562" s="292" t="s">
        <v>214</v>
      </c>
      <c r="F1562" s="405">
        <v>16033</v>
      </c>
      <c r="G1562" s="292" t="s">
        <v>213</v>
      </c>
      <c r="I1562" s="292" t="s">
        <v>49</v>
      </c>
      <c r="J1562" s="481" t="s">
        <v>2534</v>
      </c>
      <c r="K1562" s="481" t="s">
        <v>2535</v>
      </c>
      <c r="L1562" s="292" t="s">
        <v>213</v>
      </c>
    </row>
    <row r="1563" spans="1:12">
      <c r="A1563" s="292" t="s">
        <v>49</v>
      </c>
      <c r="B1563" s="405">
        <v>14504</v>
      </c>
      <c r="C1563" s="292" t="s">
        <v>213</v>
      </c>
      <c r="E1563" s="292" t="s">
        <v>214</v>
      </c>
      <c r="F1563" s="405">
        <v>16037</v>
      </c>
      <c r="G1563" s="292" t="s">
        <v>213</v>
      </c>
      <c r="I1563" s="292" t="s">
        <v>49</v>
      </c>
      <c r="J1563" s="481" t="s">
        <v>2536</v>
      </c>
      <c r="K1563" s="481" t="s">
        <v>2536</v>
      </c>
      <c r="L1563" s="292" t="s">
        <v>213</v>
      </c>
    </row>
    <row r="1564" spans="1:12">
      <c r="A1564" s="292" t="s">
        <v>49</v>
      </c>
      <c r="B1564" s="405">
        <v>14783</v>
      </c>
      <c r="C1564" s="292" t="s">
        <v>213</v>
      </c>
      <c r="E1564" s="292" t="s">
        <v>214</v>
      </c>
      <c r="F1564" s="405">
        <v>16038</v>
      </c>
      <c r="G1564" s="292" t="s">
        <v>213</v>
      </c>
      <c r="I1564" s="292" t="s">
        <v>49</v>
      </c>
      <c r="J1564" s="481" t="s">
        <v>2537</v>
      </c>
      <c r="K1564" s="481" t="s">
        <v>806</v>
      </c>
      <c r="L1564" s="292" t="s">
        <v>213</v>
      </c>
    </row>
    <row r="1565" spans="1:12">
      <c r="A1565" s="292" t="s">
        <v>49</v>
      </c>
      <c r="B1565" s="405">
        <v>15052</v>
      </c>
      <c r="C1565" s="292" t="s">
        <v>213</v>
      </c>
      <c r="E1565" s="292" t="s">
        <v>214</v>
      </c>
      <c r="F1565" s="405">
        <v>16039</v>
      </c>
      <c r="G1565" s="292" t="s">
        <v>213</v>
      </c>
      <c r="I1565" s="292" t="s">
        <v>49</v>
      </c>
      <c r="J1565" s="481" t="s">
        <v>807</v>
      </c>
      <c r="K1565" s="481" t="s">
        <v>808</v>
      </c>
      <c r="L1565" s="292" t="s">
        <v>213</v>
      </c>
    </row>
    <row r="1566" spans="1:12">
      <c r="A1566" s="292" t="s">
        <v>49</v>
      </c>
      <c r="B1566" s="405">
        <v>15420</v>
      </c>
      <c r="C1566" s="292" t="s">
        <v>213</v>
      </c>
      <c r="E1566" s="292" t="s">
        <v>214</v>
      </c>
      <c r="F1566" s="405">
        <v>16048</v>
      </c>
      <c r="G1566" s="292" t="s">
        <v>213</v>
      </c>
      <c r="I1566" s="292" t="s">
        <v>49</v>
      </c>
      <c r="J1566" s="481" t="s">
        <v>809</v>
      </c>
      <c r="K1566" s="481" t="s">
        <v>2538</v>
      </c>
      <c r="L1566" s="292" t="s">
        <v>213</v>
      </c>
    </row>
    <row r="1567" spans="1:12">
      <c r="A1567" s="292" t="s">
        <v>49</v>
      </c>
      <c r="B1567" s="405">
        <v>15501</v>
      </c>
      <c r="C1567" s="292" t="s">
        <v>213</v>
      </c>
      <c r="E1567" s="292" t="s">
        <v>214</v>
      </c>
      <c r="F1567" s="405">
        <v>16051</v>
      </c>
      <c r="G1567" s="292" t="s">
        <v>213</v>
      </c>
      <c r="I1567" s="292" t="s">
        <v>49</v>
      </c>
      <c r="J1567" s="481" t="s">
        <v>2539</v>
      </c>
      <c r="K1567" s="481" t="s">
        <v>2539</v>
      </c>
      <c r="L1567" s="292" t="s">
        <v>213</v>
      </c>
    </row>
    <row r="1568" spans="1:12">
      <c r="A1568" s="292" t="s">
        <v>49</v>
      </c>
      <c r="B1568" s="405">
        <v>15721</v>
      </c>
      <c r="C1568" s="292" t="s">
        <v>213</v>
      </c>
      <c r="E1568" s="292" t="s">
        <v>214</v>
      </c>
      <c r="F1568" s="405">
        <v>16052</v>
      </c>
      <c r="G1568" s="292" t="s">
        <v>213</v>
      </c>
      <c r="I1568" s="292" t="s">
        <v>49</v>
      </c>
      <c r="J1568" s="481" t="s">
        <v>811</v>
      </c>
      <c r="K1568" s="481" t="s">
        <v>812</v>
      </c>
      <c r="L1568" s="292" t="s">
        <v>213</v>
      </c>
    </row>
    <row r="1569" spans="1:12">
      <c r="A1569" s="292" t="s">
        <v>49</v>
      </c>
      <c r="B1569" s="405">
        <v>15931</v>
      </c>
      <c r="C1569" s="292" t="s">
        <v>213</v>
      </c>
      <c r="E1569" s="292" t="s">
        <v>214</v>
      </c>
      <c r="F1569" s="405">
        <v>16053</v>
      </c>
      <c r="G1569" s="292" t="s">
        <v>213</v>
      </c>
      <c r="I1569" s="292" t="s">
        <v>49</v>
      </c>
      <c r="J1569" s="481" t="s">
        <v>813</v>
      </c>
      <c r="K1569" s="481" t="s">
        <v>813</v>
      </c>
      <c r="L1569" s="292" t="s">
        <v>213</v>
      </c>
    </row>
    <row r="1570" spans="1:12">
      <c r="A1570" s="292" t="s">
        <v>49</v>
      </c>
      <c r="B1570" s="405">
        <v>16133</v>
      </c>
      <c r="C1570" s="292" t="s">
        <v>213</v>
      </c>
      <c r="E1570" s="292" t="s">
        <v>214</v>
      </c>
      <c r="F1570" s="405">
        <v>16055</v>
      </c>
      <c r="G1570" s="292" t="s">
        <v>213</v>
      </c>
      <c r="I1570" s="292" t="s">
        <v>49</v>
      </c>
      <c r="J1570" s="481" t="s">
        <v>2540</v>
      </c>
      <c r="K1570" s="481" t="s">
        <v>2541</v>
      </c>
      <c r="L1570" s="292" t="s">
        <v>213</v>
      </c>
    </row>
    <row r="1571" spans="1:12">
      <c r="A1571" s="292" t="s">
        <v>49</v>
      </c>
      <c r="B1571" s="405">
        <v>16365</v>
      </c>
      <c r="C1571" s="292" t="s">
        <v>213</v>
      </c>
      <c r="E1571" s="292" t="s">
        <v>214</v>
      </c>
      <c r="F1571" s="405">
        <v>16056</v>
      </c>
      <c r="G1571" s="292" t="s">
        <v>213</v>
      </c>
      <c r="I1571" s="292" t="s">
        <v>49</v>
      </c>
      <c r="J1571" s="481" t="s">
        <v>2542</v>
      </c>
      <c r="K1571" s="481" t="s">
        <v>814</v>
      </c>
      <c r="L1571" s="292" t="s">
        <v>213</v>
      </c>
    </row>
    <row r="1572" spans="1:12">
      <c r="A1572" s="292" t="s">
        <v>49</v>
      </c>
      <c r="B1572" s="405">
        <v>16670</v>
      </c>
      <c r="C1572" s="292" t="s">
        <v>213</v>
      </c>
      <c r="E1572" s="292" t="s">
        <v>214</v>
      </c>
      <c r="F1572" s="405">
        <v>16057</v>
      </c>
      <c r="G1572" s="292" t="s">
        <v>213</v>
      </c>
      <c r="I1572" s="292" t="s">
        <v>49</v>
      </c>
      <c r="J1572" s="481" t="s">
        <v>815</v>
      </c>
      <c r="K1572" s="481" t="s">
        <v>815</v>
      </c>
      <c r="L1572" s="292" t="s">
        <v>213</v>
      </c>
    </row>
    <row r="1573" spans="1:12">
      <c r="A1573" s="292" t="s">
        <v>49</v>
      </c>
      <c r="B1573" s="405">
        <v>17053</v>
      </c>
      <c r="C1573" s="292" t="s">
        <v>213</v>
      </c>
      <c r="E1573" s="292" t="s">
        <v>214</v>
      </c>
      <c r="F1573" s="405">
        <v>16061</v>
      </c>
      <c r="G1573" s="292" t="s">
        <v>213</v>
      </c>
      <c r="I1573" s="292" t="s">
        <v>49</v>
      </c>
      <c r="J1573" s="481" t="s">
        <v>816</v>
      </c>
      <c r="K1573" s="481" t="s">
        <v>2543</v>
      </c>
      <c r="L1573" s="292" t="s">
        <v>213</v>
      </c>
    </row>
    <row r="1574" spans="1:12">
      <c r="A1574" s="292" t="s">
        <v>49</v>
      </c>
      <c r="B1574" s="405">
        <v>17321</v>
      </c>
      <c r="C1574" s="292" t="s">
        <v>213</v>
      </c>
      <c r="E1574" s="292" t="s">
        <v>214</v>
      </c>
      <c r="F1574" s="405">
        <v>16102</v>
      </c>
      <c r="G1574" s="292" t="s">
        <v>213</v>
      </c>
      <c r="I1574" s="292" t="s">
        <v>49</v>
      </c>
      <c r="J1574" s="481" t="s">
        <v>2544</v>
      </c>
      <c r="K1574" s="481" t="s">
        <v>2545</v>
      </c>
      <c r="L1574" s="292" t="s">
        <v>213</v>
      </c>
    </row>
    <row r="1575" spans="1:12">
      <c r="A1575" s="292" t="s">
        <v>49</v>
      </c>
      <c r="B1575" s="405">
        <v>17723</v>
      </c>
      <c r="C1575" s="292" t="s">
        <v>213</v>
      </c>
      <c r="E1575" s="292" t="s">
        <v>214</v>
      </c>
      <c r="F1575" s="405">
        <v>16105</v>
      </c>
      <c r="G1575" s="292" t="s">
        <v>213</v>
      </c>
      <c r="I1575" s="292" t="s">
        <v>49</v>
      </c>
      <c r="J1575" s="481" t="s">
        <v>2546</v>
      </c>
      <c r="K1575" s="481" t="s">
        <v>2547</v>
      </c>
      <c r="L1575" s="292" t="s">
        <v>213</v>
      </c>
    </row>
    <row r="1576" spans="1:12">
      <c r="A1576" s="292" t="s">
        <v>49</v>
      </c>
      <c r="B1576" s="405">
        <v>17880</v>
      </c>
      <c r="C1576" s="292" t="s">
        <v>213</v>
      </c>
      <c r="E1576" s="292" t="s">
        <v>214</v>
      </c>
      <c r="F1576" s="405">
        <v>16112</v>
      </c>
      <c r="G1576" s="292" t="s">
        <v>213</v>
      </c>
      <c r="I1576" s="292" t="s">
        <v>49</v>
      </c>
      <c r="J1576" s="481" t="s">
        <v>2548</v>
      </c>
      <c r="K1576" s="481" t="s">
        <v>2548</v>
      </c>
      <c r="L1576" s="292" t="s">
        <v>213</v>
      </c>
    </row>
    <row r="1577" spans="1:12">
      <c r="A1577" s="292" t="s">
        <v>49</v>
      </c>
      <c r="B1577" s="405">
        <v>14136</v>
      </c>
      <c r="C1577" s="292" t="s">
        <v>213</v>
      </c>
      <c r="E1577" s="292" t="s">
        <v>214</v>
      </c>
      <c r="F1577" s="405">
        <v>16113</v>
      </c>
      <c r="G1577" s="292" t="s">
        <v>213</v>
      </c>
      <c r="I1577" s="292" t="s">
        <v>49</v>
      </c>
      <c r="J1577" s="481" t="s">
        <v>2549</v>
      </c>
      <c r="K1577" s="481" t="s">
        <v>2549</v>
      </c>
      <c r="L1577" s="292" t="s">
        <v>213</v>
      </c>
    </row>
    <row r="1578" spans="1:12">
      <c r="A1578" s="292" t="s">
        <v>49</v>
      </c>
      <c r="B1578" s="405">
        <v>14505</v>
      </c>
      <c r="C1578" s="292" t="s">
        <v>213</v>
      </c>
      <c r="E1578" s="292" t="s">
        <v>214</v>
      </c>
      <c r="F1578" s="405">
        <v>16116</v>
      </c>
      <c r="G1578" s="292" t="s">
        <v>213</v>
      </c>
      <c r="I1578" s="292" t="s">
        <v>49</v>
      </c>
      <c r="J1578" s="481" t="s">
        <v>2550</v>
      </c>
      <c r="K1578" s="481" t="s">
        <v>2550</v>
      </c>
      <c r="L1578" s="292" t="s">
        <v>213</v>
      </c>
    </row>
    <row r="1579" spans="1:12">
      <c r="A1579" s="292" t="s">
        <v>49</v>
      </c>
      <c r="B1579" s="405">
        <v>14786</v>
      </c>
      <c r="C1579" s="292" t="s">
        <v>213</v>
      </c>
      <c r="E1579" s="292" t="s">
        <v>214</v>
      </c>
      <c r="F1579" s="405">
        <v>16117</v>
      </c>
      <c r="G1579" s="292" t="s">
        <v>213</v>
      </c>
      <c r="I1579" s="292" t="s">
        <v>49</v>
      </c>
      <c r="J1579" s="481" t="s">
        <v>2551</v>
      </c>
      <c r="K1579" s="481" t="s">
        <v>817</v>
      </c>
      <c r="L1579" s="292" t="s">
        <v>213</v>
      </c>
    </row>
    <row r="1580" spans="1:12">
      <c r="A1580" s="292" t="s">
        <v>49</v>
      </c>
      <c r="B1580" s="405">
        <v>15053</v>
      </c>
      <c r="C1580" s="292" t="s">
        <v>213</v>
      </c>
      <c r="E1580" s="292" t="s">
        <v>214</v>
      </c>
      <c r="F1580" s="405">
        <v>16123</v>
      </c>
      <c r="G1580" s="292" t="s">
        <v>213</v>
      </c>
      <c r="I1580" s="292" t="s">
        <v>49</v>
      </c>
      <c r="J1580" s="481" t="s">
        <v>818</v>
      </c>
      <c r="K1580" s="481" t="s">
        <v>818</v>
      </c>
      <c r="L1580" s="292" t="s">
        <v>213</v>
      </c>
    </row>
    <row r="1581" spans="1:12">
      <c r="A1581" s="292" t="s">
        <v>49</v>
      </c>
      <c r="B1581" s="405">
        <v>15421</v>
      </c>
      <c r="C1581" s="292" t="s">
        <v>213</v>
      </c>
      <c r="E1581" s="292" t="s">
        <v>214</v>
      </c>
      <c r="F1581" s="405">
        <v>16125</v>
      </c>
      <c r="G1581" s="292" t="s">
        <v>213</v>
      </c>
      <c r="I1581" s="292" t="s">
        <v>49</v>
      </c>
      <c r="J1581" s="481" t="s">
        <v>819</v>
      </c>
      <c r="K1581" s="481" t="s">
        <v>2552</v>
      </c>
      <c r="L1581" s="292" t="s">
        <v>213</v>
      </c>
    </row>
    <row r="1582" spans="1:12">
      <c r="A1582" s="292" t="s">
        <v>49</v>
      </c>
      <c r="B1582" s="405">
        <v>15520</v>
      </c>
      <c r="C1582" s="292" t="s">
        <v>213</v>
      </c>
      <c r="E1582" s="292" t="s">
        <v>214</v>
      </c>
      <c r="F1582" s="405">
        <v>16132</v>
      </c>
      <c r="G1582" s="292" t="s">
        <v>213</v>
      </c>
      <c r="I1582" s="292" t="s">
        <v>49</v>
      </c>
      <c r="J1582" s="481" t="s">
        <v>2553</v>
      </c>
      <c r="K1582" s="481" t="s">
        <v>2553</v>
      </c>
      <c r="L1582" s="292" t="s">
        <v>213</v>
      </c>
    </row>
    <row r="1583" spans="1:12">
      <c r="A1583" s="292" t="s">
        <v>49</v>
      </c>
      <c r="B1583" s="405">
        <v>15722</v>
      </c>
      <c r="C1583" s="292" t="s">
        <v>213</v>
      </c>
      <c r="E1583" s="292" t="s">
        <v>214</v>
      </c>
      <c r="F1583" s="405">
        <v>16133</v>
      </c>
      <c r="G1583" s="292" t="s">
        <v>213</v>
      </c>
      <c r="I1583" s="292" t="s">
        <v>49</v>
      </c>
      <c r="J1583" s="481" t="s">
        <v>2554</v>
      </c>
      <c r="K1583" s="481" t="s">
        <v>2555</v>
      </c>
      <c r="L1583" s="292" t="s">
        <v>213</v>
      </c>
    </row>
    <row r="1584" spans="1:12">
      <c r="A1584" s="292" t="s">
        <v>49</v>
      </c>
      <c r="B1584" s="405">
        <v>15934</v>
      </c>
      <c r="C1584" s="292" t="s">
        <v>213</v>
      </c>
      <c r="E1584" s="292" t="s">
        <v>214</v>
      </c>
      <c r="F1584" s="405">
        <v>16134</v>
      </c>
      <c r="G1584" s="292" t="s">
        <v>213</v>
      </c>
      <c r="I1584" s="292" t="s">
        <v>49</v>
      </c>
      <c r="J1584" s="481" t="s">
        <v>2556</v>
      </c>
      <c r="K1584" s="481" t="s">
        <v>2556</v>
      </c>
      <c r="L1584" s="292" t="s">
        <v>213</v>
      </c>
    </row>
    <row r="1585" spans="1:12">
      <c r="A1585" s="292" t="s">
        <v>49</v>
      </c>
      <c r="B1585" s="405">
        <v>16134</v>
      </c>
      <c r="C1585" s="292" t="s">
        <v>213</v>
      </c>
      <c r="E1585" s="292" t="s">
        <v>214</v>
      </c>
      <c r="F1585" s="405">
        <v>16136</v>
      </c>
      <c r="G1585" s="292" t="s">
        <v>213</v>
      </c>
      <c r="I1585" s="292" t="s">
        <v>49</v>
      </c>
      <c r="J1585" s="481" t="s">
        <v>2557</v>
      </c>
      <c r="K1585" s="481" t="s">
        <v>2558</v>
      </c>
      <c r="L1585" s="292" t="s">
        <v>213</v>
      </c>
    </row>
    <row r="1586" spans="1:12">
      <c r="A1586" s="292" t="s">
        <v>49</v>
      </c>
      <c r="B1586" s="405">
        <v>16366</v>
      </c>
      <c r="C1586" s="292" t="s">
        <v>213</v>
      </c>
      <c r="E1586" s="292" t="s">
        <v>214</v>
      </c>
      <c r="F1586" s="405">
        <v>16137</v>
      </c>
      <c r="G1586" s="292" t="s">
        <v>213</v>
      </c>
      <c r="I1586" s="292" t="s">
        <v>49</v>
      </c>
      <c r="J1586" s="481" t="s">
        <v>2559</v>
      </c>
      <c r="K1586" s="481" t="s">
        <v>2559</v>
      </c>
      <c r="L1586" s="292" t="s">
        <v>213</v>
      </c>
    </row>
    <row r="1587" spans="1:12">
      <c r="A1587" s="292" t="s">
        <v>49</v>
      </c>
      <c r="B1587" s="405">
        <v>16671</v>
      </c>
      <c r="C1587" s="292" t="s">
        <v>213</v>
      </c>
      <c r="E1587" s="292" t="s">
        <v>214</v>
      </c>
      <c r="F1587" s="405">
        <v>16140</v>
      </c>
      <c r="G1587" s="292" t="s">
        <v>213</v>
      </c>
      <c r="I1587" s="292" t="s">
        <v>49</v>
      </c>
      <c r="J1587" s="481" t="s">
        <v>2560</v>
      </c>
      <c r="K1587" s="481" t="s">
        <v>823</v>
      </c>
      <c r="L1587" s="292" t="s">
        <v>213</v>
      </c>
    </row>
    <row r="1588" spans="1:12">
      <c r="A1588" s="292" t="s">
        <v>49</v>
      </c>
      <c r="B1588" s="405">
        <v>17054</v>
      </c>
      <c r="C1588" s="292" t="s">
        <v>213</v>
      </c>
      <c r="E1588" s="292" t="s">
        <v>214</v>
      </c>
      <c r="F1588" s="405">
        <v>16142</v>
      </c>
      <c r="G1588" s="292" t="s">
        <v>213</v>
      </c>
      <c r="I1588" s="292" t="s">
        <v>49</v>
      </c>
      <c r="J1588" s="481" t="s">
        <v>824</v>
      </c>
      <c r="K1588" s="481" t="s">
        <v>824</v>
      </c>
      <c r="L1588" s="292" t="s">
        <v>213</v>
      </c>
    </row>
    <row r="1589" spans="1:12">
      <c r="A1589" s="292" t="s">
        <v>49</v>
      </c>
      <c r="B1589" s="405">
        <v>17322</v>
      </c>
      <c r="C1589" s="292" t="s">
        <v>213</v>
      </c>
      <c r="E1589" s="292" t="s">
        <v>214</v>
      </c>
      <c r="F1589" s="405">
        <v>16143</v>
      </c>
      <c r="G1589" s="292" t="s">
        <v>213</v>
      </c>
      <c r="I1589" s="292" t="s">
        <v>49</v>
      </c>
      <c r="J1589" s="481" t="s">
        <v>825</v>
      </c>
      <c r="K1589" s="481" t="s">
        <v>2561</v>
      </c>
      <c r="L1589" s="292" t="s">
        <v>213</v>
      </c>
    </row>
    <row r="1590" spans="1:12">
      <c r="A1590" s="292" t="s">
        <v>49</v>
      </c>
      <c r="B1590" s="405">
        <v>17726</v>
      </c>
      <c r="C1590" s="292" t="s">
        <v>213</v>
      </c>
      <c r="E1590" s="292" t="s">
        <v>214</v>
      </c>
      <c r="F1590" s="405">
        <v>16150</v>
      </c>
      <c r="G1590" s="292" t="s">
        <v>213</v>
      </c>
      <c r="I1590" s="292" t="s">
        <v>49</v>
      </c>
      <c r="J1590" s="481" t="s">
        <v>2562</v>
      </c>
      <c r="K1590" s="481" t="s">
        <v>2563</v>
      </c>
      <c r="L1590" s="292" t="s">
        <v>213</v>
      </c>
    </row>
    <row r="1591" spans="1:12">
      <c r="A1591" s="292" t="s">
        <v>49</v>
      </c>
      <c r="B1591" s="405">
        <v>17881</v>
      </c>
      <c r="C1591" s="292" t="s">
        <v>213</v>
      </c>
      <c r="E1591" s="292" t="s">
        <v>214</v>
      </c>
      <c r="F1591" s="405">
        <v>16151</v>
      </c>
      <c r="G1591" s="292" t="s">
        <v>213</v>
      </c>
      <c r="I1591" s="292" t="s">
        <v>49</v>
      </c>
      <c r="J1591" s="481" t="s">
        <v>2564</v>
      </c>
      <c r="K1591" s="481" t="s">
        <v>2564</v>
      </c>
      <c r="L1591" s="292" t="s">
        <v>213</v>
      </c>
    </row>
    <row r="1592" spans="1:12">
      <c r="A1592" s="292" t="s">
        <v>49</v>
      </c>
      <c r="B1592" s="405">
        <v>14139</v>
      </c>
      <c r="C1592" s="292" t="s">
        <v>213</v>
      </c>
      <c r="E1592" s="292" t="s">
        <v>214</v>
      </c>
      <c r="F1592" s="405">
        <v>16153</v>
      </c>
      <c r="G1592" s="292" t="s">
        <v>213</v>
      </c>
      <c r="I1592" s="292" t="s">
        <v>49</v>
      </c>
      <c r="J1592" s="481" t="s">
        <v>2565</v>
      </c>
      <c r="K1592" s="481" t="s">
        <v>2565</v>
      </c>
      <c r="L1592" s="292" t="s">
        <v>213</v>
      </c>
    </row>
    <row r="1593" spans="1:12">
      <c r="A1593" s="292" t="s">
        <v>49</v>
      </c>
      <c r="B1593" s="405">
        <v>14506</v>
      </c>
      <c r="C1593" s="292" t="s">
        <v>213</v>
      </c>
      <c r="E1593" s="292" t="s">
        <v>214</v>
      </c>
      <c r="F1593" s="405">
        <v>16154</v>
      </c>
      <c r="G1593" s="292" t="s">
        <v>213</v>
      </c>
      <c r="I1593" s="292" t="s">
        <v>49</v>
      </c>
      <c r="J1593" s="481" t="s">
        <v>2566</v>
      </c>
      <c r="K1593" s="481" t="s">
        <v>2567</v>
      </c>
      <c r="L1593" s="292" t="s">
        <v>213</v>
      </c>
    </row>
    <row r="1594" spans="1:12">
      <c r="A1594" s="292" t="s">
        <v>49</v>
      </c>
      <c r="B1594" s="405">
        <v>14787</v>
      </c>
      <c r="C1594" s="292" t="s">
        <v>213</v>
      </c>
      <c r="E1594" s="292" t="s">
        <v>214</v>
      </c>
      <c r="F1594" s="405">
        <v>16155</v>
      </c>
      <c r="G1594" s="292" t="s">
        <v>213</v>
      </c>
      <c r="I1594" s="292" t="s">
        <v>49</v>
      </c>
      <c r="J1594" s="481" t="s">
        <v>827</v>
      </c>
      <c r="K1594" s="481" t="s">
        <v>827</v>
      </c>
      <c r="L1594" s="292" t="s">
        <v>213</v>
      </c>
    </row>
    <row r="1595" spans="1:12">
      <c r="A1595" s="292" t="s">
        <v>49</v>
      </c>
      <c r="B1595" s="405">
        <v>15054</v>
      </c>
      <c r="C1595" s="292" t="s">
        <v>213</v>
      </c>
      <c r="E1595" s="292" t="s">
        <v>214</v>
      </c>
      <c r="F1595" s="405">
        <v>16156</v>
      </c>
      <c r="G1595" s="292" t="s">
        <v>213</v>
      </c>
      <c r="I1595" s="292" t="s">
        <v>49</v>
      </c>
      <c r="J1595" s="481" t="s">
        <v>828</v>
      </c>
      <c r="K1595" s="481" t="s">
        <v>828</v>
      </c>
      <c r="L1595" s="292" t="s">
        <v>213</v>
      </c>
    </row>
    <row r="1596" spans="1:12">
      <c r="A1596" s="292" t="s">
        <v>49</v>
      </c>
      <c r="B1596" s="405">
        <v>15422</v>
      </c>
      <c r="C1596" s="292" t="s">
        <v>213</v>
      </c>
      <c r="E1596" s="292" t="s">
        <v>214</v>
      </c>
      <c r="F1596" s="405">
        <v>16159</v>
      </c>
      <c r="G1596" s="292" t="s">
        <v>213</v>
      </c>
      <c r="I1596" s="292" t="s">
        <v>49</v>
      </c>
      <c r="J1596" s="481" t="s">
        <v>830</v>
      </c>
      <c r="K1596" s="481" t="s">
        <v>830</v>
      </c>
      <c r="L1596" s="292" t="s">
        <v>213</v>
      </c>
    </row>
    <row r="1597" spans="1:12">
      <c r="A1597" s="292" t="s">
        <v>49</v>
      </c>
      <c r="B1597" s="405">
        <v>15521</v>
      </c>
      <c r="C1597" s="292" t="s">
        <v>213</v>
      </c>
      <c r="E1597" s="292" t="s">
        <v>214</v>
      </c>
      <c r="F1597" s="405">
        <v>16160</v>
      </c>
      <c r="G1597" s="292" t="s">
        <v>213</v>
      </c>
      <c r="I1597" s="292" t="s">
        <v>49</v>
      </c>
      <c r="J1597" s="481" t="s">
        <v>2568</v>
      </c>
      <c r="K1597" s="481" t="s">
        <v>831</v>
      </c>
      <c r="L1597" s="292" t="s">
        <v>213</v>
      </c>
    </row>
    <row r="1598" spans="1:12">
      <c r="A1598" s="292" t="s">
        <v>49</v>
      </c>
      <c r="B1598" s="405">
        <v>15723</v>
      </c>
      <c r="C1598" s="292" t="s">
        <v>213</v>
      </c>
      <c r="E1598" s="292" t="s">
        <v>214</v>
      </c>
      <c r="F1598" s="405">
        <v>16172</v>
      </c>
      <c r="G1598" s="292" t="s">
        <v>213</v>
      </c>
      <c r="I1598" s="292" t="s">
        <v>49</v>
      </c>
      <c r="J1598" s="481" t="s">
        <v>2569</v>
      </c>
      <c r="K1598" s="481" t="s">
        <v>2569</v>
      </c>
      <c r="L1598" s="292" t="s">
        <v>213</v>
      </c>
    </row>
    <row r="1599" spans="1:12">
      <c r="A1599" s="292" t="s">
        <v>49</v>
      </c>
      <c r="B1599" s="405">
        <v>15935</v>
      </c>
      <c r="C1599" s="292" t="s">
        <v>213</v>
      </c>
      <c r="E1599" s="292" t="s">
        <v>214</v>
      </c>
      <c r="F1599" s="405">
        <v>16201</v>
      </c>
      <c r="G1599" s="292" t="s">
        <v>213</v>
      </c>
      <c r="I1599" s="292" t="s">
        <v>49</v>
      </c>
      <c r="J1599" s="481" t="s">
        <v>2570</v>
      </c>
      <c r="K1599" s="481" t="s">
        <v>2571</v>
      </c>
      <c r="L1599" s="292" t="s">
        <v>213</v>
      </c>
    </row>
    <row r="1600" spans="1:12">
      <c r="A1600" s="292" t="s">
        <v>49</v>
      </c>
      <c r="B1600" s="405">
        <v>16136</v>
      </c>
      <c r="C1600" s="292" t="s">
        <v>213</v>
      </c>
      <c r="E1600" s="292" t="s">
        <v>214</v>
      </c>
      <c r="F1600" s="405">
        <v>16217</v>
      </c>
      <c r="G1600" s="292" t="s">
        <v>213</v>
      </c>
      <c r="I1600" s="292" t="s">
        <v>49</v>
      </c>
      <c r="J1600" s="481" t="s">
        <v>2572</v>
      </c>
      <c r="K1600" s="481" t="s">
        <v>2573</v>
      </c>
      <c r="L1600" s="292" t="s">
        <v>213</v>
      </c>
    </row>
    <row r="1601" spans="1:12">
      <c r="A1601" s="292" t="s">
        <v>49</v>
      </c>
      <c r="B1601" s="405">
        <v>16367</v>
      </c>
      <c r="C1601" s="292" t="s">
        <v>213</v>
      </c>
      <c r="E1601" s="292" t="s">
        <v>214</v>
      </c>
      <c r="F1601" s="405">
        <v>16223</v>
      </c>
      <c r="G1601" s="292" t="s">
        <v>213</v>
      </c>
      <c r="I1601" s="292" t="s">
        <v>49</v>
      </c>
      <c r="J1601" s="481" t="s">
        <v>2574</v>
      </c>
      <c r="K1601" s="481" t="s">
        <v>2575</v>
      </c>
      <c r="L1601" s="292" t="s">
        <v>213</v>
      </c>
    </row>
    <row r="1602" spans="1:12">
      <c r="A1602" s="292" t="s">
        <v>49</v>
      </c>
      <c r="B1602" s="405">
        <v>16675</v>
      </c>
      <c r="C1602" s="292" t="s">
        <v>213</v>
      </c>
      <c r="E1602" s="292" t="s">
        <v>214</v>
      </c>
      <c r="F1602" s="405">
        <v>16229</v>
      </c>
      <c r="G1602" s="292" t="s">
        <v>213</v>
      </c>
      <c r="I1602" s="292" t="s">
        <v>49</v>
      </c>
      <c r="J1602" s="481" t="s">
        <v>832</v>
      </c>
      <c r="K1602" s="481" t="s">
        <v>833</v>
      </c>
      <c r="L1602" s="292" t="s">
        <v>213</v>
      </c>
    </row>
    <row r="1603" spans="1:12">
      <c r="A1603" s="292" t="s">
        <v>49</v>
      </c>
      <c r="B1603" s="405">
        <v>17056</v>
      </c>
      <c r="C1603" s="292" t="s">
        <v>213</v>
      </c>
      <c r="E1603" s="292" t="s">
        <v>214</v>
      </c>
      <c r="F1603" s="405">
        <v>16232</v>
      </c>
      <c r="G1603" s="292" t="s">
        <v>213</v>
      </c>
      <c r="I1603" s="292" t="s">
        <v>49</v>
      </c>
      <c r="J1603" s="481" t="s">
        <v>834</v>
      </c>
      <c r="K1603" s="481" t="s">
        <v>835</v>
      </c>
      <c r="L1603" s="292" t="s">
        <v>213</v>
      </c>
    </row>
    <row r="1604" spans="1:12">
      <c r="A1604" s="292" t="s">
        <v>49</v>
      </c>
      <c r="B1604" s="405">
        <v>17325</v>
      </c>
      <c r="C1604" s="292" t="s">
        <v>213</v>
      </c>
      <c r="E1604" s="292" t="s">
        <v>214</v>
      </c>
      <c r="F1604" s="405">
        <v>16246</v>
      </c>
      <c r="G1604" s="292" t="s">
        <v>213</v>
      </c>
      <c r="I1604" s="292" t="s">
        <v>49</v>
      </c>
      <c r="J1604" s="481" t="s">
        <v>836</v>
      </c>
      <c r="K1604" s="481" t="s">
        <v>836</v>
      </c>
      <c r="L1604" s="292" t="s">
        <v>213</v>
      </c>
    </row>
    <row r="1605" spans="1:12">
      <c r="A1605" s="292" t="s">
        <v>49</v>
      </c>
      <c r="B1605" s="405">
        <v>17727</v>
      </c>
      <c r="C1605" s="292" t="s">
        <v>213</v>
      </c>
      <c r="E1605" s="292" t="s">
        <v>214</v>
      </c>
      <c r="F1605" s="405">
        <v>16250</v>
      </c>
      <c r="G1605" s="292" t="s">
        <v>213</v>
      </c>
      <c r="I1605" s="292" t="s">
        <v>49</v>
      </c>
      <c r="J1605" s="481" t="s">
        <v>837</v>
      </c>
      <c r="K1605" s="481" t="s">
        <v>2576</v>
      </c>
      <c r="L1605" s="292" t="s">
        <v>213</v>
      </c>
    </row>
    <row r="1606" spans="1:12">
      <c r="A1606" s="292" t="s">
        <v>49</v>
      </c>
      <c r="B1606" s="405">
        <v>17882</v>
      </c>
      <c r="C1606" s="292" t="s">
        <v>213</v>
      </c>
      <c r="E1606" s="292" t="s">
        <v>214</v>
      </c>
      <c r="F1606" s="405">
        <v>16253</v>
      </c>
      <c r="G1606" s="292" t="s">
        <v>213</v>
      </c>
      <c r="I1606" s="292" t="s">
        <v>49</v>
      </c>
      <c r="J1606" s="481" t="s">
        <v>839</v>
      </c>
      <c r="K1606" s="481" t="s">
        <v>839</v>
      </c>
      <c r="L1606" s="292" t="s">
        <v>213</v>
      </c>
    </row>
    <row r="1607" spans="1:12">
      <c r="A1607" s="292" t="s">
        <v>49</v>
      </c>
      <c r="B1607" s="405">
        <v>14141</v>
      </c>
      <c r="C1607" s="292" t="s">
        <v>213</v>
      </c>
      <c r="E1607" s="292" t="s">
        <v>214</v>
      </c>
      <c r="F1607" s="405">
        <v>16254</v>
      </c>
      <c r="G1607" s="292" t="s">
        <v>213</v>
      </c>
      <c r="I1607" s="292" t="s">
        <v>49</v>
      </c>
      <c r="J1607" s="481" t="s">
        <v>840</v>
      </c>
      <c r="K1607" s="481" t="s">
        <v>840</v>
      </c>
      <c r="L1607" s="292" t="s">
        <v>213</v>
      </c>
    </row>
    <row r="1608" spans="1:12">
      <c r="A1608" s="292" t="s">
        <v>49</v>
      </c>
      <c r="B1608" s="405">
        <v>14511</v>
      </c>
      <c r="C1608" s="292" t="s">
        <v>213</v>
      </c>
      <c r="E1608" s="292" t="s">
        <v>214</v>
      </c>
      <c r="F1608" s="405">
        <v>16262</v>
      </c>
      <c r="G1608" s="292" t="s">
        <v>213</v>
      </c>
      <c r="I1608" s="292" t="s">
        <v>49</v>
      </c>
      <c r="J1608" s="481" t="s">
        <v>2577</v>
      </c>
      <c r="K1608" s="481" t="s">
        <v>2578</v>
      </c>
      <c r="L1608" s="292" t="s">
        <v>213</v>
      </c>
    </row>
    <row r="1609" spans="1:12">
      <c r="A1609" s="292" t="s">
        <v>49</v>
      </c>
      <c r="B1609" s="405">
        <v>14788</v>
      </c>
      <c r="C1609" s="292" t="s">
        <v>213</v>
      </c>
      <c r="E1609" s="292" t="s">
        <v>214</v>
      </c>
      <c r="F1609" s="405">
        <v>16301</v>
      </c>
      <c r="G1609" s="292" t="s">
        <v>213</v>
      </c>
      <c r="I1609" s="292" t="s">
        <v>49</v>
      </c>
      <c r="J1609" s="481" t="s">
        <v>2579</v>
      </c>
      <c r="K1609" s="481" t="s">
        <v>2579</v>
      </c>
      <c r="L1609" s="292" t="s">
        <v>213</v>
      </c>
    </row>
    <row r="1610" spans="1:12">
      <c r="A1610" s="292" t="s">
        <v>49</v>
      </c>
      <c r="B1610" s="405">
        <v>15057</v>
      </c>
      <c r="C1610" s="292" t="s">
        <v>213</v>
      </c>
      <c r="E1610" s="292" t="s">
        <v>214</v>
      </c>
      <c r="F1610" s="405">
        <v>16311</v>
      </c>
      <c r="G1610" s="292" t="s">
        <v>213</v>
      </c>
      <c r="I1610" s="292" t="s">
        <v>49</v>
      </c>
      <c r="J1610" s="481" t="s">
        <v>2580</v>
      </c>
      <c r="K1610" s="481" t="s">
        <v>2580</v>
      </c>
      <c r="L1610" s="292" t="s">
        <v>213</v>
      </c>
    </row>
    <row r="1611" spans="1:12">
      <c r="A1611" s="292" t="s">
        <v>49</v>
      </c>
      <c r="B1611" s="405">
        <v>15423</v>
      </c>
      <c r="C1611" s="292" t="s">
        <v>213</v>
      </c>
      <c r="E1611" s="292" t="s">
        <v>214</v>
      </c>
      <c r="F1611" s="405">
        <v>16314</v>
      </c>
      <c r="G1611" s="292" t="s">
        <v>213</v>
      </c>
      <c r="I1611" s="292" t="s">
        <v>49</v>
      </c>
      <c r="J1611" s="481" t="s">
        <v>2581</v>
      </c>
      <c r="K1611" s="481" t="s">
        <v>2582</v>
      </c>
      <c r="L1611" s="292" t="s">
        <v>213</v>
      </c>
    </row>
    <row r="1612" spans="1:12">
      <c r="A1612" s="292" t="s">
        <v>49</v>
      </c>
      <c r="B1612" s="405">
        <v>15522</v>
      </c>
      <c r="C1612" s="292" t="s">
        <v>213</v>
      </c>
      <c r="E1612" s="292" t="s">
        <v>214</v>
      </c>
      <c r="F1612" s="405">
        <v>16316</v>
      </c>
      <c r="G1612" s="292" t="s">
        <v>213</v>
      </c>
      <c r="I1612" s="292" t="s">
        <v>49</v>
      </c>
      <c r="J1612" s="481" t="s">
        <v>2583</v>
      </c>
      <c r="K1612" s="481" t="s">
        <v>2583</v>
      </c>
      <c r="L1612" s="292" t="s">
        <v>213</v>
      </c>
    </row>
    <row r="1613" spans="1:12">
      <c r="A1613" s="292" t="s">
        <v>49</v>
      </c>
      <c r="B1613" s="405">
        <v>15728</v>
      </c>
      <c r="C1613" s="292" t="s">
        <v>213</v>
      </c>
      <c r="E1613" s="292" t="s">
        <v>214</v>
      </c>
      <c r="F1613" s="405">
        <v>16319</v>
      </c>
      <c r="G1613" s="292" t="s">
        <v>213</v>
      </c>
      <c r="I1613" s="292" t="s">
        <v>49</v>
      </c>
      <c r="J1613" s="481" t="s">
        <v>2584</v>
      </c>
      <c r="K1613" s="481" t="s">
        <v>2585</v>
      </c>
      <c r="L1613" s="292" t="s">
        <v>213</v>
      </c>
    </row>
    <row r="1614" spans="1:12">
      <c r="A1614" s="292" t="s">
        <v>49</v>
      </c>
      <c r="B1614" s="405">
        <v>15937</v>
      </c>
      <c r="C1614" s="292" t="s">
        <v>213</v>
      </c>
      <c r="E1614" s="292" t="s">
        <v>214</v>
      </c>
      <c r="F1614" s="405">
        <v>16321</v>
      </c>
      <c r="G1614" s="292" t="s">
        <v>213</v>
      </c>
      <c r="I1614" s="292" t="s">
        <v>49</v>
      </c>
      <c r="J1614" s="481" t="s">
        <v>841</v>
      </c>
      <c r="K1614" s="481" t="s">
        <v>842</v>
      </c>
      <c r="L1614" s="292" t="s">
        <v>213</v>
      </c>
    </row>
    <row r="1615" spans="1:12">
      <c r="A1615" s="292" t="s">
        <v>49</v>
      </c>
      <c r="B1615" s="405">
        <v>16137</v>
      </c>
      <c r="C1615" s="292" t="s">
        <v>213</v>
      </c>
      <c r="E1615" s="292" t="s">
        <v>214</v>
      </c>
      <c r="F1615" s="405">
        <v>16323</v>
      </c>
      <c r="G1615" s="292" t="s">
        <v>213</v>
      </c>
      <c r="I1615" s="292" t="s">
        <v>49</v>
      </c>
      <c r="J1615" s="481" t="s">
        <v>843</v>
      </c>
      <c r="K1615" s="481" t="s">
        <v>843</v>
      </c>
      <c r="L1615" s="292" t="s">
        <v>213</v>
      </c>
    </row>
    <row r="1616" spans="1:12">
      <c r="A1616" s="292" t="s">
        <v>49</v>
      </c>
      <c r="B1616" s="405">
        <v>16369</v>
      </c>
      <c r="C1616" s="292" t="s">
        <v>213</v>
      </c>
      <c r="E1616" s="292" t="s">
        <v>214</v>
      </c>
      <c r="F1616" s="405">
        <v>16326</v>
      </c>
      <c r="G1616" s="292" t="s">
        <v>213</v>
      </c>
      <c r="I1616" s="292" t="s">
        <v>49</v>
      </c>
      <c r="J1616" s="481" t="s">
        <v>2586</v>
      </c>
      <c r="K1616" s="481" t="s">
        <v>2586</v>
      </c>
      <c r="L1616" s="292" t="s">
        <v>213</v>
      </c>
    </row>
    <row r="1617" spans="1:12">
      <c r="A1617" s="292" t="s">
        <v>49</v>
      </c>
      <c r="B1617" s="405">
        <v>16681</v>
      </c>
      <c r="C1617" s="292" t="s">
        <v>213</v>
      </c>
      <c r="E1617" s="292" t="s">
        <v>214</v>
      </c>
      <c r="F1617" s="405">
        <v>16327</v>
      </c>
      <c r="G1617" s="292" t="s">
        <v>213</v>
      </c>
      <c r="I1617" s="292" t="s">
        <v>49</v>
      </c>
      <c r="J1617" s="481" t="s">
        <v>2587</v>
      </c>
      <c r="K1617" s="481" t="s">
        <v>2588</v>
      </c>
      <c r="L1617" s="292" t="s">
        <v>213</v>
      </c>
    </row>
    <row r="1618" spans="1:12">
      <c r="A1618" s="292" t="s">
        <v>49</v>
      </c>
      <c r="B1618" s="405">
        <v>17061</v>
      </c>
      <c r="C1618" s="292" t="s">
        <v>213</v>
      </c>
      <c r="E1618" s="292" t="s">
        <v>214</v>
      </c>
      <c r="F1618" s="405">
        <v>16328</v>
      </c>
      <c r="G1618" s="292" t="s">
        <v>213</v>
      </c>
      <c r="I1618" s="292" t="s">
        <v>49</v>
      </c>
      <c r="J1618" s="481" t="s">
        <v>2589</v>
      </c>
      <c r="K1618" s="481" t="s">
        <v>2589</v>
      </c>
      <c r="L1618" s="292" t="s">
        <v>213</v>
      </c>
    </row>
    <row r="1619" spans="1:12">
      <c r="A1619" s="292" t="s">
        <v>49</v>
      </c>
      <c r="B1619" s="405">
        <v>17327</v>
      </c>
      <c r="C1619" s="292" t="s">
        <v>213</v>
      </c>
      <c r="E1619" s="292" t="s">
        <v>214</v>
      </c>
      <c r="F1619" s="405">
        <v>16331</v>
      </c>
      <c r="G1619" s="292" t="s">
        <v>213</v>
      </c>
      <c r="I1619" s="292" t="s">
        <v>49</v>
      </c>
      <c r="J1619" s="481" t="s">
        <v>2590</v>
      </c>
      <c r="K1619" s="481" t="s">
        <v>2591</v>
      </c>
      <c r="L1619" s="292" t="s">
        <v>213</v>
      </c>
    </row>
    <row r="1620" spans="1:12">
      <c r="A1620" s="292" t="s">
        <v>49</v>
      </c>
      <c r="B1620" s="405">
        <v>17728</v>
      </c>
      <c r="C1620" s="292" t="s">
        <v>213</v>
      </c>
      <c r="E1620" s="292" t="s">
        <v>214</v>
      </c>
      <c r="F1620" s="405">
        <v>16333</v>
      </c>
      <c r="G1620" s="292" t="s">
        <v>213</v>
      </c>
      <c r="I1620" s="292" t="s">
        <v>49</v>
      </c>
      <c r="J1620" s="481" t="s">
        <v>2592</v>
      </c>
      <c r="K1620" s="481" t="s">
        <v>2592</v>
      </c>
      <c r="L1620" s="292" t="s">
        <v>213</v>
      </c>
    </row>
    <row r="1621" spans="1:12">
      <c r="A1621" s="292" t="s">
        <v>49</v>
      </c>
      <c r="B1621" s="405">
        <v>17889</v>
      </c>
      <c r="C1621" s="292" t="s">
        <v>213</v>
      </c>
      <c r="E1621" s="292" t="s">
        <v>214</v>
      </c>
      <c r="F1621" s="405">
        <v>16346</v>
      </c>
      <c r="G1621" s="292" t="s">
        <v>213</v>
      </c>
      <c r="I1621" s="292" t="s">
        <v>49</v>
      </c>
      <c r="J1621" s="481" t="s">
        <v>2593</v>
      </c>
      <c r="K1621" s="481" t="s">
        <v>2594</v>
      </c>
      <c r="L1621" s="292" t="s">
        <v>213</v>
      </c>
    </row>
    <row r="1622" spans="1:12">
      <c r="A1622" s="292" t="s">
        <v>49</v>
      </c>
      <c r="B1622" s="405">
        <v>14143</v>
      </c>
      <c r="C1622" s="292" t="s">
        <v>213</v>
      </c>
      <c r="E1622" s="292" t="s">
        <v>214</v>
      </c>
      <c r="F1622" s="405">
        <v>16354</v>
      </c>
      <c r="G1622" s="292" t="s">
        <v>213</v>
      </c>
      <c r="I1622" s="292" t="s">
        <v>49</v>
      </c>
      <c r="J1622" s="481" t="s">
        <v>2595</v>
      </c>
      <c r="K1622" s="481" t="s">
        <v>2595</v>
      </c>
      <c r="L1622" s="292" t="s">
        <v>213</v>
      </c>
    </row>
    <row r="1623" spans="1:12">
      <c r="A1623" s="292" t="s">
        <v>49</v>
      </c>
      <c r="B1623" s="405">
        <v>14518</v>
      </c>
      <c r="C1623" s="292" t="s">
        <v>213</v>
      </c>
      <c r="E1623" s="292" t="s">
        <v>214</v>
      </c>
      <c r="F1623" s="405">
        <v>16360</v>
      </c>
      <c r="G1623" s="292" t="s">
        <v>213</v>
      </c>
      <c r="I1623" s="292" t="s">
        <v>49</v>
      </c>
      <c r="J1623" s="481" t="s">
        <v>2596</v>
      </c>
      <c r="K1623" s="481" t="s">
        <v>2597</v>
      </c>
      <c r="L1623" s="292" t="s">
        <v>213</v>
      </c>
    </row>
    <row r="1624" spans="1:12">
      <c r="A1624" s="292" t="s">
        <v>49</v>
      </c>
      <c r="B1624" s="405">
        <v>14802</v>
      </c>
      <c r="C1624" s="292" t="s">
        <v>213</v>
      </c>
      <c r="E1624" s="292" t="s">
        <v>214</v>
      </c>
      <c r="F1624" s="405">
        <v>16365</v>
      </c>
      <c r="G1624" s="292" t="s">
        <v>213</v>
      </c>
      <c r="I1624" s="292" t="s">
        <v>49</v>
      </c>
      <c r="J1624" s="481" t="s">
        <v>2598</v>
      </c>
      <c r="K1624" s="481" t="s">
        <v>2598</v>
      </c>
      <c r="L1624" s="292" t="s">
        <v>213</v>
      </c>
    </row>
    <row r="1625" spans="1:12">
      <c r="A1625" s="292" t="s">
        <v>49</v>
      </c>
      <c r="B1625" s="405">
        <v>15059</v>
      </c>
      <c r="C1625" s="292" t="s">
        <v>213</v>
      </c>
      <c r="E1625" s="292" t="s">
        <v>214</v>
      </c>
      <c r="F1625" s="405">
        <v>16366</v>
      </c>
      <c r="G1625" s="292" t="s">
        <v>213</v>
      </c>
      <c r="I1625" s="292" t="s">
        <v>49</v>
      </c>
      <c r="J1625" s="481" t="s">
        <v>2599</v>
      </c>
      <c r="K1625" s="481" t="s">
        <v>2600</v>
      </c>
      <c r="L1625" s="292" t="s">
        <v>213</v>
      </c>
    </row>
    <row r="1626" spans="1:12">
      <c r="A1626" s="292" t="s">
        <v>49</v>
      </c>
      <c r="B1626" s="405">
        <v>15427</v>
      </c>
      <c r="C1626" s="292" t="s">
        <v>213</v>
      </c>
      <c r="E1626" s="292" t="s">
        <v>214</v>
      </c>
      <c r="F1626" s="405">
        <v>16367</v>
      </c>
      <c r="G1626" s="292" t="s">
        <v>213</v>
      </c>
      <c r="I1626" s="292" t="s">
        <v>49</v>
      </c>
      <c r="J1626" s="481" t="s">
        <v>2601</v>
      </c>
      <c r="K1626" s="481" t="s">
        <v>2601</v>
      </c>
      <c r="L1626" s="292" t="s">
        <v>213</v>
      </c>
    </row>
    <row r="1627" spans="1:12">
      <c r="A1627" s="292" t="s">
        <v>49</v>
      </c>
      <c r="B1627" s="405">
        <v>15537</v>
      </c>
      <c r="C1627" s="292" t="s">
        <v>213</v>
      </c>
      <c r="E1627" s="292" t="s">
        <v>214</v>
      </c>
      <c r="F1627" s="405">
        <v>16369</v>
      </c>
      <c r="G1627" s="292" t="s">
        <v>213</v>
      </c>
      <c r="I1627" s="292" t="s">
        <v>49</v>
      </c>
      <c r="J1627" s="481" t="s">
        <v>2602</v>
      </c>
      <c r="K1627" s="481" t="s">
        <v>2602</v>
      </c>
      <c r="L1627" s="292" t="s">
        <v>213</v>
      </c>
    </row>
    <row r="1628" spans="1:12">
      <c r="A1628" s="292" t="s">
        <v>49</v>
      </c>
      <c r="B1628" s="405">
        <v>15730</v>
      </c>
      <c r="C1628" s="292" t="s">
        <v>213</v>
      </c>
      <c r="E1628" s="292" t="s">
        <v>214</v>
      </c>
      <c r="F1628" s="405">
        <v>16372</v>
      </c>
      <c r="G1628" s="292" t="s">
        <v>213</v>
      </c>
      <c r="I1628" s="292" t="s">
        <v>49</v>
      </c>
      <c r="J1628" s="481" t="s">
        <v>2603</v>
      </c>
      <c r="K1628" s="481" t="s">
        <v>2603</v>
      </c>
      <c r="L1628" s="292" t="s">
        <v>213</v>
      </c>
    </row>
    <row r="1629" spans="1:12">
      <c r="A1629" s="292" t="s">
        <v>49</v>
      </c>
      <c r="B1629" s="405">
        <v>15938</v>
      </c>
      <c r="C1629" s="292" t="s">
        <v>213</v>
      </c>
      <c r="E1629" s="292" t="s">
        <v>214</v>
      </c>
      <c r="F1629" s="405">
        <v>16375</v>
      </c>
      <c r="G1629" s="292" t="s">
        <v>213</v>
      </c>
      <c r="I1629" s="292" t="s">
        <v>49</v>
      </c>
      <c r="J1629" s="481" t="s">
        <v>2604</v>
      </c>
      <c r="K1629" s="481" t="s">
        <v>844</v>
      </c>
      <c r="L1629" s="292" t="s">
        <v>213</v>
      </c>
    </row>
    <row r="1630" spans="1:12">
      <c r="A1630" s="292" t="s">
        <v>49</v>
      </c>
      <c r="B1630" s="405">
        <v>16140</v>
      </c>
      <c r="C1630" s="292" t="s">
        <v>213</v>
      </c>
      <c r="E1630" s="292" t="s">
        <v>214</v>
      </c>
      <c r="F1630" s="405">
        <v>16401</v>
      </c>
      <c r="G1630" s="292" t="s">
        <v>213</v>
      </c>
      <c r="I1630" s="292" t="s">
        <v>49</v>
      </c>
      <c r="J1630" s="481" t="s">
        <v>845</v>
      </c>
      <c r="K1630" s="481" t="s">
        <v>845</v>
      </c>
      <c r="L1630" s="292" t="s">
        <v>213</v>
      </c>
    </row>
    <row r="1631" spans="1:12">
      <c r="A1631" s="292" t="s">
        <v>49</v>
      </c>
      <c r="B1631" s="405">
        <v>16372</v>
      </c>
      <c r="C1631" s="292" t="s">
        <v>213</v>
      </c>
      <c r="E1631" s="292" t="s">
        <v>214</v>
      </c>
      <c r="F1631" s="405">
        <v>16403</v>
      </c>
      <c r="G1631" s="292" t="s">
        <v>213</v>
      </c>
      <c r="I1631" s="292" t="s">
        <v>49</v>
      </c>
      <c r="J1631" s="481" t="s">
        <v>2605</v>
      </c>
      <c r="K1631" s="481" t="s">
        <v>2606</v>
      </c>
      <c r="L1631" s="292" t="s">
        <v>213</v>
      </c>
    </row>
    <row r="1632" spans="1:12">
      <c r="A1632" s="292" t="s">
        <v>49</v>
      </c>
      <c r="B1632" s="405">
        <v>16684</v>
      </c>
      <c r="C1632" s="292" t="s">
        <v>213</v>
      </c>
      <c r="E1632" s="292" t="s">
        <v>214</v>
      </c>
      <c r="F1632" s="405">
        <v>16407</v>
      </c>
      <c r="G1632" s="292" t="s">
        <v>213</v>
      </c>
      <c r="I1632" s="292" t="s">
        <v>49</v>
      </c>
      <c r="J1632" s="481" t="s">
        <v>2607</v>
      </c>
      <c r="K1632" s="481" t="s">
        <v>2607</v>
      </c>
      <c r="L1632" s="292" t="s">
        <v>213</v>
      </c>
    </row>
    <row r="1633" spans="1:12">
      <c r="A1633" s="292" t="s">
        <v>49</v>
      </c>
      <c r="B1633" s="405">
        <v>17065</v>
      </c>
      <c r="C1633" s="292" t="s">
        <v>213</v>
      </c>
      <c r="E1633" s="292" t="s">
        <v>214</v>
      </c>
      <c r="F1633" s="405">
        <v>16410</v>
      </c>
      <c r="G1633" s="292" t="s">
        <v>213</v>
      </c>
      <c r="I1633" s="292" t="s">
        <v>49</v>
      </c>
      <c r="J1633" s="481" t="s">
        <v>2608</v>
      </c>
      <c r="K1633" s="481" t="s">
        <v>2609</v>
      </c>
      <c r="L1633" s="292" t="s">
        <v>213</v>
      </c>
    </row>
    <row r="1634" spans="1:12">
      <c r="A1634" s="292" t="s">
        <v>49</v>
      </c>
      <c r="B1634" s="405">
        <v>17329</v>
      </c>
      <c r="C1634" s="292" t="s">
        <v>213</v>
      </c>
      <c r="E1634" s="292" t="s">
        <v>214</v>
      </c>
      <c r="F1634" s="405">
        <v>16411</v>
      </c>
      <c r="G1634" s="292" t="s">
        <v>213</v>
      </c>
      <c r="I1634" s="292" t="s">
        <v>49</v>
      </c>
      <c r="J1634" s="481" t="s">
        <v>848</v>
      </c>
      <c r="K1634" s="481" t="s">
        <v>2610</v>
      </c>
      <c r="L1634" s="292" t="s">
        <v>213</v>
      </c>
    </row>
    <row r="1635" spans="1:12">
      <c r="A1635" s="292" t="s">
        <v>49</v>
      </c>
      <c r="B1635" s="405">
        <v>17731</v>
      </c>
      <c r="C1635" s="292" t="s">
        <v>213</v>
      </c>
      <c r="E1635" s="292" t="s">
        <v>214</v>
      </c>
      <c r="F1635" s="405">
        <v>16412</v>
      </c>
      <c r="G1635" s="292" t="s">
        <v>213</v>
      </c>
      <c r="I1635" s="292" t="s">
        <v>49</v>
      </c>
      <c r="J1635" s="481" t="s">
        <v>850</v>
      </c>
      <c r="K1635" s="481" t="s">
        <v>850</v>
      </c>
      <c r="L1635" s="292" t="s">
        <v>213</v>
      </c>
    </row>
    <row r="1636" spans="1:12">
      <c r="A1636" s="292" t="s">
        <v>49</v>
      </c>
      <c r="B1636" s="405">
        <v>17921</v>
      </c>
      <c r="C1636" s="292" t="s">
        <v>213</v>
      </c>
      <c r="E1636" s="292" t="s">
        <v>214</v>
      </c>
      <c r="F1636" s="405">
        <v>16413</v>
      </c>
      <c r="G1636" s="292" t="s">
        <v>213</v>
      </c>
      <c r="I1636" s="292" t="s">
        <v>49</v>
      </c>
      <c r="J1636" s="481" t="s">
        <v>851</v>
      </c>
      <c r="K1636" s="481" t="s">
        <v>851</v>
      </c>
      <c r="L1636" s="292" t="s">
        <v>213</v>
      </c>
    </row>
    <row r="1637" spans="1:12">
      <c r="A1637" s="292" t="s">
        <v>49</v>
      </c>
      <c r="B1637" s="405">
        <v>14168</v>
      </c>
      <c r="C1637" s="292" t="s">
        <v>213</v>
      </c>
      <c r="E1637" s="292" t="s">
        <v>214</v>
      </c>
      <c r="F1637" s="405">
        <v>16416</v>
      </c>
      <c r="G1637" s="292" t="s">
        <v>213</v>
      </c>
      <c r="I1637" s="292" t="s">
        <v>49</v>
      </c>
      <c r="J1637" s="481" t="s">
        <v>2611</v>
      </c>
      <c r="K1637" s="481" t="s">
        <v>852</v>
      </c>
      <c r="L1637" s="292" t="s">
        <v>213</v>
      </c>
    </row>
    <row r="1638" spans="1:12">
      <c r="A1638" s="292" t="s">
        <v>49</v>
      </c>
      <c r="B1638" s="405">
        <v>14519</v>
      </c>
      <c r="C1638" s="292" t="s">
        <v>213</v>
      </c>
      <c r="E1638" s="292" t="s">
        <v>214</v>
      </c>
      <c r="F1638" s="405">
        <v>16417</v>
      </c>
      <c r="G1638" s="292" t="s">
        <v>213</v>
      </c>
      <c r="I1638" s="292" t="s">
        <v>49</v>
      </c>
      <c r="J1638" s="481" t="s">
        <v>853</v>
      </c>
      <c r="K1638" s="481" t="s">
        <v>854</v>
      </c>
      <c r="L1638" s="292" t="s">
        <v>213</v>
      </c>
    </row>
    <row r="1639" spans="1:12">
      <c r="A1639" s="292" t="s">
        <v>49</v>
      </c>
      <c r="B1639" s="405">
        <v>14810</v>
      </c>
      <c r="C1639" s="292" t="s">
        <v>213</v>
      </c>
      <c r="E1639" s="292" t="s">
        <v>214</v>
      </c>
      <c r="F1639" s="405">
        <v>16422</v>
      </c>
      <c r="G1639" s="292" t="s">
        <v>213</v>
      </c>
      <c r="I1639" s="292" t="s">
        <v>49</v>
      </c>
      <c r="J1639" s="481" t="s">
        <v>2612</v>
      </c>
      <c r="K1639" s="481" t="s">
        <v>2613</v>
      </c>
      <c r="L1639" s="292" t="s">
        <v>213</v>
      </c>
    </row>
    <row r="1640" spans="1:12">
      <c r="A1640" s="292" t="s">
        <v>49</v>
      </c>
      <c r="B1640" s="405">
        <v>15060</v>
      </c>
      <c r="C1640" s="292" t="s">
        <v>213</v>
      </c>
      <c r="E1640" s="292" t="s">
        <v>214</v>
      </c>
      <c r="F1640" s="405">
        <v>16424</v>
      </c>
      <c r="G1640" s="292" t="s">
        <v>213</v>
      </c>
      <c r="I1640" s="292" t="s">
        <v>49</v>
      </c>
      <c r="J1640" s="481" t="s">
        <v>2614</v>
      </c>
      <c r="K1640" s="481" t="s">
        <v>2615</v>
      </c>
      <c r="L1640" s="292" t="s">
        <v>213</v>
      </c>
    </row>
    <row r="1641" spans="1:12">
      <c r="A1641" s="292" t="s">
        <v>49</v>
      </c>
      <c r="B1641" s="405">
        <v>15428</v>
      </c>
      <c r="C1641" s="292" t="s">
        <v>213</v>
      </c>
      <c r="E1641" s="292" t="s">
        <v>214</v>
      </c>
      <c r="F1641" s="405">
        <v>16426</v>
      </c>
      <c r="G1641" s="292" t="s">
        <v>213</v>
      </c>
      <c r="I1641" s="292" t="s">
        <v>49</v>
      </c>
      <c r="J1641" s="481" t="s">
        <v>855</v>
      </c>
      <c r="K1641" s="481" t="s">
        <v>855</v>
      </c>
      <c r="L1641" s="292" t="s">
        <v>213</v>
      </c>
    </row>
    <row r="1642" spans="1:12">
      <c r="A1642" s="292" t="s">
        <v>49</v>
      </c>
      <c r="B1642" s="405">
        <v>15539</v>
      </c>
      <c r="C1642" s="292" t="s">
        <v>213</v>
      </c>
      <c r="E1642" s="292" t="s">
        <v>214</v>
      </c>
      <c r="F1642" s="405">
        <v>16428</v>
      </c>
      <c r="G1642" s="292" t="s">
        <v>213</v>
      </c>
      <c r="I1642" s="292" t="s">
        <v>49</v>
      </c>
      <c r="J1642" s="481" t="s">
        <v>856</v>
      </c>
      <c r="K1642" s="481" t="s">
        <v>859</v>
      </c>
      <c r="L1642" s="292" t="s">
        <v>213</v>
      </c>
    </row>
    <row r="1643" spans="1:12">
      <c r="A1643" s="292" t="s">
        <v>49</v>
      </c>
      <c r="B1643" s="405">
        <v>15731</v>
      </c>
      <c r="C1643" s="292" t="s">
        <v>213</v>
      </c>
      <c r="E1643" s="292" t="s">
        <v>214</v>
      </c>
      <c r="F1643" s="405">
        <v>16430</v>
      </c>
      <c r="G1643" s="292" t="s">
        <v>213</v>
      </c>
      <c r="I1643" s="292" t="s">
        <v>49</v>
      </c>
      <c r="J1643" s="481" t="s">
        <v>860</v>
      </c>
      <c r="K1643" s="481" t="s">
        <v>2616</v>
      </c>
      <c r="L1643" s="292" t="s">
        <v>213</v>
      </c>
    </row>
    <row r="1644" spans="1:12">
      <c r="A1644" s="292" t="s">
        <v>49</v>
      </c>
      <c r="B1644" s="405">
        <v>15943</v>
      </c>
      <c r="C1644" s="292" t="s">
        <v>213</v>
      </c>
      <c r="E1644" s="292" t="s">
        <v>214</v>
      </c>
      <c r="F1644" s="405">
        <v>16432</v>
      </c>
      <c r="G1644" s="292" t="s">
        <v>213</v>
      </c>
      <c r="I1644" s="292" t="s">
        <v>49</v>
      </c>
      <c r="J1644" s="481" t="s">
        <v>2617</v>
      </c>
      <c r="K1644" s="481" t="s">
        <v>2618</v>
      </c>
      <c r="L1644" s="292" t="s">
        <v>213</v>
      </c>
    </row>
    <row r="1645" spans="1:12">
      <c r="A1645" s="292" t="s">
        <v>49</v>
      </c>
      <c r="B1645" s="405">
        <v>16142</v>
      </c>
      <c r="C1645" s="292" t="s">
        <v>213</v>
      </c>
      <c r="E1645" s="292" t="s">
        <v>214</v>
      </c>
      <c r="F1645" s="405">
        <v>16433</v>
      </c>
      <c r="G1645" s="292" t="s">
        <v>213</v>
      </c>
      <c r="I1645" s="292" t="s">
        <v>49</v>
      </c>
      <c r="J1645" s="481" t="s">
        <v>2619</v>
      </c>
      <c r="K1645" s="481" t="s">
        <v>2619</v>
      </c>
      <c r="L1645" s="292" t="s">
        <v>213</v>
      </c>
    </row>
    <row r="1646" spans="1:12">
      <c r="A1646" s="292" t="s">
        <v>49</v>
      </c>
      <c r="B1646" s="405">
        <v>16375</v>
      </c>
      <c r="C1646" s="292" t="s">
        <v>213</v>
      </c>
      <c r="E1646" s="292" t="s">
        <v>214</v>
      </c>
      <c r="F1646" s="405">
        <v>16438</v>
      </c>
      <c r="G1646" s="292" t="s">
        <v>213</v>
      </c>
      <c r="I1646" s="292" t="s">
        <v>49</v>
      </c>
      <c r="J1646" s="481" t="s">
        <v>2620</v>
      </c>
      <c r="K1646" s="481" t="s">
        <v>2620</v>
      </c>
      <c r="L1646" s="292" t="s">
        <v>213</v>
      </c>
    </row>
    <row r="1647" spans="1:12">
      <c r="A1647" s="292" t="s">
        <v>49</v>
      </c>
      <c r="B1647" s="405">
        <v>16686</v>
      </c>
      <c r="C1647" s="292" t="s">
        <v>213</v>
      </c>
      <c r="E1647" s="292" t="s">
        <v>214</v>
      </c>
      <c r="F1647" s="405">
        <v>16440</v>
      </c>
      <c r="G1647" s="292" t="s">
        <v>213</v>
      </c>
      <c r="I1647" s="292" t="s">
        <v>49</v>
      </c>
      <c r="J1647" s="481" t="s">
        <v>2621</v>
      </c>
      <c r="K1647" s="481" t="s">
        <v>2622</v>
      </c>
      <c r="L1647" s="292" t="s">
        <v>213</v>
      </c>
    </row>
    <row r="1648" spans="1:12">
      <c r="A1648" s="292" t="s">
        <v>49</v>
      </c>
      <c r="B1648" s="405">
        <v>17067</v>
      </c>
      <c r="C1648" s="292" t="s">
        <v>213</v>
      </c>
      <c r="E1648" s="292" t="s">
        <v>214</v>
      </c>
      <c r="F1648" s="405">
        <v>16441</v>
      </c>
      <c r="G1648" s="292" t="s">
        <v>213</v>
      </c>
      <c r="I1648" s="292" t="s">
        <v>49</v>
      </c>
      <c r="J1648" s="481" t="s">
        <v>2623</v>
      </c>
      <c r="K1648" s="481" t="s">
        <v>2623</v>
      </c>
      <c r="L1648" s="292" t="s">
        <v>213</v>
      </c>
    </row>
    <row r="1649" spans="1:12">
      <c r="A1649" s="292" t="s">
        <v>49</v>
      </c>
      <c r="B1649" s="405">
        <v>17340</v>
      </c>
      <c r="C1649" s="292" t="s">
        <v>213</v>
      </c>
      <c r="E1649" s="292" t="s">
        <v>214</v>
      </c>
      <c r="F1649" s="405">
        <v>16443</v>
      </c>
      <c r="G1649" s="292" t="s">
        <v>213</v>
      </c>
      <c r="I1649" s="292" t="s">
        <v>49</v>
      </c>
      <c r="J1649" s="481" t="s">
        <v>2624</v>
      </c>
      <c r="K1649" s="481" t="s">
        <v>2624</v>
      </c>
      <c r="L1649" s="292" t="s">
        <v>213</v>
      </c>
    </row>
    <row r="1650" spans="1:12">
      <c r="A1650" s="292" t="s">
        <v>49</v>
      </c>
      <c r="B1650" s="405">
        <v>17737</v>
      </c>
      <c r="C1650" s="292" t="s">
        <v>213</v>
      </c>
      <c r="E1650" s="292" t="s">
        <v>214</v>
      </c>
      <c r="F1650" s="405">
        <v>16475</v>
      </c>
      <c r="G1650" s="292" t="s">
        <v>213</v>
      </c>
      <c r="I1650" s="292" t="s">
        <v>49</v>
      </c>
      <c r="J1650" s="481" t="s">
        <v>861</v>
      </c>
      <c r="K1650" s="481" t="s">
        <v>862</v>
      </c>
      <c r="L1650" s="292" t="s">
        <v>213</v>
      </c>
    </row>
    <row r="1651" spans="1:12">
      <c r="A1651" s="292" t="s">
        <v>49</v>
      </c>
      <c r="B1651" s="405">
        <v>17922</v>
      </c>
      <c r="C1651" s="292" t="s">
        <v>213</v>
      </c>
      <c r="E1651" s="292" t="s">
        <v>214</v>
      </c>
      <c r="F1651" s="405">
        <v>16613</v>
      </c>
      <c r="G1651" s="292" t="s">
        <v>213</v>
      </c>
      <c r="I1651" s="292" t="s">
        <v>49</v>
      </c>
      <c r="J1651" s="481" t="s">
        <v>863</v>
      </c>
      <c r="K1651" s="481" t="s">
        <v>2625</v>
      </c>
      <c r="L1651" s="292" t="s">
        <v>213</v>
      </c>
    </row>
    <row r="1652" spans="1:12">
      <c r="A1652" s="292" t="s">
        <v>49</v>
      </c>
      <c r="B1652" s="405">
        <v>14169</v>
      </c>
      <c r="C1652" s="292" t="s">
        <v>213</v>
      </c>
      <c r="E1652" s="292" t="s">
        <v>214</v>
      </c>
      <c r="F1652" s="405">
        <v>16614</v>
      </c>
      <c r="G1652" s="292" t="s">
        <v>213</v>
      </c>
      <c r="I1652" s="292" t="s">
        <v>49</v>
      </c>
      <c r="J1652" s="481" t="s">
        <v>2626</v>
      </c>
      <c r="K1652" s="481" t="s">
        <v>2626</v>
      </c>
      <c r="L1652" s="292" t="s">
        <v>213</v>
      </c>
    </row>
    <row r="1653" spans="1:12">
      <c r="A1653" s="292" t="s">
        <v>49</v>
      </c>
      <c r="B1653" s="405">
        <v>14520</v>
      </c>
      <c r="C1653" s="292" t="s">
        <v>213</v>
      </c>
      <c r="E1653" s="292" t="s">
        <v>214</v>
      </c>
      <c r="F1653" s="405">
        <v>16620</v>
      </c>
      <c r="G1653" s="292" t="s">
        <v>213</v>
      </c>
      <c r="I1653" s="292" t="s">
        <v>49</v>
      </c>
      <c r="J1653" s="481" t="s">
        <v>2627</v>
      </c>
      <c r="K1653" s="481" t="s">
        <v>2628</v>
      </c>
      <c r="L1653" s="292" t="s">
        <v>213</v>
      </c>
    </row>
    <row r="1654" spans="1:12">
      <c r="A1654" s="292" t="s">
        <v>49</v>
      </c>
      <c r="B1654" s="405">
        <v>14816</v>
      </c>
      <c r="C1654" s="292" t="s">
        <v>213</v>
      </c>
      <c r="E1654" s="292" t="s">
        <v>214</v>
      </c>
      <c r="F1654" s="405">
        <v>16624</v>
      </c>
      <c r="G1654" s="292" t="s">
        <v>213</v>
      </c>
      <c r="I1654" s="292" t="s">
        <v>49</v>
      </c>
      <c r="J1654" s="481" t="s">
        <v>2629</v>
      </c>
      <c r="K1654" s="481" t="s">
        <v>2629</v>
      </c>
      <c r="L1654" s="292" t="s">
        <v>213</v>
      </c>
    </row>
    <row r="1655" spans="1:12">
      <c r="A1655" s="292" t="s">
        <v>49</v>
      </c>
      <c r="B1655" s="405">
        <v>15072</v>
      </c>
      <c r="C1655" s="292" t="s">
        <v>213</v>
      </c>
      <c r="E1655" s="292" t="s">
        <v>214</v>
      </c>
      <c r="F1655" s="405">
        <v>16630</v>
      </c>
      <c r="G1655" s="292" t="s">
        <v>213</v>
      </c>
      <c r="I1655" s="292" t="s">
        <v>49</v>
      </c>
      <c r="J1655" s="481" t="s">
        <v>2630</v>
      </c>
      <c r="K1655" s="481" t="s">
        <v>2631</v>
      </c>
      <c r="L1655" s="292" t="s">
        <v>213</v>
      </c>
    </row>
    <row r="1656" spans="1:12">
      <c r="A1656" s="292" t="s">
        <v>49</v>
      </c>
      <c r="B1656" s="405">
        <v>15429</v>
      </c>
      <c r="C1656" s="292" t="s">
        <v>213</v>
      </c>
      <c r="E1656" s="292" t="s">
        <v>214</v>
      </c>
      <c r="F1656" s="405">
        <v>16633</v>
      </c>
      <c r="G1656" s="292" t="s">
        <v>213</v>
      </c>
      <c r="I1656" s="292" t="s">
        <v>49</v>
      </c>
      <c r="J1656" s="481" t="s">
        <v>2632</v>
      </c>
      <c r="K1656" s="481" t="s">
        <v>2633</v>
      </c>
      <c r="L1656" s="292" t="s">
        <v>213</v>
      </c>
    </row>
    <row r="1657" spans="1:12">
      <c r="A1657" s="292" t="s">
        <v>49</v>
      </c>
      <c r="B1657" s="405">
        <v>15541</v>
      </c>
      <c r="C1657" s="292" t="s">
        <v>213</v>
      </c>
      <c r="E1657" s="292" t="s">
        <v>214</v>
      </c>
      <c r="F1657" s="405">
        <v>16637</v>
      </c>
      <c r="G1657" s="292" t="s">
        <v>213</v>
      </c>
      <c r="I1657" s="292" t="s">
        <v>49</v>
      </c>
      <c r="J1657" s="481" t="s">
        <v>2634</v>
      </c>
      <c r="K1657" s="481" t="s">
        <v>2635</v>
      </c>
      <c r="L1657" s="292" t="s">
        <v>213</v>
      </c>
    </row>
    <row r="1658" spans="1:12">
      <c r="A1658" s="292" t="s">
        <v>49</v>
      </c>
      <c r="B1658" s="405">
        <v>15734</v>
      </c>
      <c r="C1658" s="292" t="s">
        <v>213</v>
      </c>
      <c r="E1658" s="292" t="s">
        <v>214</v>
      </c>
      <c r="F1658" s="405">
        <v>16640</v>
      </c>
      <c r="G1658" s="292" t="s">
        <v>213</v>
      </c>
      <c r="I1658" s="292" t="s">
        <v>49</v>
      </c>
      <c r="J1658" s="481" t="s">
        <v>2636</v>
      </c>
      <c r="K1658" s="481" t="s">
        <v>2636</v>
      </c>
      <c r="L1658" s="292" t="s">
        <v>213</v>
      </c>
    </row>
    <row r="1659" spans="1:12">
      <c r="A1659" s="292" t="s">
        <v>49</v>
      </c>
      <c r="B1659" s="405">
        <v>15946</v>
      </c>
      <c r="C1659" s="292" t="s">
        <v>213</v>
      </c>
      <c r="E1659" s="292" t="s">
        <v>214</v>
      </c>
      <c r="F1659" s="405">
        <v>16641</v>
      </c>
      <c r="G1659" s="292" t="s">
        <v>213</v>
      </c>
      <c r="I1659" s="292" t="s">
        <v>49</v>
      </c>
      <c r="J1659" s="481" t="s">
        <v>2637</v>
      </c>
      <c r="K1659" s="481" t="s">
        <v>2638</v>
      </c>
      <c r="L1659" s="292" t="s">
        <v>213</v>
      </c>
    </row>
    <row r="1660" spans="1:12">
      <c r="A1660" s="292" t="s">
        <v>49</v>
      </c>
      <c r="B1660" s="405">
        <v>16143</v>
      </c>
      <c r="C1660" s="292" t="s">
        <v>213</v>
      </c>
      <c r="E1660" s="292" t="s">
        <v>214</v>
      </c>
      <c r="F1660" s="405">
        <v>16646</v>
      </c>
      <c r="G1660" s="292" t="s">
        <v>213</v>
      </c>
      <c r="I1660" s="292" t="s">
        <v>49</v>
      </c>
      <c r="J1660" s="481" t="s">
        <v>2639</v>
      </c>
      <c r="K1660" s="481" t="s">
        <v>2639</v>
      </c>
      <c r="L1660" s="292" t="s">
        <v>213</v>
      </c>
    </row>
    <row r="1661" spans="1:12">
      <c r="A1661" s="292" t="s">
        <v>49</v>
      </c>
      <c r="B1661" s="405">
        <v>16401</v>
      </c>
      <c r="C1661" s="292" t="s">
        <v>213</v>
      </c>
      <c r="E1661" s="292" t="s">
        <v>214</v>
      </c>
      <c r="F1661" s="405">
        <v>16654</v>
      </c>
      <c r="G1661" s="292" t="s">
        <v>213</v>
      </c>
      <c r="I1661" s="292" t="s">
        <v>49</v>
      </c>
      <c r="J1661" s="481" t="s">
        <v>2640</v>
      </c>
      <c r="K1661" s="481" t="s">
        <v>2641</v>
      </c>
      <c r="L1661" s="292" t="s">
        <v>213</v>
      </c>
    </row>
    <row r="1662" spans="1:12">
      <c r="A1662" s="292" t="s">
        <v>49</v>
      </c>
      <c r="B1662" s="405">
        <v>16701</v>
      </c>
      <c r="C1662" s="292" t="s">
        <v>213</v>
      </c>
      <c r="E1662" s="292" t="s">
        <v>214</v>
      </c>
      <c r="F1662" s="405">
        <v>16659</v>
      </c>
      <c r="G1662" s="292" t="s">
        <v>213</v>
      </c>
      <c r="I1662" s="292" t="s">
        <v>49</v>
      </c>
      <c r="J1662" s="481" t="s">
        <v>2642</v>
      </c>
      <c r="K1662" s="481" t="s">
        <v>2642</v>
      </c>
      <c r="L1662" s="292" t="s">
        <v>213</v>
      </c>
    </row>
    <row r="1663" spans="1:12">
      <c r="A1663" s="292" t="s">
        <v>49</v>
      </c>
      <c r="B1663" s="405">
        <v>17073</v>
      </c>
      <c r="C1663" s="292" t="s">
        <v>213</v>
      </c>
      <c r="E1663" s="292" t="s">
        <v>214</v>
      </c>
      <c r="F1663" s="405">
        <v>16660</v>
      </c>
      <c r="G1663" s="292" t="s">
        <v>213</v>
      </c>
      <c r="I1663" s="292" t="s">
        <v>49</v>
      </c>
      <c r="J1663" s="481" t="s">
        <v>2643</v>
      </c>
      <c r="K1663" s="481" t="s">
        <v>2644</v>
      </c>
      <c r="L1663" s="292" t="s">
        <v>213</v>
      </c>
    </row>
    <row r="1664" spans="1:12">
      <c r="A1664" s="292" t="s">
        <v>49</v>
      </c>
      <c r="B1664" s="405">
        <v>17349</v>
      </c>
      <c r="C1664" s="292" t="s">
        <v>213</v>
      </c>
      <c r="E1664" s="292" t="s">
        <v>214</v>
      </c>
      <c r="F1664" s="405">
        <v>16662</v>
      </c>
      <c r="G1664" s="292" t="s">
        <v>213</v>
      </c>
      <c r="I1664" s="292" t="s">
        <v>49</v>
      </c>
      <c r="J1664" s="481" t="s">
        <v>2645</v>
      </c>
      <c r="K1664" s="481" t="s">
        <v>2645</v>
      </c>
      <c r="L1664" s="292" t="s">
        <v>213</v>
      </c>
    </row>
    <row r="1665" spans="1:12">
      <c r="A1665" s="292" t="s">
        <v>49</v>
      </c>
      <c r="B1665" s="405">
        <v>17740</v>
      </c>
      <c r="C1665" s="292" t="s">
        <v>213</v>
      </c>
      <c r="E1665" s="292" t="s">
        <v>214</v>
      </c>
      <c r="F1665" s="405">
        <v>16670</v>
      </c>
      <c r="G1665" s="292" t="s">
        <v>213</v>
      </c>
      <c r="I1665" s="292" t="s">
        <v>49</v>
      </c>
      <c r="J1665" s="481" t="s">
        <v>2646</v>
      </c>
      <c r="K1665" s="481" t="s">
        <v>2646</v>
      </c>
      <c r="L1665" s="292" t="s">
        <v>213</v>
      </c>
    </row>
    <row r="1666" spans="1:12">
      <c r="A1666" s="292" t="s">
        <v>49</v>
      </c>
      <c r="B1666" s="405">
        <v>17925</v>
      </c>
      <c r="C1666" s="292" t="s">
        <v>213</v>
      </c>
      <c r="E1666" s="292" t="s">
        <v>214</v>
      </c>
      <c r="F1666" s="405">
        <v>16671</v>
      </c>
      <c r="G1666" s="292" t="s">
        <v>213</v>
      </c>
      <c r="I1666" s="292" t="s">
        <v>49</v>
      </c>
      <c r="J1666" s="481" t="s">
        <v>2647</v>
      </c>
      <c r="K1666" s="481" t="s">
        <v>2647</v>
      </c>
      <c r="L1666" s="292" t="s">
        <v>213</v>
      </c>
    </row>
    <row r="1667" spans="1:12">
      <c r="A1667" s="292" t="s">
        <v>49</v>
      </c>
      <c r="B1667" s="405">
        <v>14170</v>
      </c>
      <c r="C1667" s="292" t="s">
        <v>213</v>
      </c>
      <c r="E1667" s="292" t="s">
        <v>214</v>
      </c>
      <c r="F1667" s="405">
        <v>16675</v>
      </c>
      <c r="G1667" s="292" t="s">
        <v>213</v>
      </c>
      <c r="I1667" s="292" t="s">
        <v>49</v>
      </c>
      <c r="J1667" s="481" t="s">
        <v>2648</v>
      </c>
      <c r="K1667" s="481" t="s">
        <v>2648</v>
      </c>
      <c r="L1667" s="292" t="s">
        <v>213</v>
      </c>
    </row>
    <row r="1668" spans="1:12">
      <c r="A1668" s="292" t="s">
        <v>49</v>
      </c>
      <c r="B1668" s="405">
        <v>14522</v>
      </c>
      <c r="C1668" s="292" t="s">
        <v>213</v>
      </c>
      <c r="E1668" s="292" t="s">
        <v>214</v>
      </c>
      <c r="F1668" s="405">
        <v>16681</v>
      </c>
      <c r="G1668" s="292" t="s">
        <v>213</v>
      </c>
      <c r="I1668" s="292" t="s">
        <v>49</v>
      </c>
      <c r="J1668" s="481" t="s">
        <v>2649</v>
      </c>
      <c r="K1668" s="481" t="s">
        <v>2649</v>
      </c>
      <c r="L1668" s="292" t="s">
        <v>213</v>
      </c>
    </row>
    <row r="1669" spans="1:12">
      <c r="A1669" s="292" t="s">
        <v>49</v>
      </c>
      <c r="B1669" s="405">
        <v>14817</v>
      </c>
      <c r="C1669" s="292" t="s">
        <v>213</v>
      </c>
      <c r="E1669" s="292" t="s">
        <v>214</v>
      </c>
      <c r="F1669" s="405">
        <v>16684</v>
      </c>
      <c r="G1669" s="292" t="s">
        <v>213</v>
      </c>
      <c r="I1669" s="292" t="s">
        <v>49</v>
      </c>
      <c r="J1669" s="481" t="s">
        <v>2650</v>
      </c>
      <c r="K1669" s="481" t="s">
        <v>2651</v>
      </c>
      <c r="L1669" s="292" t="s">
        <v>213</v>
      </c>
    </row>
    <row r="1670" spans="1:12">
      <c r="A1670" s="292" t="s">
        <v>49</v>
      </c>
      <c r="B1670" s="405">
        <v>15075</v>
      </c>
      <c r="C1670" s="292" t="s">
        <v>213</v>
      </c>
      <c r="E1670" s="292" t="s">
        <v>214</v>
      </c>
      <c r="F1670" s="405">
        <v>16686</v>
      </c>
      <c r="G1670" s="292" t="s">
        <v>213</v>
      </c>
      <c r="I1670" s="292" t="s">
        <v>49</v>
      </c>
      <c r="J1670" s="481" t="s">
        <v>865</v>
      </c>
      <c r="K1670" s="481" t="s">
        <v>865</v>
      </c>
      <c r="L1670" s="292" t="s">
        <v>213</v>
      </c>
    </row>
    <row r="1671" spans="1:12">
      <c r="A1671" s="292" t="s">
        <v>49</v>
      </c>
      <c r="B1671" s="405">
        <v>15430</v>
      </c>
      <c r="C1671" s="292" t="s">
        <v>213</v>
      </c>
      <c r="E1671" s="292" t="s">
        <v>214</v>
      </c>
      <c r="F1671" s="405">
        <v>16701</v>
      </c>
      <c r="G1671" s="292" t="s">
        <v>213</v>
      </c>
      <c r="I1671" s="292" t="s">
        <v>49</v>
      </c>
      <c r="J1671" s="481" t="s">
        <v>2652</v>
      </c>
      <c r="K1671" s="481" t="s">
        <v>2653</v>
      </c>
      <c r="L1671" s="292" t="s">
        <v>213</v>
      </c>
    </row>
    <row r="1672" spans="1:12">
      <c r="A1672" s="292" t="s">
        <v>49</v>
      </c>
      <c r="B1672" s="405">
        <v>15546</v>
      </c>
      <c r="C1672" s="292" t="s">
        <v>213</v>
      </c>
      <c r="E1672" s="292" t="s">
        <v>214</v>
      </c>
      <c r="F1672" s="405">
        <v>16724</v>
      </c>
      <c r="G1672" s="292" t="s">
        <v>213</v>
      </c>
      <c r="I1672" s="292" t="s">
        <v>49</v>
      </c>
      <c r="J1672" s="481" t="s">
        <v>868</v>
      </c>
      <c r="K1672" s="481" t="s">
        <v>868</v>
      </c>
      <c r="L1672" s="292" t="s">
        <v>213</v>
      </c>
    </row>
    <row r="1673" spans="1:12">
      <c r="A1673" s="292" t="s">
        <v>49</v>
      </c>
      <c r="B1673" s="405">
        <v>15738</v>
      </c>
      <c r="C1673" s="292" t="s">
        <v>213</v>
      </c>
      <c r="E1673" s="292" t="s">
        <v>214</v>
      </c>
      <c r="F1673" s="405">
        <v>16725</v>
      </c>
      <c r="G1673" s="292" t="s">
        <v>213</v>
      </c>
      <c r="I1673" s="292" t="s">
        <v>49</v>
      </c>
      <c r="J1673" s="481" t="s">
        <v>869</v>
      </c>
      <c r="K1673" s="481" t="s">
        <v>869</v>
      </c>
      <c r="L1673" s="292" t="s">
        <v>213</v>
      </c>
    </row>
    <row r="1674" spans="1:12">
      <c r="A1674" s="292" t="s">
        <v>49</v>
      </c>
      <c r="B1674" s="405">
        <v>15949</v>
      </c>
      <c r="C1674" s="292" t="s">
        <v>213</v>
      </c>
      <c r="E1674" s="292" t="s">
        <v>214</v>
      </c>
      <c r="F1674" s="405">
        <v>16801</v>
      </c>
      <c r="G1674" s="292" t="s">
        <v>213</v>
      </c>
      <c r="I1674" s="292" t="s">
        <v>49</v>
      </c>
      <c r="J1674" s="481" t="s">
        <v>870</v>
      </c>
      <c r="K1674" s="481" t="s">
        <v>871</v>
      </c>
      <c r="L1674" s="292" t="s">
        <v>213</v>
      </c>
    </row>
    <row r="1675" spans="1:12">
      <c r="A1675" s="292" t="s">
        <v>49</v>
      </c>
      <c r="B1675" s="405">
        <v>16150</v>
      </c>
      <c r="C1675" s="292" t="s">
        <v>213</v>
      </c>
      <c r="E1675" s="292" t="s">
        <v>214</v>
      </c>
      <c r="F1675" s="405">
        <v>16803</v>
      </c>
      <c r="G1675" s="292" t="s">
        <v>213</v>
      </c>
      <c r="I1675" s="292" t="s">
        <v>49</v>
      </c>
      <c r="J1675" s="481" t="s">
        <v>872</v>
      </c>
      <c r="K1675" s="481" t="s">
        <v>872</v>
      </c>
      <c r="L1675" s="292" t="s">
        <v>213</v>
      </c>
    </row>
    <row r="1676" spans="1:12">
      <c r="A1676" s="292" t="s">
        <v>49</v>
      </c>
      <c r="B1676" s="405">
        <v>16403</v>
      </c>
      <c r="C1676" s="292" t="s">
        <v>213</v>
      </c>
      <c r="E1676" s="292" t="s">
        <v>214</v>
      </c>
      <c r="F1676" s="405">
        <v>16821</v>
      </c>
      <c r="G1676" s="292" t="s">
        <v>213</v>
      </c>
      <c r="I1676" s="292" t="s">
        <v>49</v>
      </c>
      <c r="J1676" s="481" t="s">
        <v>873</v>
      </c>
      <c r="K1676" s="481" t="s">
        <v>874</v>
      </c>
      <c r="L1676" s="292" t="s">
        <v>213</v>
      </c>
    </row>
    <row r="1677" spans="1:12">
      <c r="A1677" s="292" t="s">
        <v>49</v>
      </c>
      <c r="B1677" s="405">
        <v>16724</v>
      </c>
      <c r="C1677" s="292" t="s">
        <v>213</v>
      </c>
      <c r="E1677" s="292" t="s">
        <v>214</v>
      </c>
      <c r="F1677" s="405">
        <v>16823</v>
      </c>
      <c r="G1677" s="292" t="s">
        <v>213</v>
      </c>
      <c r="I1677" s="292" t="s">
        <v>49</v>
      </c>
      <c r="J1677" s="481" t="s">
        <v>875</v>
      </c>
      <c r="K1677" s="481" t="s">
        <v>875</v>
      </c>
      <c r="L1677" s="292" t="s">
        <v>213</v>
      </c>
    </row>
    <row r="1678" spans="1:12">
      <c r="A1678" s="292" t="s">
        <v>49</v>
      </c>
      <c r="B1678" s="405">
        <v>17074</v>
      </c>
      <c r="C1678" s="292" t="s">
        <v>213</v>
      </c>
      <c r="E1678" s="292" t="s">
        <v>214</v>
      </c>
      <c r="F1678" s="405">
        <v>16827</v>
      </c>
      <c r="G1678" s="292" t="s">
        <v>213</v>
      </c>
      <c r="I1678" s="292" t="s">
        <v>49</v>
      </c>
      <c r="J1678" s="481" t="s">
        <v>876</v>
      </c>
      <c r="K1678" s="481" t="s">
        <v>877</v>
      </c>
      <c r="L1678" s="292" t="s">
        <v>213</v>
      </c>
    </row>
    <row r="1679" spans="1:12">
      <c r="A1679" s="292" t="s">
        <v>49</v>
      </c>
      <c r="B1679" s="405">
        <v>17350</v>
      </c>
      <c r="C1679" s="292" t="s">
        <v>213</v>
      </c>
      <c r="E1679" s="292" t="s">
        <v>214</v>
      </c>
      <c r="F1679" s="405">
        <v>16828</v>
      </c>
      <c r="G1679" s="292" t="s">
        <v>213</v>
      </c>
      <c r="I1679" s="292" t="s">
        <v>49</v>
      </c>
      <c r="J1679" s="481" t="s">
        <v>878</v>
      </c>
      <c r="K1679" s="481" t="s">
        <v>2654</v>
      </c>
      <c r="L1679" s="292" t="s">
        <v>213</v>
      </c>
    </row>
    <row r="1680" spans="1:12">
      <c r="A1680" s="292" t="s">
        <v>49</v>
      </c>
      <c r="B1680" s="405">
        <v>17744</v>
      </c>
      <c r="C1680" s="292" t="s">
        <v>213</v>
      </c>
      <c r="E1680" s="292" t="s">
        <v>214</v>
      </c>
      <c r="F1680" s="405">
        <v>16833</v>
      </c>
      <c r="G1680" s="292" t="s">
        <v>213</v>
      </c>
      <c r="I1680" s="292" t="s">
        <v>49</v>
      </c>
      <c r="J1680" s="481" t="s">
        <v>2655</v>
      </c>
      <c r="K1680" s="481" t="s">
        <v>2655</v>
      </c>
      <c r="L1680" s="292" t="s">
        <v>213</v>
      </c>
    </row>
    <row r="1681" spans="1:12">
      <c r="A1681" s="292" t="s">
        <v>49</v>
      </c>
      <c r="B1681" s="405">
        <v>17932</v>
      </c>
      <c r="C1681" s="292" t="s">
        <v>213</v>
      </c>
      <c r="E1681" s="292" t="s">
        <v>214</v>
      </c>
      <c r="F1681" s="405">
        <v>16840</v>
      </c>
      <c r="G1681" s="292" t="s">
        <v>213</v>
      </c>
      <c r="I1681" s="292" t="s">
        <v>49</v>
      </c>
      <c r="J1681" s="481" t="s">
        <v>2656</v>
      </c>
      <c r="K1681" s="481" t="s">
        <v>879</v>
      </c>
      <c r="L1681" s="292" t="s">
        <v>213</v>
      </c>
    </row>
    <row r="1682" spans="1:12">
      <c r="A1682" s="292" t="s">
        <v>49</v>
      </c>
      <c r="B1682" s="405">
        <v>14172</v>
      </c>
      <c r="C1682" s="292" t="s">
        <v>213</v>
      </c>
      <c r="E1682" s="292" t="s">
        <v>214</v>
      </c>
      <c r="F1682" s="405">
        <v>16844</v>
      </c>
      <c r="G1682" s="292" t="s">
        <v>213</v>
      </c>
      <c r="I1682" s="292" t="s">
        <v>49</v>
      </c>
      <c r="J1682" s="481" t="s">
        <v>880</v>
      </c>
      <c r="K1682" s="481" t="s">
        <v>880</v>
      </c>
      <c r="L1682" s="292" t="s">
        <v>213</v>
      </c>
    </row>
    <row r="1683" spans="1:12">
      <c r="A1683" s="292" t="s">
        <v>49</v>
      </c>
      <c r="B1683" s="405">
        <v>14527</v>
      </c>
      <c r="C1683" s="292" t="s">
        <v>213</v>
      </c>
      <c r="E1683" s="292" t="s">
        <v>214</v>
      </c>
      <c r="F1683" s="405">
        <v>16847</v>
      </c>
      <c r="G1683" s="292" t="s">
        <v>213</v>
      </c>
      <c r="I1683" s="292" t="s">
        <v>49</v>
      </c>
      <c r="J1683" s="481" t="s">
        <v>881</v>
      </c>
      <c r="K1683" s="481" t="s">
        <v>881</v>
      </c>
      <c r="L1683" s="292" t="s">
        <v>213</v>
      </c>
    </row>
    <row r="1684" spans="1:12">
      <c r="A1684" s="292" t="s">
        <v>49</v>
      </c>
      <c r="B1684" s="405">
        <v>14818</v>
      </c>
      <c r="C1684" s="292" t="s">
        <v>213</v>
      </c>
      <c r="E1684" s="292" t="s">
        <v>214</v>
      </c>
      <c r="F1684" s="405">
        <v>16848</v>
      </c>
      <c r="G1684" s="292" t="s">
        <v>213</v>
      </c>
      <c r="I1684" s="292" t="s">
        <v>49</v>
      </c>
      <c r="J1684" s="481" t="s">
        <v>882</v>
      </c>
      <c r="K1684" s="481" t="s">
        <v>882</v>
      </c>
      <c r="L1684" s="292" t="s">
        <v>213</v>
      </c>
    </row>
    <row r="1685" spans="1:12">
      <c r="A1685" s="292" t="s">
        <v>49</v>
      </c>
      <c r="B1685" s="405">
        <v>15076</v>
      </c>
      <c r="C1685" s="292" t="s">
        <v>213</v>
      </c>
      <c r="E1685" s="292" t="s">
        <v>214</v>
      </c>
      <c r="F1685" s="405">
        <v>16851</v>
      </c>
      <c r="G1685" s="292" t="s">
        <v>213</v>
      </c>
      <c r="I1685" s="292" t="s">
        <v>49</v>
      </c>
      <c r="J1685" s="481" t="s">
        <v>883</v>
      </c>
      <c r="K1685" s="481" t="s">
        <v>884</v>
      </c>
      <c r="L1685" s="292" t="s">
        <v>213</v>
      </c>
    </row>
    <row r="1686" spans="1:12">
      <c r="A1686" s="292" t="s">
        <v>49</v>
      </c>
      <c r="B1686" s="405">
        <v>15431</v>
      </c>
      <c r="C1686" s="292" t="s">
        <v>213</v>
      </c>
      <c r="E1686" s="292" t="s">
        <v>214</v>
      </c>
      <c r="F1686" s="405">
        <v>16870</v>
      </c>
      <c r="G1686" s="292" t="s">
        <v>213</v>
      </c>
      <c r="I1686" s="292" t="s">
        <v>49</v>
      </c>
      <c r="J1686" s="481" t="s">
        <v>885</v>
      </c>
      <c r="K1686" s="481" t="s">
        <v>885</v>
      </c>
      <c r="L1686" s="292" t="s">
        <v>213</v>
      </c>
    </row>
    <row r="1687" spans="1:12">
      <c r="A1687" s="292" t="s">
        <v>49</v>
      </c>
      <c r="B1687" s="405">
        <v>15548</v>
      </c>
      <c r="C1687" s="292" t="s">
        <v>213</v>
      </c>
      <c r="E1687" s="292" t="s">
        <v>214</v>
      </c>
      <c r="F1687" s="405">
        <v>16873</v>
      </c>
      <c r="G1687" s="292" t="s">
        <v>213</v>
      </c>
      <c r="I1687" s="292" t="s">
        <v>49</v>
      </c>
      <c r="J1687" s="481" t="s">
        <v>886</v>
      </c>
      <c r="K1687" s="481" t="s">
        <v>886</v>
      </c>
      <c r="L1687" s="292" t="s">
        <v>213</v>
      </c>
    </row>
    <row r="1688" spans="1:12">
      <c r="A1688" s="292" t="s">
        <v>49</v>
      </c>
      <c r="B1688" s="405">
        <v>15739</v>
      </c>
      <c r="C1688" s="292" t="s">
        <v>213</v>
      </c>
      <c r="E1688" s="292" t="s">
        <v>214</v>
      </c>
      <c r="F1688" s="405">
        <v>16876</v>
      </c>
      <c r="G1688" s="292" t="s">
        <v>213</v>
      </c>
      <c r="I1688" s="292" t="s">
        <v>49</v>
      </c>
      <c r="J1688" s="481" t="s">
        <v>2657</v>
      </c>
      <c r="K1688" s="481" t="s">
        <v>2657</v>
      </c>
      <c r="L1688" s="292" t="s">
        <v>213</v>
      </c>
    </row>
    <row r="1689" spans="1:12">
      <c r="A1689" s="292" t="s">
        <v>49</v>
      </c>
      <c r="B1689" s="405">
        <v>15953</v>
      </c>
      <c r="C1689" s="292" t="s">
        <v>213</v>
      </c>
      <c r="E1689" s="292" t="s">
        <v>214</v>
      </c>
      <c r="F1689" s="405">
        <v>16877</v>
      </c>
      <c r="G1689" s="292" t="s">
        <v>213</v>
      </c>
      <c r="I1689" s="292" t="s">
        <v>49</v>
      </c>
      <c r="J1689" s="481" t="s">
        <v>887</v>
      </c>
      <c r="K1689" s="481" t="s">
        <v>2658</v>
      </c>
      <c r="L1689" s="292" t="s">
        <v>213</v>
      </c>
    </row>
    <row r="1690" spans="1:12">
      <c r="A1690" s="292" t="s">
        <v>49</v>
      </c>
      <c r="B1690" s="405">
        <v>16151</v>
      </c>
      <c r="C1690" s="292" t="s">
        <v>213</v>
      </c>
      <c r="E1690" s="292" t="s">
        <v>214</v>
      </c>
      <c r="F1690" s="405">
        <v>16879</v>
      </c>
      <c r="G1690" s="292" t="s">
        <v>213</v>
      </c>
      <c r="I1690" s="292" t="s">
        <v>49</v>
      </c>
      <c r="J1690" s="481" t="s">
        <v>888</v>
      </c>
      <c r="K1690" s="481" t="s">
        <v>888</v>
      </c>
      <c r="L1690" s="292" t="s">
        <v>213</v>
      </c>
    </row>
    <row r="1691" spans="1:12">
      <c r="A1691" s="292" t="s">
        <v>49</v>
      </c>
      <c r="B1691" s="405">
        <v>16407</v>
      </c>
      <c r="C1691" s="292" t="s">
        <v>213</v>
      </c>
      <c r="E1691" s="292" t="s">
        <v>214</v>
      </c>
      <c r="F1691" s="405">
        <v>16901</v>
      </c>
      <c r="G1691" s="292" t="s">
        <v>213</v>
      </c>
      <c r="I1691" s="292" t="s">
        <v>49</v>
      </c>
      <c r="J1691" s="481" t="s">
        <v>889</v>
      </c>
      <c r="K1691" s="481" t="s">
        <v>889</v>
      </c>
      <c r="L1691" s="292" t="s">
        <v>213</v>
      </c>
    </row>
    <row r="1692" spans="1:12">
      <c r="A1692" s="292" t="s">
        <v>49</v>
      </c>
      <c r="B1692" s="405">
        <v>16725</v>
      </c>
      <c r="C1692" s="292" t="s">
        <v>213</v>
      </c>
      <c r="E1692" s="292" t="s">
        <v>214</v>
      </c>
      <c r="F1692" s="405">
        <v>16910</v>
      </c>
      <c r="G1692" s="292" t="s">
        <v>213</v>
      </c>
      <c r="I1692" s="292" t="s">
        <v>49</v>
      </c>
      <c r="J1692" s="481" t="s">
        <v>890</v>
      </c>
      <c r="K1692" s="481" t="s">
        <v>890</v>
      </c>
      <c r="L1692" s="292" t="s">
        <v>213</v>
      </c>
    </row>
    <row r="1693" spans="1:12">
      <c r="A1693" s="292" t="s">
        <v>49</v>
      </c>
      <c r="B1693" s="405">
        <v>17080</v>
      </c>
      <c r="C1693" s="292" t="s">
        <v>213</v>
      </c>
      <c r="E1693" s="292" t="s">
        <v>214</v>
      </c>
      <c r="F1693" s="405">
        <v>16920</v>
      </c>
      <c r="G1693" s="292" t="s">
        <v>213</v>
      </c>
      <c r="I1693" s="292" t="s">
        <v>49</v>
      </c>
      <c r="J1693" s="481" t="s">
        <v>891</v>
      </c>
      <c r="K1693" s="481" t="s">
        <v>891</v>
      </c>
      <c r="L1693" s="292" t="s">
        <v>213</v>
      </c>
    </row>
    <row r="1694" spans="1:12">
      <c r="A1694" s="292" t="s">
        <v>49</v>
      </c>
      <c r="B1694" s="405">
        <v>17352</v>
      </c>
      <c r="C1694" s="292" t="s">
        <v>213</v>
      </c>
      <c r="E1694" s="292" t="s">
        <v>214</v>
      </c>
      <c r="F1694" s="405">
        <v>16933</v>
      </c>
      <c r="G1694" s="292" t="s">
        <v>213</v>
      </c>
      <c r="I1694" s="292" t="s">
        <v>49</v>
      </c>
      <c r="J1694" s="481" t="s">
        <v>892</v>
      </c>
      <c r="K1694" s="481" t="s">
        <v>893</v>
      </c>
      <c r="L1694" s="292" t="s">
        <v>213</v>
      </c>
    </row>
    <row r="1695" spans="1:12">
      <c r="A1695" s="292" t="s">
        <v>49</v>
      </c>
      <c r="B1695" s="405">
        <v>17745</v>
      </c>
      <c r="C1695" s="292" t="s">
        <v>213</v>
      </c>
      <c r="E1695" s="292" t="s">
        <v>214</v>
      </c>
      <c r="F1695" s="405">
        <v>17007</v>
      </c>
      <c r="G1695" s="292" t="s">
        <v>213</v>
      </c>
      <c r="I1695" s="292" t="s">
        <v>49</v>
      </c>
      <c r="J1695" s="481" t="s">
        <v>894</v>
      </c>
      <c r="K1695" s="481" t="s">
        <v>894</v>
      </c>
      <c r="L1695" s="292" t="s">
        <v>213</v>
      </c>
    </row>
    <row r="1696" spans="1:12">
      <c r="A1696" s="292" t="s">
        <v>49</v>
      </c>
      <c r="B1696" s="405">
        <v>17933</v>
      </c>
      <c r="C1696" s="292" t="s">
        <v>213</v>
      </c>
      <c r="E1696" s="292" t="s">
        <v>214</v>
      </c>
      <c r="F1696" s="405">
        <v>17009</v>
      </c>
      <c r="G1696" s="292" t="s">
        <v>213</v>
      </c>
      <c r="I1696" s="292" t="s">
        <v>49</v>
      </c>
      <c r="J1696" s="481" t="s">
        <v>895</v>
      </c>
      <c r="K1696" s="481" t="s">
        <v>896</v>
      </c>
      <c r="L1696" s="292" t="s">
        <v>213</v>
      </c>
    </row>
    <row r="1697" spans="1:12">
      <c r="A1697" s="292" t="s">
        <v>49</v>
      </c>
      <c r="B1697" s="405">
        <v>14173</v>
      </c>
      <c r="C1697" s="292" t="s">
        <v>213</v>
      </c>
      <c r="E1697" s="292" t="s">
        <v>214</v>
      </c>
      <c r="F1697" s="405">
        <v>17014</v>
      </c>
      <c r="G1697" s="292" t="s">
        <v>213</v>
      </c>
      <c r="I1697" s="292" t="s">
        <v>49</v>
      </c>
      <c r="J1697" s="481" t="s">
        <v>897</v>
      </c>
      <c r="K1697" s="481" t="s">
        <v>2659</v>
      </c>
      <c r="L1697" s="292" t="s">
        <v>213</v>
      </c>
    </row>
    <row r="1698" spans="1:12">
      <c r="A1698" s="292" t="s">
        <v>49</v>
      </c>
      <c r="B1698" s="405">
        <v>14530</v>
      </c>
      <c r="C1698" s="292" t="s">
        <v>213</v>
      </c>
      <c r="E1698" s="292" t="s">
        <v>214</v>
      </c>
      <c r="F1698" s="405">
        <v>17018</v>
      </c>
      <c r="G1698" s="292" t="s">
        <v>213</v>
      </c>
      <c r="I1698" s="292" t="s">
        <v>49</v>
      </c>
      <c r="J1698" s="481" t="s">
        <v>898</v>
      </c>
      <c r="K1698" s="481" t="s">
        <v>2660</v>
      </c>
      <c r="L1698" s="292" t="s">
        <v>213</v>
      </c>
    </row>
    <row r="1699" spans="1:12">
      <c r="A1699" s="292" t="s">
        <v>49</v>
      </c>
      <c r="B1699" s="405">
        <v>14824</v>
      </c>
      <c r="C1699" s="292" t="s">
        <v>213</v>
      </c>
      <c r="E1699" s="292" t="s">
        <v>214</v>
      </c>
      <c r="F1699" s="405">
        <v>17020</v>
      </c>
      <c r="G1699" s="292" t="s">
        <v>213</v>
      </c>
      <c r="I1699" s="292" t="s">
        <v>49</v>
      </c>
      <c r="J1699" s="481" t="s">
        <v>2661</v>
      </c>
      <c r="K1699" s="481" t="s">
        <v>2661</v>
      </c>
      <c r="L1699" s="292" t="s">
        <v>213</v>
      </c>
    </row>
    <row r="1700" spans="1:12">
      <c r="A1700" s="292" t="s">
        <v>49</v>
      </c>
      <c r="B1700" s="405">
        <v>15077</v>
      </c>
      <c r="C1700" s="292" t="s">
        <v>213</v>
      </c>
      <c r="E1700" s="292" t="s">
        <v>214</v>
      </c>
      <c r="F1700" s="405">
        <v>17023</v>
      </c>
      <c r="G1700" s="292" t="s">
        <v>213</v>
      </c>
      <c r="I1700" s="292" t="s">
        <v>49</v>
      </c>
      <c r="J1700" s="481" t="s">
        <v>2662</v>
      </c>
      <c r="K1700" s="481" t="s">
        <v>2662</v>
      </c>
      <c r="L1700" s="292" t="s">
        <v>213</v>
      </c>
    </row>
    <row r="1701" spans="1:12">
      <c r="A1701" s="292" t="s">
        <v>49</v>
      </c>
      <c r="B1701" s="405">
        <v>15435</v>
      </c>
      <c r="C1701" s="292" t="s">
        <v>213</v>
      </c>
      <c r="E1701" s="292" t="s">
        <v>214</v>
      </c>
      <c r="F1701" s="405">
        <v>17024</v>
      </c>
      <c r="G1701" s="292" t="s">
        <v>213</v>
      </c>
      <c r="I1701" s="292" t="s">
        <v>49</v>
      </c>
      <c r="J1701" s="481" t="s">
        <v>2663</v>
      </c>
      <c r="K1701" s="481" t="s">
        <v>2664</v>
      </c>
      <c r="L1701" s="292" t="s">
        <v>213</v>
      </c>
    </row>
    <row r="1702" spans="1:12">
      <c r="A1702" s="292" t="s">
        <v>49</v>
      </c>
      <c r="B1702" s="405">
        <v>15549</v>
      </c>
      <c r="C1702" s="292" t="s">
        <v>213</v>
      </c>
      <c r="E1702" s="292" t="s">
        <v>214</v>
      </c>
      <c r="F1702" s="405">
        <v>17026</v>
      </c>
      <c r="G1702" s="292" t="s">
        <v>213</v>
      </c>
      <c r="I1702" s="292" t="s">
        <v>49</v>
      </c>
      <c r="J1702" s="481" t="s">
        <v>2665</v>
      </c>
      <c r="K1702" s="481" t="s">
        <v>2665</v>
      </c>
      <c r="L1702" s="292" t="s">
        <v>213</v>
      </c>
    </row>
    <row r="1703" spans="1:12">
      <c r="A1703" s="292" t="s">
        <v>49</v>
      </c>
      <c r="B1703" s="405">
        <v>15741</v>
      </c>
      <c r="C1703" s="292" t="s">
        <v>213</v>
      </c>
      <c r="E1703" s="292" t="s">
        <v>214</v>
      </c>
      <c r="F1703" s="405">
        <v>17028</v>
      </c>
      <c r="G1703" s="292" t="s">
        <v>213</v>
      </c>
      <c r="I1703" s="292" t="s">
        <v>49</v>
      </c>
      <c r="J1703" s="481" t="s">
        <v>2666</v>
      </c>
      <c r="K1703" s="481" t="s">
        <v>2667</v>
      </c>
      <c r="L1703" s="292" t="s">
        <v>213</v>
      </c>
    </row>
    <row r="1704" spans="1:12">
      <c r="A1704" s="292" t="s">
        <v>49</v>
      </c>
      <c r="B1704" s="405">
        <v>15954</v>
      </c>
      <c r="C1704" s="292" t="s">
        <v>213</v>
      </c>
      <c r="E1704" s="292" t="s">
        <v>214</v>
      </c>
      <c r="F1704" s="405">
        <v>17032</v>
      </c>
      <c r="G1704" s="292" t="s">
        <v>213</v>
      </c>
      <c r="I1704" s="292" t="s">
        <v>49</v>
      </c>
      <c r="J1704" s="481" t="s">
        <v>2668</v>
      </c>
      <c r="K1704" s="481" t="s">
        <v>2668</v>
      </c>
      <c r="L1704" s="292" t="s">
        <v>213</v>
      </c>
    </row>
    <row r="1705" spans="1:12">
      <c r="A1705" s="292" t="s">
        <v>49</v>
      </c>
      <c r="B1705" s="405">
        <v>16153</v>
      </c>
      <c r="C1705" s="292" t="s">
        <v>213</v>
      </c>
      <c r="E1705" s="292" t="s">
        <v>214</v>
      </c>
      <c r="F1705" s="405">
        <v>17041</v>
      </c>
      <c r="G1705" s="292" t="s">
        <v>213</v>
      </c>
      <c r="I1705" s="292" t="s">
        <v>49</v>
      </c>
      <c r="J1705" s="481" t="s">
        <v>2669</v>
      </c>
      <c r="K1705" s="481" t="s">
        <v>2670</v>
      </c>
      <c r="L1705" s="292" t="s">
        <v>213</v>
      </c>
    </row>
    <row r="1706" spans="1:12">
      <c r="A1706" s="292" t="s">
        <v>49</v>
      </c>
      <c r="B1706" s="405">
        <v>16410</v>
      </c>
      <c r="C1706" s="292" t="s">
        <v>213</v>
      </c>
      <c r="E1706" s="292" t="s">
        <v>214</v>
      </c>
      <c r="F1706" s="405">
        <v>17053</v>
      </c>
      <c r="G1706" s="292" t="s">
        <v>213</v>
      </c>
      <c r="I1706" s="292" t="s">
        <v>49</v>
      </c>
      <c r="J1706" s="481" t="s">
        <v>2671</v>
      </c>
      <c r="K1706" s="481" t="s">
        <v>2672</v>
      </c>
      <c r="L1706" s="292" t="s">
        <v>213</v>
      </c>
    </row>
    <row r="1707" spans="1:12">
      <c r="A1707" s="292" t="s">
        <v>49</v>
      </c>
      <c r="B1707" s="405">
        <v>16801</v>
      </c>
      <c r="C1707" s="292" t="s">
        <v>213</v>
      </c>
      <c r="E1707" s="292" t="s">
        <v>214</v>
      </c>
      <c r="F1707" s="405">
        <v>17054</v>
      </c>
      <c r="G1707" s="292" t="s">
        <v>213</v>
      </c>
      <c r="I1707" s="292" t="s">
        <v>49</v>
      </c>
      <c r="J1707" s="481" t="s">
        <v>2673</v>
      </c>
      <c r="K1707" s="481" t="s">
        <v>2674</v>
      </c>
      <c r="L1707" s="292" t="s">
        <v>213</v>
      </c>
    </row>
    <row r="1708" spans="1:12">
      <c r="A1708" s="292" t="s">
        <v>49</v>
      </c>
      <c r="B1708" s="405">
        <v>17090</v>
      </c>
      <c r="C1708" s="292" t="s">
        <v>213</v>
      </c>
      <c r="E1708" s="292" t="s">
        <v>214</v>
      </c>
      <c r="F1708" s="405">
        <v>17056</v>
      </c>
      <c r="G1708" s="292" t="s">
        <v>213</v>
      </c>
      <c r="I1708" s="292" t="s">
        <v>49</v>
      </c>
      <c r="J1708" s="481" t="s">
        <v>2675</v>
      </c>
      <c r="K1708" s="481" t="s">
        <v>2675</v>
      </c>
      <c r="L1708" s="292" t="s">
        <v>213</v>
      </c>
    </row>
    <row r="1709" spans="1:12">
      <c r="A1709" s="292" t="s">
        <v>49</v>
      </c>
      <c r="B1709" s="405">
        <v>17358</v>
      </c>
      <c r="C1709" s="292" t="s">
        <v>213</v>
      </c>
      <c r="E1709" s="292" t="s">
        <v>214</v>
      </c>
      <c r="F1709" s="405">
        <v>17061</v>
      </c>
      <c r="G1709" s="292" t="s">
        <v>213</v>
      </c>
      <c r="I1709" s="292" t="s">
        <v>49</v>
      </c>
      <c r="J1709" s="481" t="s">
        <v>2676</v>
      </c>
      <c r="K1709" s="481" t="s">
        <v>2677</v>
      </c>
      <c r="L1709" s="292" t="s">
        <v>213</v>
      </c>
    </row>
    <row r="1710" spans="1:12">
      <c r="A1710" s="292" t="s">
        <v>49</v>
      </c>
      <c r="B1710" s="405">
        <v>17748</v>
      </c>
      <c r="C1710" s="292" t="s">
        <v>213</v>
      </c>
      <c r="E1710" s="292" t="s">
        <v>214</v>
      </c>
      <c r="F1710" s="405">
        <v>17065</v>
      </c>
      <c r="G1710" s="292" t="s">
        <v>213</v>
      </c>
      <c r="I1710" s="292" t="s">
        <v>49</v>
      </c>
      <c r="J1710" s="481" t="s">
        <v>2678</v>
      </c>
      <c r="K1710" s="481" t="s">
        <v>2678</v>
      </c>
      <c r="L1710" s="292" t="s">
        <v>213</v>
      </c>
    </row>
    <row r="1711" spans="1:12">
      <c r="A1711" s="292" t="s">
        <v>49</v>
      </c>
      <c r="B1711" s="405">
        <v>17934</v>
      </c>
      <c r="C1711" s="292" t="s">
        <v>213</v>
      </c>
      <c r="E1711" s="292" t="s">
        <v>214</v>
      </c>
      <c r="F1711" s="405">
        <v>17067</v>
      </c>
      <c r="G1711" s="292" t="s">
        <v>213</v>
      </c>
      <c r="I1711" s="292" t="s">
        <v>49</v>
      </c>
      <c r="J1711" s="481" t="s">
        <v>2679</v>
      </c>
      <c r="K1711" s="481" t="s">
        <v>900</v>
      </c>
      <c r="L1711" s="292" t="s">
        <v>213</v>
      </c>
    </row>
    <row r="1712" spans="1:12">
      <c r="A1712" s="292" t="s">
        <v>49</v>
      </c>
      <c r="B1712" s="405">
        <v>14174</v>
      </c>
      <c r="C1712" s="292" t="s">
        <v>213</v>
      </c>
      <c r="E1712" s="292" t="s">
        <v>214</v>
      </c>
      <c r="F1712" s="405">
        <v>17073</v>
      </c>
      <c r="G1712" s="292" t="s">
        <v>213</v>
      </c>
      <c r="I1712" s="292" t="s">
        <v>49</v>
      </c>
      <c r="J1712" s="481" t="s">
        <v>2680</v>
      </c>
      <c r="K1712" s="481" t="s">
        <v>2681</v>
      </c>
      <c r="L1712" s="292" t="s">
        <v>213</v>
      </c>
    </row>
    <row r="1713" spans="1:12">
      <c r="A1713" s="292" t="s">
        <v>49</v>
      </c>
      <c r="B1713" s="405">
        <v>14532</v>
      </c>
      <c r="C1713" s="292" t="s">
        <v>213</v>
      </c>
      <c r="E1713" s="292" t="s">
        <v>214</v>
      </c>
      <c r="F1713" s="405">
        <v>17074</v>
      </c>
      <c r="G1713" s="292" t="s">
        <v>213</v>
      </c>
      <c r="I1713" s="292" t="s">
        <v>49</v>
      </c>
      <c r="J1713" s="481" t="s">
        <v>2682</v>
      </c>
      <c r="K1713" s="481" t="s">
        <v>2683</v>
      </c>
      <c r="L1713" s="292" t="s">
        <v>213</v>
      </c>
    </row>
    <row r="1714" spans="1:12">
      <c r="A1714" s="292" t="s">
        <v>49</v>
      </c>
      <c r="B1714" s="405">
        <v>14825</v>
      </c>
      <c r="C1714" s="292" t="s">
        <v>213</v>
      </c>
      <c r="E1714" s="292" t="s">
        <v>214</v>
      </c>
      <c r="F1714" s="405">
        <v>17080</v>
      </c>
      <c r="G1714" s="292" t="s">
        <v>213</v>
      </c>
      <c r="I1714" s="292" t="s">
        <v>49</v>
      </c>
      <c r="J1714" s="481" t="s">
        <v>903</v>
      </c>
      <c r="K1714" s="481" t="s">
        <v>903</v>
      </c>
      <c r="L1714" s="292" t="s">
        <v>213</v>
      </c>
    </row>
    <row r="1715" spans="1:12">
      <c r="A1715" s="292" t="s">
        <v>49</v>
      </c>
      <c r="B1715" s="405">
        <v>15081</v>
      </c>
      <c r="C1715" s="292" t="s">
        <v>213</v>
      </c>
      <c r="E1715" s="292" t="s">
        <v>214</v>
      </c>
      <c r="F1715" s="405">
        <v>17084</v>
      </c>
      <c r="G1715" s="292" t="s">
        <v>213</v>
      </c>
      <c r="I1715" s="292" t="s">
        <v>49</v>
      </c>
      <c r="J1715" s="481" t="s">
        <v>904</v>
      </c>
      <c r="K1715" s="481" t="s">
        <v>904</v>
      </c>
      <c r="L1715" s="292" t="s">
        <v>213</v>
      </c>
    </row>
    <row r="1716" spans="1:12">
      <c r="A1716" s="292" t="s">
        <v>49</v>
      </c>
      <c r="B1716" s="405">
        <v>15437</v>
      </c>
      <c r="C1716" s="292" t="s">
        <v>213</v>
      </c>
      <c r="E1716" s="292" t="s">
        <v>214</v>
      </c>
      <c r="F1716" s="405">
        <v>17090</v>
      </c>
      <c r="G1716" s="292" t="s">
        <v>213</v>
      </c>
      <c r="I1716" s="292" t="s">
        <v>49</v>
      </c>
      <c r="J1716" s="481" t="s">
        <v>2684</v>
      </c>
      <c r="K1716" s="481" t="s">
        <v>2685</v>
      </c>
      <c r="L1716" s="292" t="s">
        <v>213</v>
      </c>
    </row>
    <row r="1717" spans="1:12">
      <c r="A1717" s="292" t="s">
        <v>49</v>
      </c>
      <c r="B1717" s="405">
        <v>15553</v>
      </c>
      <c r="C1717" s="292" t="s">
        <v>213</v>
      </c>
      <c r="E1717" s="292" t="s">
        <v>214</v>
      </c>
      <c r="F1717" s="405">
        <v>17094</v>
      </c>
      <c r="G1717" s="292" t="s">
        <v>213</v>
      </c>
      <c r="I1717" s="292" t="s">
        <v>49</v>
      </c>
      <c r="J1717" s="481" t="s">
        <v>905</v>
      </c>
      <c r="K1717" s="481" t="s">
        <v>905</v>
      </c>
      <c r="L1717" s="292" t="s">
        <v>213</v>
      </c>
    </row>
    <row r="1718" spans="1:12">
      <c r="A1718" s="292" t="s">
        <v>49</v>
      </c>
      <c r="B1718" s="405">
        <v>15748</v>
      </c>
      <c r="C1718" s="292" t="s">
        <v>213</v>
      </c>
      <c r="E1718" s="292" t="s">
        <v>214</v>
      </c>
      <c r="F1718" s="405">
        <v>17098</v>
      </c>
      <c r="G1718" s="292" t="s">
        <v>213</v>
      </c>
      <c r="I1718" s="292" t="s">
        <v>49</v>
      </c>
      <c r="J1718" s="481" t="s">
        <v>2686</v>
      </c>
      <c r="K1718" s="481" t="s">
        <v>2686</v>
      </c>
      <c r="L1718" s="292" t="s">
        <v>213</v>
      </c>
    </row>
    <row r="1719" spans="1:12">
      <c r="A1719" s="292" t="s">
        <v>49</v>
      </c>
      <c r="B1719" s="405">
        <v>15958</v>
      </c>
      <c r="C1719" s="292" t="s">
        <v>213</v>
      </c>
      <c r="E1719" s="292" t="s">
        <v>214</v>
      </c>
      <c r="F1719" s="405">
        <v>17214</v>
      </c>
      <c r="G1719" s="292" t="s">
        <v>213</v>
      </c>
      <c r="I1719" s="292" t="s">
        <v>49</v>
      </c>
      <c r="J1719" s="481" t="s">
        <v>906</v>
      </c>
      <c r="K1719" s="481" t="s">
        <v>906</v>
      </c>
      <c r="L1719" s="292" t="s">
        <v>213</v>
      </c>
    </row>
    <row r="1720" spans="1:12">
      <c r="A1720" s="292" t="s">
        <v>49</v>
      </c>
      <c r="B1720" s="405">
        <v>16154</v>
      </c>
      <c r="C1720" s="292" t="s">
        <v>213</v>
      </c>
      <c r="E1720" s="292" t="s">
        <v>214</v>
      </c>
      <c r="F1720" s="405">
        <v>17221</v>
      </c>
      <c r="G1720" s="292" t="s">
        <v>213</v>
      </c>
      <c r="I1720" s="292" t="s">
        <v>49</v>
      </c>
      <c r="J1720" s="481" t="s">
        <v>2687</v>
      </c>
      <c r="K1720" s="481" t="s">
        <v>2687</v>
      </c>
      <c r="L1720" s="292" t="s">
        <v>213</v>
      </c>
    </row>
    <row r="1721" spans="1:12">
      <c r="A1721" s="292" t="s">
        <v>49</v>
      </c>
      <c r="B1721" s="405">
        <v>16411</v>
      </c>
      <c r="C1721" s="292" t="s">
        <v>213</v>
      </c>
      <c r="E1721" s="292" t="s">
        <v>214</v>
      </c>
      <c r="F1721" s="405">
        <v>17223</v>
      </c>
      <c r="G1721" s="292" t="s">
        <v>213</v>
      </c>
      <c r="I1721" s="292" t="s">
        <v>49</v>
      </c>
      <c r="J1721" s="481" t="s">
        <v>907</v>
      </c>
      <c r="K1721" s="481" t="s">
        <v>907</v>
      </c>
      <c r="L1721" s="292" t="s">
        <v>213</v>
      </c>
    </row>
    <row r="1722" spans="1:12">
      <c r="A1722" s="292" t="s">
        <v>49</v>
      </c>
      <c r="B1722" s="405">
        <v>16803</v>
      </c>
      <c r="C1722" s="292" t="s">
        <v>213</v>
      </c>
      <c r="E1722" s="292" t="s">
        <v>214</v>
      </c>
      <c r="F1722" s="405">
        <v>17225</v>
      </c>
      <c r="G1722" s="292" t="s">
        <v>213</v>
      </c>
      <c r="I1722" s="292" t="s">
        <v>49</v>
      </c>
      <c r="J1722" s="481" t="s">
        <v>2688</v>
      </c>
      <c r="K1722" s="481" t="s">
        <v>2689</v>
      </c>
      <c r="L1722" s="292" t="s">
        <v>213</v>
      </c>
    </row>
    <row r="1723" spans="1:12">
      <c r="A1723" s="292" t="s">
        <v>49</v>
      </c>
      <c r="B1723" s="405">
        <v>17094</v>
      </c>
      <c r="C1723" s="292" t="s">
        <v>213</v>
      </c>
      <c r="E1723" s="292" t="s">
        <v>214</v>
      </c>
      <c r="F1723" s="405">
        <v>17232</v>
      </c>
      <c r="G1723" s="292" t="s">
        <v>213</v>
      </c>
      <c r="I1723" s="292" t="s">
        <v>49</v>
      </c>
      <c r="J1723" s="481" t="s">
        <v>908</v>
      </c>
      <c r="K1723" s="481" t="s">
        <v>909</v>
      </c>
      <c r="L1723" s="292" t="s">
        <v>213</v>
      </c>
    </row>
    <row r="1724" spans="1:12">
      <c r="A1724" s="292" t="s">
        <v>49</v>
      </c>
      <c r="B1724" s="405">
        <v>17360</v>
      </c>
      <c r="C1724" s="292" t="s">
        <v>213</v>
      </c>
      <c r="E1724" s="292" t="s">
        <v>214</v>
      </c>
      <c r="F1724" s="405">
        <v>17233</v>
      </c>
      <c r="G1724" s="292" t="s">
        <v>213</v>
      </c>
      <c r="I1724" s="292" t="s">
        <v>49</v>
      </c>
      <c r="J1724" s="481" t="s">
        <v>2690</v>
      </c>
      <c r="K1724" s="481" t="s">
        <v>2691</v>
      </c>
      <c r="L1724" s="292" t="s">
        <v>213</v>
      </c>
    </row>
    <row r="1725" spans="1:12">
      <c r="A1725" s="292" t="s">
        <v>49</v>
      </c>
      <c r="B1725" s="405">
        <v>17750</v>
      </c>
      <c r="C1725" s="292" t="s">
        <v>213</v>
      </c>
      <c r="E1725" s="292" t="s">
        <v>214</v>
      </c>
      <c r="F1725" s="405">
        <v>17235</v>
      </c>
      <c r="G1725" s="292" t="s">
        <v>213</v>
      </c>
      <c r="I1725" s="292" t="s">
        <v>49</v>
      </c>
      <c r="J1725" s="481" t="s">
        <v>2692</v>
      </c>
      <c r="K1725" s="481" t="s">
        <v>2693</v>
      </c>
      <c r="L1725" s="292" t="s">
        <v>213</v>
      </c>
    </row>
    <row r="1726" spans="1:12">
      <c r="A1726" s="292" t="s">
        <v>49</v>
      </c>
      <c r="B1726" s="405">
        <v>17935</v>
      </c>
      <c r="C1726" s="292" t="s">
        <v>213</v>
      </c>
      <c r="E1726" s="292" t="s">
        <v>214</v>
      </c>
      <c r="F1726" s="405">
        <v>17236</v>
      </c>
      <c r="G1726" s="292" t="s">
        <v>213</v>
      </c>
      <c r="I1726" s="292" t="s">
        <v>49</v>
      </c>
      <c r="J1726" s="481" t="s">
        <v>2694</v>
      </c>
      <c r="K1726" s="481" t="s">
        <v>911</v>
      </c>
      <c r="L1726" s="292" t="s">
        <v>213</v>
      </c>
    </row>
    <row r="1727" spans="1:12">
      <c r="A1727" s="292" t="s">
        <v>49</v>
      </c>
      <c r="B1727" s="405">
        <v>14206</v>
      </c>
      <c r="C1727" s="292" t="s">
        <v>213</v>
      </c>
      <c r="E1727" s="292" t="s">
        <v>214</v>
      </c>
      <c r="F1727" s="405">
        <v>17237</v>
      </c>
      <c r="G1727" s="292" t="s">
        <v>213</v>
      </c>
      <c r="I1727" s="292" t="s">
        <v>49</v>
      </c>
      <c r="J1727" s="481" t="s">
        <v>2695</v>
      </c>
      <c r="K1727" s="481" t="s">
        <v>2696</v>
      </c>
      <c r="L1727" s="292" t="s">
        <v>213</v>
      </c>
    </row>
    <row r="1728" spans="1:12">
      <c r="A1728" s="292" t="s">
        <v>49</v>
      </c>
      <c r="B1728" s="405">
        <v>14533</v>
      </c>
      <c r="C1728" s="292" t="s">
        <v>213</v>
      </c>
      <c r="E1728" s="292" t="s">
        <v>214</v>
      </c>
      <c r="F1728" s="405">
        <v>17241</v>
      </c>
      <c r="G1728" s="292" t="s">
        <v>213</v>
      </c>
      <c r="I1728" s="292" t="s">
        <v>49</v>
      </c>
      <c r="J1728" s="481" t="s">
        <v>2697</v>
      </c>
      <c r="K1728" s="481" t="s">
        <v>938</v>
      </c>
      <c r="L1728" s="292" t="s">
        <v>213</v>
      </c>
    </row>
    <row r="1729" spans="1:12">
      <c r="A1729" s="292" t="s">
        <v>49</v>
      </c>
      <c r="B1729" s="405">
        <v>14830</v>
      </c>
      <c r="C1729" s="292" t="s">
        <v>213</v>
      </c>
      <c r="E1729" s="292" t="s">
        <v>214</v>
      </c>
      <c r="F1729" s="405">
        <v>17249</v>
      </c>
      <c r="G1729" s="292" t="s">
        <v>213</v>
      </c>
      <c r="I1729" s="292" t="s">
        <v>49</v>
      </c>
      <c r="J1729" s="481" t="s">
        <v>939</v>
      </c>
      <c r="K1729" s="481" t="s">
        <v>939</v>
      </c>
      <c r="L1729" s="292" t="s">
        <v>213</v>
      </c>
    </row>
    <row r="1730" spans="1:12">
      <c r="A1730" s="292" t="s">
        <v>49</v>
      </c>
      <c r="B1730" s="405">
        <v>15088</v>
      </c>
      <c r="C1730" s="292" t="s">
        <v>213</v>
      </c>
      <c r="E1730" s="292" t="s">
        <v>214</v>
      </c>
      <c r="F1730" s="405">
        <v>17252</v>
      </c>
      <c r="G1730" s="292" t="s">
        <v>213</v>
      </c>
      <c r="I1730" s="292" t="s">
        <v>49</v>
      </c>
      <c r="J1730" s="481" t="s">
        <v>940</v>
      </c>
      <c r="K1730" s="481" t="s">
        <v>2698</v>
      </c>
      <c r="L1730" s="292" t="s">
        <v>213</v>
      </c>
    </row>
    <row r="1731" spans="1:12">
      <c r="A1731" s="292" t="s">
        <v>49</v>
      </c>
      <c r="B1731" s="405">
        <v>15438</v>
      </c>
      <c r="C1731" s="292" t="s">
        <v>213</v>
      </c>
      <c r="E1731" s="292" t="s">
        <v>214</v>
      </c>
      <c r="F1731" s="405">
        <v>17253</v>
      </c>
      <c r="G1731" s="292" t="s">
        <v>213</v>
      </c>
      <c r="I1731" s="292" t="s">
        <v>49</v>
      </c>
      <c r="J1731" s="481" t="s">
        <v>2699</v>
      </c>
      <c r="K1731" s="481" t="s">
        <v>2699</v>
      </c>
      <c r="L1731" s="292" t="s">
        <v>213</v>
      </c>
    </row>
    <row r="1732" spans="1:12">
      <c r="A1732" s="292" t="s">
        <v>49</v>
      </c>
      <c r="B1732" s="405">
        <v>15554</v>
      </c>
      <c r="C1732" s="292" t="s">
        <v>213</v>
      </c>
      <c r="E1732" s="292" t="s">
        <v>214</v>
      </c>
      <c r="F1732" s="405">
        <v>17256</v>
      </c>
      <c r="G1732" s="292" t="s">
        <v>213</v>
      </c>
      <c r="I1732" s="292" t="s">
        <v>49</v>
      </c>
      <c r="J1732" s="481" t="s">
        <v>2700</v>
      </c>
      <c r="K1732" s="481" t="s">
        <v>945</v>
      </c>
      <c r="L1732" s="292" t="s">
        <v>213</v>
      </c>
    </row>
    <row r="1733" spans="1:12">
      <c r="A1733" s="292" t="s">
        <v>49</v>
      </c>
      <c r="B1733" s="405">
        <v>15750</v>
      </c>
      <c r="C1733" s="292" t="s">
        <v>213</v>
      </c>
      <c r="E1733" s="292" t="s">
        <v>214</v>
      </c>
      <c r="F1733" s="405">
        <v>17257</v>
      </c>
      <c r="G1733" s="292" t="s">
        <v>213</v>
      </c>
      <c r="I1733" s="292" t="s">
        <v>49</v>
      </c>
      <c r="J1733" s="481" t="s">
        <v>946</v>
      </c>
      <c r="K1733" s="481" t="s">
        <v>946</v>
      </c>
      <c r="L1733" s="292" t="s">
        <v>213</v>
      </c>
    </row>
    <row r="1734" spans="1:12">
      <c r="A1734" s="292" t="s">
        <v>49</v>
      </c>
      <c r="B1734" s="405">
        <v>15960</v>
      </c>
      <c r="C1734" s="292" t="s">
        <v>213</v>
      </c>
      <c r="E1734" s="292" t="s">
        <v>214</v>
      </c>
      <c r="F1734" s="405">
        <v>17261</v>
      </c>
      <c r="G1734" s="292" t="s">
        <v>213</v>
      </c>
      <c r="I1734" s="292" t="s">
        <v>49</v>
      </c>
      <c r="J1734" s="481" t="s">
        <v>947</v>
      </c>
      <c r="K1734" s="481" t="s">
        <v>2701</v>
      </c>
      <c r="L1734" s="292" t="s">
        <v>213</v>
      </c>
    </row>
    <row r="1735" spans="1:12">
      <c r="A1735" s="292" t="s">
        <v>49</v>
      </c>
      <c r="B1735" s="405">
        <v>16155</v>
      </c>
      <c r="C1735" s="292" t="s">
        <v>213</v>
      </c>
      <c r="E1735" s="292" t="s">
        <v>214</v>
      </c>
      <c r="F1735" s="405">
        <v>17266</v>
      </c>
      <c r="G1735" s="292" t="s">
        <v>213</v>
      </c>
      <c r="I1735" s="292" t="s">
        <v>49</v>
      </c>
      <c r="J1735" s="481" t="s">
        <v>2702</v>
      </c>
      <c r="K1735" s="481" t="s">
        <v>2702</v>
      </c>
      <c r="L1735" s="292" t="s">
        <v>213</v>
      </c>
    </row>
    <row r="1736" spans="1:12">
      <c r="A1736" s="292" t="s">
        <v>49</v>
      </c>
      <c r="B1736" s="405">
        <v>16412</v>
      </c>
      <c r="C1736" s="292" t="s">
        <v>213</v>
      </c>
      <c r="E1736" s="292" t="s">
        <v>214</v>
      </c>
      <c r="F1736" s="405">
        <v>17270</v>
      </c>
      <c r="G1736" s="292" t="s">
        <v>213</v>
      </c>
      <c r="I1736" s="292" t="s">
        <v>49</v>
      </c>
      <c r="J1736" s="481" t="s">
        <v>2703</v>
      </c>
      <c r="K1736" s="481" t="s">
        <v>2704</v>
      </c>
      <c r="L1736" s="292" t="s">
        <v>213</v>
      </c>
    </row>
    <row r="1737" spans="1:12">
      <c r="A1737" s="292" t="s">
        <v>49</v>
      </c>
      <c r="B1737" s="405">
        <v>16821</v>
      </c>
      <c r="C1737" s="292" t="s">
        <v>213</v>
      </c>
      <c r="E1737" s="292" t="s">
        <v>214</v>
      </c>
      <c r="F1737" s="405">
        <v>17301</v>
      </c>
      <c r="G1737" s="292" t="s">
        <v>213</v>
      </c>
      <c r="I1737" s="292" t="s">
        <v>49</v>
      </c>
      <c r="J1737" s="481" t="s">
        <v>2705</v>
      </c>
      <c r="K1737" s="481" t="s">
        <v>2705</v>
      </c>
      <c r="L1737" s="292" t="s">
        <v>213</v>
      </c>
    </row>
    <row r="1738" spans="1:12">
      <c r="A1738" s="292" t="s">
        <v>49</v>
      </c>
      <c r="B1738" s="405">
        <v>17098</v>
      </c>
      <c r="C1738" s="292" t="s">
        <v>213</v>
      </c>
      <c r="E1738" s="292" t="s">
        <v>214</v>
      </c>
      <c r="F1738" s="405">
        <v>17303</v>
      </c>
      <c r="G1738" s="292" t="s">
        <v>213</v>
      </c>
      <c r="I1738" s="292" t="s">
        <v>49</v>
      </c>
      <c r="J1738" s="481" t="s">
        <v>2706</v>
      </c>
      <c r="K1738" s="481" t="s">
        <v>2707</v>
      </c>
      <c r="L1738" s="292" t="s">
        <v>213</v>
      </c>
    </row>
    <row r="1739" spans="1:12">
      <c r="A1739" s="292" t="s">
        <v>49</v>
      </c>
      <c r="B1739" s="405">
        <v>17362</v>
      </c>
      <c r="C1739" s="292" t="s">
        <v>213</v>
      </c>
      <c r="E1739" s="292" t="s">
        <v>214</v>
      </c>
      <c r="F1739" s="405">
        <v>17304</v>
      </c>
      <c r="G1739" s="292" t="s">
        <v>213</v>
      </c>
      <c r="I1739" s="292" t="s">
        <v>49</v>
      </c>
      <c r="J1739" s="481" t="s">
        <v>2708</v>
      </c>
      <c r="K1739" s="481" t="s">
        <v>2708</v>
      </c>
      <c r="L1739" s="292" t="s">
        <v>213</v>
      </c>
    </row>
    <row r="1740" spans="1:12">
      <c r="A1740" s="292" t="s">
        <v>49</v>
      </c>
      <c r="B1740" s="405">
        <v>17751</v>
      </c>
      <c r="C1740" s="292" t="s">
        <v>213</v>
      </c>
      <c r="E1740" s="292" t="s">
        <v>214</v>
      </c>
      <c r="F1740" s="405">
        <v>17306</v>
      </c>
      <c r="G1740" s="292" t="s">
        <v>213</v>
      </c>
      <c r="I1740" s="292" t="s">
        <v>49</v>
      </c>
      <c r="J1740" s="481" t="s">
        <v>2709</v>
      </c>
      <c r="K1740" s="481" t="s">
        <v>2710</v>
      </c>
      <c r="L1740" s="292" t="s">
        <v>213</v>
      </c>
    </row>
    <row r="1741" spans="1:12">
      <c r="A1741" s="292" t="s">
        <v>49</v>
      </c>
      <c r="B1741" s="405">
        <v>17936</v>
      </c>
      <c r="C1741" s="292" t="s">
        <v>213</v>
      </c>
      <c r="E1741" s="292" t="s">
        <v>214</v>
      </c>
      <c r="F1741" s="405">
        <v>17307</v>
      </c>
      <c r="G1741" s="292" t="s">
        <v>213</v>
      </c>
      <c r="I1741" s="292" t="s">
        <v>49</v>
      </c>
      <c r="J1741" s="481" t="s">
        <v>2711</v>
      </c>
      <c r="K1741" s="481" t="s">
        <v>2711</v>
      </c>
      <c r="L1741" s="292" t="s">
        <v>213</v>
      </c>
    </row>
    <row r="1742" spans="1:12">
      <c r="A1742" s="292" t="s">
        <v>49</v>
      </c>
      <c r="B1742" s="405">
        <v>14411</v>
      </c>
      <c r="C1742" s="292" t="s">
        <v>213</v>
      </c>
      <c r="E1742" s="292" t="s">
        <v>214</v>
      </c>
      <c r="F1742" s="405">
        <v>17309</v>
      </c>
      <c r="G1742" s="292" t="s">
        <v>213</v>
      </c>
      <c r="I1742" s="292" t="s">
        <v>49</v>
      </c>
      <c r="J1742" s="481" t="s">
        <v>2712</v>
      </c>
      <c r="K1742" s="481" t="s">
        <v>2713</v>
      </c>
      <c r="L1742" s="292" t="s">
        <v>213</v>
      </c>
    </row>
    <row r="1743" spans="1:12">
      <c r="A1743" s="292" t="s">
        <v>49</v>
      </c>
      <c r="B1743" s="405">
        <v>14538</v>
      </c>
      <c r="C1743" s="292" t="s">
        <v>213</v>
      </c>
      <c r="E1743" s="292" t="s">
        <v>214</v>
      </c>
      <c r="F1743" s="405">
        <v>17314</v>
      </c>
      <c r="G1743" s="292" t="s">
        <v>213</v>
      </c>
      <c r="I1743" s="292" t="s">
        <v>49</v>
      </c>
      <c r="J1743" s="481" t="s">
        <v>2714</v>
      </c>
      <c r="K1743" s="481" t="s">
        <v>2714</v>
      </c>
      <c r="L1743" s="292" t="s">
        <v>213</v>
      </c>
    </row>
    <row r="1744" spans="1:12">
      <c r="A1744" s="292" t="s">
        <v>49</v>
      </c>
      <c r="B1744" s="405">
        <v>14831</v>
      </c>
      <c r="C1744" s="292" t="s">
        <v>213</v>
      </c>
      <c r="E1744" s="292" t="s">
        <v>214</v>
      </c>
      <c r="F1744" s="405">
        <v>17315</v>
      </c>
      <c r="G1744" s="292" t="s">
        <v>213</v>
      </c>
      <c r="I1744" s="292" t="s">
        <v>49</v>
      </c>
      <c r="J1744" s="481" t="s">
        <v>2715</v>
      </c>
      <c r="K1744" s="481" t="s">
        <v>2716</v>
      </c>
      <c r="L1744" s="292" t="s">
        <v>213</v>
      </c>
    </row>
    <row r="1745" spans="1:12">
      <c r="A1745" s="292" t="s">
        <v>49</v>
      </c>
      <c r="B1745" s="405">
        <v>15126</v>
      </c>
      <c r="C1745" s="292" t="s">
        <v>213</v>
      </c>
      <c r="E1745" s="292" t="s">
        <v>214</v>
      </c>
      <c r="F1745" s="405">
        <v>17316</v>
      </c>
      <c r="G1745" s="292" t="s">
        <v>213</v>
      </c>
      <c r="I1745" s="292" t="s">
        <v>49</v>
      </c>
      <c r="J1745" s="481" t="s">
        <v>2717</v>
      </c>
      <c r="K1745" s="481" t="s">
        <v>2717</v>
      </c>
      <c r="L1745" s="292" t="s">
        <v>213</v>
      </c>
    </row>
    <row r="1746" spans="1:12">
      <c r="A1746" s="292" t="s">
        <v>49</v>
      </c>
      <c r="B1746" s="405">
        <v>15439</v>
      </c>
      <c r="C1746" s="292" t="s">
        <v>213</v>
      </c>
      <c r="E1746" s="292" t="s">
        <v>214</v>
      </c>
      <c r="F1746" s="405">
        <v>17318</v>
      </c>
      <c r="G1746" s="292" t="s">
        <v>213</v>
      </c>
      <c r="I1746" s="292" t="s">
        <v>49</v>
      </c>
      <c r="J1746" s="481" t="s">
        <v>2718</v>
      </c>
      <c r="K1746" s="481" t="s">
        <v>2719</v>
      </c>
      <c r="L1746" s="292" t="s">
        <v>213</v>
      </c>
    </row>
    <row r="1747" spans="1:12">
      <c r="A1747" s="292" t="s">
        <v>49</v>
      </c>
      <c r="B1747" s="405">
        <v>15555</v>
      </c>
      <c r="C1747" s="292" t="s">
        <v>213</v>
      </c>
      <c r="E1747" s="292" t="s">
        <v>214</v>
      </c>
      <c r="F1747" s="405">
        <v>17320</v>
      </c>
      <c r="G1747" s="292" t="s">
        <v>213</v>
      </c>
      <c r="I1747" s="292" t="s">
        <v>49</v>
      </c>
      <c r="J1747" s="481" t="s">
        <v>2720</v>
      </c>
      <c r="K1747" s="481" t="s">
        <v>2720</v>
      </c>
      <c r="L1747" s="292" t="s">
        <v>213</v>
      </c>
    </row>
    <row r="1748" spans="1:12">
      <c r="A1748" s="292" t="s">
        <v>49</v>
      </c>
      <c r="B1748" s="405">
        <v>15752</v>
      </c>
      <c r="C1748" s="292" t="s">
        <v>213</v>
      </c>
      <c r="E1748" s="292" t="s">
        <v>214</v>
      </c>
      <c r="F1748" s="405">
        <v>17321</v>
      </c>
      <c r="G1748" s="292" t="s">
        <v>213</v>
      </c>
      <c r="I1748" s="292" t="s">
        <v>49</v>
      </c>
      <c r="J1748" s="481" t="s">
        <v>976</v>
      </c>
      <c r="K1748" s="481" t="s">
        <v>979</v>
      </c>
      <c r="L1748" s="292" t="s">
        <v>213</v>
      </c>
    </row>
    <row r="1749" spans="1:12">
      <c r="A1749" s="292" t="s">
        <v>49</v>
      </c>
      <c r="B1749" s="405">
        <v>15963</v>
      </c>
      <c r="C1749" s="292" t="s">
        <v>213</v>
      </c>
      <c r="E1749" s="292" t="s">
        <v>214</v>
      </c>
      <c r="F1749" s="405">
        <v>17322</v>
      </c>
      <c r="G1749" s="292" t="s">
        <v>213</v>
      </c>
      <c r="I1749" s="292" t="s">
        <v>49</v>
      </c>
      <c r="J1749" s="481" t="s">
        <v>980</v>
      </c>
      <c r="K1749" s="481" t="s">
        <v>980</v>
      </c>
      <c r="L1749" s="292" t="s">
        <v>213</v>
      </c>
    </row>
    <row r="1750" spans="1:12">
      <c r="A1750" s="292" t="s">
        <v>49</v>
      </c>
      <c r="B1750" s="405">
        <v>16156</v>
      </c>
      <c r="C1750" s="292" t="s">
        <v>213</v>
      </c>
      <c r="E1750" s="292" t="s">
        <v>214</v>
      </c>
      <c r="F1750" s="405">
        <v>17325</v>
      </c>
      <c r="G1750" s="292" t="s">
        <v>213</v>
      </c>
      <c r="I1750" s="292" t="s">
        <v>49</v>
      </c>
      <c r="J1750" s="481" t="s">
        <v>981</v>
      </c>
      <c r="K1750" s="481" t="s">
        <v>2721</v>
      </c>
      <c r="L1750" s="292" t="s">
        <v>213</v>
      </c>
    </row>
    <row r="1751" spans="1:12">
      <c r="A1751" s="292" t="s">
        <v>49</v>
      </c>
      <c r="B1751" s="405">
        <v>16413</v>
      </c>
      <c r="C1751" s="292" t="s">
        <v>213</v>
      </c>
      <c r="E1751" s="292" t="s">
        <v>214</v>
      </c>
      <c r="F1751" s="405">
        <v>17327</v>
      </c>
      <c r="G1751" s="292" t="s">
        <v>213</v>
      </c>
      <c r="I1751" s="292" t="s">
        <v>49</v>
      </c>
      <c r="J1751" s="481" t="s">
        <v>2722</v>
      </c>
      <c r="K1751" s="481" t="s">
        <v>2722</v>
      </c>
      <c r="L1751" s="292" t="s">
        <v>213</v>
      </c>
    </row>
    <row r="1752" spans="1:12">
      <c r="A1752" s="292" t="s">
        <v>49</v>
      </c>
      <c r="B1752" s="405">
        <v>16823</v>
      </c>
      <c r="C1752" s="292" t="s">
        <v>213</v>
      </c>
      <c r="E1752" s="292" t="s">
        <v>214</v>
      </c>
      <c r="F1752" s="405">
        <v>17329</v>
      </c>
      <c r="G1752" s="292" t="s">
        <v>213</v>
      </c>
      <c r="I1752" s="292" t="s">
        <v>49</v>
      </c>
      <c r="J1752" s="481" t="s">
        <v>2723</v>
      </c>
      <c r="K1752" s="481" t="s">
        <v>2724</v>
      </c>
      <c r="L1752" s="292" t="s">
        <v>213</v>
      </c>
    </row>
    <row r="1753" spans="1:12">
      <c r="A1753" s="292" t="s">
        <v>49</v>
      </c>
      <c r="B1753" s="405">
        <v>17214</v>
      </c>
      <c r="C1753" s="292" t="s">
        <v>213</v>
      </c>
      <c r="E1753" s="292" t="s">
        <v>214</v>
      </c>
      <c r="F1753" s="405">
        <v>17340</v>
      </c>
      <c r="G1753" s="292" t="s">
        <v>213</v>
      </c>
      <c r="I1753" s="292" t="s">
        <v>49</v>
      </c>
      <c r="J1753" s="481" t="s">
        <v>2725</v>
      </c>
      <c r="K1753" s="481" t="s">
        <v>2726</v>
      </c>
      <c r="L1753" s="292" t="s">
        <v>213</v>
      </c>
    </row>
    <row r="1754" spans="1:12">
      <c r="A1754" s="292" t="s">
        <v>49</v>
      </c>
      <c r="B1754" s="405">
        <v>17363</v>
      </c>
      <c r="C1754" s="292" t="s">
        <v>213</v>
      </c>
      <c r="E1754" s="292" t="s">
        <v>214</v>
      </c>
      <c r="F1754" s="405">
        <v>17349</v>
      </c>
      <c r="G1754" s="292" t="s">
        <v>213</v>
      </c>
      <c r="I1754" s="292" t="s">
        <v>49</v>
      </c>
      <c r="J1754" s="481" t="s">
        <v>2727</v>
      </c>
      <c r="K1754" s="481" t="s">
        <v>2728</v>
      </c>
      <c r="L1754" s="292" t="s">
        <v>213</v>
      </c>
    </row>
    <row r="1755" spans="1:12">
      <c r="A1755" s="292" t="s">
        <v>49</v>
      </c>
      <c r="B1755" s="405">
        <v>17752</v>
      </c>
      <c r="C1755" s="292" t="s">
        <v>213</v>
      </c>
      <c r="E1755" s="292" t="s">
        <v>214</v>
      </c>
      <c r="F1755" s="405">
        <v>17350</v>
      </c>
      <c r="G1755" s="292" t="s">
        <v>213</v>
      </c>
      <c r="I1755" s="292" t="s">
        <v>49</v>
      </c>
      <c r="J1755" s="481" t="s">
        <v>986</v>
      </c>
      <c r="K1755" s="481" t="s">
        <v>987</v>
      </c>
      <c r="L1755" s="292" t="s">
        <v>213</v>
      </c>
    </row>
    <row r="1756" spans="1:12">
      <c r="A1756" s="292" t="s">
        <v>49</v>
      </c>
      <c r="B1756" s="405">
        <v>17942</v>
      </c>
      <c r="C1756" s="292" t="s">
        <v>213</v>
      </c>
      <c r="E1756" s="292" t="s">
        <v>214</v>
      </c>
      <c r="F1756" s="405">
        <v>17352</v>
      </c>
      <c r="G1756" s="292" t="s">
        <v>213</v>
      </c>
      <c r="I1756" s="292" t="s">
        <v>49</v>
      </c>
      <c r="J1756" s="481" t="s">
        <v>988</v>
      </c>
      <c r="K1756" s="481" t="s">
        <v>2729</v>
      </c>
      <c r="L1756" s="292" t="s">
        <v>213</v>
      </c>
    </row>
    <row r="1757" spans="1:12">
      <c r="A1757" s="292" t="s">
        <v>49</v>
      </c>
      <c r="B1757" s="405">
        <v>14413</v>
      </c>
      <c r="C1757" s="292" t="s">
        <v>213</v>
      </c>
      <c r="E1757" s="292" t="s">
        <v>214</v>
      </c>
      <c r="F1757" s="405">
        <v>17358</v>
      </c>
      <c r="G1757" s="292" t="s">
        <v>213</v>
      </c>
      <c r="I1757" s="292" t="s">
        <v>49</v>
      </c>
      <c r="J1757" s="481" t="s">
        <v>2730</v>
      </c>
      <c r="K1757" s="481" t="s">
        <v>2730</v>
      </c>
      <c r="L1757" s="292" t="s">
        <v>213</v>
      </c>
    </row>
    <row r="1758" spans="1:12">
      <c r="A1758" s="292" t="s">
        <v>49</v>
      </c>
      <c r="B1758" s="405">
        <v>14543</v>
      </c>
      <c r="C1758" s="292" t="s">
        <v>213</v>
      </c>
      <c r="E1758" s="292" t="s">
        <v>214</v>
      </c>
      <c r="F1758" s="405">
        <v>17360</v>
      </c>
      <c r="G1758" s="292" t="s">
        <v>213</v>
      </c>
      <c r="I1758" s="292" t="s">
        <v>49</v>
      </c>
      <c r="J1758" s="481" t="s">
        <v>2731</v>
      </c>
      <c r="K1758" s="481" t="s">
        <v>993</v>
      </c>
      <c r="L1758" s="292" t="s">
        <v>213</v>
      </c>
    </row>
    <row r="1759" spans="1:12">
      <c r="A1759" s="292" t="s">
        <v>49</v>
      </c>
      <c r="B1759" s="405">
        <v>14838</v>
      </c>
      <c r="C1759" s="292" t="s">
        <v>213</v>
      </c>
      <c r="E1759" s="292" t="s">
        <v>214</v>
      </c>
      <c r="F1759" s="405">
        <v>17362</v>
      </c>
      <c r="G1759" s="292" t="s">
        <v>213</v>
      </c>
      <c r="I1759" s="292" t="s">
        <v>49</v>
      </c>
      <c r="J1759" s="481" t="s">
        <v>994</v>
      </c>
      <c r="K1759" s="481" t="s">
        <v>994</v>
      </c>
      <c r="L1759" s="292" t="s">
        <v>213</v>
      </c>
    </row>
    <row r="1760" spans="1:12">
      <c r="A1760" s="292" t="s">
        <v>49</v>
      </c>
      <c r="B1760" s="405">
        <v>15313</v>
      </c>
      <c r="C1760" s="292" t="s">
        <v>213</v>
      </c>
      <c r="E1760" s="292" t="s">
        <v>214</v>
      </c>
      <c r="F1760" s="405">
        <v>17363</v>
      </c>
      <c r="G1760" s="292" t="s">
        <v>213</v>
      </c>
      <c r="I1760" s="292" t="s">
        <v>49</v>
      </c>
      <c r="J1760" s="481" t="s">
        <v>2732</v>
      </c>
      <c r="K1760" s="481" t="s">
        <v>1038</v>
      </c>
      <c r="L1760" s="292" t="s">
        <v>213</v>
      </c>
    </row>
    <row r="1761" spans="1:12">
      <c r="A1761" s="292" t="s">
        <v>49</v>
      </c>
      <c r="B1761" s="405">
        <v>15442</v>
      </c>
      <c r="C1761" s="292" t="s">
        <v>213</v>
      </c>
      <c r="E1761" s="292" t="s">
        <v>214</v>
      </c>
      <c r="F1761" s="405">
        <v>17364</v>
      </c>
      <c r="G1761" s="292" t="s">
        <v>213</v>
      </c>
      <c r="I1761" s="292" t="s">
        <v>49</v>
      </c>
      <c r="J1761" s="481" t="s">
        <v>1039</v>
      </c>
      <c r="K1761" s="481" t="s">
        <v>1039</v>
      </c>
      <c r="L1761" s="292" t="s">
        <v>213</v>
      </c>
    </row>
    <row r="1762" spans="1:12">
      <c r="A1762" s="292" t="s">
        <v>49</v>
      </c>
      <c r="B1762" s="405">
        <v>15562</v>
      </c>
      <c r="C1762" s="292" t="s">
        <v>213</v>
      </c>
      <c r="E1762" s="292" t="s">
        <v>214</v>
      </c>
      <c r="F1762" s="405">
        <v>17365</v>
      </c>
      <c r="G1762" s="292" t="s">
        <v>213</v>
      </c>
      <c r="I1762" s="292" t="s">
        <v>49</v>
      </c>
      <c r="J1762" s="481" t="s">
        <v>1040</v>
      </c>
      <c r="K1762" s="481" t="s">
        <v>2733</v>
      </c>
      <c r="L1762" s="292" t="s">
        <v>213</v>
      </c>
    </row>
    <row r="1763" spans="1:12">
      <c r="A1763" s="292" t="s">
        <v>49</v>
      </c>
      <c r="B1763" s="405">
        <v>15754</v>
      </c>
      <c r="C1763" s="292" t="s">
        <v>213</v>
      </c>
      <c r="E1763" s="292" t="s">
        <v>214</v>
      </c>
      <c r="F1763" s="405">
        <v>17372</v>
      </c>
      <c r="G1763" s="292" t="s">
        <v>213</v>
      </c>
      <c r="I1763" s="292" t="s">
        <v>49</v>
      </c>
      <c r="J1763" s="481" t="s">
        <v>1085</v>
      </c>
      <c r="K1763" s="481" t="s">
        <v>1085</v>
      </c>
      <c r="L1763" s="292" t="s">
        <v>213</v>
      </c>
    </row>
    <row r="1764" spans="1:12">
      <c r="A1764" s="292" t="s">
        <v>49</v>
      </c>
      <c r="B1764" s="405">
        <v>16002</v>
      </c>
      <c r="C1764" s="292" t="s">
        <v>213</v>
      </c>
      <c r="E1764" s="292" t="s">
        <v>214</v>
      </c>
      <c r="F1764" s="405">
        <v>17502</v>
      </c>
      <c r="G1764" s="292" t="s">
        <v>213</v>
      </c>
      <c r="I1764" s="292" t="s">
        <v>49</v>
      </c>
      <c r="J1764" s="481" t="s">
        <v>1087</v>
      </c>
      <c r="K1764" s="481" t="s">
        <v>1087</v>
      </c>
      <c r="L1764" s="292" t="s">
        <v>213</v>
      </c>
    </row>
    <row r="1765" spans="1:12">
      <c r="A1765" s="292" t="s">
        <v>49</v>
      </c>
      <c r="B1765" s="405">
        <v>16159</v>
      </c>
      <c r="C1765" s="292" t="s">
        <v>213</v>
      </c>
      <c r="E1765" s="292" t="s">
        <v>214</v>
      </c>
      <c r="F1765" s="405">
        <v>17503</v>
      </c>
      <c r="G1765" s="292" t="s">
        <v>213</v>
      </c>
      <c r="I1765" s="292" t="s">
        <v>49</v>
      </c>
      <c r="J1765" s="481" t="s">
        <v>1088</v>
      </c>
      <c r="K1765" s="481" t="s">
        <v>1089</v>
      </c>
      <c r="L1765" s="292" t="s">
        <v>213</v>
      </c>
    </row>
    <row r="1766" spans="1:12">
      <c r="A1766" s="292" t="s">
        <v>49</v>
      </c>
      <c r="B1766" s="405">
        <v>16416</v>
      </c>
      <c r="C1766" s="292" t="s">
        <v>213</v>
      </c>
      <c r="E1766" s="292" t="s">
        <v>214</v>
      </c>
      <c r="F1766" s="405">
        <v>17505</v>
      </c>
      <c r="G1766" s="292" t="s">
        <v>213</v>
      </c>
      <c r="I1766" s="292" t="s">
        <v>49</v>
      </c>
      <c r="J1766" s="481" t="s">
        <v>1090</v>
      </c>
      <c r="K1766" s="481" t="s">
        <v>1090</v>
      </c>
      <c r="L1766" s="292" t="s">
        <v>213</v>
      </c>
    </row>
    <row r="1767" spans="1:12">
      <c r="A1767" s="292" t="s">
        <v>49</v>
      </c>
      <c r="B1767" s="405">
        <v>16827</v>
      </c>
      <c r="C1767" s="292" t="s">
        <v>213</v>
      </c>
      <c r="E1767" s="292" t="s">
        <v>214</v>
      </c>
      <c r="F1767" s="405">
        <v>17506</v>
      </c>
      <c r="G1767" s="292" t="s">
        <v>213</v>
      </c>
      <c r="I1767" s="292" t="s">
        <v>49</v>
      </c>
      <c r="J1767" s="481" t="s">
        <v>1091</v>
      </c>
      <c r="K1767" s="481" t="s">
        <v>1091</v>
      </c>
      <c r="L1767" s="292" t="s">
        <v>213</v>
      </c>
    </row>
    <row r="1768" spans="1:12">
      <c r="A1768" s="292" t="s">
        <v>49</v>
      </c>
      <c r="B1768" s="405">
        <v>17221</v>
      </c>
      <c r="C1768" s="292" t="s">
        <v>213</v>
      </c>
      <c r="E1768" s="292" t="s">
        <v>214</v>
      </c>
      <c r="F1768" s="405">
        <v>17507</v>
      </c>
      <c r="G1768" s="292" t="s">
        <v>213</v>
      </c>
      <c r="I1768" s="292" t="s">
        <v>49</v>
      </c>
      <c r="J1768" s="481" t="s">
        <v>1092</v>
      </c>
      <c r="K1768" s="481" t="s">
        <v>1093</v>
      </c>
      <c r="L1768" s="292" t="s">
        <v>213</v>
      </c>
    </row>
    <row r="1769" spans="1:12">
      <c r="A1769" s="292" t="s">
        <v>49</v>
      </c>
      <c r="B1769" s="405">
        <v>17364</v>
      </c>
      <c r="C1769" s="292" t="s">
        <v>213</v>
      </c>
      <c r="E1769" s="292" t="s">
        <v>214</v>
      </c>
      <c r="F1769" s="405">
        <v>17516</v>
      </c>
      <c r="G1769" s="292" t="s">
        <v>213</v>
      </c>
      <c r="I1769" s="292" t="s">
        <v>49</v>
      </c>
      <c r="J1769" s="481" t="s">
        <v>1094</v>
      </c>
      <c r="K1769" s="481" t="s">
        <v>1095</v>
      </c>
      <c r="L1769" s="292" t="s">
        <v>213</v>
      </c>
    </row>
    <row r="1770" spans="1:12">
      <c r="A1770" s="292" t="s">
        <v>49</v>
      </c>
      <c r="B1770" s="405">
        <v>17762</v>
      </c>
      <c r="C1770" s="292" t="s">
        <v>213</v>
      </c>
      <c r="E1770" s="292" t="s">
        <v>214</v>
      </c>
      <c r="F1770" s="405">
        <v>17519</v>
      </c>
      <c r="G1770" s="292" t="s">
        <v>213</v>
      </c>
      <c r="I1770" s="292" t="s">
        <v>49</v>
      </c>
      <c r="J1770" s="481" t="s">
        <v>1096</v>
      </c>
      <c r="K1770" s="481" t="s">
        <v>2734</v>
      </c>
      <c r="L1770" s="292" t="s">
        <v>213</v>
      </c>
    </row>
    <row r="1771" spans="1:12">
      <c r="A1771" s="292" t="s">
        <v>49</v>
      </c>
      <c r="B1771" s="405">
        <v>17943</v>
      </c>
      <c r="C1771" s="292" t="s">
        <v>213</v>
      </c>
      <c r="E1771" s="292" t="s">
        <v>214</v>
      </c>
      <c r="F1771" s="405">
        <v>17528</v>
      </c>
      <c r="G1771" s="292" t="s">
        <v>213</v>
      </c>
      <c r="I1771" s="292" t="s">
        <v>49</v>
      </c>
      <c r="J1771" s="481" t="s">
        <v>2735</v>
      </c>
      <c r="K1771" s="481" t="s">
        <v>2735</v>
      </c>
      <c r="L1771" s="292" t="s">
        <v>213</v>
      </c>
    </row>
    <row r="1772" spans="1:12">
      <c r="A1772" s="292" t="s">
        <v>49</v>
      </c>
      <c r="B1772" s="405">
        <v>14414</v>
      </c>
      <c r="C1772" s="292" t="s">
        <v>213</v>
      </c>
      <c r="E1772" s="292" t="s">
        <v>214</v>
      </c>
      <c r="F1772" s="405">
        <v>17529</v>
      </c>
      <c r="G1772" s="292" t="s">
        <v>213</v>
      </c>
      <c r="I1772" s="292" t="s">
        <v>49</v>
      </c>
      <c r="J1772" s="481" t="s">
        <v>2736</v>
      </c>
      <c r="K1772" s="481" t="s">
        <v>2737</v>
      </c>
      <c r="L1772" s="292" t="s">
        <v>213</v>
      </c>
    </row>
    <row r="1773" spans="1:12">
      <c r="A1773" s="292" t="s">
        <v>49</v>
      </c>
      <c r="B1773" s="405">
        <v>14544</v>
      </c>
      <c r="C1773" s="292" t="s">
        <v>213</v>
      </c>
      <c r="E1773" s="292" t="s">
        <v>214</v>
      </c>
      <c r="F1773" s="405">
        <v>17532</v>
      </c>
      <c r="G1773" s="292" t="s">
        <v>213</v>
      </c>
      <c r="I1773" s="292" t="s">
        <v>49</v>
      </c>
      <c r="J1773" s="481" t="s">
        <v>2738</v>
      </c>
      <c r="K1773" s="481" t="s">
        <v>2739</v>
      </c>
      <c r="L1773" s="292" t="s">
        <v>213</v>
      </c>
    </row>
    <row r="1774" spans="1:12">
      <c r="A1774" s="292" t="s">
        <v>49</v>
      </c>
      <c r="B1774" s="405">
        <v>14843</v>
      </c>
      <c r="C1774" s="292" t="s">
        <v>213</v>
      </c>
      <c r="E1774" s="292" t="s">
        <v>214</v>
      </c>
      <c r="F1774" s="405">
        <v>17534</v>
      </c>
      <c r="G1774" s="292" t="s">
        <v>213</v>
      </c>
      <c r="I1774" s="292" t="s">
        <v>49</v>
      </c>
      <c r="J1774" s="481" t="s">
        <v>2740</v>
      </c>
      <c r="K1774" s="481" t="s">
        <v>2741</v>
      </c>
      <c r="L1774" s="292" t="s">
        <v>213</v>
      </c>
    </row>
    <row r="1775" spans="1:12">
      <c r="A1775" s="292" t="s">
        <v>49</v>
      </c>
      <c r="B1775" s="405">
        <v>15314</v>
      </c>
      <c r="C1775" s="292" t="s">
        <v>213</v>
      </c>
      <c r="E1775" s="292" t="s">
        <v>214</v>
      </c>
      <c r="F1775" s="405">
        <v>17535</v>
      </c>
      <c r="G1775" s="292" t="s">
        <v>213</v>
      </c>
      <c r="I1775" s="292" t="s">
        <v>49</v>
      </c>
      <c r="J1775" s="481" t="s">
        <v>1099</v>
      </c>
      <c r="K1775" s="481" t="s">
        <v>1099</v>
      </c>
      <c r="L1775" s="292" t="s">
        <v>213</v>
      </c>
    </row>
    <row r="1776" spans="1:12">
      <c r="A1776" s="292" t="s">
        <v>49</v>
      </c>
      <c r="B1776" s="405">
        <v>15443</v>
      </c>
      <c r="C1776" s="292" t="s">
        <v>213</v>
      </c>
      <c r="E1776" s="292" t="s">
        <v>214</v>
      </c>
      <c r="F1776" s="405">
        <v>17562</v>
      </c>
      <c r="G1776" s="292" t="s">
        <v>213</v>
      </c>
      <c r="I1776" s="292" t="s">
        <v>49</v>
      </c>
      <c r="J1776" s="481" t="s">
        <v>1100</v>
      </c>
      <c r="K1776" s="481" t="s">
        <v>2742</v>
      </c>
      <c r="L1776" s="292" t="s">
        <v>213</v>
      </c>
    </row>
    <row r="1777" spans="1:12">
      <c r="A1777" s="292" t="s">
        <v>49</v>
      </c>
      <c r="B1777" s="405">
        <v>15565</v>
      </c>
      <c r="C1777" s="292" t="s">
        <v>213</v>
      </c>
      <c r="E1777" s="292" t="s">
        <v>214</v>
      </c>
      <c r="F1777" s="405">
        <v>17565</v>
      </c>
      <c r="G1777" s="292" t="s">
        <v>213</v>
      </c>
      <c r="I1777" s="292" t="s">
        <v>49</v>
      </c>
      <c r="J1777" s="481" t="s">
        <v>1111</v>
      </c>
      <c r="K1777" s="481" t="s">
        <v>1111</v>
      </c>
      <c r="L1777" s="292" t="s">
        <v>213</v>
      </c>
    </row>
    <row r="1778" spans="1:12">
      <c r="A1778" s="292" t="s">
        <v>49</v>
      </c>
      <c r="B1778" s="405">
        <v>15760</v>
      </c>
      <c r="C1778" s="292" t="s">
        <v>213</v>
      </c>
      <c r="E1778" s="292" t="s">
        <v>214</v>
      </c>
      <c r="F1778" s="405">
        <v>17566</v>
      </c>
      <c r="G1778" s="292" t="s">
        <v>213</v>
      </c>
      <c r="I1778" s="292" t="s">
        <v>49</v>
      </c>
      <c r="J1778" s="481" t="s">
        <v>1112</v>
      </c>
      <c r="K1778" s="481" t="s">
        <v>1119</v>
      </c>
      <c r="L1778" s="292" t="s">
        <v>213</v>
      </c>
    </row>
    <row r="1779" spans="1:12">
      <c r="A1779" s="292" t="s">
        <v>49</v>
      </c>
      <c r="B1779" s="405">
        <v>16022</v>
      </c>
      <c r="C1779" s="292" t="s">
        <v>213</v>
      </c>
      <c r="E1779" s="292" t="s">
        <v>214</v>
      </c>
      <c r="F1779" s="405">
        <v>17567</v>
      </c>
      <c r="G1779" s="292" t="s">
        <v>213</v>
      </c>
      <c r="I1779" s="292" t="s">
        <v>49</v>
      </c>
      <c r="J1779" s="481" t="s">
        <v>1120</v>
      </c>
      <c r="K1779" s="481" t="s">
        <v>1120</v>
      </c>
      <c r="L1779" s="292" t="s">
        <v>213</v>
      </c>
    </row>
    <row r="1780" spans="1:12">
      <c r="A1780" s="292" t="s">
        <v>49</v>
      </c>
      <c r="B1780" s="405">
        <v>16160</v>
      </c>
      <c r="C1780" s="292" t="s">
        <v>213</v>
      </c>
      <c r="E1780" s="292" t="s">
        <v>214</v>
      </c>
      <c r="F1780" s="405">
        <v>17569</v>
      </c>
      <c r="G1780" s="292" t="s">
        <v>213</v>
      </c>
      <c r="I1780" s="292" t="s">
        <v>49</v>
      </c>
      <c r="J1780" s="481" t="s">
        <v>1121</v>
      </c>
      <c r="K1780" s="481" t="s">
        <v>1121</v>
      </c>
      <c r="L1780" s="292" t="s">
        <v>213</v>
      </c>
    </row>
    <row r="1781" spans="1:12">
      <c r="A1781" s="292" t="s">
        <v>49</v>
      </c>
      <c r="B1781" s="405">
        <v>16417</v>
      </c>
      <c r="C1781" s="292" t="s">
        <v>213</v>
      </c>
      <c r="E1781" s="292" t="s">
        <v>214</v>
      </c>
      <c r="F1781" s="405">
        <v>17572</v>
      </c>
      <c r="G1781" s="292" t="s">
        <v>213</v>
      </c>
      <c r="I1781" s="292" t="s">
        <v>49</v>
      </c>
      <c r="J1781" s="481" t="s">
        <v>1122</v>
      </c>
      <c r="K1781" s="481" t="s">
        <v>1123</v>
      </c>
      <c r="L1781" s="292" t="s">
        <v>213</v>
      </c>
    </row>
    <row r="1782" spans="1:12">
      <c r="A1782" s="292" t="s">
        <v>49</v>
      </c>
      <c r="B1782" s="405">
        <v>16828</v>
      </c>
      <c r="C1782" s="292" t="s">
        <v>213</v>
      </c>
      <c r="E1782" s="292" t="s">
        <v>214</v>
      </c>
      <c r="F1782" s="405">
        <v>17578</v>
      </c>
      <c r="G1782" s="292" t="s">
        <v>213</v>
      </c>
      <c r="I1782" s="292" t="s">
        <v>49</v>
      </c>
      <c r="J1782" s="481" t="s">
        <v>1124</v>
      </c>
      <c r="K1782" s="481" t="s">
        <v>2743</v>
      </c>
      <c r="L1782" s="292" t="s">
        <v>213</v>
      </c>
    </row>
    <row r="1783" spans="1:12">
      <c r="A1783" s="292" t="s">
        <v>49</v>
      </c>
      <c r="B1783" s="405">
        <v>17223</v>
      </c>
      <c r="C1783" s="292" t="s">
        <v>213</v>
      </c>
      <c r="E1783" s="292" t="s">
        <v>214</v>
      </c>
      <c r="F1783" s="405">
        <v>17579</v>
      </c>
      <c r="G1783" s="292" t="s">
        <v>213</v>
      </c>
      <c r="I1783" s="292" t="s">
        <v>49</v>
      </c>
      <c r="J1783" s="481" t="s">
        <v>1125</v>
      </c>
      <c r="K1783" s="481" t="s">
        <v>1129</v>
      </c>
      <c r="L1783" s="292" t="s">
        <v>213</v>
      </c>
    </row>
    <row r="1784" spans="1:12">
      <c r="A1784" s="292" t="s">
        <v>49</v>
      </c>
      <c r="B1784" s="405">
        <v>17365</v>
      </c>
      <c r="C1784" s="292" t="s">
        <v>213</v>
      </c>
      <c r="E1784" s="292" t="s">
        <v>214</v>
      </c>
      <c r="F1784" s="405">
        <v>17581</v>
      </c>
      <c r="G1784" s="292" t="s">
        <v>213</v>
      </c>
      <c r="I1784" s="292" t="s">
        <v>49</v>
      </c>
      <c r="J1784" s="481" t="s">
        <v>2744</v>
      </c>
      <c r="K1784" s="481" t="s">
        <v>2745</v>
      </c>
      <c r="L1784" s="292" t="s">
        <v>213</v>
      </c>
    </row>
    <row r="1785" spans="1:12">
      <c r="A1785" s="292" t="s">
        <v>49</v>
      </c>
      <c r="B1785" s="405">
        <v>17767</v>
      </c>
      <c r="C1785" s="292" t="s">
        <v>213</v>
      </c>
      <c r="E1785" s="292" t="s">
        <v>214</v>
      </c>
      <c r="F1785" s="405">
        <v>17582</v>
      </c>
      <c r="G1785" s="292" t="s">
        <v>213</v>
      </c>
      <c r="I1785" s="292" t="s">
        <v>49</v>
      </c>
      <c r="J1785" s="481" t="s">
        <v>2746</v>
      </c>
      <c r="K1785" s="481" t="s">
        <v>2747</v>
      </c>
      <c r="L1785" s="292" t="s">
        <v>213</v>
      </c>
    </row>
    <row r="1786" spans="1:12">
      <c r="A1786" s="292" t="s">
        <v>49</v>
      </c>
      <c r="B1786" s="405">
        <v>17945</v>
      </c>
      <c r="C1786" s="292" t="s">
        <v>213</v>
      </c>
      <c r="E1786" s="292" t="s">
        <v>214</v>
      </c>
      <c r="F1786" s="405">
        <v>17702</v>
      </c>
      <c r="G1786" s="292" t="s">
        <v>213</v>
      </c>
      <c r="I1786" s="292" t="s">
        <v>49</v>
      </c>
      <c r="J1786" s="481" t="s">
        <v>2748</v>
      </c>
      <c r="K1786" s="481" t="s">
        <v>2749</v>
      </c>
      <c r="L1786" s="292" t="s">
        <v>213</v>
      </c>
    </row>
    <row r="1787" spans="1:12">
      <c r="A1787" s="292" t="s">
        <v>49</v>
      </c>
      <c r="B1787" s="405">
        <v>14416</v>
      </c>
      <c r="C1787" s="292" t="s">
        <v>213</v>
      </c>
      <c r="E1787" s="292" t="s">
        <v>214</v>
      </c>
      <c r="F1787" s="405">
        <v>17720</v>
      </c>
      <c r="G1787" s="292" t="s">
        <v>213</v>
      </c>
      <c r="I1787" s="292" t="s">
        <v>49</v>
      </c>
      <c r="J1787" s="481" t="s">
        <v>2750</v>
      </c>
      <c r="K1787" s="481" t="s">
        <v>1170</v>
      </c>
      <c r="L1787" s="292" t="s">
        <v>213</v>
      </c>
    </row>
    <row r="1788" spans="1:12">
      <c r="A1788" s="292" t="s">
        <v>49</v>
      </c>
      <c r="B1788" s="405">
        <v>14545</v>
      </c>
      <c r="C1788" s="292" t="s">
        <v>213</v>
      </c>
      <c r="E1788" s="292" t="s">
        <v>214</v>
      </c>
      <c r="F1788" s="405">
        <v>17721</v>
      </c>
      <c r="G1788" s="292" t="s">
        <v>213</v>
      </c>
      <c r="I1788" s="292" t="s">
        <v>49</v>
      </c>
      <c r="J1788" s="481" t="s">
        <v>1171</v>
      </c>
      <c r="K1788" s="481" t="s">
        <v>1171</v>
      </c>
      <c r="L1788" s="292" t="s">
        <v>213</v>
      </c>
    </row>
    <row r="1789" spans="1:12">
      <c r="A1789" s="292" t="s">
        <v>49</v>
      </c>
      <c r="B1789" s="405">
        <v>14847</v>
      </c>
      <c r="C1789" s="292" t="s">
        <v>213</v>
      </c>
      <c r="E1789" s="292" t="s">
        <v>214</v>
      </c>
      <c r="F1789" s="405">
        <v>17723</v>
      </c>
      <c r="G1789" s="292" t="s">
        <v>213</v>
      </c>
      <c r="I1789" s="292" t="s">
        <v>49</v>
      </c>
      <c r="J1789" s="481" t="s">
        <v>2751</v>
      </c>
      <c r="K1789" s="481" t="s">
        <v>1220</v>
      </c>
      <c r="L1789" s="292" t="s">
        <v>213</v>
      </c>
    </row>
    <row r="1790" spans="1:12">
      <c r="A1790" s="292" t="s">
        <v>49</v>
      </c>
      <c r="B1790" s="405">
        <v>15315</v>
      </c>
      <c r="C1790" s="292" t="s">
        <v>213</v>
      </c>
      <c r="E1790" s="292" t="s">
        <v>214</v>
      </c>
      <c r="F1790" s="405">
        <v>17726</v>
      </c>
      <c r="G1790" s="292" t="s">
        <v>213</v>
      </c>
      <c r="I1790" s="292" t="s">
        <v>49</v>
      </c>
      <c r="J1790" s="481" t="s">
        <v>1221</v>
      </c>
      <c r="K1790" s="481" t="s">
        <v>1221</v>
      </c>
      <c r="L1790" s="292" t="s">
        <v>213</v>
      </c>
    </row>
    <row r="1791" spans="1:12">
      <c r="A1791" s="292" t="s">
        <v>49</v>
      </c>
      <c r="B1791" s="405">
        <v>15444</v>
      </c>
      <c r="C1791" s="292" t="s">
        <v>213</v>
      </c>
      <c r="E1791" s="292" t="s">
        <v>214</v>
      </c>
      <c r="F1791" s="405">
        <v>17727</v>
      </c>
      <c r="G1791" s="292" t="s">
        <v>213</v>
      </c>
      <c r="I1791" s="292" t="s">
        <v>49</v>
      </c>
      <c r="J1791" s="481" t="s">
        <v>2752</v>
      </c>
      <c r="K1791" s="481" t="s">
        <v>1233</v>
      </c>
      <c r="L1791" s="292" t="s">
        <v>213</v>
      </c>
    </row>
    <row r="1792" spans="1:12">
      <c r="A1792" s="292" t="s">
        <v>49</v>
      </c>
      <c r="B1792" s="405">
        <v>15610</v>
      </c>
      <c r="C1792" s="292" t="s">
        <v>213</v>
      </c>
      <c r="E1792" s="292" t="s">
        <v>214</v>
      </c>
      <c r="F1792" s="405">
        <v>17728</v>
      </c>
      <c r="G1792" s="292" t="s">
        <v>213</v>
      </c>
      <c r="I1792" s="292" t="s">
        <v>49</v>
      </c>
      <c r="J1792" s="481" t="s">
        <v>1234</v>
      </c>
      <c r="K1792" s="481" t="s">
        <v>1234</v>
      </c>
      <c r="L1792" s="292" t="s">
        <v>213</v>
      </c>
    </row>
    <row r="1793" spans="1:12">
      <c r="A1793" s="292" t="s">
        <v>49</v>
      </c>
      <c r="B1793" s="405">
        <v>15762</v>
      </c>
      <c r="C1793" s="292" t="s">
        <v>213</v>
      </c>
      <c r="E1793" s="292" t="s">
        <v>214</v>
      </c>
      <c r="F1793" s="405">
        <v>17731</v>
      </c>
      <c r="G1793" s="292" t="s">
        <v>213</v>
      </c>
      <c r="I1793" s="292" t="s">
        <v>49</v>
      </c>
      <c r="J1793" s="481" t="s">
        <v>1235</v>
      </c>
      <c r="K1793" s="481" t="s">
        <v>1313</v>
      </c>
      <c r="L1793" s="292" t="s">
        <v>213</v>
      </c>
    </row>
    <row r="1794" spans="1:12">
      <c r="A1794" s="292" t="s">
        <v>49</v>
      </c>
      <c r="B1794" s="405">
        <v>16023</v>
      </c>
      <c r="C1794" s="292" t="s">
        <v>213</v>
      </c>
      <c r="E1794" s="292" t="s">
        <v>214</v>
      </c>
      <c r="F1794" s="405">
        <v>17737</v>
      </c>
      <c r="G1794" s="292" t="s">
        <v>213</v>
      </c>
      <c r="I1794" s="292" t="s">
        <v>49</v>
      </c>
      <c r="J1794" s="481" t="s">
        <v>1318</v>
      </c>
      <c r="K1794" s="481" t="s">
        <v>1318</v>
      </c>
      <c r="L1794" s="292" t="s">
        <v>213</v>
      </c>
    </row>
    <row r="1795" spans="1:12">
      <c r="A1795" s="292" t="s">
        <v>49</v>
      </c>
      <c r="B1795" s="405">
        <v>16172</v>
      </c>
      <c r="C1795" s="292" t="s">
        <v>213</v>
      </c>
      <c r="E1795" s="292" t="s">
        <v>214</v>
      </c>
      <c r="F1795" s="405">
        <v>17740</v>
      </c>
      <c r="G1795" s="292" t="s">
        <v>213</v>
      </c>
      <c r="I1795" s="292" t="s">
        <v>49</v>
      </c>
      <c r="J1795" s="481" t="s">
        <v>2753</v>
      </c>
      <c r="K1795" s="481" t="s">
        <v>2754</v>
      </c>
      <c r="L1795" s="292" t="s">
        <v>213</v>
      </c>
    </row>
    <row r="1796" spans="1:12">
      <c r="A1796" s="292" t="s">
        <v>49</v>
      </c>
      <c r="B1796" s="405">
        <v>16422</v>
      </c>
      <c r="C1796" s="292" t="s">
        <v>213</v>
      </c>
      <c r="E1796" s="292" t="s">
        <v>214</v>
      </c>
      <c r="F1796" s="405">
        <v>17744</v>
      </c>
      <c r="G1796" s="292" t="s">
        <v>213</v>
      </c>
      <c r="I1796" s="292" t="s">
        <v>49</v>
      </c>
      <c r="J1796" s="481" t="s">
        <v>1324</v>
      </c>
      <c r="K1796" s="481" t="s">
        <v>1324</v>
      </c>
      <c r="L1796" s="292" t="s">
        <v>213</v>
      </c>
    </row>
    <row r="1797" spans="1:12">
      <c r="A1797" s="292" t="s">
        <v>49</v>
      </c>
      <c r="B1797" s="405">
        <v>16833</v>
      </c>
      <c r="C1797" s="292" t="s">
        <v>213</v>
      </c>
      <c r="E1797" s="292" t="s">
        <v>214</v>
      </c>
      <c r="F1797" s="405">
        <v>17745</v>
      </c>
      <c r="G1797" s="292" t="s">
        <v>213</v>
      </c>
      <c r="I1797" s="292" t="s">
        <v>49</v>
      </c>
      <c r="J1797" s="481" t="s">
        <v>1325</v>
      </c>
      <c r="K1797" s="481" t="s">
        <v>1326</v>
      </c>
      <c r="L1797" s="292" t="s">
        <v>213</v>
      </c>
    </row>
    <row r="1798" spans="1:12">
      <c r="A1798" s="292" t="s">
        <v>49</v>
      </c>
      <c r="B1798" s="405">
        <v>17225</v>
      </c>
      <c r="C1798" s="292" t="s">
        <v>213</v>
      </c>
      <c r="E1798" s="292" t="s">
        <v>214</v>
      </c>
      <c r="F1798" s="405">
        <v>17748</v>
      </c>
      <c r="G1798" s="292" t="s">
        <v>213</v>
      </c>
      <c r="I1798" s="292" t="s">
        <v>49</v>
      </c>
      <c r="J1798" s="481" t="s">
        <v>1327</v>
      </c>
      <c r="K1798" s="481" t="s">
        <v>1327</v>
      </c>
      <c r="L1798" s="292" t="s">
        <v>213</v>
      </c>
    </row>
    <row r="1799" spans="1:12">
      <c r="A1799" s="292" t="s">
        <v>49</v>
      </c>
      <c r="B1799" s="405">
        <v>17372</v>
      </c>
      <c r="C1799" s="292" t="s">
        <v>213</v>
      </c>
      <c r="E1799" s="292" t="s">
        <v>214</v>
      </c>
      <c r="F1799" s="405">
        <v>17750</v>
      </c>
      <c r="G1799" s="292" t="s">
        <v>213</v>
      </c>
      <c r="I1799" s="292" t="s">
        <v>49</v>
      </c>
      <c r="J1799" s="481" t="s">
        <v>1328</v>
      </c>
      <c r="K1799" s="481" t="s">
        <v>1328</v>
      </c>
      <c r="L1799" s="292" t="s">
        <v>213</v>
      </c>
    </row>
    <row r="1800" spans="1:12">
      <c r="A1800" s="292" t="s">
        <v>49</v>
      </c>
      <c r="B1800" s="405">
        <v>17769</v>
      </c>
      <c r="C1800" s="292" t="s">
        <v>213</v>
      </c>
      <c r="E1800" s="292" t="s">
        <v>214</v>
      </c>
      <c r="F1800" s="405">
        <v>17751</v>
      </c>
      <c r="G1800" s="292" t="s">
        <v>213</v>
      </c>
      <c r="I1800" s="292" t="s">
        <v>49</v>
      </c>
      <c r="J1800" s="481" t="s">
        <v>1329</v>
      </c>
      <c r="K1800" s="481" t="s">
        <v>1329</v>
      </c>
      <c r="L1800" s="292" t="s">
        <v>213</v>
      </c>
    </row>
    <row r="1801" spans="1:12">
      <c r="A1801" s="292" t="s">
        <v>49</v>
      </c>
      <c r="B1801" s="405">
        <v>17946</v>
      </c>
      <c r="C1801" s="292" t="s">
        <v>213</v>
      </c>
      <c r="E1801" s="292" t="s">
        <v>214</v>
      </c>
      <c r="F1801" s="405">
        <v>17752</v>
      </c>
      <c r="G1801" s="292" t="s">
        <v>213</v>
      </c>
      <c r="I1801" s="292" t="s">
        <v>49</v>
      </c>
      <c r="J1801" s="481" t="s">
        <v>1330</v>
      </c>
      <c r="K1801" s="481" t="s">
        <v>1331</v>
      </c>
      <c r="L1801" s="292" t="s">
        <v>213</v>
      </c>
    </row>
    <row r="1802" spans="1:12">
      <c r="A1802" s="292" t="s">
        <v>49</v>
      </c>
      <c r="B1802" s="405">
        <v>14422</v>
      </c>
      <c r="C1802" s="292" t="s">
        <v>213</v>
      </c>
      <c r="E1802" s="292" t="s">
        <v>214</v>
      </c>
      <c r="F1802" s="405">
        <v>17762</v>
      </c>
      <c r="G1802" s="292" t="s">
        <v>213</v>
      </c>
      <c r="I1802" s="292" t="s">
        <v>49</v>
      </c>
      <c r="J1802" s="481" t="s">
        <v>1332</v>
      </c>
      <c r="K1802" s="481" t="s">
        <v>1333</v>
      </c>
      <c r="L1802" s="292" t="s">
        <v>213</v>
      </c>
    </row>
    <row r="1803" spans="1:12">
      <c r="A1803" s="292" t="s">
        <v>49</v>
      </c>
      <c r="B1803" s="405">
        <v>14546</v>
      </c>
      <c r="C1803" s="292" t="s">
        <v>213</v>
      </c>
      <c r="E1803" s="292" t="s">
        <v>214</v>
      </c>
      <c r="F1803" s="405">
        <v>17767</v>
      </c>
      <c r="G1803" s="292" t="s">
        <v>213</v>
      </c>
      <c r="I1803" s="292" t="s">
        <v>49</v>
      </c>
      <c r="J1803" s="481" t="s">
        <v>1334</v>
      </c>
      <c r="K1803" s="481" t="s">
        <v>1336</v>
      </c>
      <c r="L1803" s="292" t="s">
        <v>213</v>
      </c>
    </row>
    <row r="1804" spans="1:12">
      <c r="A1804" s="292" t="s">
        <v>49</v>
      </c>
      <c r="B1804" s="405">
        <v>14854</v>
      </c>
      <c r="C1804" s="292" t="s">
        <v>213</v>
      </c>
      <c r="E1804" s="292" t="s">
        <v>214</v>
      </c>
      <c r="F1804" s="405">
        <v>17769</v>
      </c>
      <c r="G1804" s="292" t="s">
        <v>213</v>
      </c>
      <c r="I1804" s="292" t="s">
        <v>49</v>
      </c>
      <c r="J1804" s="481" t="s">
        <v>1337</v>
      </c>
      <c r="K1804" s="481" t="s">
        <v>1337</v>
      </c>
      <c r="L1804" s="292" t="s">
        <v>213</v>
      </c>
    </row>
    <row r="1805" spans="1:12">
      <c r="A1805" s="292" t="s">
        <v>49</v>
      </c>
      <c r="B1805" s="405">
        <v>15316</v>
      </c>
      <c r="C1805" s="292" t="s">
        <v>213</v>
      </c>
      <c r="E1805" s="292" t="s">
        <v>214</v>
      </c>
      <c r="F1805" s="405">
        <v>17772</v>
      </c>
      <c r="G1805" s="292" t="s">
        <v>213</v>
      </c>
      <c r="I1805" s="292" t="s">
        <v>49</v>
      </c>
      <c r="J1805" s="481" t="s">
        <v>1338</v>
      </c>
      <c r="K1805" s="481" t="s">
        <v>1338</v>
      </c>
      <c r="L1805" s="292" t="s">
        <v>213</v>
      </c>
    </row>
    <row r="1806" spans="1:12">
      <c r="A1806" s="292" t="s">
        <v>49</v>
      </c>
      <c r="B1806" s="405">
        <v>15445</v>
      </c>
      <c r="C1806" s="292" t="s">
        <v>213</v>
      </c>
      <c r="E1806" s="292" t="s">
        <v>214</v>
      </c>
      <c r="F1806" s="405">
        <v>17777</v>
      </c>
      <c r="G1806" s="292" t="s">
        <v>213</v>
      </c>
      <c r="I1806" s="292" t="s">
        <v>49</v>
      </c>
      <c r="J1806" s="481" t="s">
        <v>1340</v>
      </c>
      <c r="K1806" s="481" t="s">
        <v>2755</v>
      </c>
      <c r="L1806" s="292" t="s">
        <v>213</v>
      </c>
    </row>
    <row r="1807" spans="1:12">
      <c r="A1807" s="292" t="s">
        <v>49</v>
      </c>
      <c r="B1807" s="405">
        <v>15612</v>
      </c>
      <c r="C1807" s="292" t="s">
        <v>213</v>
      </c>
      <c r="E1807" s="292" t="s">
        <v>214</v>
      </c>
      <c r="F1807" s="405">
        <v>17801</v>
      </c>
      <c r="G1807" s="292" t="s">
        <v>213</v>
      </c>
      <c r="I1807" s="292" t="s">
        <v>49</v>
      </c>
      <c r="J1807" s="481" t="s">
        <v>2756</v>
      </c>
      <c r="K1807" s="481" t="s">
        <v>1342</v>
      </c>
      <c r="L1807" s="292" t="s">
        <v>213</v>
      </c>
    </row>
    <row r="1808" spans="1:12">
      <c r="A1808" s="292" t="s">
        <v>49</v>
      </c>
      <c r="B1808" s="405">
        <v>15764</v>
      </c>
      <c r="C1808" s="292" t="s">
        <v>213</v>
      </c>
      <c r="E1808" s="292" t="s">
        <v>214</v>
      </c>
      <c r="F1808" s="405">
        <v>17810</v>
      </c>
      <c r="G1808" s="292" t="s">
        <v>213</v>
      </c>
      <c r="I1808" s="292" t="s">
        <v>49</v>
      </c>
      <c r="J1808" s="481" t="s">
        <v>1343</v>
      </c>
      <c r="K1808" s="481" t="s">
        <v>1343</v>
      </c>
      <c r="L1808" s="292" t="s">
        <v>213</v>
      </c>
    </row>
    <row r="1809" spans="1:12">
      <c r="A1809" s="292" t="s">
        <v>49</v>
      </c>
      <c r="B1809" s="405">
        <v>16024</v>
      </c>
      <c r="C1809" s="292" t="s">
        <v>213</v>
      </c>
      <c r="E1809" s="292" t="s">
        <v>214</v>
      </c>
      <c r="F1809" s="405">
        <v>17820</v>
      </c>
      <c r="G1809" s="292" t="s">
        <v>213</v>
      </c>
      <c r="I1809" s="292" t="s">
        <v>49</v>
      </c>
      <c r="J1809" s="481" t="s">
        <v>2757</v>
      </c>
      <c r="K1809" s="481" t="s">
        <v>2758</v>
      </c>
      <c r="L1809" s="292" t="s">
        <v>213</v>
      </c>
    </row>
    <row r="1810" spans="1:12">
      <c r="A1810" s="292" t="s">
        <v>49</v>
      </c>
      <c r="B1810" s="405">
        <v>16201</v>
      </c>
      <c r="C1810" s="292" t="s">
        <v>213</v>
      </c>
      <c r="E1810" s="292" t="s">
        <v>214</v>
      </c>
      <c r="F1810" s="405">
        <v>17827</v>
      </c>
      <c r="G1810" s="292" t="s">
        <v>213</v>
      </c>
      <c r="I1810" s="292" t="s">
        <v>49</v>
      </c>
      <c r="J1810" s="481" t="s">
        <v>1354</v>
      </c>
      <c r="K1810" s="481" t="s">
        <v>2759</v>
      </c>
      <c r="L1810" s="292" t="s">
        <v>213</v>
      </c>
    </row>
    <row r="1811" spans="1:12">
      <c r="A1811" s="292" t="s">
        <v>49</v>
      </c>
      <c r="B1811" s="405">
        <v>16424</v>
      </c>
      <c r="C1811" s="292" t="s">
        <v>213</v>
      </c>
      <c r="E1811" s="292" t="s">
        <v>214</v>
      </c>
      <c r="F1811" s="405">
        <v>17832</v>
      </c>
      <c r="G1811" s="292" t="s">
        <v>213</v>
      </c>
      <c r="I1811" s="292" t="s">
        <v>49</v>
      </c>
      <c r="J1811" s="481" t="s">
        <v>2760</v>
      </c>
      <c r="K1811" s="481" t="s">
        <v>1363</v>
      </c>
      <c r="L1811" s="292" t="s">
        <v>213</v>
      </c>
    </row>
    <row r="1812" spans="1:12">
      <c r="A1812" s="292" t="s">
        <v>49</v>
      </c>
      <c r="B1812" s="405">
        <v>16840</v>
      </c>
      <c r="C1812" s="292" t="s">
        <v>213</v>
      </c>
      <c r="E1812" s="292" t="s">
        <v>214</v>
      </c>
      <c r="F1812" s="405">
        <v>17833</v>
      </c>
      <c r="G1812" s="292" t="s">
        <v>213</v>
      </c>
      <c r="I1812" s="292" t="s">
        <v>49</v>
      </c>
      <c r="J1812" s="481" t="s">
        <v>1364</v>
      </c>
      <c r="K1812" s="481" t="s">
        <v>1364</v>
      </c>
      <c r="L1812" s="292" t="s">
        <v>213</v>
      </c>
    </row>
    <row r="1813" spans="1:12">
      <c r="A1813" s="292" t="s">
        <v>49</v>
      </c>
      <c r="B1813" s="405">
        <v>17232</v>
      </c>
      <c r="C1813" s="292" t="s">
        <v>213</v>
      </c>
      <c r="E1813" s="292" t="s">
        <v>214</v>
      </c>
      <c r="F1813" s="405">
        <v>17834</v>
      </c>
      <c r="G1813" s="292" t="s">
        <v>213</v>
      </c>
      <c r="I1813" s="292" t="s">
        <v>49</v>
      </c>
      <c r="J1813" s="481" t="s">
        <v>1365</v>
      </c>
      <c r="K1813" s="481" t="s">
        <v>1367</v>
      </c>
      <c r="L1813" s="292" t="s">
        <v>213</v>
      </c>
    </row>
    <row r="1814" spans="1:12">
      <c r="A1814" s="292" t="s">
        <v>49</v>
      </c>
      <c r="B1814" s="405">
        <v>17502</v>
      </c>
      <c r="C1814" s="292" t="s">
        <v>213</v>
      </c>
      <c r="E1814" s="292" t="s">
        <v>214</v>
      </c>
      <c r="F1814" s="405">
        <v>17835</v>
      </c>
      <c r="G1814" s="292" t="s">
        <v>213</v>
      </c>
      <c r="I1814" s="292" t="s">
        <v>49</v>
      </c>
      <c r="J1814" s="481" t="s">
        <v>1368</v>
      </c>
      <c r="K1814" s="481" t="s">
        <v>1369</v>
      </c>
      <c r="L1814" s="292" t="s">
        <v>213</v>
      </c>
    </row>
    <row r="1815" spans="1:12">
      <c r="A1815" s="292" t="s">
        <v>49</v>
      </c>
      <c r="B1815" s="405">
        <v>17772</v>
      </c>
      <c r="C1815" s="292" t="s">
        <v>213</v>
      </c>
      <c r="E1815" s="292" t="s">
        <v>214</v>
      </c>
      <c r="F1815" s="405">
        <v>17840</v>
      </c>
      <c r="G1815" s="292" t="s">
        <v>213</v>
      </c>
      <c r="I1815" s="292" t="s">
        <v>49</v>
      </c>
      <c r="J1815" s="481" t="s">
        <v>2761</v>
      </c>
      <c r="K1815" s="481" t="s">
        <v>1377</v>
      </c>
      <c r="L1815" s="292" t="s">
        <v>213</v>
      </c>
    </row>
    <row r="1816" spans="1:12">
      <c r="A1816" s="292" t="s">
        <v>49</v>
      </c>
      <c r="B1816" s="405">
        <v>17948</v>
      </c>
      <c r="C1816" s="292" t="s">
        <v>213</v>
      </c>
      <c r="E1816" s="292" t="s">
        <v>214</v>
      </c>
      <c r="F1816" s="405">
        <v>17842</v>
      </c>
      <c r="G1816" s="292" t="s">
        <v>213</v>
      </c>
      <c r="I1816" s="292" t="s">
        <v>49</v>
      </c>
      <c r="J1816" s="481" t="s">
        <v>2762</v>
      </c>
      <c r="K1816" s="481" t="s">
        <v>2762</v>
      </c>
      <c r="L1816" s="292" t="s">
        <v>213</v>
      </c>
    </row>
    <row r="1817" spans="1:12">
      <c r="A1817" s="292" t="s">
        <v>49</v>
      </c>
      <c r="B1817" s="405">
        <v>14423</v>
      </c>
      <c r="C1817" s="292" t="s">
        <v>213</v>
      </c>
      <c r="E1817" s="292" t="s">
        <v>214</v>
      </c>
      <c r="F1817" s="405">
        <v>17844</v>
      </c>
      <c r="G1817" s="292" t="s">
        <v>213</v>
      </c>
      <c r="I1817" s="292" t="s">
        <v>49</v>
      </c>
      <c r="J1817" s="481" t="s">
        <v>1378</v>
      </c>
      <c r="K1817" s="481" t="s">
        <v>1380</v>
      </c>
      <c r="L1817" s="292" t="s">
        <v>213</v>
      </c>
    </row>
    <row r="1818" spans="1:12">
      <c r="A1818" s="292" t="s">
        <v>49</v>
      </c>
      <c r="B1818" s="405">
        <v>14548</v>
      </c>
      <c r="C1818" s="292" t="s">
        <v>213</v>
      </c>
      <c r="E1818" s="292" t="s">
        <v>214</v>
      </c>
      <c r="F1818" s="405">
        <v>17846</v>
      </c>
      <c r="G1818" s="292" t="s">
        <v>213</v>
      </c>
      <c r="I1818" s="292" t="s">
        <v>49</v>
      </c>
      <c r="J1818" s="481" t="s">
        <v>1381</v>
      </c>
      <c r="K1818" s="481" t="s">
        <v>1381</v>
      </c>
      <c r="L1818" s="292" t="s">
        <v>213</v>
      </c>
    </row>
    <row r="1819" spans="1:12">
      <c r="A1819" s="292" t="s">
        <v>49</v>
      </c>
      <c r="B1819" s="405">
        <v>14857</v>
      </c>
      <c r="C1819" s="292" t="s">
        <v>213</v>
      </c>
      <c r="E1819" s="292" t="s">
        <v>214</v>
      </c>
      <c r="F1819" s="405">
        <v>17847</v>
      </c>
      <c r="G1819" s="292" t="s">
        <v>213</v>
      </c>
      <c r="I1819" s="292" t="s">
        <v>49</v>
      </c>
      <c r="J1819" s="481" t="s">
        <v>1382</v>
      </c>
      <c r="K1819" s="481" t="s">
        <v>2763</v>
      </c>
      <c r="L1819" s="292" t="s">
        <v>213</v>
      </c>
    </row>
    <row r="1820" spans="1:12">
      <c r="A1820" s="292" t="s">
        <v>49</v>
      </c>
      <c r="B1820" s="405">
        <v>15320</v>
      </c>
      <c r="C1820" s="292" t="s">
        <v>213</v>
      </c>
      <c r="E1820" s="292" t="s">
        <v>214</v>
      </c>
      <c r="F1820" s="405">
        <v>17850</v>
      </c>
      <c r="G1820" s="292" t="s">
        <v>213</v>
      </c>
      <c r="I1820" s="292" t="s">
        <v>49</v>
      </c>
      <c r="J1820" s="481" t="s">
        <v>1387</v>
      </c>
      <c r="K1820" s="481" t="s">
        <v>1387</v>
      </c>
      <c r="L1820" s="292" t="s">
        <v>213</v>
      </c>
    </row>
    <row r="1821" spans="1:12">
      <c r="A1821" s="292" t="s">
        <v>49</v>
      </c>
      <c r="B1821" s="405">
        <v>15446</v>
      </c>
      <c r="C1821" s="292" t="s">
        <v>213</v>
      </c>
      <c r="E1821" s="292" t="s">
        <v>214</v>
      </c>
      <c r="F1821" s="405">
        <v>17851</v>
      </c>
      <c r="G1821" s="292" t="s">
        <v>213</v>
      </c>
      <c r="I1821" s="292" t="s">
        <v>49</v>
      </c>
      <c r="J1821" s="481" t="s">
        <v>1388</v>
      </c>
      <c r="K1821" s="481" t="s">
        <v>1392</v>
      </c>
      <c r="L1821" s="292" t="s">
        <v>213</v>
      </c>
    </row>
    <row r="1822" spans="1:12">
      <c r="A1822" s="292" t="s">
        <v>49</v>
      </c>
      <c r="B1822" s="405">
        <v>15613</v>
      </c>
      <c r="C1822" s="292" t="s">
        <v>213</v>
      </c>
      <c r="E1822" s="292" t="s">
        <v>214</v>
      </c>
      <c r="F1822" s="405">
        <v>17855</v>
      </c>
      <c r="G1822" s="292" t="s">
        <v>213</v>
      </c>
      <c r="I1822" s="292" t="s">
        <v>49</v>
      </c>
      <c r="J1822" s="481" t="s">
        <v>1393</v>
      </c>
      <c r="K1822" s="481" t="s">
        <v>1393</v>
      </c>
      <c r="L1822" s="292" t="s">
        <v>213</v>
      </c>
    </row>
    <row r="1823" spans="1:12">
      <c r="A1823" s="292" t="s">
        <v>49</v>
      </c>
      <c r="B1823" s="405">
        <v>15775</v>
      </c>
      <c r="C1823" s="292" t="s">
        <v>213</v>
      </c>
      <c r="E1823" s="292" t="s">
        <v>214</v>
      </c>
      <c r="F1823" s="405">
        <v>17856</v>
      </c>
      <c r="G1823" s="292" t="s">
        <v>213</v>
      </c>
      <c r="I1823" s="292" t="s">
        <v>49</v>
      </c>
      <c r="J1823" s="481" t="s">
        <v>1394</v>
      </c>
      <c r="K1823" s="481" t="s">
        <v>1396</v>
      </c>
      <c r="L1823" s="292" t="s">
        <v>213</v>
      </c>
    </row>
    <row r="1824" spans="1:12">
      <c r="A1824" s="292" t="s">
        <v>49</v>
      </c>
      <c r="B1824" s="405">
        <v>16025</v>
      </c>
      <c r="C1824" s="292" t="s">
        <v>213</v>
      </c>
      <c r="E1824" s="292" t="s">
        <v>214</v>
      </c>
      <c r="F1824" s="405">
        <v>17857</v>
      </c>
      <c r="G1824" s="292" t="s">
        <v>213</v>
      </c>
      <c r="I1824" s="292" t="s">
        <v>49</v>
      </c>
      <c r="J1824" s="481" t="s">
        <v>2764</v>
      </c>
      <c r="K1824" s="481" t="s">
        <v>2764</v>
      </c>
      <c r="L1824" s="292" t="s">
        <v>213</v>
      </c>
    </row>
    <row r="1825" spans="1:12">
      <c r="A1825" s="292" t="s">
        <v>49</v>
      </c>
      <c r="B1825" s="405">
        <v>16217</v>
      </c>
      <c r="C1825" s="292" t="s">
        <v>213</v>
      </c>
      <c r="E1825" s="292" t="s">
        <v>214</v>
      </c>
      <c r="F1825" s="405">
        <v>17858</v>
      </c>
      <c r="G1825" s="292" t="s">
        <v>213</v>
      </c>
      <c r="I1825" s="292" t="s">
        <v>49</v>
      </c>
      <c r="J1825" s="481" t="s">
        <v>1397</v>
      </c>
      <c r="K1825" s="481" t="s">
        <v>1399</v>
      </c>
      <c r="L1825" s="292" t="s">
        <v>213</v>
      </c>
    </row>
    <row r="1826" spans="1:12">
      <c r="A1826" s="292" t="s">
        <v>49</v>
      </c>
      <c r="B1826" s="405">
        <v>16426</v>
      </c>
      <c r="C1826" s="292" t="s">
        <v>213</v>
      </c>
      <c r="E1826" s="292" t="s">
        <v>214</v>
      </c>
      <c r="F1826" s="405">
        <v>17860</v>
      </c>
      <c r="G1826" s="292" t="s">
        <v>213</v>
      </c>
      <c r="I1826" s="292" t="s">
        <v>49</v>
      </c>
      <c r="J1826" s="481" t="s">
        <v>2765</v>
      </c>
      <c r="K1826" s="481" t="s">
        <v>1400</v>
      </c>
      <c r="L1826" s="292" t="s">
        <v>213</v>
      </c>
    </row>
    <row r="1827" spans="1:12">
      <c r="A1827" s="292" t="s">
        <v>49</v>
      </c>
      <c r="B1827" s="405">
        <v>16844</v>
      </c>
      <c r="C1827" s="292" t="s">
        <v>213</v>
      </c>
      <c r="E1827" s="292" t="s">
        <v>214</v>
      </c>
      <c r="F1827" s="405">
        <v>17864</v>
      </c>
      <c r="G1827" s="292" t="s">
        <v>213</v>
      </c>
      <c r="I1827" s="292" t="s">
        <v>49</v>
      </c>
      <c r="J1827" s="481" t="s">
        <v>1401</v>
      </c>
      <c r="K1827" s="481" t="s">
        <v>1413</v>
      </c>
      <c r="L1827" s="292" t="s">
        <v>213</v>
      </c>
    </row>
    <row r="1828" spans="1:12">
      <c r="A1828" s="292" t="s">
        <v>49</v>
      </c>
      <c r="B1828" s="405">
        <v>17233</v>
      </c>
      <c r="C1828" s="292" t="s">
        <v>213</v>
      </c>
      <c r="E1828" s="292" t="s">
        <v>214</v>
      </c>
      <c r="F1828" s="405">
        <v>17872</v>
      </c>
      <c r="G1828" s="292" t="s">
        <v>213</v>
      </c>
      <c r="I1828" s="292" t="s">
        <v>49</v>
      </c>
      <c r="J1828" s="481" t="s">
        <v>1414</v>
      </c>
      <c r="K1828" s="481" t="s">
        <v>1415</v>
      </c>
      <c r="L1828" s="292" t="s">
        <v>213</v>
      </c>
    </row>
    <row r="1829" spans="1:12">
      <c r="A1829" s="292" t="s">
        <v>49</v>
      </c>
      <c r="B1829" s="405">
        <v>17503</v>
      </c>
      <c r="C1829" s="292" t="s">
        <v>213</v>
      </c>
      <c r="E1829" s="292" t="s">
        <v>214</v>
      </c>
      <c r="F1829" s="405">
        <v>17876</v>
      </c>
      <c r="G1829" s="292" t="s">
        <v>213</v>
      </c>
      <c r="I1829" s="292" t="s">
        <v>49</v>
      </c>
      <c r="J1829" s="481" t="s">
        <v>1416</v>
      </c>
      <c r="K1829" s="481" t="s">
        <v>1417</v>
      </c>
      <c r="L1829" s="292" t="s">
        <v>213</v>
      </c>
    </row>
    <row r="1830" spans="1:12">
      <c r="A1830" s="292" t="s">
        <v>49</v>
      </c>
      <c r="B1830" s="405">
        <v>17777</v>
      </c>
      <c r="C1830" s="292" t="s">
        <v>213</v>
      </c>
      <c r="E1830" s="292" t="s">
        <v>214</v>
      </c>
      <c r="F1830" s="405">
        <v>17880</v>
      </c>
      <c r="G1830" s="292" t="s">
        <v>213</v>
      </c>
      <c r="I1830" s="292" t="s">
        <v>49</v>
      </c>
      <c r="J1830" s="481" t="s">
        <v>2766</v>
      </c>
      <c r="K1830" s="481" t="s">
        <v>2767</v>
      </c>
      <c r="L1830" s="292" t="s">
        <v>213</v>
      </c>
    </row>
    <row r="1831" spans="1:12">
      <c r="A1831" s="292" t="s">
        <v>49</v>
      </c>
      <c r="B1831" s="405">
        <v>17949</v>
      </c>
      <c r="C1831" s="292" t="s">
        <v>213</v>
      </c>
      <c r="E1831" s="292" t="s">
        <v>214</v>
      </c>
      <c r="F1831" s="405">
        <v>17881</v>
      </c>
      <c r="G1831" s="292" t="s">
        <v>213</v>
      </c>
      <c r="I1831" s="292" t="s">
        <v>49</v>
      </c>
      <c r="J1831" s="481" t="s">
        <v>2768</v>
      </c>
      <c r="K1831" s="481" t="s">
        <v>2768</v>
      </c>
      <c r="L1831" s="292" t="s">
        <v>213</v>
      </c>
    </row>
    <row r="1832" spans="1:12">
      <c r="A1832" s="292" t="s">
        <v>49</v>
      </c>
      <c r="B1832" s="405">
        <v>14424</v>
      </c>
      <c r="C1832" s="292" t="s">
        <v>213</v>
      </c>
      <c r="E1832" s="292" t="s">
        <v>214</v>
      </c>
      <c r="F1832" s="405">
        <v>17882</v>
      </c>
      <c r="G1832" s="292" t="s">
        <v>213</v>
      </c>
      <c r="I1832" s="292" t="s">
        <v>49</v>
      </c>
      <c r="J1832" s="481" t="s">
        <v>1424</v>
      </c>
      <c r="K1832" s="481" t="s">
        <v>1424</v>
      </c>
      <c r="L1832" s="292" t="s">
        <v>213</v>
      </c>
    </row>
    <row r="1833" spans="1:12">
      <c r="A1833" s="292" t="s">
        <v>49</v>
      </c>
      <c r="B1833" s="405">
        <v>14551</v>
      </c>
      <c r="C1833" s="292" t="s">
        <v>213</v>
      </c>
      <c r="E1833" s="292" t="s">
        <v>214</v>
      </c>
      <c r="F1833" s="405">
        <v>17889</v>
      </c>
      <c r="G1833" s="292" t="s">
        <v>213</v>
      </c>
      <c r="I1833" s="292" t="s">
        <v>49</v>
      </c>
      <c r="J1833" s="481" t="s">
        <v>1426</v>
      </c>
      <c r="K1833" s="481" t="s">
        <v>2769</v>
      </c>
      <c r="L1833" s="292" t="s">
        <v>213</v>
      </c>
    </row>
    <row r="1834" spans="1:12">
      <c r="A1834" s="292" t="s">
        <v>49</v>
      </c>
      <c r="B1834" s="405">
        <v>14863</v>
      </c>
      <c r="C1834" s="292" t="s">
        <v>213</v>
      </c>
      <c r="E1834" s="292" t="s">
        <v>214</v>
      </c>
      <c r="F1834" s="405">
        <v>17921</v>
      </c>
      <c r="G1834" s="292" t="s">
        <v>213</v>
      </c>
      <c r="I1834" s="292" t="s">
        <v>49</v>
      </c>
      <c r="J1834" s="481" t="s">
        <v>1427</v>
      </c>
      <c r="K1834" s="481" t="s">
        <v>1428</v>
      </c>
      <c r="L1834" s="292" t="s">
        <v>213</v>
      </c>
    </row>
    <row r="1835" spans="1:12">
      <c r="A1835" s="292" t="s">
        <v>49</v>
      </c>
      <c r="B1835" s="405">
        <v>15324</v>
      </c>
      <c r="C1835" s="292" t="s">
        <v>213</v>
      </c>
      <c r="E1835" s="292" t="s">
        <v>214</v>
      </c>
      <c r="F1835" s="405">
        <v>17922</v>
      </c>
      <c r="G1835" s="292" t="s">
        <v>213</v>
      </c>
      <c r="I1835" s="292" t="s">
        <v>49</v>
      </c>
      <c r="J1835" s="481" t="s">
        <v>1429</v>
      </c>
      <c r="K1835" s="481" t="s">
        <v>1430</v>
      </c>
      <c r="L1835" s="292" t="s">
        <v>213</v>
      </c>
    </row>
    <row r="1836" spans="1:12">
      <c r="A1836" s="292" t="s">
        <v>49</v>
      </c>
      <c r="B1836" s="405">
        <v>15447</v>
      </c>
      <c r="C1836" s="292" t="s">
        <v>213</v>
      </c>
      <c r="E1836" s="292" t="s">
        <v>214</v>
      </c>
      <c r="F1836" s="405">
        <v>17925</v>
      </c>
      <c r="G1836" s="292" t="s">
        <v>213</v>
      </c>
      <c r="I1836" s="292" t="s">
        <v>49</v>
      </c>
      <c r="J1836" s="481" t="s">
        <v>1431</v>
      </c>
      <c r="K1836" s="481" t="s">
        <v>1431</v>
      </c>
      <c r="L1836" s="292" t="s">
        <v>213</v>
      </c>
    </row>
    <row r="1837" spans="1:12">
      <c r="A1837" s="292" t="s">
        <v>49</v>
      </c>
      <c r="B1837" s="405">
        <v>15617</v>
      </c>
      <c r="C1837" s="292" t="s">
        <v>213</v>
      </c>
      <c r="E1837" s="292" t="s">
        <v>214</v>
      </c>
      <c r="F1837" s="405">
        <v>17932</v>
      </c>
      <c r="G1837" s="292" t="s">
        <v>213</v>
      </c>
      <c r="I1837" s="292" t="s">
        <v>49</v>
      </c>
      <c r="J1837" s="481" t="s">
        <v>1432</v>
      </c>
      <c r="K1837" s="481" t="s">
        <v>1436</v>
      </c>
      <c r="L1837" s="292" t="s">
        <v>213</v>
      </c>
    </row>
    <row r="1838" spans="1:12">
      <c r="A1838" s="292" t="s">
        <v>49</v>
      </c>
      <c r="B1838" s="405">
        <v>15776</v>
      </c>
      <c r="C1838" s="292" t="s">
        <v>213</v>
      </c>
      <c r="E1838" s="292" t="s">
        <v>214</v>
      </c>
      <c r="F1838" s="405">
        <v>17933</v>
      </c>
      <c r="G1838" s="292" t="s">
        <v>213</v>
      </c>
      <c r="I1838" s="292" t="s">
        <v>49</v>
      </c>
      <c r="J1838" s="481" t="s">
        <v>1437</v>
      </c>
      <c r="K1838" s="481" t="s">
        <v>1437</v>
      </c>
      <c r="L1838" s="292" t="s">
        <v>213</v>
      </c>
    </row>
    <row r="1839" spans="1:12">
      <c r="A1839" s="292" t="s">
        <v>49</v>
      </c>
      <c r="B1839" s="405">
        <v>16027</v>
      </c>
      <c r="C1839" s="292" t="s">
        <v>213</v>
      </c>
      <c r="E1839" s="292" t="s">
        <v>214</v>
      </c>
      <c r="F1839" s="405">
        <v>17934</v>
      </c>
      <c r="G1839" s="292" t="s">
        <v>213</v>
      </c>
      <c r="I1839" s="292" t="s">
        <v>49</v>
      </c>
      <c r="J1839" s="481" t="s">
        <v>1438</v>
      </c>
      <c r="K1839" s="481" t="s">
        <v>1439</v>
      </c>
      <c r="L1839" s="292" t="s">
        <v>213</v>
      </c>
    </row>
    <row r="1840" spans="1:12">
      <c r="A1840" s="292" t="s">
        <v>49</v>
      </c>
      <c r="B1840" s="405">
        <v>16223</v>
      </c>
      <c r="C1840" s="292" t="s">
        <v>213</v>
      </c>
      <c r="E1840" s="292" t="s">
        <v>214</v>
      </c>
      <c r="F1840" s="405">
        <v>17935</v>
      </c>
      <c r="G1840" s="292" t="s">
        <v>213</v>
      </c>
      <c r="I1840" s="292" t="s">
        <v>49</v>
      </c>
      <c r="J1840" s="481" t="s">
        <v>1440</v>
      </c>
      <c r="K1840" s="481" t="s">
        <v>1440</v>
      </c>
      <c r="L1840" s="292" t="s">
        <v>213</v>
      </c>
    </row>
    <row r="1841" spans="1:12">
      <c r="A1841" s="292" t="s">
        <v>49</v>
      </c>
      <c r="B1841" s="405">
        <v>16428</v>
      </c>
      <c r="C1841" s="292" t="s">
        <v>213</v>
      </c>
      <c r="E1841" s="292" t="s">
        <v>214</v>
      </c>
      <c r="F1841" s="405">
        <v>17936</v>
      </c>
      <c r="G1841" s="292" t="s">
        <v>213</v>
      </c>
      <c r="I1841" s="292" t="s">
        <v>49</v>
      </c>
      <c r="J1841" s="481" t="s">
        <v>1441</v>
      </c>
      <c r="K1841" s="481" t="s">
        <v>1441</v>
      </c>
      <c r="L1841" s="292" t="s">
        <v>213</v>
      </c>
    </row>
    <row r="1842" spans="1:12">
      <c r="A1842" s="292" t="s">
        <v>49</v>
      </c>
      <c r="B1842" s="405">
        <v>16847</v>
      </c>
      <c r="C1842" s="292" t="s">
        <v>213</v>
      </c>
      <c r="E1842" s="292" t="s">
        <v>214</v>
      </c>
      <c r="F1842" s="405">
        <v>17942</v>
      </c>
      <c r="G1842" s="292" t="s">
        <v>213</v>
      </c>
      <c r="I1842" s="292" t="s">
        <v>49</v>
      </c>
      <c r="J1842" s="481" t="s">
        <v>1442</v>
      </c>
      <c r="K1842" s="481" t="s">
        <v>1443</v>
      </c>
      <c r="L1842" s="292" t="s">
        <v>213</v>
      </c>
    </row>
    <row r="1843" spans="1:12">
      <c r="A1843" s="292" t="s">
        <v>49</v>
      </c>
      <c r="B1843" s="405">
        <v>17235</v>
      </c>
      <c r="C1843" s="292" t="s">
        <v>213</v>
      </c>
      <c r="E1843" s="292" t="s">
        <v>214</v>
      </c>
      <c r="F1843" s="405">
        <v>17943</v>
      </c>
      <c r="G1843" s="292" t="s">
        <v>213</v>
      </c>
      <c r="I1843" s="292" t="s">
        <v>49</v>
      </c>
      <c r="J1843" s="481" t="s">
        <v>1444</v>
      </c>
      <c r="K1843" s="481" t="s">
        <v>1444</v>
      </c>
      <c r="L1843" s="292" t="s">
        <v>213</v>
      </c>
    </row>
    <row r="1844" spans="1:12">
      <c r="A1844" s="292" t="s">
        <v>49</v>
      </c>
      <c r="B1844" s="405">
        <v>17505</v>
      </c>
      <c r="C1844" s="292" t="s">
        <v>213</v>
      </c>
      <c r="E1844" s="292" t="s">
        <v>214</v>
      </c>
      <c r="F1844" s="405">
        <v>17945</v>
      </c>
      <c r="G1844" s="292" t="s">
        <v>213</v>
      </c>
      <c r="I1844" s="292" t="s">
        <v>49</v>
      </c>
      <c r="J1844" s="481" t="s">
        <v>1445</v>
      </c>
      <c r="K1844" s="481" t="s">
        <v>2770</v>
      </c>
      <c r="L1844" s="292" t="s">
        <v>213</v>
      </c>
    </row>
    <row r="1845" spans="1:12">
      <c r="A1845" s="292" t="s">
        <v>49</v>
      </c>
      <c r="B1845" s="405">
        <v>17801</v>
      </c>
      <c r="C1845" s="292" t="s">
        <v>213</v>
      </c>
      <c r="E1845" s="292" t="s">
        <v>214</v>
      </c>
      <c r="F1845" s="405">
        <v>17946</v>
      </c>
      <c r="G1845" s="292" t="s">
        <v>213</v>
      </c>
      <c r="I1845" s="292" t="s">
        <v>49</v>
      </c>
      <c r="J1845" s="481" t="s">
        <v>2771</v>
      </c>
      <c r="K1845" s="481" t="s">
        <v>2772</v>
      </c>
      <c r="L1845" s="292" t="s">
        <v>213</v>
      </c>
    </row>
    <row r="1846" spans="1:12">
      <c r="A1846" s="292" t="s">
        <v>49</v>
      </c>
      <c r="B1846" s="405">
        <v>17951</v>
      </c>
      <c r="C1846" s="292" t="s">
        <v>213</v>
      </c>
      <c r="E1846" s="292" t="s">
        <v>214</v>
      </c>
      <c r="F1846" s="405">
        <v>17948</v>
      </c>
      <c r="G1846" s="292" t="s">
        <v>213</v>
      </c>
      <c r="I1846" s="292" t="s">
        <v>49</v>
      </c>
      <c r="J1846" s="481" t="s">
        <v>1446</v>
      </c>
      <c r="K1846" s="481" t="s">
        <v>1446</v>
      </c>
      <c r="L1846" s="292" t="s">
        <v>213</v>
      </c>
    </row>
    <row r="1847" spans="1:12">
      <c r="A1847" s="292" t="s">
        <v>49</v>
      </c>
      <c r="B1847" s="405">
        <v>17959</v>
      </c>
      <c r="C1847" s="292" t="s">
        <v>213</v>
      </c>
      <c r="E1847" s="292" t="s">
        <v>214</v>
      </c>
      <c r="F1847" s="405">
        <v>17949</v>
      </c>
      <c r="G1847" s="292" t="s">
        <v>213</v>
      </c>
      <c r="I1847" s="292" t="s">
        <v>49</v>
      </c>
      <c r="J1847" s="481" t="s">
        <v>1447</v>
      </c>
      <c r="K1847" s="481" t="s">
        <v>1448</v>
      </c>
      <c r="L1847" s="292" t="s">
        <v>213</v>
      </c>
    </row>
    <row r="1848" spans="1:12">
      <c r="A1848" s="292" t="s">
        <v>49</v>
      </c>
      <c r="B1848" s="405">
        <v>18244</v>
      </c>
      <c r="C1848" s="292" t="s">
        <v>213</v>
      </c>
      <c r="E1848" s="292" t="s">
        <v>214</v>
      </c>
      <c r="F1848" s="405">
        <v>17951</v>
      </c>
      <c r="G1848" s="292" t="s">
        <v>213</v>
      </c>
      <c r="I1848" s="292" t="s">
        <v>49</v>
      </c>
      <c r="J1848" s="481" t="s">
        <v>2773</v>
      </c>
      <c r="K1848" s="481" t="s">
        <v>2773</v>
      </c>
      <c r="L1848" s="292" t="s">
        <v>213</v>
      </c>
    </row>
    <row r="1849" spans="1:12">
      <c r="A1849" s="292" t="s">
        <v>49</v>
      </c>
      <c r="B1849" s="405">
        <v>18444</v>
      </c>
      <c r="C1849" s="292" t="s">
        <v>213</v>
      </c>
      <c r="E1849" s="292" t="s">
        <v>214</v>
      </c>
      <c r="F1849" s="405">
        <v>17959</v>
      </c>
      <c r="G1849" s="292" t="s">
        <v>213</v>
      </c>
      <c r="I1849" s="292" t="s">
        <v>49</v>
      </c>
      <c r="J1849" s="481" t="s">
        <v>2774</v>
      </c>
      <c r="K1849" s="481" t="s">
        <v>1451</v>
      </c>
      <c r="L1849" s="292" t="s">
        <v>213</v>
      </c>
    </row>
    <row r="1850" spans="1:12">
      <c r="A1850" s="292" t="s">
        <v>49</v>
      </c>
      <c r="B1850" s="405">
        <v>18934</v>
      </c>
      <c r="C1850" s="292" t="s">
        <v>213</v>
      </c>
      <c r="E1850" s="292" t="s">
        <v>214</v>
      </c>
      <c r="F1850" s="405">
        <v>17963</v>
      </c>
      <c r="G1850" s="292" t="s">
        <v>213</v>
      </c>
      <c r="I1850" s="292" t="s">
        <v>49</v>
      </c>
      <c r="J1850" s="481" t="s">
        <v>1452</v>
      </c>
      <c r="K1850" s="481" t="s">
        <v>1452</v>
      </c>
      <c r="L1850" s="292" t="s">
        <v>213</v>
      </c>
    </row>
    <row r="1851" spans="1:12">
      <c r="A1851" s="292" t="s">
        <v>49</v>
      </c>
      <c r="B1851" s="405">
        <v>19530</v>
      </c>
      <c r="C1851" s="292" t="s">
        <v>213</v>
      </c>
      <c r="E1851" s="292" t="s">
        <v>214</v>
      </c>
      <c r="F1851" s="405">
        <v>17966</v>
      </c>
      <c r="G1851" s="292" t="s">
        <v>213</v>
      </c>
      <c r="I1851" s="292" t="s">
        <v>49</v>
      </c>
      <c r="J1851" s="481" t="s">
        <v>2775</v>
      </c>
      <c r="K1851" s="481" t="s">
        <v>1454</v>
      </c>
      <c r="L1851" s="292" t="s">
        <v>213</v>
      </c>
    </row>
    <row r="1852" spans="1:12">
      <c r="A1852" s="292" t="s">
        <v>49</v>
      </c>
      <c r="B1852" s="405">
        <v>19956</v>
      </c>
      <c r="C1852" s="292" t="s">
        <v>213</v>
      </c>
      <c r="E1852" s="292" t="s">
        <v>214</v>
      </c>
      <c r="F1852" s="405">
        <v>17967</v>
      </c>
      <c r="G1852" s="292" t="s">
        <v>213</v>
      </c>
      <c r="I1852" s="292" t="s">
        <v>49</v>
      </c>
      <c r="J1852" s="481" t="s">
        <v>1455</v>
      </c>
      <c r="K1852" s="481" t="s">
        <v>1455</v>
      </c>
      <c r="L1852" s="292" t="s">
        <v>213</v>
      </c>
    </row>
    <row r="1853" spans="1:12">
      <c r="A1853" s="292" t="s">
        <v>49</v>
      </c>
      <c r="B1853" s="405">
        <v>20620</v>
      </c>
      <c r="C1853" s="292" t="s">
        <v>213</v>
      </c>
      <c r="E1853" s="292" t="s">
        <v>214</v>
      </c>
      <c r="F1853" s="405">
        <v>17974</v>
      </c>
      <c r="G1853" s="292" t="s">
        <v>213</v>
      </c>
      <c r="I1853" s="292" t="s">
        <v>49</v>
      </c>
      <c r="J1853" s="481" t="s">
        <v>1456</v>
      </c>
      <c r="K1853" s="481" t="s">
        <v>1456</v>
      </c>
      <c r="L1853" s="292" t="s">
        <v>213</v>
      </c>
    </row>
    <row r="1854" spans="1:12">
      <c r="A1854" s="292" t="s">
        <v>49</v>
      </c>
      <c r="B1854" s="405">
        <v>20770</v>
      </c>
      <c r="C1854" s="292" t="s">
        <v>213</v>
      </c>
      <c r="E1854" s="292" t="s">
        <v>214</v>
      </c>
      <c r="F1854" s="405">
        <v>17976</v>
      </c>
      <c r="G1854" s="292" t="s">
        <v>213</v>
      </c>
      <c r="I1854" s="292" t="s">
        <v>49</v>
      </c>
      <c r="J1854" s="481" t="s">
        <v>1457</v>
      </c>
      <c r="K1854" s="481" t="s">
        <v>1458</v>
      </c>
      <c r="L1854" s="292" t="s">
        <v>213</v>
      </c>
    </row>
    <row r="1855" spans="1:12">
      <c r="A1855" s="292" t="s">
        <v>49</v>
      </c>
      <c r="B1855" s="405">
        <v>21156</v>
      </c>
      <c r="C1855" s="292" t="s">
        <v>213</v>
      </c>
      <c r="E1855" s="292" t="s">
        <v>214</v>
      </c>
      <c r="F1855" s="405">
        <v>17978</v>
      </c>
      <c r="G1855" s="292" t="s">
        <v>213</v>
      </c>
      <c r="I1855" s="292" t="s">
        <v>49</v>
      </c>
      <c r="J1855" s="481" t="s">
        <v>1459</v>
      </c>
      <c r="K1855" s="481" t="s">
        <v>1461</v>
      </c>
      <c r="L1855" s="292" t="s">
        <v>213</v>
      </c>
    </row>
    <row r="1856" spans="1:12">
      <c r="A1856" s="292" t="s">
        <v>49</v>
      </c>
      <c r="B1856" s="405">
        <v>21715</v>
      </c>
      <c r="C1856" s="292" t="s">
        <v>213</v>
      </c>
      <c r="E1856" s="292" t="s">
        <v>214</v>
      </c>
      <c r="F1856" s="405">
        <v>17980</v>
      </c>
      <c r="G1856" s="292" t="s">
        <v>213</v>
      </c>
      <c r="I1856" s="292" t="s">
        <v>49</v>
      </c>
      <c r="J1856" s="481" t="s">
        <v>1462</v>
      </c>
      <c r="K1856" s="481" t="s">
        <v>1462</v>
      </c>
      <c r="L1856" s="292" t="s">
        <v>213</v>
      </c>
    </row>
    <row r="1857" spans="1:12">
      <c r="A1857" s="292" t="s">
        <v>49</v>
      </c>
      <c r="B1857" s="405">
        <v>21862</v>
      </c>
      <c r="C1857" s="292" t="s">
        <v>213</v>
      </c>
      <c r="E1857" s="292" t="s">
        <v>214</v>
      </c>
      <c r="F1857" s="405">
        <v>17981</v>
      </c>
      <c r="G1857" s="292" t="s">
        <v>213</v>
      </c>
      <c r="I1857" s="292" t="s">
        <v>49</v>
      </c>
      <c r="J1857" s="481" t="s">
        <v>1463</v>
      </c>
      <c r="K1857" s="481" t="s">
        <v>1464</v>
      </c>
      <c r="L1857" s="292" t="s">
        <v>213</v>
      </c>
    </row>
    <row r="1858" spans="1:12">
      <c r="A1858" s="292" t="s">
        <v>49</v>
      </c>
      <c r="B1858" s="405">
        <v>22660</v>
      </c>
      <c r="C1858" s="292" t="s">
        <v>213</v>
      </c>
      <c r="E1858" s="292" t="s">
        <v>214</v>
      </c>
      <c r="F1858" s="405">
        <v>18012</v>
      </c>
      <c r="G1858" s="292" t="s">
        <v>213</v>
      </c>
      <c r="I1858" s="292" t="s">
        <v>49</v>
      </c>
      <c r="J1858" s="481" t="s">
        <v>1465</v>
      </c>
      <c r="K1858" s="481" t="s">
        <v>1465</v>
      </c>
      <c r="L1858" s="292" t="s">
        <v>213</v>
      </c>
    </row>
    <row r="1859" spans="1:12">
      <c r="A1859" s="292" t="s">
        <v>49</v>
      </c>
      <c r="B1859" s="405">
        <v>23001</v>
      </c>
      <c r="C1859" s="292" t="s">
        <v>213</v>
      </c>
      <c r="E1859" s="292" t="s">
        <v>214</v>
      </c>
      <c r="F1859" s="405">
        <v>18013</v>
      </c>
      <c r="G1859" s="292" t="s">
        <v>213</v>
      </c>
      <c r="I1859" s="292" t="s">
        <v>49</v>
      </c>
      <c r="J1859" s="481" t="s">
        <v>2776</v>
      </c>
      <c r="K1859" s="481" t="s">
        <v>2776</v>
      </c>
      <c r="L1859" s="292" t="s">
        <v>213</v>
      </c>
    </row>
    <row r="1860" spans="1:12">
      <c r="A1860" s="292" t="s">
        <v>49</v>
      </c>
      <c r="B1860" s="405">
        <v>23847</v>
      </c>
      <c r="C1860" s="292" t="s">
        <v>213</v>
      </c>
      <c r="E1860" s="292" t="s">
        <v>214</v>
      </c>
      <c r="F1860" s="405">
        <v>18038</v>
      </c>
      <c r="G1860" s="292" t="s">
        <v>213</v>
      </c>
      <c r="I1860" s="292" t="s">
        <v>49</v>
      </c>
      <c r="J1860" s="481" t="s">
        <v>2777</v>
      </c>
      <c r="K1860" s="481" t="s">
        <v>2777</v>
      </c>
      <c r="L1860" s="292" t="s">
        <v>213</v>
      </c>
    </row>
    <row r="1861" spans="1:12">
      <c r="A1861" s="292" t="s">
        <v>49</v>
      </c>
      <c r="B1861" s="405">
        <v>24266</v>
      </c>
      <c r="C1861" s="292" t="s">
        <v>213</v>
      </c>
      <c r="E1861" s="292" t="s">
        <v>214</v>
      </c>
      <c r="F1861" s="405">
        <v>18051</v>
      </c>
      <c r="G1861" s="292" t="s">
        <v>213</v>
      </c>
      <c r="I1861" s="292" t="s">
        <v>49</v>
      </c>
      <c r="J1861" s="481" t="s">
        <v>2778</v>
      </c>
      <c r="K1861" s="481" t="s">
        <v>2778</v>
      </c>
      <c r="L1861" s="292" t="s">
        <v>213</v>
      </c>
    </row>
    <row r="1862" spans="1:12">
      <c r="A1862" s="292" t="s">
        <v>49</v>
      </c>
      <c r="B1862" s="405">
        <v>17963</v>
      </c>
      <c r="C1862" s="292" t="s">
        <v>213</v>
      </c>
      <c r="E1862" s="292" t="s">
        <v>214</v>
      </c>
      <c r="F1862" s="405">
        <v>18053</v>
      </c>
      <c r="G1862" s="292" t="s">
        <v>213</v>
      </c>
      <c r="I1862" s="292" t="s">
        <v>49</v>
      </c>
      <c r="J1862" s="481" t="s">
        <v>2779</v>
      </c>
      <c r="K1862" s="481" t="s">
        <v>1466</v>
      </c>
      <c r="L1862" s="292" t="s">
        <v>213</v>
      </c>
    </row>
    <row r="1863" spans="1:12">
      <c r="A1863" s="292" t="s">
        <v>49</v>
      </c>
      <c r="B1863" s="405">
        <v>18247</v>
      </c>
      <c r="C1863" s="292" t="s">
        <v>213</v>
      </c>
      <c r="E1863" s="292" t="s">
        <v>214</v>
      </c>
      <c r="F1863" s="405">
        <v>18054</v>
      </c>
      <c r="G1863" s="292" t="s">
        <v>213</v>
      </c>
      <c r="I1863" s="292" t="s">
        <v>49</v>
      </c>
      <c r="J1863" s="481" t="s">
        <v>1467</v>
      </c>
      <c r="K1863" s="481" t="s">
        <v>1467</v>
      </c>
      <c r="L1863" s="292" t="s">
        <v>213</v>
      </c>
    </row>
    <row r="1864" spans="1:12">
      <c r="A1864" s="292" t="s">
        <v>49</v>
      </c>
      <c r="B1864" s="405">
        <v>18447</v>
      </c>
      <c r="C1864" s="292" t="s">
        <v>213</v>
      </c>
      <c r="E1864" s="292" t="s">
        <v>214</v>
      </c>
      <c r="F1864" s="405">
        <v>18055</v>
      </c>
      <c r="G1864" s="292" t="s">
        <v>213</v>
      </c>
      <c r="I1864" s="292" t="s">
        <v>49</v>
      </c>
      <c r="J1864" s="481" t="s">
        <v>1468</v>
      </c>
      <c r="K1864" s="481" t="s">
        <v>1468</v>
      </c>
      <c r="L1864" s="292" t="s">
        <v>213</v>
      </c>
    </row>
    <row r="1865" spans="1:12">
      <c r="A1865" s="292" t="s">
        <v>49</v>
      </c>
      <c r="B1865" s="405">
        <v>18938</v>
      </c>
      <c r="C1865" s="292" t="s">
        <v>213</v>
      </c>
      <c r="E1865" s="292" t="s">
        <v>214</v>
      </c>
      <c r="F1865" s="405">
        <v>18056</v>
      </c>
      <c r="G1865" s="292" t="s">
        <v>213</v>
      </c>
      <c r="I1865" s="292" t="s">
        <v>49</v>
      </c>
      <c r="J1865" s="481" t="s">
        <v>1469</v>
      </c>
      <c r="K1865" s="481" t="s">
        <v>1469</v>
      </c>
      <c r="L1865" s="292" t="s">
        <v>213</v>
      </c>
    </row>
    <row r="1866" spans="1:12">
      <c r="A1866" s="292" t="s">
        <v>49</v>
      </c>
      <c r="B1866" s="405">
        <v>19534</v>
      </c>
      <c r="C1866" s="292" t="s">
        <v>213</v>
      </c>
      <c r="E1866" s="292" t="s">
        <v>214</v>
      </c>
      <c r="F1866" s="405">
        <v>18069</v>
      </c>
      <c r="G1866" s="292" t="s">
        <v>213</v>
      </c>
      <c r="I1866" s="292" t="s">
        <v>49</v>
      </c>
      <c r="J1866" s="481" t="s">
        <v>1470</v>
      </c>
      <c r="K1866" s="481" t="s">
        <v>1471</v>
      </c>
      <c r="L1866" s="292" t="s">
        <v>213</v>
      </c>
    </row>
    <row r="1867" spans="1:12">
      <c r="A1867" s="292" t="s">
        <v>49</v>
      </c>
      <c r="B1867" s="405">
        <v>19960</v>
      </c>
      <c r="C1867" s="292" t="s">
        <v>213</v>
      </c>
      <c r="E1867" s="292" t="s">
        <v>214</v>
      </c>
      <c r="F1867" s="405">
        <v>18070</v>
      </c>
      <c r="G1867" s="292" t="s">
        <v>213</v>
      </c>
      <c r="I1867" s="292" t="s">
        <v>49</v>
      </c>
      <c r="J1867" s="481" t="s">
        <v>1472</v>
      </c>
      <c r="K1867" s="481" t="s">
        <v>1474</v>
      </c>
      <c r="L1867" s="292" t="s">
        <v>213</v>
      </c>
    </row>
    <row r="1868" spans="1:12">
      <c r="A1868" s="292" t="s">
        <v>49</v>
      </c>
      <c r="B1868" s="405">
        <v>20622</v>
      </c>
      <c r="C1868" s="292" t="s">
        <v>213</v>
      </c>
      <c r="E1868" s="292" t="s">
        <v>214</v>
      </c>
      <c r="F1868" s="405">
        <v>18071</v>
      </c>
      <c r="G1868" s="292" t="s">
        <v>213</v>
      </c>
      <c r="I1868" s="292" t="s">
        <v>49</v>
      </c>
      <c r="J1868" s="481" t="s">
        <v>2780</v>
      </c>
      <c r="K1868" s="481" t="s">
        <v>2780</v>
      </c>
      <c r="L1868" s="292" t="s">
        <v>213</v>
      </c>
    </row>
    <row r="1869" spans="1:12">
      <c r="A1869" s="292" t="s">
        <v>49</v>
      </c>
      <c r="B1869" s="405">
        <v>20776</v>
      </c>
      <c r="C1869" s="292" t="s">
        <v>213</v>
      </c>
      <c r="E1869" s="292" t="s">
        <v>214</v>
      </c>
      <c r="F1869" s="405">
        <v>18074</v>
      </c>
      <c r="G1869" s="292" t="s">
        <v>213</v>
      </c>
      <c r="I1869" s="292" t="s">
        <v>49</v>
      </c>
      <c r="J1869" s="481" t="s">
        <v>1476</v>
      </c>
      <c r="K1869" s="481" t="s">
        <v>1480</v>
      </c>
      <c r="L1869" s="292" t="s">
        <v>213</v>
      </c>
    </row>
    <row r="1870" spans="1:12">
      <c r="A1870" s="292" t="s">
        <v>49</v>
      </c>
      <c r="B1870" s="405">
        <v>21157</v>
      </c>
      <c r="C1870" s="292" t="s">
        <v>213</v>
      </c>
      <c r="E1870" s="292" t="s">
        <v>214</v>
      </c>
      <c r="F1870" s="405">
        <v>18077</v>
      </c>
      <c r="G1870" s="292" t="s">
        <v>213</v>
      </c>
      <c r="I1870" s="292" t="s">
        <v>49</v>
      </c>
      <c r="J1870" s="481" t="s">
        <v>1481</v>
      </c>
      <c r="K1870" s="481" t="s">
        <v>1481</v>
      </c>
      <c r="L1870" s="292" t="s">
        <v>213</v>
      </c>
    </row>
    <row r="1871" spans="1:12">
      <c r="A1871" s="292" t="s">
        <v>49</v>
      </c>
      <c r="B1871" s="405">
        <v>21716</v>
      </c>
      <c r="C1871" s="292" t="s">
        <v>213</v>
      </c>
      <c r="E1871" s="292" t="s">
        <v>214</v>
      </c>
      <c r="F1871" s="405">
        <v>18080</v>
      </c>
      <c r="G1871" s="292" t="s">
        <v>213</v>
      </c>
      <c r="I1871" s="292" t="s">
        <v>49</v>
      </c>
      <c r="J1871" s="481" t="s">
        <v>1482</v>
      </c>
      <c r="K1871" s="481" t="s">
        <v>1483</v>
      </c>
      <c r="L1871" s="292" t="s">
        <v>213</v>
      </c>
    </row>
    <row r="1872" spans="1:12">
      <c r="A1872" s="292" t="s">
        <v>49</v>
      </c>
      <c r="B1872" s="405">
        <v>21874</v>
      </c>
      <c r="C1872" s="292" t="s">
        <v>213</v>
      </c>
      <c r="E1872" s="292" t="s">
        <v>214</v>
      </c>
      <c r="F1872" s="405">
        <v>18083</v>
      </c>
      <c r="G1872" s="292" t="s">
        <v>213</v>
      </c>
      <c r="I1872" s="292" t="s">
        <v>49</v>
      </c>
      <c r="J1872" s="481" t="s">
        <v>1484</v>
      </c>
      <c r="K1872" s="481" t="s">
        <v>1484</v>
      </c>
      <c r="L1872" s="292" t="s">
        <v>213</v>
      </c>
    </row>
    <row r="1873" spans="1:12">
      <c r="A1873" s="292" t="s">
        <v>49</v>
      </c>
      <c r="B1873" s="405">
        <v>22663</v>
      </c>
      <c r="C1873" s="292" t="s">
        <v>213</v>
      </c>
      <c r="E1873" s="292" t="s">
        <v>214</v>
      </c>
      <c r="F1873" s="405">
        <v>18084</v>
      </c>
      <c r="G1873" s="292" t="s">
        <v>213</v>
      </c>
      <c r="I1873" s="292" t="s">
        <v>49</v>
      </c>
      <c r="J1873" s="481" t="s">
        <v>1485</v>
      </c>
      <c r="K1873" s="481" t="s">
        <v>1486</v>
      </c>
      <c r="L1873" s="292" t="s">
        <v>213</v>
      </c>
    </row>
    <row r="1874" spans="1:12">
      <c r="A1874" s="292" t="s">
        <v>49</v>
      </c>
      <c r="B1874" s="405">
        <v>23014</v>
      </c>
      <c r="C1874" s="292" t="s">
        <v>213</v>
      </c>
      <c r="E1874" s="292" t="s">
        <v>214</v>
      </c>
      <c r="F1874" s="405">
        <v>18092</v>
      </c>
      <c r="G1874" s="292" t="s">
        <v>213</v>
      </c>
      <c r="I1874" s="292" t="s">
        <v>49</v>
      </c>
      <c r="J1874" s="481" t="s">
        <v>1487</v>
      </c>
      <c r="K1874" s="481" t="s">
        <v>1487</v>
      </c>
      <c r="L1874" s="292" t="s">
        <v>213</v>
      </c>
    </row>
    <row r="1875" spans="1:12">
      <c r="A1875" s="292" t="s">
        <v>49</v>
      </c>
      <c r="B1875" s="405">
        <v>23851</v>
      </c>
      <c r="C1875" s="292" t="s">
        <v>213</v>
      </c>
      <c r="E1875" s="292" t="s">
        <v>214</v>
      </c>
      <c r="F1875" s="405">
        <v>18201</v>
      </c>
      <c r="G1875" s="292" t="s">
        <v>213</v>
      </c>
      <c r="I1875" s="292" t="s">
        <v>49</v>
      </c>
      <c r="J1875" s="481" t="s">
        <v>1488</v>
      </c>
      <c r="K1875" s="481" t="s">
        <v>1489</v>
      </c>
      <c r="L1875" s="292" t="s">
        <v>213</v>
      </c>
    </row>
    <row r="1876" spans="1:12">
      <c r="A1876" s="292" t="s">
        <v>49</v>
      </c>
      <c r="B1876" s="405">
        <v>24273</v>
      </c>
      <c r="C1876" s="292" t="s">
        <v>213</v>
      </c>
      <c r="E1876" s="292" t="s">
        <v>214</v>
      </c>
      <c r="F1876" s="405">
        <v>18210</v>
      </c>
      <c r="G1876" s="292" t="s">
        <v>213</v>
      </c>
      <c r="I1876" s="292" t="s">
        <v>49</v>
      </c>
      <c r="J1876" s="481" t="s">
        <v>1490</v>
      </c>
      <c r="K1876" s="481" t="s">
        <v>1491</v>
      </c>
      <c r="L1876" s="292" t="s">
        <v>213</v>
      </c>
    </row>
    <row r="1877" spans="1:12">
      <c r="A1877" s="292" t="s">
        <v>49</v>
      </c>
      <c r="B1877" s="405">
        <v>17966</v>
      </c>
      <c r="C1877" s="292" t="s">
        <v>213</v>
      </c>
      <c r="E1877" s="292" t="s">
        <v>214</v>
      </c>
      <c r="F1877" s="405">
        <v>18211</v>
      </c>
      <c r="G1877" s="292" t="s">
        <v>213</v>
      </c>
      <c r="I1877" s="292" t="s">
        <v>49</v>
      </c>
      <c r="J1877" s="481" t="s">
        <v>1492</v>
      </c>
      <c r="K1877" s="481" t="s">
        <v>1492</v>
      </c>
      <c r="L1877" s="292" t="s">
        <v>213</v>
      </c>
    </row>
    <row r="1878" spans="1:12">
      <c r="A1878" s="292" t="s">
        <v>49</v>
      </c>
      <c r="B1878" s="405">
        <v>18250</v>
      </c>
      <c r="C1878" s="292" t="s">
        <v>213</v>
      </c>
      <c r="E1878" s="292" t="s">
        <v>214</v>
      </c>
      <c r="F1878" s="405">
        <v>18212</v>
      </c>
      <c r="G1878" s="292" t="s">
        <v>213</v>
      </c>
      <c r="I1878" s="292" t="s">
        <v>49</v>
      </c>
      <c r="J1878" s="481" t="s">
        <v>1493</v>
      </c>
      <c r="K1878" s="481" t="s">
        <v>1493</v>
      </c>
      <c r="L1878" s="292" t="s">
        <v>213</v>
      </c>
    </row>
    <row r="1879" spans="1:12">
      <c r="A1879" s="292" t="s">
        <v>49</v>
      </c>
      <c r="B1879" s="405">
        <v>18451</v>
      </c>
      <c r="C1879" s="292" t="s">
        <v>213</v>
      </c>
      <c r="E1879" s="292" t="s">
        <v>214</v>
      </c>
      <c r="F1879" s="405">
        <v>18214</v>
      </c>
      <c r="G1879" s="292" t="s">
        <v>213</v>
      </c>
      <c r="I1879" s="292" t="s">
        <v>49</v>
      </c>
      <c r="J1879" s="481" t="s">
        <v>1494</v>
      </c>
      <c r="K1879" s="481" t="s">
        <v>1494</v>
      </c>
      <c r="L1879" s="292" t="s">
        <v>213</v>
      </c>
    </row>
    <row r="1880" spans="1:12">
      <c r="A1880" s="292" t="s">
        <v>49</v>
      </c>
      <c r="B1880" s="405">
        <v>18942</v>
      </c>
      <c r="C1880" s="292" t="s">
        <v>213</v>
      </c>
      <c r="E1880" s="292" t="s">
        <v>214</v>
      </c>
      <c r="F1880" s="405">
        <v>18216</v>
      </c>
      <c r="G1880" s="292" t="s">
        <v>213</v>
      </c>
      <c r="I1880" s="292" t="s">
        <v>49</v>
      </c>
      <c r="J1880" s="481" t="s">
        <v>1495</v>
      </c>
      <c r="K1880" s="481" t="s">
        <v>1496</v>
      </c>
      <c r="L1880" s="292" t="s">
        <v>213</v>
      </c>
    </row>
    <row r="1881" spans="1:12">
      <c r="A1881" s="292" t="s">
        <v>49</v>
      </c>
      <c r="B1881" s="405">
        <v>19535</v>
      </c>
      <c r="C1881" s="292" t="s">
        <v>213</v>
      </c>
      <c r="E1881" s="292" t="s">
        <v>214</v>
      </c>
      <c r="F1881" s="405">
        <v>18219</v>
      </c>
      <c r="G1881" s="292" t="s">
        <v>213</v>
      </c>
      <c r="I1881" s="292" t="s">
        <v>49</v>
      </c>
      <c r="J1881" s="481" t="s">
        <v>1497</v>
      </c>
      <c r="K1881" s="481" t="s">
        <v>1498</v>
      </c>
      <c r="L1881" s="292" t="s">
        <v>213</v>
      </c>
    </row>
    <row r="1882" spans="1:12">
      <c r="A1882" s="292" t="s">
        <v>49</v>
      </c>
      <c r="B1882" s="405">
        <v>19962</v>
      </c>
      <c r="C1882" s="292" t="s">
        <v>213</v>
      </c>
      <c r="E1882" s="292" t="s">
        <v>214</v>
      </c>
      <c r="F1882" s="405">
        <v>18222</v>
      </c>
      <c r="G1882" s="292" t="s">
        <v>213</v>
      </c>
      <c r="I1882" s="292" t="s">
        <v>49</v>
      </c>
      <c r="J1882" s="481" t="s">
        <v>1499</v>
      </c>
      <c r="K1882" s="481" t="s">
        <v>1499</v>
      </c>
      <c r="L1882" s="292" t="s">
        <v>213</v>
      </c>
    </row>
    <row r="1883" spans="1:12">
      <c r="A1883" s="292" t="s">
        <v>49</v>
      </c>
      <c r="B1883" s="405">
        <v>20623</v>
      </c>
      <c r="C1883" s="292" t="s">
        <v>213</v>
      </c>
      <c r="E1883" s="292" t="s">
        <v>214</v>
      </c>
      <c r="F1883" s="405">
        <v>18224</v>
      </c>
      <c r="G1883" s="292" t="s">
        <v>213</v>
      </c>
      <c r="I1883" s="292" t="s">
        <v>49</v>
      </c>
      <c r="J1883" s="481" t="s">
        <v>1500</v>
      </c>
      <c r="K1883" s="481" t="s">
        <v>1502</v>
      </c>
      <c r="L1883" s="292" t="s">
        <v>213</v>
      </c>
    </row>
    <row r="1884" spans="1:12">
      <c r="A1884" s="292" t="s">
        <v>49</v>
      </c>
      <c r="B1884" s="405">
        <v>20777</v>
      </c>
      <c r="C1884" s="292" t="s">
        <v>213</v>
      </c>
      <c r="E1884" s="292" t="s">
        <v>214</v>
      </c>
      <c r="F1884" s="405">
        <v>18229</v>
      </c>
      <c r="G1884" s="292" t="s">
        <v>213</v>
      </c>
      <c r="I1884" s="292" t="s">
        <v>49</v>
      </c>
      <c r="J1884" s="481" t="s">
        <v>1503</v>
      </c>
      <c r="K1884" s="481" t="s">
        <v>1503</v>
      </c>
      <c r="L1884" s="292" t="s">
        <v>213</v>
      </c>
    </row>
    <row r="1885" spans="1:12">
      <c r="A1885" s="292" t="s">
        <v>49</v>
      </c>
      <c r="B1885" s="405">
        <v>21158</v>
      </c>
      <c r="C1885" s="292" t="s">
        <v>213</v>
      </c>
      <c r="E1885" s="292" t="s">
        <v>214</v>
      </c>
      <c r="F1885" s="405">
        <v>18230</v>
      </c>
      <c r="G1885" s="292" t="s">
        <v>213</v>
      </c>
      <c r="I1885" s="292" t="s">
        <v>49</v>
      </c>
      <c r="J1885" s="481" t="s">
        <v>1504</v>
      </c>
      <c r="K1885" s="481" t="s">
        <v>1505</v>
      </c>
      <c r="L1885" s="292" t="s">
        <v>213</v>
      </c>
    </row>
    <row r="1886" spans="1:12">
      <c r="A1886" s="292" t="s">
        <v>49</v>
      </c>
      <c r="B1886" s="405">
        <v>21719</v>
      </c>
      <c r="C1886" s="292" t="s">
        <v>213</v>
      </c>
      <c r="E1886" s="292" t="s">
        <v>214</v>
      </c>
      <c r="F1886" s="405">
        <v>18231</v>
      </c>
      <c r="G1886" s="292" t="s">
        <v>213</v>
      </c>
      <c r="I1886" s="292" t="s">
        <v>49</v>
      </c>
      <c r="J1886" s="481" t="s">
        <v>1506</v>
      </c>
      <c r="K1886" s="481" t="s">
        <v>1506</v>
      </c>
      <c r="L1886" s="292" t="s">
        <v>213</v>
      </c>
    </row>
    <row r="1887" spans="1:12">
      <c r="A1887" s="292" t="s">
        <v>49</v>
      </c>
      <c r="B1887" s="405">
        <v>21875</v>
      </c>
      <c r="C1887" s="292" t="s">
        <v>213</v>
      </c>
      <c r="E1887" s="292" t="s">
        <v>214</v>
      </c>
      <c r="F1887" s="405">
        <v>18235</v>
      </c>
      <c r="G1887" s="292" t="s">
        <v>213</v>
      </c>
      <c r="I1887" s="292" t="s">
        <v>49</v>
      </c>
      <c r="J1887" s="481" t="s">
        <v>1507</v>
      </c>
      <c r="K1887" s="481" t="s">
        <v>1528</v>
      </c>
      <c r="L1887" s="292" t="s">
        <v>213</v>
      </c>
    </row>
    <row r="1888" spans="1:12">
      <c r="A1888" s="292" t="s">
        <v>49</v>
      </c>
      <c r="B1888" s="405">
        <v>22664</v>
      </c>
      <c r="C1888" s="292" t="s">
        <v>213</v>
      </c>
      <c r="E1888" s="292" t="s">
        <v>214</v>
      </c>
      <c r="F1888" s="405">
        <v>18237</v>
      </c>
      <c r="G1888" s="292" t="s">
        <v>213</v>
      </c>
      <c r="I1888" s="292" t="s">
        <v>49</v>
      </c>
      <c r="J1888" s="481" t="s">
        <v>1529</v>
      </c>
      <c r="K1888" s="481" t="s">
        <v>1529</v>
      </c>
      <c r="L1888" s="292" t="s">
        <v>213</v>
      </c>
    </row>
    <row r="1889" spans="1:12">
      <c r="A1889" s="292" t="s">
        <v>49</v>
      </c>
      <c r="B1889" s="405">
        <v>23043</v>
      </c>
      <c r="C1889" s="292" t="s">
        <v>213</v>
      </c>
      <c r="E1889" s="292" t="s">
        <v>214</v>
      </c>
      <c r="F1889" s="405">
        <v>18240</v>
      </c>
      <c r="G1889" s="292" t="s">
        <v>213</v>
      </c>
      <c r="I1889" s="292" t="s">
        <v>49</v>
      </c>
      <c r="J1889" s="481" t="s">
        <v>1530</v>
      </c>
      <c r="K1889" s="481" t="s">
        <v>1582</v>
      </c>
      <c r="L1889" s="292" t="s">
        <v>213</v>
      </c>
    </row>
    <row r="1890" spans="1:12">
      <c r="A1890" s="292" t="s">
        <v>49</v>
      </c>
      <c r="B1890" s="405">
        <v>23860</v>
      </c>
      <c r="C1890" s="292" t="s">
        <v>213</v>
      </c>
      <c r="E1890" s="292" t="s">
        <v>214</v>
      </c>
      <c r="F1890" s="405">
        <v>18244</v>
      </c>
      <c r="G1890" s="292" t="s">
        <v>213</v>
      </c>
      <c r="I1890" s="292" t="s">
        <v>49</v>
      </c>
      <c r="J1890" s="481" t="s">
        <v>1584</v>
      </c>
      <c r="K1890" s="481" t="s">
        <v>1584</v>
      </c>
      <c r="L1890" s="292" t="s">
        <v>213</v>
      </c>
    </row>
    <row r="1891" spans="1:12">
      <c r="A1891" s="292" t="s">
        <v>49</v>
      </c>
      <c r="B1891" s="405">
        <v>24277</v>
      </c>
      <c r="C1891" s="292" t="s">
        <v>213</v>
      </c>
      <c r="E1891" s="292" t="s">
        <v>214</v>
      </c>
      <c r="F1891" s="405">
        <v>18247</v>
      </c>
      <c r="G1891" s="292" t="s">
        <v>213</v>
      </c>
      <c r="I1891" s="292" t="s">
        <v>49</v>
      </c>
      <c r="J1891" s="481" t="s">
        <v>1585</v>
      </c>
      <c r="K1891" s="481" t="s">
        <v>1585</v>
      </c>
      <c r="L1891" s="292" t="s">
        <v>213</v>
      </c>
    </row>
    <row r="1892" spans="1:12">
      <c r="A1892" s="292" t="s">
        <v>49</v>
      </c>
      <c r="B1892" s="405">
        <v>17967</v>
      </c>
      <c r="C1892" s="292" t="s">
        <v>213</v>
      </c>
      <c r="E1892" s="292" t="s">
        <v>214</v>
      </c>
      <c r="F1892" s="405">
        <v>18250</v>
      </c>
      <c r="G1892" s="292" t="s">
        <v>213</v>
      </c>
      <c r="I1892" s="292" t="s">
        <v>49</v>
      </c>
      <c r="J1892" s="481" t="s">
        <v>1586</v>
      </c>
      <c r="K1892" s="481" t="s">
        <v>1588</v>
      </c>
      <c r="L1892" s="292" t="s">
        <v>213</v>
      </c>
    </row>
    <row r="1893" spans="1:12">
      <c r="A1893" s="292" t="s">
        <v>49</v>
      </c>
      <c r="B1893" s="405">
        <v>18251</v>
      </c>
      <c r="C1893" s="292" t="s">
        <v>213</v>
      </c>
      <c r="E1893" s="292" t="s">
        <v>214</v>
      </c>
      <c r="F1893" s="405">
        <v>18251</v>
      </c>
      <c r="G1893" s="292" t="s">
        <v>213</v>
      </c>
      <c r="I1893" s="292" t="s">
        <v>49</v>
      </c>
      <c r="J1893" s="481" t="s">
        <v>1589</v>
      </c>
      <c r="K1893" s="481" t="s">
        <v>1589</v>
      </c>
      <c r="L1893" s="292" t="s">
        <v>213</v>
      </c>
    </row>
    <row r="1894" spans="1:12">
      <c r="A1894" s="292" t="s">
        <v>49</v>
      </c>
      <c r="B1894" s="405">
        <v>18459</v>
      </c>
      <c r="C1894" s="292" t="s">
        <v>213</v>
      </c>
      <c r="E1894" s="292" t="s">
        <v>214</v>
      </c>
      <c r="F1894" s="405">
        <v>18252</v>
      </c>
      <c r="G1894" s="292" t="s">
        <v>213</v>
      </c>
      <c r="I1894" s="292" t="s">
        <v>49</v>
      </c>
      <c r="J1894" s="481" t="s">
        <v>2781</v>
      </c>
      <c r="K1894" s="481" t="s">
        <v>2782</v>
      </c>
      <c r="L1894" s="292" t="s">
        <v>213</v>
      </c>
    </row>
    <row r="1895" spans="1:12">
      <c r="A1895" s="292" t="s">
        <v>49</v>
      </c>
      <c r="B1895" s="405">
        <v>18944</v>
      </c>
      <c r="C1895" s="292" t="s">
        <v>213</v>
      </c>
      <c r="E1895" s="292" t="s">
        <v>214</v>
      </c>
      <c r="F1895" s="405">
        <v>18254</v>
      </c>
      <c r="G1895" s="292" t="s">
        <v>213</v>
      </c>
      <c r="I1895" s="292" t="s">
        <v>49</v>
      </c>
      <c r="J1895" s="481" t="s">
        <v>2783</v>
      </c>
      <c r="K1895" s="481" t="s">
        <v>2784</v>
      </c>
      <c r="L1895" s="292" t="s">
        <v>213</v>
      </c>
    </row>
    <row r="1896" spans="1:12">
      <c r="A1896" s="292" t="s">
        <v>49</v>
      </c>
      <c r="B1896" s="405">
        <v>19536</v>
      </c>
      <c r="C1896" s="292" t="s">
        <v>213</v>
      </c>
      <c r="E1896" s="292" t="s">
        <v>214</v>
      </c>
      <c r="F1896" s="405">
        <v>18255</v>
      </c>
      <c r="G1896" s="292" t="s">
        <v>213</v>
      </c>
      <c r="I1896" s="292" t="s">
        <v>49</v>
      </c>
      <c r="J1896" s="481" t="s">
        <v>2785</v>
      </c>
      <c r="K1896" s="481" t="s">
        <v>2786</v>
      </c>
      <c r="L1896" s="292" t="s">
        <v>213</v>
      </c>
    </row>
    <row r="1897" spans="1:12">
      <c r="A1897" s="292" t="s">
        <v>49</v>
      </c>
      <c r="B1897" s="405">
        <v>19963</v>
      </c>
      <c r="C1897" s="292" t="s">
        <v>213</v>
      </c>
      <c r="E1897" s="292" t="s">
        <v>214</v>
      </c>
      <c r="F1897" s="405">
        <v>18256</v>
      </c>
      <c r="G1897" s="292" t="s">
        <v>213</v>
      </c>
      <c r="I1897" s="292" t="s">
        <v>49</v>
      </c>
      <c r="J1897" s="481" t="s">
        <v>2787</v>
      </c>
      <c r="K1897" s="481" t="s">
        <v>2788</v>
      </c>
      <c r="L1897" s="292" t="s">
        <v>213</v>
      </c>
    </row>
    <row r="1898" spans="1:12">
      <c r="A1898" s="292" t="s">
        <v>49</v>
      </c>
      <c r="B1898" s="405">
        <v>20627</v>
      </c>
      <c r="C1898" s="292" t="s">
        <v>213</v>
      </c>
      <c r="E1898" s="292" t="s">
        <v>214</v>
      </c>
      <c r="F1898" s="405">
        <v>18301</v>
      </c>
      <c r="G1898" s="292" t="s">
        <v>213</v>
      </c>
      <c r="I1898" s="292" t="s">
        <v>49</v>
      </c>
      <c r="J1898" s="481" t="s">
        <v>2789</v>
      </c>
      <c r="K1898" s="481" t="s">
        <v>2790</v>
      </c>
      <c r="L1898" s="292" t="s">
        <v>213</v>
      </c>
    </row>
    <row r="1899" spans="1:12">
      <c r="A1899" s="292" t="s">
        <v>49</v>
      </c>
      <c r="B1899" s="405">
        <v>20778</v>
      </c>
      <c r="C1899" s="292" t="s">
        <v>213</v>
      </c>
      <c r="E1899" s="292" t="s">
        <v>214</v>
      </c>
      <c r="F1899" s="405">
        <v>18302</v>
      </c>
      <c r="G1899" s="292" t="s">
        <v>213</v>
      </c>
      <c r="I1899" s="292" t="s">
        <v>49</v>
      </c>
      <c r="J1899" s="481" t="s">
        <v>2791</v>
      </c>
      <c r="K1899" s="481" t="s">
        <v>1599</v>
      </c>
      <c r="L1899" s="292" t="s">
        <v>213</v>
      </c>
    </row>
    <row r="1900" spans="1:12">
      <c r="A1900" s="292" t="s">
        <v>49</v>
      </c>
      <c r="B1900" s="405">
        <v>21163</v>
      </c>
      <c r="C1900" s="292" t="s">
        <v>213</v>
      </c>
      <c r="E1900" s="292" t="s">
        <v>214</v>
      </c>
      <c r="F1900" s="405">
        <v>18320</v>
      </c>
      <c r="G1900" s="292" t="s">
        <v>213</v>
      </c>
      <c r="I1900" s="292" t="s">
        <v>49</v>
      </c>
      <c r="J1900" s="481" t="s">
        <v>2792</v>
      </c>
      <c r="K1900" s="481" t="s">
        <v>2793</v>
      </c>
      <c r="L1900" s="292" t="s">
        <v>213</v>
      </c>
    </row>
    <row r="1901" spans="1:12">
      <c r="A1901" s="292" t="s">
        <v>49</v>
      </c>
      <c r="B1901" s="405">
        <v>21720</v>
      </c>
      <c r="C1901" s="292" t="s">
        <v>213</v>
      </c>
      <c r="E1901" s="292" t="s">
        <v>214</v>
      </c>
      <c r="F1901" s="405">
        <v>18326</v>
      </c>
      <c r="G1901" s="292" t="s">
        <v>213</v>
      </c>
      <c r="I1901" s="292" t="s">
        <v>49</v>
      </c>
      <c r="J1901" s="481" t="s">
        <v>2794</v>
      </c>
      <c r="K1901" s="481" t="s">
        <v>2795</v>
      </c>
      <c r="L1901" s="292" t="s">
        <v>213</v>
      </c>
    </row>
    <row r="1902" spans="1:12">
      <c r="A1902" s="292" t="s">
        <v>49</v>
      </c>
      <c r="B1902" s="405">
        <v>21890</v>
      </c>
      <c r="C1902" s="292" t="s">
        <v>213</v>
      </c>
      <c r="E1902" s="292" t="s">
        <v>214</v>
      </c>
      <c r="F1902" s="405">
        <v>18328</v>
      </c>
      <c r="G1902" s="292" t="s">
        <v>213</v>
      </c>
      <c r="I1902" s="292" t="s">
        <v>49</v>
      </c>
      <c r="J1902" s="481" t="s">
        <v>2796</v>
      </c>
      <c r="K1902" s="481" t="s">
        <v>1607</v>
      </c>
      <c r="L1902" s="292" t="s">
        <v>213</v>
      </c>
    </row>
    <row r="1903" spans="1:12">
      <c r="A1903" s="292" t="s">
        <v>49</v>
      </c>
      <c r="B1903" s="405">
        <v>22701</v>
      </c>
      <c r="C1903" s="292" t="s">
        <v>213</v>
      </c>
      <c r="E1903" s="292" t="s">
        <v>214</v>
      </c>
      <c r="F1903" s="405">
        <v>18330</v>
      </c>
      <c r="G1903" s="292" t="s">
        <v>213</v>
      </c>
      <c r="I1903" s="292" t="s">
        <v>49</v>
      </c>
      <c r="J1903" s="481" t="s">
        <v>2797</v>
      </c>
      <c r="K1903" s="481" t="s">
        <v>2798</v>
      </c>
      <c r="L1903" s="292" t="s">
        <v>213</v>
      </c>
    </row>
    <row r="1904" spans="1:12">
      <c r="A1904" s="292" t="s">
        <v>49</v>
      </c>
      <c r="B1904" s="405">
        <v>23061</v>
      </c>
      <c r="C1904" s="292" t="s">
        <v>213</v>
      </c>
      <c r="E1904" s="292" t="s">
        <v>214</v>
      </c>
      <c r="F1904" s="405">
        <v>18331</v>
      </c>
      <c r="G1904" s="292" t="s">
        <v>213</v>
      </c>
      <c r="I1904" s="292" t="s">
        <v>49</v>
      </c>
      <c r="J1904" s="481" t="s">
        <v>2799</v>
      </c>
      <c r="K1904" s="481" t="s">
        <v>1615</v>
      </c>
      <c r="L1904" s="292" t="s">
        <v>213</v>
      </c>
    </row>
    <row r="1905" spans="1:12">
      <c r="A1905" s="292" t="s">
        <v>49</v>
      </c>
      <c r="B1905" s="405">
        <v>23870</v>
      </c>
      <c r="C1905" s="292" t="s">
        <v>213</v>
      </c>
      <c r="E1905" s="292" t="s">
        <v>214</v>
      </c>
      <c r="F1905" s="405">
        <v>18332</v>
      </c>
      <c r="G1905" s="292" t="s">
        <v>213</v>
      </c>
      <c r="I1905" s="292" t="s">
        <v>49</v>
      </c>
      <c r="J1905" s="481" t="s">
        <v>2800</v>
      </c>
      <c r="K1905" s="481" t="s">
        <v>2801</v>
      </c>
      <c r="L1905" s="292" t="s">
        <v>213</v>
      </c>
    </row>
    <row r="1906" spans="1:12">
      <c r="A1906" s="292" t="s">
        <v>49</v>
      </c>
      <c r="B1906" s="405">
        <v>24290</v>
      </c>
      <c r="C1906" s="292" t="s">
        <v>213</v>
      </c>
      <c r="E1906" s="292" t="s">
        <v>214</v>
      </c>
      <c r="F1906" s="405">
        <v>18333</v>
      </c>
      <c r="G1906" s="292" t="s">
        <v>213</v>
      </c>
      <c r="I1906" s="292" t="s">
        <v>49</v>
      </c>
      <c r="J1906" s="481" t="s">
        <v>1623</v>
      </c>
      <c r="K1906" s="481" t="s">
        <v>2802</v>
      </c>
      <c r="L1906" s="292" t="s">
        <v>213</v>
      </c>
    </row>
    <row r="1907" spans="1:12">
      <c r="A1907" s="292" t="s">
        <v>49</v>
      </c>
      <c r="B1907" s="405">
        <v>17974</v>
      </c>
      <c r="C1907" s="292" t="s">
        <v>213</v>
      </c>
      <c r="E1907" s="292" t="s">
        <v>214</v>
      </c>
      <c r="F1907" s="405">
        <v>18336</v>
      </c>
      <c r="G1907" s="292" t="s">
        <v>213</v>
      </c>
      <c r="I1907" s="292" t="s">
        <v>49</v>
      </c>
      <c r="J1907" s="481" t="s">
        <v>1624</v>
      </c>
      <c r="K1907" s="481" t="s">
        <v>2803</v>
      </c>
      <c r="L1907" s="292" t="s">
        <v>213</v>
      </c>
    </row>
    <row r="1908" spans="1:12">
      <c r="A1908" s="292" t="s">
        <v>49</v>
      </c>
      <c r="B1908" s="405">
        <v>18252</v>
      </c>
      <c r="C1908" s="292" t="s">
        <v>213</v>
      </c>
      <c r="E1908" s="292" t="s">
        <v>214</v>
      </c>
      <c r="F1908" s="405">
        <v>18337</v>
      </c>
      <c r="G1908" s="292" t="s">
        <v>213</v>
      </c>
      <c r="I1908" s="292" t="s">
        <v>49</v>
      </c>
      <c r="J1908" s="481" t="s">
        <v>1627</v>
      </c>
      <c r="K1908" s="481" t="s">
        <v>1627</v>
      </c>
      <c r="L1908" s="292" t="s">
        <v>213</v>
      </c>
    </row>
    <row r="1909" spans="1:12">
      <c r="A1909" s="292" t="s">
        <v>49</v>
      </c>
      <c r="B1909" s="405">
        <v>18463</v>
      </c>
      <c r="C1909" s="292" t="s">
        <v>213</v>
      </c>
      <c r="E1909" s="292" t="s">
        <v>214</v>
      </c>
      <c r="F1909" s="405">
        <v>18341</v>
      </c>
      <c r="G1909" s="292" t="s">
        <v>213</v>
      </c>
      <c r="I1909" s="292" t="s">
        <v>49</v>
      </c>
      <c r="J1909" s="481" t="s">
        <v>1628</v>
      </c>
      <c r="K1909" s="481" t="s">
        <v>1630</v>
      </c>
      <c r="L1909" s="292" t="s">
        <v>213</v>
      </c>
    </row>
    <row r="1910" spans="1:12">
      <c r="A1910" s="292" t="s">
        <v>49</v>
      </c>
      <c r="B1910" s="405">
        <v>18947</v>
      </c>
      <c r="C1910" s="292" t="s">
        <v>213</v>
      </c>
      <c r="E1910" s="292" t="s">
        <v>214</v>
      </c>
      <c r="F1910" s="405">
        <v>18342</v>
      </c>
      <c r="G1910" s="292" t="s">
        <v>213</v>
      </c>
      <c r="I1910" s="292" t="s">
        <v>49</v>
      </c>
      <c r="J1910" s="481" t="s">
        <v>1631</v>
      </c>
      <c r="K1910" s="481" t="s">
        <v>2804</v>
      </c>
      <c r="L1910" s="292" t="s">
        <v>213</v>
      </c>
    </row>
    <row r="1911" spans="1:12">
      <c r="A1911" s="292" t="s">
        <v>49</v>
      </c>
      <c r="B1911" s="405">
        <v>19539</v>
      </c>
      <c r="C1911" s="292" t="s">
        <v>213</v>
      </c>
      <c r="E1911" s="292" t="s">
        <v>214</v>
      </c>
      <c r="F1911" s="405">
        <v>18343</v>
      </c>
      <c r="G1911" s="292" t="s">
        <v>213</v>
      </c>
      <c r="I1911" s="292" t="s">
        <v>49</v>
      </c>
      <c r="J1911" s="481" t="s">
        <v>1632</v>
      </c>
      <c r="K1911" s="481" t="s">
        <v>1632</v>
      </c>
      <c r="L1911" s="292" t="s">
        <v>213</v>
      </c>
    </row>
    <row r="1912" spans="1:12">
      <c r="A1912" s="292" t="s">
        <v>49</v>
      </c>
      <c r="B1912" s="405">
        <v>19968</v>
      </c>
      <c r="C1912" s="292" t="s">
        <v>213</v>
      </c>
      <c r="E1912" s="292" t="s">
        <v>214</v>
      </c>
      <c r="F1912" s="405">
        <v>18346</v>
      </c>
      <c r="G1912" s="292" t="s">
        <v>213</v>
      </c>
      <c r="I1912" s="292" t="s">
        <v>49</v>
      </c>
      <c r="J1912" s="481" t="s">
        <v>1635</v>
      </c>
      <c r="K1912" s="481" t="s">
        <v>2805</v>
      </c>
      <c r="L1912" s="292" t="s">
        <v>213</v>
      </c>
    </row>
    <row r="1913" spans="1:12">
      <c r="A1913" s="292" t="s">
        <v>49</v>
      </c>
      <c r="B1913" s="405">
        <v>20629</v>
      </c>
      <c r="C1913" s="292" t="s">
        <v>213</v>
      </c>
      <c r="E1913" s="292" t="s">
        <v>214</v>
      </c>
      <c r="F1913" s="405">
        <v>18347</v>
      </c>
      <c r="G1913" s="292" t="s">
        <v>213</v>
      </c>
      <c r="I1913" s="292" t="s">
        <v>49</v>
      </c>
      <c r="J1913" s="481" t="s">
        <v>2806</v>
      </c>
      <c r="K1913" s="481" t="s">
        <v>2807</v>
      </c>
      <c r="L1913" s="292" t="s">
        <v>213</v>
      </c>
    </row>
    <row r="1914" spans="1:12">
      <c r="A1914" s="292" t="s">
        <v>49</v>
      </c>
      <c r="B1914" s="405">
        <v>20779</v>
      </c>
      <c r="C1914" s="292" t="s">
        <v>213</v>
      </c>
      <c r="E1914" s="292" t="s">
        <v>214</v>
      </c>
      <c r="F1914" s="405">
        <v>18352</v>
      </c>
      <c r="G1914" s="292" t="s">
        <v>213</v>
      </c>
      <c r="I1914" s="292" t="s">
        <v>49</v>
      </c>
      <c r="J1914" s="481" t="s">
        <v>2808</v>
      </c>
      <c r="K1914" s="481" t="s">
        <v>1638</v>
      </c>
      <c r="L1914" s="292" t="s">
        <v>213</v>
      </c>
    </row>
    <row r="1915" spans="1:12">
      <c r="A1915" s="292" t="s">
        <v>49</v>
      </c>
      <c r="B1915" s="405">
        <v>21522</v>
      </c>
      <c r="C1915" s="292" t="s">
        <v>213</v>
      </c>
      <c r="E1915" s="292" t="s">
        <v>214</v>
      </c>
      <c r="F1915" s="405">
        <v>18353</v>
      </c>
      <c r="G1915" s="292" t="s">
        <v>213</v>
      </c>
      <c r="I1915" s="292" t="s">
        <v>49</v>
      </c>
      <c r="J1915" s="481" t="s">
        <v>1639</v>
      </c>
      <c r="K1915" s="481" t="s">
        <v>2809</v>
      </c>
      <c r="L1915" s="292" t="s">
        <v>213</v>
      </c>
    </row>
    <row r="1916" spans="1:12">
      <c r="A1916" s="292" t="s">
        <v>49</v>
      </c>
      <c r="B1916" s="405">
        <v>21721</v>
      </c>
      <c r="C1916" s="292" t="s">
        <v>213</v>
      </c>
      <c r="E1916" s="292" t="s">
        <v>214</v>
      </c>
      <c r="F1916" s="405">
        <v>18354</v>
      </c>
      <c r="G1916" s="292" t="s">
        <v>213</v>
      </c>
      <c r="I1916" s="292" t="s">
        <v>49</v>
      </c>
      <c r="J1916" s="481" t="s">
        <v>2810</v>
      </c>
      <c r="K1916" s="481" t="s">
        <v>2811</v>
      </c>
      <c r="L1916" s="292" t="s">
        <v>213</v>
      </c>
    </row>
    <row r="1917" spans="1:12">
      <c r="A1917" s="292" t="s">
        <v>49</v>
      </c>
      <c r="B1917" s="405">
        <v>21901</v>
      </c>
      <c r="C1917" s="292" t="s">
        <v>213</v>
      </c>
      <c r="E1917" s="292" t="s">
        <v>214</v>
      </c>
      <c r="F1917" s="405">
        <v>18355</v>
      </c>
      <c r="G1917" s="292" t="s">
        <v>213</v>
      </c>
      <c r="I1917" s="292" t="s">
        <v>49</v>
      </c>
      <c r="J1917" s="481" t="s">
        <v>2812</v>
      </c>
      <c r="K1917" s="481" t="s">
        <v>1644</v>
      </c>
      <c r="L1917" s="292" t="s">
        <v>213</v>
      </c>
    </row>
    <row r="1918" spans="1:12">
      <c r="A1918" s="292" t="s">
        <v>49</v>
      </c>
      <c r="B1918" s="405">
        <v>22712</v>
      </c>
      <c r="C1918" s="292" t="s">
        <v>213</v>
      </c>
      <c r="E1918" s="292" t="s">
        <v>214</v>
      </c>
      <c r="F1918" s="405">
        <v>18356</v>
      </c>
      <c r="G1918" s="292" t="s">
        <v>213</v>
      </c>
      <c r="I1918" s="292" t="s">
        <v>49</v>
      </c>
      <c r="J1918" s="481" t="s">
        <v>1645</v>
      </c>
      <c r="K1918" s="481" t="s">
        <v>1645</v>
      </c>
      <c r="L1918" s="292" t="s">
        <v>213</v>
      </c>
    </row>
    <row r="1919" spans="1:12">
      <c r="A1919" s="292" t="s">
        <v>49</v>
      </c>
      <c r="B1919" s="405">
        <v>23064</v>
      </c>
      <c r="C1919" s="292" t="s">
        <v>213</v>
      </c>
      <c r="E1919" s="292" t="s">
        <v>214</v>
      </c>
      <c r="F1919" s="405">
        <v>18360</v>
      </c>
      <c r="G1919" s="292" t="s">
        <v>213</v>
      </c>
      <c r="I1919" s="292" t="s">
        <v>49</v>
      </c>
      <c r="J1919" s="481" t="s">
        <v>2813</v>
      </c>
      <c r="K1919" s="481" t="s">
        <v>2813</v>
      </c>
      <c r="L1919" s="292" t="s">
        <v>213</v>
      </c>
    </row>
    <row r="1920" spans="1:12">
      <c r="A1920" s="292" t="s">
        <v>49</v>
      </c>
      <c r="B1920" s="405">
        <v>23884</v>
      </c>
      <c r="C1920" s="292" t="s">
        <v>213</v>
      </c>
      <c r="E1920" s="292" t="s">
        <v>214</v>
      </c>
      <c r="F1920" s="405">
        <v>18370</v>
      </c>
      <c r="G1920" s="292" t="s">
        <v>213</v>
      </c>
      <c r="I1920" s="292" t="s">
        <v>49</v>
      </c>
      <c r="J1920" s="481" t="s">
        <v>1646</v>
      </c>
      <c r="K1920" s="481" t="s">
        <v>1649</v>
      </c>
      <c r="L1920" s="292" t="s">
        <v>213</v>
      </c>
    </row>
    <row r="1921" spans="1:12">
      <c r="A1921" s="292" t="s">
        <v>49</v>
      </c>
      <c r="B1921" s="405">
        <v>24293</v>
      </c>
      <c r="C1921" s="292" t="s">
        <v>213</v>
      </c>
      <c r="E1921" s="292" t="s">
        <v>214</v>
      </c>
      <c r="F1921" s="405">
        <v>18407</v>
      </c>
      <c r="G1921" s="292" t="s">
        <v>213</v>
      </c>
      <c r="I1921" s="292" t="s">
        <v>49</v>
      </c>
      <c r="J1921" s="481" t="s">
        <v>1653</v>
      </c>
      <c r="K1921" s="481" t="s">
        <v>1653</v>
      </c>
      <c r="L1921" s="292" t="s">
        <v>213</v>
      </c>
    </row>
    <row r="1922" spans="1:12">
      <c r="A1922" s="292" t="s">
        <v>49</v>
      </c>
      <c r="B1922" s="405">
        <v>17976</v>
      </c>
      <c r="C1922" s="292" t="s">
        <v>213</v>
      </c>
      <c r="E1922" s="292" t="s">
        <v>214</v>
      </c>
      <c r="F1922" s="405">
        <v>18414</v>
      </c>
      <c r="G1922" s="292" t="s">
        <v>213</v>
      </c>
      <c r="I1922" s="292" t="s">
        <v>49</v>
      </c>
      <c r="J1922" s="481" t="s">
        <v>2814</v>
      </c>
      <c r="K1922" s="481" t="s">
        <v>1660</v>
      </c>
      <c r="L1922" s="292" t="s">
        <v>213</v>
      </c>
    </row>
    <row r="1923" spans="1:12">
      <c r="A1923" s="292" t="s">
        <v>49</v>
      </c>
      <c r="B1923" s="405">
        <v>18254</v>
      </c>
      <c r="C1923" s="292" t="s">
        <v>213</v>
      </c>
      <c r="E1923" s="292" t="s">
        <v>214</v>
      </c>
      <c r="F1923" s="405">
        <v>18424</v>
      </c>
      <c r="G1923" s="292" t="s">
        <v>213</v>
      </c>
      <c r="I1923" s="292" t="s">
        <v>49</v>
      </c>
      <c r="J1923" s="481" t="s">
        <v>1661</v>
      </c>
      <c r="K1923" s="481" t="s">
        <v>2815</v>
      </c>
      <c r="L1923" s="292" t="s">
        <v>213</v>
      </c>
    </row>
    <row r="1924" spans="1:12">
      <c r="A1924" s="292" t="s">
        <v>49</v>
      </c>
      <c r="B1924" s="405">
        <v>18472</v>
      </c>
      <c r="C1924" s="292" t="s">
        <v>213</v>
      </c>
      <c r="E1924" s="292" t="s">
        <v>214</v>
      </c>
      <c r="F1924" s="405">
        <v>18427</v>
      </c>
      <c r="G1924" s="292" t="s">
        <v>213</v>
      </c>
      <c r="I1924" s="292" t="s">
        <v>49</v>
      </c>
      <c r="J1924" s="481" t="s">
        <v>2816</v>
      </c>
      <c r="K1924" s="481" t="s">
        <v>2817</v>
      </c>
      <c r="L1924" s="292" t="s">
        <v>213</v>
      </c>
    </row>
    <row r="1925" spans="1:12">
      <c r="A1925" s="292" t="s">
        <v>49</v>
      </c>
      <c r="B1925" s="405">
        <v>18949</v>
      </c>
      <c r="C1925" s="292" t="s">
        <v>213</v>
      </c>
      <c r="E1925" s="292" t="s">
        <v>214</v>
      </c>
      <c r="F1925" s="405">
        <v>18430</v>
      </c>
      <c r="G1925" s="292" t="s">
        <v>213</v>
      </c>
      <c r="I1925" s="292" t="s">
        <v>49</v>
      </c>
      <c r="J1925" s="481" t="s">
        <v>2818</v>
      </c>
      <c r="K1925" s="481" t="s">
        <v>1664</v>
      </c>
      <c r="L1925" s="292" t="s">
        <v>213</v>
      </c>
    </row>
    <row r="1926" spans="1:12">
      <c r="A1926" s="292" t="s">
        <v>49</v>
      </c>
      <c r="B1926" s="405">
        <v>19540</v>
      </c>
      <c r="C1926" s="292" t="s">
        <v>213</v>
      </c>
      <c r="E1926" s="292" t="s">
        <v>214</v>
      </c>
      <c r="F1926" s="405">
        <v>18431</v>
      </c>
      <c r="G1926" s="292" t="s">
        <v>213</v>
      </c>
      <c r="I1926" s="292" t="s">
        <v>49</v>
      </c>
      <c r="J1926" s="481" t="s">
        <v>1665</v>
      </c>
      <c r="K1926" s="481" t="s">
        <v>2819</v>
      </c>
      <c r="L1926" s="292" t="s">
        <v>213</v>
      </c>
    </row>
    <row r="1927" spans="1:12">
      <c r="A1927" s="292" t="s">
        <v>49</v>
      </c>
      <c r="B1927" s="405">
        <v>19977</v>
      </c>
      <c r="C1927" s="292" t="s">
        <v>213</v>
      </c>
      <c r="E1927" s="292" t="s">
        <v>214</v>
      </c>
      <c r="F1927" s="405">
        <v>18433</v>
      </c>
      <c r="G1927" s="292" t="s">
        <v>213</v>
      </c>
      <c r="I1927" s="292" t="s">
        <v>49</v>
      </c>
      <c r="J1927" s="481" t="s">
        <v>2820</v>
      </c>
      <c r="K1927" s="481" t="s">
        <v>2821</v>
      </c>
      <c r="L1927" s="292" t="s">
        <v>213</v>
      </c>
    </row>
    <row r="1928" spans="1:12">
      <c r="A1928" s="292" t="s">
        <v>49</v>
      </c>
      <c r="B1928" s="405">
        <v>20632</v>
      </c>
      <c r="C1928" s="292" t="s">
        <v>213</v>
      </c>
      <c r="E1928" s="292" t="s">
        <v>214</v>
      </c>
      <c r="F1928" s="405">
        <v>18436</v>
      </c>
      <c r="G1928" s="292" t="s">
        <v>213</v>
      </c>
      <c r="I1928" s="292" t="s">
        <v>49</v>
      </c>
      <c r="J1928" s="481" t="s">
        <v>2822</v>
      </c>
      <c r="K1928" s="481" t="s">
        <v>1671</v>
      </c>
      <c r="L1928" s="292" t="s">
        <v>213</v>
      </c>
    </row>
    <row r="1929" spans="1:12">
      <c r="A1929" s="292" t="s">
        <v>49</v>
      </c>
      <c r="B1929" s="405">
        <v>20833</v>
      </c>
      <c r="C1929" s="292" t="s">
        <v>213</v>
      </c>
      <c r="E1929" s="292" t="s">
        <v>214</v>
      </c>
      <c r="F1929" s="405">
        <v>18438</v>
      </c>
      <c r="G1929" s="292" t="s">
        <v>213</v>
      </c>
      <c r="I1929" s="292" t="s">
        <v>49</v>
      </c>
      <c r="J1929" s="481" t="s">
        <v>1672</v>
      </c>
      <c r="K1929" s="481" t="s">
        <v>1672</v>
      </c>
      <c r="L1929" s="292" t="s">
        <v>213</v>
      </c>
    </row>
    <row r="1930" spans="1:12">
      <c r="A1930" s="292" t="s">
        <v>49</v>
      </c>
      <c r="B1930" s="405">
        <v>21529</v>
      </c>
      <c r="C1930" s="292" t="s">
        <v>213</v>
      </c>
      <c r="E1930" s="292" t="s">
        <v>214</v>
      </c>
      <c r="F1930" s="405">
        <v>18440</v>
      </c>
      <c r="G1930" s="292" t="s">
        <v>213</v>
      </c>
      <c r="I1930" s="292" t="s">
        <v>49</v>
      </c>
      <c r="J1930" s="481" t="s">
        <v>1673</v>
      </c>
      <c r="K1930" s="481" t="s">
        <v>2823</v>
      </c>
      <c r="L1930" s="292" t="s">
        <v>213</v>
      </c>
    </row>
    <row r="1931" spans="1:12">
      <c r="A1931" s="292" t="s">
        <v>49</v>
      </c>
      <c r="B1931" s="405">
        <v>21722</v>
      </c>
      <c r="C1931" s="292" t="s">
        <v>213</v>
      </c>
      <c r="E1931" s="292" t="s">
        <v>214</v>
      </c>
      <c r="F1931" s="405">
        <v>18444</v>
      </c>
      <c r="G1931" s="292" t="s">
        <v>213</v>
      </c>
      <c r="I1931" s="292" t="s">
        <v>49</v>
      </c>
      <c r="J1931" s="481" t="s">
        <v>2824</v>
      </c>
      <c r="K1931" s="481" t="s">
        <v>2824</v>
      </c>
      <c r="L1931" s="292" t="s">
        <v>213</v>
      </c>
    </row>
    <row r="1932" spans="1:12">
      <c r="A1932" s="292" t="s">
        <v>49</v>
      </c>
      <c r="B1932" s="405">
        <v>21903</v>
      </c>
      <c r="C1932" s="292" t="s">
        <v>213</v>
      </c>
      <c r="E1932" s="292" t="s">
        <v>214</v>
      </c>
      <c r="F1932" s="405">
        <v>18447</v>
      </c>
      <c r="G1932" s="292" t="s">
        <v>213</v>
      </c>
      <c r="I1932" s="292" t="s">
        <v>49</v>
      </c>
      <c r="J1932" s="481" t="s">
        <v>2825</v>
      </c>
      <c r="K1932" s="481" t="s">
        <v>2826</v>
      </c>
      <c r="L1932" s="292" t="s">
        <v>213</v>
      </c>
    </row>
    <row r="1933" spans="1:12">
      <c r="A1933" s="292" t="s">
        <v>49</v>
      </c>
      <c r="B1933" s="405">
        <v>22720</v>
      </c>
      <c r="C1933" s="292" t="s">
        <v>213</v>
      </c>
      <c r="E1933" s="292" t="s">
        <v>214</v>
      </c>
      <c r="F1933" s="405">
        <v>18451</v>
      </c>
      <c r="G1933" s="292" t="s">
        <v>213</v>
      </c>
      <c r="I1933" s="292" t="s">
        <v>49</v>
      </c>
      <c r="J1933" s="481" t="s">
        <v>2827</v>
      </c>
      <c r="K1933" s="481" t="s">
        <v>2827</v>
      </c>
      <c r="L1933" s="292" t="s">
        <v>213</v>
      </c>
    </row>
    <row r="1934" spans="1:12">
      <c r="A1934" s="292" t="s">
        <v>49</v>
      </c>
      <c r="B1934" s="405">
        <v>23066</v>
      </c>
      <c r="C1934" s="292" t="s">
        <v>213</v>
      </c>
      <c r="E1934" s="292" t="s">
        <v>214</v>
      </c>
      <c r="F1934" s="405">
        <v>18459</v>
      </c>
      <c r="G1934" s="292" t="s">
        <v>213</v>
      </c>
      <c r="I1934" s="292" t="s">
        <v>49</v>
      </c>
      <c r="J1934" s="481" t="s">
        <v>2828</v>
      </c>
      <c r="K1934" s="481" t="s">
        <v>1676</v>
      </c>
      <c r="L1934" s="292" t="s">
        <v>213</v>
      </c>
    </row>
    <row r="1935" spans="1:12">
      <c r="A1935" s="292" t="s">
        <v>49</v>
      </c>
      <c r="B1935" s="405">
        <v>23891</v>
      </c>
      <c r="C1935" s="292" t="s">
        <v>213</v>
      </c>
      <c r="E1935" s="292" t="s">
        <v>214</v>
      </c>
      <c r="F1935" s="405">
        <v>18463</v>
      </c>
      <c r="G1935" s="292" t="s">
        <v>213</v>
      </c>
      <c r="I1935" s="292" t="s">
        <v>49</v>
      </c>
      <c r="J1935" s="481" t="s">
        <v>2829</v>
      </c>
      <c r="K1935" s="481" t="s">
        <v>1677</v>
      </c>
      <c r="L1935" s="292" t="s">
        <v>213</v>
      </c>
    </row>
    <row r="1936" spans="1:12">
      <c r="A1936" s="292" t="s">
        <v>49</v>
      </c>
      <c r="B1936" s="405">
        <v>24301</v>
      </c>
      <c r="C1936" s="292" t="s">
        <v>213</v>
      </c>
      <c r="E1936" s="292" t="s">
        <v>214</v>
      </c>
      <c r="F1936" s="405">
        <v>18472</v>
      </c>
      <c r="G1936" s="292" t="s">
        <v>213</v>
      </c>
      <c r="I1936" s="292" t="s">
        <v>49</v>
      </c>
      <c r="J1936" s="481" t="s">
        <v>1678</v>
      </c>
      <c r="K1936" s="481" t="s">
        <v>2830</v>
      </c>
      <c r="L1936" s="292" t="s">
        <v>213</v>
      </c>
    </row>
    <row r="1937" spans="1:12">
      <c r="A1937" s="292" t="s">
        <v>49</v>
      </c>
      <c r="B1937" s="405">
        <v>17978</v>
      </c>
      <c r="C1937" s="292" t="s">
        <v>213</v>
      </c>
      <c r="E1937" s="292" t="s">
        <v>214</v>
      </c>
      <c r="F1937" s="405">
        <v>18503</v>
      </c>
      <c r="G1937" s="292" t="s">
        <v>213</v>
      </c>
      <c r="I1937" s="292" t="s">
        <v>49</v>
      </c>
      <c r="J1937" s="481" t="s">
        <v>2831</v>
      </c>
      <c r="K1937" s="481" t="s">
        <v>2831</v>
      </c>
      <c r="L1937" s="292" t="s">
        <v>213</v>
      </c>
    </row>
    <row r="1938" spans="1:12">
      <c r="A1938" s="292" t="s">
        <v>49</v>
      </c>
      <c r="B1938" s="405">
        <v>18255</v>
      </c>
      <c r="C1938" s="292" t="s">
        <v>213</v>
      </c>
      <c r="E1938" s="292" t="s">
        <v>214</v>
      </c>
      <c r="F1938" s="405">
        <v>18601</v>
      </c>
      <c r="G1938" s="292" t="s">
        <v>213</v>
      </c>
      <c r="I1938" s="292" t="s">
        <v>49</v>
      </c>
      <c r="J1938" s="481" t="s">
        <v>2832</v>
      </c>
      <c r="K1938" s="481" t="s">
        <v>1679</v>
      </c>
      <c r="L1938" s="292" t="s">
        <v>213</v>
      </c>
    </row>
    <row r="1939" spans="1:12">
      <c r="A1939" s="292" t="s">
        <v>49</v>
      </c>
      <c r="B1939" s="405">
        <v>18503</v>
      </c>
      <c r="C1939" s="292" t="s">
        <v>213</v>
      </c>
      <c r="E1939" s="292" t="s">
        <v>214</v>
      </c>
      <c r="F1939" s="405">
        <v>18603</v>
      </c>
      <c r="G1939" s="292" t="s">
        <v>213</v>
      </c>
      <c r="I1939" s="292" t="s">
        <v>49</v>
      </c>
      <c r="J1939" s="481" t="s">
        <v>1682</v>
      </c>
      <c r="K1939" s="481" t="s">
        <v>1684</v>
      </c>
      <c r="L1939" s="292" t="s">
        <v>213</v>
      </c>
    </row>
    <row r="1940" spans="1:12">
      <c r="A1940" s="292" t="s">
        <v>49</v>
      </c>
      <c r="B1940" s="405">
        <v>18951</v>
      </c>
      <c r="C1940" s="292" t="s">
        <v>213</v>
      </c>
      <c r="E1940" s="292" t="s">
        <v>214</v>
      </c>
      <c r="F1940" s="405">
        <v>18610</v>
      </c>
      <c r="G1940" s="292" t="s">
        <v>213</v>
      </c>
      <c r="I1940" s="292" t="s">
        <v>49</v>
      </c>
      <c r="J1940" s="481" t="s">
        <v>1685</v>
      </c>
      <c r="K1940" s="481" t="s">
        <v>1685</v>
      </c>
      <c r="L1940" s="292" t="s">
        <v>213</v>
      </c>
    </row>
    <row r="1941" spans="1:12">
      <c r="A1941" s="292" t="s">
        <v>49</v>
      </c>
      <c r="B1941" s="405">
        <v>19541</v>
      </c>
      <c r="C1941" s="292" t="s">
        <v>213</v>
      </c>
      <c r="E1941" s="292" t="s">
        <v>214</v>
      </c>
      <c r="F1941" s="405">
        <v>18612</v>
      </c>
      <c r="G1941" s="292" t="s">
        <v>213</v>
      </c>
      <c r="I1941" s="292" t="s">
        <v>49</v>
      </c>
      <c r="J1941" s="481" t="s">
        <v>1686</v>
      </c>
      <c r="K1941" s="481" t="s">
        <v>1689</v>
      </c>
      <c r="L1941" s="292" t="s">
        <v>213</v>
      </c>
    </row>
    <row r="1942" spans="1:12">
      <c r="A1942" s="292" t="s">
        <v>49</v>
      </c>
      <c r="B1942" s="405">
        <v>19979</v>
      </c>
      <c r="C1942" s="292" t="s">
        <v>213</v>
      </c>
      <c r="E1942" s="292" t="s">
        <v>214</v>
      </c>
      <c r="F1942" s="405">
        <v>18615</v>
      </c>
      <c r="G1942" s="292" t="s">
        <v>213</v>
      </c>
      <c r="I1942" s="292" t="s">
        <v>49</v>
      </c>
      <c r="J1942" s="481" t="s">
        <v>1690</v>
      </c>
      <c r="K1942" s="481" t="s">
        <v>1690</v>
      </c>
      <c r="L1942" s="292" t="s">
        <v>213</v>
      </c>
    </row>
    <row r="1943" spans="1:12">
      <c r="A1943" s="292" t="s">
        <v>49</v>
      </c>
      <c r="B1943" s="405">
        <v>20634</v>
      </c>
      <c r="C1943" s="292" t="s">
        <v>213</v>
      </c>
      <c r="E1943" s="292" t="s">
        <v>214</v>
      </c>
      <c r="F1943" s="405">
        <v>18617</v>
      </c>
      <c r="G1943" s="292" t="s">
        <v>213</v>
      </c>
      <c r="I1943" s="292" t="s">
        <v>49</v>
      </c>
      <c r="J1943" s="481" t="s">
        <v>1691</v>
      </c>
      <c r="K1943" s="481" t="s">
        <v>1700</v>
      </c>
      <c r="L1943" s="292" t="s">
        <v>213</v>
      </c>
    </row>
    <row r="1944" spans="1:12">
      <c r="A1944" s="292" t="s">
        <v>49</v>
      </c>
      <c r="B1944" s="405">
        <v>20841</v>
      </c>
      <c r="C1944" s="292" t="s">
        <v>213</v>
      </c>
      <c r="E1944" s="292" t="s">
        <v>214</v>
      </c>
      <c r="F1944" s="405">
        <v>18618</v>
      </c>
      <c r="G1944" s="292" t="s">
        <v>213</v>
      </c>
      <c r="I1944" s="292" t="s">
        <v>49</v>
      </c>
      <c r="J1944" s="481" t="s">
        <v>1701</v>
      </c>
      <c r="K1944" s="481" t="s">
        <v>1702</v>
      </c>
      <c r="L1944" s="292" t="s">
        <v>213</v>
      </c>
    </row>
    <row r="1945" spans="1:12">
      <c r="A1945" s="292" t="s">
        <v>49</v>
      </c>
      <c r="B1945" s="405">
        <v>21532</v>
      </c>
      <c r="C1945" s="292" t="s">
        <v>213</v>
      </c>
      <c r="E1945" s="292" t="s">
        <v>214</v>
      </c>
      <c r="F1945" s="405">
        <v>18621</v>
      </c>
      <c r="G1945" s="292" t="s">
        <v>213</v>
      </c>
      <c r="I1945" s="292" t="s">
        <v>49</v>
      </c>
      <c r="J1945" s="481" t="s">
        <v>1703</v>
      </c>
      <c r="K1945" s="481" t="s">
        <v>2833</v>
      </c>
      <c r="L1945" s="292" t="s">
        <v>213</v>
      </c>
    </row>
    <row r="1946" spans="1:12">
      <c r="A1946" s="292" t="s">
        <v>49</v>
      </c>
      <c r="B1946" s="405">
        <v>21723</v>
      </c>
      <c r="C1946" s="292" t="s">
        <v>213</v>
      </c>
      <c r="E1946" s="292" t="s">
        <v>214</v>
      </c>
      <c r="F1946" s="405">
        <v>18644</v>
      </c>
      <c r="G1946" s="292" t="s">
        <v>213</v>
      </c>
      <c r="I1946" s="292" t="s">
        <v>49</v>
      </c>
      <c r="J1946" s="481" t="s">
        <v>2834</v>
      </c>
      <c r="K1946" s="481" t="s">
        <v>2835</v>
      </c>
      <c r="L1946" s="292" t="s">
        <v>213</v>
      </c>
    </row>
    <row r="1947" spans="1:12">
      <c r="A1947" s="292" t="s">
        <v>49</v>
      </c>
      <c r="B1947" s="405">
        <v>21904</v>
      </c>
      <c r="C1947" s="292" t="s">
        <v>213</v>
      </c>
      <c r="E1947" s="292" t="s">
        <v>214</v>
      </c>
      <c r="F1947" s="405">
        <v>18653</v>
      </c>
      <c r="G1947" s="292" t="s">
        <v>213</v>
      </c>
      <c r="I1947" s="292" t="s">
        <v>49</v>
      </c>
      <c r="J1947" s="481" t="s">
        <v>1705</v>
      </c>
      <c r="K1947" s="481" t="s">
        <v>1705</v>
      </c>
      <c r="L1947" s="292" t="s">
        <v>213</v>
      </c>
    </row>
    <row r="1948" spans="1:12">
      <c r="A1948" s="292" t="s">
        <v>49</v>
      </c>
      <c r="B1948" s="405">
        <v>22722</v>
      </c>
      <c r="C1948" s="292" t="s">
        <v>213</v>
      </c>
      <c r="E1948" s="292" t="s">
        <v>214</v>
      </c>
      <c r="F1948" s="405">
        <v>18654</v>
      </c>
      <c r="G1948" s="292" t="s">
        <v>213</v>
      </c>
      <c r="I1948" s="292" t="s">
        <v>49</v>
      </c>
      <c r="J1948" s="481" t="s">
        <v>1706</v>
      </c>
      <c r="K1948" s="481" t="s">
        <v>1707</v>
      </c>
      <c r="L1948" s="292" t="s">
        <v>213</v>
      </c>
    </row>
    <row r="1949" spans="1:12">
      <c r="A1949" s="292" t="s">
        <v>49</v>
      </c>
      <c r="B1949" s="405">
        <v>23069</v>
      </c>
      <c r="C1949" s="292" t="s">
        <v>213</v>
      </c>
      <c r="E1949" s="292" t="s">
        <v>214</v>
      </c>
      <c r="F1949" s="405">
        <v>18655</v>
      </c>
      <c r="G1949" s="292" t="s">
        <v>213</v>
      </c>
      <c r="I1949" s="292" t="s">
        <v>49</v>
      </c>
      <c r="J1949" s="481" t="s">
        <v>2836</v>
      </c>
      <c r="K1949" s="481" t="s">
        <v>2836</v>
      </c>
      <c r="L1949" s="292" t="s">
        <v>213</v>
      </c>
    </row>
    <row r="1950" spans="1:12">
      <c r="A1950" s="292" t="s">
        <v>49</v>
      </c>
      <c r="B1950" s="405">
        <v>23899</v>
      </c>
      <c r="C1950" s="292" t="s">
        <v>213</v>
      </c>
      <c r="E1950" s="292" t="s">
        <v>214</v>
      </c>
      <c r="F1950" s="405">
        <v>18657</v>
      </c>
      <c r="G1950" s="292" t="s">
        <v>213</v>
      </c>
      <c r="I1950" s="292" t="s">
        <v>49</v>
      </c>
      <c r="J1950" s="481" t="s">
        <v>1708</v>
      </c>
      <c r="K1950" s="481" t="s">
        <v>1708</v>
      </c>
      <c r="L1950" s="292" t="s">
        <v>213</v>
      </c>
    </row>
    <row r="1951" spans="1:12">
      <c r="A1951" s="292" t="s">
        <v>49</v>
      </c>
      <c r="B1951" s="405">
        <v>24311</v>
      </c>
      <c r="C1951" s="292" t="s">
        <v>213</v>
      </c>
      <c r="E1951" s="292" t="s">
        <v>214</v>
      </c>
      <c r="F1951" s="405">
        <v>18660</v>
      </c>
      <c r="G1951" s="292" t="s">
        <v>213</v>
      </c>
      <c r="I1951" s="292" t="s">
        <v>49</v>
      </c>
      <c r="J1951" s="481" t="s">
        <v>1709</v>
      </c>
      <c r="K1951" s="481" t="s">
        <v>1711</v>
      </c>
      <c r="L1951" s="292" t="s">
        <v>213</v>
      </c>
    </row>
    <row r="1952" spans="1:12">
      <c r="A1952" s="292" t="s">
        <v>49</v>
      </c>
      <c r="B1952" s="405">
        <v>17980</v>
      </c>
      <c r="C1952" s="292" t="s">
        <v>213</v>
      </c>
      <c r="E1952" s="292" t="s">
        <v>214</v>
      </c>
      <c r="F1952" s="405">
        <v>18707</v>
      </c>
      <c r="G1952" s="292" t="s">
        <v>213</v>
      </c>
      <c r="I1952" s="292" t="s">
        <v>49</v>
      </c>
      <c r="J1952" s="481" t="s">
        <v>2837</v>
      </c>
      <c r="K1952" s="481" t="s">
        <v>1712</v>
      </c>
      <c r="L1952" s="292" t="s">
        <v>213</v>
      </c>
    </row>
    <row r="1953" spans="1:12">
      <c r="A1953" s="292" t="s">
        <v>49</v>
      </c>
      <c r="B1953" s="405">
        <v>18256</v>
      </c>
      <c r="C1953" s="292" t="s">
        <v>213</v>
      </c>
      <c r="E1953" s="292" t="s">
        <v>214</v>
      </c>
      <c r="F1953" s="405">
        <v>18708</v>
      </c>
      <c r="G1953" s="292" t="s">
        <v>213</v>
      </c>
      <c r="I1953" s="292" t="s">
        <v>49</v>
      </c>
      <c r="J1953" s="481" t="s">
        <v>1713</v>
      </c>
      <c r="K1953" s="481" t="s">
        <v>1715</v>
      </c>
      <c r="L1953" s="292" t="s">
        <v>213</v>
      </c>
    </row>
    <row r="1954" spans="1:12">
      <c r="A1954" s="292" t="s">
        <v>49</v>
      </c>
      <c r="B1954" s="405">
        <v>18601</v>
      </c>
      <c r="C1954" s="292" t="s">
        <v>213</v>
      </c>
      <c r="E1954" s="292" t="s">
        <v>214</v>
      </c>
      <c r="F1954" s="405">
        <v>18810</v>
      </c>
      <c r="G1954" s="292" t="s">
        <v>213</v>
      </c>
      <c r="I1954" s="292" t="s">
        <v>49</v>
      </c>
      <c r="J1954" s="481" t="s">
        <v>1716</v>
      </c>
      <c r="K1954" s="481" t="s">
        <v>2838</v>
      </c>
      <c r="L1954" s="292" t="s">
        <v>213</v>
      </c>
    </row>
    <row r="1955" spans="1:12">
      <c r="A1955" s="292" t="s">
        <v>49</v>
      </c>
      <c r="B1955" s="405">
        <v>18953</v>
      </c>
      <c r="C1955" s="292" t="s">
        <v>213</v>
      </c>
      <c r="E1955" s="292" t="s">
        <v>214</v>
      </c>
      <c r="F1955" s="405">
        <v>18814</v>
      </c>
      <c r="G1955" s="292" t="s">
        <v>213</v>
      </c>
      <c r="I1955" s="292" t="s">
        <v>49</v>
      </c>
      <c r="J1955" s="481" t="s">
        <v>1720</v>
      </c>
      <c r="K1955" s="481" t="s">
        <v>2839</v>
      </c>
      <c r="L1955" s="292" t="s">
        <v>213</v>
      </c>
    </row>
    <row r="1956" spans="1:12">
      <c r="A1956" s="292" t="s">
        <v>49</v>
      </c>
      <c r="B1956" s="405">
        <v>19543</v>
      </c>
      <c r="C1956" s="292" t="s">
        <v>213</v>
      </c>
      <c r="E1956" s="292" t="s">
        <v>214</v>
      </c>
      <c r="F1956" s="405">
        <v>18817</v>
      </c>
      <c r="G1956" s="292" t="s">
        <v>213</v>
      </c>
      <c r="I1956" s="292" t="s">
        <v>49</v>
      </c>
      <c r="J1956" s="481" t="s">
        <v>1721</v>
      </c>
      <c r="K1956" s="481" t="s">
        <v>1721</v>
      </c>
      <c r="L1956" s="292" t="s">
        <v>213</v>
      </c>
    </row>
    <row r="1957" spans="1:12">
      <c r="A1957" s="292" t="s">
        <v>49</v>
      </c>
      <c r="B1957" s="405">
        <v>20106</v>
      </c>
      <c r="C1957" s="292" t="s">
        <v>213</v>
      </c>
      <c r="E1957" s="292" t="s">
        <v>214</v>
      </c>
      <c r="F1957" s="405">
        <v>18821</v>
      </c>
      <c r="G1957" s="292" t="s">
        <v>213</v>
      </c>
      <c r="I1957" s="292" t="s">
        <v>49</v>
      </c>
      <c r="J1957" s="481" t="s">
        <v>1722</v>
      </c>
      <c r="K1957" s="481" t="s">
        <v>1729</v>
      </c>
      <c r="L1957" s="292" t="s">
        <v>213</v>
      </c>
    </row>
    <row r="1958" spans="1:12">
      <c r="A1958" s="292" t="s">
        <v>49</v>
      </c>
      <c r="B1958" s="405">
        <v>20635</v>
      </c>
      <c r="C1958" s="292" t="s">
        <v>213</v>
      </c>
      <c r="E1958" s="292" t="s">
        <v>214</v>
      </c>
      <c r="F1958" s="405">
        <v>18822</v>
      </c>
      <c r="G1958" s="292" t="s">
        <v>213</v>
      </c>
      <c r="I1958" s="292" t="s">
        <v>49</v>
      </c>
      <c r="J1958" s="481" t="s">
        <v>1730</v>
      </c>
      <c r="K1958" s="481" t="s">
        <v>1731</v>
      </c>
      <c r="L1958" s="292" t="s">
        <v>213</v>
      </c>
    </row>
    <row r="1959" spans="1:12">
      <c r="A1959" s="292" t="s">
        <v>49</v>
      </c>
      <c r="B1959" s="405">
        <v>20860</v>
      </c>
      <c r="C1959" s="292" t="s">
        <v>213</v>
      </c>
      <c r="E1959" s="292" t="s">
        <v>214</v>
      </c>
      <c r="F1959" s="405">
        <v>18826</v>
      </c>
      <c r="G1959" s="292" t="s">
        <v>213</v>
      </c>
      <c r="I1959" s="292" t="s">
        <v>49</v>
      </c>
      <c r="J1959" s="481" t="s">
        <v>1733</v>
      </c>
      <c r="K1959" s="481" t="s">
        <v>1740</v>
      </c>
      <c r="L1959" s="292" t="s">
        <v>213</v>
      </c>
    </row>
    <row r="1960" spans="1:12">
      <c r="A1960" s="292" t="s">
        <v>49</v>
      </c>
      <c r="B1960" s="405">
        <v>21539</v>
      </c>
      <c r="C1960" s="292" t="s">
        <v>213</v>
      </c>
      <c r="E1960" s="292" t="s">
        <v>214</v>
      </c>
      <c r="F1960" s="405">
        <v>18827</v>
      </c>
      <c r="G1960" s="292" t="s">
        <v>213</v>
      </c>
      <c r="I1960" s="292" t="s">
        <v>49</v>
      </c>
      <c r="J1960" s="481" t="s">
        <v>2840</v>
      </c>
      <c r="K1960" s="481" t="s">
        <v>2840</v>
      </c>
      <c r="L1960" s="292" t="s">
        <v>213</v>
      </c>
    </row>
    <row r="1961" spans="1:12">
      <c r="A1961" s="292" t="s">
        <v>49</v>
      </c>
      <c r="B1961" s="405">
        <v>21727</v>
      </c>
      <c r="C1961" s="292" t="s">
        <v>213</v>
      </c>
      <c r="E1961" s="292" t="s">
        <v>214</v>
      </c>
      <c r="F1961" s="405">
        <v>18834</v>
      </c>
      <c r="G1961" s="292" t="s">
        <v>213</v>
      </c>
      <c r="I1961" s="292" t="s">
        <v>49</v>
      </c>
      <c r="J1961" s="481" t="s">
        <v>2841</v>
      </c>
      <c r="K1961" s="481" t="s">
        <v>2841</v>
      </c>
      <c r="L1961" s="292" t="s">
        <v>213</v>
      </c>
    </row>
    <row r="1962" spans="1:12">
      <c r="A1962" s="292" t="s">
        <v>49</v>
      </c>
      <c r="B1962" s="405">
        <v>21911</v>
      </c>
      <c r="C1962" s="292" t="s">
        <v>213</v>
      </c>
      <c r="E1962" s="292" t="s">
        <v>214</v>
      </c>
      <c r="F1962" s="405">
        <v>18843</v>
      </c>
      <c r="G1962" s="292" t="s">
        <v>213</v>
      </c>
      <c r="I1962" s="292" t="s">
        <v>49</v>
      </c>
      <c r="J1962" s="481" t="s">
        <v>2842</v>
      </c>
      <c r="K1962" s="481" t="s">
        <v>2842</v>
      </c>
      <c r="L1962" s="292" t="s">
        <v>213</v>
      </c>
    </row>
    <row r="1963" spans="1:12">
      <c r="A1963" s="292" t="s">
        <v>49</v>
      </c>
      <c r="B1963" s="405">
        <v>22724</v>
      </c>
      <c r="C1963" s="292" t="s">
        <v>213</v>
      </c>
      <c r="E1963" s="292" t="s">
        <v>214</v>
      </c>
      <c r="F1963" s="405">
        <v>18847</v>
      </c>
      <c r="G1963" s="292" t="s">
        <v>213</v>
      </c>
      <c r="I1963" s="292" t="s">
        <v>49</v>
      </c>
      <c r="J1963" s="481" t="s">
        <v>2843</v>
      </c>
      <c r="K1963" s="481" t="s">
        <v>2844</v>
      </c>
      <c r="L1963" s="292" t="s">
        <v>213</v>
      </c>
    </row>
    <row r="1964" spans="1:12">
      <c r="A1964" s="292" t="s">
        <v>49</v>
      </c>
      <c r="B1964" s="405">
        <v>23072</v>
      </c>
      <c r="C1964" s="292" t="s">
        <v>213</v>
      </c>
      <c r="E1964" s="292" t="s">
        <v>214</v>
      </c>
      <c r="F1964" s="405">
        <v>18848</v>
      </c>
      <c r="G1964" s="292" t="s">
        <v>213</v>
      </c>
      <c r="I1964" s="292" t="s">
        <v>49</v>
      </c>
      <c r="J1964" s="481" t="s">
        <v>1744</v>
      </c>
      <c r="K1964" s="481" t="s">
        <v>1745</v>
      </c>
      <c r="L1964" s="292" t="s">
        <v>213</v>
      </c>
    </row>
    <row r="1965" spans="1:12">
      <c r="A1965" s="292" t="s">
        <v>49</v>
      </c>
      <c r="B1965" s="405">
        <v>23901</v>
      </c>
      <c r="C1965" s="292" t="s">
        <v>213</v>
      </c>
      <c r="E1965" s="292" t="s">
        <v>214</v>
      </c>
      <c r="F1965" s="405">
        <v>18911</v>
      </c>
      <c r="G1965" s="292" t="s">
        <v>213</v>
      </c>
      <c r="I1965" s="292" t="s">
        <v>49</v>
      </c>
      <c r="J1965" s="481" t="s">
        <v>1746</v>
      </c>
      <c r="K1965" s="481" t="s">
        <v>1748</v>
      </c>
      <c r="L1965" s="292" t="s">
        <v>213</v>
      </c>
    </row>
    <row r="1966" spans="1:12">
      <c r="A1966" s="292" t="s">
        <v>49</v>
      </c>
      <c r="B1966" s="405">
        <v>24316</v>
      </c>
      <c r="C1966" s="292" t="s">
        <v>213</v>
      </c>
      <c r="E1966" s="292" t="s">
        <v>214</v>
      </c>
      <c r="F1966" s="405">
        <v>18917</v>
      </c>
      <c r="G1966" s="292" t="s">
        <v>213</v>
      </c>
      <c r="I1966" s="292" t="s">
        <v>49</v>
      </c>
      <c r="J1966" s="481" t="s">
        <v>2845</v>
      </c>
      <c r="K1966" s="481" t="s">
        <v>2845</v>
      </c>
      <c r="L1966" s="292" t="s">
        <v>213</v>
      </c>
    </row>
    <row r="1967" spans="1:12">
      <c r="A1967" s="292" t="s">
        <v>49</v>
      </c>
      <c r="B1967" s="405">
        <v>17981</v>
      </c>
      <c r="C1967" s="292" t="s">
        <v>213</v>
      </c>
      <c r="E1967" s="292" t="s">
        <v>214</v>
      </c>
      <c r="F1967" s="405">
        <v>18922</v>
      </c>
      <c r="G1967" s="292" t="s">
        <v>213</v>
      </c>
      <c r="I1967" s="292" t="s">
        <v>49</v>
      </c>
      <c r="J1967" s="481" t="s">
        <v>2846</v>
      </c>
      <c r="K1967" s="481" t="s">
        <v>1756</v>
      </c>
      <c r="L1967" s="292" t="s">
        <v>213</v>
      </c>
    </row>
    <row r="1968" spans="1:12">
      <c r="A1968" s="292" t="s">
        <v>49</v>
      </c>
      <c r="B1968" s="405">
        <v>18301</v>
      </c>
      <c r="C1968" s="292" t="s">
        <v>213</v>
      </c>
      <c r="E1968" s="292" t="s">
        <v>214</v>
      </c>
      <c r="F1968" s="405">
        <v>18923</v>
      </c>
      <c r="G1968" s="292" t="s">
        <v>213</v>
      </c>
      <c r="I1968" s="292" t="s">
        <v>49</v>
      </c>
      <c r="J1968" s="481" t="s">
        <v>1758</v>
      </c>
      <c r="K1968" s="481" t="s">
        <v>1758</v>
      </c>
      <c r="L1968" s="292" t="s">
        <v>213</v>
      </c>
    </row>
    <row r="1969" spans="1:12">
      <c r="A1969" s="292" t="s">
        <v>49</v>
      </c>
      <c r="B1969" s="405">
        <v>18603</v>
      </c>
      <c r="C1969" s="292" t="s">
        <v>213</v>
      </c>
      <c r="E1969" s="292" t="s">
        <v>214</v>
      </c>
      <c r="F1969" s="405">
        <v>18927</v>
      </c>
      <c r="G1969" s="292" t="s">
        <v>213</v>
      </c>
      <c r="I1969" s="292" t="s">
        <v>49</v>
      </c>
      <c r="J1969" s="481" t="s">
        <v>2847</v>
      </c>
      <c r="K1969" s="481" t="s">
        <v>2848</v>
      </c>
      <c r="L1969" s="292" t="s">
        <v>213</v>
      </c>
    </row>
    <row r="1970" spans="1:12">
      <c r="A1970" s="292" t="s">
        <v>49</v>
      </c>
      <c r="B1970" s="405">
        <v>18963</v>
      </c>
      <c r="C1970" s="292" t="s">
        <v>213</v>
      </c>
      <c r="E1970" s="292" t="s">
        <v>214</v>
      </c>
      <c r="F1970" s="405">
        <v>18930</v>
      </c>
      <c r="G1970" s="292" t="s">
        <v>213</v>
      </c>
      <c r="I1970" s="292" t="s">
        <v>49</v>
      </c>
      <c r="J1970" s="481" t="s">
        <v>2849</v>
      </c>
      <c r="K1970" s="481" t="s">
        <v>2849</v>
      </c>
      <c r="L1970" s="292" t="s">
        <v>213</v>
      </c>
    </row>
    <row r="1971" spans="1:12">
      <c r="A1971" s="292" t="s">
        <v>49</v>
      </c>
      <c r="B1971" s="405">
        <v>19545</v>
      </c>
      <c r="C1971" s="292" t="s">
        <v>213</v>
      </c>
      <c r="E1971" s="292" t="s">
        <v>214</v>
      </c>
      <c r="F1971" s="405">
        <v>18934</v>
      </c>
      <c r="G1971" s="292" t="s">
        <v>213</v>
      </c>
      <c r="I1971" s="292" t="s">
        <v>49</v>
      </c>
      <c r="J1971" s="481" t="s">
        <v>2850</v>
      </c>
      <c r="K1971" s="481" t="s">
        <v>2850</v>
      </c>
      <c r="L1971" s="292" t="s">
        <v>213</v>
      </c>
    </row>
    <row r="1972" spans="1:12">
      <c r="A1972" s="292" t="s">
        <v>49</v>
      </c>
      <c r="B1972" s="405">
        <v>20107</v>
      </c>
      <c r="C1972" s="292" t="s">
        <v>213</v>
      </c>
      <c r="E1972" s="292" t="s">
        <v>214</v>
      </c>
      <c r="F1972" s="405">
        <v>18938</v>
      </c>
      <c r="G1972" s="292" t="s">
        <v>213</v>
      </c>
      <c r="I1972" s="292" t="s">
        <v>49</v>
      </c>
      <c r="J1972" s="481" t="s">
        <v>2851</v>
      </c>
      <c r="K1972" s="481" t="s">
        <v>2851</v>
      </c>
      <c r="L1972" s="292" t="s">
        <v>213</v>
      </c>
    </row>
    <row r="1973" spans="1:12">
      <c r="A1973" s="292" t="s">
        <v>49</v>
      </c>
      <c r="B1973" s="405">
        <v>20636</v>
      </c>
      <c r="C1973" s="292" t="s">
        <v>213</v>
      </c>
      <c r="E1973" s="292" t="s">
        <v>214</v>
      </c>
      <c r="F1973" s="405">
        <v>18942</v>
      </c>
      <c r="G1973" s="292" t="s">
        <v>213</v>
      </c>
      <c r="I1973" s="292" t="s">
        <v>49</v>
      </c>
      <c r="J1973" s="481" t="s">
        <v>2852</v>
      </c>
      <c r="K1973" s="481" t="s">
        <v>1762</v>
      </c>
      <c r="L1973" s="292" t="s">
        <v>213</v>
      </c>
    </row>
    <row r="1974" spans="1:12">
      <c r="A1974" s="292" t="s">
        <v>49</v>
      </c>
      <c r="B1974" s="405">
        <v>20861</v>
      </c>
      <c r="C1974" s="292" t="s">
        <v>213</v>
      </c>
      <c r="E1974" s="292" t="s">
        <v>214</v>
      </c>
      <c r="F1974" s="405">
        <v>18944</v>
      </c>
      <c r="G1974" s="292" t="s">
        <v>213</v>
      </c>
      <c r="I1974" s="292" t="s">
        <v>49</v>
      </c>
      <c r="J1974" s="481" t="s">
        <v>1765</v>
      </c>
      <c r="K1974" s="481" t="s">
        <v>1765</v>
      </c>
      <c r="L1974" s="292" t="s">
        <v>213</v>
      </c>
    </row>
    <row r="1975" spans="1:12">
      <c r="A1975" s="292" t="s">
        <v>49</v>
      </c>
      <c r="B1975" s="405">
        <v>21541</v>
      </c>
      <c r="C1975" s="292" t="s">
        <v>213</v>
      </c>
      <c r="E1975" s="292" t="s">
        <v>214</v>
      </c>
      <c r="F1975" s="405">
        <v>18947</v>
      </c>
      <c r="G1975" s="292" t="s">
        <v>213</v>
      </c>
      <c r="I1975" s="292" t="s">
        <v>49</v>
      </c>
      <c r="J1975" s="481" t="s">
        <v>1768</v>
      </c>
      <c r="K1975" s="481" t="s">
        <v>1768</v>
      </c>
      <c r="L1975" s="292" t="s">
        <v>213</v>
      </c>
    </row>
    <row r="1976" spans="1:12">
      <c r="A1976" s="292" t="s">
        <v>49</v>
      </c>
      <c r="B1976" s="405">
        <v>21733</v>
      </c>
      <c r="C1976" s="292" t="s">
        <v>213</v>
      </c>
      <c r="E1976" s="292" t="s">
        <v>214</v>
      </c>
      <c r="F1976" s="405">
        <v>18949</v>
      </c>
      <c r="G1976" s="292" t="s">
        <v>213</v>
      </c>
      <c r="I1976" s="292" t="s">
        <v>49</v>
      </c>
      <c r="J1976" s="481" t="s">
        <v>1773</v>
      </c>
      <c r="K1976" s="481" t="s">
        <v>1773</v>
      </c>
      <c r="L1976" s="292" t="s">
        <v>213</v>
      </c>
    </row>
    <row r="1977" spans="1:12">
      <c r="A1977" s="292" t="s">
        <v>49</v>
      </c>
      <c r="B1977" s="405">
        <v>21917</v>
      </c>
      <c r="C1977" s="292" t="s">
        <v>213</v>
      </c>
      <c r="E1977" s="292" t="s">
        <v>214</v>
      </c>
      <c r="F1977" s="405">
        <v>18951</v>
      </c>
      <c r="G1977" s="292" t="s">
        <v>213</v>
      </c>
      <c r="I1977" s="292" t="s">
        <v>49</v>
      </c>
      <c r="J1977" s="481" t="s">
        <v>1774</v>
      </c>
      <c r="K1977" s="481" t="s">
        <v>1776</v>
      </c>
      <c r="L1977" s="292" t="s">
        <v>213</v>
      </c>
    </row>
    <row r="1978" spans="1:12">
      <c r="A1978" s="292" t="s">
        <v>49</v>
      </c>
      <c r="B1978" s="405">
        <v>22725</v>
      </c>
      <c r="C1978" s="292" t="s">
        <v>213</v>
      </c>
      <c r="E1978" s="292" t="s">
        <v>214</v>
      </c>
      <c r="F1978" s="405">
        <v>18953</v>
      </c>
      <c r="G1978" s="292" t="s">
        <v>213</v>
      </c>
      <c r="I1978" s="292" t="s">
        <v>49</v>
      </c>
      <c r="J1978" s="481" t="s">
        <v>1778</v>
      </c>
      <c r="K1978" s="481" t="s">
        <v>1780</v>
      </c>
      <c r="L1978" s="292" t="s">
        <v>213</v>
      </c>
    </row>
    <row r="1979" spans="1:12">
      <c r="A1979" s="292" t="s">
        <v>49</v>
      </c>
      <c r="B1979" s="405">
        <v>23092</v>
      </c>
      <c r="C1979" s="292" t="s">
        <v>213</v>
      </c>
      <c r="E1979" s="292" t="s">
        <v>214</v>
      </c>
      <c r="F1979" s="405">
        <v>18963</v>
      </c>
      <c r="G1979" s="292" t="s">
        <v>213</v>
      </c>
      <c r="I1979" s="292" t="s">
        <v>49</v>
      </c>
      <c r="J1979" s="481" t="s">
        <v>1781</v>
      </c>
      <c r="K1979" s="481" t="s">
        <v>1782</v>
      </c>
      <c r="L1979" s="292" t="s">
        <v>213</v>
      </c>
    </row>
    <row r="1980" spans="1:12">
      <c r="A1980" s="292" t="s">
        <v>49</v>
      </c>
      <c r="B1980" s="405">
        <v>23909</v>
      </c>
      <c r="C1980" s="292" t="s">
        <v>213</v>
      </c>
      <c r="E1980" s="292" t="s">
        <v>214</v>
      </c>
      <c r="F1980" s="405">
        <v>18972</v>
      </c>
      <c r="G1980" s="292" t="s">
        <v>213</v>
      </c>
      <c r="I1980" s="292" t="s">
        <v>49</v>
      </c>
      <c r="J1980" s="481" t="s">
        <v>2853</v>
      </c>
      <c r="K1980" s="481" t="s">
        <v>2854</v>
      </c>
      <c r="L1980" s="292" t="s">
        <v>213</v>
      </c>
    </row>
    <row r="1981" spans="1:12">
      <c r="A1981" s="292" t="s">
        <v>49</v>
      </c>
      <c r="B1981" s="405">
        <v>24333</v>
      </c>
      <c r="C1981" s="292" t="s">
        <v>213</v>
      </c>
      <c r="E1981" s="292" t="s">
        <v>214</v>
      </c>
      <c r="F1981" s="405">
        <v>18981</v>
      </c>
      <c r="G1981" s="292" t="s">
        <v>213</v>
      </c>
      <c r="I1981" s="292" t="s">
        <v>49</v>
      </c>
      <c r="J1981" s="481" t="s">
        <v>1783</v>
      </c>
      <c r="K1981" s="481" t="s">
        <v>1785</v>
      </c>
      <c r="L1981" s="292" t="s">
        <v>213</v>
      </c>
    </row>
    <row r="1982" spans="1:12">
      <c r="A1982" s="292" t="s">
        <v>49</v>
      </c>
      <c r="B1982" s="405">
        <v>18012</v>
      </c>
      <c r="C1982" s="292" t="s">
        <v>213</v>
      </c>
      <c r="E1982" s="292" t="s">
        <v>214</v>
      </c>
      <c r="F1982" s="405">
        <v>18991</v>
      </c>
      <c r="G1982" s="292" t="s">
        <v>213</v>
      </c>
      <c r="I1982" s="292" t="s">
        <v>49</v>
      </c>
      <c r="J1982" s="481" t="s">
        <v>1786</v>
      </c>
      <c r="K1982" s="481" t="s">
        <v>1787</v>
      </c>
      <c r="L1982" s="292" t="s">
        <v>213</v>
      </c>
    </row>
    <row r="1983" spans="1:12">
      <c r="A1983" s="292" t="s">
        <v>49</v>
      </c>
      <c r="B1983" s="405">
        <v>18302</v>
      </c>
      <c r="C1983" s="292" t="s">
        <v>213</v>
      </c>
      <c r="E1983" s="292" t="s">
        <v>214</v>
      </c>
      <c r="F1983" s="405">
        <v>19009</v>
      </c>
      <c r="G1983" s="292" t="s">
        <v>213</v>
      </c>
      <c r="I1983" s="292" t="s">
        <v>49</v>
      </c>
      <c r="J1983" s="481" t="s">
        <v>1788</v>
      </c>
      <c r="K1983" s="481" t="s">
        <v>1790</v>
      </c>
      <c r="L1983" s="292" t="s">
        <v>213</v>
      </c>
    </row>
    <row r="1984" spans="1:12">
      <c r="A1984" s="292" t="s">
        <v>49</v>
      </c>
      <c r="B1984" s="405">
        <v>18610</v>
      </c>
      <c r="C1984" s="292" t="s">
        <v>213</v>
      </c>
      <c r="E1984" s="292" t="s">
        <v>214</v>
      </c>
      <c r="F1984" s="405">
        <v>19310</v>
      </c>
      <c r="G1984" s="292" t="s">
        <v>213</v>
      </c>
      <c r="I1984" s="292" t="s">
        <v>49</v>
      </c>
      <c r="J1984" s="481" t="s">
        <v>1791</v>
      </c>
      <c r="K1984" s="481" t="s">
        <v>1791</v>
      </c>
      <c r="L1984" s="292" t="s">
        <v>213</v>
      </c>
    </row>
    <row r="1985" spans="1:12">
      <c r="A1985" s="292" t="s">
        <v>49</v>
      </c>
      <c r="B1985" s="405">
        <v>18972</v>
      </c>
      <c r="C1985" s="292" t="s">
        <v>213</v>
      </c>
      <c r="E1985" s="292" t="s">
        <v>214</v>
      </c>
      <c r="F1985" s="405">
        <v>19330</v>
      </c>
      <c r="G1985" s="292" t="s">
        <v>213</v>
      </c>
      <c r="I1985" s="292" t="s">
        <v>49</v>
      </c>
      <c r="J1985" s="481" t="s">
        <v>2855</v>
      </c>
      <c r="K1985" s="481" t="s">
        <v>2855</v>
      </c>
      <c r="L1985" s="292" t="s">
        <v>213</v>
      </c>
    </row>
    <row r="1986" spans="1:12">
      <c r="A1986" s="292" t="s">
        <v>49</v>
      </c>
      <c r="B1986" s="405">
        <v>19547</v>
      </c>
      <c r="C1986" s="292" t="s">
        <v>213</v>
      </c>
      <c r="E1986" s="292" t="s">
        <v>214</v>
      </c>
      <c r="F1986" s="405">
        <v>19343</v>
      </c>
      <c r="G1986" s="292" t="s">
        <v>213</v>
      </c>
      <c r="I1986" s="292" t="s">
        <v>49</v>
      </c>
      <c r="J1986" s="481" t="s">
        <v>2856</v>
      </c>
      <c r="K1986" s="481" t="s">
        <v>2856</v>
      </c>
      <c r="L1986" s="292" t="s">
        <v>213</v>
      </c>
    </row>
    <row r="1987" spans="1:12">
      <c r="A1987" s="292" t="s">
        <v>49</v>
      </c>
      <c r="B1987" s="405">
        <v>20112</v>
      </c>
      <c r="C1987" s="292" t="s">
        <v>213</v>
      </c>
      <c r="E1987" s="292" t="s">
        <v>214</v>
      </c>
      <c r="F1987" s="405">
        <v>19344</v>
      </c>
      <c r="G1987" s="292" t="s">
        <v>213</v>
      </c>
      <c r="I1987" s="292" t="s">
        <v>49</v>
      </c>
      <c r="J1987" s="481" t="s">
        <v>1792</v>
      </c>
      <c r="K1987" s="481" t="s">
        <v>1794</v>
      </c>
      <c r="L1987" s="292" t="s">
        <v>213</v>
      </c>
    </row>
    <row r="1988" spans="1:12">
      <c r="A1988" s="292" t="s">
        <v>49</v>
      </c>
      <c r="B1988" s="405">
        <v>20637</v>
      </c>
      <c r="C1988" s="292" t="s">
        <v>213</v>
      </c>
      <c r="E1988" s="292" t="s">
        <v>214</v>
      </c>
      <c r="F1988" s="405">
        <v>19350</v>
      </c>
      <c r="G1988" s="292" t="s">
        <v>213</v>
      </c>
      <c r="I1988" s="292" t="s">
        <v>49</v>
      </c>
      <c r="J1988" s="481" t="s">
        <v>1795</v>
      </c>
      <c r="K1988" s="481" t="s">
        <v>1798</v>
      </c>
      <c r="L1988" s="292" t="s">
        <v>213</v>
      </c>
    </row>
    <row r="1989" spans="1:12">
      <c r="A1989" s="292" t="s">
        <v>49</v>
      </c>
      <c r="B1989" s="405">
        <v>20862</v>
      </c>
      <c r="C1989" s="292" t="s">
        <v>213</v>
      </c>
      <c r="E1989" s="292" t="s">
        <v>214</v>
      </c>
      <c r="F1989" s="405">
        <v>19362</v>
      </c>
      <c r="G1989" s="292" t="s">
        <v>213</v>
      </c>
      <c r="I1989" s="292" t="s">
        <v>49</v>
      </c>
      <c r="J1989" s="481" t="s">
        <v>1799</v>
      </c>
      <c r="K1989" s="481" t="s">
        <v>1801</v>
      </c>
      <c r="L1989" s="292" t="s">
        <v>213</v>
      </c>
    </row>
    <row r="1990" spans="1:12">
      <c r="A1990" s="292" t="s">
        <v>49</v>
      </c>
      <c r="B1990" s="405">
        <v>21542</v>
      </c>
      <c r="C1990" s="292" t="s">
        <v>213</v>
      </c>
      <c r="E1990" s="292" t="s">
        <v>214</v>
      </c>
      <c r="F1990" s="405">
        <v>19363</v>
      </c>
      <c r="G1990" s="292" t="s">
        <v>213</v>
      </c>
      <c r="I1990" s="292" t="s">
        <v>49</v>
      </c>
      <c r="J1990" s="481" t="s">
        <v>1802</v>
      </c>
      <c r="K1990" s="481" t="s">
        <v>1803</v>
      </c>
      <c r="L1990" s="292" t="s">
        <v>213</v>
      </c>
    </row>
    <row r="1991" spans="1:12">
      <c r="A1991" s="292" t="s">
        <v>49</v>
      </c>
      <c r="B1991" s="405">
        <v>21737</v>
      </c>
      <c r="C1991" s="292" t="s">
        <v>213</v>
      </c>
      <c r="E1991" s="292" t="s">
        <v>214</v>
      </c>
      <c r="F1991" s="405">
        <v>19390</v>
      </c>
      <c r="G1991" s="292" t="s">
        <v>213</v>
      </c>
      <c r="I1991" s="292" t="s">
        <v>49</v>
      </c>
      <c r="J1991" s="481" t="s">
        <v>1804</v>
      </c>
      <c r="K1991" s="481" t="s">
        <v>1806</v>
      </c>
      <c r="L1991" s="292" t="s">
        <v>213</v>
      </c>
    </row>
    <row r="1992" spans="1:12">
      <c r="A1992" s="292" t="s">
        <v>49</v>
      </c>
      <c r="B1992" s="405">
        <v>21921</v>
      </c>
      <c r="C1992" s="292" t="s">
        <v>213</v>
      </c>
      <c r="E1992" s="292" t="s">
        <v>214</v>
      </c>
      <c r="F1992" s="405">
        <v>19421</v>
      </c>
      <c r="G1992" s="292" t="s">
        <v>213</v>
      </c>
      <c r="I1992" s="292" t="s">
        <v>49</v>
      </c>
      <c r="J1992" s="481" t="s">
        <v>1807</v>
      </c>
      <c r="K1992" s="481" t="s">
        <v>1808</v>
      </c>
      <c r="L1992" s="292" t="s">
        <v>213</v>
      </c>
    </row>
    <row r="1993" spans="1:12">
      <c r="A1993" s="292" t="s">
        <v>49</v>
      </c>
      <c r="B1993" s="405">
        <v>22728</v>
      </c>
      <c r="C1993" s="292" t="s">
        <v>213</v>
      </c>
      <c r="E1993" s="292" t="s">
        <v>214</v>
      </c>
      <c r="F1993" s="405">
        <v>19425</v>
      </c>
      <c r="G1993" s="292" t="s">
        <v>213</v>
      </c>
      <c r="I1993" s="292" t="s">
        <v>49</v>
      </c>
      <c r="J1993" s="481" t="s">
        <v>1809</v>
      </c>
      <c r="K1993" s="481" t="s">
        <v>1809</v>
      </c>
      <c r="L1993" s="292" t="s">
        <v>213</v>
      </c>
    </row>
    <row r="1994" spans="1:12">
      <c r="A1994" s="292" t="s">
        <v>49</v>
      </c>
      <c r="B1994" s="405">
        <v>23102</v>
      </c>
      <c r="C1994" s="292" t="s">
        <v>213</v>
      </c>
      <c r="E1994" s="292" t="s">
        <v>214</v>
      </c>
      <c r="F1994" s="405">
        <v>19435</v>
      </c>
      <c r="G1994" s="292" t="s">
        <v>213</v>
      </c>
      <c r="I1994" s="292" t="s">
        <v>49</v>
      </c>
      <c r="J1994" s="481" t="s">
        <v>1810</v>
      </c>
      <c r="K1994" s="481" t="s">
        <v>1812</v>
      </c>
      <c r="L1994" s="292" t="s">
        <v>213</v>
      </c>
    </row>
    <row r="1995" spans="1:12">
      <c r="A1995" s="292" t="s">
        <v>49</v>
      </c>
      <c r="B1995" s="405">
        <v>23919</v>
      </c>
      <c r="C1995" s="292" t="s">
        <v>213</v>
      </c>
      <c r="E1995" s="292" t="s">
        <v>214</v>
      </c>
      <c r="F1995" s="405">
        <v>19451</v>
      </c>
      <c r="G1995" s="292" t="s">
        <v>213</v>
      </c>
      <c r="I1995" s="292" t="s">
        <v>49</v>
      </c>
      <c r="J1995" s="481" t="s">
        <v>1813</v>
      </c>
      <c r="K1995" s="481" t="s">
        <v>1813</v>
      </c>
      <c r="L1995" s="292" t="s">
        <v>213</v>
      </c>
    </row>
    <row r="1996" spans="1:12">
      <c r="A1996" s="292" t="s">
        <v>49</v>
      </c>
      <c r="B1996" s="405">
        <v>24354</v>
      </c>
      <c r="C1996" s="292" t="s">
        <v>213</v>
      </c>
      <c r="E1996" s="292" t="s">
        <v>214</v>
      </c>
      <c r="F1996" s="405">
        <v>19465</v>
      </c>
      <c r="G1996" s="292" t="s">
        <v>213</v>
      </c>
      <c r="I1996" s="292" t="s">
        <v>49</v>
      </c>
      <c r="J1996" s="481" t="s">
        <v>2857</v>
      </c>
      <c r="K1996" s="481" t="s">
        <v>1814</v>
      </c>
      <c r="L1996" s="292" t="s">
        <v>213</v>
      </c>
    </row>
    <row r="1997" spans="1:12">
      <c r="A1997" s="292" t="s">
        <v>49</v>
      </c>
      <c r="B1997" s="405">
        <v>18013</v>
      </c>
      <c r="C1997" s="292" t="s">
        <v>213</v>
      </c>
      <c r="E1997" s="292" t="s">
        <v>214</v>
      </c>
      <c r="F1997" s="405">
        <v>19470</v>
      </c>
      <c r="G1997" s="292" t="s">
        <v>213</v>
      </c>
      <c r="I1997" s="292" t="s">
        <v>49</v>
      </c>
      <c r="J1997" s="481" t="s">
        <v>1818</v>
      </c>
      <c r="K1997" s="481" t="s">
        <v>1818</v>
      </c>
      <c r="L1997" s="292" t="s">
        <v>213</v>
      </c>
    </row>
    <row r="1998" spans="1:12">
      <c r="A1998" s="292" t="s">
        <v>49</v>
      </c>
      <c r="B1998" s="405">
        <v>18320</v>
      </c>
      <c r="C1998" s="292" t="s">
        <v>213</v>
      </c>
      <c r="E1998" s="292" t="s">
        <v>214</v>
      </c>
      <c r="F1998" s="405">
        <v>19472</v>
      </c>
      <c r="G1998" s="292" t="s">
        <v>213</v>
      </c>
      <c r="I1998" s="292" t="s">
        <v>49</v>
      </c>
      <c r="J1998" s="481" t="s">
        <v>1819</v>
      </c>
      <c r="K1998" s="481" t="s">
        <v>1819</v>
      </c>
      <c r="L1998" s="292" t="s">
        <v>213</v>
      </c>
    </row>
    <row r="1999" spans="1:12">
      <c r="A1999" s="292" t="s">
        <v>49</v>
      </c>
      <c r="B1999" s="405">
        <v>18612</v>
      </c>
      <c r="C1999" s="292" t="s">
        <v>213</v>
      </c>
      <c r="E1999" s="292" t="s">
        <v>214</v>
      </c>
      <c r="F1999" s="405">
        <v>19474</v>
      </c>
      <c r="G1999" s="292" t="s">
        <v>213</v>
      </c>
      <c r="I1999" s="292" t="s">
        <v>49</v>
      </c>
      <c r="J1999" s="481" t="s">
        <v>2858</v>
      </c>
      <c r="K1999" s="481" t="s">
        <v>2858</v>
      </c>
      <c r="L1999" s="292" t="s">
        <v>213</v>
      </c>
    </row>
    <row r="2000" spans="1:12">
      <c r="A2000" s="292" t="s">
        <v>49</v>
      </c>
      <c r="B2000" s="405">
        <v>18981</v>
      </c>
      <c r="C2000" s="292" t="s">
        <v>213</v>
      </c>
      <c r="E2000" s="292" t="s">
        <v>214</v>
      </c>
      <c r="F2000" s="405">
        <v>19475</v>
      </c>
      <c r="G2000" s="292" t="s">
        <v>213</v>
      </c>
      <c r="I2000" s="292" t="s">
        <v>49</v>
      </c>
      <c r="J2000" s="481" t="s">
        <v>1820</v>
      </c>
      <c r="K2000" s="481" t="s">
        <v>1822</v>
      </c>
      <c r="L2000" s="292" t="s">
        <v>213</v>
      </c>
    </row>
    <row r="2001" spans="1:12">
      <c r="A2001" s="292" t="s">
        <v>49</v>
      </c>
      <c r="B2001" s="405">
        <v>19548</v>
      </c>
      <c r="C2001" s="292" t="s">
        <v>213</v>
      </c>
      <c r="E2001" s="292" t="s">
        <v>214</v>
      </c>
      <c r="F2001" s="405">
        <v>19481</v>
      </c>
      <c r="G2001" s="292" t="s">
        <v>213</v>
      </c>
      <c r="I2001" s="292" t="s">
        <v>49</v>
      </c>
      <c r="J2001" s="481" t="s">
        <v>2859</v>
      </c>
      <c r="K2001" s="481" t="s">
        <v>2859</v>
      </c>
      <c r="L2001" s="292" t="s">
        <v>213</v>
      </c>
    </row>
    <row r="2002" spans="1:12">
      <c r="A2002" s="292" t="s">
        <v>49</v>
      </c>
      <c r="B2002" s="405">
        <v>20119</v>
      </c>
      <c r="C2002" s="292" t="s">
        <v>213</v>
      </c>
      <c r="E2002" s="292" t="s">
        <v>214</v>
      </c>
      <c r="F2002" s="405">
        <v>19494</v>
      </c>
      <c r="G2002" s="292" t="s">
        <v>213</v>
      </c>
      <c r="I2002" s="292" t="s">
        <v>49</v>
      </c>
      <c r="J2002" s="481" t="s">
        <v>1823</v>
      </c>
      <c r="K2002" s="481" t="s">
        <v>1823</v>
      </c>
      <c r="L2002" s="292" t="s">
        <v>213</v>
      </c>
    </row>
    <row r="2003" spans="1:12">
      <c r="A2003" s="292" t="s">
        <v>49</v>
      </c>
      <c r="B2003" s="405">
        <v>20640</v>
      </c>
      <c r="C2003" s="292" t="s">
        <v>213</v>
      </c>
      <c r="E2003" s="292" t="s">
        <v>214</v>
      </c>
      <c r="F2003" s="405">
        <v>19504</v>
      </c>
      <c r="G2003" s="292" t="s">
        <v>213</v>
      </c>
      <c r="I2003" s="292" t="s">
        <v>49</v>
      </c>
      <c r="J2003" s="481" t="s">
        <v>1824</v>
      </c>
      <c r="K2003" s="481" t="s">
        <v>1824</v>
      </c>
      <c r="L2003" s="292" t="s">
        <v>213</v>
      </c>
    </row>
    <row r="2004" spans="1:12">
      <c r="A2004" s="292" t="s">
        <v>49</v>
      </c>
      <c r="B2004" s="405">
        <v>20872</v>
      </c>
      <c r="C2004" s="292" t="s">
        <v>213</v>
      </c>
      <c r="E2004" s="292" t="s">
        <v>214</v>
      </c>
      <c r="F2004" s="405">
        <v>19506</v>
      </c>
      <c r="G2004" s="292" t="s">
        <v>213</v>
      </c>
      <c r="I2004" s="292" t="s">
        <v>49</v>
      </c>
      <c r="J2004" s="481" t="s">
        <v>1826</v>
      </c>
      <c r="K2004" s="481" t="s">
        <v>1826</v>
      </c>
      <c r="L2004" s="292" t="s">
        <v>213</v>
      </c>
    </row>
    <row r="2005" spans="1:12">
      <c r="A2005" s="292" t="s">
        <v>49</v>
      </c>
      <c r="B2005" s="405">
        <v>21545</v>
      </c>
      <c r="C2005" s="292" t="s">
        <v>213</v>
      </c>
      <c r="E2005" s="292" t="s">
        <v>214</v>
      </c>
      <c r="F2005" s="405">
        <v>19508</v>
      </c>
      <c r="G2005" s="292" t="s">
        <v>213</v>
      </c>
      <c r="I2005" s="292" t="s">
        <v>49</v>
      </c>
      <c r="J2005" s="481" t="s">
        <v>2860</v>
      </c>
      <c r="K2005" s="481" t="s">
        <v>2860</v>
      </c>
      <c r="L2005" s="292" t="s">
        <v>213</v>
      </c>
    </row>
    <row r="2006" spans="1:12">
      <c r="A2006" s="292" t="s">
        <v>49</v>
      </c>
      <c r="B2006" s="405">
        <v>21738</v>
      </c>
      <c r="C2006" s="292" t="s">
        <v>213</v>
      </c>
      <c r="E2006" s="292" t="s">
        <v>214</v>
      </c>
      <c r="F2006" s="405">
        <v>19512</v>
      </c>
      <c r="G2006" s="292" t="s">
        <v>213</v>
      </c>
      <c r="I2006" s="292" t="s">
        <v>49</v>
      </c>
      <c r="J2006" s="481" t="s">
        <v>2861</v>
      </c>
      <c r="K2006" s="481" t="s">
        <v>2862</v>
      </c>
      <c r="L2006" s="292" t="s">
        <v>213</v>
      </c>
    </row>
    <row r="2007" spans="1:12">
      <c r="A2007" s="292" t="s">
        <v>49</v>
      </c>
      <c r="B2007" s="405">
        <v>21922</v>
      </c>
      <c r="C2007" s="292" t="s">
        <v>213</v>
      </c>
      <c r="E2007" s="292" t="s">
        <v>214</v>
      </c>
      <c r="F2007" s="405">
        <v>19518</v>
      </c>
      <c r="G2007" s="292" t="s">
        <v>213</v>
      </c>
      <c r="I2007" s="292" t="s">
        <v>49</v>
      </c>
      <c r="J2007" s="481" t="s">
        <v>1827</v>
      </c>
      <c r="K2007" s="481" t="s">
        <v>1828</v>
      </c>
      <c r="L2007" s="292" t="s">
        <v>213</v>
      </c>
    </row>
    <row r="2008" spans="1:12">
      <c r="A2008" s="292" t="s">
        <v>49</v>
      </c>
      <c r="B2008" s="405">
        <v>22731</v>
      </c>
      <c r="C2008" s="292" t="s">
        <v>213</v>
      </c>
      <c r="E2008" s="292" t="s">
        <v>214</v>
      </c>
      <c r="F2008" s="405">
        <v>19519</v>
      </c>
      <c r="G2008" s="292" t="s">
        <v>213</v>
      </c>
      <c r="I2008" s="292" t="s">
        <v>49</v>
      </c>
      <c r="J2008" s="481" t="s">
        <v>2863</v>
      </c>
      <c r="K2008" s="481" t="s">
        <v>2864</v>
      </c>
      <c r="L2008" s="292" t="s">
        <v>213</v>
      </c>
    </row>
    <row r="2009" spans="1:12">
      <c r="A2009" s="292" t="s">
        <v>49</v>
      </c>
      <c r="B2009" s="405">
        <v>23103</v>
      </c>
      <c r="C2009" s="292" t="s">
        <v>213</v>
      </c>
      <c r="E2009" s="292" t="s">
        <v>214</v>
      </c>
      <c r="F2009" s="405">
        <v>19522</v>
      </c>
      <c r="G2009" s="292" t="s">
        <v>213</v>
      </c>
      <c r="I2009" s="292" t="s">
        <v>49</v>
      </c>
      <c r="J2009" s="481" t="s">
        <v>2865</v>
      </c>
      <c r="K2009" s="481" t="s">
        <v>2866</v>
      </c>
      <c r="L2009" s="292" t="s">
        <v>213</v>
      </c>
    </row>
    <row r="2010" spans="1:12">
      <c r="A2010" s="292" t="s">
        <v>49</v>
      </c>
      <c r="B2010" s="405">
        <v>23939</v>
      </c>
      <c r="C2010" s="292" t="s">
        <v>213</v>
      </c>
      <c r="E2010" s="292" t="s">
        <v>214</v>
      </c>
      <c r="F2010" s="405">
        <v>19525</v>
      </c>
      <c r="G2010" s="292" t="s">
        <v>213</v>
      </c>
      <c r="I2010" s="292" t="s">
        <v>49</v>
      </c>
      <c r="J2010" s="481" t="s">
        <v>2867</v>
      </c>
      <c r="K2010" s="481" t="s">
        <v>1829</v>
      </c>
      <c r="L2010" s="292" t="s">
        <v>213</v>
      </c>
    </row>
    <row r="2011" spans="1:12">
      <c r="A2011" s="292" t="s">
        <v>49</v>
      </c>
      <c r="B2011" s="405">
        <v>24382</v>
      </c>
      <c r="C2011" s="292" t="s">
        <v>213</v>
      </c>
      <c r="E2011" s="292" t="s">
        <v>214</v>
      </c>
      <c r="F2011" s="405">
        <v>19526</v>
      </c>
      <c r="G2011" s="292" t="s">
        <v>213</v>
      </c>
      <c r="I2011" s="292" t="s">
        <v>49</v>
      </c>
      <c r="J2011" s="481" t="s">
        <v>1830</v>
      </c>
      <c r="K2011" s="481" t="s">
        <v>2868</v>
      </c>
      <c r="L2011" s="292" t="s">
        <v>213</v>
      </c>
    </row>
    <row r="2012" spans="1:12">
      <c r="A2012" s="292" t="s">
        <v>49</v>
      </c>
      <c r="B2012" s="405">
        <v>18038</v>
      </c>
      <c r="C2012" s="292" t="s">
        <v>213</v>
      </c>
      <c r="E2012" s="292" t="s">
        <v>214</v>
      </c>
      <c r="F2012" s="405">
        <v>19530</v>
      </c>
      <c r="G2012" s="292" t="s">
        <v>213</v>
      </c>
      <c r="I2012" s="292" t="s">
        <v>49</v>
      </c>
      <c r="J2012" s="481" t="s">
        <v>2869</v>
      </c>
      <c r="K2012" s="481" t="s">
        <v>2869</v>
      </c>
      <c r="L2012" s="292" t="s">
        <v>213</v>
      </c>
    </row>
    <row r="2013" spans="1:12">
      <c r="A2013" s="292" t="s">
        <v>49</v>
      </c>
      <c r="B2013" s="405">
        <v>18326</v>
      </c>
      <c r="C2013" s="292" t="s">
        <v>213</v>
      </c>
      <c r="E2013" s="292" t="s">
        <v>214</v>
      </c>
      <c r="F2013" s="405">
        <v>19534</v>
      </c>
      <c r="G2013" s="292" t="s">
        <v>213</v>
      </c>
      <c r="I2013" s="292" t="s">
        <v>49</v>
      </c>
      <c r="J2013" s="481" t="s">
        <v>2870</v>
      </c>
      <c r="K2013" s="481" t="s">
        <v>1837</v>
      </c>
      <c r="L2013" s="292" t="s">
        <v>213</v>
      </c>
    </row>
    <row r="2014" spans="1:12">
      <c r="A2014" s="292" t="s">
        <v>49</v>
      </c>
      <c r="B2014" s="405">
        <v>18615</v>
      </c>
      <c r="C2014" s="292" t="s">
        <v>213</v>
      </c>
      <c r="E2014" s="292" t="s">
        <v>214</v>
      </c>
      <c r="F2014" s="405">
        <v>19535</v>
      </c>
      <c r="G2014" s="292" t="s">
        <v>213</v>
      </c>
      <c r="I2014" s="292" t="s">
        <v>49</v>
      </c>
      <c r="J2014" s="481" t="s">
        <v>2871</v>
      </c>
      <c r="K2014" s="481" t="s">
        <v>2871</v>
      </c>
      <c r="L2014" s="292" t="s">
        <v>213</v>
      </c>
    </row>
    <row r="2015" spans="1:12">
      <c r="A2015" s="292" t="s">
        <v>49</v>
      </c>
      <c r="B2015" s="405">
        <v>18991</v>
      </c>
      <c r="C2015" s="292" t="s">
        <v>213</v>
      </c>
      <c r="E2015" s="292" t="s">
        <v>214</v>
      </c>
      <c r="F2015" s="405">
        <v>19536</v>
      </c>
      <c r="G2015" s="292" t="s">
        <v>213</v>
      </c>
      <c r="I2015" s="292" t="s">
        <v>49</v>
      </c>
      <c r="J2015" s="481" t="s">
        <v>2872</v>
      </c>
      <c r="K2015" s="481" t="s">
        <v>1839</v>
      </c>
      <c r="L2015" s="292" t="s">
        <v>213</v>
      </c>
    </row>
    <row r="2016" spans="1:12">
      <c r="A2016" s="292" t="s">
        <v>49</v>
      </c>
      <c r="B2016" s="405">
        <v>19549</v>
      </c>
      <c r="C2016" s="292" t="s">
        <v>213</v>
      </c>
      <c r="E2016" s="292" t="s">
        <v>214</v>
      </c>
      <c r="F2016" s="405">
        <v>19539</v>
      </c>
      <c r="G2016" s="292" t="s">
        <v>213</v>
      </c>
      <c r="I2016" s="292" t="s">
        <v>49</v>
      </c>
      <c r="J2016" s="481" t="s">
        <v>1841</v>
      </c>
      <c r="K2016" s="481" t="s">
        <v>2873</v>
      </c>
      <c r="L2016" s="292" t="s">
        <v>213</v>
      </c>
    </row>
    <row r="2017" spans="1:12">
      <c r="A2017" s="292" t="s">
        <v>49</v>
      </c>
      <c r="B2017" s="405">
        <v>20124</v>
      </c>
      <c r="C2017" s="292" t="s">
        <v>213</v>
      </c>
      <c r="E2017" s="292" t="s">
        <v>214</v>
      </c>
      <c r="F2017" s="405">
        <v>19540</v>
      </c>
      <c r="G2017" s="292" t="s">
        <v>213</v>
      </c>
      <c r="I2017" s="292" t="s">
        <v>49</v>
      </c>
      <c r="J2017" s="481" t="s">
        <v>2874</v>
      </c>
      <c r="K2017" s="481" t="s">
        <v>2874</v>
      </c>
      <c r="L2017" s="292" t="s">
        <v>213</v>
      </c>
    </row>
    <row r="2018" spans="1:12">
      <c r="A2018" s="292" t="s">
        <v>49</v>
      </c>
      <c r="B2018" s="405">
        <v>20643</v>
      </c>
      <c r="C2018" s="292" t="s">
        <v>213</v>
      </c>
      <c r="E2018" s="292" t="s">
        <v>214</v>
      </c>
      <c r="F2018" s="405">
        <v>19541</v>
      </c>
      <c r="G2018" s="292" t="s">
        <v>213</v>
      </c>
      <c r="I2018" s="292" t="s">
        <v>49</v>
      </c>
      <c r="J2018" s="481" t="s">
        <v>2875</v>
      </c>
      <c r="K2018" s="481" t="s">
        <v>2876</v>
      </c>
      <c r="L2018" s="292" t="s">
        <v>213</v>
      </c>
    </row>
    <row r="2019" spans="1:12">
      <c r="A2019" s="292" t="s">
        <v>49</v>
      </c>
      <c r="B2019" s="405">
        <v>20882</v>
      </c>
      <c r="C2019" s="292" t="s">
        <v>213</v>
      </c>
      <c r="E2019" s="292" t="s">
        <v>214</v>
      </c>
      <c r="F2019" s="405">
        <v>19543</v>
      </c>
      <c r="G2019" s="292" t="s">
        <v>213</v>
      </c>
      <c r="I2019" s="292" t="s">
        <v>49</v>
      </c>
      <c r="J2019" s="481" t="s">
        <v>2877</v>
      </c>
      <c r="K2019" s="481" t="s">
        <v>2877</v>
      </c>
      <c r="L2019" s="292" t="s">
        <v>213</v>
      </c>
    </row>
    <row r="2020" spans="1:12">
      <c r="A2020" s="292" t="s">
        <v>49</v>
      </c>
      <c r="B2020" s="405">
        <v>21550</v>
      </c>
      <c r="C2020" s="292" t="s">
        <v>213</v>
      </c>
      <c r="E2020" s="292" t="s">
        <v>214</v>
      </c>
      <c r="F2020" s="405">
        <v>19545</v>
      </c>
      <c r="G2020" s="292" t="s">
        <v>213</v>
      </c>
      <c r="I2020" s="292" t="s">
        <v>49</v>
      </c>
      <c r="J2020" s="481" t="s">
        <v>2878</v>
      </c>
      <c r="K2020" s="481" t="s">
        <v>2879</v>
      </c>
      <c r="L2020" s="292" t="s">
        <v>213</v>
      </c>
    </row>
    <row r="2021" spans="1:12">
      <c r="A2021" s="292" t="s">
        <v>49</v>
      </c>
      <c r="B2021" s="405">
        <v>21746</v>
      </c>
      <c r="C2021" s="292" t="s">
        <v>213</v>
      </c>
      <c r="E2021" s="292" t="s">
        <v>214</v>
      </c>
      <c r="F2021" s="405">
        <v>19547</v>
      </c>
      <c r="G2021" s="292" t="s">
        <v>213</v>
      </c>
      <c r="I2021" s="292" t="s">
        <v>49</v>
      </c>
      <c r="J2021" s="481" t="s">
        <v>2880</v>
      </c>
      <c r="K2021" s="481" t="s">
        <v>2880</v>
      </c>
      <c r="L2021" s="292" t="s">
        <v>213</v>
      </c>
    </row>
    <row r="2022" spans="1:12">
      <c r="A2022" s="292" t="s">
        <v>49</v>
      </c>
      <c r="B2022" s="405">
        <v>22037</v>
      </c>
      <c r="C2022" s="292" t="s">
        <v>213</v>
      </c>
      <c r="E2022" s="292" t="s">
        <v>214</v>
      </c>
      <c r="F2022" s="405">
        <v>19548</v>
      </c>
      <c r="G2022" s="292" t="s">
        <v>213</v>
      </c>
      <c r="I2022" s="292" t="s">
        <v>49</v>
      </c>
      <c r="J2022" s="481" t="s">
        <v>2881</v>
      </c>
      <c r="K2022" s="481" t="s">
        <v>1842</v>
      </c>
      <c r="L2022" s="292" t="s">
        <v>213</v>
      </c>
    </row>
    <row r="2023" spans="1:12">
      <c r="A2023" s="292" t="s">
        <v>49</v>
      </c>
      <c r="B2023" s="405">
        <v>22734</v>
      </c>
      <c r="C2023" s="292" t="s">
        <v>213</v>
      </c>
      <c r="E2023" s="292" t="s">
        <v>214</v>
      </c>
      <c r="F2023" s="405">
        <v>19549</v>
      </c>
      <c r="G2023" s="292" t="s">
        <v>213</v>
      </c>
      <c r="I2023" s="292" t="s">
        <v>49</v>
      </c>
      <c r="J2023" s="481" t="s">
        <v>1845</v>
      </c>
      <c r="K2023" s="481" t="s">
        <v>1846</v>
      </c>
      <c r="L2023" s="292" t="s">
        <v>213</v>
      </c>
    </row>
    <row r="2024" spans="1:12">
      <c r="A2024" s="292" t="s">
        <v>49</v>
      </c>
      <c r="B2024" s="405">
        <v>23120</v>
      </c>
      <c r="C2024" s="292" t="s">
        <v>213</v>
      </c>
      <c r="E2024" s="292" t="s">
        <v>214</v>
      </c>
      <c r="F2024" s="405">
        <v>19551</v>
      </c>
      <c r="G2024" s="292" t="s">
        <v>213</v>
      </c>
      <c r="I2024" s="292" t="s">
        <v>49</v>
      </c>
      <c r="J2024" s="481" t="s">
        <v>1849</v>
      </c>
      <c r="K2024" s="481" t="s">
        <v>1849</v>
      </c>
      <c r="L2024" s="292" t="s">
        <v>213</v>
      </c>
    </row>
    <row r="2025" spans="1:12">
      <c r="A2025" s="292" t="s">
        <v>49</v>
      </c>
      <c r="B2025" s="405">
        <v>23950</v>
      </c>
      <c r="C2025" s="292" t="s">
        <v>213</v>
      </c>
      <c r="E2025" s="292" t="s">
        <v>214</v>
      </c>
      <c r="F2025" s="405">
        <v>19554</v>
      </c>
      <c r="G2025" s="292" t="s">
        <v>213</v>
      </c>
      <c r="I2025" s="292" t="s">
        <v>49</v>
      </c>
      <c r="J2025" s="481" t="s">
        <v>2882</v>
      </c>
      <c r="K2025" s="481" t="s">
        <v>1851</v>
      </c>
      <c r="L2025" s="292" t="s">
        <v>213</v>
      </c>
    </row>
    <row r="2026" spans="1:12">
      <c r="A2026" s="292" t="s">
        <v>49</v>
      </c>
      <c r="B2026" s="405">
        <v>24412</v>
      </c>
      <c r="C2026" s="292" t="s">
        <v>213</v>
      </c>
      <c r="E2026" s="292" t="s">
        <v>214</v>
      </c>
      <c r="F2026" s="405">
        <v>19555</v>
      </c>
      <c r="G2026" s="292" t="s">
        <v>213</v>
      </c>
      <c r="I2026" s="292" t="s">
        <v>49</v>
      </c>
      <c r="J2026" s="481" t="s">
        <v>1852</v>
      </c>
      <c r="K2026" s="481" t="s">
        <v>1852</v>
      </c>
      <c r="L2026" s="292" t="s">
        <v>213</v>
      </c>
    </row>
    <row r="2027" spans="1:12">
      <c r="A2027" s="292" t="s">
        <v>49</v>
      </c>
      <c r="B2027" s="405">
        <v>18051</v>
      </c>
      <c r="C2027" s="292" t="s">
        <v>213</v>
      </c>
      <c r="E2027" s="292" t="s">
        <v>214</v>
      </c>
      <c r="F2027" s="405">
        <v>19564</v>
      </c>
      <c r="G2027" s="292" t="s">
        <v>213</v>
      </c>
      <c r="I2027" s="292" t="s">
        <v>49</v>
      </c>
      <c r="J2027" s="481" t="s">
        <v>2883</v>
      </c>
      <c r="K2027" s="481" t="s">
        <v>1856</v>
      </c>
      <c r="L2027" s="292" t="s">
        <v>213</v>
      </c>
    </row>
    <row r="2028" spans="1:12">
      <c r="A2028" s="292" t="s">
        <v>49</v>
      </c>
      <c r="B2028" s="405">
        <v>18328</v>
      </c>
      <c r="C2028" s="292" t="s">
        <v>213</v>
      </c>
      <c r="E2028" s="292" t="s">
        <v>214</v>
      </c>
      <c r="F2028" s="405">
        <v>19565</v>
      </c>
      <c r="G2028" s="292" t="s">
        <v>213</v>
      </c>
      <c r="I2028" s="292" t="s">
        <v>49</v>
      </c>
      <c r="J2028" s="481" t="s">
        <v>1857</v>
      </c>
      <c r="K2028" s="481" t="s">
        <v>2884</v>
      </c>
      <c r="L2028" s="292" t="s">
        <v>213</v>
      </c>
    </row>
    <row r="2029" spans="1:12">
      <c r="A2029" s="292" t="s">
        <v>49</v>
      </c>
      <c r="B2029" s="405">
        <v>18617</v>
      </c>
      <c r="C2029" s="292" t="s">
        <v>213</v>
      </c>
      <c r="E2029" s="292" t="s">
        <v>214</v>
      </c>
      <c r="F2029" s="405">
        <v>19567</v>
      </c>
      <c r="G2029" s="292" t="s">
        <v>213</v>
      </c>
      <c r="I2029" s="292" t="s">
        <v>49</v>
      </c>
      <c r="J2029" s="481" t="s">
        <v>2885</v>
      </c>
      <c r="K2029" s="481" t="s">
        <v>2886</v>
      </c>
      <c r="L2029" s="292" t="s">
        <v>213</v>
      </c>
    </row>
    <row r="2030" spans="1:12">
      <c r="A2030" s="292" t="s">
        <v>49</v>
      </c>
      <c r="B2030" s="405">
        <v>19009</v>
      </c>
      <c r="C2030" s="292" t="s">
        <v>213</v>
      </c>
      <c r="E2030" s="292" t="s">
        <v>214</v>
      </c>
      <c r="F2030" s="405">
        <v>19640</v>
      </c>
      <c r="G2030" s="292" t="s">
        <v>213</v>
      </c>
      <c r="I2030" s="292" t="s">
        <v>49</v>
      </c>
      <c r="J2030" s="481" t="s">
        <v>1860</v>
      </c>
      <c r="K2030" s="481" t="s">
        <v>1861</v>
      </c>
      <c r="L2030" s="292" t="s">
        <v>213</v>
      </c>
    </row>
    <row r="2031" spans="1:12">
      <c r="A2031" s="292" t="s">
        <v>49</v>
      </c>
      <c r="B2031" s="405">
        <v>19551</v>
      </c>
      <c r="C2031" s="292" t="s">
        <v>213</v>
      </c>
      <c r="E2031" s="292" t="s">
        <v>214</v>
      </c>
      <c r="F2031" s="405">
        <v>19706</v>
      </c>
      <c r="G2031" s="292" t="s">
        <v>213</v>
      </c>
      <c r="I2031" s="292" t="s">
        <v>49</v>
      </c>
      <c r="J2031" s="481" t="s">
        <v>1862</v>
      </c>
      <c r="K2031" s="481" t="s">
        <v>2887</v>
      </c>
      <c r="L2031" s="292" t="s">
        <v>213</v>
      </c>
    </row>
    <row r="2032" spans="1:12">
      <c r="A2032" s="292" t="s">
        <v>49</v>
      </c>
      <c r="B2032" s="405">
        <v>20129</v>
      </c>
      <c r="C2032" s="292" t="s">
        <v>213</v>
      </c>
      <c r="E2032" s="292" t="s">
        <v>214</v>
      </c>
      <c r="F2032" s="405">
        <v>19716</v>
      </c>
      <c r="G2032" s="292" t="s">
        <v>213</v>
      </c>
      <c r="I2032" s="292" t="s">
        <v>49</v>
      </c>
      <c r="J2032" s="481" t="s">
        <v>2888</v>
      </c>
      <c r="K2032" s="481" t="s">
        <v>2888</v>
      </c>
      <c r="L2032" s="292" t="s">
        <v>213</v>
      </c>
    </row>
    <row r="2033" spans="1:12">
      <c r="A2033" s="292" t="s">
        <v>49</v>
      </c>
      <c r="B2033" s="405">
        <v>20646</v>
      </c>
      <c r="C2033" s="292" t="s">
        <v>213</v>
      </c>
      <c r="E2033" s="292" t="s">
        <v>214</v>
      </c>
      <c r="F2033" s="405">
        <v>19730</v>
      </c>
      <c r="G2033" s="292" t="s">
        <v>213</v>
      </c>
      <c r="I2033" s="292" t="s">
        <v>49</v>
      </c>
      <c r="J2033" s="481" t="s">
        <v>2889</v>
      </c>
      <c r="K2033" s="481" t="s">
        <v>2889</v>
      </c>
      <c r="L2033" s="292" t="s">
        <v>213</v>
      </c>
    </row>
    <row r="2034" spans="1:12">
      <c r="A2034" s="292" t="s">
        <v>49</v>
      </c>
      <c r="B2034" s="405">
        <v>20993</v>
      </c>
      <c r="C2034" s="292" t="s">
        <v>213</v>
      </c>
      <c r="E2034" s="292" t="s">
        <v>214</v>
      </c>
      <c r="F2034" s="405">
        <v>19734</v>
      </c>
      <c r="G2034" s="292" t="s">
        <v>213</v>
      </c>
      <c r="I2034" s="292" t="s">
        <v>49</v>
      </c>
      <c r="J2034" s="481" t="s">
        <v>2890</v>
      </c>
      <c r="K2034" s="481" t="s">
        <v>1866</v>
      </c>
      <c r="L2034" s="292" t="s">
        <v>213</v>
      </c>
    </row>
    <row r="2035" spans="1:12">
      <c r="A2035" s="292" t="s">
        <v>49</v>
      </c>
      <c r="B2035" s="405">
        <v>21556</v>
      </c>
      <c r="C2035" s="292" t="s">
        <v>213</v>
      </c>
      <c r="E2035" s="292" t="s">
        <v>214</v>
      </c>
      <c r="F2035" s="405">
        <v>19735</v>
      </c>
      <c r="G2035" s="292" t="s">
        <v>213</v>
      </c>
      <c r="I2035" s="292" t="s">
        <v>49</v>
      </c>
      <c r="J2035" s="481" t="s">
        <v>2891</v>
      </c>
      <c r="K2035" s="481" t="s">
        <v>1867</v>
      </c>
      <c r="L2035" s="292" t="s">
        <v>213</v>
      </c>
    </row>
    <row r="2036" spans="1:12">
      <c r="A2036" s="292" t="s">
        <v>49</v>
      </c>
      <c r="B2036" s="405">
        <v>21754</v>
      </c>
      <c r="C2036" s="292" t="s">
        <v>213</v>
      </c>
      <c r="E2036" s="292" t="s">
        <v>214</v>
      </c>
      <c r="F2036" s="405">
        <v>19930</v>
      </c>
      <c r="G2036" s="292" t="s">
        <v>213</v>
      </c>
      <c r="I2036" s="292" t="s">
        <v>49</v>
      </c>
      <c r="J2036" s="481" t="s">
        <v>1868</v>
      </c>
      <c r="K2036" s="481" t="s">
        <v>1872</v>
      </c>
      <c r="L2036" s="292" t="s">
        <v>213</v>
      </c>
    </row>
    <row r="2037" spans="1:12">
      <c r="A2037" s="292" t="s">
        <v>49</v>
      </c>
      <c r="B2037" s="405">
        <v>22039</v>
      </c>
      <c r="C2037" s="292" t="s">
        <v>213</v>
      </c>
      <c r="E2037" s="292" t="s">
        <v>214</v>
      </c>
      <c r="F2037" s="405">
        <v>19931</v>
      </c>
      <c r="G2037" s="292" t="s">
        <v>213</v>
      </c>
      <c r="I2037" s="292" t="s">
        <v>49</v>
      </c>
      <c r="J2037" s="481" t="s">
        <v>2892</v>
      </c>
      <c r="K2037" s="481" t="s">
        <v>1875</v>
      </c>
      <c r="L2037" s="292" t="s">
        <v>213</v>
      </c>
    </row>
    <row r="2038" spans="1:12">
      <c r="A2038" s="292" t="s">
        <v>49</v>
      </c>
      <c r="B2038" s="405">
        <v>22742</v>
      </c>
      <c r="C2038" s="292" t="s">
        <v>213</v>
      </c>
      <c r="E2038" s="292" t="s">
        <v>214</v>
      </c>
      <c r="F2038" s="405">
        <v>19933</v>
      </c>
      <c r="G2038" s="292" t="s">
        <v>213</v>
      </c>
      <c r="I2038" s="292" t="s">
        <v>49</v>
      </c>
      <c r="J2038" s="481" t="s">
        <v>1876</v>
      </c>
      <c r="K2038" s="481" t="s">
        <v>2893</v>
      </c>
      <c r="L2038" s="292" t="s">
        <v>213</v>
      </c>
    </row>
    <row r="2039" spans="1:12">
      <c r="A2039" s="292" t="s">
        <v>49</v>
      </c>
      <c r="B2039" s="405">
        <v>23124</v>
      </c>
      <c r="C2039" s="292" t="s">
        <v>213</v>
      </c>
      <c r="E2039" s="292" t="s">
        <v>214</v>
      </c>
      <c r="F2039" s="405">
        <v>19934</v>
      </c>
      <c r="G2039" s="292" t="s">
        <v>213</v>
      </c>
      <c r="I2039" s="292" t="s">
        <v>49</v>
      </c>
      <c r="J2039" s="481" t="s">
        <v>2894</v>
      </c>
      <c r="K2039" s="481" t="s">
        <v>1878</v>
      </c>
      <c r="L2039" s="292" t="s">
        <v>213</v>
      </c>
    </row>
    <row r="2040" spans="1:12">
      <c r="A2040" s="292" t="s">
        <v>49</v>
      </c>
      <c r="B2040" s="405">
        <v>23955</v>
      </c>
      <c r="C2040" s="292" t="s">
        <v>213</v>
      </c>
      <c r="E2040" s="292" t="s">
        <v>214</v>
      </c>
      <c r="F2040" s="405">
        <v>19938</v>
      </c>
      <c r="G2040" s="292" t="s">
        <v>213</v>
      </c>
      <c r="I2040" s="292" t="s">
        <v>49</v>
      </c>
      <c r="J2040" s="481" t="s">
        <v>1879</v>
      </c>
      <c r="K2040" s="481" t="s">
        <v>1879</v>
      </c>
      <c r="L2040" s="292" t="s">
        <v>213</v>
      </c>
    </row>
    <row r="2041" spans="1:12">
      <c r="A2041" s="292" t="s">
        <v>49</v>
      </c>
      <c r="B2041" s="405">
        <v>24415</v>
      </c>
      <c r="C2041" s="292" t="s">
        <v>213</v>
      </c>
      <c r="E2041" s="292" t="s">
        <v>214</v>
      </c>
      <c r="F2041" s="405">
        <v>19939</v>
      </c>
      <c r="G2041" s="292" t="s">
        <v>213</v>
      </c>
      <c r="I2041" s="292" t="s">
        <v>49</v>
      </c>
      <c r="J2041" s="481" t="s">
        <v>2895</v>
      </c>
      <c r="K2041" s="481" t="s">
        <v>2896</v>
      </c>
      <c r="L2041" s="292" t="s">
        <v>213</v>
      </c>
    </row>
    <row r="2042" spans="1:12">
      <c r="A2042" s="292" t="s">
        <v>49</v>
      </c>
      <c r="B2042" s="405">
        <v>18053</v>
      </c>
      <c r="C2042" s="292" t="s">
        <v>213</v>
      </c>
      <c r="E2042" s="292" t="s">
        <v>214</v>
      </c>
      <c r="F2042" s="405">
        <v>19940</v>
      </c>
      <c r="G2042" s="292" t="s">
        <v>213</v>
      </c>
      <c r="I2042" s="292" t="s">
        <v>49</v>
      </c>
      <c r="J2042" s="481" t="s">
        <v>1880</v>
      </c>
      <c r="K2042" s="481" t="s">
        <v>1880</v>
      </c>
      <c r="L2042" s="292" t="s">
        <v>213</v>
      </c>
    </row>
    <row r="2043" spans="1:12">
      <c r="A2043" s="292" t="s">
        <v>49</v>
      </c>
      <c r="B2043" s="405">
        <v>18330</v>
      </c>
      <c r="C2043" s="292" t="s">
        <v>213</v>
      </c>
      <c r="E2043" s="292" t="s">
        <v>214</v>
      </c>
      <c r="F2043" s="405">
        <v>19941</v>
      </c>
      <c r="G2043" s="292" t="s">
        <v>213</v>
      </c>
      <c r="I2043" s="292" t="s">
        <v>49</v>
      </c>
      <c r="J2043" s="481" t="s">
        <v>2897</v>
      </c>
      <c r="K2043" s="481" t="s">
        <v>2898</v>
      </c>
      <c r="L2043" s="292" t="s">
        <v>213</v>
      </c>
    </row>
    <row r="2044" spans="1:12">
      <c r="A2044" s="292" t="s">
        <v>49</v>
      </c>
      <c r="B2044" s="405">
        <v>18618</v>
      </c>
      <c r="C2044" s="292" t="s">
        <v>213</v>
      </c>
      <c r="E2044" s="292" t="s">
        <v>214</v>
      </c>
      <c r="F2044" s="405">
        <v>19943</v>
      </c>
      <c r="G2044" s="292" t="s">
        <v>213</v>
      </c>
      <c r="I2044" s="292" t="s">
        <v>49</v>
      </c>
      <c r="J2044" s="481" t="s">
        <v>1883</v>
      </c>
      <c r="K2044" s="481" t="s">
        <v>1883</v>
      </c>
      <c r="L2044" s="292" t="s">
        <v>213</v>
      </c>
    </row>
    <row r="2045" spans="1:12">
      <c r="A2045" s="292" t="s">
        <v>49</v>
      </c>
      <c r="B2045" s="405">
        <v>19310</v>
      </c>
      <c r="C2045" s="292" t="s">
        <v>213</v>
      </c>
      <c r="E2045" s="292" t="s">
        <v>214</v>
      </c>
      <c r="F2045" s="405">
        <v>19944</v>
      </c>
      <c r="G2045" s="292" t="s">
        <v>213</v>
      </c>
      <c r="I2045" s="292" t="s">
        <v>49</v>
      </c>
      <c r="J2045" s="481" t="s">
        <v>1884</v>
      </c>
      <c r="K2045" s="481" t="s">
        <v>2899</v>
      </c>
      <c r="L2045" s="292" t="s">
        <v>213</v>
      </c>
    </row>
    <row r="2046" spans="1:12">
      <c r="A2046" s="292" t="s">
        <v>49</v>
      </c>
      <c r="B2046" s="405">
        <v>19554</v>
      </c>
      <c r="C2046" s="292" t="s">
        <v>213</v>
      </c>
      <c r="E2046" s="292" t="s">
        <v>214</v>
      </c>
      <c r="F2046" s="405">
        <v>19945</v>
      </c>
      <c r="G2046" s="292" t="s">
        <v>213</v>
      </c>
      <c r="I2046" s="292" t="s">
        <v>49</v>
      </c>
      <c r="J2046" s="481" t="s">
        <v>1886</v>
      </c>
      <c r="K2046" s="481" t="s">
        <v>2900</v>
      </c>
      <c r="L2046" s="292" t="s">
        <v>213</v>
      </c>
    </row>
    <row r="2047" spans="1:12">
      <c r="A2047" s="292" t="s">
        <v>49</v>
      </c>
      <c r="B2047" s="405">
        <v>20131</v>
      </c>
      <c r="C2047" s="292" t="s">
        <v>213</v>
      </c>
      <c r="E2047" s="292" t="s">
        <v>214</v>
      </c>
      <c r="F2047" s="405">
        <v>19946</v>
      </c>
      <c r="G2047" s="292" t="s">
        <v>213</v>
      </c>
      <c r="I2047" s="292" t="s">
        <v>49</v>
      </c>
      <c r="J2047" s="481" t="s">
        <v>2901</v>
      </c>
      <c r="K2047" s="481" t="s">
        <v>2901</v>
      </c>
      <c r="L2047" s="292" t="s">
        <v>213</v>
      </c>
    </row>
    <row r="2048" spans="1:12">
      <c r="A2048" s="292" t="s">
        <v>49</v>
      </c>
      <c r="B2048" s="405">
        <v>20650</v>
      </c>
      <c r="C2048" s="292" t="s">
        <v>213</v>
      </c>
      <c r="E2048" s="292" t="s">
        <v>214</v>
      </c>
      <c r="F2048" s="405">
        <v>19947</v>
      </c>
      <c r="G2048" s="292" t="s">
        <v>213</v>
      </c>
      <c r="I2048" s="292" t="s">
        <v>49</v>
      </c>
      <c r="J2048" s="481" t="s">
        <v>2902</v>
      </c>
      <c r="K2048" s="481" t="s">
        <v>2902</v>
      </c>
      <c r="L2048" s="292" t="s">
        <v>213</v>
      </c>
    </row>
    <row r="2049" spans="1:12">
      <c r="A2049" s="292" t="s">
        <v>49</v>
      </c>
      <c r="B2049" s="405">
        <v>21005</v>
      </c>
      <c r="C2049" s="292" t="s">
        <v>213</v>
      </c>
      <c r="E2049" s="292" t="s">
        <v>214</v>
      </c>
      <c r="F2049" s="405">
        <v>19950</v>
      </c>
      <c r="G2049" s="292" t="s">
        <v>213</v>
      </c>
      <c r="I2049" s="292" t="s">
        <v>49</v>
      </c>
      <c r="J2049" s="481" t="s">
        <v>2903</v>
      </c>
      <c r="K2049" s="481" t="s">
        <v>2903</v>
      </c>
      <c r="L2049" s="292" t="s">
        <v>213</v>
      </c>
    </row>
    <row r="2050" spans="1:12">
      <c r="A2050" s="292" t="s">
        <v>49</v>
      </c>
      <c r="B2050" s="405">
        <v>21562</v>
      </c>
      <c r="C2050" s="292" t="s">
        <v>213</v>
      </c>
      <c r="E2050" s="292" t="s">
        <v>214</v>
      </c>
      <c r="F2050" s="405">
        <v>19951</v>
      </c>
      <c r="G2050" s="292" t="s">
        <v>213</v>
      </c>
      <c r="I2050" s="292" t="s">
        <v>49</v>
      </c>
      <c r="J2050" s="481" t="s">
        <v>2904</v>
      </c>
      <c r="K2050" s="481" t="s">
        <v>1887</v>
      </c>
      <c r="L2050" s="292" t="s">
        <v>213</v>
      </c>
    </row>
    <row r="2051" spans="1:12">
      <c r="A2051" s="292" t="s">
        <v>49</v>
      </c>
      <c r="B2051" s="405">
        <v>21755</v>
      </c>
      <c r="C2051" s="292" t="s">
        <v>213</v>
      </c>
      <c r="E2051" s="292" t="s">
        <v>214</v>
      </c>
      <c r="F2051" s="405">
        <v>19952</v>
      </c>
      <c r="G2051" s="292" t="s">
        <v>213</v>
      </c>
      <c r="I2051" s="292" t="s">
        <v>49</v>
      </c>
      <c r="J2051" s="481" t="s">
        <v>1888</v>
      </c>
      <c r="K2051" s="481" t="s">
        <v>1889</v>
      </c>
      <c r="L2051" s="292" t="s">
        <v>213</v>
      </c>
    </row>
    <row r="2052" spans="1:12">
      <c r="A2052" s="292" t="s">
        <v>49</v>
      </c>
      <c r="B2052" s="405">
        <v>22066</v>
      </c>
      <c r="C2052" s="292" t="s">
        <v>213</v>
      </c>
      <c r="E2052" s="292" t="s">
        <v>214</v>
      </c>
      <c r="F2052" s="405">
        <v>19954</v>
      </c>
      <c r="G2052" s="292" t="s">
        <v>213</v>
      </c>
      <c r="I2052" s="292" t="s">
        <v>49</v>
      </c>
      <c r="J2052" s="481" t="s">
        <v>1892</v>
      </c>
      <c r="K2052" s="481" t="s">
        <v>1892</v>
      </c>
      <c r="L2052" s="292" t="s">
        <v>213</v>
      </c>
    </row>
    <row r="2053" spans="1:12">
      <c r="A2053" s="292" t="s">
        <v>49</v>
      </c>
      <c r="B2053" s="405">
        <v>22748</v>
      </c>
      <c r="C2053" s="292" t="s">
        <v>213</v>
      </c>
      <c r="E2053" s="292" t="s">
        <v>214</v>
      </c>
      <c r="F2053" s="405">
        <v>19956</v>
      </c>
      <c r="G2053" s="292" t="s">
        <v>213</v>
      </c>
      <c r="I2053" s="292" t="s">
        <v>49</v>
      </c>
      <c r="J2053" s="481" t="s">
        <v>2905</v>
      </c>
      <c r="K2053" s="481" t="s">
        <v>2906</v>
      </c>
      <c r="L2053" s="292" t="s">
        <v>213</v>
      </c>
    </row>
    <row r="2054" spans="1:12">
      <c r="A2054" s="292" t="s">
        <v>49</v>
      </c>
      <c r="B2054" s="405">
        <v>23125</v>
      </c>
      <c r="C2054" s="292" t="s">
        <v>213</v>
      </c>
      <c r="E2054" s="292" t="s">
        <v>214</v>
      </c>
      <c r="F2054" s="405">
        <v>19960</v>
      </c>
      <c r="G2054" s="292" t="s">
        <v>213</v>
      </c>
      <c r="I2054" s="292" t="s">
        <v>49</v>
      </c>
      <c r="J2054" s="481" t="s">
        <v>2907</v>
      </c>
      <c r="K2054" s="481" t="s">
        <v>2908</v>
      </c>
      <c r="L2054" s="292" t="s">
        <v>213</v>
      </c>
    </row>
    <row r="2055" spans="1:12">
      <c r="A2055" s="292" t="s">
        <v>49</v>
      </c>
      <c r="B2055" s="405">
        <v>23970</v>
      </c>
      <c r="C2055" s="292" t="s">
        <v>213</v>
      </c>
      <c r="E2055" s="292" t="s">
        <v>214</v>
      </c>
      <c r="F2055" s="405">
        <v>19962</v>
      </c>
      <c r="G2055" s="292" t="s">
        <v>213</v>
      </c>
      <c r="I2055" s="292" t="s">
        <v>49</v>
      </c>
      <c r="J2055" s="481" t="s">
        <v>2909</v>
      </c>
      <c r="K2055" s="481" t="s">
        <v>2909</v>
      </c>
      <c r="L2055" s="292" t="s">
        <v>213</v>
      </c>
    </row>
    <row r="2056" spans="1:12">
      <c r="A2056" s="292" t="s">
        <v>49</v>
      </c>
      <c r="B2056" s="405">
        <v>24416</v>
      </c>
      <c r="C2056" s="292" t="s">
        <v>213</v>
      </c>
      <c r="E2056" s="292" t="s">
        <v>214</v>
      </c>
      <c r="F2056" s="405">
        <v>19963</v>
      </c>
      <c r="G2056" s="292" t="s">
        <v>213</v>
      </c>
      <c r="I2056" s="292" t="s">
        <v>49</v>
      </c>
      <c r="J2056" s="481" t="s">
        <v>2910</v>
      </c>
      <c r="K2056" s="481" t="s">
        <v>2911</v>
      </c>
      <c r="L2056" s="292" t="s">
        <v>213</v>
      </c>
    </row>
    <row r="2057" spans="1:12">
      <c r="A2057" s="292" t="s">
        <v>49</v>
      </c>
      <c r="B2057" s="405">
        <v>18054</v>
      </c>
      <c r="C2057" s="292" t="s">
        <v>213</v>
      </c>
      <c r="E2057" s="292" t="s">
        <v>214</v>
      </c>
      <c r="F2057" s="405">
        <v>19968</v>
      </c>
      <c r="G2057" s="292" t="s">
        <v>213</v>
      </c>
      <c r="I2057" s="292" t="s">
        <v>49</v>
      </c>
      <c r="J2057" s="481" t="s">
        <v>2912</v>
      </c>
      <c r="K2057" s="481" t="s">
        <v>2913</v>
      </c>
      <c r="L2057" s="292" t="s">
        <v>213</v>
      </c>
    </row>
    <row r="2058" spans="1:12">
      <c r="A2058" s="292" t="s">
        <v>49</v>
      </c>
      <c r="B2058" s="405">
        <v>18331</v>
      </c>
      <c r="C2058" s="292" t="s">
        <v>213</v>
      </c>
      <c r="E2058" s="292" t="s">
        <v>214</v>
      </c>
      <c r="F2058" s="405">
        <v>19977</v>
      </c>
      <c r="G2058" s="292" t="s">
        <v>213</v>
      </c>
      <c r="I2058" s="292" t="s">
        <v>49</v>
      </c>
      <c r="J2058" s="481" t="s">
        <v>1893</v>
      </c>
      <c r="K2058" s="481" t="s">
        <v>1893</v>
      </c>
      <c r="L2058" s="292" t="s">
        <v>213</v>
      </c>
    </row>
    <row r="2059" spans="1:12">
      <c r="A2059" s="292" t="s">
        <v>49</v>
      </c>
      <c r="B2059" s="405">
        <v>18621</v>
      </c>
      <c r="C2059" s="292" t="s">
        <v>213</v>
      </c>
      <c r="E2059" s="292" t="s">
        <v>214</v>
      </c>
      <c r="F2059" s="405">
        <v>19979</v>
      </c>
      <c r="G2059" s="292" t="s">
        <v>213</v>
      </c>
      <c r="I2059" s="292" t="s">
        <v>49</v>
      </c>
      <c r="J2059" s="481" t="s">
        <v>2914</v>
      </c>
      <c r="K2059" s="481" t="s">
        <v>2914</v>
      </c>
      <c r="L2059" s="292" t="s">
        <v>213</v>
      </c>
    </row>
    <row r="2060" spans="1:12">
      <c r="A2060" s="292" t="s">
        <v>49</v>
      </c>
      <c r="B2060" s="405">
        <v>19330</v>
      </c>
      <c r="C2060" s="292" t="s">
        <v>213</v>
      </c>
      <c r="E2060" s="292" t="s">
        <v>214</v>
      </c>
      <c r="F2060" s="405">
        <v>20106</v>
      </c>
      <c r="G2060" s="292" t="s">
        <v>213</v>
      </c>
      <c r="I2060" s="292" t="s">
        <v>49</v>
      </c>
      <c r="J2060" s="481" t="s">
        <v>1894</v>
      </c>
      <c r="K2060" s="481" t="s">
        <v>1897</v>
      </c>
      <c r="L2060" s="292" t="s">
        <v>213</v>
      </c>
    </row>
    <row r="2061" spans="1:12">
      <c r="A2061" s="292" t="s">
        <v>49</v>
      </c>
      <c r="B2061" s="405">
        <v>19555</v>
      </c>
      <c r="C2061" s="292" t="s">
        <v>213</v>
      </c>
      <c r="E2061" s="292" t="s">
        <v>214</v>
      </c>
      <c r="F2061" s="405">
        <v>20107</v>
      </c>
      <c r="G2061" s="292" t="s">
        <v>213</v>
      </c>
      <c r="I2061" s="292" t="s">
        <v>49</v>
      </c>
      <c r="J2061" s="481" t="s">
        <v>2915</v>
      </c>
      <c r="K2061" s="481" t="s">
        <v>1909</v>
      </c>
      <c r="L2061" s="292" t="s">
        <v>213</v>
      </c>
    </row>
    <row r="2062" spans="1:12">
      <c r="A2062" s="292" t="s">
        <v>49</v>
      </c>
      <c r="B2062" s="405">
        <v>20132</v>
      </c>
      <c r="C2062" s="292" t="s">
        <v>213</v>
      </c>
      <c r="E2062" s="292" t="s">
        <v>214</v>
      </c>
      <c r="F2062" s="405">
        <v>20112</v>
      </c>
      <c r="G2062" s="292" t="s">
        <v>213</v>
      </c>
      <c r="I2062" s="292" t="s">
        <v>49</v>
      </c>
      <c r="J2062" s="481" t="s">
        <v>1910</v>
      </c>
      <c r="K2062" s="481" t="s">
        <v>1910</v>
      </c>
      <c r="L2062" s="292" t="s">
        <v>213</v>
      </c>
    </row>
    <row r="2063" spans="1:12">
      <c r="A2063" s="292" t="s">
        <v>49</v>
      </c>
      <c r="B2063" s="405">
        <v>20653</v>
      </c>
      <c r="C2063" s="292" t="s">
        <v>213</v>
      </c>
      <c r="E2063" s="292" t="s">
        <v>214</v>
      </c>
      <c r="F2063" s="405">
        <v>20119</v>
      </c>
      <c r="G2063" s="292" t="s">
        <v>213</v>
      </c>
      <c r="I2063" s="292" t="s">
        <v>49</v>
      </c>
      <c r="J2063" s="481" t="s">
        <v>2916</v>
      </c>
      <c r="K2063" s="481" t="s">
        <v>2917</v>
      </c>
      <c r="L2063" s="292" t="s">
        <v>213</v>
      </c>
    </row>
    <row r="2064" spans="1:12">
      <c r="A2064" s="292" t="s">
        <v>49</v>
      </c>
      <c r="B2064" s="405">
        <v>21010</v>
      </c>
      <c r="C2064" s="292" t="s">
        <v>213</v>
      </c>
      <c r="E2064" s="292" t="s">
        <v>214</v>
      </c>
      <c r="F2064" s="405">
        <v>20124</v>
      </c>
      <c r="G2064" s="292" t="s">
        <v>213</v>
      </c>
      <c r="I2064" s="292" t="s">
        <v>49</v>
      </c>
      <c r="J2064" s="481" t="s">
        <v>2918</v>
      </c>
      <c r="K2064" s="481" t="s">
        <v>1913</v>
      </c>
      <c r="L2064" s="292" t="s">
        <v>213</v>
      </c>
    </row>
    <row r="2065" spans="1:12">
      <c r="A2065" s="292" t="s">
        <v>49</v>
      </c>
      <c r="B2065" s="405">
        <v>21601</v>
      </c>
      <c r="C2065" s="292" t="s">
        <v>213</v>
      </c>
      <c r="E2065" s="292" t="s">
        <v>214</v>
      </c>
      <c r="F2065" s="405">
        <v>20129</v>
      </c>
      <c r="G2065" s="292" t="s">
        <v>213</v>
      </c>
      <c r="I2065" s="292" t="s">
        <v>49</v>
      </c>
      <c r="J2065" s="481" t="s">
        <v>2919</v>
      </c>
      <c r="K2065" s="481" t="s">
        <v>2920</v>
      </c>
      <c r="L2065" s="292" t="s">
        <v>213</v>
      </c>
    </row>
    <row r="2066" spans="1:12">
      <c r="A2066" s="292" t="s">
        <v>49</v>
      </c>
      <c r="B2066" s="405">
        <v>21756</v>
      </c>
      <c r="C2066" s="292" t="s">
        <v>213</v>
      </c>
      <c r="E2066" s="292" t="s">
        <v>214</v>
      </c>
      <c r="F2066" s="405">
        <v>20131</v>
      </c>
      <c r="G2066" s="292" t="s">
        <v>213</v>
      </c>
      <c r="I2066" s="292" t="s">
        <v>49</v>
      </c>
      <c r="J2066" s="481" t="s">
        <v>1916</v>
      </c>
      <c r="K2066" s="481" t="s">
        <v>1916</v>
      </c>
      <c r="L2066" s="292" t="s">
        <v>213</v>
      </c>
    </row>
    <row r="2067" spans="1:12">
      <c r="A2067" s="292" t="s">
        <v>49</v>
      </c>
      <c r="B2067" s="405">
        <v>22134</v>
      </c>
      <c r="C2067" s="292" t="s">
        <v>213</v>
      </c>
      <c r="E2067" s="292" t="s">
        <v>214</v>
      </c>
      <c r="F2067" s="405">
        <v>20132</v>
      </c>
      <c r="G2067" s="292" t="s">
        <v>213</v>
      </c>
      <c r="I2067" s="292" t="s">
        <v>49</v>
      </c>
      <c r="J2067" s="481" t="s">
        <v>1917</v>
      </c>
      <c r="K2067" s="481" t="s">
        <v>2921</v>
      </c>
      <c r="L2067" s="292" t="s">
        <v>213</v>
      </c>
    </row>
    <row r="2068" spans="1:12">
      <c r="A2068" s="292" t="s">
        <v>49</v>
      </c>
      <c r="B2068" s="405">
        <v>22802</v>
      </c>
      <c r="C2068" s="292" t="s">
        <v>213</v>
      </c>
      <c r="E2068" s="292" t="s">
        <v>214</v>
      </c>
      <c r="F2068" s="405">
        <v>20134</v>
      </c>
      <c r="G2068" s="292" t="s">
        <v>213</v>
      </c>
      <c r="I2068" s="292" t="s">
        <v>49</v>
      </c>
      <c r="J2068" s="481" t="s">
        <v>1923</v>
      </c>
      <c r="K2068" s="481" t="s">
        <v>1923</v>
      </c>
      <c r="L2068" s="292" t="s">
        <v>213</v>
      </c>
    </row>
    <row r="2069" spans="1:12">
      <c r="A2069" s="292" t="s">
        <v>49</v>
      </c>
      <c r="B2069" s="405">
        <v>23129</v>
      </c>
      <c r="C2069" s="292" t="s">
        <v>213</v>
      </c>
      <c r="E2069" s="292" t="s">
        <v>214</v>
      </c>
      <c r="F2069" s="405">
        <v>20135</v>
      </c>
      <c r="G2069" s="292" t="s">
        <v>213</v>
      </c>
      <c r="I2069" s="292" t="s">
        <v>49</v>
      </c>
      <c r="J2069" s="481" t="s">
        <v>1924</v>
      </c>
      <c r="K2069" s="481" t="s">
        <v>1926</v>
      </c>
      <c r="L2069" s="292" t="s">
        <v>213</v>
      </c>
    </row>
    <row r="2070" spans="1:12">
      <c r="A2070" s="292" t="s">
        <v>49</v>
      </c>
      <c r="B2070" s="405">
        <v>24058</v>
      </c>
      <c r="C2070" s="292" t="s">
        <v>213</v>
      </c>
      <c r="E2070" s="292" t="s">
        <v>214</v>
      </c>
      <c r="F2070" s="405">
        <v>20137</v>
      </c>
      <c r="G2070" s="292" t="s">
        <v>213</v>
      </c>
      <c r="I2070" s="292" t="s">
        <v>49</v>
      </c>
      <c r="J2070" s="481" t="s">
        <v>1930</v>
      </c>
      <c r="K2070" s="481" t="s">
        <v>1930</v>
      </c>
      <c r="L2070" s="292" t="s">
        <v>213</v>
      </c>
    </row>
    <row r="2071" spans="1:12">
      <c r="A2071" s="292" t="s">
        <v>49</v>
      </c>
      <c r="B2071" s="405">
        <v>24431</v>
      </c>
      <c r="C2071" s="292" t="s">
        <v>213</v>
      </c>
      <c r="E2071" s="292" t="s">
        <v>214</v>
      </c>
      <c r="F2071" s="405">
        <v>20138</v>
      </c>
      <c r="G2071" s="292" t="s">
        <v>213</v>
      </c>
      <c r="I2071" s="292" t="s">
        <v>49</v>
      </c>
      <c r="J2071" s="481" t="s">
        <v>2922</v>
      </c>
      <c r="K2071" s="481" t="s">
        <v>2922</v>
      </c>
      <c r="L2071" s="292" t="s">
        <v>213</v>
      </c>
    </row>
    <row r="2072" spans="1:12">
      <c r="A2072" s="292" t="s">
        <v>49</v>
      </c>
      <c r="B2072" s="405">
        <v>18055</v>
      </c>
      <c r="C2072" s="292" t="s">
        <v>213</v>
      </c>
      <c r="E2072" s="292" t="s">
        <v>214</v>
      </c>
      <c r="F2072" s="405">
        <v>20139</v>
      </c>
      <c r="G2072" s="292" t="s">
        <v>213</v>
      </c>
      <c r="I2072" s="292" t="s">
        <v>49</v>
      </c>
      <c r="J2072" s="481" t="s">
        <v>1933</v>
      </c>
      <c r="K2072" s="481" t="s">
        <v>2923</v>
      </c>
      <c r="L2072" s="292" t="s">
        <v>213</v>
      </c>
    </row>
    <row r="2073" spans="1:12">
      <c r="A2073" s="292" t="s">
        <v>49</v>
      </c>
      <c r="B2073" s="405">
        <v>18332</v>
      </c>
      <c r="C2073" s="292" t="s">
        <v>213</v>
      </c>
      <c r="E2073" s="292" t="s">
        <v>214</v>
      </c>
      <c r="F2073" s="405">
        <v>20140</v>
      </c>
      <c r="G2073" s="292" t="s">
        <v>213</v>
      </c>
      <c r="I2073" s="292" t="s">
        <v>49</v>
      </c>
      <c r="J2073" s="481" t="s">
        <v>2924</v>
      </c>
      <c r="K2073" s="481" t="s">
        <v>2924</v>
      </c>
      <c r="L2073" s="292" t="s">
        <v>213</v>
      </c>
    </row>
    <row r="2074" spans="1:12">
      <c r="A2074" s="292" t="s">
        <v>49</v>
      </c>
      <c r="B2074" s="405">
        <v>18634</v>
      </c>
      <c r="C2074" s="292" t="s">
        <v>213</v>
      </c>
      <c r="E2074" s="292" t="s">
        <v>214</v>
      </c>
      <c r="F2074" s="405">
        <v>20141</v>
      </c>
      <c r="G2074" s="292" t="s">
        <v>213</v>
      </c>
      <c r="I2074" s="292" t="s">
        <v>49</v>
      </c>
      <c r="J2074" s="481" t="s">
        <v>2925</v>
      </c>
      <c r="K2074" s="481" t="s">
        <v>2925</v>
      </c>
      <c r="L2074" s="292" t="s">
        <v>213</v>
      </c>
    </row>
    <row r="2075" spans="1:12">
      <c r="A2075" s="292" t="s">
        <v>49</v>
      </c>
      <c r="B2075" s="405">
        <v>19343</v>
      </c>
      <c r="C2075" s="292" t="s">
        <v>213</v>
      </c>
      <c r="E2075" s="292" t="s">
        <v>214</v>
      </c>
      <c r="F2075" s="405">
        <v>20142</v>
      </c>
      <c r="G2075" s="292" t="s">
        <v>213</v>
      </c>
      <c r="I2075" s="292" t="s">
        <v>49</v>
      </c>
      <c r="J2075" s="481" t="s">
        <v>2926</v>
      </c>
      <c r="K2075" s="481" t="s">
        <v>2927</v>
      </c>
      <c r="L2075" s="292" t="s">
        <v>213</v>
      </c>
    </row>
    <row r="2076" spans="1:12">
      <c r="A2076" s="292" t="s">
        <v>49</v>
      </c>
      <c r="B2076" s="405">
        <v>19564</v>
      </c>
      <c r="C2076" s="292" t="s">
        <v>213</v>
      </c>
      <c r="E2076" s="292" t="s">
        <v>214</v>
      </c>
      <c r="F2076" s="405">
        <v>20143</v>
      </c>
      <c r="G2076" s="292" t="s">
        <v>213</v>
      </c>
      <c r="I2076" s="292" t="s">
        <v>49</v>
      </c>
      <c r="J2076" s="481" t="s">
        <v>1934</v>
      </c>
      <c r="K2076" s="481" t="s">
        <v>1934</v>
      </c>
      <c r="L2076" s="292" t="s">
        <v>213</v>
      </c>
    </row>
    <row r="2077" spans="1:12">
      <c r="A2077" s="292" t="s">
        <v>49</v>
      </c>
      <c r="B2077" s="405">
        <v>20134</v>
      </c>
      <c r="C2077" s="292" t="s">
        <v>213</v>
      </c>
      <c r="E2077" s="292" t="s">
        <v>214</v>
      </c>
      <c r="F2077" s="405">
        <v>20158</v>
      </c>
      <c r="G2077" s="292" t="s">
        <v>213</v>
      </c>
      <c r="I2077" s="292" t="s">
        <v>49</v>
      </c>
      <c r="J2077" s="481" t="s">
        <v>1935</v>
      </c>
      <c r="K2077" s="481" t="s">
        <v>2928</v>
      </c>
      <c r="L2077" s="292" t="s">
        <v>213</v>
      </c>
    </row>
    <row r="2078" spans="1:12">
      <c r="A2078" s="292" t="s">
        <v>49</v>
      </c>
      <c r="B2078" s="405">
        <v>20657</v>
      </c>
      <c r="C2078" s="292" t="s">
        <v>213</v>
      </c>
      <c r="E2078" s="292" t="s">
        <v>214</v>
      </c>
      <c r="F2078" s="405">
        <v>20160</v>
      </c>
      <c r="G2078" s="292" t="s">
        <v>213</v>
      </c>
      <c r="I2078" s="292" t="s">
        <v>49</v>
      </c>
      <c r="J2078" s="481" t="s">
        <v>2929</v>
      </c>
      <c r="K2078" s="481" t="s">
        <v>2930</v>
      </c>
      <c r="L2078" s="292" t="s">
        <v>213</v>
      </c>
    </row>
    <row r="2079" spans="1:12">
      <c r="A2079" s="292" t="s">
        <v>49</v>
      </c>
      <c r="B2079" s="405">
        <v>21013</v>
      </c>
      <c r="C2079" s="292" t="s">
        <v>213</v>
      </c>
      <c r="E2079" s="292" t="s">
        <v>214</v>
      </c>
      <c r="F2079" s="405">
        <v>20182</v>
      </c>
      <c r="G2079" s="292" t="s">
        <v>213</v>
      </c>
      <c r="I2079" s="292" t="s">
        <v>49</v>
      </c>
      <c r="J2079" s="481" t="s">
        <v>2931</v>
      </c>
      <c r="K2079" s="481" t="s">
        <v>2932</v>
      </c>
      <c r="L2079" s="292" t="s">
        <v>213</v>
      </c>
    </row>
    <row r="2080" spans="1:12">
      <c r="A2080" s="292" t="s">
        <v>49</v>
      </c>
      <c r="B2080" s="405">
        <v>21613</v>
      </c>
      <c r="C2080" s="292" t="s">
        <v>213</v>
      </c>
      <c r="E2080" s="292" t="s">
        <v>214</v>
      </c>
      <c r="F2080" s="405">
        <v>20184</v>
      </c>
      <c r="G2080" s="292" t="s">
        <v>213</v>
      </c>
      <c r="I2080" s="292" t="s">
        <v>49</v>
      </c>
      <c r="J2080" s="481" t="s">
        <v>1944</v>
      </c>
      <c r="K2080" s="481" t="s">
        <v>1944</v>
      </c>
      <c r="L2080" s="292" t="s">
        <v>213</v>
      </c>
    </row>
    <row r="2081" spans="1:12">
      <c r="A2081" s="292" t="s">
        <v>49</v>
      </c>
      <c r="B2081" s="405">
        <v>21758</v>
      </c>
      <c r="C2081" s="292" t="s">
        <v>213</v>
      </c>
      <c r="E2081" s="292" t="s">
        <v>214</v>
      </c>
      <c r="F2081" s="405">
        <v>20186</v>
      </c>
      <c r="G2081" s="292" t="s">
        <v>213</v>
      </c>
      <c r="I2081" s="292" t="s">
        <v>49</v>
      </c>
      <c r="J2081" s="481" t="s">
        <v>2933</v>
      </c>
      <c r="K2081" s="481" t="s">
        <v>2933</v>
      </c>
      <c r="L2081" s="292" t="s">
        <v>213</v>
      </c>
    </row>
    <row r="2082" spans="1:12">
      <c r="A2082" s="292" t="s">
        <v>49</v>
      </c>
      <c r="B2082" s="405">
        <v>22135</v>
      </c>
      <c r="C2082" s="292" t="s">
        <v>213</v>
      </c>
      <c r="E2082" s="292" t="s">
        <v>214</v>
      </c>
      <c r="F2082" s="405">
        <v>20187</v>
      </c>
      <c r="G2082" s="292" t="s">
        <v>213</v>
      </c>
      <c r="I2082" s="292" t="s">
        <v>49</v>
      </c>
      <c r="J2082" s="481" t="s">
        <v>1946</v>
      </c>
      <c r="K2082" s="481" t="s">
        <v>1948</v>
      </c>
      <c r="L2082" s="292" t="s">
        <v>213</v>
      </c>
    </row>
    <row r="2083" spans="1:12">
      <c r="A2083" s="292" t="s">
        <v>49</v>
      </c>
      <c r="B2083" s="405">
        <v>22803</v>
      </c>
      <c r="C2083" s="292" t="s">
        <v>213</v>
      </c>
      <c r="E2083" s="292" t="s">
        <v>214</v>
      </c>
      <c r="F2083" s="405">
        <v>20197</v>
      </c>
      <c r="G2083" s="292" t="s">
        <v>213</v>
      </c>
      <c r="I2083" s="292" t="s">
        <v>49</v>
      </c>
      <c r="J2083" s="481" t="s">
        <v>1949</v>
      </c>
      <c r="K2083" s="481" t="s">
        <v>1961</v>
      </c>
      <c r="L2083" s="292" t="s">
        <v>213</v>
      </c>
    </row>
    <row r="2084" spans="1:12">
      <c r="A2084" s="292" t="s">
        <v>49</v>
      </c>
      <c r="B2084" s="405">
        <v>23131</v>
      </c>
      <c r="C2084" s="292" t="s">
        <v>213</v>
      </c>
      <c r="E2084" s="292" t="s">
        <v>214</v>
      </c>
      <c r="F2084" s="405">
        <v>20242</v>
      </c>
      <c r="G2084" s="292" t="s">
        <v>213</v>
      </c>
      <c r="I2084" s="292" t="s">
        <v>49</v>
      </c>
      <c r="J2084" s="481" t="s">
        <v>2934</v>
      </c>
      <c r="K2084" s="481" t="s">
        <v>2935</v>
      </c>
      <c r="L2084" s="292" t="s">
        <v>213</v>
      </c>
    </row>
    <row r="2085" spans="1:12">
      <c r="A2085" s="292" t="s">
        <v>49</v>
      </c>
      <c r="B2085" s="405">
        <v>24064</v>
      </c>
      <c r="C2085" s="292" t="s">
        <v>213</v>
      </c>
      <c r="E2085" s="292" t="s">
        <v>214</v>
      </c>
      <c r="F2085" s="405">
        <v>20602</v>
      </c>
      <c r="G2085" s="292" t="s">
        <v>213</v>
      </c>
      <c r="I2085" s="292" t="s">
        <v>49</v>
      </c>
      <c r="J2085" s="481" t="s">
        <v>2936</v>
      </c>
      <c r="K2085" s="481" t="s">
        <v>2937</v>
      </c>
      <c r="L2085" s="292" t="s">
        <v>213</v>
      </c>
    </row>
    <row r="2086" spans="1:12">
      <c r="A2086" s="292" t="s">
        <v>49</v>
      </c>
      <c r="B2086" s="405">
        <v>24437</v>
      </c>
      <c r="C2086" s="292" t="s">
        <v>213</v>
      </c>
      <c r="E2086" s="292" t="s">
        <v>214</v>
      </c>
      <c r="F2086" s="405">
        <v>20604</v>
      </c>
      <c r="G2086" s="292" t="s">
        <v>213</v>
      </c>
      <c r="I2086" s="292" t="s">
        <v>49</v>
      </c>
      <c r="J2086" s="481" t="s">
        <v>2938</v>
      </c>
      <c r="K2086" s="481" t="s">
        <v>2939</v>
      </c>
      <c r="L2086" s="292" t="s">
        <v>213</v>
      </c>
    </row>
    <row r="2087" spans="1:12">
      <c r="A2087" s="292" t="s">
        <v>49</v>
      </c>
      <c r="B2087" s="405">
        <v>18056</v>
      </c>
      <c r="C2087" s="292" t="s">
        <v>213</v>
      </c>
      <c r="E2087" s="292" t="s">
        <v>214</v>
      </c>
      <c r="F2087" s="405">
        <v>20607</v>
      </c>
      <c r="G2087" s="292" t="s">
        <v>213</v>
      </c>
      <c r="I2087" s="292" t="s">
        <v>49</v>
      </c>
      <c r="J2087" s="481" t="s">
        <v>2940</v>
      </c>
      <c r="K2087" s="481" t="s">
        <v>2941</v>
      </c>
      <c r="L2087" s="292" t="s">
        <v>213</v>
      </c>
    </row>
    <row r="2088" spans="1:12">
      <c r="A2088" s="292" t="s">
        <v>49</v>
      </c>
      <c r="B2088" s="405">
        <v>18333</v>
      </c>
      <c r="C2088" s="292" t="s">
        <v>213</v>
      </c>
      <c r="E2088" s="292" t="s">
        <v>214</v>
      </c>
      <c r="F2088" s="405">
        <v>20611</v>
      </c>
      <c r="G2088" s="292" t="s">
        <v>213</v>
      </c>
      <c r="I2088" s="292" t="s">
        <v>49</v>
      </c>
      <c r="J2088" s="481" t="s">
        <v>2942</v>
      </c>
      <c r="K2088" s="481" t="s">
        <v>2943</v>
      </c>
      <c r="L2088" s="292" t="s">
        <v>213</v>
      </c>
    </row>
    <row r="2089" spans="1:12">
      <c r="A2089" s="292" t="s">
        <v>49</v>
      </c>
      <c r="B2089" s="405">
        <v>18644</v>
      </c>
      <c r="C2089" s="292" t="s">
        <v>213</v>
      </c>
      <c r="E2089" s="292" t="s">
        <v>214</v>
      </c>
      <c r="F2089" s="405">
        <v>20612</v>
      </c>
      <c r="G2089" s="292" t="s">
        <v>213</v>
      </c>
      <c r="I2089" s="292" t="s">
        <v>49</v>
      </c>
      <c r="J2089" s="481" t="s">
        <v>2944</v>
      </c>
      <c r="K2089" s="481" t="s">
        <v>2945</v>
      </c>
      <c r="L2089" s="292" t="s">
        <v>213</v>
      </c>
    </row>
    <row r="2090" spans="1:12">
      <c r="A2090" s="292" t="s">
        <v>49</v>
      </c>
      <c r="B2090" s="405">
        <v>19344</v>
      </c>
      <c r="C2090" s="292" t="s">
        <v>213</v>
      </c>
      <c r="E2090" s="292" t="s">
        <v>214</v>
      </c>
      <c r="F2090" s="405">
        <v>20613</v>
      </c>
      <c r="G2090" s="292" t="s">
        <v>213</v>
      </c>
      <c r="I2090" s="292" t="s">
        <v>49</v>
      </c>
      <c r="J2090" s="481" t="s">
        <v>2946</v>
      </c>
      <c r="K2090" s="481" t="s">
        <v>2947</v>
      </c>
      <c r="L2090" s="292" t="s">
        <v>213</v>
      </c>
    </row>
    <row r="2091" spans="1:12">
      <c r="A2091" s="292" t="s">
        <v>49</v>
      </c>
      <c r="B2091" s="405">
        <v>19565</v>
      </c>
      <c r="C2091" s="292" t="s">
        <v>213</v>
      </c>
      <c r="E2091" s="292" t="s">
        <v>214</v>
      </c>
      <c r="F2091" s="405">
        <v>20615</v>
      </c>
      <c r="G2091" s="292" t="s">
        <v>213</v>
      </c>
      <c r="I2091" s="292" t="s">
        <v>49</v>
      </c>
      <c r="J2091" s="481" t="s">
        <v>2948</v>
      </c>
      <c r="K2091" s="481" t="s">
        <v>2040</v>
      </c>
      <c r="L2091" s="292" t="s">
        <v>213</v>
      </c>
    </row>
    <row r="2092" spans="1:12">
      <c r="A2092" s="292" t="s">
        <v>49</v>
      </c>
      <c r="B2092" s="405">
        <v>20135</v>
      </c>
      <c r="C2092" s="292" t="s">
        <v>213</v>
      </c>
      <c r="E2092" s="292" t="s">
        <v>214</v>
      </c>
      <c r="F2092" s="405">
        <v>20616</v>
      </c>
      <c r="G2092" s="292" t="s">
        <v>213</v>
      </c>
      <c r="I2092" s="292" t="s">
        <v>49</v>
      </c>
      <c r="J2092" s="481" t="s">
        <v>2949</v>
      </c>
      <c r="K2092" s="481" t="s">
        <v>2950</v>
      </c>
      <c r="L2092" s="292" t="s">
        <v>213</v>
      </c>
    </row>
    <row r="2093" spans="1:12">
      <c r="A2093" s="292" t="s">
        <v>49</v>
      </c>
      <c r="B2093" s="405">
        <v>20658</v>
      </c>
      <c r="C2093" s="292" t="s">
        <v>213</v>
      </c>
      <c r="E2093" s="292" t="s">
        <v>214</v>
      </c>
      <c r="F2093" s="405">
        <v>20617</v>
      </c>
      <c r="G2093" s="292" t="s">
        <v>213</v>
      </c>
      <c r="I2093" s="292" t="s">
        <v>49</v>
      </c>
      <c r="J2093" s="481" t="s">
        <v>2951</v>
      </c>
      <c r="K2093" s="481" t="s">
        <v>2952</v>
      </c>
      <c r="L2093" s="292" t="s">
        <v>213</v>
      </c>
    </row>
    <row r="2094" spans="1:12">
      <c r="A2094" s="292" t="s">
        <v>49</v>
      </c>
      <c r="B2094" s="405">
        <v>21020</v>
      </c>
      <c r="C2094" s="292" t="s">
        <v>213</v>
      </c>
      <c r="E2094" s="292" t="s">
        <v>214</v>
      </c>
      <c r="F2094" s="405">
        <v>20620</v>
      </c>
      <c r="G2094" s="292" t="s">
        <v>213</v>
      </c>
      <c r="I2094" s="292" t="s">
        <v>49</v>
      </c>
      <c r="J2094" s="481" t="s">
        <v>2953</v>
      </c>
      <c r="K2094" s="481" t="s">
        <v>2954</v>
      </c>
      <c r="L2094" s="292" t="s">
        <v>213</v>
      </c>
    </row>
    <row r="2095" spans="1:12">
      <c r="A2095" s="292" t="s">
        <v>49</v>
      </c>
      <c r="B2095" s="405">
        <v>21617</v>
      </c>
      <c r="C2095" s="292" t="s">
        <v>213</v>
      </c>
      <c r="E2095" s="292" t="s">
        <v>214</v>
      </c>
      <c r="F2095" s="405">
        <v>20622</v>
      </c>
      <c r="G2095" s="292" t="s">
        <v>213</v>
      </c>
      <c r="I2095" s="292" t="s">
        <v>49</v>
      </c>
      <c r="J2095" s="481" t="s">
        <v>2955</v>
      </c>
      <c r="K2095" s="481" t="s">
        <v>2956</v>
      </c>
      <c r="L2095" s="292" t="s">
        <v>213</v>
      </c>
    </row>
    <row r="2096" spans="1:12">
      <c r="A2096" s="292" t="s">
        <v>49</v>
      </c>
      <c r="B2096" s="405">
        <v>21769</v>
      </c>
      <c r="C2096" s="292" t="s">
        <v>213</v>
      </c>
      <c r="E2096" s="292" t="s">
        <v>214</v>
      </c>
      <c r="F2096" s="405">
        <v>20623</v>
      </c>
      <c r="G2096" s="292" t="s">
        <v>213</v>
      </c>
      <c r="I2096" s="292" t="s">
        <v>49</v>
      </c>
      <c r="J2096" s="481" t="s">
        <v>2957</v>
      </c>
      <c r="K2096" s="481" t="s">
        <v>2042</v>
      </c>
      <c r="L2096" s="292" t="s">
        <v>213</v>
      </c>
    </row>
    <row r="2097" spans="1:12">
      <c r="A2097" s="292" t="s">
        <v>49</v>
      </c>
      <c r="B2097" s="405">
        <v>22172</v>
      </c>
      <c r="C2097" s="292" t="s">
        <v>213</v>
      </c>
      <c r="E2097" s="292" t="s">
        <v>214</v>
      </c>
      <c r="F2097" s="405">
        <v>20627</v>
      </c>
      <c r="G2097" s="292" t="s">
        <v>213</v>
      </c>
      <c r="I2097" s="292" t="s">
        <v>49</v>
      </c>
      <c r="J2097" s="481" t="s">
        <v>2958</v>
      </c>
      <c r="K2097" s="481" t="s">
        <v>2959</v>
      </c>
      <c r="L2097" s="292" t="s">
        <v>213</v>
      </c>
    </row>
    <row r="2098" spans="1:12">
      <c r="A2098" s="292" t="s">
        <v>49</v>
      </c>
      <c r="B2098" s="405">
        <v>22815</v>
      </c>
      <c r="C2098" s="292" t="s">
        <v>213</v>
      </c>
      <c r="E2098" s="292" t="s">
        <v>214</v>
      </c>
      <c r="F2098" s="405">
        <v>20629</v>
      </c>
      <c r="G2098" s="292" t="s">
        <v>213</v>
      </c>
      <c r="I2098" s="292" t="s">
        <v>49</v>
      </c>
      <c r="J2098" s="481" t="s">
        <v>2960</v>
      </c>
      <c r="K2098" s="481" t="s">
        <v>2961</v>
      </c>
      <c r="L2098" s="292" t="s">
        <v>213</v>
      </c>
    </row>
    <row r="2099" spans="1:12">
      <c r="A2099" s="292" t="s">
        <v>49</v>
      </c>
      <c r="B2099" s="405">
        <v>23139</v>
      </c>
      <c r="C2099" s="292" t="s">
        <v>213</v>
      </c>
      <c r="E2099" s="292" t="s">
        <v>214</v>
      </c>
      <c r="F2099" s="405">
        <v>20632</v>
      </c>
      <c r="G2099" s="292" t="s">
        <v>213</v>
      </c>
      <c r="I2099" s="292" t="s">
        <v>49</v>
      </c>
      <c r="J2099" s="481" t="s">
        <v>2962</v>
      </c>
      <c r="K2099" s="481" t="s">
        <v>2963</v>
      </c>
      <c r="L2099" s="292" t="s">
        <v>213</v>
      </c>
    </row>
    <row r="2100" spans="1:12">
      <c r="A2100" s="292" t="s">
        <v>49</v>
      </c>
      <c r="B2100" s="405">
        <v>24078</v>
      </c>
      <c r="C2100" s="292" t="s">
        <v>213</v>
      </c>
      <c r="E2100" s="292" t="s">
        <v>214</v>
      </c>
      <c r="F2100" s="405">
        <v>20634</v>
      </c>
      <c r="G2100" s="292" t="s">
        <v>213</v>
      </c>
      <c r="I2100" s="292" t="s">
        <v>49</v>
      </c>
      <c r="J2100" s="481" t="s">
        <v>2964</v>
      </c>
      <c r="K2100" s="481" t="s">
        <v>2965</v>
      </c>
      <c r="L2100" s="292" t="s">
        <v>213</v>
      </c>
    </row>
    <row r="2101" spans="1:12">
      <c r="A2101" s="292" t="s">
        <v>49</v>
      </c>
      <c r="B2101" s="405">
        <v>24440</v>
      </c>
      <c r="C2101" s="292" t="s">
        <v>213</v>
      </c>
      <c r="E2101" s="292" t="s">
        <v>214</v>
      </c>
      <c r="F2101" s="405">
        <v>20635</v>
      </c>
      <c r="G2101" s="292" t="s">
        <v>213</v>
      </c>
      <c r="I2101" s="292" t="s">
        <v>49</v>
      </c>
      <c r="J2101" s="481" t="s">
        <v>2049</v>
      </c>
      <c r="K2101" s="481" t="s">
        <v>2050</v>
      </c>
      <c r="L2101" s="292" t="s">
        <v>213</v>
      </c>
    </row>
    <row r="2102" spans="1:12">
      <c r="A2102" s="292" t="s">
        <v>49</v>
      </c>
      <c r="B2102" s="405">
        <v>18069</v>
      </c>
      <c r="C2102" s="292" t="s">
        <v>213</v>
      </c>
      <c r="E2102" s="292" t="s">
        <v>214</v>
      </c>
      <c r="F2102" s="405">
        <v>20636</v>
      </c>
      <c r="G2102" s="292" t="s">
        <v>213</v>
      </c>
      <c r="I2102" s="292" t="s">
        <v>49</v>
      </c>
      <c r="J2102" s="481" t="s">
        <v>2051</v>
      </c>
      <c r="K2102" s="481" t="s">
        <v>2051</v>
      </c>
      <c r="L2102" s="292" t="s">
        <v>213</v>
      </c>
    </row>
    <row r="2103" spans="1:12">
      <c r="A2103" s="292" t="s">
        <v>49</v>
      </c>
      <c r="B2103" s="405">
        <v>18336</v>
      </c>
      <c r="C2103" s="292" t="s">
        <v>213</v>
      </c>
      <c r="E2103" s="292" t="s">
        <v>214</v>
      </c>
      <c r="F2103" s="405">
        <v>20637</v>
      </c>
      <c r="G2103" s="292" t="s">
        <v>213</v>
      </c>
      <c r="I2103" s="292" t="s">
        <v>49</v>
      </c>
      <c r="J2103" s="481" t="s">
        <v>2052</v>
      </c>
      <c r="K2103" s="481" t="s">
        <v>2052</v>
      </c>
      <c r="L2103" s="292" t="s">
        <v>213</v>
      </c>
    </row>
    <row r="2104" spans="1:12">
      <c r="A2104" s="292" t="s">
        <v>49</v>
      </c>
      <c r="B2104" s="405">
        <v>18653</v>
      </c>
      <c r="C2104" s="292" t="s">
        <v>213</v>
      </c>
      <c r="E2104" s="292" t="s">
        <v>214</v>
      </c>
      <c r="F2104" s="405">
        <v>20640</v>
      </c>
      <c r="G2104" s="292" t="s">
        <v>213</v>
      </c>
      <c r="I2104" s="292" t="s">
        <v>49</v>
      </c>
      <c r="J2104" s="481" t="s">
        <v>2053</v>
      </c>
      <c r="K2104" s="481" t="s">
        <v>2966</v>
      </c>
      <c r="L2104" s="292" t="s">
        <v>213</v>
      </c>
    </row>
    <row r="2105" spans="1:12">
      <c r="A2105" s="292" t="s">
        <v>49</v>
      </c>
      <c r="B2105" s="405">
        <v>19350</v>
      </c>
      <c r="C2105" s="292" t="s">
        <v>213</v>
      </c>
      <c r="E2105" s="292" t="s">
        <v>214</v>
      </c>
      <c r="F2105" s="405">
        <v>20643</v>
      </c>
      <c r="G2105" s="292" t="s">
        <v>213</v>
      </c>
      <c r="I2105" s="292" t="s">
        <v>49</v>
      </c>
      <c r="J2105" s="481" t="s">
        <v>2967</v>
      </c>
      <c r="K2105" s="481" t="s">
        <v>2967</v>
      </c>
      <c r="L2105" s="292" t="s">
        <v>213</v>
      </c>
    </row>
    <row r="2106" spans="1:12">
      <c r="A2106" s="292" t="s">
        <v>49</v>
      </c>
      <c r="B2106" s="405">
        <v>19567</v>
      </c>
      <c r="C2106" s="292" t="s">
        <v>213</v>
      </c>
      <c r="E2106" s="292" t="s">
        <v>214</v>
      </c>
      <c r="F2106" s="405">
        <v>20646</v>
      </c>
      <c r="G2106" s="292" t="s">
        <v>213</v>
      </c>
      <c r="I2106" s="292" t="s">
        <v>49</v>
      </c>
      <c r="J2106" s="481" t="s">
        <v>2968</v>
      </c>
      <c r="K2106" s="481" t="s">
        <v>2969</v>
      </c>
      <c r="L2106" s="292" t="s">
        <v>213</v>
      </c>
    </row>
    <row r="2107" spans="1:12">
      <c r="A2107" s="292" t="s">
        <v>49</v>
      </c>
      <c r="B2107" s="405">
        <v>20137</v>
      </c>
      <c r="C2107" s="292" t="s">
        <v>213</v>
      </c>
      <c r="E2107" s="292" t="s">
        <v>214</v>
      </c>
      <c r="F2107" s="405">
        <v>20650</v>
      </c>
      <c r="G2107" s="292" t="s">
        <v>213</v>
      </c>
      <c r="I2107" s="292" t="s">
        <v>49</v>
      </c>
      <c r="J2107" s="481" t="s">
        <v>2970</v>
      </c>
      <c r="K2107" s="481" t="s">
        <v>2970</v>
      </c>
      <c r="L2107" s="292" t="s">
        <v>213</v>
      </c>
    </row>
    <row r="2108" spans="1:12">
      <c r="A2108" s="292" t="s">
        <v>49</v>
      </c>
      <c r="B2108" s="405">
        <v>20659</v>
      </c>
      <c r="C2108" s="292" t="s">
        <v>213</v>
      </c>
      <c r="E2108" s="292" t="s">
        <v>214</v>
      </c>
      <c r="F2108" s="405">
        <v>20653</v>
      </c>
      <c r="G2108" s="292" t="s">
        <v>213</v>
      </c>
      <c r="I2108" s="292" t="s">
        <v>49</v>
      </c>
      <c r="J2108" s="481" t="s">
        <v>2971</v>
      </c>
      <c r="K2108" s="481" t="s">
        <v>2058</v>
      </c>
      <c r="L2108" s="292" t="s">
        <v>213</v>
      </c>
    </row>
    <row r="2109" spans="1:12">
      <c r="A2109" s="292" t="s">
        <v>49</v>
      </c>
      <c r="B2109" s="405">
        <v>21023</v>
      </c>
      <c r="C2109" s="292" t="s">
        <v>213</v>
      </c>
      <c r="E2109" s="292" t="s">
        <v>214</v>
      </c>
      <c r="F2109" s="405">
        <v>20657</v>
      </c>
      <c r="G2109" s="292" t="s">
        <v>213</v>
      </c>
      <c r="I2109" s="292" t="s">
        <v>49</v>
      </c>
      <c r="J2109" s="481" t="s">
        <v>2972</v>
      </c>
      <c r="K2109" s="481" t="s">
        <v>2972</v>
      </c>
      <c r="L2109" s="292" t="s">
        <v>213</v>
      </c>
    </row>
    <row r="2110" spans="1:12">
      <c r="A2110" s="292" t="s">
        <v>49</v>
      </c>
      <c r="B2110" s="405">
        <v>21619</v>
      </c>
      <c r="C2110" s="292" t="s">
        <v>213</v>
      </c>
      <c r="E2110" s="292" t="s">
        <v>214</v>
      </c>
      <c r="F2110" s="405">
        <v>20658</v>
      </c>
      <c r="G2110" s="292" t="s">
        <v>213</v>
      </c>
      <c r="I2110" s="292" t="s">
        <v>49</v>
      </c>
      <c r="J2110" s="481" t="s">
        <v>2059</v>
      </c>
      <c r="K2110" s="481" t="s">
        <v>2060</v>
      </c>
      <c r="L2110" s="292" t="s">
        <v>213</v>
      </c>
    </row>
    <row r="2111" spans="1:12">
      <c r="A2111" s="292" t="s">
        <v>49</v>
      </c>
      <c r="B2111" s="405">
        <v>21771</v>
      </c>
      <c r="C2111" s="292" t="s">
        <v>213</v>
      </c>
      <c r="E2111" s="292" t="s">
        <v>214</v>
      </c>
      <c r="F2111" s="405">
        <v>20659</v>
      </c>
      <c r="G2111" s="292" t="s">
        <v>213</v>
      </c>
      <c r="I2111" s="292" t="s">
        <v>49</v>
      </c>
      <c r="J2111" s="481" t="s">
        <v>2973</v>
      </c>
      <c r="K2111" s="481" t="s">
        <v>2973</v>
      </c>
      <c r="L2111" s="292" t="s">
        <v>213</v>
      </c>
    </row>
    <row r="2112" spans="1:12">
      <c r="A2112" s="292" t="s">
        <v>49</v>
      </c>
      <c r="B2112" s="405">
        <v>22433</v>
      </c>
      <c r="C2112" s="292" t="s">
        <v>213</v>
      </c>
      <c r="E2112" s="292" t="s">
        <v>214</v>
      </c>
      <c r="F2112" s="405">
        <v>20660</v>
      </c>
      <c r="G2112" s="292" t="s">
        <v>213</v>
      </c>
      <c r="I2112" s="292" t="s">
        <v>49</v>
      </c>
      <c r="J2112" s="481" t="s">
        <v>2061</v>
      </c>
      <c r="K2112" s="481" t="s">
        <v>2974</v>
      </c>
      <c r="L2112" s="292" t="s">
        <v>213</v>
      </c>
    </row>
    <row r="2113" spans="1:12">
      <c r="A2113" s="292" t="s">
        <v>49</v>
      </c>
      <c r="B2113" s="405">
        <v>22821</v>
      </c>
      <c r="C2113" s="292" t="s">
        <v>213</v>
      </c>
      <c r="E2113" s="292" t="s">
        <v>214</v>
      </c>
      <c r="F2113" s="405">
        <v>20667</v>
      </c>
      <c r="G2113" s="292" t="s">
        <v>213</v>
      </c>
      <c r="I2113" s="292" t="s">
        <v>49</v>
      </c>
      <c r="J2113" s="481" t="s">
        <v>2975</v>
      </c>
      <c r="K2113" s="481" t="s">
        <v>2064</v>
      </c>
      <c r="L2113" s="292" t="s">
        <v>213</v>
      </c>
    </row>
    <row r="2114" spans="1:12">
      <c r="A2114" s="292" t="s">
        <v>49</v>
      </c>
      <c r="B2114" s="405">
        <v>23141</v>
      </c>
      <c r="C2114" s="292" t="s">
        <v>213</v>
      </c>
      <c r="E2114" s="292" t="s">
        <v>214</v>
      </c>
      <c r="F2114" s="405">
        <v>20675</v>
      </c>
      <c r="G2114" s="292" t="s">
        <v>213</v>
      </c>
      <c r="I2114" s="292" t="s">
        <v>49</v>
      </c>
      <c r="J2114" s="481" t="s">
        <v>2976</v>
      </c>
      <c r="K2114" s="481" t="s">
        <v>2977</v>
      </c>
      <c r="L2114" s="292" t="s">
        <v>213</v>
      </c>
    </row>
    <row r="2115" spans="1:12">
      <c r="A2115" s="292" t="s">
        <v>49</v>
      </c>
      <c r="B2115" s="405">
        <v>24083</v>
      </c>
      <c r="C2115" s="292" t="s">
        <v>213</v>
      </c>
      <c r="E2115" s="292" t="s">
        <v>214</v>
      </c>
      <c r="F2115" s="405">
        <v>20676</v>
      </c>
      <c r="G2115" s="292" t="s">
        <v>213</v>
      </c>
      <c r="I2115" s="292" t="s">
        <v>49</v>
      </c>
      <c r="J2115" s="481" t="s">
        <v>2067</v>
      </c>
      <c r="K2115" s="481" t="s">
        <v>2978</v>
      </c>
      <c r="L2115" s="292" t="s">
        <v>213</v>
      </c>
    </row>
    <row r="2116" spans="1:12">
      <c r="A2116" s="292" t="s">
        <v>49</v>
      </c>
      <c r="B2116" s="405">
        <v>24441</v>
      </c>
      <c r="C2116" s="292" t="s">
        <v>213</v>
      </c>
      <c r="E2116" s="292" t="s">
        <v>214</v>
      </c>
      <c r="F2116" s="405">
        <v>20677</v>
      </c>
      <c r="G2116" s="292" t="s">
        <v>213</v>
      </c>
    </row>
    <row r="2117" spans="1:12">
      <c r="A2117" s="292" t="s">
        <v>49</v>
      </c>
      <c r="B2117" s="405">
        <v>18070</v>
      </c>
      <c r="C2117" s="292" t="s">
        <v>213</v>
      </c>
      <c r="E2117" s="292" t="s">
        <v>214</v>
      </c>
      <c r="F2117" s="405">
        <v>20678</v>
      </c>
      <c r="G2117" s="292" t="s">
        <v>213</v>
      </c>
    </row>
    <row r="2118" spans="1:12">
      <c r="A2118" s="292" t="s">
        <v>49</v>
      </c>
      <c r="B2118" s="405">
        <v>18337</v>
      </c>
      <c r="C2118" s="292" t="s">
        <v>213</v>
      </c>
      <c r="E2118" s="292" t="s">
        <v>214</v>
      </c>
      <c r="F2118" s="405">
        <v>20684</v>
      </c>
      <c r="G2118" s="292" t="s">
        <v>213</v>
      </c>
    </row>
    <row r="2119" spans="1:12">
      <c r="A2119" s="292" t="s">
        <v>49</v>
      </c>
      <c r="B2119" s="405">
        <v>18654</v>
      </c>
      <c r="C2119" s="292" t="s">
        <v>213</v>
      </c>
      <c r="E2119" s="292" t="s">
        <v>214</v>
      </c>
      <c r="F2119" s="405">
        <v>20688</v>
      </c>
      <c r="G2119" s="292" t="s">
        <v>213</v>
      </c>
    </row>
    <row r="2120" spans="1:12">
      <c r="A2120" s="292" t="s">
        <v>49</v>
      </c>
      <c r="B2120" s="405">
        <v>19362</v>
      </c>
      <c r="C2120" s="292" t="s">
        <v>213</v>
      </c>
      <c r="E2120" s="292" t="s">
        <v>214</v>
      </c>
      <c r="F2120" s="405">
        <v>20689</v>
      </c>
      <c r="G2120" s="292" t="s">
        <v>213</v>
      </c>
    </row>
    <row r="2121" spans="1:12">
      <c r="A2121" s="292" t="s">
        <v>49</v>
      </c>
      <c r="B2121" s="405">
        <v>19640</v>
      </c>
      <c r="C2121" s="292" t="s">
        <v>213</v>
      </c>
      <c r="E2121" s="292" t="s">
        <v>214</v>
      </c>
      <c r="F2121" s="405">
        <v>20690</v>
      </c>
      <c r="G2121" s="292" t="s">
        <v>213</v>
      </c>
    </row>
    <row r="2122" spans="1:12">
      <c r="A2122" s="292" t="s">
        <v>49</v>
      </c>
      <c r="B2122" s="405">
        <v>20138</v>
      </c>
      <c r="C2122" s="292" t="s">
        <v>213</v>
      </c>
      <c r="E2122" s="292" t="s">
        <v>214</v>
      </c>
      <c r="F2122" s="405">
        <v>20693</v>
      </c>
      <c r="G2122" s="292" t="s">
        <v>213</v>
      </c>
    </row>
    <row r="2123" spans="1:12">
      <c r="A2123" s="292" t="s">
        <v>49</v>
      </c>
      <c r="B2123" s="405">
        <v>20660</v>
      </c>
      <c r="C2123" s="292" t="s">
        <v>213</v>
      </c>
      <c r="E2123" s="292" t="s">
        <v>214</v>
      </c>
      <c r="F2123" s="405">
        <v>20695</v>
      </c>
      <c r="G2123" s="292" t="s">
        <v>213</v>
      </c>
    </row>
    <row r="2124" spans="1:12">
      <c r="A2124" s="292" t="s">
        <v>49</v>
      </c>
      <c r="B2124" s="405">
        <v>21028</v>
      </c>
      <c r="C2124" s="292" t="s">
        <v>213</v>
      </c>
      <c r="E2124" s="292" t="s">
        <v>214</v>
      </c>
      <c r="F2124" s="405">
        <v>20711</v>
      </c>
      <c r="G2124" s="292" t="s">
        <v>213</v>
      </c>
    </row>
    <row r="2125" spans="1:12">
      <c r="A2125" s="292" t="s">
        <v>49</v>
      </c>
      <c r="B2125" s="405">
        <v>21620</v>
      </c>
      <c r="C2125" s="292" t="s">
        <v>213</v>
      </c>
      <c r="E2125" s="292" t="s">
        <v>214</v>
      </c>
      <c r="F2125" s="405">
        <v>20732</v>
      </c>
      <c r="G2125" s="292" t="s">
        <v>213</v>
      </c>
    </row>
    <row r="2126" spans="1:12">
      <c r="A2126" s="292" t="s">
        <v>49</v>
      </c>
      <c r="B2126" s="405">
        <v>21773</v>
      </c>
      <c r="C2126" s="292" t="s">
        <v>213</v>
      </c>
      <c r="E2126" s="292" t="s">
        <v>214</v>
      </c>
      <c r="F2126" s="405">
        <v>20733</v>
      </c>
      <c r="G2126" s="292" t="s">
        <v>213</v>
      </c>
    </row>
    <row r="2127" spans="1:12">
      <c r="A2127" s="292" t="s">
        <v>49</v>
      </c>
      <c r="B2127" s="405">
        <v>22451</v>
      </c>
      <c r="C2127" s="292" t="s">
        <v>213</v>
      </c>
      <c r="E2127" s="292" t="s">
        <v>214</v>
      </c>
      <c r="F2127" s="405">
        <v>20736</v>
      </c>
      <c r="G2127" s="292" t="s">
        <v>213</v>
      </c>
    </row>
    <row r="2128" spans="1:12">
      <c r="A2128" s="292" t="s">
        <v>49</v>
      </c>
      <c r="B2128" s="405">
        <v>22824</v>
      </c>
      <c r="C2128" s="292" t="s">
        <v>213</v>
      </c>
      <c r="E2128" s="292" t="s">
        <v>214</v>
      </c>
      <c r="F2128" s="405">
        <v>20744</v>
      </c>
      <c r="G2128" s="292" t="s">
        <v>213</v>
      </c>
    </row>
    <row r="2129" spans="1:7">
      <c r="A2129" s="292" t="s">
        <v>49</v>
      </c>
      <c r="B2129" s="405">
        <v>23146</v>
      </c>
      <c r="C2129" s="292" t="s">
        <v>213</v>
      </c>
      <c r="E2129" s="292" t="s">
        <v>214</v>
      </c>
      <c r="F2129" s="405">
        <v>20749</v>
      </c>
      <c r="G2129" s="292" t="s">
        <v>213</v>
      </c>
    </row>
    <row r="2130" spans="1:7">
      <c r="A2130" s="292" t="s">
        <v>49</v>
      </c>
      <c r="B2130" s="405">
        <v>24089</v>
      </c>
      <c r="C2130" s="292" t="s">
        <v>213</v>
      </c>
      <c r="E2130" s="292" t="s">
        <v>214</v>
      </c>
      <c r="F2130" s="405">
        <v>20751</v>
      </c>
      <c r="G2130" s="292" t="s">
        <v>213</v>
      </c>
    </row>
    <row r="2131" spans="1:7">
      <c r="A2131" s="292" t="s">
        <v>49</v>
      </c>
      <c r="B2131" s="405">
        <v>24450</v>
      </c>
      <c r="C2131" s="292" t="s">
        <v>213</v>
      </c>
      <c r="E2131" s="292" t="s">
        <v>214</v>
      </c>
      <c r="F2131" s="405">
        <v>20754</v>
      </c>
      <c r="G2131" s="292" t="s">
        <v>213</v>
      </c>
    </row>
    <row r="2132" spans="1:7">
      <c r="A2132" s="292" t="s">
        <v>49</v>
      </c>
      <c r="B2132" s="405">
        <v>18071</v>
      </c>
      <c r="C2132" s="292" t="s">
        <v>213</v>
      </c>
      <c r="E2132" s="292" t="s">
        <v>214</v>
      </c>
      <c r="F2132" s="405">
        <v>20758</v>
      </c>
      <c r="G2132" s="292" t="s">
        <v>213</v>
      </c>
    </row>
    <row r="2133" spans="1:7">
      <c r="A2133" s="292" t="s">
        <v>49</v>
      </c>
      <c r="B2133" s="405">
        <v>18341</v>
      </c>
      <c r="C2133" s="292" t="s">
        <v>213</v>
      </c>
      <c r="E2133" s="292" t="s">
        <v>214</v>
      </c>
      <c r="F2133" s="405">
        <v>20764</v>
      </c>
      <c r="G2133" s="292" t="s">
        <v>213</v>
      </c>
    </row>
    <row r="2134" spans="1:7">
      <c r="A2134" s="292" t="s">
        <v>49</v>
      </c>
      <c r="B2134" s="405">
        <v>18655</v>
      </c>
      <c r="C2134" s="292" t="s">
        <v>213</v>
      </c>
      <c r="E2134" s="292" t="s">
        <v>214</v>
      </c>
      <c r="F2134" s="405">
        <v>20765</v>
      </c>
      <c r="G2134" s="292" t="s">
        <v>213</v>
      </c>
    </row>
    <row r="2135" spans="1:7">
      <c r="A2135" s="292" t="s">
        <v>49</v>
      </c>
      <c r="B2135" s="405">
        <v>19363</v>
      </c>
      <c r="C2135" s="292" t="s">
        <v>213</v>
      </c>
      <c r="E2135" s="292" t="s">
        <v>214</v>
      </c>
      <c r="F2135" s="405">
        <v>20770</v>
      </c>
      <c r="G2135" s="292" t="s">
        <v>213</v>
      </c>
    </row>
    <row r="2136" spans="1:7">
      <c r="A2136" s="292" t="s">
        <v>49</v>
      </c>
      <c r="B2136" s="405">
        <v>19706</v>
      </c>
      <c r="C2136" s="292" t="s">
        <v>213</v>
      </c>
      <c r="E2136" s="292" t="s">
        <v>214</v>
      </c>
      <c r="F2136" s="405">
        <v>20776</v>
      </c>
      <c r="G2136" s="292" t="s">
        <v>213</v>
      </c>
    </row>
    <row r="2137" spans="1:7">
      <c r="A2137" s="292" t="s">
        <v>49</v>
      </c>
      <c r="B2137" s="405">
        <v>20139</v>
      </c>
      <c r="C2137" s="292" t="s">
        <v>213</v>
      </c>
      <c r="E2137" s="292" t="s">
        <v>214</v>
      </c>
      <c r="F2137" s="405">
        <v>20777</v>
      </c>
      <c r="G2137" s="292" t="s">
        <v>213</v>
      </c>
    </row>
    <row r="2138" spans="1:7">
      <c r="A2138" s="292" t="s">
        <v>49</v>
      </c>
      <c r="B2138" s="405">
        <v>20667</v>
      </c>
      <c r="C2138" s="292" t="s">
        <v>213</v>
      </c>
      <c r="E2138" s="292" t="s">
        <v>214</v>
      </c>
      <c r="F2138" s="405">
        <v>20778</v>
      </c>
      <c r="G2138" s="292" t="s">
        <v>213</v>
      </c>
    </row>
    <row r="2139" spans="1:7">
      <c r="A2139" s="292" t="s">
        <v>49</v>
      </c>
      <c r="B2139" s="405">
        <v>21032</v>
      </c>
      <c r="C2139" s="292" t="s">
        <v>213</v>
      </c>
      <c r="E2139" s="292" t="s">
        <v>214</v>
      </c>
      <c r="F2139" s="405">
        <v>20779</v>
      </c>
      <c r="G2139" s="292" t="s">
        <v>213</v>
      </c>
    </row>
    <row r="2140" spans="1:7">
      <c r="A2140" s="292" t="s">
        <v>49</v>
      </c>
      <c r="B2140" s="405">
        <v>21623</v>
      </c>
      <c r="C2140" s="292" t="s">
        <v>213</v>
      </c>
      <c r="E2140" s="292" t="s">
        <v>214</v>
      </c>
      <c r="F2140" s="405">
        <v>20833</v>
      </c>
      <c r="G2140" s="292" t="s">
        <v>213</v>
      </c>
    </row>
    <row r="2141" spans="1:7">
      <c r="A2141" s="292" t="s">
        <v>49</v>
      </c>
      <c r="B2141" s="405">
        <v>21774</v>
      </c>
      <c r="C2141" s="292" t="s">
        <v>213</v>
      </c>
      <c r="E2141" s="292" t="s">
        <v>214</v>
      </c>
      <c r="F2141" s="405">
        <v>20841</v>
      </c>
      <c r="G2141" s="292" t="s">
        <v>213</v>
      </c>
    </row>
    <row r="2142" spans="1:7">
      <c r="A2142" s="292" t="s">
        <v>49</v>
      </c>
      <c r="B2142" s="405">
        <v>22480</v>
      </c>
      <c r="C2142" s="292" t="s">
        <v>213</v>
      </c>
      <c r="E2142" s="292" t="s">
        <v>214</v>
      </c>
      <c r="F2142" s="405">
        <v>20860</v>
      </c>
      <c r="G2142" s="292" t="s">
        <v>213</v>
      </c>
    </row>
    <row r="2143" spans="1:7">
      <c r="A2143" s="292" t="s">
        <v>49</v>
      </c>
      <c r="B2143" s="405">
        <v>22827</v>
      </c>
      <c r="C2143" s="292" t="s">
        <v>213</v>
      </c>
      <c r="E2143" s="292" t="s">
        <v>214</v>
      </c>
      <c r="F2143" s="405">
        <v>20861</v>
      </c>
      <c r="G2143" s="292" t="s">
        <v>213</v>
      </c>
    </row>
    <row r="2144" spans="1:7">
      <c r="A2144" s="292" t="s">
        <v>49</v>
      </c>
      <c r="B2144" s="405">
        <v>23147</v>
      </c>
      <c r="C2144" s="292" t="s">
        <v>213</v>
      </c>
      <c r="E2144" s="292" t="s">
        <v>214</v>
      </c>
      <c r="F2144" s="405">
        <v>20862</v>
      </c>
      <c r="G2144" s="292" t="s">
        <v>213</v>
      </c>
    </row>
    <row r="2145" spans="1:7">
      <c r="A2145" s="292" t="s">
        <v>49</v>
      </c>
      <c r="B2145" s="405">
        <v>24092</v>
      </c>
      <c r="C2145" s="292" t="s">
        <v>213</v>
      </c>
      <c r="E2145" s="292" t="s">
        <v>214</v>
      </c>
      <c r="F2145" s="405">
        <v>20872</v>
      </c>
      <c r="G2145" s="292" t="s">
        <v>213</v>
      </c>
    </row>
    <row r="2146" spans="1:7">
      <c r="A2146" s="292" t="s">
        <v>49</v>
      </c>
      <c r="B2146" s="405">
        <v>24457</v>
      </c>
      <c r="C2146" s="292" t="s">
        <v>213</v>
      </c>
      <c r="E2146" s="292" t="s">
        <v>214</v>
      </c>
      <c r="F2146" s="405">
        <v>20882</v>
      </c>
      <c r="G2146" s="292" t="s">
        <v>213</v>
      </c>
    </row>
    <row r="2147" spans="1:7">
      <c r="A2147" s="292" t="s">
        <v>49</v>
      </c>
      <c r="B2147" s="405">
        <v>18074</v>
      </c>
      <c r="C2147" s="292" t="s">
        <v>213</v>
      </c>
      <c r="E2147" s="292" t="s">
        <v>214</v>
      </c>
      <c r="F2147" s="405">
        <v>20993</v>
      </c>
      <c r="G2147" s="292" t="s">
        <v>213</v>
      </c>
    </row>
    <row r="2148" spans="1:7">
      <c r="A2148" s="292" t="s">
        <v>49</v>
      </c>
      <c r="B2148" s="405">
        <v>18342</v>
      </c>
      <c r="C2148" s="292" t="s">
        <v>213</v>
      </c>
      <c r="E2148" s="292" t="s">
        <v>214</v>
      </c>
      <c r="F2148" s="405">
        <v>21005</v>
      </c>
      <c r="G2148" s="292" t="s">
        <v>213</v>
      </c>
    </row>
    <row r="2149" spans="1:7">
      <c r="A2149" s="292" t="s">
        <v>49</v>
      </c>
      <c r="B2149" s="405">
        <v>18657</v>
      </c>
      <c r="C2149" s="292" t="s">
        <v>213</v>
      </c>
      <c r="E2149" s="292" t="s">
        <v>214</v>
      </c>
      <c r="F2149" s="405">
        <v>21010</v>
      </c>
      <c r="G2149" s="292" t="s">
        <v>213</v>
      </c>
    </row>
    <row r="2150" spans="1:7">
      <c r="A2150" s="292" t="s">
        <v>49</v>
      </c>
      <c r="B2150" s="405">
        <v>19390</v>
      </c>
      <c r="C2150" s="292" t="s">
        <v>213</v>
      </c>
      <c r="E2150" s="292" t="s">
        <v>214</v>
      </c>
      <c r="F2150" s="405">
        <v>21013</v>
      </c>
      <c r="G2150" s="292" t="s">
        <v>213</v>
      </c>
    </row>
    <row r="2151" spans="1:7">
      <c r="A2151" s="292" t="s">
        <v>49</v>
      </c>
      <c r="B2151" s="405">
        <v>19716</v>
      </c>
      <c r="C2151" s="292" t="s">
        <v>213</v>
      </c>
      <c r="E2151" s="292" t="s">
        <v>214</v>
      </c>
      <c r="F2151" s="405">
        <v>21020</v>
      </c>
      <c r="G2151" s="292" t="s">
        <v>213</v>
      </c>
    </row>
    <row r="2152" spans="1:7">
      <c r="A2152" s="292" t="s">
        <v>49</v>
      </c>
      <c r="B2152" s="405">
        <v>20140</v>
      </c>
      <c r="C2152" s="292" t="s">
        <v>213</v>
      </c>
      <c r="E2152" s="292" t="s">
        <v>214</v>
      </c>
      <c r="F2152" s="405">
        <v>21023</v>
      </c>
      <c r="G2152" s="292" t="s">
        <v>213</v>
      </c>
    </row>
    <row r="2153" spans="1:7">
      <c r="A2153" s="292" t="s">
        <v>49</v>
      </c>
      <c r="B2153" s="405">
        <v>20675</v>
      </c>
      <c r="C2153" s="292" t="s">
        <v>213</v>
      </c>
      <c r="E2153" s="292" t="s">
        <v>214</v>
      </c>
      <c r="F2153" s="405">
        <v>21028</v>
      </c>
      <c r="G2153" s="292" t="s">
        <v>213</v>
      </c>
    </row>
    <row r="2154" spans="1:7">
      <c r="A2154" s="292" t="s">
        <v>49</v>
      </c>
      <c r="B2154" s="405">
        <v>21036</v>
      </c>
      <c r="C2154" s="292" t="s">
        <v>213</v>
      </c>
      <c r="E2154" s="292" t="s">
        <v>214</v>
      </c>
      <c r="F2154" s="405">
        <v>21032</v>
      </c>
      <c r="G2154" s="292" t="s">
        <v>213</v>
      </c>
    </row>
    <row r="2155" spans="1:7">
      <c r="A2155" s="292" t="s">
        <v>49</v>
      </c>
      <c r="B2155" s="405">
        <v>21628</v>
      </c>
      <c r="C2155" s="292" t="s">
        <v>213</v>
      </c>
      <c r="E2155" s="292" t="s">
        <v>214</v>
      </c>
      <c r="F2155" s="405">
        <v>21036</v>
      </c>
      <c r="G2155" s="292" t="s">
        <v>213</v>
      </c>
    </row>
    <row r="2156" spans="1:7">
      <c r="A2156" s="292" t="s">
        <v>49</v>
      </c>
      <c r="B2156" s="405">
        <v>21776</v>
      </c>
      <c r="C2156" s="292" t="s">
        <v>213</v>
      </c>
      <c r="E2156" s="292" t="s">
        <v>214</v>
      </c>
      <c r="F2156" s="405">
        <v>21037</v>
      </c>
      <c r="G2156" s="292" t="s">
        <v>213</v>
      </c>
    </row>
    <row r="2157" spans="1:7">
      <c r="A2157" s="292" t="s">
        <v>49</v>
      </c>
      <c r="B2157" s="405">
        <v>22481</v>
      </c>
      <c r="C2157" s="292" t="s">
        <v>213</v>
      </c>
      <c r="E2157" s="292" t="s">
        <v>214</v>
      </c>
      <c r="F2157" s="405">
        <v>21042</v>
      </c>
      <c r="G2157" s="292" t="s">
        <v>213</v>
      </c>
    </row>
    <row r="2158" spans="1:7">
      <c r="A2158" s="292" t="s">
        <v>49</v>
      </c>
      <c r="B2158" s="405">
        <v>22831</v>
      </c>
      <c r="C2158" s="292" t="s">
        <v>213</v>
      </c>
      <c r="E2158" s="292" t="s">
        <v>214</v>
      </c>
      <c r="F2158" s="405">
        <v>21047</v>
      </c>
      <c r="G2158" s="292" t="s">
        <v>213</v>
      </c>
    </row>
    <row r="2159" spans="1:7">
      <c r="A2159" s="292" t="s">
        <v>49</v>
      </c>
      <c r="B2159" s="405">
        <v>23160</v>
      </c>
      <c r="C2159" s="292" t="s">
        <v>213</v>
      </c>
      <c r="E2159" s="292" t="s">
        <v>214</v>
      </c>
      <c r="F2159" s="405">
        <v>21048</v>
      </c>
      <c r="G2159" s="292" t="s">
        <v>213</v>
      </c>
    </row>
    <row r="2160" spans="1:7">
      <c r="A2160" s="292" t="s">
        <v>49</v>
      </c>
      <c r="B2160" s="405">
        <v>24093</v>
      </c>
      <c r="C2160" s="292" t="s">
        <v>213</v>
      </c>
      <c r="E2160" s="292" t="s">
        <v>214</v>
      </c>
      <c r="F2160" s="405">
        <v>21050</v>
      </c>
      <c r="G2160" s="292" t="s">
        <v>213</v>
      </c>
    </row>
    <row r="2161" spans="1:7">
      <c r="A2161" s="292" t="s">
        <v>49</v>
      </c>
      <c r="B2161" s="405">
        <v>24467</v>
      </c>
      <c r="C2161" s="292" t="s">
        <v>213</v>
      </c>
      <c r="E2161" s="292" t="s">
        <v>214</v>
      </c>
      <c r="F2161" s="405">
        <v>21051</v>
      </c>
      <c r="G2161" s="292" t="s">
        <v>213</v>
      </c>
    </row>
    <row r="2162" spans="1:7">
      <c r="A2162" s="292" t="s">
        <v>49</v>
      </c>
      <c r="B2162" s="405">
        <v>18077</v>
      </c>
      <c r="C2162" s="292" t="s">
        <v>213</v>
      </c>
      <c r="E2162" s="292" t="s">
        <v>214</v>
      </c>
      <c r="F2162" s="405">
        <v>21056</v>
      </c>
      <c r="G2162" s="292" t="s">
        <v>213</v>
      </c>
    </row>
    <row r="2163" spans="1:7">
      <c r="A2163" s="292" t="s">
        <v>49</v>
      </c>
      <c r="B2163" s="405">
        <v>18343</v>
      </c>
      <c r="C2163" s="292" t="s">
        <v>213</v>
      </c>
      <c r="E2163" s="292" t="s">
        <v>214</v>
      </c>
      <c r="F2163" s="405">
        <v>21057</v>
      </c>
      <c r="G2163" s="292" t="s">
        <v>213</v>
      </c>
    </row>
    <row r="2164" spans="1:7">
      <c r="A2164" s="292" t="s">
        <v>49</v>
      </c>
      <c r="B2164" s="405">
        <v>18660</v>
      </c>
      <c r="C2164" s="292" t="s">
        <v>213</v>
      </c>
      <c r="E2164" s="292" t="s">
        <v>214</v>
      </c>
      <c r="F2164" s="405">
        <v>21071</v>
      </c>
      <c r="G2164" s="292" t="s">
        <v>213</v>
      </c>
    </row>
    <row r="2165" spans="1:7">
      <c r="A2165" s="292" t="s">
        <v>49</v>
      </c>
      <c r="B2165" s="405">
        <v>19421</v>
      </c>
      <c r="C2165" s="292" t="s">
        <v>213</v>
      </c>
      <c r="E2165" s="292" t="s">
        <v>214</v>
      </c>
      <c r="F2165" s="405">
        <v>21074</v>
      </c>
      <c r="G2165" s="292" t="s">
        <v>213</v>
      </c>
    </row>
    <row r="2166" spans="1:7">
      <c r="A2166" s="292" t="s">
        <v>49</v>
      </c>
      <c r="B2166" s="405">
        <v>19730</v>
      </c>
      <c r="C2166" s="292" t="s">
        <v>213</v>
      </c>
      <c r="E2166" s="292" t="s">
        <v>214</v>
      </c>
      <c r="F2166" s="405">
        <v>21078</v>
      </c>
      <c r="G2166" s="292" t="s">
        <v>213</v>
      </c>
    </row>
    <row r="2167" spans="1:7">
      <c r="A2167" s="292" t="s">
        <v>49</v>
      </c>
      <c r="B2167" s="405">
        <v>20141</v>
      </c>
      <c r="C2167" s="292" t="s">
        <v>213</v>
      </c>
      <c r="E2167" s="292" t="s">
        <v>214</v>
      </c>
      <c r="F2167" s="405">
        <v>21082</v>
      </c>
      <c r="G2167" s="292" t="s">
        <v>213</v>
      </c>
    </row>
    <row r="2168" spans="1:7">
      <c r="A2168" s="292" t="s">
        <v>49</v>
      </c>
      <c r="B2168" s="405">
        <v>20676</v>
      </c>
      <c r="C2168" s="292" t="s">
        <v>213</v>
      </c>
      <c r="E2168" s="292" t="s">
        <v>214</v>
      </c>
      <c r="F2168" s="405">
        <v>21084</v>
      </c>
      <c r="G2168" s="292" t="s">
        <v>213</v>
      </c>
    </row>
    <row r="2169" spans="1:7">
      <c r="A2169" s="292" t="s">
        <v>49</v>
      </c>
      <c r="B2169" s="405">
        <v>21037</v>
      </c>
      <c r="C2169" s="292" t="s">
        <v>213</v>
      </c>
      <c r="E2169" s="292" t="s">
        <v>214</v>
      </c>
      <c r="F2169" s="405">
        <v>21102</v>
      </c>
      <c r="G2169" s="292" t="s">
        <v>213</v>
      </c>
    </row>
    <row r="2170" spans="1:7">
      <c r="A2170" s="292" t="s">
        <v>49</v>
      </c>
      <c r="B2170" s="405">
        <v>21629</v>
      </c>
      <c r="C2170" s="292" t="s">
        <v>213</v>
      </c>
      <c r="E2170" s="292" t="s">
        <v>214</v>
      </c>
      <c r="F2170" s="405">
        <v>21104</v>
      </c>
      <c r="G2170" s="292" t="s">
        <v>213</v>
      </c>
    </row>
    <row r="2171" spans="1:7">
      <c r="A2171" s="292" t="s">
        <v>49</v>
      </c>
      <c r="B2171" s="405">
        <v>21777</v>
      </c>
      <c r="C2171" s="292" t="s">
        <v>213</v>
      </c>
      <c r="E2171" s="292" t="s">
        <v>214</v>
      </c>
      <c r="F2171" s="405">
        <v>21111</v>
      </c>
      <c r="G2171" s="292" t="s">
        <v>213</v>
      </c>
    </row>
    <row r="2172" spans="1:7">
      <c r="A2172" s="292" t="s">
        <v>49</v>
      </c>
      <c r="B2172" s="405">
        <v>22485</v>
      </c>
      <c r="C2172" s="292" t="s">
        <v>213</v>
      </c>
      <c r="E2172" s="292" t="s">
        <v>214</v>
      </c>
      <c r="F2172" s="405">
        <v>21131</v>
      </c>
      <c r="G2172" s="292" t="s">
        <v>213</v>
      </c>
    </row>
    <row r="2173" spans="1:7">
      <c r="A2173" s="292" t="s">
        <v>49</v>
      </c>
      <c r="B2173" s="405">
        <v>22835</v>
      </c>
      <c r="C2173" s="292" t="s">
        <v>213</v>
      </c>
      <c r="E2173" s="292" t="s">
        <v>214</v>
      </c>
      <c r="F2173" s="405">
        <v>21136</v>
      </c>
      <c r="G2173" s="292" t="s">
        <v>213</v>
      </c>
    </row>
    <row r="2174" spans="1:7">
      <c r="A2174" s="292" t="s">
        <v>49</v>
      </c>
      <c r="B2174" s="405">
        <v>23184</v>
      </c>
      <c r="C2174" s="292" t="s">
        <v>213</v>
      </c>
      <c r="E2174" s="292" t="s">
        <v>214</v>
      </c>
      <c r="F2174" s="405">
        <v>21153</v>
      </c>
      <c r="G2174" s="292" t="s">
        <v>213</v>
      </c>
    </row>
    <row r="2175" spans="1:7">
      <c r="A2175" s="292" t="s">
        <v>49</v>
      </c>
      <c r="B2175" s="405">
        <v>24095</v>
      </c>
      <c r="C2175" s="292" t="s">
        <v>213</v>
      </c>
      <c r="E2175" s="292" t="s">
        <v>214</v>
      </c>
      <c r="F2175" s="405">
        <v>21155</v>
      </c>
      <c r="G2175" s="292" t="s">
        <v>213</v>
      </c>
    </row>
    <row r="2176" spans="1:7">
      <c r="A2176" s="292" t="s">
        <v>49</v>
      </c>
      <c r="B2176" s="405">
        <v>24469</v>
      </c>
      <c r="C2176" s="292" t="s">
        <v>213</v>
      </c>
      <c r="E2176" s="292" t="s">
        <v>214</v>
      </c>
      <c r="F2176" s="405">
        <v>21156</v>
      </c>
      <c r="G2176" s="292" t="s">
        <v>213</v>
      </c>
    </row>
    <row r="2177" spans="1:7">
      <c r="A2177" s="292" t="s">
        <v>49</v>
      </c>
      <c r="B2177" s="405">
        <v>18080</v>
      </c>
      <c r="C2177" s="292" t="s">
        <v>213</v>
      </c>
      <c r="E2177" s="292" t="s">
        <v>214</v>
      </c>
      <c r="F2177" s="405">
        <v>21157</v>
      </c>
      <c r="G2177" s="292" t="s">
        <v>213</v>
      </c>
    </row>
    <row r="2178" spans="1:7">
      <c r="A2178" s="292" t="s">
        <v>49</v>
      </c>
      <c r="B2178" s="405">
        <v>18346</v>
      </c>
      <c r="C2178" s="292" t="s">
        <v>213</v>
      </c>
      <c r="E2178" s="292" t="s">
        <v>214</v>
      </c>
      <c r="F2178" s="405">
        <v>21158</v>
      </c>
      <c r="G2178" s="292" t="s">
        <v>213</v>
      </c>
    </row>
    <row r="2179" spans="1:7">
      <c r="A2179" s="292" t="s">
        <v>49</v>
      </c>
      <c r="B2179" s="405">
        <v>18707</v>
      </c>
      <c r="C2179" s="292" t="s">
        <v>213</v>
      </c>
      <c r="E2179" s="292" t="s">
        <v>214</v>
      </c>
      <c r="F2179" s="405">
        <v>21163</v>
      </c>
      <c r="G2179" s="292" t="s">
        <v>213</v>
      </c>
    </row>
    <row r="2180" spans="1:7">
      <c r="A2180" s="292" t="s">
        <v>49</v>
      </c>
      <c r="B2180" s="405">
        <v>19425</v>
      </c>
      <c r="C2180" s="292" t="s">
        <v>213</v>
      </c>
      <c r="E2180" s="292" t="s">
        <v>214</v>
      </c>
      <c r="F2180" s="405">
        <v>21522</v>
      </c>
      <c r="G2180" s="292" t="s">
        <v>213</v>
      </c>
    </row>
    <row r="2181" spans="1:7">
      <c r="A2181" s="292" t="s">
        <v>49</v>
      </c>
      <c r="B2181" s="405">
        <v>19734</v>
      </c>
      <c r="C2181" s="292" t="s">
        <v>213</v>
      </c>
      <c r="E2181" s="292" t="s">
        <v>214</v>
      </c>
      <c r="F2181" s="405">
        <v>21529</v>
      </c>
      <c r="G2181" s="292" t="s">
        <v>213</v>
      </c>
    </row>
    <row r="2182" spans="1:7">
      <c r="A2182" s="292" t="s">
        <v>49</v>
      </c>
      <c r="B2182" s="405">
        <v>20142</v>
      </c>
      <c r="C2182" s="292" t="s">
        <v>213</v>
      </c>
      <c r="E2182" s="292" t="s">
        <v>214</v>
      </c>
      <c r="F2182" s="405">
        <v>21532</v>
      </c>
      <c r="G2182" s="292" t="s">
        <v>213</v>
      </c>
    </row>
    <row r="2183" spans="1:7">
      <c r="A2183" s="292" t="s">
        <v>49</v>
      </c>
      <c r="B2183" s="405">
        <v>20677</v>
      </c>
      <c r="C2183" s="292" t="s">
        <v>213</v>
      </c>
      <c r="E2183" s="292" t="s">
        <v>214</v>
      </c>
      <c r="F2183" s="405">
        <v>21539</v>
      </c>
      <c r="G2183" s="292" t="s">
        <v>213</v>
      </c>
    </row>
    <row r="2184" spans="1:7">
      <c r="A2184" s="292" t="s">
        <v>49</v>
      </c>
      <c r="B2184" s="405">
        <v>21042</v>
      </c>
      <c r="C2184" s="292" t="s">
        <v>213</v>
      </c>
      <c r="E2184" s="292" t="s">
        <v>214</v>
      </c>
      <c r="F2184" s="405">
        <v>21541</v>
      </c>
      <c r="G2184" s="292" t="s">
        <v>213</v>
      </c>
    </row>
    <row r="2185" spans="1:7">
      <c r="A2185" s="292" t="s">
        <v>49</v>
      </c>
      <c r="B2185" s="405">
        <v>21632</v>
      </c>
      <c r="C2185" s="292" t="s">
        <v>213</v>
      </c>
      <c r="E2185" s="292" t="s">
        <v>214</v>
      </c>
      <c r="F2185" s="405">
        <v>21542</v>
      </c>
      <c r="G2185" s="292" t="s">
        <v>213</v>
      </c>
    </row>
    <row r="2186" spans="1:7">
      <c r="A2186" s="292" t="s">
        <v>49</v>
      </c>
      <c r="B2186" s="405">
        <v>21779</v>
      </c>
      <c r="C2186" s="292" t="s">
        <v>213</v>
      </c>
      <c r="E2186" s="292" t="s">
        <v>214</v>
      </c>
      <c r="F2186" s="405">
        <v>21545</v>
      </c>
      <c r="G2186" s="292" t="s">
        <v>213</v>
      </c>
    </row>
    <row r="2187" spans="1:7">
      <c r="A2187" s="292" t="s">
        <v>49</v>
      </c>
      <c r="B2187" s="405">
        <v>22507</v>
      </c>
      <c r="C2187" s="292" t="s">
        <v>213</v>
      </c>
      <c r="E2187" s="292" t="s">
        <v>214</v>
      </c>
      <c r="F2187" s="405">
        <v>21550</v>
      </c>
      <c r="G2187" s="292" t="s">
        <v>213</v>
      </c>
    </row>
    <row r="2188" spans="1:7">
      <c r="A2188" s="292" t="s">
        <v>49</v>
      </c>
      <c r="B2188" s="405">
        <v>22840</v>
      </c>
      <c r="C2188" s="292" t="s">
        <v>213</v>
      </c>
      <c r="E2188" s="292" t="s">
        <v>214</v>
      </c>
      <c r="F2188" s="405">
        <v>21556</v>
      </c>
      <c r="G2188" s="292" t="s">
        <v>213</v>
      </c>
    </row>
    <row r="2189" spans="1:7">
      <c r="A2189" s="292" t="s">
        <v>49</v>
      </c>
      <c r="B2189" s="405">
        <v>23322</v>
      </c>
      <c r="C2189" s="292" t="s">
        <v>213</v>
      </c>
      <c r="E2189" s="292" t="s">
        <v>214</v>
      </c>
      <c r="F2189" s="405">
        <v>21562</v>
      </c>
      <c r="G2189" s="292" t="s">
        <v>213</v>
      </c>
    </row>
    <row r="2190" spans="1:7">
      <c r="A2190" s="292" t="s">
        <v>49</v>
      </c>
      <c r="B2190" s="405">
        <v>24112</v>
      </c>
      <c r="C2190" s="292" t="s">
        <v>213</v>
      </c>
      <c r="E2190" s="292" t="s">
        <v>214</v>
      </c>
      <c r="F2190" s="405">
        <v>21601</v>
      </c>
      <c r="G2190" s="292" t="s">
        <v>213</v>
      </c>
    </row>
    <row r="2191" spans="1:7">
      <c r="A2191" s="292" t="s">
        <v>49</v>
      </c>
      <c r="B2191" s="405">
        <v>24471</v>
      </c>
      <c r="C2191" s="292" t="s">
        <v>213</v>
      </c>
      <c r="E2191" s="292" t="s">
        <v>214</v>
      </c>
      <c r="F2191" s="405">
        <v>21613</v>
      </c>
      <c r="G2191" s="292" t="s">
        <v>213</v>
      </c>
    </row>
    <row r="2192" spans="1:7">
      <c r="A2192" s="292" t="s">
        <v>49</v>
      </c>
      <c r="B2192" s="405">
        <v>18083</v>
      </c>
      <c r="C2192" s="292" t="s">
        <v>213</v>
      </c>
      <c r="E2192" s="292" t="s">
        <v>214</v>
      </c>
      <c r="F2192" s="405">
        <v>21617</v>
      </c>
      <c r="G2192" s="292" t="s">
        <v>213</v>
      </c>
    </row>
    <row r="2193" spans="1:7">
      <c r="A2193" s="292" t="s">
        <v>49</v>
      </c>
      <c r="B2193" s="405">
        <v>18347</v>
      </c>
      <c r="C2193" s="292" t="s">
        <v>213</v>
      </c>
      <c r="E2193" s="292" t="s">
        <v>214</v>
      </c>
      <c r="F2193" s="405">
        <v>21619</v>
      </c>
      <c r="G2193" s="292" t="s">
        <v>213</v>
      </c>
    </row>
    <row r="2194" spans="1:7">
      <c r="A2194" s="292" t="s">
        <v>49</v>
      </c>
      <c r="B2194" s="405">
        <v>18708</v>
      </c>
      <c r="C2194" s="292" t="s">
        <v>213</v>
      </c>
      <c r="E2194" s="292" t="s">
        <v>214</v>
      </c>
      <c r="F2194" s="405">
        <v>21620</v>
      </c>
      <c r="G2194" s="292" t="s">
        <v>213</v>
      </c>
    </row>
    <row r="2195" spans="1:7">
      <c r="A2195" s="292" t="s">
        <v>49</v>
      </c>
      <c r="B2195" s="405">
        <v>19435</v>
      </c>
      <c r="C2195" s="292" t="s">
        <v>213</v>
      </c>
      <c r="E2195" s="292" t="s">
        <v>214</v>
      </c>
      <c r="F2195" s="405">
        <v>21623</v>
      </c>
      <c r="G2195" s="292" t="s">
        <v>213</v>
      </c>
    </row>
    <row r="2196" spans="1:7">
      <c r="A2196" s="292" t="s">
        <v>49</v>
      </c>
      <c r="B2196" s="405">
        <v>19735</v>
      </c>
      <c r="C2196" s="292" t="s">
        <v>213</v>
      </c>
      <c r="E2196" s="292" t="s">
        <v>214</v>
      </c>
      <c r="F2196" s="405">
        <v>21628</v>
      </c>
      <c r="G2196" s="292" t="s">
        <v>213</v>
      </c>
    </row>
    <row r="2197" spans="1:7">
      <c r="A2197" s="292" t="s">
        <v>49</v>
      </c>
      <c r="B2197" s="405">
        <v>20143</v>
      </c>
      <c r="C2197" s="292" t="s">
        <v>213</v>
      </c>
      <c r="E2197" s="292" t="s">
        <v>214</v>
      </c>
      <c r="F2197" s="405">
        <v>21629</v>
      </c>
      <c r="G2197" s="292" t="s">
        <v>213</v>
      </c>
    </row>
    <row r="2198" spans="1:7">
      <c r="A2198" s="292" t="s">
        <v>49</v>
      </c>
      <c r="B2198" s="405">
        <v>20678</v>
      </c>
      <c r="C2198" s="292" t="s">
        <v>213</v>
      </c>
      <c r="E2198" s="292" t="s">
        <v>214</v>
      </c>
      <c r="F2198" s="405">
        <v>21632</v>
      </c>
      <c r="G2198" s="292" t="s">
        <v>213</v>
      </c>
    </row>
    <row r="2199" spans="1:7">
      <c r="A2199" s="292" t="s">
        <v>49</v>
      </c>
      <c r="B2199" s="405">
        <v>21047</v>
      </c>
      <c r="C2199" s="292" t="s">
        <v>213</v>
      </c>
      <c r="E2199" s="292" t="s">
        <v>214</v>
      </c>
      <c r="F2199" s="405">
        <v>21638</v>
      </c>
      <c r="G2199" s="292" t="s">
        <v>213</v>
      </c>
    </row>
    <row r="2200" spans="1:7">
      <c r="A2200" s="292" t="s">
        <v>49</v>
      </c>
      <c r="B2200" s="405">
        <v>21638</v>
      </c>
      <c r="C2200" s="292" t="s">
        <v>213</v>
      </c>
      <c r="E2200" s="292" t="s">
        <v>214</v>
      </c>
      <c r="F2200" s="405">
        <v>21639</v>
      </c>
      <c r="G2200" s="292" t="s">
        <v>213</v>
      </c>
    </row>
    <row r="2201" spans="1:7">
      <c r="A2201" s="292" t="s">
        <v>49</v>
      </c>
      <c r="B2201" s="405">
        <v>21780</v>
      </c>
      <c r="C2201" s="292" t="s">
        <v>213</v>
      </c>
      <c r="E2201" s="292" t="s">
        <v>214</v>
      </c>
      <c r="F2201" s="405">
        <v>21643</v>
      </c>
      <c r="G2201" s="292" t="s">
        <v>213</v>
      </c>
    </row>
    <row r="2202" spans="1:7">
      <c r="A2202" s="292" t="s">
        <v>49</v>
      </c>
      <c r="B2202" s="405">
        <v>22508</v>
      </c>
      <c r="C2202" s="292" t="s">
        <v>213</v>
      </c>
      <c r="E2202" s="292" t="s">
        <v>214</v>
      </c>
      <c r="F2202" s="405">
        <v>21647</v>
      </c>
      <c r="G2202" s="292" t="s">
        <v>213</v>
      </c>
    </row>
    <row r="2203" spans="1:7">
      <c r="A2203" s="292" t="s">
        <v>49</v>
      </c>
      <c r="B2203" s="405">
        <v>22844</v>
      </c>
      <c r="C2203" s="292" t="s">
        <v>213</v>
      </c>
      <c r="E2203" s="292" t="s">
        <v>214</v>
      </c>
      <c r="F2203" s="405">
        <v>21649</v>
      </c>
      <c r="G2203" s="292" t="s">
        <v>213</v>
      </c>
    </row>
    <row r="2204" spans="1:7">
      <c r="A2204" s="292" t="s">
        <v>49</v>
      </c>
      <c r="B2204" s="405">
        <v>23337</v>
      </c>
      <c r="C2204" s="292" t="s">
        <v>213</v>
      </c>
      <c r="E2204" s="292" t="s">
        <v>214</v>
      </c>
      <c r="F2204" s="405">
        <v>21651</v>
      </c>
      <c r="G2204" s="292" t="s">
        <v>213</v>
      </c>
    </row>
    <row r="2205" spans="1:7">
      <c r="A2205" s="292" t="s">
        <v>49</v>
      </c>
      <c r="B2205" s="405">
        <v>24115</v>
      </c>
      <c r="C2205" s="292" t="s">
        <v>213</v>
      </c>
      <c r="E2205" s="292" t="s">
        <v>214</v>
      </c>
      <c r="F2205" s="405">
        <v>21652</v>
      </c>
      <c r="G2205" s="292" t="s">
        <v>213</v>
      </c>
    </row>
    <row r="2206" spans="1:7">
      <c r="A2206" s="292" t="s">
        <v>49</v>
      </c>
      <c r="B2206" s="405">
        <v>24486</v>
      </c>
      <c r="C2206" s="292" t="s">
        <v>213</v>
      </c>
      <c r="E2206" s="292" t="s">
        <v>214</v>
      </c>
      <c r="F2206" s="405">
        <v>21653</v>
      </c>
      <c r="G2206" s="292" t="s">
        <v>213</v>
      </c>
    </row>
    <row r="2207" spans="1:7">
      <c r="A2207" s="292" t="s">
        <v>49</v>
      </c>
      <c r="B2207" s="405">
        <v>18084</v>
      </c>
      <c r="C2207" s="292" t="s">
        <v>213</v>
      </c>
      <c r="E2207" s="292" t="s">
        <v>214</v>
      </c>
      <c r="F2207" s="405">
        <v>21654</v>
      </c>
      <c r="G2207" s="292" t="s">
        <v>213</v>
      </c>
    </row>
    <row r="2208" spans="1:7">
      <c r="A2208" s="292" t="s">
        <v>49</v>
      </c>
      <c r="B2208" s="405">
        <v>18352</v>
      </c>
      <c r="C2208" s="292" t="s">
        <v>213</v>
      </c>
      <c r="E2208" s="292" t="s">
        <v>214</v>
      </c>
      <c r="F2208" s="405">
        <v>21655</v>
      </c>
      <c r="G2208" s="292" t="s">
        <v>213</v>
      </c>
    </row>
    <row r="2209" spans="1:7">
      <c r="A2209" s="292" t="s">
        <v>49</v>
      </c>
      <c r="B2209" s="405">
        <v>18810</v>
      </c>
      <c r="C2209" s="292" t="s">
        <v>213</v>
      </c>
      <c r="E2209" s="292" t="s">
        <v>214</v>
      </c>
      <c r="F2209" s="405">
        <v>21660</v>
      </c>
      <c r="G2209" s="292" t="s">
        <v>213</v>
      </c>
    </row>
    <row r="2210" spans="1:7">
      <c r="A2210" s="292" t="s">
        <v>49</v>
      </c>
      <c r="B2210" s="405">
        <v>19451</v>
      </c>
      <c r="C2210" s="292" t="s">
        <v>213</v>
      </c>
      <c r="E2210" s="292" t="s">
        <v>214</v>
      </c>
      <c r="F2210" s="405">
        <v>21663</v>
      </c>
      <c r="G2210" s="292" t="s">
        <v>213</v>
      </c>
    </row>
    <row r="2211" spans="1:7">
      <c r="A2211" s="292" t="s">
        <v>49</v>
      </c>
      <c r="B2211" s="405">
        <v>19930</v>
      </c>
      <c r="C2211" s="292" t="s">
        <v>213</v>
      </c>
      <c r="E2211" s="292" t="s">
        <v>214</v>
      </c>
      <c r="F2211" s="405">
        <v>21664</v>
      </c>
      <c r="G2211" s="292" t="s">
        <v>213</v>
      </c>
    </row>
    <row r="2212" spans="1:7">
      <c r="A2212" s="292" t="s">
        <v>49</v>
      </c>
      <c r="B2212" s="405">
        <v>20158</v>
      </c>
      <c r="C2212" s="292" t="s">
        <v>213</v>
      </c>
      <c r="E2212" s="292" t="s">
        <v>214</v>
      </c>
      <c r="F2212" s="405">
        <v>21666</v>
      </c>
      <c r="G2212" s="292" t="s">
        <v>213</v>
      </c>
    </row>
    <row r="2213" spans="1:7">
      <c r="A2213" s="292" t="s">
        <v>49</v>
      </c>
      <c r="B2213" s="405">
        <v>20684</v>
      </c>
      <c r="C2213" s="292" t="s">
        <v>213</v>
      </c>
      <c r="E2213" s="292" t="s">
        <v>214</v>
      </c>
      <c r="F2213" s="405">
        <v>21670</v>
      </c>
      <c r="G2213" s="292" t="s">
        <v>213</v>
      </c>
    </row>
    <row r="2214" spans="1:7">
      <c r="A2214" s="292" t="s">
        <v>49</v>
      </c>
      <c r="B2214" s="405">
        <v>21048</v>
      </c>
      <c r="C2214" s="292" t="s">
        <v>213</v>
      </c>
      <c r="E2214" s="292" t="s">
        <v>214</v>
      </c>
      <c r="F2214" s="405">
        <v>21671</v>
      </c>
      <c r="G2214" s="292" t="s">
        <v>213</v>
      </c>
    </row>
    <row r="2215" spans="1:7">
      <c r="A2215" s="292" t="s">
        <v>49</v>
      </c>
      <c r="B2215" s="405">
        <v>21639</v>
      </c>
      <c r="C2215" s="292" t="s">
        <v>213</v>
      </c>
      <c r="E2215" s="292" t="s">
        <v>214</v>
      </c>
      <c r="F2215" s="405">
        <v>21710</v>
      </c>
      <c r="G2215" s="292" t="s">
        <v>213</v>
      </c>
    </row>
    <row r="2216" spans="1:7">
      <c r="A2216" s="292" t="s">
        <v>49</v>
      </c>
      <c r="B2216" s="405">
        <v>21781</v>
      </c>
      <c r="C2216" s="292" t="s">
        <v>213</v>
      </c>
      <c r="E2216" s="292" t="s">
        <v>214</v>
      </c>
      <c r="F2216" s="405">
        <v>21713</v>
      </c>
      <c r="G2216" s="292" t="s">
        <v>213</v>
      </c>
    </row>
    <row r="2217" spans="1:7">
      <c r="A2217" s="292" t="s">
        <v>49</v>
      </c>
      <c r="B2217" s="405">
        <v>22517</v>
      </c>
      <c r="C2217" s="292" t="s">
        <v>213</v>
      </c>
      <c r="E2217" s="292" t="s">
        <v>214</v>
      </c>
      <c r="F2217" s="405">
        <v>21715</v>
      </c>
      <c r="G2217" s="292" t="s">
        <v>213</v>
      </c>
    </row>
    <row r="2218" spans="1:7">
      <c r="A2218" s="292" t="s">
        <v>49</v>
      </c>
      <c r="B2218" s="405">
        <v>22845</v>
      </c>
      <c r="C2218" s="292" t="s">
        <v>213</v>
      </c>
      <c r="E2218" s="292" t="s">
        <v>214</v>
      </c>
      <c r="F2218" s="405">
        <v>21716</v>
      </c>
      <c r="G2218" s="292" t="s">
        <v>213</v>
      </c>
    </row>
    <row r="2219" spans="1:7">
      <c r="A2219" s="292" t="s">
        <v>49</v>
      </c>
      <c r="B2219" s="405">
        <v>23397</v>
      </c>
      <c r="C2219" s="292" t="s">
        <v>213</v>
      </c>
      <c r="E2219" s="292" t="s">
        <v>214</v>
      </c>
      <c r="F2219" s="405">
        <v>21719</v>
      </c>
      <c r="G2219" s="292" t="s">
        <v>213</v>
      </c>
    </row>
    <row r="2220" spans="1:7">
      <c r="A2220" s="292" t="s">
        <v>49</v>
      </c>
      <c r="B2220" s="405">
        <v>24122</v>
      </c>
      <c r="C2220" s="292" t="s">
        <v>213</v>
      </c>
      <c r="E2220" s="292" t="s">
        <v>214</v>
      </c>
      <c r="F2220" s="405">
        <v>21720</v>
      </c>
      <c r="G2220" s="292" t="s">
        <v>213</v>
      </c>
    </row>
    <row r="2221" spans="1:7">
      <c r="A2221" s="292" t="s">
        <v>49</v>
      </c>
      <c r="B2221" s="405">
        <v>24517</v>
      </c>
      <c r="C2221" s="292" t="s">
        <v>213</v>
      </c>
      <c r="E2221" s="292" t="s">
        <v>214</v>
      </c>
      <c r="F2221" s="405">
        <v>21721</v>
      </c>
      <c r="G2221" s="292" t="s">
        <v>213</v>
      </c>
    </row>
    <row r="2222" spans="1:7">
      <c r="A2222" s="292" t="s">
        <v>49</v>
      </c>
      <c r="B2222" s="405">
        <v>18092</v>
      </c>
      <c r="C2222" s="292" t="s">
        <v>213</v>
      </c>
      <c r="E2222" s="292" t="s">
        <v>214</v>
      </c>
      <c r="F2222" s="405">
        <v>21722</v>
      </c>
      <c r="G2222" s="292" t="s">
        <v>213</v>
      </c>
    </row>
    <row r="2223" spans="1:7">
      <c r="A2223" s="292" t="s">
        <v>49</v>
      </c>
      <c r="B2223" s="405">
        <v>18353</v>
      </c>
      <c r="C2223" s="292" t="s">
        <v>213</v>
      </c>
      <c r="E2223" s="292" t="s">
        <v>214</v>
      </c>
      <c r="F2223" s="405">
        <v>21723</v>
      </c>
      <c r="G2223" s="292" t="s">
        <v>213</v>
      </c>
    </row>
    <row r="2224" spans="1:7">
      <c r="A2224" s="292" t="s">
        <v>49</v>
      </c>
      <c r="B2224" s="405">
        <v>18814</v>
      </c>
      <c r="C2224" s="292" t="s">
        <v>213</v>
      </c>
      <c r="E2224" s="292" t="s">
        <v>214</v>
      </c>
      <c r="F2224" s="405">
        <v>21727</v>
      </c>
      <c r="G2224" s="292" t="s">
        <v>213</v>
      </c>
    </row>
    <row r="2225" spans="1:7">
      <c r="A2225" s="292" t="s">
        <v>49</v>
      </c>
      <c r="B2225" s="405">
        <v>19465</v>
      </c>
      <c r="C2225" s="292" t="s">
        <v>213</v>
      </c>
      <c r="E2225" s="292" t="s">
        <v>214</v>
      </c>
      <c r="F2225" s="405">
        <v>21733</v>
      </c>
      <c r="G2225" s="292" t="s">
        <v>213</v>
      </c>
    </row>
    <row r="2226" spans="1:7">
      <c r="A2226" s="292" t="s">
        <v>49</v>
      </c>
      <c r="B2226" s="405">
        <v>19931</v>
      </c>
      <c r="C2226" s="292" t="s">
        <v>213</v>
      </c>
      <c r="E2226" s="292" t="s">
        <v>214</v>
      </c>
      <c r="F2226" s="405">
        <v>21737</v>
      </c>
      <c r="G2226" s="292" t="s">
        <v>213</v>
      </c>
    </row>
    <row r="2227" spans="1:7">
      <c r="A2227" s="292" t="s">
        <v>49</v>
      </c>
      <c r="B2227" s="405">
        <v>20160</v>
      </c>
      <c r="C2227" s="292" t="s">
        <v>213</v>
      </c>
      <c r="E2227" s="292" t="s">
        <v>214</v>
      </c>
      <c r="F2227" s="405">
        <v>21738</v>
      </c>
      <c r="G2227" s="292" t="s">
        <v>213</v>
      </c>
    </row>
    <row r="2228" spans="1:7">
      <c r="A2228" s="292" t="s">
        <v>49</v>
      </c>
      <c r="B2228" s="405">
        <v>20688</v>
      </c>
      <c r="C2228" s="292" t="s">
        <v>213</v>
      </c>
      <c r="E2228" s="292" t="s">
        <v>214</v>
      </c>
      <c r="F2228" s="405">
        <v>21746</v>
      </c>
      <c r="G2228" s="292" t="s">
        <v>213</v>
      </c>
    </row>
    <row r="2229" spans="1:7">
      <c r="A2229" s="292" t="s">
        <v>49</v>
      </c>
      <c r="B2229" s="405">
        <v>21050</v>
      </c>
      <c r="C2229" s="292" t="s">
        <v>213</v>
      </c>
      <c r="E2229" s="292" t="s">
        <v>214</v>
      </c>
      <c r="F2229" s="405">
        <v>21754</v>
      </c>
      <c r="G2229" s="292" t="s">
        <v>213</v>
      </c>
    </row>
    <row r="2230" spans="1:7">
      <c r="A2230" s="292" t="s">
        <v>49</v>
      </c>
      <c r="B2230" s="405">
        <v>21643</v>
      </c>
      <c r="C2230" s="292" t="s">
        <v>213</v>
      </c>
      <c r="E2230" s="292" t="s">
        <v>214</v>
      </c>
      <c r="F2230" s="405">
        <v>21755</v>
      </c>
      <c r="G2230" s="292" t="s">
        <v>213</v>
      </c>
    </row>
    <row r="2231" spans="1:7">
      <c r="A2231" s="292" t="s">
        <v>49</v>
      </c>
      <c r="B2231" s="405">
        <v>21782</v>
      </c>
      <c r="C2231" s="292" t="s">
        <v>213</v>
      </c>
      <c r="E2231" s="292" t="s">
        <v>214</v>
      </c>
      <c r="F2231" s="405">
        <v>21756</v>
      </c>
      <c r="G2231" s="292" t="s">
        <v>213</v>
      </c>
    </row>
    <row r="2232" spans="1:7">
      <c r="A2232" s="292" t="s">
        <v>49</v>
      </c>
      <c r="B2232" s="405">
        <v>22524</v>
      </c>
      <c r="C2232" s="292" t="s">
        <v>213</v>
      </c>
      <c r="E2232" s="292" t="s">
        <v>214</v>
      </c>
      <c r="F2232" s="405">
        <v>21758</v>
      </c>
      <c r="G2232" s="292" t="s">
        <v>213</v>
      </c>
    </row>
    <row r="2233" spans="1:7">
      <c r="A2233" s="292" t="s">
        <v>49</v>
      </c>
      <c r="B2233" s="405">
        <v>22846</v>
      </c>
      <c r="C2233" s="292" t="s">
        <v>213</v>
      </c>
      <c r="E2233" s="292" t="s">
        <v>214</v>
      </c>
      <c r="F2233" s="405">
        <v>21769</v>
      </c>
      <c r="G2233" s="292" t="s">
        <v>213</v>
      </c>
    </row>
    <row r="2234" spans="1:7">
      <c r="A2234" s="292" t="s">
        <v>49</v>
      </c>
      <c r="B2234" s="405">
        <v>23418</v>
      </c>
      <c r="C2234" s="292" t="s">
        <v>213</v>
      </c>
      <c r="E2234" s="292" t="s">
        <v>214</v>
      </c>
      <c r="F2234" s="405">
        <v>21771</v>
      </c>
      <c r="G2234" s="292" t="s">
        <v>213</v>
      </c>
    </row>
    <row r="2235" spans="1:7">
      <c r="A2235" s="292" t="s">
        <v>49</v>
      </c>
      <c r="B2235" s="405">
        <v>24134</v>
      </c>
      <c r="C2235" s="292" t="s">
        <v>213</v>
      </c>
      <c r="E2235" s="292" t="s">
        <v>214</v>
      </c>
      <c r="F2235" s="405">
        <v>21773</v>
      </c>
      <c r="G2235" s="292" t="s">
        <v>213</v>
      </c>
    </row>
    <row r="2236" spans="1:7">
      <c r="A2236" s="292" t="s">
        <v>49</v>
      </c>
      <c r="B2236" s="405">
        <v>24523</v>
      </c>
      <c r="C2236" s="292" t="s">
        <v>213</v>
      </c>
      <c r="E2236" s="292" t="s">
        <v>214</v>
      </c>
      <c r="F2236" s="405">
        <v>21774</v>
      </c>
      <c r="G2236" s="292" t="s">
        <v>213</v>
      </c>
    </row>
    <row r="2237" spans="1:7">
      <c r="A2237" s="292" t="s">
        <v>49</v>
      </c>
      <c r="B2237" s="405">
        <v>18201</v>
      </c>
      <c r="C2237" s="292" t="s">
        <v>213</v>
      </c>
      <c r="E2237" s="292" t="s">
        <v>214</v>
      </c>
      <c r="F2237" s="405">
        <v>21776</v>
      </c>
      <c r="G2237" s="292" t="s">
        <v>213</v>
      </c>
    </row>
    <row r="2238" spans="1:7">
      <c r="A2238" s="292" t="s">
        <v>49</v>
      </c>
      <c r="B2238" s="405">
        <v>18354</v>
      </c>
      <c r="C2238" s="292" t="s">
        <v>213</v>
      </c>
      <c r="E2238" s="292" t="s">
        <v>214</v>
      </c>
      <c r="F2238" s="405">
        <v>21777</v>
      </c>
      <c r="G2238" s="292" t="s">
        <v>213</v>
      </c>
    </row>
    <row r="2239" spans="1:7">
      <c r="A2239" s="292" t="s">
        <v>49</v>
      </c>
      <c r="B2239" s="405">
        <v>18817</v>
      </c>
      <c r="C2239" s="292" t="s">
        <v>213</v>
      </c>
      <c r="E2239" s="292" t="s">
        <v>214</v>
      </c>
      <c r="F2239" s="405">
        <v>21779</v>
      </c>
      <c r="G2239" s="292" t="s">
        <v>213</v>
      </c>
    </row>
    <row r="2240" spans="1:7">
      <c r="A2240" s="292" t="s">
        <v>49</v>
      </c>
      <c r="B2240" s="405">
        <v>19470</v>
      </c>
      <c r="C2240" s="292" t="s">
        <v>213</v>
      </c>
      <c r="E2240" s="292" t="s">
        <v>214</v>
      </c>
      <c r="F2240" s="405">
        <v>21780</v>
      </c>
      <c r="G2240" s="292" t="s">
        <v>213</v>
      </c>
    </row>
    <row r="2241" spans="1:7">
      <c r="A2241" s="292" t="s">
        <v>49</v>
      </c>
      <c r="B2241" s="405">
        <v>19933</v>
      </c>
      <c r="C2241" s="292" t="s">
        <v>213</v>
      </c>
      <c r="E2241" s="292" t="s">
        <v>214</v>
      </c>
      <c r="F2241" s="405">
        <v>21781</v>
      </c>
      <c r="G2241" s="292" t="s">
        <v>213</v>
      </c>
    </row>
    <row r="2242" spans="1:7">
      <c r="A2242" s="292" t="s">
        <v>49</v>
      </c>
      <c r="B2242" s="405">
        <v>20182</v>
      </c>
      <c r="C2242" s="292" t="s">
        <v>213</v>
      </c>
      <c r="E2242" s="292" t="s">
        <v>214</v>
      </c>
      <c r="F2242" s="405">
        <v>21782</v>
      </c>
      <c r="G2242" s="292" t="s">
        <v>213</v>
      </c>
    </row>
    <row r="2243" spans="1:7">
      <c r="A2243" s="292" t="s">
        <v>49</v>
      </c>
      <c r="B2243" s="405">
        <v>20689</v>
      </c>
      <c r="C2243" s="292" t="s">
        <v>213</v>
      </c>
      <c r="E2243" s="292" t="s">
        <v>214</v>
      </c>
      <c r="F2243" s="405">
        <v>21783</v>
      </c>
      <c r="G2243" s="292" t="s">
        <v>213</v>
      </c>
    </row>
    <row r="2244" spans="1:7">
      <c r="A2244" s="292" t="s">
        <v>49</v>
      </c>
      <c r="B2244" s="405">
        <v>21051</v>
      </c>
      <c r="C2244" s="292" t="s">
        <v>213</v>
      </c>
      <c r="E2244" s="292" t="s">
        <v>214</v>
      </c>
      <c r="F2244" s="405">
        <v>21784</v>
      </c>
      <c r="G2244" s="292" t="s">
        <v>213</v>
      </c>
    </row>
    <row r="2245" spans="1:7">
      <c r="A2245" s="292" t="s">
        <v>49</v>
      </c>
      <c r="B2245" s="405">
        <v>21647</v>
      </c>
      <c r="C2245" s="292" t="s">
        <v>213</v>
      </c>
      <c r="E2245" s="292" t="s">
        <v>214</v>
      </c>
      <c r="F2245" s="405">
        <v>21787</v>
      </c>
      <c r="G2245" s="292" t="s">
        <v>213</v>
      </c>
    </row>
    <row r="2246" spans="1:7">
      <c r="A2246" s="292" t="s">
        <v>49</v>
      </c>
      <c r="B2246" s="405">
        <v>21783</v>
      </c>
      <c r="C2246" s="292" t="s">
        <v>213</v>
      </c>
      <c r="E2246" s="292" t="s">
        <v>214</v>
      </c>
      <c r="F2246" s="405">
        <v>21788</v>
      </c>
      <c r="G2246" s="292" t="s">
        <v>213</v>
      </c>
    </row>
    <row r="2247" spans="1:7">
      <c r="A2247" s="292" t="s">
        <v>49</v>
      </c>
      <c r="B2247" s="405">
        <v>22544</v>
      </c>
      <c r="C2247" s="292" t="s">
        <v>213</v>
      </c>
      <c r="E2247" s="292" t="s">
        <v>214</v>
      </c>
      <c r="F2247" s="405">
        <v>21791</v>
      </c>
      <c r="G2247" s="292" t="s">
        <v>213</v>
      </c>
    </row>
    <row r="2248" spans="1:7">
      <c r="A2248" s="292" t="s">
        <v>49</v>
      </c>
      <c r="B2248" s="405">
        <v>22853</v>
      </c>
      <c r="C2248" s="292" t="s">
        <v>213</v>
      </c>
      <c r="E2248" s="292" t="s">
        <v>214</v>
      </c>
      <c r="F2248" s="405">
        <v>21794</v>
      </c>
      <c r="G2248" s="292" t="s">
        <v>213</v>
      </c>
    </row>
    <row r="2249" spans="1:7">
      <c r="A2249" s="292" t="s">
        <v>49</v>
      </c>
      <c r="B2249" s="405">
        <v>23430</v>
      </c>
      <c r="C2249" s="292" t="s">
        <v>213</v>
      </c>
      <c r="E2249" s="292" t="s">
        <v>214</v>
      </c>
      <c r="F2249" s="405">
        <v>21797</v>
      </c>
      <c r="G2249" s="292" t="s">
        <v>213</v>
      </c>
    </row>
    <row r="2250" spans="1:7">
      <c r="A2250" s="292" t="s">
        <v>49</v>
      </c>
      <c r="B2250" s="405">
        <v>24151</v>
      </c>
      <c r="C2250" s="292" t="s">
        <v>213</v>
      </c>
      <c r="E2250" s="292" t="s">
        <v>214</v>
      </c>
      <c r="F2250" s="405">
        <v>21798</v>
      </c>
      <c r="G2250" s="292" t="s">
        <v>213</v>
      </c>
    </row>
    <row r="2251" spans="1:7">
      <c r="A2251" s="292" t="s">
        <v>49</v>
      </c>
      <c r="B2251" s="405">
        <v>24527</v>
      </c>
      <c r="C2251" s="292" t="s">
        <v>213</v>
      </c>
      <c r="E2251" s="292" t="s">
        <v>214</v>
      </c>
      <c r="F2251" s="405">
        <v>21810</v>
      </c>
      <c r="G2251" s="292" t="s">
        <v>213</v>
      </c>
    </row>
    <row r="2252" spans="1:7">
      <c r="A2252" s="292" t="s">
        <v>49</v>
      </c>
      <c r="B2252" s="405">
        <v>18210</v>
      </c>
      <c r="C2252" s="292" t="s">
        <v>213</v>
      </c>
      <c r="E2252" s="292" t="s">
        <v>214</v>
      </c>
      <c r="F2252" s="405">
        <v>21811</v>
      </c>
      <c r="G2252" s="292" t="s">
        <v>213</v>
      </c>
    </row>
    <row r="2253" spans="1:7">
      <c r="A2253" s="292" t="s">
        <v>49</v>
      </c>
      <c r="B2253" s="405">
        <v>18355</v>
      </c>
      <c r="C2253" s="292" t="s">
        <v>213</v>
      </c>
      <c r="E2253" s="292" t="s">
        <v>214</v>
      </c>
      <c r="F2253" s="405">
        <v>21813</v>
      </c>
      <c r="G2253" s="292" t="s">
        <v>213</v>
      </c>
    </row>
    <row r="2254" spans="1:7">
      <c r="A2254" s="292" t="s">
        <v>49</v>
      </c>
      <c r="B2254" s="405">
        <v>18821</v>
      </c>
      <c r="C2254" s="292" t="s">
        <v>213</v>
      </c>
      <c r="E2254" s="292" t="s">
        <v>214</v>
      </c>
      <c r="F2254" s="405">
        <v>21830</v>
      </c>
      <c r="G2254" s="292" t="s">
        <v>213</v>
      </c>
    </row>
    <row r="2255" spans="1:7">
      <c r="A2255" s="292" t="s">
        <v>49</v>
      </c>
      <c r="B2255" s="405">
        <v>19472</v>
      </c>
      <c r="C2255" s="292" t="s">
        <v>213</v>
      </c>
      <c r="E2255" s="292" t="s">
        <v>214</v>
      </c>
      <c r="F2255" s="405">
        <v>21849</v>
      </c>
      <c r="G2255" s="292" t="s">
        <v>213</v>
      </c>
    </row>
    <row r="2256" spans="1:7">
      <c r="A2256" s="292" t="s">
        <v>49</v>
      </c>
      <c r="B2256" s="405">
        <v>19934</v>
      </c>
      <c r="C2256" s="292" t="s">
        <v>213</v>
      </c>
      <c r="E2256" s="292" t="s">
        <v>214</v>
      </c>
      <c r="F2256" s="405">
        <v>21850</v>
      </c>
      <c r="G2256" s="292" t="s">
        <v>213</v>
      </c>
    </row>
    <row r="2257" spans="1:7">
      <c r="A2257" s="292" t="s">
        <v>49</v>
      </c>
      <c r="B2257" s="405">
        <v>20184</v>
      </c>
      <c r="C2257" s="292" t="s">
        <v>213</v>
      </c>
      <c r="E2257" s="292" t="s">
        <v>214</v>
      </c>
      <c r="F2257" s="405">
        <v>21851</v>
      </c>
      <c r="G2257" s="292" t="s">
        <v>213</v>
      </c>
    </row>
    <row r="2258" spans="1:7">
      <c r="A2258" s="292" t="s">
        <v>49</v>
      </c>
      <c r="B2258" s="405">
        <v>20690</v>
      </c>
      <c r="C2258" s="292" t="s">
        <v>213</v>
      </c>
      <c r="E2258" s="292" t="s">
        <v>214</v>
      </c>
      <c r="F2258" s="405">
        <v>21862</v>
      </c>
      <c r="G2258" s="292" t="s">
        <v>213</v>
      </c>
    </row>
    <row r="2259" spans="1:7">
      <c r="A2259" s="292" t="s">
        <v>49</v>
      </c>
      <c r="B2259" s="405">
        <v>21056</v>
      </c>
      <c r="C2259" s="292" t="s">
        <v>213</v>
      </c>
      <c r="E2259" s="292" t="s">
        <v>214</v>
      </c>
      <c r="F2259" s="405">
        <v>21874</v>
      </c>
      <c r="G2259" s="292" t="s">
        <v>213</v>
      </c>
    </row>
    <row r="2260" spans="1:7">
      <c r="A2260" s="292" t="s">
        <v>49</v>
      </c>
      <c r="B2260" s="405">
        <v>21649</v>
      </c>
      <c r="C2260" s="292" t="s">
        <v>213</v>
      </c>
      <c r="E2260" s="292" t="s">
        <v>214</v>
      </c>
      <c r="F2260" s="405">
        <v>21875</v>
      </c>
      <c r="G2260" s="292" t="s">
        <v>213</v>
      </c>
    </row>
    <row r="2261" spans="1:7">
      <c r="A2261" s="292" t="s">
        <v>49</v>
      </c>
      <c r="B2261" s="405">
        <v>21784</v>
      </c>
      <c r="C2261" s="292" t="s">
        <v>213</v>
      </c>
      <c r="E2261" s="292" t="s">
        <v>214</v>
      </c>
      <c r="F2261" s="405">
        <v>21890</v>
      </c>
      <c r="G2261" s="292" t="s">
        <v>213</v>
      </c>
    </row>
    <row r="2262" spans="1:7">
      <c r="A2262" s="292" t="s">
        <v>49</v>
      </c>
      <c r="B2262" s="405">
        <v>22551</v>
      </c>
      <c r="C2262" s="292" t="s">
        <v>213</v>
      </c>
      <c r="E2262" s="292" t="s">
        <v>214</v>
      </c>
      <c r="F2262" s="405">
        <v>21901</v>
      </c>
      <c r="G2262" s="292" t="s">
        <v>213</v>
      </c>
    </row>
    <row r="2263" spans="1:7">
      <c r="A2263" s="292" t="s">
        <v>49</v>
      </c>
      <c r="B2263" s="405">
        <v>22923</v>
      </c>
      <c r="C2263" s="292" t="s">
        <v>213</v>
      </c>
      <c r="E2263" s="292" t="s">
        <v>214</v>
      </c>
      <c r="F2263" s="405">
        <v>21903</v>
      </c>
      <c r="G2263" s="292" t="s">
        <v>213</v>
      </c>
    </row>
    <row r="2264" spans="1:7">
      <c r="A2264" s="292" t="s">
        <v>49</v>
      </c>
      <c r="B2264" s="405">
        <v>23431</v>
      </c>
      <c r="C2264" s="292" t="s">
        <v>213</v>
      </c>
      <c r="E2264" s="292" t="s">
        <v>214</v>
      </c>
      <c r="F2264" s="405">
        <v>21904</v>
      </c>
      <c r="G2264" s="292" t="s">
        <v>213</v>
      </c>
    </row>
    <row r="2265" spans="1:7">
      <c r="A2265" s="292" t="s">
        <v>49</v>
      </c>
      <c r="B2265" s="405">
        <v>24157</v>
      </c>
      <c r="C2265" s="292" t="s">
        <v>213</v>
      </c>
      <c r="E2265" s="292" t="s">
        <v>214</v>
      </c>
      <c r="F2265" s="405">
        <v>21911</v>
      </c>
      <c r="G2265" s="292" t="s">
        <v>213</v>
      </c>
    </row>
    <row r="2266" spans="1:7">
      <c r="A2266" s="292" t="s">
        <v>49</v>
      </c>
      <c r="B2266" s="405">
        <v>24540</v>
      </c>
      <c r="C2266" s="292" t="s">
        <v>213</v>
      </c>
      <c r="E2266" s="292" t="s">
        <v>214</v>
      </c>
      <c r="F2266" s="405">
        <v>21917</v>
      </c>
      <c r="G2266" s="292" t="s">
        <v>213</v>
      </c>
    </row>
    <row r="2267" spans="1:7">
      <c r="A2267" s="292" t="s">
        <v>49</v>
      </c>
      <c r="B2267" s="405">
        <v>18211</v>
      </c>
      <c r="C2267" s="292" t="s">
        <v>213</v>
      </c>
      <c r="E2267" s="292" t="s">
        <v>214</v>
      </c>
      <c r="F2267" s="405">
        <v>21921</v>
      </c>
      <c r="G2267" s="292" t="s">
        <v>213</v>
      </c>
    </row>
    <row r="2268" spans="1:7">
      <c r="A2268" s="292" t="s">
        <v>49</v>
      </c>
      <c r="B2268" s="405">
        <v>18356</v>
      </c>
      <c r="C2268" s="292" t="s">
        <v>213</v>
      </c>
      <c r="E2268" s="292" t="s">
        <v>214</v>
      </c>
      <c r="F2268" s="405">
        <v>21922</v>
      </c>
      <c r="G2268" s="292" t="s">
        <v>213</v>
      </c>
    </row>
    <row r="2269" spans="1:7">
      <c r="A2269" s="292" t="s">
        <v>49</v>
      </c>
      <c r="B2269" s="405">
        <v>18822</v>
      </c>
      <c r="C2269" s="292" t="s">
        <v>213</v>
      </c>
      <c r="E2269" s="292" t="s">
        <v>214</v>
      </c>
      <c r="F2269" s="405">
        <v>22037</v>
      </c>
      <c r="G2269" s="292" t="s">
        <v>213</v>
      </c>
    </row>
    <row r="2270" spans="1:7">
      <c r="A2270" s="292" t="s">
        <v>49</v>
      </c>
      <c r="B2270" s="405">
        <v>19474</v>
      </c>
      <c r="C2270" s="292" t="s">
        <v>213</v>
      </c>
      <c r="E2270" s="292" t="s">
        <v>214</v>
      </c>
      <c r="F2270" s="405">
        <v>22039</v>
      </c>
      <c r="G2270" s="292" t="s">
        <v>213</v>
      </c>
    </row>
    <row r="2271" spans="1:7">
      <c r="A2271" s="292" t="s">
        <v>49</v>
      </c>
      <c r="B2271" s="405">
        <v>19938</v>
      </c>
      <c r="C2271" s="292" t="s">
        <v>213</v>
      </c>
      <c r="E2271" s="292" t="s">
        <v>214</v>
      </c>
      <c r="F2271" s="405">
        <v>22066</v>
      </c>
      <c r="G2271" s="292" t="s">
        <v>213</v>
      </c>
    </row>
    <row r="2272" spans="1:7">
      <c r="A2272" s="292" t="s">
        <v>49</v>
      </c>
      <c r="B2272" s="405">
        <v>20186</v>
      </c>
      <c r="C2272" s="292" t="s">
        <v>213</v>
      </c>
      <c r="E2272" s="292" t="s">
        <v>214</v>
      </c>
      <c r="F2272" s="405">
        <v>22134</v>
      </c>
      <c r="G2272" s="292" t="s">
        <v>213</v>
      </c>
    </row>
    <row r="2273" spans="1:7">
      <c r="A2273" s="292" t="s">
        <v>49</v>
      </c>
      <c r="B2273" s="405">
        <v>20693</v>
      </c>
      <c r="C2273" s="292" t="s">
        <v>213</v>
      </c>
      <c r="E2273" s="292" t="s">
        <v>214</v>
      </c>
      <c r="F2273" s="405">
        <v>22135</v>
      </c>
      <c r="G2273" s="292" t="s">
        <v>213</v>
      </c>
    </row>
    <row r="2274" spans="1:7">
      <c r="A2274" s="292" t="s">
        <v>49</v>
      </c>
      <c r="B2274" s="405">
        <v>21057</v>
      </c>
      <c r="C2274" s="292" t="s">
        <v>213</v>
      </c>
      <c r="E2274" s="292" t="s">
        <v>214</v>
      </c>
      <c r="F2274" s="405">
        <v>22172</v>
      </c>
      <c r="G2274" s="292" t="s">
        <v>213</v>
      </c>
    </row>
    <row r="2275" spans="1:7">
      <c r="A2275" s="292" t="s">
        <v>49</v>
      </c>
      <c r="B2275" s="405">
        <v>21651</v>
      </c>
      <c r="C2275" s="292" t="s">
        <v>213</v>
      </c>
      <c r="E2275" s="292" t="s">
        <v>214</v>
      </c>
      <c r="F2275" s="405">
        <v>22433</v>
      </c>
      <c r="G2275" s="292" t="s">
        <v>213</v>
      </c>
    </row>
    <row r="2276" spans="1:7">
      <c r="A2276" s="292" t="s">
        <v>49</v>
      </c>
      <c r="B2276" s="405">
        <v>21787</v>
      </c>
      <c r="C2276" s="292" t="s">
        <v>213</v>
      </c>
      <c r="E2276" s="292" t="s">
        <v>214</v>
      </c>
      <c r="F2276" s="405">
        <v>22451</v>
      </c>
      <c r="G2276" s="292" t="s">
        <v>213</v>
      </c>
    </row>
    <row r="2277" spans="1:7">
      <c r="A2277" s="292" t="s">
        <v>49</v>
      </c>
      <c r="B2277" s="405">
        <v>22552</v>
      </c>
      <c r="C2277" s="292" t="s">
        <v>213</v>
      </c>
      <c r="E2277" s="292" t="s">
        <v>214</v>
      </c>
      <c r="F2277" s="405">
        <v>22480</v>
      </c>
      <c r="G2277" s="292" t="s">
        <v>213</v>
      </c>
    </row>
    <row r="2278" spans="1:7">
      <c r="A2278" s="292" t="s">
        <v>49</v>
      </c>
      <c r="B2278" s="405">
        <v>22932</v>
      </c>
      <c r="C2278" s="292" t="s">
        <v>213</v>
      </c>
      <c r="E2278" s="292" t="s">
        <v>214</v>
      </c>
      <c r="F2278" s="405">
        <v>22481</v>
      </c>
      <c r="G2278" s="292" t="s">
        <v>213</v>
      </c>
    </row>
    <row r="2279" spans="1:7">
      <c r="A2279" s="292" t="s">
        <v>49</v>
      </c>
      <c r="B2279" s="405">
        <v>23434</v>
      </c>
      <c r="C2279" s="292" t="s">
        <v>213</v>
      </c>
      <c r="E2279" s="292" t="s">
        <v>214</v>
      </c>
      <c r="F2279" s="405">
        <v>22485</v>
      </c>
      <c r="G2279" s="292" t="s">
        <v>213</v>
      </c>
    </row>
    <row r="2280" spans="1:7">
      <c r="A2280" s="292" t="s">
        <v>49</v>
      </c>
      <c r="B2280" s="405">
        <v>24168</v>
      </c>
      <c r="C2280" s="292" t="s">
        <v>213</v>
      </c>
      <c r="E2280" s="292" t="s">
        <v>214</v>
      </c>
      <c r="F2280" s="405">
        <v>22507</v>
      </c>
      <c r="G2280" s="292" t="s">
        <v>213</v>
      </c>
    </row>
    <row r="2281" spans="1:7">
      <c r="A2281" s="292" t="s">
        <v>49</v>
      </c>
      <c r="B2281" s="405">
        <v>24541</v>
      </c>
      <c r="C2281" s="292" t="s">
        <v>213</v>
      </c>
      <c r="E2281" s="292" t="s">
        <v>214</v>
      </c>
      <c r="F2281" s="405">
        <v>22508</v>
      </c>
      <c r="G2281" s="292" t="s">
        <v>213</v>
      </c>
    </row>
    <row r="2282" spans="1:7">
      <c r="A2282" s="292" t="s">
        <v>49</v>
      </c>
      <c r="B2282" s="405">
        <v>18212</v>
      </c>
      <c r="C2282" s="292" t="s">
        <v>213</v>
      </c>
      <c r="E2282" s="292" t="s">
        <v>214</v>
      </c>
      <c r="F2282" s="405">
        <v>22517</v>
      </c>
      <c r="G2282" s="292" t="s">
        <v>213</v>
      </c>
    </row>
    <row r="2283" spans="1:7">
      <c r="A2283" s="292" t="s">
        <v>49</v>
      </c>
      <c r="B2283" s="405">
        <v>18360</v>
      </c>
      <c r="C2283" s="292" t="s">
        <v>213</v>
      </c>
      <c r="E2283" s="292" t="s">
        <v>214</v>
      </c>
      <c r="F2283" s="405">
        <v>22524</v>
      </c>
      <c r="G2283" s="292" t="s">
        <v>213</v>
      </c>
    </row>
    <row r="2284" spans="1:7">
      <c r="A2284" s="292" t="s">
        <v>49</v>
      </c>
      <c r="B2284" s="405">
        <v>18826</v>
      </c>
      <c r="C2284" s="292" t="s">
        <v>213</v>
      </c>
      <c r="E2284" s="292" t="s">
        <v>214</v>
      </c>
      <c r="F2284" s="405">
        <v>22544</v>
      </c>
      <c r="G2284" s="292" t="s">
        <v>213</v>
      </c>
    </row>
    <row r="2285" spans="1:7">
      <c r="A2285" s="292" t="s">
        <v>49</v>
      </c>
      <c r="B2285" s="405">
        <v>19475</v>
      </c>
      <c r="C2285" s="292" t="s">
        <v>213</v>
      </c>
      <c r="E2285" s="292" t="s">
        <v>214</v>
      </c>
      <c r="F2285" s="405">
        <v>22551</v>
      </c>
      <c r="G2285" s="292" t="s">
        <v>213</v>
      </c>
    </row>
    <row r="2286" spans="1:7">
      <c r="A2286" s="292" t="s">
        <v>49</v>
      </c>
      <c r="B2286" s="405">
        <v>19939</v>
      </c>
      <c r="C2286" s="292" t="s">
        <v>213</v>
      </c>
      <c r="E2286" s="292" t="s">
        <v>214</v>
      </c>
      <c r="F2286" s="405">
        <v>22552</v>
      </c>
      <c r="G2286" s="292" t="s">
        <v>213</v>
      </c>
    </row>
    <row r="2287" spans="1:7">
      <c r="A2287" s="292" t="s">
        <v>49</v>
      </c>
      <c r="B2287" s="405">
        <v>20187</v>
      </c>
      <c r="C2287" s="292" t="s">
        <v>213</v>
      </c>
      <c r="E2287" s="292" t="s">
        <v>214</v>
      </c>
      <c r="F2287" s="405">
        <v>22553</v>
      </c>
      <c r="G2287" s="292" t="s">
        <v>213</v>
      </c>
    </row>
    <row r="2288" spans="1:7">
      <c r="A2288" s="292" t="s">
        <v>49</v>
      </c>
      <c r="B2288" s="405">
        <v>20695</v>
      </c>
      <c r="C2288" s="292" t="s">
        <v>213</v>
      </c>
      <c r="E2288" s="292" t="s">
        <v>214</v>
      </c>
      <c r="F2288" s="405">
        <v>22560</v>
      </c>
      <c r="G2288" s="292" t="s">
        <v>213</v>
      </c>
    </row>
    <row r="2289" spans="1:7">
      <c r="A2289" s="292" t="s">
        <v>49</v>
      </c>
      <c r="B2289" s="405">
        <v>21071</v>
      </c>
      <c r="C2289" s="292" t="s">
        <v>213</v>
      </c>
      <c r="E2289" s="292" t="s">
        <v>214</v>
      </c>
      <c r="F2289" s="405">
        <v>22611</v>
      </c>
      <c r="G2289" s="292" t="s">
        <v>213</v>
      </c>
    </row>
    <row r="2290" spans="1:7">
      <c r="A2290" s="292" t="s">
        <v>49</v>
      </c>
      <c r="B2290" s="405">
        <v>21652</v>
      </c>
      <c r="C2290" s="292" t="s">
        <v>213</v>
      </c>
      <c r="E2290" s="292" t="s">
        <v>214</v>
      </c>
      <c r="F2290" s="405">
        <v>22620</v>
      </c>
      <c r="G2290" s="292" t="s">
        <v>213</v>
      </c>
    </row>
    <row r="2291" spans="1:7">
      <c r="A2291" s="292" t="s">
        <v>49</v>
      </c>
      <c r="B2291" s="405">
        <v>21788</v>
      </c>
      <c r="C2291" s="292" t="s">
        <v>213</v>
      </c>
      <c r="E2291" s="292" t="s">
        <v>214</v>
      </c>
      <c r="F2291" s="405">
        <v>22623</v>
      </c>
      <c r="G2291" s="292" t="s">
        <v>213</v>
      </c>
    </row>
    <row r="2292" spans="1:7">
      <c r="A2292" s="292" t="s">
        <v>49</v>
      </c>
      <c r="B2292" s="405">
        <v>22553</v>
      </c>
      <c r="C2292" s="292" t="s">
        <v>213</v>
      </c>
      <c r="E2292" s="292" t="s">
        <v>214</v>
      </c>
      <c r="F2292" s="405">
        <v>22625</v>
      </c>
      <c r="G2292" s="292" t="s">
        <v>213</v>
      </c>
    </row>
    <row r="2293" spans="1:7">
      <c r="A2293" s="292" t="s">
        <v>49</v>
      </c>
      <c r="B2293" s="405">
        <v>22936</v>
      </c>
      <c r="C2293" s="292" t="s">
        <v>213</v>
      </c>
      <c r="E2293" s="292" t="s">
        <v>214</v>
      </c>
      <c r="F2293" s="405">
        <v>22626</v>
      </c>
      <c r="G2293" s="292" t="s">
        <v>213</v>
      </c>
    </row>
    <row r="2294" spans="1:7">
      <c r="A2294" s="292" t="s">
        <v>49</v>
      </c>
      <c r="B2294" s="405">
        <v>23442</v>
      </c>
      <c r="C2294" s="292" t="s">
        <v>213</v>
      </c>
      <c r="E2294" s="292" t="s">
        <v>214</v>
      </c>
      <c r="F2294" s="405">
        <v>22642</v>
      </c>
      <c r="G2294" s="292" t="s">
        <v>213</v>
      </c>
    </row>
    <row r="2295" spans="1:7">
      <c r="A2295" s="292" t="s">
        <v>49</v>
      </c>
      <c r="B2295" s="405">
        <v>24174</v>
      </c>
      <c r="C2295" s="292" t="s">
        <v>213</v>
      </c>
      <c r="E2295" s="292" t="s">
        <v>214</v>
      </c>
      <c r="F2295" s="405">
        <v>22645</v>
      </c>
      <c r="G2295" s="292" t="s">
        <v>213</v>
      </c>
    </row>
    <row r="2296" spans="1:7">
      <c r="A2296" s="292" t="s">
        <v>49</v>
      </c>
      <c r="B2296" s="405">
        <v>24543</v>
      </c>
      <c r="C2296" s="292" t="s">
        <v>213</v>
      </c>
      <c r="E2296" s="292" t="s">
        <v>214</v>
      </c>
      <c r="F2296" s="405">
        <v>22646</v>
      </c>
      <c r="G2296" s="292" t="s">
        <v>213</v>
      </c>
    </row>
    <row r="2297" spans="1:7">
      <c r="A2297" s="292" t="s">
        <v>49</v>
      </c>
      <c r="B2297" s="405">
        <v>18214</v>
      </c>
      <c r="C2297" s="292" t="s">
        <v>213</v>
      </c>
      <c r="E2297" s="292" t="s">
        <v>214</v>
      </c>
      <c r="F2297" s="405">
        <v>22649</v>
      </c>
      <c r="G2297" s="292" t="s">
        <v>213</v>
      </c>
    </row>
    <row r="2298" spans="1:7">
      <c r="A2298" s="292" t="s">
        <v>49</v>
      </c>
      <c r="B2298" s="405">
        <v>18370</v>
      </c>
      <c r="C2298" s="292" t="s">
        <v>213</v>
      </c>
      <c r="E2298" s="292" t="s">
        <v>214</v>
      </c>
      <c r="F2298" s="405">
        <v>22657</v>
      </c>
      <c r="G2298" s="292" t="s">
        <v>213</v>
      </c>
    </row>
    <row r="2299" spans="1:7">
      <c r="A2299" s="292" t="s">
        <v>49</v>
      </c>
      <c r="B2299" s="405">
        <v>18827</v>
      </c>
      <c r="C2299" s="292" t="s">
        <v>213</v>
      </c>
      <c r="E2299" s="292" t="s">
        <v>214</v>
      </c>
      <c r="F2299" s="405">
        <v>22660</v>
      </c>
      <c r="G2299" s="292" t="s">
        <v>213</v>
      </c>
    </row>
    <row r="2300" spans="1:7">
      <c r="A2300" s="292" t="s">
        <v>49</v>
      </c>
      <c r="B2300" s="405">
        <v>19481</v>
      </c>
      <c r="C2300" s="292" t="s">
        <v>213</v>
      </c>
      <c r="E2300" s="292" t="s">
        <v>214</v>
      </c>
      <c r="F2300" s="405">
        <v>22663</v>
      </c>
      <c r="G2300" s="292" t="s">
        <v>213</v>
      </c>
    </row>
    <row r="2301" spans="1:7">
      <c r="A2301" s="292" t="s">
        <v>49</v>
      </c>
      <c r="B2301" s="405">
        <v>19940</v>
      </c>
      <c r="C2301" s="292" t="s">
        <v>213</v>
      </c>
      <c r="E2301" s="292" t="s">
        <v>214</v>
      </c>
      <c r="F2301" s="405">
        <v>22664</v>
      </c>
      <c r="G2301" s="292" t="s">
        <v>213</v>
      </c>
    </row>
    <row r="2302" spans="1:7">
      <c r="A2302" s="292" t="s">
        <v>49</v>
      </c>
      <c r="B2302" s="405">
        <v>20197</v>
      </c>
      <c r="C2302" s="292" t="s">
        <v>213</v>
      </c>
      <c r="E2302" s="292" t="s">
        <v>214</v>
      </c>
      <c r="F2302" s="405">
        <v>22701</v>
      </c>
      <c r="G2302" s="292" t="s">
        <v>213</v>
      </c>
    </row>
    <row r="2303" spans="1:7">
      <c r="A2303" s="292" t="s">
        <v>49</v>
      </c>
      <c r="B2303" s="405">
        <v>20711</v>
      </c>
      <c r="C2303" s="292" t="s">
        <v>213</v>
      </c>
      <c r="E2303" s="292" t="s">
        <v>214</v>
      </c>
      <c r="F2303" s="405">
        <v>22712</v>
      </c>
      <c r="G2303" s="292" t="s">
        <v>213</v>
      </c>
    </row>
    <row r="2304" spans="1:7">
      <c r="A2304" s="292" t="s">
        <v>49</v>
      </c>
      <c r="B2304" s="405">
        <v>21074</v>
      </c>
      <c r="C2304" s="292" t="s">
        <v>213</v>
      </c>
      <c r="E2304" s="292" t="s">
        <v>214</v>
      </c>
      <c r="F2304" s="405">
        <v>22720</v>
      </c>
      <c r="G2304" s="292" t="s">
        <v>213</v>
      </c>
    </row>
    <row r="2305" spans="1:7">
      <c r="A2305" s="292" t="s">
        <v>49</v>
      </c>
      <c r="B2305" s="405">
        <v>21653</v>
      </c>
      <c r="C2305" s="292" t="s">
        <v>213</v>
      </c>
      <c r="E2305" s="292" t="s">
        <v>214</v>
      </c>
      <c r="F2305" s="405">
        <v>22722</v>
      </c>
      <c r="G2305" s="292" t="s">
        <v>213</v>
      </c>
    </row>
    <row r="2306" spans="1:7">
      <c r="A2306" s="292" t="s">
        <v>49</v>
      </c>
      <c r="B2306" s="405">
        <v>21791</v>
      </c>
      <c r="C2306" s="292" t="s">
        <v>213</v>
      </c>
      <c r="E2306" s="292" t="s">
        <v>214</v>
      </c>
      <c r="F2306" s="405">
        <v>22724</v>
      </c>
      <c r="G2306" s="292" t="s">
        <v>213</v>
      </c>
    </row>
    <row r="2307" spans="1:7">
      <c r="A2307" s="292" t="s">
        <v>49</v>
      </c>
      <c r="B2307" s="405">
        <v>22560</v>
      </c>
      <c r="C2307" s="292" t="s">
        <v>213</v>
      </c>
      <c r="E2307" s="292" t="s">
        <v>214</v>
      </c>
      <c r="F2307" s="405">
        <v>22725</v>
      </c>
      <c r="G2307" s="292" t="s">
        <v>213</v>
      </c>
    </row>
    <row r="2308" spans="1:7">
      <c r="A2308" s="292" t="s">
        <v>49</v>
      </c>
      <c r="B2308" s="405">
        <v>22942</v>
      </c>
      <c r="C2308" s="292" t="s">
        <v>213</v>
      </c>
      <c r="E2308" s="292" t="s">
        <v>214</v>
      </c>
      <c r="F2308" s="405">
        <v>22728</v>
      </c>
      <c r="G2308" s="292" t="s">
        <v>213</v>
      </c>
    </row>
    <row r="2309" spans="1:7">
      <c r="A2309" s="292" t="s">
        <v>49</v>
      </c>
      <c r="B2309" s="405">
        <v>23483</v>
      </c>
      <c r="C2309" s="292" t="s">
        <v>213</v>
      </c>
      <c r="E2309" s="292" t="s">
        <v>214</v>
      </c>
      <c r="F2309" s="405">
        <v>22731</v>
      </c>
      <c r="G2309" s="292" t="s">
        <v>213</v>
      </c>
    </row>
    <row r="2310" spans="1:7">
      <c r="A2310" s="292" t="s">
        <v>49</v>
      </c>
      <c r="B2310" s="405">
        <v>24175</v>
      </c>
      <c r="C2310" s="292" t="s">
        <v>213</v>
      </c>
      <c r="E2310" s="292" t="s">
        <v>214</v>
      </c>
      <c r="F2310" s="405">
        <v>22734</v>
      </c>
      <c r="G2310" s="292" t="s">
        <v>213</v>
      </c>
    </row>
    <row r="2311" spans="1:7">
      <c r="A2311" s="292" t="s">
        <v>49</v>
      </c>
      <c r="B2311" s="405">
        <v>24550</v>
      </c>
      <c r="C2311" s="292" t="s">
        <v>213</v>
      </c>
      <c r="E2311" s="292" t="s">
        <v>214</v>
      </c>
      <c r="F2311" s="405">
        <v>22742</v>
      </c>
      <c r="G2311" s="292" t="s">
        <v>213</v>
      </c>
    </row>
    <row r="2312" spans="1:7">
      <c r="A2312" s="292" t="s">
        <v>49</v>
      </c>
      <c r="B2312" s="405">
        <v>18216</v>
      </c>
      <c r="C2312" s="292" t="s">
        <v>213</v>
      </c>
      <c r="E2312" s="292" t="s">
        <v>214</v>
      </c>
      <c r="F2312" s="405">
        <v>22748</v>
      </c>
      <c r="G2312" s="292" t="s">
        <v>213</v>
      </c>
    </row>
    <row r="2313" spans="1:7">
      <c r="A2313" s="292" t="s">
        <v>49</v>
      </c>
      <c r="B2313" s="405">
        <v>18407</v>
      </c>
      <c r="C2313" s="292" t="s">
        <v>213</v>
      </c>
      <c r="E2313" s="292" t="s">
        <v>214</v>
      </c>
      <c r="F2313" s="405">
        <v>22802</v>
      </c>
      <c r="G2313" s="292" t="s">
        <v>213</v>
      </c>
    </row>
    <row r="2314" spans="1:7">
      <c r="A2314" s="292" t="s">
        <v>49</v>
      </c>
      <c r="B2314" s="405">
        <v>18834</v>
      </c>
      <c r="C2314" s="292" t="s">
        <v>213</v>
      </c>
      <c r="E2314" s="292" t="s">
        <v>214</v>
      </c>
      <c r="F2314" s="405">
        <v>22803</v>
      </c>
      <c r="G2314" s="292" t="s">
        <v>213</v>
      </c>
    </row>
    <row r="2315" spans="1:7">
      <c r="A2315" s="292" t="s">
        <v>49</v>
      </c>
      <c r="B2315" s="405">
        <v>19494</v>
      </c>
      <c r="C2315" s="292" t="s">
        <v>213</v>
      </c>
      <c r="E2315" s="292" t="s">
        <v>214</v>
      </c>
      <c r="F2315" s="405">
        <v>22815</v>
      </c>
      <c r="G2315" s="292" t="s">
        <v>213</v>
      </c>
    </row>
    <row r="2316" spans="1:7">
      <c r="A2316" s="292" t="s">
        <v>49</v>
      </c>
      <c r="B2316" s="405">
        <v>19941</v>
      </c>
      <c r="C2316" s="292" t="s">
        <v>213</v>
      </c>
      <c r="E2316" s="292" t="s">
        <v>214</v>
      </c>
      <c r="F2316" s="405">
        <v>22821</v>
      </c>
      <c r="G2316" s="292" t="s">
        <v>213</v>
      </c>
    </row>
    <row r="2317" spans="1:7">
      <c r="A2317" s="292" t="s">
        <v>49</v>
      </c>
      <c r="B2317" s="405">
        <v>20242</v>
      </c>
      <c r="C2317" s="292" t="s">
        <v>213</v>
      </c>
      <c r="E2317" s="292" t="s">
        <v>214</v>
      </c>
      <c r="F2317" s="405">
        <v>22824</v>
      </c>
      <c r="G2317" s="292" t="s">
        <v>213</v>
      </c>
    </row>
    <row r="2318" spans="1:7">
      <c r="A2318" s="292" t="s">
        <v>49</v>
      </c>
      <c r="B2318" s="405">
        <v>20732</v>
      </c>
      <c r="C2318" s="292" t="s">
        <v>213</v>
      </c>
      <c r="E2318" s="292" t="s">
        <v>214</v>
      </c>
      <c r="F2318" s="405">
        <v>22827</v>
      </c>
      <c r="G2318" s="292" t="s">
        <v>213</v>
      </c>
    </row>
    <row r="2319" spans="1:7">
      <c r="A2319" s="292" t="s">
        <v>49</v>
      </c>
      <c r="B2319" s="405">
        <v>21078</v>
      </c>
      <c r="C2319" s="292" t="s">
        <v>213</v>
      </c>
      <c r="E2319" s="292" t="s">
        <v>214</v>
      </c>
      <c r="F2319" s="405">
        <v>22831</v>
      </c>
      <c r="G2319" s="292" t="s">
        <v>213</v>
      </c>
    </row>
    <row r="2320" spans="1:7">
      <c r="A2320" s="292" t="s">
        <v>49</v>
      </c>
      <c r="B2320" s="405">
        <v>21654</v>
      </c>
      <c r="C2320" s="292" t="s">
        <v>213</v>
      </c>
      <c r="E2320" s="292" t="s">
        <v>214</v>
      </c>
      <c r="F2320" s="405">
        <v>22835</v>
      </c>
      <c r="G2320" s="292" t="s">
        <v>213</v>
      </c>
    </row>
    <row r="2321" spans="1:7">
      <c r="A2321" s="292" t="s">
        <v>49</v>
      </c>
      <c r="B2321" s="405">
        <v>21794</v>
      </c>
      <c r="C2321" s="292" t="s">
        <v>213</v>
      </c>
      <c r="E2321" s="292" t="s">
        <v>214</v>
      </c>
      <c r="F2321" s="405">
        <v>22840</v>
      </c>
      <c r="G2321" s="292" t="s">
        <v>213</v>
      </c>
    </row>
    <row r="2322" spans="1:7">
      <c r="A2322" s="292" t="s">
        <v>49</v>
      </c>
      <c r="B2322" s="405">
        <v>22611</v>
      </c>
      <c r="C2322" s="292" t="s">
        <v>213</v>
      </c>
      <c r="E2322" s="292" t="s">
        <v>214</v>
      </c>
      <c r="F2322" s="405">
        <v>22844</v>
      </c>
      <c r="G2322" s="292" t="s">
        <v>213</v>
      </c>
    </row>
    <row r="2323" spans="1:7">
      <c r="A2323" s="292" t="s">
        <v>49</v>
      </c>
      <c r="B2323" s="405">
        <v>22947</v>
      </c>
      <c r="C2323" s="292" t="s">
        <v>213</v>
      </c>
      <c r="E2323" s="292" t="s">
        <v>214</v>
      </c>
      <c r="F2323" s="405">
        <v>22845</v>
      </c>
      <c r="G2323" s="292" t="s">
        <v>213</v>
      </c>
    </row>
    <row r="2324" spans="1:7">
      <c r="A2324" s="292" t="s">
        <v>49</v>
      </c>
      <c r="B2324" s="405">
        <v>23651</v>
      </c>
      <c r="C2324" s="292" t="s">
        <v>213</v>
      </c>
      <c r="E2324" s="292" t="s">
        <v>214</v>
      </c>
      <c r="F2324" s="405">
        <v>22846</v>
      </c>
      <c r="G2324" s="292" t="s">
        <v>213</v>
      </c>
    </row>
    <row r="2325" spans="1:7">
      <c r="A2325" s="292" t="s">
        <v>49</v>
      </c>
      <c r="B2325" s="405">
        <v>24176</v>
      </c>
      <c r="C2325" s="292" t="s">
        <v>213</v>
      </c>
      <c r="E2325" s="292" t="s">
        <v>214</v>
      </c>
      <c r="F2325" s="405">
        <v>22853</v>
      </c>
      <c r="G2325" s="292" t="s">
        <v>213</v>
      </c>
    </row>
    <row r="2326" spans="1:7">
      <c r="A2326" s="292" t="s">
        <v>49</v>
      </c>
      <c r="B2326" s="405">
        <v>24570</v>
      </c>
      <c r="C2326" s="292" t="s">
        <v>213</v>
      </c>
      <c r="E2326" s="292" t="s">
        <v>214</v>
      </c>
      <c r="F2326" s="405">
        <v>22923</v>
      </c>
      <c r="G2326" s="292" t="s">
        <v>213</v>
      </c>
    </row>
    <row r="2327" spans="1:7">
      <c r="A2327" s="292" t="s">
        <v>49</v>
      </c>
      <c r="B2327" s="405">
        <v>18219</v>
      </c>
      <c r="C2327" s="292" t="s">
        <v>213</v>
      </c>
      <c r="E2327" s="292" t="s">
        <v>214</v>
      </c>
      <c r="F2327" s="405">
        <v>22932</v>
      </c>
      <c r="G2327" s="292" t="s">
        <v>213</v>
      </c>
    </row>
    <row r="2328" spans="1:7">
      <c r="A2328" s="292" t="s">
        <v>49</v>
      </c>
      <c r="B2328" s="405">
        <v>18414</v>
      </c>
      <c r="C2328" s="292" t="s">
        <v>213</v>
      </c>
      <c r="E2328" s="292" t="s">
        <v>214</v>
      </c>
      <c r="F2328" s="405">
        <v>22936</v>
      </c>
      <c r="G2328" s="292" t="s">
        <v>213</v>
      </c>
    </row>
    <row r="2329" spans="1:7">
      <c r="A2329" s="292" t="s">
        <v>49</v>
      </c>
      <c r="B2329" s="405">
        <v>18843</v>
      </c>
      <c r="C2329" s="292" t="s">
        <v>213</v>
      </c>
      <c r="E2329" s="292" t="s">
        <v>214</v>
      </c>
      <c r="F2329" s="405">
        <v>22942</v>
      </c>
      <c r="G2329" s="292" t="s">
        <v>213</v>
      </c>
    </row>
    <row r="2330" spans="1:7">
      <c r="A2330" s="292" t="s">
        <v>49</v>
      </c>
      <c r="B2330" s="405">
        <v>19504</v>
      </c>
      <c r="C2330" s="292" t="s">
        <v>213</v>
      </c>
      <c r="E2330" s="292" t="s">
        <v>214</v>
      </c>
      <c r="F2330" s="405">
        <v>22947</v>
      </c>
      <c r="G2330" s="292" t="s">
        <v>213</v>
      </c>
    </row>
    <row r="2331" spans="1:7">
      <c r="A2331" s="292" t="s">
        <v>49</v>
      </c>
      <c r="B2331" s="405">
        <v>19943</v>
      </c>
      <c r="C2331" s="292" t="s">
        <v>213</v>
      </c>
      <c r="E2331" s="292" t="s">
        <v>214</v>
      </c>
      <c r="F2331" s="405">
        <v>22957</v>
      </c>
      <c r="G2331" s="292" t="s">
        <v>213</v>
      </c>
    </row>
    <row r="2332" spans="1:7">
      <c r="A2332" s="292" t="s">
        <v>49</v>
      </c>
      <c r="B2332" s="405">
        <v>20602</v>
      </c>
      <c r="C2332" s="292" t="s">
        <v>213</v>
      </c>
      <c r="E2332" s="292" t="s">
        <v>214</v>
      </c>
      <c r="F2332" s="405">
        <v>22958</v>
      </c>
      <c r="G2332" s="292" t="s">
        <v>213</v>
      </c>
    </row>
    <row r="2333" spans="1:7">
      <c r="A2333" s="292" t="s">
        <v>49</v>
      </c>
      <c r="B2333" s="405">
        <v>20733</v>
      </c>
      <c r="C2333" s="292" t="s">
        <v>213</v>
      </c>
      <c r="E2333" s="292" t="s">
        <v>214</v>
      </c>
      <c r="F2333" s="405">
        <v>22960</v>
      </c>
      <c r="G2333" s="292" t="s">
        <v>213</v>
      </c>
    </row>
    <row r="2334" spans="1:7">
      <c r="A2334" s="292" t="s">
        <v>49</v>
      </c>
      <c r="B2334" s="405">
        <v>21082</v>
      </c>
      <c r="C2334" s="292" t="s">
        <v>213</v>
      </c>
      <c r="E2334" s="292" t="s">
        <v>214</v>
      </c>
      <c r="F2334" s="405">
        <v>22963</v>
      </c>
      <c r="G2334" s="292" t="s">
        <v>213</v>
      </c>
    </row>
    <row r="2335" spans="1:7">
      <c r="A2335" s="292" t="s">
        <v>49</v>
      </c>
      <c r="B2335" s="405">
        <v>21655</v>
      </c>
      <c r="C2335" s="292" t="s">
        <v>213</v>
      </c>
      <c r="E2335" s="292" t="s">
        <v>214</v>
      </c>
      <c r="F2335" s="405">
        <v>22964</v>
      </c>
      <c r="G2335" s="292" t="s">
        <v>213</v>
      </c>
    </row>
    <row r="2336" spans="1:7">
      <c r="A2336" s="292" t="s">
        <v>49</v>
      </c>
      <c r="B2336" s="405">
        <v>21797</v>
      </c>
      <c r="C2336" s="292" t="s">
        <v>213</v>
      </c>
      <c r="E2336" s="292" t="s">
        <v>214</v>
      </c>
      <c r="F2336" s="405">
        <v>22965</v>
      </c>
      <c r="G2336" s="292" t="s">
        <v>213</v>
      </c>
    </row>
    <row r="2337" spans="1:7">
      <c r="A2337" s="292" t="s">
        <v>49</v>
      </c>
      <c r="B2337" s="405">
        <v>22620</v>
      </c>
      <c r="C2337" s="292" t="s">
        <v>213</v>
      </c>
      <c r="E2337" s="292" t="s">
        <v>214</v>
      </c>
      <c r="F2337" s="405">
        <v>22968</v>
      </c>
      <c r="G2337" s="292" t="s">
        <v>213</v>
      </c>
    </row>
    <row r="2338" spans="1:7">
      <c r="A2338" s="292" t="s">
        <v>49</v>
      </c>
      <c r="B2338" s="405">
        <v>22957</v>
      </c>
      <c r="C2338" s="292" t="s">
        <v>213</v>
      </c>
      <c r="E2338" s="292" t="s">
        <v>214</v>
      </c>
      <c r="F2338" s="405">
        <v>22974</v>
      </c>
      <c r="G2338" s="292" t="s">
        <v>213</v>
      </c>
    </row>
    <row r="2339" spans="1:7">
      <c r="A2339" s="292" t="s">
        <v>49</v>
      </c>
      <c r="B2339" s="405">
        <v>23691</v>
      </c>
      <c r="C2339" s="292" t="s">
        <v>213</v>
      </c>
      <c r="E2339" s="292" t="s">
        <v>214</v>
      </c>
      <c r="F2339" s="405">
        <v>22989</v>
      </c>
      <c r="G2339" s="292" t="s">
        <v>213</v>
      </c>
    </row>
    <row r="2340" spans="1:7">
      <c r="A2340" s="292" t="s">
        <v>49</v>
      </c>
      <c r="B2340" s="405">
        <v>24177</v>
      </c>
      <c r="C2340" s="292" t="s">
        <v>213</v>
      </c>
      <c r="E2340" s="292" t="s">
        <v>214</v>
      </c>
      <c r="F2340" s="405">
        <v>23001</v>
      </c>
      <c r="G2340" s="292" t="s">
        <v>213</v>
      </c>
    </row>
    <row r="2341" spans="1:7">
      <c r="A2341" s="292" t="s">
        <v>49</v>
      </c>
      <c r="B2341" s="405">
        <v>24572</v>
      </c>
      <c r="C2341" s="292" t="s">
        <v>213</v>
      </c>
      <c r="E2341" s="292" t="s">
        <v>214</v>
      </c>
      <c r="F2341" s="405">
        <v>23014</v>
      </c>
      <c r="G2341" s="292" t="s">
        <v>213</v>
      </c>
    </row>
    <row r="2342" spans="1:7">
      <c r="A2342" s="292" t="s">
        <v>49</v>
      </c>
      <c r="B2342" s="405">
        <v>18222</v>
      </c>
      <c r="C2342" s="292" t="s">
        <v>213</v>
      </c>
      <c r="E2342" s="292" t="s">
        <v>214</v>
      </c>
      <c r="F2342" s="405">
        <v>23043</v>
      </c>
      <c r="G2342" s="292" t="s">
        <v>213</v>
      </c>
    </row>
    <row r="2343" spans="1:7">
      <c r="A2343" s="292" t="s">
        <v>49</v>
      </c>
      <c r="B2343" s="405">
        <v>18424</v>
      </c>
      <c r="C2343" s="292" t="s">
        <v>213</v>
      </c>
      <c r="E2343" s="292" t="s">
        <v>214</v>
      </c>
      <c r="F2343" s="405">
        <v>23061</v>
      </c>
      <c r="G2343" s="292" t="s">
        <v>213</v>
      </c>
    </row>
    <row r="2344" spans="1:7">
      <c r="A2344" s="292" t="s">
        <v>49</v>
      </c>
      <c r="B2344" s="405">
        <v>18847</v>
      </c>
      <c r="C2344" s="292" t="s">
        <v>213</v>
      </c>
      <c r="E2344" s="292" t="s">
        <v>214</v>
      </c>
      <c r="F2344" s="405">
        <v>23064</v>
      </c>
      <c r="G2344" s="292" t="s">
        <v>213</v>
      </c>
    </row>
    <row r="2345" spans="1:7">
      <c r="A2345" s="292" t="s">
        <v>49</v>
      </c>
      <c r="B2345" s="405">
        <v>19506</v>
      </c>
      <c r="C2345" s="292" t="s">
        <v>213</v>
      </c>
      <c r="E2345" s="292" t="s">
        <v>214</v>
      </c>
      <c r="F2345" s="405">
        <v>23066</v>
      </c>
      <c r="G2345" s="292" t="s">
        <v>213</v>
      </c>
    </row>
    <row r="2346" spans="1:7">
      <c r="A2346" s="292" t="s">
        <v>49</v>
      </c>
      <c r="B2346" s="405">
        <v>19944</v>
      </c>
      <c r="C2346" s="292" t="s">
        <v>213</v>
      </c>
      <c r="E2346" s="292" t="s">
        <v>214</v>
      </c>
      <c r="F2346" s="405">
        <v>23069</v>
      </c>
      <c r="G2346" s="292" t="s">
        <v>213</v>
      </c>
    </row>
    <row r="2347" spans="1:7">
      <c r="A2347" s="292" t="s">
        <v>49</v>
      </c>
      <c r="B2347" s="405">
        <v>20604</v>
      </c>
      <c r="C2347" s="292" t="s">
        <v>213</v>
      </c>
      <c r="E2347" s="292" t="s">
        <v>214</v>
      </c>
      <c r="F2347" s="405">
        <v>23072</v>
      </c>
      <c r="G2347" s="292" t="s">
        <v>213</v>
      </c>
    </row>
    <row r="2348" spans="1:7">
      <c r="A2348" s="292" t="s">
        <v>49</v>
      </c>
      <c r="B2348" s="405">
        <v>20736</v>
      </c>
      <c r="C2348" s="292" t="s">
        <v>213</v>
      </c>
      <c r="E2348" s="292" t="s">
        <v>214</v>
      </c>
      <c r="F2348" s="405">
        <v>23092</v>
      </c>
      <c r="G2348" s="292" t="s">
        <v>213</v>
      </c>
    </row>
    <row r="2349" spans="1:7">
      <c r="A2349" s="292" t="s">
        <v>49</v>
      </c>
      <c r="B2349" s="405">
        <v>21084</v>
      </c>
      <c r="C2349" s="292" t="s">
        <v>213</v>
      </c>
      <c r="E2349" s="292" t="s">
        <v>214</v>
      </c>
      <c r="F2349" s="405">
        <v>23102</v>
      </c>
      <c r="G2349" s="292" t="s">
        <v>213</v>
      </c>
    </row>
    <row r="2350" spans="1:7">
      <c r="A2350" s="292" t="s">
        <v>49</v>
      </c>
      <c r="B2350" s="405">
        <v>21660</v>
      </c>
      <c r="C2350" s="292" t="s">
        <v>213</v>
      </c>
      <c r="E2350" s="292" t="s">
        <v>214</v>
      </c>
      <c r="F2350" s="405">
        <v>23103</v>
      </c>
      <c r="G2350" s="292" t="s">
        <v>213</v>
      </c>
    </row>
    <row r="2351" spans="1:7">
      <c r="A2351" s="292" t="s">
        <v>49</v>
      </c>
      <c r="B2351" s="405">
        <v>21798</v>
      </c>
      <c r="C2351" s="292" t="s">
        <v>213</v>
      </c>
      <c r="E2351" s="292" t="s">
        <v>214</v>
      </c>
      <c r="F2351" s="405">
        <v>23120</v>
      </c>
      <c r="G2351" s="292" t="s">
        <v>213</v>
      </c>
    </row>
    <row r="2352" spans="1:7">
      <c r="A2352" s="292" t="s">
        <v>49</v>
      </c>
      <c r="B2352" s="405">
        <v>22623</v>
      </c>
      <c r="C2352" s="292" t="s">
        <v>213</v>
      </c>
      <c r="E2352" s="292" t="s">
        <v>214</v>
      </c>
      <c r="F2352" s="405">
        <v>23124</v>
      </c>
      <c r="G2352" s="292" t="s">
        <v>213</v>
      </c>
    </row>
    <row r="2353" spans="1:7">
      <c r="A2353" s="292" t="s">
        <v>49</v>
      </c>
      <c r="B2353" s="405">
        <v>22958</v>
      </c>
      <c r="C2353" s="292" t="s">
        <v>213</v>
      </c>
      <c r="E2353" s="292" t="s">
        <v>214</v>
      </c>
      <c r="F2353" s="405">
        <v>23125</v>
      </c>
      <c r="G2353" s="292" t="s">
        <v>213</v>
      </c>
    </row>
    <row r="2354" spans="1:7">
      <c r="A2354" s="292" t="s">
        <v>49</v>
      </c>
      <c r="B2354" s="405">
        <v>23803</v>
      </c>
      <c r="C2354" s="292" t="s">
        <v>213</v>
      </c>
      <c r="E2354" s="292" t="s">
        <v>214</v>
      </c>
      <c r="F2354" s="405">
        <v>23129</v>
      </c>
      <c r="G2354" s="292" t="s">
        <v>213</v>
      </c>
    </row>
    <row r="2355" spans="1:7">
      <c r="A2355" s="292" t="s">
        <v>49</v>
      </c>
      <c r="B2355" s="405">
        <v>24179</v>
      </c>
      <c r="C2355" s="292" t="s">
        <v>213</v>
      </c>
      <c r="E2355" s="292" t="s">
        <v>214</v>
      </c>
      <c r="F2355" s="405">
        <v>23131</v>
      </c>
      <c r="G2355" s="292" t="s">
        <v>213</v>
      </c>
    </row>
    <row r="2356" spans="1:7">
      <c r="A2356" s="292" t="s">
        <v>49</v>
      </c>
      <c r="B2356" s="405">
        <v>24581</v>
      </c>
      <c r="C2356" s="292" t="s">
        <v>213</v>
      </c>
      <c r="E2356" s="292" t="s">
        <v>214</v>
      </c>
      <c r="F2356" s="405">
        <v>23139</v>
      </c>
      <c r="G2356" s="292" t="s">
        <v>213</v>
      </c>
    </row>
    <row r="2357" spans="1:7">
      <c r="A2357" s="292" t="s">
        <v>49</v>
      </c>
      <c r="B2357" s="405">
        <v>18224</v>
      </c>
      <c r="C2357" s="292" t="s">
        <v>213</v>
      </c>
      <c r="E2357" s="292" t="s">
        <v>214</v>
      </c>
      <c r="F2357" s="405">
        <v>23141</v>
      </c>
      <c r="G2357" s="292" t="s">
        <v>213</v>
      </c>
    </row>
    <row r="2358" spans="1:7">
      <c r="A2358" s="292" t="s">
        <v>49</v>
      </c>
      <c r="B2358" s="405">
        <v>18427</v>
      </c>
      <c r="C2358" s="292" t="s">
        <v>213</v>
      </c>
      <c r="E2358" s="292" t="s">
        <v>214</v>
      </c>
      <c r="F2358" s="405">
        <v>23146</v>
      </c>
      <c r="G2358" s="292" t="s">
        <v>213</v>
      </c>
    </row>
    <row r="2359" spans="1:7">
      <c r="A2359" s="292" t="s">
        <v>49</v>
      </c>
      <c r="B2359" s="405">
        <v>18848</v>
      </c>
      <c r="C2359" s="292" t="s">
        <v>213</v>
      </c>
      <c r="E2359" s="292" t="s">
        <v>214</v>
      </c>
      <c r="F2359" s="405">
        <v>23147</v>
      </c>
      <c r="G2359" s="292" t="s">
        <v>213</v>
      </c>
    </row>
    <row r="2360" spans="1:7">
      <c r="A2360" s="292" t="s">
        <v>49</v>
      </c>
      <c r="B2360" s="405">
        <v>19508</v>
      </c>
      <c r="C2360" s="292" t="s">
        <v>213</v>
      </c>
      <c r="E2360" s="292" t="s">
        <v>214</v>
      </c>
      <c r="F2360" s="405">
        <v>23160</v>
      </c>
      <c r="G2360" s="292" t="s">
        <v>213</v>
      </c>
    </row>
    <row r="2361" spans="1:7">
      <c r="A2361" s="292" t="s">
        <v>49</v>
      </c>
      <c r="B2361" s="405">
        <v>19945</v>
      </c>
      <c r="C2361" s="292" t="s">
        <v>213</v>
      </c>
      <c r="E2361" s="292" t="s">
        <v>214</v>
      </c>
      <c r="F2361" s="405">
        <v>23184</v>
      </c>
      <c r="G2361" s="292" t="s">
        <v>213</v>
      </c>
    </row>
    <row r="2362" spans="1:7">
      <c r="A2362" s="292" t="s">
        <v>49</v>
      </c>
      <c r="B2362" s="405">
        <v>20607</v>
      </c>
      <c r="C2362" s="292" t="s">
        <v>213</v>
      </c>
      <c r="E2362" s="292" t="s">
        <v>214</v>
      </c>
      <c r="F2362" s="405">
        <v>23322</v>
      </c>
      <c r="G2362" s="292" t="s">
        <v>213</v>
      </c>
    </row>
    <row r="2363" spans="1:7">
      <c r="A2363" s="292" t="s">
        <v>49</v>
      </c>
      <c r="B2363" s="405">
        <v>20744</v>
      </c>
      <c r="C2363" s="292" t="s">
        <v>213</v>
      </c>
      <c r="E2363" s="292" t="s">
        <v>214</v>
      </c>
      <c r="F2363" s="405">
        <v>23337</v>
      </c>
      <c r="G2363" s="292" t="s">
        <v>213</v>
      </c>
    </row>
    <row r="2364" spans="1:7">
      <c r="A2364" s="292" t="s">
        <v>49</v>
      </c>
      <c r="B2364" s="405">
        <v>21102</v>
      </c>
      <c r="C2364" s="292" t="s">
        <v>213</v>
      </c>
      <c r="E2364" s="292" t="s">
        <v>214</v>
      </c>
      <c r="F2364" s="405">
        <v>23397</v>
      </c>
      <c r="G2364" s="292" t="s">
        <v>213</v>
      </c>
    </row>
    <row r="2365" spans="1:7">
      <c r="A2365" s="292" t="s">
        <v>49</v>
      </c>
      <c r="B2365" s="405">
        <v>21663</v>
      </c>
      <c r="C2365" s="292" t="s">
        <v>213</v>
      </c>
      <c r="E2365" s="292" t="s">
        <v>214</v>
      </c>
      <c r="F2365" s="405">
        <v>23418</v>
      </c>
      <c r="G2365" s="292" t="s">
        <v>213</v>
      </c>
    </row>
    <row r="2366" spans="1:7">
      <c r="A2366" s="292" t="s">
        <v>49</v>
      </c>
      <c r="B2366" s="405">
        <v>21810</v>
      </c>
      <c r="C2366" s="292" t="s">
        <v>213</v>
      </c>
      <c r="E2366" s="292" t="s">
        <v>214</v>
      </c>
      <c r="F2366" s="405">
        <v>23430</v>
      </c>
      <c r="G2366" s="292" t="s">
        <v>213</v>
      </c>
    </row>
    <row r="2367" spans="1:7">
      <c r="A2367" s="292" t="s">
        <v>49</v>
      </c>
      <c r="B2367" s="405">
        <v>22625</v>
      </c>
      <c r="C2367" s="292" t="s">
        <v>213</v>
      </c>
      <c r="E2367" s="292" t="s">
        <v>214</v>
      </c>
      <c r="F2367" s="405">
        <v>23431</v>
      </c>
      <c r="G2367" s="292" t="s">
        <v>213</v>
      </c>
    </row>
    <row r="2368" spans="1:7">
      <c r="A2368" s="292" t="s">
        <v>49</v>
      </c>
      <c r="B2368" s="405">
        <v>22960</v>
      </c>
      <c r="C2368" s="292" t="s">
        <v>213</v>
      </c>
      <c r="E2368" s="292" t="s">
        <v>214</v>
      </c>
      <c r="F2368" s="405">
        <v>23434</v>
      </c>
      <c r="G2368" s="292" t="s">
        <v>213</v>
      </c>
    </row>
    <row r="2369" spans="1:7">
      <c r="A2369" s="292" t="s">
        <v>49</v>
      </c>
      <c r="B2369" s="405">
        <v>23804</v>
      </c>
      <c r="C2369" s="292" t="s">
        <v>213</v>
      </c>
      <c r="E2369" s="292" t="s">
        <v>214</v>
      </c>
      <c r="F2369" s="405">
        <v>23442</v>
      </c>
      <c r="G2369" s="292" t="s">
        <v>213</v>
      </c>
    </row>
    <row r="2370" spans="1:7">
      <c r="A2370" s="292" t="s">
        <v>49</v>
      </c>
      <c r="B2370" s="405">
        <v>24184</v>
      </c>
      <c r="C2370" s="292" t="s">
        <v>213</v>
      </c>
      <c r="E2370" s="292" t="s">
        <v>214</v>
      </c>
      <c r="F2370" s="405">
        <v>23483</v>
      </c>
      <c r="G2370" s="292" t="s">
        <v>213</v>
      </c>
    </row>
    <row r="2371" spans="1:7">
      <c r="A2371" s="292" t="s">
        <v>49</v>
      </c>
      <c r="B2371" s="405">
        <v>24588</v>
      </c>
      <c r="C2371" s="292" t="s">
        <v>213</v>
      </c>
      <c r="E2371" s="292" t="s">
        <v>214</v>
      </c>
      <c r="F2371" s="405">
        <v>23651</v>
      </c>
      <c r="G2371" s="292" t="s">
        <v>213</v>
      </c>
    </row>
    <row r="2372" spans="1:7">
      <c r="A2372" s="292" t="s">
        <v>49</v>
      </c>
      <c r="B2372" s="405">
        <v>18229</v>
      </c>
      <c r="C2372" s="292" t="s">
        <v>213</v>
      </c>
      <c r="E2372" s="292" t="s">
        <v>214</v>
      </c>
      <c r="F2372" s="405">
        <v>23691</v>
      </c>
      <c r="G2372" s="292" t="s">
        <v>213</v>
      </c>
    </row>
    <row r="2373" spans="1:7">
      <c r="A2373" s="292" t="s">
        <v>49</v>
      </c>
      <c r="B2373" s="405">
        <v>18430</v>
      </c>
      <c r="C2373" s="292" t="s">
        <v>213</v>
      </c>
      <c r="E2373" s="292" t="s">
        <v>214</v>
      </c>
      <c r="F2373" s="405">
        <v>23803</v>
      </c>
      <c r="G2373" s="292" t="s">
        <v>213</v>
      </c>
    </row>
    <row r="2374" spans="1:7">
      <c r="A2374" s="292" t="s">
        <v>49</v>
      </c>
      <c r="B2374" s="405">
        <v>18911</v>
      </c>
      <c r="C2374" s="292" t="s">
        <v>213</v>
      </c>
      <c r="E2374" s="292" t="s">
        <v>214</v>
      </c>
      <c r="F2374" s="405">
        <v>23804</v>
      </c>
      <c r="G2374" s="292" t="s">
        <v>213</v>
      </c>
    </row>
    <row r="2375" spans="1:7">
      <c r="A2375" s="292" t="s">
        <v>49</v>
      </c>
      <c r="B2375" s="405">
        <v>19512</v>
      </c>
      <c r="C2375" s="292" t="s">
        <v>213</v>
      </c>
      <c r="E2375" s="292" t="s">
        <v>214</v>
      </c>
      <c r="F2375" s="405">
        <v>23805</v>
      </c>
      <c r="G2375" s="292" t="s">
        <v>213</v>
      </c>
    </row>
    <row r="2376" spans="1:7">
      <c r="A2376" s="292" t="s">
        <v>49</v>
      </c>
      <c r="B2376" s="405">
        <v>19946</v>
      </c>
      <c r="C2376" s="292" t="s">
        <v>213</v>
      </c>
      <c r="E2376" s="292" t="s">
        <v>214</v>
      </c>
      <c r="F2376" s="405">
        <v>23806</v>
      </c>
      <c r="G2376" s="292" t="s">
        <v>213</v>
      </c>
    </row>
    <row r="2377" spans="1:7">
      <c r="A2377" s="292" t="s">
        <v>49</v>
      </c>
      <c r="B2377" s="405">
        <v>20611</v>
      </c>
      <c r="C2377" s="292" t="s">
        <v>213</v>
      </c>
      <c r="E2377" s="292" t="s">
        <v>214</v>
      </c>
      <c r="F2377" s="405">
        <v>23824</v>
      </c>
      <c r="G2377" s="292" t="s">
        <v>213</v>
      </c>
    </row>
    <row r="2378" spans="1:7">
      <c r="A2378" s="292" t="s">
        <v>49</v>
      </c>
      <c r="B2378" s="405">
        <v>20749</v>
      </c>
      <c r="C2378" s="292" t="s">
        <v>213</v>
      </c>
      <c r="E2378" s="292" t="s">
        <v>214</v>
      </c>
      <c r="F2378" s="405">
        <v>23829</v>
      </c>
      <c r="G2378" s="292" t="s">
        <v>213</v>
      </c>
    </row>
    <row r="2379" spans="1:7">
      <c r="A2379" s="292" t="s">
        <v>49</v>
      </c>
      <c r="B2379" s="405">
        <v>21104</v>
      </c>
      <c r="C2379" s="292" t="s">
        <v>213</v>
      </c>
      <c r="E2379" s="292" t="s">
        <v>214</v>
      </c>
      <c r="F2379" s="405">
        <v>23838</v>
      </c>
      <c r="G2379" s="292" t="s">
        <v>213</v>
      </c>
    </row>
    <row r="2380" spans="1:7">
      <c r="A2380" s="292" t="s">
        <v>49</v>
      </c>
      <c r="B2380" s="405">
        <v>21664</v>
      </c>
      <c r="C2380" s="292" t="s">
        <v>213</v>
      </c>
      <c r="E2380" s="292" t="s">
        <v>214</v>
      </c>
      <c r="F2380" s="405">
        <v>23842</v>
      </c>
      <c r="G2380" s="292" t="s">
        <v>213</v>
      </c>
    </row>
    <row r="2381" spans="1:7">
      <c r="A2381" s="292" t="s">
        <v>49</v>
      </c>
      <c r="B2381" s="405">
        <v>21811</v>
      </c>
      <c r="C2381" s="292" t="s">
        <v>213</v>
      </c>
      <c r="E2381" s="292" t="s">
        <v>214</v>
      </c>
      <c r="F2381" s="405">
        <v>23847</v>
      </c>
      <c r="G2381" s="292" t="s">
        <v>213</v>
      </c>
    </row>
    <row r="2382" spans="1:7">
      <c r="A2382" s="292" t="s">
        <v>49</v>
      </c>
      <c r="B2382" s="405">
        <v>22626</v>
      </c>
      <c r="C2382" s="292" t="s">
        <v>213</v>
      </c>
      <c r="E2382" s="292" t="s">
        <v>214</v>
      </c>
      <c r="F2382" s="405">
        <v>23851</v>
      </c>
      <c r="G2382" s="292" t="s">
        <v>213</v>
      </c>
    </row>
    <row r="2383" spans="1:7">
      <c r="A2383" s="292" t="s">
        <v>49</v>
      </c>
      <c r="B2383" s="405">
        <v>22963</v>
      </c>
      <c r="C2383" s="292" t="s">
        <v>213</v>
      </c>
      <c r="E2383" s="292" t="s">
        <v>214</v>
      </c>
      <c r="F2383" s="405">
        <v>23860</v>
      </c>
      <c r="G2383" s="292" t="s">
        <v>213</v>
      </c>
    </row>
    <row r="2384" spans="1:7">
      <c r="A2384" s="292" t="s">
        <v>49</v>
      </c>
      <c r="B2384" s="405">
        <v>23805</v>
      </c>
      <c r="C2384" s="292" t="s">
        <v>213</v>
      </c>
      <c r="E2384" s="292" t="s">
        <v>214</v>
      </c>
      <c r="F2384" s="405">
        <v>23870</v>
      </c>
      <c r="G2384" s="292" t="s">
        <v>213</v>
      </c>
    </row>
    <row r="2385" spans="1:7">
      <c r="A2385" s="292" t="s">
        <v>49</v>
      </c>
      <c r="B2385" s="405">
        <v>24202</v>
      </c>
      <c r="C2385" s="292" t="s">
        <v>213</v>
      </c>
      <c r="E2385" s="292" t="s">
        <v>214</v>
      </c>
      <c r="F2385" s="405">
        <v>23884</v>
      </c>
      <c r="G2385" s="292" t="s">
        <v>213</v>
      </c>
    </row>
    <row r="2386" spans="1:7">
      <c r="A2386" s="292" t="s">
        <v>49</v>
      </c>
      <c r="B2386" s="405">
        <v>24601</v>
      </c>
      <c r="C2386" s="292" t="s">
        <v>213</v>
      </c>
      <c r="E2386" s="292" t="s">
        <v>214</v>
      </c>
      <c r="F2386" s="405">
        <v>23891</v>
      </c>
      <c r="G2386" s="292" t="s">
        <v>213</v>
      </c>
    </row>
    <row r="2387" spans="1:7">
      <c r="A2387" s="292" t="s">
        <v>49</v>
      </c>
      <c r="B2387" s="405">
        <v>18230</v>
      </c>
      <c r="C2387" s="292" t="s">
        <v>213</v>
      </c>
      <c r="E2387" s="292" t="s">
        <v>214</v>
      </c>
      <c r="F2387" s="405">
        <v>23899</v>
      </c>
      <c r="G2387" s="292" t="s">
        <v>213</v>
      </c>
    </row>
    <row r="2388" spans="1:7">
      <c r="A2388" s="292" t="s">
        <v>49</v>
      </c>
      <c r="B2388" s="405">
        <v>18431</v>
      </c>
      <c r="C2388" s="292" t="s">
        <v>213</v>
      </c>
      <c r="E2388" s="292" t="s">
        <v>214</v>
      </c>
      <c r="F2388" s="405">
        <v>23901</v>
      </c>
      <c r="G2388" s="292" t="s">
        <v>213</v>
      </c>
    </row>
    <row r="2389" spans="1:7">
      <c r="A2389" s="292" t="s">
        <v>49</v>
      </c>
      <c r="B2389" s="405">
        <v>18917</v>
      </c>
      <c r="C2389" s="292" t="s">
        <v>213</v>
      </c>
      <c r="E2389" s="292" t="s">
        <v>214</v>
      </c>
      <c r="F2389" s="405">
        <v>23909</v>
      </c>
      <c r="G2389" s="292" t="s">
        <v>213</v>
      </c>
    </row>
    <row r="2390" spans="1:7">
      <c r="A2390" s="292" t="s">
        <v>49</v>
      </c>
      <c r="B2390" s="405">
        <v>19518</v>
      </c>
      <c r="C2390" s="292" t="s">
        <v>213</v>
      </c>
      <c r="E2390" s="292" t="s">
        <v>214</v>
      </c>
      <c r="F2390" s="405">
        <v>23919</v>
      </c>
      <c r="G2390" s="292" t="s">
        <v>213</v>
      </c>
    </row>
    <row r="2391" spans="1:7">
      <c r="A2391" s="292" t="s">
        <v>49</v>
      </c>
      <c r="B2391" s="405">
        <v>19947</v>
      </c>
      <c r="C2391" s="292" t="s">
        <v>213</v>
      </c>
      <c r="E2391" s="292" t="s">
        <v>214</v>
      </c>
      <c r="F2391" s="405">
        <v>23939</v>
      </c>
      <c r="G2391" s="292" t="s">
        <v>213</v>
      </c>
    </row>
    <row r="2392" spans="1:7">
      <c r="A2392" s="292" t="s">
        <v>49</v>
      </c>
      <c r="B2392" s="405">
        <v>20612</v>
      </c>
      <c r="C2392" s="292" t="s">
        <v>213</v>
      </c>
      <c r="E2392" s="292" t="s">
        <v>214</v>
      </c>
      <c r="F2392" s="405">
        <v>23950</v>
      </c>
      <c r="G2392" s="292" t="s">
        <v>213</v>
      </c>
    </row>
    <row r="2393" spans="1:7">
      <c r="A2393" s="292" t="s">
        <v>49</v>
      </c>
      <c r="B2393" s="405">
        <v>20751</v>
      </c>
      <c r="C2393" s="292" t="s">
        <v>213</v>
      </c>
      <c r="E2393" s="292" t="s">
        <v>214</v>
      </c>
      <c r="F2393" s="405">
        <v>23955</v>
      </c>
      <c r="G2393" s="292" t="s">
        <v>213</v>
      </c>
    </row>
    <row r="2394" spans="1:7">
      <c r="A2394" s="292" t="s">
        <v>49</v>
      </c>
      <c r="B2394" s="405">
        <v>21111</v>
      </c>
      <c r="C2394" s="292" t="s">
        <v>213</v>
      </c>
      <c r="E2394" s="292" t="s">
        <v>214</v>
      </c>
      <c r="F2394" s="405">
        <v>23970</v>
      </c>
      <c r="G2394" s="292" t="s">
        <v>213</v>
      </c>
    </row>
    <row r="2395" spans="1:7">
      <c r="A2395" s="292" t="s">
        <v>49</v>
      </c>
      <c r="B2395" s="405">
        <v>21666</v>
      </c>
      <c r="C2395" s="292" t="s">
        <v>213</v>
      </c>
      <c r="E2395" s="292" t="s">
        <v>214</v>
      </c>
      <c r="F2395" s="405">
        <v>24058</v>
      </c>
      <c r="G2395" s="292" t="s">
        <v>213</v>
      </c>
    </row>
    <row r="2396" spans="1:7">
      <c r="A2396" s="292" t="s">
        <v>49</v>
      </c>
      <c r="B2396" s="405">
        <v>21813</v>
      </c>
      <c r="C2396" s="292" t="s">
        <v>213</v>
      </c>
      <c r="E2396" s="292" t="s">
        <v>214</v>
      </c>
      <c r="F2396" s="405">
        <v>24064</v>
      </c>
      <c r="G2396" s="292" t="s">
        <v>213</v>
      </c>
    </row>
    <row r="2397" spans="1:7">
      <c r="A2397" s="292" t="s">
        <v>49</v>
      </c>
      <c r="B2397" s="405">
        <v>22642</v>
      </c>
      <c r="C2397" s="292" t="s">
        <v>213</v>
      </c>
      <c r="E2397" s="292" t="s">
        <v>214</v>
      </c>
      <c r="F2397" s="405">
        <v>24078</v>
      </c>
      <c r="G2397" s="292" t="s">
        <v>213</v>
      </c>
    </row>
    <row r="2398" spans="1:7">
      <c r="A2398" s="292" t="s">
        <v>49</v>
      </c>
      <c r="B2398" s="405">
        <v>22964</v>
      </c>
      <c r="C2398" s="292" t="s">
        <v>213</v>
      </c>
      <c r="E2398" s="292" t="s">
        <v>214</v>
      </c>
      <c r="F2398" s="405">
        <v>24083</v>
      </c>
      <c r="G2398" s="292" t="s">
        <v>213</v>
      </c>
    </row>
    <row r="2399" spans="1:7">
      <c r="A2399" s="292" t="s">
        <v>49</v>
      </c>
      <c r="B2399" s="405">
        <v>23806</v>
      </c>
      <c r="C2399" s="292" t="s">
        <v>213</v>
      </c>
      <c r="E2399" s="292" t="s">
        <v>214</v>
      </c>
      <c r="F2399" s="405">
        <v>24089</v>
      </c>
      <c r="G2399" s="292" t="s">
        <v>213</v>
      </c>
    </row>
    <row r="2400" spans="1:7">
      <c r="A2400" s="292" t="s">
        <v>49</v>
      </c>
      <c r="B2400" s="405">
        <v>24210</v>
      </c>
      <c r="C2400" s="292" t="s">
        <v>213</v>
      </c>
      <c r="E2400" s="292" t="s">
        <v>214</v>
      </c>
      <c r="F2400" s="405">
        <v>24092</v>
      </c>
      <c r="G2400" s="292" t="s">
        <v>213</v>
      </c>
    </row>
    <row r="2401" spans="1:7">
      <c r="A2401" s="292" t="s">
        <v>49</v>
      </c>
      <c r="B2401" s="405">
        <v>24605</v>
      </c>
      <c r="C2401" s="292" t="s">
        <v>213</v>
      </c>
      <c r="E2401" s="292" t="s">
        <v>214</v>
      </c>
      <c r="F2401" s="405">
        <v>24093</v>
      </c>
      <c r="G2401" s="292" t="s">
        <v>213</v>
      </c>
    </row>
    <row r="2402" spans="1:7">
      <c r="A2402" s="292" t="s">
        <v>49</v>
      </c>
      <c r="B2402" s="405">
        <v>18231</v>
      </c>
      <c r="C2402" s="292" t="s">
        <v>213</v>
      </c>
      <c r="E2402" s="292" t="s">
        <v>214</v>
      </c>
      <c r="F2402" s="405">
        <v>24095</v>
      </c>
      <c r="G2402" s="292" t="s">
        <v>213</v>
      </c>
    </row>
    <row r="2403" spans="1:7">
      <c r="A2403" s="292" t="s">
        <v>49</v>
      </c>
      <c r="B2403" s="405">
        <v>18433</v>
      </c>
      <c r="C2403" s="292" t="s">
        <v>213</v>
      </c>
      <c r="E2403" s="292" t="s">
        <v>214</v>
      </c>
      <c r="F2403" s="405">
        <v>24112</v>
      </c>
      <c r="G2403" s="292" t="s">
        <v>213</v>
      </c>
    </row>
    <row r="2404" spans="1:7">
      <c r="A2404" s="292" t="s">
        <v>49</v>
      </c>
      <c r="B2404" s="405">
        <v>18922</v>
      </c>
      <c r="C2404" s="292" t="s">
        <v>213</v>
      </c>
      <c r="E2404" s="292" t="s">
        <v>214</v>
      </c>
      <c r="F2404" s="405">
        <v>24115</v>
      </c>
      <c r="G2404" s="292" t="s">
        <v>213</v>
      </c>
    </row>
    <row r="2405" spans="1:7">
      <c r="A2405" s="292" t="s">
        <v>49</v>
      </c>
      <c r="B2405" s="405">
        <v>19519</v>
      </c>
      <c r="C2405" s="292" t="s">
        <v>213</v>
      </c>
      <c r="E2405" s="292" t="s">
        <v>214</v>
      </c>
      <c r="F2405" s="405">
        <v>24122</v>
      </c>
      <c r="G2405" s="292" t="s">
        <v>213</v>
      </c>
    </row>
    <row r="2406" spans="1:7">
      <c r="A2406" s="292" t="s">
        <v>49</v>
      </c>
      <c r="B2406" s="405">
        <v>19950</v>
      </c>
      <c r="C2406" s="292" t="s">
        <v>213</v>
      </c>
      <c r="E2406" s="292" t="s">
        <v>214</v>
      </c>
      <c r="F2406" s="405">
        <v>24134</v>
      </c>
      <c r="G2406" s="292" t="s">
        <v>213</v>
      </c>
    </row>
    <row r="2407" spans="1:7">
      <c r="A2407" s="292" t="s">
        <v>49</v>
      </c>
      <c r="B2407" s="405">
        <v>20613</v>
      </c>
      <c r="C2407" s="292" t="s">
        <v>213</v>
      </c>
      <c r="E2407" s="292" t="s">
        <v>214</v>
      </c>
      <c r="F2407" s="405">
        <v>24151</v>
      </c>
      <c r="G2407" s="292" t="s">
        <v>213</v>
      </c>
    </row>
    <row r="2408" spans="1:7">
      <c r="A2408" s="292" t="s">
        <v>49</v>
      </c>
      <c r="B2408" s="405">
        <v>20754</v>
      </c>
      <c r="C2408" s="292" t="s">
        <v>213</v>
      </c>
      <c r="E2408" s="292" t="s">
        <v>214</v>
      </c>
      <c r="F2408" s="405">
        <v>24157</v>
      </c>
      <c r="G2408" s="292" t="s">
        <v>213</v>
      </c>
    </row>
    <row r="2409" spans="1:7">
      <c r="A2409" s="292" t="s">
        <v>49</v>
      </c>
      <c r="B2409" s="405">
        <v>21131</v>
      </c>
      <c r="C2409" s="292" t="s">
        <v>213</v>
      </c>
      <c r="E2409" s="292" t="s">
        <v>214</v>
      </c>
      <c r="F2409" s="405">
        <v>24168</v>
      </c>
      <c r="G2409" s="292" t="s">
        <v>213</v>
      </c>
    </row>
    <row r="2410" spans="1:7">
      <c r="A2410" s="292" t="s">
        <v>49</v>
      </c>
      <c r="B2410" s="405">
        <v>21670</v>
      </c>
      <c r="C2410" s="292" t="s">
        <v>213</v>
      </c>
      <c r="E2410" s="292" t="s">
        <v>214</v>
      </c>
      <c r="F2410" s="405">
        <v>24174</v>
      </c>
      <c r="G2410" s="292" t="s">
        <v>213</v>
      </c>
    </row>
    <row r="2411" spans="1:7">
      <c r="A2411" s="292" t="s">
        <v>49</v>
      </c>
      <c r="B2411" s="405">
        <v>21830</v>
      </c>
      <c r="C2411" s="292" t="s">
        <v>213</v>
      </c>
      <c r="E2411" s="292" t="s">
        <v>214</v>
      </c>
      <c r="F2411" s="405">
        <v>24175</v>
      </c>
      <c r="G2411" s="292" t="s">
        <v>213</v>
      </c>
    </row>
    <row r="2412" spans="1:7">
      <c r="A2412" s="292" t="s">
        <v>49</v>
      </c>
      <c r="B2412" s="405">
        <v>22645</v>
      </c>
      <c r="C2412" s="292" t="s">
        <v>213</v>
      </c>
      <c r="E2412" s="292" t="s">
        <v>214</v>
      </c>
      <c r="F2412" s="405">
        <v>24176</v>
      </c>
      <c r="G2412" s="292" t="s">
        <v>213</v>
      </c>
    </row>
    <row r="2413" spans="1:7">
      <c r="A2413" s="292" t="s">
        <v>49</v>
      </c>
      <c r="B2413" s="405">
        <v>22965</v>
      </c>
      <c r="C2413" s="292" t="s">
        <v>213</v>
      </c>
      <c r="E2413" s="292" t="s">
        <v>214</v>
      </c>
      <c r="F2413" s="405">
        <v>24177</v>
      </c>
      <c r="G2413" s="292" t="s">
        <v>213</v>
      </c>
    </row>
    <row r="2414" spans="1:7">
      <c r="A2414" s="292" t="s">
        <v>49</v>
      </c>
      <c r="B2414" s="405">
        <v>23824</v>
      </c>
      <c r="C2414" s="292" t="s">
        <v>213</v>
      </c>
      <c r="E2414" s="292" t="s">
        <v>214</v>
      </c>
      <c r="F2414" s="405">
        <v>24179</v>
      </c>
      <c r="G2414" s="292" t="s">
        <v>213</v>
      </c>
    </row>
    <row r="2415" spans="1:7">
      <c r="A2415" s="292" t="s">
        <v>49</v>
      </c>
      <c r="B2415" s="405">
        <v>24211</v>
      </c>
      <c r="C2415" s="292" t="s">
        <v>213</v>
      </c>
      <c r="E2415" s="292" t="s">
        <v>214</v>
      </c>
      <c r="F2415" s="405">
        <v>24184</v>
      </c>
      <c r="G2415" s="292" t="s">
        <v>213</v>
      </c>
    </row>
    <row r="2416" spans="1:7">
      <c r="A2416" s="292" t="s">
        <v>49</v>
      </c>
      <c r="B2416" s="405">
        <v>24606</v>
      </c>
      <c r="C2416" s="292" t="s">
        <v>213</v>
      </c>
      <c r="E2416" s="292" t="s">
        <v>214</v>
      </c>
      <c r="F2416" s="405">
        <v>24202</v>
      </c>
      <c r="G2416" s="292" t="s">
        <v>213</v>
      </c>
    </row>
    <row r="2417" spans="1:7">
      <c r="A2417" s="292" t="s">
        <v>49</v>
      </c>
      <c r="B2417" s="405">
        <v>18235</v>
      </c>
      <c r="C2417" s="292" t="s">
        <v>213</v>
      </c>
      <c r="E2417" s="292" t="s">
        <v>214</v>
      </c>
      <c r="F2417" s="405">
        <v>24210</v>
      </c>
      <c r="G2417" s="292" t="s">
        <v>213</v>
      </c>
    </row>
    <row r="2418" spans="1:7">
      <c r="A2418" s="292" t="s">
        <v>49</v>
      </c>
      <c r="B2418" s="405">
        <v>18436</v>
      </c>
      <c r="C2418" s="292" t="s">
        <v>213</v>
      </c>
      <c r="E2418" s="292" t="s">
        <v>214</v>
      </c>
      <c r="F2418" s="405">
        <v>24211</v>
      </c>
      <c r="G2418" s="292" t="s">
        <v>213</v>
      </c>
    </row>
    <row r="2419" spans="1:7">
      <c r="A2419" s="292" t="s">
        <v>49</v>
      </c>
      <c r="B2419" s="405">
        <v>18923</v>
      </c>
      <c r="C2419" s="292" t="s">
        <v>213</v>
      </c>
      <c r="E2419" s="292" t="s">
        <v>214</v>
      </c>
      <c r="F2419" s="405">
        <v>24212</v>
      </c>
      <c r="G2419" s="292" t="s">
        <v>213</v>
      </c>
    </row>
    <row r="2420" spans="1:7">
      <c r="A2420" s="292" t="s">
        <v>49</v>
      </c>
      <c r="B2420" s="405">
        <v>19522</v>
      </c>
      <c r="C2420" s="292" t="s">
        <v>213</v>
      </c>
      <c r="E2420" s="292" t="s">
        <v>214</v>
      </c>
      <c r="F2420" s="405">
        <v>24216</v>
      </c>
      <c r="G2420" s="292" t="s">
        <v>213</v>
      </c>
    </row>
    <row r="2421" spans="1:7">
      <c r="A2421" s="292" t="s">
        <v>49</v>
      </c>
      <c r="B2421" s="405">
        <v>19951</v>
      </c>
      <c r="C2421" s="292" t="s">
        <v>213</v>
      </c>
      <c r="E2421" s="292" t="s">
        <v>214</v>
      </c>
      <c r="F2421" s="405">
        <v>24218</v>
      </c>
      <c r="G2421" s="292" t="s">
        <v>213</v>
      </c>
    </row>
    <row r="2422" spans="1:7">
      <c r="A2422" s="292" t="s">
        <v>49</v>
      </c>
      <c r="B2422" s="405">
        <v>20615</v>
      </c>
      <c r="C2422" s="292" t="s">
        <v>213</v>
      </c>
      <c r="E2422" s="292" t="s">
        <v>214</v>
      </c>
      <c r="F2422" s="405">
        <v>24266</v>
      </c>
      <c r="G2422" s="292" t="s">
        <v>213</v>
      </c>
    </row>
    <row r="2423" spans="1:7">
      <c r="A2423" s="292" t="s">
        <v>49</v>
      </c>
      <c r="B2423" s="405">
        <v>20758</v>
      </c>
      <c r="C2423" s="292" t="s">
        <v>213</v>
      </c>
      <c r="E2423" s="292" t="s">
        <v>214</v>
      </c>
      <c r="F2423" s="405">
        <v>24273</v>
      </c>
      <c r="G2423" s="292" t="s">
        <v>213</v>
      </c>
    </row>
    <row r="2424" spans="1:7">
      <c r="A2424" s="292" t="s">
        <v>49</v>
      </c>
      <c r="B2424" s="405">
        <v>21136</v>
      </c>
      <c r="C2424" s="292" t="s">
        <v>213</v>
      </c>
      <c r="E2424" s="292" t="s">
        <v>214</v>
      </c>
      <c r="F2424" s="405">
        <v>24277</v>
      </c>
      <c r="G2424" s="292" t="s">
        <v>213</v>
      </c>
    </row>
    <row r="2425" spans="1:7">
      <c r="A2425" s="292" t="s">
        <v>49</v>
      </c>
      <c r="B2425" s="405">
        <v>21671</v>
      </c>
      <c r="C2425" s="292" t="s">
        <v>213</v>
      </c>
      <c r="E2425" s="292" t="s">
        <v>214</v>
      </c>
      <c r="F2425" s="405">
        <v>24290</v>
      </c>
      <c r="G2425" s="292" t="s">
        <v>213</v>
      </c>
    </row>
    <row r="2426" spans="1:7">
      <c r="A2426" s="292" t="s">
        <v>49</v>
      </c>
      <c r="B2426" s="405">
        <v>21849</v>
      </c>
      <c r="C2426" s="292" t="s">
        <v>213</v>
      </c>
      <c r="E2426" s="292" t="s">
        <v>214</v>
      </c>
      <c r="F2426" s="405">
        <v>24293</v>
      </c>
      <c r="G2426" s="292" t="s">
        <v>213</v>
      </c>
    </row>
    <row r="2427" spans="1:7">
      <c r="A2427" s="292" t="s">
        <v>49</v>
      </c>
      <c r="B2427" s="405">
        <v>22646</v>
      </c>
      <c r="C2427" s="292" t="s">
        <v>213</v>
      </c>
      <c r="E2427" s="292" t="s">
        <v>214</v>
      </c>
      <c r="F2427" s="405">
        <v>24301</v>
      </c>
      <c r="G2427" s="292" t="s">
        <v>213</v>
      </c>
    </row>
    <row r="2428" spans="1:7">
      <c r="A2428" s="292" t="s">
        <v>49</v>
      </c>
      <c r="B2428" s="405">
        <v>22968</v>
      </c>
      <c r="C2428" s="292" t="s">
        <v>213</v>
      </c>
      <c r="E2428" s="292" t="s">
        <v>214</v>
      </c>
      <c r="F2428" s="405">
        <v>24311</v>
      </c>
      <c r="G2428" s="292" t="s">
        <v>213</v>
      </c>
    </row>
    <row r="2429" spans="1:7">
      <c r="A2429" s="292" t="s">
        <v>49</v>
      </c>
      <c r="B2429" s="405">
        <v>23829</v>
      </c>
      <c r="C2429" s="292" t="s">
        <v>213</v>
      </c>
      <c r="E2429" s="292" t="s">
        <v>214</v>
      </c>
      <c r="F2429" s="405">
        <v>24316</v>
      </c>
      <c r="G2429" s="292" t="s">
        <v>213</v>
      </c>
    </row>
    <row r="2430" spans="1:7">
      <c r="A2430" s="292" t="s">
        <v>49</v>
      </c>
      <c r="B2430" s="405">
        <v>24212</v>
      </c>
      <c r="C2430" s="292" t="s">
        <v>213</v>
      </c>
      <c r="E2430" s="292" t="s">
        <v>214</v>
      </c>
      <c r="F2430" s="405">
        <v>24333</v>
      </c>
      <c r="G2430" s="292" t="s">
        <v>213</v>
      </c>
    </row>
    <row r="2431" spans="1:7">
      <c r="A2431" s="292" t="s">
        <v>49</v>
      </c>
      <c r="B2431" s="405">
        <v>24612</v>
      </c>
      <c r="C2431" s="292" t="s">
        <v>213</v>
      </c>
      <c r="E2431" s="292" t="s">
        <v>214</v>
      </c>
      <c r="F2431" s="405">
        <v>24354</v>
      </c>
      <c r="G2431" s="292" t="s">
        <v>213</v>
      </c>
    </row>
    <row r="2432" spans="1:7">
      <c r="A2432" s="292" t="s">
        <v>49</v>
      </c>
      <c r="B2432" s="405">
        <v>18237</v>
      </c>
      <c r="C2432" s="292" t="s">
        <v>213</v>
      </c>
      <c r="E2432" s="292" t="s">
        <v>214</v>
      </c>
      <c r="F2432" s="405">
        <v>24382</v>
      </c>
      <c r="G2432" s="292" t="s">
        <v>213</v>
      </c>
    </row>
    <row r="2433" spans="1:7">
      <c r="A2433" s="292" t="s">
        <v>49</v>
      </c>
      <c r="B2433" s="405">
        <v>18438</v>
      </c>
      <c r="C2433" s="292" t="s">
        <v>213</v>
      </c>
      <c r="E2433" s="292" t="s">
        <v>214</v>
      </c>
      <c r="F2433" s="405">
        <v>24412</v>
      </c>
      <c r="G2433" s="292" t="s">
        <v>213</v>
      </c>
    </row>
    <row r="2434" spans="1:7">
      <c r="A2434" s="292" t="s">
        <v>49</v>
      </c>
      <c r="B2434" s="405">
        <v>18927</v>
      </c>
      <c r="C2434" s="292" t="s">
        <v>213</v>
      </c>
      <c r="E2434" s="292" t="s">
        <v>214</v>
      </c>
      <c r="F2434" s="405">
        <v>24415</v>
      </c>
      <c r="G2434" s="292" t="s">
        <v>213</v>
      </c>
    </row>
    <row r="2435" spans="1:7">
      <c r="A2435" s="292" t="s">
        <v>49</v>
      </c>
      <c r="B2435" s="405">
        <v>19525</v>
      </c>
      <c r="C2435" s="292" t="s">
        <v>213</v>
      </c>
      <c r="E2435" s="292" t="s">
        <v>214</v>
      </c>
      <c r="F2435" s="405">
        <v>24416</v>
      </c>
      <c r="G2435" s="292" t="s">
        <v>213</v>
      </c>
    </row>
    <row r="2436" spans="1:7">
      <c r="A2436" s="292" t="s">
        <v>49</v>
      </c>
      <c r="B2436" s="405">
        <v>19952</v>
      </c>
      <c r="C2436" s="292" t="s">
        <v>213</v>
      </c>
      <c r="E2436" s="292" t="s">
        <v>214</v>
      </c>
      <c r="F2436" s="405">
        <v>24431</v>
      </c>
      <c r="G2436" s="292" t="s">
        <v>213</v>
      </c>
    </row>
    <row r="2437" spans="1:7">
      <c r="A2437" s="292" t="s">
        <v>49</v>
      </c>
      <c r="B2437" s="405">
        <v>20616</v>
      </c>
      <c r="C2437" s="292" t="s">
        <v>213</v>
      </c>
      <c r="E2437" s="292" t="s">
        <v>214</v>
      </c>
      <c r="F2437" s="405">
        <v>24437</v>
      </c>
      <c r="G2437" s="292" t="s">
        <v>213</v>
      </c>
    </row>
    <row r="2438" spans="1:7">
      <c r="A2438" s="292" t="s">
        <v>49</v>
      </c>
      <c r="B2438" s="405">
        <v>20764</v>
      </c>
      <c r="C2438" s="292" t="s">
        <v>213</v>
      </c>
      <c r="E2438" s="292" t="s">
        <v>214</v>
      </c>
      <c r="F2438" s="405">
        <v>24440</v>
      </c>
      <c r="G2438" s="292" t="s">
        <v>213</v>
      </c>
    </row>
    <row r="2439" spans="1:7">
      <c r="A2439" s="292" t="s">
        <v>49</v>
      </c>
      <c r="B2439" s="405">
        <v>21153</v>
      </c>
      <c r="C2439" s="292" t="s">
        <v>213</v>
      </c>
      <c r="E2439" s="292" t="s">
        <v>214</v>
      </c>
      <c r="F2439" s="405">
        <v>24441</v>
      </c>
      <c r="G2439" s="292" t="s">
        <v>213</v>
      </c>
    </row>
    <row r="2440" spans="1:7">
      <c r="A2440" s="292" t="s">
        <v>49</v>
      </c>
      <c r="B2440" s="405">
        <v>21710</v>
      </c>
      <c r="C2440" s="292" t="s">
        <v>213</v>
      </c>
      <c r="E2440" s="292" t="s">
        <v>214</v>
      </c>
      <c r="F2440" s="405">
        <v>24450</v>
      </c>
      <c r="G2440" s="292" t="s">
        <v>213</v>
      </c>
    </row>
    <row r="2441" spans="1:7">
      <c r="A2441" s="292" t="s">
        <v>49</v>
      </c>
      <c r="B2441" s="405">
        <v>21850</v>
      </c>
      <c r="C2441" s="292" t="s">
        <v>213</v>
      </c>
      <c r="E2441" s="292" t="s">
        <v>214</v>
      </c>
      <c r="F2441" s="405">
        <v>24457</v>
      </c>
      <c r="G2441" s="292" t="s">
        <v>213</v>
      </c>
    </row>
    <row r="2442" spans="1:7">
      <c r="A2442" s="292" t="s">
        <v>49</v>
      </c>
      <c r="B2442" s="405">
        <v>22649</v>
      </c>
      <c r="C2442" s="292" t="s">
        <v>213</v>
      </c>
      <c r="E2442" s="292" t="s">
        <v>214</v>
      </c>
      <c r="F2442" s="405">
        <v>24467</v>
      </c>
      <c r="G2442" s="292" t="s">
        <v>213</v>
      </c>
    </row>
    <row r="2443" spans="1:7">
      <c r="A2443" s="292" t="s">
        <v>49</v>
      </c>
      <c r="B2443" s="405">
        <v>22974</v>
      </c>
      <c r="C2443" s="292" t="s">
        <v>213</v>
      </c>
      <c r="E2443" s="292" t="s">
        <v>214</v>
      </c>
      <c r="F2443" s="405">
        <v>24469</v>
      </c>
      <c r="G2443" s="292" t="s">
        <v>213</v>
      </c>
    </row>
    <row r="2444" spans="1:7">
      <c r="A2444" s="292" t="s">
        <v>49</v>
      </c>
      <c r="B2444" s="405">
        <v>23838</v>
      </c>
      <c r="C2444" s="292" t="s">
        <v>213</v>
      </c>
      <c r="E2444" s="292" t="s">
        <v>214</v>
      </c>
      <c r="F2444" s="405">
        <v>24471</v>
      </c>
      <c r="G2444" s="292" t="s">
        <v>213</v>
      </c>
    </row>
    <row r="2445" spans="1:7">
      <c r="A2445" s="292" t="s">
        <v>49</v>
      </c>
      <c r="B2445" s="405">
        <v>24216</v>
      </c>
      <c r="C2445" s="292" t="s">
        <v>213</v>
      </c>
      <c r="E2445" s="292" t="s">
        <v>214</v>
      </c>
      <c r="F2445" s="405">
        <v>24486</v>
      </c>
      <c r="G2445" s="292" t="s">
        <v>213</v>
      </c>
    </row>
    <row r="2446" spans="1:7">
      <c r="A2446" s="292" t="s">
        <v>49</v>
      </c>
      <c r="B2446" s="405">
        <v>24635</v>
      </c>
      <c r="C2446" s="292" t="s">
        <v>213</v>
      </c>
      <c r="E2446" s="292" t="s">
        <v>214</v>
      </c>
      <c r="F2446" s="405">
        <v>24517</v>
      </c>
      <c r="G2446" s="292" t="s">
        <v>213</v>
      </c>
    </row>
    <row r="2447" spans="1:7">
      <c r="A2447" s="292" t="s">
        <v>49</v>
      </c>
      <c r="B2447" s="405">
        <v>18240</v>
      </c>
      <c r="C2447" s="292" t="s">
        <v>213</v>
      </c>
      <c r="E2447" s="292" t="s">
        <v>214</v>
      </c>
      <c r="F2447" s="405">
        <v>24523</v>
      </c>
      <c r="G2447" s="292" t="s">
        <v>213</v>
      </c>
    </row>
    <row r="2448" spans="1:7">
      <c r="A2448" s="292" t="s">
        <v>49</v>
      </c>
      <c r="B2448" s="405">
        <v>18440</v>
      </c>
      <c r="C2448" s="292" t="s">
        <v>213</v>
      </c>
      <c r="E2448" s="292" t="s">
        <v>214</v>
      </c>
      <c r="F2448" s="405">
        <v>24527</v>
      </c>
      <c r="G2448" s="292" t="s">
        <v>213</v>
      </c>
    </row>
    <row r="2449" spans="1:7">
      <c r="A2449" s="292" t="s">
        <v>49</v>
      </c>
      <c r="B2449" s="405">
        <v>18930</v>
      </c>
      <c r="C2449" s="292" t="s">
        <v>213</v>
      </c>
      <c r="E2449" s="292" t="s">
        <v>214</v>
      </c>
      <c r="F2449" s="405">
        <v>24540</v>
      </c>
      <c r="G2449" s="292" t="s">
        <v>213</v>
      </c>
    </row>
    <row r="2450" spans="1:7">
      <c r="A2450" s="292" t="s">
        <v>49</v>
      </c>
      <c r="B2450" s="405">
        <v>19526</v>
      </c>
      <c r="C2450" s="292" t="s">
        <v>213</v>
      </c>
      <c r="E2450" s="292" t="s">
        <v>214</v>
      </c>
      <c r="F2450" s="405">
        <v>24541</v>
      </c>
      <c r="G2450" s="292" t="s">
        <v>213</v>
      </c>
    </row>
    <row r="2451" spans="1:7">
      <c r="A2451" s="292" t="s">
        <v>49</v>
      </c>
      <c r="B2451" s="405">
        <v>19954</v>
      </c>
      <c r="C2451" s="292" t="s">
        <v>213</v>
      </c>
      <c r="E2451" s="292" t="s">
        <v>214</v>
      </c>
      <c r="F2451" s="405">
        <v>24543</v>
      </c>
      <c r="G2451" s="292" t="s">
        <v>213</v>
      </c>
    </row>
    <row r="2452" spans="1:7">
      <c r="A2452" s="292" t="s">
        <v>49</v>
      </c>
      <c r="B2452" s="405">
        <v>20617</v>
      </c>
      <c r="C2452" s="292" t="s">
        <v>213</v>
      </c>
      <c r="E2452" s="292" t="s">
        <v>214</v>
      </c>
      <c r="F2452" s="405">
        <v>24550</v>
      </c>
      <c r="G2452" s="292" t="s">
        <v>213</v>
      </c>
    </row>
    <row r="2453" spans="1:7">
      <c r="A2453" s="292" t="s">
        <v>49</v>
      </c>
      <c r="B2453" s="405">
        <v>20765</v>
      </c>
      <c r="C2453" s="292" t="s">
        <v>213</v>
      </c>
      <c r="E2453" s="292" t="s">
        <v>214</v>
      </c>
      <c r="F2453" s="405">
        <v>24570</v>
      </c>
      <c r="G2453" s="292" t="s">
        <v>213</v>
      </c>
    </row>
    <row r="2454" spans="1:7">
      <c r="A2454" s="292" t="s">
        <v>49</v>
      </c>
      <c r="B2454" s="405">
        <v>21155</v>
      </c>
      <c r="C2454" s="292" t="s">
        <v>213</v>
      </c>
      <c r="E2454" s="292" t="s">
        <v>214</v>
      </c>
      <c r="F2454" s="405">
        <v>24572</v>
      </c>
      <c r="G2454" s="292" t="s">
        <v>213</v>
      </c>
    </row>
    <row r="2455" spans="1:7">
      <c r="A2455" s="292" t="s">
        <v>49</v>
      </c>
      <c r="B2455" s="405">
        <v>21713</v>
      </c>
      <c r="C2455" s="292" t="s">
        <v>213</v>
      </c>
      <c r="E2455" s="292" t="s">
        <v>214</v>
      </c>
      <c r="F2455" s="405">
        <v>24581</v>
      </c>
      <c r="G2455" s="292" t="s">
        <v>213</v>
      </c>
    </row>
    <row r="2456" spans="1:7">
      <c r="A2456" s="292" t="s">
        <v>49</v>
      </c>
      <c r="B2456" s="405">
        <v>21851</v>
      </c>
      <c r="C2456" s="292" t="s">
        <v>213</v>
      </c>
      <c r="E2456" s="292" t="s">
        <v>214</v>
      </c>
      <c r="F2456" s="405">
        <v>24588</v>
      </c>
      <c r="G2456" s="292" t="s">
        <v>213</v>
      </c>
    </row>
    <row r="2457" spans="1:7">
      <c r="A2457" s="292" t="s">
        <v>49</v>
      </c>
      <c r="B2457" s="405">
        <v>22657</v>
      </c>
      <c r="C2457" s="292" t="s">
        <v>213</v>
      </c>
      <c r="E2457" s="292" t="s">
        <v>214</v>
      </c>
      <c r="F2457" s="405">
        <v>24601</v>
      </c>
      <c r="G2457" s="292" t="s">
        <v>213</v>
      </c>
    </row>
    <row r="2458" spans="1:7">
      <c r="A2458" s="292" t="s">
        <v>49</v>
      </c>
      <c r="B2458" s="405">
        <v>22989</v>
      </c>
      <c r="C2458" s="292" t="s">
        <v>213</v>
      </c>
      <c r="E2458" s="292" t="s">
        <v>214</v>
      </c>
      <c r="F2458" s="405">
        <v>24605</v>
      </c>
      <c r="G2458" s="292" t="s">
        <v>213</v>
      </c>
    </row>
    <row r="2459" spans="1:7">
      <c r="A2459" s="292" t="s">
        <v>49</v>
      </c>
      <c r="B2459" s="405">
        <v>23842</v>
      </c>
      <c r="C2459" s="292" t="s">
        <v>213</v>
      </c>
      <c r="E2459" s="292" t="s">
        <v>214</v>
      </c>
      <c r="F2459" s="405">
        <v>24606</v>
      </c>
      <c r="G2459" s="292" t="s">
        <v>213</v>
      </c>
    </row>
    <row r="2460" spans="1:7">
      <c r="A2460" s="292" t="s">
        <v>49</v>
      </c>
      <c r="B2460" s="405">
        <v>24218</v>
      </c>
      <c r="C2460" s="292" t="s">
        <v>213</v>
      </c>
      <c r="E2460" s="292" t="s">
        <v>214</v>
      </c>
      <c r="F2460" s="405">
        <v>24612</v>
      </c>
      <c r="G2460" s="292" t="s">
        <v>213</v>
      </c>
    </row>
    <row r="2461" spans="1:7">
      <c r="A2461" s="292" t="s">
        <v>49</v>
      </c>
      <c r="B2461" s="405">
        <v>24637</v>
      </c>
      <c r="C2461" s="292" t="s">
        <v>213</v>
      </c>
      <c r="E2461" s="292" t="s">
        <v>214</v>
      </c>
      <c r="F2461" s="405">
        <v>24635</v>
      </c>
      <c r="G2461" s="292" t="s">
        <v>213</v>
      </c>
    </row>
    <row r="2462" spans="1:7">
      <c r="A2462" s="292" t="s">
        <v>49</v>
      </c>
      <c r="B2462" s="405">
        <v>24641</v>
      </c>
      <c r="C2462" s="292" t="s">
        <v>213</v>
      </c>
      <c r="E2462" s="292" t="s">
        <v>214</v>
      </c>
      <c r="F2462" s="405">
        <v>24637</v>
      </c>
      <c r="G2462" s="292" t="s">
        <v>213</v>
      </c>
    </row>
    <row r="2463" spans="1:7">
      <c r="A2463" s="292" t="s">
        <v>49</v>
      </c>
      <c r="B2463" s="405">
        <v>25186</v>
      </c>
      <c r="C2463" s="292" t="s">
        <v>213</v>
      </c>
      <c r="E2463" s="292" t="s">
        <v>214</v>
      </c>
      <c r="F2463" s="405">
        <v>24641</v>
      </c>
      <c r="G2463" s="292" t="s">
        <v>213</v>
      </c>
    </row>
    <row r="2464" spans="1:7">
      <c r="A2464" s="292" t="s">
        <v>49</v>
      </c>
      <c r="B2464" s="405">
        <v>25690</v>
      </c>
      <c r="C2464" s="292" t="s">
        <v>213</v>
      </c>
      <c r="E2464" s="292" t="s">
        <v>214</v>
      </c>
      <c r="F2464" s="405">
        <v>24701</v>
      </c>
      <c r="G2464" s="292" t="s">
        <v>213</v>
      </c>
    </row>
    <row r="2465" spans="1:7">
      <c r="A2465" s="292" t="s">
        <v>49</v>
      </c>
      <c r="B2465" s="405">
        <v>26292</v>
      </c>
      <c r="C2465" s="292" t="s">
        <v>213</v>
      </c>
      <c r="E2465" s="292" t="s">
        <v>214</v>
      </c>
      <c r="F2465" s="405">
        <v>24712</v>
      </c>
      <c r="G2465" s="292" t="s">
        <v>213</v>
      </c>
    </row>
    <row r="2466" spans="1:7">
      <c r="A2466" s="292" t="s">
        <v>49</v>
      </c>
      <c r="B2466" s="405">
        <v>27006</v>
      </c>
      <c r="C2466" s="292" t="s">
        <v>213</v>
      </c>
      <c r="E2466" s="292" t="s">
        <v>214</v>
      </c>
      <c r="F2466" s="405">
        <v>24724</v>
      </c>
      <c r="G2466" s="292" t="s">
        <v>213</v>
      </c>
    </row>
    <row r="2467" spans="1:7">
      <c r="A2467" s="292" t="s">
        <v>49</v>
      </c>
      <c r="B2467" s="405">
        <v>27317</v>
      </c>
      <c r="C2467" s="292" t="s">
        <v>213</v>
      </c>
      <c r="E2467" s="292" t="s">
        <v>214</v>
      </c>
      <c r="F2467" s="405">
        <v>24731</v>
      </c>
      <c r="G2467" s="292" t="s">
        <v>213</v>
      </c>
    </row>
    <row r="2468" spans="1:7">
      <c r="A2468" s="292" t="s">
        <v>49</v>
      </c>
      <c r="B2468" s="405">
        <v>27597</v>
      </c>
      <c r="C2468" s="292" t="s">
        <v>213</v>
      </c>
      <c r="E2468" s="292" t="s">
        <v>214</v>
      </c>
      <c r="F2468" s="405">
        <v>24737</v>
      </c>
      <c r="G2468" s="292" t="s">
        <v>213</v>
      </c>
    </row>
    <row r="2469" spans="1:7">
      <c r="A2469" s="292" t="s">
        <v>49</v>
      </c>
      <c r="B2469" s="405">
        <v>27966</v>
      </c>
      <c r="C2469" s="292" t="s">
        <v>213</v>
      </c>
      <c r="E2469" s="292" t="s">
        <v>214</v>
      </c>
      <c r="F2469" s="405">
        <v>24738</v>
      </c>
      <c r="G2469" s="292" t="s">
        <v>213</v>
      </c>
    </row>
    <row r="2470" spans="1:7">
      <c r="A2470" s="292" t="s">
        <v>49</v>
      </c>
      <c r="B2470" s="405">
        <v>28327</v>
      </c>
      <c r="C2470" s="292" t="s">
        <v>213</v>
      </c>
      <c r="E2470" s="292" t="s">
        <v>214</v>
      </c>
      <c r="F2470" s="405">
        <v>24739</v>
      </c>
      <c r="G2470" s="292" t="s">
        <v>213</v>
      </c>
    </row>
    <row r="2471" spans="1:7">
      <c r="A2471" s="292" t="s">
        <v>49</v>
      </c>
      <c r="B2471" s="405">
        <v>28472</v>
      </c>
      <c r="C2471" s="292" t="s">
        <v>213</v>
      </c>
      <c r="E2471" s="292" t="s">
        <v>214</v>
      </c>
      <c r="F2471" s="405">
        <v>24740</v>
      </c>
      <c r="G2471" s="292" t="s">
        <v>213</v>
      </c>
    </row>
    <row r="2472" spans="1:7">
      <c r="A2472" s="292" t="s">
        <v>49</v>
      </c>
      <c r="B2472" s="405">
        <v>28678</v>
      </c>
      <c r="C2472" s="292" t="s">
        <v>213</v>
      </c>
      <c r="E2472" s="292" t="s">
        <v>214</v>
      </c>
      <c r="F2472" s="405">
        <v>24751</v>
      </c>
      <c r="G2472" s="292" t="s">
        <v>213</v>
      </c>
    </row>
    <row r="2473" spans="1:7">
      <c r="A2473" s="292" t="s">
        <v>49</v>
      </c>
      <c r="B2473" s="405">
        <v>28903</v>
      </c>
      <c r="C2473" s="292" t="s">
        <v>213</v>
      </c>
      <c r="E2473" s="292" t="s">
        <v>214</v>
      </c>
      <c r="F2473" s="405">
        <v>24829</v>
      </c>
      <c r="G2473" s="292" t="s">
        <v>213</v>
      </c>
    </row>
    <row r="2474" spans="1:7">
      <c r="A2474" s="292" t="s">
        <v>49</v>
      </c>
      <c r="B2474" s="405">
        <v>29461</v>
      </c>
      <c r="C2474" s="292" t="s">
        <v>213</v>
      </c>
      <c r="E2474" s="292" t="s">
        <v>214</v>
      </c>
      <c r="F2474" s="405">
        <v>24843</v>
      </c>
      <c r="G2474" s="292" t="s">
        <v>213</v>
      </c>
    </row>
    <row r="2475" spans="1:7">
      <c r="A2475" s="292" t="s">
        <v>49</v>
      </c>
      <c r="B2475" s="405">
        <v>29682</v>
      </c>
      <c r="C2475" s="292" t="s">
        <v>213</v>
      </c>
      <c r="E2475" s="292" t="s">
        <v>214</v>
      </c>
      <c r="F2475" s="405">
        <v>24855</v>
      </c>
      <c r="G2475" s="292" t="s">
        <v>213</v>
      </c>
    </row>
    <row r="2476" spans="1:7">
      <c r="A2476" s="292" t="s">
        <v>49</v>
      </c>
      <c r="B2476" s="405">
        <v>30107</v>
      </c>
      <c r="C2476" s="292" t="s">
        <v>213</v>
      </c>
      <c r="E2476" s="292" t="s">
        <v>214</v>
      </c>
      <c r="F2476" s="405">
        <v>24857</v>
      </c>
      <c r="G2476" s="292" t="s">
        <v>213</v>
      </c>
    </row>
    <row r="2477" spans="1:7">
      <c r="A2477" s="292" t="s">
        <v>49</v>
      </c>
      <c r="B2477" s="405">
        <v>24701</v>
      </c>
      <c r="C2477" s="292" t="s">
        <v>213</v>
      </c>
      <c r="E2477" s="292" t="s">
        <v>214</v>
      </c>
      <c r="F2477" s="405">
        <v>24881</v>
      </c>
      <c r="G2477" s="292" t="s">
        <v>213</v>
      </c>
    </row>
    <row r="2478" spans="1:7">
      <c r="A2478" s="292" t="s">
        <v>49</v>
      </c>
      <c r="B2478" s="405">
        <v>25202</v>
      </c>
      <c r="C2478" s="292" t="s">
        <v>213</v>
      </c>
      <c r="E2478" s="292" t="s">
        <v>214</v>
      </c>
      <c r="F2478" s="405">
        <v>24901</v>
      </c>
      <c r="G2478" s="292" t="s">
        <v>213</v>
      </c>
    </row>
    <row r="2479" spans="1:7">
      <c r="A2479" s="292" t="s">
        <v>49</v>
      </c>
      <c r="B2479" s="405">
        <v>25810</v>
      </c>
      <c r="C2479" s="292" t="s">
        <v>213</v>
      </c>
      <c r="E2479" s="292" t="s">
        <v>214</v>
      </c>
      <c r="F2479" s="405">
        <v>24957</v>
      </c>
      <c r="G2479" s="292" t="s">
        <v>213</v>
      </c>
    </row>
    <row r="2480" spans="1:7">
      <c r="A2480" s="292" t="s">
        <v>49</v>
      </c>
      <c r="B2480" s="405">
        <v>26346</v>
      </c>
      <c r="C2480" s="292" t="s">
        <v>213</v>
      </c>
      <c r="E2480" s="292" t="s">
        <v>214</v>
      </c>
      <c r="F2480" s="405">
        <v>24961</v>
      </c>
      <c r="G2480" s="292" t="s">
        <v>213</v>
      </c>
    </row>
    <row r="2481" spans="1:7">
      <c r="A2481" s="292" t="s">
        <v>49</v>
      </c>
      <c r="B2481" s="405">
        <v>27009</v>
      </c>
      <c r="C2481" s="292" t="s">
        <v>213</v>
      </c>
      <c r="E2481" s="292" t="s">
        <v>214</v>
      </c>
      <c r="F2481" s="405">
        <v>24970</v>
      </c>
      <c r="G2481" s="292" t="s">
        <v>213</v>
      </c>
    </row>
    <row r="2482" spans="1:7">
      <c r="A2482" s="292" t="s">
        <v>49</v>
      </c>
      <c r="B2482" s="405">
        <v>27320</v>
      </c>
      <c r="C2482" s="292" t="s">
        <v>213</v>
      </c>
      <c r="E2482" s="292" t="s">
        <v>214</v>
      </c>
      <c r="F2482" s="405">
        <v>24986</v>
      </c>
      <c r="G2482" s="292" t="s">
        <v>213</v>
      </c>
    </row>
    <row r="2483" spans="1:7">
      <c r="A2483" s="292" t="s">
        <v>49</v>
      </c>
      <c r="B2483" s="405">
        <v>27801</v>
      </c>
      <c r="C2483" s="292" t="s">
        <v>213</v>
      </c>
      <c r="E2483" s="292" t="s">
        <v>214</v>
      </c>
      <c r="F2483" s="405">
        <v>25015</v>
      </c>
      <c r="G2483" s="292" t="s">
        <v>213</v>
      </c>
    </row>
    <row r="2484" spans="1:7">
      <c r="A2484" s="292" t="s">
        <v>49</v>
      </c>
      <c r="B2484" s="405">
        <v>27981</v>
      </c>
      <c r="C2484" s="292" t="s">
        <v>213</v>
      </c>
      <c r="E2484" s="292" t="s">
        <v>214</v>
      </c>
      <c r="F2484" s="405">
        <v>25024</v>
      </c>
      <c r="G2484" s="292" t="s">
        <v>213</v>
      </c>
    </row>
    <row r="2485" spans="1:7">
      <c r="A2485" s="292" t="s">
        <v>49</v>
      </c>
      <c r="B2485" s="405">
        <v>28328</v>
      </c>
      <c r="C2485" s="292" t="s">
        <v>213</v>
      </c>
      <c r="E2485" s="292" t="s">
        <v>214</v>
      </c>
      <c r="F2485" s="405">
        <v>25033</v>
      </c>
      <c r="G2485" s="292" t="s">
        <v>213</v>
      </c>
    </row>
    <row r="2486" spans="1:7">
      <c r="A2486" s="292" t="s">
        <v>49</v>
      </c>
      <c r="B2486" s="405">
        <v>28479</v>
      </c>
      <c r="C2486" s="292" t="s">
        <v>213</v>
      </c>
      <c r="E2486" s="292" t="s">
        <v>214</v>
      </c>
      <c r="F2486" s="405">
        <v>25040</v>
      </c>
      <c r="G2486" s="292" t="s">
        <v>213</v>
      </c>
    </row>
    <row r="2487" spans="1:7">
      <c r="A2487" s="292" t="s">
        <v>49</v>
      </c>
      <c r="B2487" s="405">
        <v>28680</v>
      </c>
      <c r="C2487" s="292" t="s">
        <v>213</v>
      </c>
      <c r="E2487" s="292" t="s">
        <v>214</v>
      </c>
      <c r="F2487" s="405">
        <v>25051</v>
      </c>
      <c r="G2487" s="292" t="s">
        <v>213</v>
      </c>
    </row>
    <row r="2488" spans="1:7">
      <c r="A2488" s="292" t="s">
        <v>49</v>
      </c>
      <c r="B2488" s="405">
        <v>29006</v>
      </c>
      <c r="C2488" s="292" t="s">
        <v>213</v>
      </c>
      <c r="E2488" s="292" t="s">
        <v>214</v>
      </c>
      <c r="F2488" s="405">
        <v>25070</v>
      </c>
      <c r="G2488" s="292" t="s">
        <v>213</v>
      </c>
    </row>
    <row r="2489" spans="1:7">
      <c r="A2489" s="292" t="s">
        <v>49</v>
      </c>
      <c r="B2489" s="405">
        <v>29486</v>
      </c>
      <c r="C2489" s="292" t="s">
        <v>213</v>
      </c>
      <c r="E2489" s="292" t="s">
        <v>214</v>
      </c>
      <c r="F2489" s="405">
        <v>25076</v>
      </c>
      <c r="G2489" s="292" t="s">
        <v>213</v>
      </c>
    </row>
    <row r="2490" spans="1:7">
      <c r="A2490" s="292" t="s">
        <v>49</v>
      </c>
      <c r="B2490" s="405">
        <v>29688</v>
      </c>
      <c r="C2490" s="292" t="s">
        <v>213</v>
      </c>
      <c r="E2490" s="292" t="s">
        <v>214</v>
      </c>
      <c r="F2490" s="405">
        <v>25081</v>
      </c>
      <c r="G2490" s="292" t="s">
        <v>213</v>
      </c>
    </row>
    <row r="2491" spans="1:7">
      <c r="A2491" s="292" t="s">
        <v>49</v>
      </c>
      <c r="B2491" s="405">
        <v>30110</v>
      </c>
      <c r="C2491" s="292" t="s">
        <v>213</v>
      </c>
      <c r="E2491" s="292" t="s">
        <v>214</v>
      </c>
      <c r="F2491" s="405">
        <v>25086</v>
      </c>
      <c r="G2491" s="292" t="s">
        <v>213</v>
      </c>
    </row>
    <row r="2492" spans="1:7">
      <c r="A2492" s="292" t="s">
        <v>49</v>
      </c>
      <c r="B2492" s="405">
        <v>24712</v>
      </c>
      <c r="C2492" s="292" t="s">
        <v>213</v>
      </c>
      <c r="E2492" s="292" t="s">
        <v>214</v>
      </c>
      <c r="F2492" s="405">
        <v>25090</v>
      </c>
      <c r="G2492" s="292" t="s">
        <v>213</v>
      </c>
    </row>
    <row r="2493" spans="1:7">
      <c r="A2493" s="292" t="s">
        <v>49</v>
      </c>
      <c r="B2493" s="405">
        <v>25213</v>
      </c>
      <c r="C2493" s="292" t="s">
        <v>213</v>
      </c>
      <c r="E2493" s="292" t="s">
        <v>214</v>
      </c>
      <c r="F2493" s="405">
        <v>25103</v>
      </c>
      <c r="G2493" s="292" t="s">
        <v>213</v>
      </c>
    </row>
    <row r="2494" spans="1:7">
      <c r="A2494" s="292" t="s">
        <v>49</v>
      </c>
      <c r="B2494" s="405">
        <v>25813</v>
      </c>
      <c r="C2494" s="292" t="s">
        <v>213</v>
      </c>
      <c r="E2494" s="292" t="s">
        <v>214</v>
      </c>
      <c r="F2494" s="405">
        <v>25108</v>
      </c>
      <c r="G2494" s="292" t="s">
        <v>213</v>
      </c>
    </row>
    <row r="2495" spans="1:7">
      <c r="A2495" s="292" t="s">
        <v>49</v>
      </c>
      <c r="B2495" s="405">
        <v>26347</v>
      </c>
      <c r="C2495" s="292" t="s">
        <v>213</v>
      </c>
      <c r="E2495" s="292" t="s">
        <v>214</v>
      </c>
      <c r="F2495" s="405">
        <v>25110</v>
      </c>
      <c r="G2495" s="292" t="s">
        <v>213</v>
      </c>
    </row>
    <row r="2496" spans="1:7">
      <c r="A2496" s="292" t="s">
        <v>49</v>
      </c>
      <c r="B2496" s="405">
        <v>27018</v>
      </c>
      <c r="C2496" s="292" t="s">
        <v>213</v>
      </c>
      <c r="E2496" s="292" t="s">
        <v>214</v>
      </c>
      <c r="F2496" s="405">
        <v>25139</v>
      </c>
      <c r="G2496" s="292" t="s">
        <v>213</v>
      </c>
    </row>
    <row r="2497" spans="1:7">
      <c r="A2497" s="292" t="s">
        <v>49</v>
      </c>
      <c r="B2497" s="405">
        <v>27321</v>
      </c>
      <c r="C2497" s="292" t="s">
        <v>213</v>
      </c>
      <c r="E2497" s="292" t="s">
        <v>214</v>
      </c>
      <c r="F2497" s="405">
        <v>25143</v>
      </c>
      <c r="G2497" s="292" t="s">
        <v>213</v>
      </c>
    </row>
    <row r="2498" spans="1:7">
      <c r="A2498" s="292" t="s">
        <v>49</v>
      </c>
      <c r="B2498" s="405">
        <v>27802</v>
      </c>
      <c r="C2498" s="292" t="s">
        <v>213</v>
      </c>
      <c r="E2498" s="292" t="s">
        <v>214</v>
      </c>
      <c r="F2498" s="405">
        <v>25156</v>
      </c>
      <c r="G2498" s="292" t="s">
        <v>213</v>
      </c>
    </row>
    <row r="2499" spans="1:7">
      <c r="A2499" s="292" t="s">
        <v>49</v>
      </c>
      <c r="B2499" s="405">
        <v>27982</v>
      </c>
      <c r="C2499" s="292" t="s">
        <v>213</v>
      </c>
      <c r="E2499" s="292" t="s">
        <v>214</v>
      </c>
      <c r="F2499" s="405">
        <v>25159</v>
      </c>
      <c r="G2499" s="292" t="s">
        <v>213</v>
      </c>
    </row>
    <row r="2500" spans="1:7">
      <c r="A2500" s="292" t="s">
        <v>49</v>
      </c>
      <c r="B2500" s="405">
        <v>28329</v>
      </c>
      <c r="C2500" s="292" t="s">
        <v>213</v>
      </c>
      <c r="E2500" s="292" t="s">
        <v>214</v>
      </c>
      <c r="F2500" s="405">
        <v>25162</v>
      </c>
      <c r="G2500" s="292" t="s">
        <v>213</v>
      </c>
    </row>
    <row r="2501" spans="1:7">
      <c r="A2501" s="292" t="s">
        <v>49</v>
      </c>
      <c r="B2501" s="405">
        <v>28502</v>
      </c>
      <c r="C2501" s="292" t="s">
        <v>213</v>
      </c>
      <c r="E2501" s="292" t="s">
        <v>214</v>
      </c>
      <c r="F2501" s="405">
        <v>25165</v>
      </c>
      <c r="G2501" s="292" t="s">
        <v>213</v>
      </c>
    </row>
    <row r="2502" spans="1:7">
      <c r="A2502" s="292" t="s">
        <v>49</v>
      </c>
      <c r="B2502" s="405">
        <v>28681</v>
      </c>
      <c r="C2502" s="292" t="s">
        <v>213</v>
      </c>
      <c r="E2502" s="292" t="s">
        <v>214</v>
      </c>
      <c r="F2502" s="405">
        <v>25168</v>
      </c>
      <c r="G2502" s="292" t="s">
        <v>213</v>
      </c>
    </row>
    <row r="2503" spans="1:7">
      <c r="A2503" s="292" t="s">
        <v>49</v>
      </c>
      <c r="B2503" s="405">
        <v>29020</v>
      </c>
      <c r="C2503" s="292" t="s">
        <v>213</v>
      </c>
      <c r="E2503" s="292" t="s">
        <v>214</v>
      </c>
      <c r="F2503" s="405">
        <v>25185</v>
      </c>
      <c r="G2503" s="292" t="s">
        <v>213</v>
      </c>
    </row>
    <row r="2504" spans="1:7">
      <c r="A2504" s="292" t="s">
        <v>49</v>
      </c>
      <c r="B2504" s="405">
        <v>29487</v>
      </c>
      <c r="C2504" s="292" t="s">
        <v>213</v>
      </c>
      <c r="E2504" s="292" t="s">
        <v>214</v>
      </c>
      <c r="F2504" s="405">
        <v>25186</v>
      </c>
      <c r="G2504" s="292" t="s">
        <v>213</v>
      </c>
    </row>
    <row r="2505" spans="1:7">
      <c r="A2505" s="292" t="s">
        <v>49</v>
      </c>
      <c r="B2505" s="405">
        <v>29689</v>
      </c>
      <c r="C2505" s="292" t="s">
        <v>213</v>
      </c>
      <c r="E2505" s="292" t="s">
        <v>214</v>
      </c>
      <c r="F2505" s="405">
        <v>25202</v>
      </c>
      <c r="G2505" s="292" t="s">
        <v>213</v>
      </c>
    </row>
    <row r="2506" spans="1:7">
      <c r="A2506" s="292" t="s">
        <v>49</v>
      </c>
      <c r="B2506" s="405">
        <v>30114</v>
      </c>
      <c r="C2506" s="292" t="s">
        <v>213</v>
      </c>
      <c r="E2506" s="292" t="s">
        <v>214</v>
      </c>
      <c r="F2506" s="405">
        <v>25213</v>
      </c>
      <c r="G2506" s="292" t="s">
        <v>213</v>
      </c>
    </row>
    <row r="2507" spans="1:7">
      <c r="A2507" s="292" t="s">
        <v>49</v>
      </c>
      <c r="B2507" s="405">
        <v>24724</v>
      </c>
      <c r="C2507" s="292" t="s">
        <v>213</v>
      </c>
      <c r="E2507" s="292" t="s">
        <v>214</v>
      </c>
      <c r="F2507" s="405">
        <v>25260</v>
      </c>
      <c r="G2507" s="292" t="s">
        <v>213</v>
      </c>
    </row>
    <row r="2508" spans="1:7">
      <c r="A2508" s="292" t="s">
        <v>49</v>
      </c>
      <c r="B2508" s="405">
        <v>25260</v>
      </c>
      <c r="C2508" s="292" t="s">
        <v>213</v>
      </c>
      <c r="E2508" s="292" t="s">
        <v>214</v>
      </c>
      <c r="F2508" s="405">
        <v>25262</v>
      </c>
      <c r="G2508" s="292" t="s">
        <v>213</v>
      </c>
    </row>
    <row r="2509" spans="1:7">
      <c r="A2509" s="292" t="s">
        <v>49</v>
      </c>
      <c r="B2509" s="405">
        <v>25823</v>
      </c>
      <c r="C2509" s="292" t="s">
        <v>213</v>
      </c>
      <c r="E2509" s="292" t="s">
        <v>214</v>
      </c>
      <c r="F2509" s="405">
        <v>25264</v>
      </c>
      <c r="G2509" s="292" t="s">
        <v>213</v>
      </c>
    </row>
    <row r="2510" spans="1:7">
      <c r="A2510" s="292" t="s">
        <v>49</v>
      </c>
      <c r="B2510" s="405">
        <v>26366</v>
      </c>
      <c r="C2510" s="292" t="s">
        <v>213</v>
      </c>
      <c r="E2510" s="292" t="s">
        <v>214</v>
      </c>
      <c r="F2510" s="405">
        <v>25306</v>
      </c>
      <c r="G2510" s="292" t="s">
        <v>213</v>
      </c>
    </row>
    <row r="2511" spans="1:7">
      <c r="A2511" s="292" t="s">
        <v>49</v>
      </c>
      <c r="B2511" s="405">
        <v>27019</v>
      </c>
      <c r="C2511" s="292" t="s">
        <v>213</v>
      </c>
      <c r="E2511" s="292" t="s">
        <v>214</v>
      </c>
      <c r="F2511" s="405">
        <v>25311</v>
      </c>
      <c r="G2511" s="292" t="s">
        <v>213</v>
      </c>
    </row>
    <row r="2512" spans="1:7">
      <c r="A2512" s="292" t="s">
        <v>49</v>
      </c>
      <c r="B2512" s="405">
        <v>27323</v>
      </c>
      <c r="C2512" s="292" t="s">
        <v>213</v>
      </c>
      <c r="E2512" s="292" t="s">
        <v>214</v>
      </c>
      <c r="F2512" s="405">
        <v>25315</v>
      </c>
      <c r="G2512" s="292" t="s">
        <v>213</v>
      </c>
    </row>
    <row r="2513" spans="1:7">
      <c r="A2513" s="292" t="s">
        <v>49</v>
      </c>
      <c r="B2513" s="405">
        <v>27803</v>
      </c>
      <c r="C2513" s="292" t="s">
        <v>213</v>
      </c>
      <c r="E2513" s="292" t="s">
        <v>214</v>
      </c>
      <c r="F2513" s="405">
        <v>25404</v>
      </c>
      <c r="G2513" s="292" t="s">
        <v>213</v>
      </c>
    </row>
    <row r="2514" spans="1:7">
      <c r="A2514" s="292" t="s">
        <v>49</v>
      </c>
      <c r="B2514" s="405">
        <v>27986</v>
      </c>
      <c r="C2514" s="292" t="s">
        <v>213</v>
      </c>
      <c r="E2514" s="292" t="s">
        <v>214</v>
      </c>
      <c r="F2514" s="405">
        <v>25410</v>
      </c>
      <c r="G2514" s="292" t="s">
        <v>213</v>
      </c>
    </row>
    <row r="2515" spans="1:7">
      <c r="A2515" s="292" t="s">
        <v>49</v>
      </c>
      <c r="B2515" s="405">
        <v>28330</v>
      </c>
      <c r="C2515" s="292" t="s">
        <v>213</v>
      </c>
      <c r="E2515" s="292" t="s">
        <v>214</v>
      </c>
      <c r="F2515" s="405">
        <v>25414</v>
      </c>
      <c r="G2515" s="292" t="s">
        <v>213</v>
      </c>
    </row>
    <row r="2516" spans="1:7">
      <c r="A2516" s="292" t="s">
        <v>49</v>
      </c>
      <c r="B2516" s="405">
        <v>28503</v>
      </c>
      <c r="C2516" s="292" t="s">
        <v>213</v>
      </c>
      <c r="E2516" s="292" t="s">
        <v>214</v>
      </c>
      <c r="F2516" s="405">
        <v>25420</v>
      </c>
      <c r="G2516" s="292" t="s">
        <v>213</v>
      </c>
    </row>
    <row r="2517" spans="1:7">
      <c r="A2517" s="292" t="s">
        <v>49</v>
      </c>
      <c r="B2517" s="405">
        <v>28682</v>
      </c>
      <c r="C2517" s="292" t="s">
        <v>213</v>
      </c>
      <c r="E2517" s="292" t="s">
        <v>214</v>
      </c>
      <c r="F2517" s="405">
        <v>25421</v>
      </c>
      <c r="G2517" s="292" t="s">
        <v>213</v>
      </c>
    </row>
    <row r="2518" spans="1:7">
      <c r="A2518" s="292" t="s">
        <v>49</v>
      </c>
      <c r="B2518" s="405">
        <v>29021</v>
      </c>
      <c r="C2518" s="292" t="s">
        <v>213</v>
      </c>
      <c r="E2518" s="292" t="s">
        <v>214</v>
      </c>
      <c r="F2518" s="405">
        <v>25425</v>
      </c>
      <c r="G2518" s="292" t="s">
        <v>213</v>
      </c>
    </row>
    <row r="2519" spans="1:7">
      <c r="A2519" s="292" t="s">
        <v>49</v>
      </c>
      <c r="B2519" s="405">
        <v>29488</v>
      </c>
      <c r="C2519" s="292" t="s">
        <v>213</v>
      </c>
      <c r="E2519" s="292" t="s">
        <v>214</v>
      </c>
      <c r="F2519" s="405">
        <v>25429</v>
      </c>
      <c r="G2519" s="292" t="s">
        <v>213</v>
      </c>
    </row>
    <row r="2520" spans="1:7">
      <c r="A2520" s="292" t="s">
        <v>49</v>
      </c>
      <c r="B2520" s="405">
        <v>29690</v>
      </c>
      <c r="C2520" s="292" t="s">
        <v>213</v>
      </c>
      <c r="E2520" s="292" t="s">
        <v>214</v>
      </c>
      <c r="F2520" s="405">
        <v>25430</v>
      </c>
      <c r="G2520" s="292" t="s">
        <v>213</v>
      </c>
    </row>
    <row r="2521" spans="1:7">
      <c r="A2521" s="292" t="s">
        <v>49</v>
      </c>
      <c r="B2521" s="405">
        <v>30116</v>
      </c>
      <c r="C2521" s="292" t="s">
        <v>213</v>
      </c>
      <c r="E2521" s="292" t="s">
        <v>214</v>
      </c>
      <c r="F2521" s="405">
        <v>25432</v>
      </c>
      <c r="G2521" s="292" t="s">
        <v>213</v>
      </c>
    </row>
    <row r="2522" spans="1:7">
      <c r="A2522" s="292" t="s">
        <v>49</v>
      </c>
      <c r="B2522" s="405">
        <v>24731</v>
      </c>
      <c r="C2522" s="292" t="s">
        <v>213</v>
      </c>
      <c r="E2522" s="292" t="s">
        <v>214</v>
      </c>
      <c r="F2522" s="405">
        <v>25443</v>
      </c>
      <c r="G2522" s="292" t="s">
        <v>213</v>
      </c>
    </row>
    <row r="2523" spans="1:7">
      <c r="A2523" s="292" t="s">
        <v>49</v>
      </c>
      <c r="B2523" s="405">
        <v>25262</v>
      </c>
      <c r="C2523" s="292" t="s">
        <v>213</v>
      </c>
      <c r="E2523" s="292" t="s">
        <v>214</v>
      </c>
      <c r="F2523" s="405">
        <v>25510</v>
      </c>
      <c r="G2523" s="292" t="s">
        <v>213</v>
      </c>
    </row>
    <row r="2524" spans="1:7">
      <c r="A2524" s="292" t="s">
        <v>49</v>
      </c>
      <c r="B2524" s="405">
        <v>25826</v>
      </c>
      <c r="C2524" s="292" t="s">
        <v>213</v>
      </c>
      <c r="E2524" s="292" t="s">
        <v>214</v>
      </c>
      <c r="F2524" s="405">
        <v>25526</v>
      </c>
      <c r="G2524" s="292" t="s">
        <v>213</v>
      </c>
    </row>
    <row r="2525" spans="1:7">
      <c r="A2525" s="292" t="s">
        <v>49</v>
      </c>
      <c r="B2525" s="405">
        <v>26369</v>
      </c>
      <c r="C2525" s="292" t="s">
        <v>213</v>
      </c>
      <c r="E2525" s="292" t="s">
        <v>214</v>
      </c>
      <c r="F2525" s="405">
        <v>25530</v>
      </c>
      <c r="G2525" s="292" t="s">
        <v>213</v>
      </c>
    </row>
    <row r="2526" spans="1:7">
      <c r="A2526" s="292" t="s">
        <v>49</v>
      </c>
      <c r="B2526" s="405">
        <v>27021</v>
      </c>
      <c r="C2526" s="292" t="s">
        <v>213</v>
      </c>
      <c r="E2526" s="292" t="s">
        <v>214</v>
      </c>
      <c r="F2526" s="405">
        <v>25535</v>
      </c>
      <c r="G2526" s="292" t="s">
        <v>213</v>
      </c>
    </row>
    <row r="2527" spans="1:7">
      <c r="A2527" s="292" t="s">
        <v>49</v>
      </c>
      <c r="B2527" s="405">
        <v>27330</v>
      </c>
      <c r="C2527" s="292" t="s">
        <v>213</v>
      </c>
      <c r="E2527" s="292" t="s">
        <v>214</v>
      </c>
      <c r="F2527" s="405">
        <v>25545</v>
      </c>
      <c r="G2527" s="292" t="s">
        <v>213</v>
      </c>
    </row>
    <row r="2528" spans="1:7">
      <c r="A2528" s="292" t="s">
        <v>49</v>
      </c>
      <c r="B2528" s="405">
        <v>27807</v>
      </c>
      <c r="C2528" s="292" t="s">
        <v>213</v>
      </c>
      <c r="E2528" s="292" t="s">
        <v>214</v>
      </c>
      <c r="F2528" s="405">
        <v>25547</v>
      </c>
      <c r="G2528" s="292" t="s">
        <v>213</v>
      </c>
    </row>
    <row r="2529" spans="1:7">
      <c r="A2529" s="292" t="s">
        <v>49</v>
      </c>
      <c r="B2529" s="405">
        <v>28001</v>
      </c>
      <c r="C2529" s="292" t="s">
        <v>213</v>
      </c>
      <c r="E2529" s="292" t="s">
        <v>214</v>
      </c>
      <c r="F2529" s="405">
        <v>25559</v>
      </c>
      <c r="G2529" s="292" t="s">
        <v>213</v>
      </c>
    </row>
    <row r="2530" spans="1:7">
      <c r="A2530" s="292" t="s">
        <v>49</v>
      </c>
      <c r="B2530" s="405">
        <v>28333</v>
      </c>
      <c r="C2530" s="292" t="s">
        <v>213</v>
      </c>
      <c r="E2530" s="292" t="s">
        <v>214</v>
      </c>
      <c r="F2530" s="405">
        <v>25560</v>
      </c>
      <c r="G2530" s="292" t="s">
        <v>213</v>
      </c>
    </row>
    <row r="2531" spans="1:7">
      <c r="A2531" s="292" t="s">
        <v>49</v>
      </c>
      <c r="B2531" s="405">
        <v>28513</v>
      </c>
      <c r="C2531" s="292" t="s">
        <v>213</v>
      </c>
      <c r="E2531" s="292" t="s">
        <v>214</v>
      </c>
      <c r="F2531" s="405">
        <v>25562</v>
      </c>
      <c r="G2531" s="292" t="s">
        <v>213</v>
      </c>
    </row>
    <row r="2532" spans="1:7">
      <c r="A2532" s="292" t="s">
        <v>49</v>
      </c>
      <c r="B2532" s="405">
        <v>28688</v>
      </c>
      <c r="C2532" s="292" t="s">
        <v>213</v>
      </c>
      <c r="E2532" s="292" t="s">
        <v>214</v>
      </c>
      <c r="F2532" s="405">
        <v>25570</v>
      </c>
      <c r="G2532" s="292" t="s">
        <v>213</v>
      </c>
    </row>
    <row r="2533" spans="1:7">
      <c r="A2533" s="292" t="s">
        <v>49</v>
      </c>
      <c r="B2533" s="405">
        <v>29044</v>
      </c>
      <c r="C2533" s="292" t="s">
        <v>213</v>
      </c>
      <c r="E2533" s="292" t="s">
        <v>214</v>
      </c>
      <c r="F2533" s="405">
        <v>25601</v>
      </c>
      <c r="G2533" s="292" t="s">
        <v>213</v>
      </c>
    </row>
    <row r="2534" spans="1:7">
      <c r="A2534" s="292" t="s">
        <v>49</v>
      </c>
      <c r="B2534" s="405">
        <v>29493</v>
      </c>
      <c r="C2534" s="292" t="s">
        <v>213</v>
      </c>
      <c r="E2534" s="292" t="s">
        <v>214</v>
      </c>
      <c r="F2534" s="405">
        <v>25606</v>
      </c>
      <c r="G2534" s="292" t="s">
        <v>213</v>
      </c>
    </row>
    <row r="2535" spans="1:7">
      <c r="A2535" s="292" t="s">
        <v>49</v>
      </c>
      <c r="B2535" s="405">
        <v>29691</v>
      </c>
      <c r="C2535" s="292" t="s">
        <v>213</v>
      </c>
      <c r="E2535" s="292" t="s">
        <v>214</v>
      </c>
      <c r="F2535" s="405">
        <v>25611</v>
      </c>
      <c r="G2535" s="292" t="s">
        <v>213</v>
      </c>
    </row>
    <row r="2536" spans="1:7">
      <c r="A2536" s="292" t="s">
        <v>49</v>
      </c>
      <c r="B2536" s="405">
        <v>30117</v>
      </c>
      <c r="C2536" s="292" t="s">
        <v>213</v>
      </c>
      <c r="E2536" s="292" t="s">
        <v>214</v>
      </c>
      <c r="F2536" s="405">
        <v>25612</v>
      </c>
      <c r="G2536" s="292" t="s">
        <v>213</v>
      </c>
    </row>
    <row r="2537" spans="1:7">
      <c r="A2537" s="292" t="s">
        <v>49</v>
      </c>
      <c r="B2537" s="405">
        <v>24737</v>
      </c>
      <c r="C2537" s="292" t="s">
        <v>213</v>
      </c>
      <c r="E2537" s="292" t="s">
        <v>214</v>
      </c>
      <c r="F2537" s="405">
        <v>25614</v>
      </c>
      <c r="G2537" s="292" t="s">
        <v>213</v>
      </c>
    </row>
    <row r="2538" spans="1:7">
      <c r="A2538" s="292" t="s">
        <v>49</v>
      </c>
      <c r="B2538" s="405">
        <v>25264</v>
      </c>
      <c r="C2538" s="292" t="s">
        <v>213</v>
      </c>
      <c r="E2538" s="292" t="s">
        <v>214</v>
      </c>
      <c r="F2538" s="405">
        <v>25624</v>
      </c>
      <c r="G2538" s="292" t="s">
        <v>213</v>
      </c>
    </row>
    <row r="2539" spans="1:7">
      <c r="A2539" s="292" t="s">
        <v>49</v>
      </c>
      <c r="B2539" s="405">
        <v>25840</v>
      </c>
      <c r="C2539" s="292" t="s">
        <v>213</v>
      </c>
      <c r="E2539" s="292" t="s">
        <v>214</v>
      </c>
      <c r="F2539" s="405">
        <v>25628</v>
      </c>
      <c r="G2539" s="292" t="s">
        <v>213</v>
      </c>
    </row>
    <row r="2540" spans="1:7">
      <c r="A2540" s="292" t="s">
        <v>49</v>
      </c>
      <c r="B2540" s="405">
        <v>26378</v>
      </c>
      <c r="C2540" s="292" t="s">
        <v>213</v>
      </c>
      <c r="E2540" s="292" t="s">
        <v>214</v>
      </c>
      <c r="F2540" s="405">
        <v>25630</v>
      </c>
      <c r="G2540" s="292" t="s">
        <v>213</v>
      </c>
    </row>
    <row r="2541" spans="1:7">
      <c r="A2541" s="292" t="s">
        <v>49</v>
      </c>
      <c r="B2541" s="405">
        <v>27025</v>
      </c>
      <c r="C2541" s="292" t="s">
        <v>213</v>
      </c>
      <c r="E2541" s="292" t="s">
        <v>214</v>
      </c>
      <c r="F2541" s="405">
        <v>25639</v>
      </c>
      <c r="G2541" s="292" t="s">
        <v>213</v>
      </c>
    </row>
    <row r="2542" spans="1:7">
      <c r="A2542" s="292" t="s">
        <v>49</v>
      </c>
      <c r="B2542" s="405">
        <v>27331</v>
      </c>
      <c r="C2542" s="292" t="s">
        <v>213</v>
      </c>
      <c r="E2542" s="292" t="s">
        <v>214</v>
      </c>
      <c r="F2542" s="405">
        <v>25652</v>
      </c>
      <c r="G2542" s="292" t="s">
        <v>213</v>
      </c>
    </row>
    <row r="2543" spans="1:7">
      <c r="A2543" s="292" t="s">
        <v>49</v>
      </c>
      <c r="B2543" s="405">
        <v>27809</v>
      </c>
      <c r="C2543" s="292" t="s">
        <v>213</v>
      </c>
      <c r="E2543" s="292" t="s">
        <v>214</v>
      </c>
      <c r="F2543" s="405">
        <v>25653</v>
      </c>
      <c r="G2543" s="292" t="s">
        <v>213</v>
      </c>
    </row>
    <row r="2544" spans="1:7">
      <c r="A2544" s="292" t="s">
        <v>49</v>
      </c>
      <c r="B2544" s="405">
        <v>28002</v>
      </c>
      <c r="C2544" s="292" t="s">
        <v>213</v>
      </c>
      <c r="E2544" s="292" t="s">
        <v>214</v>
      </c>
      <c r="F2544" s="405">
        <v>25667</v>
      </c>
      <c r="G2544" s="292" t="s">
        <v>213</v>
      </c>
    </row>
    <row r="2545" spans="1:7">
      <c r="A2545" s="292" t="s">
        <v>49</v>
      </c>
      <c r="B2545" s="405">
        <v>28334</v>
      </c>
      <c r="C2545" s="292" t="s">
        <v>213</v>
      </c>
      <c r="E2545" s="292" t="s">
        <v>214</v>
      </c>
      <c r="F2545" s="405">
        <v>25690</v>
      </c>
      <c r="G2545" s="292" t="s">
        <v>213</v>
      </c>
    </row>
    <row r="2546" spans="1:7">
      <c r="A2546" s="292" t="s">
        <v>49</v>
      </c>
      <c r="B2546" s="405">
        <v>28519</v>
      </c>
      <c r="C2546" s="292" t="s">
        <v>213</v>
      </c>
      <c r="E2546" s="292" t="s">
        <v>214</v>
      </c>
      <c r="F2546" s="405">
        <v>25810</v>
      </c>
      <c r="G2546" s="292" t="s">
        <v>213</v>
      </c>
    </row>
    <row r="2547" spans="1:7">
      <c r="A2547" s="292" t="s">
        <v>49</v>
      </c>
      <c r="B2547" s="405">
        <v>28691</v>
      </c>
      <c r="C2547" s="292" t="s">
        <v>213</v>
      </c>
      <c r="E2547" s="292" t="s">
        <v>214</v>
      </c>
      <c r="F2547" s="405">
        <v>25813</v>
      </c>
      <c r="G2547" s="292" t="s">
        <v>213</v>
      </c>
    </row>
    <row r="2548" spans="1:7">
      <c r="A2548" s="292" t="s">
        <v>49</v>
      </c>
      <c r="B2548" s="405">
        <v>29046</v>
      </c>
      <c r="C2548" s="292" t="s">
        <v>213</v>
      </c>
      <c r="E2548" s="292" t="s">
        <v>214</v>
      </c>
      <c r="F2548" s="405">
        <v>25823</v>
      </c>
      <c r="G2548" s="292" t="s">
        <v>213</v>
      </c>
    </row>
    <row r="2549" spans="1:7">
      <c r="A2549" s="292" t="s">
        <v>49</v>
      </c>
      <c r="B2549" s="405">
        <v>29511</v>
      </c>
      <c r="C2549" s="292" t="s">
        <v>213</v>
      </c>
      <c r="E2549" s="292" t="s">
        <v>214</v>
      </c>
      <c r="F2549" s="405">
        <v>25826</v>
      </c>
      <c r="G2549" s="292" t="s">
        <v>213</v>
      </c>
    </row>
    <row r="2550" spans="1:7">
      <c r="A2550" s="292" t="s">
        <v>49</v>
      </c>
      <c r="B2550" s="405">
        <v>29693</v>
      </c>
      <c r="C2550" s="292" t="s">
        <v>213</v>
      </c>
      <c r="E2550" s="292" t="s">
        <v>214</v>
      </c>
      <c r="F2550" s="405">
        <v>25840</v>
      </c>
      <c r="G2550" s="292" t="s">
        <v>213</v>
      </c>
    </row>
    <row r="2551" spans="1:7">
      <c r="A2551" s="292" t="s">
        <v>49</v>
      </c>
      <c r="B2551" s="405">
        <v>30120</v>
      </c>
      <c r="C2551" s="292" t="s">
        <v>213</v>
      </c>
      <c r="E2551" s="292" t="s">
        <v>214</v>
      </c>
      <c r="F2551" s="405">
        <v>25849</v>
      </c>
      <c r="G2551" s="292" t="s">
        <v>213</v>
      </c>
    </row>
    <row r="2552" spans="1:7">
      <c r="A2552" s="292" t="s">
        <v>49</v>
      </c>
      <c r="B2552" s="405">
        <v>24738</v>
      </c>
      <c r="C2552" s="292" t="s">
        <v>213</v>
      </c>
      <c r="E2552" s="292" t="s">
        <v>214</v>
      </c>
      <c r="F2552" s="405">
        <v>25853</v>
      </c>
      <c r="G2552" s="292" t="s">
        <v>213</v>
      </c>
    </row>
    <row r="2553" spans="1:7">
      <c r="A2553" s="292" t="s">
        <v>49</v>
      </c>
      <c r="B2553" s="405">
        <v>25306</v>
      </c>
      <c r="C2553" s="292" t="s">
        <v>213</v>
      </c>
      <c r="E2553" s="292" t="s">
        <v>214</v>
      </c>
      <c r="F2553" s="405">
        <v>25855</v>
      </c>
      <c r="G2553" s="292" t="s">
        <v>213</v>
      </c>
    </row>
    <row r="2554" spans="1:7">
      <c r="A2554" s="292" t="s">
        <v>49</v>
      </c>
      <c r="B2554" s="405">
        <v>25849</v>
      </c>
      <c r="C2554" s="292" t="s">
        <v>213</v>
      </c>
      <c r="E2554" s="292" t="s">
        <v>214</v>
      </c>
      <c r="F2554" s="405">
        <v>25873</v>
      </c>
      <c r="G2554" s="292" t="s">
        <v>213</v>
      </c>
    </row>
    <row r="2555" spans="1:7">
      <c r="A2555" s="292" t="s">
        <v>49</v>
      </c>
      <c r="B2555" s="405">
        <v>26386</v>
      </c>
      <c r="C2555" s="292" t="s">
        <v>213</v>
      </c>
      <c r="E2555" s="292" t="s">
        <v>214</v>
      </c>
      <c r="F2555" s="405">
        <v>25878</v>
      </c>
      <c r="G2555" s="292" t="s">
        <v>213</v>
      </c>
    </row>
    <row r="2556" spans="1:7">
      <c r="A2556" s="292" t="s">
        <v>49</v>
      </c>
      <c r="B2556" s="405">
        <v>27028</v>
      </c>
      <c r="C2556" s="292" t="s">
        <v>213</v>
      </c>
      <c r="E2556" s="292" t="s">
        <v>214</v>
      </c>
      <c r="F2556" s="405">
        <v>25901</v>
      </c>
      <c r="G2556" s="292" t="s">
        <v>213</v>
      </c>
    </row>
    <row r="2557" spans="1:7">
      <c r="A2557" s="292" t="s">
        <v>49</v>
      </c>
      <c r="B2557" s="405">
        <v>27350</v>
      </c>
      <c r="C2557" s="292" t="s">
        <v>213</v>
      </c>
      <c r="E2557" s="292" t="s">
        <v>214</v>
      </c>
      <c r="F2557" s="405">
        <v>25909</v>
      </c>
      <c r="G2557" s="292" t="s">
        <v>213</v>
      </c>
    </row>
    <row r="2558" spans="1:7">
      <c r="A2558" s="292" t="s">
        <v>49</v>
      </c>
      <c r="B2558" s="405">
        <v>27813</v>
      </c>
      <c r="C2558" s="292" t="s">
        <v>213</v>
      </c>
      <c r="E2558" s="292" t="s">
        <v>214</v>
      </c>
      <c r="F2558" s="405">
        <v>25911</v>
      </c>
      <c r="G2558" s="292" t="s">
        <v>213</v>
      </c>
    </row>
    <row r="2559" spans="1:7">
      <c r="A2559" s="292" t="s">
        <v>49</v>
      </c>
      <c r="B2559" s="405">
        <v>28009</v>
      </c>
      <c r="C2559" s="292" t="s">
        <v>213</v>
      </c>
      <c r="E2559" s="292" t="s">
        <v>214</v>
      </c>
      <c r="F2559" s="405">
        <v>25936</v>
      </c>
      <c r="G2559" s="292" t="s">
        <v>213</v>
      </c>
    </row>
    <row r="2560" spans="1:7">
      <c r="A2560" s="292" t="s">
        <v>49</v>
      </c>
      <c r="B2560" s="405">
        <v>28335</v>
      </c>
      <c r="C2560" s="292" t="s">
        <v>213</v>
      </c>
      <c r="E2560" s="292" t="s">
        <v>214</v>
      </c>
      <c r="F2560" s="405">
        <v>25965</v>
      </c>
      <c r="G2560" s="292" t="s">
        <v>213</v>
      </c>
    </row>
    <row r="2561" spans="1:7">
      <c r="A2561" s="292" t="s">
        <v>49</v>
      </c>
      <c r="B2561" s="405">
        <v>28522</v>
      </c>
      <c r="C2561" s="292" t="s">
        <v>213</v>
      </c>
      <c r="E2561" s="292" t="s">
        <v>214</v>
      </c>
      <c r="F2561" s="405">
        <v>25972</v>
      </c>
      <c r="G2561" s="292" t="s">
        <v>213</v>
      </c>
    </row>
    <row r="2562" spans="1:7">
      <c r="A2562" s="292" t="s">
        <v>49</v>
      </c>
      <c r="B2562" s="405">
        <v>28694</v>
      </c>
      <c r="C2562" s="292" t="s">
        <v>213</v>
      </c>
      <c r="E2562" s="292" t="s">
        <v>214</v>
      </c>
      <c r="F2562" s="405">
        <v>25986</v>
      </c>
      <c r="G2562" s="292" t="s">
        <v>213</v>
      </c>
    </row>
    <row r="2563" spans="1:7">
      <c r="A2563" s="292" t="s">
        <v>49</v>
      </c>
      <c r="B2563" s="405">
        <v>29053</v>
      </c>
      <c r="C2563" s="292" t="s">
        <v>213</v>
      </c>
      <c r="E2563" s="292" t="s">
        <v>214</v>
      </c>
      <c r="F2563" s="405">
        <v>26030</v>
      </c>
      <c r="G2563" s="292" t="s">
        <v>213</v>
      </c>
    </row>
    <row r="2564" spans="1:7">
      <c r="A2564" s="292" t="s">
        <v>49</v>
      </c>
      <c r="B2564" s="405">
        <v>29519</v>
      </c>
      <c r="C2564" s="292" t="s">
        <v>213</v>
      </c>
      <c r="E2564" s="292" t="s">
        <v>214</v>
      </c>
      <c r="F2564" s="405">
        <v>26031</v>
      </c>
      <c r="G2564" s="292" t="s">
        <v>213</v>
      </c>
    </row>
    <row r="2565" spans="1:7">
      <c r="A2565" s="292" t="s">
        <v>49</v>
      </c>
      <c r="B2565" s="405">
        <v>29695</v>
      </c>
      <c r="C2565" s="292" t="s">
        <v>213</v>
      </c>
      <c r="E2565" s="292" t="s">
        <v>214</v>
      </c>
      <c r="F2565" s="405">
        <v>26035</v>
      </c>
      <c r="G2565" s="292" t="s">
        <v>213</v>
      </c>
    </row>
    <row r="2566" spans="1:7">
      <c r="A2566" s="292" t="s">
        <v>49</v>
      </c>
      <c r="B2566" s="405">
        <v>30125</v>
      </c>
      <c r="C2566" s="292" t="s">
        <v>213</v>
      </c>
      <c r="E2566" s="292" t="s">
        <v>214</v>
      </c>
      <c r="F2566" s="405">
        <v>26037</v>
      </c>
      <c r="G2566" s="292" t="s">
        <v>213</v>
      </c>
    </row>
    <row r="2567" spans="1:7">
      <c r="A2567" s="292" t="s">
        <v>49</v>
      </c>
      <c r="B2567" s="405">
        <v>24739</v>
      </c>
      <c r="C2567" s="292" t="s">
        <v>213</v>
      </c>
      <c r="E2567" s="292" t="s">
        <v>214</v>
      </c>
      <c r="F2567" s="405">
        <v>26041</v>
      </c>
      <c r="G2567" s="292" t="s">
        <v>213</v>
      </c>
    </row>
    <row r="2568" spans="1:7">
      <c r="A2568" s="292" t="s">
        <v>49</v>
      </c>
      <c r="B2568" s="405">
        <v>25311</v>
      </c>
      <c r="C2568" s="292" t="s">
        <v>213</v>
      </c>
      <c r="E2568" s="292" t="s">
        <v>214</v>
      </c>
      <c r="F2568" s="405">
        <v>26050</v>
      </c>
      <c r="G2568" s="292" t="s">
        <v>213</v>
      </c>
    </row>
    <row r="2569" spans="1:7">
      <c r="A2569" s="292" t="s">
        <v>49</v>
      </c>
      <c r="B2569" s="405">
        <v>25853</v>
      </c>
      <c r="C2569" s="292" t="s">
        <v>213</v>
      </c>
      <c r="E2569" s="292" t="s">
        <v>214</v>
      </c>
      <c r="F2569" s="405">
        <v>26058</v>
      </c>
      <c r="G2569" s="292" t="s">
        <v>213</v>
      </c>
    </row>
    <row r="2570" spans="1:7">
      <c r="A2570" s="292" t="s">
        <v>49</v>
      </c>
      <c r="B2570" s="405">
        <v>26404</v>
      </c>
      <c r="C2570" s="292" t="s">
        <v>213</v>
      </c>
      <c r="E2570" s="292" t="s">
        <v>214</v>
      </c>
      <c r="F2570" s="405">
        <v>26060</v>
      </c>
      <c r="G2570" s="292" t="s">
        <v>213</v>
      </c>
    </row>
    <row r="2571" spans="1:7">
      <c r="A2571" s="292" t="s">
        <v>49</v>
      </c>
      <c r="B2571" s="405">
        <v>27030</v>
      </c>
      <c r="C2571" s="292" t="s">
        <v>213</v>
      </c>
      <c r="E2571" s="292" t="s">
        <v>214</v>
      </c>
      <c r="F2571" s="405">
        <v>26062</v>
      </c>
      <c r="G2571" s="292" t="s">
        <v>213</v>
      </c>
    </row>
    <row r="2572" spans="1:7">
      <c r="A2572" s="292" t="s">
        <v>49</v>
      </c>
      <c r="B2572" s="405">
        <v>27351</v>
      </c>
      <c r="C2572" s="292" t="s">
        <v>213</v>
      </c>
      <c r="E2572" s="292" t="s">
        <v>214</v>
      </c>
      <c r="F2572" s="405">
        <v>26075</v>
      </c>
      <c r="G2572" s="292" t="s">
        <v>213</v>
      </c>
    </row>
    <row r="2573" spans="1:7">
      <c r="A2573" s="292" t="s">
        <v>49</v>
      </c>
      <c r="B2573" s="405">
        <v>27819</v>
      </c>
      <c r="C2573" s="292" t="s">
        <v>213</v>
      </c>
      <c r="E2573" s="292" t="s">
        <v>214</v>
      </c>
      <c r="F2573" s="405">
        <v>26104</v>
      </c>
      <c r="G2573" s="292" t="s">
        <v>213</v>
      </c>
    </row>
    <row r="2574" spans="1:7">
      <c r="A2574" s="292" t="s">
        <v>49</v>
      </c>
      <c r="B2574" s="405">
        <v>28016</v>
      </c>
      <c r="C2574" s="292" t="s">
        <v>213</v>
      </c>
      <c r="E2574" s="292" t="s">
        <v>214</v>
      </c>
      <c r="F2574" s="405">
        <v>26120</v>
      </c>
      <c r="G2574" s="292" t="s">
        <v>213</v>
      </c>
    </row>
    <row r="2575" spans="1:7">
      <c r="A2575" s="292" t="s">
        <v>49</v>
      </c>
      <c r="B2575" s="405">
        <v>28339</v>
      </c>
      <c r="C2575" s="292" t="s">
        <v>213</v>
      </c>
      <c r="E2575" s="292" t="s">
        <v>214</v>
      </c>
      <c r="F2575" s="405">
        <v>26134</v>
      </c>
      <c r="G2575" s="292" t="s">
        <v>213</v>
      </c>
    </row>
    <row r="2576" spans="1:7">
      <c r="A2576" s="292" t="s">
        <v>49</v>
      </c>
      <c r="B2576" s="405">
        <v>28529</v>
      </c>
      <c r="C2576" s="292" t="s">
        <v>213</v>
      </c>
      <c r="E2576" s="292" t="s">
        <v>214</v>
      </c>
      <c r="F2576" s="405">
        <v>26150</v>
      </c>
      <c r="G2576" s="292" t="s">
        <v>213</v>
      </c>
    </row>
    <row r="2577" spans="1:7">
      <c r="A2577" s="292" t="s">
        <v>49</v>
      </c>
      <c r="B2577" s="405">
        <v>28697</v>
      </c>
      <c r="C2577" s="292" t="s">
        <v>213</v>
      </c>
      <c r="E2577" s="292" t="s">
        <v>214</v>
      </c>
      <c r="F2577" s="405">
        <v>26155</v>
      </c>
      <c r="G2577" s="292" t="s">
        <v>213</v>
      </c>
    </row>
    <row r="2578" spans="1:7">
      <c r="A2578" s="292" t="s">
        <v>49</v>
      </c>
      <c r="B2578" s="405">
        <v>29054</v>
      </c>
      <c r="C2578" s="292" t="s">
        <v>213</v>
      </c>
      <c r="E2578" s="292" t="s">
        <v>214</v>
      </c>
      <c r="F2578" s="405">
        <v>26159</v>
      </c>
      <c r="G2578" s="292" t="s">
        <v>213</v>
      </c>
    </row>
    <row r="2579" spans="1:7">
      <c r="A2579" s="292" t="s">
        <v>49</v>
      </c>
      <c r="B2579" s="405">
        <v>29520</v>
      </c>
      <c r="C2579" s="292" t="s">
        <v>213</v>
      </c>
      <c r="E2579" s="292" t="s">
        <v>214</v>
      </c>
      <c r="F2579" s="405">
        <v>26164</v>
      </c>
      <c r="G2579" s="292" t="s">
        <v>213</v>
      </c>
    </row>
    <row r="2580" spans="1:7">
      <c r="A2580" s="292" t="s">
        <v>49</v>
      </c>
      <c r="B2580" s="405">
        <v>29697</v>
      </c>
      <c r="C2580" s="292" t="s">
        <v>213</v>
      </c>
      <c r="E2580" s="292" t="s">
        <v>214</v>
      </c>
      <c r="F2580" s="405">
        <v>26181</v>
      </c>
      <c r="G2580" s="292" t="s">
        <v>213</v>
      </c>
    </row>
    <row r="2581" spans="1:7">
      <c r="A2581" s="292" t="s">
        <v>49</v>
      </c>
      <c r="B2581" s="405">
        <v>30129</v>
      </c>
      <c r="C2581" s="292" t="s">
        <v>213</v>
      </c>
      <c r="E2581" s="292" t="s">
        <v>214</v>
      </c>
      <c r="F2581" s="405">
        <v>26187</v>
      </c>
      <c r="G2581" s="292" t="s">
        <v>213</v>
      </c>
    </row>
    <row r="2582" spans="1:7">
      <c r="A2582" s="292" t="s">
        <v>49</v>
      </c>
      <c r="B2582" s="405">
        <v>24740</v>
      </c>
      <c r="C2582" s="292" t="s">
        <v>213</v>
      </c>
      <c r="E2582" s="292" t="s">
        <v>214</v>
      </c>
      <c r="F2582" s="405">
        <v>26201</v>
      </c>
      <c r="G2582" s="292" t="s">
        <v>213</v>
      </c>
    </row>
    <row r="2583" spans="1:7">
      <c r="A2583" s="292" t="s">
        <v>49</v>
      </c>
      <c r="B2583" s="405">
        <v>25315</v>
      </c>
      <c r="C2583" s="292" t="s">
        <v>213</v>
      </c>
      <c r="E2583" s="292" t="s">
        <v>214</v>
      </c>
      <c r="F2583" s="405">
        <v>26241</v>
      </c>
      <c r="G2583" s="292" t="s">
        <v>213</v>
      </c>
    </row>
    <row r="2584" spans="1:7">
      <c r="A2584" s="292" t="s">
        <v>49</v>
      </c>
      <c r="B2584" s="405">
        <v>25855</v>
      </c>
      <c r="C2584" s="292" t="s">
        <v>213</v>
      </c>
      <c r="E2584" s="292" t="s">
        <v>214</v>
      </c>
      <c r="F2584" s="405">
        <v>26259</v>
      </c>
      <c r="G2584" s="292" t="s">
        <v>213</v>
      </c>
    </row>
    <row r="2585" spans="1:7">
      <c r="A2585" s="292" t="s">
        <v>49</v>
      </c>
      <c r="B2585" s="405">
        <v>26422</v>
      </c>
      <c r="C2585" s="292" t="s">
        <v>213</v>
      </c>
      <c r="E2585" s="292" t="s">
        <v>214</v>
      </c>
      <c r="F2585" s="405">
        <v>26275</v>
      </c>
      <c r="G2585" s="292" t="s">
        <v>213</v>
      </c>
    </row>
    <row r="2586" spans="1:7">
      <c r="A2586" s="292" t="s">
        <v>49</v>
      </c>
      <c r="B2586" s="405">
        <v>27041</v>
      </c>
      <c r="C2586" s="292" t="s">
        <v>213</v>
      </c>
      <c r="E2586" s="292" t="s">
        <v>214</v>
      </c>
      <c r="F2586" s="405">
        <v>26292</v>
      </c>
      <c r="G2586" s="292" t="s">
        <v>213</v>
      </c>
    </row>
    <row r="2587" spans="1:7">
      <c r="A2587" s="292" t="s">
        <v>49</v>
      </c>
      <c r="B2587" s="405">
        <v>27357</v>
      </c>
      <c r="C2587" s="292" t="s">
        <v>213</v>
      </c>
      <c r="E2587" s="292" t="s">
        <v>214</v>
      </c>
      <c r="F2587" s="405">
        <v>26346</v>
      </c>
      <c r="G2587" s="292" t="s">
        <v>213</v>
      </c>
    </row>
    <row r="2588" spans="1:7">
      <c r="A2588" s="292" t="s">
        <v>49</v>
      </c>
      <c r="B2588" s="405">
        <v>27823</v>
      </c>
      <c r="C2588" s="292" t="s">
        <v>213</v>
      </c>
      <c r="E2588" s="292" t="s">
        <v>214</v>
      </c>
      <c r="F2588" s="405">
        <v>26347</v>
      </c>
      <c r="G2588" s="292" t="s">
        <v>213</v>
      </c>
    </row>
    <row r="2589" spans="1:7">
      <c r="A2589" s="292" t="s">
        <v>49</v>
      </c>
      <c r="B2589" s="405">
        <v>28017</v>
      </c>
      <c r="C2589" s="292" t="s">
        <v>213</v>
      </c>
      <c r="E2589" s="292" t="s">
        <v>214</v>
      </c>
      <c r="F2589" s="405">
        <v>26366</v>
      </c>
      <c r="G2589" s="292" t="s">
        <v>213</v>
      </c>
    </row>
    <row r="2590" spans="1:7">
      <c r="A2590" s="292" t="s">
        <v>49</v>
      </c>
      <c r="B2590" s="405">
        <v>28343</v>
      </c>
      <c r="C2590" s="292" t="s">
        <v>213</v>
      </c>
      <c r="E2590" s="292" t="s">
        <v>214</v>
      </c>
      <c r="F2590" s="405">
        <v>26369</v>
      </c>
      <c r="G2590" s="292" t="s">
        <v>213</v>
      </c>
    </row>
    <row r="2591" spans="1:7">
      <c r="A2591" s="292" t="s">
        <v>49</v>
      </c>
      <c r="B2591" s="405">
        <v>28530</v>
      </c>
      <c r="C2591" s="292" t="s">
        <v>213</v>
      </c>
      <c r="E2591" s="292" t="s">
        <v>214</v>
      </c>
      <c r="F2591" s="405">
        <v>26378</v>
      </c>
      <c r="G2591" s="292" t="s">
        <v>213</v>
      </c>
    </row>
    <row r="2592" spans="1:7">
      <c r="A2592" s="292" t="s">
        <v>49</v>
      </c>
      <c r="B2592" s="405">
        <v>28701</v>
      </c>
      <c r="C2592" s="292" t="s">
        <v>213</v>
      </c>
      <c r="E2592" s="292" t="s">
        <v>214</v>
      </c>
      <c r="F2592" s="405">
        <v>26386</v>
      </c>
      <c r="G2592" s="292" t="s">
        <v>213</v>
      </c>
    </row>
    <row r="2593" spans="1:7">
      <c r="A2593" s="292" t="s">
        <v>49</v>
      </c>
      <c r="B2593" s="405">
        <v>29070</v>
      </c>
      <c r="C2593" s="292" t="s">
        <v>213</v>
      </c>
      <c r="E2593" s="292" t="s">
        <v>214</v>
      </c>
      <c r="F2593" s="405">
        <v>26404</v>
      </c>
      <c r="G2593" s="292" t="s">
        <v>213</v>
      </c>
    </row>
    <row r="2594" spans="1:7">
      <c r="A2594" s="292" t="s">
        <v>49</v>
      </c>
      <c r="B2594" s="405">
        <v>29527</v>
      </c>
      <c r="C2594" s="292" t="s">
        <v>213</v>
      </c>
      <c r="E2594" s="292" t="s">
        <v>214</v>
      </c>
      <c r="F2594" s="405">
        <v>26422</v>
      </c>
      <c r="G2594" s="292" t="s">
        <v>213</v>
      </c>
    </row>
    <row r="2595" spans="1:7">
      <c r="A2595" s="292" t="s">
        <v>49</v>
      </c>
      <c r="B2595" s="405">
        <v>29702</v>
      </c>
      <c r="C2595" s="292" t="s">
        <v>213</v>
      </c>
      <c r="E2595" s="292" t="s">
        <v>214</v>
      </c>
      <c r="F2595" s="405">
        <v>26424</v>
      </c>
      <c r="G2595" s="292" t="s">
        <v>213</v>
      </c>
    </row>
    <row r="2596" spans="1:7">
      <c r="A2596" s="292" t="s">
        <v>49</v>
      </c>
      <c r="B2596" s="405">
        <v>30132</v>
      </c>
      <c r="C2596" s="292" t="s">
        <v>213</v>
      </c>
      <c r="E2596" s="292" t="s">
        <v>214</v>
      </c>
      <c r="F2596" s="405">
        <v>26431</v>
      </c>
      <c r="G2596" s="292" t="s">
        <v>213</v>
      </c>
    </row>
    <row r="2597" spans="1:7">
      <c r="A2597" s="292" t="s">
        <v>49</v>
      </c>
      <c r="B2597" s="405">
        <v>24751</v>
      </c>
      <c r="C2597" s="292" t="s">
        <v>213</v>
      </c>
      <c r="E2597" s="292" t="s">
        <v>214</v>
      </c>
      <c r="F2597" s="405">
        <v>26438</v>
      </c>
      <c r="G2597" s="292" t="s">
        <v>213</v>
      </c>
    </row>
    <row r="2598" spans="1:7">
      <c r="A2598" s="292" t="s">
        <v>49</v>
      </c>
      <c r="B2598" s="405">
        <v>25404</v>
      </c>
      <c r="C2598" s="292" t="s">
        <v>213</v>
      </c>
      <c r="E2598" s="292" t="s">
        <v>214</v>
      </c>
      <c r="F2598" s="405">
        <v>26452</v>
      </c>
      <c r="G2598" s="292" t="s">
        <v>213</v>
      </c>
    </row>
    <row r="2599" spans="1:7">
      <c r="A2599" s="292" t="s">
        <v>49</v>
      </c>
      <c r="B2599" s="405">
        <v>25873</v>
      </c>
      <c r="C2599" s="292" t="s">
        <v>213</v>
      </c>
      <c r="E2599" s="292" t="s">
        <v>214</v>
      </c>
      <c r="F2599" s="405">
        <v>26501</v>
      </c>
      <c r="G2599" s="292" t="s">
        <v>213</v>
      </c>
    </row>
    <row r="2600" spans="1:7">
      <c r="A2600" s="292" t="s">
        <v>49</v>
      </c>
      <c r="B2600" s="405">
        <v>26424</v>
      </c>
      <c r="C2600" s="292" t="s">
        <v>213</v>
      </c>
      <c r="E2600" s="292" t="s">
        <v>214</v>
      </c>
      <c r="F2600" s="405">
        <v>26508</v>
      </c>
      <c r="G2600" s="292" t="s">
        <v>213</v>
      </c>
    </row>
    <row r="2601" spans="1:7">
      <c r="A2601" s="292" t="s">
        <v>49</v>
      </c>
      <c r="B2601" s="405">
        <v>27042</v>
      </c>
      <c r="C2601" s="292" t="s">
        <v>213</v>
      </c>
      <c r="E2601" s="292" t="s">
        <v>214</v>
      </c>
      <c r="F2601" s="405">
        <v>26520</v>
      </c>
      <c r="G2601" s="292" t="s">
        <v>213</v>
      </c>
    </row>
    <row r="2602" spans="1:7">
      <c r="A2602" s="292" t="s">
        <v>49</v>
      </c>
      <c r="B2602" s="405">
        <v>27358</v>
      </c>
      <c r="C2602" s="292" t="s">
        <v>213</v>
      </c>
      <c r="E2602" s="292" t="s">
        <v>214</v>
      </c>
      <c r="F2602" s="405">
        <v>26524</v>
      </c>
      <c r="G2602" s="292" t="s">
        <v>213</v>
      </c>
    </row>
    <row r="2603" spans="1:7">
      <c r="A2603" s="292" t="s">
        <v>49</v>
      </c>
      <c r="B2603" s="405">
        <v>27825</v>
      </c>
      <c r="C2603" s="292" t="s">
        <v>213</v>
      </c>
      <c r="E2603" s="292" t="s">
        <v>214</v>
      </c>
      <c r="F2603" s="405">
        <v>26527</v>
      </c>
      <c r="G2603" s="292" t="s">
        <v>213</v>
      </c>
    </row>
    <row r="2604" spans="1:7">
      <c r="A2604" s="292" t="s">
        <v>49</v>
      </c>
      <c r="B2604" s="405">
        <v>28021</v>
      </c>
      <c r="C2604" s="292" t="s">
        <v>213</v>
      </c>
      <c r="E2604" s="292" t="s">
        <v>214</v>
      </c>
      <c r="F2604" s="405">
        <v>26531</v>
      </c>
      <c r="G2604" s="292" t="s">
        <v>213</v>
      </c>
    </row>
    <row r="2605" spans="1:7">
      <c r="A2605" s="292" t="s">
        <v>49</v>
      </c>
      <c r="B2605" s="405">
        <v>28345</v>
      </c>
      <c r="C2605" s="292" t="s">
        <v>213</v>
      </c>
      <c r="E2605" s="292" t="s">
        <v>214</v>
      </c>
      <c r="F2605" s="405">
        <v>26534</v>
      </c>
      <c r="G2605" s="292" t="s">
        <v>213</v>
      </c>
    </row>
    <row r="2606" spans="1:7">
      <c r="A2606" s="292" t="s">
        <v>49</v>
      </c>
      <c r="B2606" s="405">
        <v>28532</v>
      </c>
      <c r="C2606" s="292" t="s">
        <v>213</v>
      </c>
      <c r="E2606" s="292" t="s">
        <v>214</v>
      </c>
      <c r="F2606" s="405">
        <v>26542</v>
      </c>
      <c r="G2606" s="292" t="s">
        <v>213</v>
      </c>
    </row>
    <row r="2607" spans="1:7">
      <c r="A2607" s="292" t="s">
        <v>49</v>
      </c>
      <c r="B2607" s="405">
        <v>28711</v>
      </c>
      <c r="C2607" s="292" t="s">
        <v>213</v>
      </c>
      <c r="E2607" s="292" t="s">
        <v>214</v>
      </c>
      <c r="F2607" s="405">
        <v>26543</v>
      </c>
      <c r="G2607" s="292" t="s">
        <v>213</v>
      </c>
    </row>
    <row r="2608" spans="1:7">
      <c r="A2608" s="292" t="s">
        <v>49</v>
      </c>
      <c r="B2608" s="405">
        <v>29074</v>
      </c>
      <c r="C2608" s="292" t="s">
        <v>213</v>
      </c>
      <c r="E2608" s="292" t="s">
        <v>214</v>
      </c>
      <c r="F2608" s="405">
        <v>26544</v>
      </c>
      <c r="G2608" s="292" t="s">
        <v>213</v>
      </c>
    </row>
    <row r="2609" spans="1:7">
      <c r="A2609" s="292" t="s">
        <v>49</v>
      </c>
      <c r="B2609" s="405">
        <v>29532</v>
      </c>
      <c r="C2609" s="292" t="s">
        <v>213</v>
      </c>
      <c r="E2609" s="292" t="s">
        <v>214</v>
      </c>
      <c r="F2609" s="405">
        <v>26547</v>
      </c>
      <c r="G2609" s="292" t="s">
        <v>213</v>
      </c>
    </row>
    <row r="2610" spans="1:7">
      <c r="A2610" s="292" t="s">
        <v>49</v>
      </c>
      <c r="B2610" s="405">
        <v>29704</v>
      </c>
      <c r="C2610" s="292" t="s">
        <v>213</v>
      </c>
      <c r="E2610" s="292" t="s">
        <v>214</v>
      </c>
      <c r="F2610" s="405">
        <v>26554</v>
      </c>
      <c r="G2610" s="292" t="s">
        <v>213</v>
      </c>
    </row>
    <row r="2611" spans="1:7">
      <c r="A2611" s="292" t="s">
        <v>49</v>
      </c>
      <c r="B2611" s="405">
        <v>30140</v>
      </c>
      <c r="C2611" s="292" t="s">
        <v>213</v>
      </c>
      <c r="E2611" s="292" t="s">
        <v>214</v>
      </c>
      <c r="F2611" s="405">
        <v>26560</v>
      </c>
      <c r="G2611" s="292" t="s">
        <v>213</v>
      </c>
    </row>
    <row r="2612" spans="1:7">
      <c r="A2612" s="292" t="s">
        <v>49</v>
      </c>
      <c r="B2612" s="405">
        <v>24829</v>
      </c>
      <c r="C2612" s="292" t="s">
        <v>213</v>
      </c>
      <c r="E2612" s="292" t="s">
        <v>214</v>
      </c>
      <c r="F2612" s="405">
        <v>26566</v>
      </c>
      <c r="G2612" s="292" t="s">
        <v>213</v>
      </c>
    </row>
    <row r="2613" spans="1:7">
      <c r="A2613" s="292" t="s">
        <v>49</v>
      </c>
      <c r="B2613" s="405">
        <v>25410</v>
      </c>
      <c r="C2613" s="292" t="s">
        <v>213</v>
      </c>
      <c r="E2613" s="292" t="s">
        <v>214</v>
      </c>
      <c r="F2613" s="405">
        <v>26568</v>
      </c>
      <c r="G2613" s="292" t="s">
        <v>213</v>
      </c>
    </row>
    <row r="2614" spans="1:7">
      <c r="A2614" s="292" t="s">
        <v>49</v>
      </c>
      <c r="B2614" s="405">
        <v>25878</v>
      </c>
      <c r="C2614" s="292" t="s">
        <v>213</v>
      </c>
      <c r="E2614" s="292" t="s">
        <v>214</v>
      </c>
      <c r="F2614" s="405">
        <v>26574</v>
      </c>
      <c r="G2614" s="292" t="s">
        <v>213</v>
      </c>
    </row>
    <row r="2615" spans="1:7">
      <c r="A2615" s="292" t="s">
        <v>49</v>
      </c>
      <c r="B2615" s="405">
        <v>26431</v>
      </c>
      <c r="C2615" s="292" t="s">
        <v>213</v>
      </c>
      <c r="E2615" s="292" t="s">
        <v>214</v>
      </c>
      <c r="F2615" s="405">
        <v>26576</v>
      </c>
      <c r="G2615" s="292" t="s">
        <v>213</v>
      </c>
    </row>
    <row r="2616" spans="1:7">
      <c r="A2616" s="292" t="s">
        <v>49</v>
      </c>
      <c r="B2616" s="405">
        <v>27043</v>
      </c>
      <c r="C2616" s="292" t="s">
        <v>213</v>
      </c>
      <c r="E2616" s="292" t="s">
        <v>214</v>
      </c>
      <c r="F2616" s="405">
        <v>26587</v>
      </c>
      <c r="G2616" s="292" t="s">
        <v>213</v>
      </c>
    </row>
    <row r="2617" spans="1:7">
      <c r="A2617" s="292" t="s">
        <v>49</v>
      </c>
      <c r="B2617" s="405">
        <v>27359</v>
      </c>
      <c r="C2617" s="292" t="s">
        <v>213</v>
      </c>
      <c r="E2617" s="292" t="s">
        <v>214</v>
      </c>
      <c r="F2617" s="405">
        <v>26588</v>
      </c>
      <c r="G2617" s="292" t="s">
        <v>213</v>
      </c>
    </row>
    <row r="2618" spans="1:7">
      <c r="A2618" s="292" t="s">
        <v>49</v>
      </c>
      <c r="B2618" s="405">
        <v>27828</v>
      </c>
      <c r="C2618" s="292" t="s">
        <v>213</v>
      </c>
      <c r="E2618" s="292" t="s">
        <v>214</v>
      </c>
      <c r="F2618" s="405">
        <v>26591</v>
      </c>
      <c r="G2618" s="292" t="s">
        <v>213</v>
      </c>
    </row>
    <row r="2619" spans="1:7">
      <c r="A2619" s="292" t="s">
        <v>49</v>
      </c>
      <c r="B2619" s="405">
        <v>28023</v>
      </c>
      <c r="C2619" s="292" t="s">
        <v>213</v>
      </c>
      <c r="E2619" s="292" t="s">
        <v>214</v>
      </c>
      <c r="F2619" s="405">
        <v>26667</v>
      </c>
      <c r="G2619" s="292" t="s">
        <v>213</v>
      </c>
    </row>
    <row r="2620" spans="1:7">
      <c r="A2620" s="292" t="s">
        <v>49</v>
      </c>
      <c r="B2620" s="405">
        <v>28349</v>
      </c>
      <c r="C2620" s="292" t="s">
        <v>213</v>
      </c>
      <c r="E2620" s="292" t="s">
        <v>214</v>
      </c>
      <c r="F2620" s="405">
        <v>26719</v>
      </c>
      <c r="G2620" s="292" t="s">
        <v>213</v>
      </c>
    </row>
    <row r="2621" spans="1:7">
      <c r="A2621" s="292" t="s">
        <v>49</v>
      </c>
      <c r="B2621" s="405">
        <v>28540</v>
      </c>
      <c r="C2621" s="292" t="s">
        <v>213</v>
      </c>
      <c r="E2621" s="292" t="s">
        <v>214</v>
      </c>
      <c r="F2621" s="405">
        <v>26726</v>
      </c>
      <c r="G2621" s="292" t="s">
        <v>213</v>
      </c>
    </row>
    <row r="2622" spans="1:7">
      <c r="A2622" s="292" t="s">
        <v>49</v>
      </c>
      <c r="B2622" s="405">
        <v>28715</v>
      </c>
      <c r="C2622" s="292" t="s">
        <v>213</v>
      </c>
      <c r="E2622" s="292" t="s">
        <v>214</v>
      </c>
      <c r="F2622" s="405">
        <v>26750</v>
      </c>
      <c r="G2622" s="292" t="s">
        <v>213</v>
      </c>
    </row>
    <row r="2623" spans="1:7">
      <c r="A2623" s="292" t="s">
        <v>49</v>
      </c>
      <c r="B2623" s="405">
        <v>29075</v>
      </c>
      <c r="C2623" s="292" t="s">
        <v>213</v>
      </c>
      <c r="E2623" s="292" t="s">
        <v>214</v>
      </c>
      <c r="F2623" s="405">
        <v>26753</v>
      </c>
      <c r="G2623" s="292" t="s">
        <v>213</v>
      </c>
    </row>
    <row r="2624" spans="1:7">
      <c r="A2624" s="292" t="s">
        <v>49</v>
      </c>
      <c r="B2624" s="405">
        <v>29536</v>
      </c>
      <c r="C2624" s="292" t="s">
        <v>213</v>
      </c>
      <c r="E2624" s="292" t="s">
        <v>214</v>
      </c>
      <c r="F2624" s="405">
        <v>26767</v>
      </c>
      <c r="G2624" s="292" t="s">
        <v>213</v>
      </c>
    </row>
    <row r="2625" spans="1:7">
      <c r="A2625" s="292" t="s">
        <v>49</v>
      </c>
      <c r="B2625" s="405">
        <v>29710</v>
      </c>
      <c r="C2625" s="292" t="s">
        <v>213</v>
      </c>
      <c r="E2625" s="292" t="s">
        <v>214</v>
      </c>
      <c r="F2625" s="405">
        <v>26847</v>
      </c>
      <c r="G2625" s="292" t="s">
        <v>213</v>
      </c>
    </row>
    <row r="2626" spans="1:7">
      <c r="A2626" s="292" t="s">
        <v>49</v>
      </c>
      <c r="B2626" s="405">
        <v>30143</v>
      </c>
      <c r="C2626" s="292" t="s">
        <v>213</v>
      </c>
      <c r="E2626" s="292" t="s">
        <v>214</v>
      </c>
      <c r="F2626" s="405">
        <v>26855</v>
      </c>
      <c r="G2626" s="292" t="s">
        <v>213</v>
      </c>
    </row>
    <row r="2627" spans="1:7">
      <c r="A2627" s="292" t="s">
        <v>49</v>
      </c>
      <c r="B2627" s="405">
        <v>24843</v>
      </c>
      <c r="C2627" s="292" t="s">
        <v>213</v>
      </c>
      <c r="E2627" s="292" t="s">
        <v>214</v>
      </c>
      <c r="F2627" s="405">
        <v>27006</v>
      </c>
      <c r="G2627" s="292" t="s">
        <v>213</v>
      </c>
    </row>
    <row r="2628" spans="1:7">
      <c r="A2628" s="292" t="s">
        <v>49</v>
      </c>
      <c r="B2628" s="405">
        <v>25414</v>
      </c>
      <c r="C2628" s="292" t="s">
        <v>213</v>
      </c>
      <c r="E2628" s="292" t="s">
        <v>214</v>
      </c>
      <c r="F2628" s="405">
        <v>27009</v>
      </c>
      <c r="G2628" s="292" t="s">
        <v>213</v>
      </c>
    </row>
    <row r="2629" spans="1:7">
      <c r="A2629" s="292" t="s">
        <v>49</v>
      </c>
      <c r="B2629" s="405">
        <v>25901</v>
      </c>
      <c r="C2629" s="292" t="s">
        <v>213</v>
      </c>
      <c r="E2629" s="292" t="s">
        <v>214</v>
      </c>
      <c r="F2629" s="405">
        <v>27018</v>
      </c>
      <c r="G2629" s="292" t="s">
        <v>213</v>
      </c>
    </row>
    <row r="2630" spans="1:7">
      <c r="A2630" s="292" t="s">
        <v>49</v>
      </c>
      <c r="B2630" s="405">
        <v>26438</v>
      </c>
      <c r="C2630" s="292" t="s">
        <v>213</v>
      </c>
      <c r="E2630" s="292" t="s">
        <v>214</v>
      </c>
      <c r="F2630" s="405">
        <v>27019</v>
      </c>
      <c r="G2630" s="292" t="s">
        <v>213</v>
      </c>
    </row>
    <row r="2631" spans="1:7">
      <c r="A2631" s="292" t="s">
        <v>49</v>
      </c>
      <c r="B2631" s="405">
        <v>27045</v>
      </c>
      <c r="C2631" s="292" t="s">
        <v>213</v>
      </c>
      <c r="E2631" s="292" t="s">
        <v>214</v>
      </c>
      <c r="F2631" s="405">
        <v>27021</v>
      </c>
      <c r="G2631" s="292" t="s">
        <v>213</v>
      </c>
    </row>
    <row r="2632" spans="1:7">
      <c r="A2632" s="292" t="s">
        <v>49</v>
      </c>
      <c r="B2632" s="405">
        <v>27370</v>
      </c>
      <c r="C2632" s="292" t="s">
        <v>213</v>
      </c>
      <c r="E2632" s="292" t="s">
        <v>214</v>
      </c>
      <c r="F2632" s="405">
        <v>27025</v>
      </c>
      <c r="G2632" s="292" t="s">
        <v>213</v>
      </c>
    </row>
    <row r="2633" spans="1:7">
      <c r="A2633" s="292" t="s">
        <v>49</v>
      </c>
      <c r="B2633" s="405">
        <v>27837</v>
      </c>
      <c r="C2633" s="292" t="s">
        <v>213</v>
      </c>
      <c r="E2633" s="292" t="s">
        <v>214</v>
      </c>
      <c r="F2633" s="405">
        <v>27028</v>
      </c>
      <c r="G2633" s="292" t="s">
        <v>213</v>
      </c>
    </row>
    <row r="2634" spans="1:7">
      <c r="A2634" s="292" t="s">
        <v>49</v>
      </c>
      <c r="B2634" s="405">
        <v>28024</v>
      </c>
      <c r="C2634" s="292" t="s">
        <v>213</v>
      </c>
      <c r="E2634" s="292" t="s">
        <v>214</v>
      </c>
      <c r="F2634" s="405">
        <v>27030</v>
      </c>
      <c r="G2634" s="292" t="s">
        <v>213</v>
      </c>
    </row>
    <row r="2635" spans="1:7">
      <c r="A2635" s="292" t="s">
        <v>49</v>
      </c>
      <c r="B2635" s="405">
        <v>28352</v>
      </c>
      <c r="C2635" s="292" t="s">
        <v>213</v>
      </c>
      <c r="E2635" s="292" t="s">
        <v>214</v>
      </c>
      <c r="F2635" s="405">
        <v>27041</v>
      </c>
      <c r="G2635" s="292" t="s">
        <v>213</v>
      </c>
    </row>
    <row r="2636" spans="1:7">
      <c r="A2636" s="292" t="s">
        <v>49</v>
      </c>
      <c r="B2636" s="405">
        <v>28544</v>
      </c>
      <c r="C2636" s="292" t="s">
        <v>213</v>
      </c>
      <c r="E2636" s="292" t="s">
        <v>214</v>
      </c>
      <c r="F2636" s="405">
        <v>27042</v>
      </c>
      <c r="G2636" s="292" t="s">
        <v>213</v>
      </c>
    </row>
    <row r="2637" spans="1:7">
      <c r="A2637" s="292" t="s">
        <v>49</v>
      </c>
      <c r="B2637" s="405">
        <v>28716</v>
      </c>
      <c r="C2637" s="292" t="s">
        <v>213</v>
      </c>
      <c r="E2637" s="292" t="s">
        <v>214</v>
      </c>
      <c r="F2637" s="405">
        <v>27043</v>
      </c>
      <c r="G2637" s="292" t="s">
        <v>213</v>
      </c>
    </row>
    <row r="2638" spans="1:7">
      <c r="A2638" s="292" t="s">
        <v>49</v>
      </c>
      <c r="B2638" s="405">
        <v>29079</v>
      </c>
      <c r="C2638" s="292" t="s">
        <v>213</v>
      </c>
      <c r="E2638" s="292" t="s">
        <v>214</v>
      </c>
      <c r="F2638" s="405">
        <v>27045</v>
      </c>
      <c r="G2638" s="292" t="s">
        <v>213</v>
      </c>
    </row>
    <row r="2639" spans="1:7">
      <c r="A2639" s="292" t="s">
        <v>49</v>
      </c>
      <c r="B2639" s="405">
        <v>29541</v>
      </c>
      <c r="C2639" s="292" t="s">
        <v>213</v>
      </c>
      <c r="E2639" s="292" t="s">
        <v>214</v>
      </c>
      <c r="F2639" s="405">
        <v>27049</v>
      </c>
      <c r="G2639" s="292" t="s">
        <v>213</v>
      </c>
    </row>
    <row r="2640" spans="1:7">
      <c r="A2640" s="292" t="s">
        <v>49</v>
      </c>
      <c r="B2640" s="405">
        <v>29714</v>
      </c>
      <c r="C2640" s="292" t="s">
        <v>213</v>
      </c>
      <c r="E2640" s="292" t="s">
        <v>214</v>
      </c>
      <c r="F2640" s="405">
        <v>27050</v>
      </c>
      <c r="G2640" s="292" t="s">
        <v>213</v>
      </c>
    </row>
    <row r="2641" spans="1:7">
      <c r="A2641" s="292" t="s">
        <v>49</v>
      </c>
      <c r="B2641" s="405">
        <v>30145</v>
      </c>
      <c r="C2641" s="292" t="s">
        <v>213</v>
      </c>
      <c r="E2641" s="292" t="s">
        <v>214</v>
      </c>
      <c r="F2641" s="405">
        <v>27055</v>
      </c>
      <c r="G2641" s="292" t="s">
        <v>213</v>
      </c>
    </row>
    <row r="2642" spans="1:7">
      <c r="A2642" s="292" t="s">
        <v>49</v>
      </c>
      <c r="B2642" s="405">
        <v>24855</v>
      </c>
      <c r="C2642" s="292" t="s">
        <v>213</v>
      </c>
      <c r="E2642" s="292" t="s">
        <v>214</v>
      </c>
      <c r="F2642" s="405">
        <v>27099</v>
      </c>
      <c r="G2642" s="292" t="s">
        <v>213</v>
      </c>
    </row>
    <row r="2643" spans="1:7">
      <c r="A2643" s="292" t="s">
        <v>49</v>
      </c>
      <c r="B2643" s="405">
        <v>25420</v>
      </c>
      <c r="C2643" s="292" t="s">
        <v>213</v>
      </c>
      <c r="E2643" s="292" t="s">
        <v>214</v>
      </c>
      <c r="F2643" s="405">
        <v>27202</v>
      </c>
      <c r="G2643" s="292" t="s">
        <v>213</v>
      </c>
    </row>
    <row r="2644" spans="1:7">
      <c r="A2644" s="292" t="s">
        <v>49</v>
      </c>
      <c r="B2644" s="405">
        <v>25909</v>
      </c>
      <c r="C2644" s="292" t="s">
        <v>213</v>
      </c>
      <c r="E2644" s="292" t="s">
        <v>214</v>
      </c>
      <c r="F2644" s="405">
        <v>27205</v>
      </c>
      <c r="G2644" s="292" t="s">
        <v>213</v>
      </c>
    </row>
    <row r="2645" spans="1:7">
      <c r="A2645" s="292" t="s">
        <v>49</v>
      </c>
      <c r="B2645" s="405">
        <v>26452</v>
      </c>
      <c r="C2645" s="292" t="s">
        <v>213</v>
      </c>
      <c r="E2645" s="292" t="s">
        <v>214</v>
      </c>
      <c r="F2645" s="405">
        <v>27209</v>
      </c>
      <c r="G2645" s="292" t="s">
        <v>213</v>
      </c>
    </row>
    <row r="2646" spans="1:7">
      <c r="A2646" s="292" t="s">
        <v>49</v>
      </c>
      <c r="B2646" s="405">
        <v>27049</v>
      </c>
      <c r="C2646" s="292" t="s">
        <v>213</v>
      </c>
      <c r="E2646" s="292" t="s">
        <v>214</v>
      </c>
      <c r="F2646" s="405">
        <v>27214</v>
      </c>
      <c r="G2646" s="292" t="s">
        <v>213</v>
      </c>
    </row>
    <row r="2647" spans="1:7">
      <c r="A2647" s="292" t="s">
        <v>49</v>
      </c>
      <c r="B2647" s="405">
        <v>27375</v>
      </c>
      <c r="C2647" s="292" t="s">
        <v>213</v>
      </c>
      <c r="E2647" s="292" t="s">
        <v>214</v>
      </c>
      <c r="F2647" s="405">
        <v>27217</v>
      </c>
      <c r="G2647" s="292" t="s">
        <v>213</v>
      </c>
    </row>
    <row r="2648" spans="1:7">
      <c r="A2648" s="292" t="s">
        <v>49</v>
      </c>
      <c r="B2648" s="405">
        <v>27841</v>
      </c>
      <c r="C2648" s="292" t="s">
        <v>213</v>
      </c>
      <c r="E2648" s="292" t="s">
        <v>214</v>
      </c>
      <c r="F2648" s="405">
        <v>27228</v>
      </c>
      <c r="G2648" s="292" t="s">
        <v>213</v>
      </c>
    </row>
    <row r="2649" spans="1:7">
      <c r="A2649" s="292" t="s">
        <v>49</v>
      </c>
      <c r="B2649" s="405">
        <v>28033</v>
      </c>
      <c r="C2649" s="292" t="s">
        <v>213</v>
      </c>
      <c r="E2649" s="292" t="s">
        <v>214</v>
      </c>
      <c r="F2649" s="405">
        <v>27233</v>
      </c>
      <c r="G2649" s="292" t="s">
        <v>213</v>
      </c>
    </row>
    <row r="2650" spans="1:7">
      <c r="A2650" s="292" t="s">
        <v>49</v>
      </c>
      <c r="B2650" s="405">
        <v>28355</v>
      </c>
      <c r="C2650" s="292" t="s">
        <v>213</v>
      </c>
      <c r="E2650" s="292" t="s">
        <v>214</v>
      </c>
      <c r="F2650" s="405">
        <v>27244</v>
      </c>
      <c r="G2650" s="292" t="s">
        <v>213</v>
      </c>
    </row>
    <row r="2651" spans="1:7">
      <c r="A2651" s="292" t="s">
        <v>49</v>
      </c>
      <c r="B2651" s="405">
        <v>28551</v>
      </c>
      <c r="C2651" s="292" t="s">
        <v>213</v>
      </c>
      <c r="E2651" s="292" t="s">
        <v>214</v>
      </c>
      <c r="F2651" s="405">
        <v>27248</v>
      </c>
      <c r="G2651" s="292" t="s">
        <v>213</v>
      </c>
    </row>
    <row r="2652" spans="1:7">
      <c r="A2652" s="292" t="s">
        <v>49</v>
      </c>
      <c r="B2652" s="405">
        <v>28717</v>
      </c>
      <c r="C2652" s="292" t="s">
        <v>213</v>
      </c>
      <c r="E2652" s="292" t="s">
        <v>214</v>
      </c>
      <c r="F2652" s="405">
        <v>27249</v>
      </c>
      <c r="G2652" s="292" t="s">
        <v>213</v>
      </c>
    </row>
    <row r="2653" spans="1:7">
      <c r="A2653" s="292" t="s">
        <v>49</v>
      </c>
      <c r="B2653" s="405">
        <v>29102</v>
      </c>
      <c r="C2653" s="292" t="s">
        <v>213</v>
      </c>
      <c r="E2653" s="292" t="s">
        <v>214</v>
      </c>
      <c r="F2653" s="405">
        <v>27253</v>
      </c>
      <c r="G2653" s="292" t="s">
        <v>213</v>
      </c>
    </row>
    <row r="2654" spans="1:7">
      <c r="A2654" s="292" t="s">
        <v>49</v>
      </c>
      <c r="B2654" s="405">
        <v>29550</v>
      </c>
      <c r="C2654" s="292" t="s">
        <v>213</v>
      </c>
      <c r="E2654" s="292" t="s">
        <v>214</v>
      </c>
      <c r="F2654" s="405">
        <v>27256</v>
      </c>
      <c r="G2654" s="292" t="s">
        <v>213</v>
      </c>
    </row>
    <row r="2655" spans="1:7">
      <c r="A2655" s="292" t="s">
        <v>49</v>
      </c>
      <c r="B2655" s="405">
        <v>29720</v>
      </c>
      <c r="C2655" s="292" t="s">
        <v>213</v>
      </c>
      <c r="E2655" s="292" t="s">
        <v>214</v>
      </c>
      <c r="F2655" s="405">
        <v>27258</v>
      </c>
      <c r="G2655" s="292" t="s">
        <v>213</v>
      </c>
    </row>
    <row r="2656" spans="1:7">
      <c r="A2656" s="292" t="s">
        <v>49</v>
      </c>
      <c r="B2656" s="405">
        <v>30149</v>
      </c>
      <c r="C2656" s="292" t="s">
        <v>213</v>
      </c>
      <c r="E2656" s="292" t="s">
        <v>214</v>
      </c>
      <c r="F2656" s="405">
        <v>27259</v>
      </c>
      <c r="G2656" s="292" t="s">
        <v>213</v>
      </c>
    </row>
    <row r="2657" spans="1:7">
      <c r="A2657" s="292" t="s">
        <v>49</v>
      </c>
      <c r="B2657" s="405">
        <v>24857</v>
      </c>
      <c r="C2657" s="292" t="s">
        <v>213</v>
      </c>
      <c r="E2657" s="292" t="s">
        <v>214</v>
      </c>
      <c r="F2657" s="405">
        <v>27278</v>
      </c>
      <c r="G2657" s="292" t="s">
        <v>213</v>
      </c>
    </row>
    <row r="2658" spans="1:7">
      <c r="A2658" s="292" t="s">
        <v>49</v>
      </c>
      <c r="B2658" s="405">
        <v>25421</v>
      </c>
      <c r="C2658" s="292" t="s">
        <v>213</v>
      </c>
      <c r="E2658" s="292" t="s">
        <v>214</v>
      </c>
      <c r="F2658" s="405">
        <v>27283</v>
      </c>
      <c r="G2658" s="292" t="s">
        <v>213</v>
      </c>
    </row>
    <row r="2659" spans="1:7">
      <c r="A2659" s="292" t="s">
        <v>49</v>
      </c>
      <c r="B2659" s="405">
        <v>25911</v>
      </c>
      <c r="C2659" s="292" t="s">
        <v>213</v>
      </c>
      <c r="E2659" s="292" t="s">
        <v>214</v>
      </c>
      <c r="F2659" s="405">
        <v>27288</v>
      </c>
      <c r="G2659" s="292" t="s">
        <v>213</v>
      </c>
    </row>
    <row r="2660" spans="1:7">
      <c r="A2660" s="292" t="s">
        <v>49</v>
      </c>
      <c r="B2660" s="405">
        <v>26501</v>
      </c>
      <c r="C2660" s="292" t="s">
        <v>213</v>
      </c>
      <c r="E2660" s="292" t="s">
        <v>214</v>
      </c>
      <c r="F2660" s="405">
        <v>27289</v>
      </c>
      <c r="G2660" s="292" t="s">
        <v>213</v>
      </c>
    </row>
    <row r="2661" spans="1:7">
      <c r="A2661" s="292" t="s">
        <v>49</v>
      </c>
      <c r="B2661" s="405">
        <v>27050</v>
      </c>
      <c r="C2661" s="292" t="s">
        <v>213</v>
      </c>
      <c r="E2661" s="292" t="s">
        <v>214</v>
      </c>
      <c r="F2661" s="405">
        <v>27292</v>
      </c>
      <c r="G2661" s="292" t="s">
        <v>213</v>
      </c>
    </row>
    <row r="2662" spans="1:7">
      <c r="A2662" s="292" t="s">
        <v>49</v>
      </c>
      <c r="B2662" s="405">
        <v>27376</v>
      </c>
      <c r="C2662" s="292" t="s">
        <v>213</v>
      </c>
      <c r="E2662" s="292" t="s">
        <v>214</v>
      </c>
      <c r="F2662" s="405">
        <v>27293</v>
      </c>
      <c r="G2662" s="292" t="s">
        <v>213</v>
      </c>
    </row>
    <row r="2663" spans="1:7">
      <c r="A2663" s="292" t="s">
        <v>49</v>
      </c>
      <c r="B2663" s="405">
        <v>27855</v>
      </c>
      <c r="C2663" s="292" t="s">
        <v>213</v>
      </c>
      <c r="E2663" s="292" t="s">
        <v>214</v>
      </c>
      <c r="F2663" s="405">
        <v>27294</v>
      </c>
      <c r="G2663" s="292" t="s">
        <v>213</v>
      </c>
    </row>
    <row r="2664" spans="1:7">
      <c r="A2664" s="292" t="s">
        <v>49</v>
      </c>
      <c r="B2664" s="405">
        <v>28034</v>
      </c>
      <c r="C2664" s="292" t="s">
        <v>213</v>
      </c>
      <c r="E2664" s="292" t="s">
        <v>214</v>
      </c>
      <c r="F2664" s="405">
        <v>27295</v>
      </c>
      <c r="G2664" s="292" t="s">
        <v>213</v>
      </c>
    </row>
    <row r="2665" spans="1:7">
      <c r="A2665" s="292" t="s">
        <v>49</v>
      </c>
      <c r="B2665" s="405">
        <v>28356</v>
      </c>
      <c r="C2665" s="292" t="s">
        <v>213</v>
      </c>
      <c r="E2665" s="292" t="s">
        <v>214</v>
      </c>
      <c r="F2665" s="405">
        <v>27298</v>
      </c>
      <c r="G2665" s="292" t="s">
        <v>213</v>
      </c>
    </row>
    <row r="2666" spans="1:7">
      <c r="A2666" s="292" t="s">
        <v>49</v>
      </c>
      <c r="B2666" s="405">
        <v>28560</v>
      </c>
      <c r="C2666" s="292" t="s">
        <v>213</v>
      </c>
      <c r="E2666" s="292" t="s">
        <v>214</v>
      </c>
      <c r="F2666" s="405">
        <v>27312</v>
      </c>
      <c r="G2666" s="292" t="s">
        <v>213</v>
      </c>
    </row>
    <row r="2667" spans="1:7">
      <c r="A2667" s="292" t="s">
        <v>49</v>
      </c>
      <c r="B2667" s="405">
        <v>28719</v>
      </c>
      <c r="C2667" s="292" t="s">
        <v>213</v>
      </c>
      <c r="E2667" s="292" t="s">
        <v>214</v>
      </c>
      <c r="F2667" s="405">
        <v>27313</v>
      </c>
      <c r="G2667" s="292" t="s">
        <v>213</v>
      </c>
    </row>
    <row r="2668" spans="1:7">
      <c r="A2668" s="292" t="s">
        <v>49</v>
      </c>
      <c r="B2668" s="405">
        <v>29108</v>
      </c>
      <c r="C2668" s="292" t="s">
        <v>213</v>
      </c>
      <c r="E2668" s="292" t="s">
        <v>214</v>
      </c>
      <c r="F2668" s="405">
        <v>27317</v>
      </c>
      <c r="G2668" s="292" t="s">
        <v>213</v>
      </c>
    </row>
    <row r="2669" spans="1:7">
      <c r="A2669" s="292" t="s">
        <v>49</v>
      </c>
      <c r="B2669" s="405">
        <v>29560</v>
      </c>
      <c r="C2669" s="292" t="s">
        <v>213</v>
      </c>
      <c r="E2669" s="292" t="s">
        <v>214</v>
      </c>
      <c r="F2669" s="405">
        <v>27320</v>
      </c>
      <c r="G2669" s="292" t="s">
        <v>213</v>
      </c>
    </row>
    <row r="2670" spans="1:7">
      <c r="A2670" s="292" t="s">
        <v>49</v>
      </c>
      <c r="B2670" s="405">
        <v>29721</v>
      </c>
      <c r="C2670" s="292" t="s">
        <v>213</v>
      </c>
      <c r="E2670" s="292" t="s">
        <v>214</v>
      </c>
      <c r="F2670" s="405">
        <v>27321</v>
      </c>
      <c r="G2670" s="292" t="s">
        <v>213</v>
      </c>
    </row>
    <row r="2671" spans="1:7">
      <c r="A2671" s="292" t="s">
        <v>49</v>
      </c>
      <c r="B2671" s="405">
        <v>30150</v>
      </c>
      <c r="C2671" s="292" t="s">
        <v>213</v>
      </c>
      <c r="E2671" s="292" t="s">
        <v>214</v>
      </c>
      <c r="F2671" s="405">
        <v>27323</v>
      </c>
      <c r="G2671" s="292" t="s">
        <v>213</v>
      </c>
    </row>
    <row r="2672" spans="1:7">
      <c r="A2672" s="292" t="s">
        <v>49</v>
      </c>
      <c r="B2672" s="405">
        <v>24881</v>
      </c>
      <c r="C2672" s="292" t="s">
        <v>213</v>
      </c>
      <c r="E2672" s="292" t="s">
        <v>214</v>
      </c>
      <c r="F2672" s="405">
        <v>27330</v>
      </c>
      <c r="G2672" s="292" t="s">
        <v>213</v>
      </c>
    </row>
    <row r="2673" spans="1:7">
      <c r="A2673" s="292" t="s">
        <v>49</v>
      </c>
      <c r="B2673" s="405">
        <v>25425</v>
      </c>
      <c r="C2673" s="292" t="s">
        <v>213</v>
      </c>
      <c r="E2673" s="292" t="s">
        <v>214</v>
      </c>
      <c r="F2673" s="405">
        <v>27331</v>
      </c>
      <c r="G2673" s="292" t="s">
        <v>213</v>
      </c>
    </row>
    <row r="2674" spans="1:7">
      <c r="A2674" s="292" t="s">
        <v>49</v>
      </c>
      <c r="B2674" s="405">
        <v>25936</v>
      </c>
      <c r="C2674" s="292" t="s">
        <v>213</v>
      </c>
      <c r="E2674" s="292" t="s">
        <v>214</v>
      </c>
      <c r="F2674" s="405">
        <v>27350</v>
      </c>
      <c r="G2674" s="292" t="s">
        <v>213</v>
      </c>
    </row>
    <row r="2675" spans="1:7">
      <c r="A2675" s="292" t="s">
        <v>49</v>
      </c>
      <c r="B2675" s="405">
        <v>26508</v>
      </c>
      <c r="C2675" s="292" t="s">
        <v>213</v>
      </c>
      <c r="E2675" s="292" t="s">
        <v>214</v>
      </c>
      <c r="F2675" s="405">
        <v>27351</v>
      </c>
      <c r="G2675" s="292" t="s">
        <v>213</v>
      </c>
    </row>
    <row r="2676" spans="1:7">
      <c r="A2676" s="292" t="s">
        <v>49</v>
      </c>
      <c r="B2676" s="405">
        <v>27055</v>
      </c>
      <c r="C2676" s="292" t="s">
        <v>213</v>
      </c>
      <c r="E2676" s="292" t="s">
        <v>214</v>
      </c>
      <c r="F2676" s="405">
        <v>27357</v>
      </c>
      <c r="G2676" s="292" t="s">
        <v>213</v>
      </c>
    </row>
    <row r="2677" spans="1:7">
      <c r="A2677" s="292" t="s">
        <v>49</v>
      </c>
      <c r="B2677" s="405">
        <v>27501</v>
      </c>
      <c r="C2677" s="292" t="s">
        <v>213</v>
      </c>
      <c r="E2677" s="292" t="s">
        <v>214</v>
      </c>
      <c r="F2677" s="405">
        <v>27358</v>
      </c>
      <c r="G2677" s="292" t="s">
        <v>213</v>
      </c>
    </row>
    <row r="2678" spans="1:7">
      <c r="A2678" s="292" t="s">
        <v>49</v>
      </c>
      <c r="B2678" s="405">
        <v>27856</v>
      </c>
      <c r="C2678" s="292" t="s">
        <v>213</v>
      </c>
      <c r="E2678" s="292" t="s">
        <v>214</v>
      </c>
      <c r="F2678" s="405">
        <v>27359</v>
      </c>
      <c r="G2678" s="292" t="s">
        <v>213</v>
      </c>
    </row>
    <row r="2679" spans="1:7">
      <c r="A2679" s="292" t="s">
        <v>49</v>
      </c>
      <c r="B2679" s="405">
        <v>28039</v>
      </c>
      <c r="C2679" s="292" t="s">
        <v>213</v>
      </c>
      <c r="E2679" s="292" t="s">
        <v>214</v>
      </c>
      <c r="F2679" s="405">
        <v>27370</v>
      </c>
      <c r="G2679" s="292" t="s">
        <v>213</v>
      </c>
    </row>
    <row r="2680" spans="1:7">
      <c r="A2680" s="292" t="s">
        <v>49</v>
      </c>
      <c r="B2680" s="405">
        <v>28357</v>
      </c>
      <c r="C2680" s="292" t="s">
        <v>213</v>
      </c>
      <c r="E2680" s="292" t="s">
        <v>214</v>
      </c>
      <c r="F2680" s="405">
        <v>27375</v>
      </c>
      <c r="G2680" s="292" t="s">
        <v>213</v>
      </c>
    </row>
    <row r="2681" spans="1:7">
      <c r="A2681" s="292" t="s">
        <v>49</v>
      </c>
      <c r="B2681" s="405">
        <v>28562</v>
      </c>
      <c r="C2681" s="292" t="s">
        <v>213</v>
      </c>
      <c r="E2681" s="292" t="s">
        <v>214</v>
      </c>
      <c r="F2681" s="405">
        <v>27376</v>
      </c>
      <c r="G2681" s="292" t="s">
        <v>213</v>
      </c>
    </row>
    <row r="2682" spans="1:7">
      <c r="A2682" s="292" t="s">
        <v>49</v>
      </c>
      <c r="B2682" s="405">
        <v>28720</v>
      </c>
      <c r="C2682" s="292" t="s">
        <v>213</v>
      </c>
      <c r="E2682" s="292" t="s">
        <v>214</v>
      </c>
      <c r="F2682" s="405">
        <v>27501</v>
      </c>
      <c r="G2682" s="292" t="s">
        <v>213</v>
      </c>
    </row>
    <row r="2683" spans="1:7">
      <c r="A2683" s="292" t="s">
        <v>49</v>
      </c>
      <c r="B2683" s="405">
        <v>29115</v>
      </c>
      <c r="C2683" s="292" t="s">
        <v>213</v>
      </c>
      <c r="E2683" s="292" t="s">
        <v>214</v>
      </c>
      <c r="F2683" s="405">
        <v>27503</v>
      </c>
      <c r="G2683" s="292" t="s">
        <v>213</v>
      </c>
    </row>
    <row r="2684" spans="1:7">
      <c r="A2684" s="292" t="s">
        <v>49</v>
      </c>
      <c r="B2684" s="405">
        <v>29566</v>
      </c>
      <c r="C2684" s="292" t="s">
        <v>213</v>
      </c>
      <c r="E2684" s="292" t="s">
        <v>214</v>
      </c>
      <c r="F2684" s="405">
        <v>27504</v>
      </c>
      <c r="G2684" s="292" t="s">
        <v>213</v>
      </c>
    </row>
    <row r="2685" spans="1:7">
      <c r="A2685" s="292" t="s">
        <v>49</v>
      </c>
      <c r="B2685" s="405">
        <v>29744</v>
      </c>
      <c r="C2685" s="292" t="s">
        <v>213</v>
      </c>
      <c r="E2685" s="292" t="s">
        <v>214</v>
      </c>
      <c r="F2685" s="405">
        <v>27508</v>
      </c>
      <c r="G2685" s="292" t="s">
        <v>213</v>
      </c>
    </row>
    <row r="2686" spans="1:7">
      <c r="A2686" s="292" t="s">
        <v>49</v>
      </c>
      <c r="B2686" s="405">
        <v>30153</v>
      </c>
      <c r="C2686" s="292" t="s">
        <v>213</v>
      </c>
      <c r="E2686" s="292" t="s">
        <v>214</v>
      </c>
      <c r="F2686" s="405">
        <v>27522</v>
      </c>
      <c r="G2686" s="292" t="s">
        <v>213</v>
      </c>
    </row>
    <row r="2687" spans="1:7">
      <c r="A2687" s="292" t="s">
        <v>49</v>
      </c>
      <c r="B2687" s="405">
        <v>24901</v>
      </c>
      <c r="C2687" s="292" t="s">
        <v>213</v>
      </c>
      <c r="E2687" s="292" t="s">
        <v>214</v>
      </c>
      <c r="F2687" s="405">
        <v>27525</v>
      </c>
      <c r="G2687" s="292" t="s">
        <v>213</v>
      </c>
    </row>
    <row r="2688" spans="1:7">
      <c r="A2688" s="292" t="s">
        <v>49</v>
      </c>
      <c r="B2688" s="405">
        <v>25429</v>
      </c>
      <c r="C2688" s="292" t="s">
        <v>213</v>
      </c>
      <c r="E2688" s="292" t="s">
        <v>214</v>
      </c>
      <c r="F2688" s="405">
        <v>27527</v>
      </c>
      <c r="G2688" s="292" t="s">
        <v>213</v>
      </c>
    </row>
    <row r="2689" spans="1:7">
      <c r="A2689" s="292" t="s">
        <v>49</v>
      </c>
      <c r="B2689" s="405">
        <v>25965</v>
      </c>
      <c r="C2689" s="292" t="s">
        <v>213</v>
      </c>
      <c r="E2689" s="292" t="s">
        <v>214</v>
      </c>
      <c r="F2689" s="405">
        <v>27530</v>
      </c>
      <c r="G2689" s="292" t="s">
        <v>213</v>
      </c>
    </row>
    <row r="2690" spans="1:7">
      <c r="A2690" s="292" t="s">
        <v>49</v>
      </c>
      <c r="B2690" s="405">
        <v>26520</v>
      </c>
      <c r="C2690" s="292" t="s">
        <v>213</v>
      </c>
      <c r="E2690" s="292" t="s">
        <v>214</v>
      </c>
      <c r="F2690" s="405">
        <v>27533</v>
      </c>
      <c r="G2690" s="292" t="s">
        <v>213</v>
      </c>
    </row>
    <row r="2691" spans="1:7">
      <c r="A2691" s="292" t="s">
        <v>49</v>
      </c>
      <c r="B2691" s="405">
        <v>27099</v>
      </c>
      <c r="C2691" s="292" t="s">
        <v>213</v>
      </c>
      <c r="E2691" s="292" t="s">
        <v>214</v>
      </c>
      <c r="F2691" s="405">
        <v>27536</v>
      </c>
      <c r="G2691" s="292" t="s">
        <v>213</v>
      </c>
    </row>
    <row r="2692" spans="1:7">
      <c r="A2692" s="292" t="s">
        <v>49</v>
      </c>
      <c r="B2692" s="405">
        <v>27503</v>
      </c>
      <c r="C2692" s="292" t="s">
        <v>213</v>
      </c>
      <c r="E2692" s="292" t="s">
        <v>214</v>
      </c>
      <c r="F2692" s="405">
        <v>27537</v>
      </c>
      <c r="G2692" s="292" t="s">
        <v>213</v>
      </c>
    </row>
    <row r="2693" spans="1:7">
      <c r="A2693" s="292" t="s">
        <v>49</v>
      </c>
      <c r="B2693" s="405">
        <v>27863</v>
      </c>
      <c r="C2693" s="292" t="s">
        <v>213</v>
      </c>
      <c r="E2693" s="292" t="s">
        <v>214</v>
      </c>
      <c r="F2693" s="405">
        <v>27542</v>
      </c>
      <c r="G2693" s="292" t="s">
        <v>213</v>
      </c>
    </row>
    <row r="2694" spans="1:7">
      <c r="A2694" s="292" t="s">
        <v>49</v>
      </c>
      <c r="B2694" s="405">
        <v>28040</v>
      </c>
      <c r="C2694" s="292" t="s">
        <v>213</v>
      </c>
      <c r="E2694" s="292" t="s">
        <v>214</v>
      </c>
      <c r="F2694" s="405">
        <v>27546</v>
      </c>
      <c r="G2694" s="292" t="s">
        <v>213</v>
      </c>
    </row>
    <row r="2695" spans="1:7">
      <c r="A2695" s="292" t="s">
        <v>49</v>
      </c>
      <c r="B2695" s="405">
        <v>28360</v>
      </c>
      <c r="C2695" s="292" t="s">
        <v>213</v>
      </c>
      <c r="E2695" s="292" t="s">
        <v>214</v>
      </c>
      <c r="F2695" s="405">
        <v>27555</v>
      </c>
      <c r="G2695" s="292" t="s">
        <v>213</v>
      </c>
    </row>
    <row r="2696" spans="1:7">
      <c r="A2696" s="292" t="s">
        <v>49</v>
      </c>
      <c r="B2696" s="405">
        <v>28577</v>
      </c>
      <c r="C2696" s="292" t="s">
        <v>213</v>
      </c>
      <c r="E2696" s="292" t="s">
        <v>214</v>
      </c>
      <c r="F2696" s="405">
        <v>27556</v>
      </c>
      <c r="G2696" s="292" t="s">
        <v>213</v>
      </c>
    </row>
    <row r="2697" spans="1:7">
      <c r="A2697" s="292" t="s">
        <v>49</v>
      </c>
      <c r="B2697" s="405">
        <v>28721</v>
      </c>
      <c r="C2697" s="292" t="s">
        <v>213</v>
      </c>
      <c r="E2697" s="292" t="s">
        <v>214</v>
      </c>
      <c r="F2697" s="405">
        <v>27562</v>
      </c>
      <c r="G2697" s="292" t="s">
        <v>213</v>
      </c>
    </row>
    <row r="2698" spans="1:7">
      <c r="A2698" s="292" t="s">
        <v>49</v>
      </c>
      <c r="B2698" s="405">
        <v>29118</v>
      </c>
      <c r="C2698" s="292" t="s">
        <v>213</v>
      </c>
      <c r="E2698" s="292" t="s">
        <v>214</v>
      </c>
      <c r="F2698" s="405">
        <v>27568</v>
      </c>
      <c r="G2698" s="292" t="s">
        <v>213</v>
      </c>
    </row>
    <row r="2699" spans="1:7">
      <c r="A2699" s="292" t="s">
        <v>49</v>
      </c>
      <c r="B2699" s="405">
        <v>29568</v>
      </c>
      <c r="C2699" s="292" t="s">
        <v>213</v>
      </c>
      <c r="E2699" s="292" t="s">
        <v>214</v>
      </c>
      <c r="F2699" s="405">
        <v>27573</v>
      </c>
      <c r="G2699" s="292" t="s">
        <v>213</v>
      </c>
    </row>
    <row r="2700" spans="1:7">
      <c r="A2700" s="292" t="s">
        <v>49</v>
      </c>
      <c r="B2700" s="405">
        <v>29745</v>
      </c>
      <c r="C2700" s="292" t="s">
        <v>213</v>
      </c>
      <c r="E2700" s="292" t="s">
        <v>214</v>
      </c>
      <c r="F2700" s="405">
        <v>27576</v>
      </c>
      <c r="G2700" s="292" t="s">
        <v>213</v>
      </c>
    </row>
    <row r="2701" spans="1:7">
      <c r="A2701" s="292" t="s">
        <v>49</v>
      </c>
      <c r="B2701" s="405">
        <v>30157</v>
      </c>
      <c r="C2701" s="292" t="s">
        <v>213</v>
      </c>
      <c r="E2701" s="292" t="s">
        <v>214</v>
      </c>
      <c r="F2701" s="405">
        <v>27581</v>
      </c>
      <c r="G2701" s="292" t="s">
        <v>213</v>
      </c>
    </row>
    <row r="2702" spans="1:7">
      <c r="A2702" s="292" t="s">
        <v>49</v>
      </c>
      <c r="B2702" s="405">
        <v>24957</v>
      </c>
      <c r="C2702" s="292" t="s">
        <v>213</v>
      </c>
      <c r="E2702" s="292" t="s">
        <v>214</v>
      </c>
      <c r="F2702" s="405">
        <v>27584</v>
      </c>
      <c r="G2702" s="292" t="s">
        <v>213</v>
      </c>
    </row>
    <row r="2703" spans="1:7">
      <c r="A2703" s="292" t="s">
        <v>49</v>
      </c>
      <c r="B2703" s="405">
        <v>25430</v>
      </c>
      <c r="C2703" s="292" t="s">
        <v>213</v>
      </c>
      <c r="E2703" s="292" t="s">
        <v>214</v>
      </c>
      <c r="F2703" s="405">
        <v>27586</v>
      </c>
      <c r="G2703" s="292" t="s">
        <v>213</v>
      </c>
    </row>
    <row r="2704" spans="1:7">
      <c r="A2704" s="292" t="s">
        <v>49</v>
      </c>
      <c r="B2704" s="405">
        <v>25972</v>
      </c>
      <c r="C2704" s="292" t="s">
        <v>213</v>
      </c>
      <c r="E2704" s="292" t="s">
        <v>214</v>
      </c>
      <c r="F2704" s="405">
        <v>27591</v>
      </c>
      <c r="G2704" s="292" t="s">
        <v>213</v>
      </c>
    </row>
    <row r="2705" spans="1:7">
      <c r="A2705" s="292" t="s">
        <v>49</v>
      </c>
      <c r="B2705" s="405">
        <v>26524</v>
      </c>
      <c r="C2705" s="292" t="s">
        <v>213</v>
      </c>
      <c r="E2705" s="292" t="s">
        <v>214</v>
      </c>
      <c r="F2705" s="405">
        <v>27592</v>
      </c>
      <c r="G2705" s="292" t="s">
        <v>213</v>
      </c>
    </row>
    <row r="2706" spans="1:7">
      <c r="A2706" s="292" t="s">
        <v>49</v>
      </c>
      <c r="B2706" s="405">
        <v>27202</v>
      </c>
      <c r="C2706" s="292" t="s">
        <v>213</v>
      </c>
      <c r="E2706" s="292" t="s">
        <v>214</v>
      </c>
      <c r="F2706" s="405">
        <v>27593</v>
      </c>
      <c r="G2706" s="292" t="s">
        <v>213</v>
      </c>
    </row>
    <row r="2707" spans="1:7">
      <c r="A2707" s="292" t="s">
        <v>49</v>
      </c>
      <c r="B2707" s="405">
        <v>27504</v>
      </c>
      <c r="C2707" s="292" t="s">
        <v>213</v>
      </c>
      <c r="E2707" s="292" t="s">
        <v>214</v>
      </c>
      <c r="F2707" s="405">
        <v>27594</v>
      </c>
      <c r="G2707" s="292" t="s">
        <v>213</v>
      </c>
    </row>
    <row r="2708" spans="1:7">
      <c r="A2708" s="292" t="s">
        <v>49</v>
      </c>
      <c r="B2708" s="405">
        <v>27864</v>
      </c>
      <c r="C2708" s="292" t="s">
        <v>213</v>
      </c>
      <c r="E2708" s="292" t="s">
        <v>214</v>
      </c>
      <c r="F2708" s="405">
        <v>27596</v>
      </c>
      <c r="G2708" s="292" t="s">
        <v>213</v>
      </c>
    </row>
    <row r="2709" spans="1:7">
      <c r="A2709" s="292" t="s">
        <v>49</v>
      </c>
      <c r="B2709" s="405">
        <v>28043</v>
      </c>
      <c r="C2709" s="292" t="s">
        <v>213</v>
      </c>
      <c r="E2709" s="292" t="s">
        <v>214</v>
      </c>
      <c r="F2709" s="405">
        <v>27597</v>
      </c>
      <c r="G2709" s="292" t="s">
        <v>213</v>
      </c>
    </row>
    <row r="2710" spans="1:7">
      <c r="A2710" s="292" t="s">
        <v>49</v>
      </c>
      <c r="B2710" s="405">
        <v>28364</v>
      </c>
      <c r="C2710" s="292" t="s">
        <v>213</v>
      </c>
      <c r="E2710" s="292" t="s">
        <v>214</v>
      </c>
      <c r="F2710" s="405">
        <v>27801</v>
      </c>
      <c r="G2710" s="292" t="s">
        <v>213</v>
      </c>
    </row>
    <row r="2711" spans="1:7">
      <c r="A2711" s="292" t="s">
        <v>49</v>
      </c>
      <c r="B2711" s="405">
        <v>28582</v>
      </c>
      <c r="C2711" s="292" t="s">
        <v>213</v>
      </c>
      <c r="E2711" s="292" t="s">
        <v>214</v>
      </c>
      <c r="F2711" s="405">
        <v>27802</v>
      </c>
      <c r="G2711" s="292" t="s">
        <v>213</v>
      </c>
    </row>
    <row r="2712" spans="1:7">
      <c r="A2712" s="292" t="s">
        <v>49</v>
      </c>
      <c r="B2712" s="405">
        <v>28723</v>
      </c>
      <c r="C2712" s="292" t="s">
        <v>213</v>
      </c>
      <c r="E2712" s="292" t="s">
        <v>214</v>
      </c>
      <c r="F2712" s="405">
        <v>27803</v>
      </c>
      <c r="G2712" s="292" t="s">
        <v>213</v>
      </c>
    </row>
    <row r="2713" spans="1:7">
      <c r="A2713" s="292" t="s">
        <v>49</v>
      </c>
      <c r="B2713" s="405">
        <v>29122</v>
      </c>
      <c r="C2713" s="292" t="s">
        <v>213</v>
      </c>
      <c r="E2713" s="292" t="s">
        <v>214</v>
      </c>
      <c r="F2713" s="405">
        <v>27807</v>
      </c>
      <c r="G2713" s="292" t="s">
        <v>213</v>
      </c>
    </row>
    <row r="2714" spans="1:7">
      <c r="A2714" s="292" t="s">
        <v>49</v>
      </c>
      <c r="B2714" s="405">
        <v>29569</v>
      </c>
      <c r="C2714" s="292" t="s">
        <v>213</v>
      </c>
      <c r="E2714" s="292" t="s">
        <v>214</v>
      </c>
      <c r="F2714" s="405">
        <v>27809</v>
      </c>
      <c r="G2714" s="292" t="s">
        <v>213</v>
      </c>
    </row>
    <row r="2715" spans="1:7">
      <c r="A2715" s="292" t="s">
        <v>49</v>
      </c>
      <c r="B2715" s="405">
        <v>29805</v>
      </c>
      <c r="C2715" s="292" t="s">
        <v>213</v>
      </c>
      <c r="E2715" s="292" t="s">
        <v>214</v>
      </c>
      <c r="F2715" s="405">
        <v>27813</v>
      </c>
      <c r="G2715" s="292" t="s">
        <v>213</v>
      </c>
    </row>
    <row r="2716" spans="1:7">
      <c r="A2716" s="292" t="s">
        <v>49</v>
      </c>
      <c r="B2716" s="405">
        <v>30161</v>
      </c>
      <c r="C2716" s="292" t="s">
        <v>213</v>
      </c>
      <c r="E2716" s="292" t="s">
        <v>214</v>
      </c>
      <c r="F2716" s="405">
        <v>27819</v>
      </c>
      <c r="G2716" s="292" t="s">
        <v>213</v>
      </c>
    </row>
    <row r="2717" spans="1:7">
      <c r="A2717" s="292" t="s">
        <v>49</v>
      </c>
      <c r="B2717" s="405">
        <v>24961</v>
      </c>
      <c r="C2717" s="292" t="s">
        <v>213</v>
      </c>
      <c r="E2717" s="292" t="s">
        <v>214</v>
      </c>
      <c r="F2717" s="405">
        <v>27823</v>
      </c>
      <c r="G2717" s="292" t="s">
        <v>213</v>
      </c>
    </row>
    <row r="2718" spans="1:7">
      <c r="A2718" s="292" t="s">
        <v>49</v>
      </c>
      <c r="B2718" s="405">
        <v>25432</v>
      </c>
      <c r="C2718" s="292" t="s">
        <v>213</v>
      </c>
      <c r="E2718" s="292" t="s">
        <v>214</v>
      </c>
      <c r="F2718" s="405">
        <v>27825</v>
      </c>
      <c r="G2718" s="292" t="s">
        <v>213</v>
      </c>
    </row>
    <row r="2719" spans="1:7">
      <c r="A2719" s="292" t="s">
        <v>49</v>
      </c>
      <c r="B2719" s="405">
        <v>25986</v>
      </c>
      <c r="C2719" s="292" t="s">
        <v>213</v>
      </c>
      <c r="E2719" s="292" t="s">
        <v>214</v>
      </c>
      <c r="F2719" s="405">
        <v>27828</v>
      </c>
      <c r="G2719" s="292" t="s">
        <v>213</v>
      </c>
    </row>
    <row r="2720" spans="1:7">
      <c r="A2720" s="292" t="s">
        <v>49</v>
      </c>
      <c r="B2720" s="405">
        <v>26527</v>
      </c>
      <c r="C2720" s="292" t="s">
        <v>213</v>
      </c>
      <c r="E2720" s="292" t="s">
        <v>214</v>
      </c>
      <c r="F2720" s="405">
        <v>27837</v>
      </c>
      <c r="G2720" s="292" t="s">
        <v>213</v>
      </c>
    </row>
    <row r="2721" spans="1:7">
      <c r="A2721" s="292" t="s">
        <v>49</v>
      </c>
      <c r="B2721" s="405">
        <v>27205</v>
      </c>
      <c r="C2721" s="292" t="s">
        <v>213</v>
      </c>
      <c r="E2721" s="292" t="s">
        <v>214</v>
      </c>
      <c r="F2721" s="405">
        <v>27841</v>
      </c>
      <c r="G2721" s="292" t="s">
        <v>213</v>
      </c>
    </row>
    <row r="2722" spans="1:7">
      <c r="A2722" s="292" t="s">
        <v>49</v>
      </c>
      <c r="B2722" s="405">
        <v>27508</v>
      </c>
      <c r="C2722" s="292" t="s">
        <v>213</v>
      </c>
      <c r="E2722" s="292" t="s">
        <v>214</v>
      </c>
      <c r="F2722" s="405">
        <v>27855</v>
      </c>
      <c r="G2722" s="292" t="s">
        <v>213</v>
      </c>
    </row>
    <row r="2723" spans="1:7">
      <c r="A2723" s="292" t="s">
        <v>49</v>
      </c>
      <c r="B2723" s="405">
        <v>27867</v>
      </c>
      <c r="C2723" s="292" t="s">
        <v>213</v>
      </c>
      <c r="E2723" s="292" t="s">
        <v>214</v>
      </c>
      <c r="F2723" s="405">
        <v>27856</v>
      </c>
      <c r="G2723" s="292" t="s">
        <v>213</v>
      </c>
    </row>
    <row r="2724" spans="1:7">
      <c r="A2724" s="292" t="s">
        <v>49</v>
      </c>
      <c r="B2724" s="405">
        <v>28073</v>
      </c>
      <c r="C2724" s="292" t="s">
        <v>213</v>
      </c>
      <c r="E2724" s="292" t="s">
        <v>214</v>
      </c>
      <c r="F2724" s="405">
        <v>27863</v>
      </c>
      <c r="G2724" s="292" t="s">
        <v>213</v>
      </c>
    </row>
    <row r="2725" spans="1:7">
      <c r="A2725" s="292" t="s">
        <v>49</v>
      </c>
      <c r="B2725" s="405">
        <v>28368</v>
      </c>
      <c r="C2725" s="292" t="s">
        <v>213</v>
      </c>
      <c r="E2725" s="292" t="s">
        <v>214</v>
      </c>
      <c r="F2725" s="405">
        <v>27864</v>
      </c>
      <c r="G2725" s="292" t="s">
        <v>213</v>
      </c>
    </row>
    <row r="2726" spans="1:7">
      <c r="A2726" s="292" t="s">
        <v>49</v>
      </c>
      <c r="B2726" s="405">
        <v>28583</v>
      </c>
      <c r="C2726" s="292" t="s">
        <v>213</v>
      </c>
      <c r="E2726" s="292" t="s">
        <v>214</v>
      </c>
      <c r="F2726" s="405">
        <v>27867</v>
      </c>
      <c r="G2726" s="292" t="s">
        <v>213</v>
      </c>
    </row>
    <row r="2727" spans="1:7">
      <c r="A2727" s="292" t="s">
        <v>49</v>
      </c>
      <c r="B2727" s="405">
        <v>28725</v>
      </c>
      <c r="C2727" s="292" t="s">
        <v>213</v>
      </c>
      <c r="E2727" s="292" t="s">
        <v>214</v>
      </c>
      <c r="F2727" s="405">
        <v>27868</v>
      </c>
      <c r="G2727" s="292" t="s">
        <v>213</v>
      </c>
    </row>
    <row r="2728" spans="1:7">
      <c r="A2728" s="292" t="s">
        <v>49</v>
      </c>
      <c r="B2728" s="405">
        <v>29123</v>
      </c>
      <c r="C2728" s="292" t="s">
        <v>213</v>
      </c>
      <c r="E2728" s="292" t="s">
        <v>214</v>
      </c>
      <c r="F2728" s="405">
        <v>27870</v>
      </c>
      <c r="G2728" s="292" t="s">
        <v>213</v>
      </c>
    </row>
    <row r="2729" spans="1:7">
      <c r="A2729" s="292" t="s">
        <v>49</v>
      </c>
      <c r="B2729" s="405">
        <v>29571</v>
      </c>
      <c r="C2729" s="292" t="s">
        <v>213</v>
      </c>
      <c r="E2729" s="292" t="s">
        <v>214</v>
      </c>
      <c r="F2729" s="405">
        <v>27880</v>
      </c>
      <c r="G2729" s="292" t="s">
        <v>213</v>
      </c>
    </row>
    <row r="2730" spans="1:7">
      <c r="A2730" s="292" t="s">
        <v>49</v>
      </c>
      <c r="B2730" s="405">
        <v>29809</v>
      </c>
      <c r="C2730" s="292" t="s">
        <v>213</v>
      </c>
      <c r="E2730" s="292" t="s">
        <v>214</v>
      </c>
      <c r="F2730" s="405">
        <v>27881</v>
      </c>
      <c r="G2730" s="292" t="s">
        <v>213</v>
      </c>
    </row>
    <row r="2731" spans="1:7">
      <c r="A2731" s="292" t="s">
        <v>49</v>
      </c>
      <c r="B2731" s="405">
        <v>30162</v>
      </c>
      <c r="C2731" s="292" t="s">
        <v>213</v>
      </c>
      <c r="E2731" s="292" t="s">
        <v>214</v>
      </c>
      <c r="F2731" s="405">
        <v>27886</v>
      </c>
      <c r="G2731" s="292" t="s">
        <v>213</v>
      </c>
    </row>
    <row r="2732" spans="1:7">
      <c r="A2732" s="292" t="s">
        <v>49</v>
      </c>
      <c r="B2732" s="405">
        <v>24970</v>
      </c>
      <c r="C2732" s="292" t="s">
        <v>213</v>
      </c>
      <c r="E2732" s="292" t="s">
        <v>214</v>
      </c>
      <c r="F2732" s="405">
        <v>27889</v>
      </c>
      <c r="G2732" s="292" t="s">
        <v>213</v>
      </c>
    </row>
    <row r="2733" spans="1:7">
      <c r="A2733" s="292" t="s">
        <v>49</v>
      </c>
      <c r="B2733" s="405">
        <v>25443</v>
      </c>
      <c r="C2733" s="292" t="s">
        <v>213</v>
      </c>
      <c r="E2733" s="292" t="s">
        <v>214</v>
      </c>
      <c r="F2733" s="405">
        <v>27891</v>
      </c>
      <c r="G2733" s="292" t="s">
        <v>213</v>
      </c>
    </row>
    <row r="2734" spans="1:7">
      <c r="A2734" s="292" t="s">
        <v>49</v>
      </c>
      <c r="B2734" s="405">
        <v>26030</v>
      </c>
      <c r="C2734" s="292" t="s">
        <v>213</v>
      </c>
      <c r="E2734" s="292" t="s">
        <v>214</v>
      </c>
      <c r="F2734" s="405">
        <v>27892</v>
      </c>
      <c r="G2734" s="292" t="s">
        <v>213</v>
      </c>
    </row>
    <row r="2735" spans="1:7">
      <c r="A2735" s="292" t="s">
        <v>49</v>
      </c>
      <c r="B2735" s="405">
        <v>26531</v>
      </c>
      <c r="C2735" s="292" t="s">
        <v>213</v>
      </c>
      <c r="E2735" s="292" t="s">
        <v>214</v>
      </c>
      <c r="F2735" s="405">
        <v>27906</v>
      </c>
      <c r="G2735" s="292" t="s">
        <v>213</v>
      </c>
    </row>
    <row r="2736" spans="1:7">
      <c r="A2736" s="292" t="s">
        <v>49</v>
      </c>
      <c r="B2736" s="405">
        <v>27209</v>
      </c>
      <c r="C2736" s="292" t="s">
        <v>213</v>
      </c>
      <c r="E2736" s="292" t="s">
        <v>214</v>
      </c>
      <c r="F2736" s="405">
        <v>27909</v>
      </c>
      <c r="G2736" s="292" t="s">
        <v>213</v>
      </c>
    </row>
    <row r="2737" spans="1:7">
      <c r="A2737" s="292" t="s">
        <v>49</v>
      </c>
      <c r="B2737" s="405">
        <v>27522</v>
      </c>
      <c r="C2737" s="292" t="s">
        <v>213</v>
      </c>
      <c r="E2737" s="292" t="s">
        <v>214</v>
      </c>
      <c r="F2737" s="405">
        <v>27910</v>
      </c>
      <c r="G2737" s="292" t="s">
        <v>213</v>
      </c>
    </row>
    <row r="2738" spans="1:7">
      <c r="A2738" s="292" t="s">
        <v>49</v>
      </c>
      <c r="B2738" s="405">
        <v>27868</v>
      </c>
      <c r="C2738" s="292" t="s">
        <v>213</v>
      </c>
      <c r="E2738" s="292" t="s">
        <v>214</v>
      </c>
      <c r="F2738" s="405">
        <v>27916</v>
      </c>
      <c r="G2738" s="292" t="s">
        <v>213</v>
      </c>
    </row>
    <row r="2739" spans="1:7">
      <c r="A2739" s="292" t="s">
        <v>49</v>
      </c>
      <c r="B2739" s="405">
        <v>28077</v>
      </c>
      <c r="C2739" s="292" t="s">
        <v>213</v>
      </c>
      <c r="E2739" s="292" t="s">
        <v>214</v>
      </c>
      <c r="F2739" s="405">
        <v>27917</v>
      </c>
      <c r="G2739" s="292" t="s">
        <v>213</v>
      </c>
    </row>
    <row r="2740" spans="1:7">
      <c r="A2740" s="292" t="s">
        <v>49</v>
      </c>
      <c r="B2740" s="405">
        <v>28371</v>
      </c>
      <c r="C2740" s="292" t="s">
        <v>213</v>
      </c>
      <c r="E2740" s="292" t="s">
        <v>214</v>
      </c>
      <c r="F2740" s="405">
        <v>27929</v>
      </c>
      <c r="G2740" s="292" t="s">
        <v>213</v>
      </c>
    </row>
    <row r="2741" spans="1:7">
      <c r="A2741" s="292" t="s">
        <v>49</v>
      </c>
      <c r="B2741" s="405">
        <v>28589</v>
      </c>
      <c r="C2741" s="292" t="s">
        <v>213</v>
      </c>
      <c r="E2741" s="292" t="s">
        <v>214</v>
      </c>
      <c r="F2741" s="405">
        <v>27930</v>
      </c>
      <c r="G2741" s="292" t="s">
        <v>213</v>
      </c>
    </row>
    <row r="2742" spans="1:7">
      <c r="A2742" s="292" t="s">
        <v>49</v>
      </c>
      <c r="B2742" s="405">
        <v>28729</v>
      </c>
      <c r="C2742" s="292" t="s">
        <v>213</v>
      </c>
      <c r="E2742" s="292" t="s">
        <v>214</v>
      </c>
      <c r="F2742" s="405">
        <v>27932</v>
      </c>
      <c r="G2742" s="292" t="s">
        <v>213</v>
      </c>
    </row>
    <row r="2743" spans="1:7">
      <c r="A2743" s="292" t="s">
        <v>49</v>
      </c>
      <c r="B2743" s="405">
        <v>29127</v>
      </c>
      <c r="C2743" s="292" t="s">
        <v>213</v>
      </c>
      <c r="E2743" s="292" t="s">
        <v>214</v>
      </c>
      <c r="F2743" s="405">
        <v>27939</v>
      </c>
      <c r="G2743" s="292" t="s">
        <v>213</v>
      </c>
    </row>
    <row r="2744" spans="1:7">
      <c r="A2744" s="292" t="s">
        <v>49</v>
      </c>
      <c r="B2744" s="405">
        <v>29576</v>
      </c>
      <c r="C2744" s="292" t="s">
        <v>213</v>
      </c>
      <c r="E2744" s="292" t="s">
        <v>214</v>
      </c>
      <c r="F2744" s="405">
        <v>27941</v>
      </c>
      <c r="G2744" s="292" t="s">
        <v>213</v>
      </c>
    </row>
    <row r="2745" spans="1:7">
      <c r="A2745" s="292" t="s">
        <v>49</v>
      </c>
      <c r="B2745" s="405">
        <v>29826</v>
      </c>
      <c r="C2745" s="292" t="s">
        <v>213</v>
      </c>
      <c r="E2745" s="292" t="s">
        <v>214</v>
      </c>
      <c r="F2745" s="405">
        <v>27944</v>
      </c>
      <c r="G2745" s="292" t="s">
        <v>213</v>
      </c>
    </row>
    <row r="2746" spans="1:7">
      <c r="A2746" s="292" t="s">
        <v>49</v>
      </c>
      <c r="B2746" s="405">
        <v>30165</v>
      </c>
      <c r="C2746" s="292" t="s">
        <v>213</v>
      </c>
      <c r="E2746" s="292" t="s">
        <v>214</v>
      </c>
      <c r="F2746" s="405">
        <v>27947</v>
      </c>
      <c r="G2746" s="292" t="s">
        <v>213</v>
      </c>
    </row>
    <row r="2747" spans="1:7">
      <c r="A2747" s="292" t="s">
        <v>49</v>
      </c>
      <c r="B2747" s="405">
        <v>24986</v>
      </c>
      <c r="C2747" s="292" t="s">
        <v>213</v>
      </c>
      <c r="E2747" s="292" t="s">
        <v>214</v>
      </c>
      <c r="F2747" s="405">
        <v>27948</v>
      </c>
      <c r="G2747" s="292" t="s">
        <v>213</v>
      </c>
    </row>
    <row r="2748" spans="1:7">
      <c r="A2748" s="292" t="s">
        <v>49</v>
      </c>
      <c r="B2748" s="405">
        <v>25510</v>
      </c>
      <c r="C2748" s="292" t="s">
        <v>213</v>
      </c>
      <c r="E2748" s="292" t="s">
        <v>214</v>
      </c>
      <c r="F2748" s="405">
        <v>27958</v>
      </c>
      <c r="G2748" s="292" t="s">
        <v>213</v>
      </c>
    </row>
    <row r="2749" spans="1:7">
      <c r="A2749" s="292" t="s">
        <v>49</v>
      </c>
      <c r="B2749" s="405">
        <v>26031</v>
      </c>
      <c r="C2749" s="292" t="s">
        <v>213</v>
      </c>
      <c r="E2749" s="292" t="s">
        <v>214</v>
      </c>
      <c r="F2749" s="405">
        <v>27964</v>
      </c>
      <c r="G2749" s="292" t="s">
        <v>213</v>
      </c>
    </row>
    <row r="2750" spans="1:7">
      <c r="A2750" s="292" t="s">
        <v>49</v>
      </c>
      <c r="B2750" s="405">
        <v>26534</v>
      </c>
      <c r="C2750" s="292" t="s">
        <v>213</v>
      </c>
      <c r="E2750" s="292" t="s">
        <v>214</v>
      </c>
      <c r="F2750" s="405">
        <v>27966</v>
      </c>
      <c r="G2750" s="292" t="s">
        <v>213</v>
      </c>
    </row>
    <row r="2751" spans="1:7">
      <c r="A2751" s="292" t="s">
        <v>49</v>
      </c>
      <c r="B2751" s="405">
        <v>27214</v>
      </c>
      <c r="C2751" s="292" t="s">
        <v>213</v>
      </c>
      <c r="E2751" s="292" t="s">
        <v>214</v>
      </c>
      <c r="F2751" s="405">
        <v>27981</v>
      </c>
      <c r="G2751" s="292" t="s">
        <v>213</v>
      </c>
    </row>
    <row r="2752" spans="1:7">
      <c r="A2752" s="292" t="s">
        <v>49</v>
      </c>
      <c r="B2752" s="405">
        <v>27525</v>
      </c>
      <c r="C2752" s="292" t="s">
        <v>213</v>
      </c>
      <c r="E2752" s="292" t="s">
        <v>214</v>
      </c>
      <c r="F2752" s="405">
        <v>27982</v>
      </c>
      <c r="G2752" s="292" t="s">
        <v>213</v>
      </c>
    </row>
    <row r="2753" spans="1:7">
      <c r="A2753" s="292" t="s">
        <v>49</v>
      </c>
      <c r="B2753" s="405">
        <v>27870</v>
      </c>
      <c r="C2753" s="292" t="s">
        <v>213</v>
      </c>
      <c r="E2753" s="292" t="s">
        <v>214</v>
      </c>
      <c r="F2753" s="405">
        <v>27986</v>
      </c>
      <c r="G2753" s="292" t="s">
        <v>213</v>
      </c>
    </row>
    <row r="2754" spans="1:7">
      <c r="A2754" s="292" t="s">
        <v>49</v>
      </c>
      <c r="B2754" s="405">
        <v>28086</v>
      </c>
      <c r="C2754" s="292" t="s">
        <v>213</v>
      </c>
      <c r="E2754" s="292" t="s">
        <v>214</v>
      </c>
      <c r="F2754" s="405">
        <v>28001</v>
      </c>
      <c r="G2754" s="292" t="s">
        <v>213</v>
      </c>
    </row>
    <row r="2755" spans="1:7">
      <c r="A2755" s="292" t="s">
        <v>49</v>
      </c>
      <c r="B2755" s="405">
        <v>28372</v>
      </c>
      <c r="C2755" s="292" t="s">
        <v>213</v>
      </c>
      <c r="E2755" s="292" t="s">
        <v>214</v>
      </c>
      <c r="F2755" s="405">
        <v>28002</v>
      </c>
      <c r="G2755" s="292" t="s">
        <v>213</v>
      </c>
    </row>
    <row r="2756" spans="1:7">
      <c r="A2756" s="292" t="s">
        <v>49</v>
      </c>
      <c r="B2756" s="405">
        <v>28605</v>
      </c>
      <c r="C2756" s="292" t="s">
        <v>213</v>
      </c>
      <c r="E2756" s="292" t="s">
        <v>214</v>
      </c>
      <c r="F2756" s="405">
        <v>28009</v>
      </c>
      <c r="G2756" s="292" t="s">
        <v>213</v>
      </c>
    </row>
    <row r="2757" spans="1:7">
      <c r="A2757" s="292" t="s">
        <v>49</v>
      </c>
      <c r="B2757" s="405">
        <v>28731</v>
      </c>
      <c r="C2757" s="292" t="s">
        <v>213</v>
      </c>
      <c r="E2757" s="292" t="s">
        <v>214</v>
      </c>
      <c r="F2757" s="405">
        <v>28016</v>
      </c>
      <c r="G2757" s="292" t="s">
        <v>213</v>
      </c>
    </row>
    <row r="2758" spans="1:7">
      <c r="A2758" s="292" t="s">
        <v>49</v>
      </c>
      <c r="B2758" s="405">
        <v>29153</v>
      </c>
      <c r="C2758" s="292" t="s">
        <v>213</v>
      </c>
      <c r="E2758" s="292" t="s">
        <v>214</v>
      </c>
      <c r="F2758" s="405">
        <v>28017</v>
      </c>
      <c r="G2758" s="292" t="s">
        <v>213</v>
      </c>
    </row>
    <row r="2759" spans="1:7">
      <c r="A2759" s="292" t="s">
        <v>49</v>
      </c>
      <c r="B2759" s="405">
        <v>29585</v>
      </c>
      <c r="C2759" s="292" t="s">
        <v>213</v>
      </c>
      <c r="E2759" s="292" t="s">
        <v>214</v>
      </c>
      <c r="F2759" s="405">
        <v>28021</v>
      </c>
      <c r="G2759" s="292" t="s">
        <v>213</v>
      </c>
    </row>
    <row r="2760" spans="1:7">
      <c r="A2760" s="292" t="s">
        <v>49</v>
      </c>
      <c r="B2760" s="405">
        <v>29829</v>
      </c>
      <c r="C2760" s="292" t="s">
        <v>213</v>
      </c>
      <c r="E2760" s="292" t="s">
        <v>214</v>
      </c>
      <c r="F2760" s="405">
        <v>28023</v>
      </c>
      <c r="G2760" s="292" t="s">
        <v>213</v>
      </c>
    </row>
    <row r="2761" spans="1:7">
      <c r="A2761" s="292" t="s">
        <v>49</v>
      </c>
      <c r="B2761" s="405">
        <v>30172</v>
      </c>
      <c r="C2761" s="292" t="s">
        <v>213</v>
      </c>
      <c r="E2761" s="292" t="s">
        <v>214</v>
      </c>
      <c r="F2761" s="405">
        <v>28024</v>
      </c>
      <c r="G2761" s="292" t="s">
        <v>213</v>
      </c>
    </row>
    <row r="2762" spans="1:7">
      <c r="A2762" s="292" t="s">
        <v>49</v>
      </c>
      <c r="B2762" s="405">
        <v>25015</v>
      </c>
      <c r="C2762" s="292" t="s">
        <v>213</v>
      </c>
      <c r="E2762" s="292" t="s">
        <v>214</v>
      </c>
      <c r="F2762" s="405">
        <v>28033</v>
      </c>
      <c r="G2762" s="292" t="s">
        <v>213</v>
      </c>
    </row>
    <row r="2763" spans="1:7">
      <c r="A2763" s="292" t="s">
        <v>49</v>
      </c>
      <c r="B2763" s="405">
        <v>25526</v>
      </c>
      <c r="C2763" s="292" t="s">
        <v>213</v>
      </c>
      <c r="E2763" s="292" t="s">
        <v>214</v>
      </c>
      <c r="F2763" s="405">
        <v>28034</v>
      </c>
      <c r="G2763" s="292" t="s">
        <v>213</v>
      </c>
    </row>
    <row r="2764" spans="1:7">
      <c r="A2764" s="292" t="s">
        <v>49</v>
      </c>
      <c r="B2764" s="405">
        <v>26035</v>
      </c>
      <c r="C2764" s="292" t="s">
        <v>213</v>
      </c>
      <c r="E2764" s="292" t="s">
        <v>214</v>
      </c>
      <c r="F2764" s="405">
        <v>28039</v>
      </c>
      <c r="G2764" s="292" t="s">
        <v>213</v>
      </c>
    </row>
    <row r="2765" spans="1:7">
      <c r="A2765" s="292" t="s">
        <v>49</v>
      </c>
      <c r="B2765" s="405">
        <v>26542</v>
      </c>
      <c r="C2765" s="292" t="s">
        <v>213</v>
      </c>
      <c r="E2765" s="292" t="s">
        <v>214</v>
      </c>
      <c r="F2765" s="405">
        <v>28040</v>
      </c>
      <c r="G2765" s="292" t="s">
        <v>213</v>
      </c>
    </row>
    <row r="2766" spans="1:7">
      <c r="A2766" s="292" t="s">
        <v>49</v>
      </c>
      <c r="B2766" s="405">
        <v>27217</v>
      </c>
      <c r="C2766" s="292" t="s">
        <v>213</v>
      </c>
      <c r="E2766" s="292" t="s">
        <v>214</v>
      </c>
      <c r="F2766" s="405">
        <v>28043</v>
      </c>
      <c r="G2766" s="292" t="s">
        <v>213</v>
      </c>
    </row>
    <row r="2767" spans="1:7">
      <c r="A2767" s="292" t="s">
        <v>49</v>
      </c>
      <c r="B2767" s="405">
        <v>27527</v>
      </c>
      <c r="C2767" s="292" t="s">
        <v>213</v>
      </c>
      <c r="E2767" s="292" t="s">
        <v>214</v>
      </c>
      <c r="F2767" s="405">
        <v>28073</v>
      </c>
      <c r="G2767" s="292" t="s">
        <v>213</v>
      </c>
    </row>
    <row r="2768" spans="1:7">
      <c r="A2768" s="292" t="s">
        <v>49</v>
      </c>
      <c r="B2768" s="405">
        <v>27880</v>
      </c>
      <c r="C2768" s="292" t="s">
        <v>213</v>
      </c>
      <c r="E2768" s="292" t="s">
        <v>214</v>
      </c>
      <c r="F2768" s="405">
        <v>28077</v>
      </c>
      <c r="G2768" s="292" t="s">
        <v>213</v>
      </c>
    </row>
    <row r="2769" spans="1:7">
      <c r="A2769" s="292" t="s">
        <v>49</v>
      </c>
      <c r="B2769" s="405">
        <v>28092</v>
      </c>
      <c r="C2769" s="292" t="s">
        <v>213</v>
      </c>
      <c r="E2769" s="292" t="s">
        <v>214</v>
      </c>
      <c r="F2769" s="405">
        <v>28086</v>
      </c>
      <c r="G2769" s="292" t="s">
        <v>213</v>
      </c>
    </row>
    <row r="2770" spans="1:7">
      <c r="A2770" s="292" t="s">
        <v>49</v>
      </c>
      <c r="B2770" s="405">
        <v>28373</v>
      </c>
      <c r="C2770" s="292" t="s">
        <v>213</v>
      </c>
      <c r="E2770" s="292" t="s">
        <v>214</v>
      </c>
      <c r="F2770" s="405">
        <v>28092</v>
      </c>
      <c r="G2770" s="292" t="s">
        <v>213</v>
      </c>
    </row>
    <row r="2771" spans="1:7">
      <c r="A2771" s="292" t="s">
        <v>49</v>
      </c>
      <c r="B2771" s="405">
        <v>28607</v>
      </c>
      <c r="C2771" s="292" t="s">
        <v>213</v>
      </c>
      <c r="E2771" s="292" t="s">
        <v>214</v>
      </c>
      <c r="F2771" s="405">
        <v>28097</v>
      </c>
      <c r="G2771" s="292" t="s">
        <v>213</v>
      </c>
    </row>
    <row r="2772" spans="1:7">
      <c r="A2772" s="292" t="s">
        <v>49</v>
      </c>
      <c r="B2772" s="405">
        <v>28733</v>
      </c>
      <c r="C2772" s="292" t="s">
        <v>213</v>
      </c>
      <c r="E2772" s="292" t="s">
        <v>214</v>
      </c>
      <c r="F2772" s="405">
        <v>28107</v>
      </c>
      <c r="G2772" s="292" t="s">
        <v>213</v>
      </c>
    </row>
    <row r="2773" spans="1:7">
      <c r="A2773" s="292" t="s">
        <v>49</v>
      </c>
      <c r="B2773" s="405">
        <v>29154</v>
      </c>
      <c r="C2773" s="292" t="s">
        <v>213</v>
      </c>
      <c r="E2773" s="292" t="s">
        <v>214</v>
      </c>
      <c r="F2773" s="405">
        <v>28108</v>
      </c>
      <c r="G2773" s="292" t="s">
        <v>213</v>
      </c>
    </row>
    <row r="2774" spans="1:7">
      <c r="A2774" s="292" t="s">
        <v>49</v>
      </c>
      <c r="B2774" s="405">
        <v>29588</v>
      </c>
      <c r="C2774" s="292" t="s">
        <v>213</v>
      </c>
      <c r="E2774" s="292" t="s">
        <v>214</v>
      </c>
      <c r="F2774" s="405">
        <v>28111</v>
      </c>
      <c r="G2774" s="292" t="s">
        <v>213</v>
      </c>
    </row>
    <row r="2775" spans="1:7">
      <c r="A2775" s="292" t="s">
        <v>49</v>
      </c>
      <c r="B2775" s="405">
        <v>29839</v>
      </c>
      <c r="C2775" s="292" t="s">
        <v>213</v>
      </c>
      <c r="E2775" s="292" t="s">
        <v>214</v>
      </c>
      <c r="F2775" s="405">
        <v>28112</v>
      </c>
      <c r="G2775" s="292" t="s">
        <v>213</v>
      </c>
    </row>
    <row r="2776" spans="1:7">
      <c r="A2776" s="292" t="s">
        <v>49</v>
      </c>
      <c r="B2776" s="405">
        <v>30179</v>
      </c>
      <c r="C2776" s="292" t="s">
        <v>213</v>
      </c>
      <c r="E2776" s="292" t="s">
        <v>214</v>
      </c>
      <c r="F2776" s="405">
        <v>28115</v>
      </c>
      <c r="G2776" s="292" t="s">
        <v>213</v>
      </c>
    </row>
    <row r="2777" spans="1:7">
      <c r="A2777" s="292" t="s">
        <v>49</v>
      </c>
      <c r="B2777" s="405">
        <v>25024</v>
      </c>
      <c r="C2777" s="292" t="s">
        <v>213</v>
      </c>
      <c r="E2777" s="292" t="s">
        <v>214</v>
      </c>
      <c r="F2777" s="405">
        <v>28123</v>
      </c>
      <c r="G2777" s="292" t="s">
        <v>213</v>
      </c>
    </row>
    <row r="2778" spans="1:7">
      <c r="A2778" s="292" t="s">
        <v>49</v>
      </c>
      <c r="B2778" s="405">
        <v>25530</v>
      </c>
      <c r="C2778" s="292" t="s">
        <v>213</v>
      </c>
      <c r="E2778" s="292" t="s">
        <v>214</v>
      </c>
      <c r="F2778" s="405">
        <v>28124</v>
      </c>
      <c r="G2778" s="292" t="s">
        <v>213</v>
      </c>
    </row>
    <row r="2779" spans="1:7">
      <c r="A2779" s="292" t="s">
        <v>49</v>
      </c>
      <c r="B2779" s="405">
        <v>26037</v>
      </c>
      <c r="C2779" s="292" t="s">
        <v>213</v>
      </c>
      <c r="E2779" s="292" t="s">
        <v>214</v>
      </c>
      <c r="F2779" s="405">
        <v>28136</v>
      </c>
      <c r="G2779" s="292" t="s">
        <v>213</v>
      </c>
    </row>
    <row r="2780" spans="1:7">
      <c r="A2780" s="292" t="s">
        <v>49</v>
      </c>
      <c r="B2780" s="405">
        <v>26543</v>
      </c>
      <c r="C2780" s="292" t="s">
        <v>213</v>
      </c>
      <c r="E2780" s="292" t="s">
        <v>214</v>
      </c>
      <c r="F2780" s="405">
        <v>28138</v>
      </c>
      <c r="G2780" s="292" t="s">
        <v>213</v>
      </c>
    </row>
    <row r="2781" spans="1:7">
      <c r="A2781" s="292" t="s">
        <v>49</v>
      </c>
      <c r="B2781" s="405">
        <v>27228</v>
      </c>
      <c r="C2781" s="292" t="s">
        <v>213</v>
      </c>
      <c r="E2781" s="292" t="s">
        <v>214</v>
      </c>
      <c r="F2781" s="405">
        <v>28150</v>
      </c>
      <c r="G2781" s="292" t="s">
        <v>213</v>
      </c>
    </row>
    <row r="2782" spans="1:7">
      <c r="A2782" s="292" t="s">
        <v>49</v>
      </c>
      <c r="B2782" s="405">
        <v>27530</v>
      </c>
      <c r="C2782" s="292" t="s">
        <v>213</v>
      </c>
      <c r="E2782" s="292" t="s">
        <v>214</v>
      </c>
      <c r="F2782" s="405">
        <v>28151</v>
      </c>
      <c r="G2782" s="292" t="s">
        <v>213</v>
      </c>
    </row>
    <row r="2783" spans="1:7">
      <c r="A2783" s="292" t="s">
        <v>49</v>
      </c>
      <c r="B2783" s="405">
        <v>27881</v>
      </c>
      <c r="C2783" s="292" t="s">
        <v>213</v>
      </c>
      <c r="E2783" s="292" t="s">
        <v>214</v>
      </c>
      <c r="F2783" s="405">
        <v>28152</v>
      </c>
      <c r="G2783" s="292" t="s">
        <v>213</v>
      </c>
    </row>
    <row r="2784" spans="1:7">
      <c r="A2784" s="292" t="s">
        <v>49</v>
      </c>
      <c r="B2784" s="405">
        <v>28097</v>
      </c>
      <c r="C2784" s="292" t="s">
        <v>213</v>
      </c>
      <c r="E2784" s="292" t="s">
        <v>214</v>
      </c>
      <c r="F2784" s="405">
        <v>28160</v>
      </c>
      <c r="G2784" s="292" t="s">
        <v>213</v>
      </c>
    </row>
    <row r="2785" spans="1:7">
      <c r="A2785" s="292" t="s">
        <v>49</v>
      </c>
      <c r="B2785" s="405">
        <v>28375</v>
      </c>
      <c r="C2785" s="292" t="s">
        <v>213</v>
      </c>
      <c r="E2785" s="292" t="s">
        <v>214</v>
      </c>
      <c r="F2785" s="405">
        <v>28164</v>
      </c>
      <c r="G2785" s="292" t="s">
        <v>213</v>
      </c>
    </row>
    <row r="2786" spans="1:7">
      <c r="A2786" s="292" t="s">
        <v>49</v>
      </c>
      <c r="B2786" s="405">
        <v>28609</v>
      </c>
      <c r="C2786" s="292" t="s">
        <v>213</v>
      </c>
      <c r="E2786" s="292" t="s">
        <v>214</v>
      </c>
      <c r="F2786" s="405">
        <v>28166</v>
      </c>
      <c r="G2786" s="292" t="s">
        <v>213</v>
      </c>
    </row>
    <row r="2787" spans="1:7">
      <c r="A2787" s="292" t="s">
        <v>49</v>
      </c>
      <c r="B2787" s="405">
        <v>28734</v>
      </c>
      <c r="C2787" s="292" t="s">
        <v>213</v>
      </c>
      <c r="E2787" s="292" t="s">
        <v>214</v>
      </c>
      <c r="F2787" s="405">
        <v>28169</v>
      </c>
      <c r="G2787" s="292" t="s">
        <v>213</v>
      </c>
    </row>
    <row r="2788" spans="1:7">
      <c r="A2788" s="292" t="s">
        <v>49</v>
      </c>
      <c r="B2788" s="405">
        <v>29160</v>
      </c>
      <c r="C2788" s="292" t="s">
        <v>213</v>
      </c>
      <c r="E2788" s="292" t="s">
        <v>214</v>
      </c>
      <c r="F2788" s="405">
        <v>28174</v>
      </c>
      <c r="G2788" s="292" t="s">
        <v>213</v>
      </c>
    </row>
    <row r="2789" spans="1:7">
      <c r="A2789" s="292" t="s">
        <v>49</v>
      </c>
      <c r="B2789" s="405">
        <v>29591</v>
      </c>
      <c r="C2789" s="292" t="s">
        <v>213</v>
      </c>
      <c r="E2789" s="292" t="s">
        <v>214</v>
      </c>
      <c r="F2789" s="405">
        <v>28312</v>
      </c>
      <c r="G2789" s="292" t="s">
        <v>213</v>
      </c>
    </row>
    <row r="2790" spans="1:7">
      <c r="A2790" s="292" t="s">
        <v>49</v>
      </c>
      <c r="B2790" s="405">
        <v>29840</v>
      </c>
      <c r="C2790" s="292" t="s">
        <v>213</v>
      </c>
      <c r="E2790" s="292" t="s">
        <v>214</v>
      </c>
      <c r="F2790" s="405">
        <v>28326</v>
      </c>
      <c r="G2790" s="292" t="s">
        <v>213</v>
      </c>
    </row>
    <row r="2791" spans="1:7">
      <c r="A2791" s="292" t="s">
        <v>49</v>
      </c>
      <c r="B2791" s="405">
        <v>30180</v>
      </c>
      <c r="C2791" s="292" t="s">
        <v>213</v>
      </c>
      <c r="E2791" s="292" t="s">
        <v>214</v>
      </c>
      <c r="F2791" s="405">
        <v>28327</v>
      </c>
      <c r="G2791" s="292" t="s">
        <v>213</v>
      </c>
    </row>
    <row r="2792" spans="1:7">
      <c r="A2792" s="292" t="s">
        <v>49</v>
      </c>
      <c r="B2792" s="405">
        <v>25033</v>
      </c>
      <c r="C2792" s="292" t="s">
        <v>213</v>
      </c>
      <c r="E2792" s="292" t="s">
        <v>214</v>
      </c>
      <c r="F2792" s="405">
        <v>28328</v>
      </c>
      <c r="G2792" s="292" t="s">
        <v>213</v>
      </c>
    </row>
    <row r="2793" spans="1:7">
      <c r="A2793" s="292" t="s">
        <v>49</v>
      </c>
      <c r="B2793" s="405">
        <v>25535</v>
      </c>
      <c r="C2793" s="292" t="s">
        <v>213</v>
      </c>
      <c r="E2793" s="292" t="s">
        <v>214</v>
      </c>
      <c r="F2793" s="405">
        <v>28329</v>
      </c>
      <c r="G2793" s="292" t="s">
        <v>213</v>
      </c>
    </row>
    <row r="2794" spans="1:7">
      <c r="A2794" s="292" t="s">
        <v>49</v>
      </c>
      <c r="B2794" s="405">
        <v>26041</v>
      </c>
      <c r="C2794" s="292" t="s">
        <v>213</v>
      </c>
      <c r="E2794" s="292" t="s">
        <v>214</v>
      </c>
      <c r="F2794" s="405">
        <v>28330</v>
      </c>
      <c r="G2794" s="292" t="s">
        <v>213</v>
      </c>
    </row>
    <row r="2795" spans="1:7">
      <c r="A2795" s="292" t="s">
        <v>49</v>
      </c>
      <c r="B2795" s="405">
        <v>26544</v>
      </c>
      <c r="C2795" s="292" t="s">
        <v>213</v>
      </c>
      <c r="E2795" s="292" t="s">
        <v>214</v>
      </c>
      <c r="F2795" s="405">
        <v>28333</v>
      </c>
      <c r="G2795" s="292" t="s">
        <v>213</v>
      </c>
    </row>
    <row r="2796" spans="1:7">
      <c r="A2796" s="292" t="s">
        <v>49</v>
      </c>
      <c r="B2796" s="405">
        <v>27233</v>
      </c>
      <c r="C2796" s="292" t="s">
        <v>213</v>
      </c>
      <c r="E2796" s="292" t="s">
        <v>214</v>
      </c>
      <c r="F2796" s="405">
        <v>28334</v>
      </c>
      <c r="G2796" s="292" t="s">
        <v>213</v>
      </c>
    </row>
    <row r="2797" spans="1:7">
      <c r="A2797" s="292" t="s">
        <v>49</v>
      </c>
      <c r="B2797" s="405">
        <v>27533</v>
      </c>
      <c r="C2797" s="292" t="s">
        <v>213</v>
      </c>
      <c r="E2797" s="292" t="s">
        <v>214</v>
      </c>
      <c r="F2797" s="405">
        <v>28335</v>
      </c>
      <c r="G2797" s="292" t="s">
        <v>213</v>
      </c>
    </row>
    <row r="2798" spans="1:7">
      <c r="A2798" s="292" t="s">
        <v>49</v>
      </c>
      <c r="B2798" s="405">
        <v>27886</v>
      </c>
      <c r="C2798" s="292" t="s">
        <v>213</v>
      </c>
      <c r="E2798" s="292" t="s">
        <v>214</v>
      </c>
      <c r="F2798" s="405">
        <v>28339</v>
      </c>
      <c r="G2798" s="292" t="s">
        <v>213</v>
      </c>
    </row>
    <row r="2799" spans="1:7">
      <c r="A2799" s="292" t="s">
        <v>49</v>
      </c>
      <c r="B2799" s="405">
        <v>28107</v>
      </c>
      <c r="C2799" s="292" t="s">
        <v>213</v>
      </c>
      <c r="E2799" s="292" t="s">
        <v>214</v>
      </c>
      <c r="F2799" s="405">
        <v>28343</v>
      </c>
      <c r="G2799" s="292" t="s">
        <v>213</v>
      </c>
    </row>
    <row r="2800" spans="1:7">
      <c r="A2800" s="292" t="s">
        <v>49</v>
      </c>
      <c r="B2800" s="405">
        <v>28376</v>
      </c>
      <c r="C2800" s="292" t="s">
        <v>213</v>
      </c>
      <c r="E2800" s="292" t="s">
        <v>214</v>
      </c>
      <c r="F2800" s="405">
        <v>28345</v>
      </c>
      <c r="G2800" s="292" t="s">
        <v>213</v>
      </c>
    </row>
    <row r="2801" spans="1:7">
      <c r="A2801" s="292" t="s">
        <v>49</v>
      </c>
      <c r="B2801" s="405">
        <v>28612</v>
      </c>
      <c r="C2801" s="292" t="s">
        <v>213</v>
      </c>
      <c r="E2801" s="292" t="s">
        <v>214</v>
      </c>
      <c r="F2801" s="405">
        <v>28349</v>
      </c>
      <c r="G2801" s="292" t="s">
        <v>213</v>
      </c>
    </row>
    <row r="2802" spans="1:7">
      <c r="A2802" s="292" t="s">
        <v>49</v>
      </c>
      <c r="B2802" s="405">
        <v>28735</v>
      </c>
      <c r="C2802" s="292" t="s">
        <v>213</v>
      </c>
      <c r="E2802" s="292" t="s">
        <v>214</v>
      </c>
      <c r="F2802" s="405">
        <v>28352</v>
      </c>
      <c r="G2802" s="292" t="s">
        <v>213</v>
      </c>
    </row>
    <row r="2803" spans="1:7">
      <c r="A2803" s="292" t="s">
        <v>49</v>
      </c>
      <c r="B2803" s="405">
        <v>29161</v>
      </c>
      <c r="C2803" s="292" t="s">
        <v>213</v>
      </c>
      <c r="E2803" s="292" t="s">
        <v>214</v>
      </c>
      <c r="F2803" s="405">
        <v>28355</v>
      </c>
      <c r="G2803" s="292" t="s">
        <v>213</v>
      </c>
    </row>
    <row r="2804" spans="1:7">
      <c r="A2804" s="292" t="s">
        <v>49</v>
      </c>
      <c r="B2804" s="405">
        <v>29594</v>
      </c>
      <c r="C2804" s="292" t="s">
        <v>213</v>
      </c>
      <c r="E2804" s="292" t="s">
        <v>214</v>
      </c>
      <c r="F2804" s="405">
        <v>28356</v>
      </c>
      <c r="G2804" s="292" t="s">
        <v>213</v>
      </c>
    </row>
    <row r="2805" spans="1:7">
      <c r="A2805" s="292" t="s">
        <v>49</v>
      </c>
      <c r="B2805" s="405">
        <v>29846</v>
      </c>
      <c r="C2805" s="292" t="s">
        <v>213</v>
      </c>
      <c r="E2805" s="292" t="s">
        <v>214</v>
      </c>
      <c r="F2805" s="405">
        <v>28357</v>
      </c>
      <c r="G2805" s="292" t="s">
        <v>213</v>
      </c>
    </row>
    <row r="2806" spans="1:7">
      <c r="A2806" s="292" t="s">
        <v>49</v>
      </c>
      <c r="B2806" s="405">
        <v>30187</v>
      </c>
      <c r="C2806" s="292" t="s">
        <v>213</v>
      </c>
      <c r="E2806" s="292" t="s">
        <v>214</v>
      </c>
      <c r="F2806" s="405">
        <v>28360</v>
      </c>
      <c r="G2806" s="292" t="s">
        <v>213</v>
      </c>
    </row>
    <row r="2807" spans="1:7">
      <c r="A2807" s="292" t="s">
        <v>49</v>
      </c>
      <c r="B2807" s="405">
        <v>25040</v>
      </c>
      <c r="C2807" s="292" t="s">
        <v>213</v>
      </c>
      <c r="E2807" s="292" t="s">
        <v>214</v>
      </c>
      <c r="F2807" s="405">
        <v>28364</v>
      </c>
      <c r="G2807" s="292" t="s">
        <v>213</v>
      </c>
    </row>
    <row r="2808" spans="1:7">
      <c r="A2808" s="292" t="s">
        <v>49</v>
      </c>
      <c r="B2808" s="405">
        <v>25545</v>
      </c>
      <c r="C2808" s="292" t="s">
        <v>213</v>
      </c>
      <c r="E2808" s="292" t="s">
        <v>214</v>
      </c>
      <c r="F2808" s="405">
        <v>28368</v>
      </c>
      <c r="G2808" s="292" t="s">
        <v>213</v>
      </c>
    </row>
    <row r="2809" spans="1:7">
      <c r="A2809" s="292" t="s">
        <v>49</v>
      </c>
      <c r="B2809" s="405">
        <v>26050</v>
      </c>
      <c r="C2809" s="292" t="s">
        <v>213</v>
      </c>
      <c r="E2809" s="292" t="s">
        <v>214</v>
      </c>
      <c r="F2809" s="405">
        <v>28371</v>
      </c>
      <c r="G2809" s="292" t="s">
        <v>213</v>
      </c>
    </row>
    <row r="2810" spans="1:7">
      <c r="A2810" s="292" t="s">
        <v>49</v>
      </c>
      <c r="B2810" s="405">
        <v>26547</v>
      </c>
      <c r="C2810" s="292" t="s">
        <v>213</v>
      </c>
      <c r="E2810" s="292" t="s">
        <v>214</v>
      </c>
      <c r="F2810" s="405">
        <v>28372</v>
      </c>
      <c r="G2810" s="292" t="s">
        <v>213</v>
      </c>
    </row>
    <row r="2811" spans="1:7">
      <c r="A2811" s="292" t="s">
        <v>49</v>
      </c>
      <c r="B2811" s="405">
        <v>27244</v>
      </c>
      <c r="C2811" s="292" t="s">
        <v>213</v>
      </c>
      <c r="E2811" s="292" t="s">
        <v>214</v>
      </c>
      <c r="F2811" s="405">
        <v>28373</v>
      </c>
      <c r="G2811" s="292" t="s">
        <v>213</v>
      </c>
    </row>
    <row r="2812" spans="1:7">
      <c r="A2812" s="292" t="s">
        <v>49</v>
      </c>
      <c r="B2812" s="405">
        <v>27536</v>
      </c>
      <c r="C2812" s="292" t="s">
        <v>213</v>
      </c>
      <c r="E2812" s="292" t="s">
        <v>214</v>
      </c>
      <c r="F2812" s="405">
        <v>28375</v>
      </c>
      <c r="G2812" s="292" t="s">
        <v>213</v>
      </c>
    </row>
    <row r="2813" spans="1:7">
      <c r="A2813" s="292" t="s">
        <v>49</v>
      </c>
      <c r="B2813" s="405">
        <v>27889</v>
      </c>
      <c r="C2813" s="292" t="s">
        <v>213</v>
      </c>
      <c r="E2813" s="292" t="s">
        <v>214</v>
      </c>
      <c r="F2813" s="405">
        <v>28376</v>
      </c>
      <c r="G2813" s="292" t="s">
        <v>213</v>
      </c>
    </row>
    <row r="2814" spans="1:7">
      <c r="A2814" s="292" t="s">
        <v>49</v>
      </c>
      <c r="B2814" s="405">
        <v>28108</v>
      </c>
      <c r="C2814" s="292" t="s">
        <v>213</v>
      </c>
      <c r="E2814" s="292" t="s">
        <v>214</v>
      </c>
      <c r="F2814" s="405">
        <v>28379</v>
      </c>
      <c r="G2814" s="292" t="s">
        <v>213</v>
      </c>
    </row>
    <row r="2815" spans="1:7">
      <c r="A2815" s="292" t="s">
        <v>49</v>
      </c>
      <c r="B2815" s="405">
        <v>28379</v>
      </c>
      <c r="C2815" s="292" t="s">
        <v>213</v>
      </c>
      <c r="E2815" s="292" t="s">
        <v>214</v>
      </c>
      <c r="F2815" s="405">
        <v>28380</v>
      </c>
      <c r="G2815" s="292" t="s">
        <v>213</v>
      </c>
    </row>
    <row r="2816" spans="1:7">
      <c r="A2816" s="292" t="s">
        <v>49</v>
      </c>
      <c r="B2816" s="405">
        <v>28619</v>
      </c>
      <c r="C2816" s="292" t="s">
        <v>213</v>
      </c>
      <c r="E2816" s="292" t="s">
        <v>214</v>
      </c>
      <c r="F2816" s="405">
        <v>28384</v>
      </c>
      <c r="G2816" s="292" t="s">
        <v>213</v>
      </c>
    </row>
    <row r="2817" spans="1:7">
      <c r="A2817" s="292" t="s">
        <v>49</v>
      </c>
      <c r="B2817" s="405">
        <v>28741</v>
      </c>
      <c r="C2817" s="292" t="s">
        <v>213</v>
      </c>
      <c r="E2817" s="292" t="s">
        <v>214</v>
      </c>
      <c r="F2817" s="405">
        <v>28391</v>
      </c>
      <c r="G2817" s="292" t="s">
        <v>213</v>
      </c>
    </row>
    <row r="2818" spans="1:7">
      <c r="A2818" s="292" t="s">
        <v>49</v>
      </c>
      <c r="B2818" s="405">
        <v>29322</v>
      </c>
      <c r="C2818" s="292" t="s">
        <v>213</v>
      </c>
      <c r="E2818" s="292" t="s">
        <v>214</v>
      </c>
      <c r="F2818" s="405">
        <v>28392</v>
      </c>
      <c r="G2818" s="292" t="s">
        <v>213</v>
      </c>
    </row>
    <row r="2819" spans="1:7">
      <c r="A2819" s="292" t="s">
        <v>49</v>
      </c>
      <c r="B2819" s="405">
        <v>29627</v>
      </c>
      <c r="C2819" s="292" t="s">
        <v>213</v>
      </c>
      <c r="E2819" s="292" t="s">
        <v>214</v>
      </c>
      <c r="F2819" s="405">
        <v>28394</v>
      </c>
      <c r="G2819" s="292" t="s">
        <v>213</v>
      </c>
    </row>
    <row r="2820" spans="1:7">
      <c r="A2820" s="292" t="s">
        <v>49</v>
      </c>
      <c r="B2820" s="405">
        <v>29860</v>
      </c>
      <c r="C2820" s="292" t="s">
        <v>213</v>
      </c>
      <c r="E2820" s="292" t="s">
        <v>214</v>
      </c>
      <c r="F2820" s="405">
        <v>28403</v>
      </c>
      <c r="G2820" s="292" t="s">
        <v>213</v>
      </c>
    </row>
    <row r="2821" spans="1:7">
      <c r="A2821" s="292" t="s">
        <v>49</v>
      </c>
      <c r="B2821" s="405">
        <v>30215</v>
      </c>
      <c r="C2821" s="292" t="s">
        <v>213</v>
      </c>
      <c r="E2821" s="292" t="s">
        <v>214</v>
      </c>
      <c r="F2821" s="405">
        <v>28409</v>
      </c>
      <c r="G2821" s="292" t="s">
        <v>213</v>
      </c>
    </row>
    <row r="2822" spans="1:7">
      <c r="A2822" s="292" t="s">
        <v>49</v>
      </c>
      <c r="B2822" s="405">
        <v>25051</v>
      </c>
      <c r="C2822" s="292" t="s">
        <v>213</v>
      </c>
      <c r="E2822" s="292" t="s">
        <v>214</v>
      </c>
      <c r="F2822" s="405">
        <v>28422</v>
      </c>
      <c r="G2822" s="292" t="s">
        <v>213</v>
      </c>
    </row>
    <row r="2823" spans="1:7">
      <c r="A2823" s="292" t="s">
        <v>49</v>
      </c>
      <c r="B2823" s="405">
        <v>25547</v>
      </c>
      <c r="C2823" s="292" t="s">
        <v>213</v>
      </c>
      <c r="E2823" s="292" t="s">
        <v>214</v>
      </c>
      <c r="F2823" s="405">
        <v>28425</v>
      </c>
      <c r="G2823" s="292" t="s">
        <v>213</v>
      </c>
    </row>
    <row r="2824" spans="1:7">
      <c r="A2824" s="292" t="s">
        <v>49</v>
      </c>
      <c r="B2824" s="405">
        <v>26058</v>
      </c>
      <c r="C2824" s="292" t="s">
        <v>213</v>
      </c>
      <c r="E2824" s="292" t="s">
        <v>214</v>
      </c>
      <c r="F2824" s="405">
        <v>28428</v>
      </c>
      <c r="G2824" s="292" t="s">
        <v>213</v>
      </c>
    </row>
    <row r="2825" spans="1:7">
      <c r="A2825" s="292" t="s">
        <v>49</v>
      </c>
      <c r="B2825" s="405">
        <v>26554</v>
      </c>
      <c r="C2825" s="292" t="s">
        <v>213</v>
      </c>
      <c r="E2825" s="292" t="s">
        <v>214</v>
      </c>
      <c r="F2825" s="405">
        <v>28429</v>
      </c>
      <c r="G2825" s="292" t="s">
        <v>213</v>
      </c>
    </row>
    <row r="2826" spans="1:7">
      <c r="A2826" s="292" t="s">
        <v>49</v>
      </c>
      <c r="B2826" s="405">
        <v>27248</v>
      </c>
      <c r="C2826" s="292" t="s">
        <v>213</v>
      </c>
      <c r="E2826" s="292" t="s">
        <v>214</v>
      </c>
      <c r="F2826" s="405">
        <v>28443</v>
      </c>
      <c r="G2826" s="292" t="s">
        <v>213</v>
      </c>
    </row>
    <row r="2827" spans="1:7">
      <c r="A2827" s="292" t="s">
        <v>49</v>
      </c>
      <c r="B2827" s="405">
        <v>27537</v>
      </c>
      <c r="C2827" s="292" t="s">
        <v>213</v>
      </c>
      <c r="E2827" s="292" t="s">
        <v>214</v>
      </c>
      <c r="F2827" s="405">
        <v>28445</v>
      </c>
      <c r="G2827" s="292" t="s">
        <v>213</v>
      </c>
    </row>
    <row r="2828" spans="1:7">
      <c r="A2828" s="292" t="s">
        <v>49</v>
      </c>
      <c r="B2828" s="405">
        <v>27891</v>
      </c>
      <c r="C2828" s="292" t="s">
        <v>213</v>
      </c>
      <c r="E2828" s="292" t="s">
        <v>214</v>
      </c>
      <c r="F2828" s="405">
        <v>28451</v>
      </c>
      <c r="G2828" s="292" t="s">
        <v>213</v>
      </c>
    </row>
    <row r="2829" spans="1:7">
      <c r="A2829" s="292" t="s">
        <v>49</v>
      </c>
      <c r="B2829" s="405">
        <v>28111</v>
      </c>
      <c r="C2829" s="292" t="s">
        <v>213</v>
      </c>
      <c r="E2829" s="292" t="s">
        <v>214</v>
      </c>
      <c r="F2829" s="405">
        <v>28457</v>
      </c>
      <c r="G2829" s="292" t="s">
        <v>213</v>
      </c>
    </row>
    <row r="2830" spans="1:7">
      <c r="A2830" s="292" t="s">
        <v>49</v>
      </c>
      <c r="B2830" s="405">
        <v>28380</v>
      </c>
      <c r="C2830" s="292" t="s">
        <v>213</v>
      </c>
      <c r="E2830" s="292" t="s">
        <v>214</v>
      </c>
      <c r="F2830" s="405">
        <v>28460</v>
      </c>
      <c r="G2830" s="292" t="s">
        <v>213</v>
      </c>
    </row>
    <row r="2831" spans="1:7">
      <c r="A2831" s="292" t="s">
        <v>49</v>
      </c>
      <c r="B2831" s="405">
        <v>28621</v>
      </c>
      <c r="C2831" s="292" t="s">
        <v>213</v>
      </c>
      <c r="E2831" s="292" t="s">
        <v>214</v>
      </c>
      <c r="F2831" s="405">
        <v>28465</v>
      </c>
      <c r="G2831" s="292" t="s">
        <v>213</v>
      </c>
    </row>
    <row r="2832" spans="1:7">
      <c r="A2832" s="292" t="s">
        <v>49</v>
      </c>
      <c r="B2832" s="405">
        <v>28742</v>
      </c>
      <c r="C2832" s="292" t="s">
        <v>213</v>
      </c>
      <c r="E2832" s="292" t="s">
        <v>214</v>
      </c>
      <c r="F2832" s="405">
        <v>28467</v>
      </c>
      <c r="G2832" s="292" t="s">
        <v>213</v>
      </c>
    </row>
    <row r="2833" spans="1:7">
      <c r="A2833" s="292" t="s">
        <v>49</v>
      </c>
      <c r="B2833" s="405">
        <v>29323</v>
      </c>
      <c r="C2833" s="292" t="s">
        <v>213</v>
      </c>
      <c r="E2833" s="292" t="s">
        <v>214</v>
      </c>
      <c r="F2833" s="405">
        <v>28472</v>
      </c>
      <c r="G2833" s="292" t="s">
        <v>213</v>
      </c>
    </row>
    <row r="2834" spans="1:7">
      <c r="A2834" s="292" t="s">
        <v>49</v>
      </c>
      <c r="B2834" s="405">
        <v>29630</v>
      </c>
      <c r="C2834" s="292" t="s">
        <v>213</v>
      </c>
      <c r="E2834" s="292" t="s">
        <v>214</v>
      </c>
      <c r="F2834" s="405">
        <v>28479</v>
      </c>
      <c r="G2834" s="292" t="s">
        <v>213</v>
      </c>
    </row>
    <row r="2835" spans="1:7">
      <c r="A2835" s="292" t="s">
        <v>49</v>
      </c>
      <c r="B2835" s="405">
        <v>29906</v>
      </c>
      <c r="C2835" s="292" t="s">
        <v>213</v>
      </c>
      <c r="E2835" s="292" t="s">
        <v>214</v>
      </c>
      <c r="F2835" s="405">
        <v>28502</v>
      </c>
      <c r="G2835" s="292" t="s">
        <v>213</v>
      </c>
    </row>
    <row r="2836" spans="1:7">
      <c r="A2836" s="292" t="s">
        <v>49</v>
      </c>
      <c r="B2836" s="405">
        <v>30223</v>
      </c>
      <c r="C2836" s="292" t="s">
        <v>213</v>
      </c>
      <c r="E2836" s="292" t="s">
        <v>214</v>
      </c>
      <c r="F2836" s="405">
        <v>28503</v>
      </c>
      <c r="G2836" s="292" t="s">
        <v>213</v>
      </c>
    </row>
    <row r="2837" spans="1:7">
      <c r="A2837" s="292" t="s">
        <v>49</v>
      </c>
      <c r="B2837" s="405">
        <v>25070</v>
      </c>
      <c r="C2837" s="292" t="s">
        <v>213</v>
      </c>
      <c r="E2837" s="292" t="s">
        <v>214</v>
      </c>
      <c r="F2837" s="405">
        <v>28513</v>
      </c>
      <c r="G2837" s="292" t="s">
        <v>213</v>
      </c>
    </row>
    <row r="2838" spans="1:7">
      <c r="A2838" s="292" t="s">
        <v>49</v>
      </c>
      <c r="B2838" s="405">
        <v>25559</v>
      </c>
      <c r="C2838" s="292" t="s">
        <v>213</v>
      </c>
      <c r="E2838" s="292" t="s">
        <v>214</v>
      </c>
      <c r="F2838" s="405">
        <v>28519</v>
      </c>
      <c r="G2838" s="292" t="s">
        <v>213</v>
      </c>
    </row>
    <row r="2839" spans="1:7">
      <c r="A2839" s="292" t="s">
        <v>49</v>
      </c>
      <c r="B2839" s="405">
        <v>26060</v>
      </c>
      <c r="C2839" s="292" t="s">
        <v>213</v>
      </c>
      <c r="E2839" s="292" t="s">
        <v>214</v>
      </c>
      <c r="F2839" s="405">
        <v>28522</v>
      </c>
      <c r="G2839" s="292" t="s">
        <v>213</v>
      </c>
    </row>
    <row r="2840" spans="1:7">
      <c r="A2840" s="292" t="s">
        <v>49</v>
      </c>
      <c r="B2840" s="405">
        <v>26560</v>
      </c>
      <c r="C2840" s="292" t="s">
        <v>213</v>
      </c>
      <c r="E2840" s="292" t="s">
        <v>214</v>
      </c>
      <c r="F2840" s="405">
        <v>28529</v>
      </c>
      <c r="G2840" s="292" t="s">
        <v>213</v>
      </c>
    </row>
    <row r="2841" spans="1:7">
      <c r="A2841" s="292" t="s">
        <v>49</v>
      </c>
      <c r="B2841" s="405">
        <v>27249</v>
      </c>
      <c r="C2841" s="292" t="s">
        <v>213</v>
      </c>
      <c r="E2841" s="292" t="s">
        <v>214</v>
      </c>
      <c r="F2841" s="405">
        <v>28530</v>
      </c>
      <c r="G2841" s="292" t="s">
        <v>213</v>
      </c>
    </row>
    <row r="2842" spans="1:7">
      <c r="A2842" s="292" t="s">
        <v>49</v>
      </c>
      <c r="B2842" s="405">
        <v>27542</v>
      </c>
      <c r="C2842" s="292" t="s">
        <v>213</v>
      </c>
      <c r="E2842" s="292" t="s">
        <v>214</v>
      </c>
      <c r="F2842" s="405">
        <v>28532</v>
      </c>
      <c r="G2842" s="292" t="s">
        <v>213</v>
      </c>
    </row>
    <row r="2843" spans="1:7">
      <c r="A2843" s="292" t="s">
        <v>49</v>
      </c>
      <c r="B2843" s="405">
        <v>27892</v>
      </c>
      <c r="C2843" s="292" t="s">
        <v>213</v>
      </c>
      <c r="E2843" s="292" t="s">
        <v>214</v>
      </c>
      <c r="F2843" s="405">
        <v>28533</v>
      </c>
      <c r="G2843" s="292" t="s">
        <v>213</v>
      </c>
    </row>
    <row r="2844" spans="1:7">
      <c r="A2844" s="292" t="s">
        <v>49</v>
      </c>
      <c r="B2844" s="405">
        <v>28112</v>
      </c>
      <c r="C2844" s="292" t="s">
        <v>213</v>
      </c>
      <c r="E2844" s="292" t="s">
        <v>214</v>
      </c>
      <c r="F2844" s="405">
        <v>28540</v>
      </c>
      <c r="G2844" s="292" t="s">
        <v>213</v>
      </c>
    </row>
    <row r="2845" spans="1:7">
      <c r="A2845" s="292" t="s">
        <v>49</v>
      </c>
      <c r="B2845" s="405">
        <v>28384</v>
      </c>
      <c r="C2845" s="292" t="s">
        <v>213</v>
      </c>
      <c r="E2845" s="292" t="s">
        <v>214</v>
      </c>
      <c r="F2845" s="405">
        <v>28544</v>
      </c>
      <c r="G2845" s="292" t="s">
        <v>213</v>
      </c>
    </row>
    <row r="2846" spans="1:7">
      <c r="A2846" s="292" t="s">
        <v>49</v>
      </c>
      <c r="B2846" s="405">
        <v>28625</v>
      </c>
      <c r="C2846" s="292" t="s">
        <v>213</v>
      </c>
      <c r="E2846" s="292" t="s">
        <v>214</v>
      </c>
      <c r="F2846" s="405">
        <v>28545</v>
      </c>
      <c r="G2846" s="292" t="s">
        <v>213</v>
      </c>
    </row>
    <row r="2847" spans="1:7">
      <c r="A2847" s="292" t="s">
        <v>49</v>
      </c>
      <c r="B2847" s="405">
        <v>28744</v>
      </c>
      <c r="C2847" s="292" t="s">
        <v>213</v>
      </c>
      <c r="E2847" s="292" t="s">
        <v>214</v>
      </c>
      <c r="F2847" s="405">
        <v>28547</v>
      </c>
      <c r="G2847" s="292" t="s">
        <v>213</v>
      </c>
    </row>
    <row r="2848" spans="1:7">
      <c r="A2848" s="292" t="s">
        <v>49</v>
      </c>
      <c r="B2848" s="405">
        <v>29325</v>
      </c>
      <c r="C2848" s="292" t="s">
        <v>213</v>
      </c>
      <c r="E2848" s="292" t="s">
        <v>214</v>
      </c>
      <c r="F2848" s="405">
        <v>28551</v>
      </c>
      <c r="G2848" s="292" t="s">
        <v>213</v>
      </c>
    </row>
    <row r="2849" spans="1:7">
      <c r="A2849" s="292" t="s">
        <v>49</v>
      </c>
      <c r="B2849" s="405">
        <v>29640</v>
      </c>
      <c r="C2849" s="292" t="s">
        <v>213</v>
      </c>
      <c r="E2849" s="292" t="s">
        <v>214</v>
      </c>
      <c r="F2849" s="405">
        <v>28560</v>
      </c>
      <c r="G2849" s="292" t="s">
        <v>213</v>
      </c>
    </row>
    <row r="2850" spans="1:7">
      <c r="A2850" s="292" t="s">
        <v>49</v>
      </c>
      <c r="B2850" s="405">
        <v>29907</v>
      </c>
      <c r="C2850" s="292" t="s">
        <v>213</v>
      </c>
      <c r="E2850" s="292" t="s">
        <v>214</v>
      </c>
      <c r="F2850" s="405">
        <v>28562</v>
      </c>
      <c r="G2850" s="292" t="s">
        <v>213</v>
      </c>
    </row>
    <row r="2851" spans="1:7">
      <c r="A2851" s="292" t="s">
        <v>49</v>
      </c>
      <c r="B2851" s="405">
        <v>30224</v>
      </c>
      <c r="C2851" s="292" t="s">
        <v>213</v>
      </c>
      <c r="E2851" s="292" t="s">
        <v>214</v>
      </c>
      <c r="F2851" s="405">
        <v>28577</v>
      </c>
      <c r="G2851" s="292" t="s">
        <v>213</v>
      </c>
    </row>
    <row r="2852" spans="1:7">
      <c r="A2852" s="292" t="s">
        <v>49</v>
      </c>
      <c r="B2852" s="405">
        <v>25076</v>
      </c>
      <c r="C2852" s="292" t="s">
        <v>213</v>
      </c>
      <c r="E2852" s="292" t="s">
        <v>214</v>
      </c>
      <c r="F2852" s="405">
        <v>28582</v>
      </c>
      <c r="G2852" s="292" t="s">
        <v>213</v>
      </c>
    </row>
    <row r="2853" spans="1:7">
      <c r="A2853" s="292" t="s">
        <v>49</v>
      </c>
      <c r="B2853" s="405">
        <v>25560</v>
      </c>
      <c r="C2853" s="292" t="s">
        <v>213</v>
      </c>
      <c r="E2853" s="292" t="s">
        <v>214</v>
      </c>
      <c r="F2853" s="405">
        <v>28583</v>
      </c>
      <c r="G2853" s="292" t="s">
        <v>213</v>
      </c>
    </row>
    <row r="2854" spans="1:7">
      <c r="A2854" s="292" t="s">
        <v>49</v>
      </c>
      <c r="B2854" s="405">
        <v>26062</v>
      </c>
      <c r="C2854" s="292" t="s">
        <v>213</v>
      </c>
      <c r="E2854" s="292" t="s">
        <v>214</v>
      </c>
      <c r="F2854" s="405">
        <v>28589</v>
      </c>
      <c r="G2854" s="292" t="s">
        <v>213</v>
      </c>
    </row>
    <row r="2855" spans="1:7">
      <c r="A2855" s="292" t="s">
        <v>49</v>
      </c>
      <c r="B2855" s="405">
        <v>26566</v>
      </c>
      <c r="C2855" s="292" t="s">
        <v>213</v>
      </c>
      <c r="E2855" s="292" t="s">
        <v>214</v>
      </c>
      <c r="F2855" s="405">
        <v>28605</v>
      </c>
      <c r="G2855" s="292" t="s">
        <v>213</v>
      </c>
    </row>
    <row r="2856" spans="1:7">
      <c r="A2856" s="292" t="s">
        <v>49</v>
      </c>
      <c r="B2856" s="405">
        <v>27253</v>
      </c>
      <c r="C2856" s="292" t="s">
        <v>213</v>
      </c>
      <c r="E2856" s="292" t="s">
        <v>214</v>
      </c>
      <c r="F2856" s="405">
        <v>28607</v>
      </c>
      <c r="G2856" s="292" t="s">
        <v>213</v>
      </c>
    </row>
    <row r="2857" spans="1:7">
      <c r="A2857" s="292" t="s">
        <v>49</v>
      </c>
      <c r="B2857" s="405">
        <v>27546</v>
      </c>
      <c r="C2857" s="292" t="s">
        <v>213</v>
      </c>
      <c r="E2857" s="292" t="s">
        <v>214</v>
      </c>
      <c r="F2857" s="405">
        <v>28609</v>
      </c>
      <c r="G2857" s="292" t="s">
        <v>213</v>
      </c>
    </row>
    <row r="2858" spans="1:7">
      <c r="A2858" s="292" t="s">
        <v>49</v>
      </c>
      <c r="B2858" s="405">
        <v>27906</v>
      </c>
      <c r="C2858" s="292" t="s">
        <v>213</v>
      </c>
      <c r="E2858" s="292" t="s">
        <v>214</v>
      </c>
      <c r="F2858" s="405">
        <v>28612</v>
      </c>
      <c r="G2858" s="292" t="s">
        <v>213</v>
      </c>
    </row>
    <row r="2859" spans="1:7">
      <c r="A2859" s="292" t="s">
        <v>49</v>
      </c>
      <c r="B2859" s="405">
        <v>28115</v>
      </c>
      <c r="C2859" s="292" t="s">
        <v>213</v>
      </c>
      <c r="E2859" s="292" t="s">
        <v>214</v>
      </c>
      <c r="F2859" s="405">
        <v>28619</v>
      </c>
      <c r="G2859" s="292" t="s">
        <v>213</v>
      </c>
    </row>
    <row r="2860" spans="1:7">
      <c r="A2860" s="292" t="s">
        <v>49</v>
      </c>
      <c r="B2860" s="405">
        <v>28390</v>
      </c>
      <c r="C2860" s="292" t="s">
        <v>213</v>
      </c>
      <c r="E2860" s="292" t="s">
        <v>214</v>
      </c>
      <c r="F2860" s="405">
        <v>28621</v>
      </c>
      <c r="G2860" s="292" t="s">
        <v>213</v>
      </c>
    </row>
    <row r="2861" spans="1:7">
      <c r="A2861" s="292" t="s">
        <v>49</v>
      </c>
      <c r="B2861" s="405">
        <v>28628</v>
      </c>
      <c r="C2861" s="292" t="s">
        <v>213</v>
      </c>
      <c r="E2861" s="292" t="s">
        <v>214</v>
      </c>
      <c r="F2861" s="405">
        <v>28625</v>
      </c>
      <c r="G2861" s="292" t="s">
        <v>213</v>
      </c>
    </row>
    <row r="2862" spans="1:7">
      <c r="A2862" s="292" t="s">
        <v>49</v>
      </c>
      <c r="B2862" s="405">
        <v>28745</v>
      </c>
      <c r="C2862" s="292" t="s">
        <v>213</v>
      </c>
      <c r="E2862" s="292" t="s">
        <v>214</v>
      </c>
      <c r="F2862" s="405">
        <v>28628</v>
      </c>
      <c r="G2862" s="292" t="s">
        <v>213</v>
      </c>
    </row>
    <row r="2863" spans="1:7">
      <c r="A2863" s="292" t="s">
        <v>49</v>
      </c>
      <c r="B2863" s="405">
        <v>29330</v>
      </c>
      <c r="C2863" s="292" t="s">
        <v>213</v>
      </c>
      <c r="E2863" s="292" t="s">
        <v>214</v>
      </c>
      <c r="F2863" s="405">
        <v>28630</v>
      </c>
      <c r="G2863" s="292" t="s">
        <v>213</v>
      </c>
    </row>
    <row r="2864" spans="1:7">
      <c r="A2864" s="292" t="s">
        <v>49</v>
      </c>
      <c r="B2864" s="405">
        <v>29641</v>
      </c>
      <c r="C2864" s="292" t="s">
        <v>213</v>
      </c>
      <c r="E2864" s="292" t="s">
        <v>214</v>
      </c>
      <c r="F2864" s="405">
        <v>28638</v>
      </c>
      <c r="G2864" s="292" t="s">
        <v>213</v>
      </c>
    </row>
    <row r="2865" spans="1:7">
      <c r="A2865" s="292" t="s">
        <v>49</v>
      </c>
      <c r="B2865" s="405">
        <v>29920</v>
      </c>
      <c r="C2865" s="292" t="s">
        <v>213</v>
      </c>
      <c r="E2865" s="292" t="s">
        <v>214</v>
      </c>
      <c r="F2865" s="405">
        <v>28642</v>
      </c>
      <c r="G2865" s="292" t="s">
        <v>213</v>
      </c>
    </row>
    <row r="2866" spans="1:7">
      <c r="A2866" s="292" t="s">
        <v>49</v>
      </c>
      <c r="B2866" s="405">
        <v>30228</v>
      </c>
      <c r="C2866" s="292" t="s">
        <v>213</v>
      </c>
      <c r="E2866" s="292" t="s">
        <v>214</v>
      </c>
      <c r="F2866" s="405">
        <v>28645</v>
      </c>
      <c r="G2866" s="292" t="s">
        <v>213</v>
      </c>
    </row>
    <row r="2867" spans="1:7">
      <c r="A2867" s="292" t="s">
        <v>49</v>
      </c>
      <c r="B2867" s="405">
        <v>25081</v>
      </c>
      <c r="C2867" s="292" t="s">
        <v>213</v>
      </c>
      <c r="E2867" s="292" t="s">
        <v>214</v>
      </c>
      <c r="F2867" s="405">
        <v>28650</v>
      </c>
      <c r="G2867" s="292" t="s">
        <v>213</v>
      </c>
    </row>
    <row r="2868" spans="1:7">
      <c r="A2868" s="292" t="s">
        <v>49</v>
      </c>
      <c r="B2868" s="405">
        <v>25562</v>
      </c>
      <c r="C2868" s="292" t="s">
        <v>213</v>
      </c>
      <c r="E2868" s="292" t="s">
        <v>214</v>
      </c>
      <c r="F2868" s="405">
        <v>28652</v>
      </c>
      <c r="G2868" s="292" t="s">
        <v>213</v>
      </c>
    </row>
    <row r="2869" spans="1:7">
      <c r="A2869" s="292" t="s">
        <v>49</v>
      </c>
      <c r="B2869" s="405">
        <v>26075</v>
      </c>
      <c r="C2869" s="292" t="s">
        <v>213</v>
      </c>
      <c r="E2869" s="292" t="s">
        <v>214</v>
      </c>
      <c r="F2869" s="405">
        <v>28655</v>
      </c>
      <c r="G2869" s="292" t="s">
        <v>213</v>
      </c>
    </row>
    <row r="2870" spans="1:7">
      <c r="A2870" s="292" t="s">
        <v>49</v>
      </c>
      <c r="B2870" s="405">
        <v>26568</v>
      </c>
      <c r="C2870" s="292" t="s">
        <v>213</v>
      </c>
      <c r="E2870" s="292" t="s">
        <v>214</v>
      </c>
      <c r="F2870" s="405">
        <v>28656</v>
      </c>
      <c r="G2870" s="292" t="s">
        <v>213</v>
      </c>
    </row>
    <row r="2871" spans="1:7">
      <c r="A2871" s="292" t="s">
        <v>49</v>
      </c>
      <c r="B2871" s="405">
        <v>27256</v>
      </c>
      <c r="C2871" s="292" t="s">
        <v>213</v>
      </c>
      <c r="E2871" s="292" t="s">
        <v>214</v>
      </c>
      <c r="F2871" s="405">
        <v>28659</v>
      </c>
      <c r="G2871" s="292" t="s">
        <v>213</v>
      </c>
    </row>
    <row r="2872" spans="1:7">
      <c r="A2872" s="292" t="s">
        <v>49</v>
      </c>
      <c r="B2872" s="405">
        <v>27555</v>
      </c>
      <c r="C2872" s="292" t="s">
        <v>213</v>
      </c>
      <c r="E2872" s="292" t="s">
        <v>214</v>
      </c>
      <c r="F2872" s="405">
        <v>28661</v>
      </c>
      <c r="G2872" s="292" t="s">
        <v>213</v>
      </c>
    </row>
    <row r="2873" spans="1:7">
      <c r="A2873" s="292" t="s">
        <v>49</v>
      </c>
      <c r="B2873" s="405">
        <v>27909</v>
      </c>
      <c r="C2873" s="292" t="s">
        <v>213</v>
      </c>
      <c r="E2873" s="292" t="s">
        <v>214</v>
      </c>
      <c r="F2873" s="405">
        <v>28666</v>
      </c>
      <c r="G2873" s="292" t="s">
        <v>213</v>
      </c>
    </row>
    <row r="2874" spans="1:7">
      <c r="A2874" s="292" t="s">
        <v>49</v>
      </c>
      <c r="B2874" s="405">
        <v>28123</v>
      </c>
      <c r="C2874" s="292" t="s">
        <v>213</v>
      </c>
      <c r="E2874" s="292" t="s">
        <v>214</v>
      </c>
      <c r="F2874" s="405">
        <v>28668</v>
      </c>
      <c r="G2874" s="292" t="s">
        <v>213</v>
      </c>
    </row>
    <row r="2875" spans="1:7">
      <c r="A2875" s="292" t="s">
        <v>49</v>
      </c>
      <c r="B2875" s="405">
        <v>28391</v>
      </c>
      <c r="C2875" s="292" t="s">
        <v>213</v>
      </c>
      <c r="E2875" s="292" t="s">
        <v>214</v>
      </c>
      <c r="F2875" s="405">
        <v>28671</v>
      </c>
      <c r="G2875" s="292" t="s">
        <v>213</v>
      </c>
    </row>
    <row r="2876" spans="1:7">
      <c r="A2876" s="292" t="s">
        <v>49</v>
      </c>
      <c r="B2876" s="405">
        <v>28630</v>
      </c>
      <c r="C2876" s="292" t="s">
        <v>213</v>
      </c>
      <c r="E2876" s="292" t="s">
        <v>214</v>
      </c>
      <c r="F2876" s="405">
        <v>28673</v>
      </c>
      <c r="G2876" s="292" t="s">
        <v>213</v>
      </c>
    </row>
    <row r="2877" spans="1:7">
      <c r="A2877" s="292" t="s">
        <v>49</v>
      </c>
      <c r="B2877" s="405">
        <v>28752</v>
      </c>
      <c r="C2877" s="292" t="s">
        <v>213</v>
      </c>
      <c r="E2877" s="292" t="s">
        <v>214</v>
      </c>
      <c r="F2877" s="405">
        <v>28678</v>
      </c>
      <c r="G2877" s="292" t="s">
        <v>213</v>
      </c>
    </row>
    <row r="2878" spans="1:7">
      <c r="A2878" s="292" t="s">
        <v>49</v>
      </c>
      <c r="B2878" s="405">
        <v>29333</v>
      </c>
      <c r="C2878" s="292" t="s">
        <v>213</v>
      </c>
      <c r="E2878" s="292" t="s">
        <v>214</v>
      </c>
      <c r="F2878" s="405">
        <v>28680</v>
      </c>
      <c r="G2878" s="292" t="s">
        <v>213</v>
      </c>
    </row>
    <row r="2879" spans="1:7">
      <c r="A2879" s="292" t="s">
        <v>49</v>
      </c>
      <c r="B2879" s="405">
        <v>29642</v>
      </c>
      <c r="C2879" s="292" t="s">
        <v>213</v>
      </c>
      <c r="E2879" s="292" t="s">
        <v>214</v>
      </c>
      <c r="F2879" s="405">
        <v>28681</v>
      </c>
      <c r="G2879" s="292" t="s">
        <v>213</v>
      </c>
    </row>
    <row r="2880" spans="1:7">
      <c r="A2880" s="292" t="s">
        <v>49</v>
      </c>
      <c r="B2880" s="405">
        <v>29923</v>
      </c>
      <c r="C2880" s="292" t="s">
        <v>213</v>
      </c>
      <c r="E2880" s="292" t="s">
        <v>214</v>
      </c>
      <c r="F2880" s="405">
        <v>28682</v>
      </c>
      <c r="G2880" s="292" t="s">
        <v>213</v>
      </c>
    </row>
    <row r="2881" spans="1:7">
      <c r="A2881" s="292" t="s">
        <v>49</v>
      </c>
      <c r="B2881" s="405">
        <v>30241</v>
      </c>
      <c r="C2881" s="292" t="s">
        <v>213</v>
      </c>
      <c r="E2881" s="292" t="s">
        <v>214</v>
      </c>
      <c r="F2881" s="405">
        <v>28688</v>
      </c>
      <c r="G2881" s="292" t="s">
        <v>213</v>
      </c>
    </row>
    <row r="2882" spans="1:7">
      <c r="A2882" s="292" t="s">
        <v>49</v>
      </c>
      <c r="B2882" s="405">
        <v>25086</v>
      </c>
      <c r="C2882" s="292" t="s">
        <v>213</v>
      </c>
      <c r="E2882" s="292" t="s">
        <v>214</v>
      </c>
      <c r="F2882" s="405">
        <v>28691</v>
      </c>
      <c r="G2882" s="292" t="s">
        <v>213</v>
      </c>
    </row>
    <row r="2883" spans="1:7">
      <c r="A2883" s="292" t="s">
        <v>49</v>
      </c>
      <c r="B2883" s="405">
        <v>25570</v>
      </c>
      <c r="C2883" s="292" t="s">
        <v>213</v>
      </c>
      <c r="E2883" s="292" t="s">
        <v>214</v>
      </c>
      <c r="F2883" s="405">
        <v>28694</v>
      </c>
      <c r="G2883" s="292" t="s">
        <v>213</v>
      </c>
    </row>
    <row r="2884" spans="1:7">
      <c r="A2884" s="292" t="s">
        <v>49</v>
      </c>
      <c r="B2884" s="405">
        <v>26104</v>
      </c>
      <c r="C2884" s="292" t="s">
        <v>213</v>
      </c>
      <c r="E2884" s="292" t="s">
        <v>214</v>
      </c>
      <c r="F2884" s="405">
        <v>28697</v>
      </c>
      <c r="G2884" s="292" t="s">
        <v>213</v>
      </c>
    </row>
    <row r="2885" spans="1:7">
      <c r="A2885" s="292" t="s">
        <v>49</v>
      </c>
      <c r="B2885" s="405">
        <v>26574</v>
      </c>
      <c r="C2885" s="292" t="s">
        <v>213</v>
      </c>
      <c r="E2885" s="292" t="s">
        <v>214</v>
      </c>
      <c r="F2885" s="405">
        <v>28701</v>
      </c>
      <c r="G2885" s="292" t="s">
        <v>213</v>
      </c>
    </row>
    <row r="2886" spans="1:7">
      <c r="A2886" s="292" t="s">
        <v>49</v>
      </c>
      <c r="B2886" s="405">
        <v>27258</v>
      </c>
      <c r="C2886" s="292" t="s">
        <v>213</v>
      </c>
      <c r="E2886" s="292" t="s">
        <v>214</v>
      </c>
      <c r="F2886" s="405">
        <v>28711</v>
      </c>
      <c r="G2886" s="292" t="s">
        <v>213</v>
      </c>
    </row>
    <row r="2887" spans="1:7">
      <c r="A2887" s="292" t="s">
        <v>49</v>
      </c>
      <c r="B2887" s="405">
        <v>27556</v>
      </c>
      <c r="C2887" s="292" t="s">
        <v>213</v>
      </c>
      <c r="E2887" s="292" t="s">
        <v>214</v>
      </c>
      <c r="F2887" s="405">
        <v>28715</v>
      </c>
      <c r="G2887" s="292" t="s">
        <v>213</v>
      </c>
    </row>
    <row r="2888" spans="1:7">
      <c r="A2888" s="292" t="s">
        <v>49</v>
      </c>
      <c r="B2888" s="405">
        <v>27910</v>
      </c>
      <c r="C2888" s="292" t="s">
        <v>213</v>
      </c>
      <c r="E2888" s="292" t="s">
        <v>214</v>
      </c>
      <c r="F2888" s="405">
        <v>28716</v>
      </c>
      <c r="G2888" s="292" t="s">
        <v>213</v>
      </c>
    </row>
    <row r="2889" spans="1:7">
      <c r="A2889" s="292" t="s">
        <v>49</v>
      </c>
      <c r="B2889" s="405">
        <v>28124</v>
      </c>
      <c r="C2889" s="292" t="s">
        <v>213</v>
      </c>
      <c r="E2889" s="292" t="s">
        <v>214</v>
      </c>
      <c r="F2889" s="405">
        <v>28717</v>
      </c>
      <c r="G2889" s="292" t="s">
        <v>213</v>
      </c>
    </row>
    <row r="2890" spans="1:7">
      <c r="A2890" s="292" t="s">
        <v>49</v>
      </c>
      <c r="B2890" s="405">
        <v>28392</v>
      </c>
      <c r="C2890" s="292" t="s">
        <v>213</v>
      </c>
      <c r="E2890" s="292" t="s">
        <v>214</v>
      </c>
      <c r="F2890" s="405">
        <v>28719</v>
      </c>
      <c r="G2890" s="292" t="s">
        <v>213</v>
      </c>
    </row>
    <row r="2891" spans="1:7">
      <c r="A2891" s="292" t="s">
        <v>49</v>
      </c>
      <c r="B2891" s="405">
        <v>28638</v>
      </c>
      <c r="C2891" s="292" t="s">
        <v>213</v>
      </c>
      <c r="E2891" s="292" t="s">
        <v>214</v>
      </c>
      <c r="F2891" s="405">
        <v>28720</v>
      </c>
      <c r="G2891" s="292" t="s">
        <v>213</v>
      </c>
    </row>
    <row r="2892" spans="1:7">
      <c r="A2892" s="292" t="s">
        <v>49</v>
      </c>
      <c r="B2892" s="405">
        <v>28757</v>
      </c>
      <c r="C2892" s="292" t="s">
        <v>213</v>
      </c>
      <c r="E2892" s="292" t="s">
        <v>214</v>
      </c>
      <c r="F2892" s="405">
        <v>28721</v>
      </c>
      <c r="G2892" s="292" t="s">
        <v>213</v>
      </c>
    </row>
    <row r="2893" spans="1:7">
      <c r="A2893" s="292" t="s">
        <v>49</v>
      </c>
      <c r="B2893" s="405">
        <v>29340</v>
      </c>
      <c r="C2893" s="292" t="s">
        <v>213</v>
      </c>
      <c r="E2893" s="292" t="s">
        <v>214</v>
      </c>
      <c r="F2893" s="405">
        <v>28723</v>
      </c>
      <c r="G2893" s="292" t="s">
        <v>213</v>
      </c>
    </row>
    <row r="2894" spans="1:7">
      <c r="A2894" s="292" t="s">
        <v>49</v>
      </c>
      <c r="B2894" s="405">
        <v>29643</v>
      </c>
      <c r="C2894" s="292" t="s">
        <v>213</v>
      </c>
      <c r="E2894" s="292" t="s">
        <v>214</v>
      </c>
      <c r="F2894" s="405">
        <v>28725</v>
      </c>
      <c r="G2894" s="292" t="s">
        <v>213</v>
      </c>
    </row>
    <row r="2895" spans="1:7">
      <c r="A2895" s="292" t="s">
        <v>49</v>
      </c>
      <c r="B2895" s="405">
        <v>29927</v>
      </c>
      <c r="C2895" s="292" t="s">
        <v>213</v>
      </c>
      <c r="E2895" s="292" t="s">
        <v>214</v>
      </c>
      <c r="F2895" s="405">
        <v>28729</v>
      </c>
      <c r="G2895" s="292" t="s">
        <v>213</v>
      </c>
    </row>
    <row r="2896" spans="1:7">
      <c r="A2896" s="292" t="s">
        <v>49</v>
      </c>
      <c r="B2896" s="405">
        <v>30248</v>
      </c>
      <c r="C2896" s="292" t="s">
        <v>213</v>
      </c>
      <c r="E2896" s="292" t="s">
        <v>214</v>
      </c>
      <c r="F2896" s="405">
        <v>28731</v>
      </c>
      <c r="G2896" s="292" t="s">
        <v>213</v>
      </c>
    </row>
    <row r="2897" spans="1:7">
      <c r="A2897" s="292" t="s">
        <v>49</v>
      </c>
      <c r="B2897" s="405">
        <v>25090</v>
      </c>
      <c r="C2897" s="292" t="s">
        <v>213</v>
      </c>
      <c r="E2897" s="292" t="s">
        <v>214</v>
      </c>
      <c r="F2897" s="405">
        <v>28733</v>
      </c>
      <c r="G2897" s="292" t="s">
        <v>213</v>
      </c>
    </row>
    <row r="2898" spans="1:7">
      <c r="A2898" s="292" t="s">
        <v>49</v>
      </c>
      <c r="B2898" s="405">
        <v>25601</v>
      </c>
      <c r="C2898" s="292" t="s">
        <v>213</v>
      </c>
      <c r="E2898" s="292" t="s">
        <v>214</v>
      </c>
      <c r="F2898" s="405">
        <v>28734</v>
      </c>
      <c r="G2898" s="292" t="s">
        <v>213</v>
      </c>
    </row>
    <row r="2899" spans="1:7">
      <c r="A2899" s="292" t="s">
        <v>49</v>
      </c>
      <c r="B2899" s="405">
        <v>26120</v>
      </c>
      <c r="C2899" s="292" t="s">
        <v>213</v>
      </c>
      <c r="E2899" s="292" t="s">
        <v>214</v>
      </c>
      <c r="F2899" s="405">
        <v>28735</v>
      </c>
      <c r="G2899" s="292" t="s">
        <v>213</v>
      </c>
    </row>
    <row r="2900" spans="1:7">
      <c r="A2900" s="292" t="s">
        <v>49</v>
      </c>
      <c r="B2900" s="405">
        <v>26576</v>
      </c>
      <c r="C2900" s="292" t="s">
        <v>213</v>
      </c>
      <c r="E2900" s="292" t="s">
        <v>214</v>
      </c>
      <c r="F2900" s="405">
        <v>28741</v>
      </c>
      <c r="G2900" s="292" t="s">
        <v>213</v>
      </c>
    </row>
    <row r="2901" spans="1:7">
      <c r="A2901" s="292" t="s">
        <v>49</v>
      </c>
      <c r="B2901" s="405">
        <v>27259</v>
      </c>
      <c r="C2901" s="292" t="s">
        <v>213</v>
      </c>
      <c r="E2901" s="292" t="s">
        <v>214</v>
      </c>
      <c r="F2901" s="405">
        <v>28742</v>
      </c>
      <c r="G2901" s="292" t="s">
        <v>213</v>
      </c>
    </row>
    <row r="2902" spans="1:7">
      <c r="A2902" s="292" t="s">
        <v>49</v>
      </c>
      <c r="B2902" s="405">
        <v>27562</v>
      </c>
      <c r="C2902" s="292" t="s">
        <v>213</v>
      </c>
      <c r="E2902" s="292" t="s">
        <v>214</v>
      </c>
      <c r="F2902" s="405">
        <v>28744</v>
      </c>
      <c r="G2902" s="292" t="s">
        <v>213</v>
      </c>
    </row>
    <row r="2903" spans="1:7">
      <c r="A2903" s="292" t="s">
        <v>49</v>
      </c>
      <c r="B2903" s="405">
        <v>27916</v>
      </c>
      <c r="C2903" s="292" t="s">
        <v>213</v>
      </c>
      <c r="E2903" s="292" t="s">
        <v>214</v>
      </c>
      <c r="F2903" s="405">
        <v>28745</v>
      </c>
      <c r="G2903" s="292" t="s">
        <v>213</v>
      </c>
    </row>
    <row r="2904" spans="1:7">
      <c r="A2904" s="292" t="s">
        <v>49</v>
      </c>
      <c r="B2904" s="405">
        <v>28136</v>
      </c>
      <c r="C2904" s="292" t="s">
        <v>213</v>
      </c>
      <c r="E2904" s="292" t="s">
        <v>214</v>
      </c>
      <c r="F2904" s="405">
        <v>28752</v>
      </c>
      <c r="G2904" s="292" t="s">
        <v>213</v>
      </c>
    </row>
    <row r="2905" spans="1:7">
      <c r="A2905" s="292" t="s">
        <v>49</v>
      </c>
      <c r="B2905" s="405">
        <v>28394</v>
      </c>
      <c r="C2905" s="292" t="s">
        <v>213</v>
      </c>
      <c r="E2905" s="292" t="s">
        <v>214</v>
      </c>
      <c r="F2905" s="405">
        <v>28757</v>
      </c>
      <c r="G2905" s="292" t="s">
        <v>213</v>
      </c>
    </row>
    <row r="2906" spans="1:7">
      <c r="A2906" s="292" t="s">
        <v>49</v>
      </c>
      <c r="B2906" s="405">
        <v>28642</v>
      </c>
      <c r="C2906" s="292" t="s">
        <v>213</v>
      </c>
      <c r="E2906" s="292" t="s">
        <v>214</v>
      </c>
      <c r="F2906" s="405">
        <v>28759</v>
      </c>
      <c r="G2906" s="292" t="s">
        <v>213</v>
      </c>
    </row>
    <row r="2907" spans="1:7">
      <c r="A2907" s="292" t="s">
        <v>49</v>
      </c>
      <c r="B2907" s="405">
        <v>28759</v>
      </c>
      <c r="C2907" s="292" t="s">
        <v>213</v>
      </c>
      <c r="E2907" s="292" t="s">
        <v>214</v>
      </c>
      <c r="F2907" s="405">
        <v>28760</v>
      </c>
      <c r="G2907" s="292" t="s">
        <v>213</v>
      </c>
    </row>
    <row r="2908" spans="1:7">
      <c r="A2908" s="292" t="s">
        <v>49</v>
      </c>
      <c r="B2908" s="405">
        <v>29342</v>
      </c>
      <c r="C2908" s="292" t="s">
        <v>213</v>
      </c>
      <c r="E2908" s="292" t="s">
        <v>214</v>
      </c>
      <c r="F2908" s="405">
        <v>28766</v>
      </c>
      <c r="G2908" s="292" t="s">
        <v>213</v>
      </c>
    </row>
    <row r="2909" spans="1:7">
      <c r="A2909" s="292" t="s">
        <v>49</v>
      </c>
      <c r="B2909" s="405">
        <v>29644</v>
      </c>
      <c r="C2909" s="292" t="s">
        <v>213</v>
      </c>
      <c r="E2909" s="292" t="s">
        <v>214</v>
      </c>
      <c r="F2909" s="405">
        <v>28770</v>
      </c>
      <c r="G2909" s="292" t="s">
        <v>213</v>
      </c>
    </row>
    <row r="2910" spans="1:7">
      <c r="A2910" s="292" t="s">
        <v>49</v>
      </c>
      <c r="B2910" s="405">
        <v>29931</v>
      </c>
      <c r="C2910" s="292" t="s">
        <v>213</v>
      </c>
      <c r="E2910" s="292" t="s">
        <v>214</v>
      </c>
      <c r="F2910" s="405">
        <v>28778</v>
      </c>
      <c r="G2910" s="292" t="s">
        <v>213</v>
      </c>
    </row>
    <row r="2911" spans="1:7">
      <c r="A2911" s="292" t="s">
        <v>49</v>
      </c>
      <c r="B2911" s="405">
        <v>30250</v>
      </c>
      <c r="C2911" s="292" t="s">
        <v>213</v>
      </c>
      <c r="E2911" s="292" t="s">
        <v>214</v>
      </c>
      <c r="F2911" s="405">
        <v>28779</v>
      </c>
      <c r="G2911" s="292" t="s">
        <v>213</v>
      </c>
    </row>
    <row r="2912" spans="1:7">
      <c r="A2912" s="292" t="s">
        <v>49</v>
      </c>
      <c r="B2912" s="405">
        <v>25103</v>
      </c>
      <c r="C2912" s="292" t="s">
        <v>213</v>
      </c>
      <c r="E2912" s="292" t="s">
        <v>214</v>
      </c>
      <c r="F2912" s="405">
        <v>28786</v>
      </c>
      <c r="G2912" s="292" t="s">
        <v>213</v>
      </c>
    </row>
    <row r="2913" spans="1:7">
      <c r="A2913" s="292" t="s">
        <v>49</v>
      </c>
      <c r="B2913" s="405">
        <v>25606</v>
      </c>
      <c r="C2913" s="292" t="s">
        <v>213</v>
      </c>
      <c r="E2913" s="292" t="s">
        <v>214</v>
      </c>
      <c r="F2913" s="405">
        <v>28787</v>
      </c>
      <c r="G2913" s="292" t="s">
        <v>213</v>
      </c>
    </row>
    <row r="2914" spans="1:7">
      <c r="A2914" s="292" t="s">
        <v>49</v>
      </c>
      <c r="B2914" s="405">
        <v>26134</v>
      </c>
      <c r="C2914" s="292" t="s">
        <v>213</v>
      </c>
      <c r="E2914" s="292" t="s">
        <v>214</v>
      </c>
      <c r="F2914" s="405">
        <v>28788</v>
      </c>
      <c r="G2914" s="292" t="s">
        <v>213</v>
      </c>
    </row>
    <row r="2915" spans="1:7">
      <c r="A2915" s="292" t="s">
        <v>49</v>
      </c>
      <c r="B2915" s="405">
        <v>26587</v>
      </c>
      <c r="C2915" s="292" t="s">
        <v>213</v>
      </c>
      <c r="E2915" s="292" t="s">
        <v>214</v>
      </c>
      <c r="F2915" s="405">
        <v>28792</v>
      </c>
      <c r="G2915" s="292" t="s">
        <v>213</v>
      </c>
    </row>
    <row r="2916" spans="1:7">
      <c r="A2916" s="292" t="s">
        <v>49</v>
      </c>
      <c r="B2916" s="405">
        <v>27278</v>
      </c>
      <c r="C2916" s="292" t="s">
        <v>213</v>
      </c>
      <c r="E2916" s="292" t="s">
        <v>214</v>
      </c>
      <c r="F2916" s="405">
        <v>28804</v>
      </c>
      <c r="G2916" s="292" t="s">
        <v>213</v>
      </c>
    </row>
    <row r="2917" spans="1:7">
      <c r="A2917" s="292" t="s">
        <v>49</v>
      </c>
      <c r="B2917" s="405">
        <v>27568</v>
      </c>
      <c r="C2917" s="292" t="s">
        <v>213</v>
      </c>
      <c r="E2917" s="292" t="s">
        <v>214</v>
      </c>
      <c r="F2917" s="405">
        <v>28901</v>
      </c>
      <c r="G2917" s="292" t="s">
        <v>213</v>
      </c>
    </row>
    <row r="2918" spans="1:7">
      <c r="A2918" s="292" t="s">
        <v>49</v>
      </c>
      <c r="B2918" s="405">
        <v>27917</v>
      </c>
      <c r="C2918" s="292" t="s">
        <v>213</v>
      </c>
      <c r="E2918" s="292" t="s">
        <v>214</v>
      </c>
      <c r="F2918" s="405">
        <v>28903</v>
      </c>
      <c r="G2918" s="292" t="s">
        <v>213</v>
      </c>
    </row>
    <row r="2919" spans="1:7">
      <c r="A2919" s="292" t="s">
        <v>49</v>
      </c>
      <c r="B2919" s="405">
        <v>28138</v>
      </c>
      <c r="C2919" s="292" t="s">
        <v>213</v>
      </c>
      <c r="E2919" s="292" t="s">
        <v>214</v>
      </c>
      <c r="F2919" s="405">
        <v>29006</v>
      </c>
      <c r="G2919" s="292" t="s">
        <v>213</v>
      </c>
    </row>
    <row r="2920" spans="1:7">
      <c r="A2920" s="292" t="s">
        <v>49</v>
      </c>
      <c r="B2920" s="405">
        <v>28403</v>
      </c>
      <c r="C2920" s="292" t="s">
        <v>213</v>
      </c>
      <c r="E2920" s="292" t="s">
        <v>214</v>
      </c>
      <c r="F2920" s="405">
        <v>29020</v>
      </c>
      <c r="G2920" s="292" t="s">
        <v>213</v>
      </c>
    </row>
    <row r="2921" spans="1:7">
      <c r="A2921" s="292" t="s">
        <v>49</v>
      </c>
      <c r="B2921" s="405">
        <v>28645</v>
      </c>
      <c r="C2921" s="292" t="s">
        <v>213</v>
      </c>
      <c r="E2921" s="292" t="s">
        <v>214</v>
      </c>
      <c r="F2921" s="405">
        <v>29021</v>
      </c>
      <c r="G2921" s="292" t="s">
        <v>213</v>
      </c>
    </row>
    <row r="2922" spans="1:7">
      <c r="A2922" s="292" t="s">
        <v>49</v>
      </c>
      <c r="B2922" s="405">
        <v>28760</v>
      </c>
      <c r="C2922" s="292" t="s">
        <v>213</v>
      </c>
      <c r="E2922" s="292" t="s">
        <v>214</v>
      </c>
      <c r="F2922" s="405">
        <v>29044</v>
      </c>
      <c r="G2922" s="292" t="s">
        <v>213</v>
      </c>
    </row>
    <row r="2923" spans="1:7">
      <c r="A2923" s="292" t="s">
        <v>49</v>
      </c>
      <c r="B2923" s="405">
        <v>29346</v>
      </c>
      <c r="C2923" s="292" t="s">
        <v>213</v>
      </c>
      <c r="E2923" s="292" t="s">
        <v>214</v>
      </c>
      <c r="F2923" s="405">
        <v>29046</v>
      </c>
      <c r="G2923" s="292" t="s">
        <v>213</v>
      </c>
    </row>
    <row r="2924" spans="1:7">
      <c r="A2924" s="292" t="s">
        <v>49</v>
      </c>
      <c r="B2924" s="405">
        <v>29653</v>
      </c>
      <c r="C2924" s="292" t="s">
        <v>213</v>
      </c>
      <c r="E2924" s="292" t="s">
        <v>214</v>
      </c>
      <c r="F2924" s="405">
        <v>29053</v>
      </c>
      <c r="G2924" s="292" t="s">
        <v>213</v>
      </c>
    </row>
    <row r="2925" spans="1:7">
      <c r="A2925" s="292" t="s">
        <v>49</v>
      </c>
      <c r="B2925" s="405">
        <v>29933</v>
      </c>
      <c r="C2925" s="292" t="s">
        <v>213</v>
      </c>
      <c r="E2925" s="292" t="s">
        <v>214</v>
      </c>
      <c r="F2925" s="405">
        <v>29054</v>
      </c>
      <c r="G2925" s="292" t="s">
        <v>213</v>
      </c>
    </row>
    <row r="2926" spans="1:7">
      <c r="A2926" s="292" t="s">
        <v>49</v>
      </c>
      <c r="B2926" s="405">
        <v>30252</v>
      </c>
      <c r="C2926" s="292" t="s">
        <v>213</v>
      </c>
      <c r="E2926" s="292" t="s">
        <v>214</v>
      </c>
      <c r="F2926" s="405">
        <v>29070</v>
      </c>
      <c r="G2926" s="292" t="s">
        <v>213</v>
      </c>
    </row>
    <row r="2927" spans="1:7">
      <c r="A2927" s="292" t="s">
        <v>49</v>
      </c>
      <c r="B2927" s="405">
        <v>25108</v>
      </c>
      <c r="C2927" s="292" t="s">
        <v>213</v>
      </c>
      <c r="E2927" s="292" t="s">
        <v>214</v>
      </c>
      <c r="F2927" s="405">
        <v>29074</v>
      </c>
      <c r="G2927" s="292" t="s">
        <v>213</v>
      </c>
    </row>
    <row r="2928" spans="1:7">
      <c r="A2928" s="292" t="s">
        <v>49</v>
      </c>
      <c r="B2928" s="405">
        <v>25611</v>
      </c>
      <c r="C2928" s="292" t="s">
        <v>213</v>
      </c>
      <c r="E2928" s="292" t="s">
        <v>214</v>
      </c>
      <c r="F2928" s="405">
        <v>29075</v>
      </c>
      <c r="G2928" s="292" t="s">
        <v>213</v>
      </c>
    </row>
    <row r="2929" spans="1:7">
      <c r="A2929" s="292" t="s">
        <v>49</v>
      </c>
      <c r="B2929" s="405">
        <v>26150</v>
      </c>
      <c r="C2929" s="292" t="s">
        <v>213</v>
      </c>
      <c r="E2929" s="292" t="s">
        <v>214</v>
      </c>
      <c r="F2929" s="405">
        <v>29079</v>
      </c>
      <c r="G2929" s="292" t="s">
        <v>213</v>
      </c>
    </row>
    <row r="2930" spans="1:7">
      <c r="A2930" s="292" t="s">
        <v>49</v>
      </c>
      <c r="B2930" s="405">
        <v>26588</v>
      </c>
      <c r="C2930" s="292" t="s">
        <v>213</v>
      </c>
      <c r="E2930" s="292" t="s">
        <v>214</v>
      </c>
      <c r="F2930" s="405">
        <v>29102</v>
      </c>
      <c r="G2930" s="292" t="s">
        <v>213</v>
      </c>
    </row>
    <row r="2931" spans="1:7">
      <c r="A2931" s="292" t="s">
        <v>49</v>
      </c>
      <c r="B2931" s="405">
        <v>27283</v>
      </c>
      <c r="C2931" s="292" t="s">
        <v>213</v>
      </c>
      <c r="E2931" s="292" t="s">
        <v>214</v>
      </c>
      <c r="F2931" s="405">
        <v>29108</v>
      </c>
      <c r="G2931" s="292" t="s">
        <v>213</v>
      </c>
    </row>
    <row r="2932" spans="1:7">
      <c r="A2932" s="292" t="s">
        <v>49</v>
      </c>
      <c r="B2932" s="405">
        <v>27573</v>
      </c>
      <c r="C2932" s="292" t="s">
        <v>213</v>
      </c>
      <c r="E2932" s="292" t="s">
        <v>214</v>
      </c>
      <c r="F2932" s="405">
        <v>29115</v>
      </c>
      <c r="G2932" s="292" t="s">
        <v>213</v>
      </c>
    </row>
    <row r="2933" spans="1:7">
      <c r="A2933" s="292" t="s">
        <v>49</v>
      </c>
      <c r="B2933" s="405">
        <v>27929</v>
      </c>
      <c r="C2933" s="292" t="s">
        <v>213</v>
      </c>
      <c r="E2933" s="292" t="s">
        <v>214</v>
      </c>
      <c r="F2933" s="405">
        <v>29118</v>
      </c>
      <c r="G2933" s="292" t="s">
        <v>213</v>
      </c>
    </row>
    <row r="2934" spans="1:7">
      <c r="A2934" s="292" t="s">
        <v>49</v>
      </c>
      <c r="B2934" s="405">
        <v>28150</v>
      </c>
      <c r="C2934" s="292" t="s">
        <v>213</v>
      </c>
      <c r="E2934" s="292" t="s">
        <v>214</v>
      </c>
      <c r="F2934" s="405">
        <v>29122</v>
      </c>
      <c r="G2934" s="292" t="s">
        <v>213</v>
      </c>
    </row>
    <row r="2935" spans="1:7">
      <c r="A2935" s="292" t="s">
        <v>49</v>
      </c>
      <c r="B2935" s="405">
        <v>28409</v>
      </c>
      <c r="C2935" s="292" t="s">
        <v>213</v>
      </c>
      <c r="E2935" s="292" t="s">
        <v>214</v>
      </c>
      <c r="F2935" s="405">
        <v>29123</v>
      </c>
      <c r="G2935" s="292" t="s">
        <v>213</v>
      </c>
    </row>
    <row r="2936" spans="1:7">
      <c r="A2936" s="292" t="s">
        <v>49</v>
      </c>
      <c r="B2936" s="405">
        <v>28650</v>
      </c>
      <c r="C2936" s="292" t="s">
        <v>213</v>
      </c>
      <c r="E2936" s="292" t="s">
        <v>214</v>
      </c>
      <c r="F2936" s="405">
        <v>29127</v>
      </c>
      <c r="G2936" s="292" t="s">
        <v>213</v>
      </c>
    </row>
    <row r="2937" spans="1:7">
      <c r="A2937" s="292" t="s">
        <v>49</v>
      </c>
      <c r="B2937" s="405">
        <v>28766</v>
      </c>
      <c r="C2937" s="292" t="s">
        <v>213</v>
      </c>
      <c r="E2937" s="292" t="s">
        <v>214</v>
      </c>
      <c r="F2937" s="405">
        <v>29153</v>
      </c>
      <c r="G2937" s="292" t="s">
        <v>213</v>
      </c>
    </row>
    <row r="2938" spans="1:7">
      <c r="A2938" s="292" t="s">
        <v>49</v>
      </c>
      <c r="B2938" s="405">
        <v>29348</v>
      </c>
      <c r="C2938" s="292" t="s">
        <v>213</v>
      </c>
      <c r="E2938" s="292" t="s">
        <v>214</v>
      </c>
      <c r="F2938" s="405">
        <v>29154</v>
      </c>
      <c r="G2938" s="292" t="s">
        <v>213</v>
      </c>
    </row>
    <row r="2939" spans="1:7">
      <c r="A2939" s="292" t="s">
        <v>49</v>
      </c>
      <c r="B2939" s="405">
        <v>29654</v>
      </c>
      <c r="C2939" s="292" t="s">
        <v>213</v>
      </c>
      <c r="E2939" s="292" t="s">
        <v>214</v>
      </c>
      <c r="F2939" s="405">
        <v>29160</v>
      </c>
      <c r="G2939" s="292" t="s">
        <v>213</v>
      </c>
    </row>
    <row r="2940" spans="1:7">
      <c r="A2940" s="292" t="s">
        <v>49</v>
      </c>
      <c r="B2940" s="405">
        <v>29935</v>
      </c>
      <c r="C2940" s="292" t="s">
        <v>213</v>
      </c>
      <c r="E2940" s="292" t="s">
        <v>214</v>
      </c>
      <c r="F2940" s="405">
        <v>29161</v>
      </c>
      <c r="G2940" s="292" t="s">
        <v>213</v>
      </c>
    </row>
    <row r="2941" spans="1:7">
      <c r="A2941" s="292" t="s">
        <v>49</v>
      </c>
      <c r="B2941" s="405">
        <v>30261</v>
      </c>
      <c r="C2941" s="292" t="s">
        <v>213</v>
      </c>
      <c r="E2941" s="292" t="s">
        <v>214</v>
      </c>
      <c r="F2941" s="405">
        <v>29322</v>
      </c>
      <c r="G2941" s="292" t="s">
        <v>213</v>
      </c>
    </row>
    <row r="2942" spans="1:7">
      <c r="A2942" s="292" t="s">
        <v>49</v>
      </c>
      <c r="B2942" s="405">
        <v>25110</v>
      </c>
      <c r="C2942" s="292" t="s">
        <v>213</v>
      </c>
      <c r="E2942" s="292" t="s">
        <v>214</v>
      </c>
      <c r="F2942" s="405">
        <v>29323</v>
      </c>
      <c r="G2942" s="292" t="s">
        <v>213</v>
      </c>
    </row>
    <row r="2943" spans="1:7">
      <c r="A2943" s="292" t="s">
        <v>49</v>
      </c>
      <c r="B2943" s="405">
        <v>25612</v>
      </c>
      <c r="C2943" s="292" t="s">
        <v>213</v>
      </c>
      <c r="E2943" s="292" t="s">
        <v>214</v>
      </c>
      <c r="F2943" s="405">
        <v>29325</v>
      </c>
      <c r="G2943" s="292" t="s">
        <v>213</v>
      </c>
    </row>
    <row r="2944" spans="1:7">
      <c r="A2944" s="292" t="s">
        <v>49</v>
      </c>
      <c r="B2944" s="405">
        <v>26155</v>
      </c>
      <c r="C2944" s="292" t="s">
        <v>213</v>
      </c>
      <c r="E2944" s="292" t="s">
        <v>214</v>
      </c>
      <c r="F2944" s="405">
        <v>29330</v>
      </c>
      <c r="G2944" s="292" t="s">
        <v>213</v>
      </c>
    </row>
    <row r="2945" spans="1:7">
      <c r="A2945" s="292" t="s">
        <v>49</v>
      </c>
      <c r="B2945" s="405">
        <v>26591</v>
      </c>
      <c r="C2945" s="292" t="s">
        <v>213</v>
      </c>
      <c r="E2945" s="292" t="s">
        <v>214</v>
      </c>
      <c r="F2945" s="405">
        <v>29333</v>
      </c>
      <c r="G2945" s="292" t="s">
        <v>213</v>
      </c>
    </row>
    <row r="2946" spans="1:7">
      <c r="A2946" s="292" t="s">
        <v>49</v>
      </c>
      <c r="B2946" s="405">
        <v>27288</v>
      </c>
      <c r="C2946" s="292" t="s">
        <v>213</v>
      </c>
      <c r="E2946" s="292" t="s">
        <v>214</v>
      </c>
      <c r="F2946" s="405">
        <v>29340</v>
      </c>
      <c r="G2946" s="292" t="s">
        <v>213</v>
      </c>
    </row>
    <row r="2947" spans="1:7">
      <c r="A2947" s="292" t="s">
        <v>49</v>
      </c>
      <c r="B2947" s="405">
        <v>27576</v>
      </c>
      <c r="C2947" s="292" t="s">
        <v>213</v>
      </c>
      <c r="E2947" s="292" t="s">
        <v>214</v>
      </c>
      <c r="F2947" s="405">
        <v>29342</v>
      </c>
      <c r="G2947" s="292" t="s">
        <v>213</v>
      </c>
    </row>
    <row r="2948" spans="1:7">
      <c r="A2948" s="292" t="s">
        <v>49</v>
      </c>
      <c r="B2948" s="405">
        <v>27930</v>
      </c>
      <c r="C2948" s="292" t="s">
        <v>213</v>
      </c>
      <c r="E2948" s="292" t="s">
        <v>214</v>
      </c>
      <c r="F2948" s="405">
        <v>29346</v>
      </c>
      <c r="G2948" s="292" t="s">
        <v>213</v>
      </c>
    </row>
    <row r="2949" spans="1:7">
      <c r="A2949" s="292" t="s">
        <v>49</v>
      </c>
      <c r="B2949" s="405">
        <v>28151</v>
      </c>
      <c r="C2949" s="292" t="s">
        <v>213</v>
      </c>
      <c r="E2949" s="292" t="s">
        <v>214</v>
      </c>
      <c r="F2949" s="405">
        <v>29348</v>
      </c>
      <c r="G2949" s="292" t="s">
        <v>213</v>
      </c>
    </row>
    <row r="2950" spans="1:7">
      <c r="A2950" s="292" t="s">
        <v>49</v>
      </c>
      <c r="B2950" s="405">
        <v>28422</v>
      </c>
      <c r="C2950" s="292" t="s">
        <v>213</v>
      </c>
      <c r="E2950" s="292" t="s">
        <v>214</v>
      </c>
      <c r="F2950" s="405">
        <v>29349</v>
      </c>
      <c r="G2950" s="292" t="s">
        <v>213</v>
      </c>
    </row>
    <row r="2951" spans="1:7">
      <c r="A2951" s="292" t="s">
        <v>49</v>
      </c>
      <c r="B2951" s="405">
        <v>28652</v>
      </c>
      <c r="C2951" s="292" t="s">
        <v>213</v>
      </c>
      <c r="E2951" s="292" t="s">
        <v>214</v>
      </c>
      <c r="F2951" s="405">
        <v>29356</v>
      </c>
      <c r="G2951" s="292" t="s">
        <v>213</v>
      </c>
    </row>
    <row r="2952" spans="1:7">
      <c r="A2952" s="292" t="s">
        <v>49</v>
      </c>
      <c r="B2952" s="405">
        <v>28770</v>
      </c>
      <c r="C2952" s="292" t="s">
        <v>213</v>
      </c>
      <c r="E2952" s="292" t="s">
        <v>214</v>
      </c>
      <c r="F2952" s="405">
        <v>29360</v>
      </c>
      <c r="G2952" s="292" t="s">
        <v>213</v>
      </c>
    </row>
    <row r="2953" spans="1:7">
      <c r="A2953" s="292" t="s">
        <v>49</v>
      </c>
      <c r="B2953" s="405">
        <v>29349</v>
      </c>
      <c r="C2953" s="292" t="s">
        <v>213</v>
      </c>
      <c r="E2953" s="292" t="s">
        <v>214</v>
      </c>
      <c r="F2953" s="405">
        <v>29369</v>
      </c>
      <c r="G2953" s="292" t="s">
        <v>213</v>
      </c>
    </row>
    <row r="2954" spans="1:7">
      <c r="A2954" s="292" t="s">
        <v>49</v>
      </c>
      <c r="B2954" s="405">
        <v>29656</v>
      </c>
      <c r="C2954" s="292" t="s">
        <v>213</v>
      </c>
      <c r="E2954" s="292" t="s">
        <v>214</v>
      </c>
      <c r="F2954" s="405">
        <v>29376</v>
      </c>
      <c r="G2954" s="292" t="s">
        <v>213</v>
      </c>
    </row>
    <row r="2955" spans="1:7">
      <c r="A2955" s="292" t="s">
        <v>49</v>
      </c>
      <c r="B2955" s="405">
        <v>30008</v>
      </c>
      <c r="C2955" s="292" t="s">
        <v>213</v>
      </c>
      <c r="E2955" s="292" t="s">
        <v>214</v>
      </c>
      <c r="F2955" s="405">
        <v>29386</v>
      </c>
      <c r="G2955" s="292" t="s">
        <v>213</v>
      </c>
    </row>
    <row r="2956" spans="1:7">
      <c r="A2956" s="292" t="s">
        <v>49</v>
      </c>
      <c r="B2956" s="405">
        <v>30263</v>
      </c>
      <c r="C2956" s="292" t="s">
        <v>213</v>
      </c>
      <c r="E2956" s="292" t="s">
        <v>214</v>
      </c>
      <c r="F2956" s="405">
        <v>29388</v>
      </c>
      <c r="G2956" s="292" t="s">
        <v>213</v>
      </c>
    </row>
    <row r="2957" spans="1:7">
      <c r="A2957" s="292" t="s">
        <v>49</v>
      </c>
      <c r="B2957" s="405">
        <v>25139</v>
      </c>
      <c r="C2957" s="292" t="s">
        <v>213</v>
      </c>
      <c r="E2957" s="292" t="s">
        <v>214</v>
      </c>
      <c r="F2957" s="405">
        <v>29430</v>
      </c>
      <c r="G2957" s="292" t="s">
        <v>213</v>
      </c>
    </row>
    <row r="2958" spans="1:7">
      <c r="A2958" s="292" t="s">
        <v>49</v>
      </c>
      <c r="B2958" s="405">
        <v>25614</v>
      </c>
      <c r="C2958" s="292" t="s">
        <v>213</v>
      </c>
      <c r="E2958" s="292" t="s">
        <v>214</v>
      </c>
      <c r="F2958" s="405">
        <v>29433</v>
      </c>
      <c r="G2958" s="292" t="s">
        <v>213</v>
      </c>
    </row>
    <row r="2959" spans="1:7">
      <c r="A2959" s="292" t="s">
        <v>49</v>
      </c>
      <c r="B2959" s="405">
        <v>26159</v>
      </c>
      <c r="C2959" s="292" t="s">
        <v>213</v>
      </c>
      <c r="E2959" s="292" t="s">
        <v>214</v>
      </c>
      <c r="F2959" s="405">
        <v>29461</v>
      </c>
      <c r="G2959" s="292" t="s">
        <v>213</v>
      </c>
    </row>
    <row r="2960" spans="1:7">
      <c r="A2960" s="292" t="s">
        <v>49</v>
      </c>
      <c r="B2960" s="405">
        <v>26667</v>
      </c>
      <c r="C2960" s="292" t="s">
        <v>213</v>
      </c>
      <c r="E2960" s="292" t="s">
        <v>214</v>
      </c>
      <c r="F2960" s="405">
        <v>29486</v>
      </c>
      <c r="G2960" s="292" t="s">
        <v>213</v>
      </c>
    </row>
    <row r="2961" spans="1:7">
      <c r="A2961" s="292" t="s">
        <v>49</v>
      </c>
      <c r="B2961" s="405">
        <v>27289</v>
      </c>
      <c r="C2961" s="292" t="s">
        <v>213</v>
      </c>
      <c r="E2961" s="292" t="s">
        <v>214</v>
      </c>
      <c r="F2961" s="405">
        <v>29487</v>
      </c>
      <c r="G2961" s="292" t="s">
        <v>213</v>
      </c>
    </row>
    <row r="2962" spans="1:7">
      <c r="A2962" s="292" t="s">
        <v>49</v>
      </c>
      <c r="B2962" s="405">
        <v>27581</v>
      </c>
      <c r="C2962" s="292" t="s">
        <v>213</v>
      </c>
      <c r="E2962" s="292" t="s">
        <v>214</v>
      </c>
      <c r="F2962" s="405">
        <v>29488</v>
      </c>
      <c r="G2962" s="292" t="s">
        <v>213</v>
      </c>
    </row>
    <row r="2963" spans="1:7">
      <c r="A2963" s="292" t="s">
        <v>49</v>
      </c>
      <c r="B2963" s="405">
        <v>27932</v>
      </c>
      <c r="C2963" s="292" t="s">
        <v>213</v>
      </c>
      <c r="E2963" s="292" t="s">
        <v>214</v>
      </c>
      <c r="F2963" s="405">
        <v>29493</v>
      </c>
      <c r="G2963" s="292" t="s">
        <v>213</v>
      </c>
    </row>
    <row r="2964" spans="1:7">
      <c r="A2964" s="292" t="s">
        <v>49</v>
      </c>
      <c r="B2964" s="405">
        <v>28152</v>
      </c>
      <c r="C2964" s="292" t="s">
        <v>213</v>
      </c>
      <c r="E2964" s="292" t="s">
        <v>214</v>
      </c>
      <c r="F2964" s="405">
        <v>29511</v>
      </c>
      <c r="G2964" s="292" t="s">
        <v>213</v>
      </c>
    </row>
    <row r="2965" spans="1:7">
      <c r="A2965" s="292" t="s">
        <v>49</v>
      </c>
      <c r="B2965" s="405">
        <v>28425</v>
      </c>
      <c r="C2965" s="292" t="s">
        <v>213</v>
      </c>
      <c r="E2965" s="292" t="s">
        <v>214</v>
      </c>
      <c r="F2965" s="405">
        <v>29519</v>
      </c>
      <c r="G2965" s="292" t="s">
        <v>213</v>
      </c>
    </row>
    <row r="2966" spans="1:7">
      <c r="A2966" s="292" t="s">
        <v>49</v>
      </c>
      <c r="B2966" s="405">
        <v>28655</v>
      </c>
      <c r="C2966" s="292" t="s">
        <v>213</v>
      </c>
      <c r="E2966" s="292" t="s">
        <v>214</v>
      </c>
      <c r="F2966" s="405">
        <v>29520</v>
      </c>
      <c r="G2966" s="292" t="s">
        <v>213</v>
      </c>
    </row>
    <row r="2967" spans="1:7">
      <c r="A2967" s="292" t="s">
        <v>49</v>
      </c>
      <c r="B2967" s="405">
        <v>28778</v>
      </c>
      <c r="C2967" s="292" t="s">
        <v>213</v>
      </c>
      <c r="E2967" s="292" t="s">
        <v>214</v>
      </c>
      <c r="F2967" s="405">
        <v>29527</v>
      </c>
      <c r="G2967" s="292" t="s">
        <v>213</v>
      </c>
    </row>
    <row r="2968" spans="1:7">
      <c r="A2968" s="292" t="s">
        <v>49</v>
      </c>
      <c r="B2968" s="405">
        <v>29356</v>
      </c>
      <c r="C2968" s="292" t="s">
        <v>213</v>
      </c>
      <c r="E2968" s="292" t="s">
        <v>214</v>
      </c>
      <c r="F2968" s="405">
        <v>29532</v>
      </c>
      <c r="G2968" s="292" t="s">
        <v>213</v>
      </c>
    </row>
    <row r="2969" spans="1:7">
      <c r="A2969" s="292" t="s">
        <v>49</v>
      </c>
      <c r="B2969" s="405">
        <v>29657</v>
      </c>
      <c r="C2969" s="292" t="s">
        <v>213</v>
      </c>
      <c r="E2969" s="292" t="s">
        <v>214</v>
      </c>
      <c r="F2969" s="405">
        <v>29536</v>
      </c>
      <c r="G2969" s="292" t="s">
        <v>213</v>
      </c>
    </row>
    <row r="2970" spans="1:7">
      <c r="A2970" s="292" t="s">
        <v>49</v>
      </c>
      <c r="B2970" s="405">
        <v>30011</v>
      </c>
      <c r="C2970" s="292" t="s">
        <v>213</v>
      </c>
      <c r="E2970" s="292" t="s">
        <v>214</v>
      </c>
      <c r="F2970" s="405">
        <v>29541</v>
      </c>
      <c r="G2970" s="292" t="s">
        <v>213</v>
      </c>
    </row>
    <row r="2971" spans="1:7">
      <c r="A2971" s="292" t="s">
        <v>49</v>
      </c>
      <c r="B2971" s="405">
        <v>30264</v>
      </c>
      <c r="C2971" s="292" t="s">
        <v>213</v>
      </c>
      <c r="E2971" s="292" t="s">
        <v>214</v>
      </c>
      <c r="F2971" s="405">
        <v>29550</v>
      </c>
      <c r="G2971" s="292" t="s">
        <v>213</v>
      </c>
    </row>
    <row r="2972" spans="1:7">
      <c r="A2972" s="292" t="s">
        <v>49</v>
      </c>
      <c r="B2972" s="405">
        <v>25143</v>
      </c>
      <c r="C2972" s="292" t="s">
        <v>213</v>
      </c>
      <c r="E2972" s="292" t="s">
        <v>214</v>
      </c>
      <c r="F2972" s="405">
        <v>29560</v>
      </c>
      <c r="G2972" s="292" t="s">
        <v>213</v>
      </c>
    </row>
    <row r="2973" spans="1:7">
      <c r="A2973" s="292" t="s">
        <v>49</v>
      </c>
      <c r="B2973" s="405">
        <v>25624</v>
      </c>
      <c r="C2973" s="292" t="s">
        <v>213</v>
      </c>
      <c r="E2973" s="292" t="s">
        <v>214</v>
      </c>
      <c r="F2973" s="405">
        <v>29566</v>
      </c>
      <c r="G2973" s="292" t="s">
        <v>213</v>
      </c>
    </row>
    <row r="2974" spans="1:7">
      <c r="A2974" s="292" t="s">
        <v>49</v>
      </c>
      <c r="B2974" s="405">
        <v>26164</v>
      </c>
      <c r="C2974" s="292" t="s">
        <v>213</v>
      </c>
      <c r="E2974" s="292" t="s">
        <v>214</v>
      </c>
      <c r="F2974" s="405">
        <v>29568</v>
      </c>
      <c r="G2974" s="292" t="s">
        <v>213</v>
      </c>
    </row>
    <row r="2975" spans="1:7">
      <c r="A2975" s="292" t="s">
        <v>49</v>
      </c>
      <c r="B2975" s="405">
        <v>26719</v>
      </c>
      <c r="C2975" s="292" t="s">
        <v>213</v>
      </c>
      <c r="E2975" s="292" t="s">
        <v>214</v>
      </c>
      <c r="F2975" s="405">
        <v>29569</v>
      </c>
      <c r="G2975" s="292" t="s">
        <v>213</v>
      </c>
    </row>
    <row r="2976" spans="1:7">
      <c r="A2976" s="292" t="s">
        <v>49</v>
      </c>
      <c r="B2976" s="405">
        <v>27292</v>
      </c>
      <c r="C2976" s="292" t="s">
        <v>213</v>
      </c>
      <c r="E2976" s="292" t="s">
        <v>214</v>
      </c>
      <c r="F2976" s="405">
        <v>29571</v>
      </c>
      <c r="G2976" s="292" t="s">
        <v>213</v>
      </c>
    </row>
    <row r="2977" spans="1:7">
      <c r="A2977" s="292" t="s">
        <v>49</v>
      </c>
      <c r="B2977" s="405">
        <v>27584</v>
      </c>
      <c r="C2977" s="292" t="s">
        <v>213</v>
      </c>
      <c r="E2977" s="292" t="s">
        <v>214</v>
      </c>
      <c r="F2977" s="405">
        <v>29576</v>
      </c>
      <c r="G2977" s="292" t="s">
        <v>213</v>
      </c>
    </row>
    <row r="2978" spans="1:7">
      <c r="A2978" s="292" t="s">
        <v>49</v>
      </c>
      <c r="B2978" s="405">
        <v>27939</v>
      </c>
      <c r="C2978" s="292" t="s">
        <v>213</v>
      </c>
      <c r="E2978" s="292" t="s">
        <v>214</v>
      </c>
      <c r="F2978" s="405">
        <v>29585</v>
      </c>
      <c r="G2978" s="292" t="s">
        <v>213</v>
      </c>
    </row>
    <row r="2979" spans="1:7">
      <c r="A2979" s="292" t="s">
        <v>49</v>
      </c>
      <c r="B2979" s="405">
        <v>28160</v>
      </c>
      <c r="C2979" s="292" t="s">
        <v>213</v>
      </c>
      <c r="E2979" s="292" t="s">
        <v>214</v>
      </c>
      <c r="F2979" s="405">
        <v>29588</v>
      </c>
      <c r="G2979" s="292" t="s">
        <v>213</v>
      </c>
    </row>
    <row r="2980" spans="1:7">
      <c r="A2980" s="292" t="s">
        <v>49</v>
      </c>
      <c r="B2980" s="405">
        <v>28443</v>
      </c>
      <c r="C2980" s="292" t="s">
        <v>213</v>
      </c>
      <c r="E2980" s="292" t="s">
        <v>214</v>
      </c>
      <c r="F2980" s="405">
        <v>29591</v>
      </c>
      <c r="G2980" s="292" t="s">
        <v>213</v>
      </c>
    </row>
    <row r="2981" spans="1:7">
      <c r="A2981" s="292" t="s">
        <v>49</v>
      </c>
      <c r="B2981" s="405">
        <v>28656</v>
      </c>
      <c r="C2981" s="292" t="s">
        <v>213</v>
      </c>
      <c r="E2981" s="292" t="s">
        <v>214</v>
      </c>
      <c r="F2981" s="405">
        <v>29594</v>
      </c>
      <c r="G2981" s="292" t="s">
        <v>213</v>
      </c>
    </row>
    <row r="2982" spans="1:7">
      <c r="A2982" s="292" t="s">
        <v>49</v>
      </c>
      <c r="B2982" s="405">
        <v>28779</v>
      </c>
      <c r="C2982" s="292" t="s">
        <v>213</v>
      </c>
      <c r="E2982" s="292" t="s">
        <v>214</v>
      </c>
      <c r="F2982" s="405">
        <v>29627</v>
      </c>
      <c r="G2982" s="292" t="s">
        <v>213</v>
      </c>
    </row>
    <row r="2983" spans="1:7">
      <c r="A2983" s="292" t="s">
        <v>49</v>
      </c>
      <c r="B2983" s="405">
        <v>29360</v>
      </c>
      <c r="C2983" s="292" t="s">
        <v>213</v>
      </c>
      <c r="E2983" s="292" t="s">
        <v>214</v>
      </c>
      <c r="F2983" s="405">
        <v>29630</v>
      </c>
      <c r="G2983" s="292" t="s">
        <v>213</v>
      </c>
    </row>
    <row r="2984" spans="1:7">
      <c r="A2984" s="292" t="s">
        <v>49</v>
      </c>
      <c r="B2984" s="405">
        <v>29665</v>
      </c>
      <c r="C2984" s="292" t="s">
        <v>213</v>
      </c>
      <c r="E2984" s="292" t="s">
        <v>214</v>
      </c>
      <c r="F2984" s="405">
        <v>29641</v>
      </c>
      <c r="G2984" s="292" t="s">
        <v>213</v>
      </c>
    </row>
    <row r="2985" spans="1:7">
      <c r="A2985" s="292" t="s">
        <v>49</v>
      </c>
      <c r="B2985" s="405">
        <v>30014</v>
      </c>
      <c r="C2985" s="292" t="s">
        <v>213</v>
      </c>
      <c r="E2985" s="292" t="s">
        <v>214</v>
      </c>
      <c r="F2985" s="405">
        <v>29643</v>
      </c>
      <c r="G2985" s="292" t="s">
        <v>213</v>
      </c>
    </row>
    <row r="2986" spans="1:7">
      <c r="A2986" s="292" t="s">
        <v>49</v>
      </c>
      <c r="B2986" s="405">
        <v>30271</v>
      </c>
      <c r="C2986" s="292" t="s">
        <v>213</v>
      </c>
      <c r="E2986" s="292" t="s">
        <v>214</v>
      </c>
      <c r="F2986" s="405">
        <v>29644</v>
      </c>
      <c r="G2986" s="292" t="s">
        <v>213</v>
      </c>
    </row>
    <row r="2987" spans="1:7">
      <c r="A2987" s="292" t="s">
        <v>49</v>
      </c>
      <c r="B2987" s="405">
        <v>25156</v>
      </c>
      <c r="C2987" s="292" t="s">
        <v>213</v>
      </c>
      <c r="E2987" s="292" t="s">
        <v>214</v>
      </c>
      <c r="F2987" s="405">
        <v>29653</v>
      </c>
      <c r="G2987" s="292" t="s">
        <v>213</v>
      </c>
    </row>
    <row r="2988" spans="1:7">
      <c r="A2988" s="292" t="s">
        <v>49</v>
      </c>
      <c r="B2988" s="405">
        <v>25628</v>
      </c>
      <c r="C2988" s="292" t="s">
        <v>213</v>
      </c>
      <c r="E2988" s="292" t="s">
        <v>214</v>
      </c>
      <c r="F2988" s="405">
        <v>29654</v>
      </c>
      <c r="G2988" s="292" t="s">
        <v>213</v>
      </c>
    </row>
    <row r="2989" spans="1:7">
      <c r="A2989" s="292" t="s">
        <v>49</v>
      </c>
      <c r="B2989" s="405">
        <v>26181</v>
      </c>
      <c r="C2989" s="292" t="s">
        <v>213</v>
      </c>
      <c r="E2989" s="292" t="s">
        <v>214</v>
      </c>
      <c r="F2989" s="405">
        <v>29656</v>
      </c>
      <c r="G2989" s="292" t="s">
        <v>213</v>
      </c>
    </row>
    <row r="2990" spans="1:7">
      <c r="A2990" s="292" t="s">
        <v>49</v>
      </c>
      <c r="B2990" s="405">
        <v>26726</v>
      </c>
      <c r="C2990" s="292" t="s">
        <v>213</v>
      </c>
      <c r="E2990" s="292" t="s">
        <v>214</v>
      </c>
      <c r="F2990" s="405">
        <v>29657</v>
      </c>
      <c r="G2990" s="292" t="s">
        <v>213</v>
      </c>
    </row>
    <row r="2991" spans="1:7">
      <c r="A2991" s="292" t="s">
        <v>49</v>
      </c>
      <c r="B2991" s="405">
        <v>27293</v>
      </c>
      <c r="C2991" s="292" t="s">
        <v>213</v>
      </c>
      <c r="E2991" s="292" t="s">
        <v>214</v>
      </c>
      <c r="F2991" s="405">
        <v>29665</v>
      </c>
      <c r="G2991" s="292" t="s">
        <v>213</v>
      </c>
    </row>
    <row r="2992" spans="1:7">
      <c r="A2992" s="292" t="s">
        <v>49</v>
      </c>
      <c r="B2992" s="405">
        <v>27586</v>
      </c>
      <c r="C2992" s="292" t="s">
        <v>213</v>
      </c>
      <c r="E2992" s="292" t="s">
        <v>214</v>
      </c>
      <c r="F2992" s="405">
        <v>29667</v>
      </c>
      <c r="G2992" s="292" t="s">
        <v>213</v>
      </c>
    </row>
    <row r="2993" spans="1:7">
      <c r="A2993" s="292" t="s">
        <v>49</v>
      </c>
      <c r="B2993" s="405">
        <v>27941</v>
      </c>
      <c r="C2993" s="292" t="s">
        <v>213</v>
      </c>
      <c r="E2993" s="292" t="s">
        <v>214</v>
      </c>
      <c r="F2993" s="405">
        <v>29669</v>
      </c>
      <c r="G2993" s="292" t="s">
        <v>213</v>
      </c>
    </row>
    <row r="2994" spans="1:7">
      <c r="A2994" s="292" t="s">
        <v>49</v>
      </c>
      <c r="B2994" s="405">
        <v>28164</v>
      </c>
      <c r="C2994" s="292" t="s">
        <v>213</v>
      </c>
      <c r="E2994" s="292" t="s">
        <v>214</v>
      </c>
      <c r="F2994" s="405">
        <v>29670</v>
      </c>
      <c r="G2994" s="292" t="s">
        <v>213</v>
      </c>
    </row>
    <row r="2995" spans="1:7">
      <c r="A2995" s="292" t="s">
        <v>49</v>
      </c>
      <c r="B2995" s="405">
        <v>28445</v>
      </c>
      <c r="C2995" s="292" t="s">
        <v>213</v>
      </c>
      <c r="E2995" s="292" t="s">
        <v>214</v>
      </c>
      <c r="F2995" s="405">
        <v>29672</v>
      </c>
      <c r="G2995" s="292" t="s">
        <v>213</v>
      </c>
    </row>
    <row r="2996" spans="1:7">
      <c r="A2996" s="292" t="s">
        <v>49</v>
      </c>
      <c r="B2996" s="405">
        <v>28659</v>
      </c>
      <c r="C2996" s="292" t="s">
        <v>213</v>
      </c>
      <c r="E2996" s="292" t="s">
        <v>214</v>
      </c>
      <c r="F2996" s="405">
        <v>29677</v>
      </c>
      <c r="G2996" s="292" t="s">
        <v>213</v>
      </c>
    </row>
    <row r="2997" spans="1:7">
      <c r="A2997" s="292" t="s">
        <v>49</v>
      </c>
      <c r="B2997" s="405">
        <v>28786</v>
      </c>
      <c r="C2997" s="292" t="s">
        <v>213</v>
      </c>
      <c r="E2997" s="292" t="s">
        <v>214</v>
      </c>
      <c r="F2997" s="405">
        <v>29678</v>
      </c>
      <c r="G2997" s="292" t="s">
        <v>213</v>
      </c>
    </row>
    <row r="2998" spans="1:7">
      <c r="A2998" s="292" t="s">
        <v>49</v>
      </c>
      <c r="B2998" s="405">
        <v>29369</v>
      </c>
      <c r="C2998" s="292" t="s">
        <v>213</v>
      </c>
      <c r="E2998" s="292" t="s">
        <v>214</v>
      </c>
      <c r="F2998" s="405">
        <v>29682</v>
      </c>
      <c r="G2998" s="292" t="s">
        <v>213</v>
      </c>
    </row>
    <row r="2999" spans="1:7">
      <c r="A2999" s="292" t="s">
        <v>49</v>
      </c>
      <c r="B2999" s="405">
        <v>29667</v>
      </c>
      <c r="C2999" s="292" t="s">
        <v>213</v>
      </c>
      <c r="E2999" s="292" t="s">
        <v>214</v>
      </c>
      <c r="F2999" s="405">
        <v>29688</v>
      </c>
      <c r="G2999" s="292" t="s">
        <v>213</v>
      </c>
    </row>
    <row r="3000" spans="1:7">
      <c r="A3000" s="292" t="s">
        <v>49</v>
      </c>
      <c r="B3000" s="405">
        <v>30016</v>
      </c>
      <c r="C3000" s="292" t="s">
        <v>213</v>
      </c>
      <c r="E3000" s="292" t="s">
        <v>214</v>
      </c>
      <c r="F3000" s="405">
        <v>29689</v>
      </c>
      <c r="G3000" s="292" t="s">
        <v>213</v>
      </c>
    </row>
    <row r="3001" spans="1:7">
      <c r="A3001" s="292" t="s">
        <v>49</v>
      </c>
      <c r="B3001" s="405">
        <v>30272</v>
      </c>
      <c r="C3001" s="292" t="s">
        <v>213</v>
      </c>
      <c r="E3001" s="292" t="s">
        <v>214</v>
      </c>
      <c r="F3001" s="405">
        <v>29690</v>
      </c>
      <c r="G3001" s="292" t="s">
        <v>213</v>
      </c>
    </row>
    <row r="3002" spans="1:7">
      <c r="A3002" s="292" t="s">
        <v>49</v>
      </c>
      <c r="B3002" s="405">
        <v>25159</v>
      </c>
      <c r="C3002" s="292" t="s">
        <v>213</v>
      </c>
      <c r="E3002" s="292" t="s">
        <v>214</v>
      </c>
      <c r="F3002" s="405">
        <v>29691</v>
      </c>
      <c r="G3002" s="292" t="s">
        <v>213</v>
      </c>
    </row>
    <row r="3003" spans="1:7">
      <c r="A3003" s="292" t="s">
        <v>49</v>
      </c>
      <c r="B3003" s="405">
        <v>25630</v>
      </c>
      <c r="C3003" s="292" t="s">
        <v>213</v>
      </c>
      <c r="E3003" s="292" t="s">
        <v>214</v>
      </c>
      <c r="F3003" s="405">
        <v>29693</v>
      </c>
      <c r="G3003" s="292" t="s">
        <v>213</v>
      </c>
    </row>
    <row r="3004" spans="1:7">
      <c r="A3004" s="292" t="s">
        <v>49</v>
      </c>
      <c r="B3004" s="405">
        <v>26187</v>
      </c>
      <c r="C3004" s="292" t="s">
        <v>213</v>
      </c>
      <c r="E3004" s="292" t="s">
        <v>214</v>
      </c>
      <c r="F3004" s="405">
        <v>29695</v>
      </c>
      <c r="G3004" s="292" t="s">
        <v>213</v>
      </c>
    </row>
    <row r="3005" spans="1:7">
      <c r="A3005" s="292" t="s">
        <v>49</v>
      </c>
      <c r="B3005" s="405">
        <v>26750</v>
      </c>
      <c r="C3005" s="292" t="s">
        <v>213</v>
      </c>
      <c r="E3005" s="292" t="s">
        <v>214</v>
      </c>
      <c r="F3005" s="405">
        <v>29697</v>
      </c>
      <c r="G3005" s="292" t="s">
        <v>213</v>
      </c>
    </row>
    <row r="3006" spans="1:7">
      <c r="A3006" s="292" t="s">
        <v>49</v>
      </c>
      <c r="B3006" s="405">
        <v>27294</v>
      </c>
      <c r="C3006" s="292" t="s">
        <v>213</v>
      </c>
      <c r="E3006" s="292" t="s">
        <v>214</v>
      </c>
      <c r="F3006" s="405">
        <v>29702</v>
      </c>
      <c r="G3006" s="292" t="s">
        <v>213</v>
      </c>
    </row>
    <row r="3007" spans="1:7">
      <c r="A3007" s="292" t="s">
        <v>49</v>
      </c>
      <c r="B3007" s="405">
        <v>27591</v>
      </c>
      <c r="C3007" s="292" t="s">
        <v>213</v>
      </c>
      <c r="E3007" s="292" t="s">
        <v>214</v>
      </c>
      <c r="F3007" s="405">
        <v>29704</v>
      </c>
      <c r="G3007" s="292" t="s">
        <v>213</v>
      </c>
    </row>
    <row r="3008" spans="1:7">
      <c r="A3008" s="292" t="s">
        <v>49</v>
      </c>
      <c r="B3008" s="405">
        <v>27944</v>
      </c>
      <c r="C3008" s="292" t="s">
        <v>213</v>
      </c>
      <c r="E3008" s="292" t="s">
        <v>214</v>
      </c>
      <c r="F3008" s="405">
        <v>29710</v>
      </c>
      <c r="G3008" s="292" t="s">
        <v>213</v>
      </c>
    </row>
    <row r="3009" spans="1:7">
      <c r="A3009" s="292" t="s">
        <v>49</v>
      </c>
      <c r="B3009" s="405">
        <v>28166</v>
      </c>
      <c r="C3009" s="292" t="s">
        <v>213</v>
      </c>
      <c r="E3009" s="292" t="s">
        <v>214</v>
      </c>
      <c r="F3009" s="405">
        <v>29714</v>
      </c>
      <c r="G3009" s="292" t="s">
        <v>213</v>
      </c>
    </row>
    <row r="3010" spans="1:7">
      <c r="A3010" s="292" t="s">
        <v>49</v>
      </c>
      <c r="B3010" s="405">
        <v>28451</v>
      </c>
      <c r="C3010" s="292" t="s">
        <v>213</v>
      </c>
      <c r="E3010" s="292" t="s">
        <v>214</v>
      </c>
      <c r="F3010" s="405">
        <v>29720</v>
      </c>
      <c r="G3010" s="292" t="s">
        <v>213</v>
      </c>
    </row>
    <row r="3011" spans="1:7">
      <c r="A3011" s="292" t="s">
        <v>49</v>
      </c>
      <c r="B3011" s="405">
        <v>28661</v>
      </c>
      <c r="C3011" s="292" t="s">
        <v>213</v>
      </c>
      <c r="E3011" s="292" t="s">
        <v>214</v>
      </c>
      <c r="F3011" s="405">
        <v>29721</v>
      </c>
      <c r="G3011" s="292" t="s">
        <v>213</v>
      </c>
    </row>
    <row r="3012" spans="1:7">
      <c r="A3012" s="292" t="s">
        <v>49</v>
      </c>
      <c r="B3012" s="405">
        <v>28787</v>
      </c>
      <c r="C3012" s="292" t="s">
        <v>213</v>
      </c>
      <c r="E3012" s="292" t="s">
        <v>214</v>
      </c>
      <c r="F3012" s="405">
        <v>29744</v>
      </c>
      <c r="G3012" s="292" t="s">
        <v>213</v>
      </c>
    </row>
    <row r="3013" spans="1:7">
      <c r="A3013" s="292" t="s">
        <v>49</v>
      </c>
      <c r="B3013" s="405">
        <v>29376</v>
      </c>
      <c r="C3013" s="292" t="s">
        <v>213</v>
      </c>
      <c r="E3013" s="292" t="s">
        <v>214</v>
      </c>
      <c r="F3013" s="405">
        <v>29745</v>
      </c>
      <c r="G3013" s="292" t="s">
        <v>213</v>
      </c>
    </row>
    <row r="3014" spans="1:7">
      <c r="A3014" s="292" t="s">
        <v>49</v>
      </c>
      <c r="B3014" s="405">
        <v>29669</v>
      </c>
      <c r="C3014" s="292" t="s">
        <v>213</v>
      </c>
      <c r="E3014" s="292" t="s">
        <v>214</v>
      </c>
      <c r="F3014" s="405">
        <v>29805</v>
      </c>
      <c r="G3014" s="292" t="s">
        <v>213</v>
      </c>
    </row>
    <row r="3015" spans="1:7">
      <c r="A3015" s="292" t="s">
        <v>49</v>
      </c>
      <c r="B3015" s="405">
        <v>30025</v>
      </c>
      <c r="C3015" s="292" t="s">
        <v>213</v>
      </c>
      <c r="E3015" s="292" t="s">
        <v>214</v>
      </c>
      <c r="F3015" s="405">
        <v>29809</v>
      </c>
      <c r="G3015" s="292" t="s">
        <v>213</v>
      </c>
    </row>
    <row r="3016" spans="1:7">
      <c r="A3016" s="292" t="s">
        <v>49</v>
      </c>
      <c r="B3016" s="405">
        <v>30273</v>
      </c>
      <c r="C3016" s="292" t="s">
        <v>213</v>
      </c>
      <c r="E3016" s="292" t="s">
        <v>214</v>
      </c>
      <c r="F3016" s="405">
        <v>29826</v>
      </c>
      <c r="G3016" s="292" t="s">
        <v>213</v>
      </c>
    </row>
    <row r="3017" spans="1:7">
      <c r="A3017" s="292" t="s">
        <v>49</v>
      </c>
      <c r="B3017" s="405">
        <v>25162</v>
      </c>
      <c r="C3017" s="292" t="s">
        <v>213</v>
      </c>
      <c r="E3017" s="292" t="s">
        <v>214</v>
      </c>
      <c r="F3017" s="405">
        <v>29829</v>
      </c>
      <c r="G3017" s="292" t="s">
        <v>213</v>
      </c>
    </row>
    <row r="3018" spans="1:7">
      <c r="A3018" s="292" t="s">
        <v>49</v>
      </c>
      <c r="B3018" s="405">
        <v>25639</v>
      </c>
      <c r="C3018" s="292" t="s">
        <v>213</v>
      </c>
      <c r="E3018" s="292" t="s">
        <v>214</v>
      </c>
      <c r="F3018" s="405">
        <v>29839</v>
      </c>
      <c r="G3018" s="292" t="s">
        <v>213</v>
      </c>
    </row>
    <row r="3019" spans="1:7">
      <c r="A3019" s="292" t="s">
        <v>49</v>
      </c>
      <c r="B3019" s="405">
        <v>26201</v>
      </c>
      <c r="C3019" s="292" t="s">
        <v>213</v>
      </c>
      <c r="E3019" s="292" t="s">
        <v>214</v>
      </c>
      <c r="F3019" s="405">
        <v>29840</v>
      </c>
      <c r="G3019" s="292" t="s">
        <v>213</v>
      </c>
    </row>
    <row r="3020" spans="1:7">
      <c r="A3020" s="292" t="s">
        <v>49</v>
      </c>
      <c r="B3020" s="405">
        <v>26753</v>
      </c>
      <c r="C3020" s="292" t="s">
        <v>213</v>
      </c>
      <c r="E3020" s="292" t="s">
        <v>214</v>
      </c>
      <c r="F3020" s="405">
        <v>29846</v>
      </c>
      <c r="G3020" s="292" t="s">
        <v>213</v>
      </c>
    </row>
    <row r="3021" spans="1:7">
      <c r="A3021" s="292" t="s">
        <v>49</v>
      </c>
      <c r="B3021" s="405">
        <v>27295</v>
      </c>
      <c r="C3021" s="292" t="s">
        <v>213</v>
      </c>
      <c r="E3021" s="292" t="s">
        <v>214</v>
      </c>
      <c r="F3021" s="405">
        <v>29860</v>
      </c>
      <c r="G3021" s="292" t="s">
        <v>213</v>
      </c>
    </row>
    <row r="3022" spans="1:7">
      <c r="A3022" s="292" t="s">
        <v>49</v>
      </c>
      <c r="B3022" s="405">
        <v>27592</v>
      </c>
      <c r="C3022" s="292" t="s">
        <v>213</v>
      </c>
      <c r="E3022" s="292" t="s">
        <v>214</v>
      </c>
      <c r="F3022" s="405">
        <v>29906</v>
      </c>
      <c r="G3022" s="292" t="s">
        <v>213</v>
      </c>
    </row>
    <row r="3023" spans="1:7">
      <c r="A3023" s="292" t="s">
        <v>49</v>
      </c>
      <c r="B3023" s="405">
        <v>27947</v>
      </c>
      <c r="C3023" s="292" t="s">
        <v>213</v>
      </c>
      <c r="E3023" s="292" t="s">
        <v>214</v>
      </c>
      <c r="F3023" s="405">
        <v>29907</v>
      </c>
      <c r="G3023" s="292" t="s">
        <v>213</v>
      </c>
    </row>
    <row r="3024" spans="1:7">
      <c r="A3024" s="292" t="s">
        <v>49</v>
      </c>
      <c r="B3024" s="405">
        <v>28169</v>
      </c>
      <c r="C3024" s="292" t="s">
        <v>213</v>
      </c>
      <c r="E3024" s="292" t="s">
        <v>214</v>
      </c>
      <c r="F3024" s="405">
        <v>29920</v>
      </c>
      <c r="G3024" s="292" t="s">
        <v>213</v>
      </c>
    </row>
    <row r="3025" spans="1:7">
      <c r="A3025" s="292" t="s">
        <v>49</v>
      </c>
      <c r="B3025" s="405">
        <v>28457</v>
      </c>
      <c r="C3025" s="292" t="s">
        <v>213</v>
      </c>
      <c r="E3025" s="292" t="s">
        <v>214</v>
      </c>
      <c r="F3025" s="405">
        <v>29923</v>
      </c>
      <c r="G3025" s="292" t="s">
        <v>213</v>
      </c>
    </row>
    <row r="3026" spans="1:7">
      <c r="A3026" s="292" t="s">
        <v>49</v>
      </c>
      <c r="B3026" s="405">
        <v>28666</v>
      </c>
      <c r="C3026" s="292" t="s">
        <v>213</v>
      </c>
      <c r="E3026" s="292" t="s">
        <v>214</v>
      </c>
      <c r="F3026" s="405">
        <v>29927</v>
      </c>
      <c r="G3026" s="292" t="s">
        <v>213</v>
      </c>
    </row>
    <row r="3027" spans="1:7">
      <c r="A3027" s="292" t="s">
        <v>49</v>
      </c>
      <c r="B3027" s="405">
        <v>28788</v>
      </c>
      <c r="C3027" s="292" t="s">
        <v>213</v>
      </c>
      <c r="E3027" s="292" t="s">
        <v>214</v>
      </c>
      <c r="F3027" s="405">
        <v>29931</v>
      </c>
      <c r="G3027" s="292" t="s">
        <v>213</v>
      </c>
    </row>
    <row r="3028" spans="1:7">
      <c r="A3028" s="292" t="s">
        <v>49</v>
      </c>
      <c r="B3028" s="405">
        <v>29386</v>
      </c>
      <c r="C3028" s="292" t="s">
        <v>213</v>
      </c>
      <c r="E3028" s="292" t="s">
        <v>214</v>
      </c>
      <c r="F3028" s="405">
        <v>29933</v>
      </c>
      <c r="G3028" s="292" t="s">
        <v>213</v>
      </c>
    </row>
    <row r="3029" spans="1:7">
      <c r="A3029" s="292" t="s">
        <v>49</v>
      </c>
      <c r="B3029" s="405">
        <v>29670</v>
      </c>
      <c r="C3029" s="292" t="s">
        <v>213</v>
      </c>
      <c r="E3029" s="292" t="s">
        <v>214</v>
      </c>
      <c r="F3029" s="405">
        <v>29935</v>
      </c>
      <c r="G3029" s="292" t="s">
        <v>213</v>
      </c>
    </row>
    <row r="3030" spans="1:7">
      <c r="A3030" s="292" t="s">
        <v>49</v>
      </c>
      <c r="B3030" s="405">
        <v>30028</v>
      </c>
      <c r="C3030" s="292" t="s">
        <v>213</v>
      </c>
      <c r="E3030" s="292" t="s">
        <v>214</v>
      </c>
      <c r="F3030" s="405">
        <v>30008</v>
      </c>
      <c r="G3030" s="292" t="s">
        <v>213</v>
      </c>
    </row>
    <row r="3031" spans="1:7">
      <c r="A3031" s="292" t="s">
        <v>49</v>
      </c>
      <c r="B3031" s="405">
        <v>30275</v>
      </c>
      <c r="C3031" s="292" t="s">
        <v>213</v>
      </c>
      <c r="E3031" s="292" t="s">
        <v>214</v>
      </c>
      <c r="F3031" s="405">
        <v>30011</v>
      </c>
      <c r="G3031" s="292" t="s">
        <v>213</v>
      </c>
    </row>
    <row r="3032" spans="1:7">
      <c r="A3032" s="292" t="s">
        <v>49</v>
      </c>
      <c r="B3032" s="405">
        <v>25165</v>
      </c>
      <c r="C3032" s="292" t="s">
        <v>213</v>
      </c>
      <c r="E3032" s="292" t="s">
        <v>214</v>
      </c>
      <c r="F3032" s="405">
        <v>30014</v>
      </c>
      <c r="G3032" s="292" t="s">
        <v>213</v>
      </c>
    </row>
    <row r="3033" spans="1:7">
      <c r="A3033" s="292" t="s">
        <v>49</v>
      </c>
      <c r="B3033" s="405">
        <v>25652</v>
      </c>
      <c r="C3033" s="292" t="s">
        <v>213</v>
      </c>
      <c r="E3033" s="292" t="s">
        <v>214</v>
      </c>
      <c r="F3033" s="405">
        <v>30016</v>
      </c>
      <c r="G3033" s="292" t="s">
        <v>213</v>
      </c>
    </row>
    <row r="3034" spans="1:7">
      <c r="A3034" s="292" t="s">
        <v>49</v>
      </c>
      <c r="B3034" s="405">
        <v>26241</v>
      </c>
      <c r="C3034" s="292" t="s">
        <v>213</v>
      </c>
      <c r="E3034" s="292" t="s">
        <v>214</v>
      </c>
      <c r="F3034" s="405">
        <v>30025</v>
      </c>
      <c r="G3034" s="292" t="s">
        <v>213</v>
      </c>
    </row>
    <row r="3035" spans="1:7">
      <c r="A3035" s="292" t="s">
        <v>49</v>
      </c>
      <c r="B3035" s="405">
        <v>26767</v>
      </c>
      <c r="C3035" s="292" t="s">
        <v>213</v>
      </c>
      <c r="E3035" s="292" t="s">
        <v>214</v>
      </c>
      <c r="F3035" s="405">
        <v>30028</v>
      </c>
      <c r="G3035" s="292" t="s">
        <v>213</v>
      </c>
    </row>
    <row r="3036" spans="1:7">
      <c r="A3036" s="292" t="s">
        <v>49</v>
      </c>
      <c r="B3036" s="405">
        <v>27298</v>
      </c>
      <c r="C3036" s="292" t="s">
        <v>213</v>
      </c>
      <c r="E3036" s="292" t="s">
        <v>214</v>
      </c>
      <c r="F3036" s="405">
        <v>30052</v>
      </c>
      <c r="G3036" s="292" t="s">
        <v>213</v>
      </c>
    </row>
    <row r="3037" spans="1:7">
      <c r="A3037" s="292" t="s">
        <v>49</v>
      </c>
      <c r="B3037" s="405">
        <v>27593</v>
      </c>
      <c r="C3037" s="292" t="s">
        <v>213</v>
      </c>
      <c r="E3037" s="292" t="s">
        <v>214</v>
      </c>
      <c r="F3037" s="405">
        <v>30088</v>
      </c>
      <c r="G3037" s="292" t="s">
        <v>213</v>
      </c>
    </row>
    <row r="3038" spans="1:7">
      <c r="A3038" s="292" t="s">
        <v>49</v>
      </c>
      <c r="B3038" s="405">
        <v>27948</v>
      </c>
      <c r="C3038" s="292" t="s">
        <v>213</v>
      </c>
      <c r="E3038" s="292" t="s">
        <v>214</v>
      </c>
      <c r="F3038" s="405">
        <v>30094</v>
      </c>
      <c r="G3038" s="292" t="s">
        <v>213</v>
      </c>
    </row>
    <row r="3039" spans="1:7">
      <c r="A3039" s="292" t="s">
        <v>49</v>
      </c>
      <c r="B3039" s="405">
        <v>28174</v>
      </c>
      <c r="C3039" s="292" t="s">
        <v>213</v>
      </c>
      <c r="E3039" s="292" t="s">
        <v>214</v>
      </c>
      <c r="F3039" s="405">
        <v>30107</v>
      </c>
      <c r="G3039" s="292" t="s">
        <v>213</v>
      </c>
    </row>
    <row r="3040" spans="1:7">
      <c r="A3040" s="292" t="s">
        <v>49</v>
      </c>
      <c r="B3040" s="405">
        <v>28460</v>
      </c>
      <c r="C3040" s="292" t="s">
        <v>213</v>
      </c>
      <c r="E3040" s="292" t="s">
        <v>214</v>
      </c>
      <c r="F3040" s="405">
        <v>30110</v>
      </c>
      <c r="G3040" s="292" t="s">
        <v>213</v>
      </c>
    </row>
    <row r="3041" spans="1:7">
      <c r="A3041" s="292" t="s">
        <v>49</v>
      </c>
      <c r="B3041" s="405">
        <v>28668</v>
      </c>
      <c r="C3041" s="292" t="s">
        <v>213</v>
      </c>
      <c r="E3041" s="292" t="s">
        <v>214</v>
      </c>
      <c r="F3041" s="405">
        <v>30114</v>
      </c>
      <c r="G3041" s="292" t="s">
        <v>213</v>
      </c>
    </row>
    <row r="3042" spans="1:7">
      <c r="A3042" s="292" t="s">
        <v>49</v>
      </c>
      <c r="B3042" s="405">
        <v>28792</v>
      </c>
      <c r="C3042" s="292" t="s">
        <v>213</v>
      </c>
      <c r="E3042" s="292" t="s">
        <v>214</v>
      </c>
      <c r="F3042" s="405">
        <v>30116</v>
      </c>
      <c r="G3042" s="292" t="s">
        <v>213</v>
      </c>
    </row>
    <row r="3043" spans="1:7">
      <c r="A3043" s="292" t="s">
        <v>49</v>
      </c>
      <c r="B3043" s="405">
        <v>29388</v>
      </c>
      <c r="C3043" s="292" t="s">
        <v>213</v>
      </c>
      <c r="E3043" s="292" t="s">
        <v>214</v>
      </c>
      <c r="F3043" s="405">
        <v>30117</v>
      </c>
      <c r="G3043" s="292" t="s">
        <v>213</v>
      </c>
    </row>
    <row r="3044" spans="1:7">
      <c r="A3044" s="292" t="s">
        <v>49</v>
      </c>
      <c r="B3044" s="405">
        <v>29672</v>
      </c>
      <c r="C3044" s="292" t="s">
        <v>213</v>
      </c>
      <c r="E3044" s="292" t="s">
        <v>214</v>
      </c>
      <c r="F3044" s="405">
        <v>30125</v>
      </c>
      <c r="G3044" s="292" t="s">
        <v>213</v>
      </c>
    </row>
    <row r="3045" spans="1:7">
      <c r="A3045" s="292" t="s">
        <v>49</v>
      </c>
      <c r="B3045" s="405">
        <v>30052</v>
      </c>
      <c r="C3045" s="292" t="s">
        <v>213</v>
      </c>
      <c r="E3045" s="292" t="s">
        <v>214</v>
      </c>
      <c r="F3045" s="405">
        <v>30129</v>
      </c>
      <c r="G3045" s="292" t="s">
        <v>213</v>
      </c>
    </row>
    <row r="3046" spans="1:7">
      <c r="A3046" s="292" t="s">
        <v>49</v>
      </c>
      <c r="B3046" s="405">
        <v>30276</v>
      </c>
      <c r="C3046" s="292" t="s">
        <v>213</v>
      </c>
      <c r="E3046" s="292" t="s">
        <v>214</v>
      </c>
      <c r="F3046" s="405">
        <v>30132</v>
      </c>
      <c r="G3046" s="292" t="s">
        <v>213</v>
      </c>
    </row>
    <row r="3047" spans="1:7">
      <c r="A3047" s="292" t="s">
        <v>49</v>
      </c>
      <c r="B3047" s="405">
        <v>25168</v>
      </c>
      <c r="C3047" s="292" t="s">
        <v>213</v>
      </c>
      <c r="E3047" s="292" t="s">
        <v>214</v>
      </c>
      <c r="F3047" s="405">
        <v>30140</v>
      </c>
      <c r="G3047" s="292" t="s">
        <v>213</v>
      </c>
    </row>
    <row r="3048" spans="1:7">
      <c r="A3048" s="292" t="s">
        <v>49</v>
      </c>
      <c r="B3048" s="405">
        <v>25653</v>
      </c>
      <c r="C3048" s="292" t="s">
        <v>213</v>
      </c>
      <c r="E3048" s="292" t="s">
        <v>214</v>
      </c>
      <c r="F3048" s="405">
        <v>30143</v>
      </c>
      <c r="G3048" s="292" t="s">
        <v>213</v>
      </c>
    </row>
    <row r="3049" spans="1:7">
      <c r="A3049" s="292" t="s">
        <v>49</v>
      </c>
      <c r="B3049" s="405">
        <v>26259</v>
      </c>
      <c r="C3049" s="292" t="s">
        <v>213</v>
      </c>
      <c r="E3049" s="292" t="s">
        <v>214</v>
      </c>
      <c r="F3049" s="405">
        <v>30145</v>
      </c>
      <c r="G3049" s="292" t="s">
        <v>213</v>
      </c>
    </row>
    <row r="3050" spans="1:7">
      <c r="A3050" s="292" t="s">
        <v>49</v>
      </c>
      <c r="B3050" s="405">
        <v>26847</v>
      </c>
      <c r="C3050" s="292" t="s">
        <v>213</v>
      </c>
      <c r="E3050" s="292" t="s">
        <v>214</v>
      </c>
      <c r="F3050" s="405">
        <v>30149</v>
      </c>
      <c r="G3050" s="292" t="s">
        <v>213</v>
      </c>
    </row>
    <row r="3051" spans="1:7">
      <c r="A3051" s="292" t="s">
        <v>49</v>
      </c>
      <c r="B3051" s="405">
        <v>27312</v>
      </c>
      <c r="C3051" s="292" t="s">
        <v>213</v>
      </c>
      <c r="E3051" s="292" t="s">
        <v>214</v>
      </c>
      <c r="F3051" s="405">
        <v>30150</v>
      </c>
      <c r="G3051" s="292" t="s">
        <v>213</v>
      </c>
    </row>
    <row r="3052" spans="1:7">
      <c r="A3052" s="292" t="s">
        <v>49</v>
      </c>
      <c r="B3052" s="405">
        <v>27594</v>
      </c>
      <c r="C3052" s="292" t="s">
        <v>213</v>
      </c>
      <c r="E3052" s="292" t="s">
        <v>214</v>
      </c>
      <c r="F3052" s="405">
        <v>30153</v>
      </c>
      <c r="G3052" s="292" t="s">
        <v>213</v>
      </c>
    </row>
    <row r="3053" spans="1:7">
      <c r="A3053" s="292" t="s">
        <v>49</v>
      </c>
      <c r="B3053" s="405">
        <v>27958</v>
      </c>
      <c r="C3053" s="292" t="s">
        <v>213</v>
      </c>
      <c r="E3053" s="292" t="s">
        <v>214</v>
      </c>
      <c r="F3053" s="405">
        <v>30157</v>
      </c>
      <c r="G3053" s="292" t="s">
        <v>213</v>
      </c>
    </row>
    <row r="3054" spans="1:7">
      <c r="A3054" s="292" t="s">
        <v>49</v>
      </c>
      <c r="B3054" s="405">
        <v>28312</v>
      </c>
      <c r="C3054" s="292" t="s">
        <v>213</v>
      </c>
      <c r="E3054" s="292" t="s">
        <v>214</v>
      </c>
      <c r="F3054" s="405">
        <v>30161</v>
      </c>
      <c r="G3054" s="292" t="s">
        <v>213</v>
      </c>
    </row>
    <row r="3055" spans="1:7">
      <c r="A3055" s="292" t="s">
        <v>49</v>
      </c>
      <c r="B3055" s="405">
        <v>28465</v>
      </c>
      <c r="C3055" s="292" t="s">
        <v>213</v>
      </c>
      <c r="E3055" s="292" t="s">
        <v>214</v>
      </c>
      <c r="F3055" s="405">
        <v>30162</v>
      </c>
      <c r="G3055" s="292" t="s">
        <v>213</v>
      </c>
    </row>
    <row r="3056" spans="1:7">
      <c r="A3056" s="292" t="s">
        <v>49</v>
      </c>
      <c r="B3056" s="405">
        <v>28671</v>
      </c>
      <c r="C3056" s="292" t="s">
        <v>213</v>
      </c>
      <c r="E3056" s="292" t="s">
        <v>214</v>
      </c>
      <c r="F3056" s="405">
        <v>30165</v>
      </c>
      <c r="G3056" s="292" t="s">
        <v>213</v>
      </c>
    </row>
    <row r="3057" spans="1:7">
      <c r="A3057" s="292" t="s">
        <v>49</v>
      </c>
      <c r="B3057" s="405">
        <v>28804</v>
      </c>
      <c r="C3057" s="292" t="s">
        <v>213</v>
      </c>
      <c r="E3057" s="292" t="s">
        <v>214</v>
      </c>
      <c r="F3057" s="405">
        <v>30172</v>
      </c>
      <c r="G3057" s="292" t="s">
        <v>213</v>
      </c>
    </row>
    <row r="3058" spans="1:7">
      <c r="A3058" s="292" t="s">
        <v>49</v>
      </c>
      <c r="B3058" s="405">
        <v>29430</v>
      </c>
      <c r="C3058" s="292" t="s">
        <v>213</v>
      </c>
      <c r="E3058" s="292" t="s">
        <v>214</v>
      </c>
      <c r="F3058" s="405">
        <v>30179</v>
      </c>
      <c r="G3058" s="292" t="s">
        <v>213</v>
      </c>
    </row>
    <row r="3059" spans="1:7">
      <c r="A3059" s="292" t="s">
        <v>49</v>
      </c>
      <c r="B3059" s="405">
        <v>29677</v>
      </c>
      <c r="C3059" s="292" t="s">
        <v>213</v>
      </c>
      <c r="E3059" s="292" t="s">
        <v>214</v>
      </c>
      <c r="F3059" s="405">
        <v>30180</v>
      </c>
      <c r="G3059" s="292" t="s">
        <v>213</v>
      </c>
    </row>
    <row r="3060" spans="1:7">
      <c r="A3060" s="292" t="s">
        <v>49</v>
      </c>
      <c r="B3060" s="405">
        <v>30088</v>
      </c>
      <c r="C3060" s="292" t="s">
        <v>213</v>
      </c>
      <c r="E3060" s="292" t="s">
        <v>214</v>
      </c>
      <c r="F3060" s="405">
        <v>30187</v>
      </c>
      <c r="G3060" s="292" t="s">
        <v>213</v>
      </c>
    </row>
    <row r="3061" spans="1:7">
      <c r="A3061" s="292" t="s">
        <v>49</v>
      </c>
      <c r="B3061" s="405">
        <v>30277</v>
      </c>
      <c r="C3061" s="292" t="s">
        <v>213</v>
      </c>
      <c r="E3061" s="292" t="s">
        <v>214</v>
      </c>
      <c r="F3061" s="405">
        <v>30215</v>
      </c>
      <c r="G3061" s="292" t="s">
        <v>213</v>
      </c>
    </row>
    <row r="3062" spans="1:7">
      <c r="A3062" s="292" t="s">
        <v>49</v>
      </c>
      <c r="B3062" s="405">
        <v>25185</v>
      </c>
      <c r="C3062" s="292" t="s">
        <v>213</v>
      </c>
      <c r="E3062" s="292" t="s">
        <v>214</v>
      </c>
      <c r="F3062" s="405">
        <v>30223</v>
      </c>
      <c r="G3062" s="292" t="s">
        <v>213</v>
      </c>
    </row>
    <row r="3063" spans="1:7">
      <c r="A3063" s="292" t="s">
        <v>49</v>
      </c>
      <c r="B3063" s="405">
        <v>25667</v>
      </c>
      <c r="C3063" s="292" t="s">
        <v>213</v>
      </c>
      <c r="E3063" s="292" t="s">
        <v>214</v>
      </c>
      <c r="F3063" s="405">
        <v>30224</v>
      </c>
      <c r="G3063" s="292" t="s">
        <v>213</v>
      </c>
    </row>
    <row r="3064" spans="1:7">
      <c r="A3064" s="292" t="s">
        <v>49</v>
      </c>
      <c r="B3064" s="405">
        <v>26275</v>
      </c>
      <c r="C3064" s="292" t="s">
        <v>213</v>
      </c>
      <c r="E3064" s="292" t="s">
        <v>214</v>
      </c>
      <c r="F3064" s="405">
        <v>30228</v>
      </c>
      <c r="G3064" s="292" t="s">
        <v>213</v>
      </c>
    </row>
    <row r="3065" spans="1:7">
      <c r="A3065" s="292" t="s">
        <v>49</v>
      </c>
      <c r="B3065" s="405">
        <v>26855</v>
      </c>
      <c r="C3065" s="292" t="s">
        <v>213</v>
      </c>
      <c r="E3065" s="292" t="s">
        <v>214</v>
      </c>
      <c r="F3065" s="405">
        <v>30241</v>
      </c>
      <c r="G3065" s="292" t="s">
        <v>213</v>
      </c>
    </row>
    <row r="3066" spans="1:7">
      <c r="A3066" s="292" t="s">
        <v>49</v>
      </c>
      <c r="B3066" s="405">
        <v>27313</v>
      </c>
      <c r="C3066" s="292" t="s">
        <v>213</v>
      </c>
      <c r="E3066" s="292" t="s">
        <v>214</v>
      </c>
      <c r="F3066" s="405">
        <v>30248</v>
      </c>
      <c r="G3066" s="292" t="s">
        <v>213</v>
      </c>
    </row>
    <row r="3067" spans="1:7">
      <c r="A3067" s="292" t="s">
        <v>49</v>
      </c>
      <c r="B3067" s="405">
        <v>27596</v>
      </c>
      <c r="C3067" s="292" t="s">
        <v>213</v>
      </c>
      <c r="E3067" s="292" t="s">
        <v>214</v>
      </c>
      <c r="F3067" s="405">
        <v>30250</v>
      </c>
      <c r="G3067" s="292" t="s">
        <v>213</v>
      </c>
    </row>
    <row r="3068" spans="1:7">
      <c r="A3068" s="292" t="s">
        <v>49</v>
      </c>
      <c r="B3068" s="405">
        <v>27964</v>
      </c>
      <c r="C3068" s="292" t="s">
        <v>213</v>
      </c>
      <c r="E3068" s="292" t="s">
        <v>214</v>
      </c>
      <c r="F3068" s="405">
        <v>30252</v>
      </c>
      <c r="G3068" s="292" t="s">
        <v>213</v>
      </c>
    </row>
    <row r="3069" spans="1:7">
      <c r="A3069" s="292" t="s">
        <v>49</v>
      </c>
      <c r="B3069" s="405">
        <v>28326</v>
      </c>
      <c r="C3069" s="292" t="s">
        <v>213</v>
      </c>
      <c r="E3069" s="292" t="s">
        <v>214</v>
      </c>
      <c r="F3069" s="405">
        <v>30261</v>
      </c>
      <c r="G3069" s="292" t="s">
        <v>213</v>
      </c>
    </row>
    <row r="3070" spans="1:7">
      <c r="A3070" s="292" t="s">
        <v>49</v>
      </c>
      <c r="B3070" s="405">
        <v>28467</v>
      </c>
      <c r="C3070" s="292" t="s">
        <v>213</v>
      </c>
      <c r="E3070" s="292" t="s">
        <v>214</v>
      </c>
      <c r="F3070" s="405">
        <v>30263</v>
      </c>
      <c r="G3070" s="292" t="s">
        <v>213</v>
      </c>
    </row>
    <row r="3071" spans="1:7">
      <c r="A3071" s="292" t="s">
        <v>49</v>
      </c>
      <c r="B3071" s="405">
        <v>28673</v>
      </c>
      <c r="C3071" s="292" t="s">
        <v>213</v>
      </c>
      <c r="E3071" s="292" t="s">
        <v>214</v>
      </c>
      <c r="F3071" s="405">
        <v>30264</v>
      </c>
      <c r="G3071" s="292" t="s">
        <v>213</v>
      </c>
    </row>
    <row r="3072" spans="1:7">
      <c r="A3072" s="292" t="s">
        <v>49</v>
      </c>
      <c r="B3072" s="405">
        <v>28901</v>
      </c>
      <c r="C3072" s="292" t="s">
        <v>213</v>
      </c>
      <c r="E3072" s="292" t="s">
        <v>214</v>
      </c>
      <c r="F3072" s="405">
        <v>30271</v>
      </c>
      <c r="G3072" s="292" t="s">
        <v>213</v>
      </c>
    </row>
    <row r="3073" spans="1:7">
      <c r="A3073" s="292" t="s">
        <v>49</v>
      </c>
      <c r="B3073" s="405">
        <v>29433</v>
      </c>
      <c r="C3073" s="292" t="s">
        <v>213</v>
      </c>
      <c r="E3073" s="292" t="s">
        <v>214</v>
      </c>
      <c r="F3073" s="405">
        <v>30272</v>
      </c>
      <c r="G3073" s="292" t="s">
        <v>213</v>
      </c>
    </row>
    <row r="3074" spans="1:7">
      <c r="A3074" s="292" t="s">
        <v>49</v>
      </c>
      <c r="B3074" s="405">
        <v>29678</v>
      </c>
      <c r="C3074" s="292" t="s">
        <v>213</v>
      </c>
      <c r="E3074" s="292" t="s">
        <v>214</v>
      </c>
      <c r="F3074" s="405">
        <v>30273</v>
      </c>
      <c r="G3074" s="292" t="s">
        <v>213</v>
      </c>
    </row>
    <row r="3075" spans="1:7">
      <c r="A3075" s="292" t="s">
        <v>49</v>
      </c>
      <c r="B3075" s="405">
        <v>30094</v>
      </c>
      <c r="C3075" s="292" t="s">
        <v>213</v>
      </c>
      <c r="E3075" s="292" t="s">
        <v>214</v>
      </c>
      <c r="F3075" s="405">
        <v>30275</v>
      </c>
      <c r="G3075" s="292" t="s">
        <v>213</v>
      </c>
    </row>
    <row r="3076" spans="1:7">
      <c r="A3076" s="292" t="s">
        <v>49</v>
      </c>
      <c r="B3076" s="405">
        <v>30281</v>
      </c>
      <c r="C3076" s="292" t="s">
        <v>213</v>
      </c>
      <c r="E3076" s="292" t="s">
        <v>214</v>
      </c>
      <c r="F3076" s="405">
        <v>30276</v>
      </c>
      <c r="G3076" s="292" t="s">
        <v>213</v>
      </c>
    </row>
    <row r="3077" spans="1:7">
      <c r="A3077" s="292" t="s">
        <v>49</v>
      </c>
      <c r="B3077" s="405">
        <v>30290</v>
      </c>
      <c r="C3077" s="292" t="s">
        <v>213</v>
      </c>
      <c r="E3077" s="292" t="s">
        <v>214</v>
      </c>
      <c r="F3077" s="405">
        <v>30277</v>
      </c>
      <c r="G3077" s="292" t="s">
        <v>213</v>
      </c>
    </row>
    <row r="3078" spans="1:7">
      <c r="A3078" s="292" t="s">
        <v>49</v>
      </c>
      <c r="B3078" s="405">
        <v>30655</v>
      </c>
      <c r="C3078" s="292" t="s">
        <v>213</v>
      </c>
      <c r="E3078" s="292" t="s">
        <v>214</v>
      </c>
      <c r="F3078" s="405">
        <v>30281</v>
      </c>
      <c r="G3078" s="292" t="s">
        <v>213</v>
      </c>
    </row>
    <row r="3079" spans="1:7">
      <c r="A3079" s="292" t="s">
        <v>49</v>
      </c>
      <c r="B3079" s="405">
        <v>31084</v>
      </c>
      <c r="C3079" s="292" t="s">
        <v>213</v>
      </c>
      <c r="E3079" s="292" t="s">
        <v>214</v>
      </c>
      <c r="F3079" s="405">
        <v>30290</v>
      </c>
      <c r="G3079" s="292" t="s">
        <v>213</v>
      </c>
    </row>
    <row r="3080" spans="1:7">
      <c r="A3080" s="292" t="s">
        <v>49</v>
      </c>
      <c r="B3080" s="405">
        <v>31757</v>
      </c>
      <c r="C3080" s="292" t="s">
        <v>213</v>
      </c>
      <c r="E3080" s="292" t="s">
        <v>214</v>
      </c>
      <c r="F3080" s="405">
        <v>30298</v>
      </c>
      <c r="G3080" s="292" t="s">
        <v>213</v>
      </c>
    </row>
    <row r="3081" spans="1:7">
      <c r="A3081" s="292" t="s">
        <v>49</v>
      </c>
      <c r="B3081" s="405">
        <v>32168</v>
      </c>
      <c r="C3081" s="292" t="s">
        <v>213</v>
      </c>
      <c r="E3081" s="292" t="s">
        <v>214</v>
      </c>
      <c r="F3081" s="405">
        <v>30337</v>
      </c>
      <c r="G3081" s="292" t="s">
        <v>213</v>
      </c>
    </row>
    <row r="3082" spans="1:7">
      <c r="A3082" s="292" t="s">
        <v>49</v>
      </c>
      <c r="B3082" s="405">
        <v>32643</v>
      </c>
      <c r="C3082" s="292" t="s">
        <v>213</v>
      </c>
      <c r="E3082" s="292" t="s">
        <v>214</v>
      </c>
      <c r="F3082" s="405">
        <v>30401</v>
      </c>
      <c r="G3082" s="292" t="s">
        <v>213</v>
      </c>
    </row>
    <row r="3083" spans="1:7">
      <c r="A3083" s="292" t="s">
        <v>49</v>
      </c>
      <c r="B3083" s="405">
        <v>33139</v>
      </c>
      <c r="C3083" s="292" t="s">
        <v>213</v>
      </c>
      <c r="E3083" s="292" t="s">
        <v>214</v>
      </c>
      <c r="F3083" s="405">
        <v>30414</v>
      </c>
      <c r="G3083" s="292" t="s">
        <v>213</v>
      </c>
    </row>
    <row r="3084" spans="1:7">
      <c r="A3084" s="292" t="s">
        <v>49</v>
      </c>
      <c r="B3084" s="405">
        <v>33870</v>
      </c>
      <c r="C3084" s="292" t="s">
        <v>213</v>
      </c>
      <c r="E3084" s="292" t="s">
        <v>214</v>
      </c>
      <c r="F3084" s="405">
        <v>30415</v>
      </c>
      <c r="G3084" s="292" t="s">
        <v>213</v>
      </c>
    </row>
    <row r="3085" spans="1:7">
      <c r="A3085" s="292" t="s">
        <v>49</v>
      </c>
      <c r="B3085" s="405">
        <v>34430</v>
      </c>
      <c r="C3085" s="292" t="s">
        <v>213</v>
      </c>
      <c r="E3085" s="292" t="s">
        <v>214</v>
      </c>
      <c r="F3085" s="405">
        <v>30417</v>
      </c>
      <c r="G3085" s="292" t="s">
        <v>213</v>
      </c>
    </row>
    <row r="3086" spans="1:7">
      <c r="A3086" s="292" t="s">
        <v>49</v>
      </c>
      <c r="B3086" s="405">
        <v>34762</v>
      </c>
      <c r="C3086" s="292" t="s">
        <v>213</v>
      </c>
      <c r="E3086" s="292" t="s">
        <v>214</v>
      </c>
      <c r="F3086" s="405">
        <v>30429</v>
      </c>
      <c r="G3086" s="292" t="s">
        <v>213</v>
      </c>
    </row>
    <row r="3087" spans="1:7">
      <c r="A3087" s="292" t="s">
        <v>49</v>
      </c>
      <c r="B3087" s="405">
        <v>35127</v>
      </c>
      <c r="C3087" s="292" t="s">
        <v>213</v>
      </c>
      <c r="E3087" s="292" t="s">
        <v>214</v>
      </c>
      <c r="F3087" s="405">
        <v>30436</v>
      </c>
      <c r="G3087" s="292" t="s">
        <v>213</v>
      </c>
    </row>
    <row r="3088" spans="1:7">
      <c r="A3088" s="292" t="s">
        <v>49</v>
      </c>
      <c r="B3088" s="405">
        <v>35760</v>
      </c>
      <c r="C3088" s="292" t="s">
        <v>213</v>
      </c>
      <c r="E3088" s="292" t="s">
        <v>214</v>
      </c>
      <c r="F3088" s="405">
        <v>30461</v>
      </c>
      <c r="G3088" s="292" t="s">
        <v>213</v>
      </c>
    </row>
    <row r="3089" spans="1:7">
      <c r="A3089" s="292" t="s">
        <v>49</v>
      </c>
      <c r="B3089" s="405">
        <v>36275</v>
      </c>
      <c r="C3089" s="292" t="s">
        <v>213</v>
      </c>
      <c r="E3089" s="292" t="s">
        <v>214</v>
      </c>
      <c r="F3089" s="405">
        <v>30464</v>
      </c>
      <c r="G3089" s="292" t="s">
        <v>213</v>
      </c>
    </row>
    <row r="3090" spans="1:7">
      <c r="A3090" s="292" t="s">
        <v>49</v>
      </c>
      <c r="B3090" s="405">
        <v>36576</v>
      </c>
      <c r="C3090" s="292" t="s">
        <v>213</v>
      </c>
      <c r="E3090" s="292" t="s">
        <v>214</v>
      </c>
      <c r="F3090" s="405">
        <v>30474</v>
      </c>
      <c r="G3090" s="292" t="s">
        <v>213</v>
      </c>
    </row>
    <row r="3091" spans="1:7">
      <c r="A3091" s="292" t="s">
        <v>49</v>
      </c>
      <c r="B3091" s="405">
        <v>37143</v>
      </c>
      <c r="C3091" s="292" t="s">
        <v>213</v>
      </c>
      <c r="E3091" s="292" t="s">
        <v>214</v>
      </c>
      <c r="F3091" s="405">
        <v>30475</v>
      </c>
      <c r="G3091" s="292" t="s">
        <v>213</v>
      </c>
    </row>
    <row r="3092" spans="1:7">
      <c r="A3092" s="292" t="s">
        <v>49</v>
      </c>
      <c r="B3092" s="405">
        <v>30298</v>
      </c>
      <c r="C3092" s="292" t="s">
        <v>213</v>
      </c>
      <c r="E3092" s="292" t="s">
        <v>214</v>
      </c>
      <c r="F3092" s="405">
        <v>30506</v>
      </c>
      <c r="G3092" s="292" t="s">
        <v>213</v>
      </c>
    </row>
    <row r="3093" spans="1:7">
      <c r="A3093" s="292" t="s">
        <v>49</v>
      </c>
      <c r="B3093" s="405">
        <v>30656</v>
      </c>
      <c r="C3093" s="292" t="s">
        <v>213</v>
      </c>
      <c r="E3093" s="292" t="s">
        <v>214</v>
      </c>
      <c r="F3093" s="405">
        <v>30510</v>
      </c>
      <c r="G3093" s="292" t="s">
        <v>213</v>
      </c>
    </row>
    <row r="3094" spans="1:7">
      <c r="A3094" s="292" t="s">
        <v>49</v>
      </c>
      <c r="B3094" s="405">
        <v>31211</v>
      </c>
      <c r="C3094" s="292" t="s">
        <v>213</v>
      </c>
      <c r="E3094" s="292" t="s">
        <v>214</v>
      </c>
      <c r="F3094" s="405">
        <v>30511</v>
      </c>
      <c r="G3094" s="292" t="s">
        <v>213</v>
      </c>
    </row>
    <row r="3095" spans="1:7">
      <c r="A3095" s="292" t="s">
        <v>49</v>
      </c>
      <c r="B3095" s="405">
        <v>31760</v>
      </c>
      <c r="C3095" s="292" t="s">
        <v>213</v>
      </c>
      <c r="E3095" s="292" t="s">
        <v>214</v>
      </c>
      <c r="F3095" s="405">
        <v>30514</v>
      </c>
      <c r="G3095" s="292" t="s">
        <v>213</v>
      </c>
    </row>
    <row r="3096" spans="1:7">
      <c r="A3096" s="292" t="s">
        <v>49</v>
      </c>
      <c r="B3096" s="405">
        <v>32177</v>
      </c>
      <c r="C3096" s="292" t="s">
        <v>213</v>
      </c>
      <c r="E3096" s="292" t="s">
        <v>214</v>
      </c>
      <c r="F3096" s="405">
        <v>30527</v>
      </c>
      <c r="G3096" s="292" t="s">
        <v>213</v>
      </c>
    </row>
    <row r="3097" spans="1:7">
      <c r="A3097" s="292" t="s">
        <v>49</v>
      </c>
      <c r="B3097" s="405">
        <v>32655</v>
      </c>
      <c r="C3097" s="292" t="s">
        <v>213</v>
      </c>
      <c r="E3097" s="292" t="s">
        <v>214</v>
      </c>
      <c r="F3097" s="405">
        <v>30530</v>
      </c>
      <c r="G3097" s="292" t="s">
        <v>213</v>
      </c>
    </row>
    <row r="3098" spans="1:7">
      <c r="A3098" s="292" t="s">
        <v>49</v>
      </c>
      <c r="B3098" s="405">
        <v>33149</v>
      </c>
      <c r="C3098" s="292" t="s">
        <v>213</v>
      </c>
      <c r="E3098" s="292" t="s">
        <v>214</v>
      </c>
      <c r="F3098" s="405">
        <v>30531</v>
      </c>
      <c r="G3098" s="292" t="s">
        <v>213</v>
      </c>
    </row>
    <row r="3099" spans="1:7">
      <c r="A3099" s="292" t="s">
        <v>49</v>
      </c>
      <c r="B3099" s="405">
        <v>33872</v>
      </c>
      <c r="C3099" s="292" t="s">
        <v>213</v>
      </c>
      <c r="E3099" s="292" t="s">
        <v>214</v>
      </c>
      <c r="F3099" s="405">
        <v>30535</v>
      </c>
      <c r="G3099" s="292" t="s">
        <v>213</v>
      </c>
    </row>
    <row r="3100" spans="1:7">
      <c r="A3100" s="292" t="s">
        <v>49</v>
      </c>
      <c r="B3100" s="405">
        <v>34431</v>
      </c>
      <c r="C3100" s="292" t="s">
        <v>213</v>
      </c>
      <c r="E3100" s="292" t="s">
        <v>214</v>
      </c>
      <c r="F3100" s="405">
        <v>30538</v>
      </c>
      <c r="G3100" s="292" t="s">
        <v>213</v>
      </c>
    </row>
    <row r="3101" spans="1:7">
      <c r="A3101" s="292" t="s">
        <v>49</v>
      </c>
      <c r="B3101" s="405">
        <v>34771</v>
      </c>
      <c r="C3101" s="292" t="s">
        <v>213</v>
      </c>
      <c r="E3101" s="292" t="s">
        <v>214</v>
      </c>
      <c r="F3101" s="405">
        <v>30539</v>
      </c>
      <c r="G3101" s="292" t="s">
        <v>213</v>
      </c>
    </row>
    <row r="3102" spans="1:7">
      <c r="A3102" s="292" t="s">
        <v>49</v>
      </c>
      <c r="B3102" s="405">
        <v>35128</v>
      </c>
      <c r="C3102" s="292" t="s">
        <v>213</v>
      </c>
      <c r="E3102" s="292" t="s">
        <v>214</v>
      </c>
      <c r="F3102" s="405">
        <v>30543</v>
      </c>
      <c r="G3102" s="292" t="s">
        <v>213</v>
      </c>
    </row>
    <row r="3103" spans="1:7">
      <c r="A3103" s="292" t="s">
        <v>49</v>
      </c>
      <c r="B3103" s="405">
        <v>35761</v>
      </c>
      <c r="C3103" s="292" t="s">
        <v>213</v>
      </c>
      <c r="E3103" s="292" t="s">
        <v>214</v>
      </c>
      <c r="F3103" s="405">
        <v>30548</v>
      </c>
      <c r="G3103" s="292" t="s">
        <v>213</v>
      </c>
    </row>
    <row r="3104" spans="1:7">
      <c r="A3104" s="292" t="s">
        <v>49</v>
      </c>
      <c r="B3104" s="405">
        <v>36277</v>
      </c>
      <c r="C3104" s="292" t="s">
        <v>213</v>
      </c>
      <c r="E3104" s="292" t="s">
        <v>214</v>
      </c>
      <c r="F3104" s="405">
        <v>30549</v>
      </c>
      <c r="G3104" s="292" t="s">
        <v>213</v>
      </c>
    </row>
    <row r="3105" spans="1:7">
      <c r="A3105" s="292" t="s">
        <v>49</v>
      </c>
      <c r="B3105" s="405">
        <v>36578</v>
      </c>
      <c r="C3105" s="292" t="s">
        <v>213</v>
      </c>
      <c r="E3105" s="292" t="s">
        <v>214</v>
      </c>
      <c r="F3105" s="405">
        <v>30553</v>
      </c>
      <c r="G3105" s="292" t="s">
        <v>213</v>
      </c>
    </row>
    <row r="3106" spans="1:7">
      <c r="A3106" s="292" t="s">
        <v>49</v>
      </c>
      <c r="B3106" s="405">
        <v>37146</v>
      </c>
      <c r="C3106" s="292" t="s">
        <v>213</v>
      </c>
      <c r="E3106" s="292" t="s">
        <v>214</v>
      </c>
      <c r="F3106" s="405">
        <v>30563</v>
      </c>
      <c r="G3106" s="292" t="s">
        <v>213</v>
      </c>
    </row>
    <row r="3107" spans="1:7">
      <c r="A3107" s="292" t="s">
        <v>49</v>
      </c>
      <c r="B3107" s="405">
        <v>30337</v>
      </c>
      <c r="C3107" s="292" t="s">
        <v>213</v>
      </c>
      <c r="E3107" s="292" t="s">
        <v>214</v>
      </c>
      <c r="F3107" s="405">
        <v>30565</v>
      </c>
      <c r="G3107" s="292" t="s">
        <v>213</v>
      </c>
    </row>
    <row r="3108" spans="1:7">
      <c r="A3108" s="292" t="s">
        <v>49</v>
      </c>
      <c r="B3108" s="405">
        <v>30665</v>
      </c>
      <c r="C3108" s="292" t="s">
        <v>213</v>
      </c>
      <c r="E3108" s="292" t="s">
        <v>214</v>
      </c>
      <c r="F3108" s="405">
        <v>30575</v>
      </c>
      <c r="G3108" s="292" t="s">
        <v>213</v>
      </c>
    </row>
    <row r="3109" spans="1:7">
      <c r="A3109" s="292" t="s">
        <v>49</v>
      </c>
      <c r="B3109" s="405">
        <v>31220</v>
      </c>
      <c r="C3109" s="292" t="s">
        <v>213</v>
      </c>
      <c r="E3109" s="292" t="s">
        <v>214</v>
      </c>
      <c r="F3109" s="405">
        <v>30577</v>
      </c>
      <c r="G3109" s="292" t="s">
        <v>213</v>
      </c>
    </row>
    <row r="3110" spans="1:7">
      <c r="A3110" s="292" t="s">
        <v>49</v>
      </c>
      <c r="B3110" s="405">
        <v>31763</v>
      </c>
      <c r="C3110" s="292" t="s">
        <v>213</v>
      </c>
      <c r="E3110" s="292" t="s">
        <v>214</v>
      </c>
      <c r="F3110" s="405">
        <v>30597</v>
      </c>
      <c r="G3110" s="292" t="s">
        <v>213</v>
      </c>
    </row>
    <row r="3111" spans="1:7">
      <c r="A3111" s="292" t="s">
        <v>49</v>
      </c>
      <c r="B3111" s="405">
        <v>32178</v>
      </c>
      <c r="C3111" s="292" t="s">
        <v>213</v>
      </c>
      <c r="E3111" s="292" t="s">
        <v>214</v>
      </c>
      <c r="F3111" s="405">
        <v>30598</v>
      </c>
      <c r="G3111" s="292" t="s">
        <v>213</v>
      </c>
    </row>
    <row r="3112" spans="1:7">
      <c r="A3112" s="292" t="s">
        <v>49</v>
      </c>
      <c r="B3112" s="405">
        <v>32658</v>
      </c>
      <c r="C3112" s="292" t="s">
        <v>213</v>
      </c>
      <c r="E3112" s="292" t="s">
        <v>214</v>
      </c>
      <c r="F3112" s="405">
        <v>30620</v>
      </c>
      <c r="G3112" s="292" t="s">
        <v>213</v>
      </c>
    </row>
    <row r="3113" spans="1:7">
      <c r="A3113" s="292" t="s">
        <v>49</v>
      </c>
      <c r="B3113" s="405">
        <v>33187</v>
      </c>
      <c r="C3113" s="292" t="s">
        <v>213</v>
      </c>
      <c r="E3113" s="292" t="s">
        <v>214</v>
      </c>
      <c r="F3113" s="405">
        <v>30621</v>
      </c>
      <c r="G3113" s="292" t="s">
        <v>213</v>
      </c>
    </row>
    <row r="3114" spans="1:7">
      <c r="A3114" s="292" t="s">
        <v>49</v>
      </c>
      <c r="B3114" s="405">
        <v>33873</v>
      </c>
      <c r="C3114" s="292" t="s">
        <v>213</v>
      </c>
      <c r="E3114" s="292" t="s">
        <v>214</v>
      </c>
      <c r="F3114" s="405">
        <v>30623</v>
      </c>
      <c r="G3114" s="292" t="s">
        <v>213</v>
      </c>
    </row>
    <row r="3115" spans="1:7">
      <c r="A3115" s="292" t="s">
        <v>49</v>
      </c>
      <c r="B3115" s="405">
        <v>34432</v>
      </c>
      <c r="C3115" s="292" t="s">
        <v>213</v>
      </c>
      <c r="E3115" s="292" t="s">
        <v>214</v>
      </c>
      <c r="F3115" s="405">
        <v>30635</v>
      </c>
      <c r="G3115" s="292" t="s">
        <v>213</v>
      </c>
    </row>
    <row r="3116" spans="1:7">
      <c r="A3116" s="292" t="s">
        <v>49</v>
      </c>
      <c r="B3116" s="405">
        <v>34772</v>
      </c>
      <c r="C3116" s="292" t="s">
        <v>213</v>
      </c>
      <c r="E3116" s="292" t="s">
        <v>214</v>
      </c>
      <c r="F3116" s="405">
        <v>30638</v>
      </c>
      <c r="G3116" s="292" t="s">
        <v>213</v>
      </c>
    </row>
    <row r="3117" spans="1:7">
      <c r="A3117" s="292" t="s">
        <v>49</v>
      </c>
      <c r="B3117" s="405">
        <v>35135</v>
      </c>
      <c r="C3117" s="292" t="s">
        <v>213</v>
      </c>
      <c r="E3117" s="292" t="s">
        <v>214</v>
      </c>
      <c r="F3117" s="405">
        <v>30643</v>
      </c>
      <c r="G3117" s="292" t="s">
        <v>213</v>
      </c>
    </row>
    <row r="3118" spans="1:7">
      <c r="A3118" s="292" t="s">
        <v>49</v>
      </c>
      <c r="B3118" s="405">
        <v>35768</v>
      </c>
      <c r="C3118" s="292" t="s">
        <v>213</v>
      </c>
      <c r="E3118" s="292" t="s">
        <v>214</v>
      </c>
      <c r="F3118" s="405">
        <v>30646</v>
      </c>
      <c r="G3118" s="292" t="s">
        <v>213</v>
      </c>
    </row>
    <row r="3119" spans="1:7">
      <c r="A3119" s="292" t="s">
        <v>49</v>
      </c>
      <c r="B3119" s="405">
        <v>36301</v>
      </c>
      <c r="C3119" s="292" t="s">
        <v>213</v>
      </c>
      <c r="E3119" s="292" t="s">
        <v>214</v>
      </c>
      <c r="F3119" s="405">
        <v>30650</v>
      </c>
      <c r="G3119" s="292" t="s">
        <v>213</v>
      </c>
    </row>
    <row r="3120" spans="1:7">
      <c r="A3120" s="292" t="s">
        <v>49</v>
      </c>
      <c r="B3120" s="405">
        <v>36580</v>
      </c>
      <c r="C3120" s="292" t="s">
        <v>213</v>
      </c>
      <c r="E3120" s="292" t="s">
        <v>214</v>
      </c>
      <c r="F3120" s="405">
        <v>30655</v>
      </c>
      <c r="G3120" s="292" t="s">
        <v>213</v>
      </c>
    </row>
    <row r="3121" spans="1:7">
      <c r="A3121" s="292" t="s">
        <v>49</v>
      </c>
      <c r="B3121" s="405">
        <v>37148</v>
      </c>
      <c r="C3121" s="292" t="s">
        <v>213</v>
      </c>
      <c r="E3121" s="292" t="s">
        <v>214</v>
      </c>
      <c r="F3121" s="405">
        <v>30656</v>
      </c>
      <c r="G3121" s="292" t="s">
        <v>213</v>
      </c>
    </row>
    <row r="3122" spans="1:7">
      <c r="A3122" s="292" t="s">
        <v>49</v>
      </c>
      <c r="B3122" s="405">
        <v>30401</v>
      </c>
      <c r="C3122" s="292" t="s">
        <v>213</v>
      </c>
      <c r="E3122" s="292" t="s">
        <v>214</v>
      </c>
      <c r="F3122" s="405">
        <v>30665</v>
      </c>
      <c r="G3122" s="292" t="s">
        <v>213</v>
      </c>
    </row>
    <row r="3123" spans="1:7">
      <c r="A3123" s="292" t="s">
        <v>49</v>
      </c>
      <c r="B3123" s="405">
        <v>30666</v>
      </c>
      <c r="C3123" s="292" t="s">
        <v>213</v>
      </c>
      <c r="E3123" s="292" t="s">
        <v>214</v>
      </c>
      <c r="F3123" s="405">
        <v>30666</v>
      </c>
      <c r="G3123" s="292" t="s">
        <v>213</v>
      </c>
    </row>
    <row r="3124" spans="1:7">
      <c r="A3124" s="292" t="s">
        <v>49</v>
      </c>
      <c r="B3124" s="405">
        <v>31301</v>
      </c>
      <c r="C3124" s="292" t="s">
        <v>213</v>
      </c>
      <c r="E3124" s="292" t="s">
        <v>214</v>
      </c>
      <c r="F3124" s="405">
        <v>30671</v>
      </c>
      <c r="G3124" s="292" t="s">
        <v>213</v>
      </c>
    </row>
    <row r="3125" spans="1:7">
      <c r="A3125" s="292" t="s">
        <v>49</v>
      </c>
      <c r="B3125" s="405">
        <v>31768</v>
      </c>
      <c r="C3125" s="292" t="s">
        <v>213</v>
      </c>
      <c r="E3125" s="292" t="s">
        <v>214</v>
      </c>
      <c r="F3125" s="405">
        <v>30677</v>
      </c>
      <c r="G3125" s="292" t="s">
        <v>213</v>
      </c>
    </row>
    <row r="3126" spans="1:7">
      <c r="A3126" s="292" t="s">
        <v>49</v>
      </c>
      <c r="B3126" s="405">
        <v>32193</v>
      </c>
      <c r="C3126" s="292" t="s">
        <v>213</v>
      </c>
      <c r="E3126" s="292" t="s">
        <v>214</v>
      </c>
      <c r="F3126" s="405">
        <v>30701</v>
      </c>
      <c r="G3126" s="292" t="s">
        <v>213</v>
      </c>
    </row>
    <row r="3127" spans="1:7">
      <c r="A3127" s="292" t="s">
        <v>49</v>
      </c>
      <c r="B3127" s="405">
        <v>32664</v>
      </c>
      <c r="C3127" s="292" t="s">
        <v>213</v>
      </c>
      <c r="E3127" s="292" t="s">
        <v>214</v>
      </c>
      <c r="F3127" s="405">
        <v>30705</v>
      </c>
      <c r="G3127" s="292" t="s">
        <v>213</v>
      </c>
    </row>
    <row r="3128" spans="1:7">
      <c r="A3128" s="292" t="s">
        <v>49</v>
      </c>
      <c r="B3128" s="405">
        <v>33327</v>
      </c>
      <c r="C3128" s="292" t="s">
        <v>213</v>
      </c>
      <c r="E3128" s="292" t="s">
        <v>214</v>
      </c>
      <c r="F3128" s="405">
        <v>30710</v>
      </c>
      <c r="G3128" s="292" t="s">
        <v>213</v>
      </c>
    </row>
    <row r="3129" spans="1:7">
      <c r="A3129" s="292" t="s">
        <v>49</v>
      </c>
      <c r="B3129" s="405">
        <v>33877</v>
      </c>
      <c r="C3129" s="292" t="s">
        <v>213</v>
      </c>
      <c r="E3129" s="292" t="s">
        <v>214</v>
      </c>
      <c r="F3129" s="405">
        <v>30725</v>
      </c>
      <c r="G3129" s="292" t="s">
        <v>213</v>
      </c>
    </row>
    <row r="3130" spans="1:7">
      <c r="A3130" s="292" t="s">
        <v>49</v>
      </c>
      <c r="B3130" s="405">
        <v>34434</v>
      </c>
      <c r="C3130" s="292" t="s">
        <v>213</v>
      </c>
      <c r="E3130" s="292" t="s">
        <v>214</v>
      </c>
      <c r="F3130" s="405">
        <v>30728</v>
      </c>
      <c r="G3130" s="292" t="s">
        <v>213</v>
      </c>
    </row>
    <row r="3131" spans="1:7">
      <c r="A3131" s="292" t="s">
        <v>49</v>
      </c>
      <c r="B3131" s="405">
        <v>34785</v>
      </c>
      <c r="C3131" s="292" t="s">
        <v>213</v>
      </c>
      <c r="E3131" s="292" t="s">
        <v>214</v>
      </c>
      <c r="F3131" s="405">
        <v>30732</v>
      </c>
      <c r="G3131" s="292" t="s">
        <v>213</v>
      </c>
    </row>
    <row r="3132" spans="1:7">
      <c r="A3132" s="292" t="s">
        <v>49</v>
      </c>
      <c r="B3132" s="405">
        <v>35139</v>
      </c>
      <c r="C3132" s="292" t="s">
        <v>213</v>
      </c>
      <c r="E3132" s="292" t="s">
        <v>214</v>
      </c>
      <c r="F3132" s="405">
        <v>30736</v>
      </c>
      <c r="G3132" s="292" t="s">
        <v>213</v>
      </c>
    </row>
    <row r="3133" spans="1:7">
      <c r="A3133" s="292" t="s">
        <v>49</v>
      </c>
      <c r="B3133" s="405">
        <v>35773</v>
      </c>
      <c r="C3133" s="292" t="s">
        <v>213</v>
      </c>
      <c r="E3133" s="292" t="s">
        <v>214</v>
      </c>
      <c r="F3133" s="405">
        <v>30739</v>
      </c>
      <c r="G3133" s="292" t="s">
        <v>213</v>
      </c>
    </row>
    <row r="3134" spans="1:7">
      <c r="A3134" s="292" t="s">
        <v>49</v>
      </c>
      <c r="B3134" s="405">
        <v>36305</v>
      </c>
      <c r="C3134" s="292" t="s">
        <v>213</v>
      </c>
      <c r="E3134" s="292" t="s">
        <v>214</v>
      </c>
      <c r="F3134" s="405">
        <v>30740</v>
      </c>
      <c r="G3134" s="292" t="s">
        <v>213</v>
      </c>
    </row>
    <row r="3135" spans="1:7">
      <c r="A3135" s="292" t="s">
        <v>49</v>
      </c>
      <c r="B3135" s="405">
        <v>36587</v>
      </c>
      <c r="C3135" s="292" t="s">
        <v>213</v>
      </c>
      <c r="E3135" s="292" t="s">
        <v>214</v>
      </c>
      <c r="F3135" s="405">
        <v>30741</v>
      </c>
      <c r="G3135" s="292" t="s">
        <v>213</v>
      </c>
    </row>
    <row r="3136" spans="1:7">
      <c r="A3136" s="292" t="s">
        <v>49</v>
      </c>
      <c r="B3136" s="405">
        <v>37153</v>
      </c>
      <c r="C3136" s="292" t="s">
        <v>213</v>
      </c>
      <c r="E3136" s="292" t="s">
        <v>214</v>
      </c>
      <c r="F3136" s="405">
        <v>30750</v>
      </c>
      <c r="G3136" s="292" t="s">
        <v>213</v>
      </c>
    </row>
    <row r="3137" spans="1:7">
      <c r="A3137" s="292" t="s">
        <v>49</v>
      </c>
      <c r="B3137" s="405">
        <v>30414</v>
      </c>
      <c r="C3137" s="292" t="s">
        <v>213</v>
      </c>
      <c r="E3137" s="292" t="s">
        <v>214</v>
      </c>
      <c r="F3137" s="405">
        <v>30751</v>
      </c>
      <c r="G3137" s="292" t="s">
        <v>213</v>
      </c>
    </row>
    <row r="3138" spans="1:7">
      <c r="A3138" s="292" t="s">
        <v>49</v>
      </c>
      <c r="B3138" s="405">
        <v>30671</v>
      </c>
      <c r="C3138" s="292" t="s">
        <v>213</v>
      </c>
      <c r="E3138" s="292" t="s">
        <v>214</v>
      </c>
      <c r="F3138" s="405">
        <v>30753</v>
      </c>
      <c r="G3138" s="292" t="s">
        <v>213</v>
      </c>
    </row>
    <row r="3139" spans="1:7">
      <c r="A3139" s="292" t="s">
        <v>49</v>
      </c>
      <c r="B3139" s="405">
        <v>31302</v>
      </c>
      <c r="C3139" s="292" t="s">
        <v>213</v>
      </c>
      <c r="E3139" s="292" t="s">
        <v>214</v>
      </c>
      <c r="F3139" s="405">
        <v>30755</v>
      </c>
      <c r="G3139" s="292" t="s">
        <v>213</v>
      </c>
    </row>
    <row r="3140" spans="1:7">
      <c r="A3140" s="292" t="s">
        <v>49</v>
      </c>
      <c r="B3140" s="405">
        <v>31769</v>
      </c>
      <c r="C3140" s="292" t="s">
        <v>213</v>
      </c>
      <c r="E3140" s="292" t="s">
        <v>214</v>
      </c>
      <c r="F3140" s="405">
        <v>30756</v>
      </c>
      <c r="G3140" s="292" t="s">
        <v>213</v>
      </c>
    </row>
    <row r="3141" spans="1:7">
      <c r="A3141" s="292" t="s">
        <v>49</v>
      </c>
      <c r="B3141" s="405">
        <v>32195</v>
      </c>
      <c r="C3141" s="292" t="s">
        <v>213</v>
      </c>
      <c r="E3141" s="292" t="s">
        <v>214</v>
      </c>
      <c r="F3141" s="405">
        <v>30757</v>
      </c>
      <c r="G3141" s="292" t="s">
        <v>213</v>
      </c>
    </row>
    <row r="3142" spans="1:7">
      <c r="A3142" s="292" t="s">
        <v>49</v>
      </c>
      <c r="B3142" s="405">
        <v>32669</v>
      </c>
      <c r="C3142" s="292" t="s">
        <v>213</v>
      </c>
      <c r="E3142" s="292" t="s">
        <v>214</v>
      </c>
      <c r="F3142" s="405">
        <v>30814</v>
      </c>
      <c r="G3142" s="292" t="s">
        <v>213</v>
      </c>
    </row>
    <row r="3143" spans="1:7">
      <c r="A3143" s="292" t="s">
        <v>49</v>
      </c>
      <c r="B3143" s="405">
        <v>33455</v>
      </c>
      <c r="C3143" s="292" t="s">
        <v>213</v>
      </c>
      <c r="E3143" s="292" t="s">
        <v>214</v>
      </c>
      <c r="F3143" s="405">
        <v>30815</v>
      </c>
      <c r="G3143" s="292" t="s">
        <v>213</v>
      </c>
    </row>
    <row r="3144" spans="1:7">
      <c r="A3144" s="292" t="s">
        <v>49</v>
      </c>
      <c r="B3144" s="405">
        <v>33917</v>
      </c>
      <c r="C3144" s="292" t="s">
        <v>213</v>
      </c>
      <c r="E3144" s="292" t="s">
        <v>214</v>
      </c>
      <c r="F3144" s="405">
        <v>30824</v>
      </c>
      <c r="G3144" s="292" t="s">
        <v>213</v>
      </c>
    </row>
    <row r="3145" spans="1:7">
      <c r="A3145" s="292" t="s">
        <v>49</v>
      </c>
      <c r="B3145" s="405">
        <v>34441</v>
      </c>
      <c r="C3145" s="292" t="s">
        <v>213</v>
      </c>
      <c r="E3145" s="292" t="s">
        <v>214</v>
      </c>
      <c r="F3145" s="405">
        <v>30830</v>
      </c>
      <c r="G3145" s="292" t="s">
        <v>213</v>
      </c>
    </row>
    <row r="3146" spans="1:7">
      <c r="A3146" s="292" t="s">
        <v>49</v>
      </c>
      <c r="B3146" s="405">
        <v>34797</v>
      </c>
      <c r="C3146" s="292" t="s">
        <v>213</v>
      </c>
      <c r="E3146" s="292" t="s">
        <v>214</v>
      </c>
      <c r="F3146" s="405">
        <v>31004</v>
      </c>
      <c r="G3146" s="292" t="s">
        <v>213</v>
      </c>
    </row>
    <row r="3147" spans="1:7">
      <c r="A3147" s="292" t="s">
        <v>49</v>
      </c>
      <c r="B3147" s="405">
        <v>35146</v>
      </c>
      <c r="C3147" s="292" t="s">
        <v>213</v>
      </c>
      <c r="E3147" s="292" t="s">
        <v>214</v>
      </c>
      <c r="F3147" s="405">
        <v>31008</v>
      </c>
      <c r="G3147" s="292" t="s">
        <v>213</v>
      </c>
    </row>
    <row r="3148" spans="1:7">
      <c r="A3148" s="292" t="s">
        <v>49</v>
      </c>
      <c r="B3148" s="405">
        <v>35901</v>
      </c>
      <c r="C3148" s="292" t="s">
        <v>213</v>
      </c>
      <c r="E3148" s="292" t="s">
        <v>214</v>
      </c>
      <c r="F3148" s="405">
        <v>31010</v>
      </c>
      <c r="G3148" s="292" t="s">
        <v>213</v>
      </c>
    </row>
    <row r="3149" spans="1:7">
      <c r="A3149" s="292" t="s">
        <v>49</v>
      </c>
      <c r="B3149" s="405">
        <v>36312</v>
      </c>
      <c r="C3149" s="292" t="s">
        <v>213</v>
      </c>
      <c r="E3149" s="292" t="s">
        <v>214</v>
      </c>
      <c r="F3149" s="405">
        <v>31015</v>
      </c>
      <c r="G3149" s="292" t="s">
        <v>213</v>
      </c>
    </row>
    <row r="3150" spans="1:7">
      <c r="A3150" s="292" t="s">
        <v>49</v>
      </c>
      <c r="B3150" s="405">
        <v>36612</v>
      </c>
      <c r="C3150" s="292" t="s">
        <v>213</v>
      </c>
      <c r="E3150" s="292" t="s">
        <v>214</v>
      </c>
      <c r="F3150" s="405">
        <v>31029</v>
      </c>
      <c r="G3150" s="292" t="s">
        <v>213</v>
      </c>
    </row>
    <row r="3151" spans="1:7">
      <c r="A3151" s="292" t="s">
        <v>49</v>
      </c>
      <c r="B3151" s="405">
        <v>37160</v>
      </c>
      <c r="C3151" s="292" t="s">
        <v>213</v>
      </c>
      <c r="E3151" s="292" t="s">
        <v>214</v>
      </c>
      <c r="F3151" s="405">
        <v>31030</v>
      </c>
      <c r="G3151" s="292" t="s">
        <v>213</v>
      </c>
    </row>
    <row r="3152" spans="1:7">
      <c r="A3152" s="292" t="s">
        <v>49</v>
      </c>
      <c r="B3152" s="405">
        <v>30415</v>
      </c>
      <c r="C3152" s="292" t="s">
        <v>213</v>
      </c>
      <c r="E3152" s="292" t="s">
        <v>214</v>
      </c>
      <c r="F3152" s="405">
        <v>31032</v>
      </c>
      <c r="G3152" s="292" t="s">
        <v>213</v>
      </c>
    </row>
    <row r="3153" spans="1:7">
      <c r="A3153" s="292" t="s">
        <v>49</v>
      </c>
      <c r="B3153" s="405">
        <v>30677</v>
      </c>
      <c r="C3153" s="292" t="s">
        <v>213</v>
      </c>
      <c r="E3153" s="292" t="s">
        <v>214</v>
      </c>
      <c r="F3153" s="405">
        <v>31034</v>
      </c>
      <c r="G3153" s="292" t="s">
        <v>213</v>
      </c>
    </row>
    <row r="3154" spans="1:7">
      <c r="A3154" s="292" t="s">
        <v>49</v>
      </c>
      <c r="B3154" s="405">
        <v>31307</v>
      </c>
      <c r="C3154" s="292" t="s">
        <v>213</v>
      </c>
      <c r="E3154" s="292" t="s">
        <v>214</v>
      </c>
      <c r="F3154" s="405">
        <v>31045</v>
      </c>
      <c r="G3154" s="292" t="s">
        <v>213</v>
      </c>
    </row>
    <row r="3155" spans="1:7">
      <c r="A3155" s="292" t="s">
        <v>49</v>
      </c>
      <c r="B3155" s="405">
        <v>31776</v>
      </c>
      <c r="C3155" s="292" t="s">
        <v>213</v>
      </c>
      <c r="E3155" s="292" t="s">
        <v>214</v>
      </c>
      <c r="F3155" s="405">
        <v>31046</v>
      </c>
      <c r="G3155" s="292" t="s">
        <v>213</v>
      </c>
    </row>
    <row r="3156" spans="1:7">
      <c r="A3156" s="292" t="s">
        <v>49</v>
      </c>
      <c r="B3156" s="405">
        <v>32305</v>
      </c>
      <c r="C3156" s="292" t="s">
        <v>213</v>
      </c>
      <c r="E3156" s="292" t="s">
        <v>214</v>
      </c>
      <c r="F3156" s="405">
        <v>31047</v>
      </c>
      <c r="G3156" s="292" t="s">
        <v>213</v>
      </c>
    </row>
    <row r="3157" spans="1:7">
      <c r="A3157" s="292" t="s">
        <v>49</v>
      </c>
      <c r="B3157" s="405">
        <v>32696</v>
      </c>
      <c r="C3157" s="292" t="s">
        <v>213</v>
      </c>
      <c r="E3157" s="292" t="s">
        <v>214</v>
      </c>
      <c r="F3157" s="405">
        <v>31052</v>
      </c>
      <c r="G3157" s="292" t="s">
        <v>213</v>
      </c>
    </row>
    <row r="3158" spans="1:7">
      <c r="A3158" s="292" t="s">
        <v>49</v>
      </c>
      <c r="B3158" s="405">
        <v>33470</v>
      </c>
      <c r="C3158" s="292" t="s">
        <v>213</v>
      </c>
      <c r="E3158" s="292" t="s">
        <v>214</v>
      </c>
      <c r="F3158" s="405">
        <v>31059</v>
      </c>
      <c r="G3158" s="292" t="s">
        <v>213</v>
      </c>
    </row>
    <row r="3159" spans="1:7">
      <c r="A3159" s="292" t="s">
        <v>49</v>
      </c>
      <c r="B3159" s="405">
        <v>33920</v>
      </c>
      <c r="C3159" s="292" t="s">
        <v>213</v>
      </c>
      <c r="E3159" s="292" t="s">
        <v>214</v>
      </c>
      <c r="F3159" s="405">
        <v>31061</v>
      </c>
      <c r="G3159" s="292" t="s">
        <v>213</v>
      </c>
    </row>
    <row r="3160" spans="1:7">
      <c r="A3160" s="292" t="s">
        <v>49</v>
      </c>
      <c r="B3160" s="405">
        <v>34442</v>
      </c>
      <c r="C3160" s="292" t="s">
        <v>213</v>
      </c>
      <c r="E3160" s="292" t="s">
        <v>214</v>
      </c>
      <c r="F3160" s="405">
        <v>31069</v>
      </c>
      <c r="G3160" s="292" t="s">
        <v>213</v>
      </c>
    </row>
    <row r="3161" spans="1:7">
      <c r="A3161" s="292" t="s">
        <v>49</v>
      </c>
      <c r="B3161" s="405">
        <v>34946</v>
      </c>
      <c r="C3161" s="292" t="s">
        <v>213</v>
      </c>
      <c r="E3161" s="292" t="s">
        <v>214</v>
      </c>
      <c r="F3161" s="405">
        <v>31084</v>
      </c>
      <c r="G3161" s="292" t="s">
        <v>213</v>
      </c>
    </row>
    <row r="3162" spans="1:7">
      <c r="A3162" s="292" t="s">
        <v>49</v>
      </c>
      <c r="B3162" s="405">
        <v>35147</v>
      </c>
      <c r="C3162" s="292" t="s">
        <v>213</v>
      </c>
      <c r="E3162" s="292" t="s">
        <v>214</v>
      </c>
      <c r="F3162" s="405">
        <v>31211</v>
      </c>
      <c r="G3162" s="292" t="s">
        <v>213</v>
      </c>
    </row>
    <row r="3163" spans="1:7">
      <c r="A3163" s="292" t="s">
        <v>49</v>
      </c>
      <c r="B3163" s="405">
        <v>35904</v>
      </c>
      <c r="C3163" s="292" t="s">
        <v>213</v>
      </c>
      <c r="E3163" s="292" t="s">
        <v>214</v>
      </c>
      <c r="F3163" s="405">
        <v>31220</v>
      </c>
      <c r="G3163" s="292" t="s">
        <v>213</v>
      </c>
    </row>
    <row r="3164" spans="1:7">
      <c r="A3164" s="292" t="s">
        <v>49</v>
      </c>
      <c r="B3164" s="405">
        <v>36321</v>
      </c>
      <c r="C3164" s="292" t="s">
        <v>213</v>
      </c>
      <c r="E3164" s="292" t="s">
        <v>214</v>
      </c>
      <c r="F3164" s="405">
        <v>31301</v>
      </c>
      <c r="G3164" s="292" t="s">
        <v>213</v>
      </c>
    </row>
    <row r="3165" spans="1:7">
      <c r="A3165" s="292" t="s">
        <v>49</v>
      </c>
      <c r="B3165" s="405">
        <v>36613</v>
      </c>
      <c r="C3165" s="292" t="s">
        <v>213</v>
      </c>
      <c r="E3165" s="292" t="s">
        <v>214</v>
      </c>
      <c r="F3165" s="405">
        <v>31302</v>
      </c>
      <c r="G3165" s="292" t="s">
        <v>213</v>
      </c>
    </row>
    <row r="3166" spans="1:7">
      <c r="A3166" s="292" t="s">
        <v>49</v>
      </c>
      <c r="B3166" s="405">
        <v>37166</v>
      </c>
      <c r="C3166" s="292" t="s">
        <v>213</v>
      </c>
      <c r="E3166" s="292" t="s">
        <v>214</v>
      </c>
      <c r="F3166" s="405">
        <v>31307</v>
      </c>
      <c r="G3166" s="292" t="s">
        <v>213</v>
      </c>
    </row>
    <row r="3167" spans="1:7">
      <c r="A3167" s="292" t="s">
        <v>49</v>
      </c>
      <c r="B3167" s="405">
        <v>30417</v>
      </c>
      <c r="C3167" s="292" t="s">
        <v>213</v>
      </c>
      <c r="E3167" s="292" t="s">
        <v>214</v>
      </c>
      <c r="F3167" s="405">
        <v>31308</v>
      </c>
      <c r="G3167" s="292" t="s">
        <v>213</v>
      </c>
    </row>
    <row r="3168" spans="1:7">
      <c r="A3168" s="292" t="s">
        <v>49</v>
      </c>
      <c r="B3168" s="405">
        <v>30701</v>
      </c>
      <c r="C3168" s="292" t="s">
        <v>213</v>
      </c>
      <c r="E3168" s="292" t="s">
        <v>214</v>
      </c>
      <c r="F3168" s="405">
        <v>31310</v>
      </c>
      <c r="G3168" s="292" t="s">
        <v>213</v>
      </c>
    </row>
    <row r="3169" spans="1:7">
      <c r="A3169" s="292" t="s">
        <v>49</v>
      </c>
      <c r="B3169" s="405">
        <v>31308</v>
      </c>
      <c r="C3169" s="292" t="s">
        <v>213</v>
      </c>
      <c r="E3169" s="292" t="s">
        <v>214</v>
      </c>
      <c r="F3169" s="405">
        <v>31312</v>
      </c>
      <c r="G3169" s="292" t="s">
        <v>213</v>
      </c>
    </row>
    <row r="3170" spans="1:7">
      <c r="A3170" s="292" t="s">
        <v>49</v>
      </c>
      <c r="B3170" s="405">
        <v>31782</v>
      </c>
      <c r="C3170" s="292" t="s">
        <v>213</v>
      </c>
      <c r="E3170" s="292" t="s">
        <v>214</v>
      </c>
      <c r="F3170" s="405">
        <v>31313</v>
      </c>
      <c r="G3170" s="292" t="s">
        <v>213</v>
      </c>
    </row>
    <row r="3171" spans="1:7">
      <c r="A3171" s="292" t="s">
        <v>49</v>
      </c>
      <c r="B3171" s="405">
        <v>32310</v>
      </c>
      <c r="C3171" s="292" t="s">
        <v>213</v>
      </c>
      <c r="E3171" s="292" t="s">
        <v>214</v>
      </c>
      <c r="F3171" s="405">
        <v>31315</v>
      </c>
      <c r="G3171" s="292" t="s">
        <v>213</v>
      </c>
    </row>
    <row r="3172" spans="1:7">
      <c r="A3172" s="292" t="s">
        <v>49</v>
      </c>
      <c r="B3172" s="405">
        <v>32697</v>
      </c>
      <c r="C3172" s="292" t="s">
        <v>213</v>
      </c>
      <c r="E3172" s="292" t="s">
        <v>214</v>
      </c>
      <c r="F3172" s="405">
        <v>31318</v>
      </c>
      <c r="G3172" s="292" t="s">
        <v>213</v>
      </c>
    </row>
    <row r="3173" spans="1:7">
      <c r="A3173" s="292" t="s">
        <v>49</v>
      </c>
      <c r="B3173" s="405">
        <v>33475</v>
      </c>
      <c r="C3173" s="292" t="s">
        <v>213</v>
      </c>
      <c r="E3173" s="292" t="s">
        <v>214</v>
      </c>
      <c r="F3173" s="405">
        <v>31324</v>
      </c>
      <c r="G3173" s="292" t="s">
        <v>213</v>
      </c>
    </row>
    <row r="3174" spans="1:7">
      <c r="A3174" s="292" t="s">
        <v>49</v>
      </c>
      <c r="B3174" s="405">
        <v>33921</v>
      </c>
      <c r="C3174" s="292" t="s">
        <v>213</v>
      </c>
      <c r="E3174" s="292" t="s">
        <v>214</v>
      </c>
      <c r="F3174" s="405">
        <v>31326</v>
      </c>
      <c r="G3174" s="292" t="s">
        <v>213</v>
      </c>
    </row>
    <row r="3175" spans="1:7">
      <c r="A3175" s="292" t="s">
        <v>49</v>
      </c>
      <c r="B3175" s="405">
        <v>34445</v>
      </c>
      <c r="C3175" s="292" t="s">
        <v>213</v>
      </c>
      <c r="E3175" s="292" t="s">
        <v>214</v>
      </c>
      <c r="F3175" s="405">
        <v>31327</v>
      </c>
      <c r="G3175" s="292" t="s">
        <v>213</v>
      </c>
    </row>
    <row r="3176" spans="1:7">
      <c r="A3176" s="292" t="s">
        <v>49</v>
      </c>
      <c r="B3176" s="405">
        <v>34947</v>
      </c>
      <c r="C3176" s="292" t="s">
        <v>213</v>
      </c>
      <c r="E3176" s="292" t="s">
        <v>214</v>
      </c>
      <c r="F3176" s="405">
        <v>31328</v>
      </c>
      <c r="G3176" s="292" t="s">
        <v>213</v>
      </c>
    </row>
    <row r="3177" spans="1:7">
      <c r="A3177" s="292" t="s">
        <v>49</v>
      </c>
      <c r="B3177" s="405">
        <v>35148</v>
      </c>
      <c r="C3177" s="292" t="s">
        <v>213</v>
      </c>
      <c r="E3177" s="292" t="s">
        <v>214</v>
      </c>
      <c r="F3177" s="405">
        <v>31333</v>
      </c>
      <c r="G3177" s="292" t="s">
        <v>213</v>
      </c>
    </row>
    <row r="3178" spans="1:7">
      <c r="A3178" s="292" t="s">
        <v>49</v>
      </c>
      <c r="B3178" s="405">
        <v>35905</v>
      </c>
      <c r="C3178" s="292" t="s">
        <v>213</v>
      </c>
      <c r="E3178" s="292" t="s">
        <v>214</v>
      </c>
      <c r="F3178" s="405">
        <v>31411</v>
      </c>
      <c r="G3178" s="292" t="s">
        <v>213</v>
      </c>
    </row>
    <row r="3179" spans="1:7">
      <c r="A3179" s="292" t="s">
        <v>49</v>
      </c>
      <c r="B3179" s="405">
        <v>36322</v>
      </c>
      <c r="C3179" s="292" t="s">
        <v>213</v>
      </c>
      <c r="E3179" s="292" t="s">
        <v>214</v>
      </c>
      <c r="F3179" s="405">
        <v>31503</v>
      </c>
      <c r="G3179" s="292" t="s">
        <v>213</v>
      </c>
    </row>
    <row r="3180" spans="1:7">
      <c r="A3180" s="292" t="s">
        <v>49</v>
      </c>
      <c r="B3180" s="405">
        <v>36633</v>
      </c>
      <c r="C3180" s="292" t="s">
        <v>213</v>
      </c>
      <c r="E3180" s="292" t="s">
        <v>214</v>
      </c>
      <c r="F3180" s="405">
        <v>31516</v>
      </c>
      <c r="G3180" s="292" t="s">
        <v>213</v>
      </c>
    </row>
    <row r="3181" spans="1:7">
      <c r="A3181" s="292" t="s">
        <v>49</v>
      </c>
      <c r="B3181" s="405">
        <v>37172</v>
      </c>
      <c r="C3181" s="292" t="s">
        <v>213</v>
      </c>
      <c r="E3181" s="292" t="s">
        <v>214</v>
      </c>
      <c r="F3181" s="405">
        <v>31522</v>
      </c>
      <c r="G3181" s="292" t="s">
        <v>213</v>
      </c>
    </row>
    <row r="3182" spans="1:7">
      <c r="A3182" s="292" t="s">
        <v>49</v>
      </c>
      <c r="B3182" s="405">
        <v>30429</v>
      </c>
      <c r="C3182" s="292" t="s">
        <v>213</v>
      </c>
      <c r="E3182" s="292" t="s">
        <v>214</v>
      </c>
      <c r="F3182" s="405">
        <v>31523</v>
      </c>
      <c r="G3182" s="292" t="s">
        <v>213</v>
      </c>
    </row>
    <row r="3183" spans="1:7">
      <c r="A3183" s="292" t="s">
        <v>49</v>
      </c>
      <c r="B3183" s="405">
        <v>30705</v>
      </c>
      <c r="C3183" s="292" t="s">
        <v>213</v>
      </c>
      <c r="E3183" s="292" t="s">
        <v>214</v>
      </c>
      <c r="F3183" s="405">
        <v>31534</v>
      </c>
      <c r="G3183" s="292" t="s">
        <v>213</v>
      </c>
    </row>
    <row r="3184" spans="1:7">
      <c r="A3184" s="292" t="s">
        <v>49</v>
      </c>
      <c r="B3184" s="405">
        <v>31310</v>
      </c>
      <c r="C3184" s="292" t="s">
        <v>213</v>
      </c>
      <c r="E3184" s="292" t="s">
        <v>214</v>
      </c>
      <c r="F3184" s="405">
        <v>31535</v>
      </c>
      <c r="G3184" s="292" t="s">
        <v>213</v>
      </c>
    </row>
    <row r="3185" spans="1:7">
      <c r="A3185" s="292" t="s">
        <v>49</v>
      </c>
      <c r="B3185" s="405">
        <v>31788</v>
      </c>
      <c r="C3185" s="292" t="s">
        <v>213</v>
      </c>
      <c r="E3185" s="292" t="s">
        <v>214</v>
      </c>
      <c r="F3185" s="405">
        <v>31545</v>
      </c>
      <c r="G3185" s="292" t="s">
        <v>213</v>
      </c>
    </row>
    <row r="3186" spans="1:7">
      <c r="A3186" s="292" t="s">
        <v>49</v>
      </c>
      <c r="B3186" s="405">
        <v>32326</v>
      </c>
      <c r="C3186" s="292" t="s">
        <v>213</v>
      </c>
      <c r="E3186" s="292" t="s">
        <v>214</v>
      </c>
      <c r="F3186" s="405">
        <v>31547</v>
      </c>
      <c r="G3186" s="292" t="s">
        <v>213</v>
      </c>
    </row>
    <row r="3187" spans="1:7">
      <c r="A3187" s="292" t="s">
        <v>49</v>
      </c>
      <c r="B3187" s="405">
        <v>32713</v>
      </c>
      <c r="C3187" s="292" t="s">
        <v>213</v>
      </c>
      <c r="E3187" s="292" t="s">
        <v>214</v>
      </c>
      <c r="F3187" s="405">
        <v>31548</v>
      </c>
      <c r="G3187" s="292" t="s">
        <v>213</v>
      </c>
    </row>
    <row r="3188" spans="1:7">
      <c r="A3188" s="292" t="s">
        <v>49</v>
      </c>
      <c r="B3188" s="405">
        <v>33513</v>
      </c>
      <c r="C3188" s="292" t="s">
        <v>213</v>
      </c>
      <c r="E3188" s="292" t="s">
        <v>214</v>
      </c>
      <c r="F3188" s="405">
        <v>31556</v>
      </c>
      <c r="G3188" s="292" t="s">
        <v>213</v>
      </c>
    </row>
    <row r="3189" spans="1:7">
      <c r="A3189" s="292" t="s">
        <v>49</v>
      </c>
      <c r="B3189" s="405">
        <v>33922</v>
      </c>
      <c r="C3189" s="292" t="s">
        <v>213</v>
      </c>
      <c r="E3189" s="292" t="s">
        <v>214</v>
      </c>
      <c r="F3189" s="405">
        <v>31558</v>
      </c>
      <c r="G3189" s="292" t="s">
        <v>213</v>
      </c>
    </row>
    <row r="3190" spans="1:7">
      <c r="A3190" s="292" t="s">
        <v>49</v>
      </c>
      <c r="B3190" s="405">
        <v>34446</v>
      </c>
      <c r="C3190" s="292" t="s">
        <v>213</v>
      </c>
      <c r="E3190" s="292" t="s">
        <v>214</v>
      </c>
      <c r="F3190" s="405">
        <v>31605</v>
      </c>
      <c r="G3190" s="292" t="s">
        <v>213</v>
      </c>
    </row>
    <row r="3191" spans="1:7">
      <c r="A3191" s="292" t="s">
        <v>49</v>
      </c>
      <c r="B3191" s="405">
        <v>34949</v>
      </c>
      <c r="C3191" s="292" t="s">
        <v>213</v>
      </c>
      <c r="E3191" s="292" t="s">
        <v>214</v>
      </c>
      <c r="F3191" s="405">
        <v>31620</v>
      </c>
      <c r="G3191" s="292" t="s">
        <v>213</v>
      </c>
    </row>
    <row r="3192" spans="1:7">
      <c r="A3192" s="292" t="s">
        <v>49</v>
      </c>
      <c r="B3192" s="405">
        <v>35149</v>
      </c>
      <c r="C3192" s="292" t="s">
        <v>213</v>
      </c>
      <c r="E3192" s="292" t="s">
        <v>214</v>
      </c>
      <c r="F3192" s="405">
        <v>31623</v>
      </c>
      <c r="G3192" s="292" t="s">
        <v>213</v>
      </c>
    </row>
    <row r="3193" spans="1:7">
      <c r="A3193" s="292" t="s">
        <v>49</v>
      </c>
      <c r="B3193" s="405">
        <v>35906</v>
      </c>
      <c r="C3193" s="292" t="s">
        <v>213</v>
      </c>
      <c r="E3193" s="292" t="s">
        <v>214</v>
      </c>
      <c r="F3193" s="405">
        <v>31632</v>
      </c>
      <c r="G3193" s="292" t="s">
        <v>213</v>
      </c>
    </row>
    <row r="3194" spans="1:7">
      <c r="A3194" s="292" t="s">
        <v>49</v>
      </c>
      <c r="B3194" s="405">
        <v>36330</v>
      </c>
      <c r="C3194" s="292" t="s">
        <v>213</v>
      </c>
      <c r="E3194" s="292" t="s">
        <v>214</v>
      </c>
      <c r="F3194" s="405">
        <v>31636</v>
      </c>
      <c r="G3194" s="292" t="s">
        <v>213</v>
      </c>
    </row>
    <row r="3195" spans="1:7">
      <c r="A3195" s="292" t="s">
        <v>49</v>
      </c>
      <c r="B3195" s="405">
        <v>36701</v>
      </c>
      <c r="C3195" s="292" t="s">
        <v>213</v>
      </c>
      <c r="E3195" s="292" t="s">
        <v>214</v>
      </c>
      <c r="F3195" s="405">
        <v>31709</v>
      </c>
      <c r="G3195" s="292" t="s">
        <v>213</v>
      </c>
    </row>
    <row r="3196" spans="1:7">
      <c r="A3196" s="292" t="s">
        <v>49</v>
      </c>
      <c r="B3196" s="405">
        <v>37179</v>
      </c>
      <c r="C3196" s="292" t="s">
        <v>213</v>
      </c>
      <c r="E3196" s="292" t="s">
        <v>214</v>
      </c>
      <c r="F3196" s="405">
        <v>31719</v>
      </c>
      <c r="G3196" s="292" t="s">
        <v>213</v>
      </c>
    </row>
    <row r="3197" spans="1:7">
      <c r="A3197" s="292" t="s">
        <v>49</v>
      </c>
      <c r="B3197" s="405">
        <v>30436</v>
      </c>
      <c r="C3197" s="292" t="s">
        <v>213</v>
      </c>
      <c r="E3197" s="292" t="s">
        <v>214</v>
      </c>
      <c r="F3197" s="405">
        <v>31720</v>
      </c>
      <c r="G3197" s="292" t="s">
        <v>213</v>
      </c>
    </row>
    <row r="3198" spans="1:7">
      <c r="A3198" s="292" t="s">
        <v>49</v>
      </c>
      <c r="B3198" s="405">
        <v>30710</v>
      </c>
      <c r="C3198" s="292" t="s">
        <v>213</v>
      </c>
      <c r="E3198" s="292" t="s">
        <v>214</v>
      </c>
      <c r="F3198" s="405">
        <v>31721</v>
      </c>
      <c r="G3198" s="292" t="s">
        <v>213</v>
      </c>
    </row>
    <row r="3199" spans="1:7">
      <c r="A3199" s="292" t="s">
        <v>49</v>
      </c>
      <c r="B3199" s="405">
        <v>31312</v>
      </c>
      <c r="C3199" s="292" t="s">
        <v>213</v>
      </c>
      <c r="E3199" s="292" t="s">
        <v>214</v>
      </c>
      <c r="F3199" s="405">
        <v>31722</v>
      </c>
      <c r="G3199" s="292" t="s">
        <v>213</v>
      </c>
    </row>
    <row r="3200" spans="1:7">
      <c r="A3200" s="292" t="s">
        <v>49</v>
      </c>
      <c r="B3200" s="405">
        <v>31791</v>
      </c>
      <c r="C3200" s="292" t="s">
        <v>213</v>
      </c>
      <c r="E3200" s="292" t="s">
        <v>214</v>
      </c>
      <c r="F3200" s="405">
        <v>31728</v>
      </c>
      <c r="G3200" s="292" t="s">
        <v>213</v>
      </c>
    </row>
    <row r="3201" spans="1:7">
      <c r="A3201" s="292" t="s">
        <v>49</v>
      </c>
      <c r="B3201" s="405">
        <v>32327</v>
      </c>
      <c r="C3201" s="292" t="s">
        <v>213</v>
      </c>
      <c r="E3201" s="292" t="s">
        <v>214</v>
      </c>
      <c r="F3201" s="405">
        <v>31729</v>
      </c>
      <c r="G3201" s="292" t="s">
        <v>213</v>
      </c>
    </row>
    <row r="3202" spans="1:7">
      <c r="A3202" s="292" t="s">
        <v>49</v>
      </c>
      <c r="B3202" s="405">
        <v>32720</v>
      </c>
      <c r="C3202" s="292" t="s">
        <v>213</v>
      </c>
      <c r="E3202" s="292" t="s">
        <v>214</v>
      </c>
      <c r="F3202" s="405">
        <v>31757</v>
      </c>
      <c r="G3202" s="292" t="s">
        <v>213</v>
      </c>
    </row>
    <row r="3203" spans="1:7">
      <c r="A3203" s="292" t="s">
        <v>49</v>
      </c>
      <c r="B3203" s="405">
        <v>33521</v>
      </c>
      <c r="C3203" s="292" t="s">
        <v>213</v>
      </c>
      <c r="E3203" s="292" t="s">
        <v>214</v>
      </c>
      <c r="F3203" s="405">
        <v>31760</v>
      </c>
      <c r="G3203" s="292" t="s">
        <v>213</v>
      </c>
    </row>
    <row r="3204" spans="1:7">
      <c r="A3204" s="292" t="s">
        <v>49</v>
      </c>
      <c r="B3204" s="405">
        <v>33936</v>
      </c>
      <c r="C3204" s="292" t="s">
        <v>213</v>
      </c>
      <c r="E3204" s="292" t="s">
        <v>214</v>
      </c>
      <c r="F3204" s="405">
        <v>31763</v>
      </c>
      <c r="G3204" s="292" t="s">
        <v>213</v>
      </c>
    </row>
    <row r="3205" spans="1:7">
      <c r="A3205" s="292" t="s">
        <v>49</v>
      </c>
      <c r="B3205" s="405">
        <v>34447</v>
      </c>
      <c r="C3205" s="292" t="s">
        <v>213</v>
      </c>
      <c r="E3205" s="292" t="s">
        <v>214</v>
      </c>
      <c r="F3205" s="405">
        <v>31768</v>
      </c>
      <c r="G3205" s="292" t="s">
        <v>213</v>
      </c>
    </row>
    <row r="3206" spans="1:7">
      <c r="A3206" s="292" t="s">
        <v>49</v>
      </c>
      <c r="B3206" s="405">
        <v>34951</v>
      </c>
      <c r="C3206" s="292" t="s">
        <v>213</v>
      </c>
      <c r="E3206" s="292" t="s">
        <v>214</v>
      </c>
      <c r="F3206" s="405">
        <v>31769</v>
      </c>
      <c r="G3206" s="292" t="s">
        <v>213</v>
      </c>
    </row>
    <row r="3207" spans="1:7">
      <c r="A3207" s="292" t="s">
        <v>49</v>
      </c>
      <c r="B3207" s="405">
        <v>35150</v>
      </c>
      <c r="C3207" s="292" t="s">
        <v>213</v>
      </c>
      <c r="E3207" s="292" t="s">
        <v>214</v>
      </c>
      <c r="F3207" s="405">
        <v>31776</v>
      </c>
      <c r="G3207" s="292" t="s">
        <v>213</v>
      </c>
    </row>
    <row r="3208" spans="1:7">
      <c r="A3208" s="292" t="s">
        <v>49</v>
      </c>
      <c r="B3208" s="405">
        <v>35950</v>
      </c>
      <c r="C3208" s="292" t="s">
        <v>213</v>
      </c>
      <c r="E3208" s="292" t="s">
        <v>214</v>
      </c>
      <c r="F3208" s="405">
        <v>31782</v>
      </c>
      <c r="G3208" s="292" t="s">
        <v>213</v>
      </c>
    </row>
    <row r="3209" spans="1:7">
      <c r="A3209" s="292" t="s">
        <v>49</v>
      </c>
      <c r="B3209" s="405">
        <v>36340</v>
      </c>
      <c r="C3209" s="292" t="s">
        <v>213</v>
      </c>
      <c r="E3209" s="292" t="s">
        <v>214</v>
      </c>
      <c r="F3209" s="405">
        <v>31788</v>
      </c>
      <c r="G3209" s="292" t="s">
        <v>213</v>
      </c>
    </row>
    <row r="3210" spans="1:7">
      <c r="A3210" s="292" t="s">
        <v>49</v>
      </c>
      <c r="B3210" s="405">
        <v>36702</v>
      </c>
      <c r="C3210" s="292" t="s">
        <v>213</v>
      </c>
      <c r="E3210" s="292" t="s">
        <v>214</v>
      </c>
      <c r="F3210" s="405">
        <v>31791</v>
      </c>
      <c r="G3210" s="292" t="s">
        <v>213</v>
      </c>
    </row>
    <row r="3211" spans="1:7">
      <c r="A3211" s="292" t="s">
        <v>49</v>
      </c>
      <c r="B3211" s="405">
        <v>37180</v>
      </c>
      <c r="C3211" s="292" t="s">
        <v>213</v>
      </c>
      <c r="E3211" s="292" t="s">
        <v>214</v>
      </c>
      <c r="F3211" s="405">
        <v>31792</v>
      </c>
      <c r="G3211" s="292" t="s">
        <v>213</v>
      </c>
    </row>
    <row r="3212" spans="1:7">
      <c r="A3212" s="292" t="s">
        <v>49</v>
      </c>
      <c r="B3212" s="405">
        <v>30461</v>
      </c>
      <c r="C3212" s="292" t="s">
        <v>213</v>
      </c>
      <c r="E3212" s="292" t="s">
        <v>214</v>
      </c>
      <c r="F3212" s="405">
        <v>31794</v>
      </c>
      <c r="G3212" s="292" t="s">
        <v>213</v>
      </c>
    </row>
    <row r="3213" spans="1:7">
      <c r="A3213" s="292" t="s">
        <v>49</v>
      </c>
      <c r="B3213" s="405">
        <v>30725</v>
      </c>
      <c r="C3213" s="292" t="s">
        <v>213</v>
      </c>
      <c r="E3213" s="292" t="s">
        <v>214</v>
      </c>
      <c r="F3213" s="405">
        <v>31804</v>
      </c>
      <c r="G3213" s="292" t="s">
        <v>213</v>
      </c>
    </row>
    <row r="3214" spans="1:7">
      <c r="A3214" s="292" t="s">
        <v>49</v>
      </c>
      <c r="B3214" s="405">
        <v>31313</v>
      </c>
      <c r="C3214" s="292" t="s">
        <v>213</v>
      </c>
      <c r="E3214" s="292" t="s">
        <v>214</v>
      </c>
      <c r="F3214" s="405">
        <v>31807</v>
      </c>
      <c r="G3214" s="292" t="s">
        <v>213</v>
      </c>
    </row>
    <row r="3215" spans="1:7">
      <c r="A3215" s="292" t="s">
        <v>49</v>
      </c>
      <c r="B3215" s="405">
        <v>31792</v>
      </c>
      <c r="C3215" s="292" t="s">
        <v>213</v>
      </c>
      <c r="E3215" s="292" t="s">
        <v>214</v>
      </c>
      <c r="F3215" s="405">
        <v>31808</v>
      </c>
      <c r="G3215" s="292" t="s">
        <v>213</v>
      </c>
    </row>
    <row r="3216" spans="1:7">
      <c r="A3216" s="292" t="s">
        <v>49</v>
      </c>
      <c r="B3216" s="405">
        <v>32330</v>
      </c>
      <c r="C3216" s="292" t="s">
        <v>213</v>
      </c>
      <c r="E3216" s="292" t="s">
        <v>214</v>
      </c>
      <c r="F3216" s="405">
        <v>31822</v>
      </c>
      <c r="G3216" s="292" t="s">
        <v>213</v>
      </c>
    </row>
    <row r="3217" spans="1:7">
      <c r="A3217" s="292" t="s">
        <v>49</v>
      </c>
      <c r="B3217" s="405">
        <v>32724</v>
      </c>
      <c r="C3217" s="292" t="s">
        <v>213</v>
      </c>
      <c r="E3217" s="292" t="s">
        <v>214</v>
      </c>
      <c r="F3217" s="405">
        <v>31829</v>
      </c>
      <c r="G3217" s="292" t="s">
        <v>213</v>
      </c>
    </row>
    <row r="3218" spans="1:7">
      <c r="A3218" s="292" t="s">
        <v>49</v>
      </c>
      <c r="B3218" s="405">
        <v>33525</v>
      </c>
      <c r="C3218" s="292" t="s">
        <v>213</v>
      </c>
      <c r="E3218" s="292" t="s">
        <v>214</v>
      </c>
      <c r="F3218" s="405">
        <v>31831</v>
      </c>
      <c r="G3218" s="292" t="s">
        <v>213</v>
      </c>
    </row>
    <row r="3219" spans="1:7">
      <c r="A3219" s="292" t="s">
        <v>49</v>
      </c>
      <c r="B3219" s="405">
        <v>33945</v>
      </c>
      <c r="C3219" s="292" t="s">
        <v>213</v>
      </c>
      <c r="E3219" s="292" t="s">
        <v>214</v>
      </c>
      <c r="F3219" s="405">
        <v>31833</v>
      </c>
      <c r="G3219" s="292" t="s">
        <v>213</v>
      </c>
    </row>
    <row r="3220" spans="1:7">
      <c r="A3220" s="292" t="s">
        <v>49</v>
      </c>
      <c r="B3220" s="405">
        <v>34448</v>
      </c>
      <c r="C3220" s="292" t="s">
        <v>213</v>
      </c>
      <c r="E3220" s="292" t="s">
        <v>214</v>
      </c>
      <c r="F3220" s="405">
        <v>31903</v>
      </c>
      <c r="G3220" s="292" t="s">
        <v>213</v>
      </c>
    </row>
    <row r="3221" spans="1:7">
      <c r="A3221" s="292" t="s">
        <v>49</v>
      </c>
      <c r="B3221" s="405">
        <v>34957</v>
      </c>
      <c r="C3221" s="292" t="s">
        <v>213</v>
      </c>
      <c r="E3221" s="292" t="s">
        <v>214</v>
      </c>
      <c r="F3221" s="405">
        <v>31905</v>
      </c>
      <c r="G3221" s="292" t="s">
        <v>213</v>
      </c>
    </row>
    <row r="3222" spans="1:7">
      <c r="A3222" s="292" t="s">
        <v>49</v>
      </c>
      <c r="B3222" s="405">
        <v>35160</v>
      </c>
      <c r="C3222" s="292" t="s">
        <v>213</v>
      </c>
      <c r="E3222" s="292" t="s">
        <v>214</v>
      </c>
      <c r="F3222" s="405">
        <v>31909</v>
      </c>
      <c r="G3222" s="292" t="s">
        <v>213</v>
      </c>
    </row>
    <row r="3223" spans="1:7">
      <c r="A3223" s="292" t="s">
        <v>49</v>
      </c>
      <c r="B3223" s="405">
        <v>35951</v>
      </c>
      <c r="C3223" s="292" t="s">
        <v>213</v>
      </c>
      <c r="E3223" s="292" t="s">
        <v>214</v>
      </c>
      <c r="F3223" s="405">
        <v>32007</v>
      </c>
      <c r="G3223" s="292" t="s">
        <v>213</v>
      </c>
    </row>
    <row r="3224" spans="1:7">
      <c r="A3224" s="292" t="s">
        <v>49</v>
      </c>
      <c r="B3224" s="405">
        <v>36345</v>
      </c>
      <c r="C3224" s="292" t="s">
        <v>213</v>
      </c>
      <c r="E3224" s="292" t="s">
        <v>214</v>
      </c>
      <c r="F3224" s="405">
        <v>32011</v>
      </c>
      <c r="G3224" s="292" t="s">
        <v>213</v>
      </c>
    </row>
    <row r="3225" spans="1:7">
      <c r="A3225" s="292" t="s">
        <v>49</v>
      </c>
      <c r="B3225" s="405">
        <v>36703</v>
      </c>
      <c r="C3225" s="292" t="s">
        <v>213</v>
      </c>
      <c r="E3225" s="292" t="s">
        <v>214</v>
      </c>
      <c r="F3225" s="405">
        <v>32024</v>
      </c>
      <c r="G3225" s="292" t="s">
        <v>213</v>
      </c>
    </row>
    <row r="3226" spans="1:7">
      <c r="A3226" s="292" t="s">
        <v>49</v>
      </c>
      <c r="B3226" s="405">
        <v>37187</v>
      </c>
      <c r="C3226" s="292" t="s">
        <v>213</v>
      </c>
      <c r="E3226" s="292" t="s">
        <v>214</v>
      </c>
      <c r="F3226" s="405">
        <v>32025</v>
      </c>
      <c r="G3226" s="292" t="s">
        <v>213</v>
      </c>
    </row>
    <row r="3227" spans="1:7">
      <c r="A3227" s="292" t="s">
        <v>49</v>
      </c>
      <c r="B3227" s="405">
        <v>30464</v>
      </c>
      <c r="C3227" s="292" t="s">
        <v>213</v>
      </c>
      <c r="E3227" s="292" t="s">
        <v>214</v>
      </c>
      <c r="F3227" s="405">
        <v>32041</v>
      </c>
      <c r="G3227" s="292" t="s">
        <v>213</v>
      </c>
    </row>
    <row r="3228" spans="1:7">
      <c r="A3228" s="292" t="s">
        <v>49</v>
      </c>
      <c r="B3228" s="405">
        <v>30728</v>
      </c>
      <c r="C3228" s="292" t="s">
        <v>213</v>
      </c>
      <c r="E3228" s="292" t="s">
        <v>214</v>
      </c>
      <c r="F3228" s="405">
        <v>32043</v>
      </c>
      <c r="G3228" s="292" t="s">
        <v>213</v>
      </c>
    </row>
    <row r="3229" spans="1:7">
      <c r="A3229" s="292" t="s">
        <v>49</v>
      </c>
      <c r="B3229" s="405">
        <v>31315</v>
      </c>
      <c r="C3229" s="292" t="s">
        <v>213</v>
      </c>
      <c r="E3229" s="292" t="s">
        <v>214</v>
      </c>
      <c r="F3229" s="405">
        <v>32055</v>
      </c>
      <c r="G3229" s="292" t="s">
        <v>213</v>
      </c>
    </row>
    <row r="3230" spans="1:7">
      <c r="A3230" s="292" t="s">
        <v>49</v>
      </c>
      <c r="B3230" s="405">
        <v>31794</v>
      </c>
      <c r="C3230" s="292" t="s">
        <v>213</v>
      </c>
      <c r="E3230" s="292" t="s">
        <v>214</v>
      </c>
      <c r="F3230" s="405">
        <v>32056</v>
      </c>
      <c r="G3230" s="292" t="s">
        <v>213</v>
      </c>
    </row>
    <row r="3231" spans="1:7">
      <c r="A3231" s="292" t="s">
        <v>49</v>
      </c>
      <c r="B3231" s="405">
        <v>32332</v>
      </c>
      <c r="C3231" s="292" t="s">
        <v>213</v>
      </c>
      <c r="E3231" s="292" t="s">
        <v>214</v>
      </c>
      <c r="F3231" s="405">
        <v>32063</v>
      </c>
      <c r="G3231" s="292" t="s">
        <v>213</v>
      </c>
    </row>
    <row r="3232" spans="1:7">
      <c r="A3232" s="292" t="s">
        <v>49</v>
      </c>
      <c r="B3232" s="405">
        <v>32744</v>
      </c>
      <c r="C3232" s="292" t="s">
        <v>213</v>
      </c>
      <c r="E3232" s="292" t="s">
        <v>214</v>
      </c>
      <c r="F3232" s="405">
        <v>32064</v>
      </c>
      <c r="G3232" s="292" t="s">
        <v>213</v>
      </c>
    </row>
    <row r="3233" spans="1:7">
      <c r="A3233" s="292" t="s">
        <v>49</v>
      </c>
      <c r="B3233" s="405">
        <v>33526</v>
      </c>
      <c r="C3233" s="292" t="s">
        <v>213</v>
      </c>
      <c r="E3233" s="292" t="s">
        <v>214</v>
      </c>
      <c r="F3233" s="405">
        <v>32068</v>
      </c>
      <c r="G3233" s="292" t="s">
        <v>213</v>
      </c>
    </row>
    <row r="3234" spans="1:7">
      <c r="A3234" s="292" t="s">
        <v>49</v>
      </c>
      <c r="B3234" s="405">
        <v>33947</v>
      </c>
      <c r="C3234" s="292" t="s">
        <v>213</v>
      </c>
      <c r="E3234" s="292" t="s">
        <v>214</v>
      </c>
      <c r="F3234" s="405">
        <v>32079</v>
      </c>
      <c r="G3234" s="292" t="s">
        <v>213</v>
      </c>
    </row>
    <row r="3235" spans="1:7">
      <c r="A3235" s="292" t="s">
        <v>49</v>
      </c>
      <c r="B3235" s="405">
        <v>34450</v>
      </c>
      <c r="C3235" s="292" t="s">
        <v>213</v>
      </c>
      <c r="E3235" s="292" t="s">
        <v>214</v>
      </c>
      <c r="F3235" s="405">
        <v>32080</v>
      </c>
      <c r="G3235" s="292" t="s">
        <v>213</v>
      </c>
    </row>
    <row r="3236" spans="1:7">
      <c r="A3236" s="292" t="s">
        <v>49</v>
      </c>
      <c r="B3236" s="405">
        <v>34987</v>
      </c>
      <c r="C3236" s="292" t="s">
        <v>213</v>
      </c>
      <c r="E3236" s="292" t="s">
        <v>214</v>
      </c>
      <c r="F3236" s="405">
        <v>32083</v>
      </c>
      <c r="G3236" s="292" t="s">
        <v>213</v>
      </c>
    </row>
    <row r="3237" spans="1:7">
      <c r="A3237" s="292" t="s">
        <v>49</v>
      </c>
      <c r="B3237" s="405">
        <v>35161</v>
      </c>
      <c r="C3237" s="292" t="s">
        <v>213</v>
      </c>
      <c r="E3237" s="292" t="s">
        <v>214</v>
      </c>
      <c r="F3237" s="405">
        <v>32084</v>
      </c>
      <c r="G3237" s="292" t="s">
        <v>213</v>
      </c>
    </row>
    <row r="3238" spans="1:7">
      <c r="A3238" s="292" t="s">
        <v>49</v>
      </c>
      <c r="B3238" s="405">
        <v>35954</v>
      </c>
      <c r="C3238" s="292" t="s">
        <v>213</v>
      </c>
      <c r="E3238" s="292" t="s">
        <v>214</v>
      </c>
      <c r="F3238" s="405">
        <v>32097</v>
      </c>
      <c r="G3238" s="292" t="s">
        <v>213</v>
      </c>
    </row>
    <row r="3239" spans="1:7">
      <c r="A3239" s="292" t="s">
        <v>49</v>
      </c>
      <c r="B3239" s="405">
        <v>36349</v>
      </c>
      <c r="C3239" s="292" t="s">
        <v>213</v>
      </c>
      <c r="E3239" s="292" t="s">
        <v>214</v>
      </c>
      <c r="F3239" s="405">
        <v>32113</v>
      </c>
      <c r="G3239" s="292" t="s">
        <v>213</v>
      </c>
    </row>
    <row r="3240" spans="1:7">
      <c r="A3240" s="292" t="s">
        <v>49</v>
      </c>
      <c r="B3240" s="405">
        <v>36732</v>
      </c>
      <c r="C3240" s="292" t="s">
        <v>213</v>
      </c>
      <c r="E3240" s="292" t="s">
        <v>214</v>
      </c>
      <c r="F3240" s="405">
        <v>32132</v>
      </c>
      <c r="G3240" s="292" t="s">
        <v>213</v>
      </c>
    </row>
    <row r="3241" spans="1:7">
      <c r="A3241" s="292" t="s">
        <v>49</v>
      </c>
      <c r="B3241" s="405">
        <v>37188</v>
      </c>
      <c r="C3241" s="292" t="s">
        <v>213</v>
      </c>
      <c r="E3241" s="292" t="s">
        <v>214</v>
      </c>
      <c r="F3241" s="405">
        <v>32136</v>
      </c>
      <c r="G3241" s="292" t="s">
        <v>213</v>
      </c>
    </row>
    <row r="3242" spans="1:7">
      <c r="A3242" s="292" t="s">
        <v>49</v>
      </c>
      <c r="B3242" s="405">
        <v>30474</v>
      </c>
      <c r="C3242" s="292" t="s">
        <v>213</v>
      </c>
      <c r="E3242" s="292" t="s">
        <v>214</v>
      </c>
      <c r="F3242" s="405">
        <v>32137</v>
      </c>
      <c r="G3242" s="292" t="s">
        <v>213</v>
      </c>
    </row>
    <row r="3243" spans="1:7">
      <c r="A3243" s="292" t="s">
        <v>49</v>
      </c>
      <c r="B3243" s="405">
        <v>30732</v>
      </c>
      <c r="C3243" s="292" t="s">
        <v>213</v>
      </c>
      <c r="E3243" s="292" t="s">
        <v>214</v>
      </c>
      <c r="F3243" s="405">
        <v>32168</v>
      </c>
      <c r="G3243" s="292" t="s">
        <v>213</v>
      </c>
    </row>
    <row r="3244" spans="1:7">
      <c r="A3244" s="292" t="s">
        <v>49</v>
      </c>
      <c r="B3244" s="405">
        <v>31318</v>
      </c>
      <c r="C3244" s="292" t="s">
        <v>213</v>
      </c>
      <c r="E3244" s="292" t="s">
        <v>214</v>
      </c>
      <c r="F3244" s="405">
        <v>32177</v>
      </c>
      <c r="G3244" s="292" t="s">
        <v>213</v>
      </c>
    </row>
    <row r="3245" spans="1:7">
      <c r="A3245" s="292" t="s">
        <v>49</v>
      </c>
      <c r="B3245" s="405">
        <v>31804</v>
      </c>
      <c r="C3245" s="292" t="s">
        <v>213</v>
      </c>
      <c r="E3245" s="292" t="s">
        <v>214</v>
      </c>
      <c r="F3245" s="405">
        <v>32178</v>
      </c>
      <c r="G3245" s="292" t="s">
        <v>213</v>
      </c>
    </row>
    <row r="3246" spans="1:7">
      <c r="A3246" s="292" t="s">
        <v>49</v>
      </c>
      <c r="B3246" s="405">
        <v>32333</v>
      </c>
      <c r="C3246" s="292" t="s">
        <v>213</v>
      </c>
      <c r="E3246" s="292" t="s">
        <v>214</v>
      </c>
      <c r="F3246" s="405">
        <v>32193</v>
      </c>
      <c r="G3246" s="292" t="s">
        <v>213</v>
      </c>
    </row>
    <row r="3247" spans="1:7">
      <c r="A3247" s="292" t="s">
        <v>49</v>
      </c>
      <c r="B3247" s="405">
        <v>32745</v>
      </c>
      <c r="C3247" s="292" t="s">
        <v>213</v>
      </c>
      <c r="E3247" s="292" t="s">
        <v>214</v>
      </c>
      <c r="F3247" s="405">
        <v>32195</v>
      </c>
      <c r="G3247" s="292" t="s">
        <v>213</v>
      </c>
    </row>
    <row r="3248" spans="1:7">
      <c r="A3248" s="292" t="s">
        <v>49</v>
      </c>
      <c r="B3248" s="405">
        <v>33527</v>
      </c>
      <c r="C3248" s="292" t="s">
        <v>213</v>
      </c>
      <c r="E3248" s="292" t="s">
        <v>214</v>
      </c>
      <c r="F3248" s="405">
        <v>32305</v>
      </c>
      <c r="G3248" s="292" t="s">
        <v>213</v>
      </c>
    </row>
    <row r="3249" spans="1:7">
      <c r="A3249" s="292" t="s">
        <v>49</v>
      </c>
      <c r="B3249" s="405">
        <v>33955</v>
      </c>
      <c r="C3249" s="292" t="s">
        <v>213</v>
      </c>
      <c r="E3249" s="292" t="s">
        <v>214</v>
      </c>
      <c r="F3249" s="405">
        <v>32310</v>
      </c>
      <c r="G3249" s="292" t="s">
        <v>213</v>
      </c>
    </row>
    <row r="3250" spans="1:7">
      <c r="A3250" s="292" t="s">
        <v>49</v>
      </c>
      <c r="B3250" s="405">
        <v>34451</v>
      </c>
      <c r="C3250" s="292" t="s">
        <v>213</v>
      </c>
      <c r="E3250" s="292" t="s">
        <v>214</v>
      </c>
      <c r="F3250" s="405">
        <v>32326</v>
      </c>
      <c r="G3250" s="292" t="s">
        <v>213</v>
      </c>
    </row>
    <row r="3251" spans="1:7">
      <c r="A3251" s="292" t="s">
        <v>49</v>
      </c>
      <c r="B3251" s="405">
        <v>34990</v>
      </c>
      <c r="C3251" s="292" t="s">
        <v>213</v>
      </c>
      <c r="E3251" s="292" t="s">
        <v>214</v>
      </c>
      <c r="F3251" s="405">
        <v>32327</v>
      </c>
      <c r="G3251" s="292" t="s">
        <v>213</v>
      </c>
    </row>
    <row r="3252" spans="1:7">
      <c r="A3252" s="292" t="s">
        <v>49</v>
      </c>
      <c r="B3252" s="405">
        <v>35176</v>
      </c>
      <c r="C3252" s="292" t="s">
        <v>213</v>
      </c>
      <c r="E3252" s="292" t="s">
        <v>214</v>
      </c>
      <c r="F3252" s="405">
        <v>32330</v>
      </c>
      <c r="G3252" s="292" t="s">
        <v>213</v>
      </c>
    </row>
    <row r="3253" spans="1:7">
      <c r="A3253" s="292" t="s">
        <v>49</v>
      </c>
      <c r="B3253" s="405">
        <v>35956</v>
      </c>
      <c r="C3253" s="292" t="s">
        <v>213</v>
      </c>
      <c r="E3253" s="292" t="s">
        <v>214</v>
      </c>
      <c r="F3253" s="405">
        <v>32332</v>
      </c>
      <c r="G3253" s="292" t="s">
        <v>213</v>
      </c>
    </row>
    <row r="3254" spans="1:7">
      <c r="A3254" s="292" t="s">
        <v>49</v>
      </c>
      <c r="B3254" s="405">
        <v>36350</v>
      </c>
      <c r="C3254" s="292" t="s">
        <v>213</v>
      </c>
      <c r="E3254" s="292" t="s">
        <v>214</v>
      </c>
      <c r="F3254" s="405">
        <v>32333</v>
      </c>
      <c r="G3254" s="292" t="s">
        <v>213</v>
      </c>
    </row>
    <row r="3255" spans="1:7">
      <c r="A3255" s="292" t="s">
        <v>49</v>
      </c>
      <c r="B3255" s="405">
        <v>36741</v>
      </c>
      <c r="C3255" s="292" t="s">
        <v>213</v>
      </c>
      <c r="E3255" s="292" t="s">
        <v>214</v>
      </c>
      <c r="F3255" s="405">
        <v>32337</v>
      </c>
      <c r="G3255" s="292" t="s">
        <v>213</v>
      </c>
    </row>
    <row r="3256" spans="1:7">
      <c r="A3256" s="292" t="s">
        <v>49</v>
      </c>
      <c r="B3256" s="405">
        <v>37189</v>
      </c>
      <c r="C3256" s="292" t="s">
        <v>213</v>
      </c>
      <c r="E3256" s="292" t="s">
        <v>214</v>
      </c>
      <c r="F3256" s="405">
        <v>32351</v>
      </c>
      <c r="G3256" s="292" t="s">
        <v>213</v>
      </c>
    </row>
    <row r="3257" spans="1:7">
      <c r="A3257" s="292" t="s">
        <v>49</v>
      </c>
      <c r="B3257" s="405">
        <v>30475</v>
      </c>
      <c r="C3257" s="292" t="s">
        <v>213</v>
      </c>
      <c r="E3257" s="292" t="s">
        <v>214</v>
      </c>
      <c r="F3257" s="405">
        <v>32353</v>
      </c>
      <c r="G3257" s="292" t="s">
        <v>213</v>
      </c>
    </row>
    <row r="3258" spans="1:7">
      <c r="A3258" s="292" t="s">
        <v>49</v>
      </c>
      <c r="B3258" s="405">
        <v>30736</v>
      </c>
      <c r="C3258" s="292" t="s">
        <v>213</v>
      </c>
      <c r="E3258" s="292" t="s">
        <v>214</v>
      </c>
      <c r="F3258" s="405">
        <v>32355</v>
      </c>
      <c r="G3258" s="292" t="s">
        <v>213</v>
      </c>
    </row>
    <row r="3259" spans="1:7">
      <c r="A3259" s="292" t="s">
        <v>49</v>
      </c>
      <c r="B3259" s="405">
        <v>31324</v>
      </c>
      <c r="C3259" s="292" t="s">
        <v>213</v>
      </c>
      <c r="E3259" s="292" t="s">
        <v>214</v>
      </c>
      <c r="F3259" s="405">
        <v>32361</v>
      </c>
      <c r="G3259" s="292" t="s">
        <v>213</v>
      </c>
    </row>
    <row r="3260" spans="1:7">
      <c r="A3260" s="292" t="s">
        <v>49</v>
      </c>
      <c r="B3260" s="405">
        <v>31807</v>
      </c>
      <c r="C3260" s="292" t="s">
        <v>213</v>
      </c>
      <c r="E3260" s="292" t="s">
        <v>214</v>
      </c>
      <c r="F3260" s="405">
        <v>32409</v>
      </c>
      <c r="G3260" s="292" t="s">
        <v>213</v>
      </c>
    </row>
    <row r="3261" spans="1:7">
      <c r="A3261" s="292" t="s">
        <v>49</v>
      </c>
      <c r="B3261" s="405">
        <v>32337</v>
      </c>
      <c r="C3261" s="292" t="s">
        <v>213</v>
      </c>
      <c r="E3261" s="292" t="s">
        <v>214</v>
      </c>
      <c r="F3261" s="405">
        <v>32422</v>
      </c>
      <c r="G3261" s="292" t="s">
        <v>213</v>
      </c>
    </row>
    <row r="3262" spans="1:7">
      <c r="A3262" s="292" t="s">
        <v>49</v>
      </c>
      <c r="B3262" s="405">
        <v>32754</v>
      </c>
      <c r="C3262" s="292" t="s">
        <v>213</v>
      </c>
      <c r="E3262" s="292" t="s">
        <v>214</v>
      </c>
      <c r="F3262" s="405">
        <v>32424</v>
      </c>
      <c r="G3262" s="292" t="s">
        <v>213</v>
      </c>
    </row>
    <row r="3263" spans="1:7">
      <c r="A3263" s="292" t="s">
        <v>49</v>
      </c>
      <c r="B3263" s="405">
        <v>33530</v>
      </c>
      <c r="C3263" s="292" t="s">
        <v>213</v>
      </c>
      <c r="E3263" s="292" t="s">
        <v>214</v>
      </c>
      <c r="F3263" s="405">
        <v>32428</v>
      </c>
      <c r="G3263" s="292" t="s">
        <v>213</v>
      </c>
    </row>
    <row r="3264" spans="1:7">
      <c r="A3264" s="292" t="s">
        <v>49</v>
      </c>
      <c r="B3264" s="405">
        <v>33956</v>
      </c>
      <c r="C3264" s="292" t="s">
        <v>213</v>
      </c>
      <c r="E3264" s="292" t="s">
        <v>214</v>
      </c>
      <c r="F3264" s="405">
        <v>32432</v>
      </c>
      <c r="G3264" s="292" t="s">
        <v>213</v>
      </c>
    </row>
    <row r="3265" spans="1:7">
      <c r="A3265" s="292" t="s">
        <v>49</v>
      </c>
      <c r="B3265" s="405">
        <v>34452</v>
      </c>
      <c r="C3265" s="292" t="s">
        <v>213</v>
      </c>
      <c r="E3265" s="292" t="s">
        <v>214</v>
      </c>
      <c r="F3265" s="405">
        <v>32439</v>
      </c>
      <c r="G3265" s="292" t="s">
        <v>213</v>
      </c>
    </row>
    <row r="3266" spans="1:7">
      <c r="A3266" s="292" t="s">
        <v>49</v>
      </c>
      <c r="B3266" s="405">
        <v>35010</v>
      </c>
      <c r="C3266" s="292" t="s">
        <v>213</v>
      </c>
      <c r="E3266" s="292" t="s">
        <v>214</v>
      </c>
      <c r="F3266" s="405">
        <v>32440</v>
      </c>
      <c r="G3266" s="292" t="s">
        <v>213</v>
      </c>
    </row>
    <row r="3267" spans="1:7">
      <c r="A3267" s="292" t="s">
        <v>49</v>
      </c>
      <c r="B3267" s="405">
        <v>35180</v>
      </c>
      <c r="C3267" s="292" t="s">
        <v>213</v>
      </c>
      <c r="E3267" s="292" t="s">
        <v>214</v>
      </c>
      <c r="F3267" s="405">
        <v>32446</v>
      </c>
      <c r="G3267" s="292" t="s">
        <v>213</v>
      </c>
    </row>
    <row r="3268" spans="1:7">
      <c r="A3268" s="292" t="s">
        <v>49</v>
      </c>
      <c r="B3268" s="405">
        <v>35957</v>
      </c>
      <c r="C3268" s="292" t="s">
        <v>213</v>
      </c>
      <c r="E3268" s="292" t="s">
        <v>214</v>
      </c>
      <c r="F3268" s="405">
        <v>32447</v>
      </c>
      <c r="G3268" s="292" t="s">
        <v>213</v>
      </c>
    </row>
    <row r="3269" spans="1:7">
      <c r="A3269" s="292" t="s">
        <v>49</v>
      </c>
      <c r="B3269" s="405">
        <v>36352</v>
      </c>
      <c r="C3269" s="292" t="s">
        <v>213</v>
      </c>
      <c r="E3269" s="292" t="s">
        <v>214</v>
      </c>
      <c r="F3269" s="405">
        <v>32448</v>
      </c>
      <c r="G3269" s="292" t="s">
        <v>213</v>
      </c>
    </row>
    <row r="3270" spans="1:7">
      <c r="A3270" s="292" t="s">
        <v>49</v>
      </c>
      <c r="B3270" s="405">
        <v>36745</v>
      </c>
      <c r="C3270" s="292" t="s">
        <v>213</v>
      </c>
      <c r="E3270" s="292" t="s">
        <v>214</v>
      </c>
      <c r="F3270" s="405">
        <v>32456</v>
      </c>
      <c r="G3270" s="292" t="s">
        <v>213</v>
      </c>
    </row>
    <row r="3271" spans="1:7">
      <c r="A3271" s="292" t="s">
        <v>49</v>
      </c>
      <c r="B3271" s="405">
        <v>37303</v>
      </c>
      <c r="C3271" s="292" t="s">
        <v>213</v>
      </c>
      <c r="E3271" s="292" t="s">
        <v>214</v>
      </c>
      <c r="F3271" s="405">
        <v>32457</v>
      </c>
      <c r="G3271" s="292" t="s">
        <v>213</v>
      </c>
    </row>
    <row r="3272" spans="1:7">
      <c r="A3272" s="292" t="s">
        <v>49</v>
      </c>
      <c r="B3272" s="405">
        <v>30506</v>
      </c>
      <c r="C3272" s="292" t="s">
        <v>213</v>
      </c>
      <c r="E3272" s="292" t="s">
        <v>214</v>
      </c>
      <c r="F3272" s="405">
        <v>32463</v>
      </c>
      <c r="G3272" s="292" t="s">
        <v>213</v>
      </c>
    </row>
    <row r="3273" spans="1:7">
      <c r="A3273" s="292" t="s">
        <v>49</v>
      </c>
      <c r="B3273" s="405">
        <v>30739</v>
      </c>
      <c r="C3273" s="292" t="s">
        <v>213</v>
      </c>
      <c r="E3273" s="292" t="s">
        <v>214</v>
      </c>
      <c r="F3273" s="405">
        <v>32533</v>
      </c>
      <c r="G3273" s="292" t="s">
        <v>213</v>
      </c>
    </row>
    <row r="3274" spans="1:7">
      <c r="A3274" s="292" t="s">
        <v>49</v>
      </c>
      <c r="B3274" s="405">
        <v>31326</v>
      </c>
      <c r="C3274" s="292" t="s">
        <v>213</v>
      </c>
      <c r="E3274" s="292" t="s">
        <v>214</v>
      </c>
      <c r="F3274" s="405">
        <v>32536</v>
      </c>
      <c r="G3274" s="292" t="s">
        <v>213</v>
      </c>
    </row>
    <row r="3275" spans="1:7">
      <c r="A3275" s="292" t="s">
        <v>49</v>
      </c>
      <c r="B3275" s="405">
        <v>31808</v>
      </c>
      <c r="C3275" s="292" t="s">
        <v>213</v>
      </c>
      <c r="E3275" s="292" t="s">
        <v>214</v>
      </c>
      <c r="F3275" s="405">
        <v>32539</v>
      </c>
      <c r="G3275" s="292" t="s">
        <v>213</v>
      </c>
    </row>
    <row r="3276" spans="1:7">
      <c r="A3276" s="292" t="s">
        <v>49</v>
      </c>
      <c r="B3276" s="405">
        <v>32351</v>
      </c>
      <c r="C3276" s="292" t="s">
        <v>213</v>
      </c>
      <c r="E3276" s="292" t="s">
        <v>214</v>
      </c>
      <c r="F3276" s="405">
        <v>32563</v>
      </c>
      <c r="G3276" s="292" t="s">
        <v>213</v>
      </c>
    </row>
    <row r="3277" spans="1:7">
      <c r="A3277" s="292" t="s">
        <v>49</v>
      </c>
      <c r="B3277" s="405">
        <v>32757</v>
      </c>
      <c r="C3277" s="292" t="s">
        <v>213</v>
      </c>
      <c r="E3277" s="292" t="s">
        <v>214</v>
      </c>
      <c r="F3277" s="405">
        <v>32570</v>
      </c>
      <c r="G3277" s="292" t="s">
        <v>213</v>
      </c>
    </row>
    <row r="3278" spans="1:7">
      <c r="A3278" s="292" t="s">
        <v>49</v>
      </c>
      <c r="B3278" s="405">
        <v>33540</v>
      </c>
      <c r="C3278" s="292" t="s">
        <v>213</v>
      </c>
      <c r="E3278" s="292" t="s">
        <v>214</v>
      </c>
      <c r="F3278" s="405">
        <v>32583</v>
      </c>
      <c r="G3278" s="292" t="s">
        <v>213</v>
      </c>
    </row>
    <row r="3279" spans="1:7">
      <c r="A3279" s="292" t="s">
        <v>49</v>
      </c>
      <c r="B3279" s="405">
        <v>33957</v>
      </c>
      <c r="C3279" s="292" t="s">
        <v>213</v>
      </c>
      <c r="E3279" s="292" t="s">
        <v>214</v>
      </c>
      <c r="F3279" s="405">
        <v>32615</v>
      </c>
      <c r="G3279" s="292" t="s">
        <v>213</v>
      </c>
    </row>
    <row r="3280" spans="1:7">
      <c r="A3280" s="292" t="s">
        <v>49</v>
      </c>
      <c r="B3280" s="405">
        <v>34453</v>
      </c>
      <c r="C3280" s="292" t="s">
        <v>213</v>
      </c>
      <c r="E3280" s="292" t="s">
        <v>214</v>
      </c>
      <c r="F3280" s="405">
        <v>32617</v>
      </c>
      <c r="G3280" s="292" t="s">
        <v>213</v>
      </c>
    </row>
    <row r="3281" spans="1:7">
      <c r="A3281" s="292" t="s">
        <v>49</v>
      </c>
      <c r="B3281" s="405">
        <v>35011</v>
      </c>
      <c r="C3281" s="292" t="s">
        <v>213</v>
      </c>
      <c r="E3281" s="292" t="s">
        <v>214</v>
      </c>
      <c r="F3281" s="405">
        <v>32618</v>
      </c>
      <c r="G3281" s="292" t="s">
        <v>213</v>
      </c>
    </row>
    <row r="3282" spans="1:7">
      <c r="A3282" s="292" t="s">
        <v>49</v>
      </c>
      <c r="B3282" s="405">
        <v>35181</v>
      </c>
      <c r="C3282" s="292" t="s">
        <v>213</v>
      </c>
      <c r="E3282" s="292" t="s">
        <v>214</v>
      </c>
      <c r="F3282" s="405">
        <v>32633</v>
      </c>
      <c r="G3282" s="292" t="s">
        <v>213</v>
      </c>
    </row>
    <row r="3283" spans="1:7">
      <c r="A3283" s="292" t="s">
        <v>49</v>
      </c>
      <c r="B3283" s="405">
        <v>35967</v>
      </c>
      <c r="C3283" s="292" t="s">
        <v>213</v>
      </c>
      <c r="E3283" s="292" t="s">
        <v>214</v>
      </c>
      <c r="F3283" s="405">
        <v>32634</v>
      </c>
      <c r="G3283" s="292" t="s">
        <v>213</v>
      </c>
    </row>
    <row r="3284" spans="1:7">
      <c r="A3284" s="292" t="s">
        <v>49</v>
      </c>
      <c r="B3284" s="405">
        <v>36361</v>
      </c>
      <c r="C3284" s="292" t="s">
        <v>213</v>
      </c>
      <c r="E3284" s="292" t="s">
        <v>214</v>
      </c>
      <c r="F3284" s="405">
        <v>32643</v>
      </c>
      <c r="G3284" s="292" t="s">
        <v>213</v>
      </c>
    </row>
    <row r="3285" spans="1:7">
      <c r="A3285" s="292" t="s">
        <v>49</v>
      </c>
      <c r="B3285" s="405">
        <v>36764</v>
      </c>
      <c r="C3285" s="292" t="s">
        <v>213</v>
      </c>
      <c r="E3285" s="292" t="s">
        <v>214</v>
      </c>
      <c r="F3285" s="405">
        <v>32655</v>
      </c>
      <c r="G3285" s="292" t="s">
        <v>213</v>
      </c>
    </row>
    <row r="3286" spans="1:7">
      <c r="A3286" s="292" t="s">
        <v>49</v>
      </c>
      <c r="B3286" s="405">
        <v>37304</v>
      </c>
      <c r="C3286" s="292" t="s">
        <v>213</v>
      </c>
      <c r="E3286" s="292" t="s">
        <v>214</v>
      </c>
      <c r="F3286" s="405">
        <v>32658</v>
      </c>
      <c r="G3286" s="292" t="s">
        <v>213</v>
      </c>
    </row>
    <row r="3287" spans="1:7">
      <c r="A3287" s="292" t="s">
        <v>49</v>
      </c>
      <c r="B3287" s="405">
        <v>30510</v>
      </c>
      <c r="C3287" s="292" t="s">
        <v>213</v>
      </c>
      <c r="E3287" s="292" t="s">
        <v>214</v>
      </c>
      <c r="F3287" s="405">
        <v>32664</v>
      </c>
      <c r="G3287" s="292" t="s">
        <v>213</v>
      </c>
    </row>
    <row r="3288" spans="1:7">
      <c r="A3288" s="292" t="s">
        <v>49</v>
      </c>
      <c r="B3288" s="405">
        <v>30740</v>
      </c>
      <c r="C3288" s="292" t="s">
        <v>213</v>
      </c>
      <c r="E3288" s="292" t="s">
        <v>214</v>
      </c>
      <c r="F3288" s="405">
        <v>32669</v>
      </c>
      <c r="G3288" s="292" t="s">
        <v>213</v>
      </c>
    </row>
    <row r="3289" spans="1:7">
      <c r="A3289" s="292" t="s">
        <v>49</v>
      </c>
      <c r="B3289" s="405">
        <v>31327</v>
      </c>
      <c r="C3289" s="292" t="s">
        <v>213</v>
      </c>
      <c r="E3289" s="292" t="s">
        <v>214</v>
      </c>
      <c r="F3289" s="405">
        <v>32696</v>
      </c>
      <c r="G3289" s="292" t="s">
        <v>213</v>
      </c>
    </row>
    <row r="3290" spans="1:7">
      <c r="A3290" s="292" t="s">
        <v>49</v>
      </c>
      <c r="B3290" s="405">
        <v>31822</v>
      </c>
      <c r="C3290" s="292" t="s">
        <v>213</v>
      </c>
      <c r="E3290" s="292" t="s">
        <v>214</v>
      </c>
      <c r="F3290" s="405">
        <v>32697</v>
      </c>
      <c r="G3290" s="292" t="s">
        <v>213</v>
      </c>
    </row>
    <row r="3291" spans="1:7">
      <c r="A3291" s="292" t="s">
        <v>49</v>
      </c>
      <c r="B3291" s="405">
        <v>32353</v>
      </c>
      <c r="C3291" s="292" t="s">
        <v>213</v>
      </c>
      <c r="E3291" s="292" t="s">
        <v>214</v>
      </c>
      <c r="F3291" s="405">
        <v>32713</v>
      </c>
      <c r="G3291" s="292" t="s">
        <v>213</v>
      </c>
    </row>
    <row r="3292" spans="1:7">
      <c r="A3292" s="292" t="s">
        <v>49</v>
      </c>
      <c r="B3292" s="405">
        <v>32766</v>
      </c>
      <c r="C3292" s="292" t="s">
        <v>213</v>
      </c>
      <c r="E3292" s="292" t="s">
        <v>214</v>
      </c>
      <c r="F3292" s="405">
        <v>32720</v>
      </c>
      <c r="G3292" s="292" t="s">
        <v>213</v>
      </c>
    </row>
    <row r="3293" spans="1:7">
      <c r="A3293" s="292" t="s">
        <v>49</v>
      </c>
      <c r="B3293" s="405">
        <v>33541</v>
      </c>
      <c r="C3293" s="292" t="s">
        <v>213</v>
      </c>
      <c r="E3293" s="292" t="s">
        <v>214</v>
      </c>
      <c r="F3293" s="405">
        <v>32724</v>
      </c>
      <c r="G3293" s="292" t="s">
        <v>213</v>
      </c>
    </row>
    <row r="3294" spans="1:7">
      <c r="A3294" s="292" t="s">
        <v>49</v>
      </c>
      <c r="B3294" s="405">
        <v>33972</v>
      </c>
      <c r="C3294" s="292" t="s">
        <v>213</v>
      </c>
      <c r="E3294" s="292" t="s">
        <v>214</v>
      </c>
      <c r="F3294" s="405">
        <v>32744</v>
      </c>
      <c r="G3294" s="292" t="s">
        <v>213</v>
      </c>
    </row>
    <row r="3295" spans="1:7">
      <c r="A3295" s="292" t="s">
        <v>49</v>
      </c>
      <c r="B3295" s="405">
        <v>34460</v>
      </c>
      <c r="C3295" s="292" t="s">
        <v>213</v>
      </c>
      <c r="E3295" s="292" t="s">
        <v>214</v>
      </c>
      <c r="F3295" s="405">
        <v>32745</v>
      </c>
      <c r="G3295" s="292" t="s">
        <v>213</v>
      </c>
    </row>
    <row r="3296" spans="1:7">
      <c r="A3296" s="292" t="s">
        <v>49</v>
      </c>
      <c r="B3296" s="405">
        <v>35013</v>
      </c>
      <c r="C3296" s="292" t="s">
        <v>213</v>
      </c>
      <c r="E3296" s="292" t="s">
        <v>214</v>
      </c>
      <c r="F3296" s="405">
        <v>32754</v>
      </c>
      <c r="G3296" s="292" t="s">
        <v>213</v>
      </c>
    </row>
    <row r="3297" spans="1:7">
      <c r="A3297" s="292" t="s">
        <v>49</v>
      </c>
      <c r="B3297" s="405">
        <v>35185</v>
      </c>
      <c r="C3297" s="292" t="s">
        <v>213</v>
      </c>
      <c r="E3297" s="292" t="s">
        <v>214</v>
      </c>
      <c r="F3297" s="405">
        <v>32757</v>
      </c>
      <c r="G3297" s="292" t="s">
        <v>213</v>
      </c>
    </row>
    <row r="3298" spans="1:7">
      <c r="A3298" s="292" t="s">
        <v>49</v>
      </c>
      <c r="B3298" s="405">
        <v>35968</v>
      </c>
      <c r="C3298" s="292" t="s">
        <v>213</v>
      </c>
      <c r="E3298" s="292" t="s">
        <v>214</v>
      </c>
      <c r="F3298" s="405">
        <v>32766</v>
      </c>
      <c r="G3298" s="292" t="s">
        <v>213</v>
      </c>
    </row>
    <row r="3299" spans="1:7">
      <c r="A3299" s="292" t="s">
        <v>49</v>
      </c>
      <c r="B3299" s="405">
        <v>36370</v>
      </c>
      <c r="C3299" s="292" t="s">
        <v>213</v>
      </c>
      <c r="E3299" s="292" t="s">
        <v>214</v>
      </c>
      <c r="F3299" s="405">
        <v>32776</v>
      </c>
      <c r="G3299" s="292" t="s">
        <v>213</v>
      </c>
    </row>
    <row r="3300" spans="1:7">
      <c r="A3300" s="292" t="s">
        <v>49</v>
      </c>
      <c r="B3300" s="405">
        <v>36804</v>
      </c>
      <c r="C3300" s="292" t="s">
        <v>213</v>
      </c>
      <c r="E3300" s="292" t="s">
        <v>214</v>
      </c>
      <c r="F3300" s="405">
        <v>32777</v>
      </c>
      <c r="G3300" s="292" t="s">
        <v>213</v>
      </c>
    </row>
    <row r="3301" spans="1:7">
      <c r="A3301" s="292" t="s">
        <v>49</v>
      </c>
      <c r="B3301" s="405">
        <v>37316</v>
      </c>
      <c r="C3301" s="292" t="s">
        <v>213</v>
      </c>
      <c r="E3301" s="292" t="s">
        <v>214</v>
      </c>
      <c r="F3301" s="405">
        <v>32778</v>
      </c>
      <c r="G3301" s="292" t="s">
        <v>213</v>
      </c>
    </row>
    <row r="3302" spans="1:7">
      <c r="A3302" s="292" t="s">
        <v>49</v>
      </c>
      <c r="B3302" s="405">
        <v>30511</v>
      </c>
      <c r="C3302" s="292" t="s">
        <v>213</v>
      </c>
      <c r="E3302" s="292" t="s">
        <v>214</v>
      </c>
      <c r="F3302" s="405">
        <v>32784</v>
      </c>
      <c r="G3302" s="292" t="s">
        <v>213</v>
      </c>
    </row>
    <row r="3303" spans="1:7">
      <c r="A3303" s="292" t="s">
        <v>49</v>
      </c>
      <c r="B3303" s="405">
        <v>30741</v>
      </c>
      <c r="C3303" s="292" t="s">
        <v>213</v>
      </c>
      <c r="E3303" s="292" t="s">
        <v>214</v>
      </c>
      <c r="F3303" s="405">
        <v>32798</v>
      </c>
      <c r="G3303" s="292" t="s">
        <v>213</v>
      </c>
    </row>
    <row r="3304" spans="1:7">
      <c r="A3304" s="292" t="s">
        <v>49</v>
      </c>
      <c r="B3304" s="405">
        <v>31328</v>
      </c>
      <c r="C3304" s="292" t="s">
        <v>213</v>
      </c>
      <c r="E3304" s="292" t="s">
        <v>214</v>
      </c>
      <c r="F3304" s="405">
        <v>32815</v>
      </c>
      <c r="G3304" s="292" t="s">
        <v>213</v>
      </c>
    </row>
    <row r="3305" spans="1:7">
      <c r="A3305" s="292" t="s">
        <v>49</v>
      </c>
      <c r="B3305" s="405">
        <v>31829</v>
      </c>
      <c r="C3305" s="292" t="s">
        <v>213</v>
      </c>
      <c r="E3305" s="292" t="s">
        <v>214</v>
      </c>
      <c r="F3305" s="405">
        <v>32908</v>
      </c>
      <c r="G3305" s="292" t="s">
        <v>213</v>
      </c>
    </row>
    <row r="3306" spans="1:7">
      <c r="A3306" s="292" t="s">
        <v>49</v>
      </c>
      <c r="B3306" s="405">
        <v>32355</v>
      </c>
      <c r="C3306" s="292" t="s">
        <v>213</v>
      </c>
      <c r="E3306" s="292" t="s">
        <v>214</v>
      </c>
      <c r="F3306" s="405">
        <v>32911</v>
      </c>
      <c r="G3306" s="292" t="s">
        <v>213</v>
      </c>
    </row>
    <row r="3307" spans="1:7">
      <c r="A3307" s="292" t="s">
        <v>49</v>
      </c>
      <c r="B3307" s="405">
        <v>32776</v>
      </c>
      <c r="C3307" s="292" t="s">
        <v>213</v>
      </c>
      <c r="E3307" s="292" t="s">
        <v>214</v>
      </c>
      <c r="F3307" s="405">
        <v>32949</v>
      </c>
      <c r="G3307" s="292" t="s">
        <v>213</v>
      </c>
    </row>
    <row r="3308" spans="1:7">
      <c r="A3308" s="292" t="s">
        <v>49</v>
      </c>
      <c r="B3308" s="405">
        <v>33545</v>
      </c>
      <c r="C3308" s="292" t="s">
        <v>213</v>
      </c>
      <c r="E3308" s="292" t="s">
        <v>214</v>
      </c>
      <c r="F3308" s="405">
        <v>32960</v>
      </c>
      <c r="G3308" s="292" t="s">
        <v>213</v>
      </c>
    </row>
    <row r="3309" spans="1:7">
      <c r="A3309" s="292" t="s">
        <v>49</v>
      </c>
      <c r="B3309" s="405">
        <v>33974</v>
      </c>
      <c r="C3309" s="292" t="s">
        <v>213</v>
      </c>
      <c r="E3309" s="292" t="s">
        <v>214</v>
      </c>
      <c r="F3309" s="405">
        <v>32962</v>
      </c>
      <c r="G3309" s="292" t="s">
        <v>213</v>
      </c>
    </row>
    <row r="3310" spans="1:7">
      <c r="A3310" s="292" t="s">
        <v>49</v>
      </c>
      <c r="B3310" s="405">
        <v>34461</v>
      </c>
      <c r="C3310" s="292" t="s">
        <v>213</v>
      </c>
      <c r="E3310" s="292" t="s">
        <v>214</v>
      </c>
      <c r="F3310" s="405">
        <v>32963</v>
      </c>
      <c r="G3310" s="292" t="s">
        <v>213</v>
      </c>
    </row>
    <row r="3311" spans="1:7">
      <c r="A3311" s="292" t="s">
        <v>49</v>
      </c>
      <c r="B3311" s="405">
        <v>35016</v>
      </c>
      <c r="C3311" s="292" t="s">
        <v>213</v>
      </c>
      <c r="E3311" s="292" t="s">
        <v>214</v>
      </c>
      <c r="F3311" s="405">
        <v>32965</v>
      </c>
      <c r="G3311" s="292" t="s">
        <v>213</v>
      </c>
    </row>
    <row r="3312" spans="1:7">
      <c r="A3312" s="292" t="s">
        <v>49</v>
      </c>
      <c r="B3312" s="405">
        <v>35187</v>
      </c>
      <c r="C3312" s="292" t="s">
        <v>213</v>
      </c>
      <c r="E3312" s="292" t="s">
        <v>214</v>
      </c>
      <c r="F3312" s="405">
        <v>32967</v>
      </c>
      <c r="G3312" s="292" t="s">
        <v>213</v>
      </c>
    </row>
    <row r="3313" spans="1:7">
      <c r="A3313" s="292" t="s">
        <v>49</v>
      </c>
      <c r="B3313" s="405">
        <v>35976</v>
      </c>
      <c r="C3313" s="292" t="s">
        <v>213</v>
      </c>
      <c r="E3313" s="292" t="s">
        <v>214</v>
      </c>
      <c r="F3313" s="405">
        <v>32968</v>
      </c>
      <c r="G3313" s="292" t="s">
        <v>213</v>
      </c>
    </row>
    <row r="3314" spans="1:7">
      <c r="A3314" s="292" t="s">
        <v>49</v>
      </c>
      <c r="B3314" s="405">
        <v>36371</v>
      </c>
      <c r="C3314" s="292" t="s">
        <v>213</v>
      </c>
      <c r="E3314" s="292" t="s">
        <v>214</v>
      </c>
      <c r="F3314" s="405">
        <v>32970</v>
      </c>
      <c r="G3314" s="292" t="s">
        <v>213</v>
      </c>
    </row>
    <row r="3315" spans="1:7">
      <c r="A3315" s="292" t="s">
        <v>49</v>
      </c>
      <c r="B3315" s="405">
        <v>36856</v>
      </c>
      <c r="C3315" s="292" t="s">
        <v>213</v>
      </c>
      <c r="E3315" s="292" t="s">
        <v>214</v>
      </c>
      <c r="F3315" s="405">
        <v>32976</v>
      </c>
      <c r="G3315" s="292" t="s">
        <v>213</v>
      </c>
    </row>
    <row r="3316" spans="1:7">
      <c r="A3316" s="292" t="s">
        <v>49</v>
      </c>
      <c r="B3316" s="405">
        <v>37318</v>
      </c>
      <c r="C3316" s="292" t="s">
        <v>213</v>
      </c>
      <c r="E3316" s="292" t="s">
        <v>214</v>
      </c>
      <c r="F3316" s="405">
        <v>33031</v>
      </c>
      <c r="G3316" s="292" t="s">
        <v>213</v>
      </c>
    </row>
    <row r="3317" spans="1:7">
      <c r="A3317" s="292" t="s">
        <v>49</v>
      </c>
      <c r="B3317" s="405">
        <v>30514</v>
      </c>
      <c r="C3317" s="292" t="s">
        <v>213</v>
      </c>
      <c r="E3317" s="292" t="s">
        <v>214</v>
      </c>
      <c r="F3317" s="405">
        <v>33035</v>
      </c>
      <c r="G3317" s="292" t="s">
        <v>213</v>
      </c>
    </row>
    <row r="3318" spans="1:7">
      <c r="A3318" s="292" t="s">
        <v>49</v>
      </c>
      <c r="B3318" s="405">
        <v>30750</v>
      </c>
      <c r="C3318" s="292" t="s">
        <v>213</v>
      </c>
      <c r="E3318" s="292" t="s">
        <v>214</v>
      </c>
      <c r="F3318" s="405">
        <v>33037</v>
      </c>
      <c r="G3318" s="292" t="s">
        <v>213</v>
      </c>
    </row>
    <row r="3319" spans="1:7">
      <c r="A3319" s="292" t="s">
        <v>49</v>
      </c>
      <c r="B3319" s="405">
        <v>31333</v>
      </c>
      <c r="C3319" s="292" t="s">
        <v>213</v>
      </c>
      <c r="E3319" s="292" t="s">
        <v>214</v>
      </c>
      <c r="F3319" s="405">
        <v>33040</v>
      </c>
      <c r="G3319" s="292" t="s">
        <v>213</v>
      </c>
    </row>
    <row r="3320" spans="1:7">
      <c r="A3320" s="292" t="s">
        <v>49</v>
      </c>
      <c r="B3320" s="405">
        <v>31831</v>
      </c>
      <c r="C3320" s="292" t="s">
        <v>213</v>
      </c>
      <c r="E3320" s="292" t="s">
        <v>214</v>
      </c>
      <c r="F3320" s="405">
        <v>33044</v>
      </c>
      <c r="G3320" s="292" t="s">
        <v>213</v>
      </c>
    </row>
    <row r="3321" spans="1:7">
      <c r="A3321" s="292" t="s">
        <v>49</v>
      </c>
      <c r="B3321" s="405">
        <v>32361</v>
      </c>
      <c r="C3321" s="292" t="s">
        <v>213</v>
      </c>
      <c r="E3321" s="292" t="s">
        <v>214</v>
      </c>
      <c r="F3321" s="405">
        <v>33051</v>
      </c>
      <c r="G3321" s="292" t="s">
        <v>213</v>
      </c>
    </row>
    <row r="3322" spans="1:7">
      <c r="A3322" s="292" t="s">
        <v>49</v>
      </c>
      <c r="B3322" s="405">
        <v>32777</v>
      </c>
      <c r="C3322" s="292" t="s">
        <v>213</v>
      </c>
      <c r="E3322" s="292" t="s">
        <v>214</v>
      </c>
      <c r="F3322" s="405">
        <v>33052</v>
      </c>
      <c r="G3322" s="292" t="s">
        <v>213</v>
      </c>
    </row>
    <row r="3323" spans="1:7">
      <c r="A3323" s="292" t="s">
        <v>49</v>
      </c>
      <c r="B3323" s="405">
        <v>33547</v>
      </c>
      <c r="C3323" s="292" t="s">
        <v>213</v>
      </c>
      <c r="E3323" s="292" t="s">
        <v>214</v>
      </c>
      <c r="F3323" s="405">
        <v>33131</v>
      </c>
      <c r="G3323" s="292" t="s">
        <v>213</v>
      </c>
    </row>
    <row r="3324" spans="1:7">
      <c r="A3324" s="292" t="s">
        <v>49</v>
      </c>
      <c r="B3324" s="405">
        <v>33980</v>
      </c>
      <c r="C3324" s="292" t="s">
        <v>213</v>
      </c>
      <c r="E3324" s="292" t="s">
        <v>214</v>
      </c>
      <c r="F3324" s="405">
        <v>33132</v>
      </c>
      <c r="G3324" s="292" t="s">
        <v>213</v>
      </c>
    </row>
    <row r="3325" spans="1:7">
      <c r="A3325" s="292" t="s">
        <v>49</v>
      </c>
      <c r="B3325" s="405">
        <v>34465</v>
      </c>
      <c r="C3325" s="292" t="s">
        <v>213</v>
      </c>
      <c r="E3325" s="292" t="s">
        <v>214</v>
      </c>
      <c r="F3325" s="405">
        <v>33139</v>
      </c>
      <c r="G3325" s="292" t="s">
        <v>213</v>
      </c>
    </row>
    <row r="3326" spans="1:7">
      <c r="A3326" s="292" t="s">
        <v>49</v>
      </c>
      <c r="B3326" s="405">
        <v>35020</v>
      </c>
      <c r="C3326" s="292" t="s">
        <v>213</v>
      </c>
      <c r="E3326" s="292" t="s">
        <v>214</v>
      </c>
      <c r="F3326" s="405">
        <v>33149</v>
      </c>
      <c r="G3326" s="292" t="s">
        <v>213</v>
      </c>
    </row>
    <row r="3327" spans="1:7">
      <c r="A3327" s="292" t="s">
        <v>49</v>
      </c>
      <c r="B3327" s="405">
        <v>35224</v>
      </c>
      <c r="C3327" s="292" t="s">
        <v>213</v>
      </c>
      <c r="E3327" s="292" t="s">
        <v>214</v>
      </c>
      <c r="F3327" s="405">
        <v>33187</v>
      </c>
      <c r="G3327" s="292" t="s">
        <v>213</v>
      </c>
    </row>
    <row r="3328" spans="1:7">
      <c r="A3328" s="292" t="s">
        <v>49</v>
      </c>
      <c r="B3328" s="405">
        <v>35986</v>
      </c>
      <c r="C3328" s="292" t="s">
        <v>213</v>
      </c>
      <c r="E3328" s="292" t="s">
        <v>214</v>
      </c>
      <c r="F3328" s="405">
        <v>33327</v>
      </c>
      <c r="G3328" s="292" t="s">
        <v>213</v>
      </c>
    </row>
    <row r="3329" spans="1:7">
      <c r="A3329" s="292" t="s">
        <v>49</v>
      </c>
      <c r="B3329" s="405">
        <v>36376</v>
      </c>
      <c r="C3329" s="292" t="s">
        <v>213</v>
      </c>
      <c r="E3329" s="292" t="s">
        <v>214</v>
      </c>
      <c r="F3329" s="405">
        <v>33455</v>
      </c>
      <c r="G3329" s="292" t="s">
        <v>213</v>
      </c>
    </row>
    <row r="3330" spans="1:7">
      <c r="A3330" s="292" t="s">
        <v>49</v>
      </c>
      <c r="B3330" s="405">
        <v>36859</v>
      </c>
      <c r="C3330" s="292" t="s">
        <v>213</v>
      </c>
      <c r="E3330" s="292" t="s">
        <v>214</v>
      </c>
      <c r="F3330" s="405">
        <v>33470</v>
      </c>
      <c r="G3330" s="292" t="s">
        <v>213</v>
      </c>
    </row>
    <row r="3331" spans="1:7">
      <c r="A3331" s="292" t="s">
        <v>49</v>
      </c>
      <c r="B3331" s="405">
        <v>37321</v>
      </c>
      <c r="C3331" s="292" t="s">
        <v>213</v>
      </c>
      <c r="E3331" s="292" t="s">
        <v>214</v>
      </c>
      <c r="F3331" s="405">
        <v>33475</v>
      </c>
      <c r="G3331" s="292" t="s">
        <v>213</v>
      </c>
    </row>
    <row r="3332" spans="1:7">
      <c r="A3332" s="292" t="s">
        <v>49</v>
      </c>
      <c r="B3332" s="405">
        <v>30527</v>
      </c>
      <c r="C3332" s="292" t="s">
        <v>213</v>
      </c>
      <c r="E3332" s="292" t="s">
        <v>214</v>
      </c>
      <c r="F3332" s="405">
        <v>33513</v>
      </c>
      <c r="G3332" s="292" t="s">
        <v>213</v>
      </c>
    </row>
    <row r="3333" spans="1:7">
      <c r="A3333" s="292" t="s">
        <v>49</v>
      </c>
      <c r="B3333" s="405">
        <v>30751</v>
      </c>
      <c r="C3333" s="292" t="s">
        <v>213</v>
      </c>
      <c r="E3333" s="292" t="s">
        <v>214</v>
      </c>
      <c r="F3333" s="405">
        <v>33521</v>
      </c>
      <c r="G3333" s="292" t="s">
        <v>213</v>
      </c>
    </row>
    <row r="3334" spans="1:7">
      <c r="A3334" s="292" t="s">
        <v>49</v>
      </c>
      <c r="B3334" s="405">
        <v>31411</v>
      </c>
      <c r="C3334" s="292" t="s">
        <v>213</v>
      </c>
      <c r="E3334" s="292" t="s">
        <v>214</v>
      </c>
      <c r="F3334" s="405">
        <v>33525</v>
      </c>
      <c r="G3334" s="292" t="s">
        <v>213</v>
      </c>
    </row>
    <row r="3335" spans="1:7">
      <c r="A3335" s="292" t="s">
        <v>49</v>
      </c>
      <c r="B3335" s="405">
        <v>31833</v>
      </c>
      <c r="C3335" s="292" t="s">
        <v>213</v>
      </c>
      <c r="E3335" s="292" t="s">
        <v>214</v>
      </c>
      <c r="F3335" s="405">
        <v>33526</v>
      </c>
      <c r="G3335" s="292" t="s">
        <v>213</v>
      </c>
    </row>
    <row r="3336" spans="1:7">
      <c r="A3336" s="292" t="s">
        <v>49</v>
      </c>
      <c r="B3336" s="405">
        <v>32409</v>
      </c>
      <c r="C3336" s="292" t="s">
        <v>213</v>
      </c>
      <c r="E3336" s="292" t="s">
        <v>214</v>
      </c>
      <c r="F3336" s="405">
        <v>33527</v>
      </c>
      <c r="G3336" s="292" t="s">
        <v>213</v>
      </c>
    </row>
    <row r="3337" spans="1:7">
      <c r="A3337" s="292" t="s">
        <v>49</v>
      </c>
      <c r="B3337" s="405">
        <v>32778</v>
      </c>
      <c r="C3337" s="292" t="s">
        <v>213</v>
      </c>
      <c r="E3337" s="292" t="s">
        <v>214</v>
      </c>
      <c r="F3337" s="405">
        <v>33530</v>
      </c>
      <c r="G3337" s="292" t="s">
        <v>213</v>
      </c>
    </row>
    <row r="3338" spans="1:7">
      <c r="A3338" s="292" t="s">
        <v>49</v>
      </c>
      <c r="B3338" s="405">
        <v>33570</v>
      </c>
      <c r="C3338" s="292" t="s">
        <v>213</v>
      </c>
      <c r="E3338" s="292" t="s">
        <v>214</v>
      </c>
      <c r="F3338" s="405">
        <v>33540</v>
      </c>
      <c r="G3338" s="292" t="s">
        <v>213</v>
      </c>
    </row>
    <row r="3339" spans="1:7">
      <c r="A3339" s="292" t="s">
        <v>49</v>
      </c>
      <c r="B3339" s="405">
        <v>33981</v>
      </c>
      <c r="C3339" s="292" t="s">
        <v>213</v>
      </c>
      <c r="E3339" s="292" t="s">
        <v>214</v>
      </c>
      <c r="F3339" s="405">
        <v>33541</v>
      </c>
      <c r="G3339" s="292" t="s">
        <v>213</v>
      </c>
    </row>
    <row r="3340" spans="1:7">
      <c r="A3340" s="292" t="s">
        <v>49</v>
      </c>
      <c r="B3340" s="405">
        <v>34473</v>
      </c>
      <c r="C3340" s="292" t="s">
        <v>213</v>
      </c>
      <c r="E3340" s="292" t="s">
        <v>214</v>
      </c>
      <c r="F3340" s="405">
        <v>33545</v>
      </c>
      <c r="G3340" s="292" t="s">
        <v>213</v>
      </c>
    </row>
    <row r="3341" spans="1:7">
      <c r="A3341" s="292" t="s">
        <v>49</v>
      </c>
      <c r="B3341" s="405">
        <v>35023</v>
      </c>
      <c r="C3341" s="292" t="s">
        <v>213</v>
      </c>
      <c r="E3341" s="292" t="s">
        <v>214</v>
      </c>
      <c r="F3341" s="405">
        <v>33547</v>
      </c>
      <c r="G3341" s="292" t="s">
        <v>213</v>
      </c>
    </row>
    <row r="3342" spans="1:7">
      <c r="A3342" s="292" t="s">
        <v>49</v>
      </c>
      <c r="B3342" s="405">
        <v>35471</v>
      </c>
      <c r="C3342" s="292" t="s">
        <v>213</v>
      </c>
      <c r="E3342" s="292" t="s">
        <v>214</v>
      </c>
      <c r="F3342" s="405">
        <v>33570</v>
      </c>
      <c r="G3342" s="292" t="s">
        <v>213</v>
      </c>
    </row>
    <row r="3343" spans="1:7">
      <c r="A3343" s="292" t="s">
        <v>49</v>
      </c>
      <c r="B3343" s="405">
        <v>35987</v>
      </c>
      <c r="C3343" s="292" t="s">
        <v>213</v>
      </c>
      <c r="E3343" s="292" t="s">
        <v>214</v>
      </c>
      <c r="F3343" s="405">
        <v>33574</v>
      </c>
      <c r="G3343" s="292" t="s">
        <v>213</v>
      </c>
    </row>
    <row r="3344" spans="1:7">
      <c r="A3344" s="292" t="s">
        <v>49</v>
      </c>
      <c r="B3344" s="405">
        <v>36426</v>
      </c>
      <c r="C3344" s="292" t="s">
        <v>213</v>
      </c>
      <c r="E3344" s="292" t="s">
        <v>214</v>
      </c>
      <c r="F3344" s="405">
        <v>33576</v>
      </c>
      <c r="G3344" s="292" t="s">
        <v>213</v>
      </c>
    </row>
    <row r="3345" spans="1:7">
      <c r="A3345" s="292" t="s">
        <v>49</v>
      </c>
      <c r="B3345" s="405">
        <v>36867</v>
      </c>
      <c r="C3345" s="292" t="s">
        <v>213</v>
      </c>
      <c r="E3345" s="292" t="s">
        <v>214</v>
      </c>
      <c r="F3345" s="405">
        <v>33587</v>
      </c>
      <c r="G3345" s="292" t="s">
        <v>213</v>
      </c>
    </row>
    <row r="3346" spans="1:7">
      <c r="A3346" s="292" t="s">
        <v>49</v>
      </c>
      <c r="B3346" s="405">
        <v>37323</v>
      </c>
      <c r="C3346" s="292" t="s">
        <v>213</v>
      </c>
      <c r="E3346" s="292" t="s">
        <v>214</v>
      </c>
      <c r="F3346" s="405">
        <v>33592</v>
      </c>
      <c r="G3346" s="292" t="s">
        <v>213</v>
      </c>
    </row>
    <row r="3347" spans="1:7">
      <c r="A3347" s="292" t="s">
        <v>49</v>
      </c>
      <c r="B3347" s="405">
        <v>30530</v>
      </c>
      <c r="C3347" s="292" t="s">
        <v>213</v>
      </c>
      <c r="E3347" s="292" t="s">
        <v>214</v>
      </c>
      <c r="F3347" s="405">
        <v>33593</v>
      </c>
      <c r="G3347" s="292" t="s">
        <v>213</v>
      </c>
    </row>
    <row r="3348" spans="1:7">
      <c r="A3348" s="292" t="s">
        <v>49</v>
      </c>
      <c r="B3348" s="405">
        <v>30753</v>
      </c>
      <c r="C3348" s="292" t="s">
        <v>213</v>
      </c>
      <c r="E3348" s="292" t="s">
        <v>214</v>
      </c>
      <c r="F3348" s="405">
        <v>33598</v>
      </c>
      <c r="G3348" s="292" t="s">
        <v>213</v>
      </c>
    </row>
    <row r="3349" spans="1:7">
      <c r="A3349" s="292" t="s">
        <v>49</v>
      </c>
      <c r="B3349" s="405">
        <v>31503</v>
      </c>
      <c r="C3349" s="292" t="s">
        <v>213</v>
      </c>
      <c r="E3349" s="292" t="s">
        <v>214</v>
      </c>
      <c r="F3349" s="405">
        <v>33810</v>
      </c>
      <c r="G3349" s="292" t="s">
        <v>213</v>
      </c>
    </row>
    <row r="3350" spans="1:7">
      <c r="A3350" s="292" t="s">
        <v>49</v>
      </c>
      <c r="B3350" s="405">
        <v>31903</v>
      </c>
      <c r="C3350" s="292" t="s">
        <v>213</v>
      </c>
      <c r="E3350" s="292" t="s">
        <v>214</v>
      </c>
      <c r="F3350" s="405">
        <v>33825</v>
      </c>
      <c r="G3350" s="292" t="s">
        <v>213</v>
      </c>
    </row>
    <row r="3351" spans="1:7">
      <c r="A3351" s="292" t="s">
        <v>49</v>
      </c>
      <c r="B3351" s="405">
        <v>32422</v>
      </c>
      <c r="C3351" s="292" t="s">
        <v>213</v>
      </c>
      <c r="E3351" s="292" t="s">
        <v>214</v>
      </c>
      <c r="F3351" s="405">
        <v>33826</v>
      </c>
      <c r="G3351" s="292" t="s">
        <v>213</v>
      </c>
    </row>
    <row r="3352" spans="1:7">
      <c r="A3352" s="292" t="s">
        <v>49</v>
      </c>
      <c r="B3352" s="405">
        <v>32784</v>
      </c>
      <c r="C3352" s="292" t="s">
        <v>213</v>
      </c>
      <c r="E3352" s="292" t="s">
        <v>214</v>
      </c>
      <c r="F3352" s="405">
        <v>33827</v>
      </c>
      <c r="G3352" s="292" t="s">
        <v>213</v>
      </c>
    </row>
    <row r="3353" spans="1:7">
      <c r="A3353" s="292" t="s">
        <v>49</v>
      </c>
      <c r="B3353" s="405">
        <v>33574</v>
      </c>
      <c r="C3353" s="292" t="s">
        <v>213</v>
      </c>
      <c r="E3353" s="292" t="s">
        <v>214</v>
      </c>
      <c r="F3353" s="405">
        <v>33830</v>
      </c>
      <c r="G3353" s="292" t="s">
        <v>213</v>
      </c>
    </row>
    <row r="3354" spans="1:7">
      <c r="A3354" s="292" t="s">
        <v>49</v>
      </c>
      <c r="B3354" s="405">
        <v>33993</v>
      </c>
      <c r="C3354" s="292" t="s">
        <v>213</v>
      </c>
      <c r="E3354" s="292" t="s">
        <v>214</v>
      </c>
      <c r="F3354" s="405">
        <v>33831</v>
      </c>
      <c r="G3354" s="292" t="s">
        <v>213</v>
      </c>
    </row>
    <row r="3355" spans="1:7">
      <c r="A3355" s="292" t="s">
        <v>49</v>
      </c>
      <c r="B3355" s="405">
        <v>34482</v>
      </c>
      <c r="C3355" s="292" t="s">
        <v>213</v>
      </c>
      <c r="E3355" s="292" t="s">
        <v>214</v>
      </c>
      <c r="F3355" s="405">
        <v>33839</v>
      </c>
      <c r="G3355" s="292" t="s">
        <v>213</v>
      </c>
    </row>
    <row r="3356" spans="1:7">
      <c r="A3356" s="292" t="s">
        <v>49</v>
      </c>
      <c r="B3356" s="405">
        <v>35032</v>
      </c>
      <c r="C3356" s="292" t="s">
        <v>213</v>
      </c>
      <c r="E3356" s="292" t="s">
        <v>214</v>
      </c>
      <c r="F3356" s="405">
        <v>33843</v>
      </c>
      <c r="G3356" s="292" t="s">
        <v>213</v>
      </c>
    </row>
    <row r="3357" spans="1:7">
      <c r="A3357" s="292" t="s">
        <v>49</v>
      </c>
      <c r="B3357" s="405">
        <v>35475</v>
      </c>
      <c r="C3357" s="292" t="s">
        <v>213</v>
      </c>
      <c r="E3357" s="292" t="s">
        <v>214</v>
      </c>
      <c r="F3357" s="405">
        <v>33844</v>
      </c>
      <c r="G3357" s="292" t="s">
        <v>213</v>
      </c>
    </row>
    <row r="3358" spans="1:7">
      <c r="A3358" s="292" t="s">
        <v>49</v>
      </c>
      <c r="B3358" s="405">
        <v>36020</v>
      </c>
      <c r="C3358" s="292" t="s">
        <v>213</v>
      </c>
      <c r="E3358" s="292" t="s">
        <v>214</v>
      </c>
      <c r="F3358" s="405">
        <v>33847</v>
      </c>
      <c r="G3358" s="292" t="s">
        <v>213</v>
      </c>
    </row>
    <row r="3359" spans="1:7">
      <c r="A3359" s="292" t="s">
        <v>49</v>
      </c>
      <c r="B3359" s="405">
        <v>36427</v>
      </c>
      <c r="C3359" s="292" t="s">
        <v>213</v>
      </c>
      <c r="E3359" s="292" t="s">
        <v>214</v>
      </c>
      <c r="F3359" s="405">
        <v>33848</v>
      </c>
      <c r="G3359" s="292" t="s">
        <v>213</v>
      </c>
    </row>
    <row r="3360" spans="1:7">
      <c r="A3360" s="292" t="s">
        <v>49</v>
      </c>
      <c r="B3360" s="405">
        <v>36870</v>
      </c>
      <c r="C3360" s="292" t="s">
        <v>213</v>
      </c>
      <c r="E3360" s="292" t="s">
        <v>214</v>
      </c>
      <c r="F3360" s="405">
        <v>33854</v>
      </c>
      <c r="G3360" s="292" t="s">
        <v>213</v>
      </c>
    </row>
    <row r="3361" spans="1:7">
      <c r="A3361" s="292" t="s">
        <v>49</v>
      </c>
      <c r="B3361" s="405">
        <v>37326</v>
      </c>
      <c r="C3361" s="292" t="s">
        <v>213</v>
      </c>
      <c r="E3361" s="292" t="s">
        <v>214</v>
      </c>
      <c r="F3361" s="405">
        <v>33856</v>
      </c>
      <c r="G3361" s="292" t="s">
        <v>213</v>
      </c>
    </row>
    <row r="3362" spans="1:7">
      <c r="A3362" s="292" t="s">
        <v>49</v>
      </c>
      <c r="B3362" s="405">
        <v>30531</v>
      </c>
      <c r="C3362" s="292" t="s">
        <v>213</v>
      </c>
      <c r="E3362" s="292" t="s">
        <v>214</v>
      </c>
      <c r="F3362" s="405">
        <v>33859</v>
      </c>
      <c r="G3362" s="292" t="s">
        <v>213</v>
      </c>
    </row>
    <row r="3363" spans="1:7">
      <c r="A3363" s="292" t="s">
        <v>49</v>
      </c>
      <c r="B3363" s="405">
        <v>30755</v>
      </c>
      <c r="C3363" s="292" t="s">
        <v>213</v>
      </c>
      <c r="E3363" s="292" t="s">
        <v>214</v>
      </c>
      <c r="F3363" s="405">
        <v>33860</v>
      </c>
      <c r="G3363" s="292" t="s">
        <v>213</v>
      </c>
    </row>
    <row r="3364" spans="1:7">
      <c r="A3364" s="292" t="s">
        <v>49</v>
      </c>
      <c r="B3364" s="405">
        <v>31516</v>
      </c>
      <c r="C3364" s="292" t="s">
        <v>213</v>
      </c>
      <c r="E3364" s="292" t="s">
        <v>214</v>
      </c>
      <c r="F3364" s="405">
        <v>33863</v>
      </c>
      <c r="G3364" s="292" t="s">
        <v>213</v>
      </c>
    </row>
    <row r="3365" spans="1:7">
      <c r="A3365" s="292" t="s">
        <v>49</v>
      </c>
      <c r="B3365" s="405">
        <v>31905</v>
      </c>
      <c r="C3365" s="292" t="s">
        <v>213</v>
      </c>
      <c r="E3365" s="292" t="s">
        <v>214</v>
      </c>
      <c r="F3365" s="405">
        <v>33868</v>
      </c>
      <c r="G3365" s="292" t="s">
        <v>213</v>
      </c>
    </row>
    <row r="3366" spans="1:7">
      <c r="A3366" s="292" t="s">
        <v>49</v>
      </c>
      <c r="B3366" s="405">
        <v>32424</v>
      </c>
      <c r="C3366" s="292" t="s">
        <v>213</v>
      </c>
      <c r="E3366" s="292" t="s">
        <v>214</v>
      </c>
      <c r="F3366" s="405">
        <v>33870</v>
      </c>
      <c r="G3366" s="292" t="s">
        <v>213</v>
      </c>
    </row>
    <row r="3367" spans="1:7">
      <c r="A3367" s="292" t="s">
        <v>49</v>
      </c>
      <c r="B3367" s="405">
        <v>32798</v>
      </c>
      <c r="C3367" s="292" t="s">
        <v>213</v>
      </c>
      <c r="E3367" s="292" t="s">
        <v>214</v>
      </c>
      <c r="F3367" s="405">
        <v>33872</v>
      </c>
      <c r="G3367" s="292" t="s">
        <v>213</v>
      </c>
    </row>
    <row r="3368" spans="1:7">
      <c r="A3368" s="292" t="s">
        <v>49</v>
      </c>
      <c r="B3368" s="405">
        <v>33576</v>
      </c>
      <c r="C3368" s="292" t="s">
        <v>213</v>
      </c>
      <c r="E3368" s="292" t="s">
        <v>214</v>
      </c>
      <c r="F3368" s="405">
        <v>33873</v>
      </c>
      <c r="G3368" s="292" t="s">
        <v>213</v>
      </c>
    </row>
    <row r="3369" spans="1:7">
      <c r="A3369" s="292" t="s">
        <v>49</v>
      </c>
      <c r="B3369" s="405">
        <v>34113</v>
      </c>
      <c r="C3369" s="292" t="s">
        <v>213</v>
      </c>
      <c r="E3369" s="292" t="s">
        <v>214</v>
      </c>
      <c r="F3369" s="405">
        <v>33877</v>
      </c>
      <c r="G3369" s="292" t="s">
        <v>213</v>
      </c>
    </row>
    <row r="3370" spans="1:7">
      <c r="A3370" s="292" t="s">
        <v>49</v>
      </c>
      <c r="B3370" s="405">
        <v>34487</v>
      </c>
      <c r="C3370" s="292" t="s">
        <v>213</v>
      </c>
      <c r="E3370" s="292" t="s">
        <v>214</v>
      </c>
      <c r="F3370" s="405">
        <v>33917</v>
      </c>
      <c r="G3370" s="292" t="s">
        <v>213</v>
      </c>
    </row>
    <row r="3371" spans="1:7">
      <c r="A3371" s="292" t="s">
        <v>49</v>
      </c>
      <c r="B3371" s="405">
        <v>35040</v>
      </c>
      <c r="C3371" s="292" t="s">
        <v>213</v>
      </c>
      <c r="E3371" s="292" t="s">
        <v>214</v>
      </c>
      <c r="F3371" s="405">
        <v>33920</v>
      </c>
      <c r="G3371" s="292" t="s">
        <v>213</v>
      </c>
    </row>
    <row r="3372" spans="1:7">
      <c r="A3372" s="292" t="s">
        <v>49</v>
      </c>
      <c r="B3372" s="405">
        <v>35501</v>
      </c>
      <c r="C3372" s="292" t="s">
        <v>213</v>
      </c>
      <c r="E3372" s="292" t="s">
        <v>214</v>
      </c>
      <c r="F3372" s="405">
        <v>33921</v>
      </c>
      <c r="G3372" s="292" t="s">
        <v>213</v>
      </c>
    </row>
    <row r="3373" spans="1:7">
      <c r="A3373" s="292" t="s">
        <v>49</v>
      </c>
      <c r="B3373" s="405">
        <v>36022</v>
      </c>
      <c r="C3373" s="292" t="s">
        <v>213</v>
      </c>
      <c r="E3373" s="292" t="s">
        <v>214</v>
      </c>
      <c r="F3373" s="405">
        <v>33922</v>
      </c>
      <c r="G3373" s="292" t="s">
        <v>213</v>
      </c>
    </row>
    <row r="3374" spans="1:7">
      <c r="A3374" s="292" t="s">
        <v>49</v>
      </c>
      <c r="B3374" s="405">
        <v>36429</v>
      </c>
      <c r="C3374" s="292" t="s">
        <v>213</v>
      </c>
      <c r="E3374" s="292" t="s">
        <v>214</v>
      </c>
      <c r="F3374" s="405">
        <v>33936</v>
      </c>
      <c r="G3374" s="292" t="s">
        <v>213</v>
      </c>
    </row>
    <row r="3375" spans="1:7">
      <c r="A3375" s="292" t="s">
        <v>49</v>
      </c>
      <c r="B3375" s="405">
        <v>37014</v>
      </c>
      <c r="C3375" s="292" t="s">
        <v>213</v>
      </c>
      <c r="E3375" s="292" t="s">
        <v>214</v>
      </c>
      <c r="F3375" s="405">
        <v>33945</v>
      </c>
      <c r="G3375" s="292" t="s">
        <v>213</v>
      </c>
    </row>
    <row r="3376" spans="1:7">
      <c r="A3376" s="292" t="s">
        <v>49</v>
      </c>
      <c r="B3376" s="405">
        <v>37331</v>
      </c>
      <c r="C3376" s="292" t="s">
        <v>213</v>
      </c>
      <c r="E3376" s="292" t="s">
        <v>214</v>
      </c>
      <c r="F3376" s="405">
        <v>33947</v>
      </c>
      <c r="G3376" s="292" t="s">
        <v>213</v>
      </c>
    </row>
    <row r="3377" spans="1:7">
      <c r="A3377" s="292" t="s">
        <v>49</v>
      </c>
      <c r="B3377" s="405">
        <v>30535</v>
      </c>
      <c r="C3377" s="292" t="s">
        <v>213</v>
      </c>
      <c r="E3377" s="292" t="s">
        <v>214</v>
      </c>
      <c r="F3377" s="405">
        <v>33955</v>
      </c>
      <c r="G3377" s="292" t="s">
        <v>213</v>
      </c>
    </row>
    <row r="3378" spans="1:7">
      <c r="A3378" s="292" t="s">
        <v>49</v>
      </c>
      <c r="B3378" s="405">
        <v>30756</v>
      </c>
      <c r="C3378" s="292" t="s">
        <v>213</v>
      </c>
      <c r="E3378" s="292" t="s">
        <v>214</v>
      </c>
      <c r="F3378" s="405">
        <v>33956</v>
      </c>
      <c r="G3378" s="292" t="s">
        <v>213</v>
      </c>
    </row>
    <row r="3379" spans="1:7">
      <c r="A3379" s="292" t="s">
        <v>49</v>
      </c>
      <c r="B3379" s="405">
        <v>31522</v>
      </c>
      <c r="C3379" s="292" t="s">
        <v>213</v>
      </c>
      <c r="E3379" s="292" t="s">
        <v>214</v>
      </c>
      <c r="F3379" s="405">
        <v>33957</v>
      </c>
      <c r="G3379" s="292" t="s">
        <v>213</v>
      </c>
    </row>
    <row r="3380" spans="1:7">
      <c r="A3380" s="292" t="s">
        <v>49</v>
      </c>
      <c r="B3380" s="405">
        <v>31909</v>
      </c>
      <c r="C3380" s="292" t="s">
        <v>213</v>
      </c>
      <c r="E3380" s="292" t="s">
        <v>214</v>
      </c>
      <c r="F3380" s="405">
        <v>33972</v>
      </c>
      <c r="G3380" s="292" t="s">
        <v>213</v>
      </c>
    </row>
    <row r="3381" spans="1:7">
      <c r="A3381" s="292" t="s">
        <v>49</v>
      </c>
      <c r="B3381" s="405">
        <v>32428</v>
      </c>
      <c r="C3381" s="292" t="s">
        <v>213</v>
      </c>
      <c r="E3381" s="292" t="s">
        <v>214</v>
      </c>
      <c r="F3381" s="405">
        <v>33974</v>
      </c>
      <c r="G3381" s="292" t="s">
        <v>213</v>
      </c>
    </row>
    <row r="3382" spans="1:7">
      <c r="A3382" s="292" t="s">
        <v>49</v>
      </c>
      <c r="B3382" s="405">
        <v>32815</v>
      </c>
      <c r="C3382" s="292" t="s">
        <v>213</v>
      </c>
      <c r="E3382" s="292" t="s">
        <v>214</v>
      </c>
      <c r="F3382" s="405">
        <v>33980</v>
      </c>
      <c r="G3382" s="292" t="s">
        <v>213</v>
      </c>
    </row>
    <row r="3383" spans="1:7">
      <c r="A3383" s="292" t="s">
        <v>49</v>
      </c>
      <c r="B3383" s="405">
        <v>33587</v>
      </c>
      <c r="C3383" s="292" t="s">
        <v>213</v>
      </c>
      <c r="E3383" s="292" t="s">
        <v>214</v>
      </c>
      <c r="F3383" s="405">
        <v>33981</v>
      </c>
      <c r="G3383" s="292" t="s">
        <v>213</v>
      </c>
    </row>
    <row r="3384" spans="1:7">
      <c r="A3384" s="292" t="s">
        <v>49</v>
      </c>
      <c r="B3384" s="405">
        <v>34114</v>
      </c>
      <c r="C3384" s="292" t="s">
        <v>213</v>
      </c>
      <c r="E3384" s="292" t="s">
        <v>214</v>
      </c>
      <c r="F3384" s="405">
        <v>33993</v>
      </c>
      <c r="G3384" s="292" t="s">
        <v>213</v>
      </c>
    </row>
    <row r="3385" spans="1:7">
      <c r="A3385" s="292" t="s">
        <v>49</v>
      </c>
      <c r="B3385" s="405">
        <v>34489</v>
      </c>
      <c r="C3385" s="292" t="s">
        <v>213</v>
      </c>
      <c r="E3385" s="292" t="s">
        <v>214</v>
      </c>
      <c r="F3385" s="405">
        <v>34113</v>
      </c>
      <c r="G3385" s="292" t="s">
        <v>213</v>
      </c>
    </row>
    <row r="3386" spans="1:7">
      <c r="A3386" s="292" t="s">
        <v>49</v>
      </c>
      <c r="B3386" s="405">
        <v>35043</v>
      </c>
      <c r="C3386" s="292" t="s">
        <v>213</v>
      </c>
      <c r="E3386" s="292" t="s">
        <v>214</v>
      </c>
      <c r="F3386" s="405">
        <v>34114</v>
      </c>
      <c r="G3386" s="292" t="s">
        <v>213</v>
      </c>
    </row>
    <row r="3387" spans="1:7">
      <c r="A3387" s="292" t="s">
        <v>49</v>
      </c>
      <c r="B3387" s="405">
        <v>35504</v>
      </c>
      <c r="C3387" s="292" t="s">
        <v>213</v>
      </c>
      <c r="E3387" s="292" t="s">
        <v>214</v>
      </c>
      <c r="F3387" s="405">
        <v>34117</v>
      </c>
      <c r="G3387" s="292" t="s">
        <v>213</v>
      </c>
    </row>
    <row r="3388" spans="1:7">
      <c r="A3388" s="292" t="s">
        <v>49</v>
      </c>
      <c r="B3388" s="405">
        <v>36025</v>
      </c>
      <c r="C3388" s="292" t="s">
        <v>213</v>
      </c>
      <c r="E3388" s="292" t="s">
        <v>214</v>
      </c>
      <c r="F3388" s="405">
        <v>34120</v>
      </c>
      <c r="G3388" s="292" t="s">
        <v>213</v>
      </c>
    </row>
    <row r="3389" spans="1:7">
      <c r="A3389" s="292" t="s">
        <v>49</v>
      </c>
      <c r="B3389" s="405">
        <v>36458</v>
      </c>
      <c r="C3389" s="292" t="s">
        <v>213</v>
      </c>
      <c r="E3389" s="292" t="s">
        <v>214</v>
      </c>
      <c r="F3389" s="405">
        <v>34140</v>
      </c>
      <c r="G3389" s="292" t="s">
        <v>213</v>
      </c>
    </row>
    <row r="3390" spans="1:7">
      <c r="A3390" s="292" t="s">
        <v>49</v>
      </c>
      <c r="B3390" s="405">
        <v>37015</v>
      </c>
      <c r="C3390" s="292" t="s">
        <v>213</v>
      </c>
      <c r="E3390" s="292" t="s">
        <v>214</v>
      </c>
      <c r="F3390" s="405">
        <v>34219</v>
      </c>
      <c r="G3390" s="292" t="s">
        <v>213</v>
      </c>
    </row>
    <row r="3391" spans="1:7">
      <c r="A3391" s="292" t="s">
        <v>49</v>
      </c>
      <c r="B3391" s="405">
        <v>37336</v>
      </c>
      <c r="C3391" s="292" t="s">
        <v>213</v>
      </c>
      <c r="E3391" s="292" t="s">
        <v>214</v>
      </c>
      <c r="F3391" s="405">
        <v>34223</v>
      </c>
      <c r="G3391" s="292" t="s">
        <v>213</v>
      </c>
    </row>
    <row r="3392" spans="1:7">
      <c r="A3392" s="292" t="s">
        <v>49</v>
      </c>
      <c r="B3392" s="405">
        <v>30538</v>
      </c>
      <c r="C3392" s="292" t="s">
        <v>213</v>
      </c>
      <c r="E3392" s="292" t="s">
        <v>214</v>
      </c>
      <c r="F3392" s="405">
        <v>34228</v>
      </c>
      <c r="G3392" s="292" t="s">
        <v>213</v>
      </c>
    </row>
    <row r="3393" spans="1:7">
      <c r="A3393" s="292" t="s">
        <v>49</v>
      </c>
      <c r="B3393" s="405">
        <v>30757</v>
      </c>
      <c r="C3393" s="292" t="s">
        <v>213</v>
      </c>
      <c r="E3393" s="292" t="s">
        <v>214</v>
      </c>
      <c r="F3393" s="405">
        <v>34237</v>
      </c>
      <c r="G3393" s="292" t="s">
        <v>213</v>
      </c>
    </row>
    <row r="3394" spans="1:7">
      <c r="A3394" s="292" t="s">
        <v>49</v>
      </c>
      <c r="B3394" s="405">
        <v>31523</v>
      </c>
      <c r="C3394" s="292" t="s">
        <v>213</v>
      </c>
      <c r="E3394" s="292" t="s">
        <v>214</v>
      </c>
      <c r="F3394" s="405">
        <v>34241</v>
      </c>
      <c r="G3394" s="292" t="s">
        <v>213</v>
      </c>
    </row>
    <row r="3395" spans="1:7">
      <c r="A3395" s="292" t="s">
        <v>49</v>
      </c>
      <c r="B3395" s="405">
        <v>32007</v>
      </c>
      <c r="C3395" s="292" t="s">
        <v>213</v>
      </c>
      <c r="E3395" s="292" t="s">
        <v>214</v>
      </c>
      <c r="F3395" s="405">
        <v>34269</v>
      </c>
      <c r="G3395" s="292" t="s">
        <v>213</v>
      </c>
    </row>
    <row r="3396" spans="1:7">
      <c r="A3396" s="292" t="s">
        <v>49</v>
      </c>
      <c r="B3396" s="405">
        <v>32432</v>
      </c>
      <c r="C3396" s="292" t="s">
        <v>213</v>
      </c>
      <c r="E3396" s="292" t="s">
        <v>214</v>
      </c>
      <c r="F3396" s="405">
        <v>34275</v>
      </c>
      <c r="G3396" s="292" t="s">
        <v>213</v>
      </c>
    </row>
    <row r="3397" spans="1:7">
      <c r="A3397" s="292" t="s">
        <v>49</v>
      </c>
      <c r="B3397" s="405">
        <v>32908</v>
      </c>
      <c r="C3397" s="292" t="s">
        <v>213</v>
      </c>
      <c r="E3397" s="292" t="s">
        <v>214</v>
      </c>
      <c r="F3397" s="405">
        <v>34286</v>
      </c>
      <c r="G3397" s="292" t="s">
        <v>213</v>
      </c>
    </row>
    <row r="3398" spans="1:7">
      <c r="A3398" s="292" t="s">
        <v>49</v>
      </c>
      <c r="B3398" s="405">
        <v>33592</v>
      </c>
      <c r="C3398" s="292" t="s">
        <v>213</v>
      </c>
      <c r="E3398" s="292" t="s">
        <v>214</v>
      </c>
      <c r="F3398" s="405">
        <v>34289</v>
      </c>
      <c r="G3398" s="292" t="s">
        <v>213</v>
      </c>
    </row>
    <row r="3399" spans="1:7">
      <c r="A3399" s="292" t="s">
        <v>49</v>
      </c>
      <c r="B3399" s="405">
        <v>34117</v>
      </c>
      <c r="C3399" s="292" t="s">
        <v>213</v>
      </c>
      <c r="E3399" s="292" t="s">
        <v>214</v>
      </c>
      <c r="F3399" s="405">
        <v>34290</v>
      </c>
      <c r="G3399" s="292" t="s">
        <v>213</v>
      </c>
    </row>
    <row r="3400" spans="1:7">
      <c r="A3400" s="292" t="s">
        <v>49</v>
      </c>
      <c r="B3400" s="405">
        <v>34491</v>
      </c>
      <c r="C3400" s="292" t="s">
        <v>213</v>
      </c>
      <c r="E3400" s="292" t="s">
        <v>214</v>
      </c>
      <c r="F3400" s="405">
        <v>34291</v>
      </c>
      <c r="G3400" s="292" t="s">
        <v>213</v>
      </c>
    </row>
    <row r="3401" spans="1:7">
      <c r="A3401" s="292" t="s">
        <v>49</v>
      </c>
      <c r="B3401" s="405">
        <v>35045</v>
      </c>
      <c r="C3401" s="292" t="s">
        <v>213</v>
      </c>
      <c r="E3401" s="292" t="s">
        <v>214</v>
      </c>
      <c r="F3401" s="405">
        <v>34292</v>
      </c>
      <c r="G3401" s="292" t="s">
        <v>213</v>
      </c>
    </row>
    <row r="3402" spans="1:7">
      <c r="A3402" s="292" t="s">
        <v>49</v>
      </c>
      <c r="B3402" s="405">
        <v>35545</v>
      </c>
      <c r="C3402" s="292" t="s">
        <v>213</v>
      </c>
      <c r="E3402" s="292" t="s">
        <v>214</v>
      </c>
      <c r="F3402" s="405">
        <v>34420</v>
      </c>
      <c r="G3402" s="292" t="s">
        <v>213</v>
      </c>
    </row>
    <row r="3403" spans="1:7">
      <c r="A3403" s="292" t="s">
        <v>49</v>
      </c>
      <c r="B3403" s="405">
        <v>36057</v>
      </c>
      <c r="C3403" s="292" t="s">
        <v>213</v>
      </c>
      <c r="E3403" s="292" t="s">
        <v>214</v>
      </c>
      <c r="F3403" s="405">
        <v>34423</v>
      </c>
      <c r="G3403" s="292" t="s">
        <v>213</v>
      </c>
    </row>
    <row r="3404" spans="1:7">
      <c r="A3404" s="292" t="s">
        <v>49</v>
      </c>
      <c r="B3404" s="405">
        <v>36460</v>
      </c>
      <c r="C3404" s="292" t="s">
        <v>213</v>
      </c>
      <c r="E3404" s="292" t="s">
        <v>214</v>
      </c>
      <c r="F3404" s="405">
        <v>34428</v>
      </c>
      <c r="G3404" s="292" t="s">
        <v>213</v>
      </c>
    </row>
    <row r="3405" spans="1:7">
      <c r="A3405" s="292" t="s">
        <v>49</v>
      </c>
      <c r="B3405" s="405">
        <v>37029</v>
      </c>
      <c r="C3405" s="292" t="s">
        <v>213</v>
      </c>
      <c r="E3405" s="292" t="s">
        <v>214</v>
      </c>
      <c r="F3405" s="405">
        <v>34429</v>
      </c>
      <c r="G3405" s="292" t="s">
        <v>213</v>
      </c>
    </row>
    <row r="3406" spans="1:7">
      <c r="A3406" s="292" t="s">
        <v>49</v>
      </c>
      <c r="B3406" s="405">
        <v>37341</v>
      </c>
      <c r="C3406" s="292" t="s">
        <v>213</v>
      </c>
      <c r="E3406" s="292" t="s">
        <v>214</v>
      </c>
      <c r="F3406" s="405">
        <v>34430</v>
      </c>
      <c r="G3406" s="292" t="s">
        <v>213</v>
      </c>
    </row>
    <row r="3407" spans="1:7">
      <c r="A3407" s="292" t="s">
        <v>49</v>
      </c>
      <c r="B3407" s="405">
        <v>30539</v>
      </c>
      <c r="C3407" s="292" t="s">
        <v>213</v>
      </c>
      <c r="E3407" s="292" t="s">
        <v>214</v>
      </c>
      <c r="F3407" s="405">
        <v>34431</v>
      </c>
      <c r="G3407" s="292" t="s">
        <v>213</v>
      </c>
    </row>
    <row r="3408" spans="1:7">
      <c r="A3408" s="292" t="s">
        <v>49</v>
      </c>
      <c r="B3408" s="405">
        <v>30814</v>
      </c>
      <c r="C3408" s="292" t="s">
        <v>213</v>
      </c>
      <c r="E3408" s="292" t="s">
        <v>214</v>
      </c>
      <c r="F3408" s="405">
        <v>34432</v>
      </c>
      <c r="G3408" s="292" t="s">
        <v>213</v>
      </c>
    </row>
    <row r="3409" spans="1:7">
      <c r="A3409" s="292" t="s">
        <v>49</v>
      </c>
      <c r="B3409" s="405">
        <v>31534</v>
      </c>
      <c r="C3409" s="292" t="s">
        <v>213</v>
      </c>
      <c r="E3409" s="292" t="s">
        <v>214</v>
      </c>
      <c r="F3409" s="405">
        <v>34434</v>
      </c>
      <c r="G3409" s="292" t="s">
        <v>213</v>
      </c>
    </row>
    <row r="3410" spans="1:7">
      <c r="A3410" s="292" t="s">
        <v>49</v>
      </c>
      <c r="B3410" s="405">
        <v>32011</v>
      </c>
      <c r="C3410" s="292" t="s">
        <v>213</v>
      </c>
      <c r="E3410" s="292" t="s">
        <v>214</v>
      </c>
      <c r="F3410" s="405">
        <v>34441</v>
      </c>
      <c r="G3410" s="292" t="s">
        <v>213</v>
      </c>
    </row>
    <row r="3411" spans="1:7">
      <c r="A3411" s="292" t="s">
        <v>49</v>
      </c>
      <c r="B3411" s="405">
        <v>32439</v>
      </c>
      <c r="C3411" s="292" t="s">
        <v>213</v>
      </c>
      <c r="E3411" s="292" t="s">
        <v>214</v>
      </c>
      <c r="F3411" s="405">
        <v>34442</v>
      </c>
      <c r="G3411" s="292" t="s">
        <v>213</v>
      </c>
    </row>
    <row r="3412" spans="1:7">
      <c r="A3412" s="292" t="s">
        <v>49</v>
      </c>
      <c r="B3412" s="405">
        <v>32911</v>
      </c>
      <c r="C3412" s="292" t="s">
        <v>213</v>
      </c>
      <c r="E3412" s="292" t="s">
        <v>214</v>
      </c>
      <c r="F3412" s="405">
        <v>34445</v>
      </c>
      <c r="G3412" s="292" t="s">
        <v>213</v>
      </c>
    </row>
    <row r="3413" spans="1:7">
      <c r="A3413" s="292" t="s">
        <v>49</v>
      </c>
      <c r="B3413" s="405">
        <v>33593</v>
      </c>
      <c r="C3413" s="292" t="s">
        <v>213</v>
      </c>
      <c r="E3413" s="292" t="s">
        <v>214</v>
      </c>
      <c r="F3413" s="405">
        <v>34446</v>
      </c>
      <c r="G3413" s="292" t="s">
        <v>213</v>
      </c>
    </row>
    <row r="3414" spans="1:7">
      <c r="A3414" s="292" t="s">
        <v>49</v>
      </c>
      <c r="B3414" s="405">
        <v>34120</v>
      </c>
      <c r="C3414" s="292" t="s">
        <v>213</v>
      </c>
      <c r="E3414" s="292" t="s">
        <v>214</v>
      </c>
      <c r="F3414" s="405">
        <v>34447</v>
      </c>
      <c r="G3414" s="292" t="s">
        <v>213</v>
      </c>
    </row>
    <row r="3415" spans="1:7">
      <c r="A3415" s="292" t="s">
        <v>49</v>
      </c>
      <c r="B3415" s="405">
        <v>34601</v>
      </c>
      <c r="C3415" s="292" t="s">
        <v>213</v>
      </c>
      <c r="E3415" s="292" t="s">
        <v>214</v>
      </c>
      <c r="F3415" s="405">
        <v>34448</v>
      </c>
      <c r="G3415" s="292" t="s">
        <v>213</v>
      </c>
    </row>
    <row r="3416" spans="1:7">
      <c r="A3416" s="292" t="s">
        <v>49</v>
      </c>
      <c r="B3416" s="405">
        <v>35052</v>
      </c>
      <c r="C3416" s="292" t="s">
        <v>213</v>
      </c>
      <c r="E3416" s="292" t="s">
        <v>214</v>
      </c>
      <c r="F3416" s="405">
        <v>34450</v>
      </c>
      <c r="G3416" s="292" t="s">
        <v>213</v>
      </c>
    </row>
    <row r="3417" spans="1:7">
      <c r="A3417" s="292" t="s">
        <v>49</v>
      </c>
      <c r="B3417" s="405">
        <v>35559</v>
      </c>
      <c r="C3417" s="292" t="s">
        <v>213</v>
      </c>
      <c r="E3417" s="292" t="s">
        <v>214</v>
      </c>
      <c r="F3417" s="405">
        <v>34451</v>
      </c>
      <c r="G3417" s="292" t="s">
        <v>213</v>
      </c>
    </row>
    <row r="3418" spans="1:7">
      <c r="A3418" s="292" t="s">
        <v>49</v>
      </c>
      <c r="B3418" s="405">
        <v>36065</v>
      </c>
      <c r="C3418" s="292" t="s">
        <v>213</v>
      </c>
      <c r="E3418" s="292" t="s">
        <v>214</v>
      </c>
      <c r="F3418" s="405">
        <v>34452</v>
      </c>
      <c r="G3418" s="292" t="s">
        <v>213</v>
      </c>
    </row>
    <row r="3419" spans="1:7">
      <c r="A3419" s="292" t="s">
        <v>49</v>
      </c>
      <c r="B3419" s="405">
        <v>36461</v>
      </c>
      <c r="C3419" s="292" t="s">
        <v>213</v>
      </c>
      <c r="E3419" s="292" t="s">
        <v>214</v>
      </c>
      <c r="F3419" s="405">
        <v>34453</v>
      </c>
      <c r="G3419" s="292" t="s">
        <v>213</v>
      </c>
    </row>
    <row r="3420" spans="1:7">
      <c r="A3420" s="292" t="s">
        <v>49</v>
      </c>
      <c r="B3420" s="405">
        <v>37030</v>
      </c>
      <c r="C3420" s="292" t="s">
        <v>213</v>
      </c>
      <c r="E3420" s="292" t="s">
        <v>214</v>
      </c>
      <c r="F3420" s="405">
        <v>34460</v>
      </c>
      <c r="G3420" s="292" t="s">
        <v>213</v>
      </c>
    </row>
    <row r="3421" spans="1:7">
      <c r="A3421" s="292" t="s">
        <v>49</v>
      </c>
      <c r="B3421" s="405">
        <v>37349</v>
      </c>
      <c r="C3421" s="292" t="s">
        <v>213</v>
      </c>
      <c r="E3421" s="292" t="s">
        <v>214</v>
      </c>
      <c r="F3421" s="405">
        <v>34461</v>
      </c>
      <c r="G3421" s="292" t="s">
        <v>213</v>
      </c>
    </row>
    <row r="3422" spans="1:7">
      <c r="A3422" s="292" t="s">
        <v>49</v>
      </c>
      <c r="B3422" s="405">
        <v>30543</v>
      </c>
      <c r="C3422" s="292" t="s">
        <v>213</v>
      </c>
      <c r="E3422" s="292" t="s">
        <v>214</v>
      </c>
      <c r="F3422" s="405">
        <v>34465</v>
      </c>
      <c r="G3422" s="292" t="s">
        <v>213</v>
      </c>
    </row>
    <row r="3423" spans="1:7">
      <c r="A3423" s="292" t="s">
        <v>49</v>
      </c>
      <c r="B3423" s="405">
        <v>30815</v>
      </c>
      <c r="C3423" s="292" t="s">
        <v>213</v>
      </c>
      <c r="E3423" s="292" t="s">
        <v>214</v>
      </c>
      <c r="F3423" s="405">
        <v>34473</v>
      </c>
      <c r="G3423" s="292" t="s">
        <v>213</v>
      </c>
    </row>
    <row r="3424" spans="1:7">
      <c r="A3424" s="292" t="s">
        <v>49</v>
      </c>
      <c r="B3424" s="405">
        <v>31535</v>
      </c>
      <c r="C3424" s="292" t="s">
        <v>213</v>
      </c>
      <c r="E3424" s="292" t="s">
        <v>214</v>
      </c>
      <c r="F3424" s="405">
        <v>34482</v>
      </c>
      <c r="G3424" s="292" t="s">
        <v>213</v>
      </c>
    </row>
    <row r="3425" spans="1:7">
      <c r="A3425" s="292" t="s">
        <v>49</v>
      </c>
      <c r="B3425" s="405">
        <v>32024</v>
      </c>
      <c r="C3425" s="292" t="s">
        <v>213</v>
      </c>
      <c r="E3425" s="292" t="s">
        <v>214</v>
      </c>
      <c r="F3425" s="405">
        <v>34487</v>
      </c>
      <c r="G3425" s="292" t="s">
        <v>213</v>
      </c>
    </row>
    <row r="3426" spans="1:7">
      <c r="A3426" s="292" t="s">
        <v>49</v>
      </c>
      <c r="B3426" s="405">
        <v>32440</v>
      </c>
      <c r="C3426" s="292" t="s">
        <v>213</v>
      </c>
      <c r="E3426" s="292" t="s">
        <v>214</v>
      </c>
      <c r="F3426" s="405">
        <v>34489</v>
      </c>
      <c r="G3426" s="292" t="s">
        <v>213</v>
      </c>
    </row>
    <row r="3427" spans="1:7">
      <c r="A3427" s="292" t="s">
        <v>49</v>
      </c>
      <c r="B3427" s="405">
        <v>32949</v>
      </c>
      <c r="C3427" s="292" t="s">
        <v>213</v>
      </c>
      <c r="E3427" s="292" t="s">
        <v>214</v>
      </c>
      <c r="F3427" s="405">
        <v>34491</v>
      </c>
      <c r="G3427" s="292" t="s">
        <v>213</v>
      </c>
    </row>
    <row r="3428" spans="1:7">
      <c r="A3428" s="292" t="s">
        <v>49</v>
      </c>
      <c r="B3428" s="405">
        <v>33598</v>
      </c>
      <c r="C3428" s="292" t="s">
        <v>213</v>
      </c>
      <c r="E3428" s="292" t="s">
        <v>214</v>
      </c>
      <c r="F3428" s="405">
        <v>34601</v>
      </c>
      <c r="G3428" s="292" t="s">
        <v>213</v>
      </c>
    </row>
    <row r="3429" spans="1:7">
      <c r="A3429" s="292" t="s">
        <v>49</v>
      </c>
      <c r="B3429" s="405">
        <v>34140</v>
      </c>
      <c r="C3429" s="292" t="s">
        <v>213</v>
      </c>
      <c r="E3429" s="292" t="s">
        <v>214</v>
      </c>
      <c r="F3429" s="405">
        <v>34603</v>
      </c>
      <c r="G3429" s="292" t="s">
        <v>213</v>
      </c>
    </row>
    <row r="3430" spans="1:7">
      <c r="A3430" s="292" t="s">
        <v>49</v>
      </c>
      <c r="B3430" s="405">
        <v>34603</v>
      </c>
      <c r="C3430" s="292" t="s">
        <v>213</v>
      </c>
      <c r="E3430" s="292" t="s">
        <v>214</v>
      </c>
      <c r="F3430" s="405">
        <v>34605</v>
      </c>
      <c r="G3430" s="292" t="s">
        <v>213</v>
      </c>
    </row>
    <row r="3431" spans="1:7">
      <c r="A3431" s="292" t="s">
        <v>49</v>
      </c>
      <c r="B3431" s="405">
        <v>35054</v>
      </c>
      <c r="C3431" s="292" t="s">
        <v>213</v>
      </c>
      <c r="E3431" s="292" t="s">
        <v>214</v>
      </c>
      <c r="F3431" s="405">
        <v>34607</v>
      </c>
      <c r="G3431" s="292" t="s">
        <v>213</v>
      </c>
    </row>
    <row r="3432" spans="1:7">
      <c r="A3432" s="292" t="s">
        <v>49</v>
      </c>
      <c r="B3432" s="405">
        <v>35575</v>
      </c>
      <c r="C3432" s="292" t="s">
        <v>213</v>
      </c>
      <c r="E3432" s="292" t="s">
        <v>214</v>
      </c>
      <c r="F3432" s="405">
        <v>34610</v>
      </c>
      <c r="G3432" s="292" t="s">
        <v>213</v>
      </c>
    </row>
    <row r="3433" spans="1:7">
      <c r="A3433" s="292" t="s">
        <v>49</v>
      </c>
      <c r="B3433" s="405">
        <v>36067</v>
      </c>
      <c r="C3433" s="292" t="s">
        <v>213</v>
      </c>
      <c r="E3433" s="292" t="s">
        <v>214</v>
      </c>
      <c r="F3433" s="405">
        <v>34636</v>
      </c>
      <c r="G3433" s="292" t="s">
        <v>213</v>
      </c>
    </row>
    <row r="3434" spans="1:7">
      <c r="A3434" s="292" t="s">
        <v>49</v>
      </c>
      <c r="B3434" s="405">
        <v>36476</v>
      </c>
      <c r="C3434" s="292" t="s">
        <v>213</v>
      </c>
      <c r="E3434" s="292" t="s">
        <v>214</v>
      </c>
      <c r="F3434" s="405">
        <v>34639</v>
      </c>
      <c r="G3434" s="292" t="s">
        <v>213</v>
      </c>
    </row>
    <row r="3435" spans="1:7">
      <c r="A3435" s="292" t="s">
        <v>49</v>
      </c>
      <c r="B3435" s="405">
        <v>37031</v>
      </c>
      <c r="C3435" s="292" t="s">
        <v>213</v>
      </c>
      <c r="E3435" s="292" t="s">
        <v>214</v>
      </c>
      <c r="F3435" s="405">
        <v>34654</v>
      </c>
      <c r="G3435" s="292" t="s">
        <v>213</v>
      </c>
    </row>
    <row r="3436" spans="1:7">
      <c r="A3436" s="292" t="s">
        <v>49</v>
      </c>
      <c r="B3436" s="405">
        <v>37352</v>
      </c>
      <c r="C3436" s="292" t="s">
        <v>213</v>
      </c>
      <c r="E3436" s="292" t="s">
        <v>214</v>
      </c>
      <c r="F3436" s="405">
        <v>34669</v>
      </c>
      <c r="G3436" s="292" t="s">
        <v>213</v>
      </c>
    </row>
    <row r="3437" spans="1:7">
      <c r="A3437" s="292" t="s">
        <v>49</v>
      </c>
      <c r="B3437" s="405">
        <v>30548</v>
      </c>
      <c r="C3437" s="292" t="s">
        <v>213</v>
      </c>
      <c r="E3437" s="292" t="s">
        <v>214</v>
      </c>
      <c r="F3437" s="405">
        <v>34688</v>
      </c>
      <c r="G3437" s="292" t="s">
        <v>213</v>
      </c>
    </row>
    <row r="3438" spans="1:7">
      <c r="A3438" s="292" t="s">
        <v>49</v>
      </c>
      <c r="B3438" s="405">
        <v>30824</v>
      </c>
      <c r="C3438" s="292" t="s">
        <v>213</v>
      </c>
      <c r="E3438" s="292" t="s">
        <v>214</v>
      </c>
      <c r="F3438" s="405">
        <v>34692</v>
      </c>
      <c r="G3438" s="292" t="s">
        <v>213</v>
      </c>
    </row>
    <row r="3439" spans="1:7">
      <c r="A3439" s="292" t="s">
        <v>49</v>
      </c>
      <c r="B3439" s="405">
        <v>31545</v>
      </c>
      <c r="C3439" s="292" t="s">
        <v>213</v>
      </c>
      <c r="E3439" s="292" t="s">
        <v>214</v>
      </c>
      <c r="F3439" s="405">
        <v>34714</v>
      </c>
      <c r="G3439" s="292" t="s">
        <v>213</v>
      </c>
    </row>
    <row r="3440" spans="1:7">
      <c r="A3440" s="292" t="s">
        <v>49</v>
      </c>
      <c r="B3440" s="405">
        <v>32025</v>
      </c>
      <c r="C3440" s="292" t="s">
        <v>213</v>
      </c>
      <c r="E3440" s="292" t="s">
        <v>214</v>
      </c>
      <c r="F3440" s="405">
        <v>34715</v>
      </c>
      <c r="G3440" s="292" t="s">
        <v>213</v>
      </c>
    </row>
    <row r="3441" spans="1:7">
      <c r="A3441" s="292" t="s">
        <v>49</v>
      </c>
      <c r="B3441" s="405">
        <v>32446</v>
      </c>
      <c r="C3441" s="292" t="s">
        <v>213</v>
      </c>
      <c r="E3441" s="292" t="s">
        <v>214</v>
      </c>
      <c r="F3441" s="405">
        <v>34729</v>
      </c>
      <c r="G3441" s="292" t="s">
        <v>213</v>
      </c>
    </row>
    <row r="3442" spans="1:7">
      <c r="A3442" s="292" t="s">
        <v>49</v>
      </c>
      <c r="B3442" s="405">
        <v>32960</v>
      </c>
      <c r="C3442" s="292" t="s">
        <v>213</v>
      </c>
      <c r="E3442" s="292" t="s">
        <v>214</v>
      </c>
      <c r="F3442" s="405">
        <v>34736</v>
      </c>
      <c r="G3442" s="292" t="s">
        <v>213</v>
      </c>
    </row>
    <row r="3443" spans="1:7">
      <c r="A3443" s="292" t="s">
        <v>49</v>
      </c>
      <c r="B3443" s="405">
        <v>33810</v>
      </c>
      <c r="C3443" s="292" t="s">
        <v>213</v>
      </c>
      <c r="E3443" s="292" t="s">
        <v>214</v>
      </c>
      <c r="F3443" s="405">
        <v>34737</v>
      </c>
      <c r="G3443" s="292" t="s">
        <v>213</v>
      </c>
    </row>
    <row r="3444" spans="1:7">
      <c r="A3444" s="292" t="s">
        <v>49</v>
      </c>
      <c r="B3444" s="405">
        <v>34212</v>
      </c>
      <c r="C3444" s="292" t="s">
        <v>213</v>
      </c>
      <c r="E3444" s="292" t="s">
        <v>214</v>
      </c>
      <c r="F3444" s="405">
        <v>34753</v>
      </c>
      <c r="G3444" s="292" t="s">
        <v>213</v>
      </c>
    </row>
    <row r="3445" spans="1:7">
      <c r="A3445" s="292" t="s">
        <v>49</v>
      </c>
      <c r="B3445" s="405">
        <v>34605</v>
      </c>
      <c r="C3445" s="292" t="s">
        <v>213</v>
      </c>
      <c r="E3445" s="292" t="s">
        <v>214</v>
      </c>
      <c r="F3445" s="405">
        <v>34755</v>
      </c>
      <c r="G3445" s="292" t="s">
        <v>213</v>
      </c>
    </row>
    <row r="3446" spans="1:7">
      <c r="A3446" s="292" t="s">
        <v>49</v>
      </c>
      <c r="B3446" s="405">
        <v>35057</v>
      </c>
      <c r="C3446" s="292" t="s">
        <v>213</v>
      </c>
      <c r="E3446" s="292" t="s">
        <v>214</v>
      </c>
      <c r="F3446" s="405">
        <v>34759</v>
      </c>
      <c r="G3446" s="292" t="s">
        <v>213</v>
      </c>
    </row>
    <row r="3447" spans="1:7">
      <c r="A3447" s="292" t="s">
        <v>49</v>
      </c>
      <c r="B3447" s="405">
        <v>35582</v>
      </c>
      <c r="C3447" s="292" t="s">
        <v>213</v>
      </c>
      <c r="E3447" s="292" t="s">
        <v>214</v>
      </c>
      <c r="F3447" s="405">
        <v>34762</v>
      </c>
      <c r="G3447" s="292" t="s">
        <v>213</v>
      </c>
    </row>
    <row r="3448" spans="1:7">
      <c r="A3448" s="292" t="s">
        <v>49</v>
      </c>
      <c r="B3448" s="405">
        <v>36072</v>
      </c>
      <c r="C3448" s="292" t="s">
        <v>213</v>
      </c>
      <c r="E3448" s="292" t="s">
        <v>214</v>
      </c>
      <c r="F3448" s="405">
        <v>34771</v>
      </c>
      <c r="G3448" s="292" t="s">
        <v>213</v>
      </c>
    </row>
    <row r="3449" spans="1:7">
      <c r="A3449" s="292" t="s">
        <v>49</v>
      </c>
      <c r="B3449" s="405">
        <v>36502</v>
      </c>
      <c r="C3449" s="292" t="s">
        <v>213</v>
      </c>
      <c r="E3449" s="292" t="s">
        <v>214</v>
      </c>
      <c r="F3449" s="405">
        <v>34772</v>
      </c>
      <c r="G3449" s="292" t="s">
        <v>213</v>
      </c>
    </row>
    <row r="3450" spans="1:7">
      <c r="A3450" s="292" t="s">
        <v>49</v>
      </c>
      <c r="B3450" s="405">
        <v>37034</v>
      </c>
      <c r="C3450" s="292" t="s">
        <v>213</v>
      </c>
      <c r="E3450" s="292" t="s">
        <v>214</v>
      </c>
      <c r="F3450" s="405">
        <v>34785</v>
      </c>
      <c r="G3450" s="292" t="s">
        <v>213</v>
      </c>
    </row>
    <row r="3451" spans="1:7">
      <c r="A3451" s="292" t="s">
        <v>49</v>
      </c>
      <c r="B3451" s="405">
        <v>37354</v>
      </c>
      <c r="C3451" s="292" t="s">
        <v>213</v>
      </c>
      <c r="E3451" s="292" t="s">
        <v>214</v>
      </c>
      <c r="F3451" s="405">
        <v>34797</v>
      </c>
      <c r="G3451" s="292" t="s">
        <v>213</v>
      </c>
    </row>
    <row r="3452" spans="1:7">
      <c r="A3452" s="292" t="s">
        <v>49</v>
      </c>
      <c r="B3452" s="405">
        <v>30549</v>
      </c>
      <c r="C3452" s="292" t="s">
        <v>213</v>
      </c>
      <c r="E3452" s="292" t="s">
        <v>214</v>
      </c>
      <c r="F3452" s="405">
        <v>34946</v>
      </c>
      <c r="G3452" s="292" t="s">
        <v>213</v>
      </c>
    </row>
    <row r="3453" spans="1:7">
      <c r="A3453" s="292" t="s">
        <v>49</v>
      </c>
      <c r="B3453" s="405">
        <v>30830</v>
      </c>
      <c r="C3453" s="292" t="s">
        <v>213</v>
      </c>
      <c r="E3453" s="292" t="s">
        <v>214</v>
      </c>
      <c r="F3453" s="405">
        <v>34947</v>
      </c>
      <c r="G3453" s="292" t="s">
        <v>213</v>
      </c>
    </row>
    <row r="3454" spans="1:7">
      <c r="A3454" s="292" t="s">
        <v>49</v>
      </c>
      <c r="B3454" s="405">
        <v>31547</v>
      </c>
      <c r="C3454" s="292" t="s">
        <v>213</v>
      </c>
      <c r="E3454" s="292" t="s">
        <v>214</v>
      </c>
      <c r="F3454" s="405">
        <v>34949</v>
      </c>
      <c r="G3454" s="292" t="s">
        <v>213</v>
      </c>
    </row>
    <row r="3455" spans="1:7">
      <c r="A3455" s="292" t="s">
        <v>49</v>
      </c>
      <c r="B3455" s="405">
        <v>32041</v>
      </c>
      <c r="C3455" s="292" t="s">
        <v>213</v>
      </c>
      <c r="E3455" s="292" t="s">
        <v>214</v>
      </c>
      <c r="F3455" s="405">
        <v>34951</v>
      </c>
      <c r="G3455" s="292" t="s">
        <v>213</v>
      </c>
    </row>
    <row r="3456" spans="1:7">
      <c r="A3456" s="292" t="s">
        <v>49</v>
      </c>
      <c r="B3456" s="405">
        <v>32447</v>
      </c>
      <c r="C3456" s="292" t="s">
        <v>213</v>
      </c>
      <c r="E3456" s="292" t="s">
        <v>214</v>
      </c>
      <c r="F3456" s="405">
        <v>34957</v>
      </c>
      <c r="G3456" s="292" t="s">
        <v>213</v>
      </c>
    </row>
    <row r="3457" spans="1:7">
      <c r="A3457" s="292" t="s">
        <v>49</v>
      </c>
      <c r="B3457" s="405">
        <v>32962</v>
      </c>
      <c r="C3457" s="292" t="s">
        <v>213</v>
      </c>
      <c r="E3457" s="292" t="s">
        <v>214</v>
      </c>
      <c r="F3457" s="405">
        <v>34987</v>
      </c>
      <c r="G3457" s="292" t="s">
        <v>213</v>
      </c>
    </row>
    <row r="3458" spans="1:7">
      <c r="A3458" s="292" t="s">
        <v>49</v>
      </c>
      <c r="B3458" s="405">
        <v>33825</v>
      </c>
      <c r="C3458" s="292" t="s">
        <v>213</v>
      </c>
      <c r="E3458" s="292" t="s">
        <v>214</v>
      </c>
      <c r="F3458" s="405">
        <v>34990</v>
      </c>
      <c r="G3458" s="292" t="s">
        <v>213</v>
      </c>
    </row>
    <row r="3459" spans="1:7">
      <c r="A3459" s="292" t="s">
        <v>49</v>
      </c>
      <c r="B3459" s="405">
        <v>34219</v>
      </c>
      <c r="C3459" s="292" t="s">
        <v>213</v>
      </c>
      <c r="E3459" s="292" t="s">
        <v>214</v>
      </c>
      <c r="F3459" s="405">
        <v>35010</v>
      </c>
      <c r="G3459" s="292" t="s">
        <v>213</v>
      </c>
    </row>
    <row r="3460" spans="1:7">
      <c r="A3460" s="292" t="s">
        <v>49</v>
      </c>
      <c r="B3460" s="405">
        <v>34607</v>
      </c>
      <c r="C3460" s="292" t="s">
        <v>213</v>
      </c>
      <c r="E3460" s="292" t="s">
        <v>214</v>
      </c>
      <c r="F3460" s="405">
        <v>35011</v>
      </c>
      <c r="G3460" s="292" t="s">
        <v>213</v>
      </c>
    </row>
    <row r="3461" spans="1:7">
      <c r="A3461" s="292" t="s">
        <v>49</v>
      </c>
      <c r="B3461" s="405">
        <v>35058</v>
      </c>
      <c r="C3461" s="292" t="s">
        <v>213</v>
      </c>
      <c r="E3461" s="292" t="s">
        <v>214</v>
      </c>
      <c r="F3461" s="405">
        <v>35013</v>
      </c>
      <c r="G3461" s="292" t="s">
        <v>213</v>
      </c>
    </row>
    <row r="3462" spans="1:7">
      <c r="A3462" s="292" t="s">
        <v>49</v>
      </c>
      <c r="B3462" s="405">
        <v>35584</v>
      </c>
      <c r="C3462" s="292" t="s">
        <v>213</v>
      </c>
      <c r="E3462" s="292" t="s">
        <v>214</v>
      </c>
      <c r="F3462" s="405">
        <v>35016</v>
      </c>
      <c r="G3462" s="292" t="s">
        <v>213</v>
      </c>
    </row>
    <row r="3463" spans="1:7">
      <c r="A3463" s="292" t="s">
        <v>49</v>
      </c>
      <c r="B3463" s="405">
        <v>36078</v>
      </c>
      <c r="C3463" s="292" t="s">
        <v>213</v>
      </c>
      <c r="E3463" s="292" t="s">
        <v>214</v>
      </c>
      <c r="F3463" s="405">
        <v>35020</v>
      </c>
      <c r="G3463" s="292" t="s">
        <v>213</v>
      </c>
    </row>
    <row r="3464" spans="1:7">
      <c r="A3464" s="292" t="s">
        <v>49</v>
      </c>
      <c r="B3464" s="405">
        <v>36504</v>
      </c>
      <c r="C3464" s="292" t="s">
        <v>213</v>
      </c>
      <c r="E3464" s="292" t="s">
        <v>214</v>
      </c>
      <c r="F3464" s="405">
        <v>35023</v>
      </c>
      <c r="G3464" s="292" t="s">
        <v>213</v>
      </c>
    </row>
    <row r="3465" spans="1:7">
      <c r="A3465" s="292" t="s">
        <v>49</v>
      </c>
      <c r="B3465" s="405">
        <v>37035</v>
      </c>
      <c r="C3465" s="292" t="s">
        <v>213</v>
      </c>
      <c r="E3465" s="292" t="s">
        <v>214</v>
      </c>
      <c r="F3465" s="405">
        <v>35032</v>
      </c>
      <c r="G3465" s="292" t="s">
        <v>213</v>
      </c>
    </row>
    <row r="3466" spans="1:7">
      <c r="A3466" s="292" t="s">
        <v>49</v>
      </c>
      <c r="B3466" s="405">
        <v>37355</v>
      </c>
      <c r="C3466" s="292" t="s">
        <v>213</v>
      </c>
      <c r="E3466" s="292" t="s">
        <v>214</v>
      </c>
      <c r="F3466" s="405">
        <v>35040</v>
      </c>
      <c r="G3466" s="292" t="s">
        <v>213</v>
      </c>
    </row>
    <row r="3467" spans="1:7">
      <c r="A3467" s="292" t="s">
        <v>49</v>
      </c>
      <c r="B3467" s="405">
        <v>30553</v>
      </c>
      <c r="C3467" s="292" t="s">
        <v>213</v>
      </c>
      <c r="E3467" s="292" t="s">
        <v>214</v>
      </c>
      <c r="F3467" s="405">
        <v>35043</v>
      </c>
      <c r="G3467" s="292" t="s">
        <v>213</v>
      </c>
    </row>
    <row r="3468" spans="1:7">
      <c r="A3468" s="292" t="s">
        <v>49</v>
      </c>
      <c r="B3468" s="405">
        <v>31004</v>
      </c>
      <c r="C3468" s="292" t="s">
        <v>213</v>
      </c>
      <c r="E3468" s="292" t="s">
        <v>214</v>
      </c>
      <c r="F3468" s="405">
        <v>35045</v>
      </c>
      <c r="G3468" s="292" t="s">
        <v>213</v>
      </c>
    </row>
    <row r="3469" spans="1:7">
      <c r="A3469" s="292" t="s">
        <v>49</v>
      </c>
      <c r="B3469" s="405">
        <v>31548</v>
      </c>
      <c r="C3469" s="292" t="s">
        <v>213</v>
      </c>
      <c r="E3469" s="292" t="s">
        <v>214</v>
      </c>
      <c r="F3469" s="405">
        <v>35052</v>
      </c>
      <c r="G3469" s="292" t="s">
        <v>213</v>
      </c>
    </row>
    <row r="3470" spans="1:7">
      <c r="A3470" s="292" t="s">
        <v>49</v>
      </c>
      <c r="B3470" s="405">
        <v>32043</v>
      </c>
      <c r="C3470" s="292" t="s">
        <v>213</v>
      </c>
      <c r="E3470" s="292" t="s">
        <v>214</v>
      </c>
      <c r="F3470" s="405">
        <v>35054</v>
      </c>
      <c r="G3470" s="292" t="s">
        <v>213</v>
      </c>
    </row>
    <row r="3471" spans="1:7">
      <c r="A3471" s="292" t="s">
        <v>49</v>
      </c>
      <c r="B3471" s="405">
        <v>32448</v>
      </c>
      <c r="C3471" s="292" t="s">
        <v>213</v>
      </c>
      <c r="E3471" s="292" t="s">
        <v>214</v>
      </c>
      <c r="F3471" s="405">
        <v>35057</v>
      </c>
      <c r="G3471" s="292" t="s">
        <v>213</v>
      </c>
    </row>
    <row r="3472" spans="1:7">
      <c r="A3472" s="292" t="s">
        <v>49</v>
      </c>
      <c r="B3472" s="405">
        <v>32963</v>
      </c>
      <c r="C3472" s="292" t="s">
        <v>213</v>
      </c>
      <c r="E3472" s="292" t="s">
        <v>214</v>
      </c>
      <c r="F3472" s="405">
        <v>35058</v>
      </c>
      <c r="G3472" s="292" t="s">
        <v>213</v>
      </c>
    </row>
    <row r="3473" spans="1:7">
      <c r="A3473" s="292" t="s">
        <v>49</v>
      </c>
      <c r="B3473" s="405">
        <v>33826</v>
      </c>
      <c r="C3473" s="292" t="s">
        <v>213</v>
      </c>
      <c r="E3473" s="292" t="s">
        <v>214</v>
      </c>
      <c r="F3473" s="405">
        <v>35062</v>
      </c>
      <c r="G3473" s="292" t="s">
        <v>213</v>
      </c>
    </row>
    <row r="3474" spans="1:7">
      <c r="A3474" s="292" t="s">
        <v>49</v>
      </c>
      <c r="B3474" s="405">
        <v>34223</v>
      </c>
      <c r="C3474" s="292" t="s">
        <v>213</v>
      </c>
      <c r="E3474" s="292" t="s">
        <v>214</v>
      </c>
      <c r="F3474" s="405">
        <v>35070</v>
      </c>
      <c r="G3474" s="292" t="s">
        <v>213</v>
      </c>
    </row>
    <row r="3475" spans="1:7">
      <c r="A3475" s="292" t="s">
        <v>49</v>
      </c>
      <c r="B3475" s="405">
        <v>34610</v>
      </c>
      <c r="C3475" s="292" t="s">
        <v>213</v>
      </c>
      <c r="E3475" s="292" t="s">
        <v>214</v>
      </c>
      <c r="F3475" s="405">
        <v>35073</v>
      </c>
      <c r="G3475" s="292" t="s">
        <v>213</v>
      </c>
    </row>
    <row r="3476" spans="1:7">
      <c r="A3476" s="292" t="s">
        <v>49</v>
      </c>
      <c r="B3476" s="405">
        <v>35062</v>
      </c>
      <c r="C3476" s="292" t="s">
        <v>213</v>
      </c>
      <c r="E3476" s="292" t="s">
        <v>214</v>
      </c>
      <c r="F3476" s="405">
        <v>35091</v>
      </c>
      <c r="G3476" s="292" t="s">
        <v>213</v>
      </c>
    </row>
    <row r="3477" spans="1:7">
      <c r="A3477" s="292" t="s">
        <v>49</v>
      </c>
      <c r="B3477" s="405">
        <v>35611</v>
      </c>
      <c r="C3477" s="292" t="s">
        <v>213</v>
      </c>
      <c r="E3477" s="292" t="s">
        <v>214</v>
      </c>
      <c r="F3477" s="405">
        <v>35096</v>
      </c>
      <c r="G3477" s="292" t="s">
        <v>213</v>
      </c>
    </row>
    <row r="3478" spans="1:7">
      <c r="A3478" s="292" t="s">
        <v>49</v>
      </c>
      <c r="B3478" s="405">
        <v>36081</v>
      </c>
      <c r="C3478" s="292" t="s">
        <v>213</v>
      </c>
      <c r="E3478" s="292" t="s">
        <v>214</v>
      </c>
      <c r="F3478" s="405">
        <v>35112</v>
      </c>
      <c r="G3478" s="292" t="s">
        <v>213</v>
      </c>
    </row>
    <row r="3479" spans="1:7">
      <c r="A3479" s="292" t="s">
        <v>49</v>
      </c>
      <c r="B3479" s="405">
        <v>36509</v>
      </c>
      <c r="C3479" s="292" t="s">
        <v>213</v>
      </c>
      <c r="E3479" s="292" t="s">
        <v>214</v>
      </c>
      <c r="F3479" s="405">
        <v>35114</v>
      </c>
      <c r="G3479" s="292" t="s">
        <v>213</v>
      </c>
    </row>
    <row r="3480" spans="1:7">
      <c r="A3480" s="292" t="s">
        <v>49</v>
      </c>
      <c r="B3480" s="405">
        <v>37037</v>
      </c>
      <c r="C3480" s="292" t="s">
        <v>213</v>
      </c>
      <c r="E3480" s="292" t="s">
        <v>214</v>
      </c>
      <c r="F3480" s="405">
        <v>35115</v>
      </c>
      <c r="G3480" s="292" t="s">
        <v>213</v>
      </c>
    </row>
    <row r="3481" spans="1:7">
      <c r="A3481" s="292" t="s">
        <v>49</v>
      </c>
      <c r="B3481" s="405">
        <v>37373</v>
      </c>
      <c r="C3481" s="292" t="s">
        <v>213</v>
      </c>
      <c r="E3481" s="292" t="s">
        <v>214</v>
      </c>
      <c r="F3481" s="405">
        <v>35116</v>
      </c>
      <c r="G3481" s="292" t="s">
        <v>213</v>
      </c>
    </row>
    <row r="3482" spans="1:7">
      <c r="A3482" s="292" t="s">
        <v>49</v>
      </c>
      <c r="B3482" s="405">
        <v>30563</v>
      </c>
      <c r="C3482" s="292" t="s">
        <v>213</v>
      </c>
      <c r="E3482" s="292" t="s">
        <v>214</v>
      </c>
      <c r="F3482" s="405">
        <v>35117</v>
      </c>
      <c r="G3482" s="292" t="s">
        <v>213</v>
      </c>
    </row>
    <row r="3483" spans="1:7">
      <c r="A3483" s="292" t="s">
        <v>49</v>
      </c>
      <c r="B3483" s="405">
        <v>31008</v>
      </c>
      <c r="C3483" s="292" t="s">
        <v>213</v>
      </c>
      <c r="E3483" s="292" t="s">
        <v>214</v>
      </c>
      <c r="F3483" s="405">
        <v>35119</v>
      </c>
      <c r="G3483" s="292" t="s">
        <v>213</v>
      </c>
    </row>
    <row r="3484" spans="1:7">
      <c r="A3484" s="292" t="s">
        <v>49</v>
      </c>
      <c r="B3484" s="405">
        <v>31556</v>
      </c>
      <c r="C3484" s="292" t="s">
        <v>213</v>
      </c>
      <c r="E3484" s="292" t="s">
        <v>214</v>
      </c>
      <c r="F3484" s="405">
        <v>35120</v>
      </c>
      <c r="G3484" s="292" t="s">
        <v>213</v>
      </c>
    </row>
    <row r="3485" spans="1:7">
      <c r="A3485" s="292" t="s">
        <v>49</v>
      </c>
      <c r="B3485" s="405">
        <v>32055</v>
      </c>
      <c r="C3485" s="292" t="s">
        <v>213</v>
      </c>
      <c r="E3485" s="292" t="s">
        <v>214</v>
      </c>
      <c r="F3485" s="405">
        <v>35121</v>
      </c>
      <c r="G3485" s="292" t="s">
        <v>213</v>
      </c>
    </row>
    <row r="3486" spans="1:7">
      <c r="A3486" s="292" t="s">
        <v>49</v>
      </c>
      <c r="B3486" s="405">
        <v>32456</v>
      </c>
      <c r="C3486" s="292" t="s">
        <v>213</v>
      </c>
      <c r="E3486" s="292" t="s">
        <v>214</v>
      </c>
      <c r="F3486" s="405">
        <v>35125</v>
      </c>
      <c r="G3486" s="292" t="s">
        <v>213</v>
      </c>
    </row>
    <row r="3487" spans="1:7">
      <c r="A3487" s="292" t="s">
        <v>49</v>
      </c>
      <c r="B3487" s="405">
        <v>32965</v>
      </c>
      <c r="C3487" s="292" t="s">
        <v>213</v>
      </c>
      <c r="E3487" s="292" t="s">
        <v>214</v>
      </c>
      <c r="F3487" s="405">
        <v>35126</v>
      </c>
      <c r="G3487" s="292" t="s">
        <v>213</v>
      </c>
    </row>
    <row r="3488" spans="1:7">
      <c r="A3488" s="292" t="s">
        <v>49</v>
      </c>
      <c r="B3488" s="405">
        <v>33827</v>
      </c>
      <c r="C3488" s="292" t="s">
        <v>213</v>
      </c>
      <c r="E3488" s="292" t="s">
        <v>214</v>
      </c>
      <c r="F3488" s="405">
        <v>35127</v>
      </c>
      <c r="G3488" s="292" t="s">
        <v>213</v>
      </c>
    </row>
    <row r="3489" spans="1:7">
      <c r="A3489" s="292" t="s">
        <v>49</v>
      </c>
      <c r="B3489" s="405">
        <v>34228</v>
      </c>
      <c r="C3489" s="292" t="s">
        <v>213</v>
      </c>
      <c r="E3489" s="292" t="s">
        <v>214</v>
      </c>
      <c r="F3489" s="405">
        <v>35128</v>
      </c>
      <c r="G3489" s="292" t="s">
        <v>213</v>
      </c>
    </row>
    <row r="3490" spans="1:7">
      <c r="A3490" s="292" t="s">
        <v>49</v>
      </c>
      <c r="B3490" s="405">
        <v>34636</v>
      </c>
      <c r="C3490" s="292" t="s">
        <v>213</v>
      </c>
      <c r="E3490" s="292" t="s">
        <v>214</v>
      </c>
      <c r="F3490" s="405">
        <v>35135</v>
      </c>
      <c r="G3490" s="292" t="s">
        <v>213</v>
      </c>
    </row>
    <row r="3491" spans="1:7">
      <c r="A3491" s="292" t="s">
        <v>49</v>
      </c>
      <c r="B3491" s="405">
        <v>35070</v>
      </c>
      <c r="C3491" s="292" t="s">
        <v>213</v>
      </c>
      <c r="E3491" s="292" t="s">
        <v>214</v>
      </c>
      <c r="F3491" s="405">
        <v>35139</v>
      </c>
      <c r="G3491" s="292" t="s">
        <v>213</v>
      </c>
    </row>
    <row r="3492" spans="1:7">
      <c r="A3492" s="292" t="s">
        <v>49</v>
      </c>
      <c r="B3492" s="405">
        <v>35620</v>
      </c>
      <c r="C3492" s="292" t="s">
        <v>213</v>
      </c>
      <c r="E3492" s="292" t="s">
        <v>214</v>
      </c>
      <c r="F3492" s="405">
        <v>35146</v>
      </c>
      <c r="G3492" s="292" t="s">
        <v>213</v>
      </c>
    </row>
    <row r="3493" spans="1:7">
      <c r="A3493" s="292" t="s">
        <v>49</v>
      </c>
      <c r="B3493" s="405">
        <v>36082</v>
      </c>
      <c r="C3493" s="292" t="s">
        <v>213</v>
      </c>
      <c r="E3493" s="292" t="s">
        <v>214</v>
      </c>
      <c r="F3493" s="405">
        <v>35147</v>
      </c>
      <c r="G3493" s="292" t="s">
        <v>213</v>
      </c>
    </row>
    <row r="3494" spans="1:7">
      <c r="A3494" s="292" t="s">
        <v>49</v>
      </c>
      <c r="B3494" s="405">
        <v>36512</v>
      </c>
      <c r="C3494" s="292" t="s">
        <v>213</v>
      </c>
      <c r="E3494" s="292" t="s">
        <v>214</v>
      </c>
      <c r="F3494" s="405">
        <v>35148</v>
      </c>
      <c r="G3494" s="292" t="s">
        <v>213</v>
      </c>
    </row>
    <row r="3495" spans="1:7">
      <c r="A3495" s="292" t="s">
        <v>49</v>
      </c>
      <c r="B3495" s="405">
        <v>37046</v>
      </c>
      <c r="C3495" s="292" t="s">
        <v>213</v>
      </c>
      <c r="E3495" s="292" t="s">
        <v>214</v>
      </c>
      <c r="F3495" s="405">
        <v>35149</v>
      </c>
      <c r="G3495" s="292" t="s">
        <v>213</v>
      </c>
    </row>
    <row r="3496" spans="1:7">
      <c r="A3496" s="292" t="s">
        <v>49</v>
      </c>
      <c r="B3496" s="405">
        <v>37377</v>
      </c>
      <c r="C3496" s="292" t="s">
        <v>213</v>
      </c>
      <c r="E3496" s="292" t="s">
        <v>214</v>
      </c>
      <c r="F3496" s="405">
        <v>35150</v>
      </c>
      <c r="G3496" s="292" t="s">
        <v>213</v>
      </c>
    </row>
    <row r="3497" spans="1:7">
      <c r="A3497" s="292" t="s">
        <v>49</v>
      </c>
      <c r="B3497" s="405">
        <v>30565</v>
      </c>
      <c r="C3497" s="292" t="s">
        <v>213</v>
      </c>
      <c r="E3497" s="292" t="s">
        <v>214</v>
      </c>
      <c r="F3497" s="405">
        <v>35160</v>
      </c>
      <c r="G3497" s="292" t="s">
        <v>213</v>
      </c>
    </row>
    <row r="3498" spans="1:7">
      <c r="A3498" s="292" t="s">
        <v>49</v>
      </c>
      <c r="B3498" s="405">
        <v>31010</v>
      </c>
      <c r="C3498" s="292" t="s">
        <v>213</v>
      </c>
      <c r="E3498" s="292" t="s">
        <v>214</v>
      </c>
      <c r="F3498" s="405">
        <v>35161</v>
      </c>
      <c r="G3498" s="292" t="s">
        <v>213</v>
      </c>
    </row>
    <row r="3499" spans="1:7">
      <c r="A3499" s="292" t="s">
        <v>49</v>
      </c>
      <c r="B3499" s="405">
        <v>31558</v>
      </c>
      <c r="C3499" s="292" t="s">
        <v>213</v>
      </c>
      <c r="E3499" s="292" t="s">
        <v>214</v>
      </c>
      <c r="F3499" s="405">
        <v>35176</v>
      </c>
      <c r="G3499" s="292" t="s">
        <v>213</v>
      </c>
    </row>
    <row r="3500" spans="1:7">
      <c r="A3500" s="292" t="s">
        <v>49</v>
      </c>
      <c r="B3500" s="405">
        <v>32056</v>
      </c>
      <c r="C3500" s="292" t="s">
        <v>213</v>
      </c>
      <c r="E3500" s="292" t="s">
        <v>214</v>
      </c>
      <c r="F3500" s="405">
        <v>35180</v>
      </c>
      <c r="G3500" s="292" t="s">
        <v>213</v>
      </c>
    </row>
    <row r="3501" spans="1:7">
      <c r="A3501" s="292" t="s">
        <v>49</v>
      </c>
      <c r="B3501" s="405">
        <v>32457</v>
      </c>
      <c r="C3501" s="292" t="s">
        <v>213</v>
      </c>
      <c r="E3501" s="292" t="s">
        <v>214</v>
      </c>
      <c r="F3501" s="405">
        <v>35181</v>
      </c>
      <c r="G3501" s="292" t="s">
        <v>213</v>
      </c>
    </row>
    <row r="3502" spans="1:7">
      <c r="A3502" s="292" t="s">
        <v>49</v>
      </c>
      <c r="B3502" s="405">
        <v>32967</v>
      </c>
      <c r="C3502" s="292" t="s">
        <v>213</v>
      </c>
      <c r="E3502" s="292" t="s">
        <v>214</v>
      </c>
      <c r="F3502" s="405">
        <v>35185</v>
      </c>
      <c r="G3502" s="292" t="s">
        <v>213</v>
      </c>
    </row>
    <row r="3503" spans="1:7">
      <c r="A3503" s="292" t="s">
        <v>49</v>
      </c>
      <c r="B3503" s="405">
        <v>33830</v>
      </c>
      <c r="C3503" s="292" t="s">
        <v>213</v>
      </c>
      <c r="E3503" s="292" t="s">
        <v>214</v>
      </c>
      <c r="F3503" s="405">
        <v>35187</v>
      </c>
      <c r="G3503" s="292" t="s">
        <v>213</v>
      </c>
    </row>
    <row r="3504" spans="1:7">
      <c r="A3504" s="292" t="s">
        <v>49</v>
      </c>
      <c r="B3504" s="405">
        <v>34237</v>
      </c>
      <c r="C3504" s="292" t="s">
        <v>213</v>
      </c>
      <c r="E3504" s="292" t="s">
        <v>214</v>
      </c>
      <c r="F3504" s="405">
        <v>35224</v>
      </c>
      <c r="G3504" s="292" t="s">
        <v>213</v>
      </c>
    </row>
    <row r="3505" spans="1:7">
      <c r="A3505" s="292" t="s">
        <v>49</v>
      </c>
      <c r="B3505" s="405">
        <v>34639</v>
      </c>
      <c r="C3505" s="292" t="s">
        <v>213</v>
      </c>
      <c r="E3505" s="292" t="s">
        <v>214</v>
      </c>
      <c r="F3505" s="405">
        <v>35471</v>
      </c>
      <c r="G3505" s="292" t="s">
        <v>213</v>
      </c>
    </row>
    <row r="3506" spans="1:7">
      <c r="A3506" s="292" t="s">
        <v>49</v>
      </c>
      <c r="B3506" s="405">
        <v>35073</v>
      </c>
      <c r="C3506" s="292" t="s">
        <v>213</v>
      </c>
      <c r="E3506" s="292" t="s">
        <v>214</v>
      </c>
      <c r="F3506" s="405">
        <v>35475</v>
      </c>
      <c r="G3506" s="292" t="s">
        <v>213</v>
      </c>
    </row>
    <row r="3507" spans="1:7">
      <c r="A3507" s="292" t="s">
        <v>49</v>
      </c>
      <c r="B3507" s="405">
        <v>35634</v>
      </c>
      <c r="C3507" s="292" t="s">
        <v>213</v>
      </c>
      <c r="E3507" s="292" t="s">
        <v>214</v>
      </c>
      <c r="F3507" s="405">
        <v>35501</v>
      </c>
      <c r="G3507" s="292" t="s">
        <v>213</v>
      </c>
    </row>
    <row r="3508" spans="1:7">
      <c r="A3508" s="292" t="s">
        <v>49</v>
      </c>
      <c r="B3508" s="405">
        <v>36087</v>
      </c>
      <c r="C3508" s="292" t="s">
        <v>213</v>
      </c>
      <c r="E3508" s="292" t="s">
        <v>214</v>
      </c>
      <c r="F3508" s="405">
        <v>35504</v>
      </c>
      <c r="G3508" s="292" t="s">
        <v>213</v>
      </c>
    </row>
    <row r="3509" spans="1:7">
      <c r="A3509" s="292" t="s">
        <v>49</v>
      </c>
      <c r="B3509" s="405">
        <v>36523</v>
      </c>
      <c r="C3509" s="292" t="s">
        <v>213</v>
      </c>
      <c r="E3509" s="292" t="s">
        <v>214</v>
      </c>
      <c r="F3509" s="405">
        <v>35545</v>
      </c>
      <c r="G3509" s="292" t="s">
        <v>213</v>
      </c>
    </row>
    <row r="3510" spans="1:7">
      <c r="A3510" s="292" t="s">
        <v>49</v>
      </c>
      <c r="B3510" s="405">
        <v>37048</v>
      </c>
      <c r="C3510" s="292" t="s">
        <v>213</v>
      </c>
      <c r="E3510" s="292" t="s">
        <v>214</v>
      </c>
      <c r="F3510" s="405">
        <v>35559</v>
      </c>
      <c r="G3510" s="292" t="s">
        <v>213</v>
      </c>
    </row>
    <row r="3511" spans="1:7">
      <c r="A3511" s="292" t="s">
        <v>49</v>
      </c>
      <c r="B3511" s="405">
        <v>37379</v>
      </c>
      <c r="C3511" s="292" t="s">
        <v>213</v>
      </c>
      <c r="E3511" s="292" t="s">
        <v>214</v>
      </c>
      <c r="F3511" s="405">
        <v>35575</v>
      </c>
      <c r="G3511" s="292" t="s">
        <v>213</v>
      </c>
    </row>
    <row r="3512" spans="1:7">
      <c r="A3512" s="292" t="s">
        <v>49</v>
      </c>
      <c r="B3512" s="405">
        <v>30575</v>
      </c>
      <c r="C3512" s="292" t="s">
        <v>213</v>
      </c>
      <c r="E3512" s="292" t="s">
        <v>214</v>
      </c>
      <c r="F3512" s="405">
        <v>35582</v>
      </c>
      <c r="G3512" s="292" t="s">
        <v>213</v>
      </c>
    </row>
    <row r="3513" spans="1:7">
      <c r="A3513" s="292" t="s">
        <v>49</v>
      </c>
      <c r="B3513" s="405">
        <v>31015</v>
      </c>
      <c r="C3513" s="292" t="s">
        <v>213</v>
      </c>
      <c r="E3513" s="292" t="s">
        <v>214</v>
      </c>
      <c r="F3513" s="405">
        <v>35584</v>
      </c>
      <c r="G3513" s="292" t="s">
        <v>213</v>
      </c>
    </row>
    <row r="3514" spans="1:7">
      <c r="A3514" s="292" t="s">
        <v>49</v>
      </c>
      <c r="B3514" s="405">
        <v>31605</v>
      </c>
      <c r="C3514" s="292" t="s">
        <v>213</v>
      </c>
      <c r="E3514" s="292" t="s">
        <v>214</v>
      </c>
      <c r="F3514" s="405">
        <v>35611</v>
      </c>
      <c r="G3514" s="292" t="s">
        <v>213</v>
      </c>
    </row>
    <row r="3515" spans="1:7">
      <c r="A3515" s="292" t="s">
        <v>49</v>
      </c>
      <c r="B3515" s="405">
        <v>32063</v>
      </c>
      <c r="C3515" s="292" t="s">
        <v>213</v>
      </c>
      <c r="E3515" s="292" t="s">
        <v>214</v>
      </c>
      <c r="F3515" s="405">
        <v>35620</v>
      </c>
      <c r="G3515" s="292" t="s">
        <v>213</v>
      </c>
    </row>
    <row r="3516" spans="1:7">
      <c r="A3516" s="292" t="s">
        <v>49</v>
      </c>
      <c r="B3516" s="405">
        <v>32463</v>
      </c>
      <c r="C3516" s="292" t="s">
        <v>213</v>
      </c>
      <c r="E3516" s="292" t="s">
        <v>214</v>
      </c>
      <c r="F3516" s="405">
        <v>35634</v>
      </c>
      <c r="G3516" s="292" t="s">
        <v>213</v>
      </c>
    </row>
    <row r="3517" spans="1:7">
      <c r="A3517" s="292" t="s">
        <v>49</v>
      </c>
      <c r="B3517" s="405">
        <v>32968</v>
      </c>
      <c r="C3517" s="292" t="s">
        <v>213</v>
      </c>
      <c r="E3517" s="292" t="s">
        <v>214</v>
      </c>
      <c r="F3517" s="405">
        <v>35640</v>
      </c>
      <c r="G3517" s="292" t="s">
        <v>213</v>
      </c>
    </row>
    <row r="3518" spans="1:7">
      <c r="A3518" s="292" t="s">
        <v>49</v>
      </c>
      <c r="B3518" s="405">
        <v>33831</v>
      </c>
      <c r="C3518" s="292" t="s">
        <v>213</v>
      </c>
      <c r="E3518" s="292" t="s">
        <v>214</v>
      </c>
      <c r="F3518" s="405">
        <v>35650</v>
      </c>
      <c r="G3518" s="292" t="s">
        <v>213</v>
      </c>
    </row>
    <row r="3519" spans="1:7">
      <c r="A3519" s="292" t="s">
        <v>49</v>
      </c>
      <c r="B3519" s="405">
        <v>34241</v>
      </c>
      <c r="C3519" s="292" t="s">
        <v>213</v>
      </c>
      <c r="E3519" s="292" t="s">
        <v>214</v>
      </c>
      <c r="F3519" s="405">
        <v>35653</v>
      </c>
      <c r="G3519" s="292" t="s">
        <v>213</v>
      </c>
    </row>
    <row r="3520" spans="1:7">
      <c r="A3520" s="292" t="s">
        <v>49</v>
      </c>
      <c r="B3520" s="405">
        <v>34654</v>
      </c>
      <c r="C3520" s="292" t="s">
        <v>213</v>
      </c>
      <c r="E3520" s="292" t="s">
        <v>214</v>
      </c>
      <c r="F3520" s="405">
        <v>35660</v>
      </c>
      <c r="G3520" s="292" t="s">
        <v>213</v>
      </c>
    </row>
    <row r="3521" spans="1:7">
      <c r="A3521" s="292" t="s">
        <v>49</v>
      </c>
      <c r="B3521" s="405">
        <v>35091</v>
      </c>
      <c r="C3521" s="292" t="s">
        <v>213</v>
      </c>
      <c r="E3521" s="292" t="s">
        <v>214</v>
      </c>
      <c r="F3521" s="405">
        <v>35673</v>
      </c>
      <c r="G3521" s="292" t="s">
        <v>213</v>
      </c>
    </row>
    <row r="3522" spans="1:7">
      <c r="A3522" s="292" t="s">
        <v>49</v>
      </c>
      <c r="B3522" s="405">
        <v>35640</v>
      </c>
      <c r="C3522" s="292" t="s">
        <v>213</v>
      </c>
      <c r="E3522" s="292" t="s">
        <v>214</v>
      </c>
      <c r="F3522" s="405">
        <v>35674</v>
      </c>
      <c r="G3522" s="292" t="s">
        <v>213</v>
      </c>
    </row>
    <row r="3523" spans="1:7">
      <c r="A3523" s="292" t="s">
        <v>49</v>
      </c>
      <c r="B3523" s="405">
        <v>36088</v>
      </c>
      <c r="C3523" s="292" t="s">
        <v>213</v>
      </c>
      <c r="E3523" s="292" t="s">
        <v>214</v>
      </c>
      <c r="F3523" s="405">
        <v>35739</v>
      </c>
      <c r="G3523" s="292" t="s">
        <v>213</v>
      </c>
    </row>
    <row r="3524" spans="1:7">
      <c r="A3524" s="292" t="s">
        <v>49</v>
      </c>
      <c r="B3524" s="405">
        <v>36528</v>
      </c>
      <c r="C3524" s="292" t="s">
        <v>213</v>
      </c>
      <c r="E3524" s="292" t="s">
        <v>214</v>
      </c>
      <c r="F3524" s="405">
        <v>35741</v>
      </c>
      <c r="G3524" s="292" t="s">
        <v>213</v>
      </c>
    </row>
    <row r="3525" spans="1:7">
      <c r="A3525" s="292" t="s">
        <v>49</v>
      </c>
      <c r="B3525" s="405">
        <v>37055</v>
      </c>
      <c r="C3525" s="292" t="s">
        <v>213</v>
      </c>
      <c r="E3525" s="292" t="s">
        <v>214</v>
      </c>
      <c r="F3525" s="405">
        <v>35748</v>
      </c>
      <c r="G3525" s="292" t="s">
        <v>213</v>
      </c>
    </row>
    <row r="3526" spans="1:7">
      <c r="A3526" s="292" t="s">
        <v>49</v>
      </c>
      <c r="B3526" s="405">
        <v>37388</v>
      </c>
      <c r="C3526" s="292" t="s">
        <v>213</v>
      </c>
      <c r="E3526" s="292" t="s">
        <v>214</v>
      </c>
      <c r="F3526" s="405">
        <v>35750</v>
      </c>
      <c r="G3526" s="292" t="s">
        <v>213</v>
      </c>
    </row>
    <row r="3527" spans="1:7">
      <c r="A3527" s="292" t="s">
        <v>49</v>
      </c>
      <c r="B3527" s="405">
        <v>30577</v>
      </c>
      <c r="C3527" s="292" t="s">
        <v>213</v>
      </c>
      <c r="E3527" s="292" t="s">
        <v>214</v>
      </c>
      <c r="F3527" s="405">
        <v>35754</v>
      </c>
      <c r="G3527" s="292" t="s">
        <v>213</v>
      </c>
    </row>
    <row r="3528" spans="1:7">
      <c r="A3528" s="292" t="s">
        <v>49</v>
      </c>
      <c r="B3528" s="405">
        <v>31029</v>
      </c>
      <c r="C3528" s="292" t="s">
        <v>213</v>
      </c>
      <c r="E3528" s="292" t="s">
        <v>214</v>
      </c>
      <c r="F3528" s="405">
        <v>35759</v>
      </c>
      <c r="G3528" s="292" t="s">
        <v>213</v>
      </c>
    </row>
    <row r="3529" spans="1:7">
      <c r="A3529" s="292" t="s">
        <v>49</v>
      </c>
      <c r="B3529" s="405">
        <v>31620</v>
      </c>
      <c r="C3529" s="292" t="s">
        <v>213</v>
      </c>
      <c r="E3529" s="292" t="s">
        <v>214</v>
      </c>
      <c r="F3529" s="405">
        <v>35760</v>
      </c>
      <c r="G3529" s="292" t="s">
        <v>213</v>
      </c>
    </row>
    <row r="3530" spans="1:7">
      <c r="A3530" s="292" t="s">
        <v>49</v>
      </c>
      <c r="B3530" s="405">
        <v>32064</v>
      </c>
      <c r="C3530" s="292" t="s">
        <v>213</v>
      </c>
      <c r="E3530" s="292" t="s">
        <v>214</v>
      </c>
      <c r="F3530" s="405">
        <v>35761</v>
      </c>
      <c r="G3530" s="292" t="s">
        <v>213</v>
      </c>
    </row>
    <row r="3531" spans="1:7">
      <c r="A3531" s="292" t="s">
        <v>49</v>
      </c>
      <c r="B3531" s="405">
        <v>32533</v>
      </c>
      <c r="C3531" s="292" t="s">
        <v>213</v>
      </c>
      <c r="E3531" s="292" t="s">
        <v>214</v>
      </c>
      <c r="F3531" s="405">
        <v>35768</v>
      </c>
      <c r="G3531" s="292" t="s">
        <v>213</v>
      </c>
    </row>
    <row r="3532" spans="1:7">
      <c r="A3532" s="292" t="s">
        <v>49</v>
      </c>
      <c r="B3532" s="405">
        <v>32970</v>
      </c>
      <c r="C3532" s="292" t="s">
        <v>213</v>
      </c>
      <c r="E3532" s="292" t="s">
        <v>214</v>
      </c>
      <c r="F3532" s="405">
        <v>35773</v>
      </c>
      <c r="G3532" s="292" t="s">
        <v>213</v>
      </c>
    </row>
    <row r="3533" spans="1:7">
      <c r="A3533" s="292" t="s">
        <v>49</v>
      </c>
      <c r="B3533" s="405">
        <v>33839</v>
      </c>
      <c r="C3533" s="292" t="s">
        <v>213</v>
      </c>
      <c r="E3533" s="292" t="s">
        <v>214</v>
      </c>
      <c r="F3533" s="405">
        <v>35901</v>
      </c>
      <c r="G3533" s="292" t="s">
        <v>213</v>
      </c>
    </row>
    <row r="3534" spans="1:7">
      <c r="A3534" s="292" t="s">
        <v>49</v>
      </c>
      <c r="B3534" s="405">
        <v>34269</v>
      </c>
      <c r="C3534" s="292" t="s">
        <v>213</v>
      </c>
      <c r="E3534" s="292" t="s">
        <v>214</v>
      </c>
      <c r="F3534" s="405">
        <v>35904</v>
      </c>
      <c r="G3534" s="292" t="s">
        <v>213</v>
      </c>
    </row>
    <row r="3535" spans="1:7">
      <c r="A3535" s="292" t="s">
        <v>49</v>
      </c>
      <c r="B3535" s="405">
        <v>34669</v>
      </c>
      <c r="C3535" s="292" t="s">
        <v>213</v>
      </c>
      <c r="E3535" s="292" t="s">
        <v>214</v>
      </c>
      <c r="F3535" s="405">
        <v>35905</v>
      </c>
      <c r="G3535" s="292" t="s">
        <v>213</v>
      </c>
    </row>
    <row r="3536" spans="1:7">
      <c r="A3536" s="292" t="s">
        <v>49</v>
      </c>
      <c r="B3536" s="405">
        <v>35096</v>
      </c>
      <c r="C3536" s="292" t="s">
        <v>213</v>
      </c>
      <c r="E3536" s="292" t="s">
        <v>214</v>
      </c>
      <c r="F3536" s="405">
        <v>35906</v>
      </c>
      <c r="G3536" s="292" t="s">
        <v>213</v>
      </c>
    </row>
    <row r="3537" spans="1:7">
      <c r="A3537" s="292" t="s">
        <v>49</v>
      </c>
      <c r="B3537" s="405">
        <v>35650</v>
      </c>
      <c r="C3537" s="292" t="s">
        <v>213</v>
      </c>
      <c r="E3537" s="292" t="s">
        <v>214</v>
      </c>
      <c r="F3537" s="405">
        <v>35950</v>
      </c>
      <c r="G3537" s="292" t="s">
        <v>213</v>
      </c>
    </row>
    <row r="3538" spans="1:7">
      <c r="A3538" s="292" t="s">
        <v>49</v>
      </c>
      <c r="B3538" s="405">
        <v>36092</v>
      </c>
      <c r="C3538" s="292" t="s">
        <v>213</v>
      </c>
      <c r="E3538" s="292" t="s">
        <v>214</v>
      </c>
      <c r="F3538" s="405">
        <v>35951</v>
      </c>
      <c r="G3538" s="292" t="s">
        <v>213</v>
      </c>
    </row>
    <row r="3539" spans="1:7">
      <c r="A3539" s="292" t="s">
        <v>49</v>
      </c>
      <c r="B3539" s="405">
        <v>36542</v>
      </c>
      <c r="C3539" s="292" t="s">
        <v>213</v>
      </c>
      <c r="E3539" s="292" t="s">
        <v>214</v>
      </c>
      <c r="F3539" s="405">
        <v>35954</v>
      </c>
      <c r="G3539" s="292" t="s">
        <v>213</v>
      </c>
    </row>
    <row r="3540" spans="1:7">
      <c r="A3540" s="292" t="s">
        <v>49</v>
      </c>
      <c r="B3540" s="405">
        <v>37056</v>
      </c>
      <c r="C3540" s="292" t="s">
        <v>213</v>
      </c>
      <c r="E3540" s="292" t="s">
        <v>214</v>
      </c>
      <c r="F3540" s="405">
        <v>35956</v>
      </c>
      <c r="G3540" s="292" t="s">
        <v>213</v>
      </c>
    </row>
    <row r="3541" spans="1:7">
      <c r="A3541" s="292" t="s">
        <v>49</v>
      </c>
      <c r="B3541" s="405">
        <v>37389</v>
      </c>
      <c r="C3541" s="292" t="s">
        <v>213</v>
      </c>
      <c r="E3541" s="292" t="s">
        <v>214</v>
      </c>
      <c r="F3541" s="405">
        <v>35957</v>
      </c>
      <c r="G3541" s="292" t="s">
        <v>213</v>
      </c>
    </row>
    <row r="3542" spans="1:7">
      <c r="A3542" s="292" t="s">
        <v>49</v>
      </c>
      <c r="B3542" s="405">
        <v>30597</v>
      </c>
      <c r="C3542" s="292" t="s">
        <v>213</v>
      </c>
      <c r="E3542" s="292" t="s">
        <v>214</v>
      </c>
      <c r="F3542" s="405">
        <v>35967</v>
      </c>
      <c r="G3542" s="292" t="s">
        <v>213</v>
      </c>
    </row>
    <row r="3543" spans="1:7">
      <c r="A3543" s="292" t="s">
        <v>49</v>
      </c>
      <c r="B3543" s="405">
        <v>31030</v>
      </c>
      <c r="C3543" s="292" t="s">
        <v>213</v>
      </c>
      <c r="E3543" s="292" t="s">
        <v>214</v>
      </c>
      <c r="F3543" s="405">
        <v>35968</v>
      </c>
      <c r="G3543" s="292" t="s">
        <v>213</v>
      </c>
    </row>
    <row r="3544" spans="1:7">
      <c r="A3544" s="292" t="s">
        <v>49</v>
      </c>
      <c r="B3544" s="405">
        <v>31623</v>
      </c>
      <c r="C3544" s="292" t="s">
        <v>213</v>
      </c>
      <c r="E3544" s="292" t="s">
        <v>214</v>
      </c>
      <c r="F3544" s="405">
        <v>35976</v>
      </c>
      <c r="G3544" s="292" t="s">
        <v>213</v>
      </c>
    </row>
    <row r="3545" spans="1:7">
      <c r="A3545" s="292" t="s">
        <v>49</v>
      </c>
      <c r="B3545" s="405">
        <v>32068</v>
      </c>
      <c r="C3545" s="292" t="s">
        <v>213</v>
      </c>
      <c r="E3545" s="292" t="s">
        <v>214</v>
      </c>
      <c r="F3545" s="405">
        <v>35986</v>
      </c>
      <c r="G3545" s="292" t="s">
        <v>213</v>
      </c>
    </row>
    <row r="3546" spans="1:7">
      <c r="A3546" s="292" t="s">
        <v>49</v>
      </c>
      <c r="B3546" s="405">
        <v>32536</v>
      </c>
      <c r="C3546" s="292" t="s">
        <v>213</v>
      </c>
      <c r="E3546" s="292" t="s">
        <v>214</v>
      </c>
      <c r="F3546" s="405">
        <v>35987</v>
      </c>
      <c r="G3546" s="292" t="s">
        <v>213</v>
      </c>
    </row>
    <row r="3547" spans="1:7">
      <c r="A3547" s="292" t="s">
        <v>49</v>
      </c>
      <c r="B3547" s="405">
        <v>32976</v>
      </c>
      <c r="C3547" s="292" t="s">
        <v>213</v>
      </c>
      <c r="E3547" s="292" t="s">
        <v>214</v>
      </c>
      <c r="F3547" s="405">
        <v>36020</v>
      </c>
      <c r="G3547" s="292" t="s">
        <v>213</v>
      </c>
    </row>
    <row r="3548" spans="1:7">
      <c r="A3548" s="292" t="s">
        <v>49</v>
      </c>
      <c r="B3548" s="405">
        <v>33843</v>
      </c>
      <c r="C3548" s="292" t="s">
        <v>213</v>
      </c>
      <c r="E3548" s="292" t="s">
        <v>214</v>
      </c>
      <c r="F3548" s="405">
        <v>36022</v>
      </c>
      <c r="G3548" s="292" t="s">
        <v>213</v>
      </c>
    </row>
    <row r="3549" spans="1:7">
      <c r="A3549" s="292" t="s">
        <v>49</v>
      </c>
      <c r="B3549" s="405">
        <v>34275</v>
      </c>
      <c r="C3549" s="292" t="s">
        <v>213</v>
      </c>
      <c r="E3549" s="292" t="s">
        <v>214</v>
      </c>
      <c r="F3549" s="405">
        <v>36025</v>
      </c>
      <c r="G3549" s="292" t="s">
        <v>213</v>
      </c>
    </row>
    <row r="3550" spans="1:7">
      <c r="A3550" s="292" t="s">
        <v>49</v>
      </c>
      <c r="B3550" s="405">
        <v>34688</v>
      </c>
      <c r="C3550" s="292" t="s">
        <v>213</v>
      </c>
      <c r="E3550" s="292" t="s">
        <v>214</v>
      </c>
      <c r="F3550" s="405">
        <v>36057</v>
      </c>
      <c r="G3550" s="292" t="s">
        <v>213</v>
      </c>
    </row>
    <row r="3551" spans="1:7">
      <c r="A3551" s="292" t="s">
        <v>49</v>
      </c>
      <c r="B3551" s="405">
        <v>35112</v>
      </c>
      <c r="C3551" s="292" t="s">
        <v>213</v>
      </c>
      <c r="E3551" s="292" t="s">
        <v>214</v>
      </c>
      <c r="F3551" s="405">
        <v>36065</v>
      </c>
      <c r="G3551" s="292" t="s">
        <v>213</v>
      </c>
    </row>
    <row r="3552" spans="1:7">
      <c r="A3552" s="292" t="s">
        <v>49</v>
      </c>
      <c r="B3552" s="405">
        <v>35653</v>
      </c>
      <c r="C3552" s="292" t="s">
        <v>213</v>
      </c>
      <c r="E3552" s="292" t="s">
        <v>214</v>
      </c>
      <c r="F3552" s="405">
        <v>36067</v>
      </c>
      <c r="G3552" s="292" t="s">
        <v>213</v>
      </c>
    </row>
    <row r="3553" spans="1:7">
      <c r="A3553" s="292" t="s">
        <v>49</v>
      </c>
      <c r="B3553" s="405">
        <v>36093</v>
      </c>
      <c r="C3553" s="292" t="s">
        <v>213</v>
      </c>
      <c r="E3553" s="292" t="s">
        <v>214</v>
      </c>
      <c r="F3553" s="405">
        <v>36072</v>
      </c>
      <c r="G3553" s="292" t="s">
        <v>213</v>
      </c>
    </row>
    <row r="3554" spans="1:7">
      <c r="A3554" s="292" t="s">
        <v>49</v>
      </c>
      <c r="B3554" s="405">
        <v>36543</v>
      </c>
      <c r="C3554" s="292" t="s">
        <v>213</v>
      </c>
      <c r="E3554" s="292" t="s">
        <v>214</v>
      </c>
      <c r="F3554" s="405">
        <v>36078</v>
      </c>
      <c r="G3554" s="292" t="s">
        <v>213</v>
      </c>
    </row>
    <row r="3555" spans="1:7">
      <c r="A3555" s="292" t="s">
        <v>49</v>
      </c>
      <c r="B3555" s="405">
        <v>37062</v>
      </c>
      <c r="C3555" s="292" t="s">
        <v>213</v>
      </c>
      <c r="E3555" s="292" t="s">
        <v>214</v>
      </c>
      <c r="F3555" s="405">
        <v>36081</v>
      </c>
      <c r="G3555" s="292" t="s">
        <v>213</v>
      </c>
    </row>
    <row r="3556" spans="1:7">
      <c r="A3556" s="292" t="s">
        <v>49</v>
      </c>
      <c r="B3556" s="405">
        <v>37394</v>
      </c>
      <c r="C3556" s="292" t="s">
        <v>213</v>
      </c>
      <c r="E3556" s="292" t="s">
        <v>214</v>
      </c>
      <c r="F3556" s="405">
        <v>36082</v>
      </c>
      <c r="G3556" s="292" t="s">
        <v>213</v>
      </c>
    </row>
    <row r="3557" spans="1:7">
      <c r="A3557" s="292" t="s">
        <v>49</v>
      </c>
      <c r="B3557" s="405">
        <v>30598</v>
      </c>
      <c r="C3557" s="292" t="s">
        <v>213</v>
      </c>
      <c r="E3557" s="292" t="s">
        <v>214</v>
      </c>
      <c r="F3557" s="405">
        <v>36087</v>
      </c>
      <c r="G3557" s="292" t="s">
        <v>213</v>
      </c>
    </row>
    <row r="3558" spans="1:7">
      <c r="A3558" s="292" t="s">
        <v>49</v>
      </c>
      <c r="B3558" s="405">
        <v>31032</v>
      </c>
      <c r="C3558" s="292" t="s">
        <v>213</v>
      </c>
      <c r="E3558" s="292" t="s">
        <v>214</v>
      </c>
      <c r="F3558" s="405">
        <v>36088</v>
      </c>
      <c r="G3558" s="292" t="s">
        <v>213</v>
      </c>
    </row>
    <row r="3559" spans="1:7">
      <c r="A3559" s="292" t="s">
        <v>49</v>
      </c>
      <c r="B3559" s="405">
        <v>31632</v>
      </c>
      <c r="C3559" s="292" t="s">
        <v>213</v>
      </c>
      <c r="E3559" s="292" t="s">
        <v>214</v>
      </c>
      <c r="F3559" s="405">
        <v>36092</v>
      </c>
      <c r="G3559" s="292" t="s">
        <v>213</v>
      </c>
    </row>
    <row r="3560" spans="1:7">
      <c r="A3560" s="292" t="s">
        <v>49</v>
      </c>
      <c r="B3560" s="405">
        <v>32079</v>
      </c>
      <c r="C3560" s="292" t="s">
        <v>213</v>
      </c>
      <c r="E3560" s="292" t="s">
        <v>214</v>
      </c>
      <c r="F3560" s="405">
        <v>36093</v>
      </c>
      <c r="G3560" s="292" t="s">
        <v>213</v>
      </c>
    </row>
    <row r="3561" spans="1:7">
      <c r="A3561" s="292" t="s">
        <v>49</v>
      </c>
      <c r="B3561" s="405">
        <v>32539</v>
      </c>
      <c r="C3561" s="292" t="s">
        <v>213</v>
      </c>
      <c r="E3561" s="292" t="s">
        <v>214</v>
      </c>
      <c r="F3561" s="405">
        <v>36105</v>
      </c>
      <c r="G3561" s="292" t="s">
        <v>213</v>
      </c>
    </row>
    <row r="3562" spans="1:7">
      <c r="A3562" s="292" t="s">
        <v>49</v>
      </c>
      <c r="B3562" s="405">
        <v>33031</v>
      </c>
      <c r="C3562" s="292" t="s">
        <v>213</v>
      </c>
      <c r="E3562" s="292" t="s">
        <v>214</v>
      </c>
      <c r="F3562" s="405">
        <v>36125</v>
      </c>
      <c r="G3562" s="292" t="s">
        <v>213</v>
      </c>
    </row>
    <row r="3563" spans="1:7">
      <c r="A3563" s="292" t="s">
        <v>49</v>
      </c>
      <c r="B3563" s="405">
        <v>33844</v>
      </c>
      <c r="C3563" s="292" t="s">
        <v>213</v>
      </c>
      <c r="E3563" s="292" t="s">
        <v>214</v>
      </c>
      <c r="F3563" s="405">
        <v>36205</v>
      </c>
      <c r="G3563" s="292" t="s">
        <v>213</v>
      </c>
    </row>
    <row r="3564" spans="1:7">
      <c r="A3564" s="292" t="s">
        <v>49</v>
      </c>
      <c r="B3564" s="405">
        <v>34286</v>
      </c>
      <c r="C3564" s="292" t="s">
        <v>213</v>
      </c>
      <c r="E3564" s="292" t="s">
        <v>214</v>
      </c>
      <c r="F3564" s="405">
        <v>36250</v>
      </c>
      <c r="G3564" s="292" t="s">
        <v>213</v>
      </c>
    </row>
    <row r="3565" spans="1:7">
      <c r="A3565" s="292" t="s">
        <v>49</v>
      </c>
      <c r="B3565" s="405">
        <v>34692</v>
      </c>
      <c r="C3565" s="292" t="s">
        <v>213</v>
      </c>
      <c r="E3565" s="292" t="s">
        <v>214</v>
      </c>
      <c r="F3565" s="405">
        <v>36253</v>
      </c>
      <c r="G3565" s="292" t="s">
        <v>213</v>
      </c>
    </row>
    <row r="3566" spans="1:7">
      <c r="A3566" s="292" t="s">
        <v>49</v>
      </c>
      <c r="B3566" s="405">
        <v>35114</v>
      </c>
      <c r="C3566" s="292" t="s">
        <v>213</v>
      </c>
      <c r="E3566" s="292" t="s">
        <v>214</v>
      </c>
      <c r="F3566" s="405">
        <v>36260</v>
      </c>
      <c r="G3566" s="292" t="s">
        <v>213</v>
      </c>
    </row>
    <row r="3567" spans="1:7">
      <c r="A3567" s="292" t="s">
        <v>49</v>
      </c>
      <c r="B3567" s="405">
        <v>35660</v>
      </c>
      <c r="C3567" s="292" t="s">
        <v>213</v>
      </c>
      <c r="E3567" s="292" t="s">
        <v>214</v>
      </c>
      <c r="F3567" s="405">
        <v>36265</v>
      </c>
      <c r="G3567" s="292" t="s">
        <v>213</v>
      </c>
    </row>
    <row r="3568" spans="1:7">
      <c r="A3568" s="292" t="s">
        <v>49</v>
      </c>
      <c r="B3568" s="405">
        <v>36105</v>
      </c>
      <c r="C3568" s="292" t="s">
        <v>213</v>
      </c>
      <c r="E3568" s="292" t="s">
        <v>214</v>
      </c>
      <c r="F3568" s="405">
        <v>36268</v>
      </c>
      <c r="G3568" s="292" t="s">
        <v>213</v>
      </c>
    </row>
    <row r="3569" spans="1:7">
      <c r="A3569" s="292" t="s">
        <v>49</v>
      </c>
      <c r="B3569" s="405">
        <v>36544</v>
      </c>
      <c r="C3569" s="292" t="s">
        <v>213</v>
      </c>
      <c r="E3569" s="292" t="s">
        <v>214</v>
      </c>
      <c r="F3569" s="405">
        <v>36271</v>
      </c>
      <c r="G3569" s="292" t="s">
        <v>213</v>
      </c>
    </row>
    <row r="3570" spans="1:7">
      <c r="A3570" s="292" t="s">
        <v>49</v>
      </c>
      <c r="B3570" s="405">
        <v>37073</v>
      </c>
      <c r="C3570" s="292" t="s">
        <v>213</v>
      </c>
      <c r="E3570" s="292" t="s">
        <v>214</v>
      </c>
      <c r="F3570" s="405">
        <v>36275</v>
      </c>
      <c r="G3570" s="292" t="s">
        <v>213</v>
      </c>
    </row>
    <row r="3571" spans="1:7">
      <c r="A3571" s="292" t="s">
        <v>49</v>
      </c>
      <c r="B3571" s="405">
        <v>37398</v>
      </c>
      <c r="C3571" s="292" t="s">
        <v>213</v>
      </c>
      <c r="E3571" s="292" t="s">
        <v>214</v>
      </c>
      <c r="F3571" s="405">
        <v>36277</v>
      </c>
      <c r="G3571" s="292" t="s">
        <v>213</v>
      </c>
    </row>
    <row r="3572" spans="1:7">
      <c r="A3572" s="292" t="s">
        <v>49</v>
      </c>
      <c r="B3572" s="405">
        <v>30620</v>
      </c>
      <c r="C3572" s="292" t="s">
        <v>213</v>
      </c>
      <c r="E3572" s="292" t="s">
        <v>214</v>
      </c>
      <c r="F3572" s="405">
        <v>36301</v>
      </c>
      <c r="G3572" s="292" t="s">
        <v>213</v>
      </c>
    </row>
    <row r="3573" spans="1:7">
      <c r="A3573" s="292" t="s">
        <v>49</v>
      </c>
      <c r="B3573" s="405">
        <v>31034</v>
      </c>
      <c r="C3573" s="292" t="s">
        <v>213</v>
      </c>
      <c r="E3573" s="292" t="s">
        <v>214</v>
      </c>
      <c r="F3573" s="405">
        <v>36305</v>
      </c>
      <c r="G3573" s="292" t="s">
        <v>213</v>
      </c>
    </row>
    <row r="3574" spans="1:7">
      <c r="A3574" s="292" t="s">
        <v>49</v>
      </c>
      <c r="B3574" s="405">
        <v>31636</v>
      </c>
      <c r="C3574" s="292" t="s">
        <v>213</v>
      </c>
      <c r="E3574" s="292" t="s">
        <v>214</v>
      </c>
      <c r="F3574" s="405">
        <v>36312</v>
      </c>
      <c r="G3574" s="292" t="s">
        <v>213</v>
      </c>
    </row>
    <row r="3575" spans="1:7">
      <c r="A3575" s="292" t="s">
        <v>49</v>
      </c>
      <c r="B3575" s="405">
        <v>32080</v>
      </c>
      <c r="C3575" s="292" t="s">
        <v>213</v>
      </c>
      <c r="E3575" s="292" t="s">
        <v>214</v>
      </c>
      <c r="F3575" s="405">
        <v>36321</v>
      </c>
      <c r="G3575" s="292" t="s">
        <v>213</v>
      </c>
    </row>
    <row r="3576" spans="1:7">
      <c r="A3576" s="292" t="s">
        <v>49</v>
      </c>
      <c r="B3576" s="405">
        <v>32563</v>
      </c>
      <c r="C3576" s="292" t="s">
        <v>213</v>
      </c>
      <c r="E3576" s="292" t="s">
        <v>214</v>
      </c>
      <c r="F3576" s="405">
        <v>36322</v>
      </c>
      <c r="G3576" s="292" t="s">
        <v>213</v>
      </c>
    </row>
    <row r="3577" spans="1:7">
      <c r="A3577" s="292" t="s">
        <v>49</v>
      </c>
      <c r="B3577" s="405">
        <v>33035</v>
      </c>
      <c r="C3577" s="292" t="s">
        <v>213</v>
      </c>
      <c r="E3577" s="292" t="s">
        <v>214</v>
      </c>
      <c r="F3577" s="405">
        <v>36330</v>
      </c>
      <c r="G3577" s="292" t="s">
        <v>213</v>
      </c>
    </row>
    <row r="3578" spans="1:7">
      <c r="A3578" s="292" t="s">
        <v>49</v>
      </c>
      <c r="B3578" s="405">
        <v>33847</v>
      </c>
      <c r="C3578" s="292" t="s">
        <v>213</v>
      </c>
      <c r="E3578" s="292" t="s">
        <v>214</v>
      </c>
      <c r="F3578" s="405">
        <v>36340</v>
      </c>
      <c r="G3578" s="292" t="s">
        <v>213</v>
      </c>
    </row>
    <row r="3579" spans="1:7">
      <c r="A3579" s="292" t="s">
        <v>49</v>
      </c>
      <c r="B3579" s="405">
        <v>34289</v>
      </c>
      <c r="C3579" s="292" t="s">
        <v>213</v>
      </c>
      <c r="E3579" s="292" t="s">
        <v>214</v>
      </c>
      <c r="F3579" s="405">
        <v>36345</v>
      </c>
      <c r="G3579" s="292" t="s">
        <v>213</v>
      </c>
    </row>
    <row r="3580" spans="1:7">
      <c r="A3580" s="292" t="s">
        <v>49</v>
      </c>
      <c r="B3580" s="405">
        <v>34714</v>
      </c>
      <c r="C3580" s="292" t="s">
        <v>213</v>
      </c>
      <c r="E3580" s="292" t="s">
        <v>214</v>
      </c>
      <c r="F3580" s="405">
        <v>36349</v>
      </c>
      <c r="G3580" s="292" t="s">
        <v>213</v>
      </c>
    </row>
    <row r="3581" spans="1:7">
      <c r="A3581" s="292" t="s">
        <v>49</v>
      </c>
      <c r="B3581" s="405">
        <v>35115</v>
      </c>
      <c r="C3581" s="292" t="s">
        <v>213</v>
      </c>
      <c r="E3581" s="292" t="s">
        <v>214</v>
      </c>
      <c r="F3581" s="405">
        <v>36350</v>
      </c>
      <c r="G3581" s="292" t="s">
        <v>213</v>
      </c>
    </row>
    <row r="3582" spans="1:7">
      <c r="A3582" s="292" t="s">
        <v>49</v>
      </c>
      <c r="B3582" s="405">
        <v>35673</v>
      </c>
      <c r="C3582" s="292" t="s">
        <v>213</v>
      </c>
      <c r="E3582" s="292" t="s">
        <v>214</v>
      </c>
      <c r="F3582" s="405">
        <v>36352</v>
      </c>
      <c r="G3582" s="292" t="s">
        <v>213</v>
      </c>
    </row>
    <row r="3583" spans="1:7">
      <c r="A3583" s="292" t="s">
        <v>49</v>
      </c>
      <c r="B3583" s="405">
        <v>36125</v>
      </c>
      <c r="C3583" s="292" t="s">
        <v>213</v>
      </c>
      <c r="E3583" s="292" t="s">
        <v>214</v>
      </c>
      <c r="F3583" s="405">
        <v>36361</v>
      </c>
      <c r="G3583" s="292" t="s">
        <v>213</v>
      </c>
    </row>
    <row r="3584" spans="1:7">
      <c r="A3584" s="292" t="s">
        <v>49</v>
      </c>
      <c r="B3584" s="405">
        <v>36549</v>
      </c>
      <c r="C3584" s="292" t="s">
        <v>213</v>
      </c>
      <c r="E3584" s="292" t="s">
        <v>214</v>
      </c>
      <c r="F3584" s="405">
        <v>36362</v>
      </c>
      <c r="G3584" s="292" t="s">
        <v>213</v>
      </c>
    </row>
    <row r="3585" spans="1:7">
      <c r="A3585" s="292" t="s">
        <v>49</v>
      </c>
      <c r="B3585" s="405">
        <v>37074</v>
      </c>
      <c r="C3585" s="292" t="s">
        <v>213</v>
      </c>
      <c r="E3585" s="292" t="s">
        <v>214</v>
      </c>
      <c r="F3585" s="405">
        <v>36370</v>
      </c>
      <c r="G3585" s="292" t="s">
        <v>213</v>
      </c>
    </row>
    <row r="3586" spans="1:7">
      <c r="A3586" s="292" t="s">
        <v>49</v>
      </c>
      <c r="B3586" s="405">
        <v>37419</v>
      </c>
      <c r="C3586" s="292" t="s">
        <v>213</v>
      </c>
      <c r="E3586" s="292" t="s">
        <v>214</v>
      </c>
      <c r="F3586" s="405">
        <v>36371</v>
      </c>
      <c r="G3586" s="292" t="s">
        <v>213</v>
      </c>
    </row>
    <row r="3587" spans="1:7">
      <c r="A3587" s="292" t="s">
        <v>49</v>
      </c>
      <c r="B3587" s="405">
        <v>30621</v>
      </c>
      <c r="C3587" s="292" t="s">
        <v>213</v>
      </c>
      <c r="E3587" s="292" t="s">
        <v>214</v>
      </c>
      <c r="F3587" s="405">
        <v>36376</v>
      </c>
      <c r="G3587" s="292" t="s">
        <v>213</v>
      </c>
    </row>
    <row r="3588" spans="1:7">
      <c r="A3588" s="292" t="s">
        <v>49</v>
      </c>
      <c r="B3588" s="405">
        <v>31045</v>
      </c>
      <c r="C3588" s="292" t="s">
        <v>213</v>
      </c>
      <c r="E3588" s="292" t="s">
        <v>214</v>
      </c>
      <c r="F3588" s="405">
        <v>36426</v>
      </c>
      <c r="G3588" s="292" t="s">
        <v>213</v>
      </c>
    </row>
    <row r="3589" spans="1:7">
      <c r="A3589" s="292" t="s">
        <v>49</v>
      </c>
      <c r="B3589" s="405">
        <v>31709</v>
      </c>
      <c r="C3589" s="292" t="s">
        <v>213</v>
      </c>
      <c r="E3589" s="292" t="s">
        <v>214</v>
      </c>
      <c r="F3589" s="405">
        <v>36427</v>
      </c>
      <c r="G3589" s="292" t="s">
        <v>213</v>
      </c>
    </row>
    <row r="3590" spans="1:7">
      <c r="A3590" s="292" t="s">
        <v>49</v>
      </c>
      <c r="B3590" s="405">
        <v>32083</v>
      </c>
      <c r="C3590" s="292" t="s">
        <v>213</v>
      </c>
      <c r="E3590" s="292" t="s">
        <v>214</v>
      </c>
      <c r="F3590" s="405">
        <v>36429</v>
      </c>
      <c r="G3590" s="292" t="s">
        <v>213</v>
      </c>
    </row>
    <row r="3591" spans="1:7">
      <c r="A3591" s="292" t="s">
        <v>49</v>
      </c>
      <c r="B3591" s="405">
        <v>32570</v>
      </c>
      <c r="C3591" s="292" t="s">
        <v>213</v>
      </c>
      <c r="E3591" s="292" t="s">
        <v>214</v>
      </c>
      <c r="F3591" s="405">
        <v>36458</v>
      </c>
      <c r="G3591" s="292" t="s">
        <v>213</v>
      </c>
    </row>
    <row r="3592" spans="1:7">
      <c r="A3592" s="292" t="s">
        <v>49</v>
      </c>
      <c r="B3592" s="405">
        <v>33037</v>
      </c>
      <c r="C3592" s="292" t="s">
        <v>213</v>
      </c>
      <c r="E3592" s="292" t="s">
        <v>214</v>
      </c>
      <c r="F3592" s="405">
        <v>36460</v>
      </c>
      <c r="G3592" s="292" t="s">
        <v>213</v>
      </c>
    </row>
    <row r="3593" spans="1:7">
      <c r="A3593" s="292" t="s">
        <v>49</v>
      </c>
      <c r="B3593" s="405">
        <v>33848</v>
      </c>
      <c r="C3593" s="292" t="s">
        <v>213</v>
      </c>
      <c r="E3593" s="292" t="s">
        <v>214</v>
      </c>
      <c r="F3593" s="405">
        <v>36461</v>
      </c>
      <c r="G3593" s="292" t="s">
        <v>213</v>
      </c>
    </row>
    <row r="3594" spans="1:7">
      <c r="A3594" s="292" t="s">
        <v>49</v>
      </c>
      <c r="B3594" s="405">
        <v>34290</v>
      </c>
      <c r="C3594" s="292" t="s">
        <v>213</v>
      </c>
      <c r="E3594" s="292" t="s">
        <v>214</v>
      </c>
      <c r="F3594" s="405">
        <v>36476</v>
      </c>
      <c r="G3594" s="292" t="s">
        <v>213</v>
      </c>
    </row>
    <row r="3595" spans="1:7">
      <c r="A3595" s="292" t="s">
        <v>49</v>
      </c>
      <c r="B3595" s="405">
        <v>34715</v>
      </c>
      <c r="C3595" s="292" t="s">
        <v>213</v>
      </c>
      <c r="E3595" s="292" t="s">
        <v>214</v>
      </c>
      <c r="F3595" s="405">
        <v>36502</v>
      </c>
      <c r="G3595" s="292" t="s">
        <v>213</v>
      </c>
    </row>
    <row r="3596" spans="1:7">
      <c r="A3596" s="292" t="s">
        <v>49</v>
      </c>
      <c r="B3596" s="405">
        <v>35116</v>
      </c>
      <c r="C3596" s="292" t="s">
        <v>213</v>
      </c>
      <c r="E3596" s="292" t="s">
        <v>214</v>
      </c>
      <c r="F3596" s="405">
        <v>36504</v>
      </c>
      <c r="G3596" s="292" t="s">
        <v>213</v>
      </c>
    </row>
    <row r="3597" spans="1:7">
      <c r="A3597" s="292" t="s">
        <v>49</v>
      </c>
      <c r="B3597" s="405">
        <v>35674</v>
      </c>
      <c r="C3597" s="292" t="s">
        <v>213</v>
      </c>
      <c r="E3597" s="292" t="s">
        <v>214</v>
      </c>
      <c r="F3597" s="405">
        <v>36509</v>
      </c>
      <c r="G3597" s="292" t="s">
        <v>213</v>
      </c>
    </row>
    <row r="3598" spans="1:7">
      <c r="A3598" s="292" t="s">
        <v>49</v>
      </c>
      <c r="B3598" s="405">
        <v>36205</v>
      </c>
      <c r="C3598" s="292" t="s">
        <v>213</v>
      </c>
      <c r="E3598" s="292" t="s">
        <v>214</v>
      </c>
      <c r="F3598" s="405">
        <v>36512</v>
      </c>
      <c r="G3598" s="292" t="s">
        <v>213</v>
      </c>
    </row>
    <row r="3599" spans="1:7">
      <c r="A3599" s="292" t="s">
        <v>49</v>
      </c>
      <c r="B3599" s="405">
        <v>36555</v>
      </c>
      <c r="C3599" s="292" t="s">
        <v>213</v>
      </c>
      <c r="E3599" s="292" t="s">
        <v>214</v>
      </c>
      <c r="F3599" s="405">
        <v>36523</v>
      </c>
      <c r="G3599" s="292" t="s">
        <v>213</v>
      </c>
    </row>
    <row r="3600" spans="1:7">
      <c r="A3600" s="292" t="s">
        <v>49</v>
      </c>
      <c r="B3600" s="405">
        <v>37077</v>
      </c>
      <c r="C3600" s="292" t="s">
        <v>213</v>
      </c>
      <c r="E3600" s="292" t="s">
        <v>214</v>
      </c>
      <c r="F3600" s="405">
        <v>36528</v>
      </c>
      <c r="G3600" s="292" t="s">
        <v>213</v>
      </c>
    </row>
    <row r="3601" spans="1:7">
      <c r="A3601" s="292" t="s">
        <v>49</v>
      </c>
      <c r="B3601" s="405">
        <v>37616</v>
      </c>
      <c r="C3601" s="292" t="s">
        <v>213</v>
      </c>
      <c r="E3601" s="292" t="s">
        <v>214</v>
      </c>
      <c r="F3601" s="405">
        <v>36542</v>
      </c>
      <c r="G3601" s="292" t="s">
        <v>213</v>
      </c>
    </row>
    <row r="3602" spans="1:7">
      <c r="A3602" s="292" t="s">
        <v>49</v>
      </c>
      <c r="B3602" s="405">
        <v>30623</v>
      </c>
      <c r="C3602" s="292" t="s">
        <v>213</v>
      </c>
      <c r="E3602" s="292" t="s">
        <v>214</v>
      </c>
      <c r="F3602" s="405">
        <v>36543</v>
      </c>
      <c r="G3602" s="292" t="s">
        <v>213</v>
      </c>
    </row>
    <row r="3603" spans="1:7">
      <c r="A3603" s="292" t="s">
        <v>49</v>
      </c>
      <c r="B3603" s="405">
        <v>31046</v>
      </c>
      <c r="C3603" s="292" t="s">
        <v>213</v>
      </c>
      <c r="E3603" s="292" t="s">
        <v>214</v>
      </c>
      <c r="F3603" s="405">
        <v>36544</v>
      </c>
      <c r="G3603" s="292" t="s">
        <v>213</v>
      </c>
    </row>
    <row r="3604" spans="1:7">
      <c r="A3604" s="292" t="s">
        <v>49</v>
      </c>
      <c r="B3604" s="405">
        <v>31719</v>
      </c>
      <c r="C3604" s="292" t="s">
        <v>213</v>
      </c>
      <c r="E3604" s="292" t="s">
        <v>214</v>
      </c>
      <c r="F3604" s="405">
        <v>36549</v>
      </c>
      <c r="G3604" s="292" t="s">
        <v>213</v>
      </c>
    </row>
    <row r="3605" spans="1:7">
      <c r="A3605" s="292" t="s">
        <v>49</v>
      </c>
      <c r="B3605" s="405">
        <v>32084</v>
      </c>
      <c r="C3605" s="292" t="s">
        <v>213</v>
      </c>
      <c r="E3605" s="292" t="s">
        <v>214</v>
      </c>
      <c r="F3605" s="405">
        <v>36555</v>
      </c>
      <c r="G3605" s="292" t="s">
        <v>213</v>
      </c>
    </row>
    <row r="3606" spans="1:7">
      <c r="A3606" s="292" t="s">
        <v>49</v>
      </c>
      <c r="B3606" s="405">
        <v>32583</v>
      </c>
      <c r="C3606" s="292" t="s">
        <v>213</v>
      </c>
      <c r="E3606" s="292" t="s">
        <v>214</v>
      </c>
      <c r="F3606" s="405">
        <v>36561</v>
      </c>
      <c r="G3606" s="292" t="s">
        <v>213</v>
      </c>
    </row>
    <row r="3607" spans="1:7">
      <c r="A3607" s="292" t="s">
        <v>49</v>
      </c>
      <c r="B3607" s="405">
        <v>33040</v>
      </c>
      <c r="C3607" s="292" t="s">
        <v>213</v>
      </c>
      <c r="E3607" s="292" t="s">
        <v>214</v>
      </c>
      <c r="F3607" s="405">
        <v>36567</v>
      </c>
      <c r="G3607" s="292" t="s">
        <v>213</v>
      </c>
    </row>
    <row r="3608" spans="1:7">
      <c r="A3608" s="292" t="s">
        <v>49</v>
      </c>
      <c r="B3608" s="405">
        <v>33854</v>
      </c>
      <c r="C3608" s="292" t="s">
        <v>213</v>
      </c>
      <c r="E3608" s="292" t="s">
        <v>214</v>
      </c>
      <c r="F3608" s="405">
        <v>36568</v>
      </c>
      <c r="G3608" s="292" t="s">
        <v>213</v>
      </c>
    </row>
    <row r="3609" spans="1:7">
      <c r="A3609" s="292" t="s">
        <v>49</v>
      </c>
      <c r="B3609" s="405">
        <v>34291</v>
      </c>
      <c r="C3609" s="292" t="s">
        <v>213</v>
      </c>
      <c r="E3609" s="292" t="s">
        <v>214</v>
      </c>
      <c r="F3609" s="405">
        <v>36571</v>
      </c>
      <c r="G3609" s="292" t="s">
        <v>213</v>
      </c>
    </row>
    <row r="3610" spans="1:7">
      <c r="A3610" s="292" t="s">
        <v>49</v>
      </c>
      <c r="B3610" s="405">
        <v>34729</v>
      </c>
      <c r="C3610" s="292" t="s">
        <v>213</v>
      </c>
      <c r="E3610" s="292" t="s">
        <v>214</v>
      </c>
      <c r="F3610" s="405">
        <v>36572</v>
      </c>
      <c r="G3610" s="292" t="s">
        <v>213</v>
      </c>
    </row>
    <row r="3611" spans="1:7">
      <c r="A3611" s="292" t="s">
        <v>49</v>
      </c>
      <c r="B3611" s="405">
        <v>35117</v>
      </c>
      <c r="C3611" s="292" t="s">
        <v>213</v>
      </c>
      <c r="E3611" s="292" t="s">
        <v>214</v>
      </c>
      <c r="F3611" s="405">
        <v>36574</v>
      </c>
      <c r="G3611" s="292" t="s">
        <v>213</v>
      </c>
    </row>
    <row r="3612" spans="1:7">
      <c r="A3612" s="292" t="s">
        <v>49</v>
      </c>
      <c r="B3612" s="405">
        <v>35739</v>
      </c>
      <c r="C3612" s="292" t="s">
        <v>213</v>
      </c>
      <c r="E3612" s="292" t="s">
        <v>214</v>
      </c>
      <c r="F3612" s="405">
        <v>36576</v>
      </c>
      <c r="G3612" s="292" t="s">
        <v>213</v>
      </c>
    </row>
    <row r="3613" spans="1:7">
      <c r="A3613" s="292" t="s">
        <v>49</v>
      </c>
      <c r="B3613" s="405">
        <v>36250</v>
      </c>
      <c r="C3613" s="292" t="s">
        <v>213</v>
      </c>
      <c r="E3613" s="292" t="s">
        <v>214</v>
      </c>
      <c r="F3613" s="405">
        <v>36578</v>
      </c>
      <c r="G3613" s="292" t="s">
        <v>213</v>
      </c>
    </row>
    <row r="3614" spans="1:7">
      <c r="A3614" s="292" t="s">
        <v>49</v>
      </c>
      <c r="B3614" s="405">
        <v>36561</v>
      </c>
      <c r="C3614" s="292" t="s">
        <v>213</v>
      </c>
      <c r="E3614" s="292" t="s">
        <v>214</v>
      </c>
      <c r="F3614" s="405">
        <v>36580</v>
      </c>
      <c r="G3614" s="292" t="s">
        <v>213</v>
      </c>
    </row>
    <row r="3615" spans="1:7">
      <c r="A3615" s="292" t="s">
        <v>49</v>
      </c>
      <c r="B3615" s="405">
        <v>37080</v>
      </c>
      <c r="C3615" s="292" t="s">
        <v>213</v>
      </c>
      <c r="E3615" s="292" t="s">
        <v>214</v>
      </c>
      <c r="F3615" s="405">
        <v>36587</v>
      </c>
      <c r="G3615" s="292" t="s">
        <v>213</v>
      </c>
    </row>
    <row r="3616" spans="1:7">
      <c r="A3616" s="292" t="s">
        <v>49</v>
      </c>
      <c r="B3616" s="405">
        <v>37618</v>
      </c>
      <c r="C3616" s="292" t="s">
        <v>213</v>
      </c>
      <c r="E3616" s="292" t="s">
        <v>214</v>
      </c>
      <c r="F3616" s="405">
        <v>36612</v>
      </c>
      <c r="G3616" s="292" t="s">
        <v>213</v>
      </c>
    </row>
    <row r="3617" spans="1:7">
      <c r="A3617" s="292" t="s">
        <v>49</v>
      </c>
      <c r="B3617" s="405">
        <v>30635</v>
      </c>
      <c r="C3617" s="292" t="s">
        <v>213</v>
      </c>
      <c r="E3617" s="292" t="s">
        <v>214</v>
      </c>
      <c r="F3617" s="405">
        <v>36613</v>
      </c>
      <c r="G3617" s="292" t="s">
        <v>213</v>
      </c>
    </row>
    <row r="3618" spans="1:7">
      <c r="A3618" s="292" t="s">
        <v>49</v>
      </c>
      <c r="B3618" s="405">
        <v>31047</v>
      </c>
      <c r="C3618" s="292" t="s">
        <v>213</v>
      </c>
      <c r="E3618" s="292" t="s">
        <v>214</v>
      </c>
      <c r="F3618" s="405">
        <v>36633</v>
      </c>
      <c r="G3618" s="292" t="s">
        <v>213</v>
      </c>
    </row>
    <row r="3619" spans="1:7">
      <c r="A3619" s="292" t="s">
        <v>49</v>
      </c>
      <c r="B3619" s="405">
        <v>31720</v>
      </c>
      <c r="C3619" s="292" t="s">
        <v>213</v>
      </c>
      <c r="E3619" s="292" t="s">
        <v>214</v>
      </c>
      <c r="F3619" s="405">
        <v>36701</v>
      </c>
      <c r="G3619" s="292" t="s">
        <v>213</v>
      </c>
    </row>
    <row r="3620" spans="1:7">
      <c r="A3620" s="292" t="s">
        <v>49</v>
      </c>
      <c r="B3620" s="405">
        <v>32097</v>
      </c>
      <c r="C3620" s="292" t="s">
        <v>213</v>
      </c>
      <c r="E3620" s="292" t="s">
        <v>214</v>
      </c>
      <c r="F3620" s="405">
        <v>36702</v>
      </c>
      <c r="G3620" s="292" t="s">
        <v>213</v>
      </c>
    </row>
    <row r="3621" spans="1:7">
      <c r="A3621" s="292" t="s">
        <v>49</v>
      </c>
      <c r="B3621" s="405">
        <v>32615</v>
      </c>
      <c r="C3621" s="292" t="s">
        <v>213</v>
      </c>
      <c r="E3621" s="292" t="s">
        <v>214</v>
      </c>
      <c r="F3621" s="405">
        <v>36703</v>
      </c>
      <c r="G3621" s="292" t="s">
        <v>213</v>
      </c>
    </row>
    <row r="3622" spans="1:7">
      <c r="A3622" s="292" t="s">
        <v>49</v>
      </c>
      <c r="B3622" s="405">
        <v>33044</v>
      </c>
      <c r="C3622" s="292" t="s">
        <v>213</v>
      </c>
      <c r="E3622" s="292" t="s">
        <v>214</v>
      </c>
      <c r="F3622" s="405">
        <v>36732</v>
      </c>
      <c r="G3622" s="292" t="s">
        <v>213</v>
      </c>
    </row>
    <row r="3623" spans="1:7">
      <c r="A3623" s="292" t="s">
        <v>49</v>
      </c>
      <c r="B3623" s="405">
        <v>33856</v>
      </c>
      <c r="C3623" s="292" t="s">
        <v>213</v>
      </c>
      <c r="E3623" s="292" t="s">
        <v>214</v>
      </c>
      <c r="F3623" s="405">
        <v>36741</v>
      </c>
      <c r="G3623" s="292" t="s">
        <v>213</v>
      </c>
    </row>
    <row r="3624" spans="1:7">
      <c r="A3624" s="292" t="s">
        <v>49</v>
      </c>
      <c r="B3624" s="405">
        <v>34292</v>
      </c>
      <c r="C3624" s="292" t="s">
        <v>213</v>
      </c>
      <c r="E3624" s="292" t="s">
        <v>214</v>
      </c>
      <c r="F3624" s="405">
        <v>36745</v>
      </c>
      <c r="G3624" s="292" t="s">
        <v>213</v>
      </c>
    </row>
    <row r="3625" spans="1:7">
      <c r="A3625" s="292" t="s">
        <v>49</v>
      </c>
      <c r="B3625" s="405">
        <v>34736</v>
      </c>
      <c r="C3625" s="292" t="s">
        <v>213</v>
      </c>
      <c r="E3625" s="292" t="s">
        <v>214</v>
      </c>
      <c r="F3625" s="405">
        <v>36764</v>
      </c>
      <c r="G3625" s="292" t="s">
        <v>213</v>
      </c>
    </row>
    <row r="3626" spans="1:7">
      <c r="A3626" s="292" t="s">
        <v>49</v>
      </c>
      <c r="B3626" s="405">
        <v>35119</v>
      </c>
      <c r="C3626" s="292" t="s">
        <v>213</v>
      </c>
      <c r="E3626" s="292" t="s">
        <v>214</v>
      </c>
      <c r="F3626" s="405">
        <v>36804</v>
      </c>
      <c r="G3626" s="292" t="s">
        <v>213</v>
      </c>
    </row>
    <row r="3627" spans="1:7">
      <c r="A3627" s="292" t="s">
        <v>49</v>
      </c>
      <c r="B3627" s="405">
        <v>35741</v>
      </c>
      <c r="C3627" s="292" t="s">
        <v>213</v>
      </c>
      <c r="E3627" s="292" t="s">
        <v>214</v>
      </c>
      <c r="F3627" s="405">
        <v>36856</v>
      </c>
      <c r="G3627" s="292" t="s">
        <v>213</v>
      </c>
    </row>
    <row r="3628" spans="1:7">
      <c r="A3628" s="292" t="s">
        <v>49</v>
      </c>
      <c r="B3628" s="405">
        <v>36253</v>
      </c>
      <c r="C3628" s="292" t="s">
        <v>213</v>
      </c>
      <c r="E3628" s="292" t="s">
        <v>214</v>
      </c>
      <c r="F3628" s="405">
        <v>36859</v>
      </c>
      <c r="G3628" s="292" t="s">
        <v>213</v>
      </c>
    </row>
    <row r="3629" spans="1:7">
      <c r="A3629" s="292" t="s">
        <v>49</v>
      </c>
      <c r="B3629" s="405">
        <v>36567</v>
      </c>
      <c r="C3629" s="292" t="s">
        <v>213</v>
      </c>
      <c r="E3629" s="292" t="s">
        <v>214</v>
      </c>
      <c r="F3629" s="405">
        <v>36867</v>
      </c>
      <c r="G3629" s="292" t="s">
        <v>213</v>
      </c>
    </row>
    <row r="3630" spans="1:7">
      <c r="A3630" s="292" t="s">
        <v>49</v>
      </c>
      <c r="B3630" s="405">
        <v>37085</v>
      </c>
      <c r="C3630" s="292" t="s">
        <v>213</v>
      </c>
      <c r="E3630" s="292" t="s">
        <v>214</v>
      </c>
      <c r="F3630" s="405">
        <v>36870</v>
      </c>
      <c r="G3630" s="292" t="s">
        <v>213</v>
      </c>
    </row>
    <row r="3631" spans="1:7">
      <c r="A3631" s="292" t="s">
        <v>49</v>
      </c>
      <c r="B3631" s="405">
        <v>37641</v>
      </c>
      <c r="C3631" s="292" t="s">
        <v>213</v>
      </c>
      <c r="E3631" s="292" t="s">
        <v>214</v>
      </c>
      <c r="F3631" s="405">
        <v>37014</v>
      </c>
      <c r="G3631" s="292" t="s">
        <v>213</v>
      </c>
    </row>
    <row r="3632" spans="1:7">
      <c r="A3632" s="292" t="s">
        <v>49</v>
      </c>
      <c r="B3632" s="405">
        <v>30638</v>
      </c>
      <c r="C3632" s="292" t="s">
        <v>213</v>
      </c>
      <c r="E3632" s="292" t="s">
        <v>214</v>
      </c>
      <c r="F3632" s="405">
        <v>37015</v>
      </c>
      <c r="G3632" s="292" t="s">
        <v>213</v>
      </c>
    </row>
    <row r="3633" spans="1:7">
      <c r="A3633" s="292" t="s">
        <v>49</v>
      </c>
      <c r="B3633" s="405">
        <v>31052</v>
      </c>
      <c r="C3633" s="292" t="s">
        <v>213</v>
      </c>
      <c r="E3633" s="292" t="s">
        <v>214</v>
      </c>
      <c r="F3633" s="405">
        <v>37029</v>
      </c>
      <c r="G3633" s="292" t="s">
        <v>213</v>
      </c>
    </row>
    <row r="3634" spans="1:7">
      <c r="A3634" s="292" t="s">
        <v>49</v>
      </c>
      <c r="B3634" s="405">
        <v>31721</v>
      </c>
      <c r="C3634" s="292" t="s">
        <v>213</v>
      </c>
      <c r="E3634" s="292" t="s">
        <v>214</v>
      </c>
      <c r="F3634" s="405">
        <v>37030</v>
      </c>
      <c r="G3634" s="292" t="s">
        <v>213</v>
      </c>
    </row>
    <row r="3635" spans="1:7">
      <c r="A3635" s="292" t="s">
        <v>49</v>
      </c>
      <c r="B3635" s="405">
        <v>32113</v>
      </c>
      <c r="C3635" s="292" t="s">
        <v>213</v>
      </c>
      <c r="E3635" s="292" t="s">
        <v>214</v>
      </c>
      <c r="F3635" s="405">
        <v>37031</v>
      </c>
      <c r="G3635" s="292" t="s">
        <v>213</v>
      </c>
    </row>
    <row r="3636" spans="1:7">
      <c r="A3636" s="292" t="s">
        <v>49</v>
      </c>
      <c r="B3636" s="405">
        <v>32617</v>
      </c>
      <c r="C3636" s="292" t="s">
        <v>213</v>
      </c>
      <c r="E3636" s="292" t="s">
        <v>214</v>
      </c>
      <c r="F3636" s="405">
        <v>37034</v>
      </c>
      <c r="G3636" s="292" t="s">
        <v>213</v>
      </c>
    </row>
    <row r="3637" spans="1:7">
      <c r="A3637" s="292" t="s">
        <v>49</v>
      </c>
      <c r="B3637" s="405">
        <v>33051</v>
      </c>
      <c r="C3637" s="292" t="s">
        <v>213</v>
      </c>
      <c r="E3637" s="292" t="s">
        <v>214</v>
      </c>
      <c r="F3637" s="405">
        <v>37035</v>
      </c>
      <c r="G3637" s="292" t="s">
        <v>213</v>
      </c>
    </row>
    <row r="3638" spans="1:7">
      <c r="A3638" s="292" t="s">
        <v>49</v>
      </c>
      <c r="B3638" s="405">
        <v>33859</v>
      </c>
      <c r="C3638" s="292" t="s">
        <v>213</v>
      </c>
      <c r="E3638" s="292" t="s">
        <v>214</v>
      </c>
      <c r="F3638" s="405">
        <v>37037</v>
      </c>
      <c r="G3638" s="292" t="s">
        <v>213</v>
      </c>
    </row>
    <row r="3639" spans="1:7">
      <c r="A3639" s="292" t="s">
        <v>49</v>
      </c>
      <c r="B3639" s="405">
        <v>34420</v>
      </c>
      <c r="C3639" s="292" t="s">
        <v>213</v>
      </c>
      <c r="E3639" s="292" t="s">
        <v>214</v>
      </c>
      <c r="F3639" s="405">
        <v>37046</v>
      </c>
      <c r="G3639" s="292" t="s">
        <v>213</v>
      </c>
    </row>
    <row r="3640" spans="1:7">
      <c r="A3640" s="292" t="s">
        <v>49</v>
      </c>
      <c r="B3640" s="405">
        <v>34737</v>
      </c>
      <c r="C3640" s="292" t="s">
        <v>213</v>
      </c>
      <c r="E3640" s="292" t="s">
        <v>214</v>
      </c>
      <c r="F3640" s="405">
        <v>37048</v>
      </c>
      <c r="G3640" s="292" t="s">
        <v>213</v>
      </c>
    </row>
    <row r="3641" spans="1:7">
      <c r="A3641" s="292" t="s">
        <v>49</v>
      </c>
      <c r="B3641" s="405">
        <v>35120</v>
      </c>
      <c r="C3641" s="292" t="s">
        <v>213</v>
      </c>
      <c r="E3641" s="292" t="s">
        <v>214</v>
      </c>
      <c r="F3641" s="405">
        <v>37055</v>
      </c>
      <c r="G3641" s="292" t="s">
        <v>213</v>
      </c>
    </row>
    <row r="3642" spans="1:7">
      <c r="A3642" s="292" t="s">
        <v>49</v>
      </c>
      <c r="B3642" s="405">
        <v>35748</v>
      </c>
      <c r="C3642" s="292" t="s">
        <v>213</v>
      </c>
      <c r="E3642" s="292" t="s">
        <v>214</v>
      </c>
      <c r="F3642" s="405">
        <v>37056</v>
      </c>
      <c r="G3642" s="292" t="s">
        <v>213</v>
      </c>
    </row>
    <row r="3643" spans="1:7">
      <c r="A3643" s="292" t="s">
        <v>49</v>
      </c>
      <c r="B3643" s="405">
        <v>36260</v>
      </c>
      <c r="C3643" s="292" t="s">
        <v>213</v>
      </c>
      <c r="E3643" s="292" t="s">
        <v>214</v>
      </c>
      <c r="F3643" s="405">
        <v>37062</v>
      </c>
      <c r="G3643" s="292" t="s">
        <v>213</v>
      </c>
    </row>
    <row r="3644" spans="1:7">
      <c r="A3644" s="292" t="s">
        <v>49</v>
      </c>
      <c r="B3644" s="405">
        <v>36568</v>
      </c>
      <c r="C3644" s="292" t="s">
        <v>213</v>
      </c>
      <c r="E3644" s="292" t="s">
        <v>214</v>
      </c>
      <c r="F3644" s="405">
        <v>37073</v>
      </c>
      <c r="G3644" s="292" t="s">
        <v>213</v>
      </c>
    </row>
    <row r="3645" spans="1:7">
      <c r="A3645" s="292" t="s">
        <v>49</v>
      </c>
      <c r="B3645" s="405">
        <v>37090</v>
      </c>
      <c r="C3645" s="292" t="s">
        <v>213</v>
      </c>
      <c r="E3645" s="292" t="s">
        <v>214</v>
      </c>
      <c r="F3645" s="405">
        <v>37074</v>
      </c>
      <c r="G3645" s="292" t="s">
        <v>213</v>
      </c>
    </row>
    <row r="3646" spans="1:7">
      <c r="A3646" s="292" t="s">
        <v>49</v>
      </c>
      <c r="B3646" s="405">
        <v>37642</v>
      </c>
      <c r="C3646" s="292" t="s">
        <v>213</v>
      </c>
      <c r="E3646" s="292" t="s">
        <v>214</v>
      </c>
      <c r="F3646" s="405">
        <v>37077</v>
      </c>
      <c r="G3646" s="292" t="s">
        <v>213</v>
      </c>
    </row>
    <row r="3647" spans="1:7">
      <c r="A3647" s="292" t="s">
        <v>49</v>
      </c>
      <c r="B3647" s="405">
        <v>30643</v>
      </c>
      <c r="C3647" s="292" t="s">
        <v>213</v>
      </c>
      <c r="E3647" s="292" t="s">
        <v>214</v>
      </c>
      <c r="F3647" s="405">
        <v>37080</v>
      </c>
      <c r="G3647" s="292" t="s">
        <v>213</v>
      </c>
    </row>
    <row r="3648" spans="1:7">
      <c r="A3648" s="292" t="s">
        <v>49</v>
      </c>
      <c r="B3648" s="405">
        <v>31059</v>
      </c>
      <c r="C3648" s="292" t="s">
        <v>213</v>
      </c>
      <c r="E3648" s="292" t="s">
        <v>214</v>
      </c>
      <c r="F3648" s="405">
        <v>37085</v>
      </c>
      <c r="G3648" s="292" t="s">
        <v>213</v>
      </c>
    </row>
    <row r="3649" spans="1:7">
      <c r="A3649" s="292" t="s">
        <v>49</v>
      </c>
      <c r="B3649" s="405">
        <v>31722</v>
      </c>
      <c r="C3649" s="292" t="s">
        <v>213</v>
      </c>
      <c r="E3649" s="292" t="s">
        <v>214</v>
      </c>
      <c r="F3649" s="405">
        <v>37090</v>
      </c>
      <c r="G3649" s="292" t="s">
        <v>213</v>
      </c>
    </row>
    <row r="3650" spans="1:7">
      <c r="A3650" s="292" t="s">
        <v>49</v>
      </c>
      <c r="B3650" s="405">
        <v>32132</v>
      </c>
      <c r="C3650" s="292" t="s">
        <v>213</v>
      </c>
      <c r="E3650" s="292" t="s">
        <v>214</v>
      </c>
      <c r="F3650" s="405">
        <v>37091</v>
      </c>
      <c r="G3650" s="292" t="s">
        <v>213</v>
      </c>
    </row>
    <row r="3651" spans="1:7">
      <c r="A3651" s="292" t="s">
        <v>49</v>
      </c>
      <c r="B3651" s="405">
        <v>32618</v>
      </c>
      <c r="C3651" s="292" t="s">
        <v>213</v>
      </c>
      <c r="E3651" s="292" t="s">
        <v>214</v>
      </c>
      <c r="F3651" s="405">
        <v>37110</v>
      </c>
      <c r="G3651" s="292" t="s">
        <v>213</v>
      </c>
    </row>
    <row r="3652" spans="1:7">
      <c r="A3652" s="292" t="s">
        <v>49</v>
      </c>
      <c r="B3652" s="405">
        <v>33052</v>
      </c>
      <c r="C3652" s="292" t="s">
        <v>213</v>
      </c>
      <c r="E3652" s="292" t="s">
        <v>214</v>
      </c>
      <c r="F3652" s="405">
        <v>37111</v>
      </c>
      <c r="G3652" s="292" t="s">
        <v>213</v>
      </c>
    </row>
    <row r="3653" spans="1:7">
      <c r="A3653" s="292" t="s">
        <v>49</v>
      </c>
      <c r="B3653" s="405">
        <v>33860</v>
      </c>
      <c r="C3653" s="292" t="s">
        <v>213</v>
      </c>
      <c r="E3653" s="292" t="s">
        <v>214</v>
      </c>
      <c r="F3653" s="405">
        <v>37143</v>
      </c>
      <c r="G3653" s="292" t="s">
        <v>213</v>
      </c>
    </row>
    <row r="3654" spans="1:7">
      <c r="A3654" s="292" t="s">
        <v>49</v>
      </c>
      <c r="B3654" s="405">
        <v>34423</v>
      </c>
      <c r="C3654" s="292" t="s">
        <v>213</v>
      </c>
      <c r="E3654" s="292" t="s">
        <v>214</v>
      </c>
      <c r="F3654" s="405">
        <v>37146</v>
      </c>
      <c r="G3654" s="292" t="s">
        <v>213</v>
      </c>
    </row>
    <row r="3655" spans="1:7">
      <c r="A3655" s="292" t="s">
        <v>49</v>
      </c>
      <c r="B3655" s="405">
        <v>34753</v>
      </c>
      <c r="C3655" s="292" t="s">
        <v>213</v>
      </c>
      <c r="E3655" s="292" t="s">
        <v>214</v>
      </c>
      <c r="F3655" s="405">
        <v>37148</v>
      </c>
      <c r="G3655" s="292" t="s">
        <v>213</v>
      </c>
    </row>
    <row r="3656" spans="1:7">
      <c r="A3656" s="292" t="s">
        <v>49</v>
      </c>
      <c r="B3656" s="405">
        <v>35121</v>
      </c>
      <c r="C3656" s="292" t="s">
        <v>213</v>
      </c>
      <c r="E3656" s="292" t="s">
        <v>214</v>
      </c>
      <c r="F3656" s="405">
        <v>37153</v>
      </c>
      <c r="G3656" s="292" t="s">
        <v>213</v>
      </c>
    </row>
    <row r="3657" spans="1:7">
      <c r="A3657" s="292" t="s">
        <v>49</v>
      </c>
      <c r="B3657" s="405">
        <v>35750</v>
      </c>
      <c r="C3657" s="292" t="s">
        <v>213</v>
      </c>
      <c r="E3657" s="292" t="s">
        <v>214</v>
      </c>
      <c r="F3657" s="405">
        <v>37160</v>
      </c>
      <c r="G3657" s="292" t="s">
        <v>213</v>
      </c>
    </row>
    <row r="3658" spans="1:7">
      <c r="A3658" s="292" t="s">
        <v>49</v>
      </c>
      <c r="B3658" s="405">
        <v>36265</v>
      </c>
      <c r="C3658" s="292" t="s">
        <v>213</v>
      </c>
      <c r="E3658" s="292" t="s">
        <v>214</v>
      </c>
      <c r="F3658" s="405">
        <v>37166</v>
      </c>
      <c r="G3658" s="292" t="s">
        <v>213</v>
      </c>
    </row>
    <row r="3659" spans="1:7">
      <c r="A3659" s="292" t="s">
        <v>49</v>
      </c>
      <c r="B3659" s="405">
        <v>36571</v>
      </c>
      <c r="C3659" s="292" t="s">
        <v>213</v>
      </c>
      <c r="E3659" s="292" t="s">
        <v>214</v>
      </c>
      <c r="F3659" s="405">
        <v>37172</v>
      </c>
      <c r="G3659" s="292" t="s">
        <v>213</v>
      </c>
    </row>
    <row r="3660" spans="1:7">
      <c r="A3660" s="292" t="s">
        <v>49</v>
      </c>
      <c r="B3660" s="405">
        <v>37091</v>
      </c>
      <c r="C3660" s="292" t="s">
        <v>213</v>
      </c>
      <c r="E3660" s="292" t="s">
        <v>214</v>
      </c>
      <c r="F3660" s="405">
        <v>37179</v>
      </c>
      <c r="G3660" s="292" t="s">
        <v>213</v>
      </c>
    </row>
    <row r="3661" spans="1:7">
      <c r="A3661" s="292" t="s">
        <v>49</v>
      </c>
      <c r="B3661" s="405">
        <v>37643</v>
      </c>
      <c r="C3661" s="292" t="s">
        <v>213</v>
      </c>
      <c r="E3661" s="292" t="s">
        <v>214</v>
      </c>
      <c r="F3661" s="405">
        <v>37180</v>
      </c>
      <c r="G3661" s="292" t="s">
        <v>213</v>
      </c>
    </row>
    <row r="3662" spans="1:7">
      <c r="A3662" s="292" t="s">
        <v>49</v>
      </c>
      <c r="B3662" s="405">
        <v>30646</v>
      </c>
      <c r="C3662" s="292" t="s">
        <v>213</v>
      </c>
      <c r="E3662" s="292" t="s">
        <v>214</v>
      </c>
      <c r="F3662" s="405">
        <v>37187</v>
      </c>
      <c r="G3662" s="292" t="s">
        <v>213</v>
      </c>
    </row>
    <row r="3663" spans="1:7">
      <c r="A3663" s="292" t="s">
        <v>49</v>
      </c>
      <c r="B3663" s="405">
        <v>31061</v>
      </c>
      <c r="C3663" s="292" t="s">
        <v>213</v>
      </c>
      <c r="E3663" s="292" t="s">
        <v>214</v>
      </c>
      <c r="F3663" s="405">
        <v>37188</v>
      </c>
      <c r="G3663" s="292" t="s">
        <v>213</v>
      </c>
    </row>
    <row r="3664" spans="1:7">
      <c r="A3664" s="292" t="s">
        <v>49</v>
      </c>
      <c r="B3664" s="405">
        <v>31728</v>
      </c>
      <c r="C3664" s="292" t="s">
        <v>213</v>
      </c>
      <c r="E3664" s="292" t="s">
        <v>214</v>
      </c>
      <c r="F3664" s="405">
        <v>37189</v>
      </c>
      <c r="G3664" s="292" t="s">
        <v>213</v>
      </c>
    </row>
    <row r="3665" spans="1:7">
      <c r="A3665" s="292" t="s">
        <v>49</v>
      </c>
      <c r="B3665" s="405">
        <v>32136</v>
      </c>
      <c r="C3665" s="292" t="s">
        <v>213</v>
      </c>
      <c r="E3665" s="292" t="s">
        <v>214</v>
      </c>
      <c r="F3665" s="405">
        <v>37303</v>
      </c>
      <c r="G3665" s="292" t="s">
        <v>213</v>
      </c>
    </row>
    <row r="3666" spans="1:7">
      <c r="A3666" s="292" t="s">
        <v>49</v>
      </c>
      <c r="B3666" s="405">
        <v>32633</v>
      </c>
      <c r="C3666" s="292" t="s">
        <v>213</v>
      </c>
      <c r="E3666" s="292" t="s">
        <v>214</v>
      </c>
      <c r="F3666" s="405">
        <v>37304</v>
      </c>
      <c r="G3666" s="292" t="s">
        <v>213</v>
      </c>
    </row>
    <row r="3667" spans="1:7">
      <c r="A3667" s="292" t="s">
        <v>49</v>
      </c>
      <c r="B3667" s="405">
        <v>33131</v>
      </c>
      <c r="C3667" s="292" t="s">
        <v>213</v>
      </c>
      <c r="E3667" s="292" t="s">
        <v>214</v>
      </c>
      <c r="F3667" s="405">
        <v>37316</v>
      </c>
      <c r="G3667" s="292" t="s">
        <v>213</v>
      </c>
    </row>
    <row r="3668" spans="1:7">
      <c r="A3668" s="292" t="s">
        <v>49</v>
      </c>
      <c r="B3668" s="405">
        <v>33863</v>
      </c>
      <c r="C3668" s="292" t="s">
        <v>213</v>
      </c>
      <c r="E3668" s="292" t="s">
        <v>214</v>
      </c>
      <c r="F3668" s="405">
        <v>37318</v>
      </c>
      <c r="G3668" s="292" t="s">
        <v>213</v>
      </c>
    </row>
    <row r="3669" spans="1:7">
      <c r="A3669" s="292" t="s">
        <v>49</v>
      </c>
      <c r="B3669" s="405">
        <v>34428</v>
      </c>
      <c r="C3669" s="292" t="s">
        <v>213</v>
      </c>
      <c r="E3669" s="292" t="s">
        <v>214</v>
      </c>
      <c r="F3669" s="405">
        <v>37321</v>
      </c>
      <c r="G3669" s="292" t="s">
        <v>213</v>
      </c>
    </row>
    <row r="3670" spans="1:7">
      <c r="A3670" s="292" t="s">
        <v>49</v>
      </c>
      <c r="B3670" s="405">
        <v>34755</v>
      </c>
      <c r="C3670" s="292" t="s">
        <v>213</v>
      </c>
      <c r="E3670" s="292" t="s">
        <v>214</v>
      </c>
      <c r="F3670" s="405">
        <v>37323</v>
      </c>
      <c r="G3670" s="292" t="s">
        <v>213</v>
      </c>
    </row>
    <row r="3671" spans="1:7">
      <c r="A3671" s="292" t="s">
        <v>49</v>
      </c>
      <c r="B3671" s="405">
        <v>35125</v>
      </c>
      <c r="C3671" s="292" t="s">
        <v>213</v>
      </c>
      <c r="E3671" s="292" t="s">
        <v>214</v>
      </c>
      <c r="F3671" s="405">
        <v>37326</v>
      </c>
      <c r="G3671" s="292" t="s">
        <v>213</v>
      </c>
    </row>
    <row r="3672" spans="1:7">
      <c r="A3672" s="292" t="s">
        <v>49</v>
      </c>
      <c r="B3672" s="405">
        <v>35754</v>
      </c>
      <c r="C3672" s="292" t="s">
        <v>213</v>
      </c>
      <c r="E3672" s="292" t="s">
        <v>214</v>
      </c>
      <c r="F3672" s="405">
        <v>37331</v>
      </c>
      <c r="G3672" s="292" t="s">
        <v>213</v>
      </c>
    </row>
    <row r="3673" spans="1:7">
      <c r="A3673" s="292" t="s">
        <v>49</v>
      </c>
      <c r="B3673" s="405">
        <v>36268</v>
      </c>
      <c r="C3673" s="292" t="s">
        <v>213</v>
      </c>
      <c r="E3673" s="292" t="s">
        <v>214</v>
      </c>
      <c r="F3673" s="405">
        <v>37336</v>
      </c>
      <c r="G3673" s="292" t="s">
        <v>213</v>
      </c>
    </row>
    <row r="3674" spans="1:7">
      <c r="A3674" s="292" t="s">
        <v>49</v>
      </c>
      <c r="B3674" s="405">
        <v>36572</v>
      </c>
      <c r="C3674" s="292" t="s">
        <v>213</v>
      </c>
      <c r="E3674" s="292" t="s">
        <v>214</v>
      </c>
      <c r="F3674" s="405">
        <v>37341</v>
      </c>
      <c r="G3674" s="292" t="s">
        <v>213</v>
      </c>
    </row>
    <row r="3675" spans="1:7">
      <c r="A3675" s="292" t="s">
        <v>49</v>
      </c>
      <c r="B3675" s="405">
        <v>37110</v>
      </c>
      <c r="C3675" s="292" t="s">
        <v>213</v>
      </c>
      <c r="E3675" s="292" t="s">
        <v>214</v>
      </c>
      <c r="F3675" s="405">
        <v>37349</v>
      </c>
      <c r="G3675" s="292" t="s">
        <v>213</v>
      </c>
    </row>
    <row r="3676" spans="1:7">
      <c r="A3676" s="292" t="s">
        <v>49</v>
      </c>
      <c r="B3676" s="405">
        <v>37644</v>
      </c>
      <c r="C3676" s="292" t="s">
        <v>213</v>
      </c>
      <c r="E3676" s="292" t="s">
        <v>214</v>
      </c>
      <c r="F3676" s="405">
        <v>37352</v>
      </c>
      <c r="G3676" s="292" t="s">
        <v>213</v>
      </c>
    </row>
    <row r="3677" spans="1:7">
      <c r="A3677" s="292" t="s">
        <v>49</v>
      </c>
      <c r="B3677" s="405">
        <v>30650</v>
      </c>
      <c r="C3677" s="292" t="s">
        <v>213</v>
      </c>
      <c r="E3677" s="292" t="s">
        <v>214</v>
      </c>
      <c r="F3677" s="405">
        <v>37354</v>
      </c>
      <c r="G3677" s="292" t="s">
        <v>213</v>
      </c>
    </row>
    <row r="3678" spans="1:7">
      <c r="A3678" s="292" t="s">
        <v>49</v>
      </c>
      <c r="B3678" s="405">
        <v>31069</v>
      </c>
      <c r="C3678" s="292" t="s">
        <v>213</v>
      </c>
      <c r="E3678" s="292" t="s">
        <v>214</v>
      </c>
      <c r="F3678" s="405">
        <v>37355</v>
      </c>
      <c r="G3678" s="292" t="s">
        <v>213</v>
      </c>
    </row>
    <row r="3679" spans="1:7">
      <c r="A3679" s="292" t="s">
        <v>49</v>
      </c>
      <c r="B3679" s="405">
        <v>31729</v>
      </c>
      <c r="C3679" s="292" t="s">
        <v>213</v>
      </c>
      <c r="E3679" s="292" t="s">
        <v>214</v>
      </c>
      <c r="F3679" s="405">
        <v>37373</v>
      </c>
      <c r="G3679" s="292" t="s">
        <v>213</v>
      </c>
    </row>
    <row r="3680" spans="1:7">
      <c r="A3680" s="292" t="s">
        <v>49</v>
      </c>
      <c r="B3680" s="405">
        <v>32137</v>
      </c>
      <c r="C3680" s="292" t="s">
        <v>213</v>
      </c>
      <c r="E3680" s="292" t="s">
        <v>214</v>
      </c>
      <c r="F3680" s="405">
        <v>37377</v>
      </c>
      <c r="G3680" s="292" t="s">
        <v>213</v>
      </c>
    </row>
    <row r="3681" spans="1:7">
      <c r="A3681" s="292" t="s">
        <v>49</v>
      </c>
      <c r="B3681" s="405">
        <v>32634</v>
      </c>
      <c r="C3681" s="292" t="s">
        <v>213</v>
      </c>
      <c r="E3681" s="292" t="s">
        <v>214</v>
      </c>
      <c r="F3681" s="405">
        <v>37379</v>
      </c>
      <c r="G3681" s="292" t="s">
        <v>213</v>
      </c>
    </row>
    <row r="3682" spans="1:7">
      <c r="A3682" s="292" t="s">
        <v>49</v>
      </c>
      <c r="B3682" s="405">
        <v>33132</v>
      </c>
      <c r="C3682" s="292" t="s">
        <v>213</v>
      </c>
      <c r="E3682" s="292" t="s">
        <v>214</v>
      </c>
      <c r="F3682" s="405">
        <v>37388</v>
      </c>
      <c r="G3682" s="292" t="s">
        <v>213</v>
      </c>
    </row>
    <row r="3683" spans="1:7">
      <c r="A3683" s="292" t="s">
        <v>49</v>
      </c>
      <c r="B3683" s="405">
        <v>33868</v>
      </c>
      <c r="C3683" s="292" t="s">
        <v>213</v>
      </c>
      <c r="E3683" s="292" t="s">
        <v>214</v>
      </c>
      <c r="F3683" s="405">
        <v>37389</v>
      </c>
      <c r="G3683" s="292" t="s">
        <v>213</v>
      </c>
    </row>
    <row r="3684" spans="1:7">
      <c r="A3684" s="292" t="s">
        <v>49</v>
      </c>
      <c r="B3684" s="405">
        <v>34429</v>
      </c>
      <c r="C3684" s="292" t="s">
        <v>213</v>
      </c>
      <c r="E3684" s="292" t="s">
        <v>214</v>
      </c>
      <c r="F3684" s="405">
        <v>37394</v>
      </c>
      <c r="G3684" s="292" t="s">
        <v>213</v>
      </c>
    </row>
    <row r="3685" spans="1:7">
      <c r="A3685" s="292" t="s">
        <v>49</v>
      </c>
      <c r="B3685" s="405">
        <v>34759</v>
      </c>
      <c r="C3685" s="292" t="s">
        <v>213</v>
      </c>
      <c r="E3685" s="292" t="s">
        <v>214</v>
      </c>
      <c r="F3685" s="405">
        <v>37398</v>
      </c>
      <c r="G3685" s="292" t="s">
        <v>213</v>
      </c>
    </row>
    <row r="3686" spans="1:7">
      <c r="A3686" s="292" t="s">
        <v>49</v>
      </c>
      <c r="B3686" s="405">
        <v>35126</v>
      </c>
      <c r="C3686" s="292" t="s">
        <v>213</v>
      </c>
      <c r="E3686" s="292" t="s">
        <v>214</v>
      </c>
      <c r="F3686" s="405">
        <v>37419</v>
      </c>
      <c r="G3686" s="292" t="s">
        <v>213</v>
      </c>
    </row>
    <row r="3687" spans="1:7">
      <c r="A3687" s="292" t="s">
        <v>49</v>
      </c>
      <c r="B3687" s="405">
        <v>35759</v>
      </c>
      <c r="C3687" s="292" t="s">
        <v>213</v>
      </c>
      <c r="E3687" s="292" t="s">
        <v>214</v>
      </c>
      <c r="F3687" s="405">
        <v>37616</v>
      </c>
      <c r="G3687" s="292" t="s">
        <v>213</v>
      </c>
    </row>
    <row r="3688" spans="1:7">
      <c r="A3688" s="292" t="s">
        <v>49</v>
      </c>
      <c r="B3688" s="405">
        <v>36271</v>
      </c>
      <c r="C3688" s="292" t="s">
        <v>213</v>
      </c>
      <c r="E3688" s="292" t="s">
        <v>214</v>
      </c>
      <c r="F3688" s="405">
        <v>37618</v>
      </c>
      <c r="G3688" s="292" t="s">
        <v>213</v>
      </c>
    </row>
    <row r="3689" spans="1:7">
      <c r="A3689" s="292" t="s">
        <v>49</v>
      </c>
      <c r="B3689" s="405">
        <v>36574</v>
      </c>
      <c r="C3689" s="292" t="s">
        <v>213</v>
      </c>
      <c r="E3689" s="292" t="s">
        <v>214</v>
      </c>
      <c r="F3689" s="405">
        <v>37641</v>
      </c>
      <c r="G3689" s="292" t="s">
        <v>213</v>
      </c>
    </row>
    <row r="3690" spans="1:7">
      <c r="A3690" s="292" t="s">
        <v>49</v>
      </c>
      <c r="B3690" s="405">
        <v>37111</v>
      </c>
      <c r="C3690" s="292" t="s">
        <v>213</v>
      </c>
      <c r="E3690" s="292" t="s">
        <v>214</v>
      </c>
      <c r="F3690" s="405">
        <v>37642</v>
      </c>
      <c r="G3690" s="292" t="s">
        <v>213</v>
      </c>
    </row>
    <row r="3691" spans="1:7">
      <c r="A3691" s="292" t="s">
        <v>49</v>
      </c>
      <c r="B3691" s="405">
        <v>37656</v>
      </c>
      <c r="C3691" s="292" t="s">
        <v>213</v>
      </c>
      <c r="E3691" s="292" t="s">
        <v>214</v>
      </c>
      <c r="F3691" s="405">
        <v>37643</v>
      </c>
      <c r="G3691" s="292" t="s">
        <v>213</v>
      </c>
    </row>
    <row r="3692" spans="1:7">
      <c r="A3692" s="292" t="s">
        <v>49</v>
      </c>
      <c r="B3692" s="405">
        <v>37659</v>
      </c>
      <c r="C3692" s="292" t="s">
        <v>213</v>
      </c>
      <c r="E3692" s="292" t="s">
        <v>214</v>
      </c>
      <c r="F3692" s="405">
        <v>37644</v>
      </c>
      <c r="G3692" s="292" t="s">
        <v>213</v>
      </c>
    </row>
    <row r="3693" spans="1:7">
      <c r="A3693" s="292" t="s">
        <v>49</v>
      </c>
      <c r="B3693" s="405">
        <v>38004</v>
      </c>
      <c r="C3693" s="292" t="s">
        <v>213</v>
      </c>
      <c r="E3693" s="292" t="s">
        <v>214</v>
      </c>
      <c r="F3693" s="405">
        <v>37656</v>
      </c>
      <c r="G3693" s="292" t="s">
        <v>213</v>
      </c>
    </row>
    <row r="3694" spans="1:7">
      <c r="A3694" s="292" t="s">
        <v>49</v>
      </c>
      <c r="B3694" s="405">
        <v>38478</v>
      </c>
      <c r="C3694" s="292" t="s">
        <v>213</v>
      </c>
      <c r="E3694" s="292" t="s">
        <v>214</v>
      </c>
      <c r="F3694" s="405">
        <v>37659</v>
      </c>
      <c r="G3694" s="292" t="s">
        <v>213</v>
      </c>
    </row>
    <row r="3695" spans="1:7">
      <c r="A3695" s="292" t="s">
        <v>49</v>
      </c>
      <c r="B3695" s="405">
        <v>38865</v>
      </c>
      <c r="C3695" s="292" t="s">
        <v>213</v>
      </c>
      <c r="E3695" s="292" t="s">
        <v>214</v>
      </c>
      <c r="F3695" s="405">
        <v>37690</v>
      </c>
      <c r="G3695" s="292" t="s">
        <v>213</v>
      </c>
    </row>
    <row r="3696" spans="1:7">
      <c r="A3696" s="292" t="s">
        <v>49</v>
      </c>
      <c r="B3696" s="405">
        <v>39520</v>
      </c>
      <c r="C3696" s="292" t="s">
        <v>213</v>
      </c>
      <c r="E3696" s="292" t="s">
        <v>214</v>
      </c>
      <c r="F3696" s="405">
        <v>37692</v>
      </c>
      <c r="G3696" s="292" t="s">
        <v>213</v>
      </c>
    </row>
    <row r="3697" spans="1:7">
      <c r="A3697" s="292" t="s">
        <v>49</v>
      </c>
      <c r="B3697" s="405">
        <v>40117</v>
      </c>
      <c r="C3697" s="292" t="s">
        <v>213</v>
      </c>
      <c r="E3697" s="292" t="s">
        <v>214</v>
      </c>
      <c r="F3697" s="405">
        <v>37694</v>
      </c>
      <c r="G3697" s="292" t="s">
        <v>213</v>
      </c>
    </row>
    <row r="3698" spans="1:7">
      <c r="A3698" s="292" t="s">
        <v>49</v>
      </c>
      <c r="B3698" s="405">
        <v>40965</v>
      </c>
      <c r="C3698" s="292" t="s">
        <v>213</v>
      </c>
      <c r="E3698" s="292" t="s">
        <v>214</v>
      </c>
      <c r="F3698" s="405">
        <v>37709</v>
      </c>
      <c r="G3698" s="292" t="s">
        <v>213</v>
      </c>
    </row>
    <row r="3699" spans="1:7">
      <c r="A3699" s="292" t="s">
        <v>49</v>
      </c>
      <c r="B3699" s="405">
        <v>41651</v>
      </c>
      <c r="C3699" s="292" t="s">
        <v>213</v>
      </c>
      <c r="E3699" s="292" t="s">
        <v>214</v>
      </c>
      <c r="F3699" s="405">
        <v>37711</v>
      </c>
      <c r="G3699" s="292" t="s">
        <v>213</v>
      </c>
    </row>
    <row r="3700" spans="1:7">
      <c r="A3700" s="292" t="s">
        <v>49</v>
      </c>
      <c r="B3700" s="405">
        <v>42347</v>
      </c>
      <c r="C3700" s="292" t="s">
        <v>213</v>
      </c>
      <c r="E3700" s="292" t="s">
        <v>214</v>
      </c>
      <c r="F3700" s="405">
        <v>37719</v>
      </c>
      <c r="G3700" s="292" t="s">
        <v>213</v>
      </c>
    </row>
    <row r="3701" spans="1:7">
      <c r="A3701" s="292" t="s">
        <v>49</v>
      </c>
      <c r="B3701" s="405">
        <v>43058</v>
      </c>
      <c r="C3701" s="292" t="s">
        <v>213</v>
      </c>
      <c r="E3701" s="292" t="s">
        <v>214</v>
      </c>
      <c r="F3701" s="405">
        <v>37725</v>
      </c>
      <c r="G3701" s="292" t="s">
        <v>213</v>
      </c>
    </row>
    <row r="3702" spans="1:7">
      <c r="A3702" s="292" t="s">
        <v>49</v>
      </c>
      <c r="B3702" s="405">
        <v>43402</v>
      </c>
      <c r="C3702" s="292" t="s">
        <v>213</v>
      </c>
      <c r="E3702" s="292" t="s">
        <v>214</v>
      </c>
      <c r="F3702" s="405">
        <v>37738</v>
      </c>
      <c r="G3702" s="292" t="s">
        <v>213</v>
      </c>
    </row>
    <row r="3703" spans="1:7">
      <c r="A3703" s="292" t="s">
        <v>49</v>
      </c>
      <c r="B3703" s="405">
        <v>43725</v>
      </c>
      <c r="C3703" s="292" t="s">
        <v>213</v>
      </c>
      <c r="E3703" s="292" t="s">
        <v>214</v>
      </c>
      <c r="F3703" s="405">
        <v>37743</v>
      </c>
      <c r="G3703" s="292" t="s">
        <v>213</v>
      </c>
    </row>
    <row r="3704" spans="1:7">
      <c r="A3704" s="292" t="s">
        <v>49</v>
      </c>
      <c r="B3704" s="405">
        <v>44003</v>
      </c>
      <c r="C3704" s="292" t="s">
        <v>213</v>
      </c>
      <c r="E3704" s="292" t="s">
        <v>214</v>
      </c>
      <c r="F3704" s="405">
        <v>37744</v>
      </c>
      <c r="G3704" s="292" t="s">
        <v>213</v>
      </c>
    </row>
    <row r="3705" spans="1:7">
      <c r="A3705" s="292" t="s">
        <v>49</v>
      </c>
      <c r="B3705" s="405">
        <v>44411</v>
      </c>
      <c r="C3705" s="292" t="s">
        <v>213</v>
      </c>
      <c r="E3705" s="292" t="s">
        <v>214</v>
      </c>
      <c r="F3705" s="405">
        <v>37748</v>
      </c>
      <c r="G3705" s="292" t="s">
        <v>213</v>
      </c>
    </row>
    <row r="3706" spans="1:7">
      <c r="A3706" s="292" t="s">
        <v>49</v>
      </c>
      <c r="B3706" s="405">
        <v>44654</v>
      </c>
      <c r="C3706" s="292" t="s">
        <v>213</v>
      </c>
      <c r="E3706" s="292" t="s">
        <v>214</v>
      </c>
      <c r="F3706" s="405">
        <v>37757</v>
      </c>
      <c r="G3706" s="292" t="s">
        <v>213</v>
      </c>
    </row>
    <row r="3707" spans="1:7">
      <c r="A3707" s="292" t="s">
        <v>49</v>
      </c>
      <c r="B3707" s="405">
        <v>37690</v>
      </c>
      <c r="C3707" s="292" t="s">
        <v>213</v>
      </c>
      <c r="E3707" s="292" t="s">
        <v>214</v>
      </c>
      <c r="F3707" s="405">
        <v>37760</v>
      </c>
      <c r="G3707" s="292" t="s">
        <v>213</v>
      </c>
    </row>
    <row r="3708" spans="1:7">
      <c r="A3708" s="292" t="s">
        <v>49</v>
      </c>
      <c r="B3708" s="405">
        <v>38006</v>
      </c>
      <c r="C3708" s="292" t="s">
        <v>213</v>
      </c>
      <c r="E3708" s="292" t="s">
        <v>214</v>
      </c>
      <c r="F3708" s="405">
        <v>37763</v>
      </c>
      <c r="G3708" s="292" t="s">
        <v>213</v>
      </c>
    </row>
    <row r="3709" spans="1:7">
      <c r="A3709" s="292" t="s">
        <v>49</v>
      </c>
      <c r="B3709" s="405">
        <v>38483</v>
      </c>
      <c r="C3709" s="292" t="s">
        <v>213</v>
      </c>
      <c r="E3709" s="292" t="s">
        <v>214</v>
      </c>
      <c r="F3709" s="405">
        <v>37766</v>
      </c>
      <c r="G3709" s="292" t="s">
        <v>213</v>
      </c>
    </row>
    <row r="3710" spans="1:7">
      <c r="A3710" s="292" t="s">
        <v>49</v>
      </c>
      <c r="B3710" s="405">
        <v>38866</v>
      </c>
      <c r="C3710" s="292" t="s">
        <v>213</v>
      </c>
      <c r="E3710" s="292" t="s">
        <v>214</v>
      </c>
      <c r="F3710" s="405">
        <v>37771</v>
      </c>
      <c r="G3710" s="292" t="s">
        <v>213</v>
      </c>
    </row>
    <row r="3711" spans="1:7">
      <c r="A3711" s="292" t="s">
        <v>49</v>
      </c>
      <c r="B3711" s="405">
        <v>39521</v>
      </c>
      <c r="C3711" s="292" t="s">
        <v>213</v>
      </c>
      <c r="E3711" s="292" t="s">
        <v>214</v>
      </c>
      <c r="F3711" s="405">
        <v>37772</v>
      </c>
      <c r="G3711" s="292" t="s">
        <v>213</v>
      </c>
    </row>
    <row r="3712" spans="1:7">
      <c r="A3712" s="292" t="s">
        <v>49</v>
      </c>
      <c r="B3712" s="405">
        <v>40121</v>
      </c>
      <c r="C3712" s="292" t="s">
        <v>213</v>
      </c>
      <c r="E3712" s="292" t="s">
        <v>214</v>
      </c>
      <c r="F3712" s="405">
        <v>37774</v>
      </c>
      <c r="G3712" s="292" t="s">
        <v>213</v>
      </c>
    </row>
    <row r="3713" spans="1:7">
      <c r="A3713" s="292" t="s">
        <v>49</v>
      </c>
      <c r="B3713" s="405">
        <v>41001</v>
      </c>
      <c r="C3713" s="292" t="s">
        <v>213</v>
      </c>
      <c r="E3713" s="292" t="s">
        <v>214</v>
      </c>
      <c r="F3713" s="405">
        <v>37777</v>
      </c>
      <c r="G3713" s="292" t="s">
        <v>213</v>
      </c>
    </row>
    <row r="3714" spans="1:7">
      <c r="A3714" s="292" t="s">
        <v>49</v>
      </c>
      <c r="B3714" s="405">
        <v>41653</v>
      </c>
      <c r="C3714" s="292" t="s">
        <v>213</v>
      </c>
      <c r="E3714" s="292" t="s">
        <v>214</v>
      </c>
      <c r="F3714" s="405">
        <v>37778</v>
      </c>
      <c r="G3714" s="292" t="s">
        <v>213</v>
      </c>
    </row>
    <row r="3715" spans="1:7">
      <c r="A3715" s="292" t="s">
        <v>49</v>
      </c>
      <c r="B3715" s="405">
        <v>42354</v>
      </c>
      <c r="C3715" s="292" t="s">
        <v>213</v>
      </c>
      <c r="E3715" s="292" t="s">
        <v>214</v>
      </c>
      <c r="F3715" s="405">
        <v>37803</v>
      </c>
      <c r="G3715" s="292" t="s">
        <v>213</v>
      </c>
    </row>
    <row r="3716" spans="1:7">
      <c r="A3716" s="292" t="s">
        <v>49</v>
      </c>
      <c r="B3716" s="405">
        <v>43067</v>
      </c>
      <c r="C3716" s="292" t="s">
        <v>213</v>
      </c>
      <c r="E3716" s="292" t="s">
        <v>214</v>
      </c>
      <c r="F3716" s="405">
        <v>37806</v>
      </c>
      <c r="G3716" s="292" t="s">
        <v>213</v>
      </c>
    </row>
    <row r="3717" spans="1:7">
      <c r="A3717" s="292" t="s">
        <v>49</v>
      </c>
      <c r="B3717" s="405">
        <v>43410</v>
      </c>
      <c r="C3717" s="292" t="s">
        <v>213</v>
      </c>
      <c r="E3717" s="292" t="s">
        <v>214</v>
      </c>
      <c r="F3717" s="405">
        <v>37813</v>
      </c>
      <c r="G3717" s="292" t="s">
        <v>213</v>
      </c>
    </row>
    <row r="3718" spans="1:7">
      <c r="A3718" s="292" t="s">
        <v>49</v>
      </c>
      <c r="B3718" s="405">
        <v>43731</v>
      </c>
      <c r="C3718" s="292" t="s">
        <v>213</v>
      </c>
      <c r="E3718" s="292" t="s">
        <v>214</v>
      </c>
      <c r="F3718" s="405">
        <v>37820</v>
      </c>
      <c r="G3718" s="292" t="s">
        <v>213</v>
      </c>
    </row>
    <row r="3719" spans="1:7">
      <c r="A3719" s="292" t="s">
        <v>49</v>
      </c>
      <c r="B3719" s="405">
        <v>44010</v>
      </c>
      <c r="C3719" s="292" t="s">
        <v>213</v>
      </c>
      <c r="E3719" s="292" t="s">
        <v>214</v>
      </c>
      <c r="F3719" s="405">
        <v>37821</v>
      </c>
      <c r="G3719" s="292" t="s">
        <v>213</v>
      </c>
    </row>
    <row r="3720" spans="1:7">
      <c r="A3720" s="292" t="s">
        <v>49</v>
      </c>
      <c r="B3720" s="405">
        <v>44412</v>
      </c>
      <c r="C3720" s="292" t="s">
        <v>213</v>
      </c>
      <c r="E3720" s="292" t="s">
        <v>214</v>
      </c>
      <c r="F3720" s="405">
        <v>37822</v>
      </c>
      <c r="G3720" s="292" t="s">
        <v>213</v>
      </c>
    </row>
    <row r="3721" spans="1:7">
      <c r="A3721" s="292" t="s">
        <v>49</v>
      </c>
      <c r="B3721" s="405">
        <v>44657</v>
      </c>
      <c r="C3721" s="292" t="s">
        <v>213</v>
      </c>
      <c r="E3721" s="292" t="s">
        <v>214</v>
      </c>
      <c r="F3721" s="405">
        <v>37824</v>
      </c>
      <c r="G3721" s="292" t="s">
        <v>213</v>
      </c>
    </row>
    <row r="3722" spans="1:7">
      <c r="A3722" s="292" t="s">
        <v>49</v>
      </c>
      <c r="B3722" s="405">
        <v>37692</v>
      </c>
      <c r="C3722" s="292" t="s">
        <v>213</v>
      </c>
      <c r="E3722" s="292" t="s">
        <v>214</v>
      </c>
      <c r="F3722" s="405">
        <v>37840</v>
      </c>
      <c r="G3722" s="292" t="s">
        <v>213</v>
      </c>
    </row>
    <row r="3723" spans="1:7">
      <c r="A3723" s="292" t="s">
        <v>49</v>
      </c>
      <c r="B3723" s="405">
        <v>38011</v>
      </c>
      <c r="C3723" s="292" t="s">
        <v>213</v>
      </c>
      <c r="E3723" s="292" t="s">
        <v>214</v>
      </c>
      <c r="F3723" s="405">
        <v>37845</v>
      </c>
      <c r="G3723" s="292" t="s">
        <v>213</v>
      </c>
    </row>
    <row r="3724" spans="1:7">
      <c r="A3724" s="292" t="s">
        <v>49</v>
      </c>
      <c r="B3724" s="405">
        <v>38558</v>
      </c>
      <c r="C3724" s="292" t="s">
        <v>213</v>
      </c>
      <c r="E3724" s="292" t="s">
        <v>214</v>
      </c>
      <c r="F3724" s="405">
        <v>37857</v>
      </c>
      <c r="G3724" s="292" t="s">
        <v>213</v>
      </c>
    </row>
    <row r="3725" spans="1:7">
      <c r="A3725" s="292" t="s">
        <v>49</v>
      </c>
      <c r="B3725" s="405">
        <v>38869</v>
      </c>
      <c r="C3725" s="292" t="s">
        <v>213</v>
      </c>
      <c r="E3725" s="292" t="s">
        <v>214</v>
      </c>
      <c r="F3725" s="405">
        <v>37860</v>
      </c>
      <c r="G3725" s="292" t="s">
        <v>213</v>
      </c>
    </row>
    <row r="3726" spans="1:7">
      <c r="A3726" s="292" t="s">
        <v>49</v>
      </c>
      <c r="B3726" s="405">
        <v>39553</v>
      </c>
      <c r="C3726" s="292" t="s">
        <v>213</v>
      </c>
      <c r="E3726" s="292" t="s">
        <v>214</v>
      </c>
      <c r="F3726" s="405">
        <v>37865</v>
      </c>
      <c r="G3726" s="292" t="s">
        <v>213</v>
      </c>
    </row>
    <row r="3727" spans="1:7">
      <c r="A3727" s="292" t="s">
        <v>49</v>
      </c>
      <c r="B3727" s="405">
        <v>40165</v>
      </c>
      <c r="C3727" s="292" t="s">
        <v>213</v>
      </c>
      <c r="E3727" s="292" t="s">
        <v>214</v>
      </c>
      <c r="F3727" s="405">
        <v>37874</v>
      </c>
      <c r="G3727" s="292" t="s">
        <v>213</v>
      </c>
    </row>
    <row r="3728" spans="1:7">
      <c r="A3728" s="292" t="s">
        <v>49</v>
      </c>
      <c r="B3728" s="405">
        <v>41030</v>
      </c>
      <c r="C3728" s="292" t="s">
        <v>213</v>
      </c>
      <c r="E3728" s="292" t="s">
        <v>214</v>
      </c>
      <c r="F3728" s="405">
        <v>37876</v>
      </c>
      <c r="G3728" s="292" t="s">
        <v>213</v>
      </c>
    </row>
    <row r="3729" spans="1:7">
      <c r="A3729" s="292" t="s">
        <v>49</v>
      </c>
      <c r="B3729" s="405">
        <v>41659</v>
      </c>
      <c r="C3729" s="292" t="s">
        <v>213</v>
      </c>
      <c r="E3729" s="292" t="s">
        <v>214</v>
      </c>
      <c r="F3729" s="405">
        <v>37877</v>
      </c>
      <c r="G3729" s="292" t="s">
        <v>213</v>
      </c>
    </row>
    <row r="3730" spans="1:7">
      <c r="A3730" s="292" t="s">
        <v>49</v>
      </c>
      <c r="B3730" s="405">
        <v>42367</v>
      </c>
      <c r="C3730" s="292" t="s">
        <v>213</v>
      </c>
      <c r="E3730" s="292" t="s">
        <v>214</v>
      </c>
      <c r="F3730" s="405">
        <v>37886</v>
      </c>
      <c r="G3730" s="292" t="s">
        <v>213</v>
      </c>
    </row>
    <row r="3731" spans="1:7">
      <c r="A3731" s="292" t="s">
        <v>49</v>
      </c>
      <c r="B3731" s="405">
        <v>43070</v>
      </c>
      <c r="C3731" s="292" t="s">
        <v>213</v>
      </c>
      <c r="E3731" s="292" t="s">
        <v>214</v>
      </c>
      <c r="F3731" s="405">
        <v>37890</v>
      </c>
      <c r="G3731" s="292" t="s">
        <v>213</v>
      </c>
    </row>
    <row r="3732" spans="1:7">
      <c r="A3732" s="292" t="s">
        <v>49</v>
      </c>
      <c r="B3732" s="405">
        <v>43416</v>
      </c>
      <c r="C3732" s="292" t="s">
        <v>213</v>
      </c>
      <c r="E3732" s="292" t="s">
        <v>214</v>
      </c>
      <c r="F3732" s="405">
        <v>37891</v>
      </c>
      <c r="G3732" s="292" t="s">
        <v>213</v>
      </c>
    </row>
    <row r="3733" spans="1:7">
      <c r="A3733" s="292" t="s">
        <v>49</v>
      </c>
      <c r="B3733" s="405">
        <v>43733</v>
      </c>
      <c r="C3733" s="292" t="s">
        <v>213</v>
      </c>
      <c r="E3733" s="292" t="s">
        <v>214</v>
      </c>
      <c r="F3733" s="405">
        <v>37927</v>
      </c>
      <c r="G3733" s="292" t="s">
        <v>213</v>
      </c>
    </row>
    <row r="3734" spans="1:7">
      <c r="A3734" s="292" t="s">
        <v>49</v>
      </c>
      <c r="B3734" s="405">
        <v>44021</v>
      </c>
      <c r="C3734" s="292" t="s">
        <v>213</v>
      </c>
      <c r="E3734" s="292" t="s">
        <v>214</v>
      </c>
      <c r="F3734" s="405">
        <v>38001</v>
      </c>
      <c r="G3734" s="292" t="s">
        <v>213</v>
      </c>
    </row>
    <row r="3735" spans="1:7">
      <c r="A3735" s="292" t="s">
        <v>49</v>
      </c>
      <c r="B3735" s="405">
        <v>44413</v>
      </c>
      <c r="C3735" s="292" t="s">
        <v>213</v>
      </c>
      <c r="E3735" s="292" t="s">
        <v>214</v>
      </c>
      <c r="F3735" s="405">
        <v>38004</v>
      </c>
      <c r="G3735" s="292" t="s">
        <v>213</v>
      </c>
    </row>
    <row r="3736" spans="1:7">
      <c r="A3736" s="292" t="s">
        <v>49</v>
      </c>
      <c r="B3736" s="405">
        <v>44659</v>
      </c>
      <c r="C3736" s="292" t="s">
        <v>213</v>
      </c>
      <c r="E3736" s="292" t="s">
        <v>214</v>
      </c>
      <c r="F3736" s="405">
        <v>38006</v>
      </c>
      <c r="G3736" s="292" t="s">
        <v>213</v>
      </c>
    </row>
    <row r="3737" spans="1:7">
      <c r="A3737" s="292" t="s">
        <v>49</v>
      </c>
      <c r="B3737" s="405">
        <v>37694</v>
      </c>
      <c r="C3737" s="292" t="s">
        <v>213</v>
      </c>
      <c r="E3737" s="292" t="s">
        <v>214</v>
      </c>
      <c r="F3737" s="405">
        <v>38011</v>
      </c>
      <c r="G3737" s="292" t="s">
        <v>213</v>
      </c>
    </row>
    <row r="3738" spans="1:7">
      <c r="A3738" s="292" t="s">
        <v>49</v>
      </c>
      <c r="B3738" s="405">
        <v>38019</v>
      </c>
      <c r="C3738" s="292" t="s">
        <v>213</v>
      </c>
      <c r="E3738" s="292" t="s">
        <v>214</v>
      </c>
      <c r="F3738" s="405">
        <v>38019</v>
      </c>
      <c r="G3738" s="292" t="s">
        <v>213</v>
      </c>
    </row>
    <row r="3739" spans="1:7">
      <c r="A3739" s="292" t="s">
        <v>49</v>
      </c>
      <c r="B3739" s="405">
        <v>38559</v>
      </c>
      <c r="C3739" s="292" t="s">
        <v>213</v>
      </c>
      <c r="E3739" s="292" t="s">
        <v>214</v>
      </c>
      <c r="F3739" s="405">
        <v>38024</v>
      </c>
      <c r="G3739" s="292" t="s">
        <v>213</v>
      </c>
    </row>
    <row r="3740" spans="1:7">
      <c r="A3740" s="292" t="s">
        <v>49</v>
      </c>
      <c r="B3740" s="405">
        <v>38880</v>
      </c>
      <c r="C3740" s="292" t="s">
        <v>213</v>
      </c>
      <c r="E3740" s="292" t="s">
        <v>214</v>
      </c>
      <c r="F3740" s="405">
        <v>38025</v>
      </c>
      <c r="G3740" s="292" t="s">
        <v>213</v>
      </c>
    </row>
    <row r="3741" spans="1:7">
      <c r="A3741" s="292" t="s">
        <v>49</v>
      </c>
      <c r="B3741" s="405">
        <v>39556</v>
      </c>
      <c r="C3741" s="292" t="s">
        <v>213</v>
      </c>
      <c r="E3741" s="292" t="s">
        <v>214</v>
      </c>
      <c r="F3741" s="405">
        <v>38028</v>
      </c>
      <c r="G3741" s="292" t="s">
        <v>213</v>
      </c>
    </row>
    <row r="3742" spans="1:7">
      <c r="A3742" s="292" t="s">
        <v>49</v>
      </c>
      <c r="B3742" s="405">
        <v>40310</v>
      </c>
      <c r="C3742" s="292" t="s">
        <v>213</v>
      </c>
      <c r="E3742" s="292" t="s">
        <v>214</v>
      </c>
      <c r="F3742" s="405">
        <v>38036</v>
      </c>
      <c r="G3742" s="292" t="s">
        <v>213</v>
      </c>
    </row>
    <row r="3743" spans="1:7">
      <c r="A3743" s="292" t="s">
        <v>49</v>
      </c>
      <c r="B3743" s="405">
        <v>41031</v>
      </c>
      <c r="C3743" s="292" t="s">
        <v>213</v>
      </c>
      <c r="E3743" s="292" t="s">
        <v>214</v>
      </c>
      <c r="F3743" s="405">
        <v>38053</v>
      </c>
      <c r="G3743" s="292" t="s">
        <v>213</v>
      </c>
    </row>
    <row r="3744" spans="1:7">
      <c r="A3744" s="292" t="s">
        <v>49</v>
      </c>
      <c r="B3744" s="405">
        <v>41666</v>
      </c>
      <c r="C3744" s="292" t="s">
        <v>213</v>
      </c>
      <c r="E3744" s="292" t="s">
        <v>214</v>
      </c>
      <c r="F3744" s="405">
        <v>38059</v>
      </c>
      <c r="G3744" s="292" t="s">
        <v>213</v>
      </c>
    </row>
    <row r="3745" spans="1:7">
      <c r="A3745" s="292" t="s">
        <v>49</v>
      </c>
      <c r="B3745" s="405">
        <v>42370</v>
      </c>
      <c r="C3745" s="292" t="s">
        <v>213</v>
      </c>
      <c r="E3745" s="292" t="s">
        <v>214</v>
      </c>
      <c r="F3745" s="405">
        <v>38060</v>
      </c>
      <c r="G3745" s="292" t="s">
        <v>213</v>
      </c>
    </row>
    <row r="3746" spans="1:7">
      <c r="A3746" s="292" t="s">
        <v>49</v>
      </c>
      <c r="B3746" s="405">
        <v>43074</v>
      </c>
      <c r="C3746" s="292" t="s">
        <v>213</v>
      </c>
      <c r="E3746" s="292" t="s">
        <v>214</v>
      </c>
      <c r="F3746" s="405">
        <v>38063</v>
      </c>
      <c r="G3746" s="292" t="s">
        <v>213</v>
      </c>
    </row>
    <row r="3747" spans="1:7">
      <c r="A3747" s="292" t="s">
        <v>49</v>
      </c>
      <c r="B3747" s="405">
        <v>43420</v>
      </c>
      <c r="C3747" s="292" t="s">
        <v>213</v>
      </c>
      <c r="E3747" s="292" t="s">
        <v>214</v>
      </c>
      <c r="F3747" s="405">
        <v>38071</v>
      </c>
      <c r="G3747" s="292" t="s">
        <v>213</v>
      </c>
    </row>
    <row r="3748" spans="1:7">
      <c r="A3748" s="292" t="s">
        <v>49</v>
      </c>
      <c r="B3748" s="405">
        <v>43735</v>
      </c>
      <c r="C3748" s="292" t="s">
        <v>213</v>
      </c>
      <c r="E3748" s="292" t="s">
        <v>214</v>
      </c>
      <c r="F3748" s="405">
        <v>38127</v>
      </c>
      <c r="G3748" s="292" t="s">
        <v>213</v>
      </c>
    </row>
    <row r="3749" spans="1:7">
      <c r="A3749" s="292" t="s">
        <v>49</v>
      </c>
      <c r="B3749" s="405">
        <v>44030</v>
      </c>
      <c r="C3749" s="292" t="s">
        <v>213</v>
      </c>
      <c r="E3749" s="292" t="s">
        <v>214</v>
      </c>
      <c r="F3749" s="405">
        <v>38167</v>
      </c>
      <c r="G3749" s="292" t="s">
        <v>213</v>
      </c>
    </row>
    <row r="3750" spans="1:7">
      <c r="A3750" s="292" t="s">
        <v>49</v>
      </c>
      <c r="B3750" s="405">
        <v>44415</v>
      </c>
      <c r="C3750" s="292" t="s">
        <v>213</v>
      </c>
      <c r="E3750" s="292" t="s">
        <v>214</v>
      </c>
      <c r="F3750" s="405">
        <v>38225</v>
      </c>
      <c r="G3750" s="292" t="s">
        <v>213</v>
      </c>
    </row>
    <row r="3751" spans="1:7">
      <c r="A3751" s="292" t="s">
        <v>49</v>
      </c>
      <c r="B3751" s="405">
        <v>44660</v>
      </c>
      <c r="C3751" s="292" t="s">
        <v>213</v>
      </c>
      <c r="E3751" s="292" t="s">
        <v>214</v>
      </c>
      <c r="F3751" s="405">
        <v>38235</v>
      </c>
      <c r="G3751" s="292" t="s">
        <v>213</v>
      </c>
    </row>
    <row r="3752" spans="1:7">
      <c r="A3752" s="292" t="s">
        <v>49</v>
      </c>
      <c r="B3752" s="405">
        <v>37709</v>
      </c>
      <c r="C3752" s="292" t="s">
        <v>213</v>
      </c>
      <c r="E3752" s="292" t="s">
        <v>214</v>
      </c>
      <c r="F3752" s="405">
        <v>38237</v>
      </c>
      <c r="G3752" s="292" t="s">
        <v>213</v>
      </c>
    </row>
    <row r="3753" spans="1:7">
      <c r="A3753" s="292" t="s">
        <v>49</v>
      </c>
      <c r="B3753" s="405">
        <v>38024</v>
      </c>
      <c r="C3753" s="292" t="s">
        <v>213</v>
      </c>
      <c r="E3753" s="292" t="s">
        <v>214</v>
      </c>
      <c r="F3753" s="405">
        <v>38238</v>
      </c>
      <c r="G3753" s="292" t="s">
        <v>213</v>
      </c>
    </row>
    <row r="3754" spans="1:7">
      <c r="A3754" s="292" t="s">
        <v>49</v>
      </c>
      <c r="B3754" s="405">
        <v>38570</v>
      </c>
      <c r="C3754" s="292" t="s">
        <v>213</v>
      </c>
      <c r="E3754" s="292" t="s">
        <v>214</v>
      </c>
      <c r="F3754" s="405">
        <v>38242</v>
      </c>
      <c r="G3754" s="292" t="s">
        <v>213</v>
      </c>
    </row>
    <row r="3755" spans="1:7">
      <c r="A3755" s="292" t="s">
        <v>49</v>
      </c>
      <c r="B3755" s="405">
        <v>38915</v>
      </c>
      <c r="C3755" s="292" t="s">
        <v>213</v>
      </c>
      <c r="E3755" s="292" t="s">
        <v>214</v>
      </c>
      <c r="F3755" s="405">
        <v>38254</v>
      </c>
      <c r="G3755" s="292" t="s">
        <v>213</v>
      </c>
    </row>
    <row r="3756" spans="1:7">
      <c r="A3756" s="292" t="s">
        <v>49</v>
      </c>
      <c r="B3756" s="405">
        <v>39558</v>
      </c>
      <c r="C3756" s="292" t="s">
        <v>213</v>
      </c>
      <c r="E3756" s="292" t="s">
        <v>214</v>
      </c>
      <c r="F3756" s="405">
        <v>38255</v>
      </c>
      <c r="G3756" s="292" t="s">
        <v>213</v>
      </c>
    </row>
    <row r="3757" spans="1:7">
      <c r="A3757" s="292" t="s">
        <v>49</v>
      </c>
      <c r="B3757" s="405">
        <v>40317</v>
      </c>
      <c r="C3757" s="292" t="s">
        <v>213</v>
      </c>
      <c r="E3757" s="292" t="s">
        <v>214</v>
      </c>
      <c r="F3757" s="405">
        <v>38261</v>
      </c>
      <c r="G3757" s="292" t="s">
        <v>213</v>
      </c>
    </row>
    <row r="3758" spans="1:7">
      <c r="A3758" s="292" t="s">
        <v>49</v>
      </c>
      <c r="B3758" s="405">
        <v>41035</v>
      </c>
      <c r="C3758" s="292" t="s">
        <v>213</v>
      </c>
      <c r="E3758" s="292" t="s">
        <v>214</v>
      </c>
      <c r="F3758" s="405">
        <v>38271</v>
      </c>
      <c r="G3758" s="292" t="s">
        <v>213</v>
      </c>
    </row>
    <row r="3759" spans="1:7">
      <c r="A3759" s="292" t="s">
        <v>49</v>
      </c>
      <c r="B3759" s="405">
        <v>41669</v>
      </c>
      <c r="C3759" s="292" t="s">
        <v>213</v>
      </c>
      <c r="E3759" s="292" t="s">
        <v>214</v>
      </c>
      <c r="F3759" s="405">
        <v>38281</v>
      </c>
      <c r="G3759" s="292" t="s">
        <v>213</v>
      </c>
    </row>
    <row r="3760" spans="1:7">
      <c r="A3760" s="292" t="s">
        <v>49</v>
      </c>
      <c r="B3760" s="405">
        <v>42374</v>
      </c>
      <c r="C3760" s="292" t="s">
        <v>213</v>
      </c>
      <c r="E3760" s="292" t="s">
        <v>214</v>
      </c>
      <c r="F3760" s="405">
        <v>38320</v>
      </c>
      <c r="G3760" s="292" t="s">
        <v>213</v>
      </c>
    </row>
    <row r="3761" spans="1:7">
      <c r="A3761" s="292" t="s">
        <v>49</v>
      </c>
      <c r="B3761" s="405">
        <v>43076</v>
      </c>
      <c r="C3761" s="292" t="s">
        <v>213</v>
      </c>
      <c r="E3761" s="292" t="s">
        <v>214</v>
      </c>
      <c r="F3761" s="405">
        <v>38338</v>
      </c>
      <c r="G3761" s="292" t="s">
        <v>213</v>
      </c>
    </row>
    <row r="3762" spans="1:7">
      <c r="A3762" s="292" t="s">
        <v>49</v>
      </c>
      <c r="B3762" s="405">
        <v>43430</v>
      </c>
      <c r="C3762" s="292" t="s">
        <v>213</v>
      </c>
      <c r="E3762" s="292" t="s">
        <v>214</v>
      </c>
      <c r="F3762" s="405">
        <v>38340</v>
      </c>
      <c r="G3762" s="292" t="s">
        <v>213</v>
      </c>
    </row>
    <row r="3763" spans="1:7">
      <c r="A3763" s="292" t="s">
        <v>49</v>
      </c>
      <c r="B3763" s="405">
        <v>43738</v>
      </c>
      <c r="C3763" s="292" t="s">
        <v>213</v>
      </c>
      <c r="E3763" s="292" t="s">
        <v>214</v>
      </c>
      <c r="F3763" s="405">
        <v>38343</v>
      </c>
      <c r="G3763" s="292" t="s">
        <v>213</v>
      </c>
    </row>
    <row r="3764" spans="1:7">
      <c r="A3764" s="292" t="s">
        <v>49</v>
      </c>
      <c r="B3764" s="405">
        <v>44041</v>
      </c>
      <c r="C3764" s="292" t="s">
        <v>213</v>
      </c>
      <c r="E3764" s="292" t="s">
        <v>214</v>
      </c>
      <c r="F3764" s="405">
        <v>38344</v>
      </c>
      <c r="G3764" s="292" t="s">
        <v>213</v>
      </c>
    </row>
    <row r="3765" spans="1:7">
      <c r="A3765" s="292" t="s">
        <v>49</v>
      </c>
      <c r="B3765" s="405">
        <v>44418</v>
      </c>
      <c r="C3765" s="292" t="s">
        <v>213</v>
      </c>
      <c r="E3765" s="292" t="s">
        <v>214</v>
      </c>
      <c r="F3765" s="405">
        <v>38351</v>
      </c>
      <c r="G3765" s="292" t="s">
        <v>213</v>
      </c>
    </row>
    <row r="3766" spans="1:7">
      <c r="A3766" s="292" t="s">
        <v>49</v>
      </c>
      <c r="B3766" s="405">
        <v>44662</v>
      </c>
      <c r="C3766" s="292" t="s">
        <v>213</v>
      </c>
      <c r="E3766" s="292" t="s">
        <v>214</v>
      </c>
      <c r="F3766" s="405">
        <v>38355</v>
      </c>
      <c r="G3766" s="292" t="s">
        <v>213</v>
      </c>
    </row>
    <row r="3767" spans="1:7">
      <c r="A3767" s="292" t="s">
        <v>49</v>
      </c>
      <c r="B3767" s="405">
        <v>37711</v>
      </c>
      <c r="C3767" s="292" t="s">
        <v>213</v>
      </c>
      <c r="E3767" s="292" t="s">
        <v>214</v>
      </c>
      <c r="F3767" s="405">
        <v>38358</v>
      </c>
      <c r="G3767" s="292" t="s">
        <v>213</v>
      </c>
    </row>
    <row r="3768" spans="1:7">
      <c r="A3768" s="292" t="s">
        <v>49</v>
      </c>
      <c r="B3768" s="405">
        <v>38025</v>
      </c>
      <c r="C3768" s="292" t="s">
        <v>213</v>
      </c>
      <c r="E3768" s="292" t="s">
        <v>214</v>
      </c>
      <c r="F3768" s="405">
        <v>38362</v>
      </c>
      <c r="G3768" s="292" t="s">
        <v>213</v>
      </c>
    </row>
    <row r="3769" spans="1:7">
      <c r="A3769" s="292" t="s">
        <v>49</v>
      </c>
      <c r="B3769" s="405">
        <v>38571</v>
      </c>
      <c r="C3769" s="292" t="s">
        <v>213</v>
      </c>
      <c r="E3769" s="292" t="s">
        <v>214</v>
      </c>
      <c r="F3769" s="405">
        <v>38375</v>
      </c>
      <c r="G3769" s="292" t="s">
        <v>213</v>
      </c>
    </row>
    <row r="3770" spans="1:7">
      <c r="A3770" s="292" t="s">
        <v>49</v>
      </c>
      <c r="B3770" s="405">
        <v>38926</v>
      </c>
      <c r="C3770" s="292" t="s">
        <v>213</v>
      </c>
      <c r="E3770" s="292" t="s">
        <v>214</v>
      </c>
      <c r="F3770" s="405">
        <v>38382</v>
      </c>
      <c r="G3770" s="292" t="s">
        <v>213</v>
      </c>
    </row>
    <row r="3771" spans="1:7">
      <c r="A3771" s="292" t="s">
        <v>49</v>
      </c>
      <c r="B3771" s="405">
        <v>39561</v>
      </c>
      <c r="C3771" s="292" t="s">
        <v>213</v>
      </c>
      <c r="E3771" s="292" t="s">
        <v>214</v>
      </c>
      <c r="F3771" s="405">
        <v>38389</v>
      </c>
      <c r="G3771" s="292" t="s">
        <v>213</v>
      </c>
    </row>
    <row r="3772" spans="1:7">
      <c r="A3772" s="292" t="s">
        <v>49</v>
      </c>
      <c r="B3772" s="405">
        <v>40320</v>
      </c>
      <c r="C3772" s="292" t="s">
        <v>213</v>
      </c>
      <c r="E3772" s="292" t="s">
        <v>214</v>
      </c>
      <c r="F3772" s="405">
        <v>38451</v>
      </c>
      <c r="G3772" s="292" t="s">
        <v>213</v>
      </c>
    </row>
    <row r="3773" spans="1:7">
      <c r="A3773" s="292" t="s">
        <v>49</v>
      </c>
      <c r="B3773" s="405">
        <v>41056</v>
      </c>
      <c r="C3773" s="292" t="s">
        <v>213</v>
      </c>
      <c r="E3773" s="292" t="s">
        <v>214</v>
      </c>
      <c r="F3773" s="405">
        <v>38456</v>
      </c>
      <c r="G3773" s="292" t="s">
        <v>213</v>
      </c>
    </row>
    <row r="3774" spans="1:7">
      <c r="A3774" s="292" t="s">
        <v>49</v>
      </c>
      <c r="B3774" s="405">
        <v>41701</v>
      </c>
      <c r="C3774" s="292" t="s">
        <v>213</v>
      </c>
      <c r="E3774" s="292" t="s">
        <v>214</v>
      </c>
      <c r="F3774" s="405">
        <v>38464</v>
      </c>
      <c r="G3774" s="292" t="s">
        <v>213</v>
      </c>
    </row>
    <row r="3775" spans="1:7">
      <c r="A3775" s="292" t="s">
        <v>49</v>
      </c>
      <c r="B3775" s="405">
        <v>42402</v>
      </c>
      <c r="C3775" s="292" t="s">
        <v>213</v>
      </c>
      <c r="E3775" s="292" t="s">
        <v>214</v>
      </c>
      <c r="F3775" s="405">
        <v>38474</v>
      </c>
      <c r="G3775" s="292" t="s">
        <v>213</v>
      </c>
    </row>
    <row r="3776" spans="1:7">
      <c r="A3776" s="292" t="s">
        <v>49</v>
      </c>
      <c r="B3776" s="405">
        <v>43077</v>
      </c>
      <c r="C3776" s="292" t="s">
        <v>213</v>
      </c>
      <c r="E3776" s="292" t="s">
        <v>214</v>
      </c>
      <c r="F3776" s="405">
        <v>38478</v>
      </c>
      <c r="G3776" s="292" t="s">
        <v>213</v>
      </c>
    </row>
    <row r="3777" spans="1:7">
      <c r="A3777" s="292" t="s">
        <v>49</v>
      </c>
      <c r="B3777" s="405">
        <v>43431</v>
      </c>
      <c r="C3777" s="292" t="s">
        <v>213</v>
      </c>
      <c r="E3777" s="292" t="s">
        <v>214</v>
      </c>
      <c r="F3777" s="405">
        <v>38483</v>
      </c>
      <c r="G3777" s="292" t="s">
        <v>213</v>
      </c>
    </row>
    <row r="3778" spans="1:7">
      <c r="A3778" s="292" t="s">
        <v>49</v>
      </c>
      <c r="B3778" s="405">
        <v>43740</v>
      </c>
      <c r="C3778" s="292" t="s">
        <v>213</v>
      </c>
      <c r="E3778" s="292" t="s">
        <v>214</v>
      </c>
      <c r="F3778" s="405">
        <v>38558</v>
      </c>
      <c r="G3778" s="292" t="s">
        <v>213</v>
      </c>
    </row>
    <row r="3779" spans="1:7">
      <c r="A3779" s="292" t="s">
        <v>49</v>
      </c>
      <c r="B3779" s="405">
        <v>44044</v>
      </c>
      <c r="C3779" s="292" t="s">
        <v>213</v>
      </c>
      <c r="E3779" s="292" t="s">
        <v>214</v>
      </c>
      <c r="F3779" s="405">
        <v>38559</v>
      </c>
      <c r="G3779" s="292" t="s">
        <v>213</v>
      </c>
    </row>
    <row r="3780" spans="1:7">
      <c r="A3780" s="292" t="s">
        <v>49</v>
      </c>
      <c r="B3780" s="405">
        <v>44423</v>
      </c>
      <c r="C3780" s="292" t="s">
        <v>213</v>
      </c>
      <c r="E3780" s="292" t="s">
        <v>214</v>
      </c>
      <c r="F3780" s="405">
        <v>38570</v>
      </c>
      <c r="G3780" s="292" t="s">
        <v>213</v>
      </c>
    </row>
    <row r="3781" spans="1:7">
      <c r="A3781" s="292" t="s">
        <v>49</v>
      </c>
      <c r="B3781" s="405">
        <v>44666</v>
      </c>
      <c r="C3781" s="292" t="s">
        <v>213</v>
      </c>
      <c r="E3781" s="292" t="s">
        <v>214</v>
      </c>
      <c r="F3781" s="405">
        <v>38571</v>
      </c>
      <c r="G3781" s="292" t="s">
        <v>213</v>
      </c>
    </row>
    <row r="3782" spans="1:7">
      <c r="A3782" s="292" t="s">
        <v>49</v>
      </c>
      <c r="B3782" s="405">
        <v>37719</v>
      </c>
      <c r="C3782" s="292" t="s">
        <v>213</v>
      </c>
      <c r="E3782" s="292" t="s">
        <v>214</v>
      </c>
      <c r="F3782" s="405">
        <v>38578</v>
      </c>
      <c r="G3782" s="292" t="s">
        <v>213</v>
      </c>
    </row>
    <row r="3783" spans="1:7">
      <c r="A3783" s="292" t="s">
        <v>49</v>
      </c>
      <c r="B3783" s="405">
        <v>38028</v>
      </c>
      <c r="C3783" s="292" t="s">
        <v>213</v>
      </c>
      <c r="E3783" s="292" t="s">
        <v>214</v>
      </c>
      <c r="F3783" s="405">
        <v>38583</v>
      </c>
      <c r="G3783" s="292" t="s">
        <v>213</v>
      </c>
    </row>
    <row r="3784" spans="1:7">
      <c r="A3784" s="292" t="s">
        <v>49</v>
      </c>
      <c r="B3784" s="405">
        <v>38578</v>
      </c>
      <c r="C3784" s="292" t="s">
        <v>213</v>
      </c>
      <c r="E3784" s="292" t="s">
        <v>214</v>
      </c>
      <c r="F3784" s="405">
        <v>38606</v>
      </c>
      <c r="G3784" s="292" t="s">
        <v>213</v>
      </c>
    </row>
    <row r="3785" spans="1:7">
      <c r="A3785" s="292" t="s">
        <v>49</v>
      </c>
      <c r="B3785" s="405">
        <v>38947</v>
      </c>
      <c r="C3785" s="292" t="s">
        <v>213</v>
      </c>
      <c r="E3785" s="292" t="s">
        <v>214</v>
      </c>
      <c r="F3785" s="405">
        <v>38632</v>
      </c>
      <c r="G3785" s="292" t="s">
        <v>213</v>
      </c>
    </row>
    <row r="3786" spans="1:7">
      <c r="A3786" s="292" t="s">
        <v>49</v>
      </c>
      <c r="B3786" s="405">
        <v>39563</v>
      </c>
      <c r="C3786" s="292" t="s">
        <v>213</v>
      </c>
      <c r="E3786" s="292" t="s">
        <v>214</v>
      </c>
      <c r="F3786" s="405">
        <v>38644</v>
      </c>
      <c r="G3786" s="292" t="s">
        <v>213</v>
      </c>
    </row>
    <row r="3787" spans="1:7">
      <c r="A3787" s="292" t="s">
        <v>49</v>
      </c>
      <c r="B3787" s="405">
        <v>40339</v>
      </c>
      <c r="C3787" s="292" t="s">
        <v>213</v>
      </c>
      <c r="E3787" s="292" t="s">
        <v>214</v>
      </c>
      <c r="F3787" s="405">
        <v>38651</v>
      </c>
      <c r="G3787" s="292" t="s">
        <v>213</v>
      </c>
    </row>
    <row r="3788" spans="1:7">
      <c r="A3788" s="292" t="s">
        <v>49</v>
      </c>
      <c r="B3788" s="405">
        <v>41059</v>
      </c>
      <c r="C3788" s="292" t="s">
        <v>213</v>
      </c>
      <c r="E3788" s="292" t="s">
        <v>214</v>
      </c>
      <c r="F3788" s="405">
        <v>38652</v>
      </c>
      <c r="G3788" s="292" t="s">
        <v>213</v>
      </c>
    </row>
    <row r="3789" spans="1:7">
      <c r="A3789" s="292" t="s">
        <v>49</v>
      </c>
      <c r="B3789" s="405">
        <v>41739</v>
      </c>
      <c r="C3789" s="292" t="s">
        <v>213</v>
      </c>
      <c r="E3789" s="292" t="s">
        <v>214</v>
      </c>
      <c r="F3789" s="405">
        <v>38655</v>
      </c>
      <c r="G3789" s="292" t="s">
        <v>213</v>
      </c>
    </row>
    <row r="3790" spans="1:7">
      <c r="A3790" s="292" t="s">
        <v>49</v>
      </c>
      <c r="B3790" s="405">
        <v>42413</v>
      </c>
      <c r="C3790" s="292" t="s">
        <v>213</v>
      </c>
      <c r="E3790" s="292" t="s">
        <v>214</v>
      </c>
      <c r="F3790" s="405">
        <v>38664</v>
      </c>
      <c r="G3790" s="292" t="s">
        <v>213</v>
      </c>
    </row>
    <row r="3791" spans="1:7">
      <c r="A3791" s="292" t="s">
        <v>49</v>
      </c>
      <c r="B3791" s="405">
        <v>43078</v>
      </c>
      <c r="C3791" s="292" t="s">
        <v>213</v>
      </c>
      <c r="E3791" s="292" t="s">
        <v>214</v>
      </c>
      <c r="F3791" s="405">
        <v>38668</v>
      </c>
      <c r="G3791" s="292" t="s">
        <v>213</v>
      </c>
    </row>
    <row r="3792" spans="1:7">
      <c r="A3792" s="292" t="s">
        <v>49</v>
      </c>
      <c r="B3792" s="405">
        <v>43432</v>
      </c>
      <c r="C3792" s="292" t="s">
        <v>213</v>
      </c>
      <c r="E3792" s="292" t="s">
        <v>214</v>
      </c>
      <c r="F3792" s="405">
        <v>38680</v>
      </c>
      <c r="G3792" s="292" t="s">
        <v>213</v>
      </c>
    </row>
    <row r="3793" spans="1:7">
      <c r="A3793" s="292" t="s">
        <v>49</v>
      </c>
      <c r="B3793" s="405">
        <v>43752</v>
      </c>
      <c r="C3793" s="292" t="s">
        <v>213</v>
      </c>
      <c r="E3793" s="292" t="s">
        <v>214</v>
      </c>
      <c r="F3793" s="405">
        <v>38701</v>
      </c>
      <c r="G3793" s="292" t="s">
        <v>213</v>
      </c>
    </row>
    <row r="3794" spans="1:7">
      <c r="A3794" s="292" t="s">
        <v>49</v>
      </c>
      <c r="B3794" s="405">
        <v>44047</v>
      </c>
      <c r="C3794" s="292" t="s">
        <v>213</v>
      </c>
      <c r="E3794" s="292" t="s">
        <v>214</v>
      </c>
      <c r="F3794" s="405">
        <v>38703</v>
      </c>
      <c r="G3794" s="292" t="s">
        <v>213</v>
      </c>
    </row>
    <row r="3795" spans="1:7">
      <c r="A3795" s="292" t="s">
        <v>49</v>
      </c>
      <c r="B3795" s="405">
        <v>44424</v>
      </c>
      <c r="C3795" s="292" t="s">
        <v>213</v>
      </c>
      <c r="E3795" s="292" t="s">
        <v>214</v>
      </c>
      <c r="F3795" s="405">
        <v>38722</v>
      </c>
      <c r="G3795" s="292" t="s">
        <v>213</v>
      </c>
    </row>
    <row r="3796" spans="1:7">
      <c r="A3796" s="292" t="s">
        <v>49</v>
      </c>
      <c r="B3796" s="405">
        <v>44669</v>
      </c>
      <c r="C3796" s="292" t="s">
        <v>213</v>
      </c>
      <c r="E3796" s="292" t="s">
        <v>214</v>
      </c>
      <c r="F3796" s="405">
        <v>38731</v>
      </c>
      <c r="G3796" s="292" t="s">
        <v>213</v>
      </c>
    </row>
    <row r="3797" spans="1:7">
      <c r="A3797" s="292" t="s">
        <v>49</v>
      </c>
      <c r="B3797" s="405">
        <v>37725</v>
      </c>
      <c r="C3797" s="292" t="s">
        <v>213</v>
      </c>
      <c r="E3797" s="292" t="s">
        <v>214</v>
      </c>
      <c r="F3797" s="405">
        <v>38732</v>
      </c>
      <c r="G3797" s="292" t="s">
        <v>213</v>
      </c>
    </row>
    <row r="3798" spans="1:7">
      <c r="A3798" s="292" t="s">
        <v>49</v>
      </c>
      <c r="B3798" s="405">
        <v>38036</v>
      </c>
      <c r="C3798" s="292" t="s">
        <v>213</v>
      </c>
      <c r="E3798" s="292" t="s">
        <v>214</v>
      </c>
      <c r="F3798" s="405">
        <v>38733</v>
      </c>
      <c r="G3798" s="292" t="s">
        <v>213</v>
      </c>
    </row>
    <row r="3799" spans="1:7">
      <c r="A3799" s="292" t="s">
        <v>49</v>
      </c>
      <c r="B3799" s="405">
        <v>38583</v>
      </c>
      <c r="C3799" s="292" t="s">
        <v>213</v>
      </c>
      <c r="E3799" s="292" t="s">
        <v>214</v>
      </c>
      <c r="F3799" s="405">
        <v>38739</v>
      </c>
      <c r="G3799" s="292" t="s">
        <v>213</v>
      </c>
    </row>
    <row r="3800" spans="1:7">
      <c r="A3800" s="292" t="s">
        <v>49</v>
      </c>
      <c r="B3800" s="405">
        <v>38957</v>
      </c>
      <c r="C3800" s="292" t="s">
        <v>213</v>
      </c>
      <c r="E3800" s="292" t="s">
        <v>214</v>
      </c>
      <c r="F3800" s="405">
        <v>38751</v>
      </c>
      <c r="G3800" s="292" t="s">
        <v>213</v>
      </c>
    </row>
    <row r="3801" spans="1:7">
      <c r="A3801" s="292" t="s">
        <v>49</v>
      </c>
      <c r="B3801" s="405">
        <v>39571</v>
      </c>
      <c r="C3801" s="292" t="s">
        <v>213</v>
      </c>
      <c r="E3801" s="292" t="s">
        <v>214</v>
      </c>
      <c r="F3801" s="405">
        <v>38756</v>
      </c>
      <c r="G3801" s="292" t="s">
        <v>213</v>
      </c>
    </row>
    <row r="3802" spans="1:7">
      <c r="A3802" s="292" t="s">
        <v>49</v>
      </c>
      <c r="B3802" s="405">
        <v>40342</v>
      </c>
      <c r="C3802" s="292" t="s">
        <v>213</v>
      </c>
      <c r="E3802" s="292" t="s">
        <v>214</v>
      </c>
      <c r="F3802" s="405">
        <v>38760</v>
      </c>
      <c r="G3802" s="292" t="s">
        <v>213</v>
      </c>
    </row>
    <row r="3803" spans="1:7">
      <c r="A3803" s="292" t="s">
        <v>49</v>
      </c>
      <c r="B3803" s="405">
        <v>41080</v>
      </c>
      <c r="C3803" s="292" t="s">
        <v>213</v>
      </c>
      <c r="E3803" s="292" t="s">
        <v>214</v>
      </c>
      <c r="F3803" s="405">
        <v>38771</v>
      </c>
      <c r="G3803" s="292" t="s">
        <v>213</v>
      </c>
    </row>
    <row r="3804" spans="1:7">
      <c r="A3804" s="292" t="s">
        <v>49</v>
      </c>
      <c r="B3804" s="405">
        <v>41778</v>
      </c>
      <c r="C3804" s="292" t="s">
        <v>213</v>
      </c>
      <c r="E3804" s="292" t="s">
        <v>214</v>
      </c>
      <c r="F3804" s="405">
        <v>38772</v>
      </c>
      <c r="G3804" s="292" t="s">
        <v>213</v>
      </c>
    </row>
    <row r="3805" spans="1:7">
      <c r="A3805" s="292" t="s">
        <v>49</v>
      </c>
      <c r="B3805" s="405">
        <v>42420</v>
      </c>
      <c r="C3805" s="292" t="s">
        <v>213</v>
      </c>
      <c r="E3805" s="292" t="s">
        <v>214</v>
      </c>
      <c r="F3805" s="405">
        <v>38781</v>
      </c>
      <c r="G3805" s="292" t="s">
        <v>213</v>
      </c>
    </row>
    <row r="3806" spans="1:7">
      <c r="A3806" s="292" t="s">
        <v>49</v>
      </c>
      <c r="B3806" s="405">
        <v>43101</v>
      </c>
      <c r="C3806" s="292" t="s">
        <v>213</v>
      </c>
      <c r="E3806" s="292" t="s">
        <v>214</v>
      </c>
      <c r="F3806" s="405">
        <v>38820</v>
      </c>
      <c r="G3806" s="292" t="s">
        <v>213</v>
      </c>
    </row>
    <row r="3807" spans="1:7">
      <c r="A3807" s="292" t="s">
        <v>49</v>
      </c>
      <c r="B3807" s="405">
        <v>43433</v>
      </c>
      <c r="C3807" s="292" t="s">
        <v>213</v>
      </c>
      <c r="E3807" s="292" t="s">
        <v>214</v>
      </c>
      <c r="F3807" s="405">
        <v>38821</v>
      </c>
      <c r="G3807" s="292" t="s">
        <v>213</v>
      </c>
    </row>
    <row r="3808" spans="1:7">
      <c r="A3808" s="292" t="s">
        <v>49</v>
      </c>
      <c r="B3808" s="405">
        <v>43759</v>
      </c>
      <c r="C3808" s="292" t="s">
        <v>213</v>
      </c>
      <c r="E3808" s="292" t="s">
        <v>214</v>
      </c>
      <c r="F3808" s="405">
        <v>38825</v>
      </c>
      <c r="G3808" s="292" t="s">
        <v>213</v>
      </c>
    </row>
    <row r="3809" spans="1:7">
      <c r="A3809" s="292" t="s">
        <v>49</v>
      </c>
      <c r="B3809" s="405">
        <v>44048</v>
      </c>
      <c r="C3809" s="292" t="s">
        <v>213</v>
      </c>
      <c r="E3809" s="292" t="s">
        <v>214</v>
      </c>
      <c r="F3809" s="405">
        <v>38826</v>
      </c>
      <c r="G3809" s="292" t="s">
        <v>213</v>
      </c>
    </row>
    <row r="3810" spans="1:7">
      <c r="A3810" s="292" t="s">
        <v>49</v>
      </c>
      <c r="B3810" s="405">
        <v>44431</v>
      </c>
      <c r="C3810" s="292" t="s">
        <v>213</v>
      </c>
      <c r="E3810" s="292" t="s">
        <v>214</v>
      </c>
      <c r="F3810" s="405">
        <v>38827</v>
      </c>
      <c r="G3810" s="292" t="s">
        <v>213</v>
      </c>
    </row>
    <row r="3811" spans="1:7">
      <c r="A3811" s="292" t="s">
        <v>49</v>
      </c>
      <c r="B3811" s="405">
        <v>44670</v>
      </c>
      <c r="C3811" s="292" t="s">
        <v>213</v>
      </c>
      <c r="E3811" s="292" t="s">
        <v>214</v>
      </c>
      <c r="F3811" s="405">
        <v>38829</v>
      </c>
      <c r="G3811" s="292" t="s">
        <v>213</v>
      </c>
    </row>
    <row r="3812" spans="1:7">
      <c r="A3812" s="292" t="s">
        <v>49</v>
      </c>
      <c r="B3812" s="405">
        <v>37738</v>
      </c>
      <c r="C3812" s="292" t="s">
        <v>213</v>
      </c>
      <c r="E3812" s="292" t="s">
        <v>214</v>
      </c>
      <c r="F3812" s="405">
        <v>38839</v>
      </c>
      <c r="G3812" s="292" t="s">
        <v>213</v>
      </c>
    </row>
    <row r="3813" spans="1:7">
      <c r="A3813" s="292" t="s">
        <v>49</v>
      </c>
      <c r="B3813" s="405">
        <v>38053</v>
      </c>
      <c r="C3813" s="292" t="s">
        <v>213</v>
      </c>
      <c r="E3813" s="292" t="s">
        <v>214</v>
      </c>
      <c r="F3813" s="405">
        <v>38841</v>
      </c>
      <c r="G3813" s="292" t="s">
        <v>213</v>
      </c>
    </row>
    <row r="3814" spans="1:7">
      <c r="A3814" s="292" t="s">
        <v>49</v>
      </c>
      <c r="B3814" s="405">
        <v>38606</v>
      </c>
      <c r="C3814" s="292" t="s">
        <v>213</v>
      </c>
      <c r="E3814" s="292" t="s">
        <v>214</v>
      </c>
      <c r="F3814" s="405">
        <v>38849</v>
      </c>
      <c r="G3814" s="292" t="s">
        <v>213</v>
      </c>
    </row>
    <row r="3815" spans="1:7">
      <c r="A3815" s="292" t="s">
        <v>49</v>
      </c>
      <c r="B3815" s="405">
        <v>38962</v>
      </c>
      <c r="C3815" s="292" t="s">
        <v>213</v>
      </c>
      <c r="E3815" s="292" t="s">
        <v>214</v>
      </c>
      <c r="F3815" s="405">
        <v>38857</v>
      </c>
      <c r="G3815" s="292" t="s">
        <v>213</v>
      </c>
    </row>
    <row r="3816" spans="1:7">
      <c r="A3816" s="292" t="s">
        <v>49</v>
      </c>
      <c r="B3816" s="405">
        <v>39601</v>
      </c>
      <c r="C3816" s="292" t="s">
        <v>213</v>
      </c>
      <c r="E3816" s="292" t="s">
        <v>214</v>
      </c>
      <c r="F3816" s="405">
        <v>38863</v>
      </c>
      <c r="G3816" s="292" t="s">
        <v>213</v>
      </c>
    </row>
    <row r="3817" spans="1:7">
      <c r="A3817" s="292" t="s">
        <v>49</v>
      </c>
      <c r="B3817" s="405">
        <v>40347</v>
      </c>
      <c r="C3817" s="292" t="s">
        <v>213</v>
      </c>
      <c r="E3817" s="292" t="s">
        <v>214</v>
      </c>
      <c r="F3817" s="405">
        <v>38865</v>
      </c>
      <c r="G3817" s="292" t="s">
        <v>213</v>
      </c>
    </row>
    <row r="3818" spans="1:7">
      <c r="A3818" s="292" t="s">
        <v>49</v>
      </c>
      <c r="B3818" s="405">
        <v>41092</v>
      </c>
      <c r="C3818" s="292" t="s">
        <v>213</v>
      </c>
      <c r="E3818" s="292" t="s">
        <v>214</v>
      </c>
      <c r="F3818" s="405">
        <v>38866</v>
      </c>
      <c r="G3818" s="292" t="s">
        <v>213</v>
      </c>
    </row>
    <row r="3819" spans="1:7">
      <c r="A3819" s="292" t="s">
        <v>49</v>
      </c>
      <c r="B3819" s="405">
        <v>41810</v>
      </c>
      <c r="C3819" s="292" t="s">
        <v>213</v>
      </c>
      <c r="E3819" s="292" t="s">
        <v>214</v>
      </c>
      <c r="F3819" s="405">
        <v>38869</v>
      </c>
      <c r="G3819" s="292" t="s">
        <v>213</v>
      </c>
    </row>
    <row r="3820" spans="1:7">
      <c r="A3820" s="292" t="s">
        <v>49</v>
      </c>
      <c r="B3820" s="405">
        <v>42431</v>
      </c>
      <c r="C3820" s="292" t="s">
        <v>213</v>
      </c>
      <c r="E3820" s="292" t="s">
        <v>214</v>
      </c>
      <c r="F3820" s="405">
        <v>38880</v>
      </c>
      <c r="G3820" s="292" t="s">
        <v>213</v>
      </c>
    </row>
    <row r="3821" spans="1:7">
      <c r="A3821" s="292" t="s">
        <v>49</v>
      </c>
      <c r="B3821" s="405">
        <v>43102</v>
      </c>
      <c r="C3821" s="292" t="s">
        <v>213</v>
      </c>
      <c r="E3821" s="292" t="s">
        <v>214</v>
      </c>
      <c r="F3821" s="405">
        <v>38915</v>
      </c>
      <c r="G3821" s="292" t="s">
        <v>213</v>
      </c>
    </row>
    <row r="3822" spans="1:7">
      <c r="A3822" s="292" t="s">
        <v>49</v>
      </c>
      <c r="B3822" s="405">
        <v>43436</v>
      </c>
      <c r="C3822" s="292" t="s">
        <v>213</v>
      </c>
      <c r="E3822" s="292" t="s">
        <v>214</v>
      </c>
      <c r="F3822" s="405">
        <v>38926</v>
      </c>
      <c r="G3822" s="292" t="s">
        <v>213</v>
      </c>
    </row>
    <row r="3823" spans="1:7">
      <c r="A3823" s="292" t="s">
        <v>49</v>
      </c>
      <c r="B3823" s="405">
        <v>43761</v>
      </c>
      <c r="C3823" s="292" t="s">
        <v>213</v>
      </c>
      <c r="E3823" s="292" t="s">
        <v>214</v>
      </c>
      <c r="F3823" s="405">
        <v>38947</v>
      </c>
      <c r="G3823" s="292" t="s">
        <v>213</v>
      </c>
    </row>
    <row r="3824" spans="1:7">
      <c r="A3824" s="292" t="s">
        <v>49</v>
      </c>
      <c r="B3824" s="405">
        <v>44050</v>
      </c>
      <c r="C3824" s="292" t="s">
        <v>213</v>
      </c>
      <c r="E3824" s="292" t="s">
        <v>214</v>
      </c>
      <c r="F3824" s="405">
        <v>38957</v>
      </c>
      <c r="G3824" s="292" t="s">
        <v>213</v>
      </c>
    </row>
    <row r="3825" spans="1:7">
      <c r="A3825" s="292" t="s">
        <v>49</v>
      </c>
      <c r="B3825" s="405">
        <v>44432</v>
      </c>
      <c r="C3825" s="292" t="s">
        <v>213</v>
      </c>
      <c r="E3825" s="292" t="s">
        <v>214</v>
      </c>
      <c r="F3825" s="405">
        <v>38962</v>
      </c>
      <c r="G3825" s="292" t="s">
        <v>213</v>
      </c>
    </row>
    <row r="3826" spans="1:7">
      <c r="A3826" s="292" t="s">
        <v>49</v>
      </c>
      <c r="B3826" s="405">
        <v>44671</v>
      </c>
      <c r="C3826" s="292" t="s">
        <v>213</v>
      </c>
      <c r="E3826" s="292" t="s">
        <v>214</v>
      </c>
      <c r="F3826" s="405">
        <v>38966</v>
      </c>
      <c r="G3826" s="292" t="s">
        <v>213</v>
      </c>
    </row>
    <row r="3827" spans="1:7">
      <c r="A3827" s="292" t="s">
        <v>49</v>
      </c>
      <c r="B3827" s="405">
        <v>37743</v>
      </c>
      <c r="C3827" s="292" t="s">
        <v>213</v>
      </c>
      <c r="E3827" s="292" t="s">
        <v>214</v>
      </c>
      <c r="F3827" s="405">
        <v>39042</v>
      </c>
      <c r="G3827" s="292" t="s">
        <v>213</v>
      </c>
    </row>
    <row r="3828" spans="1:7">
      <c r="A3828" s="292" t="s">
        <v>49</v>
      </c>
      <c r="B3828" s="405">
        <v>38059</v>
      </c>
      <c r="C3828" s="292" t="s">
        <v>213</v>
      </c>
      <c r="E3828" s="292" t="s">
        <v>214</v>
      </c>
      <c r="F3828" s="405">
        <v>39046</v>
      </c>
      <c r="G3828" s="292" t="s">
        <v>213</v>
      </c>
    </row>
    <row r="3829" spans="1:7">
      <c r="A3829" s="292" t="s">
        <v>49</v>
      </c>
      <c r="B3829" s="405">
        <v>38632</v>
      </c>
      <c r="C3829" s="292" t="s">
        <v>213</v>
      </c>
      <c r="E3829" s="292" t="s">
        <v>214</v>
      </c>
      <c r="F3829" s="405">
        <v>39073</v>
      </c>
      <c r="G3829" s="292" t="s">
        <v>213</v>
      </c>
    </row>
    <row r="3830" spans="1:7">
      <c r="A3830" s="292" t="s">
        <v>49</v>
      </c>
      <c r="B3830" s="405">
        <v>38966</v>
      </c>
      <c r="C3830" s="292" t="s">
        <v>213</v>
      </c>
      <c r="E3830" s="292" t="s">
        <v>214</v>
      </c>
      <c r="F3830" s="405">
        <v>39074</v>
      </c>
      <c r="G3830" s="292" t="s">
        <v>213</v>
      </c>
    </row>
    <row r="3831" spans="1:7">
      <c r="A3831" s="292" t="s">
        <v>49</v>
      </c>
      <c r="B3831" s="405">
        <v>39602</v>
      </c>
      <c r="C3831" s="292" t="s">
        <v>213</v>
      </c>
      <c r="E3831" s="292" t="s">
        <v>214</v>
      </c>
      <c r="F3831" s="405">
        <v>39080</v>
      </c>
      <c r="G3831" s="292" t="s">
        <v>213</v>
      </c>
    </row>
    <row r="3832" spans="1:7">
      <c r="A3832" s="292" t="s">
        <v>49</v>
      </c>
      <c r="B3832" s="405">
        <v>40348</v>
      </c>
      <c r="C3832" s="292" t="s">
        <v>213</v>
      </c>
      <c r="E3832" s="292" t="s">
        <v>214</v>
      </c>
      <c r="F3832" s="405">
        <v>39109</v>
      </c>
      <c r="G3832" s="292" t="s">
        <v>213</v>
      </c>
    </row>
    <row r="3833" spans="1:7">
      <c r="A3833" s="292" t="s">
        <v>49</v>
      </c>
      <c r="B3833" s="405">
        <v>41095</v>
      </c>
      <c r="C3833" s="292" t="s">
        <v>213</v>
      </c>
      <c r="E3833" s="292" t="s">
        <v>214</v>
      </c>
      <c r="F3833" s="405">
        <v>39148</v>
      </c>
      <c r="G3833" s="292" t="s">
        <v>213</v>
      </c>
    </row>
    <row r="3834" spans="1:7">
      <c r="A3834" s="292" t="s">
        <v>49</v>
      </c>
      <c r="B3834" s="405">
        <v>41844</v>
      </c>
      <c r="C3834" s="292" t="s">
        <v>213</v>
      </c>
      <c r="E3834" s="292" t="s">
        <v>214</v>
      </c>
      <c r="F3834" s="405">
        <v>39167</v>
      </c>
      <c r="G3834" s="292" t="s">
        <v>213</v>
      </c>
    </row>
    <row r="3835" spans="1:7">
      <c r="A3835" s="292" t="s">
        <v>49</v>
      </c>
      <c r="B3835" s="405">
        <v>42440</v>
      </c>
      <c r="C3835" s="292" t="s">
        <v>213</v>
      </c>
      <c r="E3835" s="292" t="s">
        <v>214</v>
      </c>
      <c r="F3835" s="405">
        <v>39170</v>
      </c>
      <c r="G3835" s="292" t="s">
        <v>213</v>
      </c>
    </row>
    <row r="3836" spans="1:7">
      <c r="A3836" s="292" t="s">
        <v>49</v>
      </c>
      <c r="B3836" s="405">
        <v>43103</v>
      </c>
      <c r="C3836" s="292" t="s">
        <v>213</v>
      </c>
      <c r="E3836" s="292" t="s">
        <v>214</v>
      </c>
      <c r="F3836" s="405">
        <v>39180</v>
      </c>
      <c r="G3836" s="292" t="s">
        <v>213</v>
      </c>
    </row>
    <row r="3837" spans="1:7">
      <c r="A3837" s="292" t="s">
        <v>49</v>
      </c>
      <c r="B3837" s="405">
        <v>43437</v>
      </c>
      <c r="C3837" s="292" t="s">
        <v>213</v>
      </c>
      <c r="E3837" s="292" t="s">
        <v>214</v>
      </c>
      <c r="F3837" s="405">
        <v>39181</v>
      </c>
      <c r="G3837" s="292" t="s">
        <v>213</v>
      </c>
    </row>
    <row r="3838" spans="1:7">
      <c r="A3838" s="292" t="s">
        <v>49</v>
      </c>
      <c r="B3838" s="405">
        <v>43764</v>
      </c>
      <c r="C3838" s="292" t="s">
        <v>213</v>
      </c>
      <c r="E3838" s="292" t="s">
        <v>214</v>
      </c>
      <c r="F3838" s="405">
        <v>39182</v>
      </c>
      <c r="G3838" s="292" t="s">
        <v>213</v>
      </c>
    </row>
    <row r="3839" spans="1:7">
      <c r="A3839" s="292" t="s">
        <v>49</v>
      </c>
      <c r="B3839" s="405">
        <v>44057</v>
      </c>
      <c r="C3839" s="292" t="s">
        <v>213</v>
      </c>
      <c r="E3839" s="292" t="s">
        <v>214</v>
      </c>
      <c r="F3839" s="405">
        <v>39212</v>
      </c>
      <c r="G3839" s="292" t="s">
        <v>213</v>
      </c>
    </row>
    <row r="3840" spans="1:7">
      <c r="A3840" s="292" t="s">
        <v>49</v>
      </c>
      <c r="B3840" s="405">
        <v>44436</v>
      </c>
      <c r="C3840" s="292" t="s">
        <v>213</v>
      </c>
      <c r="E3840" s="292" t="s">
        <v>214</v>
      </c>
      <c r="F3840" s="405">
        <v>39305</v>
      </c>
      <c r="G3840" s="292" t="s">
        <v>213</v>
      </c>
    </row>
    <row r="3841" spans="1:7">
      <c r="A3841" s="292" t="s">
        <v>49</v>
      </c>
      <c r="B3841" s="405">
        <v>44675</v>
      </c>
      <c r="C3841" s="292" t="s">
        <v>213</v>
      </c>
      <c r="E3841" s="292" t="s">
        <v>214</v>
      </c>
      <c r="F3841" s="405">
        <v>39320</v>
      </c>
      <c r="G3841" s="292" t="s">
        <v>213</v>
      </c>
    </row>
    <row r="3842" spans="1:7">
      <c r="A3842" s="292" t="s">
        <v>49</v>
      </c>
      <c r="B3842" s="405">
        <v>37744</v>
      </c>
      <c r="C3842" s="292" t="s">
        <v>213</v>
      </c>
      <c r="E3842" s="292" t="s">
        <v>214</v>
      </c>
      <c r="F3842" s="405">
        <v>39324</v>
      </c>
      <c r="G3842" s="292" t="s">
        <v>213</v>
      </c>
    </row>
    <row r="3843" spans="1:7">
      <c r="A3843" s="292" t="s">
        <v>49</v>
      </c>
      <c r="B3843" s="405">
        <v>38060</v>
      </c>
      <c r="C3843" s="292" t="s">
        <v>213</v>
      </c>
      <c r="E3843" s="292" t="s">
        <v>214</v>
      </c>
      <c r="F3843" s="405">
        <v>39325</v>
      </c>
      <c r="G3843" s="292" t="s">
        <v>213</v>
      </c>
    </row>
    <row r="3844" spans="1:7">
      <c r="A3844" s="292" t="s">
        <v>49</v>
      </c>
      <c r="B3844" s="405">
        <v>38644</v>
      </c>
      <c r="C3844" s="292" t="s">
        <v>213</v>
      </c>
      <c r="E3844" s="292" t="s">
        <v>214</v>
      </c>
      <c r="F3844" s="405">
        <v>39342</v>
      </c>
      <c r="G3844" s="292" t="s">
        <v>213</v>
      </c>
    </row>
    <row r="3845" spans="1:7">
      <c r="A3845" s="292" t="s">
        <v>49</v>
      </c>
      <c r="B3845" s="405">
        <v>39042</v>
      </c>
      <c r="C3845" s="292" t="s">
        <v>213</v>
      </c>
      <c r="E3845" s="292" t="s">
        <v>214</v>
      </c>
      <c r="F3845" s="405">
        <v>39345</v>
      </c>
      <c r="G3845" s="292" t="s">
        <v>213</v>
      </c>
    </row>
    <row r="3846" spans="1:7">
      <c r="A3846" s="292" t="s">
        <v>49</v>
      </c>
      <c r="B3846" s="405">
        <v>39603</v>
      </c>
      <c r="C3846" s="292" t="s">
        <v>213</v>
      </c>
      <c r="E3846" s="292" t="s">
        <v>214</v>
      </c>
      <c r="F3846" s="405">
        <v>39350</v>
      </c>
      <c r="G3846" s="292" t="s">
        <v>213</v>
      </c>
    </row>
    <row r="3847" spans="1:7">
      <c r="A3847" s="292" t="s">
        <v>49</v>
      </c>
      <c r="B3847" s="405">
        <v>40351</v>
      </c>
      <c r="C3847" s="292" t="s">
        <v>213</v>
      </c>
      <c r="E3847" s="292" t="s">
        <v>214</v>
      </c>
      <c r="F3847" s="405">
        <v>39359</v>
      </c>
      <c r="G3847" s="292" t="s">
        <v>213</v>
      </c>
    </row>
    <row r="3848" spans="1:7">
      <c r="A3848" s="292" t="s">
        <v>49</v>
      </c>
      <c r="B3848" s="405">
        <v>41096</v>
      </c>
      <c r="C3848" s="292" t="s">
        <v>213</v>
      </c>
      <c r="E3848" s="292" t="s">
        <v>214</v>
      </c>
      <c r="F3848" s="405">
        <v>39429</v>
      </c>
      <c r="G3848" s="292" t="s">
        <v>213</v>
      </c>
    </row>
    <row r="3849" spans="1:7">
      <c r="A3849" s="292" t="s">
        <v>49</v>
      </c>
      <c r="B3849" s="405">
        <v>42020</v>
      </c>
      <c r="C3849" s="292" t="s">
        <v>213</v>
      </c>
      <c r="E3849" s="292" t="s">
        <v>214</v>
      </c>
      <c r="F3849" s="405">
        <v>39436</v>
      </c>
      <c r="G3849" s="292" t="s">
        <v>213</v>
      </c>
    </row>
    <row r="3850" spans="1:7">
      <c r="A3850" s="292" t="s">
        <v>49</v>
      </c>
      <c r="B3850" s="405">
        <v>42445</v>
      </c>
      <c r="C3850" s="292" t="s">
        <v>213</v>
      </c>
      <c r="E3850" s="292" t="s">
        <v>214</v>
      </c>
      <c r="F3850" s="405">
        <v>39437</v>
      </c>
      <c r="G3850" s="292" t="s">
        <v>213</v>
      </c>
    </row>
    <row r="3851" spans="1:7">
      <c r="A3851" s="292" t="s">
        <v>49</v>
      </c>
      <c r="B3851" s="405">
        <v>43105</v>
      </c>
      <c r="C3851" s="292" t="s">
        <v>213</v>
      </c>
      <c r="E3851" s="292" t="s">
        <v>214</v>
      </c>
      <c r="F3851" s="405">
        <v>39443</v>
      </c>
      <c r="G3851" s="292" t="s">
        <v>213</v>
      </c>
    </row>
    <row r="3852" spans="1:7">
      <c r="A3852" s="292" t="s">
        <v>49</v>
      </c>
      <c r="B3852" s="405">
        <v>43443</v>
      </c>
      <c r="C3852" s="292" t="s">
        <v>213</v>
      </c>
      <c r="E3852" s="292" t="s">
        <v>214</v>
      </c>
      <c r="F3852" s="405">
        <v>39457</v>
      </c>
      <c r="G3852" s="292" t="s">
        <v>213</v>
      </c>
    </row>
    <row r="3853" spans="1:7">
      <c r="A3853" s="292" t="s">
        <v>49</v>
      </c>
      <c r="B3853" s="405">
        <v>43768</v>
      </c>
      <c r="C3853" s="292" t="s">
        <v>213</v>
      </c>
      <c r="E3853" s="292" t="s">
        <v>214</v>
      </c>
      <c r="F3853" s="405">
        <v>39459</v>
      </c>
      <c r="G3853" s="292" t="s">
        <v>213</v>
      </c>
    </row>
    <row r="3854" spans="1:7">
      <c r="A3854" s="292" t="s">
        <v>49</v>
      </c>
      <c r="B3854" s="405">
        <v>44062</v>
      </c>
      <c r="C3854" s="292" t="s">
        <v>213</v>
      </c>
      <c r="E3854" s="292" t="s">
        <v>214</v>
      </c>
      <c r="F3854" s="405">
        <v>39465</v>
      </c>
      <c r="G3854" s="292" t="s">
        <v>213</v>
      </c>
    </row>
    <row r="3855" spans="1:7">
      <c r="A3855" s="292" t="s">
        <v>49</v>
      </c>
      <c r="B3855" s="405">
        <v>44439</v>
      </c>
      <c r="C3855" s="292" t="s">
        <v>213</v>
      </c>
      <c r="E3855" s="292" t="s">
        <v>214</v>
      </c>
      <c r="F3855" s="405">
        <v>39466</v>
      </c>
      <c r="G3855" s="292" t="s">
        <v>213</v>
      </c>
    </row>
    <row r="3856" spans="1:7">
      <c r="A3856" s="292" t="s">
        <v>49</v>
      </c>
      <c r="B3856" s="405">
        <v>44676</v>
      </c>
      <c r="C3856" s="292" t="s">
        <v>213</v>
      </c>
      <c r="E3856" s="292" t="s">
        <v>214</v>
      </c>
      <c r="F3856" s="405">
        <v>39475</v>
      </c>
      <c r="G3856" s="292" t="s">
        <v>213</v>
      </c>
    </row>
    <row r="3857" spans="1:7">
      <c r="A3857" s="292" t="s">
        <v>49</v>
      </c>
      <c r="B3857" s="405">
        <v>37748</v>
      </c>
      <c r="C3857" s="292" t="s">
        <v>213</v>
      </c>
      <c r="E3857" s="292" t="s">
        <v>214</v>
      </c>
      <c r="F3857" s="405">
        <v>39477</v>
      </c>
      <c r="G3857" s="292" t="s">
        <v>213</v>
      </c>
    </row>
    <row r="3858" spans="1:7">
      <c r="A3858" s="292" t="s">
        <v>49</v>
      </c>
      <c r="B3858" s="405">
        <v>38063</v>
      </c>
      <c r="C3858" s="292" t="s">
        <v>213</v>
      </c>
      <c r="E3858" s="292" t="s">
        <v>214</v>
      </c>
      <c r="F3858" s="405">
        <v>39520</v>
      </c>
      <c r="G3858" s="292" t="s">
        <v>213</v>
      </c>
    </row>
    <row r="3859" spans="1:7">
      <c r="A3859" s="292" t="s">
        <v>49</v>
      </c>
      <c r="B3859" s="405">
        <v>38651</v>
      </c>
      <c r="C3859" s="292" t="s">
        <v>213</v>
      </c>
      <c r="E3859" s="292" t="s">
        <v>214</v>
      </c>
      <c r="F3859" s="405">
        <v>39521</v>
      </c>
      <c r="G3859" s="292" t="s">
        <v>213</v>
      </c>
    </row>
    <row r="3860" spans="1:7">
      <c r="A3860" s="292" t="s">
        <v>49</v>
      </c>
      <c r="B3860" s="405">
        <v>39046</v>
      </c>
      <c r="C3860" s="292" t="s">
        <v>213</v>
      </c>
      <c r="E3860" s="292" t="s">
        <v>214</v>
      </c>
      <c r="F3860" s="405">
        <v>39553</v>
      </c>
      <c r="G3860" s="292" t="s">
        <v>213</v>
      </c>
    </row>
    <row r="3861" spans="1:7">
      <c r="A3861" s="292" t="s">
        <v>49</v>
      </c>
      <c r="B3861" s="405">
        <v>39630</v>
      </c>
      <c r="C3861" s="292" t="s">
        <v>213</v>
      </c>
      <c r="E3861" s="292" t="s">
        <v>214</v>
      </c>
      <c r="F3861" s="405">
        <v>39556</v>
      </c>
      <c r="G3861" s="292" t="s">
        <v>213</v>
      </c>
    </row>
    <row r="3862" spans="1:7">
      <c r="A3862" s="292" t="s">
        <v>49</v>
      </c>
      <c r="B3862" s="405">
        <v>40353</v>
      </c>
      <c r="C3862" s="292" t="s">
        <v>213</v>
      </c>
      <c r="E3862" s="292" t="s">
        <v>214</v>
      </c>
      <c r="F3862" s="405">
        <v>39558</v>
      </c>
      <c r="G3862" s="292" t="s">
        <v>213</v>
      </c>
    </row>
    <row r="3863" spans="1:7">
      <c r="A3863" s="292" t="s">
        <v>49</v>
      </c>
      <c r="B3863" s="405">
        <v>41102</v>
      </c>
      <c r="C3863" s="292" t="s">
        <v>213</v>
      </c>
      <c r="E3863" s="292" t="s">
        <v>214</v>
      </c>
      <c r="F3863" s="405">
        <v>39561</v>
      </c>
      <c r="G3863" s="292" t="s">
        <v>213</v>
      </c>
    </row>
    <row r="3864" spans="1:7">
      <c r="A3864" s="292" t="s">
        <v>49</v>
      </c>
      <c r="B3864" s="405">
        <v>42025</v>
      </c>
      <c r="C3864" s="292" t="s">
        <v>213</v>
      </c>
      <c r="E3864" s="292" t="s">
        <v>214</v>
      </c>
      <c r="F3864" s="405">
        <v>39563</v>
      </c>
      <c r="G3864" s="292" t="s">
        <v>213</v>
      </c>
    </row>
    <row r="3865" spans="1:7">
      <c r="A3865" s="292" t="s">
        <v>49</v>
      </c>
      <c r="B3865" s="405">
        <v>42452</v>
      </c>
      <c r="C3865" s="292" t="s">
        <v>213</v>
      </c>
      <c r="E3865" s="292" t="s">
        <v>214</v>
      </c>
      <c r="F3865" s="405">
        <v>39571</v>
      </c>
      <c r="G3865" s="292" t="s">
        <v>213</v>
      </c>
    </row>
    <row r="3866" spans="1:7">
      <c r="A3866" s="292" t="s">
        <v>49</v>
      </c>
      <c r="B3866" s="405">
        <v>43111</v>
      </c>
      <c r="C3866" s="292" t="s">
        <v>213</v>
      </c>
      <c r="E3866" s="292" t="s">
        <v>214</v>
      </c>
      <c r="F3866" s="405">
        <v>39601</v>
      </c>
      <c r="G3866" s="292" t="s">
        <v>213</v>
      </c>
    </row>
    <row r="3867" spans="1:7">
      <c r="A3867" s="292" t="s">
        <v>49</v>
      </c>
      <c r="B3867" s="405">
        <v>43447</v>
      </c>
      <c r="C3867" s="292" t="s">
        <v>213</v>
      </c>
      <c r="E3867" s="292" t="s">
        <v>214</v>
      </c>
      <c r="F3867" s="405">
        <v>39602</v>
      </c>
      <c r="G3867" s="292" t="s">
        <v>213</v>
      </c>
    </row>
    <row r="3868" spans="1:7">
      <c r="A3868" s="292" t="s">
        <v>49</v>
      </c>
      <c r="B3868" s="405">
        <v>43786</v>
      </c>
      <c r="C3868" s="292" t="s">
        <v>213</v>
      </c>
      <c r="E3868" s="292" t="s">
        <v>214</v>
      </c>
      <c r="F3868" s="405">
        <v>39603</v>
      </c>
      <c r="G3868" s="292" t="s">
        <v>213</v>
      </c>
    </row>
    <row r="3869" spans="1:7">
      <c r="A3869" s="292" t="s">
        <v>49</v>
      </c>
      <c r="B3869" s="405">
        <v>44064</v>
      </c>
      <c r="C3869" s="292" t="s">
        <v>213</v>
      </c>
      <c r="E3869" s="292" t="s">
        <v>214</v>
      </c>
      <c r="F3869" s="405">
        <v>39630</v>
      </c>
      <c r="G3869" s="292" t="s">
        <v>213</v>
      </c>
    </row>
    <row r="3870" spans="1:7">
      <c r="A3870" s="292" t="s">
        <v>49</v>
      </c>
      <c r="B3870" s="405">
        <v>44443</v>
      </c>
      <c r="C3870" s="292" t="s">
        <v>213</v>
      </c>
      <c r="E3870" s="292" t="s">
        <v>214</v>
      </c>
      <c r="F3870" s="405">
        <v>39648</v>
      </c>
      <c r="G3870" s="292" t="s">
        <v>213</v>
      </c>
    </row>
    <row r="3871" spans="1:7">
      <c r="A3871" s="292" t="s">
        <v>49</v>
      </c>
      <c r="B3871" s="405">
        <v>44677</v>
      </c>
      <c r="C3871" s="292" t="s">
        <v>213</v>
      </c>
      <c r="E3871" s="292" t="s">
        <v>214</v>
      </c>
      <c r="F3871" s="405">
        <v>39649</v>
      </c>
      <c r="G3871" s="292" t="s">
        <v>213</v>
      </c>
    </row>
    <row r="3872" spans="1:7">
      <c r="A3872" s="292" t="s">
        <v>49</v>
      </c>
      <c r="B3872" s="405">
        <v>37757</v>
      </c>
      <c r="C3872" s="292" t="s">
        <v>213</v>
      </c>
      <c r="E3872" s="292" t="s">
        <v>214</v>
      </c>
      <c r="F3872" s="405">
        <v>39666</v>
      </c>
      <c r="G3872" s="292" t="s">
        <v>213</v>
      </c>
    </row>
    <row r="3873" spans="1:7">
      <c r="A3873" s="292" t="s">
        <v>49</v>
      </c>
      <c r="B3873" s="405">
        <v>38071</v>
      </c>
      <c r="C3873" s="292" t="s">
        <v>213</v>
      </c>
      <c r="E3873" s="292" t="s">
        <v>214</v>
      </c>
      <c r="F3873" s="405">
        <v>39701</v>
      </c>
      <c r="G3873" s="292" t="s">
        <v>213</v>
      </c>
    </row>
    <row r="3874" spans="1:7">
      <c r="A3874" s="292" t="s">
        <v>49</v>
      </c>
      <c r="B3874" s="405">
        <v>38652</v>
      </c>
      <c r="C3874" s="292" t="s">
        <v>213</v>
      </c>
      <c r="E3874" s="292" t="s">
        <v>214</v>
      </c>
      <c r="F3874" s="405">
        <v>39702</v>
      </c>
      <c r="G3874" s="292" t="s">
        <v>213</v>
      </c>
    </row>
    <row r="3875" spans="1:7">
      <c r="A3875" s="292" t="s">
        <v>49</v>
      </c>
      <c r="B3875" s="405">
        <v>39073</v>
      </c>
      <c r="C3875" s="292" t="s">
        <v>213</v>
      </c>
      <c r="E3875" s="292" t="s">
        <v>214</v>
      </c>
      <c r="F3875" s="405">
        <v>39736</v>
      </c>
      <c r="G3875" s="292" t="s">
        <v>213</v>
      </c>
    </row>
    <row r="3876" spans="1:7">
      <c r="A3876" s="292" t="s">
        <v>49</v>
      </c>
      <c r="B3876" s="405">
        <v>39648</v>
      </c>
      <c r="C3876" s="292" t="s">
        <v>213</v>
      </c>
      <c r="E3876" s="292" t="s">
        <v>214</v>
      </c>
      <c r="F3876" s="405">
        <v>39759</v>
      </c>
      <c r="G3876" s="292" t="s">
        <v>213</v>
      </c>
    </row>
    <row r="3877" spans="1:7">
      <c r="A3877" s="292" t="s">
        <v>49</v>
      </c>
      <c r="B3877" s="405">
        <v>40357</v>
      </c>
      <c r="C3877" s="292" t="s">
        <v>213</v>
      </c>
      <c r="E3877" s="292" t="s">
        <v>214</v>
      </c>
      <c r="F3877" s="405">
        <v>39766</v>
      </c>
      <c r="G3877" s="292" t="s">
        <v>213</v>
      </c>
    </row>
    <row r="3878" spans="1:7">
      <c r="A3878" s="292" t="s">
        <v>49</v>
      </c>
      <c r="B3878" s="405">
        <v>41128</v>
      </c>
      <c r="C3878" s="292" t="s">
        <v>213</v>
      </c>
      <c r="E3878" s="292" t="s">
        <v>214</v>
      </c>
      <c r="F3878" s="405">
        <v>39773</v>
      </c>
      <c r="G3878" s="292" t="s">
        <v>213</v>
      </c>
    </row>
    <row r="3879" spans="1:7">
      <c r="A3879" s="292" t="s">
        <v>49</v>
      </c>
      <c r="B3879" s="405">
        <v>42027</v>
      </c>
      <c r="C3879" s="292" t="s">
        <v>213</v>
      </c>
      <c r="E3879" s="292" t="s">
        <v>214</v>
      </c>
      <c r="F3879" s="405">
        <v>39818</v>
      </c>
      <c r="G3879" s="292" t="s">
        <v>213</v>
      </c>
    </row>
    <row r="3880" spans="1:7">
      <c r="A3880" s="292" t="s">
        <v>49</v>
      </c>
      <c r="B3880" s="405">
        <v>42457</v>
      </c>
      <c r="C3880" s="292" t="s">
        <v>213</v>
      </c>
      <c r="E3880" s="292" t="s">
        <v>214</v>
      </c>
      <c r="F3880" s="405">
        <v>39819</v>
      </c>
      <c r="G3880" s="292" t="s">
        <v>213</v>
      </c>
    </row>
    <row r="3881" spans="1:7">
      <c r="A3881" s="292" t="s">
        <v>49</v>
      </c>
      <c r="B3881" s="405">
        <v>43112</v>
      </c>
      <c r="C3881" s="292" t="s">
        <v>213</v>
      </c>
      <c r="E3881" s="292" t="s">
        <v>214</v>
      </c>
      <c r="F3881" s="405">
        <v>39828</v>
      </c>
      <c r="G3881" s="292" t="s">
        <v>213</v>
      </c>
    </row>
    <row r="3882" spans="1:7">
      <c r="A3882" s="292" t="s">
        <v>49</v>
      </c>
      <c r="B3882" s="405">
        <v>43449</v>
      </c>
      <c r="C3882" s="292" t="s">
        <v>213</v>
      </c>
      <c r="E3882" s="292" t="s">
        <v>214</v>
      </c>
      <c r="F3882" s="405">
        <v>39852</v>
      </c>
      <c r="G3882" s="292" t="s">
        <v>213</v>
      </c>
    </row>
    <row r="3883" spans="1:7">
      <c r="A3883" s="292" t="s">
        <v>49</v>
      </c>
      <c r="B3883" s="405">
        <v>43803</v>
      </c>
      <c r="C3883" s="292" t="s">
        <v>213</v>
      </c>
      <c r="E3883" s="292" t="s">
        <v>214</v>
      </c>
      <c r="F3883" s="405">
        <v>39885</v>
      </c>
      <c r="G3883" s="292" t="s">
        <v>213</v>
      </c>
    </row>
    <row r="3884" spans="1:7">
      <c r="A3884" s="292" t="s">
        <v>49</v>
      </c>
      <c r="B3884" s="405">
        <v>44065</v>
      </c>
      <c r="C3884" s="292" t="s">
        <v>213</v>
      </c>
      <c r="E3884" s="292" t="s">
        <v>214</v>
      </c>
      <c r="F3884" s="405">
        <v>40004</v>
      </c>
      <c r="G3884" s="292" t="s">
        <v>213</v>
      </c>
    </row>
    <row r="3885" spans="1:7">
      <c r="A3885" s="292" t="s">
        <v>49</v>
      </c>
      <c r="B3885" s="405">
        <v>44444</v>
      </c>
      <c r="C3885" s="292" t="s">
        <v>213</v>
      </c>
      <c r="E3885" s="292" t="s">
        <v>214</v>
      </c>
      <c r="F3885" s="405">
        <v>40010</v>
      </c>
      <c r="G3885" s="292" t="s">
        <v>213</v>
      </c>
    </row>
    <row r="3886" spans="1:7">
      <c r="A3886" s="292" t="s">
        <v>49</v>
      </c>
      <c r="B3886" s="405">
        <v>44678</v>
      </c>
      <c r="C3886" s="292" t="s">
        <v>213</v>
      </c>
      <c r="E3886" s="292" t="s">
        <v>214</v>
      </c>
      <c r="F3886" s="405">
        <v>40012</v>
      </c>
      <c r="G3886" s="292" t="s">
        <v>213</v>
      </c>
    </row>
    <row r="3887" spans="1:7">
      <c r="A3887" s="292" t="s">
        <v>49</v>
      </c>
      <c r="B3887" s="405">
        <v>37760</v>
      </c>
      <c r="C3887" s="292" t="s">
        <v>213</v>
      </c>
      <c r="E3887" s="292" t="s">
        <v>214</v>
      </c>
      <c r="F3887" s="405">
        <v>40013</v>
      </c>
      <c r="G3887" s="292" t="s">
        <v>213</v>
      </c>
    </row>
    <row r="3888" spans="1:7">
      <c r="A3888" s="292" t="s">
        <v>49</v>
      </c>
      <c r="B3888" s="405">
        <v>38127</v>
      </c>
      <c r="C3888" s="292" t="s">
        <v>213</v>
      </c>
      <c r="E3888" s="292" t="s">
        <v>214</v>
      </c>
      <c r="F3888" s="405">
        <v>40014</v>
      </c>
      <c r="G3888" s="292" t="s">
        <v>213</v>
      </c>
    </row>
    <row r="3889" spans="1:7">
      <c r="A3889" s="292" t="s">
        <v>49</v>
      </c>
      <c r="B3889" s="405">
        <v>38655</v>
      </c>
      <c r="C3889" s="292" t="s">
        <v>213</v>
      </c>
      <c r="E3889" s="292" t="s">
        <v>214</v>
      </c>
      <c r="F3889" s="405">
        <v>40022</v>
      </c>
      <c r="G3889" s="292" t="s">
        <v>213</v>
      </c>
    </row>
    <row r="3890" spans="1:7">
      <c r="A3890" s="292" t="s">
        <v>49</v>
      </c>
      <c r="B3890" s="405">
        <v>39074</v>
      </c>
      <c r="C3890" s="292" t="s">
        <v>213</v>
      </c>
      <c r="E3890" s="292" t="s">
        <v>214</v>
      </c>
      <c r="F3890" s="405">
        <v>40023</v>
      </c>
      <c r="G3890" s="292" t="s">
        <v>213</v>
      </c>
    </row>
    <row r="3891" spans="1:7">
      <c r="A3891" s="292" t="s">
        <v>49</v>
      </c>
      <c r="B3891" s="405">
        <v>39649</v>
      </c>
      <c r="C3891" s="292" t="s">
        <v>213</v>
      </c>
      <c r="E3891" s="292" t="s">
        <v>214</v>
      </c>
      <c r="F3891" s="405">
        <v>40026</v>
      </c>
      <c r="G3891" s="292" t="s">
        <v>213</v>
      </c>
    </row>
    <row r="3892" spans="1:7">
      <c r="A3892" s="292" t="s">
        <v>49</v>
      </c>
      <c r="B3892" s="405">
        <v>40361</v>
      </c>
      <c r="C3892" s="292" t="s">
        <v>213</v>
      </c>
      <c r="E3892" s="292" t="s">
        <v>214</v>
      </c>
      <c r="F3892" s="405">
        <v>40031</v>
      </c>
      <c r="G3892" s="292" t="s">
        <v>213</v>
      </c>
    </row>
    <row r="3893" spans="1:7">
      <c r="A3893" s="292" t="s">
        <v>49</v>
      </c>
      <c r="B3893" s="405">
        <v>41129</v>
      </c>
      <c r="C3893" s="292" t="s">
        <v>213</v>
      </c>
      <c r="E3893" s="292" t="s">
        <v>214</v>
      </c>
      <c r="F3893" s="405">
        <v>40033</v>
      </c>
      <c r="G3893" s="292" t="s">
        <v>213</v>
      </c>
    </row>
    <row r="3894" spans="1:7">
      <c r="A3894" s="292" t="s">
        <v>49</v>
      </c>
      <c r="B3894" s="405">
        <v>42029</v>
      </c>
      <c r="C3894" s="292" t="s">
        <v>213</v>
      </c>
      <c r="E3894" s="292" t="s">
        <v>214</v>
      </c>
      <c r="F3894" s="405">
        <v>40061</v>
      </c>
      <c r="G3894" s="292" t="s">
        <v>213</v>
      </c>
    </row>
    <row r="3895" spans="1:7">
      <c r="A3895" s="292" t="s">
        <v>49</v>
      </c>
      <c r="B3895" s="405">
        <v>42463</v>
      </c>
      <c r="C3895" s="292" t="s">
        <v>213</v>
      </c>
      <c r="E3895" s="292" t="s">
        <v>214</v>
      </c>
      <c r="F3895" s="405">
        <v>40063</v>
      </c>
      <c r="G3895" s="292" t="s">
        <v>213</v>
      </c>
    </row>
    <row r="3896" spans="1:7">
      <c r="A3896" s="292" t="s">
        <v>49</v>
      </c>
      <c r="B3896" s="405">
        <v>43119</v>
      </c>
      <c r="C3896" s="292" t="s">
        <v>213</v>
      </c>
      <c r="E3896" s="292" t="s">
        <v>214</v>
      </c>
      <c r="F3896" s="405">
        <v>40065</v>
      </c>
      <c r="G3896" s="292" t="s">
        <v>213</v>
      </c>
    </row>
    <row r="3897" spans="1:7">
      <c r="A3897" s="292" t="s">
        <v>49</v>
      </c>
      <c r="B3897" s="405">
        <v>43450</v>
      </c>
      <c r="C3897" s="292" t="s">
        <v>213</v>
      </c>
      <c r="E3897" s="292" t="s">
        <v>214</v>
      </c>
      <c r="F3897" s="405">
        <v>40108</v>
      </c>
      <c r="G3897" s="292" t="s">
        <v>213</v>
      </c>
    </row>
    <row r="3898" spans="1:7">
      <c r="A3898" s="292" t="s">
        <v>49</v>
      </c>
      <c r="B3898" s="405">
        <v>43804</v>
      </c>
      <c r="C3898" s="292" t="s">
        <v>213</v>
      </c>
      <c r="E3898" s="292" t="s">
        <v>214</v>
      </c>
      <c r="F3898" s="405">
        <v>40117</v>
      </c>
      <c r="G3898" s="292" t="s">
        <v>213</v>
      </c>
    </row>
    <row r="3899" spans="1:7">
      <c r="A3899" s="292" t="s">
        <v>49</v>
      </c>
      <c r="B3899" s="405">
        <v>44068</v>
      </c>
      <c r="C3899" s="292" t="s">
        <v>213</v>
      </c>
      <c r="E3899" s="292" t="s">
        <v>214</v>
      </c>
      <c r="F3899" s="405">
        <v>40121</v>
      </c>
      <c r="G3899" s="292" t="s">
        <v>213</v>
      </c>
    </row>
    <row r="3900" spans="1:7">
      <c r="A3900" s="292" t="s">
        <v>49</v>
      </c>
      <c r="B3900" s="405">
        <v>44445</v>
      </c>
      <c r="C3900" s="292" t="s">
        <v>213</v>
      </c>
      <c r="E3900" s="292" t="s">
        <v>214</v>
      </c>
      <c r="F3900" s="405">
        <v>40165</v>
      </c>
      <c r="G3900" s="292" t="s">
        <v>213</v>
      </c>
    </row>
    <row r="3901" spans="1:7">
      <c r="A3901" s="292" t="s">
        <v>49</v>
      </c>
      <c r="B3901" s="405">
        <v>44681</v>
      </c>
      <c r="C3901" s="292" t="s">
        <v>213</v>
      </c>
      <c r="E3901" s="292" t="s">
        <v>214</v>
      </c>
      <c r="F3901" s="405">
        <v>40310</v>
      </c>
      <c r="G3901" s="292" t="s">
        <v>213</v>
      </c>
    </row>
    <row r="3902" spans="1:7">
      <c r="A3902" s="292" t="s">
        <v>49</v>
      </c>
      <c r="B3902" s="405">
        <v>37763</v>
      </c>
      <c r="C3902" s="292" t="s">
        <v>213</v>
      </c>
      <c r="E3902" s="292" t="s">
        <v>214</v>
      </c>
      <c r="F3902" s="405">
        <v>40317</v>
      </c>
      <c r="G3902" s="292" t="s">
        <v>213</v>
      </c>
    </row>
    <row r="3903" spans="1:7">
      <c r="A3903" s="292" t="s">
        <v>49</v>
      </c>
      <c r="B3903" s="405">
        <v>38167</v>
      </c>
      <c r="C3903" s="292" t="s">
        <v>213</v>
      </c>
      <c r="E3903" s="292" t="s">
        <v>214</v>
      </c>
      <c r="F3903" s="405">
        <v>40320</v>
      </c>
      <c r="G3903" s="292" t="s">
        <v>213</v>
      </c>
    </row>
    <row r="3904" spans="1:7">
      <c r="A3904" s="292" t="s">
        <v>49</v>
      </c>
      <c r="B3904" s="405">
        <v>38664</v>
      </c>
      <c r="C3904" s="292" t="s">
        <v>213</v>
      </c>
      <c r="E3904" s="292" t="s">
        <v>214</v>
      </c>
      <c r="F3904" s="405">
        <v>40339</v>
      </c>
      <c r="G3904" s="292" t="s">
        <v>213</v>
      </c>
    </row>
    <row r="3905" spans="1:7">
      <c r="A3905" s="292" t="s">
        <v>49</v>
      </c>
      <c r="B3905" s="405">
        <v>39080</v>
      </c>
      <c r="C3905" s="292" t="s">
        <v>213</v>
      </c>
      <c r="E3905" s="292" t="s">
        <v>214</v>
      </c>
      <c r="F3905" s="405">
        <v>40342</v>
      </c>
      <c r="G3905" s="292" t="s">
        <v>213</v>
      </c>
    </row>
    <row r="3906" spans="1:7">
      <c r="A3906" s="292" t="s">
        <v>49</v>
      </c>
      <c r="B3906" s="405">
        <v>39666</v>
      </c>
      <c r="C3906" s="292" t="s">
        <v>213</v>
      </c>
      <c r="E3906" s="292" t="s">
        <v>214</v>
      </c>
      <c r="F3906" s="405">
        <v>40347</v>
      </c>
      <c r="G3906" s="292" t="s">
        <v>213</v>
      </c>
    </row>
    <row r="3907" spans="1:7">
      <c r="A3907" s="292" t="s">
        <v>49</v>
      </c>
      <c r="B3907" s="405">
        <v>40362</v>
      </c>
      <c r="C3907" s="292" t="s">
        <v>213</v>
      </c>
      <c r="E3907" s="292" t="s">
        <v>214</v>
      </c>
      <c r="F3907" s="405">
        <v>40348</v>
      </c>
      <c r="G3907" s="292" t="s">
        <v>213</v>
      </c>
    </row>
    <row r="3908" spans="1:7">
      <c r="A3908" s="292" t="s">
        <v>49</v>
      </c>
      <c r="B3908" s="405">
        <v>41142</v>
      </c>
      <c r="C3908" s="292" t="s">
        <v>213</v>
      </c>
      <c r="E3908" s="292" t="s">
        <v>214</v>
      </c>
      <c r="F3908" s="405">
        <v>40351</v>
      </c>
      <c r="G3908" s="292" t="s">
        <v>213</v>
      </c>
    </row>
    <row r="3909" spans="1:7">
      <c r="A3909" s="292" t="s">
        <v>49</v>
      </c>
      <c r="B3909" s="405">
        <v>42044</v>
      </c>
      <c r="C3909" s="292" t="s">
        <v>213</v>
      </c>
      <c r="E3909" s="292" t="s">
        <v>214</v>
      </c>
      <c r="F3909" s="405">
        <v>40353</v>
      </c>
      <c r="G3909" s="292" t="s">
        <v>213</v>
      </c>
    </row>
    <row r="3910" spans="1:7">
      <c r="A3910" s="292" t="s">
        <v>49</v>
      </c>
      <c r="B3910" s="405">
        <v>42501</v>
      </c>
      <c r="C3910" s="292" t="s">
        <v>213</v>
      </c>
      <c r="E3910" s="292" t="s">
        <v>214</v>
      </c>
      <c r="F3910" s="405">
        <v>40357</v>
      </c>
      <c r="G3910" s="292" t="s">
        <v>213</v>
      </c>
    </row>
    <row r="3911" spans="1:7">
      <c r="A3911" s="292" t="s">
        <v>49</v>
      </c>
      <c r="B3911" s="405">
        <v>43126</v>
      </c>
      <c r="C3911" s="292" t="s">
        <v>213</v>
      </c>
      <c r="E3911" s="292" t="s">
        <v>214</v>
      </c>
      <c r="F3911" s="405">
        <v>40361</v>
      </c>
      <c r="G3911" s="292" t="s">
        <v>213</v>
      </c>
    </row>
    <row r="3912" spans="1:7">
      <c r="A3912" s="292" t="s">
        <v>49</v>
      </c>
      <c r="B3912" s="405">
        <v>43452</v>
      </c>
      <c r="C3912" s="292" t="s">
        <v>213</v>
      </c>
      <c r="E3912" s="292" t="s">
        <v>214</v>
      </c>
      <c r="F3912" s="405">
        <v>40362</v>
      </c>
      <c r="G3912" s="292" t="s">
        <v>213</v>
      </c>
    </row>
    <row r="3913" spans="1:7">
      <c r="A3913" s="292" t="s">
        <v>49</v>
      </c>
      <c r="B3913" s="405">
        <v>43812</v>
      </c>
      <c r="C3913" s="292" t="s">
        <v>213</v>
      </c>
      <c r="E3913" s="292" t="s">
        <v>214</v>
      </c>
      <c r="F3913" s="405">
        <v>40390</v>
      </c>
      <c r="G3913" s="292" t="s">
        <v>213</v>
      </c>
    </row>
    <row r="3914" spans="1:7">
      <c r="A3914" s="292" t="s">
        <v>49</v>
      </c>
      <c r="B3914" s="405">
        <v>44074</v>
      </c>
      <c r="C3914" s="292" t="s">
        <v>213</v>
      </c>
      <c r="E3914" s="292" t="s">
        <v>214</v>
      </c>
      <c r="F3914" s="405">
        <v>40403</v>
      </c>
      <c r="G3914" s="292" t="s">
        <v>213</v>
      </c>
    </row>
    <row r="3915" spans="1:7">
      <c r="A3915" s="292" t="s">
        <v>49</v>
      </c>
      <c r="B3915" s="405">
        <v>44454</v>
      </c>
      <c r="C3915" s="292" t="s">
        <v>213</v>
      </c>
      <c r="E3915" s="292" t="s">
        <v>214</v>
      </c>
      <c r="F3915" s="405">
        <v>40404</v>
      </c>
      <c r="G3915" s="292" t="s">
        <v>213</v>
      </c>
    </row>
    <row r="3916" spans="1:7">
      <c r="A3916" s="292" t="s">
        <v>49</v>
      </c>
      <c r="B3916" s="405">
        <v>44682</v>
      </c>
      <c r="C3916" s="292" t="s">
        <v>213</v>
      </c>
      <c r="E3916" s="292" t="s">
        <v>214</v>
      </c>
      <c r="F3916" s="405">
        <v>40448</v>
      </c>
      <c r="G3916" s="292" t="s">
        <v>213</v>
      </c>
    </row>
    <row r="3917" spans="1:7">
      <c r="A3917" s="292" t="s">
        <v>49</v>
      </c>
      <c r="B3917" s="405">
        <v>37766</v>
      </c>
      <c r="C3917" s="292" t="s">
        <v>213</v>
      </c>
      <c r="E3917" s="292" t="s">
        <v>214</v>
      </c>
      <c r="F3917" s="405">
        <v>40473</v>
      </c>
      <c r="G3917" s="292" t="s">
        <v>213</v>
      </c>
    </row>
    <row r="3918" spans="1:7">
      <c r="A3918" s="292" t="s">
        <v>49</v>
      </c>
      <c r="B3918" s="405">
        <v>38225</v>
      </c>
      <c r="C3918" s="292" t="s">
        <v>213</v>
      </c>
      <c r="E3918" s="292" t="s">
        <v>214</v>
      </c>
      <c r="F3918" s="405">
        <v>40484</v>
      </c>
      <c r="G3918" s="292" t="s">
        <v>213</v>
      </c>
    </row>
    <row r="3919" spans="1:7">
      <c r="A3919" s="292" t="s">
        <v>49</v>
      </c>
      <c r="B3919" s="405">
        <v>38668</v>
      </c>
      <c r="C3919" s="292" t="s">
        <v>213</v>
      </c>
      <c r="E3919" s="292" t="s">
        <v>214</v>
      </c>
      <c r="F3919" s="405">
        <v>40492</v>
      </c>
      <c r="G3919" s="292" t="s">
        <v>213</v>
      </c>
    </row>
    <row r="3920" spans="1:7">
      <c r="A3920" s="292" t="s">
        <v>49</v>
      </c>
      <c r="B3920" s="405">
        <v>39109</v>
      </c>
      <c r="C3920" s="292" t="s">
        <v>213</v>
      </c>
      <c r="E3920" s="292" t="s">
        <v>214</v>
      </c>
      <c r="F3920" s="405">
        <v>40601</v>
      </c>
      <c r="G3920" s="292" t="s">
        <v>213</v>
      </c>
    </row>
    <row r="3921" spans="1:7">
      <c r="A3921" s="292" t="s">
        <v>49</v>
      </c>
      <c r="B3921" s="405">
        <v>39701</v>
      </c>
      <c r="C3921" s="292" t="s">
        <v>213</v>
      </c>
      <c r="E3921" s="292" t="s">
        <v>214</v>
      </c>
      <c r="F3921" s="405">
        <v>40602</v>
      </c>
      <c r="G3921" s="292" t="s">
        <v>213</v>
      </c>
    </row>
    <row r="3922" spans="1:7">
      <c r="A3922" s="292" t="s">
        <v>49</v>
      </c>
      <c r="B3922" s="405">
        <v>40390</v>
      </c>
      <c r="C3922" s="292" t="s">
        <v>213</v>
      </c>
      <c r="E3922" s="292" t="s">
        <v>214</v>
      </c>
      <c r="F3922" s="405">
        <v>40621</v>
      </c>
      <c r="G3922" s="292" t="s">
        <v>213</v>
      </c>
    </row>
    <row r="3923" spans="1:7">
      <c r="A3923" s="292" t="s">
        <v>49</v>
      </c>
      <c r="B3923" s="405">
        <v>41143</v>
      </c>
      <c r="C3923" s="292" t="s">
        <v>213</v>
      </c>
      <c r="E3923" s="292" t="s">
        <v>214</v>
      </c>
      <c r="F3923" s="405">
        <v>40737</v>
      </c>
      <c r="G3923" s="292" t="s">
        <v>213</v>
      </c>
    </row>
    <row r="3924" spans="1:7">
      <c r="A3924" s="292" t="s">
        <v>49</v>
      </c>
      <c r="B3924" s="405">
        <v>42051</v>
      </c>
      <c r="C3924" s="292" t="s">
        <v>213</v>
      </c>
      <c r="E3924" s="292" t="s">
        <v>214</v>
      </c>
      <c r="F3924" s="405">
        <v>40740</v>
      </c>
      <c r="G3924" s="292" t="s">
        <v>213</v>
      </c>
    </row>
    <row r="3925" spans="1:7">
      <c r="A3925" s="292" t="s">
        <v>49</v>
      </c>
      <c r="B3925" s="405">
        <v>42503</v>
      </c>
      <c r="C3925" s="292" t="s">
        <v>213</v>
      </c>
      <c r="E3925" s="292" t="s">
        <v>214</v>
      </c>
      <c r="F3925" s="405">
        <v>40744</v>
      </c>
      <c r="G3925" s="292" t="s">
        <v>213</v>
      </c>
    </row>
    <row r="3926" spans="1:7">
      <c r="A3926" s="292" t="s">
        <v>49</v>
      </c>
      <c r="B3926" s="405">
        <v>43127</v>
      </c>
      <c r="C3926" s="292" t="s">
        <v>213</v>
      </c>
      <c r="E3926" s="292" t="s">
        <v>214</v>
      </c>
      <c r="F3926" s="405">
        <v>40801</v>
      </c>
      <c r="G3926" s="292" t="s">
        <v>213</v>
      </c>
    </row>
    <row r="3927" spans="1:7">
      <c r="A3927" s="292" t="s">
        <v>49</v>
      </c>
      <c r="B3927" s="405">
        <v>43468</v>
      </c>
      <c r="C3927" s="292" t="s">
        <v>213</v>
      </c>
      <c r="E3927" s="292" t="s">
        <v>214</v>
      </c>
      <c r="F3927" s="405">
        <v>40818</v>
      </c>
      <c r="G3927" s="292" t="s">
        <v>213</v>
      </c>
    </row>
    <row r="3928" spans="1:7">
      <c r="A3928" s="292" t="s">
        <v>49</v>
      </c>
      <c r="B3928" s="405">
        <v>43822</v>
      </c>
      <c r="C3928" s="292" t="s">
        <v>213</v>
      </c>
      <c r="E3928" s="292" t="s">
        <v>214</v>
      </c>
      <c r="F3928" s="405">
        <v>40827</v>
      </c>
      <c r="G3928" s="292" t="s">
        <v>213</v>
      </c>
    </row>
    <row r="3929" spans="1:7">
      <c r="A3929" s="292" t="s">
        <v>49</v>
      </c>
      <c r="B3929" s="405">
        <v>44080</v>
      </c>
      <c r="C3929" s="292" t="s">
        <v>213</v>
      </c>
      <c r="E3929" s="292" t="s">
        <v>214</v>
      </c>
      <c r="F3929" s="405">
        <v>40830</v>
      </c>
      <c r="G3929" s="292" t="s">
        <v>213</v>
      </c>
    </row>
    <row r="3930" spans="1:7">
      <c r="A3930" s="292" t="s">
        <v>49</v>
      </c>
      <c r="B3930" s="405">
        <v>44455</v>
      </c>
      <c r="C3930" s="292" t="s">
        <v>213</v>
      </c>
      <c r="E3930" s="292" t="s">
        <v>214</v>
      </c>
      <c r="F3930" s="405">
        <v>40831</v>
      </c>
      <c r="G3930" s="292" t="s">
        <v>213</v>
      </c>
    </row>
    <row r="3931" spans="1:7">
      <c r="A3931" s="292" t="s">
        <v>49</v>
      </c>
      <c r="B3931" s="405">
        <v>44683</v>
      </c>
      <c r="C3931" s="292" t="s">
        <v>213</v>
      </c>
      <c r="E3931" s="292" t="s">
        <v>214</v>
      </c>
      <c r="F3931" s="405">
        <v>40845</v>
      </c>
      <c r="G3931" s="292" t="s">
        <v>213</v>
      </c>
    </row>
    <row r="3932" spans="1:7">
      <c r="A3932" s="292" t="s">
        <v>49</v>
      </c>
      <c r="B3932" s="405">
        <v>37771</v>
      </c>
      <c r="C3932" s="292" t="s">
        <v>213</v>
      </c>
      <c r="E3932" s="292" t="s">
        <v>214</v>
      </c>
      <c r="F3932" s="405">
        <v>40847</v>
      </c>
      <c r="G3932" s="292" t="s">
        <v>213</v>
      </c>
    </row>
    <row r="3933" spans="1:7">
      <c r="A3933" s="292" t="s">
        <v>49</v>
      </c>
      <c r="B3933" s="405">
        <v>38235</v>
      </c>
      <c r="C3933" s="292" t="s">
        <v>213</v>
      </c>
      <c r="E3933" s="292" t="s">
        <v>214</v>
      </c>
      <c r="F3933" s="405">
        <v>40849</v>
      </c>
      <c r="G3933" s="292" t="s">
        <v>213</v>
      </c>
    </row>
    <row r="3934" spans="1:7">
      <c r="A3934" s="292" t="s">
        <v>49</v>
      </c>
      <c r="B3934" s="405">
        <v>38680</v>
      </c>
      <c r="C3934" s="292" t="s">
        <v>213</v>
      </c>
      <c r="E3934" s="292" t="s">
        <v>214</v>
      </c>
      <c r="F3934" s="405">
        <v>40854</v>
      </c>
      <c r="G3934" s="292" t="s">
        <v>213</v>
      </c>
    </row>
    <row r="3935" spans="1:7">
      <c r="A3935" s="292" t="s">
        <v>49</v>
      </c>
      <c r="B3935" s="405">
        <v>39148</v>
      </c>
      <c r="C3935" s="292" t="s">
        <v>213</v>
      </c>
      <c r="E3935" s="292" t="s">
        <v>214</v>
      </c>
      <c r="F3935" s="405">
        <v>40906</v>
      </c>
      <c r="G3935" s="292" t="s">
        <v>213</v>
      </c>
    </row>
    <row r="3936" spans="1:7">
      <c r="A3936" s="292" t="s">
        <v>49</v>
      </c>
      <c r="B3936" s="405">
        <v>39702</v>
      </c>
      <c r="C3936" s="292" t="s">
        <v>213</v>
      </c>
      <c r="E3936" s="292" t="s">
        <v>214</v>
      </c>
      <c r="F3936" s="405">
        <v>40930</v>
      </c>
      <c r="G3936" s="292" t="s">
        <v>213</v>
      </c>
    </row>
    <row r="3937" spans="1:7">
      <c r="A3937" s="292" t="s">
        <v>49</v>
      </c>
      <c r="B3937" s="405">
        <v>40403</v>
      </c>
      <c r="C3937" s="292" t="s">
        <v>213</v>
      </c>
      <c r="E3937" s="292" t="s">
        <v>214</v>
      </c>
      <c r="F3937" s="405">
        <v>40944</v>
      </c>
      <c r="G3937" s="292" t="s">
        <v>213</v>
      </c>
    </row>
    <row r="3938" spans="1:7">
      <c r="A3938" s="292" t="s">
        <v>49</v>
      </c>
      <c r="B3938" s="405">
        <v>41146</v>
      </c>
      <c r="C3938" s="292" t="s">
        <v>213</v>
      </c>
      <c r="E3938" s="292" t="s">
        <v>214</v>
      </c>
      <c r="F3938" s="405">
        <v>40955</v>
      </c>
      <c r="G3938" s="292" t="s">
        <v>213</v>
      </c>
    </row>
    <row r="3939" spans="1:7">
      <c r="A3939" s="292" t="s">
        <v>49</v>
      </c>
      <c r="B3939" s="405">
        <v>42060</v>
      </c>
      <c r="C3939" s="292" t="s">
        <v>213</v>
      </c>
      <c r="E3939" s="292" t="s">
        <v>214</v>
      </c>
      <c r="F3939" s="405">
        <v>40965</v>
      </c>
      <c r="G3939" s="292" t="s">
        <v>213</v>
      </c>
    </row>
    <row r="3940" spans="1:7">
      <c r="A3940" s="292" t="s">
        <v>49</v>
      </c>
      <c r="B3940" s="405">
        <v>42718</v>
      </c>
      <c r="C3940" s="292" t="s">
        <v>213</v>
      </c>
      <c r="E3940" s="292" t="s">
        <v>214</v>
      </c>
      <c r="F3940" s="405">
        <v>41001</v>
      </c>
      <c r="G3940" s="292" t="s">
        <v>213</v>
      </c>
    </row>
    <row r="3941" spans="1:7">
      <c r="A3941" s="292" t="s">
        <v>49</v>
      </c>
      <c r="B3941" s="405">
        <v>43140</v>
      </c>
      <c r="C3941" s="292" t="s">
        <v>213</v>
      </c>
      <c r="E3941" s="292" t="s">
        <v>214</v>
      </c>
      <c r="F3941" s="405">
        <v>41030</v>
      </c>
      <c r="G3941" s="292" t="s">
        <v>213</v>
      </c>
    </row>
    <row r="3942" spans="1:7">
      <c r="A3942" s="292" t="s">
        <v>49</v>
      </c>
      <c r="B3942" s="405">
        <v>43469</v>
      </c>
      <c r="C3942" s="292" t="s">
        <v>213</v>
      </c>
      <c r="E3942" s="292" t="s">
        <v>214</v>
      </c>
      <c r="F3942" s="405">
        <v>41031</v>
      </c>
      <c r="G3942" s="292" t="s">
        <v>213</v>
      </c>
    </row>
    <row r="3943" spans="1:7">
      <c r="A3943" s="292" t="s">
        <v>49</v>
      </c>
      <c r="B3943" s="405">
        <v>43830</v>
      </c>
      <c r="C3943" s="292" t="s">
        <v>213</v>
      </c>
      <c r="E3943" s="292" t="s">
        <v>214</v>
      </c>
      <c r="F3943" s="405">
        <v>41035</v>
      </c>
      <c r="G3943" s="292" t="s">
        <v>213</v>
      </c>
    </row>
    <row r="3944" spans="1:7">
      <c r="A3944" s="292" t="s">
        <v>49</v>
      </c>
      <c r="B3944" s="405">
        <v>44084</v>
      </c>
      <c r="C3944" s="292" t="s">
        <v>213</v>
      </c>
      <c r="E3944" s="292" t="s">
        <v>214</v>
      </c>
      <c r="F3944" s="405">
        <v>41056</v>
      </c>
      <c r="G3944" s="292" t="s">
        <v>213</v>
      </c>
    </row>
    <row r="3945" spans="1:7">
      <c r="A3945" s="292" t="s">
        <v>49</v>
      </c>
      <c r="B3945" s="405">
        <v>44470</v>
      </c>
      <c r="C3945" s="292" t="s">
        <v>213</v>
      </c>
      <c r="E3945" s="292" t="s">
        <v>214</v>
      </c>
      <c r="F3945" s="405">
        <v>41059</v>
      </c>
      <c r="G3945" s="292" t="s">
        <v>213</v>
      </c>
    </row>
    <row r="3946" spans="1:7">
      <c r="A3946" s="292" t="s">
        <v>49</v>
      </c>
      <c r="B3946" s="405">
        <v>44688</v>
      </c>
      <c r="C3946" s="292" t="s">
        <v>213</v>
      </c>
      <c r="E3946" s="292" t="s">
        <v>214</v>
      </c>
      <c r="F3946" s="405">
        <v>41080</v>
      </c>
      <c r="G3946" s="292" t="s">
        <v>213</v>
      </c>
    </row>
    <row r="3947" spans="1:7">
      <c r="A3947" s="292" t="s">
        <v>49</v>
      </c>
      <c r="B3947" s="405">
        <v>37772</v>
      </c>
      <c r="C3947" s="292" t="s">
        <v>213</v>
      </c>
      <c r="E3947" s="292" t="s">
        <v>214</v>
      </c>
      <c r="F3947" s="405">
        <v>41092</v>
      </c>
      <c r="G3947" s="292" t="s">
        <v>213</v>
      </c>
    </row>
    <row r="3948" spans="1:7">
      <c r="A3948" s="292" t="s">
        <v>49</v>
      </c>
      <c r="B3948" s="405">
        <v>38237</v>
      </c>
      <c r="C3948" s="292" t="s">
        <v>213</v>
      </c>
      <c r="E3948" s="292" t="s">
        <v>214</v>
      </c>
      <c r="F3948" s="405">
        <v>41095</v>
      </c>
      <c r="G3948" s="292" t="s">
        <v>213</v>
      </c>
    </row>
    <row r="3949" spans="1:7">
      <c r="A3949" s="292" t="s">
        <v>49</v>
      </c>
      <c r="B3949" s="405">
        <v>38701</v>
      </c>
      <c r="C3949" s="292" t="s">
        <v>213</v>
      </c>
      <c r="E3949" s="292" t="s">
        <v>214</v>
      </c>
      <c r="F3949" s="405">
        <v>41096</v>
      </c>
      <c r="G3949" s="292" t="s">
        <v>213</v>
      </c>
    </row>
    <row r="3950" spans="1:7">
      <c r="A3950" s="292" t="s">
        <v>49</v>
      </c>
      <c r="B3950" s="405">
        <v>39167</v>
      </c>
      <c r="C3950" s="292" t="s">
        <v>213</v>
      </c>
      <c r="E3950" s="292" t="s">
        <v>214</v>
      </c>
      <c r="F3950" s="405">
        <v>41128</v>
      </c>
      <c r="G3950" s="292" t="s">
        <v>213</v>
      </c>
    </row>
    <row r="3951" spans="1:7">
      <c r="A3951" s="292" t="s">
        <v>49</v>
      </c>
      <c r="B3951" s="405">
        <v>39736</v>
      </c>
      <c r="C3951" s="292" t="s">
        <v>213</v>
      </c>
      <c r="E3951" s="292" t="s">
        <v>214</v>
      </c>
      <c r="F3951" s="405">
        <v>41129</v>
      </c>
      <c r="G3951" s="292" t="s">
        <v>213</v>
      </c>
    </row>
    <row r="3952" spans="1:7">
      <c r="A3952" s="292" t="s">
        <v>49</v>
      </c>
      <c r="B3952" s="405">
        <v>40404</v>
      </c>
      <c r="C3952" s="292" t="s">
        <v>213</v>
      </c>
      <c r="E3952" s="292" t="s">
        <v>214</v>
      </c>
      <c r="F3952" s="405">
        <v>41142</v>
      </c>
      <c r="G3952" s="292" t="s">
        <v>213</v>
      </c>
    </row>
    <row r="3953" spans="1:7">
      <c r="A3953" s="292" t="s">
        <v>49</v>
      </c>
      <c r="B3953" s="405">
        <v>41160</v>
      </c>
      <c r="C3953" s="292" t="s">
        <v>213</v>
      </c>
      <c r="E3953" s="292" t="s">
        <v>214</v>
      </c>
      <c r="F3953" s="405">
        <v>41143</v>
      </c>
      <c r="G3953" s="292" t="s">
        <v>213</v>
      </c>
    </row>
    <row r="3954" spans="1:7">
      <c r="A3954" s="292" t="s">
        <v>49</v>
      </c>
      <c r="B3954" s="405">
        <v>42061</v>
      </c>
      <c r="C3954" s="292" t="s">
        <v>213</v>
      </c>
      <c r="E3954" s="292" t="s">
        <v>214</v>
      </c>
      <c r="F3954" s="405">
        <v>41146</v>
      </c>
      <c r="G3954" s="292" t="s">
        <v>213</v>
      </c>
    </row>
    <row r="3955" spans="1:7">
      <c r="A3955" s="292" t="s">
        <v>49</v>
      </c>
      <c r="B3955" s="405">
        <v>42719</v>
      </c>
      <c r="C3955" s="292" t="s">
        <v>213</v>
      </c>
      <c r="E3955" s="292" t="s">
        <v>214</v>
      </c>
      <c r="F3955" s="405">
        <v>41160</v>
      </c>
      <c r="G3955" s="292" t="s">
        <v>213</v>
      </c>
    </row>
    <row r="3956" spans="1:7">
      <c r="A3956" s="292" t="s">
        <v>49</v>
      </c>
      <c r="B3956" s="405">
        <v>43142</v>
      </c>
      <c r="C3956" s="292" t="s">
        <v>213</v>
      </c>
      <c r="E3956" s="292" t="s">
        <v>214</v>
      </c>
      <c r="F3956" s="405">
        <v>41168</v>
      </c>
      <c r="G3956" s="292" t="s">
        <v>213</v>
      </c>
    </row>
    <row r="3957" spans="1:7">
      <c r="A3957" s="292" t="s">
        <v>49</v>
      </c>
      <c r="B3957" s="405">
        <v>43504</v>
      </c>
      <c r="C3957" s="292" t="s">
        <v>213</v>
      </c>
      <c r="E3957" s="292" t="s">
        <v>214</v>
      </c>
      <c r="F3957" s="405">
        <v>41183</v>
      </c>
      <c r="G3957" s="292" t="s">
        <v>213</v>
      </c>
    </row>
    <row r="3958" spans="1:7">
      <c r="A3958" s="292" t="s">
        <v>49</v>
      </c>
      <c r="B3958" s="405">
        <v>43845</v>
      </c>
      <c r="C3958" s="292" t="s">
        <v>213</v>
      </c>
      <c r="E3958" s="292" t="s">
        <v>214</v>
      </c>
      <c r="F3958" s="405">
        <v>41216</v>
      </c>
      <c r="G3958" s="292" t="s">
        <v>213</v>
      </c>
    </row>
    <row r="3959" spans="1:7">
      <c r="A3959" s="292" t="s">
        <v>49</v>
      </c>
      <c r="B3959" s="405">
        <v>44086</v>
      </c>
      <c r="C3959" s="292" t="s">
        <v>213</v>
      </c>
      <c r="E3959" s="292" t="s">
        <v>214</v>
      </c>
      <c r="F3959" s="405">
        <v>41240</v>
      </c>
      <c r="G3959" s="292" t="s">
        <v>213</v>
      </c>
    </row>
    <row r="3960" spans="1:7">
      <c r="A3960" s="292" t="s">
        <v>49</v>
      </c>
      <c r="B3960" s="405">
        <v>44473</v>
      </c>
      <c r="C3960" s="292" t="s">
        <v>213</v>
      </c>
      <c r="E3960" s="292" t="s">
        <v>214</v>
      </c>
      <c r="F3960" s="405">
        <v>41268</v>
      </c>
      <c r="G3960" s="292" t="s">
        <v>213</v>
      </c>
    </row>
    <row r="3961" spans="1:7">
      <c r="A3961" s="292" t="s">
        <v>49</v>
      </c>
      <c r="B3961" s="405">
        <v>44689</v>
      </c>
      <c r="C3961" s="292" t="s">
        <v>213</v>
      </c>
      <c r="E3961" s="292" t="s">
        <v>214</v>
      </c>
      <c r="F3961" s="405">
        <v>41274</v>
      </c>
      <c r="G3961" s="292" t="s">
        <v>213</v>
      </c>
    </row>
    <row r="3962" spans="1:7">
      <c r="A3962" s="292" t="s">
        <v>49</v>
      </c>
      <c r="B3962" s="405">
        <v>37774</v>
      </c>
      <c r="C3962" s="292" t="s">
        <v>213</v>
      </c>
      <c r="E3962" s="292" t="s">
        <v>214</v>
      </c>
      <c r="F3962" s="405">
        <v>41365</v>
      </c>
      <c r="G3962" s="292" t="s">
        <v>213</v>
      </c>
    </row>
    <row r="3963" spans="1:7">
      <c r="A3963" s="292" t="s">
        <v>49</v>
      </c>
      <c r="B3963" s="405">
        <v>38238</v>
      </c>
      <c r="C3963" s="292" t="s">
        <v>213</v>
      </c>
      <c r="E3963" s="292" t="s">
        <v>214</v>
      </c>
      <c r="F3963" s="405">
        <v>41413</v>
      </c>
      <c r="G3963" s="292" t="s">
        <v>213</v>
      </c>
    </row>
    <row r="3964" spans="1:7">
      <c r="A3964" s="292" t="s">
        <v>49</v>
      </c>
      <c r="B3964" s="405">
        <v>38703</v>
      </c>
      <c r="C3964" s="292" t="s">
        <v>213</v>
      </c>
      <c r="E3964" s="292" t="s">
        <v>214</v>
      </c>
      <c r="F3964" s="405">
        <v>41501</v>
      </c>
      <c r="G3964" s="292" t="s">
        <v>213</v>
      </c>
    </row>
    <row r="3965" spans="1:7">
      <c r="A3965" s="292" t="s">
        <v>49</v>
      </c>
      <c r="B3965" s="405">
        <v>39170</v>
      </c>
      <c r="C3965" s="292" t="s">
        <v>213</v>
      </c>
      <c r="E3965" s="292" t="s">
        <v>214</v>
      </c>
      <c r="F3965" s="405">
        <v>41503</v>
      </c>
      <c r="G3965" s="292" t="s">
        <v>213</v>
      </c>
    </row>
    <row r="3966" spans="1:7">
      <c r="A3966" s="292" t="s">
        <v>49</v>
      </c>
      <c r="B3966" s="405">
        <v>39759</v>
      </c>
      <c r="C3966" s="292" t="s">
        <v>213</v>
      </c>
      <c r="E3966" s="292" t="s">
        <v>214</v>
      </c>
      <c r="F3966" s="405">
        <v>41517</v>
      </c>
      <c r="G3966" s="292" t="s">
        <v>213</v>
      </c>
    </row>
    <row r="3967" spans="1:7">
      <c r="A3967" s="292" t="s">
        <v>49</v>
      </c>
      <c r="B3967" s="405">
        <v>40448</v>
      </c>
      <c r="C3967" s="292" t="s">
        <v>213</v>
      </c>
      <c r="E3967" s="292" t="s">
        <v>214</v>
      </c>
      <c r="F3967" s="405">
        <v>41538</v>
      </c>
      <c r="G3967" s="292" t="s">
        <v>213</v>
      </c>
    </row>
    <row r="3968" spans="1:7">
      <c r="A3968" s="292" t="s">
        <v>49</v>
      </c>
      <c r="B3968" s="405">
        <v>41168</v>
      </c>
      <c r="C3968" s="292" t="s">
        <v>213</v>
      </c>
      <c r="E3968" s="292" t="s">
        <v>214</v>
      </c>
      <c r="F3968" s="405">
        <v>41542</v>
      </c>
      <c r="G3968" s="292" t="s">
        <v>213</v>
      </c>
    </row>
    <row r="3969" spans="1:7">
      <c r="A3969" s="292" t="s">
        <v>49</v>
      </c>
      <c r="B3969" s="405">
        <v>42066</v>
      </c>
      <c r="C3969" s="292" t="s">
        <v>213</v>
      </c>
      <c r="E3969" s="292" t="s">
        <v>214</v>
      </c>
      <c r="F3969" s="405">
        <v>41560</v>
      </c>
      <c r="G3969" s="292" t="s">
        <v>213</v>
      </c>
    </row>
    <row r="3970" spans="1:7">
      <c r="A3970" s="292" t="s">
        <v>49</v>
      </c>
      <c r="B3970" s="405">
        <v>42742</v>
      </c>
      <c r="C3970" s="292" t="s">
        <v>213</v>
      </c>
      <c r="E3970" s="292" t="s">
        <v>214</v>
      </c>
      <c r="F3970" s="405">
        <v>41561</v>
      </c>
      <c r="G3970" s="292" t="s">
        <v>213</v>
      </c>
    </row>
    <row r="3971" spans="1:7">
      <c r="A3971" s="292" t="s">
        <v>49</v>
      </c>
      <c r="B3971" s="405">
        <v>43144</v>
      </c>
      <c r="C3971" s="292" t="s">
        <v>213</v>
      </c>
      <c r="E3971" s="292" t="s">
        <v>214</v>
      </c>
      <c r="F3971" s="405">
        <v>41601</v>
      </c>
      <c r="G3971" s="292" t="s">
        <v>213</v>
      </c>
    </row>
    <row r="3972" spans="1:7">
      <c r="A3972" s="292" t="s">
        <v>49</v>
      </c>
      <c r="B3972" s="405">
        <v>43506</v>
      </c>
      <c r="C3972" s="292" t="s">
        <v>213</v>
      </c>
      <c r="E3972" s="292" t="s">
        <v>214</v>
      </c>
      <c r="F3972" s="405">
        <v>41605</v>
      </c>
      <c r="G3972" s="292" t="s">
        <v>213</v>
      </c>
    </row>
    <row r="3973" spans="1:7">
      <c r="A3973" s="292" t="s">
        <v>49</v>
      </c>
      <c r="B3973" s="405">
        <v>43906</v>
      </c>
      <c r="C3973" s="292" t="s">
        <v>213</v>
      </c>
      <c r="E3973" s="292" t="s">
        <v>214</v>
      </c>
      <c r="F3973" s="405">
        <v>41612</v>
      </c>
      <c r="G3973" s="292" t="s">
        <v>213</v>
      </c>
    </row>
    <row r="3974" spans="1:7">
      <c r="A3974" s="292" t="s">
        <v>49</v>
      </c>
      <c r="B3974" s="405">
        <v>44089</v>
      </c>
      <c r="C3974" s="292" t="s">
        <v>213</v>
      </c>
      <c r="E3974" s="292" t="s">
        <v>214</v>
      </c>
      <c r="F3974" s="405">
        <v>41621</v>
      </c>
      <c r="G3974" s="292" t="s">
        <v>213</v>
      </c>
    </row>
    <row r="3975" spans="1:7">
      <c r="A3975" s="292" t="s">
        <v>49</v>
      </c>
      <c r="B3975" s="405">
        <v>44490</v>
      </c>
      <c r="C3975" s="292" t="s">
        <v>213</v>
      </c>
      <c r="E3975" s="292" t="s">
        <v>214</v>
      </c>
      <c r="F3975" s="405">
        <v>41622</v>
      </c>
      <c r="G3975" s="292" t="s">
        <v>213</v>
      </c>
    </row>
    <row r="3976" spans="1:7">
      <c r="A3976" s="292" t="s">
        <v>49</v>
      </c>
      <c r="B3976" s="405">
        <v>44690</v>
      </c>
      <c r="C3976" s="292" t="s">
        <v>213</v>
      </c>
      <c r="E3976" s="292" t="s">
        <v>214</v>
      </c>
      <c r="F3976" s="405">
        <v>41635</v>
      </c>
      <c r="G3976" s="292" t="s">
        <v>213</v>
      </c>
    </row>
    <row r="3977" spans="1:7">
      <c r="A3977" s="292" t="s">
        <v>49</v>
      </c>
      <c r="B3977" s="405">
        <v>37777</v>
      </c>
      <c r="C3977" s="292" t="s">
        <v>213</v>
      </c>
      <c r="E3977" s="292" t="s">
        <v>214</v>
      </c>
      <c r="F3977" s="405">
        <v>41649</v>
      </c>
      <c r="G3977" s="292" t="s">
        <v>213</v>
      </c>
    </row>
    <row r="3978" spans="1:7">
      <c r="A3978" s="292" t="s">
        <v>49</v>
      </c>
      <c r="B3978" s="405">
        <v>38242</v>
      </c>
      <c r="C3978" s="292" t="s">
        <v>213</v>
      </c>
      <c r="E3978" s="292" t="s">
        <v>214</v>
      </c>
      <c r="F3978" s="405">
        <v>41650</v>
      </c>
      <c r="G3978" s="292" t="s">
        <v>213</v>
      </c>
    </row>
    <row r="3979" spans="1:7">
      <c r="A3979" s="292" t="s">
        <v>49</v>
      </c>
      <c r="B3979" s="405">
        <v>38722</v>
      </c>
      <c r="C3979" s="292" t="s">
        <v>213</v>
      </c>
      <c r="E3979" s="292" t="s">
        <v>214</v>
      </c>
      <c r="F3979" s="405">
        <v>41651</v>
      </c>
      <c r="G3979" s="292" t="s">
        <v>213</v>
      </c>
    </row>
    <row r="3980" spans="1:7">
      <c r="A3980" s="292" t="s">
        <v>49</v>
      </c>
      <c r="B3980" s="405">
        <v>39180</v>
      </c>
      <c r="C3980" s="292" t="s">
        <v>213</v>
      </c>
      <c r="E3980" s="292" t="s">
        <v>214</v>
      </c>
      <c r="F3980" s="405">
        <v>41653</v>
      </c>
      <c r="G3980" s="292" t="s">
        <v>213</v>
      </c>
    </row>
    <row r="3981" spans="1:7">
      <c r="A3981" s="292" t="s">
        <v>49</v>
      </c>
      <c r="B3981" s="405">
        <v>39766</v>
      </c>
      <c r="C3981" s="292" t="s">
        <v>213</v>
      </c>
      <c r="E3981" s="292" t="s">
        <v>214</v>
      </c>
      <c r="F3981" s="405">
        <v>41659</v>
      </c>
      <c r="G3981" s="292" t="s">
        <v>213</v>
      </c>
    </row>
    <row r="3982" spans="1:7">
      <c r="A3982" s="292" t="s">
        <v>49</v>
      </c>
      <c r="B3982" s="405">
        <v>40473</v>
      </c>
      <c r="C3982" s="292" t="s">
        <v>213</v>
      </c>
      <c r="E3982" s="292" t="s">
        <v>214</v>
      </c>
      <c r="F3982" s="405">
        <v>41666</v>
      </c>
      <c r="G3982" s="292" t="s">
        <v>213</v>
      </c>
    </row>
    <row r="3983" spans="1:7">
      <c r="A3983" s="292" t="s">
        <v>49</v>
      </c>
      <c r="B3983" s="405">
        <v>41183</v>
      </c>
      <c r="C3983" s="292" t="s">
        <v>213</v>
      </c>
      <c r="E3983" s="292" t="s">
        <v>214</v>
      </c>
      <c r="F3983" s="405">
        <v>41669</v>
      </c>
      <c r="G3983" s="292" t="s">
        <v>213</v>
      </c>
    </row>
    <row r="3984" spans="1:7">
      <c r="A3984" s="292" t="s">
        <v>49</v>
      </c>
      <c r="B3984" s="405">
        <v>42082</v>
      </c>
      <c r="C3984" s="292" t="s">
        <v>213</v>
      </c>
      <c r="E3984" s="292" t="s">
        <v>214</v>
      </c>
      <c r="F3984" s="405">
        <v>41701</v>
      </c>
      <c r="G3984" s="292" t="s">
        <v>213</v>
      </c>
    </row>
    <row r="3985" spans="1:7">
      <c r="A3985" s="292" t="s">
        <v>49</v>
      </c>
      <c r="B3985" s="405">
        <v>42755</v>
      </c>
      <c r="C3985" s="292" t="s">
        <v>213</v>
      </c>
      <c r="E3985" s="292" t="s">
        <v>214</v>
      </c>
      <c r="F3985" s="405">
        <v>41739</v>
      </c>
      <c r="G3985" s="292" t="s">
        <v>213</v>
      </c>
    </row>
    <row r="3986" spans="1:7">
      <c r="A3986" s="292" t="s">
        <v>49</v>
      </c>
      <c r="B3986" s="405">
        <v>43151</v>
      </c>
      <c r="C3986" s="292" t="s">
        <v>213</v>
      </c>
      <c r="E3986" s="292" t="s">
        <v>214</v>
      </c>
      <c r="F3986" s="405">
        <v>41778</v>
      </c>
      <c r="G3986" s="292" t="s">
        <v>213</v>
      </c>
    </row>
    <row r="3987" spans="1:7">
      <c r="A3987" s="292" t="s">
        <v>49</v>
      </c>
      <c r="B3987" s="405">
        <v>43510</v>
      </c>
      <c r="C3987" s="292" t="s">
        <v>213</v>
      </c>
      <c r="E3987" s="292" t="s">
        <v>214</v>
      </c>
      <c r="F3987" s="405">
        <v>41810</v>
      </c>
      <c r="G3987" s="292" t="s">
        <v>213</v>
      </c>
    </row>
    <row r="3988" spans="1:7">
      <c r="A3988" s="292" t="s">
        <v>49</v>
      </c>
      <c r="B3988" s="405">
        <v>43909</v>
      </c>
      <c r="C3988" s="292" t="s">
        <v>213</v>
      </c>
      <c r="E3988" s="292" t="s">
        <v>214</v>
      </c>
      <c r="F3988" s="405">
        <v>41844</v>
      </c>
      <c r="G3988" s="292" t="s">
        <v>213</v>
      </c>
    </row>
    <row r="3989" spans="1:7">
      <c r="A3989" s="292" t="s">
        <v>49</v>
      </c>
      <c r="B3989" s="405">
        <v>44090</v>
      </c>
      <c r="C3989" s="292" t="s">
        <v>213</v>
      </c>
      <c r="E3989" s="292" t="s">
        <v>214</v>
      </c>
      <c r="F3989" s="405">
        <v>42020</v>
      </c>
      <c r="G3989" s="292" t="s">
        <v>213</v>
      </c>
    </row>
    <row r="3990" spans="1:7">
      <c r="A3990" s="292" t="s">
        <v>49</v>
      </c>
      <c r="B3990" s="405">
        <v>44491</v>
      </c>
      <c r="C3990" s="292" t="s">
        <v>213</v>
      </c>
      <c r="E3990" s="292" t="s">
        <v>214</v>
      </c>
      <c r="F3990" s="405">
        <v>42025</v>
      </c>
      <c r="G3990" s="292" t="s">
        <v>213</v>
      </c>
    </row>
    <row r="3991" spans="1:7">
      <c r="A3991" s="292" t="s">
        <v>49</v>
      </c>
      <c r="B3991" s="405">
        <v>44693</v>
      </c>
      <c r="C3991" s="292" t="s">
        <v>213</v>
      </c>
      <c r="E3991" s="292" t="s">
        <v>214</v>
      </c>
      <c r="F3991" s="405">
        <v>42027</v>
      </c>
      <c r="G3991" s="292" t="s">
        <v>213</v>
      </c>
    </row>
    <row r="3992" spans="1:7">
      <c r="A3992" s="292" t="s">
        <v>49</v>
      </c>
      <c r="B3992" s="405">
        <v>37778</v>
      </c>
      <c r="C3992" s="292" t="s">
        <v>213</v>
      </c>
      <c r="E3992" s="292" t="s">
        <v>214</v>
      </c>
      <c r="F3992" s="405">
        <v>42029</v>
      </c>
      <c r="G3992" s="292" t="s">
        <v>213</v>
      </c>
    </row>
    <row r="3993" spans="1:7">
      <c r="A3993" s="292" t="s">
        <v>49</v>
      </c>
      <c r="B3993" s="405">
        <v>38254</v>
      </c>
      <c r="C3993" s="292" t="s">
        <v>213</v>
      </c>
      <c r="E3993" s="292" t="s">
        <v>214</v>
      </c>
      <c r="F3993" s="405">
        <v>42044</v>
      </c>
      <c r="G3993" s="292" t="s">
        <v>213</v>
      </c>
    </row>
    <row r="3994" spans="1:7">
      <c r="A3994" s="292" t="s">
        <v>49</v>
      </c>
      <c r="B3994" s="405">
        <v>38731</v>
      </c>
      <c r="C3994" s="292" t="s">
        <v>213</v>
      </c>
      <c r="E3994" s="292" t="s">
        <v>214</v>
      </c>
      <c r="F3994" s="405">
        <v>42051</v>
      </c>
      <c r="G3994" s="292" t="s">
        <v>213</v>
      </c>
    </row>
    <row r="3995" spans="1:7">
      <c r="A3995" s="292" t="s">
        <v>49</v>
      </c>
      <c r="B3995" s="405">
        <v>39181</v>
      </c>
      <c r="C3995" s="292" t="s">
        <v>213</v>
      </c>
      <c r="E3995" s="292" t="s">
        <v>214</v>
      </c>
      <c r="F3995" s="405">
        <v>42060</v>
      </c>
      <c r="G3995" s="292" t="s">
        <v>213</v>
      </c>
    </row>
    <row r="3996" spans="1:7">
      <c r="A3996" s="292" t="s">
        <v>49</v>
      </c>
      <c r="B3996" s="405">
        <v>39773</v>
      </c>
      <c r="C3996" s="292" t="s">
        <v>213</v>
      </c>
      <c r="E3996" s="292" t="s">
        <v>214</v>
      </c>
      <c r="F3996" s="405">
        <v>42061</v>
      </c>
      <c r="G3996" s="292" t="s">
        <v>213</v>
      </c>
    </row>
    <row r="3997" spans="1:7">
      <c r="A3997" s="292" t="s">
        <v>49</v>
      </c>
      <c r="B3997" s="405">
        <v>40484</v>
      </c>
      <c r="C3997" s="292" t="s">
        <v>213</v>
      </c>
      <c r="E3997" s="292" t="s">
        <v>214</v>
      </c>
      <c r="F3997" s="405">
        <v>42066</v>
      </c>
      <c r="G3997" s="292" t="s">
        <v>213</v>
      </c>
    </row>
    <row r="3998" spans="1:7">
      <c r="A3998" s="292" t="s">
        <v>49</v>
      </c>
      <c r="B3998" s="405">
        <v>41216</v>
      </c>
      <c r="C3998" s="292" t="s">
        <v>213</v>
      </c>
      <c r="E3998" s="292" t="s">
        <v>214</v>
      </c>
      <c r="F3998" s="405">
        <v>42082</v>
      </c>
      <c r="G3998" s="292" t="s">
        <v>213</v>
      </c>
    </row>
    <row r="3999" spans="1:7">
      <c r="A3999" s="292" t="s">
        <v>49</v>
      </c>
      <c r="B3999" s="405">
        <v>42086</v>
      </c>
      <c r="C3999" s="292" t="s">
        <v>213</v>
      </c>
      <c r="E3999" s="292" t="s">
        <v>214</v>
      </c>
      <c r="F3999" s="405">
        <v>42086</v>
      </c>
      <c r="G3999" s="292" t="s">
        <v>213</v>
      </c>
    </row>
    <row r="4000" spans="1:7">
      <c r="A4000" s="292" t="s">
        <v>49</v>
      </c>
      <c r="B4000" s="405">
        <v>42759</v>
      </c>
      <c r="C4000" s="292" t="s">
        <v>213</v>
      </c>
      <c r="E4000" s="292" t="s">
        <v>214</v>
      </c>
      <c r="F4000" s="405">
        <v>42122</v>
      </c>
      <c r="G4000" s="292" t="s">
        <v>213</v>
      </c>
    </row>
    <row r="4001" spans="1:7">
      <c r="A4001" s="292" t="s">
        <v>49</v>
      </c>
      <c r="B4001" s="405">
        <v>43154</v>
      </c>
      <c r="C4001" s="292" t="s">
        <v>213</v>
      </c>
      <c r="E4001" s="292" t="s">
        <v>214</v>
      </c>
      <c r="F4001" s="405">
        <v>42134</v>
      </c>
      <c r="G4001" s="292" t="s">
        <v>213</v>
      </c>
    </row>
    <row r="4002" spans="1:7">
      <c r="A4002" s="292" t="s">
        <v>49</v>
      </c>
      <c r="B4002" s="405">
        <v>43512</v>
      </c>
      <c r="C4002" s="292" t="s">
        <v>213</v>
      </c>
      <c r="E4002" s="292" t="s">
        <v>214</v>
      </c>
      <c r="F4002" s="405">
        <v>42135</v>
      </c>
      <c r="G4002" s="292" t="s">
        <v>213</v>
      </c>
    </row>
    <row r="4003" spans="1:7">
      <c r="A4003" s="292" t="s">
        <v>49</v>
      </c>
      <c r="B4003" s="405">
        <v>43912</v>
      </c>
      <c r="C4003" s="292" t="s">
        <v>213</v>
      </c>
      <c r="E4003" s="292" t="s">
        <v>214</v>
      </c>
      <c r="F4003" s="405">
        <v>42141</v>
      </c>
      <c r="G4003" s="292" t="s">
        <v>213</v>
      </c>
    </row>
    <row r="4004" spans="1:7">
      <c r="A4004" s="292" t="s">
        <v>49</v>
      </c>
      <c r="B4004" s="405">
        <v>44201</v>
      </c>
      <c r="C4004" s="292" t="s">
        <v>213</v>
      </c>
      <c r="E4004" s="292" t="s">
        <v>214</v>
      </c>
      <c r="F4004" s="405">
        <v>42142</v>
      </c>
      <c r="G4004" s="292" t="s">
        <v>213</v>
      </c>
    </row>
    <row r="4005" spans="1:7">
      <c r="A4005" s="292" t="s">
        <v>49</v>
      </c>
      <c r="B4005" s="405">
        <v>44606</v>
      </c>
      <c r="C4005" s="292" t="s">
        <v>213</v>
      </c>
      <c r="E4005" s="292" t="s">
        <v>214</v>
      </c>
      <c r="F4005" s="405">
        <v>42159</v>
      </c>
      <c r="G4005" s="292" t="s">
        <v>213</v>
      </c>
    </row>
    <row r="4006" spans="1:7">
      <c r="A4006" s="292" t="s">
        <v>49</v>
      </c>
      <c r="B4006" s="405">
        <v>44697</v>
      </c>
      <c r="C4006" s="292" t="s">
        <v>213</v>
      </c>
      <c r="E4006" s="292" t="s">
        <v>214</v>
      </c>
      <c r="F4006" s="405">
        <v>42163</v>
      </c>
      <c r="G4006" s="292" t="s">
        <v>213</v>
      </c>
    </row>
    <row r="4007" spans="1:7">
      <c r="A4007" s="292" t="s">
        <v>49</v>
      </c>
      <c r="B4007" s="405">
        <v>37803</v>
      </c>
      <c r="C4007" s="292" t="s">
        <v>213</v>
      </c>
      <c r="E4007" s="292" t="s">
        <v>214</v>
      </c>
      <c r="F4007" s="405">
        <v>42164</v>
      </c>
      <c r="G4007" s="292" t="s">
        <v>213</v>
      </c>
    </row>
    <row r="4008" spans="1:7">
      <c r="A4008" s="292" t="s">
        <v>49</v>
      </c>
      <c r="B4008" s="405">
        <v>38255</v>
      </c>
      <c r="C4008" s="292" t="s">
        <v>213</v>
      </c>
      <c r="E4008" s="292" t="s">
        <v>214</v>
      </c>
      <c r="F4008" s="405">
        <v>42171</v>
      </c>
      <c r="G4008" s="292" t="s">
        <v>213</v>
      </c>
    </row>
    <row r="4009" spans="1:7">
      <c r="A4009" s="292" t="s">
        <v>49</v>
      </c>
      <c r="B4009" s="405">
        <v>38732</v>
      </c>
      <c r="C4009" s="292" t="s">
        <v>213</v>
      </c>
      <c r="E4009" s="292" t="s">
        <v>214</v>
      </c>
      <c r="F4009" s="405">
        <v>42219</v>
      </c>
      <c r="G4009" s="292" t="s">
        <v>213</v>
      </c>
    </row>
    <row r="4010" spans="1:7">
      <c r="A4010" s="292" t="s">
        <v>49</v>
      </c>
      <c r="B4010" s="405">
        <v>39182</v>
      </c>
      <c r="C4010" s="292" t="s">
        <v>213</v>
      </c>
      <c r="E4010" s="292" t="s">
        <v>214</v>
      </c>
      <c r="F4010" s="405">
        <v>42234</v>
      </c>
      <c r="G4010" s="292" t="s">
        <v>213</v>
      </c>
    </row>
    <row r="4011" spans="1:7">
      <c r="A4011" s="292" t="s">
        <v>49</v>
      </c>
      <c r="B4011" s="405">
        <v>39818</v>
      </c>
      <c r="C4011" s="292" t="s">
        <v>213</v>
      </c>
      <c r="E4011" s="292" t="s">
        <v>214</v>
      </c>
      <c r="F4011" s="405">
        <v>42240</v>
      </c>
      <c r="G4011" s="292" t="s">
        <v>213</v>
      </c>
    </row>
    <row r="4012" spans="1:7">
      <c r="A4012" s="292" t="s">
        <v>49</v>
      </c>
      <c r="B4012" s="405">
        <v>40492</v>
      </c>
      <c r="C4012" s="292" t="s">
        <v>213</v>
      </c>
      <c r="E4012" s="292" t="s">
        <v>214</v>
      </c>
      <c r="F4012" s="405">
        <v>42241</v>
      </c>
      <c r="G4012" s="292" t="s">
        <v>213</v>
      </c>
    </row>
    <row r="4013" spans="1:7">
      <c r="A4013" s="292" t="s">
        <v>49</v>
      </c>
      <c r="B4013" s="405">
        <v>41240</v>
      </c>
      <c r="C4013" s="292" t="s">
        <v>213</v>
      </c>
      <c r="E4013" s="292" t="s">
        <v>214</v>
      </c>
      <c r="F4013" s="405">
        <v>42252</v>
      </c>
      <c r="G4013" s="292" t="s">
        <v>213</v>
      </c>
    </row>
    <row r="4014" spans="1:7">
      <c r="A4014" s="292" t="s">
        <v>49</v>
      </c>
      <c r="B4014" s="405">
        <v>42122</v>
      </c>
      <c r="C4014" s="292" t="s">
        <v>213</v>
      </c>
      <c r="E4014" s="292" t="s">
        <v>214</v>
      </c>
      <c r="F4014" s="405">
        <v>42262</v>
      </c>
      <c r="G4014" s="292" t="s">
        <v>213</v>
      </c>
    </row>
    <row r="4015" spans="1:7">
      <c r="A4015" s="292" t="s">
        <v>49</v>
      </c>
      <c r="B4015" s="405">
        <v>43001</v>
      </c>
      <c r="C4015" s="292" t="s">
        <v>213</v>
      </c>
      <c r="E4015" s="292" t="s">
        <v>214</v>
      </c>
      <c r="F4015" s="405">
        <v>42274</v>
      </c>
      <c r="G4015" s="292" t="s">
        <v>213</v>
      </c>
    </row>
    <row r="4016" spans="1:7">
      <c r="A4016" s="292" t="s">
        <v>49</v>
      </c>
      <c r="B4016" s="405">
        <v>43155</v>
      </c>
      <c r="C4016" s="292" t="s">
        <v>213</v>
      </c>
      <c r="E4016" s="292" t="s">
        <v>214</v>
      </c>
      <c r="F4016" s="405">
        <v>42276</v>
      </c>
      <c r="G4016" s="292" t="s">
        <v>213</v>
      </c>
    </row>
    <row r="4017" spans="1:7">
      <c r="A4017" s="292" t="s">
        <v>49</v>
      </c>
      <c r="B4017" s="405">
        <v>43515</v>
      </c>
      <c r="C4017" s="292" t="s">
        <v>213</v>
      </c>
      <c r="E4017" s="292" t="s">
        <v>214</v>
      </c>
      <c r="F4017" s="405">
        <v>42320</v>
      </c>
      <c r="G4017" s="292" t="s">
        <v>213</v>
      </c>
    </row>
    <row r="4018" spans="1:7">
      <c r="A4018" s="292" t="s">
        <v>49</v>
      </c>
      <c r="B4018" s="405">
        <v>43913</v>
      </c>
      <c r="C4018" s="292" t="s">
        <v>213</v>
      </c>
      <c r="E4018" s="292" t="s">
        <v>214</v>
      </c>
      <c r="F4018" s="405">
        <v>42322</v>
      </c>
      <c r="G4018" s="292" t="s">
        <v>213</v>
      </c>
    </row>
    <row r="4019" spans="1:7">
      <c r="A4019" s="292" t="s">
        <v>49</v>
      </c>
      <c r="B4019" s="405">
        <v>44217</v>
      </c>
      <c r="C4019" s="292" t="s">
        <v>213</v>
      </c>
      <c r="E4019" s="292" t="s">
        <v>214</v>
      </c>
      <c r="F4019" s="405">
        <v>42332</v>
      </c>
      <c r="G4019" s="292" t="s">
        <v>213</v>
      </c>
    </row>
    <row r="4020" spans="1:7">
      <c r="A4020" s="292" t="s">
        <v>49</v>
      </c>
      <c r="B4020" s="405">
        <v>44607</v>
      </c>
      <c r="C4020" s="292" t="s">
        <v>213</v>
      </c>
      <c r="E4020" s="292" t="s">
        <v>214</v>
      </c>
      <c r="F4020" s="405">
        <v>42347</v>
      </c>
      <c r="G4020" s="292" t="s">
        <v>213</v>
      </c>
    </row>
    <row r="4021" spans="1:7">
      <c r="A4021" s="292" t="s">
        <v>49</v>
      </c>
      <c r="B4021" s="405">
        <v>44721</v>
      </c>
      <c r="C4021" s="292" t="s">
        <v>213</v>
      </c>
      <c r="E4021" s="292" t="s">
        <v>214</v>
      </c>
      <c r="F4021" s="405">
        <v>42354</v>
      </c>
      <c r="G4021" s="292" t="s">
        <v>213</v>
      </c>
    </row>
    <row r="4022" spans="1:7">
      <c r="A4022" s="292" t="s">
        <v>49</v>
      </c>
      <c r="B4022" s="405">
        <v>37806</v>
      </c>
      <c r="C4022" s="292" t="s">
        <v>213</v>
      </c>
      <c r="E4022" s="292" t="s">
        <v>214</v>
      </c>
      <c r="F4022" s="405">
        <v>42367</v>
      </c>
      <c r="G4022" s="292" t="s">
        <v>213</v>
      </c>
    </row>
    <row r="4023" spans="1:7">
      <c r="A4023" s="292" t="s">
        <v>49</v>
      </c>
      <c r="B4023" s="405">
        <v>38261</v>
      </c>
      <c r="C4023" s="292" t="s">
        <v>213</v>
      </c>
      <c r="E4023" s="292" t="s">
        <v>214</v>
      </c>
      <c r="F4023" s="405">
        <v>42370</v>
      </c>
      <c r="G4023" s="292" t="s">
        <v>213</v>
      </c>
    </row>
    <row r="4024" spans="1:7">
      <c r="A4024" s="292" t="s">
        <v>49</v>
      </c>
      <c r="B4024" s="405">
        <v>38733</v>
      </c>
      <c r="C4024" s="292" t="s">
        <v>213</v>
      </c>
      <c r="E4024" s="292" t="s">
        <v>214</v>
      </c>
      <c r="F4024" s="405">
        <v>42374</v>
      </c>
      <c r="G4024" s="292" t="s">
        <v>213</v>
      </c>
    </row>
    <row r="4025" spans="1:7">
      <c r="A4025" s="292" t="s">
        <v>49</v>
      </c>
      <c r="B4025" s="405">
        <v>39212</v>
      </c>
      <c r="C4025" s="292" t="s">
        <v>213</v>
      </c>
      <c r="E4025" s="292" t="s">
        <v>214</v>
      </c>
      <c r="F4025" s="405">
        <v>42402</v>
      </c>
      <c r="G4025" s="292" t="s">
        <v>213</v>
      </c>
    </row>
    <row r="4026" spans="1:7">
      <c r="A4026" s="292" t="s">
        <v>49</v>
      </c>
      <c r="B4026" s="405">
        <v>39819</v>
      </c>
      <c r="C4026" s="292" t="s">
        <v>213</v>
      </c>
      <c r="E4026" s="292" t="s">
        <v>214</v>
      </c>
      <c r="F4026" s="405">
        <v>42413</v>
      </c>
      <c r="G4026" s="292" t="s">
        <v>213</v>
      </c>
    </row>
    <row r="4027" spans="1:7">
      <c r="A4027" s="292" t="s">
        <v>49</v>
      </c>
      <c r="B4027" s="405">
        <v>40601</v>
      </c>
      <c r="C4027" s="292" t="s">
        <v>213</v>
      </c>
      <c r="E4027" s="292" t="s">
        <v>214</v>
      </c>
      <c r="F4027" s="405">
        <v>42420</v>
      </c>
      <c r="G4027" s="292" t="s">
        <v>213</v>
      </c>
    </row>
    <row r="4028" spans="1:7">
      <c r="A4028" s="292" t="s">
        <v>49</v>
      </c>
      <c r="B4028" s="405">
        <v>41268</v>
      </c>
      <c r="C4028" s="292" t="s">
        <v>213</v>
      </c>
      <c r="E4028" s="292" t="s">
        <v>214</v>
      </c>
      <c r="F4028" s="405">
        <v>42431</v>
      </c>
      <c r="G4028" s="292" t="s">
        <v>213</v>
      </c>
    </row>
    <row r="4029" spans="1:7">
      <c r="A4029" s="292" t="s">
        <v>49</v>
      </c>
      <c r="B4029" s="405">
        <v>42134</v>
      </c>
      <c r="C4029" s="292" t="s">
        <v>213</v>
      </c>
      <c r="E4029" s="292" t="s">
        <v>214</v>
      </c>
      <c r="F4029" s="405">
        <v>42440</v>
      </c>
      <c r="G4029" s="292" t="s">
        <v>213</v>
      </c>
    </row>
    <row r="4030" spans="1:7">
      <c r="A4030" s="292" t="s">
        <v>49</v>
      </c>
      <c r="B4030" s="405">
        <v>43005</v>
      </c>
      <c r="C4030" s="292" t="s">
        <v>213</v>
      </c>
      <c r="E4030" s="292" t="s">
        <v>214</v>
      </c>
      <c r="F4030" s="405">
        <v>42445</v>
      </c>
      <c r="G4030" s="292" t="s">
        <v>213</v>
      </c>
    </row>
    <row r="4031" spans="1:7">
      <c r="A4031" s="292" t="s">
        <v>49</v>
      </c>
      <c r="B4031" s="405">
        <v>43157</v>
      </c>
      <c r="C4031" s="292" t="s">
        <v>213</v>
      </c>
      <c r="E4031" s="292" t="s">
        <v>214</v>
      </c>
      <c r="F4031" s="405">
        <v>42452</v>
      </c>
      <c r="G4031" s="292" t="s">
        <v>213</v>
      </c>
    </row>
    <row r="4032" spans="1:7">
      <c r="A4032" s="292" t="s">
        <v>49</v>
      </c>
      <c r="B4032" s="405">
        <v>43522</v>
      </c>
      <c r="C4032" s="292" t="s">
        <v>213</v>
      </c>
      <c r="E4032" s="292" t="s">
        <v>214</v>
      </c>
      <c r="F4032" s="405">
        <v>42457</v>
      </c>
      <c r="G4032" s="292" t="s">
        <v>213</v>
      </c>
    </row>
    <row r="4033" spans="1:7">
      <c r="A4033" s="292" t="s">
        <v>49</v>
      </c>
      <c r="B4033" s="405">
        <v>43916</v>
      </c>
      <c r="C4033" s="292" t="s">
        <v>213</v>
      </c>
      <c r="E4033" s="292" t="s">
        <v>214</v>
      </c>
      <c r="F4033" s="405">
        <v>42463</v>
      </c>
      <c r="G4033" s="292" t="s">
        <v>213</v>
      </c>
    </row>
    <row r="4034" spans="1:7">
      <c r="A4034" s="292" t="s">
        <v>49</v>
      </c>
      <c r="B4034" s="405">
        <v>44231</v>
      </c>
      <c r="C4034" s="292" t="s">
        <v>213</v>
      </c>
      <c r="E4034" s="292" t="s">
        <v>214</v>
      </c>
      <c r="F4034" s="405">
        <v>42501</v>
      </c>
      <c r="G4034" s="292" t="s">
        <v>213</v>
      </c>
    </row>
    <row r="4035" spans="1:7">
      <c r="A4035" s="292" t="s">
        <v>49</v>
      </c>
      <c r="B4035" s="405">
        <v>44608</v>
      </c>
      <c r="C4035" s="292" t="s">
        <v>213</v>
      </c>
      <c r="E4035" s="292" t="s">
        <v>214</v>
      </c>
      <c r="F4035" s="405">
        <v>42503</v>
      </c>
      <c r="G4035" s="292" t="s">
        <v>213</v>
      </c>
    </row>
    <row r="4036" spans="1:7">
      <c r="A4036" s="292" t="s">
        <v>49</v>
      </c>
      <c r="B4036" s="405">
        <v>44730</v>
      </c>
      <c r="C4036" s="292" t="s">
        <v>213</v>
      </c>
      <c r="E4036" s="292" t="s">
        <v>214</v>
      </c>
      <c r="F4036" s="405">
        <v>42718</v>
      </c>
      <c r="G4036" s="292" t="s">
        <v>213</v>
      </c>
    </row>
    <row r="4037" spans="1:7">
      <c r="A4037" s="292" t="s">
        <v>49</v>
      </c>
      <c r="B4037" s="405">
        <v>37813</v>
      </c>
      <c r="C4037" s="292" t="s">
        <v>213</v>
      </c>
      <c r="E4037" s="292" t="s">
        <v>214</v>
      </c>
      <c r="F4037" s="405">
        <v>42719</v>
      </c>
      <c r="G4037" s="292" t="s">
        <v>213</v>
      </c>
    </row>
    <row r="4038" spans="1:7">
      <c r="A4038" s="292" t="s">
        <v>49</v>
      </c>
      <c r="B4038" s="405">
        <v>38271</v>
      </c>
      <c r="C4038" s="292" t="s">
        <v>213</v>
      </c>
      <c r="E4038" s="292" t="s">
        <v>214</v>
      </c>
      <c r="F4038" s="405">
        <v>42742</v>
      </c>
      <c r="G4038" s="292" t="s">
        <v>213</v>
      </c>
    </row>
    <row r="4039" spans="1:7">
      <c r="A4039" s="292" t="s">
        <v>49</v>
      </c>
      <c r="B4039" s="405">
        <v>38739</v>
      </c>
      <c r="C4039" s="292" t="s">
        <v>213</v>
      </c>
      <c r="E4039" s="292" t="s">
        <v>214</v>
      </c>
      <c r="F4039" s="405">
        <v>42755</v>
      </c>
      <c r="G4039" s="292" t="s">
        <v>213</v>
      </c>
    </row>
    <row r="4040" spans="1:7">
      <c r="A4040" s="292" t="s">
        <v>49</v>
      </c>
      <c r="B4040" s="405">
        <v>39305</v>
      </c>
      <c r="C4040" s="292" t="s">
        <v>213</v>
      </c>
      <c r="E4040" s="292" t="s">
        <v>214</v>
      </c>
      <c r="F4040" s="405">
        <v>42759</v>
      </c>
      <c r="G4040" s="292" t="s">
        <v>213</v>
      </c>
    </row>
    <row r="4041" spans="1:7">
      <c r="A4041" s="292" t="s">
        <v>49</v>
      </c>
      <c r="B4041" s="405">
        <v>39828</v>
      </c>
      <c r="C4041" s="292" t="s">
        <v>213</v>
      </c>
      <c r="E4041" s="292" t="s">
        <v>214</v>
      </c>
      <c r="F4041" s="405">
        <v>43001</v>
      </c>
      <c r="G4041" s="292" t="s">
        <v>213</v>
      </c>
    </row>
    <row r="4042" spans="1:7">
      <c r="A4042" s="292" t="s">
        <v>49</v>
      </c>
      <c r="B4042" s="405">
        <v>40602</v>
      </c>
      <c r="C4042" s="292" t="s">
        <v>213</v>
      </c>
      <c r="E4042" s="292" t="s">
        <v>214</v>
      </c>
      <c r="F4042" s="405">
        <v>43005</v>
      </c>
      <c r="G4042" s="292" t="s">
        <v>213</v>
      </c>
    </row>
    <row r="4043" spans="1:7">
      <c r="A4043" s="292" t="s">
        <v>49</v>
      </c>
      <c r="B4043" s="405">
        <v>41274</v>
      </c>
      <c r="C4043" s="292" t="s">
        <v>213</v>
      </c>
      <c r="E4043" s="292" t="s">
        <v>214</v>
      </c>
      <c r="F4043" s="405">
        <v>43008</v>
      </c>
      <c r="G4043" s="292" t="s">
        <v>213</v>
      </c>
    </row>
    <row r="4044" spans="1:7">
      <c r="A4044" s="292" t="s">
        <v>49</v>
      </c>
      <c r="B4044" s="405">
        <v>42135</v>
      </c>
      <c r="C4044" s="292" t="s">
        <v>213</v>
      </c>
      <c r="E4044" s="292" t="s">
        <v>214</v>
      </c>
      <c r="F4044" s="405">
        <v>43010</v>
      </c>
      <c r="G4044" s="292" t="s">
        <v>213</v>
      </c>
    </row>
    <row r="4045" spans="1:7">
      <c r="A4045" s="292" t="s">
        <v>49</v>
      </c>
      <c r="B4045" s="405">
        <v>43008</v>
      </c>
      <c r="C4045" s="292" t="s">
        <v>213</v>
      </c>
      <c r="E4045" s="292" t="s">
        <v>214</v>
      </c>
      <c r="F4045" s="405">
        <v>43019</v>
      </c>
      <c r="G4045" s="292" t="s">
        <v>213</v>
      </c>
    </row>
    <row r="4046" spans="1:7">
      <c r="A4046" s="292" t="s">
        <v>49</v>
      </c>
      <c r="B4046" s="405">
        <v>43302</v>
      </c>
      <c r="C4046" s="292" t="s">
        <v>213</v>
      </c>
      <c r="E4046" s="292" t="s">
        <v>214</v>
      </c>
      <c r="F4046" s="405">
        <v>43021</v>
      </c>
      <c r="G4046" s="292" t="s">
        <v>213</v>
      </c>
    </row>
    <row r="4047" spans="1:7">
      <c r="A4047" s="292" t="s">
        <v>49</v>
      </c>
      <c r="B4047" s="405">
        <v>43523</v>
      </c>
      <c r="C4047" s="292" t="s">
        <v>213</v>
      </c>
      <c r="E4047" s="292" t="s">
        <v>214</v>
      </c>
      <c r="F4047" s="405">
        <v>43022</v>
      </c>
      <c r="G4047" s="292" t="s">
        <v>213</v>
      </c>
    </row>
    <row r="4048" spans="1:7">
      <c r="A4048" s="292" t="s">
        <v>49</v>
      </c>
      <c r="B4048" s="405">
        <v>43920</v>
      </c>
      <c r="C4048" s="292" t="s">
        <v>213</v>
      </c>
      <c r="E4048" s="292" t="s">
        <v>214</v>
      </c>
      <c r="F4048" s="405">
        <v>43023</v>
      </c>
      <c r="G4048" s="292" t="s">
        <v>213</v>
      </c>
    </row>
    <row r="4049" spans="1:7">
      <c r="A4049" s="292" t="s">
        <v>49</v>
      </c>
      <c r="B4049" s="405">
        <v>44234</v>
      </c>
      <c r="C4049" s="292" t="s">
        <v>213</v>
      </c>
      <c r="E4049" s="292" t="s">
        <v>214</v>
      </c>
      <c r="F4049" s="405">
        <v>43025</v>
      </c>
      <c r="G4049" s="292" t="s">
        <v>213</v>
      </c>
    </row>
    <row r="4050" spans="1:7">
      <c r="A4050" s="292" t="s">
        <v>49</v>
      </c>
      <c r="B4050" s="405">
        <v>44609</v>
      </c>
      <c r="C4050" s="292" t="s">
        <v>213</v>
      </c>
      <c r="E4050" s="292" t="s">
        <v>214</v>
      </c>
      <c r="F4050" s="405">
        <v>43029</v>
      </c>
      <c r="G4050" s="292" t="s">
        <v>213</v>
      </c>
    </row>
    <row r="4051" spans="1:7">
      <c r="A4051" s="292" t="s">
        <v>49</v>
      </c>
      <c r="B4051" s="405">
        <v>44801</v>
      </c>
      <c r="C4051" s="292" t="s">
        <v>213</v>
      </c>
      <c r="E4051" s="292" t="s">
        <v>214</v>
      </c>
      <c r="F4051" s="405">
        <v>43030</v>
      </c>
      <c r="G4051" s="292" t="s">
        <v>213</v>
      </c>
    </row>
    <row r="4052" spans="1:7">
      <c r="A4052" s="292" t="s">
        <v>49</v>
      </c>
      <c r="B4052" s="405">
        <v>37820</v>
      </c>
      <c r="C4052" s="292" t="s">
        <v>213</v>
      </c>
      <c r="E4052" s="292" t="s">
        <v>214</v>
      </c>
      <c r="F4052" s="405">
        <v>43031</v>
      </c>
      <c r="G4052" s="292" t="s">
        <v>213</v>
      </c>
    </row>
    <row r="4053" spans="1:7">
      <c r="A4053" s="292" t="s">
        <v>49</v>
      </c>
      <c r="B4053" s="405">
        <v>38281</v>
      </c>
      <c r="C4053" s="292" t="s">
        <v>213</v>
      </c>
      <c r="E4053" s="292" t="s">
        <v>214</v>
      </c>
      <c r="F4053" s="405">
        <v>43036</v>
      </c>
      <c r="G4053" s="292" t="s">
        <v>213</v>
      </c>
    </row>
    <row r="4054" spans="1:7">
      <c r="A4054" s="292" t="s">
        <v>49</v>
      </c>
      <c r="B4054" s="405">
        <v>38751</v>
      </c>
      <c r="C4054" s="292" t="s">
        <v>213</v>
      </c>
      <c r="E4054" s="292" t="s">
        <v>214</v>
      </c>
      <c r="F4054" s="405">
        <v>43040</v>
      </c>
      <c r="G4054" s="292" t="s">
        <v>213</v>
      </c>
    </row>
    <row r="4055" spans="1:7">
      <c r="A4055" s="292" t="s">
        <v>49</v>
      </c>
      <c r="B4055" s="405">
        <v>39320</v>
      </c>
      <c r="C4055" s="292" t="s">
        <v>213</v>
      </c>
      <c r="E4055" s="292" t="s">
        <v>214</v>
      </c>
      <c r="F4055" s="405">
        <v>43046</v>
      </c>
      <c r="G4055" s="292" t="s">
        <v>213</v>
      </c>
    </row>
    <row r="4056" spans="1:7">
      <c r="A4056" s="292" t="s">
        <v>49</v>
      </c>
      <c r="B4056" s="405">
        <v>39852</v>
      </c>
      <c r="C4056" s="292" t="s">
        <v>213</v>
      </c>
      <c r="E4056" s="292" t="s">
        <v>214</v>
      </c>
      <c r="F4056" s="405">
        <v>43047</v>
      </c>
      <c r="G4056" s="292" t="s">
        <v>213</v>
      </c>
    </row>
    <row r="4057" spans="1:7">
      <c r="A4057" s="292" t="s">
        <v>49</v>
      </c>
      <c r="B4057" s="405">
        <v>40621</v>
      </c>
      <c r="C4057" s="292" t="s">
        <v>213</v>
      </c>
      <c r="E4057" s="292" t="s">
        <v>214</v>
      </c>
      <c r="F4057" s="405">
        <v>43048</v>
      </c>
      <c r="G4057" s="292" t="s">
        <v>213</v>
      </c>
    </row>
    <row r="4058" spans="1:7">
      <c r="A4058" s="292" t="s">
        <v>49</v>
      </c>
      <c r="B4058" s="405">
        <v>41365</v>
      </c>
      <c r="C4058" s="292" t="s">
        <v>213</v>
      </c>
      <c r="E4058" s="292" t="s">
        <v>214</v>
      </c>
      <c r="F4058" s="405">
        <v>43050</v>
      </c>
      <c r="G4058" s="292" t="s">
        <v>213</v>
      </c>
    </row>
    <row r="4059" spans="1:7">
      <c r="A4059" s="292" t="s">
        <v>49</v>
      </c>
      <c r="B4059" s="405">
        <v>42141</v>
      </c>
      <c r="C4059" s="292" t="s">
        <v>213</v>
      </c>
      <c r="E4059" s="292" t="s">
        <v>214</v>
      </c>
      <c r="F4059" s="405">
        <v>43055</v>
      </c>
      <c r="G4059" s="292" t="s">
        <v>213</v>
      </c>
    </row>
    <row r="4060" spans="1:7">
      <c r="A4060" s="292" t="s">
        <v>49</v>
      </c>
      <c r="B4060" s="405">
        <v>43010</v>
      </c>
      <c r="C4060" s="292" t="s">
        <v>213</v>
      </c>
      <c r="E4060" s="292" t="s">
        <v>214</v>
      </c>
      <c r="F4060" s="405">
        <v>43056</v>
      </c>
      <c r="G4060" s="292" t="s">
        <v>213</v>
      </c>
    </row>
    <row r="4061" spans="1:7">
      <c r="A4061" s="292" t="s">
        <v>49</v>
      </c>
      <c r="B4061" s="405">
        <v>43311</v>
      </c>
      <c r="C4061" s="292" t="s">
        <v>213</v>
      </c>
      <c r="E4061" s="292" t="s">
        <v>214</v>
      </c>
      <c r="F4061" s="405">
        <v>43058</v>
      </c>
      <c r="G4061" s="292" t="s">
        <v>213</v>
      </c>
    </row>
    <row r="4062" spans="1:7">
      <c r="A4062" s="292" t="s">
        <v>49</v>
      </c>
      <c r="B4062" s="405">
        <v>43526</v>
      </c>
      <c r="C4062" s="292" t="s">
        <v>213</v>
      </c>
      <c r="E4062" s="292" t="s">
        <v>214</v>
      </c>
      <c r="F4062" s="405">
        <v>43067</v>
      </c>
      <c r="G4062" s="292" t="s">
        <v>213</v>
      </c>
    </row>
    <row r="4063" spans="1:7">
      <c r="A4063" s="292" t="s">
        <v>49</v>
      </c>
      <c r="B4063" s="405">
        <v>43926</v>
      </c>
      <c r="C4063" s="292" t="s">
        <v>213</v>
      </c>
      <c r="E4063" s="292" t="s">
        <v>214</v>
      </c>
      <c r="F4063" s="405">
        <v>43070</v>
      </c>
      <c r="G4063" s="292" t="s">
        <v>213</v>
      </c>
    </row>
    <row r="4064" spans="1:7">
      <c r="A4064" s="292" t="s">
        <v>49</v>
      </c>
      <c r="B4064" s="405">
        <v>44235</v>
      </c>
      <c r="C4064" s="292" t="s">
        <v>213</v>
      </c>
      <c r="E4064" s="292" t="s">
        <v>214</v>
      </c>
      <c r="F4064" s="405">
        <v>43074</v>
      </c>
      <c r="G4064" s="292" t="s">
        <v>213</v>
      </c>
    </row>
    <row r="4065" spans="1:7">
      <c r="A4065" s="292" t="s">
        <v>49</v>
      </c>
      <c r="B4065" s="405">
        <v>44610</v>
      </c>
      <c r="C4065" s="292" t="s">
        <v>213</v>
      </c>
      <c r="E4065" s="292" t="s">
        <v>214</v>
      </c>
      <c r="F4065" s="405">
        <v>43076</v>
      </c>
      <c r="G4065" s="292" t="s">
        <v>213</v>
      </c>
    </row>
    <row r="4066" spans="1:7">
      <c r="A4066" s="292" t="s">
        <v>49</v>
      </c>
      <c r="B4066" s="405">
        <v>44809</v>
      </c>
      <c r="C4066" s="292" t="s">
        <v>213</v>
      </c>
      <c r="E4066" s="292" t="s">
        <v>214</v>
      </c>
      <c r="F4066" s="405">
        <v>43077</v>
      </c>
      <c r="G4066" s="292" t="s">
        <v>213</v>
      </c>
    </row>
    <row r="4067" spans="1:7">
      <c r="A4067" s="292" t="s">
        <v>49</v>
      </c>
      <c r="B4067" s="405">
        <v>37821</v>
      </c>
      <c r="C4067" s="292" t="s">
        <v>213</v>
      </c>
      <c r="E4067" s="292" t="s">
        <v>214</v>
      </c>
      <c r="F4067" s="405">
        <v>43078</v>
      </c>
      <c r="G4067" s="292" t="s">
        <v>213</v>
      </c>
    </row>
    <row r="4068" spans="1:7">
      <c r="A4068" s="292" t="s">
        <v>49</v>
      </c>
      <c r="B4068" s="405">
        <v>38320</v>
      </c>
      <c r="C4068" s="292" t="s">
        <v>213</v>
      </c>
      <c r="E4068" s="292" t="s">
        <v>214</v>
      </c>
      <c r="F4068" s="405">
        <v>43101</v>
      </c>
      <c r="G4068" s="292" t="s">
        <v>213</v>
      </c>
    </row>
    <row r="4069" spans="1:7">
      <c r="A4069" s="292" t="s">
        <v>49</v>
      </c>
      <c r="B4069" s="405">
        <v>38756</v>
      </c>
      <c r="C4069" s="292" t="s">
        <v>213</v>
      </c>
      <c r="E4069" s="292" t="s">
        <v>214</v>
      </c>
      <c r="F4069" s="405">
        <v>43102</v>
      </c>
      <c r="G4069" s="292" t="s">
        <v>213</v>
      </c>
    </row>
    <row r="4070" spans="1:7">
      <c r="A4070" s="292" t="s">
        <v>49</v>
      </c>
      <c r="B4070" s="405">
        <v>39324</v>
      </c>
      <c r="C4070" s="292" t="s">
        <v>213</v>
      </c>
      <c r="E4070" s="292" t="s">
        <v>214</v>
      </c>
      <c r="F4070" s="405">
        <v>43103</v>
      </c>
      <c r="G4070" s="292" t="s">
        <v>213</v>
      </c>
    </row>
    <row r="4071" spans="1:7">
      <c r="A4071" s="292" t="s">
        <v>49</v>
      </c>
      <c r="B4071" s="405">
        <v>39885</v>
      </c>
      <c r="C4071" s="292" t="s">
        <v>213</v>
      </c>
      <c r="E4071" s="292" t="s">
        <v>214</v>
      </c>
      <c r="F4071" s="405">
        <v>43105</v>
      </c>
      <c r="G4071" s="292" t="s">
        <v>213</v>
      </c>
    </row>
    <row r="4072" spans="1:7">
      <c r="A4072" s="292" t="s">
        <v>49</v>
      </c>
      <c r="B4072" s="405">
        <v>40737</v>
      </c>
      <c r="C4072" s="292" t="s">
        <v>213</v>
      </c>
      <c r="E4072" s="292" t="s">
        <v>214</v>
      </c>
      <c r="F4072" s="405">
        <v>43111</v>
      </c>
      <c r="G4072" s="292" t="s">
        <v>213</v>
      </c>
    </row>
    <row r="4073" spans="1:7">
      <c r="A4073" s="292" t="s">
        <v>49</v>
      </c>
      <c r="B4073" s="405">
        <v>41413</v>
      </c>
      <c r="C4073" s="292" t="s">
        <v>213</v>
      </c>
      <c r="E4073" s="292" t="s">
        <v>214</v>
      </c>
      <c r="F4073" s="405">
        <v>43112</v>
      </c>
      <c r="G4073" s="292" t="s">
        <v>213</v>
      </c>
    </row>
    <row r="4074" spans="1:7">
      <c r="A4074" s="292" t="s">
        <v>49</v>
      </c>
      <c r="B4074" s="405">
        <v>42142</v>
      </c>
      <c r="C4074" s="292" t="s">
        <v>213</v>
      </c>
      <c r="E4074" s="292" t="s">
        <v>214</v>
      </c>
      <c r="F4074" s="405">
        <v>43119</v>
      </c>
      <c r="G4074" s="292" t="s">
        <v>213</v>
      </c>
    </row>
    <row r="4075" spans="1:7">
      <c r="A4075" s="292" t="s">
        <v>49</v>
      </c>
      <c r="B4075" s="405">
        <v>43019</v>
      </c>
      <c r="C4075" s="292" t="s">
        <v>213</v>
      </c>
      <c r="E4075" s="292" t="s">
        <v>214</v>
      </c>
      <c r="F4075" s="405">
        <v>43126</v>
      </c>
      <c r="G4075" s="292" t="s">
        <v>213</v>
      </c>
    </row>
    <row r="4076" spans="1:7">
      <c r="A4076" s="292" t="s">
        <v>49</v>
      </c>
      <c r="B4076" s="405">
        <v>43315</v>
      </c>
      <c r="C4076" s="292" t="s">
        <v>213</v>
      </c>
      <c r="E4076" s="292" t="s">
        <v>214</v>
      </c>
      <c r="F4076" s="405">
        <v>43127</v>
      </c>
      <c r="G4076" s="292" t="s">
        <v>213</v>
      </c>
    </row>
    <row r="4077" spans="1:7">
      <c r="A4077" s="292" t="s">
        <v>49</v>
      </c>
      <c r="B4077" s="405">
        <v>43529</v>
      </c>
      <c r="C4077" s="292" t="s">
        <v>213</v>
      </c>
      <c r="E4077" s="292" t="s">
        <v>214</v>
      </c>
      <c r="F4077" s="405">
        <v>43140</v>
      </c>
      <c r="G4077" s="292" t="s">
        <v>213</v>
      </c>
    </row>
    <row r="4078" spans="1:7">
      <c r="A4078" s="292" t="s">
        <v>49</v>
      </c>
      <c r="B4078" s="405">
        <v>43928</v>
      </c>
      <c r="C4078" s="292" t="s">
        <v>213</v>
      </c>
      <c r="E4078" s="292" t="s">
        <v>214</v>
      </c>
      <c r="F4078" s="405">
        <v>43142</v>
      </c>
      <c r="G4078" s="292" t="s">
        <v>213</v>
      </c>
    </row>
    <row r="4079" spans="1:7">
      <c r="A4079" s="292" t="s">
        <v>49</v>
      </c>
      <c r="B4079" s="405">
        <v>44253</v>
      </c>
      <c r="C4079" s="292" t="s">
        <v>213</v>
      </c>
      <c r="E4079" s="292" t="s">
        <v>214</v>
      </c>
      <c r="F4079" s="405">
        <v>43144</v>
      </c>
      <c r="G4079" s="292" t="s">
        <v>213</v>
      </c>
    </row>
    <row r="4080" spans="1:7">
      <c r="A4080" s="292" t="s">
        <v>49</v>
      </c>
      <c r="B4080" s="405">
        <v>44612</v>
      </c>
      <c r="C4080" s="292" t="s">
        <v>213</v>
      </c>
      <c r="E4080" s="292" t="s">
        <v>214</v>
      </c>
      <c r="F4080" s="405">
        <v>43151</v>
      </c>
      <c r="G4080" s="292" t="s">
        <v>213</v>
      </c>
    </row>
    <row r="4081" spans="1:7">
      <c r="A4081" s="292" t="s">
        <v>49</v>
      </c>
      <c r="B4081" s="405">
        <v>44811</v>
      </c>
      <c r="C4081" s="292" t="s">
        <v>213</v>
      </c>
      <c r="E4081" s="292" t="s">
        <v>214</v>
      </c>
      <c r="F4081" s="405">
        <v>43154</v>
      </c>
      <c r="G4081" s="292" t="s">
        <v>213</v>
      </c>
    </row>
    <row r="4082" spans="1:7">
      <c r="A4082" s="292" t="s">
        <v>49</v>
      </c>
      <c r="B4082" s="405">
        <v>37822</v>
      </c>
      <c r="C4082" s="292" t="s">
        <v>213</v>
      </c>
      <c r="E4082" s="292" t="s">
        <v>214</v>
      </c>
      <c r="F4082" s="405">
        <v>43155</v>
      </c>
      <c r="G4082" s="292" t="s">
        <v>213</v>
      </c>
    </row>
    <row r="4083" spans="1:7">
      <c r="A4083" s="292" t="s">
        <v>49</v>
      </c>
      <c r="B4083" s="405">
        <v>38338</v>
      </c>
      <c r="C4083" s="292" t="s">
        <v>213</v>
      </c>
      <c r="E4083" s="292" t="s">
        <v>214</v>
      </c>
      <c r="F4083" s="405">
        <v>43157</v>
      </c>
      <c r="G4083" s="292" t="s">
        <v>213</v>
      </c>
    </row>
    <row r="4084" spans="1:7">
      <c r="A4084" s="292" t="s">
        <v>49</v>
      </c>
      <c r="B4084" s="405">
        <v>38760</v>
      </c>
      <c r="C4084" s="292" t="s">
        <v>213</v>
      </c>
      <c r="E4084" s="292" t="s">
        <v>214</v>
      </c>
      <c r="F4084" s="405">
        <v>43302</v>
      </c>
      <c r="G4084" s="292" t="s">
        <v>213</v>
      </c>
    </row>
    <row r="4085" spans="1:7">
      <c r="A4085" s="292" t="s">
        <v>49</v>
      </c>
      <c r="B4085" s="405">
        <v>39325</v>
      </c>
      <c r="C4085" s="292" t="s">
        <v>213</v>
      </c>
      <c r="E4085" s="292" t="s">
        <v>214</v>
      </c>
      <c r="F4085" s="405">
        <v>43311</v>
      </c>
      <c r="G4085" s="292" t="s">
        <v>213</v>
      </c>
    </row>
    <row r="4086" spans="1:7">
      <c r="A4086" s="292" t="s">
        <v>49</v>
      </c>
      <c r="B4086" s="405">
        <v>40004</v>
      </c>
      <c r="C4086" s="292" t="s">
        <v>213</v>
      </c>
      <c r="E4086" s="292" t="s">
        <v>214</v>
      </c>
      <c r="F4086" s="405">
        <v>43315</v>
      </c>
      <c r="G4086" s="292" t="s">
        <v>213</v>
      </c>
    </row>
    <row r="4087" spans="1:7">
      <c r="A4087" s="292" t="s">
        <v>49</v>
      </c>
      <c r="B4087" s="405">
        <v>40740</v>
      </c>
      <c r="C4087" s="292" t="s">
        <v>213</v>
      </c>
      <c r="E4087" s="292" t="s">
        <v>214</v>
      </c>
      <c r="F4087" s="405">
        <v>43316</v>
      </c>
      <c r="G4087" s="292" t="s">
        <v>213</v>
      </c>
    </row>
    <row r="4088" spans="1:7">
      <c r="A4088" s="292" t="s">
        <v>49</v>
      </c>
      <c r="B4088" s="405">
        <v>41501</v>
      </c>
      <c r="C4088" s="292" t="s">
        <v>213</v>
      </c>
      <c r="E4088" s="292" t="s">
        <v>214</v>
      </c>
      <c r="F4088" s="405">
        <v>43321</v>
      </c>
      <c r="G4088" s="292" t="s">
        <v>213</v>
      </c>
    </row>
    <row r="4089" spans="1:7">
      <c r="A4089" s="292" t="s">
        <v>49</v>
      </c>
      <c r="B4089" s="405">
        <v>42159</v>
      </c>
      <c r="C4089" s="292" t="s">
        <v>213</v>
      </c>
      <c r="E4089" s="292" t="s">
        <v>214</v>
      </c>
      <c r="F4089" s="405">
        <v>43322</v>
      </c>
      <c r="G4089" s="292" t="s">
        <v>213</v>
      </c>
    </row>
    <row r="4090" spans="1:7">
      <c r="A4090" s="292" t="s">
        <v>49</v>
      </c>
      <c r="B4090" s="405">
        <v>43021</v>
      </c>
      <c r="C4090" s="292" t="s">
        <v>213</v>
      </c>
      <c r="E4090" s="292" t="s">
        <v>214</v>
      </c>
      <c r="F4090" s="405">
        <v>43324</v>
      </c>
      <c r="G4090" s="292" t="s">
        <v>213</v>
      </c>
    </row>
    <row r="4091" spans="1:7">
      <c r="A4091" s="292" t="s">
        <v>49</v>
      </c>
      <c r="B4091" s="405">
        <v>43316</v>
      </c>
      <c r="C4091" s="292" t="s">
        <v>213</v>
      </c>
      <c r="E4091" s="292" t="s">
        <v>214</v>
      </c>
      <c r="F4091" s="405">
        <v>43325</v>
      </c>
      <c r="G4091" s="292" t="s">
        <v>213</v>
      </c>
    </row>
    <row r="4092" spans="1:7">
      <c r="A4092" s="292" t="s">
        <v>49</v>
      </c>
      <c r="B4092" s="405">
        <v>43531</v>
      </c>
      <c r="C4092" s="292" t="s">
        <v>213</v>
      </c>
      <c r="E4092" s="292" t="s">
        <v>214</v>
      </c>
      <c r="F4092" s="405">
        <v>43326</v>
      </c>
      <c r="G4092" s="292" t="s">
        <v>213</v>
      </c>
    </row>
    <row r="4093" spans="1:7">
      <c r="A4093" s="292" t="s">
        <v>49</v>
      </c>
      <c r="B4093" s="405">
        <v>43934</v>
      </c>
      <c r="C4093" s="292" t="s">
        <v>213</v>
      </c>
      <c r="E4093" s="292" t="s">
        <v>214</v>
      </c>
      <c r="F4093" s="405">
        <v>43330</v>
      </c>
      <c r="G4093" s="292" t="s">
        <v>213</v>
      </c>
    </row>
    <row r="4094" spans="1:7">
      <c r="A4094" s="292" t="s">
        <v>49</v>
      </c>
      <c r="B4094" s="405">
        <v>44254</v>
      </c>
      <c r="C4094" s="292" t="s">
        <v>213</v>
      </c>
      <c r="E4094" s="292" t="s">
        <v>214</v>
      </c>
      <c r="F4094" s="405">
        <v>43331</v>
      </c>
      <c r="G4094" s="292" t="s">
        <v>213</v>
      </c>
    </row>
    <row r="4095" spans="1:7">
      <c r="A4095" s="292" t="s">
        <v>49</v>
      </c>
      <c r="B4095" s="405">
        <v>44615</v>
      </c>
      <c r="C4095" s="292" t="s">
        <v>213</v>
      </c>
      <c r="E4095" s="292" t="s">
        <v>214</v>
      </c>
      <c r="F4095" s="405">
        <v>43335</v>
      </c>
      <c r="G4095" s="292" t="s">
        <v>213</v>
      </c>
    </row>
    <row r="4096" spans="1:7">
      <c r="A4096" s="292" t="s">
        <v>49</v>
      </c>
      <c r="B4096" s="405">
        <v>44813</v>
      </c>
      <c r="C4096" s="292" t="s">
        <v>213</v>
      </c>
      <c r="E4096" s="292" t="s">
        <v>214</v>
      </c>
      <c r="F4096" s="405">
        <v>43336</v>
      </c>
      <c r="G4096" s="292" t="s">
        <v>213</v>
      </c>
    </row>
    <row r="4097" spans="1:7">
      <c r="A4097" s="292" t="s">
        <v>49</v>
      </c>
      <c r="B4097" s="405">
        <v>37824</v>
      </c>
      <c r="C4097" s="292" t="s">
        <v>213</v>
      </c>
      <c r="E4097" s="292" t="s">
        <v>214</v>
      </c>
      <c r="F4097" s="405">
        <v>43338</v>
      </c>
      <c r="G4097" s="292" t="s">
        <v>213</v>
      </c>
    </row>
    <row r="4098" spans="1:7">
      <c r="A4098" s="292" t="s">
        <v>49</v>
      </c>
      <c r="B4098" s="405">
        <v>38340</v>
      </c>
      <c r="C4098" s="292" t="s">
        <v>213</v>
      </c>
      <c r="E4098" s="292" t="s">
        <v>214</v>
      </c>
      <c r="F4098" s="405">
        <v>43342</v>
      </c>
      <c r="G4098" s="292" t="s">
        <v>213</v>
      </c>
    </row>
    <row r="4099" spans="1:7">
      <c r="A4099" s="292" t="s">
        <v>49</v>
      </c>
      <c r="B4099" s="405">
        <v>38771</v>
      </c>
      <c r="C4099" s="292" t="s">
        <v>213</v>
      </c>
      <c r="E4099" s="292" t="s">
        <v>214</v>
      </c>
      <c r="F4099" s="405">
        <v>43346</v>
      </c>
      <c r="G4099" s="292" t="s">
        <v>213</v>
      </c>
    </row>
    <row r="4100" spans="1:7">
      <c r="A4100" s="292" t="s">
        <v>49</v>
      </c>
      <c r="B4100" s="405">
        <v>39342</v>
      </c>
      <c r="C4100" s="292" t="s">
        <v>213</v>
      </c>
      <c r="E4100" s="292" t="s">
        <v>214</v>
      </c>
      <c r="F4100" s="405">
        <v>43349</v>
      </c>
      <c r="G4100" s="292" t="s">
        <v>213</v>
      </c>
    </row>
    <row r="4101" spans="1:7">
      <c r="A4101" s="292" t="s">
        <v>49</v>
      </c>
      <c r="B4101" s="405">
        <v>40010</v>
      </c>
      <c r="C4101" s="292" t="s">
        <v>213</v>
      </c>
      <c r="E4101" s="292" t="s">
        <v>214</v>
      </c>
      <c r="F4101" s="405">
        <v>43351</v>
      </c>
      <c r="G4101" s="292" t="s">
        <v>213</v>
      </c>
    </row>
    <row r="4102" spans="1:7">
      <c r="A4102" s="292" t="s">
        <v>49</v>
      </c>
      <c r="B4102" s="405">
        <v>40744</v>
      </c>
      <c r="C4102" s="292" t="s">
        <v>213</v>
      </c>
      <c r="E4102" s="292" t="s">
        <v>214</v>
      </c>
      <c r="F4102" s="405">
        <v>43402</v>
      </c>
      <c r="G4102" s="292" t="s">
        <v>213</v>
      </c>
    </row>
    <row r="4103" spans="1:7">
      <c r="A4103" s="292" t="s">
        <v>49</v>
      </c>
      <c r="B4103" s="405">
        <v>41503</v>
      </c>
      <c r="C4103" s="292" t="s">
        <v>213</v>
      </c>
      <c r="E4103" s="292" t="s">
        <v>214</v>
      </c>
      <c r="F4103" s="405">
        <v>43410</v>
      </c>
      <c r="G4103" s="292" t="s">
        <v>213</v>
      </c>
    </row>
    <row r="4104" spans="1:7">
      <c r="A4104" s="292" t="s">
        <v>49</v>
      </c>
      <c r="B4104" s="405">
        <v>42163</v>
      </c>
      <c r="C4104" s="292" t="s">
        <v>213</v>
      </c>
      <c r="E4104" s="292" t="s">
        <v>214</v>
      </c>
      <c r="F4104" s="405">
        <v>43416</v>
      </c>
      <c r="G4104" s="292" t="s">
        <v>213</v>
      </c>
    </row>
    <row r="4105" spans="1:7">
      <c r="A4105" s="292" t="s">
        <v>49</v>
      </c>
      <c r="B4105" s="405">
        <v>43022</v>
      </c>
      <c r="C4105" s="292" t="s">
        <v>213</v>
      </c>
      <c r="E4105" s="292" t="s">
        <v>214</v>
      </c>
      <c r="F4105" s="405">
        <v>43420</v>
      </c>
      <c r="G4105" s="292" t="s">
        <v>213</v>
      </c>
    </row>
    <row r="4106" spans="1:7">
      <c r="A4106" s="292" t="s">
        <v>49</v>
      </c>
      <c r="B4106" s="405">
        <v>43321</v>
      </c>
      <c r="C4106" s="292" t="s">
        <v>213</v>
      </c>
      <c r="E4106" s="292" t="s">
        <v>214</v>
      </c>
      <c r="F4106" s="405">
        <v>43430</v>
      </c>
      <c r="G4106" s="292" t="s">
        <v>213</v>
      </c>
    </row>
    <row r="4107" spans="1:7">
      <c r="A4107" s="292" t="s">
        <v>49</v>
      </c>
      <c r="B4107" s="405">
        <v>43541</v>
      </c>
      <c r="C4107" s="292" t="s">
        <v>213</v>
      </c>
      <c r="E4107" s="292" t="s">
        <v>214</v>
      </c>
      <c r="F4107" s="405">
        <v>43431</v>
      </c>
      <c r="G4107" s="292" t="s">
        <v>213</v>
      </c>
    </row>
    <row r="4108" spans="1:7">
      <c r="A4108" s="292" t="s">
        <v>49</v>
      </c>
      <c r="B4108" s="405">
        <v>43935</v>
      </c>
      <c r="C4108" s="292" t="s">
        <v>213</v>
      </c>
      <c r="E4108" s="292" t="s">
        <v>214</v>
      </c>
      <c r="F4108" s="405">
        <v>43432</v>
      </c>
      <c r="G4108" s="292" t="s">
        <v>213</v>
      </c>
    </row>
    <row r="4109" spans="1:7">
      <c r="A4109" s="292" t="s">
        <v>49</v>
      </c>
      <c r="B4109" s="405">
        <v>44255</v>
      </c>
      <c r="C4109" s="292" t="s">
        <v>213</v>
      </c>
      <c r="E4109" s="292" t="s">
        <v>214</v>
      </c>
      <c r="F4109" s="405">
        <v>43433</v>
      </c>
      <c r="G4109" s="292" t="s">
        <v>213</v>
      </c>
    </row>
    <row r="4110" spans="1:7">
      <c r="A4110" s="292" t="s">
        <v>49</v>
      </c>
      <c r="B4110" s="405">
        <v>44617</v>
      </c>
      <c r="C4110" s="292" t="s">
        <v>213</v>
      </c>
      <c r="E4110" s="292" t="s">
        <v>214</v>
      </c>
      <c r="F4110" s="405">
        <v>43436</v>
      </c>
      <c r="G4110" s="292" t="s">
        <v>213</v>
      </c>
    </row>
    <row r="4111" spans="1:7">
      <c r="A4111" s="292" t="s">
        <v>49</v>
      </c>
      <c r="B4111" s="405">
        <v>44814</v>
      </c>
      <c r="C4111" s="292" t="s">
        <v>213</v>
      </c>
      <c r="E4111" s="292" t="s">
        <v>214</v>
      </c>
      <c r="F4111" s="405">
        <v>43437</v>
      </c>
      <c r="G4111" s="292" t="s">
        <v>213</v>
      </c>
    </row>
    <row r="4112" spans="1:7">
      <c r="A4112" s="292" t="s">
        <v>49</v>
      </c>
      <c r="B4112" s="405">
        <v>37840</v>
      </c>
      <c r="C4112" s="292" t="s">
        <v>213</v>
      </c>
      <c r="E4112" s="292" t="s">
        <v>214</v>
      </c>
      <c r="F4112" s="405">
        <v>43443</v>
      </c>
      <c r="G4112" s="292" t="s">
        <v>213</v>
      </c>
    </row>
    <row r="4113" spans="1:7">
      <c r="A4113" s="292" t="s">
        <v>49</v>
      </c>
      <c r="B4113" s="405">
        <v>38343</v>
      </c>
      <c r="C4113" s="292" t="s">
        <v>213</v>
      </c>
      <c r="E4113" s="292" t="s">
        <v>214</v>
      </c>
      <c r="F4113" s="405">
        <v>43447</v>
      </c>
      <c r="G4113" s="292" t="s">
        <v>213</v>
      </c>
    </row>
    <row r="4114" spans="1:7">
      <c r="A4114" s="292" t="s">
        <v>49</v>
      </c>
      <c r="B4114" s="405">
        <v>38772</v>
      </c>
      <c r="C4114" s="292" t="s">
        <v>213</v>
      </c>
      <c r="E4114" s="292" t="s">
        <v>214</v>
      </c>
      <c r="F4114" s="405">
        <v>43449</v>
      </c>
      <c r="G4114" s="292" t="s">
        <v>213</v>
      </c>
    </row>
    <row r="4115" spans="1:7">
      <c r="A4115" s="292" t="s">
        <v>49</v>
      </c>
      <c r="B4115" s="405">
        <v>39345</v>
      </c>
      <c r="C4115" s="292" t="s">
        <v>213</v>
      </c>
      <c r="E4115" s="292" t="s">
        <v>214</v>
      </c>
      <c r="F4115" s="405">
        <v>43450</v>
      </c>
      <c r="G4115" s="292" t="s">
        <v>213</v>
      </c>
    </row>
    <row r="4116" spans="1:7">
      <c r="A4116" s="292" t="s">
        <v>49</v>
      </c>
      <c r="B4116" s="405">
        <v>40012</v>
      </c>
      <c r="C4116" s="292" t="s">
        <v>213</v>
      </c>
      <c r="E4116" s="292" t="s">
        <v>214</v>
      </c>
      <c r="F4116" s="405">
        <v>43452</v>
      </c>
      <c r="G4116" s="292" t="s">
        <v>213</v>
      </c>
    </row>
    <row r="4117" spans="1:7">
      <c r="A4117" s="292" t="s">
        <v>49</v>
      </c>
      <c r="B4117" s="405">
        <v>40801</v>
      </c>
      <c r="C4117" s="292" t="s">
        <v>213</v>
      </c>
      <c r="E4117" s="292" t="s">
        <v>214</v>
      </c>
      <c r="F4117" s="405">
        <v>43468</v>
      </c>
      <c r="G4117" s="292" t="s">
        <v>213</v>
      </c>
    </row>
    <row r="4118" spans="1:7">
      <c r="A4118" s="292" t="s">
        <v>49</v>
      </c>
      <c r="B4118" s="405">
        <v>41517</v>
      </c>
      <c r="C4118" s="292" t="s">
        <v>213</v>
      </c>
      <c r="E4118" s="292" t="s">
        <v>214</v>
      </c>
      <c r="F4118" s="405">
        <v>43469</v>
      </c>
      <c r="G4118" s="292" t="s">
        <v>213</v>
      </c>
    </row>
    <row r="4119" spans="1:7">
      <c r="A4119" s="292" t="s">
        <v>49</v>
      </c>
      <c r="B4119" s="405">
        <v>42164</v>
      </c>
      <c r="C4119" s="292" t="s">
        <v>213</v>
      </c>
      <c r="E4119" s="292" t="s">
        <v>214</v>
      </c>
      <c r="F4119" s="405">
        <v>43504</v>
      </c>
      <c r="G4119" s="292" t="s">
        <v>213</v>
      </c>
    </row>
    <row r="4120" spans="1:7">
      <c r="A4120" s="292" t="s">
        <v>49</v>
      </c>
      <c r="B4120" s="405">
        <v>43023</v>
      </c>
      <c r="C4120" s="292" t="s">
        <v>213</v>
      </c>
      <c r="E4120" s="292" t="s">
        <v>214</v>
      </c>
      <c r="F4120" s="405">
        <v>43506</v>
      </c>
      <c r="G4120" s="292" t="s">
        <v>213</v>
      </c>
    </row>
    <row r="4121" spans="1:7">
      <c r="A4121" s="292" t="s">
        <v>49</v>
      </c>
      <c r="B4121" s="405">
        <v>43322</v>
      </c>
      <c r="C4121" s="292" t="s">
        <v>213</v>
      </c>
      <c r="E4121" s="292" t="s">
        <v>214</v>
      </c>
      <c r="F4121" s="405">
        <v>43510</v>
      </c>
      <c r="G4121" s="292" t="s">
        <v>213</v>
      </c>
    </row>
    <row r="4122" spans="1:7">
      <c r="A4122" s="292" t="s">
        <v>49</v>
      </c>
      <c r="B4122" s="405">
        <v>43542</v>
      </c>
      <c r="C4122" s="292" t="s">
        <v>213</v>
      </c>
      <c r="E4122" s="292" t="s">
        <v>214</v>
      </c>
      <c r="F4122" s="405">
        <v>43512</v>
      </c>
      <c r="G4122" s="292" t="s">
        <v>213</v>
      </c>
    </row>
    <row r="4123" spans="1:7">
      <c r="A4123" s="292" t="s">
        <v>49</v>
      </c>
      <c r="B4123" s="405">
        <v>43939</v>
      </c>
      <c r="C4123" s="292" t="s">
        <v>213</v>
      </c>
      <c r="E4123" s="292" t="s">
        <v>214</v>
      </c>
      <c r="F4123" s="405">
        <v>43515</v>
      </c>
      <c r="G4123" s="292" t="s">
        <v>213</v>
      </c>
    </row>
    <row r="4124" spans="1:7">
      <c r="A4124" s="292" t="s">
        <v>49</v>
      </c>
      <c r="B4124" s="405">
        <v>44264</v>
      </c>
      <c r="C4124" s="292" t="s">
        <v>213</v>
      </c>
      <c r="E4124" s="292" t="s">
        <v>214</v>
      </c>
      <c r="F4124" s="405">
        <v>43522</v>
      </c>
      <c r="G4124" s="292" t="s">
        <v>213</v>
      </c>
    </row>
    <row r="4125" spans="1:7">
      <c r="A4125" s="292" t="s">
        <v>49</v>
      </c>
      <c r="B4125" s="405">
        <v>44618</v>
      </c>
      <c r="C4125" s="292" t="s">
        <v>213</v>
      </c>
      <c r="E4125" s="292" t="s">
        <v>214</v>
      </c>
      <c r="F4125" s="405">
        <v>43523</v>
      </c>
      <c r="G4125" s="292" t="s">
        <v>213</v>
      </c>
    </row>
    <row r="4126" spans="1:7">
      <c r="A4126" s="292" t="s">
        <v>49</v>
      </c>
      <c r="B4126" s="405">
        <v>44815</v>
      </c>
      <c r="C4126" s="292" t="s">
        <v>213</v>
      </c>
      <c r="E4126" s="292" t="s">
        <v>214</v>
      </c>
      <c r="F4126" s="405">
        <v>43526</v>
      </c>
      <c r="G4126" s="292" t="s">
        <v>213</v>
      </c>
    </row>
    <row r="4127" spans="1:7">
      <c r="A4127" s="292" t="s">
        <v>49</v>
      </c>
      <c r="B4127" s="405">
        <v>37845</v>
      </c>
      <c r="C4127" s="292" t="s">
        <v>213</v>
      </c>
      <c r="E4127" s="292" t="s">
        <v>214</v>
      </c>
      <c r="F4127" s="405">
        <v>43529</v>
      </c>
      <c r="G4127" s="292" t="s">
        <v>213</v>
      </c>
    </row>
    <row r="4128" spans="1:7">
      <c r="A4128" s="292" t="s">
        <v>49</v>
      </c>
      <c r="B4128" s="405">
        <v>38344</v>
      </c>
      <c r="C4128" s="292" t="s">
        <v>213</v>
      </c>
      <c r="E4128" s="292" t="s">
        <v>214</v>
      </c>
      <c r="F4128" s="405">
        <v>43531</v>
      </c>
      <c r="G4128" s="292" t="s">
        <v>213</v>
      </c>
    </row>
    <row r="4129" spans="1:7">
      <c r="A4129" s="292" t="s">
        <v>49</v>
      </c>
      <c r="B4129" s="405">
        <v>38781</v>
      </c>
      <c r="C4129" s="292" t="s">
        <v>213</v>
      </c>
      <c r="E4129" s="292" t="s">
        <v>214</v>
      </c>
      <c r="F4129" s="405">
        <v>43541</v>
      </c>
      <c r="G4129" s="292" t="s">
        <v>213</v>
      </c>
    </row>
    <row r="4130" spans="1:7">
      <c r="A4130" s="292" t="s">
        <v>49</v>
      </c>
      <c r="B4130" s="405">
        <v>39350</v>
      </c>
      <c r="C4130" s="292" t="s">
        <v>213</v>
      </c>
      <c r="E4130" s="292" t="s">
        <v>214</v>
      </c>
      <c r="F4130" s="405">
        <v>43542</v>
      </c>
      <c r="G4130" s="292" t="s">
        <v>213</v>
      </c>
    </row>
    <row r="4131" spans="1:7">
      <c r="A4131" s="292" t="s">
        <v>49</v>
      </c>
      <c r="B4131" s="405">
        <v>40013</v>
      </c>
      <c r="C4131" s="292" t="s">
        <v>213</v>
      </c>
      <c r="E4131" s="292" t="s">
        <v>214</v>
      </c>
      <c r="F4131" s="405">
        <v>43545</v>
      </c>
      <c r="G4131" s="292" t="s">
        <v>213</v>
      </c>
    </row>
    <row r="4132" spans="1:7">
      <c r="A4132" s="292" t="s">
        <v>49</v>
      </c>
      <c r="B4132" s="405">
        <v>40818</v>
      </c>
      <c r="C4132" s="292" t="s">
        <v>213</v>
      </c>
      <c r="E4132" s="292" t="s">
        <v>214</v>
      </c>
      <c r="F4132" s="405">
        <v>43553</v>
      </c>
      <c r="G4132" s="292" t="s">
        <v>213</v>
      </c>
    </row>
    <row r="4133" spans="1:7">
      <c r="A4133" s="292" t="s">
        <v>49</v>
      </c>
      <c r="B4133" s="405">
        <v>41538</v>
      </c>
      <c r="C4133" s="292" t="s">
        <v>213</v>
      </c>
      <c r="E4133" s="292" t="s">
        <v>214</v>
      </c>
      <c r="F4133" s="405">
        <v>43555</v>
      </c>
      <c r="G4133" s="292" t="s">
        <v>213</v>
      </c>
    </row>
    <row r="4134" spans="1:7">
      <c r="A4134" s="292" t="s">
        <v>49</v>
      </c>
      <c r="B4134" s="405">
        <v>42171</v>
      </c>
      <c r="C4134" s="292" t="s">
        <v>213</v>
      </c>
      <c r="E4134" s="292" t="s">
        <v>214</v>
      </c>
      <c r="F4134" s="405">
        <v>43558</v>
      </c>
      <c r="G4134" s="292" t="s">
        <v>213</v>
      </c>
    </row>
    <row r="4135" spans="1:7">
      <c r="A4135" s="292" t="s">
        <v>49</v>
      </c>
      <c r="B4135" s="405">
        <v>43025</v>
      </c>
      <c r="C4135" s="292" t="s">
        <v>213</v>
      </c>
      <c r="E4135" s="292" t="s">
        <v>214</v>
      </c>
      <c r="F4135" s="405">
        <v>43567</v>
      </c>
      <c r="G4135" s="292" t="s">
        <v>213</v>
      </c>
    </row>
    <row r="4136" spans="1:7">
      <c r="A4136" s="292" t="s">
        <v>49</v>
      </c>
      <c r="B4136" s="405">
        <v>43324</v>
      </c>
      <c r="C4136" s="292" t="s">
        <v>213</v>
      </c>
      <c r="E4136" s="292" t="s">
        <v>214</v>
      </c>
      <c r="F4136" s="405">
        <v>43713</v>
      </c>
      <c r="G4136" s="292" t="s">
        <v>213</v>
      </c>
    </row>
    <row r="4137" spans="1:7">
      <c r="A4137" s="292" t="s">
        <v>49</v>
      </c>
      <c r="B4137" s="405">
        <v>43545</v>
      </c>
      <c r="C4137" s="292" t="s">
        <v>213</v>
      </c>
      <c r="E4137" s="292" t="s">
        <v>214</v>
      </c>
      <c r="F4137" s="405">
        <v>43717</v>
      </c>
      <c r="G4137" s="292" t="s">
        <v>213</v>
      </c>
    </row>
    <row r="4138" spans="1:7">
      <c r="A4138" s="292" t="s">
        <v>49</v>
      </c>
      <c r="B4138" s="405">
        <v>43940</v>
      </c>
      <c r="C4138" s="292" t="s">
        <v>213</v>
      </c>
      <c r="E4138" s="292" t="s">
        <v>214</v>
      </c>
      <c r="F4138" s="405">
        <v>43718</v>
      </c>
      <c r="G4138" s="292" t="s">
        <v>213</v>
      </c>
    </row>
    <row r="4139" spans="1:7">
      <c r="A4139" s="292" t="s">
        <v>49</v>
      </c>
      <c r="B4139" s="405">
        <v>44265</v>
      </c>
      <c r="C4139" s="292" t="s">
        <v>213</v>
      </c>
      <c r="E4139" s="292" t="s">
        <v>214</v>
      </c>
      <c r="F4139" s="405">
        <v>43719</v>
      </c>
      <c r="G4139" s="292" t="s">
        <v>213</v>
      </c>
    </row>
    <row r="4140" spans="1:7">
      <c r="A4140" s="292" t="s">
        <v>49</v>
      </c>
      <c r="B4140" s="405">
        <v>44621</v>
      </c>
      <c r="C4140" s="292" t="s">
        <v>213</v>
      </c>
      <c r="E4140" s="292" t="s">
        <v>214</v>
      </c>
      <c r="F4140" s="405">
        <v>43721</v>
      </c>
      <c r="G4140" s="292" t="s">
        <v>213</v>
      </c>
    </row>
    <row r="4141" spans="1:7">
      <c r="A4141" s="292" t="s">
        <v>49</v>
      </c>
      <c r="B4141" s="405">
        <v>44816</v>
      </c>
      <c r="C4141" s="292" t="s">
        <v>213</v>
      </c>
      <c r="E4141" s="292" t="s">
        <v>214</v>
      </c>
      <c r="F4141" s="405">
        <v>43723</v>
      </c>
      <c r="G4141" s="292" t="s">
        <v>213</v>
      </c>
    </row>
    <row r="4142" spans="1:7">
      <c r="A4142" s="292" t="s">
        <v>49</v>
      </c>
      <c r="B4142" s="405">
        <v>37857</v>
      </c>
      <c r="C4142" s="292" t="s">
        <v>213</v>
      </c>
      <c r="E4142" s="292" t="s">
        <v>214</v>
      </c>
      <c r="F4142" s="405">
        <v>43724</v>
      </c>
      <c r="G4142" s="292" t="s">
        <v>213</v>
      </c>
    </row>
    <row r="4143" spans="1:7">
      <c r="A4143" s="292" t="s">
        <v>49</v>
      </c>
      <c r="B4143" s="405">
        <v>38351</v>
      </c>
      <c r="C4143" s="292" t="s">
        <v>213</v>
      </c>
      <c r="E4143" s="292" t="s">
        <v>214</v>
      </c>
      <c r="F4143" s="405">
        <v>43725</v>
      </c>
      <c r="G4143" s="292" t="s">
        <v>213</v>
      </c>
    </row>
    <row r="4144" spans="1:7">
      <c r="A4144" s="292" t="s">
        <v>49</v>
      </c>
      <c r="B4144" s="405">
        <v>38820</v>
      </c>
      <c r="C4144" s="292" t="s">
        <v>213</v>
      </c>
      <c r="E4144" s="292" t="s">
        <v>214</v>
      </c>
      <c r="F4144" s="405">
        <v>43731</v>
      </c>
      <c r="G4144" s="292" t="s">
        <v>213</v>
      </c>
    </row>
    <row r="4145" spans="1:7">
      <c r="A4145" s="292" t="s">
        <v>49</v>
      </c>
      <c r="B4145" s="405">
        <v>39359</v>
      </c>
      <c r="C4145" s="292" t="s">
        <v>213</v>
      </c>
      <c r="E4145" s="292" t="s">
        <v>214</v>
      </c>
      <c r="F4145" s="405">
        <v>43733</v>
      </c>
      <c r="G4145" s="292" t="s">
        <v>213</v>
      </c>
    </row>
    <row r="4146" spans="1:7">
      <c r="A4146" s="292" t="s">
        <v>49</v>
      </c>
      <c r="B4146" s="405">
        <v>40014</v>
      </c>
      <c r="C4146" s="292" t="s">
        <v>213</v>
      </c>
      <c r="E4146" s="292" t="s">
        <v>214</v>
      </c>
      <c r="F4146" s="405">
        <v>43735</v>
      </c>
      <c r="G4146" s="292" t="s">
        <v>213</v>
      </c>
    </row>
    <row r="4147" spans="1:7">
      <c r="A4147" s="292" t="s">
        <v>49</v>
      </c>
      <c r="B4147" s="405">
        <v>40827</v>
      </c>
      <c r="C4147" s="292" t="s">
        <v>213</v>
      </c>
      <c r="E4147" s="292" t="s">
        <v>214</v>
      </c>
      <c r="F4147" s="405">
        <v>43738</v>
      </c>
      <c r="G4147" s="292" t="s">
        <v>213</v>
      </c>
    </row>
    <row r="4148" spans="1:7">
      <c r="A4148" s="292" t="s">
        <v>49</v>
      </c>
      <c r="B4148" s="405">
        <v>41542</v>
      </c>
      <c r="C4148" s="292" t="s">
        <v>213</v>
      </c>
      <c r="E4148" s="292" t="s">
        <v>214</v>
      </c>
      <c r="F4148" s="405">
        <v>43740</v>
      </c>
      <c r="G4148" s="292" t="s">
        <v>213</v>
      </c>
    </row>
    <row r="4149" spans="1:7">
      <c r="A4149" s="292" t="s">
        <v>49</v>
      </c>
      <c r="B4149" s="405">
        <v>42219</v>
      </c>
      <c r="C4149" s="292" t="s">
        <v>213</v>
      </c>
      <c r="E4149" s="292" t="s">
        <v>214</v>
      </c>
      <c r="F4149" s="405">
        <v>43752</v>
      </c>
      <c r="G4149" s="292" t="s">
        <v>213</v>
      </c>
    </row>
    <row r="4150" spans="1:7">
      <c r="A4150" s="292" t="s">
        <v>49</v>
      </c>
      <c r="B4150" s="405">
        <v>43029</v>
      </c>
      <c r="C4150" s="292" t="s">
        <v>213</v>
      </c>
      <c r="E4150" s="292" t="s">
        <v>214</v>
      </c>
      <c r="F4150" s="405">
        <v>43759</v>
      </c>
      <c r="G4150" s="292" t="s">
        <v>213</v>
      </c>
    </row>
    <row r="4151" spans="1:7">
      <c r="A4151" s="292" t="s">
        <v>49</v>
      </c>
      <c r="B4151" s="405">
        <v>43325</v>
      </c>
      <c r="C4151" s="292" t="s">
        <v>213</v>
      </c>
      <c r="E4151" s="292" t="s">
        <v>214</v>
      </c>
      <c r="F4151" s="405">
        <v>43761</v>
      </c>
      <c r="G4151" s="292" t="s">
        <v>213</v>
      </c>
    </row>
    <row r="4152" spans="1:7">
      <c r="A4152" s="292" t="s">
        <v>49</v>
      </c>
      <c r="B4152" s="405">
        <v>43553</v>
      </c>
      <c r="C4152" s="292" t="s">
        <v>213</v>
      </c>
      <c r="E4152" s="292" t="s">
        <v>214</v>
      </c>
      <c r="F4152" s="405">
        <v>43764</v>
      </c>
      <c r="G4152" s="292" t="s">
        <v>213</v>
      </c>
    </row>
    <row r="4153" spans="1:7">
      <c r="A4153" s="292" t="s">
        <v>49</v>
      </c>
      <c r="B4153" s="405">
        <v>43943</v>
      </c>
      <c r="C4153" s="292" t="s">
        <v>213</v>
      </c>
      <c r="E4153" s="292" t="s">
        <v>214</v>
      </c>
      <c r="F4153" s="405">
        <v>43768</v>
      </c>
      <c r="G4153" s="292" t="s">
        <v>213</v>
      </c>
    </row>
    <row r="4154" spans="1:7">
      <c r="A4154" s="292" t="s">
        <v>49</v>
      </c>
      <c r="B4154" s="405">
        <v>44270</v>
      </c>
      <c r="C4154" s="292" t="s">
        <v>213</v>
      </c>
      <c r="E4154" s="292" t="s">
        <v>214</v>
      </c>
      <c r="F4154" s="405">
        <v>43786</v>
      </c>
      <c r="G4154" s="292" t="s">
        <v>213</v>
      </c>
    </row>
    <row r="4155" spans="1:7">
      <c r="A4155" s="292" t="s">
        <v>49</v>
      </c>
      <c r="B4155" s="405">
        <v>44624</v>
      </c>
      <c r="C4155" s="292" t="s">
        <v>213</v>
      </c>
      <c r="E4155" s="292" t="s">
        <v>214</v>
      </c>
      <c r="F4155" s="405">
        <v>43803</v>
      </c>
      <c r="G4155" s="292" t="s">
        <v>213</v>
      </c>
    </row>
    <row r="4156" spans="1:7">
      <c r="A4156" s="292" t="s">
        <v>49</v>
      </c>
      <c r="B4156" s="405">
        <v>44820</v>
      </c>
      <c r="C4156" s="292" t="s">
        <v>213</v>
      </c>
      <c r="E4156" s="292" t="s">
        <v>214</v>
      </c>
      <c r="F4156" s="405">
        <v>43804</v>
      </c>
      <c r="G4156" s="292" t="s">
        <v>213</v>
      </c>
    </row>
    <row r="4157" spans="1:7">
      <c r="A4157" s="292" t="s">
        <v>49</v>
      </c>
      <c r="B4157" s="405">
        <v>37860</v>
      </c>
      <c r="C4157" s="292" t="s">
        <v>213</v>
      </c>
      <c r="E4157" s="292" t="s">
        <v>214</v>
      </c>
      <c r="F4157" s="405">
        <v>43812</v>
      </c>
      <c r="G4157" s="292" t="s">
        <v>213</v>
      </c>
    </row>
    <row r="4158" spans="1:7">
      <c r="A4158" s="292" t="s">
        <v>49</v>
      </c>
      <c r="B4158" s="405">
        <v>38355</v>
      </c>
      <c r="C4158" s="292" t="s">
        <v>213</v>
      </c>
      <c r="E4158" s="292" t="s">
        <v>214</v>
      </c>
      <c r="F4158" s="405">
        <v>43822</v>
      </c>
      <c r="G4158" s="292" t="s">
        <v>213</v>
      </c>
    </row>
    <row r="4159" spans="1:7">
      <c r="A4159" s="292" t="s">
        <v>49</v>
      </c>
      <c r="B4159" s="405">
        <v>38821</v>
      </c>
      <c r="C4159" s="292" t="s">
        <v>213</v>
      </c>
      <c r="E4159" s="292" t="s">
        <v>214</v>
      </c>
      <c r="F4159" s="405">
        <v>43830</v>
      </c>
      <c r="G4159" s="292" t="s">
        <v>213</v>
      </c>
    </row>
    <row r="4160" spans="1:7">
      <c r="A4160" s="292" t="s">
        <v>49</v>
      </c>
      <c r="B4160" s="405">
        <v>39429</v>
      </c>
      <c r="C4160" s="292" t="s">
        <v>213</v>
      </c>
      <c r="E4160" s="292" t="s">
        <v>214</v>
      </c>
      <c r="F4160" s="405">
        <v>43845</v>
      </c>
      <c r="G4160" s="292" t="s">
        <v>213</v>
      </c>
    </row>
    <row r="4161" spans="1:7">
      <c r="A4161" s="292" t="s">
        <v>49</v>
      </c>
      <c r="B4161" s="405">
        <v>40022</v>
      </c>
      <c r="C4161" s="292" t="s">
        <v>213</v>
      </c>
      <c r="E4161" s="292" t="s">
        <v>214</v>
      </c>
      <c r="F4161" s="405">
        <v>43906</v>
      </c>
      <c r="G4161" s="292" t="s">
        <v>213</v>
      </c>
    </row>
    <row r="4162" spans="1:7">
      <c r="A4162" s="292" t="s">
        <v>49</v>
      </c>
      <c r="B4162" s="405">
        <v>40830</v>
      </c>
      <c r="C4162" s="292" t="s">
        <v>213</v>
      </c>
      <c r="E4162" s="292" t="s">
        <v>214</v>
      </c>
      <c r="F4162" s="405">
        <v>43909</v>
      </c>
      <c r="G4162" s="292" t="s">
        <v>213</v>
      </c>
    </row>
    <row r="4163" spans="1:7">
      <c r="A4163" s="292" t="s">
        <v>49</v>
      </c>
      <c r="B4163" s="405">
        <v>41560</v>
      </c>
      <c r="C4163" s="292" t="s">
        <v>213</v>
      </c>
      <c r="E4163" s="292" t="s">
        <v>214</v>
      </c>
      <c r="F4163" s="405">
        <v>43912</v>
      </c>
      <c r="G4163" s="292" t="s">
        <v>213</v>
      </c>
    </row>
    <row r="4164" spans="1:7">
      <c r="A4164" s="292" t="s">
        <v>49</v>
      </c>
      <c r="B4164" s="405">
        <v>42234</v>
      </c>
      <c r="C4164" s="292" t="s">
        <v>213</v>
      </c>
      <c r="E4164" s="292" t="s">
        <v>214</v>
      </c>
      <c r="F4164" s="405">
        <v>43913</v>
      </c>
      <c r="G4164" s="292" t="s">
        <v>213</v>
      </c>
    </row>
    <row r="4165" spans="1:7">
      <c r="A4165" s="292" t="s">
        <v>49</v>
      </c>
      <c r="B4165" s="405">
        <v>43030</v>
      </c>
      <c r="C4165" s="292" t="s">
        <v>213</v>
      </c>
      <c r="E4165" s="292" t="s">
        <v>214</v>
      </c>
      <c r="F4165" s="405">
        <v>43916</v>
      </c>
      <c r="G4165" s="292" t="s">
        <v>213</v>
      </c>
    </row>
    <row r="4166" spans="1:7">
      <c r="A4166" s="292" t="s">
        <v>49</v>
      </c>
      <c r="B4166" s="405">
        <v>43326</v>
      </c>
      <c r="C4166" s="292" t="s">
        <v>213</v>
      </c>
      <c r="E4166" s="292" t="s">
        <v>214</v>
      </c>
      <c r="F4166" s="405">
        <v>43920</v>
      </c>
      <c r="G4166" s="292" t="s">
        <v>213</v>
      </c>
    </row>
    <row r="4167" spans="1:7">
      <c r="A4167" s="292" t="s">
        <v>49</v>
      </c>
      <c r="B4167" s="405">
        <v>43555</v>
      </c>
      <c r="C4167" s="292" t="s">
        <v>213</v>
      </c>
      <c r="E4167" s="292" t="s">
        <v>214</v>
      </c>
      <c r="F4167" s="405">
        <v>43926</v>
      </c>
      <c r="G4167" s="292" t="s">
        <v>213</v>
      </c>
    </row>
    <row r="4168" spans="1:7">
      <c r="A4168" s="292" t="s">
        <v>49</v>
      </c>
      <c r="B4168" s="405">
        <v>43947</v>
      </c>
      <c r="C4168" s="292" t="s">
        <v>213</v>
      </c>
      <c r="E4168" s="292" t="s">
        <v>214</v>
      </c>
      <c r="F4168" s="405">
        <v>43928</v>
      </c>
      <c r="G4168" s="292" t="s">
        <v>213</v>
      </c>
    </row>
    <row r="4169" spans="1:7">
      <c r="A4169" s="292" t="s">
        <v>49</v>
      </c>
      <c r="B4169" s="405">
        <v>44272</v>
      </c>
      <c r="C4169" s="292" t="s">
        <v>213</v>
      </c>
      <c r="E4169" s="292" t="s">
        <v>214</v>
      </c>
      <c r="F4169" s="405">
        <v>43934</v>
      </c>
      <c r="G4169" s="292" t="s">
        <v>213</v>
      </c>
    </row>
    <row r="4170" spans="1:7">
      <c r="A4170" s="292" t="s">
        <v>49</v>
      </c>
      <c r="B4170" s="405">
        <v>44626</v>
      </c>
      <c r="C4170" s="292" t="s">
        <v>213</v>
      </c>
      <c r="E4170" s="292" t="s">
        <v>214</v>
      </c>
      <c r="F4170" s="405">
        <v>43935</v>
      </c>
      <c r="G4170" s="292" t="s">
        <v>213</v>
      </c>
    </row>
    <row r="4171" spans="1:7">
      <c r="A4171" s="292" t="s">
        <v>49</v>
      </c>
      <c r="B4171" s="405">
        <v>44822</v>
      </c>
      <c r="C4171" s="292" t="s">
        <v>213</v>
      </c>
      <c r="E4171" s="292" t="s">
        <v>214</v>
      </c>
      <c r="F4171" s="405">
        <v>43939</v>
      </c>
      <c r="G4171" s="292" t="s">
        <v>213</v>
      </c>
    </row>
    <row r="4172" spans="1:7">
      <c r="A4172" s="292" t="s">
        <v>49</v>
      </c>
      <c r="B4172" s="405">
        <v>37865</v>
      </c>
      <c r="C4172" s="292" t="s">
        <v>213</v>
      </c>
      <c r="E4172" s="292" t="s">
        <v>214</v>
      </c>
      <c r="F4172" s="405">
        <v>43940</v>
      </c>
      <c r="G4172" s="292" t="s">
        <v>213</v>
      </c>
    </row>
    <row r="4173" spans="1:7">
      <c r="A4173" s="292" t="s">
        <v>49</v>
      </c>
      <c r="B4173" s="405">
        <v>38358</v>
      </c>
      <c r="C4173" s="292" t="s">
        <v>213</v>
      </c>
      <c r="E4173" s="292" t="s">
        <v>214</v>
      </c>
      <c r="F4173" s="405">
        <v>43943</v>
      </c>
      <c r="G4173" s="292" t="s">
        <v>213</v>
      </c>
    </row>
    <row r="4174" spans="1:7">
      <c r="A4174" s="292" t="s">
        <v>49</v>
      </c>
      <c r="B4174" s="405">
        <v>38825</v>
      </c>
      <c r="C4174" s="292" t="s">
        <v>213</v>
      </c>
      <c r="E4174" s="292" t="s">
        <v>214</v>
      </c>
      <c r="F4174" s="405">
        <v>43947</v>
      </c>
      <c r="G4174" s="292" t="s">
        <v>213</v>
      </c>
    </row>
    <row r="4175" spans="1:7">
      <c r="A4175" s="292" t="s">
        <v>49</v>
      </c>
      <c r="B4175" s="405">
        <v>39436</v>
      </c>
      <c r="C4175" s="292" t="s">
        <v>213</v>
      </c>
      <c r="E4175" s="292" t="s">
        <v>214</v>
      </c>
      <c r="F4175" s="405">
        <v>43951</v>
      </c>
      <c r="G4175" s="292" t="s">
        <v>213</v>
      </c>
    </row>
    <row r="4176" spans="1:7">
      <c r="A4176" s="292" t="s">
        <v>49</v>
      </c>
      <c r="B4176" s="405">
        <v>40023</v>
      </c>
      <c r="C4176" s="292" t="s">
        <v>213</v>
      </c>
      <c r="E4176" s="292" t="s">
        <v>214</v>
      </c>
      <c r="F4176" s="405">
        <v>43953</v>
      </c>
      <c r="G4176" s="292" t="s">
        <v>213</v>
      </c>
    </row>
    <row r="4177" spans="1:7">
      <c r="A4177" s="292" t="s">
        <v>49</v>
      </c>
      <c r="B4177" s="405">
        <v>40831</v>
      </c>
      <c r="C4177" s="292" t="s">
        <v>213</v>
      </c>
      <c r="E4177" s="292" t="s">
        <v>214</v>
      </c>
      <c r="F4177" s="405">
        <v>43961</v>
      </c>
      <c r="G4177" s="292" t="s">
        <v>213</v>
      </c>
    </row>
    <row r="4178" spans="1:7">
      <c r="A4178" s="292" t="s">
        <v>49</v>
      </c>
      <c r="B4178" s="405">
        <v>41561</v>
      </c>
      <c r="C4178" s="292" t="s">
        <v>213</v>
      </c>
      <c r="E4178" s="292" t="s">
        <v>214</v>
      </c>
      <c r="F4178" s="405">
        <v>43963</v>
      </c>
      <c r="G4178" s="292" t="s">
        <v>213</v>
      </c>
    </row>
    <row r="4179" spans="1:7">
      <c r="A4179" s="292" t="s">
        <v>49</v>
      </c>
      <c r="B4179" s="405">
        <v>42240</v>
      </c>
      <c r="C4179" s="292" t="s">
        <v>213</v>
      </c>
      <c r="E4179" s="292" t="s">
        <v>214</v>
      </c>
      <c r="F4179" s="405">
        <v>43964</v>
      </c>
      <c r="G4179" s="292" t="s">
        <v>213</v>
      </c>
    </row>
    <row r="4180" spans="1:7">
      <c r="A4180" s="292" t="s">
        <v>49</v>
      </c>
      <c r="B4180" s="405">
        <v>43031</v>
      </c>
      <c r="C4180" s="292" t="s">
        <v>213</v>
      </c>
      <c r="E4180" s="292" t="s">
        <v>214</v>
      </c>
      <c r="F4180" s="405">
        <v>43967</v>
      </c>
      <c r="G4180" s="292" t="s">
        <v>213</v>
      </c>
    </row>
    <row r="4181" spans="1:7">
      <c r="A4181" s="292" t="s">
        <v>49</v>
      </c>
      <c r="B4181" s="405">
        <v>43330</v>
      </c>
      <c r="C4181" s="292" t="s">
        <v>213</v>
      </c>
      <c r="E4181" s="292" t="s">
        <v>214</v>
      </c>
      <c r="F4181" s="405">
        <v>43971</v>
      </c>
      <c r="G4181" s="292" t="s">
        <v>213</v>
      </c>
    </row>
    <row r="4182" spans="1:7">
      <c r="A4182" s="292" t="s">
        <v>49</v>
      </c>
      <c r="B4182" s="405">
        <v>43558</v>
      </c>
      <c r="C4182" s="292" t="s">
        <v>213</v>
      </c>
      <c r="E4182" s="292" t="s">
        <v>214</v>
      </c>
      <c r="F4182" s="405">
        <v>43974</v>
      </c>
      <c r="G4182" s="292" t="s">
        <v>213</v>
      </c>
    </row>
    <row r="4183" spans="1:7">
      <c r="A4183" s="292" t="s">
        <v>49</v>
      </c>
      <c r="B4183" s="405">
        <v>43951</v>
      </c>
      <c r="C4183" s="292" t="s">
        <v>213</v>
      </c>
      <c r="E4183" s="292" t="s">
        <v>214</v>
      </c>
      <c r="F4183" s="405">
        <v>43981</v>
      </c>
      <c r="G4183" s="292" t="s">
        <v>213</v>
      </c>
    </row>
    <row r="4184" spans="1:7">
      <c r="A4184" s="292" t="s">
        <v>49</v>
      </c>
      <c r="B4184" s="405">
        <v>44273</v>
      </c>
      <c r="C4184" s="292" t="s">
        <v>213</v>
      </c>
      <c r="E4184" s="292" t="s">
        <v>214</v>
      </c>
      <c r="F4184" s="405">
        <v>44003</v>
      </c>
      <c r="G4184" s="292" t="s">
        <v>213</v>
      </c>
    </row>
    <row r="4185" spans="1:7">
      <c r="A4185" s="292" t="s">
        <v>49</v>
      </c>
      <c r="B4185" s="405">
        <v>44627</v>
      </c>
      <c r="C4185" s="292" t="s">
        <v>213</v>
      </c>
      <c r="E4185" s="292" t="s">
        <v>214</v>
      </c>
      <c r="F4185" s="405">
        <v>44010</v>
      </c>
      <c r="G4185" s="292" t="s">
        <v>213</v>
      </c>
    </row>
    <row r="4186" spans="1:7">
      <c r="A4186" s="292" t="s">
        <v>49</v>
      </c>
      <c r="B4186" s="405">
        <v>44824</v>
      </c>
      <c r="C4186" s="292" t="s">
        <v>213</v>
      </c>
      <c r="E4186" s="292" t="s">
        <v>214</v>
      </c>
      <c r="F4186" s="405">
        <v>44021</v>
      </c>
      <c r="G4186" s="292" t="s">
        <v>213</v>
      </c>
    </row>
    <row r="4187" spans="1:7">
      <c r="A4187" s="292" t="s">
        <v>49</v>
      </c>
      <c r="B4187" s="405">
        <v>37874</v>
      </c>
      <c r="C4187" s="292" t="s">
        <v>213</v>
      </c>
      <c r="E4187" s="292" t="s">
        <v>214</v>
      </c>
      <c r="F4187" s="405">
        <v>44030</v>
      </c>
      <c r="G4187" s="292" t="s">
        <v>213</v>
      </c>
    </row>
    <row r="4188" spans="1:7">
      <c r="A4188" s="292" t="s">
        <v>49</v>
      </c>
      <c r="B4188" s="405">
        <v>38362</v>
      </c>
      <c r="C4188" s="292" t="s">
        <v>213</v>
      </c>
      <c r="E4188" s="292" t="s">
        <v>214</v>
      </c>
      <c r="F4188" s="405">
        <v>44041</v>
      </c>
      <c r="G4188" s="292" t="s">
        <v>213</v>
      </c>
    </row>
    <row r="4189" spans="1:7">
      <c r="A4189" s="292" t="s">
        <v>49</v>
      </c>
      <c r="B4189" s="405">
        <v>38826</v>
      </c>
      <c r="C4189" s="292" t="s">
        <v>213</v>
      </c>
      <c r="E4189" s="292" t="s">
        <v>214</v>
      </c>
      <c r="F4189" s="405">
        <v>44044</v>
      </c>
      <c r="G4189" s="292" t="s">
        <v>213</v>
      </c>
    </row>
    <row r="4190" spans="1:7">
      <c r="A4190" s="292" t="s">
        <v>49</v>
      </c>
      <c r="B4190" s="405">
        <v>39437</v>
      </c>
      <c r="C4190" s="292" t="s">
        <v>213</v>
      </c>
      <c r="E4190" s="292" t="s">
        <v>214</v>
      </c>
      <c r="F4190" s="405">
        <v>44047</v>
      </c>
      <c r="G4190" s="292" t="s">
        <v>213</v>
      </c>
    </row>
    <row r="4191" spans="1:7">
      <c r="A4191" s="292" t="s">
        <v>49</v>
      </c>
      <c r="B4191" s="405">
        <v>40026</v>
      </c>
      <c r="C4191" s="292" t="s">
        <v>213</v>
      </c>
      <c r="E4191" s="292" t="s">
        <v>214</v>
      </c>
      <c r="F4191" s="405">
        <v>44048</v>
      </c>
      <c r="G4191" s="292" t="s">
        <v>213</v>
      </c>
    </row>
    <row r="4192" spans="1:7">
      <c r="A4192" s="292" t="s">
        <v>49</v>
      </c>
      <c r="B4192" s="405">
        <v>40845</v>
      </c>
      <c r="C4192" s="292" t="s">
        <v>213</v>
      </c>
      <c r="E4192" s="292" t="s">
        <v>214</v>
      </c>
      <c r="F4192" s="405">
        <v>44050</v>
      </c>
      <c r="G4192" s="292" t="s">
        <v>213</v>
      </c>
    </row>
    <row r="4193" spans="1:7">
      <c r="A4193" s="292" t="s">
        <v>49</v>
      </c>
      <c r="B4193" s="405">
        <v>41601</v>
      </c>
      <c r="C4193" s="292" t="s">
        <v>213</v>
      </c>
      <c r="E4193" s="292" t="s">
        <v>214</v>
      </c>
      <c r="F4193" s="405">
        <v>44057</v>
      </c>
      <c r="G4193" s="292" t="s">
        <v>213</v>
      </c>
    </row>
    <row r="4194" spans="1:7">
      <c r="A4194" s="292" t="s">
        <v>49</v>
      </c>
      <c r="B4194" s="405">
        <v>42241</v>
      </c>
      <c r="C4194" s="292" t="s">
        <v>213</v>
      </c>
      <c r="E4194" s="292" t="s">
        <v>214</v>
      </c>
      <c r="F4194" s="405">
        <v>44062</v>
      </c>
      <c r="G4194" s="292" t="s">
        <v>213</v>
      </c>
    </row>
    <row r="4195" spans="1:7">
      <c r="A4195" s="292" t="s">
        <v>49</v>
      </c>
      <c r="B4195" s="405">
        <v>43036</v>
      </c>
      <c r="C4195" s="292" t="s">
        <v>213</v>
      </c>
      <c r="E4195" s="292" t="s">
        <v>214</v>
      </c>
      <c r="F4195" s="405">
        <v>44064</v>
      </c>
      <c r="G4195" s="292" t="s">
        <v>213</v>
      </c>
    </row>
    <row r="4196" spans="1:7">
      <c r="A4196" s="292" t="s">
        <v>49</v>
      </c>
      <c r="B4196" s="405">
        <v>43331</v>
      </c>
      <c r="C4196" s="292" t="s">
        <v>213</v>
      </c>
      <c r="E4196" s="292" t="s">
        <v>214</v>
      </c>
      <c r="F4196" s="405">
        <v>44065</v>
      </c>
      <c r="G4196" s="292" t="s">
        <v>213</v>
      </c>
    </row>
    <row r="4197" spans="1:7">
      <c r="A4197" s="292" t="s">
        <v>49</v>
      </c>
      <c r="B4197" s="405">
        <v>43567</v>
      </c>
      <c r="C4197" s="292" t="s">
        <v>213</v>
      </c>
      <c r="E4197" s="292" t="s">
        <v>214</v>
      </c>
      <c r="F4197" s="405">
        <v>44068</v>
      </c>
      <c r="G4197" s="292" t="s">
        <v>213</v>
      </c>
    </row>
    <row r="4198" spans="1:7">
      <c r="A4198" s="292" t="s">
        <v>49</v>
      </c>
      <c r="B4198" s="405">
        <v>43953</v>
      </c>
      <c r="C4198" s="292" t="s">
        <v>213</v>
      </c>
      <c r="E4198" s="292" t="s">
        <v>214</v>
      </c>
      <c r="F4198" s="405">
        <v>44074</v>
      </c>
      <c r="G4198" s="292" t="s">
        <v>213</v>
      </c>
    </row>
    <row r="4199" spans="1:7">
      <c r="A4199" s="292" t="s">
        <v>49</v>
      </c>
      <c r="B4199" s="405">
        <v>44275</v>
      </c>
      <c r="C4199" s="292" t="s">
        <v>213</v>
      </c>
      <c r="E4199" s="292" t="s">
        <v>214</v>
      </c>
      <c r="F4199" s="405">
        <v>44080</v>
      </c>
      <c r="G4199" s="292" t="s">
        <v>213</v>
      </c>
    </row>
    <row r="4200" spans="1:7">
      <c r="A4200" s="292" t="s">
        <v>49</v>
      </c>
      <c r="B4200" s="405">
        <v>44633</v>
      </c>
      <c r="C4200" s="292" t="s">
        <v>213</v>
      </c>
      <c r="E4200" s="292" t="s">
        <v>214</v>
      </c>
      <c r="F4200" s="405">
        <v>44084</v>
      </c>
      <c r="G4200" s="292" t="s">
        <v>213</v>
      </c>
    </row>
    <row r="4201" spans="1:7">
      <c r="A4201" s="292" t="s">
        <v>49</v>
      </c>
      <c r="B4201" s="405">
        <v>44825</v>
      </c>
      <c r="C4201" s="292" t="s">
        <v>213</v>
      </c>
      <c r="E4201" s="292" t="s">
        <v>214</v>
      </c>
      <c r="F4201" s="405">
        <v>44086</v>
      </c>
      <c r="G4201" s="292" t="s">
        <v>213</v>
      </c>
    </row>
    <row r="4202" spans="1:7">
      <c r="A4202" s="292" t="s">
        <v>49</v>
      </c>
      <c r="B4202" s="405">
        <v>37876</v>
      </c>
      <c r="C4202" s="292" t="s">
        <v>213</v>
      </c>
      <c r="E4202" s="292" t="s">
        <v>214</v>
      </c>
      <c r="F4202" s="405">
        <v>44089</v>
      </c>
      <c r="G4202" s="292" t="s">
        <v>213</v>
      </c>
    </row>
    <row r="4203" spans="1:7">
      <c r="A4203" s="292" t="s">
        <v>49</v>
      </c>
      <c r="B4203" s="405">
        <v>38375</v>
      </c>
      <c r="C4203" s="292" t="s">
        <v>213</v>
      </c>
      <c r="E4203" s="292" t="s">
        <v>214</v>
      </c>
      <c r="F4203" s="405">
        <v>44090</v>
      </c>
      <c r="G4203" s="292" t="s">
        <v>213</v>
      </c>
    </row>
    <row r="4204" spans="1:7">
      <c r="A4204" s="292" t="s">
        <v>49</v>
      </c>
      <c r="B4204" s="405">
        <v>38827</v>
      </c>
      <c r="C4204" s="292" t="s">
        <v>213</v>
      </c>
      <c r="E4204" s="292" t="s">
        <v>214</v>
      </c>
      <c r="F4204" s="405">
        <v>44201</v>
      </c>
      <c r="G4204" s="292" t="s">
        <v>213</v>
      </c>
    </row>
    <row r="4205" spans="1:7">
      <c r="A4205" s="292" t="s">
        <v>49</v>
      </c>
      <c r="B4205" s="405">
        <v>39443</v>
      </c>
      <c r="C4205" s="292" t="s">
        <v>213</v>
      </c>
      <c r="E4205" s="292" t="s">
        <v>214</v>
      </c>
      <c r="F4205" s="405">
        <v>44217</v>
      </c>
      <c r="G4205" s="292" t="s">
        <v>213</v>
      </c>
    </row>
    <row r="4206" spans="1:7">
      <c r="A4206" s="292" t="s">
        <v>49</v>
      </c>
      <c r="B4206" s="405">
        <v>40031</v>
      </c>
      <c r="C4206" s="292" t="s">
        <v>213</v>
      </c>
      <c r="E4206" s="292" t="s">
        <v>214</v>
      </c>
      <c r="F4206" s="405">
        <v>44231</v>
      </c>
      <c r="G4206" s="292" t="s">
        <v>213</v>
      </c>
    </row>
    <row r="4207" spans="1:7">
      <c r="A4207" s="292" t="s">
        <v>49</v>
      </c>
      <c r="B4207" s="405">
        <v>40847</v>
      </c>
      <c r="C4207" s="292" t="s">
        <v>213</v>
      </c>
      <c r="E4207" s="292" t="s">
        <v>214</v>
      </c>
      <c r="F4207" s="405">
        <v>44234</v>
      </c>
      <c r="G4207" s="292" t="s">
        <v>213</v>
      </c>
    </row>
    <row r="4208" spans="1:7">
      <c r="A4208" s="292" t="s">
        <v>49</v>
      </c>
      <c r="B4208" s="405">
        <v>41605</v>
      </c>
      <c r="C4208" s="292" t="s">
        <v>213</v>
      </c>
      <c r="E4208" s="292" t="s">
        <v>214</v>
      </c>
      <c r="F4208" s="405">
        <v>44235</v>
      </c>
      <c r="G4208" s="292" t="s">
        <v>213</v>
      </c>
    </row>
    <row r="4209" spans="1:7">
      <c r="A4209" s="292" t="s">
        <v>49</v>
      </c>
      <c r="B4209" s="405">
        <v>42252</v>
      </c>
      <c r="C4209" s="292" t="s">
        <v>213</v>
      </c>
      <c r="E4209" s="292" t="s">
        <v>214</v>
      </c>
      <c r="F4209" s="405">
        <v>44253</v>
      </c>
      <c r="G4209" s="292" t="s">
        <v>213</v>
      </c>
    </row>
    <row r="4210" spans="1:7">
      <c r="A4210" s="292" t="s">
        <v>49</v>
      </c>
      <c r="B4210" s="405">
        <v>43040</v>
      </c>
      <c r="C4210" s="292" t="s">
        <v>213</v>
      </c>
      <c r="E4210" s="292" t="s">
        <v>214</v>
      </c>
      <c r="F4210" s="405">
        <v>44254</v>
      </c>
      <c r="G4210" s="292" t="s">
        <v>213</v>
      </c>
    </row>
    <row r="4211" spans="1:7">
      <c r="A4211" s="292" t="s">
        <v>49</v>
      </c>
      <c r="B4211" s="405">
        <v>43335</v>
      </c>
      <c r="C4211" s="292" t="s">
        <v>213</v>
      </c>
      <c r="E4211" s="292" t="s">
        <v>214</v>
      </c>
      <c r="F4211" s="405">
        <v>44255</v>
      </c>
      <c r="G4211" s="292" t="s">
        <v>213</v>
      </c>
    </row>
    <row r="4212" spans="1:7">
      <c r="A4212" s="292" t="s">
        <v>49</v>
      </c>
      <c r="B4212" s="405">
        <v>43713</v>
      </c>
      <c r="C4212" s="292" t="s">
        <v>213</v>
      </c>
      <c r="E4212" s="292" t="s">
        <v>214</v>
      </c>
      <c r="F4212" s="405">
        <v>44264</v>
      </c>
      <c r="G4212" s="292" t="s">
        <v>213</v>
      </c>
    </row>
    <row r="4213" spans="1:7">
      <c r="A4213" s="292" t="s">
        <v>49</v>
      </c>
      <c r="B4213" s="405">
        <v>43961</v>
      </c>
      <c r="C4213" s="292" t="s">
        <v>213</v>
      </c>
      <c r="E4213" s="292" t="s">
        <v>214</v>
      </c>
      <c r="F4213" s="405">
        <v>44265</v>
      </c>
      <c r="G4213" s="292" t="s">
        <v>213</v>
      </c>
    </row>
    <row r="4214" spans="1:7">
      <c r="A4214" s="292" t="s">
        <v>49</v>
      </c>
      <c r="B4214" s="405">
        <v>44280</v>
      </c>
      <c r="C4214" s="292" t="s">
        <v>213</v>
      </c>
      <c r="E4214" s="292" t="s">
        <v>214</v>
      </c>
      <c r="F4214" s="405">
        <v>44270</v>
      </c>
      <c r="G4214" s="292" t="s">
        <v>213</v>
      </c>
    </row>
    <row r="4215" spans="1:7">
      <c r="A4215" s="292" t="s">
        <v>49</v>
      </c>
      <c r="B4215" s="405">
        <v>44634</v>
      </c>
      <c r="C4215" s="292" t="s">
        <v>213</v>
      </c>
      <c r="E4215" s="292" t="s">
        <v>214</v>
      </c>
      <c r="F4215" s="405">
        <v>44272</v>
      </c>
      <c r="G4215" s="292" t="s">
        <v>213</v>
      </c>
    </row>
    <row r="4216" spans="1:7">
      <c r="A4216" s="292" t="s">
        <v>49</v>
      </c>
      <c r="B4216" s="405">
        <v>44827</v>
      </c>
      <c r="C4216" s="292" t="s">
        <v>213</v>
      </c>
      <c r="E4216" s="292" t="s">
        <v>214</v>
      </c>
      <c r="F4216" s="405">
        <v>44273</v>
      </c>
      <c r="G4216" s="292" t="s">
        <v>213</v>
      </c>
    </row>
    <row r="4217" spans="1:7">
      <c r="A4217" s="292" t="s">
        <v>49</v>
      </c>
      <c r="B4217" s="405">
        <v>37877</v>
      </c>
      <c r="C4217" s="292" t="s">
        <v>213</v>
      </c>
      <c r="E4217" s="292" t="s">
        <v>214</v>
      </c>
      <c r="F4217" s="405">
        <v>44275</v>
      </c>
      <c r="G4217" s="292" t="s">
        <v>213</v>
      </c>
    </row>
    <row r="4218" spans="1:7">
      <c r="A4218" s="292" t="s">
        <v>49</v>
      </c>
      <c r="B4218" s="405">
        <v>38382</v>
      </c>
      <c r="C4218" s="292" t="s">
        <v>213</v>
      </c>
      <c r="E4218" s="292" t="s">
        <v>214</v>
      </c>
      <c r="F4218" s="405">
        <v>44280</v>
      </c>
      <c r="G4218" s="292" t="s">
        <v>213</v>
      </c>
    </row>
    <row r="4219" spans="1:7">
      <c r="A4219" s="292" t="s">
        <v>49</v>
      </c>
      <c r="B4219" s="405">
        <v>38829</v>
      </c>
      <c r="C4219" s="292" t="s">
        <v>213</v>
      </c>
      <c r="E4219" s="292" t="s">
        <v>214</v>
      </c>
      <c r="F4219" s="405">
        <v>44287</v>
      </c>
      <c r="G4219" s="292" t="s">
        <v>213</v>
      </c>
    </row>
    <row r="4220" spans="1:7">
      <c r="A4220" s="292" t="s">
        <v>49</v>
      </c>
      <c r="B4220" s="405">
        <v>39457</v>
      </c>
      <c r="C4220" s="292" t="s">
        <v>213</v>
      </c>
      <c r="E4220" s="292" t="s">
        <v>214</v>
      </c>
      <c r="F4220" s="405">
        <v>44288</v>
      </c>
      <c r="G4220" s="292" t="s">
        <v>213</v>
      </c>
    </row>
    <row r="4221" spans="1:7">
      <c r="A4221" s="292" t="s">
        <v>49</v>
      </c>
      <c r="B4221" s="405">
        <v>40033</v>
      </c>
      <c r="C4221" s="292" t="s">
        <v>213</v>
      </c>
      <c r="E4221" s="292" t="s">
        <v>214</v>
      </c>
      <c r="F4221" s="405">
        <v>44401</v>
      </c>
      <c r="G4221" s="292" t="s">
        <v>213</v>
      </c>
    </row>
    <row r="4222" spans="1:7">
      <c r="A4222" s="292" t="s">
        <v>49</v>
      </c>
      <c r="B4222" s="405">
        <v>40849</v>
      </c>
      <c r="C4222" s="292" t="s">
        <v>213</v>
      </c>
      <c r="E4222" s="292" t="s">
        <v>214</v>
      </c>
      <c r="F4222" s="405">
        <v>44402</v>
      </c>
      <c r="G4222" s="292" t="s">
        <v>213</v>
      </c>
    </row>
    <row r="4223" spans="1:7">
      <c r="A4223" s="292" t="s">
        <v>49</v>
      </c>
      <c r="B4223" s="405">
        <v>41612</v>
      </c>
      <c r="C4223" s="292" t="s">
        <v>213</v>
      </c>
      <c r="E4223" s="292" t="s">
        <v>214</v>
      </c>
      <c r="F4223" s="405">
        <v>44403</v>
      </c>
      <c r="G4223" s="292" t="s">
        <v>213</v>
      </c>
    </row>
    <row r="4224" spans="1:7">
      <c r="A4224" s="292" t="s">
        <v>49</v>
      </c>
      <c r="B4224" s="405">
        <v>42262</v>
      </c>
      <c r="C4224" s="292" t="s">
        <v>213</v>
      </c>
      <c r="E4224" s="292" t="s">
        <v>214</v>
      </c>
      <c r="F4224" s="405">
        <v>44408</v>
      </c>
      <c r="G4224" s="292" t="s">
        <v>213</v>
      </c>
    </row>
    <row r="4225" spans="1:7">
      <c r="A4225" s="292" t="s">
        <v>49</v>
      </c>
      <c r="B4225" s="405">
        <v>43046</v>
      </c>
      <c r="C4225" s="292" t="s">
        <v>213</v>
      </c>
      <c r="E4225" s="292" t="s">
        <v>214</v>
      </c>
      <c r="F4225" s="405">
        <v>44411</v>
      </c>
      <c r="G4225" s="292" t="s">
        <v>213</v>
      </c>
    </row>
    <row r="4226" spans="1:7">
      <c r="A4226" s="292" t="s">
        <v>49</v>
      </c>
      <c r="B4226" s="405">
        <v>43336</v>
      </c>
      <c r="C4226" s="292" t="s">
        <v>213</v>
      </c>
      <c r="E4226" s="292" t="s">
        <v>214</v>
      </c>
      <c r="F4226" s="405">
        <v>44412</v>
      </c>
      <c r="G4226" s="292" t="s">
        <v>213</v>
      </c>
    </row>
    <row r="4227" spans="1:7">
      <c r="A4227" s="292" t="s">
        <v>49</v>
      </c>
      <c r="B4227" s="405">
        <v>43717</v>
      </c>
      <c r="C4227" s="292" t="s">
        <v>213</v>
      </c>
      <c r="E4227" s="292" t="s">
        <v>214</v>
      </c>
      <c r="F4227" s="405">
        <v>44413</v>
      </c>
      <c r="G4227" s="292" t="s">
        <v>213</v>
      </c>
    </row>
    <row r="4228" spans="1:7">
      <c r="A4228" s="292" t="s">
        <v>49</v>
      </c>
      <c r="B4228" s="405">
        <v>43963</v>
      </c>
      <c r="C4228" s="292" t="s">
        <v>213</v>
      </c>
      <c r="E4228" s="292" t="s">
        <v>214</v>
      </c>
      <c r="F4228" s="405">
        <v>44415</v>
      </c>
      <c r="G4228" s="292" t="s">
        <v>213</v>
      </c>
    </row>
    <row r="4229" spans="1:7">
      <c r="A4229" s="292" t="s">
        <v>49</v>
      </c>
      <c r="B4229" s="405">
        <v>44287</v>
      </c>
      <c r="C4229" s="292" t="s">
        <v>213</v>
      </c>
      <c r="E4229" s="292" t="s">
        <v>214</v>
      </c>
      <c r="F4229" s="405">
        <v>44418</v>
      </c>
      <c r="G4229" s="292" t="s">
        <v>213</v>
      </c>
    </row>
    <row r="4230" spans="1:7">
      <c r="A4230" s="292" t="s">
        <v>49</v>
      </c>
      <c r="B4230" s="405">
        <v>44639</v>
      </c>
      <c r="C4230" s="292" t="s">
        <v>213</v>
      </c>
      <c r="E4230" s="292" t="s">
        <v>214</v>
      </c>
      <c r="F4230" s="405">
        <v>44423</v>
      </c>
      <c r="G4230" s="292" t="s">
        <v>213</v>
      </c>
    </row>
    <row r="4231" spans="1:7">
      <c r="A4231" s="292" t="s">
        <v>49</v>
      </c>
      <c r="B4231" s="405">
        <v>44830</v>
      </c>
      <c r="C4231" s="292" t="s">
        <v>213</v>
      </c>
      <c r="E4231" s="292" t="s">
        <v>214</v>
      </c>
      <c r="F4231" s="405">
        <v>44424</v>
      </c>
      <c r="G4231" s="292" t="s">
        <v>213</v>
      </c>
    </row>
    <row r="4232" spans="1:7">
      <c r="A4232" s="292" t="s">
        <v>49</v>
      </c>
      <c r="B4232" s="405">
        <v>37886</v>
      </c>
      <c r="C4232" s="292" t="s">
        <v>213</v>
      </c>
      <c r="E4232" s="292" t="s">
        <v>214</v>
      </c>
      <c r="F4232" s="405">
        <v>44431</v>
      </c>
      <c r="G4232" s="292" t="s">
        <v>213</v>
      </c>
    </row>
    <row r="4233" spans="1:7">
      <c r="A4233" s="292" t="s">
        <v>49</v>
      </c>
      <c r="B4233" s="405">
        <v>38389</v>
      </c>
      <c r="C4233" s="292" t="s">
        <v>213</v>
      </c>
      <c r="E4233" s="292" t="s">
        <v>214</v>
      </c>
      <c r="F4233" s="405">
        <v>44432</v>
      </c>
      <c r="G4233" s="292" t="s">
        <v>213</v>
      </c>
    </row>
    <row r="4234" spans="1:7">
      <c r="A4234" s="292" t="s">
        <v>49</v>
      </c>
      <c r="B4234" s="405">
        <v>38839</v>
      </c>
      <c r="C4234" s="292" t="s">
        <v>213</v>
      </c>
      <c r="E4234" s="292" t="s">
        <v>214</v>
      </c>
      <c r="F4234" s="405">
        <v>44436</v>
      </c>
      <c r="G4234" s="292" t="s">
        <v>213</v>
      </c>
    </row>
    <row r="4235" spans="1:7">
      <c r="A4235" s="292" t="s">
        <v>49</v>
      </c>
      <c r="B4235" s="405">
        <v>39459</v>
      </c>
      <c r="C4235" s="292" t="s">
        <v>213</v>
      </c>
      <c r="E4235" s="292" t="s">
        <v>214</v>
      </c>
      <c r="F4235" s="405">
        <v>44439</v>
      </c>
      <c r="G4235" s="292" t="s">
        <v>213</v>
      </c>
    </row>
    <row r="4236" spans="1:7">
      <c r="A4236" s="292" t="s">
        <v>49</v>
      </c>
      <c r="B4236" s="405">
        <v>40047</v>
      </c>
      <c r="C4236" s="292" t="s">
        <v>213</v>
      </c>
      <c r="E4236" s="292" t="s">
        <v>214</v>
      </c>
      <c r="F4236" s="405">
        <v>44443</v>
      </c>
      <c r="G4236" s="292" t="s">
        <v>213</v>
      </c>
    </row>
    <row r="4237" spans="1:7">
      <c r="A4237" s="292" t="s">
        <v>49</v>
      </c>
      <c r="B4237" s="405">
        <v>40854</v>
      </c>
      <c r="C4237" s="292" t="s">
        <v>213</v>
      </c>
      <c r="E4237" s="292" t="s">
        <v>214</v>
      </c>
      <c r="F4237" s="405">
        <v>44444</v>
      </c>
      <c r="G4237" s="292" t="s">
        <v>213</v>
      </c>
    </row>
    <row r="4238" spans="1:7">
      <c r="A4238" s="292" t="s">
        <v>49</v>
      </c>
      <c r="B4238" s="405">
        <v>41621</v>
      </c>
      <c r="C4238" s="292" t="s">
        <v>213</v>
      </c>
      <c r="E4238" s="292" t="s">
        <v>214</v>
      </c>
      <c r="F4238" s="405">
        <v>44445</v>
      </c>
      <c r="G4238" s="292" t="s">
        <v>213</v>
      </c>
    </row>
    <row r="4239" spans="1:7">
      <c r="A4239" s="292" t="s">
        <v>49</v>
      </c>
      <c r="B4239" s="405">
        <v>42274</v>
      </c>
      <c r="C4239" s="292" t="s">
        <v>213</v>
      </c>
      <c r="E4239" s="292" t="s">
        <v>214</v>
      </c>
      <c r="F4239" s="405">
        <v>44454</v>
      </c>
      <c r="G4239" s="292" t="s">
        <v>213</v>
      </c>
    </row>
    <row r="4240" spans="1:7">
      <c r="A4240" s="292" t="s">
        <v>49</v>
      </c>
      <c r="B4240" s="405">
        <v>43047</v>
      </c>
      <c r="C4240" s="292" t="s">
        <v>213</v>
      </c>
      <c r="E4240" s="292" t="s">
        <v>214</v>
      </c>
      <c r="F4240" s="405">
        <v>44455</v>
      </c>
      <c r="G4240" s="292" t="s">
        <v>213</v>
      </c>
    </row>
    <row r="4241" spans="1:7">
      <c r="A4241" s="292" t="s">
        <v>49</v>
      </c>
      <c r="B4241" s="405">
        <v>43338</v>
      </c>
      <c r="C4241" s="292" t="s">
        <v>213</v>
      </c>
      <c r="E4241" s="292" t="s">
        <v>214</v>
      </c>
      <c r="F4241" s="405">
        <v>44470</v>
      </c>
      <c r="G4241" s="292" t="s">
        <v>213</v>
      </c>
    </row>
    <row r="4242" spans="1:7">
      <c r="A4242" s="292" t="s">
        <v>49</v>
      </c>
      <c r="B4242" s="405">
        <v>43718</v>
      </c>
      <c r="C4242" s="292" t="s">
        <v>213</v>
      </c>
      <c r="E4242" s="292" t="s">
        <v>214</v>
      </c>
      <c r="F4242" s="405">
        <v>44473</v>
      </c>
      <c r="G4242" s="292" t="s">
        <v>213</v>
      </c>
    </row>
    <row r="4243" spans="1:7">
      <c r="A4243" s="292" t="s">
        <v>49</v>
      </c>
      <c r="B4243" s="405">
        <v>43964</v>
      </c>
      <c r="C4243" s="292" t="s">
        <v>213</v>
      </c>
      <c r="E4243" s="292" t="s">
        <v>214</v>
      </c>
      <c r="F4243" s="405">
        <v>44490</v>
      </c>
      <c r="G4243" s="292" t="s">
        <v>213</v>
      </c>
    </row>
    <row r="4244" spans="1:7">
      <c r="A4244" s="292" t="s">
        <v>49</v>
      </c>
      <c r="B4244" s="405">
        <v>44288</v>
      </c>
      <c r="C4244" s="292" t="s">
        <v>213</v>
      </c>
      <c r="E4244" s="292" t="s">
        <v>214</v>
      </c>
      <c r="F4244" s="405">
        <v>44491</v>
      </c>
      <c r="G4244" s="292" t="s">
        <v>213</v>
      </c>
    </row>
    <row r="4245" spans="1:7">
      <c r="A4245" s="292" t="s">
        <v>49</v>
      </c>
      <c r="B4245" s="405">
        <v>44640</v>
      </c>
      <c r="C4245" s="292" t="s">
        <v>213</v>
      </c>
      <c r="E4245" s="292" t="s">
        <v>214</v>
      </c>
      <c r="F4245" s="405">
        <v>44606</v>
      </c>
      <c r="G4245" s="292" t="s">
        <v>213</v>
      </c>
    </row>
    <row r="4246" spans="1:7">
      <c r="A4246" s="292" t="s">
        <v>49</v>
      </c>
      <c r="B4246" s="405">
        <v>44833</v>
      </c>
      <c r="C4246" s="292" t="s">
        <v>213</v>
      </c>
      <c r="E4246" s="292" t="s">
        <v>214</v>
      </c>
      <c r="F4246" s="405">
        <v>44607</v>
      </c>
      <c r="G4246" s="292" t="s">
        <v>213</v>
      </c>
    </row>
    <row r="4247" spans="1:7">
      <c r="A4247" s="292" t="s">
        <v>49</v>
      </c>
      <c r="B4247" s="405">
        <v>37890</v>
      </c>
      <c r="C4247" s="292" t="s">
        <v>213</v>
      </c>
      <c r="E4247" s="292" t="s">
        <v>214</v>
      </c>
      <c r="F4247" s="405">
        <v>44608</v>
      </c>
      <c r="G4247" s="292" t="s">
        <v>213</v>
      </c>
    </row>
    <row r="4248" spans="1:7">
      <c r="A4248" s="292" t="s">
        <v>49</v>
      </c>
      <c r="B4248" s="405">
        <v>38451</v>
      </c>
      <c r="C4248" s="292" t="s">
        <v>213</v>
      </c>
      <c r="E4248" s="292" t="s">
        <v>214</v>
      </c>
      <c r="F4248" s="405">
        <v>44609</v>
      </c>
      <c r="G4248" s="292" t="s">
        <v>213</v>
      </c>
    </row>
    <row r="4249" spans="1:7">
      <c r="A4249" s="292" t="s">
        <v>49</v>
      </c>
      <c r="B4249" s="405">
        <v>38841</v>
      </c>
      <c r="C4249" s="292" t="s">
        <v>213</v>
      </c>
      <c r="E4249" s="292" t="s">
        <v>214</v>
      </c>
      <c r="F4249" s="405">
        <v>44610</v>
      </c>
      <c r="G4249" s="292" t="s">
        <v>213</v>
      </c>
    </row>
    <row r="4250" spans="1:7">
      <c r="A4250" s="292" t="s">
        <v>49</v>
      </c>
      <c r="B4250" s="405">
        <v>39465</v>
      </c>
      <c r="C4250" s="292" t="s">
        <v>213</v>
      </c>
      <c r="E4250" s="292" t="s">
        <v>214</v>
      </c>
      <c r="F4250" s="405">
        <v>44612</v>
      </c>
      <c r="G4250" s="292" t="s">
        <v>213</v>
      </c>
    </row>
    <row r="4251" spans="1:7">
      <c r="A4251" s="292" t="s">
        <v>49</v>
      </c>
      <c r="B4251" s="405">
        <v>40061</v>
      </c>
      <c r="C4251" s="292" t="s">
        <v>213</v>
      </c>
      <c r="E4251" s="292" t="s">
        <v>214</v>
      </c>
      <c r="F4251" s="405">
        <v>44615</v>
      </c>
      <c r="G4251" s="292" t="s">
        <v>213</v>
      </c>
    </row>
    <row r="4252" spans="1:7">
      <c r="A4252" s="292" t="s">
        <v>49</v>
      </c>
      <c r="B4252" s="405">
        <v>40906</v>
      </c>
      <c r="C4252" s="292" t="s">
        <v>213</v>
      </c>
      <c r="E4252" s="292" t="s">
        <v>214</v>
      </c>
      <c r="F4252" s="405">
        <v>44617</v>
      </c>
      <c r="G4252" s="292" t="s">
        <v>213</v>
      </c>
    </row>
    <row r="4253" spans="1:7">
      <c r="A4253" s="292" t="s">
        <v>49</v>
      </c>
      <c r="B4253" s="405">
        <v>41622</v>
      </c>
      <c r="C4253" s="292" t="s">
        <v>213</v>
      </c>
      <c r="E4253" s="292" t="s">
        <v>214</v>
      </c>
      <c r="F4253" s="405">
        <v>44618</v>
      </c>
      <c r="G4253" s="292" t="s">
        <v>213</v>
      </c>
    </row>
    <row r="4254" spans="1:7">
      <c r="A4254" s="292" t="s">
        <v>49</v>
      </c>
      <c r="B4254" s="405">
        <v>42276</v>
      </c>
      <c r="C4254" s="292" t="s">
        <v>213</v>
      </c>
      <c r="E4254" s="292" t="s">
        <v>214</v>
      </c>
      <c r="F4254" s="405">
        <v>44621</v>
      </c>
      <c r="G4254" s="292" t="s">
        <v>213</v>
      </c>
    </row>
    <row r="4255" spans="1:7">
      <c r="A4255" s="292" t="s">
        <v>49</v>
      </c>
      <c r="B4255" s="405">
        <v>43048</v>
      </c>
      <c r="C4255" s="292" t="s">
        <v>213</v>
      </c>
      <c r="E4255" s="292" t="s">
        <v>214</v>
      </c>
      <c r="F4255" s="405">
        <v>44624</v>
      </c>
      <c r="G4255" s="292" t="s">
        <v>213</v>
      </c>
    </row>
    <row r="4256" spans="1:7">
      <c r="A4256" s="292" t="s">
        <v>49</v>
      </c>
      <c r="B4256" s="405">
        <v>43342</v>
      </c>
      <c r="C4256" s="292" t="s">
        <v>213</v>
      </c>
      <c r="E4256" s="292" t="s">
        <v>214</v>
      </c>
      <c r="F4256" s="405">
        <v>44626</v>
      </c>
      <c r="G4256" s="292" t="s">
        <v>213</v>
      </c>
    </row>
    <row r="4257" spans="1:7">
      <c r="A4257" s="292" t="s">
        <v>49</v>
      </c>
      <c r="B4257" s="405">
        <v>43719</v>
      </c>
      <c r="C4257" s="292" t="s">
        <v>213</v>
      </c>
      <c r="E4257" s="292" t="s">
        <v>214</v>
      </c>
      <c r="F4257" s="405">
        <v>44627</v>
      </c>
      <c r="G4257" s="292" t="s">
        <v>213</v>
      </c>
    </row>
    <row r="4258" spans="1:7">
      <c r="A4258" s="292" t="s">
        <v>49</v>
      </c>
      <c r="B4258" s="405">
        <v>43967</v>
      </c>
      <c r="C4258" s="292" t="s">
        <v>213</v>
      </c>
      <c r="E4258" s="292" t="s">
        <v>214</v>
      </c>
      <c r="F4258" s="405">
        <v>44633</v>
      </c>
      <c r="G4258" s="292" t="s">
        <v>213</v>
      </c>
    </row>
    <row r="4259" spans="1:7">
      <c r="A4259" s="292" t="s">
        <v>49</v>
      </c>
      <c r="B4259" s="405">
        <v>44401</v>
      </c>
      <c r="C4259" s="292" t="s">
        <v>213</v>
      </c>
      <c r="E4259" s="292" t="s">
        <v>214</v>
      </c>
      <c r="F4259" s="405">
        <v>44634</v>
      </c>
      <c r="G4259" s="292" t="s">
        <v>213</v>
      </c>
    </row>
    <row r="4260" spans="1:7">
      <c r="A4260" s="292" t="s">
        <v>49</v>
      </c>
      <c r="B4260" s="405">
        <v>44643</v>
      </c>
      <c r="C4260" s="292" t="s">
        <v>213</v>
      </c>
      <c r="E4260" s="292" t="s">
        <v>214</v>
      </c>
      <c r="F4260" s="405">
        <v>44639</v>
      </c>
      <c r="G4260" s="292" t="s">
        <v>213</v>
      </c>
    </row>
    <row r="4261" spans="1:7">
      <c r="A4261" s="292" t="s">
        <v>49</v>
      </c>
      <c r="B4261" s="405">
        <v>44838</v>
      </c>
      <c r="C4261" s="292" t="s">
        <v>213</v>
      </c>
      <c r="E4261" s="292" t="s">
        <v>214</v>
      </c>
      <c r="F4261" s="405">
        <v>44640</v>
      </c>
      <c r="G4261" s="292" t="s">
        <v>213</v>
      </c>
    </row>
    <row r="4262" spans="1:7">
      <c r="A4262" s="292" t="s">
        <v>49</v>
      </c>
      <c r="B4262" s="405">
        <v>37891</v>
      </c>
      <c r="C4262" s="292" t="s">
        <v>213</v>
      </c>
      <c r="E4262" s="292" t="s">
        <v>214</v>
      </c>
      <c r="F4262" s="405">
        <v>44643</v>
      </c>
      <c r="G4262" s="292" t="s">
        <v>213</v>
      </c>
    </row>
    <row r="4263" spans="1:7">
      <c r="A4263" s="292" t="s">
        <v>49</v>
      </c>
      <c r="B4263" s="405">
        <v>38456</v>
      </c>
      <c r="C4263" s="292" t="s">
        <v>213</v>
      </c>
      <c r="E4263" s="292" t="s">
        <v>214</v>
      </c>
      <c r="F4263" s="405">
        <v>44644</v>
      </c>
      <c r="G4263" s="292" t="s">
        <v>213</v>
      </c>
    </row>
    <row r="4264" spans="1:7">
      <c r="A4264" s="292" t="s">
        <v>49</v>
      </c>
      <c r="B4264" s="405">
        <v>38849</v>
      </c>
      <c r="C4264" s="292" t="s">
        <v>213</v>
      </c>
      <c r="E4264" s="292" t="s">
        <v>214</v>
      </c>
      <c r="F4264" s="405">
        <v>44645</v>
      </c>
      <c r="G4264" s="292" t="s">
        <v>213</v>
      </c>
    </row>
    <row r="4265" spans="1:7">
      <c r="A4265" s="292" t="s">
        <v>49</v>
      </c>
      <c r="B4265" s="405">
        <v>39466</v>
      </c>
      <c r="C4265" s="292" t="s">
        <v>213</v>
      </c>
      <c r="E4265" s="292" t="s">
        <v>214</v>
      </c>
      <c r="F4265" s="405">
        <v>44653</v>
      </c>
      <c r="G4265" s="292" t="s">
        <v>213</v>
      </c>
    </row>
    <row r="4266" spans="1:7">
      <c r="A4266" s="292" t="s">
        <v>49</v>
      </c>
      <c r="B4266" s="405">
        <v>40063</v>
      </c>
      <c r="C4266" s="292" t="s">
        <v>213</v>
      </c>
      <c r="E4266" s="292" t="s">
        <v>214</v>
      </c>
      <c r="F4266" s="405">
        <v>44654</v>
      </c>
      <c r="G4266" s="292" t="s">
        <v>213</v>
      </c>
    </row>
    <row r="4267" spans="1:7">
      <c r="A4267" s="292" t="s">
        <v>49</v>
      </c>
      <c r="B4267" s="405">
        <v>40930</v>
      </c>
      <c r="C4267" s="292" t="s">
        <v>213</v>
      </c>
      <c r="E4267" s="292" t="s">
        <v>214</v>
      </c>
      <c r="F4267" s="405">
        <v>44657</v>
      </c>
      <c r="G4267" s="292" t="s">
        <v>213</v>
      </c>
    </row>
    <row r="4268" spans="1:7">
      <c r="A4268" s="292" t="s">
        <v>49</v>
      </c>
      <c r="B4268" s="405">
        <v>41635</v>
      </c>
      <c r="C4268" s="292" t="s">
        <v>213</v>
      </c>
      <c r="E4268" s="292" t="s">
        <v>214</v>
      </c>
      <c r="F4268" s="405">
        <v>44659</v>
      </c>
      <c r="G4268" s="292" t="s">
        <v>213</v>
      </c>
    </row>
    <row r="4269" spans="1:7">
      <c r="A4269" s="292" t="s">
        <v>49</v>
      </c>
      <c r="B4269" s="405">
        <v>42320</v>
      </c>
      <c r="C4269" s="292" t="s">
        <v>213</v>
      </c>
      <c r="E4269" s="292" t="s">
        <v>214</v>
      </c>
      <c r="F4269" s="405">
        <v>44660</v>
      </c>
      <c r="G4269" s="292" t="s">
        <v>213</v>
      </c>
    </row>
    <row r="4270" spans="1:7">
      <c r="A4270" s="292" t="s">
        <v>49</v>
      </c>
      <c r="B4270" s="405">
        <v>43050</v>
      </c>
      <c r="C4270" s="292" t="s">
        <v>213</v>
      </c>
      <c r="E4270" s="292" t="s">
        <v>214</v>
      </c>
      <c r="F4270" s="405">
        <v>44662</v>
      </c>
      <c r="G4270" s="292" t="s">
        <v>213</v>
      </c>
    </row>
    <row r="4271" spans="1:7">
      <c r="A4271" s="292" t="s">
        <v>49</v>
      </c>
      <c r="B4271" s="405">
        <v>43346</v>
      </c>
      <c r="C4271" s="292" t="s">
        <v>213</v>
      </c>
      <c r="E4271" s="292" t="s">
        <v>214</v>
      </c>
      <c r="F4271" s="405">
        <v>44666</v>
      </c>
      <c r="G4271" s="292" t="s">
        <v>213</v>
      </c>
    </row>
    <row r="4272" spans="1:7">
      <c r="A4272" s="292" t="s">
        <v>49</v>
      </c>
      <c r="B4272" s="405">
        <v>43721</v>
      </c>
      <c r="C4272" s="292" t="s">
        <v>213</v>
      </c>
      <c r="E4272" s="292" t="s">
        <v>214</v>
      </c>
      <c r="F4272" s="405">
        <v>44669</v>
      </c>
      <c r="G4272" s="292" t="s">
        <v>213</v>
      </c>
    </row>
    <row r="4273" spans="1:7">
      <c r="A4273" s="292" t="s">
        <v>49</v>
      </c>
      <c r="B4273" s="405">
        <v>43971</v>
      </c>
      <c r="C4273" s="292" t="s">
        <v>213</v>
      </c>
      <c r="E4273" s="292" t="s">
        <v>214</v>
      </c>
      <c r="F4273" s="405">
        <v>44670</v>
      </c>
      <c r="G4273" s="292" t="s">
        <v>213</v>
      </c>
    </row>
    <row r="4274" spans="1:7">
      <c r="A4274" s="292" t="s">
        <v>49</v>
      </c>
      <c r="B4274" s="405">
        <v>44402</v>
      </c>
      <c r="C4274" s="292" t="s">
        <v>213</v>
      </c>
      <c r="E4274" s="292" t="s">
        <v>214</v>
      </c>
      <c r="F4274" s="405">
        <v>44671</v>
      </c>
      <c r="G4274" s="292" t="s">
        <v>213</v>
      </c>
    </row>
    <row r="4275" spans="1:7">
      <c r="A4275" s="292" t="s">
        <v>49</v>
      </c>
      <c r="B4275" s="405">
        <v>44644</v>
      </c>
      <c r="C4275" s="292" t="s">
        <v>213</v>
      </c>
      <c r="E4275" s="292" t="s">
        <v>214</v>
      </c>
      <c r="F4275" s="405">
        <v>44675</v>
      </c>
      <c r="G4275" s="292" t="s">
        <v>213</v>
      </c>
    </row>
    <row r="4276" spans="1:7">
      <c r="A4276" s="292" t="s">
        <v>49</v>
      </c>
      <c r="B4276" s="405">
        <v>44842</v>
      </c>
      <c r="C4276" s="292" t="s">
        <v>213</v>
      </c>
      <c r="E4276" s="292" t="s">
        <v>214</v>
      </c>
      <c r="F4276" s="405">
        <v>44676</v>
      </c>
      <c r="G4276" s="292" t="s">
        <v>213</v>
      </c>
    </row>
    <row r="4277" spans="1:7">
      <c r="A4277" s="292" t="s">
        <v>49</v>
      </c>
      <c r="B4277" s="405">
        <v>37927</v>
      </c>
      <c r="C4277" s="292" t="s">
        <v>213</v>
      </c>
      <c r="E4277" s="292" t="s">
        <v>214</v>
      </c>
      <c r="F4277" s="405">
        <v>44677</v>
      </c>
      <c r="G4277" s="292" t="s">
        <v>213</v>
      </c>
    </row>
    <row r="4278" spans="1:7">
      <c r="A4278" s="292" t="s">
        <v>49</v>
      </c>
      <c r="B4278" s="405">
        <v>38464</v>
      </c>
      <c r="C4278" s="292" t="s">
        <v>213</v>
      </c>
      <c r="E4278" s="292" t="s">
        <v>214</v>
      </c>
      <c r="F4278" s="405">
        <v>44678</v>
      </c>
      <c r="G4278" s="292" t="s">
        <v>213</v>
      </c>
    </row>
    <row r="4279" spans="1:7">
      <c r="A4279" s="292" t="s">
        <v>49</v>
      </c>
      <c r="B4279" s="405">
        <v>38857</v>
      </c>
      <c r="C4279" s="292" t="s">
        <v>213</v>
      </c>
      <c r="E4279" s="292" t="s">
        <v>214</v>
      </c>
      <c r="F4279" s="405">
        <v>44681</v>
      </c>
      <c r="G4279" s="292" t="s">
        <v>213</v>
      </c>
    </row>
    <row r="4280" spans="1:7">
      <c r="A4280" s="292" t="s">
        <v>49</v>
      </c>
      <c r="B4280" s="405">
        <v>39475</v>
      </c>
      <c r="C4280" s="292" t="s">
        <v>213</v>
      </c>
      <c r="E4280" s="292" t="s">
        <v>214</v>
      </c>
      <c r="F4280" s="405">
        <v>44682</v>
      </c>
      <c r="G4280" s="292" t="s">
        <v>213</v>
      </c>
    </row>
    <row r="4281" spans="1:7">
      <c r="A4281" s="292" t="s">
        <v>49</v>
      </c>
      <c r="B4281" s="405">
        <v>40065</v>
      </c>
      <c r="C4281" s="292" t="s">
        <v>213</v>
      </c>
      <c r="E4281" s="292" t="s">
        <v>214</v>
      </c>
      <c r="F4281" s="405">
        <v>44683</v>
      </c>
      <c r="G4281" s="292" t="s">
        <v>213</v>
      </c>
    </row>
    <row r="4282" spans="1:7">
      <c r="A4282" s="292" t="s">
        <v>49</v>
      </c>
      <c r="B4282" s="405">
        <v>40944</v>
      </c>
      <c r="C4282" s="292" t="s">
        <v>213</v>
      </c>
      <c r="E4282" s="292" t="s">
        <v>214</v>
      </c>
      <c r="F4282" s="405">
        <v>44688</v>
      </c>
      <c r="G4282" s="292" t="s">
        <v>213</v>
      </c>
    </row>
    <row r="4283" spans="1:7">
      <c r="A4283" s="292" t="s">
        <v>49</v>
      </c>
      <c r="B4283" s="405">
        <v>41649</v>
      </c>
      <c r="C4283" s="292" t="s">
        <v>213</v>
      </c>
      <c r="E4283" s="292" t="s">
        <v>214</v>
      </c>
      <c r="F4283" s="405">
        <v>44689</v>
      </c>
      <c r="G4283" s="292" t="s">
        <v>213</v>
      </c>
    </row>
    <row r="4284" spans="1:7">
      <c r="A4284" s="292" t="s">
        <v>49</v>
      </c>
      <c r="B4284" s="405">
        <v>42322</v>
      </c>
      <c r="C4284" s="292" t="s">
        <v>213</v>
      </c>
      <c r="E4284" s="292" t="s">
        <v>214</v>
      </c>
      <c r="F4284" s="405">
        <v>44690</v>
      </c>
      <c r="G4284" s="292" t="s">
        <v>213</v>
      </c>
    </row>
    <row r="4285" spans="1:7">
      <c r="A4285" s="292" t="s">
        <v>49</v>
      </c>
      <c r="B4285" s="405">
        <v>43055</v>
      </c>
      <c r="C4285" s="292" t="s">
        <v>213</v>
      </c>
      <c r="E4285" s="292" t="s">
        <v>214</v>
      </c>
      <c r="F4285" s="405">
        <v>44693</v>
      </c>
      <c r="G4285" s="292" t="s">
        <v>213</v>
      </c>
    </row>
    <row r="4286" spans="1:7">
      <c r="A4286" s="292" t="s">
        <v>49</v>
      </c>
      <c r="B4286" s="405">
        <v>43349</v>
      </c>
      <c r="C4286" s="292" t="s">
        <v>213</v>
      </c>
      <c r="E4286" s="292" t="s">
        <v>214</v>
      </c>
      <c r="F4286" s="405">
        <v>44697</v>
      </c>
      <c r="G4286" s="292" t="s">
        <v>213</v>
      </c>
    </row>
    <row r="4287" spans="1:7">
      <c r="A4287" s="292" t="s">
        <v>49</v>
      </c>
      <c r="B4287" s="405">
        <v>43723</v>
      </c>
      <c r="C4287" s="292" t="s">
        <v>213</v>
      </c>
      <c r="E4287" s="292" t="s">
        <v>214</v>
      </c>
      <c r="F4287" s="405">
        <v>44721</v>
      </c>
      <c r="G4287" s="292" t="s">
        <v>213</v>
      </c>
    </row>
    <row r="4288" spans="1:7">
      <c r="A4288" s="292" t="s">
        <v>49</v>
      </c>
      <c r="B4288" s="405">
        <v>43974</v>
      </c>
      <c r="C4288" s="292" t="s">
        <v>213</v>
      </c>
      <c r="E4288" s="292" t="s">
        <v>214</v>
      </c>
      <c r="F4288" s="405">
        <v>44730</v>
      </c>
      <c r="G4288" s="292" t="s">
        <v>213</v>
      </c>
    </row>
    <row r="4289" spans="1:7">
      <c r="A4289" s="292" t="s">
        <v>49</v>
      </c>
      <c r="B4289" s="405">
        <v>44403</v>
      </c>
      <c r="C4289" s="292" t="s">
        <v>213</v>
      </c>
      <c r="E4289" s="292" t="s">
        <v>214</v>
      </c>
      <c r="F4289" s="405">
        <v>44801</v>
      </c>
      <c r="G4289" s="292" t="s">
        <v>213</v>
      </c>
    </row>
    <row r="4290" spans="1:7">
      <c r="A4290" s="292" t="s">
        <v>49</v>
      </c>
      <c r="B4290" s="405">
        <v>44645</v>
      </c>
      <c r="C4290" s="292" t="s">
        <v>213</v>
      </c>
      <c r="E4290" s="292" t="s">
        <v>214</v>
      </c>
      <c r="F4290" s="405">
        <v>44809</v>
      </c>
      <c r="G4290" s="292" t="s">
        <v>213</v>
      </c>
    </row>
    <row r="4291" spans="1:7">
      <c r="A4291" s="292" t="s">
        <v>49</v>
      </c>
      <c r="B4291" s="405">
        <v>44843</v>
      </c>
      <c r="C4291" s="292" t="s">
        <v>213</v>
      </c>
      <c r="E4291" s="292" t="s">
        <v>214</v>
      </c>
      <c r="F4291" s="405">
        <v>44811</v>
      </c>
      <c r="G4291" s="292" t="s">
        <v>213</v>
      </c>
    </row>
    <row r="4292" spans="1:7">
      <c r="A4292" s="292" t="s">
        <v>49</v>
      </c>
      <c r="B4292" s="405">
        <v>38001</v>
      </c>
      <c r="C4292" s="292" t="s">
        <v>213</v>
      </c>
      <c r="E4292" s="292" t="s">
        <v>214</v>
      </c>
      <c r="F4292" s="405">
        <v>44813</v>
      </c>
      <c r="G4292" s="292" t="s">
        <v>213</v>
      </c>
    </row>
    <row r="4293" spans="1:7">
      <c r="A4293" s="292" t="s">
        <v>49</v>
      </c>
      <c r="B4293" s="405">
        <v>38474</v>
      </c>
      <c r="C4293" s="292" t="s">
        <v>213</v>
      </c>
      <c r="E4293" s="292" t="s">
        <v>214</v>
      </c>
      <c r="F4293" s="405">
        <v>44814</v>
      </c>
      <c r="G4293" s="292" t="s">
        <v>213</v>
      </c>
    </row>
    <row r="4294" spans="1:7">
      <c r="A4294" s="292" t="s">
        <v>49</v>
      </c>
      <c r="B4294" s="405">
        <v>38863</v>
      </c>
      <c r="C4294" s="292" t="s">
        <v>213</v>
      </c>
      <c r="E4294" s="292" t="s">
        <v>214</v>
      </c>
      <c r="F4294" s="405">
        <v>44815</v>
      </c>
      <c r="G4294" s="292" t="s">
        <v>213</v>
      </c>
    </row>
    <row r="4295" spans="1:7">
      <c r="A4295" s="292" t="s">
        <v>49</v>
      </c>
      <c r="B4295" s="405">
        <v>39477</v>
      </c>
      <c r="C4295" s="292" t="s">
        <v>213</v>
      </c>
      <c r="E4295" s="292" t="s">
        <v>214</v>
      </c>
      <c r="F4295" s="405">
        <v>44816</v>
      </c>
      <c r="G4295" s="292" t="s">
        <v>213</v>
      </c>
    </row>
    <row r="4296" spans="1:7">
      <c r="A4296" s="292" t="s">
        <v>49</v>
      </c>
      <c r="B4296" s="405">
        <v>40108</v>
      </c>
      <c r="C4296" s="292" t="s">
        <v>213</v>
      </c>
      <c r="E4296" s="292" t="s">
        <v>214</v>
      </c>
      <c r="F4296" s="405">
        <v>44820</v>
      </c>
      <c r="G4296" s="292" t="s">
        <v>213</v>
      </c>
    </row>
    <row r="4297" spans="1:7">
      <c r="A4297" s="292" t="s">
        <v>49</v>
      </c>
      <c r="B4297" s="405">
        <v>40955</v>
      </c>
      <c r="C4297" s="292" t="s">
        <v>213</v>
      </c>
      <c r="E4297" s="292" t="s">
        <v>214</v>
      </c>
      <c r="F4297" s="405">
        <v>44822</v>
      </c>
      <c r="G4297" s="292" t="s">
        <v>213</v>
      </c>
    </row>
    <row r="4298" spans="1:7">
      <c r="A4298" s="292" t="s">
        <v>49</v>
      </c>
      <c r="B4298" s="405">
        <v>41650</v>
      </c>
      <c r="C4298" s="292" t="s">
        <v>213</v>
      </c>
      <c r="E4298" s="292" t="s">
        <v>214</v>
      </c>
      <c r="F4298" s="405">
        <v>44824</v>
      </c>
      <c r="G4298" s="292" t="s">
        <v>213</v>
      </c>
    </row>
    <row r="4299" spans="1:7">
      <c r="A4299" s="292" t="s">
        <v>49</v>
      </c>
      <c r="B4299" s="405">
        <v>42332</v>
      </c>
      <c r="C4299" s="292" t="s">
        <v>213</v>
      </c>
      <c r="E4299" s="292" t="s">
        <v>214</v>
      </c>
      <c r="F4299" s="405">
        <v>44825</v>
      </c>
      <c r="G4299" s="292" t="s">
        <v>213</v>
      </c>
    </row>
    <row r="4300" spans="1:7">
      <c r="A4300" s="292" t="s">
        <v>49</v>
      </c>
      <c r="B4300" s="405">
        <v>43056</v>
      </c>
      <c r="C4300" s="292" t="s">
        <v>213</v>
      </c>
      <c r="E4300" s="292" t="s">
        <v>214</v>
      </c>
      <c r="F4300" s="405">
        <v>44827</v>
      </c>
      <c r="G4300" s="292" t="s">
        <v>213</v>
      </c>
    </row>
    <row r="4301" spans="1:7">
      <c r="A4301" s="292" t="s">
        <v>49</v>
      </c>
      <c r="B4301" s="405">
        <v>43351</v>
      </c>
      <c r="C4301" s="292" t="s">
        <v>213</v>
      </c>
      <c r="E4301" s="292" t="s">
        <v>214</v>
      </c>
      <c r="F4301" s="405">
        <v>44830</v>
      </c>
      <c r="G4301" s="292" t="s">
        <v>213</v>
      </c>
    </row>
    <row r="4302" spans="1:7">
      <c r="A4302" s="292" t="s">
        <v>49</v>
      </c>
      <c r="B4302" s="405">
        <v>43724</v>
      </c>
      <c r="C4302" s="292" t="s">
        <v>213</v>
      </c>
      <c r="E4302" s="292" t="s">
        <v>214</v>
      </c>
      <c r="F4302" s="405">
        <v>44833</v>
      </c>
      <c r="G4302" s="292" t="s">
        <v>213</v>
      </c>
    </row>
    <row r="4303" spans="1:7">
      <c r="A4303" s="292" t="s">
        <v>49</v>
      </c>
      <c r="B4303" s="405">
        <v>43981</v>
      </c>
      <c r="C4303" s="292" t="s">
        <v>213</v>
      </c>
      <c r="E4303" s="292" t="s">
        <v>214</v>
      </c>
      <c r="F4303" s="405">
        <v>44838</v>
      </c>
      <c r="G4303" s="292" t="s">
        <v>213</v>
      </c>
    </row>
    <row r="4304" spans="1:7">
      <c r="A4304" s="292" t="s">
        <v>49</v>
      </c>
      <c r="B4304" s="405">
        <v>44408</v>
      </c>
      <c r="C4304" s="292" t="s">
        <v>213</v>
      </c>
      <c r="E4304" s="292" t="s">
        <v>214</v>
      </c>
      <c r="F4304" s="405">
        <v>44842</v>
      </c>
      <c r="G4304" s="292" t="s">
        <v>213</v>
      </c>
    </row>
    <row r="4305" spans="1:7">
      <c r="A4305" s="292" t="s">
        <v>49</v>
      </c>
      <c r="B4305" s="405">
        <v>44653</v>
      </c>
      <c r="C4305" s="292" t="s">
        <v>213</v>
      </c>
      <c r="E4305" s="292" t="s">
        <v>214</v>
      </c>
      <c r="F4305" s="405">
        <v>44843</v>
      </c>
      <c r="G4305" s="292" t="s">
        <v>213</v>
      </c>
    </row>
    <row r="4306" spans="1:7">
      <c r="A4306" s="292" t="s">
        <v>49</v>
      </c>
      <c r="B4306" s="405">
        <v>44845</v>
      </c>
      <c r="C4306" s="292" t="s">
        <v>213</v>
      </c>
      <c r="E4306" s="292" t="s">
        <v>214</v>
      </c>
      <c r="F4306" s="405">
        <v>44845</v>
      </c>
      <c r="G4306" s="292" t="s">
        <v>213</v>
      </c>
    </row>
    <row r="4307" spans="1:7">
      <c r="A4307" s="292" t="s">
        <v>49</v>
      </c>
      <c r="B4307" s="405">
        <v>44846</v>
      </c>
      <c r="C4307" s="292" t="s">
        <v>213</v>
      </c>
      <c r="E4307" s="292" t="s">
        <v>214</v>
      </c>
      <c r="F4307" s="405">
        <v>44846</v>
      </c>
      <c r="G4307" s="292" t="s">
        <v>213</v>
      </c>
    </row>
    <row r="4308" spans="1:7">
      <c r="A4308" s="292" t="s">
        <v>49</v>
      </c>
      <c r="B4308" s="405">
        <v>45307</v>
      </c>
      <c r="C4308" s="292" t="s">
        <v>213</v>
      </c>
      <c r="E4308" s="292" t="s">
        <v>214</v>
      </c>
      <c r="F4308" s="405">
        <v>44847</v>
      </c>
      <c r="G4308" s="292" t="s">
        <v>213</v>
      </c>
    </row>
    <row r="4309" spans="1:7">
      <c r="A4309" s="292" t="s">
        <v>49</v>
      </c>
      <c r="B4309" s="405">
        <v>45638</v>
      </c>
      <c r="C4309" s="292" t="s">
        <v>213</v>
      </c>
      <c r="E4309" s="292" t="s">
        <v>214</v>
      </c>
      <c r="F4309" s="405">
        <v>44850</v>
      </c>
      <c r="G4309" s="292" t="s">
        <v>213</v>
      </c>
    </row>
    <row r="4310" spans="1:7">
      <c r="A4310" s="292" t="s">
        <v>49</v>
      </c>
      <c r="B4310" s="405">
        <v>45859</v>
      </c>
      <c r="C4310" s="292" t="s">
        <v>213</v>
      </c>
      <c r="E4310" s="292" t="s">
        <v>214</v>
      </c>
      <c r="F4310" s="405">
        <v>44854</v>
      </c>
      <c r="G4310" s="292" t="s">
        <v>213</v>
      </c>
    </row>
    <row r="4311" spans="1:7">
      <c r="A4311" s="292" t="s">
        <v>49</v>
      </c>
      <c r="B4311" s="405">
        <v>46110</v>
      </c>
      <c r="C4311" s="292" t="s">
        <v>213</v>
      </c>
      <c r="E4311" s="292" t="s">
        <v>214</v>
      </c>
      <c r="F4311" s="405">
        <v>44856</v>
      </c>
      <c r="G4311" s="292" t="s">
        <v>213</v>
      </c>
    </row>
    <row r="4312" spans="1:7">
      <c r="A4312" s="292" t="s">
        <v>49</v>
      </c>
      <c r="B4312" s="405">
        <v>46552</v>
      </c>
      <c r="C4312" s="292" t="s">
        <v>213</v>
      </c>
      <c r="E4312" s="292" t="s">
        <v>214</v>
      </c>
      <c r="F4312" s="405">
        <v>44859</v>
      </c>
      <c r="G4312" s="292" t="s">
        <v>213</v>
      </c>
    </row>
    <row r="4313" spans="1:7">
      <c r="A4313" s="292" t="s">
        <v>49</v>
      </c>
      <c r="B4313" s="405">
        <v>46795</v>
      </c>
      <c r="C4313" s="292" t="s">
        <v>213</v>
      </c>
      <c r="E4313" s="292" t="s">
        <v>214</v>
      </c>
      <c r="F4313" s="405">
        <v>44861</v>
      </c>
      <c r="G4313" s="292" t="s">
        <v>213</v>
      </c>
    </row>
    <row r="4314" spans="1:7">
      <c r="A4314" s="292" t="s">
        <v>49</v>
      </c>
      <c r="B4314" s="405">
        <v>47104</v>
      </c>
      <c r="C4314" s="292" t="s">
        <v>213</v>
      </c>
      <c r="E4314" s="292" t="s">
        <v>214</v>
      </c>
      <c r="F4314" s="405">
        <v>44865</v>
      </c>
      <c r="G4314" s="292" t="s">
        <v>213</v>
      </c>
    </row>
    <row r="4315" spans="1:7">
      <c r="A4315" s="292" t="s">
        <v>49</v>
      </c>
      <c r="B4315" s="405">
        <v>47361</v>
      </c>
      <c r="C4315" s="292" t="s">
        <v>213</v>
      </c>
      <c r="E4315" s="292" t="s">
        <v>214</v>
      </c>
      <c r="F4315" s="405">
        <v>44866</v>
      </c>
      <c r="G4315" s="292" t="s">
        <v>213</v>
      </c>
    </row>
    <row r="4316" spans="1:7">
      <c r="A4316" s="292" t="s">
        <v>49</v>
      </c>
      <c r="B4316" s="405">
        <v>47648</v>
      </c>
      <c r="C4316" s="292" t="s">
        <v>213</v>
      </c>
      <c r="E4316" s="292" t="s">
        <v>214</v>
      </c>
      <c r="F4316" s="405">
        <v>44874</v>
      </c>
      <c r="G4316" s="292" t="s">
        <v>213</v>
      </c>
    </row>
    <row r="4317" spans="1:7">
      <c r="A4317" s="292" t="s">
        <v>49</v>
      </c>
      <c r="B4317" s="405">
        <v>48115</v>
      </c>
      <c r="C4317" s="292" t="s">
        <v>213</v>
      </c>
      <c r="E4317" s="292" t="s">
        <v>214</v>
      </c>
      <c r="F4317" s="405">
        <v>44875</v>
      </c>
      <c r="G4317" s="292" t="s">
        <v>213</v>
      </c>
    </row>
    <row r="4318" spans="1:7">
      <c r="A4318" s="292" t="s">
        <v>49</v>
      </c>
      <c r="B4318" s="405">
        <v>48462</v>
      </c>
      <c r="C4318" s="292" t="s">
        <v>213</v>
      </c>
      <c r="E4318" s="292" t="s">
        <v>214</v>
      </c>
      <c r="F4318" s="405">
        <v>44878</v>
      </c>
      <c r="G4318" s="292" t="s">
        <v>213</v>
      </c>
    </row>
    <row r="4319" spans="1:7">
      <c r="A4319" s="292" t="s">
        <v>49</v>
      </c>
      <c r="B4319" s="405">
        <v>48813</v>
      </c>
      <c r="C4319" s="292" t="s">
        <v>213</v>
      </c>
      <c r="E4319" s="292" t="s">
        <v>214</v>
      </c>
      <c r="F4319" s="405">
        <v>44880</v>
      </c>
      <c r="G4319" s="292" t="s">
        <v>213</v>
      </c>
    </row>
    <row r="4320" spans="1:7">
      <c r="A4320" s="292" t="s">
        <v>49</v>
      </c>
      <c r="B4320" s="405">
        <v>49060</v>
      </c>
      <c r="C4320" s="292" t="s">
        <v>213</v>
      </c>
      <c r="E4320" s="292" t="s">
        <v>214</v>
      </c>
      <c r="F4320" s="405">
        <v>44883</v>
      </c>
      <c r="G4320" s="292" t="s">
        <v>213</v>
      </c>
    </row>
    <row r="4321" spans="1:7">
      <c r="A4321" s="292" t="s">
        <v>49</v>
      </c>
      <c r="B4321" s="405">
        <v>49240</v>
      </c>
      <c r="C4321" s="292" t="s">
        <v>213</v>
      </c>
      <c r="E4321" s="292" t="s">
        <v>214</v>
      </c>
      <c r="F4321" s="405">
        <v>44888</v>
      </c>
      <c r="G4321" s="292" t="s">
        <v>213</v>
      </c>
    </row>
    <row r="4322" spans="1:7">
      <c r="A4322" s="292" t="s">
        <v>49</v>
      </c>
      <c r="B4322" s="405">
        <v>44847</v>
      </c>
      <c r="C4322" s="292" t="s">
        <v>213</v>
      </c>
      <c r="E4322" s="292" t="s">
        <v>214</v>
      </c>
      <c r="F4322" s="405">
        <v>44889</v>
      </c>
      <c r="G4322" s="292" t="s">
        <v>213</v>
      </c>
    </row>
    <row r="4323" spans="1:7">
      <c r="A4323" s="292" t="s">
        <v>49</v>
      </c>
      <c r="B4323" s="405">
        <v>45309</v>
      </c>
      <c r="C4323" s="292" t="s">
        <v>213</v>
      </c>
      <c r="E4323" s="292" t="s">
        <v>214</v>
      </c>
      <c r="F4323" s="405">
        <v>44890</v>
      </c>
      <c r="G4323" s="292" t="s">
        <v>213</v>
      </c>
    </row>
    <row r="4324" spans="1:7">
      <c r="A4324" s="292" t="s">
        <v>49</v>
      </c>
      <c r="B4324" s="405">
        <v>45640</v>
      </c>
      <c r="C4324" s="292" t="s">
        <v>213</v>
      </c>
      <c r="E4324" s="292" t="s">
        <v>214</v>
      </c>
      <c r="F4324" s="405">
        <v>45001</v>
      </c>
      <c r="G4324" s="292" t="s">
        <v>213</v>
      </c>
    </row>
    <row r="4325" spans="1:7">
      <c r="A4325" s="292" t="s">
        <v>49</v>
      </c>
      <c r="B4325" s="405">
        <v>45865</v>
      </c>
      <c r="C4325" s="292" t="s">
        <v>213</v>
      </c>
      <c r="E4325" s="292" t="s">
        <v>214</v>
      </c>
      <c r="F4325" s="405">
        <v>45003</v>
      </c>
      <c r="G4325" s="292" t="s">
        <v>213</v>
      </c>
    </row>
    <row r="4326" spans="1:7">
      <c r="A4326" s="292" t="s">
        <v>49</v>
      </c>
      <c r="B4326" s="405">
        <v>46122</v>
      </c>
      <c r="C4326" s="292" t="s">
        <v>213</v>
      </c>
      <c r="E4326" s="292" t="s">
        <v>214</v>
      </c>
      <c r="F4326" s="405">
        <v>45032</v>
      </c>
      <c r="G4326" s="292" t="s">
        <v>213</v>
      </c>
    </row>
    <row r="4327" spans="1:7">
      <c r="A4327" s="292" t="s">
        <v>49</v>
      </c>
      <c r="B4327" s="405">
        <v>46553</v>
      </c>
      <c r="C4327" s="292" t="s">
        <v>213</v>
      </c>
      <c r="E4327" s="292" t="s">
        <v>214</v>
      </c>
      <c r="F4327" s="405">
        <v>45042</v>
      </c>
      <c r="G4327" s="292" t="s">
        <v>213</v>
      </c>
    </row>
    <row r="4328" spans="1:7">
      <c r="A4328" s="292" t="s">
        <v>49</v>
      </c>
      <c r="B4328" s="405">
        <v>46796</v>
      </c>
      <c r="C4328" s="292" t="s">
        <v>213</v>
      </c>
      <c r="E4328" s="292" t="s">
        <v>214</v>
      </c>
      <c r="F4328" s="405">
        <v>45052</v>
      </c>
      <c r="G4328" s="292" t="s">
        <v>213</v>
      </c>
    </row>
    <row r="4329" spans="1:7">
      <c r="A4329" s="292" t="s">
        <v>49</v>
      </c>
      <c r="B4329" s="405">
        <v>47106</v>
      </c>
      <c r="C4329" s="292" t="s">
        <v>213</v>
      </c>
      <c r="E4329" s="292" t="s">
        <v>214</v>
      </c>
      <c r="F4329" s="405">
        <v>45068</v>
      </c>
      <c r="G4329" s="292" t="s">
        <v>213</v>
      </c>
    </row>
    <row r="4330" spans="1:7">
      <c r="A4330" s="292" t="s">
        <v>49</v>
      </c>
      <c r="B4330" s="405">
        <v>47362</v>
      </c>
      <c r="C4330" s="292" t="s">
        <v>213</v>
      </c>
      <c r="E4330" s="292" t="s">
        <v>214</v>
      </c>
      <c r="F4330" s="405">
        <v>45111</v>
      </c>
      <c r="G4330" s="292" t="s">
        <v>213</v>
      </c>
    </row>
    <row r="4331" spans="1:7">
      <c r="A4331" s="292" t="s">
        <v>49</v>
      </c>
      <c r="B4331" s="405">
        <v>47654</v>
      </c>
      <c r="C4331" s="292" t="s">
        <v>213</v>
      </c>
      <c r="E4331" s="292" t="s">
        <v>214</v>
      </c>
      <c r="F4331" s="405">
        <v>45112</v>
      </c>
      <c r="G4331" s="292" t="s">
        <v>213</v>
      </c>
    </row>
    <row r="4332" spans="1:7">
      <c r="A4332" s="292" t="s">
        <v>49</v>
      </c>
      <c r="B4332" s="405">
        <v>48117</v>
      </c>
      <c r="C4332" s="292" t="s">
        <v>213</v>
      </c>
      <c r="E4332" s="292" t="s">
        <v>214</v>
      </c>
      <c r="F4332" s="405">
        <v>45113</v>
      </c>
      <c r="G4332" s="292" t="s">
        <v>213</v>
      </c>
    </row>
    <row r="4333" spans="1:7">
      <c r="A4333" s="292" t="s">
        <v>49</v>
      </c>
      <c r="B4333" s="405">
        <v>48463</v>
      </c>
      <c r="C4333" s="292" t="s">
        <v>213</v>
      </c>
      <c r="E4333" s="292" t="s">
        <v>214</v>
      </c>
      <c r="F4333" s="405">
        <v>45118</v>
      </c>
      <c r="G4333" s="292" t="s">
        <v>213</v>
      </c>
    </row>
    <row r="4334" spans="1:7">
      <c r="A4334" s="292" t="s">
        <v>49</v>
      </c>
      <c r="B4334" s="405">
        <v>48816</v>
      </c>
      <c r="C4334" s="292" t="s">
        <v>213</v>
      </c>
      <c r="E4334" s="292" t="s">
        <v>214</v>
      </c>
      <c r="F4334" s="405">
        <v>45122</v>
      </c>
      <c r="G4334" s="292" t="s">
        <v>213</v>
      </c>
    </row>
    <row r="4335" spans="1:7">
      <c r="A4335" s="292" t="s">
        <v>49</v>
      </c>
      <c r="B4335" s="405">
        <v>49062</v>
      </c>
      <c r="C4335" s="292" t="s">
        <v>213</v>
      </c>
      <c r="E4335" s="292" t="s">
        <v>214</v>
      </c>
      <c r="F4335" s="405">
        <v>45133</v>
      </c>
      <c r="G4335" s="292" t="s">
        <v>213</v>
      </c>
    </row>
    <row r="4336" spans="1:7">
      <c r="A4336" s="292" t="s">
        <v>49</v>
      </c>
      <c r="B4336" s="405">
        <v>49242</v>
      </c>
      <c r="C4336" s="292" t="s">
        <v>213</v>
      </c>
      <c r="E4336" s="292" t="s">
        <v>214</v>
      </c>
      <c r="F4336" s="405">
        <v>45145</v>
      </c>
      <c r="G4336" s="292" t="s">
        <v>213</v>
      </c>
    </row>
    <row r="4337" spans="1:7">
      <c r="A4337" s="292" t="s">
        <v>49</v>
      </c>
      <c r="B4337" s="405">
        <v>44850</v>
      </c>
      <c r="C4337" s="292" t="s">
        <v>213</v>
      </c>
      <c r="E4337" s="292" t="s">
        <v>214</v>
      </c>
      <c r="F4337" s="405">
        <v>45152</v>
      </c>
      <c r="G4337" s="292" t="s">
        <v>213</v>
      </c>
    </row>
    <row r="4338" spans="1:7">
      <c r="A4338" s="292" t="s">
        <v>49</v>
      </c>
      <c r="B4338" s="405">
        <v>45310</v>
      </c>
      <c r="C4338" s="292" t="s">
        <v>213</v>
      </c>
      <c r="E4338" s="292" t="s">
        <v>214</v>
      </c>
      <c r="F4338" s="405">
        <v>45154</v>
      </c>
      <c r="G4338" s="292" t="s">
        <v>213</v>
      </c>
    </row>
    <row r="4339" spans="1:7">
      <c r="A4339" s="292" t="s">
        <v>49</v>
      </c>
      <c r="B4339" s="405">
        <v>45644</v>
      </c>
      <c r="C4339" s="292" t="s">
        <v>213</v>
      </c>
      <c r="E4339" s="292" t="s">
        <v>214</v>
      </c>
      <c r="F4339" s="405">
        <v>45155</v>
      </c>
      <c r="G4339" s="292" t="s">
        <v>213</v>
      </c>
    </row>
    <row r="4340" spans="1:7">
      <c r="A4340" s="292" t="s">
        <v>49</v>
      </c>
      <c r="B4340" s="405">
        <v>45866</v>
      </c>
      <c r="C4340" s="292" t="s">
        <v>213</v>
      </c>
      <c r="E4340" s="292" t="s">
        <v>214</v>
      </c>
      <c r="F4340" s="405">
        <v>45156</v>
      </c>
      <c r="G4340" s="292" t="s">
        <v>213</v>
      </c>
    </row>
    <row r="4341" spans="1:7">
      <c r="A4341" s="292" t="s">
        <v>49</v>
      </c>
      <c r="B4341" s="405">
        <v>46126</v>
      </c>
      <c r="C4341" s="292" t="s">
        <v>213</v>
      </c>
      <c r="E4341" s="292" t="s">
        <v>214</v>
      </c>
      <c r="F4341" s="405">
        <v>45162</v>
      </c>
      <c r="G4341" s="292" t="s">
        <v>213</v>
      </c>
    </row>
    <row r="4342" spans="1:7">
      <c r="A4342" s="292" t="s">
        <v>49</v>
      </c>
      <c r="B4342" s="405">
        <v>46554</v>
      </c>
      <c r="C4342" s="292" t="s">
        <v>213</v>
      </c>
      <c r="E4342" s="292" t="s">
        <v>214</v>
      </c>
      <c r="F4342" s="405">
        <v>45164</v>
      </c>
      <c r="G4342" s="292" t="s">
        <v>213</v>
      </c>
    </row>
    <row r="4343" spans="1:7">
      <c r="A4343" s="292" t="s">
        <v>49</v>
      </c>
      <c r="B4343" s="405">
        <v>46797</v>
      </c>
      <c r="C4343" s="292" t="s">
        <v>213</v>
      </c>
      <c r="E4343" s="292" t="s">
        <v>214</v>
      </c>
      <c r="F4343" s="405">
        <v>45166</v>
      </c>
      <c r="G4343" s="292" t="s">
        <v>213</v>
      </c>
    </row>
    <row r="4344" spans="1:7">
      <c r="A4344" s="292" t="s">
        <v>49</v>
      </c>
      <c r="B4344" s="405">
        <v>47111</v>
      </c>
      <c r="C4344" s="292" t="s">
        <v>213</v>
      </c>
      <c r="E4344" s="292" t="s">
        <v>214</v>
      </c>
      <c r="F4344" s="405">
        <v>45172</v>
      </c>
      <c r="G4344" s="292" t="s">
        <v>213</v>
      </c>
    </row>
    <row r="4345" spans="1:7">
      <c r="A4345" s="292" t="s">
        <v>49</v>
      </c>
      <c r="B4345" s="405">
        <v>47367</v>
      </c>
      <c r="C4345" s="292" t="s">
        <v>213</v>
      </c>
      <c r="E4345" s="292" t="s">
        <v>214</v>
      </c>
      <c r="F4345" s="405">
        <v>45302</v>
      </c>
      <c r="G4345" s="292" t="s">
        <v>213</v>
      </c>
    </row>
    <row r="4346" spans="1:7">
      <c r="A4346" s="292" t="s">
        <v>49</v>
      </c>
      <c r="B4346" s="405">
        <v>47670</v>
      </c>
      <c r="C4346" s="292" t="s">
        <v>213</v>
      </c>
      <c r="E4346" s="292" t="s">
        <v>214</v>
      </c>
      <c r="F4346" s="405">
        <v>45304</v>
      </c>
      <c r="G4346" s="292" t="s">
        <v>213</v>
      </c>
    </row>
    <row r="4347" spans="1:7">
      <c r="A4347" s="292" t="s">
        <v>49</v>
      </c>
      <c r="B4347" s="405">
        <v>48118</v>
      </c>
      <c r="C4347" s="292" t="s">
        <v>213</v>
      </c>
      <c r="E4347" s="292" t="s">
        <v>214</v>
      </c>
      <c r="F4347" s="405">
        <v>45306</v>
      </c>
      <c r="G4347" s="292" t="s">
        <v>213</v>
      </c>
    </row>
    <row r="4348" spans="1:7">
      <c r="A4348" s="292" t="s">
        <v>49</v>
      </c>
      <c r="B4348" s="405">
        <v>48464</v>
      </c>
      <c r="C4348" s="292" t="s">
        <v>213</v>
      </c>
      <c r="E4348" s="292" t="s">
        <v>214</v>
      </c>
      <c r="F4348" s="405">
        <v>45307</v>
      </c>
      <c r="G4348" s="292" t="s">
        <v>213</v>
      </c>
    </row>
    <row r="4349" spans="1:7">
      <c r="A4349" s="292" t="s">
        <v>49</v>
      </c>
      <c r="B4349" s="405">
        <v>48817</v>
      </c>
      <c r="C4349" s="292" t="s">
        <v>213</v>
      </c>
      <c r="E4349" s="292" t="s">
        <v>214</v>
      </c>
      <c r="F4349" s="405">
        <v>45309</v>
      </c>
      <c r="G4349" s="292" t="s">
        <v>213</v>
      </c>
    </row>
    <row r="4350" spans="1:7">
      <c r="A4350" s="292" t="s">
        <v>49</v>
      </c>
      <c r="B4350" s="405">
        <v>49063</v>
      </c>
      <c r="C4350" s="292" t="s">
        <v>213</v>
      </c>
      <c r="E4350" s="292" t="s">
        <v>214</v>
      </c>
      <c r="F4350" s="405">
        <v>45310</v>
      </c>
      <c r="G4350" s="292" t="s">
        <v>213</v>
      </c>
    </row>
    <row r="4351" spans="1:7">
      <c r="A4351" s="292" t="s">
        <v>49</v>
      </c>
      <c r="B4351" s="405">
        <v>49245</v>
      </c>
      <c r="C4351" s="292" t="s">
        <v>213</v>
      </c>
      <c r="E4351" s="292" t="s">
        <v>214</v>
      </c>
      <c r="F4351" s="405">
        <v>45314</v>
      </c>
      <c r="G4351" s="292" t="s">
        <v>213</v>
      </c>
    </row>
    <row r="4352" spans="1:7">
      <c r="A4352" s="292" t="s">
        <v>49</v>
      </c>
      <c r="B4352" s="405">
        <v>44854</v>
      </c>
      <c r="C4352" s="292" t="s">
        <v>213</v>
      </c>
      <c r="E4352" s="292" t="s">
        <v>214</v>
      </c>
      <c r="F4352" s="405">
        <v>45316</v>
      </c>
      <c r="G4352" s="292" t="s">
        <v>213</v>
      </c>
    </row>
    <row r="4353" spans="1:7">
      <c r="A4353" s="292" t="s">
        <v>49</v>
      </c>
      <c r="B4353" s="405">
        <v>45314</v>
      </c>
      <c r="C4353" s="292" t="s">
        <v>213</v>
      </c>
      <c r="E4353" s="292" t="s">
        <v>214</v>
      </c>
      <c r="F4353" s="405">
        <v>45318</v>
      </c>
      <c r="G4353" s="292" t="s">
        <v>213</v>
      </c>
    </row>
    <row r="4354" spans="1:7">
      <c r="A4354" s="292" t="s">
        <v>49</v>
      </c>
      <c r="B4354" s="405">
        <v>45648</v>
      </c>
      <c r="C4354" s="292" t="s">
        <v>213</v>
      </c>
      <c r="E4354" s="292" t="s">
        <v>214</v>
      </c>
      <c r="F4354" s="405">
        <v>45320</v>
      </c>
      <c r="G4354" s="292" t="s">
        <v>213</v>
      </c>
    </row>
    <row r="4355" spans="1:7">
      <c r="A4355" s="292" t="s">
        <v>49</v>
      </c>
      <c r="B4355" s="405">
        <v>45869</v>
      </c>
      <c r="C4355" s="292" t="s">
        <v>213</v>
      </c>
      <c r="E4355" s="292" t="s">
        <v>214</v>
      </c>
      <c r="F4355" s="405">
        <v>45325</v>
      </c>
      <c r="G4355" s="292" t="s">
        <v>213</v>
      </c>
    </row>
    <row r="4356" spans="1:7">
      <c r="A4356" s="292" t="s">
        <v>49</v>
      </c>
      <c r="B4356" s="405">
        <v>46129</v>
      </c>
      <c r="C4356" s="292" t="s">
        <v>213</v>
      </c>
      <c r="E4356" s="292" t="s">
        <v>214</v>
      </c>
      <c r="F4356" s="405">
        <v>45327</v>
      </c>
      <c r="G4356" s="292" t="s">
        <v>213</v>
      </c>
    </row>
    <row r="4357" spans="1:7">
      <c r="A4357" s="292" t="s">
        <v>49</v>
      </c>
      <c r="B4357" s="405">
        <v>46555</v>
      </c>
      <c r="C4357" s="292" t="s">
        <v>213</v>
      </c>
      <c r="E4357" s="292" t="s">
        <v>214</v>
      </c>
      <c r="F4357" s="405">
        <v>45328</v>
      </c>
      <c r="G4357" s="292" t="s">
        <v>213</v>
      </c>
    </row>
    <row r="4358" spans="1:7">
      <c r="A4358" s="292" t="s">
        <v>49</v>
      </c>
      <c r="B4358" s="405">
        <v>46798</v>
      </c>
      <c r="C4358" s="292" t="s">
        <v>213</v>
      </c>
      <c r="E4358" s="292" t="s">
        <v>214</v>
      </c>
      <c r="F4358" s="405">
        <v>45330</v>
      </c>
      <c r="G4358" s="292" t="s">
        <v>213</v>
      </c>
    </row>
    <row r="4359" spans="1:7">
      <c r="A4359" s="292" t="s">
        <v>49</v>
      </c>
      <c r="B4359" s="405">
        <v>47112</v>
      </c>
      <c r="C4359" s="292" t="s">
        <v>213</v>
      </c>
      <c r="E4359" s="292" t="s">
        <v>214</v>
      </c>
      <c r="F4359" s="405">
        <v>45331</v>
      </c>
      <c r="G4359" s="292" t="s">
        <v>213</v>
      </c>
    </row>
    <row r="4360" spans="1:7">
      <c r="A4360" s="292" t="s">
        <v>49</v>
      </c>
      <c r="B4360" s="405">
        <v>47371</v>
      </c>
      <c r="C4360" s="292" t="s">
        <v>213</v>
      </c>
      <c r="E4360" s="292" t="s">
        <v>214</v>
      </c>
      <c r="F4360" s="405">
        <v>45335</v>
      </c>
      <c r="G4360" s="292" t="s">
        <v>213</v>
      </c>
    </row>
    <row r="4361" spans="1:7">
      <c r="A4361" s="292" t="s">
        <v>49</v>
      </c>
      <c r="B4361" s="405">
        <v>47719</v>
      </c>
      <c r="C4361" s="292" t="s">
        <v>213</v>
      </c>
      <c r="E4361" s="292" t="s">
        <v>214</v>
      </c>
      <c r="F4361" s="405">
        <v>45336</v>
      </c>
      <c r="G4361" s="292" t="s">
        <v>213</v>
      </c>
    </row>
    <row r="4362" spans="1:7">
      <c r="A4362" s="292" t="s">
        <v>49</v>
      </c>
      <c r="B4362" s="405">
        <v>48130</v>
      </c>
      <c r="C4362" s="292" t="s">
        <v>213</v>
      </c>
      <c r="E4362" s="292" t="s">
        <v>214</v>
      </c>
      <c r="F4362" s="405">
        <v>45338</v>
      </c>
      <c r="G4362" s="292" t="s">
        <v>213</v>
      </c>
    </row>
    <row r="4363" spans="1:7">
      <c r="A4363" s="292" t="s">
        <v>49</v>
      </c>
      <c r="B4363" s="405">
        <v>48471</v>
      </c>
      <c r="C4363" s="292" t="s">
        <v>213</v>
      </c>
      <c r="E4363" s="292" t="s">
        <v>214</v>
      </c>
      <c r="F4363" s="405">
        <v>45339</v>
      </c>
      <c r="G4363" s="292" t="s">
        <v>213</v>
      </c>
    </row>
    <row r="4364" spans="1:7">
      <c r="A4364" s="292" t="s">
        <v>49</v>
      </c>
      <c r="B4364" s="405">
        <v>48820</v>
      </c>
      <c r="C4364" s="292" t="s">
        <v>213</v>
      </c>
      <c r="E4364" s="292" t="s">
        <v>214</v>
      </c>
      <c r="F4364" s="405">
        <v>45341</v>
      </c>
      <c r="G4364" s="292" t="s">
        <v>213</v>
      </c>
    </row>
    <row r="4365" spans="1:7">
      <c r="A4365" s="292" t="s">
        <v>49</v>
      </c>
      <c r="B4365" s="405">
        <v>49064</v>
      </c>
      <c r="C4365" s="292" t="s">
        <v>213</v>
      </c>
      <c r="E4365" s="292" t="s">
        <v>214</v>
      </c>
      <c r="F4365" s="405">
        <v>45344</v>
      </c>
      <c r="G4365" s="292" t="s">
        <v>213</v>
      </c>
    </row>
    <row r="4366" spans="1:7">
      <c r="A4366" s="292" t="s">
        <v>49</v>
      </c>
      <c r="B4366" s="405">
        <v>49250</v>
      </c>
      <c r="C4366" s="292" t="s">
        <v>213</v>
      </c>
      <c r="E4366" s="292" t="s">
        <v>214</v>
      </c>
      <c r="F4366" s="405">
        <v>45345</v>
      </c>
      <c r="G4366" s="292" t="s">
        <v>213</v>
      </c>
    </row>
    <row r="4367" spans="1:7">
      <c r="A4367" s="292" t="s">
        <v>49</v>
      </c>
      <c r="B4367" s="405">
        <v>44856</v>
      </c>
      <c r="C4367" s="292" t="s">
        <v>213</v>
      </c>
      <c r="E4367" s="292" t="s">
        <v>214</v>
      </c>
      <c r="F4367" s="405">
        <v>45347</v>
      </c>
      <c r="G4367" s="292" t="s">
        <v>213</v>
      </c>
    </row>
    <row r="4368" spans="1:7">
      <c r="A4368" s="292" t="s">
        <v>49</v>
      </c>
      <c r="B4368" s="405">
        <v>45316</v>
      </c>
      <c r="C4368" s="292" t="s">
        <v>213</v>
      </c>
      <c r="E4368" s="292" t="s">
        <v>214</v>
      </c>
      <c r="F4368" s="405">
        <v>45350</v>
      </c>
      <c r="G4368" s="292" t="s">
        <v>213</v>
      </c>
    </row>
    <row r="4369" spans="1:7">
      <c r="A4369" s="292" t="s">
        <v>49</v>
      </c>
      <c r="B4369" s="405">
        <v>45653</v>
      </c>
      <c r="C4369" s="292" t="s">
        <v>213</v>
      </c>
      <c r="E4369" s="292" t="s">
        <v>214</v>
      </c>
      <c r="F4369" s="405">
        <v>45351</v>
      </c>
      <c r="G4369" s="292" t="s">
        <v>213</v>
      </c>
    </row>
    <row r="4370" spans="1:7">
      <c r="A4370" s="292" t="s">
        <v>49</v>
      </c>
      <c r="B4370" s="405">
        <v>45870</v>
      </c>
      <c r="C4370" s="292" t="s">
        <v>213</v>
      </c>
      <c r="E4370" s="292" t="s">
        <v>214</v>
      </c>
      <c r="F4370" s="405">
        <v>45352</v>
      </c>
      <c r="G4370" s="292" t="s">
        <v>213</v>
      </c>
    </row>
    <row r="4371" spans="1:7">
      <c r="A4371" s="292" t="s">
        <v>49</v>
      </c>
      <c r="B4371" s="405">
        <v>46130</v>
      </c>
      <c r="C4371" s="292" t="s">
        <v>213</v>
      </c>
      <c r="E4371" s="292" t="s">
        <v>214</v>
      </c>
      <c r="F4371" s="405">
        <v>45358</v>
      </c>
      <c r="G4371" s="292" t="s">
        <v>213</v>
      </c>
    </row>
    <row r="4372" spans="1:7">
      <c r="A4372" s="292" t="s">
        <v>49</v>
      </c>
      <c r="B4372" s="405">
        <v>46562</v>
      </c>
      <c r="C4372" s="292" t="s">
        <v>213</v>
      </c>
      <c r="E4372" s="292" t="s">
        <v>214</v>
      </c>
      <c r="F4372" s="405">
        <v>45359</v>
      </c>
      <c r="G4372" s="292" t="s">
        <v>213</v>
      </c>
    </row>
    <row r="4373" spans="1:7">
      <c r="A4373" s="292" t="s">
        <v>49</v>
      </c>
      <c r="B4373" s="405">
        <v>46799</v>
      </c>
      <c r="C4373" s="292" t="s">
        <v>213</v>
      </c>
      <c r="E4373" s="292" t="s">
        <v>214</v>
      </c>
      <c r="F4373" s="405">
        <v>45360</v>
      </c>
      <c r="G4373" s="292" t="s">
        <v>213</v>
      </c>
    </row>
    <row r="4374" spans="1:7">
      <c r="A4374" s="292" t="s">
        <v>49</v>
      </c>
      <c r="B4374" s="405">
        <v>47114</v>
      </c>
      <c r="C4374" s="292" t="s">
        <v>213</v>
      </c>
      <c r="E4374" s="292" t="s">
        <v>214</v>
      </c>
      <c r="F4374" s="405">
        <v>45363</v>
      </c>
      <c r="G4374" s="292" t="s">
        <v>213</v>
      </c>
    </row>
    <row r="4375" spans="1:7">
      <c r="A4375" s="292" t="s">
        <v>49</v>
      </c>
      <c r="B4375" s="405">
        <v>47381</v>
      </c>
      <c r="C4375" s="292" t="s">
        <v>213</v>
      </c>
      <c r="E4375" s="292" t="s">
        <v>214</v>
      </c>
      <c r="F4375" s="405">
        <v>45369</v>
      </c>
      <c r="G4375" s="292" t="s">
        <v>213</v>
      </c>
    </row>
    <row r="4376" spans="1:7">
      <c r="A4376" s="292" t="s">
        <v>49</v>
      </c>
      <c r="B4376" s="405">
        <v>47805</v>
      </c>
      <c r="C4376" s="292" t="s">
        <v>213</v>
      </c>
      <c r="E4376" s="292" t="s">
        <v>214</v>
      </c>
      <c r="F4376" s="405">
        <v>45370</v>
      </c>
      <c r="G4376" s="292" t="s">
        <v>213</v>
      </c>
    </row>
    <row r="4377" spans="1:7">
      <c r="A4377" s="292" t="s">
        <v>49</v>
      </c>
      <c r="B4377" s="405">
        <v>48131</v>
      </c>
      <c r="C4377" s="292" t="s">
        <v>213</v>
      </c>
      <c r="E4377" s="292" t="s">
        <v>214</v>
      </c>
      <c r="F4377" s="405">
        <v>45372</v>
      </c>
      <c r="G4377" s="292" t="s">
        <v>213</v>
      </c>
    </row>
    <row r="4378" spans="1:7">
      <c r="A4378" s="292" t="s">
        <v>49</v>
      </c>
      <c r="B4378" s="405">
        <v>48473</v>
      </c>
      <c r="C4378" s="292" t="s">
        <v>213</v>
      </c>
      <c r="E4378" s="292" t="s">
        <v>214</v>
      </c>
      <c r="F4378" s="405">
        <v>45378</v>
      </c>
      <c r="G4378" s="292" t="s">
        <v>213</v>
      </c>
    </row>
    <row r="4379" spans="1:7">
      <c r="A4379" s="292" t="s">
        <v>49</v>
      </c>
      <c r="B4379" s="405">
        <v>48827</v>
      </c>
      <c r="C4379" s="292" t="s">
        <v>213</v>
      </c>
      <c r="E4379" s="292" t="s">
        <v>214</v>
      </c>
      <c r="F4379" s="405">
        <v>45380</v>
      </c>
      <c r="G4379" s="292" t="s">
        <v>213</v>
      </c>
    </row>
    <row r="4380" spans="1:7">
      <c r="A4380" s="292" t="s">
        <v>49</v>
      </c>
      <c r="B4380" s="405">
        <v>49065</v>
      </c>
      <c r="C4380" s="292" t="s">
        <v>213</v>
      </c>
      <c r="E4380" s="292" t="s">
        <v>214</v>
      </c>
      <c r="F4380" s="405">
        <v>45381</v>
      </c>
      <c r="G4380" s="292" t="s">
        <v>213</v>
      </c>
    </row>
    <row r="4381" spans="1:7">
      <c r="A4381" s="292" t="s">
        <v>49</v>
      </c>
      <c r="B4381" s="405">
        <v>49254</v>
      </c>
      <c r="C4381" s="292" t="s">
        <v>213</v>
      </c>
      <c r="E4381" s="292" t="s">
        <v>214</v>
      </c>
      <c r="F4381" s="405">
        <v>45383</v>
      </c>
      <c r="G4381" s="292" t="s">
        <v>213</v>
      </c>
    </row>
    <row r="4382" spans="1:7">
      <c r="A4382" s="292" t="s">
        <v>49</v>
      </c>
      <c r="B4382" s="405">
        <v>44859</v>
      </c>
      <c r="C4382" s="292" t="s">
        <v>213</v>
      </c>
      <c r="E4382" s="292" t="s">
        <v>214</v>
      </c>
      <c r="F4382" s="405">
        <v>45389</v>
      </c>
      <c r="G4382" s="292" t="s">
        <v>213</v>
      </c>
    </row>
    <row r="4383" spans="1:7">
      <c r="A4383" s="292" t="s">
        <v>49</v>
      </c>
      <c r="B4383" s="405">
        <v>45318</v>
      </c>
      <c r="C4383" s="292" t="s">
        <v>213</v>
      </c>
      <c r="E4383" s="292" t="s">
        <v>214</v>
      </c>
      <c r="F4383" s="405">
        <v>45502</v>
      </c>
      <c r="G4383" s="292" t="s">
        <v>213</v>
      </c>
    </row>
    <row r="4384" spans="1:7">
      <c r="A4384" s="292" t="s">
        <v>49</v>
      </c>
      <c r="B4384" s="405">
        <v>45661</v>
      </c>
      <c r="C4384" s="292" t="s">
        <v>213</v>
      </c>
      <c r="E4384" s="292" t="s">
        <v>214</v>
      </c>
      <c r="F4384" s="405">
        <v>45618</v>
      </c>
      <c r="G4384" s="292" t="s">
        <v>213</v>
      </c>
    </row>
    <row r="4385" spans="1:7">
      <c r="A4385" s="292" t="s">
        <v>49</v>
      </c>
      <c r="B4385" s="405">
        <v>45871</v>
      </c>
      <c r="C4385" s="292" t="s">
        <v>213</v>
      </c>
      <c r="E4385" s="292" t="s">
        <v>214</v>
      </c>
      <c r="F4385" s="405">
        <v>45619</v>
      </c>
      <c r="G4385" s="292" t="s">
        <v>213</v>
      </c>
    </row>
    <row r="4386" spans="1:7">
      <c r="A4386" s="292" t="s">
        <v>49</v>
      </c>
      <c r="B4386" s="405">
        <v>46131</v>
      </c>
      <c r="C4386" s="292" t="s">
        <v>213</v>
      </c>
      <c r="E4386" s="292" t="s">
        <v>214</v>
      </c>
      <c r="F4386" s="405">
        <v>45628</v>
      </c>
      <c r="G4386" s="292" t="s">
        <v>213</v>
      </c>
    </row>
    <row r="4387" spans="1:7">
      <c r="A4387" s="292" t="s">
        <v>49</v>
      </c>
      <c r="B4387" s="405">
        <v>46563</v>
      </c>
      <c r="C4387" s="292" t="s">
        <v>213</v>
      </c>
      <c r="E4387" s="292" t="s">
        <v>214</v>
      </c>
      <c r="F4387" s="405">
        <v>45629</v>
      </c>
      <c r="G4387" s="292" t="s">
        <v>213</v>
      </c>
    </row>
    <row r="4388" spans="1:7">
      <c r="A4388" s="292" t="s">
        <v>49</v>
      </c>
      <c r="B4388" s="405">
        <v>46815</v>
      </c>
      <c r="C4388" s="292" t="s">
        <v>213</v>
      </c>
      <c r="E4388" s="292" t="s">
        <v>214</v>
      </c>
      <c r="F4388" s="405">
        <v>45631</v>
      </c>
      <c r="G4388" s="292" t="s">
        <v>213</v>
      </c>
    </row>
    <row r="4389" spans="1:7">
      <c r="A4389" s="292" t="s">
        <v>49</v>
      </c>
      <c r="B4389" s="405">
        <v>47119</v>
      </c>
      <c r="C4389" s="292" t="s">
        <v>213</v>
      </c>
      <c r="E4389" s="292" t="s">
        <v>214</v>
      </c>
      <c r="F4389" s="405">
        <v>45638</v>
      </c>
      <c r="G4389" s="292" t="s">
        <v>213</v>
      </c>
    </row>
    <row r="4390" spans="1:7">
      <c r="A4390" s="292" t="s">
        <v>49</v>
      </c>
      <c r="B4390" s="405">
        <v>47383</v>
      </c>
      <c r="C4390" s="292" t="s">
        <v>213</v>
      </c>
      <c r="E4390" s="292" t="s">
        <v>214</v>
      </c>
      <c r="F4390" s="405">
        <v>45640</v>
      </c>
      <c r="G4390" s="292" t="s">
        <v>213</v>
      </c>
    </row>
    <row r="4391" spans="1:7">
      <c r="A4391" s="292" t="s">
        <v>49</v>
      </c>
      <c r="B4391" s="405">
        <v>47834</v>
      </c>
      <c r="C4391" s="292" t="s">
        <v>213</v>
      </c>
      <c r="E4391" s="292" t="s">
        <v>214</v>
      </c>
      <c r="F4391" s="405">
        <v>45644</v>
      </c>
      <c r="G4391" s="292" t="s">
        <v>213</v>
      </c>
    </row>
    <row r="4392" spans="1:7">
      <c r="A4392" s="292" t="s">
        <v>49</v>
      </c>
      <c r="B4392" s="405">
        <v>48133</v>
      </c>
      <c r="C4392" s="292" t="s">
        <v>213</v>
      </c>
      <c r="E4392" s="292" t="s">
        <v>214</v>
      </c>
      <c r="F4392" s="405">
        <v>45648</v>
      </c>
      <c r="G4392" s="292" t="s">
        <v>213</v>
      </c>
    </row>
    <row r="4393" spans="1:7">
      <c r="A4393" s="292" t="s">
        <v>49</v>
      </c>
      <c r="B4393" s="405">
        <v>48476</v>
      </c>
      <c r="C4393" s="292" t="s">
        <v>213</v>
      </c>
      <c r="E4393" s="292" t="s">
        <v>214</v>
      </c>
      <c r="F4393" s="405">
        <v>45653</v>
      </c>
      <c r="G4393" s="292" t="s">
        <v>213</v>
      </c>
    </row>
    <row r="4394" spans="1:7">
      <c r="A4394" s="292" t="s">
        <v>49</v>
      </c>
      <c r="B4394" s="405">
        <v>48830</v>
      </c>
      <c r="C4394" s="292" t="s">
        <v>213</v>
      </c>
      <c r="E4394" s="292" t="s">
        <v>214</v>
      </c>
      <c r="F4394" s="405">
        <v>45661</v>
      </c>
      <c r="G4394" s="292" t="s">
        <v>213</v>
      </c>
    </row>
    <row r="4395" spans="1:7">
      <c r="A4395" s="292" t="s">
        <v>49</v>
      </c>
      <c r="B4395" s="405">
        <v>49068</v>
      </c>
      <c r="C4395" s="292" t="s">
        <v>213</v>
      </c>
      <c r="E4395" s="292" t="s">
        <v>214</v>
      </c>
      <c r="F4395" s="405">
        <v>45669</v>
      </c>
      <c r="G4395" s="292" t="s">
        <v>213</v>
      </c>
    </row>
    <row r="4396" spans="1:7">
      <c r="A4396" s="292" t="s">
        <v>49</v>
      </c>
      <c r="B4396" s="405">
        <v>49257</v>
      </c>
      <c r="C4396" s="292" t="s">
        <v>213</v>
      </c>
      <c r="E4396" s="292" t="s">
        <v>214</v>
      </c>
      <c r="F4396" s="405">
        <v>45673</v>
      </c>
      <c r="G4396" s="292" t="s">
        <v>213</v>
      </c>
    </row>
    <row r="4397" spans="1:7">
      <c r="A4397" s="292" t="s">
        <v>49</v>
      </c>
      <c r="B4397" s="405">
        <v>44861</v>
      </c>
      <c r="C4397" s="292" t="s">
        <v>213</v>
      </c>
      <c r="E4397" s="292" t="s">
        <v>214</v>
      </c>
      <c r="F4397" s="405">
        <v>45674</v>
      </c>
      <c r="G4397" s="292" t="s">
        <v>213</v>
      </c>
    </row>
    <row r="4398" spans="1:7">
      <c r="A4398" s="292" t="s">
        <v>49</v>
      </c>
      <c r="B4398" s="405">
        <v>45320</v>
      </c>
      <c r="C4398" s="292" t="s">
        <v>213</v>
      </c>
      <c r="E4398" s="292" t="s">
        <v>214</v>
      </c>
      <c r="F4398" s="405">
        <v>45677</v>
      </c>
      <c r="G4398" s="292" t="s">
        <v>213</v>
      </c>
    </row>
    <row r="4399" spans="1:7">
      <c r="A4399" s="292" t="s">
        <v>49</v>
      </c>
      <c r="B4399" s="405">
        <v>45669</v>
      </c>
      <c r="C4399" s="292" t="s">
        <v>213</v>
      </c>
      <c r="E4399" s="292" t="s">
        <v>214</v>
      </c>
      <c r="F4399" s="405">
        <v>45690</v>
      </c>
      <c r="G4399" s="292" t="s">
        <v>213</v>
      </c>
    </row>
    <row r="4400" spans="1:7">
      <c r="A4400" s="292" t="s">
        <v>49</v>
      </c>
      <c r="B4400" s="405">
        <v>45872</v>
      </c>
      <c r="C4400" s="292" t="s">
        <v>213</v>
      </c>
      <c r="E4400" s="292" t="s">
        <v>214</v>
      </c>
      <c r="F4400" s="405">
        <v>45692</v>
      </c>
      <c r="G4400" s="292" t="s">
        <v>213</v>
      </c>
    </row>
    <row r="4401" spans="1:7">
      <c r="A4401" s="292" t="s">
        <v>49</v>
      </c>
      <c r="B4401" s="405">
        <v>46135</v>
      </c>
      <c r="C4401" s="292" t="s">
        <v>213</v>
      </c>
      <c r="E4401" s="292" t="s">
        <v>214</v>
      </c>
      <c r="F4401" s="405">
        <v>45694</v>
      </c>
      <c r="G4401" s="292" t="s">
        <v>213</v>
      </c>
    </row>
    <row r="4402" spans="1:7">
      <c r="A4402" s="292" t="s">
        <v>49</v>
      </c>
      <c r="B4402" s="405">
        <v>46565</v>
      </c>
      <c r="C4402" s="292" t="s">
        <v>213</v>
      </c>
      <c r="E4402" s="292" t="s">
        <v>214</v>
      </c>
      <c r="F4402" s="405">
        <v>45698</v>
      </c>
      <c r="G4402" s="292" t="s">
        <v>213</v>
      </c>
    </row>
    <row r="4403" spans="1:7">
      <c r="A4403" s="292" t="s">
        <v>49</v>
      </c>
      <c r="B4403" s="405">
        <v>46914</v>
      </c>
      <c r="C4403" s="292" t="s">
        <v>213</v>
      </c>
      <c r="E4403" s="292" t="s">
        <v>214</v>
      </c>
      <c r="F4403" s="405">
        <v>45699</v>
      </c>
      <c r="G4403" s="292" t="s">
        <v>213</v>
      </c>
    </row>
    <row r="4404" spans="1:7">
      <c r="A4404" s="292" t="s">
        <v>49</v>
      </c>
      <c r="B4404" s="405">
        <v>47122</v>
      </c>
      <c r="C4404" s="292" t="s">
        <v>213</v>
      </c>
      <c r="E4404" s="292" t="s">
        <v>214</v>
      </c>
      <c r="F4404" s="405">
        <v>45701</v>
      </c>
      <c r="G4404" s="292" t="s">
        <v>213</v>
      </c>
    </row>
    <row r="4405" spans="1:7">
      <c r="A4405" s="292" t="s">
        <v>49</v>
      </c>
      <c r="B4405" s="405">
        <v>47385</v>
      </c>
      <c r="C4405" s="292" t="s">
        <v>213</v>
      </c>
      <c r="E4405" s="292" t="s">
        <v>214</v>
      </c>
      <c r="F4405" s="405">
        <v>45714</v>
      </c>
      <c r="G4405" s="292" t="s">
        <v>213</v>
      </c>
    </row>
    <row r="4406" spans="1:7">
      <c r="A4406" s="292" t="s">
        <v>49</v>
      </c>
      <c r="B4406" s="405">
        <v>47836</v>
      </c>
      <c r="C4406" s="292" t="s">
        <v>213</v>
      </c>
      <c r="E4406" s="292" t="s">
        <v>214</v>
      </c>
      <c r="F4406" s="405">
        <v>45720</v>
      </c>
      <c r="G4406" s="292" t="s">
        <v>213</v>
      </c>
    </row>
    <row r="4407" spans="1:7">
      <c r="A4407" s="292" t="s">
        <v>49</v>
      </c>
      <c r="B4407" s="405">
        <v>48157</v>
      </c>
      <c r="C4407" s="292" t="s">
        <v>213</v>
      </c>
      <c r="E4407" s="292" t="s">
        <v>214</v>
      </c>
      <c r="F4407" s="405">
        <v>45721</v>
      </c>
      <c r="G4407" s="292" t="s">
        <v>213</v>
      </c>
    </row>
    <row r="4408" spans="1:7">
      <c r="A4408" s="292" t="s">
        <v>49</v>
      </c>
      <c r="B4408" s="405">
        <v>48607</v>
      </c>
      <c r="C4408" s="292" t="s">
        <v>213</v>
      </c>
      <c r="E4408" s="292" t="s">
        <v>214</v>
      </c>
      <c r="F4408" s="405">
        <v>45739</v>
      </c>
      <c r="G4408" s="292" t="s">
        <v>213</v>
      </c>
    </row>
    <row r="4409" spans="1:7">
      <c r="A4409" s="292" t="s">
        <v>49</v>
      </c>
      <c r="B4409" s="405">
        <v>48836</v>
      </c>
      <c r="C4409" s="292" t="s">
        <v>213</v>
      </c>
      <c r="E4409" s="292" t="s">
        <v>214</v>
      </c>
      <c r="F4409" s="405">
        <v>45740</v>
      </c>
      <c r="G4409" s="292" t="s">
        <v>213</v>
      </c>
    </row>
    <row r="4410" spans="1:7">
      <c r="A4410" s="292" t="s">
        <v>49</v>
      </c>
      <c r="B4410" s="405">
        <v>49070</v>
      </c>
      <c r="C4410" s="292" t="s">
        <v>213</v>
      </c>
      <c r="E4410" s="292" t="s">
        <v>214</v>
      </c>
      <c r="F4410" s="405">
        <v>45760</v>
      </c>
      <c r="G4410" s="292" t="s">
        <v>213</v>
      </c>
    </row>
    <row r="4411" spans="1:7">
      <c r="A4411" s="292" t="s">
        <v>49</v>
      </c>
      <c r="B4411" s="405">
        <v>49259</v>
      </c>
      <c r="C4411" s="292" t="s">
        <v>213</v>
      </c>
      <c r="E4411" s="292" t="s">
        <v>214</v>
      </c>
      <c r="F4411" s="405">
        <v>45777</v>
      </c>
      <c r="G4411" s="292" t="s">
        <v>213</v>
      </c>
    </row>
    <row r="4412" spans="1:7">
      <c r="A4412" s="292" t="s">
        <v>49</v>
      </c>
      <c r="B4412" s="405">
        <v>44865</v>
      </c>
      <c r="C4412" s="292" t="s">
        <v>213</v>
      </c>
      <c r="E4412" s="292" t="s">
        <v>214</v>
      </c>
      <c r="F4412" s="405">
        <v>45780</v>
      </c>
      <c r="G4412" s="292" t="s">
        <v>213</v>
      </c>
    </row>
    <row r="4413" spans="1:7">
      <c r="A4413" s="292" t="s">
        <v>49</v>
      </c>
      <c r="B4413" s="405">
        <v>45325</v>
      </c>
      <c r="C4413" s="292" t="s">
        <v>213</v>
      </c>
      <c r="E4413" s="292" t="s">
        <v>214</v>
      </c>
      <c r="F4413" s="405">
        <v>45784</v>
      </c>
      <c r="G4413" s="292" t="s">
        <v>213</v>
      </c>
    </row>
    <row r="4414" spans="1:7">
      <c r="A4414" s="292" t="s">
        <v>49</v>
      </c>
      <c r="B4414" s="405">
        <v>45673</v>
      </c>
      <c r="C4414" s="292" t="s">
        <v>213</v>
      </c>
      <c r="E4414" s="292" t="s">
        <v>214</v>
      </c>
      <c r="F4414" s="405">
        <v>45787</v>
      </c>
      <c r="G4414" s="292" t="s">
        <v>213</v>
      </c>
    </row>
    <row r="4415" spans="1:7">
      <c r="A4415" s="292" t="s">
        <v>49</v>
      </c>
      <c r="B4415" s="405">
        <v>45875</v>
      </c>
      <c r="C4415" s="292" t="s">
        <v>213</v>
      </c>
      <c r="E4415" s="292" t="s">
        <v>214</v>
      </c>
      <c r="F4415" s="405">
        <v>45806</v>
      </c>
      <c r="G4415" s="292" t="s">
        <v>213</v>
      </c>
    </row>
    <row r="4416" spans="1:7">
      <c r="A4416" s="292" t="s">
        <v>49</v>
      </c>
      <c r="B4416" s="405">
        <v>46149</v>
      </c>
      <c r="C4416" s="292" t="s">
        <v>213</v>
      </c>
      <c r="E4416" s="292" t="s">
        <v>214</v>
      </c>
      <c r="F4416" s="405">
        <v>45807</v>
      </c>
      <c r="G4416" s="292" t="s">
        <v>213</v>
      </c>
    </row>
    <row r="4417" spans="1:7">
      <c r="A4417" s="292" t="s">
        <v>49</v>
      </c>
      <c r="B4417" s="405">
        <v>46567</v>
      </c>
      <c r="C4417" s="292" t="s">
        <v>213</v>
      </c>
      <c r="E4417" s="292" t="s">
        <v>214</v>
      </c>
      <c r="F4417" s="405">
        <v>45808</v>
      </c>
      <c r="G4417" s="292" t="s">
        <v>213</v>
      </c>
    </row>
    <row r="4418" spans="1:7">
      <c r="A4418" s="292" t="s">
        <v>49</v>
      </c>
      <c r="B4418" s="405">
        <v>46915</v>
      </c>
      <c r="C4418" s="292" t="s">
        <v>213</v>
      </c>
      <c r="E4418" s="292" t="s">
        <v>214</v>
      </c>
      <c r="F4418" s="405">
        <v>45810</v>
      </c>
      <c r="G4418" s="292" t="s">
        <v>213</v>
      </c>
    </row>
    <row r="4419" spans="1:7">
      <c r="A4419" s="292" t="s">
        <v>49</v>
      </c>
      <c r="B4419" s="405">
        <v>47124</v>
      </c>
      <c r="C4419" s="292" t="s">
        <v>213</v>
      </c>
      <c r="E4419" s="292" t="s">
        <v>214</v>
      </c>
      <c r="F4419" s="405">
        <v>45817</v>
      </c>
      <c r="G4419" s="292" t="s">
        <v>213</v>
      </c>
    </row>
    <row r="4420" spans="1:7">
      <c r="A4420" s="292" t="s">
        <v>49</v>
      </c>
      <c r="B4420" s="405">
        <v>47394</v>
      </c>
      <c r="C4420" s="292" t="s">
        <v>213</v>
      </c>
      <c r="E4420" s="292" t="s">
        <v>214</v>
      </c>
      <c r="F4420" s="405">
        <v>45819</v>
      </c>
      <c r="G4420" s="292" t="s">
        <v>213</v>
      </c>
    </row>
    <row r="4421" spans="1:7">
      <c r="A4421" s="292" t="s">
        <v>49</v>
      </c>
      <c r="B4421" s="405">
        <v>47842</v>
      </c>
      <c r="C4421" s="292" t="s">
        <v>213</v>
      </c>
      <c r="E4421" s="292" t="s">
        <v>214</v>
      </c>
      <c r="F4421" s="405">
        <v>45822</v>
      </c>
      <c r="G4421" s="292" t="s">
        <v>213</v>
      </c>
    </row>
    <row r="4422" spans="1:7">
      <c r="A4422" s="292" t="s">
        <v>49</v>
      </c>
      <c r="B4422" s="405">
        <v>48158</v>
      </c>
      <c r="C4422" s="292" t="s">
        <v>213</v>
      </c>
      <c r="E4422" s="292" t="s">
        <v>214</v>
      </c>
      <c r="F4422" s="405">
        <v>45826</v>
      </c>
      <c r="G4422" s="292" t="s">
        <v>213</v>
      </c>
    </row>
    <row r="4423" spans="1:7">
      <c r="A4423" s="292" t="s">
        <v>49</v>
      </c>
      <c r="B4423" s="405">
        <v>48611</v>
      </c>
      <c r="C4423" s="292" t="s">
        <v>213</v>
      </c>
      <c r="E4423" s="292" t="s">
        <v>214</v>
      </c>
      <c r="F4423" s="405">
        <v>45828</v>
      </c>
      <c r="G4423" s="292" t="s">
        <v>213</v>
      </c>
    </row>
    <row r="4424" spans="1:7">
      <c r="A4424" s="292" t="s">
        <v>49</v>
      </c>
      <c r="B4424" s="405">
        <v>48837</v>
      </c>
      <c r="C4424" s="292" t="s">
        <v>213</v>
      </c>
      <c r="E4424" s="292" t="s">
        <v>214</v>
      </c>
      <c r="F4424" s="405">
        <v>45833</v>
      </c>
      <c r="G4424" s="292" t="s">
        <v>213</v>
      </c>
    </row>
    <row r="4425" spans="1:7">
      <c r="A4425" s="292" t="s">
        <v>49</v>
      </c>
      <c r="B4425" s="405">
        <v>49078</v>
      </c>
      <c r="C4425" s="292" t="s">
        <v>213</v>
      </c>
      <c r="E4425" s="292" t="s">
        <v>214</v>
      </c>
      <c r="F4425" s="405">
        <v>45837</v>
      </c>
      <c r="G4425" s="292" t="s">
        <v>213</v>
      </c>
    </row>
    <row r="4426" spans="1:7">
      <c r="A4426" s="292" t="s">
        <v>49</v>
      </c>
      <c r="B4426" s="405">
        <v>49261</v>
      </c>
      <c r="C4426" s="292" t="s">
        <v>213</v>
      </c>
      <c r="E4426" s="292" t="s">
        <v>214</v>
      </c>
      <c r="F4426" s="405">
        <v>45846</v>
      </c>
      <c r="G4426" s="292" t="s">
        <v>213</v>
      </c>
    </row>
    <row r="4427" spans="1:7">
      <c r="A4427" s="292" t="s">
        <v>49</v>
      </c>
      <c r="B4427" s="405">
        <v>44866</v>
      </c>
      <c r="C4427" s="292" t="s">
        <v>213</v>
      </c>
      <c r="E4427" s="292" t="s">
        <v>214</v>
      </c>
      <c r="F4427" s="405">
        <v>45848</v>
      </c>
      <c r="G4427" s="292" t="s">
        <v>213</v>
      </c>
    </row>
    <row r="4428" spans="1:7">
      <c r="A4428" s="292" t="s">
        <v>49</v>
      </c>
      <c r="B4428" s="405">
        <v>45327</v>
      </c>
      <c r="C4428" s="292" t="s">
        <v>213</v>
      </c>
      <c r="E4428" s="292" t="s">
        <v>214</v>
      </c>
      <c r="F4428" s="405">
        <v>45853</v>
      </c>
      <c r="G4428" s="292" t="s">
        <v>213</v>
      </c>
    </row>
    <row r="4429" spans="1:7">
      <c r="A4429" s="292" t="s">
        <v>49</v>
      </c>
      <c r="B4429" s="405">
        <v>45674</v>
      </c>
      <c r="C4429" s="292" t="s">
        <v>213</v>
      </c>
      <c r="E4429" s="292" t="s">
        <v>214</v>
      </c>
      <c r="F4429" s="405">
        <v>45854</v>
      </c>
      <c r="G4429" s="292" t="s">
        <v>213</v>
      </c>
    </row>
    <row r="4430" spans="1:7">
      <c r="A4430" s="292" t="s">
        <v>49</v>
      </c>
      <c r="B4430" s="405">
        <v>45876</v>
      </c>
      <c r="C4430" s="292" t="s">
        <v>213</v>
      </c>
      <c r="E4430" s="292" t="s">
        <v>214</v>
      </c>
      <c r="F4430" s="405">
        <v>45859</v>
      </c>
      <c r="G4430" s="292" t="s">
        <v>213</v>
      </c>
    </row>
    <row r="4431" spans="1:7">
      <c r="A4431" s="292" t="s">
        <v>49</v>
      </c>
      <c r="B4431" s="405">
        <v>46154</v>
      </c>
      <c r="C4431" s="292" t="s">
        <v>213</v>
      </c>
      <c r="E4431" s="292" t="s">
        <v>214</v>
      </c>
      <c r="F4431" s="405">
        <v>45865</v>
      </c>
      <c r="G4431" s="292" t="s">
        <v>213</v>
      </c>
    </row>
    <row r="4432" spans="1:7">
      <c r="A4432" s="292" t="s">
        <v>49</v>
      </c>
      <c r="B4432" s="405">
        <v>46571</v>
      </c>
      <c r="C4432" s="292" t="s">
        <v>213</v>
      </c>
      <c r="E4432" s="292" t="s">
        <v>214</v>
      </c>
      <c r="F4432" s="405">
        <v>45866</v>
      </c>
      <c r="G4432" s="292" t="s">
        <v>213</v>
      </c>
    </row>
    <row r="4433" spans="1:7">
      <c r="A4433" s="292" t="s">
        <v>49</v>
      </c>
      <c r="B4433" s="405">
        <v>46916</v>
      </c>
      <c r="C4433" s="292" t="s">
        <v>213</v>
      </c>
      <c r="E4433" s="292" t="s">
        <v>214</v>
      </c>
      <c r="F4433" s="405">
        <v>45869</v>
      </c>
      <c r="G4433" s="292" t="s">
        <v>213</v>
      </c>
    </row>
    <row r="4434" spans="1:7">
      <c r="A4434" s="292" t="s">
        <v>49</v>
      </c>
      <c r="B4434" s="405">
        <v>47126</v>
      </c>
      <c r="C4434" s="292" t="s">
        <v>213</v>
      </c>
      <c r="E4434" s="292" t="s">
        <v>214</v>
      </c>
      <c r="F4434" s="405">
        <v>45870</v>
      </c>
      <c r="G4434" s="292" t="s">
        <v>213</v>
      </c>
    </row>
    <row r="4435" spans="1:7">
      <c r="A4435" s="292" t="s">
        <v>49</v>
      </c>
      <c r="B4435" s="405">
        <v>47396</v>
      </c>
      <c r="C4435" s="292" t="s">
        <v>213</v>
      </c>
      <c r="E4435" s="292" t="s">
        <v>214</v>
      </c>
      <c r="F4435" s="405">
        <v>45871</v>
      </c>
      <c r="G4435" s="292" t="s">
        <v>213</v>
      </c>
    </row>
    <row r="4436" spans="1:7">
      <c r="A4436" s="292" t="s">
        <v>49</v>
      </c>
      <c r="B4436" s="405">
        <v>47845</v>
      </c>
      <c r="C4436" s="292" t="s">
        <v>213</v>
      </c>
      <c r="E4436" s="292" t="s">
        <v>214</v>
      </c>
      <c r="F4436" s="405">
        <v>45872</v>
      </c>
      <c r="G4436" s="292" t="s">
        <v>213</v>
      </c>
    </row>
    <row r="4437" spans="1:7">
      <c r="A4437" s="292" t="s">
        <v>49</v>
      </c>
      <c r="B4437" s="405">
        <v>48160</v>
      </c>
      <c r="C4437" s="292" t="s">
        <v>213</v>
      </c>
      <c r="E4437" s="292" t="s">
        <v>214</v>
      </c>
      <c r="F4437" s="405">
        <v>45875</v>
      </c>
      <c r="G4437" s="292" t="s">
        <v>213</v>
      </c>
    </row>
    <row r="4438" spans="1:7">
      <c r="A4438" s="292" t="s">
        <v>49</v>
      </c>
      <c r="B4438" s="405">
        <v>48612</v>
      </c>
      <c r="C4438" s="292" t="s">
        <v>213</v>
      </c>
      <c r="E4438" s="292" t="s">
        <v>214</v>
      </c>
      <c r="F4438" s="405">
        <v>45876</v>
      </c>
      <c r="G4438" s="292" t="s">
        <v>213</v>
      </c>
    </row>
    <row r="4439" spans="1:7">
      <c r="A4439" s="292" t="s">
        <v>49</v>
      </c>
      <c r="B4439" s="405">
        <v>48838</v>
      </c>
      <c r="C4439" s="292" t="s">
        <v>213</v>
      </c>
      <c r="E4439" s="292" t="s">
        <v>214</v>
      </c>
      <c r="F4439" s="405">
        <v>45877</v>
      </c>
      <c r="G4439" s="292" t="s">
        <v>213</v>
      </c>
    </row>
    <row r="4440" spans="1:7">
      <c r="A4440" s="292" t="s">
        <v>49</v>
      </c>
      <c r="B4440" s="405">
        <v>49079</v>
      </c>
      <c r="C4440" s="292" t="s">
        <v>213</v>
      </c>
      <c r="E4440" s="292" t="s">
        <v>214</v>
      </c>
      <c r="F4440" s="405">
        <v>45879</v>
      </c>
      <c r="G4440" s="292" t="s">
        <v>213</v>
      </c>
    </row>
    <row r="4441" spans="1:7">
      <c r="A4441" s="292" t="s">
        <v>49</v>
      </c>
      <c r="B4441" s="405">
        <v>49265</v>
      </c>
      <c r="C4441" s="292" t="s">
        <v>213</v>
      </c>
      <c r="E4441" s="292" t="s">
        <v>214</v>
      </c>
      <c r="F4441" s="405">
        <v>45883</v>
      </c>
      <c r="G4441" s="292" t="s">
        <v>213</v>
      </c>
    </row>
    <row r="4442" spans="1:7">
      <c r="A4442" s="292" t="s">
        <v>49</v>
      </c>
      <c r="B4442" s="405">
        <v>44874</v>
      </c>
      <c r="C4442" s="292" t="s">
        <v>213</v>
      </c>
      <c r="E4442" s="292" t="s">
        <v>214</v>
      </c>
      <c r="F4442" s="405">
        <v>45885</v>
      </c>
      <c r="G4442" s="292" t="s">
        <v>213</v>
      </c>
    </row>
    <row r="4443" spans="1:7">
      <c r="A4443" s="292" t="s">
        <v>49</v>
      </c>
      <c r="B4443" s="405">
        <v>45328</v>
      </c>
      <c r="C4443" s="292" t="s">
        <v>213</v>
      </c>
      <c r="E4443" s="292" t="s">
        <v>214</v>
      </c>
      <c r="F4443" s="405">
        <v>45887</v>
      </c>
      <c r="G4443" s="292" t="s">
        <v>213</v>
      </c>
    </row>
    <row r="4444" spans="1:7">
      <c r="A4444" s="292" t="s">
        <v>49</v>
      </c>
      <c r="B4444" s="405">
        <v>45677</v>
      </c>
      <c r="C4444" s="292" t="s">
        <v>213</v>
      </c>
      <c r="E4444" s="292" t="s">
        <v>214</v>
      </c>
      <c r="F4444" s="405">
        <v>45889</v>
      </c>
      <c r="G4444" s="292" t="s">
        <v>213</v>
      </c>
    </row>
    <row r="4445" spans="1:7">
      <c r="A4445" s="292" t="s">
        <v>49</v>
      </c>
      <c r="B4445" s="405">
        <v>45877</v>
      </c>
      <c r="C4445" s="292" t="s">
        <v>213</v>
      </c>
      <c r="E4445" s="292" t="s">
        <v>214</v>
      </c>
      <c r="F4445" s="405">
        <v>45891</v>
      </c>
      <c r="G4445" s="292" t="s">
        <v>213</v>
      </c>
    </row>
    <row r="4446" spans="1:7">
      <c r="A4446" s="292" t="s">
        <v>49</v>
      </c>
      <c r="B4446" s="405">
        <v>46157</v>
      </c>
      <c r="C4446" s="292" t="s">
        <v>213</v>
      </c>
      <c r="E4446" s="292" t="s">
        <v>214</v>
      </c>
      <c r="F4446" s="405">
        <v>45895</v>
      </c>
      <c r="G4446" s="292" t="s">
        <v>213</v>
      </c>
    </row>
    <row r="4447" spans="1:7">
      <c r="A4447" s="292" t="s">
        <v>49</v>
      </c>
      <c r="B4447" s="405">
        <v>46572</v>
      </c>
      <c r="C4447" s="292" t="s">
        <v>213</v>
      </c>
      <c r="E4447" s="292" t="s">
        <v>214</v>
      </c>
      <c r="F4447" s="405">
        <v>45899</v>
      </c>
      <c r="G4447" s="292" t="s">
        <v>213</v>
      </c>
    </row>
    <row r="4448" spans="1:7">
      <c r="A4448" s="292" t="s">
        <v>49</v>
      </c>
      <c r="B4448" s="405">
        <v>46919</v>
      </c>
      <c r="C4448" s="292" t="s">
        <v>213</v>
      </c>
      <c r="E4448" s="292" t="s">
        <v>214</v>
      </c>
      <c r="F4448" s="405">
        <v>46001</v>
      </c>
      <c r="G4448" s="292" t="s">
        <v>213</v>
      </c>
    </row>
    <row r="4449" spans="1:7">
      <c r="A4449" s="292" t="s">
        <v>49</v>
      </c>
      <c r="B4449" s="405">
        <v>47136</v>
      </c>
      <c r="C4449" s="292" t="s">
        <v>213</v>
      </c>
      <c r="E4449" s="292" t="s">
        <v>214</v>
      </c>
      <c r="F4449" s="405">
        <v>46011</v>
      </c>
      <c r="G4449" s="292" t="s">
        <v>213</v>
      </c>
    </row>
    <row r="4450" spans="1:7">
      <c r="A4450" s="292" t="s">
        <v>49</v>
      </c>
      <c r="B4450" s="405">
        <v>47420</v>
      </c>
      <c r="C4450" s="292" t="s">
        <v>213</v>
      </c>
      <c r="E4450" s="292" t="s">
        <v>214</v>
      </c>
      <c r="F4450" s="405">
        <v>46012</v>
      </c>
      <c r="G4450" s="292" t="s">
        <v>213</v>
      </c>
    </row>
    <row r="4451" spans="1:7">
      <c r="A4451" s="292" t="s">
        <v>49</v>
      </c>
      <c r="B4451" s="405">
        <v>47848</v>
      </c>
      <c r="C4451" s="292" t="s">
        <v>213</v>
      </c>
      <c r="E4451" s="292" t="s">
        <v>214</v>
      </c>
      <c r="F4451" s="405">
        <v>46030</v>
      </c>
      <c r="G4451" s="292" t="s">
        <v>213</v>
      </c>
    </row>
    <row r="4452" spans="1:7">
      <c r="A4452" s="292" t="s">
        <v>49</v>
      </c>
      <c r="B4452" s="405">
        <v>48161</v>
      </c>
      <c r="C4452" s="292" t="s">
        <v>213</v>
      </c>
      <c r="E4452" s="292" t="s">
        <v>214</v>
      </c>
      <c r="F4452" s="405">
        <v>46031</v>
      </c>
      <c r="G4452" s="292" t="s">
        <v>213</v>
      </c>
    </row>
    <row r="4453" spans="1:7">
      <c r="A4453" s="292" t="s">
        <v>49</v>
      </c>
      <c r="B4453" s="405">
        <v>48616</v>
      </c>
      <c r="C4453" s="292" t="s">
        <v>213</v>
      </c>
      <c r="E4453" s="292" t="s">
        <v>214</v>
      </c>
      <c r="F4453" s="405">
        <v>46034</v>
      </c>
      <c r="G4453" s="292" t="s">
        <v>213</v>
      </c>
    </row>
    <row r="4454" spans="1:7">
      <c r="A4454" s="292" t="s">
        <v>49</v>
      </c>
      <c r="B4454" s="405">
        <v>48846</v>
      </c>
      <c r="C4454" s="292" t="s">
        <v>213</v>
      </c>
      <c r="E4454" s="292" t="s">
        <v>214</v>
      </c>
      <c r="F4454" s="405">
        <v>46036</v>
      </c>
      <c r="G4454" s="292" t="s">
        <v>213</v>
      </c>
    </row>
    <row r="4455" spans="1:7">
      <c r="A4455" s="292" t="s">
        <v>49</v>
      </c>
      <c r="B4455" s="405">
        <v>49080</v>
      </c>
      <c r="C4455" s="292" t="s">
        <v>213</v>
      </c>
      <c r="E4455" s="292" t="s">
        <v>214</v>
      </c>
      <c r="F4455" s="405">
        <v>46040</v>
      </c>
      <c r="G4455" s="292" t="s">
        <v>213</v>
      </c>
    </row>
    <row r="4456" spans="1:7">
      <c r="A4456" s="292" t="s">
        <v>49</v>
      </c>
      <c r="B4456" s="405">
        <v>49267</v>
      </c>
      <c r="C4456" s="292" t="s">
        <v>213</v>
      </c>
      <c r="E4456" s="292" t="s">
        <v>214</v>
      </c>
      <c r="F4456" s="405">
        <v>46041</v>
      </c>
      <c r="G4456" s="292" t="s">
        <v>213</v>
      </c>
    </row>
    <row r="4457" spans="1:7">
      <c r="A4457" s="292" t="s">
        <v>49</v>
      </c>
      <c r="B4457" s="405">
        <v>44875</v>
      </c>
      <c r="C4457" s="292" t="s">
        <v>213</v>
      </c>
      <c r="E4457" s="292" t="s">
        <v>214</v>
      </c>
      <c r="F4457" s="405">
        <v>46044</v>
      </c>
      <c r="G4457" s="292" t="s">
        <v>213</v>
      </c>
    </row>
    <row r="4458" spans="1:7">
      <c r="A4458" s="292" t="s">
        <v>49</v>
      </c>
      <c r="B4458" s="405">
        <v>45330</v>
      </c>
      <c r="C4458" s="292" t="s">
        <v>213</v>
      </c>
      <c r="E4458" s="292" t="s">
        <v>214</v>
      </c>
      <c r="F4458" s="405">
        <v>46047</v>
      </c>
      <c r="G4458" s="292" t="s">
        <v>213</v>
      </c>
    </row>
    <row r="4459" spans="1:7">
      <c r="A4459" s="292" t="s">
        <v>49</v>
      </c>
      <c r="B4459" s="405">
        <v>45690</v>
      </c>
      <c r="C4459" s="292" t="s">
        <v>213</v>
      </c>
      <c r="E4459" s="292" t="s">
        <v>214</v>
      </c>
      <c r="F4459" s="405">
        <v>46051</v>
      </c>
      <c r="G4459" s="292" t="s">
        <v>213</v>
      </c>
    </row>
    <row r="4460" spans="1:7">
      <c r="A4460" s="292" t="s">
        <v>49</v>
      </c>
      <c r="B4460" s="405">
        <v>45879</v>
      </c>
      <c r="C4460" s="292" t="s">
        <v>213</v>
      </c>
      <c r="E4460" s="292" t="s">
        <v>214</v>
      </c>
      <c r="F4460" s="405">
        <v>46063</v>
      </c>
      <c r="G4460" s="292" t="s">
        <v>213</v>
      </c>
    </row>
    <row r="4461" spans="1:7">
      <c r="A4461" s="292" t="s">
        <v>49</v>
      </c>
      <c r="B4461" s="405">
        <v>46158</v>
      </c>
      <c r="C4461" s="292" t="s">
        <v>213</v>
      </c>
      <c r="E4461" s="292" t="s">
        <v>214</v>
      </c>
      <c r="F4461" s="405">
        <v>46064</v>
      </c>
      <c r="G4461" s="292" t="s">
        <v>213</v>
      </c>
    </row>
    <row r="4462" spans="1:7">
      <c r="A4462" s="292" t="s">
        <v>49</v>
      </c>
      <c r="B4462" s="405">
        <v>46573</v>
      </c>
      <c r="C4462" s="292" t="s">
        <v>213</v>
      </c>
      <c r="E4462" s="292" t="s">
        <v>214</v>
      </c>
      <c r="F4462" s="405">
        <v>46065</v>
      </c>
      <c r="G4462" s="292" t="s">
        <v>213</v>
      </c>
    </row>
    <row r="4463" spans="1:7">
      <c r="A4463" s="292" t="s">
        <v>49</v>
      </c>
      <c r="B4463" s="405">
        <v>46922</v>
      </c>
      <c r="C4463" s="292" t="s">
        <v>213</v>
      </c>
      <c r="E4463" s="292" t="s">
        <v>214</v>
      </c>
      <c r="F4463" s="405">
        <v>46067</v>
      </c>
      <c r="G4463" s="292" t="s">
        <v>213</v>
      </c>
    </row>
    <row r="4464" spans="1:7">
      <c r="A4464" s="292" t="s">
        <v>49</v>
      </c>
      <c r="B4464" s="405">
        <v>47143</v>
      </c>
      <c r="C4464" s="292" t="s">
        <v>213</v>
      </c>
      <c r="E4464" s="292" t="s">
        <v>214</v>
      </c>
      <c r="F4464" s="405">
        <v>46068</v>
      </c>
      <c r="G4464" s="292" t="s">
        <v>213</v>
      </c>
    </row>
    <row r="4465" spans="1:7">
      <c r="A4465" s="292" t="s">
        <v>49</v>
      </c>
      <c r="B4465" s="405">
        <v>47421</v>
      </c>
      <c r="C4465" s="292" t="s">
        <v>213</v>
      </c>
      <c r="E4465" s="292" t="s">
        <v>214</v>
      </c>
      <c r="F4465" s="405">
        <v>46069</v>
      </c>
      <c r="G4465" s="292" t="s">
        <v>213</v>
      </c>
    </row>
    <row r="4466" spans="1:7">
      <c r="A4466" s="292" t="s">
        <v>49</v>
      </c>
      <c r="B4466" s="405">
        <v>47857</v>
      </c>
      <c r="C4466" s="292" t="s">
        <v>213</v>
      </c>
      <c r="E4466" s="292" t="s">
        <v>214</v>
      </c>
      <c r="F4466" s="405">
        <v>46072</v>
      </c>
      <c r="G4466" s="292" t="s">
        <v>213</v>
      </c>
    </row>
    <row r="4467" spans="1:7">
      <c r="A4467" s="292" t="s">
        <v>49</v>
      </c>
      <c r="B4467" s="405">
        <v>48166</v>
      </c>
      <c r="C4467" s="292" t="s">
        <v>213</v>
      </c>
      <c r="E4467" s="292" t="s">
        <v>214</v>
      </c>
      <c r="F4467" s="405">
        <v>46076</v>
      </c>
      <c r="G4467" s="292" t="s">
        <v>213</v>
      </c>
    </row>
    <row r="4468" spans="1:7">
      <c r="A4468" s="292" t="s">
        <v>49</v>
      </c>
      <c r="B4468" s="405">
        <v>48617</v>
      </c>
      <c r="C4468" s="292" t="s">
        <v>213</v>
      </c>
      <c r="E4468" s="292" t="s">
        <v>214</v>
      </c>
      <c r="F4468" s="405">
        <v>46102</v>
      </c>
      <c r="G4468" s="292" t="s">
        <v>213</v>
      </c>
    </row>
    <row r="4469" spans="1:7">
      <c r="A4469" s="292" t="s">
        <v>49</v>
      </c>
      <c r="B4469" s="405">
        <v>48848</v>
      </c>
      <c r="C4469" s="292" t="s">
        <v>213</v>
      </c>
      <c r="E4469" s="292" t="s">
        <v>214</v>
      </c>
      <c r="F4469" s="405">
        <v>46103</v>
      </c>
      <c r="G4469" s="292" t="s">
        <v>213</v>
      </c>
    </row>
    <row r="4470" spans="1:7">
      <c r="A4470" s="292" t="s">
        <v>49</v>
      </c>
      <c r="B4470" s="405">
        <v>49083</v>
      </c>
      <c r="C4470" s="292" t="s">
        <v>213</v>
      </c>
      <c r="E4470" s="292" t="s">
        <v>214</v>
      </c>
      <c r="F4470" s="405">
        <v>46106</v>
      </c>
      <c r="G4470" s="292" t="s">
        <v>213</v>
      </c>
    </row>
    <row r="4471" spans="1:7">
      <c r="A4471" s="292" t="s">
        <v>49</v>
      </c>
      <c r="B4471" s="405">
        <v>49270</v>
      </c>
      <c r="C4471" s="292" t="s">
        <v>213</v>
      </c>
      <c r="E4471" s="292" t="s">
        <v>214</v>
      </c>
      <c r="F4471" s="405">
        <v>46110</v>
      </c>
      <c r="G4471" s="292" t="s">
        <v>213</v>
      </c>
    </row>
    <row r="4472" spans="1:7">
      <c r="A4472" s="292" t="s">
        <v>49</v>
      </c>
      <c r="B4472" s="405">
        <v>44878</v>
      </c>
      <c r="C4472" s="292" t="s">
        <v>213</v>
      </c>
      <c r="E4472" s="292" t="s">
        <v>214</v>
      </c>
      <c r="F4472" s="405">
        <v>46122</v>
      </c>
      <c r="G4472" s="292" t="s">
        <v>213</v>
      </c>
    </row>
    <row r="4473" spans="1:7">
      <c r="A4473" s="292" t="s">
        <v>49</v>
      </c>
      <c r="B4473" s="405">
        <v>45331</v>
      </c>
      <c r="C4473" s="292" t="s">
        <v>213</v>
      </c>
      <c r="E4473" s="292" t="s">
        <v>214</v>
      </c>
      <c r="F4473" s="405">
        <v>46126</v>
      </c>
      <c r="G4473" s="292" t="s">
        <v>213</v>
      </c>
    </row>
    <row r="4474" spans="1:7">
      <c r="A4474" s="292" t="s">
        <v>49</v>
      </c>
      <c r="B4474" s="405">
        <v>45692</v>
      </c>
      <c r="C4474" s="292" t="s">
        <v>213</v>
      </c>
      <c r="E4474" s="292" t="s">
        <v>214</v>
      </c>
      <c r="F4474" s="405">
        <v>46129</v>
      </c>
      <c r="G4474" s="292" t="s">
        <v>213</v>
      </c>
    </row>
    <row r="4475" spans="1:7">
      <c r="A4475" s="292" t="s">
        <v>49</v>
      </c>
      <c r="B4475" s="405">
        <v>45883</v>
      </c>
      <c r="C4475" s="292" t="s">
        <v>213</v>
      </c>
      <c r="E4475" s="292" t="s">
        <v>214</v>
      </c>
      <c r="F4475" s="405">
        <v>46130</v>
      </c>
      <c r="G4475" s="292" t="s">
        <v>213</v>
      </c>
    </row>
    <row r="4476" spans="1:7">
      <c r="A4476" s="292" t="s">
        <v>49</v>
      </c>
      <c r="B4476" s="405">
        <v>46167</v>
      </c>
      <c r="C4476" s="292" t="s">
        <v>213</v>
      </c>
      <c r="E4476" s="292" t="s">
        <v>214</v>
      </c>
      <c r="F4476" s="405">
        <v>46131</v>
      </c>
      <c r="G4476" s="292" t="s">
        <v>213</v>
      </c>
    </row>
    <row r="4477" spans="1:7">
      <c r="A4477" s="292" t="s">
        <v>49</v>
      </c>
      <c r="B4477" s="405">
        <v>46574</v>
      </c>
      <c r="C4477" s="292" t="s">
        <v>213</v>
      </c>
      <c r="E4477" s="292" t="s">
        <v>214</v>
      </c>
      <c r="F4477" s="405">
        <v>46135</v>
      </c>
      <c r="G4477" s="292" t="s">
        <v>213</v>
      </c>
    </row>
    <row r="4478" spans="1:7">
      <c r="A4478" s="292" t="s">
        <v>49</v>
      </c>
      <c r="B4478" s="405">
        <v>46931</v>
      </c>
      <c r="C4478" s="292" t="s">
        <v>213</v>
      </c>
      <c r="E4478" s="292" t="s">
        <v>214</v>
      </c>
      <c r="F4478" s="405">
        <v>46149</v>
      </c>
      <c r="G4478" s="292" t="s">
        <v>213</v>
      </c>
    </row>
    <row r="4479" spans="1:7">
      <c r="A4479" s="292" t="s">
        <v>49</v>
      </c>
      <c r="B4479" s="405">
        <v>47161</v>
      </c>
      <c r="C4479" s="292" t="s">
        <v>213</v>
      </c>
      <c r="E4479" s="292" t="s">
        <v>214</v>
      </c>
      <c r="F4479" s="405">
        <v>46154</v>
      </c>
      <c r="G4479" s="292" t="s">
        <v>213</v>
      </c>
    </row>
    <row r="4480" spans="1:7">
      <c r="A4480" s="292" t="s">
        <v>49</v>
      </c>
      <c r="B4480" s="405">
        <v>47429</v>
      </c>
      <c r="C4480" s="292" t="s">
        <v>213</v>
      </c>
      <c r="E4480" s="292" t="s">
        <v>214</v>
      </c>
      <c r="F4480" s="405">
        <v>46157</v>
      </c>
      <c r="G4480" s="292" t="s">
        <v>213</v>
      </c>
    </row>
    <row r="4481" spans="1:7">
      <c r="A4481" s="292" t="s">
        <v>49</v>
      </c>
      <c r="B4481" s="405">
        <v>47876</v>
      </c>
      <c r="C4481" s="292" t="s">
        <v>213</v>
      </c>
      <c r="E4481" s="292" t="s">
        <v>214</v>
      </c>
      <c r="F4481" s="405">
        <v>46158</v>
      </c>
      <c r="G4481" s="292" t="s">
        <v>213</v>
      </c>
    </row>
    <row r="4482" spans="1:7">
      <c r="A4482" s="292" t="s">
        <v>49</v>
      </c>
      <c r="B4482" s="405">
        <v>48169</v>
      </c>
      <c r="C4482" s="292" t="s">
        <v>213</v>
      </c>
      <c r="E4482" s="292" t="s">
        <v>214</v>
      </c>
      <c r="F4482" s="405">
        <v>46167</v>
      </c>
      <c r="G4482" s="292" t="s">
        <v>213</v>
      </c>
    </row>
    <row r="4483" spans="1:7">
      <c r="A4483" s="292" t="s">
        <v>49</v>
      </c>
      <c r="B4483" s="405">
        <v>48622</v>
      </c>
      <c r="C4483" s="292" t="s">
        <v>213</v>
      </c>
      <c r="E4483" s="292" t="s">
        <v>214</v>
      </c>
      <c r="F4483" s="405">
        <v>46176</v>
      </c>
      <c r="G4483" s="292" t="s">
        <v>213</v>
      </c>
    </row>
    <row r="4484" spans="1:7">
      <c r="A4484" s="292" t="s">
        <v>49</v>
      </c>
      <c r="B4484" s="405">
        <v>48852</v>
      </c>
      <c r="C4484" s="292" t="s">
        <v>213</v>
      </c>
      <c r="E4484" s="292" t="s">
        <v>214</v>
      </c>
      <c r="F4484" s="405">
        <v>46183</v>
      </c>
      <c r="G4484" s="292" t="s">
        <v>213</v>
      </c>
    </row>
    <row r="4485" spans="1:7">
      <c r="A4485" s="292" t="s">
        <v>49</v>
      </c>
      <c r="B4485" s="405">
        <v>49087</v>
      </c>
      <c r="C4485" s="292" t="s">
        <v>213</v>
      </c>
      <c r="E4485" s="292" t="s">
        <v>214</v>
      </c>
      <c r="F4485" s="405">
        <v>46231</v>
      </c>
      <c r="G4485" s="292" t="s">
        <v>213</v>
      </c>
    </row>
    <row r="4486" spans="1:7">
      <c r="A4486" s="292" t="s">
        <v>49</v>
      </c>
      <c r="B4486" s="405">
        <v>49277</v>
      </c>
      <c r="C4486" s="292" t="s">
        <v>213</v>
      </c>
      <c r="E4486" s="292" t="s">
        <v>214</v>
      </c>
      <c r="F4486" s="405">
        <v>46301</v>
      </c>
      <c r="G4486" s="292" t="s">
        <v>213</v>
      </c>
    </row>
    <row r="4487" spans="1:7">
      <c r="A4487" s="292" t="s">
        <v>49</v>
      </c>
      <c r="B4487" s="405">
        <v>44880</v>
      </c>
      <c r="C4487" s="292" t="s">
        <v>213</v>
      </c>
      <c r="E4487" s="292" t="s">
        <v>214</v>
      </c>
      <c r="F4487" s="405">
        <v>46303</v>
      </c>
      <c r="G4487" s="292" t="s">
        <v>213</v>
      </c>
    </row>
    <row r="4488" spans="1:7">
      <c r="A4488" s="292" t="s">
        <v>49</v>
      </c>
      <c r="B4488" s="405">
        <v>45335</v>
      </c>
      <c r="C4488" s="292" t="s">
        <v>213</v>
      </c>
      <c r="E4488" s="292" t="s">
        <v>214</v>
      </c>
      <c r="F4488" s="405">
        <v>46310</v>
      </c>
      <c r="G4488" s="292" t="s">
        <v>213</v>
      </c>
    </row>
    <row r="4489" spans="1:7">
      <c r="A4489" s="292" t="s">
        <v>49</v>
      </c>
      <c r="B4489" s="405">
        <v>45694</v>
      </c>
      <c r="C4489" s="292" t="s">
        <v>213</v>
      </c>
      <c r="E4489" s="292" t="s">
        <v>214</v>
      </c>
      <c r="F4489" s="405">
        <v>46341</v>
      </c>
      <c r="G4489" s="292" t="s">
        <v>213</v>
      </c>
    </row>
    <row r="4490" spans="1:7">
      <c r="A4490" s="292" t="s">
        <v>49</v>
      </c>
      <c r="B4490" s="405">
        <v>45885</v>
      </c>
      <c r="C4490" s="292" t="s">
        <v>213</v>
      </c>
      <c r="E4490" s="292" t="s">
        <v>214</v>
      </c>
      <c r="F4490" s="405">
        <v>46346</v>
      </c>
      <c r="G4490" s="292" t="s">
        <v>213</v>
      </c>
    </row>
    <row r="4491" spans="1:7">
      <c r="A4491" s="292" t="s">
        <v>49</v>
      </c>
      <c r="B4491" s="405">
        <v>46176</v>
      </c>
      <c r="C4491" s="292" t="s">
        <v>213</v>
      </c>
      <c r="E4491" s="292" t="s">
        <v>214</v>
      </c>
      <c r="F4491" s="405">
        <v>46356</v>
      </c>
      <c r="G4491" s="292" t="s">
        <v>213</v>
      </c>
    </row>
    <row r="4492" spans="1:7">
      <c r="A4492" s="292" t="s">
        <v>49</v>
      </c>
      <c r="B4492" s="405">
        <v>46701</v>
      </c>
      <c r="C4492" s="292" t="s">
        <v>213</v>
      </c>
      <c r="E4492" s="292" t="s">
        <v>214</v>
      </c>
      <c r="F4492" s="405">
        <v>46371</v>
      </c>
      <c r="G4492" s="292" t="s">
        <v>213</v>
      </c>
    </row>
    <row r="4493" spans="1:7">
      <c r="A4493" s="292" t="s">
        <v>49</v>
      </c>
      <c r="B4493" s="405">
        <v>46932</v>
      </c>
      <c r="C4493" s="292" t="s">
        <v>213</v>
      </c>
      <c r="E4493" s="292" t="s">
        <v>214</v>
      </c>
      <c r="F4493" s="405">
        <v>46372</v>
      </c>
      <c r="G4493" s="292" t="s">
        <v>213</v>
      </c>
    </row>
    <row r="4494" spans="1:7">
      <c r="A4494" s="292" t="s">
        <v>49</v>
      </c>
      <c r="B4494" s="405">
        <v>47164</v>
      </c>
      <c r="C4494" s="292" t="s">
        <v>213</v>
      </c>
      <c r="E4494" s="292" t="s">
        <v>214</v>
      </c>
      <c r="F4494" s="405">
        <v>46377</v>
      </c>
      <c r="G4494" s="292" t="s">
        <v>213</v>
      </c>
    </row>
    <row r="4495" spans="1:7">
      <c r="A4495" s="292" t="s">
        <v>49</v>
      </c>
      <c r="B4495" s="405">
        <v>47441</v>
      </c>
      <c r="C4495" s="292" t="s">
        <v>213</v>
      </c>
      <c r="E4495" s="292" t="s">
        <v>214</v>
      </c>
      <c r="F4495" s="405">
        <v>46379</v>
      </c>
      <c r="G4495" s="292" t="s">
        <v>213</v>
      </c>
    </row>
    <row r="4496" spans="1:7">
      <c r="A4496" s="292" t="s">
        <v>49</v>
      </c>
      <c r="B4496" s="405">
        <v>47881</v>
      </c>
      <c r="C4496" s="292" t="s">
        <v>213</v>
      </c>
      <c r="E4496" s="292" t="s">
        <v>214</v>
      </c>
      <c r="F4496" s="405">
        <v>46381</v>
      </c>
      <c r="G4496" s="292" t="s">
        <v>213</v>
      </c>
    </row>
    <row r="4497" spans="1:7">
      <c r="A4497" s="292" t="s">
        <v>49</v>
      </c>
      <c r="B4497" s="405">
        <v>48179</v>
      </c>
      <c r="C4497" s="292" t="s">
        <v>213</v>
      </c>
      <c r="E4497" s="292" t="s">
        <v>214</v>
      </c>
      <c r="F4497" s="405">
        <v>46391</v>
      </c>
      <c r="G4497" s="292" t="s">
        <v>213</v>
      </c>
    </row>
    <row r="4498" spans="1:7">
      <c r="A4498" s="292" t="s">
        <v>49</v>
      </c>
      <c r="B4498" s="405">
        <v>48623</v>
      </c>
      <c r="C4498" s="292" t="s">
        <v>213</v>
      </c>
      <c r="E4498" s="292" t="s">
        <v>214</v>
      </c>
      <c r="F4498" s="405">
        <v>46406</v>
      </c>
      <c r="G4498" s="292" t="s">
        <v>213</v>
      </c>
    </row>
    <row r="4499" spans="1:7">
      <c r="A4499" s="292" t="s">
        <v>49</v>
      </c>
      <c r="B4499" s="405">
        <v>48853</v>
      </c>
      <c r="C4499" s="292" t="s">
        <v>213</v>
      </c>
      <c r="E4499" s="292" t="s">
        <v>214</v>
      </c>
      <c r="F4499" s="405">
        <v>46407</v>
      </c>
      <c r="G4499" s="292" t="s">
        <v>213</v>
      </c>
    </row>
    <row r="4500" spans="1:7">
      <c r="A4500" s="292" t="s">
        <v>49</v>
      </c>
      <c r="B4500" s="405">
        <v>49088</v>
      </c>
      <c r="C4500" s="292" t="s">
        <v>213</v>
      </c>
      <c r="E4500" s="292" t="s">
        <v>214</v>
      </c>
      <c r="F4500" s="405">
        <v>46409</v>
      </c>
      <c r="G4500" s="292" t="s">
        <v>213</v>
      </c>
    </row>
    <row r="4501" spans="1:7">
      <c r="A4501" s="292" t="s">
        <v>49</v>
      </c>
      <c r="B4501" s="405">
        <v>49278</v>
      </c>
      <c r="C4501" s="292" t="s">
        <v>213</v>
      </c>
      <c r="E4501" s="292" t="s">
        <v>214</v>
      </c>
      <c r="F4501" s="405">
        <v>46506</v>
      </c>
      <c r="G4501" s="292" t="s">
        <v>213</v>
      </c>
    </row>
    <row r="4502" spans="1:7">
      <c r="A4502" s="292" t="s">
        <v>49</v>
      </c>
      <c r="B4502" s="405">
        <v>44883</v>
      </c>
      <c r="C4502" s="292" t="s">
        <v>213</v>
      </c>
      <c r="E4502" s="292" t="s">
        <v>214</v>
      </c>
      <c r="F4502" s="405">
        <v>46511</v>
      </c>
      <c r="G4502" s="292" t="s">
        <v>213</v>
      </c>
    </row>
    <row r="4503" spans="1:7">
      <c r="A4503" s="292" t="s">
        <v>49</v>
      </c>
      <c r="B4503" s="405">
        <v>45336</v>
      </c>
      <c r="C4503" s="292" t="s">
        <v>213</v>
      </c>
      <c r="E4503" s="292" t="s">
        <v>214</v>
      </c>
      <c r="F4503" s="405">
        <v>46524</v>
      </c>
      <c r="G4503" s="292" t="s">
        <v>213</v>
      </c>
    </row>
    <row r="4504" spans="1:7">
      <c r="A4504" s="292" t="s">
        <v>49</v>
      </c>
      <c r="B4504" s="405">
        <v>45698</v>
      </c>
      <c r="C4504" s="292" t="s">
        <v>213</v>
      </c>
      <c r="E4504" s="292" t="s">
        <v>214</v>
      </c>
      <c r="F4504" s="405">
        <v>46528</v>
      </c>
      <c r="G4504" s="292" t="s">
        <v>213</v>
      </c>
    </row>
    <row r="4505" spans="1:7">
      <c r="A4505" s="292" t="s">
        <v>49</v>
      </c>
      <c r="B4505" s="405">
        <v>45887</v>
      </c>
      <c r="C4505" s="292" t="s">
        <v>213</v>
      </c>
      <c r="E4505" s="292" t="s">
        <v>214</v>
      </c>
      <c r="F4505" s="405">
        <v>46536</v>
      </c>
      <c r="G4505" s="292" t="s">
        <v>213</v>
      </c>
    </row>
    <row r="4506" spans="1:7">
      <c r="A4506" s="292" t="s">
        <v>49</v>
      </c>
      <c r="B4506" s="405">
        <v>46183</v>
      </c>
      <c r="C4506" s="292" t="s">
        <v>213</v>
      </c>
      <c r="E4506" s="292" t="s">
        <v>214</v>
      </c>
      <c r="F4506" s="405">
        <v>46537</v>
      </c>
      <c r="G4506" s="292" t="s">
        <v>213</v>
      </c>
    </row>
    <row r="4507" spans="1:7">
      <c r="A4507" s="292" t="s">
        <v>49</v>
      </c>
      <c r="B4507" s="405">
        <v>46703</v>
      </c>
      <c r="C4507" s="292" t="s">
        <v>213</v>
      </c>
      <c r="E4507" s="292" t="s">
        <v>214</v>
      </c>
      <c r="F4507" s="405">
        <v>46538</v>
      </c>
      <c r="G4507" s="292" t="s">
        <v>213</v>
      </c>
    </row>
    <row r="4508" spans="1:7">
      <c r="A4508" s="292" t="s">
        <v>49</v>
      </c>
      <c r="B4508" s="405">
        <v>46933</v>
      </c>
      <c r="C4508" s="292" t="s">
        <v>213</v>
      </c>
      <c r="E4508" s="292" t="s">
        <v>214</v>
      </c>
      <c r="F4508" s="405">
        <v>46540</v>
      </c>
      <c r="G4508" s="292" t="s">
        <v>213</v>
      </c>
    </row>
    <row r="4509" spans="1:7">
      <c r="A4509" s="292" t="s">
        <v>49</v>
      </c>
      <c r="B4509" s="405">
        <v>47165</v>
      </c>
      <c r="C4509" s="292" t="s">
        <v>213</v>
      </c>
      <c r="E4509" s="292" t="s">
        <v>214</v>
      </c>
      <c r="F4509" s="405">
        <v>46542</v>
      </c>
      <c r="G4509" s="292" t="s">
        <v>213</v>
      </c>
    </row>
    <row r="4510" spans="1:7">
      <c r="A4510" s="292" t="s">
        <v>49</v>
      </c>
      <c r="B4510" s="405">
        <v>47451</v>
      </c>
      <c r="C4510" s="292" t="s">
        <v>213</v>
      </c>
      <c r="E4510" s="292" t="s">
        <v>214</v>
      </c>
      <c r="F4510" s="405">
        <v>46543</v>
      </c>
      <c r="G4510" s="292" t="s">
        <v>213</v>
      </c>
    </row>
    <row r="4511" spans="1:7">
      <c r="A4511" s="292" t="s">
        <v>49</v>
      </c>
      <c r="B4511" s="405">
        <v>47882</v>
      </c>
      <c r="C4511" s="292" t="s">
        <v>213</v>
      </c>
      <c r="E4511" s="292" t="s">
        <v>214</v>
      </c>
      <c r="F4511" s="405">
        <v>46550</v>
      </c>
      <c r="G4511" s="292" t="s">
        <v>213</v>
      </c>
    </row>
    <row r="4512" spans="1:7">
      <c r="A4512" s="292" t="s">
        <v>49</v>
      </c>
      <c r="B4512" s="405">
        <v>48189</v>
      </c>
      <c r="C4512" s="292" t="s">
        <v>213</v>
      </c>
      <c r="E4512" s="292" t="s">
        <v>214</v>
      </c>
      <c r="F4512" s="405">
        <v>46552</v>
      </c>
      <c r="G4512" s="292" t="s">
        <v>213</v>
      </c>
    </row>
    <row r="4513" spans="1:7">
      <c r="A4513" s="292" t="s">
        <v>49</v>
      </c>
      <c r="B4513" s="405">
        <v>48626</v>
      </c>
      <c r="C4513" s="292" t="s">
        <v>213</v>
      </c>
      <c r="E4513" s="292" t="s">
        <v>214</v>
      </c>
      <c r="F4513" s="405">
        <v>46553</v>
      </c>
      <c r="G4513" s="292" t="s">
        <v>213</v>
      </c>
    </row>
    <row r="4514" spans="1:7">
      <c r="A4514" s="292" t="s">
        <v>49</v>
      </c>
      <c r="B4514" s="405">
        <v>48857</v>
      </c>
      <c r="C4514" s="292" t="s">
        <v>213</v>
      </c>
      <c r="E4514" s="292" t="s">
        <v>214</v>
      </c>
      <c r="F4514" s="405">
        <v>46554</v>
      </c>
      <c r="G4514" s="292" t="s">
        <v>213</v>
      </c>
    </row>
    <row r="4515" spans="1:7">
      <c r="A4515" s="292" t="s">
        <v>49</v>
      </c>
      <c r="B4515" s="405">
        <v>49090</v>
      </c>
      <c r="C4515" s="292" t="s">
        <v>213</v>
      </c>
      <c r="E4515" s="292" t="s">
        <v>214</v>
      </c>
      <c r="F4515" s="405">
        <v>46555</v>
      </c>
      <c r="G4515" s="292" t="s">
        <v>213</v>
      </c>
    </row>
    <row r="4516" spans="1:7">
      <c r="A4516" s="292" t="s">
        <v>49</v>
      </c>
      <c r="B4516" s="405">
        <v>49282</v>
      </c>
      <c r="C4516" s="292" t="s">
        <v>213</v>
      </c>
      <c r="E4516" s="292" t="s">
        <v>214</v>
      </c>
      <c r="F4516" s="405">
        <v>46562</v>
      </c>
      <c r="G4516" s="292" t="s">
        <v>213</v>
      </c>
    </row>
    <row r="4517" spans="1:7">
      <c r="A4517" s="292" t="s">
        <v>49</v>
      </c>
      <c r="B4517" s="405">
        <v>44888</v>
      </c>
      <c r="C4517" s="292" t="s">
        <v>213</v>
      </c>
      <c r="E4517" s="292" t="s">
        <v>214</v>
      </c>
      <c r="F4517" s="405">
        <v>46563</v>
      </c>
      <c r="G4517" s="292" t="s">
        <v>213</v>
      </c>
    </row>
    <row r="4518" spans="1:7">
      <c r="A4518" s="292" t="s">
        <v>49</v>
      </c>
      <c r="B4518" s="405">
        <v>45338</v>
      </c>
      <c r="C4518" s="292" t="s">
        <v>213</v>
      </c>
      <c r="E4518" s="292" t="s">
        <v>214</v>
      </c>
      <c r="F4518" s="405">
        <v>46565</v>
      </c>
      <c r="G4518" s="292" t="s">
        <v>213</v>
      </c>
    </row>
    <row r="4519" spans="1:7">
      <c r="A4519" s="292" t="s">
        <v>49</v>
      </c>
      <c r="B4519" s="405">
        <v>45699</v>
      </c>
      <c r="C4519" s="292" t="s">
        <v>213</v>
      </c>
      <c r="E4519" s="292" t="s">
        <v>214</v>
      </c>
      <c r="F4519" s="405">
        <v>46567</v>
      </c>
      <c r="G4519" s="292" t="s">
        <v>213</v>
      </c>
    </row>
    <row r="4520" spans="1:7">
      <c r="A4520" s="292" t="s">
        <v>49</v>
      </c>
      <c r="B4520" s="405">
        <v>45889</v>
      </c>
      <c r="C4520" s="292" t="s">
        <v>213</v>
      </c>
      <c r="E4520" s="292" t="s">
        <v>214</v>
      </c>
      <c r="F4520" s="405">
        <v>46571</v>
      </c>
      <c r="G4520" s="292" t="s">
        <v>213</v>
      </c>
    </row>
    <row r="4521" spans="1:7">
      <c r="A4521" s="292" t="s">
        <v>49</v>
      </c>
      <c r="B4521" s="405">
        <v>46231</v>
      </c>
      <c r="C4521" s="292" t="s">
        <v>213</v>
      </c>
      <c r="E4521" s="292" t="s">
        <v>214</v>
      </c>
      <c r="F4521" s="405">
        <v>46572</v>
      </c>
      <c r="G4521" s="292" t="s">
        <v>213</v>
      </c>
    </row>
    <row r="4522" spans="1:7">
      <c r="A4522" s="292" t="s">
        <v>49</v>
      </c>
      <c r="B4522" s="405">
        <v>46710</v>
      </c>
      <c r="C4522" s="292" t="s">
        <v>213</v>
      </c>
      <c r="E4522" s="292" t="s">
        <v>214</v>
      </c>
      <c r="F4522" s="405">
        <v>46573</v>
      </c>
      <c r="G4522" s="292" t="s">
        <v>213</v>
      </c>
    </row>
    <row r="4523" spans="1:7">
      <c r="A4523" s="292" t="s">
        <v>49</v>
      </c>
      <c r="B4523" s="405">
        <v>46936</v>
      </c>
      <c r="C4523" s="292" t="s">
        <v>213</v>
      </c>
      <c r="E4523" s="292" t="s">
        <v>214</v>
      </c>
      <c r="F4523" s="405">
        <v>46574</v>
      </c>
      <c r="G4523" s="292" t="s">
        <v>213</v>
      </c>
    </row>
    <row r="4524" spans="1:7">
      <c r="A4524" s="292" t="s">
        <v>49</v>
      </c>
      <c r="B4524" s="405">
        <v>47166</v>
      </c>
      <c r="C4524" s="292" t="s">
        <v>213</v>
      </c>
      <c r="E4524" s="292" t="s">
        <v>214</v>
      </c>
      <c r="F4524" s="405">
        <v>46701</v>
      </c>
      <c r="G4524" s="292" t="s">
        <v>213</v>
      </c>
    </row>
    <row r="4525" spans="1:7">
      <c r="A4525" s="292" t="s">
        <v>49</v>
      </c>
      <c r="B4525" s="405">
        <v>47455</v>
      </c>
      <c r="C4525" s="292" t="s">
        <v>213</v>
      </c>
      <c r="E4525" s="292" t="s">
        <v>214</v>
      </c>
      <c r="F4525" s="405">
        <v>46703</v>
      </c>
      <c r="G4525" s="292" t="s">
        <v>213</v>
      </c>
    </row>
    <row r="4526" spans="1:7">
      <c r="A4526" s="292" t="s">
        <v>49</v>
      </c>
      <c r="B4526" s="405">
        <v>47884</v>
      </c>
      <c r="C4526" s="292" t="s">
        <v>213</v>
      </c>
      <c r="E4526" s="292" t="s">
        <v>214</v>
      </c>
      <c r="F4526" s="405">
        <v>46710</v>
      </c>
      <c r="G4526" s="292" t="s">
        <v>213</v>
      </c>
    </row>
    <row r="4527" spans="1:7">
      <c r="A4527" s="292" t="s">
        <v>49</v>
      </c>
      <c r="B4527" s="405">
        <v>48190</v>
      </c>
      <c r="C4527" s="292" t="s">
        <v>213</v>
      </c>
      <c r="E4527" s="292" t="s">
        <v>214</v>
      </c>
      <c r="F4527" s="405">
        <v>46711</v>
      </c>
      <c r="G4527" s="292" t="s">
        <v>213</v>
      </c>
    </row>
    <row r="4528" spans="1:7">
      <c r="A4528" s="292" t="s">
        <v>49</v>
      </c>
      <c r="B4528" s="405">
        <v>48629</v>
      </c>
      <c r="C4528" s="292" t="s">
        <v>213</v>
      </c>
      <c r="E4528" s="292" t="s">
        <v>214</v>
      </c>
      <c r="F4528" s="405">
        <v>46721</v>
      </c>
      <c r="G4528" s="292" t="s">
        <v>213</v>
      </c>
    </row>
    <row r="4529" spans="1:7">
      <c r="A4529" s="292" t="s">
        <v>49</v>
      </c>
      <c r="B4529" s="405">
        <v>48858</v>
      </c>
      <c r="C4529" s="292" t="s">
        <v>213</v>
      </c>
      <c r="E4529" s="292" t="s">
        <v>214</v>
      </c>
      <c r="F4529" s="405">
        <v>46723</v>
      </c>
      <c r="G4529" s="292" t="s">
        <v>213</v>
      </c>
    </row>
    <row r="4530" spans="1:7">
      <c r="A4530" s="292" t="s">
        <v>49</v>
      </c>
      <c r="B4530" s="405">
        <v>49091</v>
      </c>
      <c r="C4530" s="292" t="s">
        <v>213</v>
      </c>
      <c r="E4530" s="292" t="s">
        <v>214</v>
      </c>
      <c r="F4530" s="405">
        <v>46725</v>
      </c>
      <c r="G4530" s="292" t="s">
        <v>213</v>
      </c>
    </row>
    <row r="4531" spans="1:7">
      <c r="A4531" s="292" t="s">
        <v>49</v>
      </c>
      <c r="B4531" s="405">
        <v>49283</v>
      </c>
      <c r="C4531" s="292" t="s">
        <v>213</v>
      </c>
      <c r="E4531" s="292" t="s">
        <v>214</v>
      </c>
      <c r="F4531" s="405">
        <v>46731</v>
      </c>
      <c r="G4531" s="292" t="s">
        <v>213</v>
      </c>
    </row>
    <row r="4532" spans="1:7">
      <c r="A4532" s="292" t="s">
        <v>49</v>
      </c>
      <c r="B4532" s="405">
        <v>44889</v>
      </c>
      <c r="C4532" s="292" t="s">
        <v>213</v>
      </c>
      <c r="E4532" s="292" t="s">
        <v>214</v>
      </c>
      <c r="F4532" s="405">
        <v>46732</v>
      </c>
      <c r="G4532" s="292" t="s">
        <v>213</v>
      </c>
    </row>
    <row r="4533" spans="1:7">
      <c r="A4533" s="292" t="s">
        <v>49</v>
      </c>
      <c r="B4533" s="405">
        <v>45339</v>
      </c>
      <c r="C4533" s="292" t="s">
        <v>213</v>
      </c>
      <c r="E4533" s="292" t="s">
        <v>214</v>
      </c>
      <c r="F4533" s="405">
        <v>46733</v>
      </c>
      <c r="G4533" s="292" t="s">
        <v>213</v>
      </c>
    </row>
    <row r="4534" spans="1:7">
      <c r="A4534" s="292" t="s">
        <v>49</v>
      </c>
      <c r="B4534" s="405">
        <v>45701</v>
      </c>
      <c r="C4534" s="292" t="s">
        <v>213</v>
      </c>
      <c r="E4534" s="292" t="s">
        <v>214</v>
      </c>
      <c r="F4534" s="405">
        <v>46737</v>
      </c>
      <c r="G4534" s="292" t="s">
        <v>213</v>
      </c>
    </row>
    <row r="4535" spans="1:7">
      <c r="A4535" s="292" t="s">
        <v>49</v>
      </c>
      <c r="B4535" s="405">
        <v>45891</v>
      </c>
      <c r="C4535" s="292" t="s">
        <v>213</v>
      </c>
      <c r="E4535" s="292" t="s">
        <v>214</v>
      </c>
      <c r="F4535" s="405">
        <v>46743</v>
      </c>
      <c r="G4535" s="292" t="s">
        <v>213</v>
      </c>
    </row>
    <row r="4536" spans="1:7">
      <c r="A4536" s="292" t="s">
        <v>49</v>
      </c>
      <c r="B4536" s="405">
        <v>46301</v>
      </c>
      <c r="C4536" s="292" t="s">
        <v>213</v>
      </c>
      <c r="E4536" s="292" t="s">
        <v>214</v>
      </c>
      <c r="F4536" s="405">
        <v>46745</v>
      </c>
      <c r="G4536" s="292" t="s">
        <v>213</v>
      </c>
    </row>
    <row r="4537" spans="1:7">
      <c r="A4537" s="292" t="s">
        <v>49</v>
      </c>
      <c r="B4537" s="405">
        <v>46711</v>
      </c>
      <c r="C4537" s="292" t="s">
        <v>213</v>
      </c>
      <c r="E4537" s="292" t="s">
        <v>214</v>
      </c>
      <c r="F4537" s="405">
        <v>46747</v>
      </c>
      <c r="G4537" s="292" t="s">
        <v>213</v>
      </c>
    </row>
    <row r="4538" spans="1:7">
      <c r="A4538" s="292" t="s">
        <v>49</v>
      </c>
      <c r="B4538" s="405">
        <v>46937</v>
      </c>
      <c r="C4538" s="292" t="s">
        <v>213</v>
      </c>
      <c r="E4538" s="292" t="s">
        <v>214</v>
      </c>
      <c r="F4538" s="405">
        <v>46750</v>
      </c>
      <c r="G4538" s="292" t="s">
        <v>213</v>
      </c>
    </row>
    <row r="4539" spans="1:7">
      <c r="A4539" s="292" t="s">
        <v>49</v>
      </c>
      <c r="B4539" s="405">
        <v>47167</v>
      </c>
      <c r="C4539" s="292" t="s">
        <v>213</v>
      </c>
      <c r="E4539" s="292" t="s">
        <v>214</v>
      </c>
      <c r="F4539" s="405">
        <v>46755</v>
      </c>
      <c r="G4539" s="292" t="s">
        <v>213</v>
      </c>
    </row>
    <row r="4540" spans="1:7">
      <c r="A4540" s="292" t="s">
        <v>49</v>
      </c>
      <c r="B4540" s="405">
        <v>47457</v>
      </c>
      <c r="C4540" s="292" t="s">
        <v>213</v>
      </c>
      <c r="E4540" s="292" t="s">
        <v>214</v>
      </c>
      <c r="F4540" s="405">
        <v>46763</v>
      </c>
      <c r="G4540" s="292" t="s">
        <v>213</v>
      </c>
    </row>
    <row r="4541" spans="1:7">
      <c r="A4541" s="292" t="s">
        <v>49</v>
      </c>
      <c r="B4541" s="405">
        <v>47920</v>
      </c>
      <c r="C4541" s="292" t="s">
        <v>213</v>
      </c>
      <c r="E4541" s="292" t="s">
        <v>214</v>
      </c>
      <c r="F4541" s="405">
        <v>46767</v>
      </c>
      <c r="G4541" s="292" t="s">
        <v>213</v>
      </c>
    </row>
    <row r="4542" spans="1:7">
      <c r="A4542" s="292" t="s">
        <v>49</v>
      </c>
      <c r="B4542" s="405">
        <v>48191</v>
      </c>
      <c r="C4542" s="292" t="s">
        <v>213</v>
      </c>
      <c r="E4542" s="292" t="s">
        <v>214</v>
      </c>
      <c r="F4542" s="405">
        <v>46769</v>
      </c>
      <c r="G4542" s="292" t="s">
        <v>213</v>
      </c>
    </row>
    <row r="4543" spans="1:7">
      <c r="A4543" s="292" t="s">
        <v>49</v>
      </c>
      <c r="B4543" s="405">
        <v>48630</v>
      </c>
      <c r="C4543" s="292" t="s">
        <v>213</v>
      </c>
      <c r="E4543" s="292" t="s">
        <v>214</v>
      </c>
      <c r="F4543" s="405">
        <v>46770</v>
      </c>
      <c r="G4543" s="292" t="s">
        <v>213</v>
      </c>
    </row>
    <row r="4544" spans="1:7">
      <c r="A4544" s="292" t="s">
        <v>49</v>
      </c>
      <c r="B4544" s="405">
        <v>48859</v>
      </c>
      <c r="C4544" s="292" t="s">
        <v>213</v>
      </c>
      <c r="E4544" s="292" t="s">
        <v>214</v>
      </c>
      <c r="F4544" s="405">
        <v>46771</v>
      </c>
      <c r="G4544" s="292" t="s">
        <v>213</v>
      </c>
    </row>
    <row r="4545" spans="1:7">
      <c r="A4545" s="292" t="s">
        <v>49</v>
      </c>
      <c r="B4545" s="405">
        <v>49093</v>
      </c>
      <c r="C4545" s="292" t="s">
        <v>213</v>
      </c>
      <c r="E4545" s="292" t="s">
        <v>214</v>
      </c>
      <c r="F4545" s="405">
        <v>46777</v>
      </c>
      <c r="G4545" s="292" t="s">
        <v>213</v>
      </c>
    </row>
    <row r="4546" spans="1:7">
      <c r="A4546" s="292" t="s">
        <v>49</v>
      </c>
      <c r="B4546" s="405">
        <v>49285</v>
      </c>
      <c r="C4546" s="292" t="s">
        <v>213</v>
      </c>
      <c r="E4546" s="292" t="s">
        <v>214</v>
      </c>
      <c r="F4546" s="405">
        <v>46781</v>
      </c>
      <c r="G4546" s="292" t="s">
        <v>213</v>
      </c>
    </row>
    <row r="4547" spans="1:7">
      <c r="A4547" s="292" t="s">
        <v>49</v>
      </c>
      <c r="B4547" s="405">
        <v>44890</v>
      </c>
      <c r="C4547" s="292" t="s">
        <v>213</v>
      </c>
      <c r="E4547" s="292" t="s">
        <v>214</v>
      </c>
      <c r="F4547" s="405">
        <v>46782</v>
      </c>
      <c r="G4547" s="292" t="s">
        <v>213</v>
      </c>
    </row>
    <row r="4548" spans="1:7">
      <c r="A4548" s="292" t="s">
        <v>49</v>
      </c>
      <c r="B4548" s="405">
        <v>45341</v>
      </c>
      <c r="C4548" s="292" t="s">
        <v>213</v>
      </c>
      <c r="E4548" s="292" t="s">
        <v>214</v>
      </c>
      <c r="F4548" s="405">
        <v>46784</v>
      </c>
      <c r="G4548" s="292" t="s">
        <v>213</v>
      </c>
    </row>
    <row r="4549" spans="1:7">
      <c r="A4549" s="292" t="s">
        <v>49</v>
      </c>
      <c r="B4549" s="405">
        <v>45714</v>
      </c>
      <c r="C4549" s="292" t="s">
        <v>213</v>
      </c>
      <c r="E4549" s="292" t="s">
        <v>214</v>
      </c>
      <c r="F4549" s="405">
        <v>46787</v>
      </c>
      <c r="G4549" s="292" t="s">
        <v>213</v>
      </c>
    </row>
    <row r="4550" spans="1:7">
      <c r="A4550" s="292" t="s">
        <v>49</v>
      </c>
      <c r="B4550" s="405">
        <v>45895</v>
      </c>
      <c r="C4550" s="292" t="s">
        <v>213</v>
      </c>
      <c r="E4550" s="292" t="s">
        <v>214</v>
      </c>
      <c r="F4550" s="405">
        <v>46788</v>
      </c>
      <c r="G4550" s="292" t="s">
        <v>213</v>
      </c>
    </row>
    <row r="4551" spans="1:7">
      <c r="A4551" s="292" t="s">
        <v>49</v>
      </c>
      <c r="B4551" s="405">
        <v>46303</v>
      </c>
      <c r="C4551" s="292" t="s">
        <v>213</v>
      </c>
      <c r="E4551" s="292" t="s">
        <v>214</v>
      </c>
      <c r="F4551" s="405">
        <v>46791</v>
      </c>
      <c r="G4551" s="292" t="s">
        <v>213</v>
      </c>
    </row>
    <row r="4552" spans="1:7">
      <c r="A4552" s="292" t="s">
        <v>49</v>
      </c>
      <c r="B4552" s="405">
        <v>46721</v>
      </c>
      <c r="C4552" s="292" t="s">
        <v>213</v>
      </c>
      <c r="E4552" s="292" t="s">
        <v>214</v>
      </c>
      <c r="F4552" s="405">
        <v>46793</v>
      </c>
      <c r="G4552" s="292" t="s">
        <v>213</v>
      </c>
    </row>
    <row r="4553" spans="1:7">
      <c r="A4553" s="292" t="s">
        <v>49</v>
      </c>
      <c r="B4553" s="405">
        <v>46938</v>
      </c>
      <c r="C4553" s="292" t="s">
        <v>213</v>
      </c>
      <c r="E4553" s="292" t="s">
        <v>214</v>
      </c>
      <c r="F4553" s="405">
        <v>46795</v>
      </c>
      <c r="G4553" s="292" t="s">
        <v>213</v>
      </c>
    </row>
    <row r="4554" spans="1:7">
      <c r="A4554" s="292" t="s">
        <v>49</v>
      </c>
      <c r="B4554" s="405">
        <v>47170</v>
      </c>
      <c r="C4554" s="292" t="s">
        <v>213</v>
      </c>
      <c r="E4554" s="292" t="s">
        <v>214</v>
      </c>
      <c r="F4554" s="405">
        <v>46796</v>
      </c>
      <c r="G4554" s="292" t="s">
        <v>213</v>
      </c>
    </row>
    <row r="4555" spans="1:7">
      <c r="A4555" s="292" t="s">
        <v>49</v>
      </c>
      <c r="B4555" s="405">
        <v>47462</v>
      </c>
      <c r="C4555" s="292" t="s">
        <v>213</v>
      </c>
      <c r="E4555" s="292" t="s">
        <v>214</v>
      </c>
      <c r="F4555" s="405">
        <v>46797</v>
      </c>
      <c r="G4555" s="292" t="s">
        <v>213</v>
      </c>
    </row>
    <row r="4556" spans="1:7">
      <c r="A4556" s="292" t="s">
        <v>49</v>
      </c>
      <c r="B4556" s="405">
        <v>47925</v>
      </c>
      <c r="C4556" s="292" t="s">
        <v>213</v>
      </c>
      <c r="E4556" s="292" t="s">
        <v>214</v>
      </c>
      <c r="F4556" s="405">
        <v>46798</v>
      </c>
      <c r="G4556" s="292" t="s">
        <v>213</v>
      </c>
    </row>
    <row r="4557" spans="1:7">
      <c r="A4557" s="292" t="s">
        <v>49</v>
      </c>
      <c r="B4557" s="405">
        <v>48353</v>
      </c>
      <c r="C4557" s="292" t="s">
        <v>213</v>
      </c>
      <c r="E4557" s="292" t="s">
        <v>214</v>
      </c>
      <c r="F4557" s="405">
        <v>46799</v>
      </c>
      <c r="G4557" s="292" t="s">
        <v>213</v>
      </c>
    </row>
    <row r="4558" spans="1:7">
      <c r="A4558" s="292" t="s">
        <v>49</v>
      </c>
      <c r="B4558" s="405">
        <v>48631</v>
      </c>
      <c r="C4558" s="292" t="s">
        <v>213</v>
      </c>
      <c r="E4558" s="292" t="s">
        <v>214</v>
      </c>
      <c r="F4558" s="405">
        <v>46815</v>
      </c>
      <c r="G4558" s="292" t="s">
        <v>213</v>
      </c>
    </row>
    <row r="4559" spans="1:7">
      <c r="A4559" s="292" t="s">
        <v>49</v>
      </c>
      <c r="B4559" s="405">
        <v>48862</v>
      </c>
      <c r="C4559" s="292" t="s">
        <v>213</v>
      </c>
      <c r="E4559" s="292" t="s">
        <v>214</v>
      </c>
      <c r="F4559" s="405">
        <v>46914</v>
      </c>
      <c r="G4559" s="292" t="s">
        <v>213</v>
      </c>
    </row>
    <row r="4560" spans="1:7">
      <c r="A4560" s="292" t="s">
        <v>49</v>
      </c>
      <c r="B4560" s="405">
        <v>49097</v>
      </c>
      <c r="C4560" s="292" t="s">
        <v>213</v>
      </c>
      <c r="E4560" s="292" t="s">
        <v>214</v>
      </c>
      <c r="F4560" s="405">
        <v>46915</v>
      </c>
      <c r="G4560" s="292" t="s">
        <v>213</v>
      </c>
    </row>
    <row r="4561" spans="1:7">
      <c r="A4561" s="292" t="s">
        <v>49</v>
      </c>
      <c r="B4561" s="405">
        <v>49286</v>
      </c>
      <c r="C4561" s="292" t="s">
        <v>213</v>
      </c>
      <c r="E4561" s="292" t="s">
        <v>214</v>
      </c>
      <c r="F4561" s="405">
        <v>46916</v>
      </c>
      <c r="G4561" s="292" t="s">
        <v>213</v>
      </c>
    </row>
    <row r="4562" spans="1:7">
      <c r="A4562" s="292" t="s">
        <v>49</v>
      </c>
      <c r="B4562" s="405">
        <v>45001</v>
      </c>
      <c r="C4562" s="292" t="s">
        <v>213</v>
      </c>
      <c r="E4562" s="292" t="s">
        <v>214</v>
      </c>
      <c r="F4562" s="405">
        <v>46919</v>
      </c>
      <c r="G4562" s="292" t="s">
        <v>213</v>
      </c>
    </row>
    <row r="4563" spans="1:7">
      <c r="A4563" s="292" t="s">
        <v>49</v>
      </c>
      <c r="B4563" s="405">
        <v>45344</v>
      </c>
      <c r="C4563" s="292" t="s">
        <v>213</v>
      </c>
      <c r="E4563" s="292" t="s">
        <v>214</v>
      </c>
      <c r="F4563" s="405">
        <v>46922</v>
      </c>
      <c r="G4563" s="292" t="s">
        <v>213</v>
      </c>
    </row>
    <row r="4564" spans="1:7">
      <c r="A4564" s="292" t="s">
        <v>49</v>
      </c>
      <c r="B4564" s="405">
        <v>45720</v>
      </c>
      <c r="C4564" s="292" t="s">
        <v>213</v>
      </c>
      <c r="E4564" s="292" t="s">
        <v>214</v>
      </c>
      <c r="F4564" s="405">
        <v>46931</v>
      </c>
      <c r="G4564" s="292" t="s">
        <v>213</v>
      </c>
    </row>
    <row r="4565" spans="1:7">
      <c r="A4565" s="292" t="s">
        <v>49</v>
      </c>
      <c r="B4565" s="405">
        <v>45899</v>
      </c>
      <c r="C4565" s="292" t="s">
        <v>213</v>
      </c>
      <c r="E4565" s="292" t="s">
        <v>214</v>
      </c>
      <c r="F4565" s="405">
        <v>46932</v>
      </c>
      <c r="G4565" s="292" t="s">
        <v>213</v>
      </c>
    </row>
    <row r="4566" spans="1:7">
      <c r="A4566" s="292" t="s">
        <v>49</v>
      </c>
      <c r="B4566" s="405">
        <v>46310</v>
      </c>
      <c r="C4566" s="292" t="s">
        <v>213</v>
      </c>
      <c r="E4566" s="292" t="s">
        <v>214</v>
      </c>
      <c r="F4566" s="405">
        <v>46933</v>
      </c>
      <c r="G4566" s="292" t="s">
        <v>213</v>
      </c>
    </row>
    <row r="4567" spans="1:7">
      <c r="A4567" s="292" t="s">
        <v>49</v>
      </c>
      <c r="B4567" s="405">
        <v>46723</v>
      </c>
      <c r="C4567" s="292" t="s">
        <v>213</v>
      </c>
      <c r="E4567" s="292" t="s">
        <v>214</v>
      </c>
      <c r="F4567" s="405">
        <v>46936</v>
      </c>
      <c r="G4567" s="292" t="s">
        <v>213</v>
      </c>
    </row>
    <row r="4568" spans="1:7">
      <c r="A4568" s="292" t="s">
        <v>49</v>
      </c>
      <c r="B4568" s="405">
        <v>46943</v>
      </c>
      <c r="C4568" s="292" t="s">
        <v>213</v>
      </c>
      <c r="E4568" s="292" t="s">
        <v>214</v>
      </c>
      <c r="F4568" s="405">
        <v>46937</v>
      </c>
      <c r="G4568" s="292" t="s">
        <v>213</v>
      </c>
    </row>
    <row r="4569" spans="1:7">
      <c r="A4569" s="292" t="s">
        <v>49</v>
      </c>
      <c r="B4569" s="405">
        <v>47177</v>
      </c>
      <c r="C4569" s="292" t="s">
        <v>213</v>
      </c>
      <c r="E4569" s="292" t="s">
        <v>214</v>
      </c>
      <c r="F4569" s="405">
        <v>46938</v>
      </c>
      <c r="G4569" s="292" t="s">
        <v>213</v>
      </c>
    </row>
    <row r="4570" spans="1:7">
      <c r="A4570" s="292" t="s">
        <v>49</v>
      </c>
      <c r="B4570" s="405">
        <v>47464</v>
      </c>
      <c r="C4570" s="292" t="s">
        <v>213</v>
      </c>
      <c r="E4570" s="292" t="s">
        <v>214</v>
      </c>
      <c r="F4570" s="405">
        <v>46943</v>
      </c>
      <c r="G4570" s="292" t="s">
        <v>213</v>
      </c>
    </row>
    <row r="4571" spans="1:7">
      <c r="A4571" s="292" t="s">
        <v>49</v>
      </c>
      <c r="B4571" s="405">
        <v>47933</v>
      </c>
      <c r="C4571" s="292" t="s">
        <v>213</v>
      </c>
      <c r="E4571" s="292" t="s">
        <v>214</v>
      </c>
      <c r="F4571" s="405">
        <v>46945</v>
      </c>
      <c r="G4571" s="292" t="s">
        <v>213</v>
      </c>
    </row>
    <row r="4572" spans="1:7">
      <c r="A4572" s="292" t="s">
        <v>49</v>
      </c>
      <c r="B4572" s="405">
        <v>48356</v>
      </c>
      <c r="C4572" s="292" t="s">
        <v>213</v>
      </c>
      <c r="E4572" s="292" t="s">
        <v>214</v>
      </c>
      <c r="F4572" s="405">
        <v>46947</v>
      </c>
      <c r="G4572" s="292" t="s">
        <v>213</v>
      </c>
    </row>
    <row r="4573" spans="1:7">
      <c r="A4573" s="292" t="s">
        <v>49</v>
      </c>
      <c r="B4573" s="405">
        <v>48633</v>
      </c>
      <c r="C4573" s="292" t="s">
        <v>213</v>
      </c>
      <c r="E4573" s="292" t="s">
        <v>214</v>
      </c>
      <c r="F4573" s="405">
        <v>46952</v>
      </c>
      <c r="G4573" s="292" t="s">
        <v>213</v>
      </c>
    </row>
    <row r="4574" spans="1:7">
      <c r="A4574" s="292" t="s">
        <v>49</v>
      </c>
      <c r="B4574" s="405">
        <v>48872</v>
      </c>
      <c r="C4574" s="292" t="s">
        <v>213</v>
      </c>
      <c r="E4574" s="292" t="s">
        <v>214</v>
      </c>
      <c r="F4574" s="405">
        <v>46962</v>
      </c>
      <c r="G4574" s="292" t="s">
        <v>213</v>
      </c>
    </row>
    <row r="4575" spans="1:7">
      <c r="A4575" s="292" t="s">
        <v>49</v>
      </c>
      <c r="B4575" s="405">
        <v>49098</v>
      </c>
      <c r="C4575" s="292" t="s">
        <v>213</v>
      </c>
      <c r="E4575" s="292" t="s">
        <v>214</v>
      </c>
      <c r="F4575" s="405">
        <v>46967</v>
      </c>
      <c r="G4575" s="292" t="s">
        <v>213</v>
      </c>
    </row>
    <row r="4576" spans="1:7">
      <c r="A4576" s="292" t="s">
        <v>49</v>
      </c>
      <c r="B4576" s="405">
        <v>49287</v>
      </c>
      <c r="C4576" s="292" t="s">
        <v>213</v>
      </c>
      <c r="E4576" s="292" t="s">
        <v>214</v>
      </c>
      <c r="F4576" s="405">
        <v>46970</v>
      </c>
      <c r="G4576" s="292" t="s">
        <v>213</v>
      </c>
    </row>
    <row r="4577" spans="1:7">
      <c r="A4577" s="292" t="s">
        <v>49</v>
      </c>
      <c r="B4577" s="405">
        <v>45003</v>
      </c>
      <c r="C4577" s="292" t="s">
        <v>213</v>
      </c>
      <c r="E4577" s="292" t="s">
        <v>214</v>
      </c>
      <c r="F4577" s="405">
        <v>46975</v>
      </c>
      <c r="G4577" s="292" t="s">
        <v>213</v>
      </c>
    </row>
    <row r="4578" spans="1:7">
      <c r="A4578" s="292" t="s">
        <v>49</v>
      </c>
      <c r="B4578" s="405">
        <v>45345</v>
      </c>
      <c r="C4578" s="292" t="s">
        <v>213</v>
      </c>
      <c r="E4578" s="292" t="s">
        <v>214</v>
      </c>
      <c r="F4578" s="405">
        <v>46979</v>
      </c>
      <c r="G4578" s="292" t="s">
        <v>213</v>
      </c>
    </row>
    <row r="4579" spans="1:7">
      <c r="A4579" s="292" t="s">
        <v>49</v>
      </c>
      <c r="B4579" s="405">
        <v>45721</v>
      </c>
      <c r="C4579" s="292" t="s">
        <v>213</v>
      </c>
      <c r="E4579" s="292" t="s">
        <v>214</v>
      </c>
      <c r="F4579" s="405">
        <v>46980</v>
      </c>
      <c r="G4579" s="292" t="s">
        <v>213</v>
      </c>
    </row>
    <row r="4580" spans="1:7">
      <c r="A4580" s="292" t="s">
        <v>49</v>
      </c>
      <c r="B4580" s="405">
        <v>46001</v>
      </c>
      <c r="C4580" s="292" t="s">
        <v>213</v>
      </c>
      <c r="E4580" s="292" t="s">
        <v>214</v>
      </c>
      <c r="F4580" s="405">
        <v>46987</v>
      </c>
      <c r="G4580" s="292" t="s">
        <v>213</v>
      </c>
    </row>
    <row r="4581" spans="1:7">
      <c r="A4581" s="292" t="s">
        <v>49</v>
      </c>
      <c r="B4581" s="405">
        <v>46341</v>
      </c>
      <c r="C4581" s="292" t="s">
        <v>213</v>
      </c>
      <c r="E4581" s="292" t="s">
        <v>214</v>
      </c>
      <c r="F4581" s="405">
        <v>46989</v>
      </c>
      <c r="G4581" s="292" t="s">
        <v>213</v>
      </c>
    </row>
    <row r="4582" spans="1:7">
      <c r="A4582" s="292" t="s">
        <v>49</v>
      </c>
      <c r="B4582" s="405">
        <v>46725</v>
      </c>
      <c r="C4582" s="292" t="s">
        <v>213</v>
      </c>
      <c r="E4582" s="292" t="s">
        <v>214</v>
      </c>
      <c r="F4582" s="405">
        <v>46992</v>
      </c>
      <c r="G4582" s="292" t="s">
        <v>213</v>
      </c>
    </row>
    <row r="4583" spans="1:7">
      <c r="A4583" s="292" t="s">
        <v>49</v>
      </c>
      <c r="B4583" s="405">
        <v>46945</v>
      </c>
      <c r="C4583" s="292" t="s">
        <v>213</v>
      </c>
      <c r="E4583" s="292" t="s">
        <v>214</v>
      </c>
      <c r="F4583" s="405">
        <v>46994</v>
      </c>
      <c r="G4583" s="292" t="s">
        <v>213</v>
      </c>
    </row>
    <row r="4584" spans="1:7">
      <c r="A4584" s="292" t="s">
        <v>49</v>
      </c>
      <c r="B4584" s="405">
        <v>47203</v>
      </c>
      <c r="C4584" s="292" t="s">
        <v>213</v>
      </c>
      <c r="E4584" s="292" t="s">
        <v>214</v>
      </c>
      <c r="F4584" s="405">
        <v>46995</v>
      </c>
      <c r="G4584" s="292" t="s">
        <v>213</v>
      </c>
    </row>
    <row r="4585" spans="1:7">
      <c r="A4585" s="292" t="s">
        <v>49</v>
      </c>
      <c r="B4585" s="405">
        <v>47469</v>
      </c>
      <c r="C4585" s="292" t="s">
        <v>213</v>
      </c>
      <c r="E4585" s="292" t="s">
        <v>214</v>
      </c>
      <c r="F4585" s="405">
        <v>46998</v>
      </c>
      <c r="G4585" s="292" t="s">
        <v>213</v>
      </c>
    </row>
    <row r="4586" spans="1:7">
      <c r="A4586" s="292" t="s">
        <v>49</v>
      </c>
      <c r="B4586" s="405">
        <v>47935</v>
      </c>
      <c r="C4586" s="292" t="s">
        <v>213</v>
      </c>
      <c r="E4586" s="292" t="s">
        <v>214</v>
      </c>
      <c r="F4586" s="405">
        <v>47001</v>
      </c>
      <c r="G4586" s="292" t="s">
        <v>213</v>
      </c>
    </row>
    <row r="4587" spans="1:7">
      <c r="A4587" s="292" t="s">
        <v>49</v>
      </c>
      <c r="B4587" s="405">
        <v>48357</v>
      </c>
      <c r="C4587" s="292" t="s">
        <v>213</v>
      </c>
      <c r="E4587" s="292" t="s">
        <v>214</v>
      </c>
      <c r="F4587" s="405">
        <v>47003</v>
      </c>
      <c r="G4587" s="292" t="s">
        <v>213</v>
      </c>
    </row>
    <row r="4588" spans="1:7">
      <c r="A4588" s="292" t="s">
        <v>49</v>
      </c>
      <c r="B4588" s="405">
        <v>48634</v>
      </c>
      <c r="C4588" s="292" t="s">
        <v>213</v>
      </c>
      <c r="E4588" s="292" t="s">
        <v>214</v>
      </c>
      <c r="F4588" s="405">
        <v>47006</v>
      </c>
      <c r="G4588" s="292" t="s">
        <v>213</v>
      </c>
    </row>
    <row r="4589" spans="1:7">
      <c r="A4589" s="292" t="s">
        <v>49</v>
      </c>
      <c r="B4589" s="405">
        <v>48874</v>
      </c>
      <c r="C4589" s="292" t="s">
        <v>213</v>
      </c>
      <c r="E4589" s="292" t="s">
        <v>214</v>
      </c>
      <c r="F4589" s="405">
        <v>47022</v>
      </c>
      <c r="G4589" s="292" t="s">
        <v>213</v>
      </c>
    </row>
    <row r="4590" spans="1:7">
      <c r="A4590" s="292" t="s">
        <v>49</v>
      </c>
      <c r="B4590" s="405">
        <v>49101</v>
      </c>
      <c r="C4590" s="292" t="s">
        <v>213</v>
      </c>
      <c r="E4590" s="292" t="s">
        <v>214</v>
      </c>
      <c r="F4590" s="405">
        <v>47025</v>
      </c>
      <c r="G4590" s="292" t="s">
        <v>213</v>
      </c>
    </row>
    <row r="4591" spans="1:7">
      <c r="A4591" s="292" t="s">
        <v>49</v>
      </c>
      <c r="B4591" s="405">
        <v>49301</v>
      </c>
      <c r="C4591" s="292" t="s">
        <v>213</v>
      </c>
      <c r="E4591" s="292" t="s">
        <v>214</v>
      </c>
      <c r="F4591" s="405">
        <v>47034</v>
      </c>
      <c r="G4591" s="292" t="s">
        <v>213</v>
      </c>
    </row>
    <row r="4592" spans="1:7">
      <c r="A4592" s="292" t="s">
        <v>49</v>
      </c>
      <c r="B4592" s="405">
        <v>45032</v>
      </c>
      <c r="C4592" s="292" t="s">
        <v>213</v>
      </c>
      <c r="E4592" s="292" t="s">
        <v>214</v>
      </c>
      <c r="F4592" s="405">
        <v>47060</v>
      </c>
      <c r="G4592" s="292" t="s">
        <v>213</v>
      </c>
    </row>
    <row r="4593" spans="1:7">
      <c r="A4593" s="292" t="s">
        <v>49</v>
      </c>
      <c r="B4593" s="405">
        <v>45347</v>
      </c>
      <c r="C4593" s="292" t="s">
        <v>213</v>
      </c>
      <c r="E4593" s="292" t="s">
        <v>214</v>
      </c>
      <c r="F4593" s="405">
        <v>47102</v>
      </c>
      <c r="G4593" s="292" t="s">
        <v>213</v>
      </c>
    </row>
    <row r="4594" spans="1:7">
      <c r="A4594" s="292" t="s">
        <v>49</v>
      </c>
      <c r="B4594" s="405">
        <v>45739</v>
      </c>
      <c r="C4594" s="292" t="s">
        <v>213</v>
      </c>
      <c r="E4594" s="292" t="s">
        <v>214</v>
      </c>
      <c r="F4594" s="405">
        <v>47104</v>
      </c>
      <c r="G4594" s="292" t="s">
        <v>213</v>
      </c>
    </row>
    <row r="4595" spans="1:7">
      <c r="A4595" s="292" t="s">
        <v>49</v>
      </c>
      <c r="B4595" s="405">
        <v>46011</v>
      </c>
      <c r="C4595" s="292" t="s">
        <v>213</v>
      </c>
      <c r="E4595" s="292" t="s">
        <v>214</v>
      </c>
      <c r="F4595" s="405">
        <v>47106</v>
      </c>
      <c r="G4595" s="292" t="s">
        <v>213</v>
      </c>
    </row>
    <row r="4596" spans="1:7">
      <c r="A4596" s="292" t="s">
        <v>49</v>
      </c>
      <c r="B4596" s="405">
        <v>46346</v>
      </c>
      <c r="C4596" s="292" t="s">
        <v>213</v>
      </c>
      <c r="E4596" s="292" t="s">
        <v>214</v>
      </c>
      <c r="F4596" s="405">
        <v>47111</v>
      </c>
      <c r="G4596" s="292" t="s">
        <v>213</v>
      </c>
    </row>
    <row r="4597" spans="1:7">
      <c r="A4597" s="292" t="s">
        <v>49</v>
      </c>
      <c r="B4597" s="405">
        <v>46731</v>
      </c>
      <c r="C4597" s="292" t="s">
        <v>213</v>
      </c>
      <c r="E4597" s="292" t="s">
        <v>214</v>
      </c>
      <c r="F4597" s="405">
        <v>47112</v>
      </c>
      <c r="G4597" s="292" t="s">
        <v>213</v>
      </c>
    </row>
    <row r="4598" spans="1:7">
      <c r="A4598" s="292" t="s">
        <v>49</v>
      </c>
      <c r="B4598" s="405">
        <v>46947</v>
      </c>
      <c r="C4598" s="292" t="s">
        <v>213</v>
      </c>
      <c r="E4598" s="292" t="s">
        <v>214</v>
      </c>
      <c r="F4598" s="405">
        <v>47114</v>
      </c>
      <c r="G4598" s="292" t="s">
        <v>213</v>
      </c>
    </row>
    <row r="4599" spans="1:7">
      <c r="A4599" s="292" t="s">
        <v>49</v>
      </c>
      <c r="B4599" s="405">
        <v>47225</v>
      </c>
      <c r="C4599" s="292" t="s">
        <v>213</v>
      </c>
      <c r="E4599" s="292" t="s">
        <v>214</v>
      </c>
      <c r="F4599" s="405">
        <v>47119</v>
      </c>
      <c r="G4599" s="292" t="s">
        <v>213</v>
      </c>
    </row>
    <row r="4600" spans="1:7">
      <c r="A4600" s="292" t="s">
        <v>49</v>
      </c>
      <c r="B4600" s="405">
        <v>47501</v>
      </c>
      <c r="C4600" s="292" t="s">
        <v>213</v>
      </c>
      <c r="E4600" s="292" t="s">
        <v>214</v>
      </c>
      <c r="F4600" s="405">
        <v>47122</v>
      </c>
      <c r="G4600" s="292" t="s">
        <v>213</v>
      </c>
    </row>
    <row r="4601" spans="1:7">
      <c r="A4601" s="292" t="s">
        <v>49</v>
      </c>
      <c r="B4601" s="405">
        <v>47955</v>
      </c>
      <c r="C4601" s="292" t="s">
        <v>213</v>
      </c>
      <c r="E4601" s="292" t="s">
        <v>214</v>
      </c>
      <c r="F4601" s="405">
        <v>47124</v>
      </c>
      <c r="G4601" s="292" t="s">
        <v>213</v>
      </c>
    </row>
    <row r="4602" spans="1:7">
      <c r="A4602" s="292" t="s">
        <v>49</v>
      </c>
      <c r="B4602" s="405">
        <v>48367</v>
      </c>
      <c r="C4602" s="292" t="s">
        <v>213</v>
      </c>
      <c r="E4602" s="292" t="s">
        <v>214</v>
      </c>
      <c r="F4602" s="405">
        <v>47126</v>
      </c>
      <c r="G4602" s="292" t="s">
        <v>213</v>
      </c>
    </row>
    <row r="4603" spans="1:7">
      <c r="A4603" s="292" t="s">
        <v>49</v>
      </c>
      <c r="B4603" s="405">
        <v>48650</v>
      </c>
      <c r="C4603" s="292" t="s">
        <v>213</v>
      </c>
      <c r="E4603" s="292" t="s">
        <v>214</v>
      </c>
      <c r="F4603" s="405">
        <v>47136</v>
      </c>
      <c r="G4603" s="292" t="s">
        <v>213</v>
      </c>
    </row>
    <row r="4604" spans="1:7">
      <c r="A4604" s="292" t="s">
        <v>49</v>
      </c>
      <c r="B4604" s="405">
        <v>48875</v>
      </c>
      <c r="C4604" s="292" t="s">
        <v>213</v>
      </c>
      <c r="E4604" s="292" t="s">
        <v>214</v>
      </c>
      <c r="F4604" s="405">
        <v>47143</v>
      </c>
      <c r="G4604" s="292" t="s">
        <v>213</v>
      </c>
    </row>
    <row r="4605" spans="1:7">
      <c r="A4605" s="292" t="s">
        <v>49</v>
      </c>
      <c r="B4605" s="405">
        <v>49102</v>
      </c>
      <c r="C4605" s="292" t="s">
        <v>213</v>
      </c>
      <c r="E4605" s="292" t="s">
        <v>214</v>
      </c>
      <c r="F4605" s="405">
        <v>47161</v>
      </c>
      <c r="G4605" s="292" t="s">
        <v>213</v>
      </c>
    </row>
    <row r="4606" spans="1:7">
      <c r="A4606" s="292" t="s">
        <v>49</v>
      </c>
      <c r="B4606" s="405">
        <v>49302</v>
      </c>
      <c r="C4606" s="292" t="s">
        <v>213</v>
      </c>
      <c r="E4606" s="292" t="s">
        <v>214</v>
      </c>
      <c r="F4606" s="405">
        <v>47164</v>
      </c>
      <c r="G4606" s="292" t="s">
        <v>213</v>
      </c>
    </row>
    <row r="4607" spans="1:7">
      <c r="A4607" s="292" t="s">
        <v>49</v>
      </c>
      <c r="B4607" s="405">
        <v>45042</v>
      </c>
      <c r="C4607" s="292" t="s">
        <v>213</v>
      </c>
      <c r="E4607" s="292" t="s">
        <v>214</v>
      </c>
      <c r="F4607" s="405">
        <v>47165</v>
      </c>
      <c r="G4607" s="292" t="s">
        <v>213</v>
      </c>
    </row>
    <row r="4608" spans="1:7">
      <c r="A4608" s="292" t="s">
        <v>49</v>
      </c>
      <c r="B4608" s="405">
        <v>45350</v>
      </c>
      <c r="C4608" s="292" t="s">
        <v>213</v>
      </c>
      <c r="E4608" s="292" t="s">
        <v>214</v>
      </c>
      <c r="F4608" s="405">
        <v>47166</v>
      </c>
      <c r="G4608" s="292" t="s">
        <v>213</v>
      </c>
    </row>
    <row r="4609" spans="1:7">
      <c r="A4609" s="292" t="s">
        <v>49</v>
      </c>
      <c r="B4609" s="405">
        <v>45740</v>
      </c>
      <c r="C4609" s="292" t="s">
        <v>213</v>
      </c>
      <c r="E4609" s="292" t="s">
        <v>214</v>
      </c>
      <c r="F4609" s="405">
        <v>47167</v>
      </c>
      <c r="G4609" s="292" t="s">
        <v>213</v>
      </c>
    </row>
    <row r="4610" spans="1:7">
      <c r="A4610" s="292" t="s">
        <v>49</v>
      </c>
      <c r="B4610" s="405">
        <v>46012</v>
      </c>
      <c r="C4610" s="292" t="s">
        <v>213</v>
      </c>
      <c r="E4610" s="292" t="s">
        <v>214</v>
      </c>
      <c r="F4610" s="405">
        <v>47170</v>
      </c>
      <c r="G4610" s="292" t="s">
        <v>213</v>
      </c>
    </row>
    <row r="4611" spans="1:7">
      <c r="A4611" s="292" t="s">
        <v>49</v>
      </c>
      <c r="B4611" s="405">
        <v>46356</v>
      </c>
      <c r="C4611" s="292" t="s">
        <v>213</v>
      </c>
      <c r="E4611" s="292" t="s">
        <v>214</v>
      </c>
      <c r="F4611" s="405">
        <v>47177</v>
      </c>
      <c r="G4611" s="292" t="s">
        <v>213</v>
      </c>
    </row>
    <row r="4612" spans="1:7">
      <c r="A4612" s="292" t="s">
        <v>49</v>
      </c>
      <c r="B4612" s="405">
        <v>46732</v>
      </c>
      <c r="C4612" s="292" t="s">
        <v>213</v>
      </c>
      <c r="E4612" s="292" t="s">
        <v>214</v>
      </c>
      <c r="F4612" s="405">
        <v>47203</v>
      </c>
      <c r="G4612" s="292" t="s">
        <v>213</v>
      </c>
    </row>
    <row r="4613" spans="1:7">
      <c r="A4613" s="292" t="s">
        <v>49</v>
      </c>
      <c r="B4613" s="405">
        <v>46952</v>
      </c>
      <c r="C4613" s="292" t="s">
        <v>213</v>
      </c>
      <c r="E4613" s="292" t="s">
        <v>214</v>
      </c>
      <c r="F4613" s="405">
        <v>47225</v>
      </c>
      <c r="G4613" s="292" t="s">
        <v>213</v>
      </c>
    </row>
    <row r="4614" spans="1:7">
      <c r="A4614" s="292" t="s">
        <v>49</v>
      </c>
      <c r="B4614" s="405">
        <v>47226</v>
      </c>
      <c r="C4614" s="292" t="s">
        <v>213</v>
      </c>
      <c r="E4614" s="292" t="s">
        <v>214</v>
      </c>
      <c r="F4614" s="405">
        <v>47226</v>
      </c>
      <c r="G4614" s="292" t="s">
        <v>213</v>
      </c>
    </row>
    <row r="4615" spans="1:7">
      <c r="A4615" s="292" t="s">
        <v>49</v>
      </c>
      <c r="B4615" s="405">
        <v>47522</v>
      </c>
      <c r="C4615" s="292" t="s">
        <v>213</v>
      </c>
      <c r="E4615" s="292" t="s">
        <v>214</v>
      </c>
      <c r="F4615" s="405">
        <v>47228</v>
      </c>
      <c r="G4615" s="292" t="s">
        <v>213</v>
      </c>
    </row>
    <row r="4616" spans="1:7">
      <c r="A4616" s="292" t="s">
        <v>49</v>
      </c>
      <c r="B4616" s="405">
        <v>47960</v>
      </c>
      <c r="C4616" s="292" t="s">
        <v>213</v>
      </c>
      <c r="E4616" s="292" t="s">
        <v>214</v>
      </c>
      <c r="F4616" s="405">
        <v>47236</v>
      </c>
      <c r="G4616" s="292" t="s">
        <v>213</v>
      </c>
    </row>
    <row r="4617" spans="1:7">
      <c r="A4617" s="292" t="s">
        <v>49</v>
      </c>
      <c r="B4617" s="405">
        <v>48370</v>
      </c>
      <c r="C4617" s="292" t="s">
        <v>213</v>
      </c>
      <c r="E4617" s="292" t="s">
        <v>214</v>
      </c>
      <c r="F4617" s="405">
        <v>47240</v>
      </c>
      <c r="G4617" s="292" t="s">
        <v>213</v>
      </c>
    </row>
    <row r="4618" spans="1:7">
      <c r="A4618" s="292" t="s">
        <v>49</v>
      </c>
      <c r="B4618" s="405">
        <v>48655</v>
      </c>
      <c r="C4618" s="292" t="s">
        <v>213</v>
      </c>
      <c r="E4618" s="292" t="s">
        <v>214</v>
      </c>
      <c r="F4618" s="405">
        <v>47244</v>
      </c>
      <c r="G4618" s="292" t="s">
        <v>213</v>
      </c>
    </row>
    <row r="4619" spans="1:7">
      <c r="A4619" s="292" t="s">
        <v>49</v>
      </c>
      <c r="B4619" s="405">
        <v>48876</v>
      </c>
      <c r="C4619" s="292" t="s">
        <v>213</v>
      </c>
      <c r="E4619" s="292" t="s">
        <v>214</v>
      </c>
      <c r="F4619" s="405">
        <v>47245</v>
      </c>
      <c r="G4619" s="292" t="s">
        <v>213</v>
      </c>
    </row>
    <row r="4620" spans="1:7">
      <c r="A4620" s="292" t="s">
        <v>49</v>
      </c>
      <c r="B4620" s="405">
        <v>49103</v>
      </c>
      <c r="C4620" s="292" t="s">
        <v>213</v>
      </c>
      <c r="E4620" s="292" t="s">
        <v>214</v>
      </c>
      <c r="F4620" s="405">
        <v>47247</v>
      </c>
      <c r="G4620" s="292" t="s">
        <v>213</v>
      </c>
    </row>
    <row r="4621" spans="1:7">
      <c r="A4621" s="292" t="s">
        <v>49</v>
      </c>
      <c r="B4621" s="405">
        <v>49307</v>
      </c>
      <c r="C4621" s="292" t="s">
        <v>213</v>
      </c>
      <c r="E4621" s="292" t="s">
        <v>214</v>
      </c>
      <c r="F4621" s="405">
        <v>47250</v>
      </c>
      <c r="G4621" s="292" t="s">
        <v>213</v>
      </c>
    </row>
    <row r="4622" spans="1:7">
      <c r="A4622" s="292" t="s">
        <v>49</v>
      </c>
      <c r="B4622" s="405">
        <v>45052</v>
      </c>
      <c r="C4622" s="292" t="s">
        <v>213</v>
      </c>
      <c r="E4622" s="292" t="s">
        <v>214</v>
      </c>
      <c r="F4622" s="405">
        <v>47274</v>
      </c>
      <c r="G4622" s="292" t="s">
        <v>213</v>
      </c>
    </row>
    <row r="4623" spans="1:7">
      <c r="A4623" s="292" t="s">
        <v>49</v>
      </c>
      <c r="B4623" s="405">
        <v>45351</v>
      </c>
      <c r="C4623" s="292" t="s">
        <v>213</v>
      </c>
      <c r="E4623" s="292" t="s">
        <v>214</v>
      </c>
      <c r="F4623" s="405">
        <v>47280</v>
      </c>
      <c r="G4623" s="292" t="s">
        <v>213</v>
      </c>
    </row>
    <row r="4624" spans="1:7">
      <c r="A4624" s="292" t="s">
        <v>49</v>
      </c>
      <c r="B4624" s="405">
        <v>45760</v>
      </c>
      <c r="C4624" s="292" t="s">
        <v>213</v>
      </c>
      <c r="E4624" s="292" t="s">
        <v>214</v>
      </c>
      <c r="F4624" s="405">
        <v>47302</v>
      </c>
      <c r="G4624" s="292" t="s">
        <v>213</v>
      </c>
    </row>
    <row r="4625" spans="1:7">
      <c r="A4625" s="292" t="s">
        <v>49</v>
      </c>
      <c r="B4625" s="405">
        <v>46030</v>
      </c>
      <c r="C4625" s="292" t="s">
        <v>213</v>
      </c>
      <c r="E4625" s="292" t="s">
        <v>214</v>
      </c>
      <c r="F4625" s="405">
        <v>47305</v>
      </c>
      <c r="G4625" s="292" t="s">
        <v>213</v>
      </c>
    </row>
    <row r="4626" spans="1:7">
      <c r="A4626" s="292" t="s">
        <v>49</v>
      </c>
      <c r="B4626" s="405">
        <v>46371</v>
      </c>
      <c r="C4626" s="292" t="s">
        <v>213</v>
      </c>
      <c r="E4626" s="292" t="s">
        <v>214</v>
      </c>
      <c r="F4626" s="405">
        <v>47306</v>
      </c>
      <c r="G4626" s="292" t="s">
        <v>213</v>
      </c>
    </row>
    <row r="4627" spans="1:7">
      <c r="A4627" s="292" t="s">
        <v>49</v>
      </c>
      <c r="B4627" s="405">
        <v>46733</v>
      </c>
      <c r="C4627" s="292" t="s">
        <v>213</v>
      </c>
      <c r="E4627" s="292" t="s">
        <v>214</v>
      </c>
      <c r="F4627" s="405">
        <v>47308</v>
      </c>
      <c r="G4627" s="292" t="s">
        <v>213</v>
      </c>
    </row>
    <row r="4628" spans="1:7">
      <c r="A4628" s="292" t="s">
        <v>49</v>
      </c>
      <c r="B4628" s="405">
        <v>46962</v>
      </c>
      <c r="C4628" s="292" t="s">
        <v>213</v>
      </c>
      <c r="E4628" s="292" t="s">
        <v>214</v>
      </c>
      <c r="F4628" s="405">
        <v>47322</v>
      </c>
      <c r="G4628" s="292" t="s">
        <v>213</v>
      </c>
    </row>
    <row r="4629" spans="1:7">
      <c r="A4629" s="292" t="s">
        <v>49</v>
      </c>
      <c r="B4629" s="405">
        <v>47228</v>
      </c>
      <c r="C4629" s="292" t="s">
        <v>213</v>
      </c>
      <c r="E4629" s="292" t="s">
        <v>214</v>
      </c>
      <c r="F4629" s="405">
        <v>47330</v>
      </c>
      <c r="G4629" s="292" t="s">
        <v>213</v>
      </c>
    </row>
    <row r="4630" spans="1:7">
      <c r="A4630" s="292" t="s">
        <v>49</v>
      </c>
      <c r="B4630" s="405">
        <v>47523</v>
      </c>
      <c r="C4630" s="292" t="s">
        <v>213</v>
      </c>
      <c r="E4630" s="292" t="s">
        <v>214</v>
      </c>
      <c r="F4630" s="405">
        <v>47331</v>
      </c>
      <c r="G4630" s="292" t="s">
        <v>213</v>
      </c>
    </row>
    <row r="4631" spans="1:7">
      <c r="A4631" s="292" t="s">
        <v>49</v>
      </c>
      <c r="B4631" s="405">
        <v>47965</v>
      </c>
      <c r="C4631" s="292" t="s">
        <v>213</v>
      </c>
      <c r="E4631" s="292" t="s">
        <v>214</v>
      </c>
      <c r="F4631" s="405">
        <v>47334</v>
      </c>
      <c r="G4631" s="292" t="s">
        <v>213</v>
      </c>
    </row>
    <row r="4632" spans="1:7">
      <c r="A4632" s="292" t="s">
        <v>49</v>
      </c>
      <c r="B4632" s="405">
        <v>48410</v>
      </c>
      <c r="C4632" s="292" t="s">
        <v>213</v>
      </c>
      <c r="E4632" s="292" t="s">
        <v>214</v>
      </c>
      <c r="F4632" s="405">
        <v>47335</v>
      </c>
      <c r="G4632" s="292" t="s">
        <v>213</v>
      </c>
    </row>
    <row r="4633" spans="1:7">
      <c r="A4633" s="292" t="s">
        <v>49</v>
      </c>
      <c r="B4633" s="405">
        <v>48657</v>
      </c>
      <c r="C4633" s="292" t="s">
        <v>213</v>
      </c>
      <c r="E4633" s="292" t="s">
        <v>214</v>
      </c>
      <c r="F4633" s="405">
        <v>47344</v>
      </c>
      <c r="G4633" s="292" t="s">
        <v>213</v>
      </c>
    </row>
    <row r="4634" spans="1:7">
      <c r="A4634" s="292" t="s">
        <v>49</v>
      </c>
      <c r="B4634" s="405">
        <v>48879</v>
      </c>
      <c r="C4634" s="292" t="s">
        <v>213</v>
      </c>
      <c r="E4634" s="292" t="s">
        <v>214</v>
      </c>
      <c r="F4634" s="405">
        <v>47356</v>
      </c>
      <c r="G4634" s="292" t="s">
        <v>213</v>
      </c>
    </row>
    <row r="4635" spans="1:7">
      <c r="A4635" s="292" t="s">
        <v>49</v>
      </c>
      <c r="B4635" s="405">
        <v>49104</v>
      </c>
      <c r="C4635" s="292" t="s">
        <v>213</v>
      </c>
      <c r="E4635" s="292" t="s">
        <v>214</v>
      </c>
      <c r="F4635" s="405">
        <v>47361</v>
      </c>
      <c r="G4635" s="292" t="s">
        <v>213</v>
      </c>
    </row>
    <row r="4636" spans="1:7">
      <c r="A4636" s="292" t="s">
        <v>49</v>
      </c>
      <c r="B4636" s="405">
        <v>49311</v>
      </c>
      <c r="C4636" s="292" t="s">
        <v>213</v>
      </c>
      <c r="E4636" s="292" t="s">
        <v>214</v>
      </c>
      <c r="F4636" s="405">
        <v>47362</v>
      </c>
      <c r="G4636" s="292" t="s">
        <v>213</v>
      </c>
    </row>
    <row r="4637" spans="1:7">
      <c r="A4637" s="292" t="s">
        <v>49</v>
      </c>
      <c r="B4637" s="405">
        <v>45068</v>
      </c>
      <c r="C4637" s="292" t="s">
        <v>213</v>
      </c>
      <c r="E4637" s="292" t="s">
        <v>214</v>
      </c>
      <c r="F4637" s="405">
        <v>47367</v>
      </c>
      <c r="G4637" s="292" t="s">
        <v>213</v>
      </c>
    </row>
    <row r="4638" spans="1:7">
      <c r="A4638" s="292" t="s">
        <v>49</v>
      </c>
      <c r="B4638" s="405">
        <v>45352</v>
      </c>
      <c r="C4638" s="292" t="s">
        <v>213</v>
      </c>
      <c r="E4638" s="292" t="s">
        <v>214</v>
      </c>
      <c r="F4638" s="405">
        <v>47371</v>
      </c>
      <c r="G4638" s="292" t="s">
        <v>213</v>
      </c>
    </row>
    <row r="4639" spans="1:7">
      <c r="A4639" s="292" t="s">
        <v>49</v>
      </c>
      <c r="B4639" s="405">
        <v>45777</v>
      </c>
      <c r="C4639" s="292" t="s">
        <v>213</v>
      </c>
      <c r="E4639" s="292" t="s">
        <v>214</v>
      </c>
      <c r="F4639" s="405">
        <v>47381</v>
      </c>
      <c r="G4639" s="292" t="s">
        <v>213</v>
      </c>
    </row>
    <row r="4640" spans="1:7">
      <c r="A4640" s="292" t="s">
        <v>49</v>
      </c>
      <c r="B4640" s="405">
        <v>46031</v>
      </c>
      <c r="C4640" s="292" t="s">
        <v>213</v>
      </c>
      <c r="E4640" s="292" t="s">
        <v>214</v>
      </c>
      <c r="F4640" s="405">
        <v>47383</v>
      </c>
      <c r="G4640" s="292" t="s">
        <v>213</v>
      </c>
    </row>
    <row r="4641" spans="1:7">
      <c r="A4641" s="292" t="s">
        <v>49</v>
      </c>
      <c r="B4641" s="405">
        <v>46372</v>
      </c>
      <c r="C4641" s="292" t="s">
        <v>213</v>
      </c>
      <c r="E4641" s="292" t="s">
        <v>214</v>
      </c>
      <c r="F4641" s="405">
        <v>47385</v>
      </c>
      <c r="G4641" s="292" t="s">
        <v>213</v>
      </c>
    </row>
    <row r="4642" spans="1:7">
      <c r="A4642" s="292" t="s">
        <v>49</v>
      </c>
      <c r="B4642" s="405">
        <v>46737</v>
      </c>
      <c r="C4642" s="292" t="s">
        <v>213</v>
      </c>
      <c r="E4642" s="292" t="s">
        <v>214</v>
      </c>
      <c r="F4642" s="405">
        <v>47394</v>
      </c>
      <c r="G4642" s="292" t="s">
        <v>213</v>
      </c>
    </row>
    <row r="4643" spans="1:7">
      <c r="A4643" s="292" t="s">
        <v>49</v>
      </c>
      <c r="B4643" s="405">
        <v>46967</v>
      </c>
      <c r="C4643" s="292" t="s">
        <v>213</v>
      </c>
      <c r="E4643" s="292" t="s">
        <v>214</v>
      </c>
      <c r="F4643" s="405">
        <v>47396</v>
      </c>
      <c r="G4643" s="292" t="s">
        <v>213</v>
      </c>
    </row>
    <row r="4644" spans="1:7">
      <c r="A4644" s="292" t="s">
        <v>49</v>
      </c>
      <c r="B4644" s="405">
        <v>47236</v>
      </c>
      <c r="C4644" s="292" t="s">
        <v>213</v>
      </c>
      <c r="E4644" s="292" t="s">
        <v>214</v>
      </c>
      <c r="F4644" s="405">
        <v>47420</v>
      </c>
      <c r="G4644" s="292" t="s">
        <v>213</v>
      </c>
    </row>
    <row r="4645" spans="1:7">
      <c r="A4645" s="292" t="s">
        <v>49</v>
      </c>
      <c r="B4645" s="405">
        <v>47532</v>
      </c>
      <c r="C4645" s="292" t="s">
        <v>213</v>
      </c>
      <c r="E4645" s="292" t="s">
        <v>214</v>
      </c>
      <c r="F4645" s="405">
        <v>47421</v>
      </c>
      <c r="G4645" s="292" t="s">
        <v>213</v>
      </c>
    </row>
    <row r="4646" spans="1:7">
      <c r="A4646" s="292" t="s">
        <v>49</v>
      </c>
      <c r="B4646" s="405">
        <v>47986</v>
      </c>
      <c r="C4646" s="292" t="s">
        <v>213</v>
      </c>
      <c r="E4646" s="292" t="s">
        <v>214</v>
      </c>
      <c r="F4646" s="405">
        <v>47429</v>
      </c>
      <c r="G4646" s="292" t="s">
        <v>213</v>
      </c>
    </row>
    <row r="4647" spans="1:7">
      <c r="A4647" s="292" t="s">
        <v>49</v>
      </c>
      <c r="B4647" s="405">
        <v>48412</v>
      </c>
      <c r="C4647" s="292" t="s">
        <v>213</v>
      </c>
      <c r="E4647" s="292" t="s">
        <v>214</v>
      </c>
      <c r="F4647" s="405">
        <v>47441</v>
      </c>
      <c r="G4647" s="292" t="s">
        <v>213</v>
      </c>
    </row>
    <row r="4648" spans="1:7">
      <c r="A4648" s="292" t="s">
        <v>49</v>
      </c>
      <c r="B4648" s="405">
        <v>48658</v>
      </c>
      <c r="C4648" s="292" t="s">
        <v>213</v>
      </c>
      <c r="E4648" s="292" t="s">
        <v>214</v>
      </c>
      <c r="F4648" s="405">
        <v>47451</v>
      </c>
      <c r="G4648" s="292" t="s">
        <v>213</v>
      </c>
    </row>
    <row r="4649" spans="1:7">
      <c r="A4649" s="292" t="s">
        <v>49</v>
      </c>
      <c r="B4649" s="405">
        <v>48881</v>
      </c>
      <c r="C4649" s="292" t="s">
        <v>213</v>
      </c>
      <c r="E4649" s="292" t="s">
        <v>214</v>
      </c>
      <c r="F4649" s="405">
        <v>47455</v>
      </c>
      <c r="G4649" s="292" t="s">
        <v>213</v>
      </c>
    </row>
    <row r="4650" spans="1:7">
      <c r="A4650" s="292" t="s">
        <v>49</v>
      </c>
      <c r="B4650" s="405">
        <v>49106</v>
      </c>
      <c r="C4650" s="292" t="s">
        <v>213</v>
      </c>
      <c r="E4650" s="292" t="s">
        <v>214</v>
      </c>
      <c r="F4650" s="405">
        <v>47457</v>
      </c>
      <c r="G4650" s="292" t="s">
        <v>213</v>
      </c>
    </row>
    <row r="4651" spans="1:7">
      <c r="A4651" s="292" t="s">
        <v>49</v>
      </c>
      <c r="B4651" s="405">
        <v>49312</v>
      </c>
      <c r="C4651" s="292" t="s">
        <v>213</v>
      </c>
      <c r="E4651" s="292" t="s">
        <v>214</v>
      </c>
      <c r="F4651" s="405">
        <v>47462</v>
      </c>
      <c r="G4651" s="292" t="s">
        <v>213</v>
      </c>
    </row>
    <row r="4652" spans="1:7">
      <c r="A4652" s="292" t="s">
        <v>49</v>
      </c>
      <c r="B4652" s="405">
        <v>45111</v>
      </c>
      <c r="C4652" s="292" t="s">
        <v>213</v>
      </c>
      <c r="E4652" s="292" t="s">
        <v>214</v>
      </c>
      <c r="F4652" s="405">
        <v>47464</v>
      </c>
      <c r="G4652" s="292" t="s">
        <v>213</v>
      </c>
    </row>
    <row r="4653" spans="1:7">
      <c r="A4653" s="292" t="s">
        <v>49</v>
      </c>
      <c r="B4653" s="405">
        <v>45358</v>
      </c>
      <c r="C4653" s="292" t="s">
        <v>213</v>
      </c>
      <c r="E4653" s="292" t="s">
        <v>214</v>
      </c>
      <c r="F4653" s="405">
        <v>47469</v>
      </c>
      <c r="G4653" s="292" t="s">
        <v>213</v>
      </c>
    </row>
    <row r="4654" spans="1:7">
      <c r="A4654" s="292" t="s">
        <v>49</v>
      </c>
      <c r="B4654" s="405">
        <v>45780</v>
      </c>
      <c r="C4654" s="292" t="s">
        <v>213</v>
      </c>
      <c r="E4654" s="292" t="s">
        <v>214</v>
      </c>
      <c r="F4654" s="405">
        <v>47501</v>
      </c>
      <c r="G4654" s="292" t="s">
        <v>213</v>
      </c>
    </row>
    <row r="4655" spans="1:7">
      <c r="A4655" s="292" t="s">
        <v>49</v>
      </c>
      <c r="B4655" s="405">
        <v>46034</v>
      </c>
      <c r="C4655" s="292" t="s">
        <v>213</v>
      </c>
      <c r="E4655" s="292" t="s">
        <v>214</v>
      </c>
      <c r="F4655" s="405">
        <v>47522</v>
      </c>
      <c r="G4655" s="292" t="s">
        <v>213</v>
      </c>
    </row>
    <row r="4656" spans="1:7">
      <c r="A4656" s="292" t="s">
        <v>49</v>
      </c>
      <c r="B4656" s="405">
        <v>46377</v>
      </c>
      <c r="C4656" s="292" t="s">
        <v>213</v>
      </c>
      <c r="E4656" s="292" t="s">
        <v>214</v>
      </c>
      <c r="F4656" s="405">
        <v>47523</v>
      </c>
      <c r="G4656" s="292" t="s">
        <v>213</v>
      </c>
    </row>
    <row r="4657" spans="1:7">
      <c r="A4657" s="292" t="s">
        <v>49</v>
      </c>
      <c r="B4657" s="405">
        <v>46743</v>
      </c>
      <c r="C4657" s="292" t="s">
        <v>213</v>
      </c>
      <c r="E4657" s="292" t="s">
        <v>214</v>
      </c>
      <c r="F4657" s="405">
        <v>47532</v>
      </c>
      <c r="G4657" s="292" t="s">
        <v>213</v>
      </c>
    </row>
    <row r="4658" spans="1:7">
      <c r="A4658" s="292" t="s">
        <v>49</v>
      </c>
      <c r="B4658" s="405">
        <v>46970</v>
      </c>
      <c r="C4658" s="292" t="s">
        <v>213</v>
      </c>
      <c r="E4658" s="292" t="s">
        <v>214</v>
      </c>
      <c r="F4658" s="405">
        <v>47535</v>
      </c>
      <c r="G4658" s="292" t="s">
        <v>213</v>
      </c>
    </row>
    <row r="4659" spans="1:7">
      <c r="A4659" s="292" t="s">
        <v>49</v>
      </c>
      <c r="B4659" s="405">
        <v>47240</v>
      </c>
      <c r="C4659" s="292" t="s">
        <v>213</v>
      </c>
      <c r="E4659" s="292" t="s">
        <v>214</v>
      </c>
      <c r="F4659" s="405">
        <v>47541</v>
      </c>
      <c r="G4659" s="292" t="s">
        <v>213</v>
      </c>
    </row>
    <row r="4660" spans="1:7">
      <c r="A4660" s="292" t="s">
        <v>49</v>
      </c>
      <c r="B4660" s="405">
        <v>47535</v>
      </c>
      <c r="C4660" s="292" t="s">
        <v>213</v>
      </c>
      <c r="E4660" s="292" t="s">
        <v>214</v>
      </c>
      <c r="F4660" s="405">
        <v>47542</v>
      </c>
      <c r="G4660" s="292" t="s">
        <v>213</v>
      </c>
    </row>
    <row r="4661" spans="1:7">
      <c r="A4661" s="292" t="s">
        <v>49</v>
      </c>
      <c r="B4661" s="405">
        <v>47997</v>
      </c>
      <c r="C4661" s="292" t="s">
        <v>213</v>
      </c>
      <c r="E4661" s="292" t="s">
        <v>214</v>
      </c>
      <c r="F4661" s="405">
        <v>47558</v>
      </c>
      <c r="G4661" s="292" t="s">
        <v>213</v>
      </c>
    </row>
    <row r="4662" spans="1:7">
      <c r="A4662" s="292" t="s">
        <v>49</v>
      </c>
      <c r="B4662" s="405">
        <v>48413</v>
      </c>
      <c r="C4662" s="292" t="s">
        <v>213</v>
      </c>
      <c r="E4662" s="292" t="s">
        <v>214</v>
      </c>
      <c r="F4662" s="405">
        <v>47573</v>
      </c>
      <c r="G4662" s="292" t="s">
        <v>213</v>
      </c>
    </row>
    <row r="4663" spans="1:7">
      <c r="A4663" s="292" t="s">
        <v>49</v>
      </c>
      <c r="B4663" s="405">
        <v>48661</v>
      </c>
      <c r="C4663" s="292" t="s">
        <v>213</v>
      </c>
      <c r="E4663" s="292" t="s">
        <v>214</v>
      </c>
      <c r="F4663" s="405">
        <v>47579</v>
      </c>
      <c r="G4663" s="292" t="s">
        <v>213</v>
      </c>
    </row>
    <row r="4664" spans="1:7">
      <c r="A4664" s="292" t="s">
        <v>49</v>
      </c>
      <c r="B4664" s="405">
        <v>48882</v>
      </c>
      <c r="C4664" s="292" t="s">
        <v>213</v>
      </c>
      <c r="E4664" s="292" t="s">
        <v>214</v>
      </c>
      <c r="F4664" s="405">
        <v>47584</v>
      </c>
      <c r="G4664" s="292" t="s">
        <v>213</v>
      </c>
    </row>
    <row r="4665" spans="1:7">
      <c r="A4665" s="292" t="s">
        <v>49</v>
      </c>
      <c r="B4665" s="405">
        <v>49111</v>
      </c>
      <c r="C4665" s="292" t="s">
        <v>213</v>
      </c>
      <c r="E4665" s="292" t="s">
        <v>214</v>
      </c>
      <c r="F4665" s="405">
        <v>47586</v>
      </c>
      <c r="G4665" s="292" t="s">
        <v>213</v>
      </c>
    </row>
    <row r="4666" spans="1:7">
      <c r="A4666" s="292" t="s">
        <v>49</v>
      </c>
      <c r="B4666" s="405">
        <v>49314</v>
      </c>
      <c r="C4666" s="292" t="s">
        <v>213</v>
      </c>
      <c r="E4666" s="292" t="s">
        <v>214</v>
      </c>
      <c r="F4666" s="405">
        <v>47588</v>
      </c>
      <c r="G4666" s="292" t="s">
        <v>213</v>
      </c>
    </row>
    <row r="4667" spans="1:7">
      <c r="A4667" s="292" t="s">
        <v>49</v>
      </c>
      <c r="B4667" s="405">
        <v>45112</v>
      </c>
      <c r="C4667" s="292" t="s">
        <v>213</v>
      </c>
      <c r="E4667" s="292" t="s">
        <v>214</v>
      </c>
      <c r="F4667" s="405">
        <v>47591</v>
      </c>
      <c r="G4667" s="292" t="s">
        <v>213</v>
      </c>
    </row>
    <row r="4668" spans="1:7">
      <c r="A4668" s="292" t="s">
        <v>49</v>
      </c>
      <c r="B4668" s="405">
        <v>45359</v>
      </c>
      <c r="C4668" s="292" t="s">
        <v>213</v>
      </c>
      <c r="E4668" s="292" t="s">
        <v>214</v>
      </c>
      <c r="F4668" s="405">
        <v>47596</v>
      </c>
      <c r="G4668" s="292" t="s">
        <v>213</v>
      </c>
    </row>
    <row r="4669" spans="1:7">
      <c r="A4669" s="292" t="s">
        <v>49</v>
      </c>
      <c r="B4669" s="405">
        <v>45784</v>
      </c>
      <c r="C4669" s="292" t="s">
        <v>213</v>
      </c>
      <c r="E4669" s="292" t="s">
        <v>214</v>
      </c>
      <c r="F4669" s="405">
        <v>47601</v>
      </c>
      <c r="G4669" s="292" t="s">
        <v>213</v>
      </c>
    </row>
    <row r="4670" spans="1:7">
      <c r="A4670" s="292" t="s">
        <v>49</v>
      </c>
      <c r="B4670" s="405">
        <v>46036</v>
      </c>
      <c r="C4670" s="292" t="s">
        <v>213</v>
      </c>
      <c r="E4670" s="292" t="s">
        <v>214</v>
      </c>
      <c r="F4670" s="405">
        <v>47610</v>
      </c>
      <c r="G4670" s="292" t="s">
        <v>213</v>
      </c>
    </row>
    <row r="4671" spans="1:7">
      <c r="A4671" s="292" t="s">
        <v>49</v>
      </c>
      <c r="B4671" s="405">
        <v>46379</v>
      </c>
      <c r="C4671" s="292" t="s">
        <v>213</v>
      </c>
      <c r="E4671" s="292" t="s">
        <v>214</v>
      </c>
      <c r="F4671" s="405">
        <v>47613</v>
      </c>
      <c r="G4671" s="292" t="s">
        <v>213</v>
      </c>
    </row>
    <row r="4672" spans="1:7">
      <c r="A4672" s="292" t="s">
        <v>49</v>
      </c>
      <c r="B4672" s="405">
        <v>46745</v>
      </c>
      <c r="C4672" s="292" t="s">
        <v>213</v>
      </c>
      <c r="E4672" s="292" t="s">
        <v>214</v>
      </c>
      <c r="F4672" s="405">
        <v>47620</v>
      </c>
      <c r="G4672" s="292" t="s">
        <v>213</v>
      </c>
    </row>
    <row r="4673" spans="1:7">
      <c r="A4673" s="292" t="s">
        <v>49</v>
      </c>
      <c r="B4673" s="405">
        <v>46975</v>
      </c>
      <c r="C4673" s="292" t="s">
        <v>213</v>
      </c>
      <c r="E4673" s="292" t="s">
        <v>214</v>
      </c>
      <c r="F4673" s="405">
        <v>47638</v>
      </c>
      <c r="G4673" s="292" t="s">
        <v>213</v>
      </c>
    </row>
    <row r="4674" spans="1:7">
      <c r="A4674" s="292" t="s">
        <v>49</v>
      </c>
      <c r="B4674" s="405">
        <v>47244</v>
      </c>
      <c r="C4674" s="292" t="s">
        <v>213</v>
      </c>
      <c r="E4674" s="292" t="s">
        <v>214</v>
      </c>
      <c r="F4674" s="405">
        <v>47639</v>
      </c>
      <c r="G4674" s="292" t="s">
        <v>213</v>
      </c>
    </row>
    <row r="4675" spans="1:7">
      <c r="A4675" s="292" t="s">
        <v>49</v>
      </c>
      <c r="B4675" s="405">
        <v>47541</v>
      </c>
      <c r="C4675" s="292" t="s">
        <v>213</v>
      </c>
      <c r="E4675" s="292" t="s">
        <v>214</v>
      </c>
      <c r="F4675" s="405">
        <v>47647</v>
      </c>
      <c r="G4675" s="292" t="s">
        <v>213</v>
      </c>
    </row>
    <row r="4676" spans="1:7">
      <c r="A4676" s="292" t="s">
        <v>49</v>
      </c>
      <c r="B4676" s="405">
        <v>48003</v>
      </c>
      <c r="C4676" s="292" t="s">
        <v>213</v>
      </c>
      <c r="E4676" s="292" t="s">
        <v>214</v>
      </c>
      <c r="F4676" s="405">
        <v>47648</v>
      </c>
      <c r="G4676" s="292" t="s">
        <v>213</v>
      </c>
    </row>
    <row r="4677" spans="1:7">
      <c r="A4677" s="292" t="s">
        <v>49</v>
      </c>
      <c r="B4677" s="405">
        <v>48417</v>
      </c>
      <c r="C4677" s="292" t="s">
        <v>213</v>
      </c>
      <c r="E4677" s="292" t="s">
        <v>214</v>
      </c>
      <c r="F4677" s="405">
        <v>47654</v>
      </c>
      <c r="G4677" s="292" t="s">
        <v>213</v>
      </c>
    </row>
    <row r="4678" spans="1:7">
      <c r="A4678" s="292" t="s">
        <v>49</v>
      </c>
      <c r="B4678" s="405">
        <v>48722</v>
      </c>
      <c r="C4678" s="292" t="s">
        <v>213</v>
      </c>
      <c r="E4678" s="292" t="s">
        <v>214</v>
      </c>
      <c r="F4678" s="405">
        <v>47670</v>
      </c>
      <c r="G4678" s="292" t="s">
        <v>213</v>
      </c>
    </row>
    <row r="4679" spans="1:7">
      <c r="A4679" s="292" t="s">
        <v>49</v>
      </c>
      <c r="B4679" s="405">
        <v>49010</v>
      </c>
      <c r="C4679" s="292" t="s">
        <v>213</v>
      </c>
      <c r="E4679" s="292" t="s">
        <v>214</v>
      </c>
      <c r="F4679" s="405">
        <v>47719</v>
      </c>
      <c r="G4679" s="292" t="s">
        <v>213</v>
      </c>
    </row>
    <row r="4680" spans="1:7">
      <c r="A4680" s="292" t="s">
        <v>49</v>
      </c>
      <c r="B4680" s="405">
        <v>49112</v>
      </c>
      <c r="C4680" s="292" t="s">
        <v>213</v>
      </c>
      <c r="E4680" s="292" t="s">
        <v>214</v>
      </c>
      <c r="F4680" s="405">
        <v>47805</v>
      </c>
      <c r="G4680" s="292" t="s">
        <v>213</v>
      </c>
    </row>
    <row r="4681" spans="1:7">
      <c r="A4681" s="292" t="s">
        <v>49</v>
      </c>
      <c r="B4681" s="405">
        <v>49319</v>
      </c>
      <c r="C4681" s="292" t="s">
        <v>213</v>
      </c>
      <c r="E4681" s="292" t="s">
        <v>214</v>
      </c>
      <c r="F4681" s="405">
        <v>47834</v>
      </c>
      <c r="G4681" s="292" t="s">
        <v>213</v>
      </c>
    </row>
    <row r="4682" spans="1:7">
      <c r="A4682" s="292" t="s">
        <v>49</v>
      </c>
      <c r="B4682" s="405">
        <v>45113</v>
      </c>
      <c r="C4682" s="292" t="s">
        <v>213</v>
      </c>
      <c r="E4682" s="292" t="s">
        <v>214</v>
      </c>
      <c r="F4682" s="405">
        <v>47836</v>
      </c>
      <c r="G4682" s="292" t="s">
        <v>213</v>
      </c>
    </row>
    <row r="4683" spans="1:7">
      <c r="A4683" s="292" t="s">
        <v>49</v>
      </c>
      <c r="B4683" s="405">
        <v>45360</v>
      </c>
      <c r="C4683" s="292" t="s">
        <v>213</v>
      </c>
      <c r="E4683" s="292" t="s">
        <v>214</v>
      </c>
      <c r="F4683" s="405">
        <v>47842</v>
      </c>
      <c r="G4683" s="292" t="s">
        <v>213</v>
      </c>
    </row>
    <row r="4684" spans="1:7">
      <c r="A4684" s="292" t="s">
        <v>49</v>
      </c>
      <c r="B4684" s="405">
        <v>45787</v>
      </c>
      <c r="C4684" s="292" t="s">
        <v>213</v>
      </c>
      <c r="E4684" s="292" t="s">
        <v>214</v>
      </c>
      <c r="F4684" s="405">
        <v>47845</v>
      </c>
      <c r="G4684" s="292" t="s">
        <v>213</v>
      </c>
    </row>
    <row r="4685" spans="1:7">
      <c r="A4685" s="292" t="s">
        <v>49</v>
      </c>
      <c r="B4685" s="405">
        <v>46040</v>
      </c>
      <c r="C4685" s="292" t="s">
        <v>213</v>
      </c>
      <c r="E4685" s="292" t="s">
        <v>214</v>
      </c>
      <c r="F4685" s="405">
        <v>47848</v>
      </c>
      <c r="G4685" s="292" t="s">
        <v>213</v>
      </c>
    </row>
    <row r="4686" spans="1:7">
      <c r="A4686" s="292" t="s">
        <v>49</v>
      </c>
      <c r="B4686" s="405">
        <v>46381</v>
      </c>
      <c r="C4686" s="292" t="s">
        <v>213</v>
      </c>
      <c r="E4686" s="292" t="s">
        <v>214</v>
      </c>
      <c r="F4686" s="405">
        <v>47857</v>
      </c>
      <c r="G4686" s="292" t="s">
        <v>213</v>
      </c>
    </row>
    <row r="4687" spans="1:7">
      <c r="A4687" s="292" t="s">
        <v>49</v>
      </c>
      <c r="B4687" s="405">
        <v>46747</v>
      </c>
      <c r="C4687" s="292" t="s">
        <v>213</v>
      </c>
      <c r="E4687" s="292" t="s">
        <v>214</v>
      </c>
      <c r="F4687" s="405">
        <v>47876</v>
      </c>
      <c r="G4687" s="292" t="s">
        <v>213</v>
      </c>
    </row>
    <row r="4688" spans="1:7">
      <c r="A4688" s="292" t="s">
        <v>49</v>
      </c>
      <c r="B4688" s="405">
        <v>46979</v>
      </c>
      <c r="C4688" s="292" t="s">
        <v>213</v>
      </c>
      <c r="E4688" s="292" t="s">
        <v>214</v>
      </c>
      <c r="F4688" s="405">
        <v>47881</v>
      </c>
      <c r="G4688" s="292" t="s">
        <v>213</v>
      </c>
    </row>
    <row r="4689" spans="1:7">
      <c r="A4689" s="292" t="s">
        <v>49</v>
      </c>
      <c r="B4689" s="405">
        <v>47245</v>
      </c>
      <c r="C4689" s="292" t="s">
        <v>213</v>
      </c>
      <c r="E4689" s="292" t="s">
        <v>214</v>
      </c>
      <c r="F4689" s="405">
        <v>47882</v>
      </c>
      <c r="G4689" s="292" t="s">
        <v>213</v>
      </c>
    </row>
    <row r="4690" spans="1:7">
      <c r="A4690" s="292" t="s">
        <v>49</v>
      </c>
      <c r="B4690" s="405">
        <v>47542</v>
      </c>
      <c r="C4690" s="292" t="s">
        <v>213</v>
      </c>
      <c r="E4690" s="292" t="s">
        <v>214</v>
      </c>
      <c r="F4690" s="405">
        <v>47884</v>
      </c>
      <c r="G4690" s="292" t="s">
        <v>213</v>
      </c>
    </row>
    <row r="4691" spans="1:7">
      <c r="A4691" s="292" t="s">
        <v>49</v>
      </c>
      <c r="B4691" s="405">
        <v>48004</v>
      </c>
      <c r="C4691" s="292" t="s">
        <v>213</v>
      </c>
      <c r="E4691" s="292" t="s">
        <v>214</v>
      </c>
      <c r="F4691" s="405">
        <v>47920</v>
      </c>
      <c r="G4691" s="292" t="s">
        <v>213</v>
      </c>
    </row>
    <row r="4692" spans="1:7">
      <c r="A4692" s="292" t="s">
        <v>49</v>
      </c>
      <c r="B4692" s="405">
        <v>48421</v>
      </c>
      <c r="C4692" s="292" t="s">
        <v>213</v>
      </c>
      <c r="E4692" s="292" t="s">
        <v>214</v>
      </c>
      <c r="F4692" s="405">
        <v>47925</v>
      </c>
      <c r="G4692" s="292" t="s">
        <v>213</v>
      </c>
    </row>
    <row r="4693" spans="1:7">
      <c r="A4693" s="292" t="s">
        <v>49</v>
      </c>
      <c r="B4693" s="405">
        <v>48723</v>
      </c>
      <c r="C4693" s="292" t="s">
        <v>213</v>
      </c>
      <c r="E4693" s="292" t="s">
        <v>214</v>
      </c>
      <c r="F4693" s="405">
        <v>47933</v>
      </c>
      <c r="G4693" s="292" t="s">
        <v>213</v>
      </c>
    </row>
    <row r="4694" spans="1:7">
      <c r="A4694" s="292" t="s">
        <v>49</v>
      </c>
      <c r="B4694" s="405">
        <v>49012</v>
      </c>
      <c r="C4694" s="292" t="s">
        <v>213</v>
      </c>
      <c r="E4694" s="292" t="s">
        <v>214</v>
      </c>
      <c r="F4694" s="405">
        <v>47935</v>
      </c>
      <c r="G4694" s="292" t="s">
        <v>213</v>
      </c>
    </row>
    <row r="4695" spans="1:7">
      <c r="A4695" s="292" t="s">
        <v>49</v>
      </c>
      <c r="B4695" s="405">
        <v>49113</v>
      </c>
      <c r="C4695" s="292" t="s">
        <v>213</v>
      </c>
      <c r="E4695" s="292" t="s">
        <v>214</v>
      </c>
      <c r="F4695" s="405">
        <v>47955</v>
      </c>
      <c r="G4695" s="292" t="s">
        <v>213</v>
      </c>
    </row>
    <row r="4696" spans="1:7">
      <c r="A4696" s="292" t="s">
        <v>49</v>
      </c>
      <c r="B4696" s="405">
        <v>49323</v>
      </c>
      <c r="C4696" s="292" t="s">
        <v>213</v>
      </c>
      <c r="E4696" s="292" t="s">
        <v>214</v>
      </c>
      <c r="F4696" s="405">
        <v>47960</v>
      </c>
      <c r="G4696" s="292" t="s">
        <v>213</v>
      </c>
    </row>
    <row r="4697" spans="1:7">
      <c r="A4697" s="292" t="s">
        <v>49</v>
      </c>
      <c r="B4697" s="405">
        <v>45118</v>
      </c>
      <c r="C4697" s="292" t="s">
        <v>213</v>
      </c>
      <c r="E4697" s="292" t="s">
        <v>214</v>
      </c>
      <c r="F4697" s="405">
        <v>47965</v>
      </c>
      <c r="G4697" s="292" t="s">
        <v>213</v>
      </c>
    </row>
    <row r="4698" spans="1:7">
      <c r="A4698" s="292" t="s">
        <v>49</v>
      </c>
      <c r="B4698" s="405">
        <v>45363</v>
      </c>
      <c r="C4698" s="292" t="s">
        <v>213</v>
      </c>
      <c r="E4698" s="292" t="s">
        <v>214</v>
      </c>
      <c r="F4698" s="405">
        <v>47986</v>
      </c>
      <c r="G4698" s="292" t="s">
        <v>213</v>
      </c>
    </row>
    <row r="4699" spans="1:7">
      <c r="A4699" s="292" t="s">
        <v>49</v>
      </c>
      <c r="B4699" s="405">
        <v>45806</v>
      </c>
      <c r="C4699" s="292" t="s">
        <v>213</v>
      </c>
      <c r="E4699" s="292" t="s">
        <v>214</v>
      </c>
      <c r="F4699" s="405">
        <v>47997</v>
      </c>
      <c r="G4699" s="292" t="s">
        <v>213</v>
      </c>
    </row>
    <row r="4700" spans="1:7">
      <c r="A4700" s="292" t="s">
        <v>49</v>
      </c>
      <c r="B4700" s="405">
        <v>46041</v>
      </c>
      <c r="C4700" s="292" t="s">
        <v>213</v>
      </c>
      <c r="E4700" s="292" t="s">
        <v>214</v>
      </c>
      <c r="F4700" s="405">
        <v>48003</v>
      </c>
      <c r="G4700" s="292" t="s">
        <v>213</v>
      </c>
    </row>
    <row r="4701" spans="1:7">
      <c r="A4701" s="292" t="s">
        <v>49</v>
      </c>
      <c r="B4701" s="405">
        <v>46391</v>
      </c>
      <c r="C4701" s="292" t="s">
        <v>213</v>
      </c>
      <c r="E4701" s="292" t="s">
        <v>214</v>
      </c>
      <c r="F4701" s="405">
        <v>48004</v>
      </c>
      <c r="G4701" s="292" t="s">
        <v>213</v>
      </c>
    </row>
    <row r="4702" spans="1:7">
      <c r="A4702" s="292" t="s">
        <v>49</v>
      </c>
      <c r="B4702" s="405">
        <v>46750</v>
      </c>
      <c r="C4702" s="292" t="s">
        <v>213</v>
      </c>
      <c r="E4702" s="292" t="s">
        <v>214</v>
      </c>
      <c r="F4702" s="405">
        <v>48005</v>
      </c>
      <c r="G4702" s="292" t="s">
        <v>213</v>
      </c>
    </row>
    <row r="4703" spans="1:7">
      <c r="A4703" s="292" t="s">
        <v>49</v>
      </c>
      <c r="B4703" s="405">
        <v>46980</v>
      </c>
      <c r="C4703" s="292" t="s">
        <v>213</v>
      </c>
      <c r="E4703" s="292" t="s">
        <v>214</v>
      </c>
      <c r="F4703" s="405">
        <v>48014</v>
      </c>
      <c r="G4703" s="292" t="s">
        <v>213</v>
      </c>
    </row>
    <row r="4704" spans="1:7">
      <c r="A4704" s="292" t="s">
        <v>49</v>
      </c>
      <c r="B4704" s="405">
        <v>47247</v>
      </c>
      <c r="C4704" s="292" t="s">
        <v>213</v>
      </c>
      <c r="E4704" s="292" t="s">
        <v>214</v>
      </c>
      <c r="F4704" s="405">
        <v>48023</v>
      </c>
      <c r="G4704" s="292" t="s">
        <v>213</v>
      </c>
    </row>
    <row r="4705" spans="1:7">
      <c r="A4705" s="292" t="s">
        <v>49</v>
      </c>
      <c r="B4705" s="405">
        <v>47558</v>
      </c>
      <c r="C4705" s="292" t="s">
        <v>213</v>
      </c>
      <c r="E4705" s="292" t="s">
        <v>214</v>
      </c>
      <c r="F4705" s="405">
        <v>48027</v>
      </c>
      <c r="G4705" s="292" t="s">
        <v>213</v>
      </c>
    </row>
    <row r="4706" spans="1:7">
      <c r="A4706" s="292" t="s">
        <v>49</v>
      </c>
      <c r="B4706" s="405">
        <v>48005</v>
      </c>
      <c r="C4706" s="292" t="s">
        <v>213</v>
      </c>
      <c r="E4706" s="292" t="s">
        <v>214</v>
      </c>
      <c r="F4706" s="405">
        <v>48039</v>
      </c>
      <c r="G4706" s="292" t="s">
        <v>213</v>
      </c>
    </row>
    <row r="4707" spans="1:7">
      <c r="A4707" s="292" t="s">
        <v>49</v>
      </c>
      <c r="B4707" s="405">
        <v>48428</v>
      </c>
      <c r="C4707" s="292" t="s">
        <v>213</v>
      </c>
      <c r="E4707" s="292" t="s">
        <v>214</v>
      </c>
      <c r="F4707" s="405">
        <v>48041</v>
      </c>
      <c r="G4707" s="292" t="s">
        <v>213</v>
      </c>
    </row>
    <row r="4708" spans="1:7">
      <c r="A4708" s="292" t="s">
        <v>49</v>
      </c>
      <c r="B4708" s="405">
        <v>48724</v>
      </c>
      <c r="C4708" s="292" t="s">
        <v>213</v>
      </c>
      <c r="E4708" s="292" t="s">
        <v>214</v>
      </c>
      <c r="F4708" s="405">
        <v>48048</v>
      </c>
      <c r="G4708" s="292" t="s">
        <v>213</v>
      </c>
    </row>
    <row r="4709" spans="1:7">
      <c r="A4709" s="292" t="s">
        <v>49</v>
      </c>
      <c r="B4709" s="405">
        <v>49017</v>
      </c>
      <c r="C4709" s="292" t="s">
        <v>213</v>
      </c>
      <c r="E4709" s="292" t="s">
        <v>214</v>
      </c>
      <c r="F4709" s="405">
        <v>48049</v>
      </c>
      <c r="G4709" s="292" t="s">
        <v>213</v>
      </c>
    </row>
    <row r="4710" spans="1:7">
      <c r="A4710" s="292" t="s">
        <v>49</v>
      </c>
      <c r="B4710" s="405">
        <v>49115</v>
      </c>
      <c r="C4710" s="292" t="s">
        <v>213</v>
      </c>
      <c r="E4710" s="292" t="s">
        <v>214</v>
      </c>
      <c r="F4710" s="405">
        <v>48050</v>
      </c>
      <c r="G4710" s="292" t="s">
        <v>213</v>
      </c>
    </row>
    <row r="4711" spans="1:7">
      <c r="A4711" s="292" t="s">
        <v>49</v>
      </c>
      <c r="B4711" s="405">
        <v>49329</v>
      </c>
      <c r="C4711" s="292" t="s">
        <v>213</v>
      </c>
      <c r="E4711" s="292" t="s">
        <v>214</v>
      </c>
      <c r="F4711" s="405">
        <v>48054</v>
      </c>
      <c r="G4711" s="292" t="s">
        <v>213</v>
      </c>
    </row>
    <row r="4712" spans="1:7">
      <c r="A4712" s="292" t="s">
        <v>49</v>
      </c>
      <c r="B4712" s="405">
        <v>45122</v>
      </c>
      <c r="C4712" s="292" t="s">
        <v>213</v>
      </c>
      <c r="E4712" s="292" t="s">
        <v>214</v>
      </c>
      <c r="F4712" s="405">
        <v>48062</v>
      </c>
      <c r="G4712" s="292" t="s">
        <v>213</v>
      </c>
    </row>
    <row r="4713" spans="1:7">
      <c r="A4713" s="292" t="s">
        <v>49</v>
      </c>
      <c r="B4713" s="405">
        <v>45369</v>
      </c>
      <c r="C4713" s="292" t="s">
        <v>213</v>
      </c>
      <c r="E4713" s="292" t="s">
        <v>214</v>
      </c>
      <c r="F4713" s="405">
        <v>48063</v>
      </c>
      <c r="G4713" s="292" t="s">
        <v>213</v>
      </c>
    </row>
    <row r="4714" spans="1:7">
      <c r="A4714" s="292" t="s">
        <v>49</v>
      </c>
      <c r="B4714" s="405">
        <v>45807</v>
      </c>
      <c r="C4714" s="292" t="s">
        <v>213</v>
      </c>
      <c r="E4714" s="292" t="s">
        <v>214</v>
      </c>
      <c r="F4714" s="405">
        <v>48064</v>
      </c>
      <c r="G4714" s="292" t="s">
        <v>213</v>
      </c>
    </row>
    <row r="4715" spans="1:7">
      <c r="A4715" s="292" t="s">
        <v>49</v>
      </c>
      <c r="B4715" s="405">
        <v>46044</v>
      </c>
      <c r="C4715" s="292" t="s">
        <v>213</v>
      </c>
      <c r="E4715" s="292" t="s">
        <v>214</v>
      </c>
      <c r="F4715" s="405">
        <v>48079</v>
      </c>
      <c r="G4715" s="292" t="s">
        <v>213</v>
      </c>
    </row>
    <row r="4716" spans="1:7">
      <c r="A4716" s="292" t="s">
        <v>49</v>
      </c>
      <c r="B4716" s="405">
        <v>46406</v>
      </c>
      <c r="C4716" s="292" t="s">
        <v>213</v>
      </c>
      <c r="E4716" s="292" t="s">
        <v>214</v>
      </c>
      <c r="F4716" s="405">
        <v>48096</v>
      </c>
      <c r="G4716" s="292" t="s">
        <v>213</v>
      </c>
    </row>
    <row r="4717" spans="1:7">
      <c r="A4717" s="292" t="s">
        <v>49</v>
      </c>
      <c r="B4717" s="405">
        <v>46755</v>
      </c>
      <c r="C4717" s="292" t="s">
        <v>213</v>
      </c>
      <c r="E4717" s="292" t="s">
        <v>214</v>
      </c>
      <c r="F4717" s="405">
        <v>48115</v>
      </c>
      <c r="G4717" s="292" t="s">
        <v>213</v>
      </c>
    </row>
    <row r="4718" spans="1:7">
      <c r="A4718" s="292" t="s">
        <v>49</v>
      </c>
      <c r="B4718" s="405">
        <v>46987</v>
      </c>
      <c r="C4718" s="292" t="s">
        <v>213</v>
      </c>
      <c r="E4718" s="292" t="s">
        <v>214</v>
      </c>
      <c r="F4718" s="405">
        <v>48117</v>
      </c>
      <c r="G4718" s="292" t="s">
        <v>213</v>
      </c>
    </row>
    <row r="4719" spans="1:7">
      <c r="A4719" s="292" t="s">
        <v>49</v>
      </c>
      <c r="B4719" s="405">
        <v>47250</v>
      </c>
      <c r="C4719" s="292" t="s">
        <v>213</v>
      </c>
      <c r="E4719" s="292" t="s">
        <v>214</v>
      </c>
      <c r="F4719" s="405">
        <v>48118</v>
      </c>
      <c r="G4719" s="292" t="s">
        <v>213</v>
      </c>
    </row>
    <row r="4720" spans="1:7">
      <c r="A4720" s="292" t="s">
        <v>49</v>
      </c>
      <c r="B4720" s="405">
        <v>47573</v>
      </c>
      <c r="C4720" s="292" t="s">
        <v>213</v>
      </c>
      <c r="E4720" s="292" t="s">
        <v>214</v>
      </c>
      <c r="F4720" s="405">
        <v>48130</v>
      </c>
      <c r="G4720" s="292" t="s">
        <v>213</v>
      </c>
    </row>
    <row r="4721" spans="1:7">
      <c r="A4721" s="292" t="s">
        <v>49</v>
      </c>
      <c r="B4721" s="405">
        <v>48014</v>
      </c>
      <c r="C4721" s="292" t="s">
        <v>213</v>
      </c>
      <c r="E4721" s="292" t="s">
        <v>214</v>
      </c>
      <c r="F4721" s="405">
        <v>48131</v>
      </c>
      <c r="G4721" s="292" t="s">
        <v>213</v>
      </c>
    </row>
    <row r="4722" spans="1:7">
      <c r="A4722" s="292" t="s">
        <v>49</v>
      </c>
      <c r="B4722" s="405">
        <v>48429</v>
      </c>
      <c r="C4722" s="292" t="s">
        <v>213</v>
      </c>
      <c r="E4722" s="292" t="s">
        <v>214</v>
      </c>
      <c r="F4722" s="405">
        <v>48133</v>
      </c>
      <c r="G4722" s="292" t="s">
        <v>213</v>
      </c>
    </row>
    <row r="4723" spans="1:7">
      <c r="A4723" s="292" t="s">
        <v>49</v>
      </c>
      <c r="B4723" s="405">
        <v>48734</v>
      </c>
      <c r="C4723" s="292" t="s">
        <v>213</v>
      </c>
      <c r="E4723" s="292" t="s">
        <v>214</v>
      </c>
      <c r="F4723" s="405">
        <v>48157</v>
      </c>
      <c r="G4723" s="292" t="s">
        <v>213</v>
      </c>
    </row>
    <row r="4724" spans="1:7">
      <c r="A4724" s="292" t="s">
        <v>49</v>
      </c>
      <c r="B4724" s="405">
        <v>49027</v>
      </c>
      <c r="C4724" s="292" t="s">
        <v>213</v>
      </c>
      <c r="E4724" s="292" t="s">
        <v>214</v>
      </c>
      <c r="F4724" s="405">
        <v>48158</v>
      </c>
      <c r="G4724" s="292" t="s">
        <v>213</v>
      </c>
    </row>
    <row r="4725" spans="1:7">
      <c r="A4725" s="292" t="s">
        <v>49</v>
      </c>
      <c r="B4725" s="405">
        <v>49117</v>
      </c>
      <c r="C4725" s="292" t="s">
        <v>213</v>
      </c>
      <c r="E4725" s="292" t="s">
        <v>214</v>
      </c>
      <c r="F4725" s="405">
        <v>48160</v>
      </c>
      <c r="G4725" s="292" t="s">
        <v>213</v>
      </c>
    </row>
    <row r="4726" spans="1:7">
      <c r="A4726" s="292" t="s">
        <v>49</v>
      </c>
      <c r="B4726" s="405">
        <v>49330</v>
      </c>
      <c r="C4726" s="292" t="s">
        <v>213</v>
      </c>
      <c r="E4726" s="292" t="s">
        <v>214</v>
      </c>
      <c r="F4726" s="405">
        <v>48161</v>
      </c>
      <c r="G4726" s="292" t="s">
        <v>213</v>
      </c>
    </row>
    <row r="4727" spans="1:7">
      <c r="A4727" s="292" t="s">
        <v>49</v>
      </c>
      <c r="B4727" s="405">
        <v>45133</v>
      </c>
      <c r="C4727" s="292" t="s">
        <v>213</v>
      </c>
      <c r="E4727" s="292" t="s">
        <v>214</v>
      </c>
      <c r="F4727" s="405">
        <v>48166</v>
      </c>
      <c r="G4727" s="292" t="s">
        <v>213</v>
      </c>
    </row>
    <row r="4728" spans="1:7">
      <c r="A4728" s="292" t="s">
        <v>49</v>
      </c>
      <c r="B4728" s="405">
        <v>45370</v>
      </c>
      <c r="C4728" s="292" t="s">
        <v>213</v>
      </c>
      <c r="E4728" s="292" t="s">
        <v>214</v>
      </c>
      <c r="F4728" s="405">
        <v>48169</v>
      </c>
      <c r="G4728" s="292" t="s">
        <v>213</v>
      </c>
    </row>
    <row r="4729" spans="1:7">
      <c r="A4729" s="292" t="s">
        <v>49</v>
      </c>
      <c r="B4729" s="405">
        <v>45808</v>
      </c>
      <c r="C4729" s="292" t="s">
        <v>213</v>
      </c>
      <c r="E4729" s="292" t="s">
        <v>214</v>
      </c>
      <c r="F4729" s="405">
        <v>48179</v>
      </c>
      <c r="G4729" s="292" t="s">
        <v>213</v>
      </c>
    </row>
    <row r="4730" spans="1:7">
      <c r="A4730" s="292" t="s">
        <v>49</v>
      </c>
      <c r="B4730" s="405">
        <v>46047</v>
      </c>
      <c r="C4730" s="292" t="s">
        <v>213</v>
      </c>
      <c r="E4730" s="292" t="s">
        <v>214</v>
      </c>
      <c r="F4730" s="405">
        <v>48189</v>
      </c>
      <c r="G4730" s="292" t="s">
        <v>213</v>
      </c>
    </row>
    <row r="4731" spans="1:7">
      <c r="A4731" s="292" t="s">
        <v>49</v>
      </c>
      <c r="B4731" s="405">
        <v>46407</v>
      </c>
      <c r="C4731" s="292" t="s">
        <v>213</v>
      </c>
      <c r="E4731" s="292" t="s">
        <v>214</v>
      </c>
      <c r="F4731" s="405">
        <v>48190</v>
      </c>
      <c r="G4731" s="292" t="s">
        <v>213</v>
      </c>
    </row>
    <row r="4732" spans="1:7">
      <c r="A4732" s="292" t="s">
        <v>49</v>
      </c>
      <c r="B4732" s="405">
        <v>46763</v>
      </c>
      <c r="C4732" s="292" t="s">
        <v>213</v>
      </c>
      <c r="E4732" s="292" t="s">
        <v>214</v>
      </c>
      <c r="F4732" s="405">
        <v>48191</v>
      </c>
      <c r="G4732" s="292" t="s">
        <v>213</v>
      </c>
    </row>
    <row r="4733" spans="1:7">
      <c r="A4733" s="292" t="s">
        <v>49</v>
      </c>
      <c r="B4733" s="405">
        <v>46989</v>
      </c>
      <c r="C4733" s="292" t="s">
        <v>213</v>
      </c>
      <c r="E4733" s="292" t="s">
        <v>214</v>
      </c>
      <c r="F4733" s="405">
        <v>48353</v>
      </c>
      <c r="G4733" s="292" t="s">
        <v>213</v>
      </c>
    </row>
    <row r="4734" spans="1:7">
      <c r="A4734" s="292" t="s">
        <v>49</v>
      </c>
      <c r="B4734" s="405">
        <v>47274</v>
      </c>
      <c r="C4734" s="292" t="s">
        <v>213</v>
      </c>
      <c r="E4734" s="292" t="s">
        <v>214</v>
      </c>
      <c r="F4734" s="405">
        <v>48356</v>
      </c>
      <c r="G4734" s="292" t="s">
        <v>213</v>
      </c>
    </row>
    <row r="4735" spans="1:7">
      <c r="A4735" s="292" t="s">
        <v>49</v>
      </c>
      <c r="B4735" s="405">
        <v>47579</v>
      </c>
      <c r="C4735" s="292" t="s">
        <v>213</v>
      </c>
      <c r="E4735" s="292" t="s">
        <v>214</v>
      </c>
      <c r="F4735" s="405">
        <v>48357</v>
      </c>
      <c r="G4735" s="292" t="s">
        <v>213</v>
      </c>
    </row>
    <row r="4736" spans="1:7">
      <c r="A4736" s="292" t="s">
        <v>49</v>
      </c>
      <c r="B4736" s="405">
        <v>48023</v>
      </c>
      <c r="C4736" s="292" t="s">
        <v>213</v>
      </c>
      <c r="E4736" s="292" t="s">
        <v>214</v>
      </c>
      <c r="F4736" s="405">
        <v>48367</v>
      </c>
      <c r="G4736" s="292" t="s">
        <v>213</v>
      </c>
    </row>
    <row r="4737" spans="1:7">
      <c r="A4737" s="292" t="s">
        <v>49</v>
      </c>
      <c r="B4737" s="405">
        <v>48434</v>
      </c>
      <c r="C4737" s="292" t="s">
        <v>213</v>
      </c>
      <c r="E4737" s="292" t="s">
        <v>214</v>
      </c>
      <c r="F4737" s="405">
        <v>48370</v>
      </c>
      <c r="G4737" s="292" t="s">
        <v>213</v>
      </c>
    </row>
    <row r="4738" spans="1:7">
      <c r="A4738" s="292" t="s">
        <v>49</v>
      </c>
      <c r="B4738" s="405">
        <v>48738</v>
      </c>
      <c r="C4738" s="292" t="s">
        <v>213</v>
      </c>
      <c r="E4738" s="292" t="s">
        <v>214</v>
      </c>
      <c r="F4738" s="405">
        <v>48410</v>
      </c>
      <c r="G4738" s="292" t="s">
        <v>213</v>
      </c>
    </row>
    <row r="4739" spans="1:7">
      <c r="A4739" s="292" t="s">
        <v>49</v>
      </c>
      <c r="B4739" s="405">
        <v>49031</v>
      </c>
      <c r="C4739" s="292" t="s">
        <v>213</v>
      </c>
      <c r="E4739" s="292" t="s">
        <v>214</v>
      </c>
      <c r="F4739" s="405">
        <v>48412</v>
      </c>
      <c r="G4739" s="292" t="s">
        <v>213</v>
      </c>
    </row>
    <row r="4740" spans="1:7">
      <c r="A4740" s="292" t="s">
        <v>49</v>
      </c>
      <c r="B4740" s="405">
        <v>49126</v>
      </c>
      <c r="C4740" s="292" t="s">
        <v>213</v>
      </c>
      <c r="E4740" s="292" t="s">
        <v>214</v>
      </c>
      <c r="F4740" s="405">
        <v>48413</v>
      </c>
      <c r="G4740" s="292" t="s">
        <v>213</v>
      </c>
    </row>
    <row r="4741" spans="1:7">
      <c r="A4741" s="292" t="s">
        <v>49</v>
      </c>
      <c r="B4741" s="405">
        <v>49331</v>
      </c>
      <c r="C4741" s="292" t="s">
        <v>213</v>
      </c>
      <c r="E4741" s="292" t="s">
        <v>214</v>
      </c>
      <c r="F4741" s="405">
        <v>48417</v>
      </c>
      <c r="G4741" s="292" t="s">
        <v>213</v>
      </c>
    </row>
    <row r="4742" spans="1:7">
      <c r="A4742" s="292" t="s">
        <v>49</v>
      </c>
      <c r="B4742" s="405">
        <v>45145</v>
      </c>
      <c r="C4742" s="292" t="s">
        <v>213</v>
      </c>
      <c r="E4742" s="292" t="s">
        <v>214</v>
      </c>
      <c r="F4742" s="405">
        <v>48421</v>
      </c>
      <c r="G4742" s="292" t="s">
        <v>213</v>
      </c>
    </row>
    <row r="4743" spans="1:7">
      <c r="A4743" s="292" t="s">
        <v>49</v>
      </c>
      <c r="B4743" s="405">
        <v>45372</v>
      </c>
      <c r="C4743" s="292" t="s">
        <v>213</v>
      </c>
      <c r="E4743" s="292" t="s">
        <v>214</v>
      </c>
      <c r="F4743" s="405">
        <v>48428</v>
      </c>
      <c r="G4743" s="292" t="s">
        <v>213</v>
      </c>
    </row>
    <row r="4744" spans="1:7">
      <c r="A4744" s="292" t="s">
        <v>49</v>
      </c>
      <c r="B4744" s="405">
        <v>45810</v>
      </c>
      <c r="C4744" s="292" t="s">
        <v>213</v>
      </c>
      <c r="E4744" s="292" t="s">
        <v>214</v>
      </c>
      <c r="F4744" s="405">
        <v>48429</v>
      </c>
      <c r="G4744" s="292" t="s">
        <v>213</v>
      </c>
    </row>
    <row r="4745" spans="1:7">
      <c r="A4745" s="292" t="s">
        <v>49</v>
      </c>
      <c r="B4745" s="405">
        <v>46051</v>
      </c>
      <c r="C4745" s="292" t="s">
        <v>213</v>
      </c>
      <c r="E4745" s="292" t="s">
        <v>214</v>
      </c>
      <c r="F4745" s="405">
        <v>48434</v>
      </c>
      <c r="G4745" s="292" t="s">
        <v>213</v>
      </c>
    </row>
    <row r="4746" spans="1:7">
      <c r="A4746" s="292" t="s">
        <v>49</v>
      </c>
      <c r="B4746" s="405">
        <v>46409</v>
      </c>
      <c r="C4746" s="292" t="s">
        <v>213</v>
      </c>
      <c r="E4746" s="292" t="s">
        <v>214</v>
      </c>
      <c r="F4746" s="405">
        <v>48436</v>
      </c>
      <c r="G4746" s="292" t="s">
        <v>213</v>
      </c>
    </row>
    <row r="4747" spans="1:7">
      <c r="A4747" s="292" t="s">
        <v>49</v>
      </c>
      <c r="B4747" s="405">
        <v>46767</v>
      </c>
      <c r="C4747" s="292" t="s">
        <v>213</v>
      </c>
      <c r="E4747" s="292" t="s">
        <v>214</v>
      </c>
      <c r="F4747" s="405">
        <v>48438</v>
      </c>
      <c r="G4747" s="292" t="s">
        <v>213</v>
      </c>
    </row>
    <row r="4748" spans="1:7">
      <c r="A4748" s="292" t="s">
        <v>49</v>
      </c>
      <c r="B4748" s="405">
        <v>46992</v>
      </c>
      <c r="C4748" s="292" t="s">
        <v>213</v>
      </c>
      <c r="E4748" s="292" t="s">
        <v>214</v>
      </c>
      <c r="F4748" s="405">
        <v>48440</v>
      </c>
      <c r="G4748" s="292" t="s">
        <v>213</v>
      </c>
    </row>
    <row r="4749" spans="1:7">
      <c r="A4749" s="292" t="s">
        <v>49</v>
      </c>
      <c r="B4749" s="405">
        <v>47280</v>
      </c>
      <c r="C4749" s="292" t="s">
        <v>213</v>
      </c>
      <c r="E4749" s="292" t="s">
        <v>214</v>
      </c>
      <c r="F4749" s="405">
        <v>48442</v>
      </c>
      <c r="G4749" s="292" t="s">
        <v>213</v>
      </c>
    </row>
    <row r="4750" spans="1:7">
      <c r="A4750" s="292" t="s">
        <v>49</v>
      </c>
      <c r="B4750" s="405">
        <v>47584</v>
      </c>
      <c r="C4750" s="292" t="s">
        <v>213</v>
      </c>
      <c r="E4750" s="292" t="s">
        <v>214</v>
      </c>
      <c r="F4750" s="405">
        <v>48444</v>
      </c>
      <c r="G4750" s="292" t="s">
        <v>213</v>
      </c>
    </row>
    <row r="4751" spans="1:7">
      <c r="A4751" s="292" t="s">
        <v>49</v>
      </c>
      <c r="B4751" s="405">
        <v>48027</v>
      </c>
      <c r="C4751" s="292" t="s">
        <v>213</v>
      </c>
      <c r="E4751" s="292" t="s">
        <v>214</v>
      </c>
      <c r="F4751" s="405">
        <v>48446</v>
      </c>
      <c r="G4751" s="292" t="s">
        <v>213</v>
      </c>
    </row>
    <row r="4752" spans="1:7">
      <c r="A4752" s="292" t="s">
        <v>49</v>
      </c>
      <c r="B4752" s="405">
        <v>48436</v>
      </c>
      <c r="C4752" s="292" t="s">
        <v>213</v>
      </c>
      <c r="E4752" s="292" t="s">
        <v>214</v>
      </c>
      <c r="F4752" s="405">
        <v>48449</v>
      </c>
      <c r="G4752" s="292" t="s">
        <v>213</v>
      </c>
    </row>
    <row r="4753" spans="1:7">
      <c r="A4753" s="292" t="s">
        <v>49</v>
      </c>
      <c r="B4753" s="405">
        <v>48743</v>
      </c>
      <c r="C4753" s="292" t="s">
        <v>213</v>
      </c>
      <c r="E4753" s="292" t="s">
        <v>214</v>
      </c>
      <c r="F4753" s="405">
        <v>48451</v>
      </c>
      <c r="G4753" s="292" t="s">
        <v>213</v>
      </c>
    </row>
    <row r="4754" spans="1:7">
      <c r="A4754" s="292" t="s">
        <v>49</v>
      </c>
      <c r="B4754" s="405">
        <v>49032</v>
      </c>
      <c r="C4754" s="292" t="s">
        <v>213</v>
      </c>
      <c r="E4754" s="292" t="s">
        <v>214</v>
      </c>
      <c r="F4754" s="405">
        <v>48457</v>
      </c>
      <c r="G4754" s="292" t="s">
        <v>213</v>
      </c>
    </row>
    <row r="4755" spans="1:7">
      <c r="A4755" s="292" t="s">
        <v>49</v>
      </c>
      <c r="B4755" s="405">
        <v>49128</v>
      </c>
      <c r="C4755" s="292" t="s">
        <v>213</v>
      </c>
      <c r="E4755" s="292" t="s">
        <v>214</v>
      </c>
      <c r="F4755" s="405">
        <v>48458</v>
      </c>
      <c r="G4755" s="292" t="s">
        <v>213</v>
      </c>
    </row>
    <row r="4756" spans="1:7">
      <c r="A4756" s="292" t="s">
        <v>49</v>
      </c>
      <c r="B4756" s="405">
        <v>49333</v>
      </c>
      <c r="C4756" s="292" t="s">
        <v>213</v>
      </c>
      <c r="E4756" s="292" t="s">
        <v>214</v>
      </c>
      <c r="F4756" s="405">
        <v>48460</v>
      </c>
      <c r="G4756" s="292" t="s">
        <v>213</v>
      </c>
    </row>
    <row r="4757" spans="1:7">
      <c r="A4757" s="292" t="s">
        <v>49</v>
      </c>
      <c r="B4757" s="405">
        <v>45152</v>
      </c>
      <c r="C4757" s="292" t="s">
        <v>213</v>
      </c>
      <c r="E4757" s="292" t="s">
        <v>214</v>
      </c>
      <c r="F4757" s="405">
        <v>48461</v>
      </c>
      <c r="G4757" s="292" t="s">
        <v>213</v>
      </c>
    </row>
    <row r="4758" spans="1:7">
      <c r="A4758" s="292" t="s">
        <v>49</v>
      </c>
      <c r="B4758" s="405">
        <v>45378</v>
      </c>
      <c r="C4758" s="292" t="s">
        <v>213</v>
      </c>
      <c r="E4758" s="292" t="s">
        <v>214</v>
      </c>
      <c r="F4758" s="405">
        <v>48462</v>
      </c>
      <c r="G4758" s="292" t="s">
        <v>213</v>
      </c>
    </row>
    <row r="4759" spans="1:7">
      <c r="A4759" s="292" t="s">
        <v>49</v>
      </c>
      <c r="B4759" s="405">
        <v>45817</v>
      </c>
      <c r="C4759" s="292" t="s">
        <v>213</v>
      </c>
      <c r="E4759" s="292" t="s">
        <v>214</v>
      </c>
      <c r="F4759" s="405">
        <v>48463</v>
      </c>
      <c r="G4759" s="292" t="s">
        <v>213</v>
      </c>
    </row>
    <row r="4760" spans="1:7">
      <c r="A4760" s="292" t="s">
        <v>49</v>
      </c>
      <c r="B4760" s="405">
        <v>46063</v>
      </c>
      <c r="C4760" s="292" t="s">
        <v>213</v>
      </c>
      <c r="E4760" s="292" t="s">
        <v>214</v>
      </c>
      <c r="F4760" s="405">
        <v>48464</v>
      </c>
      <c r="G4760" s="292" t="s">
        <v>213</v>
      </c>
    </row>
    <row r="4761" spans="1:7">
      <c r="A4761" s="292" t="s">
        <v>49</v>
      </c>
      <c r="B4761" s="405">
        <v>46506</v>
      </c>
      <c r="C4761" s="292" t="s">
        <v>213</v>
      </c>
      <c r="E4761" s="292" t="s">
        <v>214</v>
      </c>
      <c r="F4761" s="405">
        <v>48471</v>
      </c>
      <c r="G4761" s="292" t="s">
        <v>213</v>
      </c>
    </row>
    <row r="4762" spans="1:7">
      <c r="A4762" s="292" t="s">
        <v>49</v>
      </c>
      <c r="B4762" s="405">
        <v>46769</v>
      </c>
      <c r="C4762" s="292" t="s">
        <v>213</v>
      </c>
      <c r="E4762" s="292" t="s">
        <v>214</v>
      </c>
      <c r="F4762" s="405">
        <v>48473</v>
      </c>
      <c r="G4762" s="292" t="s">
        <v>213</v>
      </c>
    </row>
    <row r="4763" spans="1:7">
      <c r="A4763" s="292" t="s">
        <v>49</v>
      </c>
      <c r="B4763" s="405">
        <v>46994</v>
      </c>
      <c r="C4763" s="292" t="s">
        <v>213</v>
      </c>
      <c r="E4763" s="292" t="s">
        <v>214</v>
      </c>
      <c r="F4763" s="405">
        <v>48476</v>
      </c>
      <c r="G4763" s="292" t="s">
        <v>213</v>
      </c>
    </row>
    <row r="4764" spans="1:7">
      <c r="A4764" s="292" t="s">
        <v>49</v>
      </c>
      <c r="B4764" s="405">
        <v>47302</v>
      </c>
      <c r="C4764" s="292" t="s">
        <v>213</v>
      </c>
      <c r="E4764" s="292" t="s">
        <v>214</v>
      </c>
      <c r="F4764" s="405">
        <v>48607</v>
      </c>
      <c r="G4764" s="292" t="s">
        <v>213</v>
      </c>
    </row>
    <row r="4765" spans="1:7">
      <c r="A4765" s="292" t="s">
        <v>49</v>
      </c>
      <c r="B4765" s="405">
        <v>47586</v>
      </c>
      <c r="C4765" s="292" t="s">
        <v>213</v>
      </c>
      <c r="E4765" s="292" t="s">
        <v>214</v>
      </c>
      <c r="F4765" s="405">
        <v>48611</v>
      </c>
      <c r="G4765" s="292" t="s">
        <v>213</v>
      </c>
    </row>
    <row r="4766" spans="1:7">
      <c r="A4766" s="292" t="s">
        <v>49</v>
      </c>
      <c r="B4766" s="405">
        <v>48039</v>
      </c>
      <c r="C4766" s="292" t="s">
        <v>213</v>
      </c>
      <c r="E4766" s="292" t="s">
        <v>214</v>
      </c>
      <c r="F4766" s="405">
        <v>48612</v>
      </c>
      <c r="G4766" s="292" t="s">
        <v>213</v>
      </c>
    </row>
    <row r="4767" spans="1:7">
      <c r="A4767" s="292" t="s">
        <v>49</v>
      </c>
      <c r="B4767" s="405">
        <v>48438</v>
      </c>
      <c r="C4767" s="292" t="s">
        <v>213</v>
      </c>
      <c r="E4767" s="292" t="s">
        <v>214</v>
      </c>
      <c r="F4767" s="405">
        <v>48616</v>
      </c>
      <c r="G4767" s="292" t="s">
        <v>213</v>
      </c>
    </row>
    <row r="4768" spans="1:7">
      <c r="A4768" s="292" t="s">
        <v>49</v>
      </c>
      <c r="B4768" s="405">
        <v>48746</v>
      </c>
      <c r="C4768" s="292" t="s">
        <v>213</v>
      </c>
      <c r="E4768" s="292" t="s">
        <v>214</v>
      </c>
      <c r="F4768" s="405">
        <v>48617</v>
      </c>
      <c r="G4768" s="292" t="s">
        <v>213</v>
      </c>
    </row>
    <row r="4769" spans="1:7">
      <c r="A4769" s="292" t="s">
        <v>49</v>
      </c>
      <c r="B4769" s="405">
        <v>49034</v>
      </c>
      <c r="C4769" s="292" t="s">
        <v>213</v>
      </c>
      <c r="E4769" s="292" t="s">
        <v>214</v>
      </c>
      <c r="F4769" s="405">
        <v>48622</v>
      </c>
      <c r="G4769" s="292" t="s">
        <v>213</v>
      </c>
    </row>
    <row r="4770" spans="1:7">
      <c r="A4770" s="292" t="s">
        <v>49</v>
      </c>
      <c r="B4770" s="405">
        <v>49129</v>
      </c>
      <c r="C4770" s="292" t="s">
        <v>213</v>
      </c>
      <c r="E4770" s="292" t="s">
        <v>214</v>
      </c>
      <c r="F4770" s="405">
        <v>48623</v>
      </c>
      <c r="G4770" s="292" t="s">
        <v>213</v>
      </c>
    </row>
    <row r="4771" spans="1:7">
      <c r="A4771" s="292" t="s">
        <v>49</v>
      </c>
      <c r="B4771" s="405">
        <v>49337</v>
      </c>
      <c r="C4771" s="292" t="s">
        <v>213</v>
      </c>
      <c r="E4771" s="292" t="s">
        <v>214</v>
      </c>
      <c r="F4771" s="405">
        <v>48626</v>
      </c>
      <c r="G4771" s="292" t="s">
        <v>213</v>
      </c>
    </row>
    <row r="4772" spans="1:7">
      <c r="A4772" s="292" t="s">
        <v>49</v>
      </c>
      <c r="B4772" s="405">
        <v>45154</v>
      </c>
      <c r="C4772" s="292" t="s">
        <v>213</v>
      </c>
      <c r="E4772" s="292" t="s">
        <v>214</v>
      </c>
      <c r="F4772" s="405">
        <v>48629</v>
      </c>
      <c r="G4772" s="292" t="s">
        <v>213</v>
      </c>
    </row>
    <row r="4773" spans="1:7">
      <c r="A4773" s="292" t="s">
        <v>49</v>
      </c>
      <c r="B4773" s="405">
        <v>45380</v>
      </c>
      <c r="C4773" s="292" t="s">
        <v>213</v>
      </c>
      <c r="E4773" s="292" t="s">
        <v>214</v>
      </c>
      <c r="F4773" s="405">
        <v>48630</v>
      </c>
      <c r="G4773" s="292" t="s">
        <v>213</v>
      </c>
    </row>
    <row r="4774" spans="1:7">
      <c r="A4774" s="292" t="s">
        <v>49</v>
      </c>
      <c r="B4774" s="405">
        <v>45819</v>
      </c>
      <c r="C4774" s="292" t="s">
        <v>213</v>
      </c>
      <c r="E4774" s="292" t="s">
        <v>214</v>
      </c>
      <c r="F4774" s="405">
        <v>48631</v>
      </c>
      <c r="G4774" s="292" t="s">
        <v>213</v>
      </c>
    </row>
    <row r="4775" spans="1:7">
      <c r="A4775" s="292" t="s">
        <v>49</v>
      </c>
      <c r="B4775" s="405">
        <v>46064</v>
      </c>
      <c r="C4775" s="292" t="s">
        <v>213</v>
      </c>
      <c r="E4775" s="292" t="s">
        <v>214</v>
      </c>
      <c r="F4775" s="405">
        <v>48633</v>
      </c>
      <c r="G4775" s="292" t="s">
        <v>213</v>
      </c>
    </row>
    <row r="4776" spans="1:7">
      <c r="A4776" s="292" t="s">
        <v>49</v>
      </c>
      <c r="B4776" s="405">
        <v>46511</v>
      </c>
      <c r="C4776" s="292" t="s">
        <v>213</v>
      </c>
      <c r="E4776" s="292" t="s">
        <v>214</v>
      </c>
      <c r="F4776" s="405">
        <v>48634</v>
      </c>
      <c r="G4776" s="292" t="s">
        <v>213</v>
      </c>
    </row>
    <row r="4777" spans="1:7">
      <c r="A4777" s="292" t="s">
        <v>49</v>
      </c>
      <c r="B4777" s="405">
        <v>46770</v>
      </c>
      <c r="C4777" s="292" t="s">
        <v>213</v>
      </c>
      <c r="E4777" s="292" t="s">
        <v>214</v>
      </c>
      <c r="F4777" s="405">
        <v>48650</v>
      </c>
      <c r="G4777" s="292" t="s">
        <v>213</v>
      </c>
    </row>
    <row r="4778" spans="1:7">
      <c r="A4778" s="292" t="s">
        <v>49</v>
      </c>
      <c r="B4778" s="405">
        <v>46995</v>
      </c>
      <c r="C4778" s="292" t="s">
        <v>213</v>
      </c>
      <c r="E4778" s="292" t="s">
        <v>214</v>
      </c>
      <c r="F4778" s="405">
        <v>48655</v>
      </c>
      <c r="G4778" s="292" t="s">
        <v>213</v>
      </c>
    </row>
    <row r="4779" spans="1:7">
      <c r="A4779" s="292" t="s">
        <v>49</v>
      </c>
      <c r="B4779" s="405">
        <v>47305</v>
      </c>
      <c r="C4779" s="292" t="s">
        <v>213</v>
      </c>
      <c r="E4779" s="292" t="s">
        <v>214</v>
      </c>
      <c r="F4779" s="405">
        <v>48657</v>
      </c>
      <c r="G4779" s="292" t="s">
        <v>213</v>
      </c>
    </row>
    <row r="4780" spans="1:7">
      <c r="A4780" s="292" t="s">
        <v>49</v>
      </c>
      <c r="B4780" s="405">
        <v>47588</v>
      </c>
      <c r="C4780" s="292" t="s">
        <v>213</v>
      </c>
      <c r="E4780" s="292" t="s">
        <v>214</v>
      </c>
      <c r="F4780" s="405">
        <v>48658</v>
      </c>
      <c r="G4780" s="292" t="s">
        <v>213</v>
      </c>
    </row>
    <row r="4781" spans="1:7">
      <c r="A4781" s="292" t="s">
        <v>49</v>
      </c>
      <c r="B4781" s="405">
        <v>48041</v>
      </c>
      <c r="C4781" s="292" t="s">
        <v>213</v>
      </c>
      <c r="E4781" s="292" t="s">
        <v>214</v>
      </c>
      <c r="F4781" s="405">
        <v>48661</v>
      </c>
      <c r="G4781" s="292" t="s">
        <v>213</v>
      </c>
    </row>
    <row r="4782" spans="1:7">
      <c r="A4782" s="292" t="s">
        <v>49</v>
      </c>
      <c r="B4782" s="405">
        <v>48440</v>
      </c>
      <c r="C4782" s="292" t="s">
        <v>213</v>
      </c>
      <c r="E4782" s="292" t="s">
        <v>214</v>
      </c>
      <c r="F4782" s="405">
        <v>48722</v>
      </c>
      <c r="G4782" s="292" t="s">
        <v>213</v>
      </c>
    </row>
    <row r="4783" spans="1:7">
      <c r="A4783" s="292" t="s">
        <v>49</v>
      </c>
      <c r="B4783" s="405">
        <v>48755</v>
      </c>
      <c r="C4783" s="292" t="s">
        <v>213</v>
      </c>
      <c r="E4783" s="292" t="s">
        <v>214</v>
      </c>
      <c r="F4783" s="405">
        <v>48723</v>
      </c>
      <c r="G4783" s="292" t="s">
        <v>213</v>
      </c>
    </row>
    <row r="4784" spans="1:7">
      <c r="A4784" s="292" t="s">
        <v>49</v>
      </c>
      <c r="B4784" s="405">
        <v>49035</v>
      </c>
      <c r="C4784" s="292" t="s">
        <v>213</v>
      </c>
      <c r="E4784" s="292" t="s">
        <v>214</v>
      </c>
      <c r="F4784" s="405">
        <v>48724</v>
      </c>
      <c r="G4784" s="292" t="s">
        <v>213</v>
      </c>
    </row>
    <row r="4785" spans="1:7">
      <c r="A4785" s="292" t="s">
        <v>49</v>
      </c>
      <c r="B4785" s="405">
        <v>49130</v>
      </c>
      <c r="C4785" s="292" t="s">
        <v>213</v>
      </c>
      <c r="E4785" s="292" t="s">
        <v>214</v>
      </c>
      <c r="F4785" s="405">
        <v>48734</v>
      </c>
      <c r="G4785" s="292" t="s">
        <v>213</v>
      </c>
    </row>
    <row r="4786" spans="1:7">
      <c r="A4786" s="292" t="s">
        <v>49</v>
      </c>
      <c r="B4786" s="405">
        <v>49339</v>
      </c>
      <c r="C4786" s="292" t="s">
        <v>213</v>
      </c>
      <c r="E4786" s="292" t="s">
        <v>214</v>
      </c>
      <c r="F4786" s="405">
        <v>48738</v>
      </c>
      <c r="G4786" s="292" t="s">
        <v>213</v>
      </c>
    </row>
    <row r="4787" spans="1:7">
      <c r="A4787" s="292" t="s">
        <v>49</v>
      </c>
      <c r="B4787" s="405">
        <v>45155</v>
      </c>
      <c r="C4787" s="292" t="s">
        <v>213</v>
      </c>
      <c r="E4787" s="292" t="s">
        <v>214</v>
      </c>
      <c r="F4787" s="405">
        <v>48743</v>
      </c>
      <c r="G4787" s="292" t="s">
        <v>213</v>
      </c>
    </row>
    <row r="4788" spans="1:7">
      <c r="A4788" s="292" t="s">
        <v>49</v>
      </c>
      <c r="B4788" s="405">
        <v>45381</v>
      </c>
      <c r="C4788" s="292" t="s">
        <v>213</v>
      </c>
      <c r="E4788" s="292" t="s">
        <v>214</v>
      </c>
      <c r="F4788" s="405">
        <v>48746</v>
      </c>
      <c r="G4788" s="292" t="s">
        <v>213</v>
      </c>
    </row>
    <row r="4789" spans="1:7">
      <c r="A4789" s="292" t="s">
        <v>49</v>
      </c>
      <c r="B4789" s="405">
        <v>45822</v>
      </c>
      <c r="C4789" s="292" t="s">
        <v>213</v>
      </c>
      <c r="E4789" s="292" t="s">
        <v>214</v>
      </c>
      <c r="F4789" s="405">
        <v>48755</v>
      </c>
      <c r="G4789" s="292" t="s">
        <v>213</v>
      </c>
    </row>
    <row r="4790" spans="1:7">
      <c r="A4790" s="292" t="s">
        <v>49</v>
      </c>
      <c r="B4790" s="405">
        <v>46065</v>
      </c>
      <c r="C4790" s="292" t="s">
        <v>213</v>
      </c>
      <c r="E4790" s="292" t="s">
        <v>214</v>
      </c>
      <c r="F4790" s="405">
        <v>48757</v>
      </c>
      <c r="G4790" s="292" t="s">
        <v>213</v>
      </c>
    </row>
    <row r="4791" spans="1:7">
      <c r="A4791" s="292" t="s">
        <v>49</v>
      </c>
      <c r="B4791" s="405">
        <v>46524</v>
      </c>
      <c r="C4791" s="292" t="s">
        <v>213</v>
      </c>
      <c r="E4791" s="292" t="s">
        <v>214</v>
      </c>
      <c r="F4791" s="405">
        <v>48758</v>
      </c>
      <c r="G4791" s="292" t="s">
        <v>213</v>
      </c>
    </row>
    <row r="4792" spans="1:7">
      <c r="A4792" s="292" t="s">
        <v>49</v>
      </c>
      <c r="B4792" s="405">
        <v>46771</v>
      </c>
      <c r="C4792" s="292" t="s">
        <v>213</v>
      </c>
      <c r="E4792" s="292" t="s">
        <v>214</v>
      </c>
      <c r="F4792" s="405">
        <v>48763</v>
      </c>
      <c r="G4792" s="292" t="s">
        <v>213</v>
      </c>
    </row>
    <row r="4793" spans="1:7">
      <c r="A4793" s="292" t="s">
        <v>49</v>
      </c>
      <c r="B4793" s="405">
        <v>46998</v>
      </c>
      <c r="C4793" s="292" t="s">
        <v>213</v>
      </c>
      <c r="E4793" s="292" t="s">
        <v>214</v>
      </c>
      <c r="F4793" s="405">
        <v>48768</v>
      </c>
      <c r="G4793" s="292" t="s">
        <v>213</v>
      </c>
    </row>
    <row r="4794" spans="1:7">
      <c r="A4794" s="292" t="s">
        <v>49</v>
      </c>
      <c r="B4794" s="405">
        <v>47306</v>
      </c>
      <c r="C4794" s="292" t="s">
        <v>213</v>
      </c>
      <c r="E4794" s="292" t="s">
        <v>214</v>
      </c>
      <c r="F4794" s="405">
        <v>48769</v>
      </c>
      <c r="G4794" s="292" t="s">
        <v>213</v>
      </c>
    </row>
    <row r="4795" spans="1:7">
      <c r="A4795" s="292" t="s">
        <v>49</v>
      </c>
      <c r="B4795" s="405">
        <v>47591</v>
      </c>
      <c r="C4795" s="292" t="s">
        <v>213</v>
      </c>
      <c r="E4795" s="292" t="s">
        <v>214</v>
      </c>
      <c r="F4795" s="405">
        <v>48801</v>
      </c>
      <c r="G4795" s="292" t="s">
        <v>213</v>
      </c>
    </row>
    <row r="4796" spans="1:7">
      <c r="A4796" s="292" t="s">
        <v>49</v>
      </c>
      <c r="B4796" s="405">
        <v>48048</v>
      </c>
      <c r="C4796" s="292" t="s">
        <v>213</v>
      </c>
      <c r="E4796" s="292" t="s">
        <v>214</v>
      </c>
      <c r="F4796" s="405">
        <v>48804</v>
      </c>
      <c r="G4796" s="292" t="s">
        <v>213</v>
      </c>
    </row>
    <row r="4797" spans="1:7">
      <c r="A4797" s="292" t="s">
        <v>49</v>
      </c>
      <c r="B4797" s="405">
        <v>48442</v>
      </c>
      <c r="C4797" s="292" t="s">
        <v>213</v>
      </c>
      <c r="E4797" s="292" t="s">
        <v>214</v>
      </c>
      <c r="F4797" s="405">
        <v>48808</v>
      </c>
      <c r="G4797" s="292" t="s">
        <v>213</v>
      </c>
    </row>
    <row r="4798" spans="1:7">
      <c r="A4798" s="292" t="s">
        <v>49</v>
      </c>
      <c r="B4798" s="405">
        <v>48757</v>
      </c>
      <c r="C4798" s="292" t="s">
        <v>213</v>
      </c>
      <c r="E4798" s="292" t="s">
        <v>214</v>
      </c>
      <c r="F4798" s="405">
        <v>48812</v>
      </c>
      <c r="G4798" s="292" t="s">
        <v>213</v>
      </c>
    </row>
    <row r="4799" spans="1:7">
      <c r="A4799" s="292" t="s">
        <v>49</v>
      </c>
      <c r="B4799" s="405">
        <v>49036</v>
      </c>
      <c r="C4799" s="292" t="s">
        <v>213</v>
      </c>
      <c r="E4799" s="292" t="s">
        <v>214</v>
      </c>
      <c r="F4799" s="405">
        <v>48813</v>
      </c>
      <c r="G4799" s="292" t="s">
        <v>213</v>
      </c>
    </row>
    <row r="4800" spans="1:7">
      <c r="A4800" s="292" t="s">
        <v>49</v>
      </c>
      <c r="B4800" s="405">
        <v>49221</v>
      </c>
      <c r="C4800" s="292" t="s">
        <v>213</v>
      </c>
      <c r="E4800" s="292" t="s">
        <v>214</v>
      </c>
      <c r="F4800" s="405">
        <v>48816</v>
      </c>
      <c r="G4800" s="292" t="s">
        <v>213</v>
      </c>
    </row>
    <row r="4801" spans="1:7">
      <c r="A4801" s="292" t="s">
        <v>49</v>
      </c>
      <c r="B4801" s="405">
        <v>49344</v>
      </c>
      <c r="C4801" s="292" t="s">
        <v>213</v>
      </c>
      <c r="E4801" s="292" t="s">
        <v>214</v>
      </c>
      <c r="F4801" s="405">
        <v>48817</v>
      </c>
      <c r="G4801" s="292" t="s">
        <v>213</v>
      </c>
    </row>
    <row r="4802" spans="1:7">
      <c r="A4802" s="292" t="s">
        <v>49</v>
      </c>
      <c r="B4802" s="405">
        <v>45156</v>
      </c>
      <c r="C4802" s="292" t="s">
        <v>213</v>
      </c>
      <c r="E4802" s="292" t="s">
        <v>214</v>
      </c>
      <c r="F4802" s="405">
        <v>48820</v>
      </c>
      <c r="G4802" s="292" t="s">
        <v>213</v>
      </c>
    </row>
    <row r="4803" spans="1:7">
      <c r="A4803" s="292" t="s">
        <v>49</v>
      </c>
      <c r="B4803" s="405">
        <v>45383</v>
      </c>
      <c r="C4803" s="292" t="s">
        <v>213</v>
      </c>
      <c r="E4803" s="292" t="s">
        <v>214</v>
      </c>
      <c r="F4803" s="405">
        <v>48827</v>
      </c>
      <c r="G4803" s="292" t="s">
        <v>213</v>
      </c>
    </row>
    <row r="4804" spans="1:7">
      <c r="A4804" s="292" t="s">
        <v>49</v>
      </c>
      <c r="B4804" s="405">
        <v>45826</v>
      </c>
      <c r="C4804" s="292" t="s">
        <v>213</v>
      </c>
      <c r="E4804" s="292" t="s">
        <v>214</v>
      </c>
      <c r="F4804" s="405">
        <v>48830</v>
      </c>
      <c r="G4804" s="292" t="s">
        <v>213</v>
      </c>
    </row>
    <row r="4805" spans="1:7">
      <c r="A4805" s="292" t="s">
        <v>49</v>
      </c>
      <c r="B4805" s="405">
        <v>46067</v>
      </c>
      <c r="C4805" s="292" t="s">
        <v>213</v>
      </c>
      <c r="E4805" s="292" t="s">
        <v>214</v>
      </c>
      <c r="F4805" s="405">
        <v>48836</v>
      </c>
      <c r="G4805" s="292" t="s">
        <v>213</v>
      </c>
    </row>
    <row r="4806" spans="1:7">
      <c r="A4806" s="292" t="s">
        <v>49</v>
      </c>
      <c r="B4806" s="405">
        <v>46528</v>
      </c>
      <c r="C4806" s="292" t="s">
        <v>213</v>
      </c>
      <c r="E4806" s="292" t="s">
        <v>214</v>
      </c>
      <c r="F4806" s="405">
        <v>48837</v>
      </c>
      <c r="G4806" s="292" t="s">
        <v>213</v>
      </c>
    </row>
    <row r="4807" spans="1:7">
      <c r="A4807" s="292" t="s">
        <v>49</v>
      </c>
      <c r="B4807" s="405">
        <v>46777</v>
      </c>
      <c r="C4807" s="292" t="s">
        <v>213</v>
      </c>
      <c r="E4807" s="292" t="s">
        <v>214</v>
      </c>
      <c r="F4807" s="405">
        <v>48838</v>
      </c>
      <c r="G4807" s="292" t="s">
        <v>213</v>
      </c>
    </row>
    <row r="4808" spans="1:7">
      <c r="A4808" s="292" t="s">
        <v>49</v>
      </c>
      <c r="B4808" s="405">
        <v>47001</v>
      </c>
      <c r="C4808" s="292" t="s">
        <v>213</v>
      </c>
      <c r="E4808" s="292" t="s">
        <v>214</v>
      </c>
      <c r="F4808" s="405">
        <v>48846</v>
      </c>
      <c r="G4808" s="292" t="s">
        <v>213</v>
      </c>
    </row>
    <row r="4809" spans="1:7">
      <c r="A4809" s="292" t="s">
        <v>49</v>
      </c>
      <c r="B4809" s="405">
        <v>47308</v>
      </c>
      <c r="C4809" s="292" t="s">
        <v>213</v>
      </c>
      <c r="E4809" s="292" t="s">
        <v>214</v>
      </c>
      <c r="F4809" s="405">
        <v>48848</v>
      </c>
      <c r="G4809" s="292" t="s">
        <v>213</v>
      </c>
    </row>
    <row r="4810" spans="1:7">
      <c r="A4810" s="292" t="s">
        <v>49</v>
      </c>
      <c r="B4810" s="405">
        <v>47596</v>
      </c>
      <c r="C4810" s="292" t="s">
        <v>213</v>
      </c>
      <c r="E4810" s="292" t="s">
        <v>214</v>
      </c>
      <c r="F4810" s="405">
        <v>48852</v>
      </c>
      <c r="G4810" s="292" t="s">
        <v>213</v>
      </c>
    </row>
    <row r="4811" spans="1:7">
      <c r="A4811" s="292" t="s">
        <v>49</v>
      </c>
      <c r="B4811" s="405">
        <v>48049</v>
      </c>
      <c r="C4811" s="292" t="s">
        <v>213</v>
      </c>
      <c r="E4811" s="292" t="s">
        <v>214</v>
      </c>
      <c r="F4811" s="405">
        <v>48853</v>
      </c>
      <c r="G4811" s="292" t="s">
        <v>213</v>
      </c>
    </row>
    <row r="4812" spans="1:7">
      <c r="A4812" s="292" t="s">
        <v>49</v>
      </c>
      <c r="B4812" s="405">
        <v>48444</v>
      </c>
      <c r="C4812" s="292" t="s">
        <v>213</v>
      </c>
      <c r="E4812" s="292" t="s">
        <v>214</v>
      </c>
      <c r="F4812" s="405">
        <v>48857</v>
      </c>
      <c r="G4812" s="292" t="s">
        <v>213</v>
      </c>
    </row>
    <row r="4813" spans="1:7">
      <c r="A4813" s="292" t="s">
        <v>49</v>
      </c>
      <c r="B4813" s="405">
        <v>48758</v>
      </c>
      <c r="C4813" s="292" t="s">
        <v>213</v>
      </c>
      <c r="E4813" s="292" t="s">
        <v>214</v>
      </c>
      <c r="F4813" s="405">
        <v>48858</v>
      </c>
      <c r="G4813" s="292" t="s">
        <v>213</v>
      </c>
    </row>
    <row r="4814" spans="1:7">
      <c r="A4814" s="292" t="s">
        <v>49</v>
      </c>
      <c r="B4814" s="405">
        <v>49038</v>
      </c>
      <c r="C4814" s="292" t="s">
        <v>213</v>
      </c>
      <c r="E4814" s="292" t="s">
        <v>214</v>
      </c>
      <c r="F4814" s="405">
        <v>48859</v>
      </c>
      <c r="G4814" s="292" t="s">
        <v>213</v>
      </c>
    </row>
    <row r="4815" spans="1:7">
      <c r="A4815" s="292" t="s">
        <v>49</v>
      </c>
      <c r="B4815" s="405">
        <v>49224</v>
      </c>
      <c r="C4815" s="292" t="s">
        <v>213</v>
      </c>
      <c r="E4815" s="292" t="s">
        <v>214</v>
      </c>
      <c r="F4815" s="405">
        <v>48862</v>
      </c>
      <c r="G4815" s="292" t="s">
        <v>213</v>
      </c>
    </row>
    <row r="4816" spans="1:7">
      <c r="A4816" s="292" t="s">
        <v>49</v>
      </c>
      <c r="B4816" s="405">
        <v>49345</v>
      </c>
      <c r="C4816" s="292" t="s">
        <v>213</v>
      </c>
      <c r="E4816" s="292" t="s">
        <v>214</v>
      </c>
      <c r="F4816" s="405">
        <v>48872</v>
      </c>
      <c r="G4816" s="292" t="s">
        <v>213</v>
      </c>
    </row>
    <row r="4817" spans="1:7">
      <c r="A4817" s="292" t="s">
        <v>49</v>
      </c>
      <c r="B4817" s="405">
        <v>45162</v>
      </c>
      <c r="C4817" s="292" t="s">
        <v>213</v>
      </c>
      <c r="E4817" s="292" t="s">
        <v>214</v>
      </c>
      <c r="F4817" s="405">
        <v>48874</v>
      </c>
      <c r="G4817" s="292" t="s">
        <v>213</v>
      </c>
    </row>
    <row r="4818" spans="1:7">
      <c r="A4818" s="292" t="s">
        <v>49</v>
      </c>
      <c r="B4818" s="405">
        <v>45389</v>
      </c>
      <c r="C4818" s="292" t="s">
        <v>213</v>
      </c>
      <c r="E4818" s="292" t="s">
        <v>214</v>
      </c>
      <c r="F4818" s="405">
        <v>48875</v>
      </c>
      <c r="G4818" s="292" t="s">
        <v>213</v>
      </c>
    </row>
    <row r="4819" spans="1:7">
      <c r="A4819" s="292" t="s">
        <v>49</v>
      </c>
      <c r="B4819" s="405">
        <v>45828</v>
      </c>
      <c r="C4819" s="292" t="s">
        <v>213</v>
      </c>
      <c r="E4819" s="292" t="s">
        <v>214</v>
      </c>
      <c r="F4819" s="405">
        <v>48876</v>
      </c>
      <c r="G4819" s="292" t="s">
        <v>213</v>
      </c>
    </row>
    <row r="4820" spans="1:7">
      <c r="A4820" s="292" t="s">
        <v>49</v>
      </c>
      <c r="B4820" s="405">
        <v>46068</v>
      </c>
      <c r="C4820" s="292" t="s">
        <v>213</v>
      </c>
      <c r="E4820" s="292" t="s">
        <v>214</v>
      </c>
      <c r="F4820" s="405">
        <v>48879</v>
      </c>
      <c r="G4820" s="292" t="s">
        <v>213</v>
      </c>
    </row>
    <row r="4821" spans="1:7">
      <c r="A4821" s="292" t="s">
        <v>49</v>
      </c>
      <c r="B4821" s="405">
        <v>46536</v>
      </c>
      <c r="C4821" s="292" t="s">
        <v>213</v>
      </c>
      <c r="E4821" s="292" t="s">
        <v>214</v>
      </c>
      <c r="F4821" s="405">
        <v>48881</v>
      </c>
      <c r="G4821" s="292" t="s">
        <v>213</v>
      </c>
    </row>
    <row r="4822" spans="1:7">
      <c r="A4822" s="292" t="s">
        <v>49</v>
      </c>
      <c r="B4822" s="405">
        <v>46781</v>
      </c>
      <c r="C4822" s="292" t="s">
        <v>213</v>
      </c>
      <c r="E4822" s="292" t="s">
        <v>214</v>
      </c>
      <c r="F4822" s="405">
        <v>48882</v>
      </c>
      <c r="G4822" s="292" t="s">
        <v>213</v>
      </c>
    </row>
    <row r="4823" spans="1:7">
      <c r="A4823" s="292" t="s">
        <v>49</v>
      </c>
      <c r="B4823" s="405">
        <v>47003</v>
      </c>
      <c r="C4823" s="292" t="s">
        <v>213</v>
      </c>
      <c r="E4823" s="292" t="s">
        <v>214</v>
      </c>
      <c r="F4823" s="405">
        <v>49010</v>
      </c>
      <c r="G4823" s="292" t="s">
        <v>213</v>
      </c>
    </row>
    <row r="4824" spans="1:7">
      <c r="A4824" s="292" t="s">
        <v>49</v>
      </c>
      <c r="B4824" s="405">
        <v>47322</v>
      </c>
      <c r="C4824" s="292" t="s">
        <v>213</v>
      </c>
      <c r="E4824" s="292" t="s">
        <v>214</v>
      </c>
      <c r="F4824" s="405">
        <v>49012</v>
      </c>
      <c r="G4824" s="292" t="s">
        <v>213</v>
      </c>
    </row>
    <row r="4825" spans="1:7">
      <c r="A4825" s="292" t="s">
        <v>49</v>
      </c>
      <c r="B4825" s="405">
        <v>47601</v>
      </c>
      <c r="C4825" s="292" t="s">
        <v>213</v>
      </c>
      <c r="E4825" s="292" t="s">
        <v>214</v>
      </c>
      <c r="F4825" s="405">
        <v>49017</v>
      </c>
      <c r="G4825" s="292" t="s">
        <v>213</v>
      </c>
    </row>
    <row r="4826" spans="1:7">
      <c r="A4826" s="292" t="s">
        <v>49</v>
      </c>
      <c r="B4826" s="405">
        <v>48050</v>
      </c>
      <c r="C4826" s="292" t="s">
        <v>213</v>
      </c>
      <c r="E4826" s="292" t="s">
        <v>214</v>
      </c>
      <c r="F4826" s="405">
        <v>49027</v>
      </c>
      <c r="G4826" s="292" t="s">
        <v>213</v>
      </c>
    </row>
    <row r="4827" spans="1:7">
      <c r="A4827" s="292" t="s">
        <v>49</v>
      </c>
      <c r="B4827" s="405">
        <v>48446</v>
      </c>
      <c r="C4827" s="292" t="s">
        <v>213</v>
      </c>
      <c r="E4827" s="292" t="s">
        <v>214</v>
      </c>
      <c r="F4827" s="405">
        <v>49031</v>
      </c>
      <c r="G4827" s="292" t="s">
        <v>213</v>
      </c>
    </row>
    <row r="4828" spans="1:7">
      <c r="A4828" s="292" t="s">
        <v>49</v>
      </c>
      <c r="B4828" s="405">
        <v>48763</v>
      </c>
      <c r="C4828" s="292" t="s">
        <v>213</v>
      </c>
      <c r="E4828" s="292" t="s">
        <v>214</v>
      </c>
      <c r="F4828" s="405">
        <v>49032</v>
      </c>
      <c r="G4828" s="292" t="s">
        <v>213</v>
      </c>
    </row>
    <row r="4829" spans="1:7">
      <c r="A4829" s="292" t="s">
        <v>49</v>
      </c>
      <c r="B4829" s="405">
        <v>49042</v>
      </c>
      <c r="C4829" s="292" t="s">
        <v>213</v>
      </c>
      <c r="E4829" s="292" t="s">
        <v>214</v>
      </c>
      <c r="F4829" s="405">
        <v>49034</v>
      </c>
      <c r="G4829" s="292" t="s">
        <v>213</v>
      </c>
    </row>
    <row r="4830" spans="1:7">
      <c r="A4830" s="292" t="s">
        <v>49</v>
      </c>
      <c r="B4830" s="405">
        <v>49228</v>
      </c>
      <c r="C4830" s="292" t="s">
        <v>213</v>
      </c>
      <c r="E4830" s="292" t="s">
        <v>214</v>
      </c>
      <c r="F4830" s="405">
        <v>49035</v>
      </c>
      <c r="G4830" s="292" t="s">
        <v>213</v>
      </c>
    </row>
    <row r="4831" spans="1:7">
      <c r="A4831" s="292" t="s">
        <v>49</v>
      </c>
      <c r="B4831" s="405">
        <v>49348</v>
      </c>
      <c r="C4831" s="292" t="s">
        <v>213</v>
      </c>
      <c r="E4831" s="292" t="s">
        <v>214</v>
      </c>
      <c r="F4831" s="405">
        <v>49036</v>
      </c>
      <c r="G4831" s="292" t="s">
        <v>213</v>
      </c>
    </row>
    <row r="4832" spans="1:7">
      <c r="A4832" s="292" t="s">
        <v>49</v>
      </c>
      <c r="B4832" s="405">
        <v>45164</v>
      </c>
      <c r="C4832" s="292" t="s">
        <v>213</v>
      </c>
      <c r="E4832" s="292" t="s">
        <v>214</v>
      </c>
      <c r="F4832" s="405">
        <v>49038</v>
      </c>
      <c r="G4832" s="292" t="s">
        <v>213</v>
      </c>
    </row>
    <row r="4833" spans="1:7">
      <c r="A4833" s="292" t="s">
        <v>49</v>
      </c>
      <c r="B4833" s="405">
        <v>45502</v>
      </c>
      <c r="C4833" s="292" t="s">
        <v>213</v>
      </c>
      <c r="E4833" s="292" t="s">
        <v>214</v>
      </c>
      <c r="F4833" s="405">
        <v>49042</v>
      </c>
      <c r="G4833" s="292" t="s">
        <v>213</v>
      </c>
    </row>
    <row r="4834" spans="1:7">
      <c r="A4834" s="292" t="s">
        <v>49</v>
      </c>
      <c r="B4834" s="405">
        <v>45833</v>
      </c>
      <c r="C4834" s="292" t="s">
        <v>213</v>
      </c>
      <c r="E4834" s="292" t="s">
        <v>214</v>
      </c>
      <c r="F4834" s="405">
        <v>49043</v>
      </c>
      <c r="G4834" s="292" t="s">
        <v>213</v>
      </c>
    </row>
    <row r="4835" spans="1:7">
      <c r="A4835" s="292" t="s">
        <v>49</v>
      </c>
      <c r="B4835" s="405">
        <v>46069</v>
      </c>
      <c r="C4835" s="292" t="s">
        <v>213</v>
      </c>
      <c r="E4835" s="292" t="s">
        <v>214</v>
      </c>
      <c r="F4835" s="405">
        <v>49046</v>
      </c>
      <c r="G4835" s="292" t="s">
        <v>213</v>
      </c>
    </row>
    <row r="4836" spans="1:7">
      <c r="A4836" s="292" t="s">
        <v>49</v>
      </c>
      <c r="B4836" s="405">
        <v>46537</v>
      </c>
      <c r="C4836" s="292" t="s">
        <v>213</v>
      </c>
      <c r="E4836" s="292" t="s">
        <v>214</v>
      </c>
      <c r="F4836" s="405">
        <v>49047</v>
      </c>
      <c r="G4836" s="292" t="s">
        <v>213</v>
      </c>
    </row>
    <row r="4837" spans="1:7">
      <c r="A4837" s="292" t="s">
        <v>49</v>
      </c>
      <c r="B4837" s="405">
        <v>46782</v>
      </c>
      <c r="C4837" s="292" t="s">
        <v>213</v>
      </c>
      <c r="E4837" s="292" t="s">
        <v>214</v>
      </c>
      <c r="F4837" s="405">
        <v>49051</v>
      </c>
      <c r="G4837" s="292" t="s">
        <v>213</v>
      </c>
    </row>
    <row r="4838" spans="1:7">
      <c r="A4838" s="292" t="s">
        <v>49</v>
      </c>
      <c r="B4838" s="405">
        <v>47006</v>
      </c>
      <c r="C4838" s="292" t="s">
        <v>213</v>
      </c>
      <c r="E4838" s="292" t="s">
        <v>214</v>
      </c>
      <c r="F4838" s="405">
        <v>49055</v>
      </c>
      <c r="G4838" s="292" t="s">
        <v>213</v>
      </c>
    </row>
    <row r="4839" spans="1:7">
      <c r="A4839" s="292" t="s">
        <v>49</v>
      </c>
      <c r="B4839" s="405">
        <v>47330</v>
      </c>
      <c r="C4839" s="292" t="s">
        <v>213</v>
      </c>
      <c r="E4839" s="292" t="s">
        <v>214</v>
      </c>
      <c r="F4839" s="405">
        <v>49058</v>
      </c>
      <c r="G4839" s="292" t="s">
        <v>213</v>
      </c>
    </row>
    <row r="4840" spans="1:7">
      <c r="A4840" s="292" t="s">
        <v>49</v>
      </c>
      <c r="B4840" s="405">
        <v>47610</v>
      </c>
      <c r="C4840" s="292" t="s">
        <v>213</v>
      </c>
      <c r="E4840" s="292" t="s">
        <v>214</v>
      </c>
      <c r="F4840" s="405">
        <v>49060</v>
      </c>
      <c r="G4840" s="292" t="s">
        <v>213</v>
      </c>
    </row>
    <row r="4841" spans="1:7">
      <c r="A4841" s="292" t="s">
        <v>49</v>
      </c>
      <c r="B4841" s="405">
        <v>48054</v>
      </c>
      <c r="C4841" s="292" t="s">
        <v>213</v>
      </c>
      <c r="E4841" s="292" t="s">
        <v>214</v>
      </c>
      <c r="F4841" s="405">
        <v>49062</v>
      </c>
      <c r="G4841" s="292" t="s">
        <v>213</v>
      </c>
    </row>
    <row r="4842" spans="1:7">
      <c r="A4842" s="292" t="s">
        <v>49</v>
      </c>
      <c r="B4842" s="405">
        <v>48449</v>
      </c>
      <c r="C4842" s="292" t="s">
        <v>213</v>
      </c>
      <c r="E4842" s="292" t="s">
        <v>214</v>
      </c>
      <c r="F4842" s="405">
        <v>49063</v>
      </c>
      <c r="G4842" s="292" t="s">
        <v>213</v>
      </c>
    </row>
    <row r="4843" spans="1:7">
      <c r="A4843" s="292" t="s">
        <v>49</v>
      </c>
      <c r="B4843" s="405">
        <v>48768</v>
      </c>
      <c r="C4843" s="292" t="s">
        <v>213</v>
      </c>
      <c r="E4843" s="292" t="s">
        <v>214</v>
      </c>
      <c r="F4843" s="405">
        <v>49064</v>
      </c>
      <c r="G4843" s="292" t="s">
        <v>213</v>
      </c>
    </row>
    <row r="4844" spans="1:7">
      <c r="A4844" s="292" t="s">
        <v>49</v>
      </c>
      <c r="B4844" s="405">
        <v>49043</v>
      </c>
      <c r="C4844" s="292" t="s">
        <v>213</v>
      </c>
      <c r="E4844" s="292" t="s">
        <v>214</v>
      </c>
      <c r="F4844" s="405">
        <v>49065</v>
      </c>
      <c r="G4844" s="292" t="s">
        <v>213</v>
      </c>
    </row>
    <row r="4845" spans="1:7">
      <c r="A4845" s="292" t="s">
        <v>49</v>
      </c>
      <c r="B4845" s="405">
        <v>49229</v>
      </c>
      <c r="C4845" s="292" t="s">
        <v>213</v>
      </c>
      <c r="E4845" s="292" t="s">
        <v>214</v>
      </c>
      <c r="F4845" s="405">
        <v>49068</v>
      </c>
      <c r="G4845" s="292" t="s">
        <v>213</v>
      </c>
    </row>
    <row r="4846" spans="1:7">
      <c r="A4846" s="292" t="s">
        <v>49</v>
      </c>
      <c r="B4846" s="405">
        <v>49404</v>
      </c>
      <c r="C4846" s="292" t="s">
        <v>213</v>
      </c>
      <c r="E4846" s="292" t="s">
        <v>214</v>
      </c>
      <c r="F4846" s="405">
        <v>49070</v>
      </c>
      <c r="G4846" s="292" t="s">
        <v>213</v>
      </c>
    </row>
    <row r="4847" spans="1:7">
      <c r="A4847" s="292" t="s">
        <v>49</v>
      </c>
      <c r="B4847" s="405">
        <v>45166</v>
      </c>
      <c r="C4847" s="292" t="s">
        <v>213</v>
      </c>
      <c r="E4847" s="292" t="s">
        <v>214</v>
      </c>
      <c r="F4847" s="405">
        <v>49078</v>
      </c>
      <c r="G4847" s="292" t="s">
        <v>213</v>
      </c>
    </row>
    <row r="4848" spans="1:7">
      <c r="A4848" s="292" t="s">
        <v>49</v>
      </c>
      <c r="B4848" s="405">
        <v>45618</v>
      </c>
      <c r="C4848" s="292" t="s">
        <v>213</v>
      </c>
      <c r="E4848" s="292" t="s">
        <v>214</v>
      </c>
      <c r="F4848" s="405">
        <v>49079</v>
      </c>
      <c r="G4848" s="292" t="s">
        <v>213</v>
      </c>
    </row>
    <row r="4849" spans="1:7">
      <c r="A4849" s="292" t="s">
        <v>49</v>
      </c>
      <c r="B4849" s="405">
        <v>45837</v>
      </c>
      <c r="C4849" s="292" t="s">
        <v>213</v>
      </c>
      <c r="E4849" s="292" t="s">
        <v>214</v>
      </c>
      <c r="F4849" s="405">
        <v>49080</v>
      </c>
      <c r="G4849" s="292" t="s">
        <v>213</v>
      </c>
    </row>
    <row r="4850" spans="1:7">
      <c r="A4850" s="292" t="s">
        <v>49</v>
      </c>
      <c r="B4850" s="405">
        <v>46072</v>
      </c>
      <c r="C4850" s="292" t="s">
        <v>213</v>
      </c>
      <c r="E4850" s="292" t="s">
        <v>214</v>
      </c>
      <c r="F4850" s="405">
        <v>49083</v>
      </c>
      <c r="G4850" s="292" t="s">
        <v>213</v>
      </c>
    </row>
    <row r="4851" spans="1:7">
      <c r="A4851" s="292" t="s">
        <v>49</v>
      </c>
      <c r="B4851" s="405">
        <v>46538</v>
      </c>
      <c r="C4851" s="292" t="s">
        <v>213</v>
      </c>
      <c r="E4851" s="292" t="s">
        <v>214</v>
      </c>
      <c r="F4851" s="405">
        <v>49087</v>
      </c>
      <c r="G4851" s="292" t="s">
        <v>213</v>
      </c>
    </row>
    <row r="4852" spans="1:7">
      <c r="A4852" s="292" t="s">
        <v>49</v>
      </c>
      <c r="B4852" s="405">
        <v>46784</v>
      </c>
      <c r="C4852" s="292" t="s">
        <v>213</v>
      </c>
      <c r="E4852" s="292" t="s">
        <v>214</v>
      </c>
      <c r="F4852" s="405">
        <v>49088</v>
      </c>
      <c r="G4852" s="292" t="s">
        <v>213</v>
      </c>
    </row>
    <row r="4853" spans="1:7">
      <c r="A4853" s="292" t="s">
        <v>49</v>
      </c>
      <c r="B4853" s="405">
        <v>47022</v>
      </c>
      <c r="C4853" s="292" t="s">
        <v>213</v>
      </c>
      <c r="E4853" s="292" t="s">
        <v>214</v>
      </c>
      <c r="F4853" s="405">
        <v>49090</v>
      </c>
      <c r="G4853" s="292" t="s">
        <v>213</v>
      </c>
    </row>
    <row r="4854" spans="1:7">
      <c r="A4854" s="292" t="s">
        <v>49</v>
      </c>
      <c r="B4854" s="405">
        <v>47331</v>
      </c>
      <c r="C4854" s="292" t="s">
        <v>213</v>
      </c>
      <c r="E4854" s="292" t="s">
        <v>214</v>
      </c>
      <c r="F4854" s="405">
        <v>49091</v>
      </c>
      <c r="G4854" s="292" t="s">
        <v>213</v>
      </c>
    </row>
    <row r="4855" spans="1:7">
      <c r="A4855" s="292" t="s">
        <v>49</v>
      </c>
      <c r="B4855" s="405">
        <v>47613</v>
      </c>
      <c r="C4855" s="292" t="s">
        <v>213</v>
      </c>
      <c r="E4855" s="292" t="s">
        <v>214</v>
      </c>
      <c r="F4855" s="405">
        <v>49093</v>
      </c>
      <c r="G4855" s="292" t="s">
        <v>213</v>
      </c>
    </row>
    <row r="4856" spans="1:7">
      <c r="A4856" s="292" t="s">
        <v>49</v>
      </c>
      <c r="B4856" s="405">
        <v>48062</v>
      </c>
      <c r="C4856" s="292" t="s">
        <v>213</v>
      </c>
      <c r="E4856" s="292" t="s">
        <v>214</v>
      </c>
      <c r="F4856" s="405">
        <v>49097</v>
      </c>
      <c r="G4856" s="292" t="s">
        <v>213</v>
      </c>
    </row>
    <row r="4857" spans="1:7">
      <c r="A4857" s="292" t="s">
        <v>49</v>
      </c>
      <c r="B4857" s="405">
        <v>48451</v>
      </c>
      <c r="C4857" s="292" t="s">
        <v>213</v>
      </c>
      <c r="E4857" s="292" t="s">
        <v>214</v>
      </c>
      <c r="F4857" s="405">
        <v>49098</v>
      </c>
      <c r="G4857" s="292" t="s">
        <v>213</v>
      </c>
    </row>
    <row r="4858" spans="1:7">
      <c r="A4858" s="292" t="s">
        <v>49</v>
      </c>
      <c r="B4858" s="405">
        <v>48769</v>
      </c>
      <c r="C4858" s="292" t="s">
        <v>213</v>
      </c>
      <c r="E4858" s="292" t="s">
        <v>214</v>
      </c>
      <c r="F4858" s="405">
        <v>49101</v>
      </c>
      <c r="G4858" s="292" t="s">
        <v>213</v>
      </c>
    </row>
    <row r="4859" spans="1:7">
      <c r="A4859" s="292" t="s">
        <v>49</v>
      </c>
      <c r="B4859" s="405">
        <v>49046</v>
      </c>
      <c r="C4859" s="292" t="s">
        <v>213</v>
      </c>
      <c r="E4859" s="292" t="s">
        <v>214</v>
      </c>
      <c r="F4859" s="405">
        <v>49102</v>
      </c>
      <c r="G4859" s="292" t="s">
        <v>213</v>
      </c>
    </row>
    <row r="4860" spans="1:7">
      <c r="A4860" s="292" t="s">
        <v>49</v>
      </c>
      <c r="B4860" s="405">
        <v>49230</v>
      </c>
      <c r="C4860" s="292" t="s">
        <v>213</v>
      </c>
      <c r="E4860" s="292" t="s">
        <v>214</v>
      </c>
      <c r="F4860" s="405">
        <v>49103</v>
      </c>
      <c r="G4860" s="292" t="s">
        <v>213</v>
      </c>
    </row>
    <row r="4861" spans="1:7">
      <c r="A4861" s="292" t="s">
        <v>49</v>
      </c>
      <c r="B4861" s="405">
        <v>49406</v>
      </c>
      <c r="C4861" s="292" t="s">
        <v>213</v>
      </c>
      <c r="E4861" s="292" t="s">
        <v>214</v>
      </c>
      <c r="F4861" s="405">
        <v>49104</v>
      </c>
      <c r="G4861" s="292" t="s">
        <v>213</v>
      </c>
    </row>
    <row r="4862" spans="1:7">
      <c r="A4862" s="292" t="s">
        <v>49</v>
      </c>
      <c r="B4862" s="405">
        <v>45172</v>
      </c>
      <c r="C4862" s="292" t="s">
        <v>213</v>
      </c>
      <c r="E4862" s="292" t="s">
        <v>214</v>
      </c>
      <c r="F4862" s="405">
        <v>49106</v>
      </c>
      <c r="G4862" s="292" t="s">
        <v>213</v>
      </c>
    </row>
    <row r="4863" spans="1:7">
      <c r="A4863" s="292" t="s">
        <v>49</v>
      </c>
      <c r="B4863" s="405">
        <v>45619</v>
      </c>
      <c r="C4863" s="292" t="s">
        <v>213</v>
      </c>
      <c r="E4863" s="292" t="s">
        <v>214</v>
      </c>
      <c r="F4863" s="405">
        <v>49111</v>
      </c>
      <c r="G4863" s="292" t="s">
        <v>213</v>
      </c>
    </row>
    <row r="4864" spans="1:7">
      <c r="A4864" s="292" t="s">
        <v>49</v>
      </c>
      <c r="B4864" s="405">
        <v>45846</v>
      </c>
      <c r="C4864" s="292" t="s">
        <v>213</v>
      </c>
      <c r="E4864" s="292" t="s">
        <v>214</v>
      </c>
      <c r="F4864" s="405">
        <v>49112</v>
      </c>
      <c r="G4864" s="292" t="s">
        <v>213</v>
      </c>
    </row>
    <row r="4865" spans="1:7">
      <c r="A4865" s="292" t="s">
        <v>49</v>
      </c>
      <c r="B4865" s="405">
        <v>46076</v>
      </c>
      <c r="C4865" s="292" t="s">
        <v>213</v>
      </c>
      <c r="E4865" s="292" t="s">
        <v>214</v>
      </c>
      <c r="F4865" s="405">
        <v>49113</v>
      </c>
      <c r="G4865" s="292" t="s">
        <v>213</v>
      </c>
    </row>
    <row r="4866" spans="1:7">
      <c r="A4866" s="292" t="s">
        <v>49</v>
      </c>
      <c r="B4866" s="405">
        <v>46540</v>
      </c>
      <c r="C4866" s="292" t="s">
        <v>213</v>
      </c>
      <c r="E4866" s="292" t="s">
        <v>214</v>
      </c>
      <c r="F4866" s="405">
        <v>49115</v>
      </c>
      <c r="G4866" s="292" t="s">
        <v>213</v>
      </c>
    </row>
    <row r="4867" spans="1:7">
      <c r="A4867" s="292" t="s">
        <v>49</v>
      </c>
      <c r="B4867" s="405">
        <v>46787</v>
      </c>
      <c r="C4867" s="292" t="s">
        <v>213</v>
      </c>
      <c r="E4867" s="292" t="s">
        <v>214</v>
      </c>
      <c r="F4867" s="405">
        <v>49117</v>
      </c>
      <c r="G4867" s="292" t="s">
        <v>213</v>
      </c>
    </row>
    <row r="4868" spans="1:7">
      <c r="A4868" s="292" t="s">
        <v>49</v>
      </c>
      <c r="B4868" s="405">
        <v>47025</v>
      </c>
      <c r="C4868" s="292" t="s">
        <v>213</v>
      </c>
      <c r="E4868" s="292" t="s">
        <v>214</v>
      </c>
      <c r="F4868" s="405">
        <v>49126</v>
      </c>
      <c r="G4868" s="292" t="s">
        <v>213</v>
      </c>
    </row>
    <row r="4869" spans="1:7">
      <c r="A4869" s="292" t="s">
        <v>49</v>
      </c>
      <c r="B4869" s="405">
        <v>47334</v>
      </c>
      <c r="C4869" s="292" t="s">
        <v>213</v>
      </c>
      <c r="E4869" s="292" t="s">
        <v>214</v>
      </c>
      <c r="F4869" s="405">
        <v>49128</v>
      </c>
      <c r="G4869" s="292" t="s">
        <v>213</v>
      </c>
    </row>
    <row r="4870" spans="1:7">
      <c r="A4870" s="292" t="s">
        <v>49</v>
      </c>
      <c r="B4870" s="405">
        <v>47620</v>
      </c>
      <c r="C4870" s="292" t="s">
        <v>213</v>
      </c>
      <c r="E4870" s="292" t="s">
        <v>214</v>
      </c>
      <c r="F4870" s="405">
        <v>49129</v>
      </c>
      <c r="G4870" s="292" t="s">
        <v>213</v>
      </c>
    </row>
    <row r="4871" spans="1:7">
      <c r="A4871" s="292" t="s">
        <v>49</v>
      </c>
      <c r="B4871" s="405">
        <v>48063</v>
      </c>
      <c r="C4871" s="292" t="s">
        <v>213</v>
      </c>
      <c r="E4871" s="292" t="s">
        <v>214</v>
      </c>
      <c r="F4871" s="405">
        <v>49130</v>
      </c>
      <c r="G4871" s="292" t="s">
        <v>213</v>
      </c>
    </row>
    <row r="4872" spans="1:7">
      <c r="A4872" s="292" t="s">
        <v>49</v>
      </c>
      <c r="B4872" s="405">
        <v>48457</v>
      </c>
      <c r="C4872" s="292" t="s">
        <v>213</v>
      </c>
      <c r="E4872" s="292" t="s">
        <v>214</v>
      </c>
      <c r="F4872" s="405">
        <v>49221</v>
      </c>
      <c r="G4872" s="292" t="s">
        <v>213</v>
      </c>
    </row>
    <row r="4873" spans="1:7">
      <c r="A4873" s="292" t="s">
        <v>49</v>
      </c>
      <c r="B4873" s="405">
        <v>48801</v>
      </c>
      <c r="C4873" s="292" t="s">
        <v>213</v>
      </c>
      <c r="E4873" s="292" t="s">
        <v>214</v>
      </c>
      <c r="F4873" s="405">
        <v>49224</v>
      </c>
      <c r="G4873" s="292" t="s">
        <v>213</v>
      </c>
    </row>
    <row r="4874" spans="1:7">
      <c r="A4874" s="292" t="s">
        <v>49</v>
      </c>
      <c r="B4874" s="405">
        <v>49047</v>
      </c>
      <c r="C4874" s="292" t="s">
        <v>213</v>
      </c>
      <c r="E4874" s="292" t="s">
        <v>214</v>
      </c>
      <c r="F4874" s="405">
        <v>49228</v>
      </c>
      <c r="G4874" s="292" t="s">
        <v>213</v>
      </c>
    </row>
    <row r="4875" spans="1:7">
      <c r="A4875" s="292" t="s">
        <v>49</v>
      </c>
      <c r="B4875" s="405">
        <v>49233</v>
      </c>
      <c r="C4875" s="292" t="s">
        <v>213</v>
      </c>
      <c r="E4875" s="292" t="s">
        <v>214</v>
      </c>
      <c r="F4875" s="405">
        <v>49229</v>
      </c>
      <c r="G4875" s="292" t="s">
        <v>213</v>
      </c>
    </row>
    <row r="4876" spans="1:7">
      <c r="A4876" s="292" t="s">
        <v>49</v>
      </c>
      <c r="B4876" s="405">
        <v>49409</v>
      </c>
      <c r="C4876" s="292" t="s">
        <v>213</v>
      </c>
      <c r="E4876" s="292" t="s">
        <v>214</v>
      </c>
      <c r="F4876" s="405">
        <v>49230</v>
      </c>
      <c r="G4876" s="292" t="s">
        <v>213</v>
      </c>
    </row>
    <row r="4877" spans="1:7">
      <c r="A4877" s="292" t="s">
        <v>49</v>
      </c>
      <c r="B4877" s="405">
        <v>45302</v>
      </c>
      <c r="C4877" s="292" t="s">
        <v>213</v>
      </c>
      <c r="E4877" s="292" t="s">
        <v>214</v>
      </c>
      <c r="F4877" s="405">
        <v>49233</v>
      </c>
      <c r="G4877" s="292" t="s">
        <v>213</v>
      </c>
    </row>
    <row r="4878" spans="1:7">
      <c r="A4878" s="292" t="s">
        <v>49</v>
      </c>
      <c r="B4878" s="405">
        <v>45628</v>
      </c>
      <c r="C4878" s="292" t="s">
        <v>213</v>
      </c>
      <c r="E4878" s="292" t="s">
        <v>214</v>
      </c>
      <c r="F4878" s="405">
        <v>49234</v>
      </c>
      <c r="G4878" s="292" t="s">
        <v>213</v>
      </c>
    </row>
    <row r="4879" spans="1:7">
      <c r="A4879" s="292" t="s">
        <v>49</v>
      </c>
      <c r="B4879" s="405">
        <v>45848</v>
      </c>
      <c r="C4879" s="292" t="s">
        <v>213</v>
      </c>
      <c r="E4879" s="292" t="s">
        <v>214</v>
      </c>
      <c r="F4879" s="405">
        <v>49236</v>
      </c>
      <c r="G4879" s="292" t="s">
        <v>213</v>
      </c>
    </row>
    <row r="4880" spans="1:7">
      <c r="A4880" s="292" t="s">
        <v>49</v>
      </c>
      <c r="B4880" s="405">
        <v>46102</v>
      </c>
      <c r="C4880" s="292" t="s">
        <v>213</v>
      </c>
      <c r="E4880" s="292" t="s">
        <v>214</v>
      </c>
      <c r="F4880" s="405">
        <v>49237</v>
      </c>
      <c r="G4880" s="292" t="s">
        <v>213</v>
      </c>
    </row>
    <row r="4881" spans="1:7">
      <c r="A4881" s="292" t="s">
        <v>49</v>
      </c>
      <c r="B4881" s="405">
        <v>46542</v>
      </c>
      <c r="C4881" s="292" t="s">
        <v>213</v>
      </c>
      <c r="E4881" s="292" t="s">
        <v>214</v>
      </c>
      <c r="F4881" s="405">
        <v>49240</v>
      </c>
      <c r="G4881" s="292" t="s">
        <v>213</v>
      </c>
    </row>
    <row r="4882" spans="1:7">
      <c r="A4882" s="292" t="s">
        <v>49</v>
      </c>
      <c r="B4882" s="405">
        <v>46788</v>
      </c>
      <c r="C4882" s="292" t="s">
        <v>213</v>
      </c>
      <c r="E4882" s="292" t="s">
        <v>214</v>
      </c>
      <c r="F4882" s="405">
        <v>49242</v>
      </c>
      <c r="G4882" s="292" t="s">
        <v>213</v>
      </c>
    </row>
    <row r="4883" spans="1:7">
      <c r="A4883" s="292" t="s">
        <v>49</v>
      </c>
      <c r="B4883" s="405">
        <v>47034</v>
      </c>
      <c r="C4883" s="292" t="s">
        <v>213</v>
      </c>
      <c r="E4883" s="292" t="s">
        <v>214</v>
      </c>
      <c r="F4883" s="405">
        <v>49245</v>
      </c>
      <c r="G4883" s="292" t="s">
        <v>213</v>
      </c>
    </row>
    <row r="4884" spans="1:7">
      <c r="A4884" s="292" t="s">
        <v>49</v>
      </c>
      <c r="B4884" s="405">
        <v>47335</v>
      </c>
      <c r="C4884" s="292" t="s">
        <v>213</v>
      </c>
      <c r="E4884" s="292" t="s">
        <v>214</v>
      </c>
      <c r="F4884" s="405">
        <v>49250</v>
      </c>
      <c r="G4884" s="292" t="s">
        <v>213</v>
      </c>
    </row>
    <row r="4885" spans="1:7">
      <c r="A4885" s="292" t="s">
        <v>49</v>
      </c>
      <c r="B4885" s="405">
        <v>47638</v>
      </c>
      <c r="C4885" s="292" t="s">
        <v>213</v>
      </c>
      <c r="E4885" s="292" t="s">
        <v>214</v>
      </c>
      <c r="F4885" s="405">
        <v>49254</v>
      </c>
      <c r="G4885" s="292" t="s">
        <v>213</v>
      </c>
    </row>
    <row r="4886" spans="1:7">
      <c r="A4886" s="292" t="s">
        <v>49</v>
      </c>
      <c r="B4886" s="405">
        <v>48064</v>
      </c>
      <c r="C4886" s="292" t="s">
        <v>213</v>
      </c>
      <c r="E4886" s="292" t="s">
        <v>214</v>
      </c>
      <c r="F4886" s="405">
        <v>49257</v>
      </c>
      <c r="G4886" s="292" t="s">
        <v>213</v>
      </c>
    </row>
    <row r="4887" spans="1:7">
      <c r="A4887" s="292" t="s">
        <v>49</v>
      </c>
      <c r="B4887" s="405">
        <v>48458</v>
      </c>
      <c r="C4887" s="292" t="s">
        <v>213</v>
      </c>
      <c r="E4887" s="292" t="s">
        <v>214</v>
      </c>
      <c r="F4887" s="405">
        <v>49259</v>
      </c>
      <c r="G4887" s="292" t="s">
        <v>213</v>
      </c>
    </row>
    <row r="4888" spans="1:7">
      <c r="A4888" s="292" t="s">
        <v>49</v>
      </c>
      <c r="B4888" s="405">
        <v>48804</v>
      </c>
      <c r="C4888" s="292" t="s">
        <v>213</v>
      </c>
      <c r="E4888" s="292" t="s">
        <v>214</v>
      </c>
      <c r="F4888" s="405">
        <v>49261</v>
      </c>
      <c r="G4888" s="292" t="s">
        <v>213</v>
      </c>
    </row>
    <row r="4889" spans="1:7">
      <c r="A4889" s="292" t="s">
        <v>49</v>
      </c>
      <c r="B4889" s="405">
        <v>49051</v>
      </c>
      <c r="C4889" s="292" t="s">
        <v>213</v>
      </c>
      <c r="E4889" s="292" t="s">
        <v>214</v>
      </c>
      <c r="F4889" s="405">
        <v>49265</v>
      </c>
      <c r="G4889" s="292" t="s">
        <v>213</v>
      </c>
    </row>
    <row r="4890" spans="1:7">
      <c r="A4890" s="292" t="s">
        <v>49</v>
      </c>
      <c r="B4890" s="405">
        <v>49234</v>
      </c>
      <c r="C4890" s="292" t="s">
        <v>213</v>
      </c>
      <c r="E4890" s="292" t="s">
        <v>214</v>
      </c>
      <c r="F4890" s="405">
        <v>49267</v>
      </c>
      <c r="G4890" s="292" t="s">
        <v>213</v>
      </c>
    </row>
    <row r="4891" spans="1:7">
      <c r="A4891" s="292" t="s">
        <v>49</v>
      </c>
      <c r="B4891" s="405">
        <v>49412</v>
      </c>
      <c r="C4891" s="292" t="s">
        <v>213</v>
      </c>
      <c r="E4891" s="292" t="s">
        <v>214</v>
      </c>
      <c r="F4891" s="405">
        <v>49270</v>
      </c>
      <c r="G4891" s="292" t="s">
        <v>213</v>
      </c>
    </row>
    <row r="4892" spans="1:7">
      <c r="A4892" s="292" t="s">
        <v>49</v>
      </c>
      <c r="B4892" s="405">
        <v>45304</v>
      </c>
      <c r="C4892" s="292" t="s">
        <v>213</v>
      </c>
      <c r="E4892" s="292" t="s">
        <v>214</v>
      </c>
      <c r="F4892" s="405">
        <v>49277</v>
      </c>
      <c r="G4892" s="292" t="s">
        <v>213</v>
      </c>
    </row>
    <row r="4893" spans="1:7">
      <c r="A4893" s="292" t="s">
        <v>49</v>
      </c>
      <c r="B4893" s="405">
        <v>45629</v>
      </c>
      <c r="C4893" s="292" t="s">
        <v>213</v>
      </c>
      <c r="E4893" s="292" t="s">
        <v>214</v>
      </c>
      <c r="F4893" s="405">
        <v>49278</v>
      </c>
      <c r="G4893" s="292" t="s">
        <v>213</v>
      </c>
    </row>
    <row r="4894" spans="1:7">
      <c r="A4894" s="292" t="s">
        <v>49</v>
      </c>
      <c r="B4894" s="405">
        <v>45853</v>
      </c>
      <c r="C4894" s="292" t="s">
        <v>213</v>
      </c>
      <c r="E4894" s="292" t="s">
        <v>214</v>
      </c>
      <c r="F4894" s="405">
        <v>49282</v>
      </c>
      <c r="G4894" s="292" t="s">
        <v>213</v>
      </c>
    </row>
    <row r="4895" spans="1:7">
      <c r="A4895" s="292" t="s">
        <v>49</v>
      </c>
      <c r="B4895" s="405">
        <v>46103</v>
      </c>
      <c r="C4895" s="292" t="s">
        <v>213</v>
      </c>
      <c r="E4895" s="292" t="s">
        <v>214</v>
      </c>
      <c r="F4895" s="405">
        <v>49283</v>
      </c>
      <c r="G4895" s="292" t="s">
        <v>213</v>
      </c>
    </row>
    <row r="4896" spans="1:7">
      <c r="A4896" s="292" t="s">
        <v>49</v>
      </c>
      <c r="B4896" s="405">
        <v>46543</v>
      </c>
      <c r="C4896" s="292" t="s">
        <v>213</v>
      </c>
      <c r="E4896" s="292" t="s">
        <v>214</v>
      </c>
      <c r="F4896" s="405">
        <v>49285</v>
      </c>
      <c r="G4896" s="292" t="s">
        <v>213</v>
      </c>
    </row>
    <row r="4897" spans="1:7">
      <c r="A4897" s="292" t="s">
        <v>49</v>
      </c>
      <c r="B4897" s="405">
        <v>46791</v>
      </c>
      <c r="C4897" s="292" t="s">
        <v>213</v>
      </c>
      <c r="E4897" s="292" t="s">
        <v>214</v>
      </c>
      <c r="F4897" s="405">
        <v>49286</v>
      </c>
      <c r="G4897" s="292" t="s">
        <v>213</v>
      </c>
    </row>
    <row r="4898" spans="1:7">
      <c r="A4898" s="292" t="s">
        <v>49</v>
      </c>
      <c r="B4898" s="405">
        <v>47060</v>
      </c>
      <c r="C4898" s="292" t="s">
        <v>213</v>
      </c>
      <c r="E4898" s="292" t="s">
        <v>214</v>
      </c>
      <c r="F4898" s="405">
        <v>49287</v>
      </c>
      <c r="G4898" s="292" t="s">
        <v>213</v>
      </c>
    </row>
    <row r="4899" spans="1:7">
      <c r="A4899" s="292" t="s">
        <v>49</v>
      </c>
      <c r="B4899" s="405">
        <v>47344</v>
      </c>
      <c r="C4899" s="292" t="s">
        <v>213</v>
      </c>
      <c r="E4899" s="292" t="s">
        <v>214</v>
      </c>
      <c r="F4899" s="405">
        <v>49301</v>
      </c>
      <c r="G4899" s="292" t="s">
        <v>213</v>
      </c>
    </row>
    <row r="4900" spans="1:7">
      <c r="A4900" s="292" t="s">
        <v>49</v>
      </c>
      <c r="B4900" s="405">
        <v>47639</v>
      </c>
      <c r="C4900" s="292" t="s">
        <v>213</v>
      </c>
      <c r="E4900" s="292" t="s">
        <v>214</v>
      </c>
      <c r="F4900" s="405">
        <v>49302</v>
      </c>
      <c r="G4900" s="292" t="s">
        <v>213</v>
      </c>
    </row>
    <row r="4901" spans="1:7">
      <c r="A4901" s="292" t="s">
        <v>49</v>
      </c>
      <c r="B4901" s="405">
        <v>48079</v>
      </c>
      <c r="C4901" s="292" t="s">
        <v>213</v>
      </c>
      <c r="E4901" s="292" t="s">
        <v>214</v>
      </c>
      <c r="F4901" s="405">
        <v>49307</v>
      </c>
      <c r="G4901" s="292" t="s">
        <v>213</v>
      </c>
    </row>
    <row r="4902" spans="1:7">
      <c r="A4902" s="292" t="s">
        <v>49</v>
      </c>
      <c r="B4902" s="405">
        <v>48460</v>
      </c>
      <c r="C4902" s="292" t="s">
        <v>213</v>
      </c>
      <c r="E4902" s="292" t="s">
        <v>214</v>
      </c>
      <c r="F4902" s="405">
        <v>49311</v>
      </c>
      <c r="G4902" s="292" t="s">
        <v>213</v>
      </c>
    </row>
    <row r="4903" spans="1:7">
      <c r="A4903" s="292" t="s">
        <v>49</v>
      </c>
      <c r="B4903" s="405">
        <v>48808</v>
      </c>
      <c r="C4903" s="292" t="s">
        <v>213</v>
      </c>
      <c r="E4903" s="292" t="s">
        <v>214</v>
      </c>
      <c r="F4903" s="405">
        <v>49312</v>
      </c>
      <c r="G4903" s="292" t="s">
        <v>213</v>
      </c>
    </row>
    <row r="4904" spans="1:7">
      <c r="A4904" s="292" t="s">
        <v>49</v>
      </c>
      <c r="B4904" s="405">
        <v>49055</v>
      </c>
      <c r="C4904" s="292" t="s">
        <v>213</v>
      </c>
      <c r="E4904" s="292" t="s">
        <v>214</v>
      </c>
      <c r="F4904" s="405">
        <v>49314</v>
      </c>
      <c r="G4904" s="292" t="s">
        <v>213</v>
      </c>
    </row>
    <row r="4905" spans="1:7">
      <c r="A4905" s="292" t="s">
        <v>49</v>
      </c>
      <c r="B4905" s="405">
        <v>49236</v>
      </c>
      <c r="C4905" s="292" t="s">
        <v>213</v>
      </c>
      <c r="E4905" s="292" t="s">
        <v>214</v>
      </c>
      <c r="F4905" s="405">
        <v>49319</v>
      </c>
      <c r="G4905" s="292" t="s">
        <v>213</v>
      </c>
    </row>
    <row r="4906" spans="1:7">
      <c r="A4906" s="292" t="s">
        <v>49</v>
      </c>
      <c r="B4906" s="405">
        <v>49413</v>
      </c>
      <c r="C4906" s="292" t="s">
        <v>213</v>
      </c>
      <c r="E4906" s="292" t="s">
        <v>214</v>
      </c>
      <c r="F4906" s="405">
        <v>49323</v>
      </c>
      <c r="G4906" s="292" t="s">
        <v>213</v>
      </c>
    </row>
    <row r="4907" spans="1:7">
      <c r="A4907" s="292" t="s">
        <v>49</v>
      </c>
      <c r="B4907" s="405">
        <v>45306</v>
      </c>
      <c r="C4907" s="292" t="s">
        <v>213</v>
      </c>
      <c r="E4907" s="292" t="s">
        <v>214</v>
      </c>
      <c r="F4907" s="405">
        <v>49329</v>
      </c>
      <c r="G4907" s="292" t="s">
        <v>213</v>
      </c>
    </row>
    <row r="4908" spans="1:7">
      <c r="A4908" s="292" t="s">
        <v>49</v>
      </c>
      <c r="B4908" s="405">
        <v>45631</v>
      </c>
      <c r="C4908" s="292" t="s">
        <v>213</v>
      </c>
      <c r="E4908" s="292" t="s">
        <v>214</v>
      </c>
      <c r="F4908" s="405">
        <v>49330</v>
      </c>
      <c r="G4908" s="292" t="s">
        <v>213</v>
      </c>
    </row>
    <row r="4909" spans="1:7">
      <c r="A4909" s="292" t="s">
        <v>49</v>
      </c>
      <c r="B4909" s="405">
        <v>45854</v>
      </c>
      <c r="C4909" s="292" t="s">
        <v>213</v>
      </c>
      <c r="E4909" s="292" t="s">
        <v>214</v>
      </c>
      <c r="F4909" s="405">
        <v>49331</v>
      </c>
      <c r="G4909" s="292" t="s">
        <v>213</v>
      </c>
    </row>
    <row r="4910" spans="1:7">
      <c r="A4910" s="292" t="s">
        <v>49</v>
      </c>
      <c r="B4910" s="405">
        <v>46106</v>
      </c>
      <c r="C4910" s="292" t="s">
        <v>213</v>
      </c>
      <c r="E4910" s="292" t="s">
        <v>214</v>
      </c>
      <c r="F4910" s="405">
        <v>49333</v>
      </c>
      <c r="G4910" s="292" t="s">
        <v>213</v>
      </c>
    </row>
    <row r="4911" spans="1:7">
      <c r="A4911" s="292" t="s">
        <v>49</v>
      </c>
      <c r="B4911" s="405">
        <v>46550</v>
      </c>
      <c r="C4911" s="292" t="s">
        <v>213</v>
      </c>
      <c r="E4911" s="292" t="s">
        <v>214</v>
      </c>
      <c r="F4911" s="405">
        <v>49337</v>
      </c>
      <c r="G4911" s="292" t="s">
        <v>213</v>
      </c>
    </row>
    <row r="4912" spans="1:7">
      <c r="A4912" s="292" t="s">
        <v>49</v>
      </c>
      <c r="B4912" s="405">
        <v>46793</v>
      </c>
      <c r="C4912" s="292" t="s">
        <v>213</v>
      </c>
      <c r="E4912" s="292" t="s">
        <v>214</v>
      </c>
      <c r="F4912" s="405">
        <v>49339</v>
      </c>
      <c r="G4912" s="292" t="s">
        <v>213</v>
      </c>
    </row>
    <row r="4913" spans="1:7">
      <c r="A4913" s="292" t="s">
        <v>49</v>
      </c>
      <c r="B4913" s="405">
        <v>47102</v>
      </c>
      <c r="C4913" s="292" t="s">
        <v>213</v>
      </c>
      <c r="E4913" s="292" t="s">
        <v>214</v>
      </c>
      <c r="F4913" s="405">
        <v>49344</v>
      </c>
      <c r="G4913" s="292" t="s">
        <v>213</v>
      </c>
    </row>
    <row r="4914" spans="1:7">
      <c r="A4914" s="292" t="s">
        <v>49</v>
      </c>
      <c r="B4914" s="405">
        <v>47356</v>
      </c>
      <c r="C4914" s="292" t="s">
        <v>213</v>
      </c>
      <c r="E4914" s="292" t="s">
        <v>214</v>
      </c>
      <c r="F4914" s="405">
        <v>49345</v>
      </c>
      <c r="G4914" s="292" t="s">
        <v>213</v>
      </c>
    </row>
    <row r="4915" spans="1:7">
      <c r="A4915" s="292" t="s">
        <v>49</v>
      </c>
      <c r="B4915" s="405">
        <v>47647</v>
      </c>
      <c r="C4915" s="292" t="s">
        <v>213</v>
      </c>
      <c r="E4915" s="292" t="s">
        <v>214</v>
      </c>
      <c r="F4915" s="405">
        <v>49348</v>
      </c>
      <c r="G4915" s="292" t="s">
        <v>213</v>
      </c>
    </row>
    <row r="4916" spans="1:7">
      <c r="A4916" s="292" t="s">
        <v>49</v>
      </c>
      <c r="B4916" s="405">
        <v>48096</v>
      </c>
      <c r="C4916" s="292" t="s">
        <v>213</v>
      </c>
      <c r="E4916" s="292" t="s">
        <v>214</v>
      </c>
      <c r="F4916" s="405">
        <v>49404</v>
      </c>
      <c r="G4916" s="292" t="s">
        <v>213</v>
      </c>
    </row>
    <row r="4917" spans="1:7">
      <c r="A4917" s="292" t="s">
        <v>49</v>
      </c>
      <c r="B4917" s="405">
        <v>48461</v>
      </c>
      <c r="C4917" s="292" t="s">
        <v>213</v>
      </c>
      <c r="E4917" s="292" t="s">
        <v>214</v>
      </c>
      <c r="F4917" s="405">
        <v>49406</v>
      </c>
      <c r="G4917" s="292" t="s">
        <v>213</v>
      </c>
    </row>
    <row r="4918" spans="1:7">
      <c r="A4918" s="292" t="s">
        <v>49</v>
      </c>
      <c r="B4918" s="405">
        <v>48812</v>
      </c>
      <c r="C4918" s="292" t="s">
        <v>213</v>
      </c>
      <c r="E4918" s="292" t="s">
        <v>214</v>
      </c>
      <c r="F4918" s="405">
        <v>49409</v>
      </c>
      <c r="G4918" s="292" t="s">
        <v>213</v>
      </c>
    </row>
    <row r="4919" spans="1:7">
      <c r="A4919" s="292" t="s">
        <v>49</v>
      </c>
      <c r="B4919" s="405">
        <v>49058</v>
      </c>
      <c r="C4919" s="292" t="s">
        <v>213</v>
      </c>
      <c r="E4919" s="292" t="s">
        <v>214</v>
      </c>
      <c r="F4919" s="405">
        <v>49412</v>
      </c>
      <c r="G4919" s="292" t="s">
        <v>213</v>
      </c>
    </row>
    <row r="4920" spans="1:7">
      <c r="A4920" s="292" t="s">
        <v>49</v>
      </c>
      <c r="B4920" s="405">
        <v>49237</v>
      </c>
      <c r="C4920" s="292" t="s">
        <v>213</v>
      </c>
      <c r="E4920" s="292" t="s">
        <v>214</v>
      </c>
      <c r="F4920" s="405">
        <v>49413</v>
      </c>
      <c r="G4920" s="292" t="s">
        <v>213</v>
      </c>
    </row>
    <row r="4921" spans="1:7">
      <c r="A4921" s="292" t="s">
        <v>49</v>
      </c>
      <c r="B4921" s="405">
        <v>49415</v>
      </c>
      <c r="C4921" s="292" t="s">
        <v>213</v>
      </c>
      <c r="E4921" s="292" t="s">
        <v>214</v>
      </c>
      <c r="F4921" s="405">
        <v>49415</v>
      </c>
      <c r="G4921" s="292" t="s">
        <v>213</v>
      </c>
    </row>
    <row r="4922" spans="1:7">
      <c r="A4922" s="292" t="s">
        <v>49</v>
      </c>
      <c r="B4922" s="405">
        <v>49430</v>
      </c>
      <c r="C4922" s="292" t="s">
        <v>213</v>
      </c>
      <c r="E4922" s="292" t="s">
        <v>214</v>
      </c>
      <c r="F4922" s="405">
        <v>49430</v>
      </c>
      <c r="G4922" s="292" t="s">
        <v>213</v>
      </c>
    </row>
    <row r="4923" spans="1:7">
      <c r="A4923" s="292" t="s">
        <v>49</v>
      </c>
      <c r="B4923" s="405">
        <v>49735</v>
      </c>
      <c r="C4923" s="292" t="s">
        <v>213</v>
      </c>
      <c r="E4923" s="292" t="s">
        <v>214</v>
      </c>
      <c r="F4923" s="405">
        <v>49431</v>
      </c>
      <c r="G4923" s="292" t="s">
        <v>213</v>
      </c>
    </row>
    <row r="4924" spans="1:7">
      <c r="A4924" s="292" t="s">
        <v>49</v>
      </c>
      <c r="B4924" s="405">
        <v>50078</v>
      </c>
      <c r="C4924" s="292" t="s">
        <v>213</v>
      </c>
      <c r="E4924" s="292" t="s">
        <v>214</v>
      </c>
      <c r="F4924" s="405">
        <v>49434</v>
      </c>
      <c r="G4924" s="292" t="s">
        <v>213</v>
      </c>
    </row>
    <row r="4925" spans="1:7">
      <c r="A4925" s="292" t="s">
        <v>49</v>
      </c>
      <c r="B4925" s="405">
        <v>50608</v>
      </c>
      <c r="C4925" s="292" t="s">
        <v>213</v>
      </c>
      <c r="E4925" s="292" t="s">
        <v>214</v>
      </c>
      <c r="F4925" s="405">
        <v>49435</v>
      </c>
      <c r="G4925" s="292" t="s">
        <v>213</v>
      </c>
    </row>
    <row r="4926" spans="1:7">
      <c r="A4926" s="292" t="s">
        <v>49</v>
      </c>
      <c r="B4926" s="405">
        <v>51651</v>
      </c>
      <c r="C4926" s="292" t="s">
        <v>213</v>
      </c>
      <c r="E4926" s="292" t="s">
        <v>214</v>
      </c>
      <c r="F4926" s="405">
        <v>49437</v>
      </c>
      <c r="G4926" s="292" t="s">
        <v>213</v>
      </c>
    </row>
    <row r="4927" spans="1:7">
      <c r="A4927" s="292" t="s">
        <v>49</v>
      </c>
      <c r="B4927" s="405">
        <v>52566</v>
      </c>
      <c r="C4927" s="292" t="s">
        <v>213</v>
      </c>
      <c r="E4927" s="292" t="s">
        <v>214</v>
      </c>
      <c r="F4927" s="405">
        <v>49440</v>
      </c>
      <c r="G4927" s="292" t="s">
        <v>213</v>
      </c>
    </row>
    <row r="4928" spans="1:7">
      <c r="A4928" s="292" t="s">
        <v>49</v>
      </c>
      <c r="B4928" s="405">
        <v>53070</v>
      </c>
      <c r="C4928" s="292" t="s">
        <v>213</v>
      </c>
      <c r="E4928" s="292" t="s">
        <v>214</v>
      </c>
      <c r="F4928" s="405">
        <v>49445</v>
      </c>
      <c r="G4928" s="292" t="s">
        <v>213</v>
      </c>
    </row>
    <row r="4929" spans="1:7">
      <c r="A4929" s="292" t="s">
        <v>49</v>
      </c>
      <c r="B4929" s="405">
        <v>53521</v>
      </c>
      <c r="C4929" s="292" t="s">
        <v>213</v>
      </c>
      <c r="E4929" s="292" t="s">
        <v>214</v>
      </c>
      <c r="F4929" s="405">
        <v>49448</v>
      </c>
      <c r="G4929" s="292" t="s">
        <v>213</v>
      </c>
    </row>
    <row r="4930" spans="1:7">
      <c r="A4930" s="292" t="s">
        <v>49</v>
      </c>
      <c r="B4930" s="405">
        <v>53947</v>
      </c>
      <c r="C4930" s="292" t="s">
        <v>213</v>
      </c>
      <c r="E4930" s="292" t="s">
        <v>214</v>
      </c>
      <c r="F4930" s="405">
        <v>49453</v>
      </c>
      <c r="G4930" s="292" t="s">
        <v>213</v>
      </c>
    </row>
    <row r="4931" spans="1:7">
      <c r="A4931" s="292" t="s">
        <v>49</v>
      </c>
      <c r="B4931" s="405">
        <v>54409</v>
      </c>
      <c r="C4931" s="292" t="s">
        <v>213</v>
      </c>
      <c r="E4931" s="292" t="s">
        <v>214</v>
      </c>
      <c r="F4931" s="405">
        <v>49457</v>
      </c>
      <c r="G4931" s="292" t="s">
        <v>213</v>
      </c>
    </row>
    <row r="4932" spans="1:7">
      <c r="A4932" s="292" t="s">
        <v>49</v>
      </c>
      <c r="B4932" s="405">
        <v>54941</v>
      </c>
      <c r="C4932" s="292" t="s">
        <v>213</v>
      </c>
      <c r="E4932" s="292" t="s">
        <v>214</v>
      </c>
      <c r="F4932" s="405">
        <v>49458</v>
      </c>
      <c r="G4932" s="292" t="s">
        <v>213</v>
      </c>
    </row>
    <row r="4933" spans="1:7">
      <c r="A4933" s="292" t="s">
        <v>49</v>
      </c>
      <c r="B4933" s="405">
        <v>55309</v>
      </c>
      <c r="C4933" s="292" t="s">
        <v>213</v>
      </c>
      <c r="E4933" s="292" t="s">
        <v>214</v>
      </c>
      <c r="F4933" s="405">
        <v>49460</v>
      </c>
      <c r="G4933" s="292" t="s">
        <v>213</v>
      </c>
    </row>
    <row r="4934" spans="1:7">
      <c r="A4934" s="292" t="s">
        <v>49</v>
      </c>
      <c r="B4934" s="405">
        <v>56007</v>
      </c>
      <c r="C4934" s="292" t="s">
        <v>213</v>
      </c>
      <c r="E4934" s="292" t="s">
        <v>214</v>
      </c>
      <c r="F4934" s="405">
        <v>49461</v>
      </c>
      <c r="G4934" s="292" t="s">
        <v>213</v>
      </c>
    </row>
    <row r="4935" spans="1:7">
      <c r="A4935" s="292" t="s">
        <v>49</v>
      </c>
      <c r="B4935" s="405">
        <v>56371</v>
      </c>
      <c r="C4935" s="292" t="s">
        <v>213</v>
      </c>
      <c r="E4935" s="292" t="s">
        <v>214</v>
      </c>
      <c r="F4935" s="405">
        <v>49601</v>
      </c>
      <c r="G4935" s="292" t="s">
        <v>213</v>
      </c>
    </row>
    <row r="4936" spans="1:7">
      <c r="A4936" s="292" t="s">
        <v>49</v>
      </c>
      <c r="B4936" s="405">
        <v>57399</v>
      </c>
      <c r="C4936" s="292" t="s">
        <v>213</v>
      </c>
      <c r="E4936" s="292" t="s">
        <v>214</v>
      </c>
      <c r="F4936" s="405">
        <v>49610</v>
      </c>
      <c r="G4936" s="292" t="s">
        <v>213</v>
      </c>
    </row>
    <row r="4937" spans="1:7">
      <c r="A4937" s="292" t="s">
        <v>49</v>
      </c>
      <c r="B4937" s="405">
        <v>49431</v>
      </c>
      <c r="C4937" s="292" t="s">
        <v>213</v>
      </c>
      <c r="E4937" s="292" t="s">
        <v>214</v>
      </c>
      <c r="F4937" s="405">
        <v>49616</v>
      </c>
      <c r="G4937" s="292" t="s">
        <v>213</v>
      </c>
    </row>
    <row r="4938" spans="1:7">
      <c r="A4938" s="292" t="s">
        <v>49</v>
      </c>
      <c r="B4938" s="405">
        <v>49737</v>
      </c>
      <c r="C4938" s="292" t="s">
        <v>213</v>
      </c>
      <c r="E4938" s="292" t="s">
        <v>214</v>
      </c>
      <c r="F4938" s="405">
        <v>49627</v>
      </c>
      <c r="G4938" s="292" t="s">
        <v>213</v>
      </c>
    </row>
    <row r="4939" spans="1:7">
      <c r="A4939" s="292" t="s">
        <v>49</v>
      </c>
      <c r="B4939" s="405">
        <v>50105</v>
      </c>
      <c r="C4939" s="292" t="s">
        <v>213</v>
      </c>
      <c r="E4939" s="292" t="s">
        <v>214</v>
      </c>
      <c r="F4939" s="405">
        <v>49628</v>
      </c>
      <c r="G4939" s="292" t="s">
        <v>213</v>
      </c>
    </row>
    <row r="4940" spans="1:7">
      <c r="A4940" s="292" t="s">
        <v>49</v>
      </c>
      <c r="B4940" s="405">
        <v>50616</v>
      </c>
      <c r="C4940" s="292" t="s">
        <v>213</v>
      </c>
      <c r="E4940" s="292" t="s">
        <v>214</v>
      </c>
      <c r="F4940" s="405">
        <v>49629</v>
      </c>
      <c r="G4940" s="292" t="s">
        <v>213</v>
      </c>
    </row>
    <row r="4941" spans="1:7">
      <c r="A4941" s="292" t="s">
        <v>49</v>
      </c>
      <c r="B4941" s="405">
        <v>51656</v>
      </c>
      <c r="C4941" s="292" t="s">
        <v>213</v>
      </c>
      <c r="E4941" s="292" t="s">
        <v>214</v>
      </c>
      <c r="F4941" s="405">
        <v>49634</v>
      </c>
      <c r="G4941" s="292" t="s">
        <v>213</v>
      </c>
    </row>
    <row r="4942" spans="1:7">
      <c r="A4942" s="292" t="s">
        <v>49</v>
      </c>
      <c r="B4942" s="405">
        <v>52577</v>
      </c>
      <c r="C4942" s="292" t="s">
        <v>213</v>
      </c>
      <c r="E4942" s="292" t="s">
        <v>214</v>
      </c>
      <c r="F4942" s="405">
        <v>49635</v>
      </c>
      <c r="G4942" s="292" t="s">
        <v>213</v>
      </c>
    </row>
    <row r="4943" spans="1:7">
      <c r="A4943" s="292" t="s">
        <v>49</v>
      </c>
      <c r="B4943" s="405">
        <v>53073</v>
      </c>
      <c r="C4943" s="292" t="s">
        <v>213</v>
      </c>
      <c r="E4943" s="292" t="s">
        <v>214</v>
      </c>
      <c r="F4943" s="405">
        <v>49636</v>
      </c>
      <c r="G4943" s="292" t="s">
        <v>213</v>
      </c>
    </row>
    <row r="4944" spans="1:7">
      <c r="A4944" s="292" t="s">
        <v>49</v>
      </c>
      <c r="B4944" s="405">
        <v>53523</v>
      </c>
      <c r="C4944" s="292" t="s">
        <v>213</v>
      </c>
      <c r="E4944" s="292" t="s">
        <v>214</v>
      </c>
      <c r="F4944" s="405">
        <v>49637</v>
      </c>
      <c r="G4944" s="292" t="s">
        <v>213</v>
      </c>
    </row>
    <row r="4945" spans="1:7">
      <c r="A4945" s="292" t="s">
        <v>49</v>
      </c>
      <c r="B4945" s="405">
        <v>53950</v>
      </c>
      <c r="C4945" s="292" t="s">
        <v>213</v>
      </c>
      <c r="E4945" s="292" t="s">
        <v>214</v>
      </c>
      <c r="F4945" s="405">
        <v>49643</v>
      </c>
      <c r="G4945" s="292" t="s">
        <v>213</v>
      </c>
    </row>
    <row r="4946" spans="1:7">
      <c r="A4946" s="292" t="s">
        <v>49</v>
      </c>
      <c r="B4946" s="405">
        <v>54415</v>
      </c>
      <c r="C4946" s="292" t="s">
        <v>213</v>
      </c>
      <c r="E4946" s="292" t="s">
        <v>214</v>
      </c>
      <c r="F4946" s="405">
        <v>49646</v>
      </c>
      <c r="G4946" s="292" t="s">
        <v>213</v>
      </c>
    </row>
    <row r="4947" spans="1:7">
      <c r="A4947" s="292" t="s">
        <v>49</v>
      </c>
      <c r="B4947" s="405">
        <v>54944</v>
      </c>
      <c r="C4947" s="292" t="s">
        <v>213</v>
      </c>
      <c r="E4947" s="292" t="s">
        <v>214</v>
      </c>
      <c r="F4947" s="405">
        <v>49650</v>
      </c>
      <c r="G4947" s="292" t="s">
        <v>213</v>
      </c>
    </row>
    <row r="4948" spans="1:7">
      <c r="A4948" s="292" t="s">
        <v>49</v>
      </c>
      <c r="B4948" s="405">
        <v>55313</v>
      </c>
      <c r="C4948" s="292" t="s">
        <v>213</v>
      </c>
      <c r="E4948" s="292" t="s">
        <v>214</v>
      </c>
      <c r="F4948" s="405">
        <v>49657</v>
      </c>
      <c r="G4948" s="292" t="s">
        <v>213</v>
      </c>
    </row>
    <row r="4949" spans="1:7">
      <c r="A4949" s="292" t="s">
        <v>49</v>
      </c>
      <c r="B4949" s="405">
        <v>56011</v>
      </c>
      <c r="C4949" s="292" t="s">
        <v>213</v>
      </c>
      <c r="E4949" s="292" t="s">
        <v>214</v>
      </c>
      <c r="F4949" s="405">
        <v>49660</v>
      </c>
      <c r="G4949" s="292" t="s">
        <v>213</v>
      </c>
    </row>
    <row r="4950" spans="1:7">
      <c r="A4950" s="292" t="s">
        <v>49</v>
      </c>
      <c r="B4950" s="405">
        <v>56374</v>
      </c>
      <c r="C4950" s="292" t="s">
        <v>213</v>
      </c>
      <c r="E4950" s="292" t="s">
        <v>214</v>
      </c>
      <c r="F4950" s="405">
        <v>49675</v>
      </c>
      <c r="G4950" s="292" t="s">
        <v>213</v>
      </c>
    </row>
    <row r="4951" spans="1:7">
      <c r="A4951" s="292" t="s">
        <v>49</v>
      </c>
      <c r="B4951" s="405">
        <v>57401</v>
      </c>
      <c r="C4951" s="292" t="s">
        <v>213</v>
      </c>
      <c r="E4951" s="292" t="s">
        <v>214</v>
      </c>
      <c r="F4951" s="405">
        <v>49676</v>
      </c>
      <c r="G4951" s="292" t="s">
        <v>213</v>
      </c>
    </row>
    <row r="4952" spans="1:7">
      <c r="A4952" s="292" t="s">
        <v>49</v>
      </c>
      <c r="B4952" s="405">
        <v>49434</v>
      </c>
      <c r="C4952" s="292" t="s">
        <v>213</v>
      </c>
      <c r="E4952" s="292" t="s">
        <v>214</v>
      </c>
      <c r="F4952" s="405">
        <v>49677</v>
      </c>
      <c r="G4952" s="292" t="s">
        <v>213</v>
      </c>
    </row>
    <row r="4953" spans="1:7">
      <c r="A4953" s="292" t="s">
        <v>49</v>
      </c>
      <c r="B4953" s="405">
        <v>49739</v>
      </c>
      <c r="C4953" s="292" t="s">
        <v>213</v>
      </c>
      <c r="E4953" s="292" t="s">
        <v>214</v>
      </c>
      <c r="F4953" s="405">
        <v>49684</v>
      </c>
      <c r="G4953" s="292" t="s">
        <v>213</v>
      </c>
    </row>
    <row r="4954" spans="1:7">
      <c r="A4954" s="292" t="s">
        <v>49</v>
      </c>
      <c r="B4954" s="405">
        <v>50109</v>
      </c>
      <c r="C4954" s="292" t="s">
        <v>213</v>
      </c>
      <c r="E4954" s="292" t="s">
        <v>214</v>
      </c>
      <c r="F4954" s="405">
        <v>49685</v>
      </c>
      <c r="G4954" s="292" t="s">
        <v>213</v>
      </c>
    </row>
    <row r="4955" spans="1:7">
      <c r="A4955" s="292" t="s">
        <v>49</v>
      </c>
      <c r="B4955" s="405">
        <v>50622</v>
      </c>
      <c r="C4955" s="292" t="s">
        <v>213</v>
      </c>
      <c r="E4955" s="292" t="s">
        <v>214</v>
      </c>
      <c r="F4955" s="405">
        <v>49690</v>
      </c>
      <c r="G4955" s="292" t="s">
        <v>213</v>
      </c>
    </row>
    <row r="4956" spans="1:7">
      <c r="A4956" s="292" t="s">
        <v>49</v>
      </c>
      <c r="B4956" s="405">
        <v>52040</v>
      </c>
      <c r="C4956" s="292" t="s">
        <v>213</v>
      </c>
      <c r="E4956" s="292" t="s">
        <v>214</v>
      </c>
      <c r="F4956" s="405">
        <v>49696</v>
      </c>
      <c r="G4956" s="292" t="s">
        <v>213</v>
      </c>
    </row>
    <row r="4957" spans="1:7">
      <c r="A4957" s="292" t="s">
        <v>49</v>
      </c>
      <c r="B4957" s="405">
        <v>52601</v>
      </c>
      <c r="C4957" s="292" t="s">
        <v>213</v>
      </c>
      <c r="E4957" s="292" t="s">
        <v>214</v>
      </c>
      <c r="F4957" s="405">
        <v>49701</v>
      </c>
      <c r="G4957" s="292" t="s">
        <v>213</v>
      </c>
    </row>
    <row r="4958" spans="1:7">
      <c r="A4958" s="292" t="s">
        <v>49</v>
      </c>
      <c r="B4958" s="405">
        <v>53075</v>
      </c>
      <c r="C4958" s="292" t="s">
        <v>213</v>
      </c>
      <c r="E4958" s="292" t="s">
        <v>214</v>
      </c>
      <c r="F4958" s="405">
        <v>49711</v>
      </c>
      <c r="G4958" s="292" t="s">
        <v>213</v>
      </c>
    </row>
    <row r="4959" spans="1:7">
      <c r="A4959" s="292" t="s">
        <v>49</v>
      </c>
      <c r="B4959" s="405">
        <v>53525</v>
      </c>
      <c r="C4959" s="292" t="s">
        <v>213</v>
      </c>
      <c r="E4959" s="292" t="s">
        <v>214</v>
      </c>
      <c r="F4959" s="405">
        <v>49712</v>
      </c>
      <c r="G4959" s="292" t="s">
        <v>213</v>
      </c>
    </row>
    <row r="4960" spans="1:7">
      <c r="A4960" s="292" t="s">
        <v>49</v>
      </c>
      <c r="B4960" s="405">
        <v>53954</v>
      </c>
      <c r="C4960" s="292" t="s">
        <v>213</v>
      </c>
      <c r="E4960" s="292" t="s">
        <v>214</v>
      </c>
      <c r="F4960" s="405">
        <v>49720</v>
      </c>
      <c r="G4960" s="292" t="s">
        <v>213</v>
      </c>
    </row>
    <row r="4961" spans="1:7">
      <c r="A4961" s="292" t="s">
        <v>49</v>
      </c>
      <c r="B4961" s="405">
        <v>54417</v>
      </c>
      <c r="C4961" s="292" t="s">
        <v>213</v>
      </c>
      <c r="E4961" s="292" t="s">
        <v>214</v>
      </c>
      <c r="F4961" s="405">
        <v>49723</v>
      </c>
      <c r="G4961" s="292" t="s">
        <v>213</v>
      </c>
    </row>
    <row r="4962" spans="1:7">
      <c r="A4962" s="292" t="s">
        <v>49</v>
      </c>
      <c r="B4962" s="405">
        <v>54946</v>
      </c>
      <c r="C4962" s="292" t="s">
        <v>213</v>
      </c>
      <c r="E4962" s="292" t="s">
        <v>214</v>
      </c>
      <c r="F4962" s="405">
        <v>49734</v>
      </c>
      <c r="G4962" s="292" t="s">
        <v>213</v>
      </c>
    </row>
    <row r="4963" spans="1:7">
      <c r="A4963" s="292" t="s">
        <v>49</v>
      </c>
      <c r="B4963" s="405">
        <v>55315</v>
      </c>
      <c r="C4963" s="292" t="s">
        <v>213</v>
      </c>
      <c r="E4963" s="292" t="s">
        <v>214</v>
      </c>
      <c r="F4963" s="405">
        <v>49735</v>
      </c>
      <c r="G4963" s="292" t="s">
        <v>213</v>
      </c>
    </row>
    <row r="4964" spans="1:7">
      <c r="A4964" s="292" t="s">
        <v>49</v>
      </c>
      <c r="B4964" s="405">
        <v>56017</v>
      </c>
      <c r="C4964" s="292" t="s">
        <v>213</v>
      </c>
      <c r="E4964" s="292" t="s">
        <v>214</v>
      </c>
      <c r="F4964" s="405">
        <v>49737</v>
      </c>
      <c r="G4964" s="292" t="s">
        <v>213</v>
      </c>
    </row>
    <row r="4965" spans="1:7">
      <c r="A4965" s="292" t="s">
        <v>49</v>
      </c>
      <c r="B4965" s="405">
        <v>56389</v>
      </c>
      <c r="C4965" s="292" t="s">
        <v>213</v>
      </c>
      <c r="E4965" s="292" t="s">
        <v>214</v>
      </c>
      <c r="F4965" s="405">
        <v>49739</v>
      </c>
      <c r="G4965" s="292" t="s">
        <v>213</v>
      </c>
    </row>
    <row r="4966" spans="1:7">
      <c r="A4966" s="292" t="s">
        <v>49</v>
      </c>
      <c r="B4966" s="405">
        <v>57402</v>
      </c>
      <c r="C4966" s="292" t="s">
        <v>213</v>
      </c>
      <c r="E4966" s="292" t="s">
        <v>214</v>
      </c>
      <c r="F4966" s="405">
        <v>49740</v>
      </c>
      <c r="G4966" s="292" t="s">
        <v>213</v>
      </c>
    </row>
    <row r="4967" spans="1:7">
      <c r="A4967" s="292" t="s">
        <v>49</v>
      </c>
      <c r="B4967" s="405">
        <v>49435</v>
      </c>
      <c r="C4967" s="292" t="s">
        <v>213</v>
      </c>
      <c r="E4967" s="292" t="s">
        <v>214</v>
      </c>
      <c r="F4967" s="405">
        <v>49770</v>
      </c>
      <c r="G4967" s="292" t="s">
        <v>213</v>
      </c>
    </row>
    <row r="4968" spans="1:7">
      <c r="A4968" s="292" t="s">
        <v>49</v>
      </c>
      <c r="B4968" s="405">
        <v>49740</v>
      </c>
      <c r="C4968" s="292" t="s">
        <v>213</v>
      </c>
      <c r="E4968" s="292" t="s">
        <v>214</v>
      </c>
      <c r="F4968" s="405">
        <v>49783</v>
      </c>
      <c r="G4968" s="292" t="s">
        <v>213</v>
      </c>
    </row>
    <row r="4969" spans="1:7">
      <c r="A4969" s="292" t="s">
        <v>49</v>
      </c>
      <c r="B4969" s="405">
        <v>50110</v>
      </c>
      <c r="C4969" s="292" t="s">
        <v>213</v>
      </c>
      <c r="E4969" s="292" t="s">
        <v>214</v>
      </c>
      <c r="F4969" s="405">
        <v>49785</v>
      </c>
      <c r="G4969" s="292" t="s">
        <v>213</v>
      </c>
    </row>
    <row r="4970" spans="1:7">
      <c r="A4970" s="292" t="s">
        <v>49</v>
      </c>
      <c r="B4970" s="405">
        <v>50631</v>
      </c>
      <c r="C4970" s="292" t="s">
        <v>213</v>
      </c>
      <c r="E4970" s="292" t="s">
        <v>214</v>
      </c>
      <c r="F4970" s="405">
        <v>49792</v>
      </c>
      <c r="G4970" s="292" t="s">
        <v>213</v>
      </c>
    </row>
    <row r="4971" spans="1:7">
      <c r="A4971" s="292" t="s">
        <v>49</v>
      </c>
      <c r="B4971" s="405">
        <v>52056</v>
      </c>
      <c r="C4971" s="292" t="s">
        <v>213</v>
      </c>
      <c r="E4971" s="292" t="s">
        <v>214</v>
      </c>
      <c r="F4971" s="405">
        <v>49796</v>
      </c>
      <c r="G4971" s="292" t="s">
        <v>213</v>
      </c>
    </row>
    <row r="4972" spans="1:7">
      <c r="A4972" s="292" t="s">
        <v>49</v>
      </c>
      <c r="B4972" s="405">
        <v>52624</v>
      </c>
      <c r="C4972" s="292" t="s">
        <v>213</v>
      </c>
      <c r="E4972" s="292" t="s">
        <v>214</v>
      </c>
      <c r="F4972" s="405">
        <v>49801</v>
      </c>
      <c r="G4972" s="292" t="s">
        <v>213</v>
      </c>
    </row>
    <row r="4973" spans="1:7">
      <c r="A4973" s="292" t="s">
        <v>49</v>
      </c>
      <c r="B4973" s="405">
        <v>53081</v>
      </c>
      <c r="C4973" s="292" t="s">
        <v>213</v>
      </c>
      <c r="E4973" s="292" t="s">
        <v>214</v>
      </c>
      <c r="F4973" s="405">
        <v>49802</v>
      </c>
      <c r="G4973" s="292" t="s">
        <v>213</v>
      </c>
    </row>
    <row r="4974" spans="1:7">
      <c r="A4974" s="292" t="s">
        <v>49</v>
      </c>
      <c r="B4974" s="405">
        <v>53526</v>
      </c>
      <c r="C4974" s="292" t="s">
        <v>213</v>
      </c>
      <c r="E4974" s="292" t="s">
        <v>214</v>
      </c>
      <c r="F4974" s="405">
        <v>49808</v>
      </c>
      <c r="G4974" s="292" t="s">
        <v>213</v>
      </c>
    </row>
    <row r="4975" spans="1:7">
      <c r="A4975" s="292" t="s">
        <v>49</v>
      </c>
      <c r="B4975" s="405">
        <v>53955</v>
      </c>
      <c r="C4975" s="292" t="s">
        <v>213</v>
      </c>
      <c r="E4975" s="292" t="s">
        <v>214</v>
      </c>
      <c r="F4975" s="405">
        <v>49826</v>
      </c>
      <c r="G4975" s="292" t="s">
        <v>213</v>
      </c>
    </row>
    <row r="4976" spans="1:7">
      <c r="A4976" s="292" t="s">
        <v>49</v>
      </c>
      <c r="B4976" s="405">
        <v>54441</v>
      </c>
      <c r="C4976" s="292" t="s">
        <v>213</v>
      </c>
      <c r="E4976" s="292" t="s">
        <v>214</v>
      </c>
      <c r="F4976" s="405">
        <v>49829</v>
      </c>
      <c r="G4976" s="292" t="s">
        <v>213</v>
      </c>
    </row>
    <row r="4977" spans="1:7">
      <c r="A4977" s="292" t="s">
        <v>49</v>
      </c>
      <c r="B4977" s="405">
        <v>54947</v>
      </c>
      <c r="C4977" s="292" t="s">
        <v>213</v>
      </c>
      <c r="E4977" s="292" t="s">
        <v>214</v>
      </c>
      <c r="F4977" s="405">
        <v>49837</v>
      </c>
      <c r="G4977" s="292" t="s">
        <v>213</v>
      </c>
    </row>
    <row r="4978" spans="1:7">
      <c r="A4978" s="292" t="s">
        <v>49</v>
      </c>
      <c r="B4978" s="405">
        <v>55319</v>
      </c>
      <c r="C4978" s="292" t="s">
        <v>213</v>
      </c>
      <c r="E4978" s="292" t="s">
        <v>214</v>
      </c>
      <c r="F4978" s="405">
        <v>49852</v>
      </c>
      <c r="G4978" s="292" t="s">
        <v>213</v>
      </c>
    </row>
    <row r="4979" spans="1:7">
      <c r="A4979" s="292" t="s">
        <v>49</v>
      </c>
      <c r="B4979" s="405">
        <v>56022</v>
      </c>
      <c r="C4979" s="292" t="s">
        <v>213</v>
      </c>
      <c r="E4979" s="292" t="s">
        <v>214</v>
      </c>
      <c r="F4979" s="405">
        <v>49855</v>
      </c>
      <c r="G4979" s="292" t="s">
        <v>213</v>
      </c>
    </row>
    <row r="4980" spans="1:7">
      <c r="A4980" s="292" t="s">
        <v>49</v>
      </c>
      <c r="B4980" s="405">
        <v>56401</v>
      </c>
      <c r="C4980" s="292" t="s">
        <v>213</v>
      </c>
      <c r="E4980" s="292" t="s">
        <v>214</v>
      </c>
      <c r="F4980" s="405">
        <v>49858</v>
      </c>
      <c r="G4980" s="292" t="s">
        <v>213</v>
      </c>
    </row>
    <row r="4981" spans="1:7">
      <c r="A4981" s="292" t="s">
        <v>49</v>
      </c>
      <c r="B4981" s="405">
        <v>57426</v>
      </c>
      <c r="C4981" s="292" t="s">
        <v>213</v>
      </c>
      <c r="E4981" s="292" t="s">
        <v>214</v>
      </c>
      <c r="F4981" s="405">
        <v>49863</v>
      </c>
      <c r="G4981" s="292" t="s">
        <v>213</v>
      </c>
    </row>
    <row r="4982" spans="1:7">
      <c r="A4982" s="292" t="s">
        <v>49</v>
      </c>
      <c r="B4982" s="405">
        <v>49437</v>
      </c>
      <c r="C4982" s="292" t="s">
        <v>213</v>
      </c>
      <c r="E4982" s="292" t="s">
        <v>214</v>
      </c>
      <c r="F4982" s="405">
        <v>49864</v>
      </c>
      <c r="G4982" s="292" t="s">
        <v>213</v>
      </c>
    </row>
    <row r="4983" spans="1:7">
      <c r="A4983" s="292" t="s">
        <v>49</v>
      </c>
      <c r="B4983" s="405">
        <v>49770</v>
      </c>
      <c r="C4983" s="292" t="s">
        <v>213</v>
      </c>
      <c r="E4983" s="292" t="s">
        <v>214</v>
      </c>
      <c r="F4983" s="405">
        <v>49870</v>
      </c>
      <c r="G4983" s="292" t="s">
        <v>213</v>
      </c>
    </row>
    <row r="4984" spans="1:7">
      <c r="A4984" s="292" t="s">
        <v>49</v>
      </c>
      <c r="B4984" s="405">
        <v>50112</v>
      </c>
      <c r="C4984" s="292" t="s">
        <v>213</v>
      </c>
      <c r="E4984" s="292" t="s">
        <v>214</v>
      </c>
      <c r="F4984" s="405">
        <v>49871</v>
      </c>
      <c r="G4984" s="292" t="s">
        <v>213</v>
      </c>
    </row>
    <row r="4985" spans="1:7">
      <c r="A4985" s="292" t="s">
        <v>49</v>
      </c>
      <c r="B4985" s="405">
        <v>50634</v>
      </c>
      <c r="C4985" s="292" t="s">
        <v>213</v>
      </c>
      <c r="E4985" s="292" t="s">
        <v>214</v>
      </c>
      <c r="F4985" s="405">
        <v>49874</v>
      </c>
      <c r="G4985" s="292" t="s">
        <v>213</v>
      </c>
    </row>
    <row r="4986" spans="1:7">
      <c r="A4986" s="292" t="s">
        <v>49</v>
      </c>
      <c r="B4986" s="405">
        <v>52057</v>
      </c>
      <c r="C4986" s="292" t="s">
        <v>213</v>
      </c>
      <c r="E4986" s="292" t="s">
        <v>214</v>
      </c>
      <c r="F4986" s="405">
        <v>49876</v>
      </c>
      <c r="G4986" s="292" t="s">
        <v>213</v>
      </c>
    </row>
    <row r="4987" spans="1:7">
      <c r="A4987" s="292" t="s">
        <v>49</v>
      </c>
      <c r="B4987" s="405">
        <v>52627</v>
      </c>
      <c r="C4987" s="292" t="s">
        <v>213</v>
      </c>
      <c r="E4987" s="292" t="s">
        <v>214</v>
      </c>
      <c r="F4987" s="405">
        <v>49877</v>
      </c>
      <c r="G4987" s="292" t="s">
        <v>213</v>
      </c>
    </row>
    <row r="4988" spans="1:7">
      <c r="A4988" s="292" t="s">
        <v>49</v>
      </c>
      <c r="B4988" s="405">
        <v>53085</v>
      </c>
      <c r="C4988" s="292" t="s">
        <v>213</v>
      </c>
      <c r="E4988" s="292" t="s">
        <v>214</v>
      </c>
      <c r="F4988" s="405">
        <v>49894</v>
      </c>
      <c r="G4988" s="292" t="s">
        <v>213</v>
      </c>
    </row>
    <row r="4989" spans="1:7">
      <c r="A4989" s="292" t="s">
        <v>49</v>
      </c>
      <c r="B4989" s="405">
        <v>53528</v>
      </c>
      <c r="C4989" s="292" t="s">
        <v>213</v>
      </c>
      <c r="E4989" s="292" t="s">
        <v>214</v>
      </c>
      <c r="F4989" s="405">
        <v>49915</v>
      </c>
      <c r="G4989" s="292" t="s">
        <v>213</v>
      </c>
    </row>
    <row r="4990" spans="1:7">
      <c r="A4990" s="292" t="s">
        <v>49</v>
      </c>
      <c r="B4990" s="405">
        <v>53957</v>
      </c>
      <c r="C4990" s="292" t="s">
        <v>213</v>
      </c>
      <c r="E4990" s="292" t="s">
        <v>214</v>
      </c>
      <c r="F4990" s="405">
        <v>49917</v>
      </c>
      <c r="G4990" s="292" t="s">
        <v>213</v>
      </c>
    </row>
    <row r="4991" spans="1:7">
      <c r="A4991" s="292" t="s">
        <v>49</v>
      </c>
      <c r="B4991" s="405">
        <v>54449</v>
      </c>
      <c r="C4991" s="292" t="s">
        <v>213</v>
      </c>
      <c r="E4991" s="292" t="s">
        <v>214</v>
      </c>
      <c r="F4991" s="405">
        <v>49931</v>
      </c>
      <c r="G4991" s="292" t="s">
        <v>213</v>
      </c>
    </row>
    <row r="4992" spans="1:7">
      <c r="A4992" s="292" t="s">
        <v>49</v>
      </c>
      <c r="B4992" s="405">
        <v>54961</v>
      </c>
      <c r="C4992" s="292" t="s">
        <v>213</v>
      </c>
      <c r="E4992" s="292" t="s">
        <v>214</v>
      </c>
      <c r="F4992" s="405">
        <v>49964</v>
      </c>
      <c r="G4992" s="292" t="s">
        <v>213</v>
      </c>
    </row>
    <row r="4993" spans="1:7">
      <c r="A4993" s="292" t="s">
        <v>49</v>
      </c>
      <c r="B4993" s="405">
        <v>55320</v>
      </c>
      <c r="C4993" s="292" t="s">
        <v>213</v>
      </c>
      <c r="E4993" s="292" t="s">
        <v>214</v>
      </c>
      <c r="F4993" s="405">
        <v>50003</v>
      </c>
      <c r="G4993" s="292" t="s">
        <v>213</v>
      </c>
    </row>
    <row r="4994" spans="1:7">
      <c r="A4994" s="292" t="s">
        <v>49</v>
      </c>
      <c r="B4994" s="405">
        <v>56024</v>
      </c>
      <c r="C4994" s="292" t="s">
        <v>213</v>
      </c>
      <c r="E4994" s="292" t="s">
        <v>214</v>
      </c>
      <c r="F4994" s="405">
        <v>50031</v>
      </c>
      <c r="G4994" s="292" t="s">
        <v>213</v>
      </c>
    </row>
    <row r="4995" spans="1:7">
      <c r="A4995" s="292" t="s">
        <v>49</v>
      </c>
      <c r="B4995" s="405">
        <v>56430</v>
      </c>
      <c r="C4995" s="292" t="s">
        <v>213</v>
      </c>
      <c r="E4995" s="292" t="s">
        <v>214</v>
      </c>
      <c r="F4995" s="405">
        <v>50032</v>
      </c>
      <c r="G4995" s="292" t="s">
        <v>213</v>
      </c>
    </row>
    <row r="4996" spans="1:7">
      <c r="A4996" s="292" t="s">
        <v>49</v>
      </c>
      <c r="B4996" s="405">
        <v>57439</v>
      </c>
      <c r="C4996" s="292" t="s">
        <v>213</v>
      </c>
      <c r="E4996" s="292" t="s">
        <v>214</v>
      </c>
      <c r="F4996" s="405">
        <v>50035</v>
      </c>
      <c r="G4996" s="292" t="s">
        <v>213</v>
      </c>
    </row>
    <row r="4997" spans="1:7">
      <c r="A4997" s="292" t="s">
        <v>49</v>
      </c>
      <c r="B4997" s="405">
        <v>49440</v>
      </c>
      <c r="C4997" s="292" t="s">
        <v>213</v>
      </c>
      <c r="E4997" s="292" t="s">
        <v>214</v>
      </c>
      <c r="F4997" s="405">
        <v>50036</v>
      </c>
      <c r="G4997" s="292" t="s">
        <v>213</v>
      </c>
    </row>
    <row r="4998" spans="1:7">
      <c r="A4998" s="292" t="s">
        <v>49</v>
      </c>
      <c r="B4998" s="405">
        <v>49783</v>
      </c>
      <c r="C4998" s="292" t="s">
        <v>213</v>
      </c>
      <c r="E4998" s="292" t="s">
        <v>214</v>
      </c>
      <c r="F4998" s="405">
        <v>50038</v>
      </c>
      <c r="G4998" s="292" t="s">
        <v>213</v>
      </c>
    </row>
    <row r="4999" spans="1:7">
      <c r="A4999" s="292" t="s">
        <v>49</v>
      </c>
      <c r="B4999" s="405">
        <v>50124</v>
      </c>
      <c r="C4999" s="292" t="s">
        <v>213</v>
      </c>
      <c r="E4999" s="292" t="s">
        <v>214</v>
      </c>
      <c r="F4999" s="405">
        <v>50041</v>
      </c>
      <c r="G4999" s="292" t="s">
        <v>213</v>
      </c>
    </row>
    <row r="5000" spans="1:7">
      <c r="A5000" s="292" t="s">
        <v>49</v>
      </c>
      <c r="B5000" s="405">
        <v>50643</v>
      </c>
      <c r="C5000" s="292" t="s">
        <v>213</v>
      </c>
      <c r="E5000" s="292" t="s">
        <v>214</v>
      </c>
      <c r="F5000" s="405">
        <v>50047</v>
      </c>
      <c r="G5000" s="292" t="s">
        <v>213</v>
      </c>
    </row>
    <row r="5001" spans="1:7">
      <c r="A5001" s="292" t="s">
        <v>49</v>
      </c>
      <c r="B5001" s="405">
        <v>52060</v>
      </c>
      <c r="C5001" s="292" t="s">
        <v>213</v>
      </c>
      <c r="E5001" s="292" t="s">
        <v>214</v>
      </c>
      <c r="F5001" s="405">
        <v>50061</v>
      </c>
      <c r="G5001" s="292" t="s">
        <v>213</v>
      </c>
    </row>
    <row r="5002" spans="1:7">
      <c r="A5002" s="292" t="s">
        <v>49</v>
      </c>
      <c r="B5002" s="405">
        <v>52632</v>
      </c>
      <c r="C5002" s="292" t="s">
        <v>213</v>
      </c>
      <c r="E5002" s="292" t="s">
        <v>214</v>
      </c>
      <c r="F5002" s="405">
        <v>50063</v>
      </c>
      <c r="G5002" s="292" t="s">
        <v>213</v>
      </c>
    </row>
    <row r="5003" spans="1:7">
      <c r="A5003" s="292" t="s">
        <v>49</v>
      </c>
      <c r="B5003" s="405">
        <v>53086</v>
      </c>
      <c r="C5003" s="292" t="s">
        <v>213</v>
      </c>
      <c r="E5003" s="292" t="s">
        <v>214</v>
      </c>
      <c r="F5003" s="405">
        <v>50069</v>
      </c>
      <c r="G5003" s="292" t="s">
        <v>213</v>
      </c>
    </row>
    <row r="5004" spans="1:7">
      <c r="A5004" s="292" t="s">
        <v>49</v>
      </c>
      <c r="B5004" s="405">
        <v>53531</v>
      </c>
      <c r="C5004" s="292" t="s">
        <v>213</v>
      </c>
      <c r="E5004" s="292" t="s">
        <v>214</v>
      </c>
      <c r="F5004" s="405">
        <v>50078</v>
      </c>
      <c r="G5004" s="292" t="s">
        <v>213</v>
      </c>
    </row>
    <row r="5005" spans="1:7">
      <c r="A5005" s="292" t="s">
        <v>49</v>
      </c>
      <c r="B5005" s="405">
        <v>53958</v>
      </c>
      <c r="C5005" s="292" t="s">
        <v>213</v>
      </c>
      <c r="E5005" s="292" t="s">
        <v>214</v>
      </c>
      <c r="F5005" s="405">
        <v>50105</v>
      </c>
      <c r="G5005" s="292" t="s">
        <v>213</v>
      </c>
    </row>
    <row r="5006" spans="1:7">
      <c r="A5006" s="292" t="s">
        <v>49</v>
      </c>
      <c r="B5006" s="405">
        <v>54455</v>
      </c>
      <c r="C5006" s="292" t="s">
        <v>213</v>
      </c>
      <c r="E5006" s="292" t="s">
        <v>214</v>
      </c>
      <c r="F5006" s="405">
        <v>50109</v>
      </c>
      <c r="G5006" s="292" t="s">
        <v>213</v>
      </c>
    </row>
    <row r="5007" spans="1:7">
      <c r="A5007" s="292" t="s">
        <v>49</v>
      </c>
      <c r="B5007" s="405">
        <v>54963</v>
      </c>
      <c r="C5007" s="292" t="s">
        <v>213</v>
      </c>
      <c r="E5007" s="292" t="s">
        <v>214</v>
      </c>
      <c r="F5007" s="405">
        <v>50110</v>
      </c>
      <c r="G5007" s="292" t="s">
        <v>213</v>
      </c>
    </row>
    <row r="5008" spans="1:7">
      <c r="A5008" s="292" t="s">
        <v>49</v>
      </c>
      <c r="B5008" s="405">
        <v>55327</v>
      </c>
      <c r="C5008" s="292" t="s">
        <v>213</v>
      </c>
      <c r="E5008" s="292" t="s">
        <v>214</v>
      </c>
      <c r="F5008" s="405">
        <v>50112</v>
      </c>
      <c r="G5008" s="292" t="s">
        <v>213</v>
      </c>
    </row>
    <row r="5009" spans="1:7">
      <c r="A5009" s="292" t="s">
        <v>49</v>
      </c>
      <c r="B5009" s="405">
        <v>56030</v>
      </c>
      <c r="C5009" s="292" t="s">
        <v>213</v>
      </c>
      <c r="E5009" s="292" t="s">
        <v>214</v>
      </c>
      <c r="F5009" s="405">
        <v>50124</v>
      </c>
      <c r="G5009" s="292" t="s">
        <v>213</v>
      </c>
    </row>
    <row r="5010" spans="1:7">
      <c r="A5010" s="292" t="s">
        <v>49</v>
      </c>
      <c r="B5010" s="405">
        <v>56441</v>
      </c>
      <c r="C5010" s="292" t="s">
        <v>213</v>
      </c>
      <c r="E5010" s="292" t="s">
        <v>214</v>
      </c>
      <c r="F5010" s="405">
        <v>50125</v>
      </c>
      <c r="G5010" s="292" t="s">
        <v>213</v>
      </c>
    </row>
    <row r="5011" spans="1:7">
      <c r="A5011" s="292" t="s">
        <v>49</v>
      </c>
      <c r="B5011" s="405">
        <v>57501</v>
      </c>
      <c r="C5011" s="292" t="s">
        <v>213</v>
      </c>
      <c r="E5011" s="292" t="s">
        <v>214</v>
      </c>
      <c r="F5011" s="405">
        <v>50126</v>
      </c>
      <c r="G5011" s="292" t="s">
        <v>213</v>
      </c>
    </row>
    <row r="5012" spans="1:7">
      <c r="A5012" s="292" t="s">
        <v>49</v>
      </c>
      <c r="B5012" s="405">
        <v>49445</v>
      </c>
      <c r="C5012" s="292" t="s">
        <v>213</v>
      </c>
      <c r="E5012" s="292" t="s">
        <v>214</v>
      </c>
      <c r="F5012" s="405">
        <v>50152</v>
      </c>
      <c r="G5012" s="292" t="s">
        <v>213</v>
      </c>
    </row>
    <row r="5013" spans="1:7">
      <c r="A5013" s="292" t="s">
        <v>49</v>
      </c>
      <c r="B5013" s="405">
        <v>49785</v>
      </c>
      <c r="C5013" s="292" t="s">
        <v>213</v>
      </c>
      <c r="E5013" s="292" t="s">
        <v>214</v>
      </c>
      <c r="F5013" s="405">
        <v>50158</v>
      </c>
      <c r="G5013" s="292" t="s">
        <v>213</v>
      </c>
    </row>
    <row r="5014" spans="1:7">
      <c r="A5014" s="292" t="s">
        <v>49</v>
      </c>
      <c r="B5014" s="405">
        <v>50125</v>
      </c>
      <c r="C5014" s="292" t="s">
        <v>213</v>
      </c>
      <c r="E5014" s="292" t="s">
        <v>214</v>
      </c>
      <c r="F5014" s="405">
        <v>50160</v>
      </c>
      <c r="G5014" s="292" t="s">
        <v>213</v>
      </c>
    </row>
    <row r="5015" spans="1:7">
      <c r="A5015" s="292" t="s">
        <v>49</v>
      </c>
      <c r="B5015" s="405">
        <v>50644</v>
      </c>
      <c r="C5015" s="292" t="s">
        <v>213</v>
      </c>
      <c r="E5015" s="292" t="s">
        <v>214</v>
      </c>
      <c r="F5015" s="405">
        <v>50163</v>
      </c>
      <c r="G5015" s="292" t="s">
        <v>213</v>
      </c>
    </row>
    <row r="5016" spans="1:7">
      <c r="A5016" s="292" t="s">
        <v>49</v>
      </c>
      <c r="B5016" s="405">
        <v>52066</v>
      </c>
      <c r="C5016" s="292" t="s">
        <v>213</v>
      </c>
      <c r="E5016" s="292" t="s">
        <v>214</v>
      </c>
      <c r="F5016" s="405">
        <v>50165</v>
      </c>
      <c r="G5016" s="292" t="s">
        <v>213</v>
      </c>
    </row>
    <row r="5017" spans="1:7">
      <c r="A5017" s="292" t="s">
        <v>49</v>
      </c>
      <c r="B5017" s="405">
        <v>52638</v>
      </c>
      <c r="C5017" s="292" t="s">
        <v>213</v>
      </c>
      <c r="E5017" s="292" t="s">
        <v>214</v>
      </c>
      <c r="F5017" s="405">
        <v>50201</v>
      </c>
      <c r="G5017" s="292" t="s">
        <v>213</v>
      </c>
    </row>
    <row r="5018" spans="1:7">
      <c r="A5018" s="292" t="s">
        <v>49</v>
      </c>
      <c r="B5018" s="405">
        <v>53090</v>
      </c>
      <c r="C5018" s="292" t="s">
        <v>213</v>
      </c>
      <c r="E5018" s="292" t="s">
        <v>214</v>
      </c>
      <c r="F5018" s="405">
        <v>50208</v>
      </c>
      <c r="G5018" s="292" t="s">
        <v>213</v>
      </c>
    </row>
    <row r="5019" spans="1:7">
      <c r="A5019" s="292" t="s">
        <v>49</v>
      </c>
      <c r="B5019" s="405">
        <v>53533</v>
      </c>
      <c r="C5019" s="292" t="s">
        <v>213</v>
      </c>
      <c r="E5019" s="292" t="s">
        <v>214</v>
      </c>
      <c r="F5019" s="405">
        <v>50211</v>
      </c>
      <c r="G5019" s="292" t="s">
        <v>213</v>
      </c>
    </row>
    <row r="5020" spans="1:7">
      <c r="A5020" s="292" t="s">
        <v>49</v>
      </c>
      <c r="B5020" s="405">
        <v>53959</v>
      </c>
      <c r="C5020" s="292" t="s">
        <v>213</v>
      </c>
      <c r="E5020" s="292" t="s">
        <v>214</v>
      </c>
      <c r="F5020" s="405">
        <v>50219</v>
      </c>
      <c r="G5020" s="292" t="s">
        <v>213</v>
      </c>
    </row>
    <row r="5021" spans="1:7">
      <c r="A5021" s="292" t="s">
        <v>49</v>
      </c>
      <c r="B5021" s="405">
        <v>54464</v>
      </c>
      <c r="C5021" s="292" t="s">
        <v>213</v>
      </c>
      <c r="E5021" s="292" t="s">
        <v>214</v>
      </c>
      <c r="F5021" s="405">
        <v>50226</v>
      </c>
      <c r="G5021" s="292" t="s">
        <v>213</v>
      </c>
    </row>
    <row r="5022" spans="1:7">
      <c r="A5022" s="292" t="s">
        <v>49</v>
      </c>
      <c r="B5022" s="405">
        <v>54971</v>
      </c>
      <c r="C5022" s="292" t="s">
        <v>213</v>
      </c>
      <c r="E5022" s="292" t="s">
        <v>214</v>
      </c>
      <c r="F5022" s="405">
        <v>50227</v>
      </c>
      <c r="G5022" s="292" t="s">
        <v>213</v>
      </c>
    </row>
    <row r="5023" spans="1:7">
      <c r="A5023" s="292" t="s">
        <v>49</v>
      </c>
      <c r="B5023" s="405">
        <v>55328</v>
      </c>
      <c r="C5023" s="292" t="s">
        <v>213</v>
      </c>
      <c r="E5023" s="292" t="s">
        <v>214</v>
      </c>
      <c r="F5023" s="405">
        <v>50231</v>
      </c>
      <c r="G5023" s="292" t="s">
        <v>213</v>
      </c>
    </row>
    <row r="5024" spans="1:7">
      <c r="A5024" s="292" t="s">
        <v>49</v>
      </c>
      <c r="B5024" s="405">
        <v>56031</v>
      </c>
      <c r="C5024" s="292" t="s">
        <v>213</v>
      </c>
      <c r="E5024" s="292" t="s">
        <v>214</v>
      </c>
      <c r="F5024" s="405">
        <v>50236</v>
      </c>
      <c r="G5024" s="292" t="s">
        <v>213</v>
      </c>
    </row>
    <row r="5025" spans="1:7">
      <c r="A5025" s="292" t="s">
        <v>49</v>
      </c>
      <c r="B5025" s="405">
        <v>56465</v>
      </c>
      <c r="C5025" s="292" t="s">
        <v>213</v>
      </c>
      <c r="E5025" s="292" t="s">
        <v>214</v>
      </c>
      <c r="F5025" s="405">
        <v>50243</v>
      </c>
      <c r="G5025" s="292" t="s">
        <v>213</v>
      </c>
    </row>
    <row r="5026" spans="1:7">
      <c r="A5026" s="292" t="s">
        <v>49</v>
      </c>
      <c r="B5026" s="405">
        <v>57563</v>
      </c>
      <c r="C5026" s="292" t="s">
        <v>213</v>
      </c>
      <c r="E5026" s="292" t="s">
        <v>214</v>
      </c>
      <c r="F5026" s="405">
        <v>50244</v>
      </c>
      <c r="G5026" s="292" t="s">
        <v>213</v>
      </c>
    </row>
    <row r="5027" spans="1:7">
      <c r="A5027" s="292" t="s">
        <v>49</v>
      </c>
      <c r="B5027" s="405">
        <v>49448</v>
      </c>
      <c r="C5027" s="292" t="s">
        <v>213</v>
      </c>
      <c r="E5027" s="292" t="s">
        <v>214</v>
      </c>
      <c r="F5027" s="405">
        <v>50255</v>
      </c>
      <c r="G5027" s="292" t="s">
        <v>213</v>
      </c>
    </row>
    <row r="5028" spans="1:7">
      <c r="A5028" s="292" t="s">
        <v>49</v>
      </c>
      <c r="B5028" s="405">
        <v>49792</v>
      </c>
      <c r="C5028" s="292" t="s">
        <v>213</v>
      </c>
      <c r="E5028" s="292" t="s">
        <v>214</v>
      </c>
      <c r="F5028" s="405">
        <v>50269</v>
      </c>
      <c r="G5028" s="292" t="s">
        <v>213</v>
      </c>
    </row>
    <row r="5029" spans="1:7">
      <c r="A5029" s="292" t="s">
        <v>49</v>
      </c>
      <c r="B5029" s="405">
        <v>50126</v>
      </c>
      <c r="C5029" s="292" t="s">
        <v>213</v>
      </c>
      <c r="E5029" s="292" t="s">
        <v>214</v>
      </c>
      <c r="F5029" s="405">
        <v>50272</v>
      </c>
      <c r="G5029" s="292" t="s">
        <v>213</v>
      </c>
    </row>
    <row r="5030" spans="1:7">
      <c r="A5030" s="292" t="s">
        <v>49</v>
      </c>
      <c r="B5030" s="405">
        <v>50648</v>
      </c>
      <c r="C5030" s="292" t="s">
        <v>213</v>
      </c>
      <c r="E5030" s="292" t="s">
        <v>214</v>
      </c>
      <c r="F5030" s="405">
        <v>50369</v>
      </c>
      <c r="G5030" s="292" t="s">
        <v>213</v>
      </c>
    </row>
    <row r="5031" spans="1:7">
      <c r="A5031" s="292" t="s">
        <v>49</v>
      </c>
      <c r="B5031" s="405">
        <v>52068</v>
      </c>
      <c r="C5031" s="292" t="s">
        <v>213</v>
      </c>
      <c r="E5031" s="292" t="s">
        <v>214</v>
      </c>
      <c r="F5031" s="405">
        <v>50423</v>
      </c>
      <c r="G5031" s="292" t="s">
        <v>213</v>
      </c>
    </row>
    <row r="5032" spans="1:7">
      <c r="A5032" s="292" t="s">
        <v>49</v>
      </c>
      <c r="B5032" s="405">
        <v>52641</v>
      </c>
      <c r="C5032" s="292" t="s">
        <v>213</v>
      </c>
      <c r="E5032" s="292" t="s">
        <v>214</v>
      </c>
      <c r="F5032" s="405">
        <v>50435</v>
      </c>
      <c r="G5032" s="292" t="s">
        <v>213</v>
      </c>
    </row>
    <row r="5033" spans="1:7">
      <c r="A5033" s="292" t="s">
        <v>49</v>
      </c>
      <c r="B5033" s="405">
        <v>53094</v>
      </c>
      <c r="C5033" s="292" t="s">
        <v>213</v>
      </c>
      <c r="E5033" s="292" t="s">
        <v>214</v>
      </c>
      <c r="F5033" s="405">
        <v>50436</v>
      </c>
      <c r="G5033" s="292" t="s">
        <v>213</v>
      </c>
    </row>
    <row r="5034" spans="1:7">
      <c r="A5034" s="292" t="s">
        <v>49</v>
      </c>
      <c r="B5034" s="405">
        <v>53534</v>
      </c>
      <c r="C5034" s="292" t="s">
        <v>213</v>
      </c>
      <c r="E5034" s="292" t="s">
        <v>214</v>
      </c>
      <c r="F5034" s="405">
        <v>50467</v>
      </c>
      <c r="G5034" s="292" t="s">
        <v>213</v>
      </c>
    </row>
    <row r="5035" spans="1:7">
      <c r="A5035" s="292" t="s">
        <v>49</v>
      </c>
      <c r="B5035" s="405">
        <v>53960</v>
      </c>
      <c r="C5035" s="292" t="s">
        <v>213</v>
      </c>
      <c r="E5035" s="292" t="s">
        <v>214</v>
      </c>
      <c r="F5035" s="405">
        <v>50481</v>
      </c>
      <c r="G5035" s="292" t="s">
        <v>213</v>
      </c>
    </row>
    <row r="5036" spans="1:7">
      <c r="A5036" s="292" t="s">
        <v>49</v>
      </c>
      <c r="B5036" s="405">
        <v>54469</v>
      </c>
      <c r="C5036" s="292" t="s">
        <v>213</v>
      </c>
      <c r="E5036" s="292" t="s">
        <v>214</v>
      </c>
      <c r="F5036" s="405">
        <v>50511</v>
      </c>
      <c r="G5036" s="292" t="s">
        <v>213</v>
      </c>
    </row>
    <row r="5037" spans="1:7">
      <c r="A5037" s="292" t="s">
        <v>49</v>
      </c>
      <c r="B5037" s="405">
        <v>54978</v>
      </c>
      <c r="C5037" s="292" t="s">
        <v>213</v>
      </c>
      <c r="E5037" s="292" t="s">
        <v>214</v>
      </c>
      <c r="F5037" s="405">
        <v>50529</v>
      </c>
      <c r="G5037" s="292" t="s">
        <v>213</v>
      </c>
    </row>
    <row r="5038" spans="1:7">
      <c r="A5038" s="292" t="s">
        <v>49</v>
      </c>
      <c r="B5038" s="405">
        <v>55331</v>
      </c>
      <c r="C5038" s="292" t="s">
        <v>213</v>
      </c>
      <c r="E5038" s="292" t="s">
        <v>214</v>
      </c>
      <c r="F5038" s="405">
        <v>50548</v>
      </c>
      <c r="G5038" s="292" t="s">
        <v>213</v>
      </c>
    </row>
    <row r="5039" spans="1:7">
      <c r="A5039" s="292" t="s">
        <v>49</v>
      </c>
      <c r="B5039" s="405">
        <v>56035</v>
      </c>
      <c r="C5039" s="292" t="s">
        <v>213</v>
      </c>
      <c r="E5039" s="292" t="s">
        <v>214</v>
      </c>
      <c r="F5039" s="405">
        <v>50552</v>
      </c>
      <c r="G5039" s="292" t="s">
        <v>213</v>
      </c>
    </row>
    <row r="5040" spans="1:7">
      <c r="A5040" s="292" t="s">
        <v>49</v>
      </c>
      <c r="B5040" s="405">
        <v>56484</v>
      </c>
      <c r="C5040" s="292" t="s">
        <v>213</v>
      </c>
      <c r="E5040" s="292" t="s">
        <v>214</v>
      </c>
      <c r="F5040" s="405">
        <v>50573</v>
      </c>
      <c r="G5040" s="292" t="s">
        <v>213</v>
      </c>
    </row>
    <row r="5041" spans="1:7">
      <c r="A5041" s="292" t="s">
        <v>49</v>
      </c>
      <c r="B5041" s="405">
        <v>57621</v>
      </c>
      <c r="C5041" s="292" t="s">
        <v>213</v>
      </c>
      <c r="E5041" s="292" t="s">
        <v>214</v>
      </c>
      <c r="F5041" s="405">
        <v>50588</v>
      </c>
      <c r="G5041" s="292" t="s">
        <v>213</v>
      </c>
    </row>
    <row r="5042" spans="1:7">
      <c r="A5042" s="292" t="s">
        <v>49</v>
      </c>
      <c r="B5042" s="405">
        <v>49453</v>
      </c>
      <c r="C5042" s="292" t="s">
        <v>213</v>
      </c>
      <c r="E5042" s="292" t="s">
        <v>214</v>
      </c>
      <c r="F5042" s="405">
        <v>50592</v>
      </c>
      <c r="G5042" s="292" t="s">
        <v>213</v>
      </c>
    </row>
    <row r="5043" spans="1:7">
      <c r="A5043" s="292" t="s">
        <v>49</v>
      </c>
      <c r="B5043" s="405">
        <v>49796</v>
      </c>
      <c r="C5043" s="292" t="s">
        <v>213</v>
      </c>
      <c r="E5043" s="292" t="s">
        <v>214</v>
      </c>
      <c r="F5043" s="405">
        <v>50593</v>
      </c>
      <c r="G5043" s="292" t="s">
        <v>213</v>
      </c>
    </row>
    <row r="5044" spans="1:7">
      <c r="A5044" s="292" t="s">
        <v>49</v>
      </c>
      <c r="B5044" s="405">
        <v>50152</v>
      </c>
      <c r="C5044" s="292" t="s">
        <v>213</v>
      </c>
      <c r="E5044" s="292" t="s">
        <v>214</v>
      </c>
      <c r="F5044" s="405">
        <v>50595</v>
      </c>
      <c r="G5044" s="292" t="s">
        <v>213</v>
      </c>
    </row>
    <row r="5045" spans="1:7">
      <c r="A5045" s="292" t="s">
        <v>49</v>
      </c>
      <c r="B5045" s="405">
        <v>50652</v>
      </c>
      <c r="C5045" s="292" t="s">
        <v>213</v>
      </c>
      <c r="E5045" s="292" t="s">
        <v>214</v>
      </c>
      <c r="F5045" s="405">
        <v>50608</v>
      </c>
      <c r="G5045" s="292" t="s">
        <v>213</v>
      </c>
    </row>
    <row r="5046" spans="1:7">
      <c r="A5046" s="292" t="s">
        <v>49</v>
      </c>
      <c r="B5046" s="405">
        <v>52101</v>
      </c>
      <c r="C5046" s="292" t="s">
        <v>213</v>
      </c>
      <c r="E5046" s="292" t="s">
        <v>214</v>
      </c>
      <c r="F5046" s="405">
        <v>50616</v>
      </c>
      <c r="G5046" s="292" t="s">
        <v>213</v>
      </c>
    </row>
    <row r="5047" spans="1:7">
      <c r="A5047" s="292" t="s">
        <v>49</v>
      </c>
      <c r="B5047" s="405">
        <v>52648</v>
      </c>
      <c r="C5047" s="292" t="s">
        <v>213</v>
      </c>
      <c r="E5047" s="292" t="s">
        <v>214</v>
      </c>
      <c r="F5047" s="405">
        <v>50622</v>
      </c>
      <c r="G5047" s="292" t="s">
        <v>213</v>
      </c>
    </row>
    <row r="5048" spans="1:7">
      <c r="A5048" s="292" t="s">
        <v>49</v>
      </c>
      <c r="B5048" s="405">
        <v>53098</v>
      </c>
      <c r="C5048" s="292" t="s">
        <v>213</v>
      </c>
      <c r="E5048" s="292" t="s">
        <v>214</v>
      </c>
      <c r="F5048" s="405">
        <v>50631</v>
      </c>
      <c r="G5048" s="292" t="s">
        <v>213</v>
      </c>
    </row>
    <row r="5049" spans="1:7">
      <c r="A5049" s="292" t="s">
        <v>49</v>
      </c>
      <c r="B5049" s="405">
        <v>53535</v>
      </c>
      <c r="C5049" s="292" t="s">
        <v>213</v>
      </c>
      <c r="E5049" s="292" t="s">
        <v>214</v>
      </c>
      <c r="F5049" s="405">
        <v>50634</v>
      </c>
      <c r="G5049" s="292" t="s">
        <v>213</v>
      </c>
    </row>
    <row r="5050" spans="1:7">
      <c r="A5050" s="292" t="s">
        <v>49</v>
      </c>
      <c r="B5050" s="405">
        <v>53965</v>
      </c>
      <c r="C5050" s="292" t="s">
        <v>213</v>
      </c>
      <c r="E5050" s="292" t="s">
        <v>214</v>
      </c>
      <c r="F5050" s="405">
        <v>50643</v>
      </c>
      <c r="G5050" s="292" t="s">
        <v>213</v>
      </c>
    </row>
    <row r="5051" spans="1:7">
      <c r="A5051" s="292" t="s">
        <v>49</v>
      </c>
      <c r="B5051" s="405">
        <v>54481</v>
      </c>
      <c r="C5051" s="292" t="s">
        <v>213</v>
      </c>
      <c r="E5051" s="292" t="s">
        <v>214</v>
      </c>
      <c r="F5051" s="405">
        <v>50644</v>
      </c>
      <c r="G5051" s="292" t="s">
        <v>213</v>
      </c>
    </row>
    <row r="5052" spans="1:7">
      <c r="A5052" s="292" t="s">
        <v>49</v>
      </c>
      <c r="B5052" s="405">
        <v>54981</v>
      </c>
      <c r="C5052" s="292" t="s">
        <v>213</v>
      </c>
      <c r="E5052" s="292" t="s">
        <v>214</v>
      </c>
      <c r="F5052" s="405">
        <v>50648</v>
      </c>
      <c r="G5052" s="292" t="s">
        <v>213</v>
      </c>
    </row>
    <row r="5053" spans="1:7">
      <c r="A5053" s="292" t="s">
        <v>49</v>
      </c>
      <c r="B5053" s="405">
        <v>55341</v>
      </c>
      <c r="C5053" s="292" t="s">
        <v>213</v>
      </c>
      <c r="E5053" s="292" t="s">
        <v>214</v>
      </c>
      <c r="F5053" s="405">
        <v>50652</v>
      </c>
      <c r="G5053" s="292" t="s">
        <v>213</v>
      </c>
    </row>
    <row r="5054" spans="1:7">
      <c r="A5054" s="292" t="s">
        <v>49</v>
      </c>
      <c r="B5054" s="405">
        <v>56046</v>
      </c>
      <c r="C5054" s="292" t="s">
        <v>213</v>
      </c>
      <c r="E5054" s="292" t="s">
        <v>214</v>
      </c>
      <c r="F5054" s="405">
        <v>50657</v>
      </c>
      <c r="G5054" s="292" t="s">
        <v>213</v>
      </c>
    </row>
    <row r="5055" spans="1:7">
      <c r="A5055" s="292" t="s">
        <v>49</v>
      </c>
      <c r="B5055" s="405">
        <v>56501</v>
      </c>
      <c r="C5055" s="292" t="s">
        <v>213</v>
      </c>
      <c r="E5055" s="292" t="s">
        <v>214</v>
      </c>
      <c r="F5055" s="405">
        <v>50659</v>
      </c>
      <c r="G5055" s="292" t="s">
        <v>213</v>
      </c>
    </row>
    <row r="5056" spans="1:7">
      <c r="A5056" s="292" t="s">
        <v>49</v>
      </c>
      <c r="B5056" s="405">
        <v>57701</v>
      </c>
      <c r="C5056" s="292" t="s">
        <v>213</v>
      </c>
      <c r="E5056" s="292" t="s">
        <v>214</v>
      </c>
      <c r="F5056" s="405">
        <v>50662</v>
      </c>
      <c r="G5056" s="292" t="s">
        <v>213</v>
      </c>
    </row>
    <row r="5057" spans="1:7">
      <c r="A5057" s="292" t="s">
        <v>49</v>
      </c>
      <c r="B5057" s="405">
        <v>49457</v>
      </c>
      <c r="C5057" s="292" t="s">
        <v>213</v>
      </c>
      <c r="E5057" s="292" t="s">
        <v>214</v>
      </c>
      <c r="F5057" s="405">
        <v>50667</v>
      </c>
      <c r="G5057" s="292" t="s">
        <v>213</v>
      </c>
    </row>
    <row r="5058" spans="1:7">
      <c r="A5058" s="292" t="s">
        <v>49</v>
      </c>
      <c r="B5058" s="405">
        <v>49801</v>
      </c>
      <c r="C5058" s="292" t="s">
        <v>213</v>
      </c>
      <c r="E5058" s="292" t="s">
        <v>214</v>
      </c>
      <c r="F5058" s="405">
        <v>50677</v>
      </c>
      <c r="G5058" s="292" t="s">
        <v>213</v>
      </c>
    </row>
    <row r="5059" spans="1:7">
      <c r="A5059" s="292" t="s">
        <v>49</v>
      </c>
      <c r="B5059" s="405">
        <v>50158</v>
      </c>
      <c r="C5059" s="292" t="s">
        <v>213</v>
      </c>
      <c r="E5059" s="292" t="s">
        <v>214</v>
      </c>
      <c r="F5059" s="405">
        <v>50831</v>
      </c>
      <c r="G5059" s="292" t="s">
        <v>213</v>
      </c>
    </row>
    <row r="5060" spans="1:7">
      <c r="A5060" s="292" t="s">
        <v>49</v>
      </c>
      <c r="B5060" s="405">
        <v>50657</v>
      </c>
      <c r="C5060" s="292" t="s">
        <v>213</v>
      </c>
      <c r="E5060" s="292" t="s">
        <v>214</v>
      </c>
      <c r="F5060" s="405">
        <v>50839</v>
      </c>
      <c r="G5060" s="292" t="s">
        <v>213</v>
      </c>
    </row>
    <row r="5061" spans="1:7">
      <c r="A5061" s="292" t="s">
        <v>49</v>
      </c>
      <c r="B5061" s="405">
        <v>52135</v>
      </c>
      <c r="C5061" s="292" t="s">
        <v>213</v>
      </c>
      <c r="E5061" s="292" t="s">
        <v>214</v>
      </c>
      <c r="F5061" s="405">
        <v>50847</v>
      </c>
      <c r="G5061" s="292" t="s">
        <v>213</v>
      </c>
    </row>
    <row r="5062" spans="1:7">
      <c r="A5062" s="292" t="s">
        <v>49</v>
      </c>
      <c r="B5062" s="405">
        <v>52657</v>
      </c>
      <c r="C5062" s="292" t="s">
        <v>213</v>
      </c>
      <c r="E5062" s="292" t="s">
        <v>214</v>
      </c>
      <c r="F5062" s="405">
        <v>51008</v>
      </c>
      <c r="G5062" s="292" t="s">
        <v>213</v>
      </c>
    </row>
    <row r="5063" spans="1:7">
      <c r="A5063" s="292" t="s">
        <v>49</v>
      </c>
      <c r="B5063" s="405">
        <v>53099</v>
      </c>
      <c r="C5063" s="292" t="s">
        <v>213</v>
      </c>
      <c r="E5063" s="292" t="s">
        <v>214</v>
      </c>
      <c r="F5063" s="405">
        <v>51015</v>
      </c>
      <c r="G5063" s="292" t="s">
        <v>213</v>
      </c>
    </row>
    <row r="5064" spans="1:7">
      <c r="A5064" s="292" t="s">
        <v>49</v>
      </c>
      <c r="B5064" s="405">
        <v>53536</v>
      </c>
      <c r="C5064" s="292" t="s">
        <v>213</v>
      </c>
      <c r="E5064" s="292" t="s">
        <v>214</v>
      </c>
      <c r="F5064" s="405">
        <v>51031</v>
      </c>
      <c r="G5064" s="292" t="s">
        <v>213</v>
      </c>
    </row>
    <row r="5065" spans="1:7">
      <c r="A5065" s="292" t="s">
        <v>49</v>
      </c>
      <c r="B5065" s="405">
        <v>53969</v>
      </c>
      <c r="C5065" s="292" t="s">
        <v>213</v>
      </c>
      <c r="E5065" s="292" t="s">
        <v>214</v>
      </c>
      <c r="F5065" s="405">
        <v>51109</v>
      </c>
      <c r="G5065" s="292" t="s">
        <v>213</v>
      </c>
    </row>
    <row r="5066" spans="1:7">
      <c r="A5066" s="292" t="s">
        <v>49</v>
      </c>
      <c r="B5066" s="405">
        <v>54482</v>
      </c>
      <c r="C5066" s="292" t="s">
        <v>213</v>
      </c>
      <c r="E5066" s="292" t="s">
        <v>214</v>
      </c>
      <c r="F5066" s="405">
        <v>51244</v>
      </c>
      <c r="G5066" s="292" t="s">
        <v>213</v>
      </c>
    </row>
    <row r="5067" spans="1:7">
      <c r="A5067" s="292" t="s">
        <v>49</v>
      </c>
      <c r="B5067" s="405">
        <v>54986</v>
      </c>
      <c r="C5067" s="292" t="s">
        <v>213</v>
      </c>
      <c r="E5067" s="292" t="s">
        <v>214</v>
      </c>
      <c r="F5067" s="405">
        <v>51250</v>
      </c>
      <c r="G5067" s="292" t="s">
        <v>213</v>
      </c>
    </row>
    <row r="5068" spans="1:7">
      <c r="A5068" s="292" t="s">
        <v>49</v>
      </c>
      <c r="B5068" s="405">
        <v>55350</v>
      </c>
      <c r="C5068" s="292" t="s">
        <v>213</v>
      </c>
      <c r="E5068" s="292" t="s">
        <v>214</v>
      </c>
      <c r="F5068" s="405">
        <v>51301</v>
      </c>
      <c r="G5068" s="292" t="s">
        <v>213</v>
      </c>
    </row>
    <row r="5069" spans="1:7">
      <c r="A5069" s="292" t="s">
        <v>49</v>
      </c>
      <c r="B5069" s="405">
        <v>56050</v>
      </c>
      <c r="C5069" s="292" t="s">
        <v>213</v>
      </c>
      <c r="E5069" s="292" t="s">
        <v>214</v>
      </c>
      <c r="F5069" s="405">
        <v>51331</v>
      </c>
      <c r="G5069" s="292" t="s">
        <v>213</v>
      </c>
    </row>
    <row r="5070" spans="1:7">
      <c r="A5070" s="292" t="s">
        <v>49</v>
      </c>
      <c r="B5070" s="405">
        <v>56502</v>
      </c>
      <c r="C5070" s="292" t="s">
        <v>213</v>
      </c>
      <c r="E5070" s="292" t="s">
        <v>214</v>
      </c>
      <c r="F5070" s="405">
        <v>51340</v>
      </c>
      <c r="G5070" s="292" t="s">
        <v>213</v>
      </c>
    </row>
    <row r="5071" spans="1:7">
      <c r="A5071" s="292" t="s">
        <v>49</v>
      </c>
      <c r="B5071" s="405">
        <v>57702</v>
      </c>
      <c r="C5071" s="292" t="s">
        <v>213</v>
      </c>
      <c r="E5071" s="292" t="s">
        <v>214</v>
      </c>
      <c r="F5071" s="405">
        <v>51341</v>
      </c>
      <c r="G5071" s="292" t="s">
        <v>213</v>
      </c>
    </row>
    <row r="5072" spans="1:7">
      <c r="A5072" s="292" t="s">
        <v>49</v>
      </c>
      <c r="B5072" s="405">
        <v>49458</v>
      </c>
      <c r="C5072" s="292" t="s">
        <v>213</v>
      </c>
      <c r="E5072" s="292" t="s">
        <v>214</v>
      </c>
      <c r="F5072" s="405">
        <v>51351</v>
      </c>
      <c r="G5072" s="292" t="s">
        <v>213</v>
      </c>
    </row>
    <row r="5073" spans="1:7">
      <c r="A5073" s="292" t="s">
        <v>49</v>
      </c>
      <c r="B5073" s="405">
        <v>49802</v>
      </c>
      <c r="C5073" s="292" t="s">
        <v>213</v>
      </c>
      <c r="E5073" s="292" t="s">
        <v>214</v>
      </c>
      <c r="F5073" s="405">
        <v>51360</v>
      </c>
      <c r="G5073" s="292" t="s">
        <v>213</v>
      </c>
    </row>
    <row r="5074" spans="1:7">
      <c r="A5074" s="292" t="s">
        <v>49</v>
      </c>
      <c r="B5074" s="405">
        <v>50160</v>
      </c>
      <c r="C5074" s="292" t="s">
        <v>213</v>
      </c>
      <c r="E5074" s="292" t="s">
        <v>214</v>
      </c>
      <c r="F5074" s="405">
        <v>51401</v>
      </c>
      <c r="G5074" s="292" t="s">
        <v>213</v>
      </c>
    </row>
    <row r="5075" spans="1:7">
      <c r="A5075" s="292" t="s">
        <v>49</v>
      </c>
      <c r="B5075" s="405">
        <v>50659</v>
      </c>
      <c r="C5075" s="292" t="s">
        <v>213</v>
      </c>
      <c r="E5075" s="292" t="s">
        <v>214</v>
      </c>
      <c r="F5075" s="405">
        <v>51432</v>
      </c>
      <c r="G5075" s="292" t="s">
        <v>213</v>
      </c>
    </row>
    <row r="5076" spans="1:7">
      <c r="A5076" s="292" t="s">
        <v>49</v>
      </c>
      <c r="B5076" s="405">
        <v>52149</v>
      </c>
      <c r="C5076" s="292" t="s">
        <v>213</v>
      </c>
      <c r="E5076" s="292" t="s">
        <v>214</v>
      </c>
      <c r="F5076" s="405">
        <v>51451</v>
      </c>
      <c r="G5076" s="292" t="s">
        <v>213</v>
      </c>
    </row>
    <row r="5077" spans="1:7">
      <c r="A5077" s="292" t="s">
        <v>49</v>
      </c>
      <c r="B5077" s="405">
        <v>52726</v>
      </c>
      <c r="C5077" s="292" t="s">
        <v>213</v>
      </c>
      <c r="E5077" s="292" t="s">
        <v>214</v>
      </c>
      <c r="F5077" s="405">
        <v>51459</v>
      </c>
      <c r="G5077" s="292" t="s">
        <v>213</v>
      </c>
    </row>
    <row r="5078" spans="1:7">
      <c r="A5078" s="292" t="s">
        <v>49</v>
      </c>
      <c r="B5078" s="405">
        <v>53103</v>
      </c>
      <c r="C5078" s="292" t="s">
        <v>213</v>
      </c>
      <c r="E5078" s="292" t="s">
        <v>214</v>
      </c>
      <c r="F5078" s="405">
        <v>51460</v>
      </c>
      <c r="G5078" s="292" t="s">
        <v>213</v>
      </c>
    </row>
    <row r="5079" spans="1:7">
      <c r="A5079" s="292" t="s">
        <v>49</v>
      </c>
      <c r="B5079" s="405">
        <v>53538</v>
      </c>
      <c r="C5079" s="292" t="s">
        <v>213</v>
      </c>
      <c r="E5079" s="292" t="s">
        <v>214</v>
      </c>
      <c r="F5079" s="405">
        <v>51534</v>
      </c>
      <c r="G5079" s="292" t="s">
        <v>213</v>
      </c>
    </row>
    <row r="5080" spans="1:7">
      <c r="A5080" s="292" t="s">
        <v>49</v>
      </c>
      <c r="B5080" s="405">
        <v>54002</v>
      </c>
      <c r="C5080" s="292" t="s">
        <v>213</v>
      </c>
      <c r="E5080" s="292" t="s">
        <v>214</v>
      </c>
      <c r="F5080" s="405">
        <v>51537</v>
      </c>
      <c r="G5080" s="292" t="s">
        <v>213</v>
      </c>
    </row>
    <row r="5081" spans="1:7">
      <c r="A5081" s="292" t="s">
        <v>49</v>
      </c>
      <c r="B5081" s="405">
        <v>54494</v>
      </c>
      <c r="C5081" s="292" t="s">
        <v>213</v>
      </c>
      <c r="E5081" s="292" t="s">
        <v>214</v>
      </c>
      <c r="F5081" s="405">
        <v>51543</v>
      </c>
      <c r="G5081" s="292" t="s">
        <v>213</v>
      </c>
    </row>
    <row r="5082" spans="1:7">
      <c r="A5082" s="292" t="s">
        <v>49</v>
      </c>
      <c r="B5082" s="405">
        <v>55001</v>
      </c>
      <c r="C5082" s="292" t="s">
        <v>213</v>
      </c>
      <c r="E5082" s="292" t="s">
        <v>214</v>
      </c>
      <c r="F5082" s="405">
        <v>51550</v>
      </c>
      <c r="G5082" s="292" t="s">
        <v>213</v>
      </c>
    </row>
    <row r="5083" spans="1:7">
      <c r="A5083" s="292" t="s">
        <v>49</v>
      </c>
      <c r="B5083" s="405">
        <v>55352</v>
      </c>
      <c r="C5083" s="292" t="s">
        <v>213</v>
      </c>
      <c r="E5083" s="292" t="s">
        <v>214</v>
      </c>
      <c r="F5083" s="405">
        <v>51554</v>
      </c>
      <c r="G5083" s="292" t="s">
        <v>213</v>
      </c>
    </row>
    <row r="5084" spans="1:7">
      <c r="A5084" s="292" t="s">
        <v>49</v>
      </c>
      <c r="B5084" s="405">
        <v>56055</v>
      </c>
      <c r="C5084" s="292" t="s">
        <v>213</v>
      </c>
      <c r="E5084" s="292" t="s">
        <v>214</v>
      </c>
      <c r="F5084" s="405">
        <v>51601</v>
      </c>
      <c r="G5084" s="292" t="s">
        <v>213</v>
      </c>
    </row>
    <row r="5085" spans="1:7">
      <c r="A5085" s="292" t="s">
        <v>49</v>
      </c>
      <c r="B5085" s="405">
        <v>56525</v>
      </c>
      <c r="C5085" s="292" t="s">
        <v>213</v>
      </c>
      <c r="E5085" s="292" t="s">
        <v>214</v>
      </c>
      <c r="F5085" s="405">
        <v>51603</v>
      </c>
      <c r="G5085" s="292" t="s">
        <v>213</v>
      </c>
    </row>
    <row r="5086" spans="1:7">
      <c r="A5086" s="292" t="s">
        <v>49</v>
      </c>
      <c r="B5086" s="405">
        <v>57703</v>
      </c>
      <c r="C5086" s="292" t="s">
        <v>213</v>
      </c>
      <c r="E5086" s="292" t="s">
        <v>214</v>
      </c>
      <c r="F5086" s="405">
        <v>51651</v>
      </c>
      <c r="G5086" s="292" t="s">
        <v>213</v>
      </c>
    </row>
    <row r="5087" spans="1:7">
      <c r="A5087" s="292" t="s">
        <v>49</v>
      </c>
      <c r="B5087" s="405">
        <v>49460</v>
      </c>
      <c r="C5087" s="292" t="s">
        <v>213</v>
      </c>
      <c r="E5087" s="292" t="s">
        <v>214</v>
      </c>
      <c r="F5087" s="405">
        <v>51656</v>
      </c>
      <c r="G5087" s="292" t="s">
        <v>213</v>
      </c>
    </row>
    <row r="5088" spans="1:7">
      <c r="A5088" s="292" t="s">
        <v>49</v>
      </c>
      <c r="B5088" s="405">
        <v>49808</v>
      </c>
      <c r="C5088" s="292" t="s">
        <v>213</v>
      </c>
      <c r="E5088" s="292" t="s">
        <v>214</v>
      </c>
      <c r="F5088" s="405">
        <v>52040</v>
      </c>
      <c r="G5088" s="292" t="s">
        <v>213</v>
      </c>
    </row>
    <row r="5089" spans="1:7">
      <c r="A5089" s="292" t="s">
        <v>49</v>
      </c>
      <c r="B5089" s="405">
        <v>50163</v>
      </c>
      <c r="C5089" s="292" t="s">
        <v>213</v>
      </c>
      <c r="E5089" s="292" t="s">
        <v>214</v>
      </c>
      <c r="F5089" s="405">
        <v>52056</v>
      </c>
      <c r="G5089" s="292" t="s">
        <v>213</v>
      </c>
    </row>
    <row r="5090" spans="1:7">
      <c r="A5090" s="292" t="s">
        <v>49</v>
      </c>
      <c r="B5090" s="405">
        <v>50662</v>
      </c>
      <c r="C5090" s="292" t="s">
        <v>213</v>
      </c>
      <c r="E5090" s="292" t="s">
        <v>214</v>
      </c>
      <c r="F5090" s="405">
        <v>52057</v>
      </c>
      <c r="G5090" s="292" t="s">
        <v>213</v>
      </c>
    </row>
    <row r="5091" spans="1:7">
      <c r="A5091" s="292" t="s">
        <v>49</v>
      </c>
      <c r="B5091" s="405">
        <v>52166</v>
      </c>
      <c r="C5091" s="292" t="s">
        <v>213</v>
      </c>
      <c r="E5091" s="292" t="s">
        <v>214</v>
      </c>
      <c r="F5091" s="405">
        <v>52060</v>
      </c>
      <c r="G5091" s="292" t="s">
        <v>213</v>
      </c>
    </row>
    <row r="5092" spans="1:7">
      <c r="A5092" s="292" t="s">
        <v>49</v>
      </c>
      <c r="B5092" s="405">
        <v>52728</v>
      </c>
      <c r="C5092" s="292" t="s">
        <v>213</v>
      </c>
      <c r="E5092" s="292" t="s">
        <v>214</v>
      </c>
      <c r="F5092" s="405">
        <v>52066</v>
      </c>
      <c r="G5092" s="292" t="s">
        <v>213</v>
      </c>
    </row>
    <row r="5093" spans="1:7">
      <c r="A5093" s="292" t="s">
        <v>49</v>
      </c>
      <c r="B5093" s="405">
        <v>53104</v>
      </c>
      <c r="C5093" s="292" t="s">
        <v>213</v>
      </c>
      <c r="E5093" s="292" t="s">
        <v>214</v>
      </c>
      <c r="F5093" s="405">
        <v>52068</v>
      </c>
      <c r="G5093" s="292" t="s">
        <v>213</v>
      </c>
    </row>
    <row r="5094" spans="1:7">
      <c r="A5094" s="292" t="s">
        <v>49</v>
      </c>
      <c r="B5094" s="405">
        <v>53540</v>
      </c>
      <c r="C5094" s="292" t="s">
        <v>213</v>
      </c>
      <c r="E5094" s="292" t="s">
        <v>214</v>
      </c>
      <c r="F5094" s="405">
        <v>52101</v>
      </c>
      <c r="G5094" s="292" t="s">
        <v>213</v>
      </c>
    </row>
    <row r="5095" spans="1:7">
      <c r="A5095" s="292" t="s">
        <v>49</v>
      </c>
      <c r="B5095" s="405">
        <v>54005</v>
      </c>
      <c r="C5095" s="292" t="s">
        <v>213</v>
      </c>
      <c r="E5095" s="292" t="s">
        <v>214</v>
      </c>
      <c r="F5095" s="405">
        <v>52135</v>
      </c>
      <c r="G5095" s="292" t="s">
        <v>213</v>
      </c>
    </row>
    <row r="5096" spans="1:7">
      <c r="A5096" s="292" t="s">
        <v>49</v>
      </c>
      <c r="B5096" s="405">
        <v>54495</v>
      </c>
      <c r="C5096" s="292" t="s">
        <v>213</v>
      </c>
      <c r="E5096" s="292" t="s">
        <v>214</v>
      </c>
      <c r="F5096" s="405">
        <v>52149</v>
      </c>
      <c r="G5096" s="292" t="s">
        <v>213</v>
      </c>
    </row>
    <row r="5097" spans="1:7">
      <c r="A5097" s="292" t="s">
        <v>49</v>
      </c>
      <c r="B5097" s="405">
        <v>55003</v>
      </c>
      <c r="C5097" s="292" t="s">
        <v>213</v>
      </c>
      <c r="E5097" s="292" t="s">
        <v>214</v>
      </c>
      <c r="F5097" s="405">
        <v>52166</v>
      </c>
      <c r="G5097" s="292" t="s">
        <v>213</v>
      </c>
    </row>
    <row r="5098" spans="1:7">
      <c r="A5098" s="292" t="s">
        <v>49</v>
      </c>
      <c r="B5098" s="405">
        <v>55355</v>
      </c>
      <c r="C5098" s="292" t="s">
        <v>213</v>
      </c>
      <c r="E5098" s="292" t="s">
        <v>214</v>
      </c>
      <c r="F5098" s="405">
        <v>52175</v>
      </c>
      <c r="G5098" s="292" t="s">
        <v>213</v>
      </c>
    </row>
    <row r="5099" spans="1:7">
      <c r="A5099" s="292" t="s">
        <v>49</v>
      </c>
      <c r="B5099" s="405">
        <v>56056</v>
      </c>
      <c r="C5099" s="292" t="s">
        <v>213</v>
      </c>
      <c r="E5099" s="292" t="s">
        <v>214</v>
      </c>
      <c r="F5099" s="405">
        <v>52203</v>
      </c>
      <c r="G5099" s="292" t="s">
        <v>213</v>
      </c>
    </row>
    <row r="5100" spans="1:7">
      <c r="A5100" s="292" t="s">
        <v>49</v>
      </c>
      <c r="B5100" s="405">
        <v>56537</v>
      </c>
      <c r="C5100" s="292" t="s">
        <v>213</v>
      </c>
      <c r="E5100" s="292" t="s">
        <v>214</v>
      </c>
      <c r="F5100" s="405">
        <v>52204</v>
      </c>
      <c r="G5100" s="292" t="s">
        <v>213</v>
      </c>
    </row>
    <row r="5101" spans="1:7">
      <c r="A5101" s="292" t="s">
        <v>49</v>
      </c>
      <c r="B5101" s="405">
        <v>57751</v>
      </c>
      <c r="C5101" s="292" t="s">
        <v>213</v>
      </c>
      <c r="E5101" s="292" t="s">
        <v>214</v>
      </c>
      <c r="F5101" s="405">
        <v>52205</v>
      </c>
      <c r="G5101" s="292" t="s">
        <v>213</v>
      </c>
    </row>
    <row r="5102" spans="1:7">
      <c r="A5102" s="292" t="s">
        <v>49</v>
      </c>
      <c r="B5102" s="405">
        <v>49461</v>
      </c>
      <c r="C5102" s="292" t="s">
        <v>213</v>
      </c>
      <c r="E5102" s="292" t="s">
        <v>214</v>
      </c>
      <c r="F5102" s="405">
        <v>52206</v>
      </c>
      <c r="G5102" s="292" t="s">
        <v>213</v>
      </c>
    </row>
    <row r="5103" spans="1:7">
      <c r="A5103" s="292" t="s">
        <v>49</v>
      </c>
      <c r="B5103" s="405">
        <v>49826</v>
      </c>
      <c r="C5103" s="292" t="s">
        <v>213</v>
      </c>
      <c r="E5103" s="292" t="s">
        <v>214</v>
      </c>
      <c r="F5103" s="405">
        <v>52227</v>
      </c>
      <c r="G5103" s="292" t="s">
        <v>213</v>
      </c>
    </row>
    <row r="5104" spans="1:7">
      <c r="A5104" s="292" t="s">
        <v>49</v>
      </c>
      <c r="B5104" s="405">
        <v>50165</v>
      </c>
      <c r="C5104" s="292" t="s">
        <v>213</v>
      </c>
      <c r="E5104" s="292" t="s">
        <v>214</v>
      </c>
      <c r="F5104" s="405">
        <v>52228</v>
      </c>
      <c r="G5104" s="292" t="s">
        <v>213</v>
      </c>
    </row>
    <row r="5105" spans="1:7">
      <c r="A5105" s="292" t="s">
        <v>49</v>
      </c>
      <c r="B5105" s="405">
        <v>50667</v>
      </c>
      <c r="C5105" s="292" t="s">
        <v>213</v>
      </c>
      <c r="E5105" s="292" t="s">
        <v>214</v>
      </c>
      <c r="F5105" s="405">
        <v>52235</v>
      </c>
      <c r="G5105" s="292" t="s">
        <v>213</v>
      </c>
    </row>
    <row r="5106" spans="1:7">
      <c r="A5106" s="292" t="s">
        <v>49</v>
      </c>
      <c r="B5106" s="405">
        <v>52175</v>
      </c>
      <c r="C5106" s="292" t="s">
        <v>213</v>
      </c>
      <c r="E5106" s="292" t="s">
        <v>214</v>
      </c>
      <c r="F5106" s="405">
        <v>52253</v>
      </c>
      <c r="G5106" s="292" t="s">
        <v>213</v>
      </c>
    </row>
    <row r="5107" spans="1:7">
      <c r="A5107" s="292" t="s">
        <v>49</v>
      </c>
      <c r="B5107" s="405">
        <v>52730</v>
      </c>
      <c r="C5107" s="292" t="s">
        <v>213</v>
      </c>
      <c r="E5107" s="292" t="s">
        <v>214</v>
      </c>
      <c r="F5107" s="405">
        <v>52308</v>
      </c>
      <c r="G5107" s="292" t="s">
        <v>213</v>
      </c>
    </row>
    <row r="5108" spans="1:7">
      <c r="A5108" s="292" t="s">
        <v>49</v>
      </c>
      <c r="B5108" s="405">
        <v>53105</v>
      </c>
      <c r="C5108" s="292" t="s">
        <v>213</v>
      </c>
      <c r="E5108" s="292" t="s">
        <v>214</v>
      </c>
      <c r="F5108" s="405">
        <v>52314</v>
      </c>
      <c r="G5108" s="292" t="s">
        <v>213</v>
      </c>
    </row>
    <row r="5109" spans="1:7">
      <c r="A5109" s="292" t="s">
        <v>49</v>
      </c>
      <c r="B5109" s="405">
        <v>53549</v>
      </c>
      <c r="C5109" s="292" t="s">
        <v>213</v>
      </c>
      <c r="E5109" s="292" t="s">
        <v>214</v>
      </c>
      <c r="F5109" s="405">
        <v>52315</v>
      </c>
      <c r="G5109" s="292" t="s">
        <v>213</v>
      </c>
    </row>
    <row r="5110" spans="1:7">
      <c r="A5110" s="292" t="s">
        <v>49</v>
      </c>
      <c r="B5110" s="405">
        <v>54017</v>
      </c>
      <c r="C5110" s="292" t="s">
        <v>213</v>
      </c>
      <c r="E5110" s="292" t="s">
        <v>214</v>
      </c>
      <c r="F5110" s="405">
        <v>52318</v>
      </c>
      <c r="G5110" s="292" t="s">
        <v>213</v>
      </c>
    </row>
    <row r="5111" spans="1:7">
      <c r="A5111" s="292" t="s">
        <v>49</v>
      </c>
      <c r="B5111" s="405">
        <v>54543</v>
      </c>
      <c r="C5111" s="292" t="s">
        <v>213</v>
      </c>
      <c r="E5111" s="292" t="s">
        <v>214</v>
      </c>
      <c r="F5111" s="405">
        <v>52324</v>
      </c>
      <c r="G5111" s="292" t="s">
        <v>213</v>
      </c>
    </row>
    <row r="5112" spans="1:7">
      <c r="A5112" s="292" t="s">
        <v>49</v>
      </c>
      <c r="B5112" s="405">
        <v>55005</v>
      </c>
      <c r="C5112" s="292" t="s">
        <v>213</v>
      </c>
      <c r="E5112" s="292" t="s">
        <v>214</v>
      </c>
      <c r="F5112" s="405">
        <v>52326</v>
      </c>
      <c r="G5112" s="292" t="s">
        <v>213</v>
      </c>
    </row>
    <row r="5113" spans="1:7">
      <c r="A5113" s="292" t="s">
        <v>49</v>
      </c>
      <c r="B5113" s="405">
        <v>55357</v>
      </c>
      <c r="C5113" s="292" t="s">
        <v>213</v>
      </c>
      <c r="E5113" s="292" t="s">
        <v>214</v>
      </c>
      <c r="F5113" s="405">
        <v>52333</v>
      </c>
      <c r="G5113" s="292" t="s">
        <v>213</v>
      </c>
    </row>
    <row r="5114" spans="1:7">
      <c r="A5114" s="292" t="s">
        <v>49</v>
      </c>
      <c r="B5114" s="405">
        <v>56058</v>
      </c>
      <c r="C5114" s="292" t="s">
        <v>213</v>
      </c>
      <c r="E5114" s="292" t="s">
        <v>214</v>
      </c>
      <c r="F5114" s="405">
        <v>52338</v>
      </c>
      <c r="G5114" s="292" t="s">
        <v>213</v>
      </c>
    </row>
    <row r="5115" spans="1:7">
      <c r="A5115" s="292" t="s">
        <v>49</v>
      </c>
      <c r="B5115" s="405">
        <v>56538</v>
      </c>
      <c r="C5115" s="292" t="s">
        <v>213</v>
      </c>
      <c r="E5115" s="292" t="s">
        <v>214</v>
      </c>
      <c r="F5115" s="405">
        <v>52341</v>
      </c>
      <c r="G5115" s="292" t="s">
        <v>213</v>
      </c>
    </row>
    <row r="5116" spans="1:7">
      <c r="A5116" s="292" t="s">
        <v>49</v>
      </c>
      <c r="B5116" s="405">
        <v>57770</v>
      </c>
      <c r="C5116" s="292" t="s">
        <v>213</v>
      </c>
      <c r="E5116" s="292" t="s">
        <v>214</v>
      </c>
      <c r="F5116" s="405">
        <v>52345</v>
      </c>
      <c r="G5116" s="292" t="s">
        <v>213</v>
      </c>
    </row>
    <row r="5117" spans="1:7">
      <c r="A5117" s="292" t="s">
        <v>49</v>
      </c>
      <c r="B5117" s="405">
        <v>49601</v>
      </c>
      <c r="C5117" s="292" t="s">
        <v>213</v>
      </c>
      <c r="E5117" s="292" t="s">
        <v>214</v>
      </c>
      <c r="F5117" s="405">
        <v>52348</v>
      </c>
      <c r="G5117" s="292" t="s">
        <v>213</v>
      </c>
    </row>
    <row r="5118" spans="1:7">
      <c r="A5118" s="292" t="s">
        <v>49</v>
      </c>
      <c r="B5118" s="405">
        <v>49829</v>
      </c>
      <c r="C5118" s="292" t="s">
        <v>213</v>
      </c>
      <c r="E5118" s="292" t="s">
        <v>214</v>
      </c>
      <c r="F5118" s="405">
        <v>52351</v>
      </c>
      <c r="G5118" s="292" t="s">
        <v>213</v>
      </c>
    </row>
    <row r="5119" spans="1:7">
      <c r="A5119" s="292" t="s">
        <v>49</v>
      </c>
      <c r="B5119" s="405">
        <v>50201</v>
      </c>
      <c r="C5119" s="292" t="s">
        <v>213</v>
      </c>
      <c r="E5119" s="292" t="s">
        <v>214</v>
      </c>
      <c r="F5119" s="405">
        <v>52353</v>
      </c>
      <c r="G5119" s="292" t="s">
        <v>213</v>
      </c>
    </row>
    <row r="5120" spans="1:7">
      <c r="A5120" s="292" t="s">
        <v>49</v>
      </c>
      <c r="B5120" s="405">
        <v>50677</v>
      </c>
      <c r="C5120" s="292" t="s">
        <v>213</v>
      </c>
      <c r="E5120" s="292" t="s">
        <v>214</v>
      </c>
      <c r="F5120" s="405">
        <v>52501</v>
      </c>
      <c r="G5120" s="292" t="s">
        <v>213</v>
      </c>
    </row>
    <row r="5121" spans="1:7">
      <c r="A5121" s="292" t="s">
        <v>49</v>
      </c>
      <c r="B5121" s="405">
        <v>52203</v>
      </c>
      <c r="C5121" s="292" t="s">
        <v>213</v>
      </c>
      <c r="E5121" s="292" t="s">
        <v>214</v>
      </c>
      <c r="F5121" s="405">
        <v>52530</v>
      </c>
      <c r="G5121" s="292" t="s">
        <v>213</v>
      </c>
    </row>
    <row r="5122" spans="1:7">
      <c r="A5122" s="292" t="s">
        <v>49</v>
      </c>
      <c r="B5122" s="405">
        <v>52742</v>
      </c>
      <c r="C5122" s="292" t="s">
        <v>213</v>
      </c>
      <c r="E5122" s="292" t="s">
        <v>214</v>
      </c>
      <c r="F5122" s="405">
        <v>52534</v>
      </c>
      <c r="G5122" s="292" t="s">
        <v>213</v>
      </c>
    </row>
    <row r="5123" spans="1:7">
      <c r="A5123" s="292" t="s">
        <v>49</v>
      </c>
      <c r="B5123" s="405">
        <v>53114</v>
      </c>
      <c r="C5123" s="292" t="s">
        <v>213</v>
      </c>
      <c r="E5123" s="292" t="s">
        <v>214</v>
      </c>
      <c r="F5123" s="405">
        <v>52544</v>
      </c>
      <c r="G5123" s="292" t="s">
        <v>213</v>
      </c>
    </row>
    <row r="5124" spans="1:7">
      <c r="A5124" s="292" t="s">
        <v>49</v>
      </c>
      <c r="B5124" s="405">
        <v>53551</v>
      </c>
      <c r="C5124" s="292" t="s">
        <v>213</v>
      </c>
      <c r="E5124" s="292" t="s">
        <v>214</v>
      </c>
      <c r="F5124" s="405">
        <v>52548</v>
      </c>
      <c r="G5124" s="292" t="s">
        <v>213</v>
      </c>
    </row>
    <row r="5125" spans="1:7">
      <c r="A5125" s="292" t="s">
        <v>49</v>
      </c>
      <c r="B5125" s="405">
        <v>54020</v>
      </c>
      <c r="C5125" s="292" t="s">
        <v>213</v>
      </c>
      <c r="E5125" s="292" t="s">
        <v>214</v>
      </c>
      <c r="F5125" s="405">
        <v>52556</v>
      </c>
      <c r="G5125" s="292" t="s">
        <v>213</v>
      </c>
    </row>
    <row r="5126" spans="1:7">
      <c r="A5126" s="292" t="s">
        <v>49</v>
      </c>
      <c r="B5126" s="405">
        <v>54615</v>
      </c>
      <c r="C5126" s="292" t="s">
        <v>213</v>
      </c>
      <c r="E5126" s="292" t="s">
        <v>214</v>
      </c>
      <c r="F5126" s="405">
        <v>52562</v>
      </c>
      <c r="G5126" s="292" t="s">
        <v>213</v>
      </c>
    </row>
    <row r="5127" spans="1:7">
      <c r="A5127" s="292" t="s">
        <v>49</v>
      </c>
      <c r="B5127" s="405">
        <v>55008</v>
      </c>
      <c r="C5127" s="292" t="s">
        <v>213</v>
      </c>
      <c r="E5127" s="292" t="s">
        <v>214</v>
      </c>
      <c r="F5127" s="405">
        <v>52566</v>
      </c>
      <c r="G5127" s="292" t="s">
        <v>213</v>
      </c>
    </row>
    <row r="5128" spans="1:7">
      <c r="A5128" s="292" t="s">
        <v>49</v>
      </c>
      <c r="B5128" s="405">
        <v>55358</v>
      </c>
      <c r="C5128" s="292" t="s">
        <v>213</v>
      </c>
      <c r="E5128" s="292" t="s">
        <v>214</v>
      </c>
      <c r="F5128" s="405">
        <v>52577</v>
      </c>
      <c r="G5128" s="292" t="s">
        <v>213</v>
      </c>
    </row>
    <row r="5129" spans="1:7">
      <c r="A5129" s="292" t="s">
        <v>49</v>
      </c>
      <c r="B5129" s="405">
        <v>56062</v>
      </c>
      <c r="C5129" s="292" t="s">
        <v>213</v>
      </c>
      <c r="E5129" s="292" t="s">
        <v>214</v>
      </c>
      <c r="F5129" s="405">
        <v>52601</v>
      </c>
      <c r="G5129" s="292" t="s">
        <v>213</v>
      </c>
    </row>
    <row r="5130" spans="1:7">
      <c r="A5130" s="292" t="s">
        <v>49</v>
      </c>
      <c r="B5130" s="405">
        <v>56541</v>
      </c>
      <c r="C5130" s="292" t="s">
        <v>213</v>
      </c>
      <c r="E5130" s="292" t="s">
        <v>214</v>
      </c>
      <c r="F5130" s="405">
        <v>52624</v>
      </c>
      <c r="G5130" s="292" t="s">
        <v>213</v>
      </c>
    </row>
    <row r="5131" spans="1:7">
      <c r="A5131" s="292" t="s">
        <v>49</v>
      </c>
      <c r="B5131" s="405">
        <v>57783</v>
      </c>
      <c r="C5131" s="292" t="s">
        <v>213</v>
      </c>
      <c r="E5131" s="292" t="s">
        <v>214</v>
      </c>
      <c r="F5131" s="405">
        <v>52627</v>
      </c>
      <c r="G5131" s="292" t="s">
        <v>213</v>
      </c>
    </row>
    <row r="5132" spans="1:7">
      <c r="A5132" s="292" t="s">
        <v>49</v>
      </c>
      <c r="B5132" s="405">
        <v>49610</v>
      </c>
      <c r="C5132" s="292" t="s">
        <v>213</v>
      </c>
      <c r="E5132" s="292" t="s">
        <v>214</v>
      </c>
      <c r="F5132" s="405">
        <v>52632</v>
      </c>
      <c r="G5132" s="292" t="s">
        <v>213</v>
      </c>
    </row>
    <row r="5133" spans="1:7">
      <c r="A5133" s="292" t="s">
        <v>49</v>
      </c>
      <c r="B5133" s="405">
        <v>49837</v>
      </c>
      <c r="C5133" s="292" t="s">
        <v>213</v>
      </c>
      <c r="E5133" s="292" t="s">
        <v>214</v>
      </c>
      <c r="F5133" s="405">
        <v>52638</v>
      </c>
      <c r="G5133" s="292" t="s">
        <v>213</v>
      </c>
    </row>
    <row r="5134" spans="1:7">
      <c r="A5134" s="292" t="s">
        <v>49</v>
      </c>
      <c r="B5134" s="405">
        <v>50208</v>
      </c>
      <c r="C5134" s="292" t="s">
        <v>213</v>
      </c>
      <c r="E5134" s="292" t="s">
        <v>214</v>
      </c>
      <c r="F5134" s="405">
        <v>52641</v>
      </c>
      <c r="G5134" s="292" t="s">
        <v>213</v>
      </c>
    </row>
    <row r="5135" spans="1:7">
      <c r="A5135" s="292" t="s">
        <v>49</v>
      </c>
      <c r="B5135" s="405">
        <v>50831</v>
      </c>
      <c r="C5135" s="292" t="s">
        <v>213</v>
      </c>
      <c r="E5135" s="292" t="s">
        <v>214</v>
      </c>
      <c r="F5135" s="405">
        <v>52648</v>
      </c>
      <c r="G5135" s="292" t="s">
        <v>213</v>
      </c>
    </row>
    <row r="5136" spans="1:7">
      <c r="A5136" s="292" t="s">
        <v>49</v>
      </c>
      <c r="B5136" s="405">
        <v>52204</v>
      </c>
      <c r="C5136" s="292" t="s">
        <v>213</v>
      </c>
      <c r="E5136" s="292" t="s">
        <v>214</v>
      </c>
      <c r="F5136" s="405">
        <v>52657</v>
      </c>
      <c r="G5136" s="292" t="s">
        <v>213</v>
      </c>
    </row>
    <row r="5137" spans="1:7">
      <c r="A5137" s="292" t="s">
        <v>49</v>
      </c>
      <c r="B5137" s="405">
        <v>52747</v>
      </c>
      <c r="C5137" s="292" t="s">
        <v>213</v>
      </c>
      <c r="E5137" s="292" t="s">
        <v>214</v>
      </c>
      <c r="F5137" s="405">
        <v>52726</v>
      </c>
      <c r="G5137" s="292" t="s">
        <v>213</v>
      </c>
    </row>
    <row r="5138" spans="1:7">
      <c r="A5138" s="292" t="s">
        <v>49</v>
      </c>
      <c r="B5138" s="405">
        <v>53115</v>
      </c>
      <c r="C5138" s="292" t="s">
        <v>213</v>
      </c>
      <c r="E5138" s="292" t="s">
        <v>214</v>
      </c>
      <c r="F5138" s="405">
        <v>52728</v>
      </c>
      <c r="G5138" s="292" t="s">
        <v>213</v>
      </c>
    </row>
    <row r="5139" spans="1:7">
      <c r="A5139" s="292" t="s">
        <v>49</v>
      </c>
      <c r="B5139" s="405">
        <v>53555</v>
      </c>
      <c r="C5139" s="292" t="s">
        <v>213</v>
      </c>
      <c r="E5139" s="292" t="s">
        <v>214</v>
      </c>
      <c r="F5139" s="405">
        <v>52730</v>
      </c>
      <c r="G5139" s="292" t="s">
        <v>213</v>
      </c>
    </row>
    <row r="5140" spans="1:7">
      <c r="A5140" s="292" t="s">
        <v>49</v>
      </c>
      <c r="B5140" s="405">
        <v>54021</v>
      </c>
      <c r="C5140" s="292" t="s">
        <v>213</v>
      </c>
      <c r="E5140" s="292" t="s">
        <v>214</v>
      </c>
      <c r="F5140" s="405">
        <v>52742</v>
      </c>
      <c r="G5140" s="292" t="s">
        <v>213</v>
      </c>
    </row>
    <row r="5141" spans="1:7">
      <c r="A5141" s="292" t="s">
        <v>49</v>
      </c>
      <c r="B5141" s="405">
        <v>54630</v>
      </c>
      <c r="C5141" s="292" t="s">
        <v>213</v>
      </c>
      <c r="E5141" s="292" t="s">
        <v>214</v>
      </c>
      <c r="F5141" s="405">
        <v>52747</v>
      </c>
      <c r="G5141" s="292" t="s">
        <v>213</v>
      </c>
    </row>
    <row r="5142" spans="1:7">
      <c r="A5142" s="292" t="s">
        <v>49</v>
      </c>
      <c r="B5142" s="405">
        <v>55010</v>
      </c>
      <c r="C5142" s="292" t="s">
        <v>213</v>
      </c>
      <c r="E5142" s="292" t="s">
        <v>214</v>
      </c>
      <c r="F5142" s="405">
        <v>52749</v>
      </c>
      <c r="G5142" s="292" t="s">
        <v>213</v>
      </c>
    </row>
    <row r="5143" spans="1:7">
      <c r="A5143" s="292" t="s">
        <v>49</v>
      </c>
      <c r="B5143" s="405">
        <v>55359</v>
      </c>
      <c r="C5143" s="292" t="s">
        <v>213</v>
      </c>
      <c r="E5143" s="292" t="s">
        <v>214</v>
      </c>
      <c r="F5143" s="405">
        <v>52752</v>
      </c>
      <c r="G5143" s="292" t="s">
        <v>213</v>
      </c>
    </row>
    <row r="5144" spans="1:7">
      <c r="A5144" s="292" t="s">
        <v>49</v>
      </c>
      <c r="B5144" s="405">
        <v>56063</v>
      </c>
      <c r="C5144" s="292" t="s">
        <v>213</v>
      </c>
      <c r="E5144" s="292" t="s">
        <v>214</v>
      </c>
      <c r="F5144" s="405">
        <v>52753</v>
      </c>
      <c r="G5144" s="292" t="s">
        <v>213</v>
      </c>
    </row>
    <row r="5145" spans="1:7">
      <c r="A5145" s="292" t="s">
        <v>49</v>
      </c>
      <c r="B5145" s="405">
        <v>56577</v>
      </c>
      <c r="C5145" s="292" t="s">
        <v>213</v>
      </c>
      <c r="E5145" s="292" t="s">
        <v>214</v>
      </c>
      <c r="F5145" s="405">
        <v>52757</v>
      </c>
      <c r="G5145" s="292" t="s">
        <v>213</v>
      </c>
    </row>
    <row r="5146" spans="1:7">
      <c r="A5146" s="292" t="s">
        <v>49</v>
      </c>
      <c r="B5146" s="405">
        <v>58001</v>
      </c>
      <c r="C5146" s="292" t="s">
        <v>213</v>
      </c>
      <c r="E5146" s="292" t="s">
        <v>214</v>
      </c>
      <c r="F5146" s="405">
        <v>52761</v>
      </c>
      <c r="G5146" s="292" t="s">
        <v>213</v>
      </c>
    </row>
    <row r="5147" spans="1:7">
      <c r="A5147" s="292" t="s">
        <v>49</v>
      </c>
      <c r="B5147" s="405">
        <v>49616</v>
      </c>
      <c r="C5147" s="292" t="s">
        <v>213</v>
      </c>
      <c r="E5147" s="292" t="s">
        <v>214</v>
      </c>
      <c r="F5147" s="405">
        <v>52773</v>
      </c>
      <c r="G5147" s="292" t="s">
        <v>213</v>
      </c>
    </row>
    <row r="5148" spans="1:7">
      <c r="A5148" s="292" t="s">
        <v>49</v>
      </c>
      <c r="B5148" s="405">
        <v>49852</v>
      </c>
      <c r="C5148" s="292" t="s">
        <v>213</v>
      </c>
      <c r="E5148" s="292" t="s">
        <v>214</v>
      </c>
      <c r="F5148" s="405">
        <v>53002</v>
      </c>
      <c r="G5148" s="292" t="s">
        <v>213</v>
      </c>
    </row>
    <row r="5149" spans="1:7">
      <c r="A5149" s="292" t="s">
        <v>49</v>
      </c>
      <c r="B5149" s="405">
        <v>50211</v>
      </c>
      <c r="C5149" s="292" t="s">
        <v>213</v>
      </c>
      <c r="E5149" s="292" t="s">
        <v>214</v>
      </c>
      <c r="F5149" s="405">
        <v>53006</v>
      </c>
      <c r="G5149" s="292" t="s">
        <v>213</v>
      </c>
    </row>
    <row r="5150" spans="1:7">
      <c r="A5150" s="292" t="s">
        <v>49</v>
      </c>
      <c r="B5150" s="405">
        <v>50839</v>
      </c>
      <c r="C5150" s="292" t="s">
        <v>213</v>
      </c>
      <c r="E5150" s="292" t="s">
        <v>214</v>
      </c>
      <c r="F5150" s="405">
        <v>53013</v>
      </c>
      <c r="G5150" s="292" t="s">
        <v>213</v>
      </c>
    </row>
    <row r="5151" spans="1:7">
      <c r="A5151" s="292" t="s">
        <v>49</v>
      </c>
      <c r="B5151" s="405">
        <v>52205</v>
      </c>
      <c r="C5151" s="292" t="s">
        <v>213</v>
      </c>
      <c r="E5151" s="292" t="s">
        <v>214</v>
      </c>
      <c r="F5151" s="405">
        <v>53016</v>
      </c>
      <c r="G5151" s="292" t="s">
        <v>213</v>
      </c>
    </row>
    <row r="5152" spans="1:7">
      <c r="A5152" s="292" t="s">
        <v>49</v>
      </c>
      <c r="B5152" s="405">
        <v>52749</v>
      </c>
      <c r="C5152" s="292" t="s">
        <v>213</v>
      </c>
      <c r="E5152" s="292" t="s">
        <v>214</v>
      </c>
      <c r="F5152" s="405">
        <v>53017</v>
      </c>
      <c r="G5152" s="292" t="s">
        <v>213</v>
      </c>
    </row>
    <row r="5153" spans="1:7">
      <c r="A5153" s="292" t="s">
        <v>49</v>
      </c>
      <c r="B5153" s="405">
        <v>53118</v>
      </c>
      <c r="C5153" s="292" t="s">
        <v>213</v>
      </c>
      <c r="E5153" s="292" t="s">
        <v>214</v>
      </c>
      <c r="F5153" s="405">
        <v>53021</v>
      </c>
      <c r="G5153" s="292" t="s">
        <v>213</v>
      </c>
    </row>
    <row r="5154" spans="1:7">
      <c r="A5154" s="292" t="s">
        <v>49</v>
      </c>
      <c r="B5154" s="405">
        <v>53559</v>
      </c>
      <c r="C5154" s="292" t="s">
        <v>213</v>
      </c>
      <c r="E5154" s="292" t="s">
        <v>214</v>
      </c>
      <c r="F5154" s="405">
        <v>53026</v>
      </c>
      <c r="G5154" s="292" t="s">
        <v>213</v>
      </c>
    </row>
    <row r="5155" spans="1:7">
      <c r="A5155" s="292" t="s">
        <v>49</v>
      </c>
      <c r="B5155" s="405">
        <v>54022</v>
      </c>
      <c r="C5155" s="292" t="s">
        <v>213</v>
      </c>
      <c r="E5155" s="292" t="s">
        <v>214</v>
      </c>
      <c r="F5155" s="405">
        <v>53027</v>
      </c>
      <c r="G5155" s="292" t="s">
        <v>213</v>
      </c>
    </row>
    <row r="5156" spans="1:7">
      <c r="A5156" s="292" t="s">
        <v>49</v>
      </c>
      <c r="B5156" s="405">
        <v>54636</v>
      </c>
      <c r="C5156" s="292" t="s">
        <v>213</v>
      </c>
      <c r="E5156" s="292" t="s">
        <v>214</v>
      </c>
      <c r="F5156" s="405">
        <v>53031</v>
      </c>
      <c r="G5156" s="292" t="s">
        <v>213</v>
      </c>
    </row>
    <row r="5157" spans="1:7">
      <c r="A5157" s="292" t="s">
        <v>49</v>
      </c>
      <c r="B5157" s="405">
        <v>55011</v>
      </c>
      <c r="C5157" s="292" t="s">
        <v>213</v>
      </c>
      <c r="E5157" s="292" t="s">
        <v>214</v>
      </c>
      <c r="F5157" s="405">
        <v>53033</v>
      </c>
      <c r="G5157" s="292" t="s">
        <v>213</v>
      </c>
    </row>
    <row r="5158" spans="1:7">
      <c r="A5158" s="292" t="s">
        <v>49</v>
      </c>
      <c r="B5158" s="405">
        <v>55364</v>
      </c>
      <c r="C5158" s="292" t="s">
        <v>213</v>
      </c>
      <c r="E5158" s="292" t="s">
        <v>214</v>
      </c>
      <c r="F5158" s="405">
        <v>53034</v>
      </c>
      <c r="G5158" s="292" t="s">
        <v>213</v>
      </c>
    </row>
    <row r="5159" spans="1:7">
      <c r="A5159" s="292" t="s">
        <v>49</v>
      </c>
      <c r="B5159" s="405">
        <v>56071</v>
      </c>
      <c r="C5159" s="292" t="s">
        <v>213</v>
      </c>
      <c r="E5159" s="292" t="s">
        <v>214</v>
      </c>
      <c r="F5159" s="405">
        <v>53036</v>
      </c>
      <c r="G5159" s="292" t="s">
        <v>213</v>
      </c>
    </row>
    <row r="5160" spans="1:7">
      <c r="A5160" s="292" t="s">
        <v>49</v>
      </c>
      <c r="B5160" s="405">
        <v>56593</v>
      </c>
      <c r="C5160" s="292" t="s">
        <v>213</v>
      </c>
      <c r="E5160" s="292" t="s">
        <v>214</v>
      </c>
      <c r="F5160" s="405">
        <v>53037</v>
      </c>
      <c r="G5160" s="292" t="s">
        <v>213</v>
      </c>
    </row>
    <row r="5161" spans="1:7">
      <c r="A5161" s="292" t="s">
        <v>49</v>
      </c>
      <c r="B5161" s="405">
        <v>58012</v>
      </c>
      <c r="C5161" s="292" t="s">
        <v>213</v>
      </c>
      <c r="E5161" s="292" t="s">
        <v>214</v>
      </c>
      <c r="F5161" s="405">
        <v>53040</v>
      </c>
      <c r="G5161" s="292" t="s">
        <v>213</v>
      </c>
    </row>
    <row r="5162" spans="1:7">
      <c r="A5162" s="292" t="s">
        <v>49</v>
      </c>
      <c r="B5162" s="405">
        <v>49627</v>
      </c>
      <c r="C5162" s="292" t="s">
        <v>213</v>
      </c>
      <c r="E5162" s="292" t="s">
        <v>214</v>
      </c>
      <c r="F5162" s="405">
        <v>53047</v>
      </c>
      <c r="G5162" s="292" t="s">
        <v>213</v>
      </c>
    </row>
    <row r="5163" spans="1:7">
      <c r="A5163" s="292" t="s">
        <v>49</v>
      </c>
      <c r="B5163" s="405">
        <v>49855</v>
      </c>
      <c r="C5163" s="292" t="s">
        <v>213</v>
      </c>
      <c r="E5163" s="292" t="s">
        <v>214</v>
      </c>
      <c r="F5163" s="405">
        <v>53048</v>
      </c>
      <c r="G5163" s="292" t="s">
        <v>213</v>
      </c>
    </row>
    <row r="5164" spans="1:7">
      <c r="A5164" s="292" t="s">
        <v>49</v>
      </c>
      <c r="B5164" s="405">
        <v>50219</v>
      </c>
      <c r="C5164" s="292" t="s">
        <v>213</v>
      </c>
      <c r="E5164" s="292" t="s">
        <v>214</v>
      </c>
      <c r="F5164" s="405">
        <v>53058</v>
      </c>
      <c r="G5164" s="292" t="s">
        <v>213</v>
      </c>
    </row>
    <row r="5165" spans="1:7">
      <c r="A5165" s="292" t="s">
        <v>49</v>
      </c>
      <c r="B5165" s="405">
        <v>50847</v>
      </c>
      <c r="C5165" s="292" t="s">
        <v>213</v>
      </c>
      <c r="E5165" s="292" t="s">
        <v>214</v>
      </c>
      <c r="F5165" s="405">
        <v>53060</v>
      </c>
      <c r="G5165" s="292" t="s">
        <v>213</v>
      </c>
    </row>
    <row r="5166" spans="1:7">
      <c r="A5166" s="292" t="s">
        <v>49</v>
      </c>
      <c r="B5166" s="405">
        <v>52206</v>
      </c>
      <c r="C5166" s="292" t="s">
        <v>213</v>
      </c>
      <c r="E5166" s="292" t="s">
        <v>214</v>
      </c>
      <c r="F5166" s="405">
        <v>53061</v>
      </c>
      <c r="G5166" s="292" t="s">
        <v>213</v>
      </c>
    </row>
    <row r="5167" spans="1:7">
      <c r="A5167" s="292" t="s">
        <v>49</v>
      </c>
      <c r="B5167" s="405">
        <v>52752</v>
      </c>
      <c r="C5167" s="292" t="s">
        <v>213</v>
      </c>
      <c r="E5167" s="292" t="s">
        <v>214</v>
      </c>
      <c r="F5167" s="405">
        <v>53062</v>
      </c>
      <c r="G5167" s="292" t="s">
        <v>213</v>
      </c>
    </row>
    <row r="5168" spans="1:7">
      <c r="A5168" s="292" t="s">
        <v>49</v>
      </c>
      <c r="B5168" s="405">
        <v>53119</v>
      </c>
      <c r="C5168" s="292" t="s">
        <v>213</v>
      </c>
      <c r="E5168" s="292" t="s">
        <v>214</v>
      </c>
      <c r="F5168" s="405">
        <v>53070</v>
      </c>
      <c r="G5168" s="292" t="s">
        <v>213</v>
      </c>
    </row>
    <row r="5169" spans="1:7">
      <c r="A5169" s="292" t="s">
        <v>49</v>
      </c>
      <c r="B5169" s="405">
        <v>53560</v>
      </c>
      <c r="C5169" s="292" t="s">
        <v>213</v>
      </c>
      <c r="E5169" s="292" t="s">
        <v>214</v>
      </c>
      <c r="F5169" s="405">
        <v>53073</v>
      </c>
      <c r="G5169" s="292" t="s">
        <v>213</v>
      </c>
    </row>
    <row r="5170" spans="1:7">
      <c r="A5170" s="292" t="s">
        <v>49</v>
      </c>
      <c r="B5170" s="405">
        <v>54023</v>
      </c>
      <c r="C5170" s="292" t="s">
        <v>213</v>
      </c>
      <c r="E5170" s="292" t="s">
        <v>214</v>
      </c>
      <c r="F5170" s="405">
        <v>53075</v>
      </c>
      <c r="G5170" s="292" t="s">
        <v>213</v>
      </c>
    </row>
    <row r="5171" spans="1:7">
      <c r="A5171" s="292" t="s">
        <v>49</v>
      </c>
      <c r="B5171" s="405">
        <v>54637</v>
      </c>
      <c r="C5171" s="292" t="s">
        <v>213</v>
      </c>
      <c r="E5171" s="292" t="s">
        <v>214</v>
      </c>
      <c r="F5171" s="405">
        <v>53081</v>
      </c>
      <c r="G5171" s="292" t="s">
        <v>213</v>
      </c>
    </row>
    <row r="5172" spans="1:7">
      <c r="A5172" s="292" t="s">
        <v>49</v>
      </c>
      <c r="B5172" s="405">
        <v>55018</v>
      </c>
      <c r="C5172" s="292" t="s">
        <v>213</v>
      </c>
      <c r="E5172" s="292" t="s">
        <v>214</v>
      </c>
      <c r="F5172" s="405">
        <v>53085</v>
      </c>
      <c r="G5172" s="292" t="s">
        <v>213</v>
      </c>
    </row>
    <row r="5173" spans="1:7">
      <c r="A5173" s="292" t="s">
        <v>49</v>
      </c>
      <c r="B5173" s="405">
        <v>55366</v>
      </c>
      <c r="C5173" s="292" t="s">
        <v>213</v>
      </c>
      <c r="E5173" s="292" t="s">
        <v>214</v>
      </c>
      <c r="F5173" s="405">
        <v>53086</v>
      </c>
      <c r="G5173" s="292" t="s">
        <v>213</v>
      </c>
    </row>
    <row r="5174" spans="1:7">
      <c r="A5174" s="292" t="s">
        <v>49</v>
      </c>
      <c r="B5174" s="405">
        <v>56073</v>
      </c>
      <c r="C5174" s="292" t="s">
        <v>213</v>
      </c>
      <c r="E5174" s="292" t="s">
        <v>214</v>
      </c>
      <c r="F5174" s="405">
        <v>53090</v>
      </c>
      <c r="G5174" s="292" t="s">
        <v>213</v>
      </c>
    </row>
    <row r="5175" spans="1:7">
      <c r="A5175" s="292" t="s">
        <v>49</v>
      </c>
      <c r="B5175" s="405">
        <v>56601</v>
      </c>
      <c r="C5175" s="292" t="s">
        <v>213</v>
      </c>
      <c r="E5175" s="292" t="s">
        <v>214</v>
      </c>
      <c r="F5175" s="405">
        <v>53094</v>
      </c>
      <c r="G5175" s="292" t="s">
        <v>213</v>
      </c>
    </row>
    <row r="5176" spans="1:7">
      <c r="A5176" s="292" t="s">
        <v>49</v>
      </c>
      <c r="B5176" s="405">
        <v>58042</v>
      </c>
      <c r="C5176" s="292" t="s">
        <v>213</v>
      </c>
      <c r="E5176" s="292" t="s">
        <v>214</v>
      </c>
      <c r="F5176" s="405">
        <v>53098</v>
      </c>
      <c r="G5176" s="292" t="s">
        <v>213</v>
      </c>
    </row>
    <row r="5177" spans="1:7">
      <c r="A5177" s="292" t="s">
        <v>49</v>
      </c>
      <c r="B5177" s="405">
        <v>49628</v>
      </c>
      <c r="C5177" s="292" t="s">
        <v>213</v>
      </c>
      <c r="E5177" s="292" t="s">
        <v>214</v>
      </c>
      <c r="F5177" s="405">
        <v>53099</v>
      </c>
      <c r="G5177" s="292" t="s">
        <v>213</v>
      </c>
    </row>
    <row r="5178" spans="1:7">
      <c r="A5178" s="292" t="s">
        <v>49</v>
      </c>
      <c r="B5178" s="405">
        <v>49858</v>
      </c>
      <c r="C5178" s="292" t="s">
        <v>213</v>
      </c>
      <c r="E5178" s="292" t="s">
        <v>214</v>
      </c>
      <c r="F5178" s="405">
        <v>53103</v>
      </c>
      <c r="G5178" s="292" t="s">
        <v>213</v>
      </c>
    </row>
    <row r="5179" spans="1:7">
      <c r="A5179" s="292" t="s">
        <v>49</v>
      </c>
      <c r="B5179" s="405">
        <v>50226</v>
      </c>
      <c r="C5179" s="292" t="s">
        <v>213</v>
      </c>
      <c r="E5179" s="292" t="s">
        <v>214</v>
      </c>
      <c r="F5179" s="405">
        <v>53104</v>
      </c>
      <c r="G5179" s="292" t="s">
        <v>213</v>
      </c>
    </row>
    <row r="5180" spans="1:7">
      <c r="A5180" s="292" t="s">
        <v>49</v>
      </c>
      <c r="B5180" s="405">
        <v>51008</v>
      </c>
      <c r="C5180" s="292" t="s">
        <v>213</v>
      </c>
      <c r="E5180" s="292" t="s">
        <v>214</v>
      </c>
      <c r="F5180" s="405">
        <v>53105</v>
      </c>
      <c r="G5180" s="292" t="s">
        <v>213</v>
      </c>
    </row>
    <row r="5181" spans="1:7">
      <c r="A5181" s="292" t="s">
        <v>49</v>
      </c>
      <c r="B5181" s="405">
        <v>52227</v>
      </c>
      <c r="C5181" s="292" t="s">
        <v>213</v>
      </c>
      <c r="E5181" s="292" t="s">
        <v>214</v>
      </c>
      <c r="F5181" s="405">
        <v>53114</v>
      </c>
      <c r="G5181" s="292" t="s">
        <v>213</v>
      </c>
    </row>
    <row r="5182" spans="1:7">
      <c r="A5182" s="292" t="s">
        <v>49</v>
      </c>
      <c r="B5182" s="405">
        <v>52753</v>
      </c>
      <c r="C5182" s="292" t="s">
        <v>213</v>
      </c>
      <c r="E5182" s="292" t="s">
        <v>214</v>
      </c>
      <c r="F5182" s="405">
        <v>53115</v>
      </c>
      <c r="G5182" s="292" t="s">
        <v>213</v>
      </c>
    </row>
    <row r="5183" spans="1:7">
      <c r="A5183" s="292" t="s">
        <v>49</v>
      </c>
      <c r="B5183" s="405">
        <v>53120</v>
      </c>
      <c r="C5183" s="292" t="s">
        <v>213</v>
      </c>
      <c r="E5183" s="292" t="s">
        <v>214</v>
      </c>
      <c r="F5183" s="405">
        <v>53118</v>
      </c>
      <c r="G5183" s="292" t="s">
        <v>213</v>
      </c>
    </row>
    <row r="5184" spans="1:7">
      <c r="A5184" s="292" t="s">
        <v>49</v>
      </c>
      <c r="B5184" s="405">
        <v>53563</v>
      </c>
      <c r="C5184" s="292" t="s">
        <v>213</v>
      </c>
      <c r="E5184" s="292" t="s">
        <v>214</v>
      </c>
      <c r="F5184" s="405">
        <v>53119</v>
      </c>
      <c r="G5184" s="292" t="s">
        <v>213</v>
      </c>
    </row>
    <row r="5185" spans="1:7">
      <c r="A5185" s="292" t="s">
        <v>49</v>
      </c>
      <c r="B5185" s="405">
        <v>54024</v>
      </c>
      <c r="C5185" s="292" t="s">
        <v>213</v>
      </c>
      <c r="E5185" s="292" t="s">
        <v>214</v>
      </c>
      <c r="F5185" s="405">
        <v>53120</v>
      </c>
      <c r="G5185" s="292" t="s">
        <v>213</v>
      </c>
    </row>
    <row r="5186" spans="1:7">
      <c r="A5186" s="292" t="s">
        <v>49</v>
      </c>
      <c r="B5186" s="405">
        <v>54643</v>
      </c>
      <c r="C5186" s="292" t="s">
        <v>213</v>
      </c>
      <c r="E5186" s="292" t="s">
        <v>214</v>
      </c>
      <c r="F5186" s="405">
        <v>53121</v>
      </c>
      <c r="G5186" s="292" t="s">
        <v>213</v>
      </c>
    </row>
    <row r="5187" spans="1:7">
      <c r="A5187" s="292" t="s">
        <v>49</v>
      </c>
      <c r="B5187" s="405">
        <v>55019</v>
      </c>
      <c r="C5187" s="292" t="s">
        <v>213</v>
      </c>
      <c r="E5187" s="292" t="s">
        <v>214</v>
      </c>
      <c r="F5187" s="405">
        <v>53125</v>
      </c>
      <c r="G5187" s="292" t="s">
        <v>213</v>
      </c>
    </row>
    <row r="5188" spans="1:7">
      <c r="A5188" s="292" t="s">
        <v>49</v>
      </c>
      <c r="B5188" s="405">
        <v>55371</v>
      </c>
      <c r="C5188" s="292" t="s">
        <v>213</v>
      </c>
      <c r="E5188" s="292" t="s">
        <v>214</v>
      </c>
      <c r="F5188" s="405">
        <v>53126</v>
      </c>
      <c r="G5188" s="292" t="s">
        <v>213</v>
      </c>
    </row>
    <row r="5189" spans="1:7">
      <c r="A5189" s="292" t="s">
        <v>49</v>
      </c>
      <c r="B5189" s="405">
        <v>56075</v>
      </c>
      <c r="C5189" s="292" t="s">
        <v>213</v>
      </c>
      <c r="E5189" s="292" t="s">
        <v>214</v>
      </c>
      <c r="F5189" s="405">
        <v>53127</v>
      </c>
      <c r="G5189" s="292" t="s">
        <v>213</v>
      </c>
    </row>
    <row r="5190" spans="1:7">
      <c r="A5190" s="292" t="s">
        <v>49</v>
      </c>
      <c r="B5190" s="405">
        <v>56630</v>
      </c>
      <c r="C5190" s="292" t="s">
        <v>213</v>
      </c>
      <c r="E5190" s="292" t="s">
        <v>214</v>
      </c>
      <c r="F5190" s="405">
        <v>53128</v>
      </c>
      <c r="G5190" s="292" t="s">
        <v>213</v>
      </c>
    </row>
    <row r="5191" spans="1:7">
      <c r="A5191" s="292" t="s">
        <v>49</v>
      </c>
      <c r="B5191" s="405">
        <v>58074</v>
      </c>
      <c r="C5191" s="292" t="s">
        <v>213</v>
      </c>
      <c r="E5191" s="292" t="s">
        <v>214</v>
      </c>
      <c r="F5191" s="405">
        <v>53138</v>
      </c>
      <c r="G5191" s="292" t="s">
        <v>213</v>
      </c>
    </row>
    <row r="5192" spans="1:7">
      <c r="A5192" s="292" t="s">
        <v>49</v>
      </c>
      <c r="B5192" s="405">
        <v>49629</v>
      </c>
      <c r="C5192" s="292" t="s">
        <v>213</v>
      </c>
      <c r="E5192" s="292" t="s">
        <v>214</v>
      </c>
      <c r="F5192" s="405">
        <v>53147</v>
      </c>
      <c r="G5192" s="292" t="s">
        <v>213</v>
      </c>
    </row>
    <row r="5193" spans="1:7">
      <c r="A5193" s="292" t="s">
        <v>49</v>
      </c>
      <c r="B5193" s="405">
        <v>49863</v>
      </c>
      <c r="C5193" s="292" t="s">
        <v>213</v>
      </c>
      <c r="E5193" s="292" t="s">
        <v>214</v>
      </c>
      <c r="F5193" s="405">
        <v>53148</v>
      </c>
      <c r="G5193" s="292" t="s">
        <v>213</v>
      </c>
    </row>
    <row r="5194" spans="1:7">
      <c r="A5194" s="292" t="s">
        <v>49</v>
      </c>
      <c r="B5194" s="405">
        <v>50227</v>
      </c>
      <c r="C5194" s="292" t="s">
        <v>213</v>
      </c>
      <c r="E5194" s="292" t="s">
        <v>214</v>
      </c>
      <c r="F5194" s="405">
        <v>53149</v>
      </c>
      <c r="G5194" s="292" t="s">
        <v>213</v>
      </c>
    </row>
    <row r="5195" spans="1:7">
      <c r="A5195" s="292" t="s">
        <v>49</v>
      </c>
      <c r="B5195" s="405">
        <v>51015</v>
      </c>
      <c r="C5195" s="292" t="s">
        <v>213</v>
      </c>
      <c r="E5195" s="292" t="s">
        <v>214</v>
      </c>
      <c r="F5195" s="405">
        <v>53153</v>
      </c>
      <c r="G5195" s="292" t="s">
        <v>213</v>
      </c>
    </row>
    <row r="5196" spans="1:7">
      <c r="A5196" s="292" t="s">
        <v>49</v>
      </c>
      <c r="B5196" s="405">
        <v>52228</v>
      </c>
      <c r="C5196" s="292" t="s">
        <v>213</v>
      </c>
      <c r="E5196" s="292" t="s">
        <v>214</v>
      </c>
      <c r="F5196" s="405">
        <v>53167</v>
      </c>
      <c r="G5196" s="292" t="s">
        <v>213</v>
      </c>
    </row>
    <row r="5197" spans="1:7">
      <c r="A5197" s="292" t="s">
        <v>49</v>
      </c>
      <c r="B5197" s="405">
        <v>52757</v>
      </c>
      <c r="C5197" s="292" t="s">
        <v>213</v>
      </c>
      <c r="E5197" s="292" t="s">
        <v>214</v>
      </c>
      <c r="F5197" s="405">
        <v>53168</v>
      </c>
      <c r="G5197" s="292" t="s">
        <v>213</v>
      </c>
    </row>
    <row r="5198" spans="1:7">
      <c r="A5198" s="292" t="s">
        <v>49</v>
      </c>
      <c r="B5198" s="405">
        <v>53121</v>
      </c>
      <c r="C5198" s="292" t="s">
        <v>213</v>
      </c>
      <c r="E5198" s="292" t="s">
        <v>214</v>
      </c>
      <c r="F5198" s="405">
        <v>53179</v>
      </c>
      <c r="G5198" s="292" t="s">
        <v>213</v>
      </c>
    </row>
    <row r="5199" spans="1:7">
      <c r="A5199" s="292" t="s">
        <v>49</v>
      </c>
      <c r="B5199" s="405">
        <v>53566</v>
      </c>
      <c r="C5199" s="292" t="s">
        <v>213</v>
      </c>
      <c r="E5199" s="292" t="s">
        <v>214</v>
      </c>
      <c r="F5199" s="405">
        <v>53181</v>
      </c>
      <c r="G5199" s="292" t="s">
        <v>213</v>
      </c>
    </row>
    <row r="5200" spans="1:7">
      <c r="A5200" s="292" t="s">
        <v>49</v>
      </c>
      <c r="B5200" s="405">
        <v>54025</v>
      </c>
      <c r="C5200" s="292" t="s">
        <v>213</v>
      </c>
      <c r="E5200" s="292" t="s">
        <v>214</v>
      </c>
      <c r="F5200" s="405">
        <v>53182</v>
      </c>
      <c r="G5200" s="292" t="s">
        <v>213</v>
      </c>
    </row>
    <row r="5201" spans="1:7">
      <c r="A5201" s="292" t="s">
        <v>49</v>
      </c>
      <c r="B5201" s="405">
        <v>54654</v>
      </c>
      <c r="C5201" s="292" t="s">
        <v>213</v>
      </c>
      <c r="E5201" s="292" t="s">
        <v>214</v>
      </c>
      <c r="F5201" s="405">
        <v>53183</v>
      </c>
      <c r="G5201" s="292" t="s">
        <v>213</v>
      </c>
    </row>
    <row r="5202" spans="1:7">
      <c r="A5202" s="292" t="s">
        <v>49</v>
      </c>
      <c r="B5202" s="405">
        <v>55020</v>
      </c>
      <c r="C5202" s="292" t="s">
        <v>213</v>
      </c>
      <c r="E5202" s="292" t="s">
        <v>214</v>
      </c>
      <c r="F5202" s="405">
        <v>53184</v>
      </c>
      <c r="G5202" s="292" t="s">
        <v>213</v>
      </c>
    </row>
    <row r="5203" spans="1:7">
      <c r="A5203" s="292" t="s">
        <v>49</v>
      </c>
      <c r="B5203" s="405">
        <v>55375</v>
      </c>
      <c r="C5203" s="292" t="s">
        <v>213</v>
      </c>
      <c r="E5203" s="292" t="s">
        <v>214</v>
      </c>
      <c r="F5203" s="405">
        <v>53185</v>
      </c>
      <c r="G5203" s="292" t="s">
        <v>213</v>
      </c>
    </row>
    <row r="5204" spans="1:7">
      <c r="A5204" s="292" t="s">
        <v>49</v>
      </c>
      <c r="B5204" s="405">
        <v>56084</v>
      </c>
      <c r="C5204" s="292" t="s">
        <v>213</v>
      </c>
      <c r="E5204" s="292" t="s">
        <v>214</v>
      </c>
      <c r="F5204" s="405">
        <v>53190</v>
      </c>
      <c r="G5204" s="292" t="s">
        <v>213</v>
      </c>
    </row>
    <row r="5205" spans="1:7">
      <c r="A5205" s="292" t="s">
        <v>49</v>
      </c>
      <c r="B5205" s="405">
        <v>56668</v>
      </c>
      <c r="C5205" s="292" t="s">
        <v>213</v>
      </c>
      <c r="E5205" s="292" t="s">
        <v>214</v>
      </c>
      <c r="F5205" s="405">
        <v>53191</v>
      </c>
      <c r="G5205" s="292" t="s">
        <v>213</v>
      </c>
    </row>
    <row r="5206" spans="1:7">
      <c r="A5206" s="292" t="s">
        <v>49</v>
      </c>
      <c r="B5206" s="405">
        <v>58075</v>
      </c>
      <c r="C5206" s="292" t="s">
        <v>213</v>
      </c>
      <c r="E5206" s="292" t="s">
        <v>214</v>
      </c>
      <c r="F5206" s="405">
        <v>53507</v>
      </c>
      <c r="G5206" s="292" t="s">
        <v>213</v>
      </c>
    </row>
    <row r="5207" spans="1:7">
      <c r="A5207" s="292" t="s">
        <v>49</v>
      </c>
      <c r="B5207" s="405">
        <v>49634</v>
      </c>
      <c r="C5207" s="292" t="s">
        <v>213</v>
      </c>
      <c r="E5207" s="292" t="s">
        <v>214</v>
      </c>
      <c r="F5207" s="405">
        <v>53508</v>
      </c>
      <c r="G5207" s="292" t="s">
        <v>213</v>
      </c>
    </row>
    <row r="5208" spans="1:7">
      <c r="A5208" s="292" t="s">
        <v>49</v>
      </c>
      <c r="B5208" s="405">
        <v>49864</v>
      </c>
      <c r="C5208" s="292" t="s">
        <v>213</v>
      </c>
      <c r="E5208" s="292" t="s">
        <v>214</v>
      </c>
      <c r="F5208" s="405">
        <v>53515</v>
      </c>
      <c r="G5208" s="292" t="s">
        <v>213</v>
      </c>
    </row>
    <row r="5209" spans="1:7">
      <c r="A5209" s="292" t="s">
        <v>49</v>
      </c>
      <c r="B5209" s="405">
        <v>50231</v>
      </c>
      <c r="C5209" s="292" t="s">
        <v>213</v>
      </c>
      <c r="E5209" s="292" t="s">
        <v>214</v>
      </c>
      <c r="F5209" s="405">
        <v>53521</v>
      </c>
      <c r="G5209" s="292" t="s">
        <v>213</v>
      </c>
    </row>
    <row r="5210" spans="1:7">
      <c r="A5210" s="292" t="s">
        <v>49</v>
      </c>
      <c r="B5210" s="405">
        <v>51031</v>
      </c>
      <c r="C5210" s="292" t="s">
        <v>213</v>
      </c>
      <c r="E5210" s="292" t="s">
        <v>214</v>
      </c>
      <c r="F5210" s="405">
        <v>53523</v>
      </c>
      <c r="G5210" s="292" t="s">
        <v>213</v>
      </c>
    </row>
    <row r="5211" spans="1:7">
      <c r="A5211" s="292" t="s">
        <v>49</v>
      </c>
      <c r="B5211" s="405">
        <v>52235</v>
      </c>
      <c r="C5211" s="292" t="s">
        <v>213</v>
      </c>
      <c r="E5211" s="292" t="s">
        <v>214</v>
      </c>
      <c r="F5211" s="405">
        <v>53525</v>
      </c>
      <c r="G5211" s="292" t="s">
        <v>213</v>
      </c>
    </row>
    <row r="5212" spans="1:7">
      <c r="A5212" s="292" t="s">
        <v>49</v>
      </c>
      <c r="B5212" s="405">
        <v>52761</v>
      </c>
      <c r="C5212" s="292" t="s">
        <v>213</v>
      </c>
      <c r="E5212" s="292" t="s">
        <v>214</v>
      </c>
      <c r="F5212" s="405">
        <v>53526</v>
      </c>
      <c r="G5212" s="292" t="s">
        <v>213</v>
      </c>
    </row>
    <row r="5213" spans="1:7">
      <c r="A5213" s="292" t="s">
        <v>49</v>
      </c>
      <c r="B5213" s="405">
        <v>53125</v>
      </c>
      <c r="C5213" s="292" t="s">
        <v>213</v>
      </c>
      <c r="E5213" s="292" t="s">
        <v>214</v>
      </c>
      <c r="F5213" s="405">
        <v>53528</v>
      </c>
      <c r="G5213" s="292" t="s">
        <v>213</v>
      </c>
    </row>
    <row r="5214" spans="1:7">
      <c r="A5214" s="292" t="s">
        <v>49</v>
      </c>
      <c r="B5214" s="405">
        <v>53571</v>
      </c>
      <c r="C5214" s="292" t="s">
        <v>213</v>
      </c>
      <c r="E5214" s="292" t="s">
        <v>214</v>
      </c>
      <c r="F5214" s="405">
        <v>53531</v>
      </c>
      <c r="G5214" s="292" t="s">
        <v>213</v>
      </c>
    </row>
    <row r="5215" spans="1:7">
      <c r="A5215" s="292" t="s">
        <v>49</v>
      </c>
      <c r="B5215" s="405">
        <v>54123</v>
      </c>
      <c r="C5215" s="292" t="s">
        <v>213</v>
      </c>
      <c r="E5215" s="292" t="s">
        <v>214</v>
      </c>
      <c r="F5215" s="405">
        <v>53533</v>
      </c>
      <c r="G5215" s="292" t="s">
        <v>213</v>
      </c>
    </row>
    <row r="5216" spans="1:7">
      <c r="A5216" s="292" t="s">
        <v>49</v>
      </c>
      <c r="B5216" s="405">
        <v>54656</v>
      </c>
      <c r="C5216" s="292" t="s">
        <v>213</v>
      </c>
      <c r="E5216" s="292" t="s">
        <v>214</v>
      </c>
      <c r="F5216" s="405">
        <v>53534</v>
      </c>
      <c r="G5216" s="292" t="s">
        <v>213</v>
      </c>
    </row>
    <row r="5217" spans="1:7">
      <c r="A5217" s="292" t="s">
        <v>49</v>
      </c>
      <c r="B5217" s="405">
        <v>55021</v>
      </c>
      <c r="C5217" s="292" t="s">
        <v>213</v>
      </c>
      <c r="E5217" s="292" t="s">
        <v>214</v>
      </c>
      <c r="F5217" s="405">
        <v>53535</v>
      </c>
      <c r="G5217" s="292" t="s">
        <v>213</v>
      </c>
    </row>
    <row r="5218" spans="1:7">
      <c r="A5218" s="292" t="s">
        <v>49</v>
      </c>
      <c r="B5218" s="405">
        <v>55384</v>
      </c>
      <c r="C5218" s="292" t="s">
        <v>213</v>
      </c>
      <c r="E5218" s="292" t="s">
        <v>214</v>
      </c>
      <c r="F5218" s="405">
        <v>53536</v>
      </c>
      <c r="G5218" s="292" t="s">
        <v>213</v>
      </c>
    </row>
    <row r="5219" spans="1:7">
      <c r="A5219" s="292" t="s">
        <v>49</v>
      </c>
      <c r="B5219" s="405">
        <v>56093</v>
      </c>
      <c r="C5219" s="292" t="s">
        <v>213</v>
      </c>
      <c r="E5219" s="292" t="s">
        <v>214</v>
      </c>
      <c r="F5219" s="405">
        <v>53538</v>
      </c>
      <c r="G5219" s="292" t="s">
        <v>213</v>
      </c>
    </row>
    <row r="5220" spans="1:7">
      <c r="A5220" s="292" t="s">
        <v>49</v>
      </c>
      <c r="B5220" s="405">
        <v>56687</v>
      </c>
      <c r="C5220" s="292" t="s">
        <v>213</v>
      </c>
      <c r="E5220" s="292" t="s">
        <v>214</v>
      </c>
      <c r="F5220" s="405">
        <v>53540</v>
      </c>
      <c r="G5220" s="292" t="s">
        <v>213</v>
      </c>
    </row>
    <row r="5221" spans="1:7">
      <c r="A5221" s="292" t="s">
        <v>49</v>
      </c>
      <c r="B5221" s="405">
        <v>58076</v>
      </c>
      <c r="C5221" s="292" t="s">
        <v>213</v>
      </c>
      <c r="E5221" s="292" t="s">
        <v>214</v>
      </c>
      <c r="F5221" s="405">
        <v>53549</v>
      </c>
      <c r="G5221" s="292" t="s">
        <v>213</v>
      </c>
    </row>
    <row r="5222" spans="1:7">
      <c r="A5222" s="292" t="s">
        <v>49</v>
      </c>
      <c r="B5222" s="405">
        <v>49635</v>
      </c>
      <c r="C5222" s="292" t="s">
        <v>213</v>
      </c>
      <c r="E5222" s="292" t="s">
        <v>214</v>
      </c>
      <c r="F5222" s="405">
        <v>53551</v>
      </c>
      <c r="G5222" s="292" t="s">
        <v>213</v>
      </c>
    </row>
    <row r="5223" spans="1:7">
      <c r="A5223" s="292" t="s">
        <v>49</v>
      </c>
      <c r="B5223" s="405">
        <v>49870</v>
      </c>
      <c r="C5223" s="292" t="s">
        <v>213</v>
      </c>
      <c r="E5223" s="292" t="s">
        <v>214</v>
      </c>
      <c r="F5223" s="405">
        <v>53555</v>
      </c>
      <c r="G5223" s="292" t="s">
        <v>213</v>
      </c>
    </row>
    <row r="5224" spans="1:7">
      <c r="A5224" s="292" t="s">
        <v>49</v>
      </c>
      <c r="B5224" s="405">
        <v>50236</v>
      </c>
      <c r="C5224" s="292" t="s">
        <v>213</v>
      </c>
      <c r="E5224" s="292" t="s">
        <v>214</v>
      </c>
      <c r="F5224" s="405">
        <v>53559</v>
      </c>
      <c r="G5224" s="292" t="s">
        <v>213</v>
      </c>
    </row>
    <row r="5225" spans="1:7">
      <c r="A5225" s="292" t="s">
        <v>49</v>
      </c>
      <c r="B5225" s="405">
        <v>51109</v>
      </c>
      <c r="C5225" s="292" t="s">
        <v>213</v>
      </c>
      <c r="E5225" s="292" t="s">
        <v>214</v>
      </c>
      <c r="F5225" s="405">
        <v>53560</v>
      </c>
      <c r="G5225" s="292" t="s">
        <v>213</v>
      </c>
    </row>
    <row r="5226" spans="1:7">
      <c r="A5226" s="292" t="s">
        <v>49</v>
      </c>
      <c r="B5226" s="405">
        <v>52253</v>
      </c>
      <c r="C5226" s="292" t="s">
        <v>213</v>
      </c>
      <c r="E5226" s="292" t="s">
        <v>214</v>
      </c>
      <c r="F5226" s="405">
        <v>53563</v>
      </c>
      <c r="G5226" s="292" t="s">
        <v>213</v>
      </c>
    </row>
    <row r="5227" spans="1:7">
      <c r="A5227" s="292" t="s">
        <v>49</v>
      </c>
      <c r="B5227" s="405">
        <v>52773</v>
      </c>
      <c r="C5227" s="292" t="s">
        <v>213</v>
      </c>
      <c r="E5227" s="292" t="s">
        <v>214</v>
      </c>
      <c r="F5227" s="405">
        <v>53566</v>
      </c>
      <c r="G5227" s="292" t="s">
        <v>213</v>
      </c>
    </row>
    <row r="5228" spans="1:7">
      <c r="A5228" s="292" t="s">
        <v>49</v>
      </c>
      <c r="B5228" s="405">
        <v>53126</v>
      </c>
      <c r="C5228" s="292" t="s">
        <v>213</v>
      </c>
      <c r="E5228" s="292" t="s">
        <v>214</v>
      </c>
      <c r="F5228" s="405">
        <v>53571</v>
      </c>
      <c r="G5228" s="292" t="s">
        <v>213</v>
      </c>
    </row>
    <row r="5229" spans="1:7">
      <c r="A5229" s="292" t="s">
        <v>49</v>
      </c>
      <c r="B5229" s="405">
        <v>53572</v>
      </c>
      <c r="C5229" s="292" t="s">
        <v>213</v>
      </c>
      <c r="E5229" s="292" t="s">
        <v>214</v>
      </c>
      <c r="F5229" s="405">
        <v>53572</v>
      </c>
      <c r="G5229" s="292" t="s">
        <v>213</v>
      </c>
    </row>
    <row r="5230" spans="1:7">
      <c r="A5230" s="292" t="s">
        <v>49</v>
      </c>
      <c r="B5230" s="405">
        <v>54127</v>
      </c>
      <c r="C5230" s="292" t="s">
        <v>213</v>
      </c>
      <c r="E5230" s="292" t="s">
        <v>214</v>
      </c>
      <c r="F5230" s="405">
        <v>53575</v>
      </c>
      <c r="G5230" s="292" t="s">
        <v>213</v>
      </c>
    </row>
    <row r="5231" spans="1:7">
      <c r="A5231" s="292" t="s">
        <v>49</v>
      </c>
      <c r="B5231" s="405">
        <v>54660</v>
      </c>
      <c r="C5231" s="292" t="s">
        <v>213</v>
      </c>
      <c r="E5231" s="292" t="s">
        <v>214</v>
      </c>
      <c r="F5231" s="405">
        <v>53578</v>
      </c>
      <c r="G5231" s="292" t="s">
        <v>213</v>
      </c>
    </row>
    <row r="5232" spans="1:7">
      <c r="A5232" s="292" t="s">
        <v>49</v>
      </c>
      <c r="B5232" s="405">
        <v>55024</v>
      </c>
      <c r="C5232" s="292" t="s">
        <v>213</v>
      </c>
      <c r="E5232" s="292" t="s">
        <v>214</v>
      </c>
      <c r="F5232" s="405">
        <v>53583</v>
      </c>
      <c r="G5232" s="292" t="s">
        <v>213</v>
      </c>
    </row>
    <row r="5233" spans="1:7">
      <c r="A5233" s="292" t="s">
        <v>49</v>
      </c>
      <c r="B5233" s="405">
        <v>55386</v>
      </c>
      <c r="C5233" s="292" t="s">
        <v>213</v>
      </c>
      <c r="E5233" s="292" t="s">
        <v>214</v>
      </c>
      <c r="F5233" s="405">
        <v>53584</v>
      </c>
      <c r="G5233" s="292" t="s">
        <v>213</v>
      </c>
    </row>
    <row r="5234" spans="1:7">
      <c r="A5234" s="292" t="s">
        <v>49</v>
      </c>
      <c r="B5234" s="405">
        <v>56125</v>
      </c>
      <c r="C5234" s="292" t="s">
        <v>213</v>
      </c>
      <c r="E5234" s="292" t="s">
        <v>214</v>
      </c>
      <c r="F5234" s="405">
        <v>53589</v>
      </c>
      <c r="G5234" s="292" t="s">
        <v>213</v>
      </c>
    </row>
    <row r="5235" spans="1:7">
      <c r="A5235" s="292" t="s">
        <v>49</v>
      </c>
      <c r="B5235" s="405">
        <v>56716</v>
      </c>
      <c r="C5235" s="292" t="s">
        <v>213</v>
      </c>
      <c r="E5235" s="292" t="s">
        <v>214</v>
      </c>
      <c r="F5235" s="405">
        <v>53594</v>
      </c>
      <c r="G5235" s="292" t="s">
        <v>213</v>
      </c>
    </row>
    <row r="5236" spans="1:7">
      <c r="A5236" s="292" t="s">
        <v>49</v>
      </c>
      <c r="B5236" s="405">
        <v>58204</v>
      </c>
      <c r="C5236" s="292" t="s">
        <v>213</v>
      </c>
      <c r="E5236" s="292" t="s">
        <v>214</v>
      </c>
      <c r="F5236" s="405">
        <v>53595</v>
      </c>
      <c r="G5236" s="292" t="s">
        <v>213</v>
      </c>
    </row>
    <row r="5237" spans="1:7">
      <c r="A5237" s="292" t="s">
        <v>49</v>
      </c>
      <c r="B5237" s="405">
        <v>49636</v>
      </c>
      <c r="C5237" s="292" t="s">
        <v>213</v>
      </c>
      <c r="E5237" s="292" t="s">
        <v>214</v>
      </c>
      <c r="F5237" s="405">
        <v>53599</v>
      </c>
      <c r="G5237" s="292" t="s">
        <v>213</v>
      </c>
    </row>
    <row r="5238" spans="1:7">
      <c r="A5238" s="292" t="s">
        <v>49</v>
      </c>
      <c r="B5238" s="405">
        <v>49871</v>
      </c>
      <c r="C5238" s="292" t="s">
        <v>213</v>
      </c>
      <c r="E5238" s="292" t="s">
        <v>214</v>
      </c>
      <c r="F5238" s="405">
        <v>53803</v>
      </c>
      <c r="G5238" s="292" t="s">
        <v>213</v>
      </c>
    </row>
    <row r="5239" spans="1:7">
      <c r="A5239" s="292" t="s">
        <v>49</v>
      </c>
      <c r="B5239" s="405">
        <v>50243</v>
      </c>
      <c r="C5239" s="292" t="s">
        <v>213</v>
      </c>
      <c r="E5239" s="292" t="s">
        <v>214</v>
      </c>
      <c r="F5239" s="405">
        <v>53808</v>
      </c>
      <c r="G5239" s="292" t="s">
        <v>213</v>
      </c>
    </row>
    <row r="5240" spans="1:7">
      <c r="A5240" s="292" t="s">
        <v>49</v>
      </c>
      <c r="B5240" s="405">
        <v>51244</v>
      </c>
      <c r="C5240" s="292" t="s">
        <v>213</v>
      </c>
      <c r="E5240" s="292" t="s">
        <v>214</v>
      </c>
      <c r="F5240" s="405">
        <v>53811</v>
      </c>
      <c r="G5240" s="292" t="s">
        <v>213</v>
      </c>
    </row>
    <row r="5241" spans="1:7">
      <c r="A5241" s="292" t="s">
        <v>49</v>
      </c>
      <c r="B5241" s="405">
        <v>52308</v>
      </c>
      <c r="C5241" s="292" t="s">
        <v>213</v>
      </c>
      <c r="E5241" s="292" t="s">
        <v>214</v>
      </c>
      <c r="F5241" s="405">
        <v>53813</v>
      </c>
      <c r="G5241" s="292" t="s">
        <v>213</v>
      </c>
    </row>
    <row r="5242" spans="1:7">
      <c r="A5242" s="292" t="s">
        <v>49</v>
      </c>
      <c r="B5242" s="405">
        <v>53002</v>
      </c>
      <c r="C5242" s="292" t="s">
        <v>213</v>
      </c>
      <c r="E5242" s="292" t="s">
        <v>214</v>
      </c>
      <c r="F5242" s="405">
        <v>53817</v>
      </c>
      <c r="G5242" s="292" t="s">
        <v>213</v>
      </c>
    </row>
    <row r="5243" spans="1:7">
      <c r="A5243" s="292" t="s">
        <v>49</v>
      </c>
      <c r="B5243" s="405">
        <v>53127</v>
      </c>
      <c r="C5243" s="292" t="s">
        <v>213</v>
      </c>
      <c r="E5243" s="292" t="s">
        <v>214</v>
      </c>
      <c r="F5243" s="405">
        <v>53821</v>
      </c>
      <c r="G5243" s="292" t="s">
        <v>213</v>
      </c>
    </row>
    <row r="5244" spans="1:7">
      <c r="A5244" s="292" t="s">
        <v>49</v>
      </c>
      <c r="B5244" s="405">
        <v>53575</v>
      </c>
      <c r="C5244" s="292" t="s">
        <v>213</v>
      </c>
      <c r="E5244" s="292" t="s">
        <v>214</v>
      </c>
      <c r="F5244" s="405">
        <v>53901</v>
      </c>
      <c r="G5244" s="292" t="s">
        <v>213</v>
      </c>
    </row>
    <row r="5245" spans="1:7">
      <c r="A5245" s="292" t="s">
        <v>49</v>
      </c>
      <c r="B5245" s="405">
        <v>54130</v>
      </c>
      <c r="C5245" s="292" t="s">
        <v>213</v>
      </c>
      <c r="E5245" s="292" t="s">
        <v>214</v>
      </c>
      <c r="F5245" s="405">
        <v>53911</v>
      </c>
      <c r="G5245" s="292" t="s">
        <v>213</v>
      </c>
    </row>
    <row r="5246" spans="1:7">
      <c r="A5246" s="292" t="s">
        <v>49</v>
      </c>
      <c r="B5246" s="405">
        <v>54662</v>
      </c>
      <c r="C5246" s="292" t="s">
        <v>213</v>
      </c>
      <c r="E5246" s="292" t="s">
        <v>214</v>
      </c>
      <c r="F5246" s="405">
        <v>53913</v>
      </c>
      <c r="G5246" s="292" t="s">
        <v>213</v>
      </c>
    </row>
    <row r="5247" spans="1:7">
      <c r="A5247" s="292" t="s">
        <v>49</v>
      </c>
      <c r="B5247" s="405">
        <v>55025</v>
      </c>
      <c r="C5247" s="292" t="s">
        <v>213</v>
      </c>
      <c r="E5247" s="292" t="s">
        <v>214</v>
      </c>
      <c r="F5247" s="405">
        <v>53916</v>
      </c>
      <c r="G5247" s="292" t="s">
        <v>213</v>
      </c>
    </row>
    <row r="5248" spans="1:7">
      <c r="A5248" s="292" t="s">
        <v>49</v>
      </c>
      <c r="B5248" s="405">
        <v>55609</v>
      </c>
      <c r="C5248" s="292" t="s">
        <v>213</v>
      </c>
      <c r="E5248" s="292" t="s">
        <v>214</v>
      </c>
      <c r="F5248" s="405">
        <v>53925</v>
      </c>
      <c r="G5248" s="292" t="s">
        <v>213</v>
      </c>
    </row>
    <row r="5249" spans="1:7">
      <c r="A5249" s="292" t="s">
        <v>49</v>
      </c>
      <c r="B5249" s="405">
        <v>56143</v>
      </c>
      <c r="C5249" s="292" t="s">
        <v>213</v>
      </c>
      <c r="E5249" s="292" t="s">
        <v>214</v>
      </c>
      <c r="F5249" s="405">
        <v>53940</v>
      </c>
      <c r="G5249" s="292" t="s">
        <v>213</v>
      </c>
    </row>
    <row r="5250" spans="1:7">
      <c r="A5250" s="292" t="s">
        <v>49</v>
      </c>
      <c r="B5250" s="405">
        <v>56721</v>
      </c>
      <c r="C5250" s="292" t="s">
        <v>213</v>
      </c>
      <c r="E5250" s="292" t="s">
        <v>214</v>
      </c>
      <c r="F5250" s="405">
        <v>53947</v>
      </c>
      <c r="G5250" s="292" t="s">
        <v>213</v>
      </c>
    </row>
    <row r="5251" spans="1:7">
      <c r="A5251" s="292" t="s">
        <v>49</v>
      </c>
      <c r="B5251" s="405">
        <v>58205</v>
      </c>
      <c r="C5251" s="292" t="s">
        <v>213</v>
      </c>
      <c r="E5251" s="292" t="s">
        <v>214</v>
      </c>
      <c r="F5251" s="405">
        <v>53950</v>
      </c>
      <c r="G5251" s="292" t="s">
        <v>213</v>
      </c>
    </row>
    <row r="5252" spans="1:7">
      <c r="A5252" s="292" t="s">
        <v>49</v>
      </c>
      <c r="B5252" s="405">
        <v>49637</v>
      </c>
      <c r="C5252" s="292" t="s">
        <v>213</v>
      </c>
      <c r="E5252" s="292" t="s">
        <v>214</v>
      </c>
      <c r="F5252" s="405">
        <v>53954</v>
      </c>
      <c r="G5252" s="292" t="s">
        <v>213</v>
      </c>
    </row>
    <row r="5253" spans="1:7">
      <c r="A5253" s="292" t="s">
        <v>49</v>
      </c>
      <c r="B5253" s="405">
        <v>49874</v>
      </c>
      <c r="C5253" s="292" t="s">
        <v>213</v>
      </c>
      <c r="E5253" s="292" t="s">
        <v>214</v>
      </c>
      <c r="F5253" s="405">
        <v>53955</v>
      </c>
      <c r="G5253" s="292" t="s">
        <v>213</v>
      </c>
    </row>
    <row r="5254" spans="1:7">
      <c r="A5254" s="292" t="s">
        <v>49</v>
      </c>
      <c r="B5254" s="405">
        <v>50244</v>
      </c>
      <c r="C5254" s="292" t="s">
        <v>213</v>
      </c>
      <c r="E5254" s="292" t="s">
        <v>214</v>
      </c>
      <c r="F5254" s="405">
        <v>53957</v>
      </c>
      <c r="G5254" s="292" t="s">
        <v>213</v>
      </c>
    </row>
    <row r="5255" spans="1:7">
      <c r="A5255" s="292" t="s">
        <v>49</v>
      </c>
      <c r="B5255" s="405">
        <v>51250</v>
      </c>
      <c r="C5255" s="292" t="s">
        <v>213</v>
      </c>
      <c r="E5255" s="292" t="s">
        <v>214</v>
      </c>
      <c r="F5255" s="405">
        <v>53958</v>
      </c>
      <c r="G5255" s="292" t="s">
        <v>213</v>
      </c>
    </row>
    <row r="5256" spans="1:7">
      <c r="A5256" s="292" t="s">
        <v>49</v>
      </c>
      <c r="B5256" s="405">
        <v>52314</v>
      </c>
      <c r="C5256" s="292" t="s">
        <v>213</v>
      </c>
      <c r="E5256" s="292" t="s">
        <v>214</v>
      </c>
      <c r="F5256" s="405">
        <v>53959</v>
      </c>
      <c r="G5256" s="292" t="s">
        <v>213</v>
      </c>
    </row>
    <row r="5257" spans="1:7">
      <c r="A5257" s="292" t="s">
        <v>49</v>
      </c>
      <c r="B5257" s="405">
        <v>53006</v>
      </c>
      <c r="C5257" s="292" t="s">
        <v>213</v>
      </c>
      <c r="E5257" s="292" t="s">
        <v>214</v>
      </c>
      <c r="F5257" s="405">
        <v>53960</v>
      </c>
      <c r="G5257" s="292" t="s">
        <v>213</v>
      </c>
    </row>
    <row r="5258" spans="1:7">
      <c r="A5258" s="292" t="s">
        <v>49</v>
      </c>
      <c r="B5258" s="405">
        <v>53128</v>
      </c>
      <c r="C5258" s="292" t="s">
        <v>213</v>
      </c>
      <c r="E5258" s="292" t="s">
        <v>214</v>
      </c>
      <c r="F5258" s="405">
        <v>53965</v>
      </c>
      <c r="G5258" s="292" t="s">
        <v>213</v>
      </c>
    </row>
    <row r="5259" spans="1:7">
      <c r="A5259" s="292" t="s">
        <v>49</v>
      </c>
      <c r="B5259" s="405">
        <v>53578</v>
      </c>
      <c r="C5259" s="292" t="s">
        <v>213</v>
      </c>
      <c r="E5259" s="292" t="s">
        <v>214</v>
      </c>
      <c r="F5259" s="405">
        <v>53969</v>
      </c>
      <c r="G5259" s="292" t="s">
        <v>213</v>
      </c>
    </row>
    <row r="5260" spans="1:7">
      <c r="A5260" s="292" t="s">
        <v>49</v>
      </c>
      <c r="B5260" s="405">
        <v>54141</v>
      </c>
      <c r="C5260" s="292" t="s">
        <v>213</v>
      </c>
      <c r="E5260" s="292" t="s">
        <v>214</v>
      </c>
      <c r="F5260" s="405">
        <v>54002</v>
      </c>
      <c r="G5260" s="292" t="s">
        <v>213</v>
      </c>
    </row>
    <row r="5261" spans="1:7">
      <c r="A5261" s="292" t="s">
        <v>49</v>
      </c>
      <c r="B5261" s="405">
        <v>54669</v>
      </c>
      <c r="C5261" s="292" t="s">
        <v>213</v>
      </c>
      <c r="E5261" s="292" t="s">
        <v>214</v>
      </c>
      <c r="F5261" s="405">
        <v>54005</v>
      </c>
      <c r="G5261" s="292" t="s">
        <v>213</v>
      </c>
    </row>
    <row r="5262" spans="1:7">
      <c r="A5262" s="292" t="s">
        <v>49</v>
      </c>
      <c r="B5262" s="405">
        <v>55029</v>
      </c>
      <c r="C5262" s="292" t="s">
        <v>213</v>
      </c>
      <c r="E5262" s="292" t="s">
        <v>214</v>
      </c>
      <c r="F5262" s="405">
        <v>54017</v>
      </c>
      <c r="G5262" s="292" t="s">
        <v>213</v>
      </c>
    </row>
    <row r="5263" spans="1:7">
      <c r="A5263" s="292" t="s">
        <v>49</v>
      </c>
      <c r="B5263" s="405">
        <v>55720</v>
      </c>
      <c r="C5263" s="292" t="s">
        <v>213</v>
      </c>
      <c r="E5263" s="292" t="s">
        <v>214</v>
      </c>
      <c r="F5263" s="405">
        <v>54020</v>
      </c>
      <c r="G5263" s="292" t="s">
        <v>213</v>
      </c>
    </row>
    <row r="5264" spans="1:7">
      <c r="A5264" s="292" t="s">
        <v>49</v>
      </c>
      <c r="B5264" s="405">
        <v>56146</v>
      </c>
      <c r="C5264" s="292" t="s">
        <v>213</v>
      </c>
      <c r="E5264" s="292" t="s">
        <v>214</v>
      </c>
      <c r="F5264" s="405">
        <v>54021</v>
      </c>
      <c r="G5264" s="292" t="s">
        <v>213</v>
      </c>
    </row>
    <row r="5265" spans="1:7">
      <c r="A5265" s="292" t="s">
        <v>49</v>
      </c>
      <c r="B5265" s="405">
        <v>57005</v>
      </c>
      <c r="C5265" s="292" t="s">
        <v>213</v>
      </c>
      <c r="E5265" s="292" t="s">
        <v>214</v>
      </c>
      <c r="F5265" s="405">
        <v>54022</v>
      </c>
      <c r="G5265" s="292" t="s">
        <v>213</v>
      </c>
    </row>
    <row r="5266" spans="1:7">
      <c r="A5266" s="292" t="s">
        <v>49</v>
      </c>
      <c r="B5266" s="405">
        <v>58401</v>
      </c>
      <c r="C5266" s="292" t="s">
        <v>213</v>
      </c>
      <c r="E5266" s="292" t="s">
        <v>214</v>
      </c>
      <c r="F5266" s="405">
        <v>54023</v>
      </c>
      <c r="G5266" s="292" t="s">
        <v>213</v>
      </c>
    </row>
    <row r="5267" spans="1:7">
      <c r="A5267" s="292" t="s">
        <v>49</v>
      </c>
      <c r="B5267" s="405">
        <v>49643</v>
      </c>
      <c r="C5267" s="292" t="s">
        <v>213</v>
      </c>
      <c r="E5267" s="292" t="s">
        <v>214</v>
      </c>
      <c r="F5267" s="405">
        <v>54024</v>
      </c>
      <c r="G5267" s="292" t="s">
        <v>213</v>
      </c>
    </row>
    <row r="5268" spans="1:7">
      <c r="A5268" s="292" t="s">
        <v>49</v>
      </c>
      <c r="B5268" s="405">
        <v>49876</v>
      </c>
      <c r="C5268" s="292" t="s">
        <v>213</v>
      </c>
      <c r="E5268" s="292" t="s">
        <v>214</v>
      </c>
      <c r="F5268" s="405">
        <v>54025</v>
      </c>
      <c r="G5268" s="292" t="s">
        <v>213</v>
      </c>
    </row>
    <row r="5269" spans="1:7">
      <c r="A5269" s="292" t="s">
        <v>49</v>
      </c>
      <c r="B5269" s="405">
        <v>50255</v>
      </c>
      <c r="C5269" s="292" t="s">
        <v>213</v>
      </c>
      <c r="E5269" s="292" t="s">
        <v>214</v>
      </c>
      <c r="F5269" s="405">
        <v>54123</v>
      </c>
      <c r="G5269" s="292" t="s">
        <v>213</v>
      </c>
    </row>
    <row r="5270" spans="1:7">
      <c r="A5270" s="292" t="s">
        <v>49</v>
      </c>
      <c r="B5270" s="405">
        <v>51301</v>
      </c>
      <c r="C5270" s="292" t="s">
        <v>213</v>
      </c>
      <c r="E5270" s="292" t="s">
        <v>214</v>
      </c>
      <c r="F5270" s="405">
        <v>54127</v>
      </c>
      <c r="G5270" s="292" t="s">
        <v>213</v>
      </c>
    </row>
    <row r="5271" spans="1:7">
      <c r="A5271" s="292" t="s">
        <v>49</v>
      </c>
      <c r="B5271" s="405">
        <v>52315</v>
      </c>
      <c r="C5271" s="292" t="s">
        <v>213</v>
      </c>
      <c r="E5271" s="292" t="s">
        <v>214</v>
      </c>
      <c r="F5271" s="405">
        <v>54130</v>
      </c>
      <c r="G5271" s="292" t="s">
        <v>213</v>
      </c>
    </row>
    <row r="5272" spans="1:7">
      <c r="A5272" s="292" t="s">
        <v>49</v>
      </c>
      <c r="B5272" s="405">
        <v>53013</v>
      </c>
      <c r="C5272" s="292" t="s">
        <v>213</v>
      </c>
      <c r="E5272" s="292" t="s">
        <v>214</v>
      </c>
      <c r="F5272" s="405">
        <v>54141</v>
      </c>
      <c r="G5272" s="292" t="s">
        <v>213</v>
      </c>
    </row>
    <row r="5273" spans="1:7">
      <c r="A5273" s="292" t="s">
        <v>49</v>
      </c>
      <c r="B5273" s="405">
        <v>53138</v>
      </c>
      <c r="C5273" s="292" t="s">
        <v>213</v>
      </c>
      <c r="E5273" s="292" t="s">
        <v>214</v>
      </c>
      <c r="F5273" s="405">
        <v>54153</v>
      </c>
      <c r="G5273" s="292" t="s">
        <v>213</v>
      </c>
    </row>
    <row r="5274" spans="1:7">
      <c r="A5274" s="292" t="s">
        <v>49</v>
      </c>
      <c r="B5274" s="405">
        <v>53583</v>
      </c>
      <c r="C5274" s="292" t="s">
        <v>213</v>
      </c>
      <c r="E5274" s="292" t="s">
        <v>214</v>
      </c>
      <c r="F5274" s="405">
        <v>54157</v>
      </c>
      <c r="G5274" s="292" t="s">
        <v>213</v>
      </c>
    </row>
    <row r="5275" spans="1:7">
      <c r="A5275" s="292" t="s">
        <v>49</v>
      </c>
      <c r="B5275" s="405">
        <v>54153</v>
      </c>
      <c r="C5275" s="292" t="s">
        <v>213</v>
      </c>
      <c r="E5275" s="292" t="s">
        <v>214</v>
      </c>
      <c r="F5275" s="405">
        <v>54160</v>
      </c>
      <c r="G5275" s="292" t="s">
        <v>213</v>
      </c>
    </row>
    <row r="5276" spans="1:7">
      <c r="A5276" s="292" t="s">
        <v>49</v>
      </c>
      <c r="B5276" s="405">
        <v>54724</v>
      </c>
      <c r="C5276" s="292" t="s">
        <v>213</v>
      </c>
      <c r="E5276" s="292" t="s">
        <v>214</v>
      </c>
      <c r="F5276" s="405">
        <v>54162</v>
      </c>
      <c r="G5276" s="292" t="s">
        <v>213</v>
      </c>
    </row>
    <row r="5277" spans="1:7">
      <c r="A5277" s="292" t="s">
        <v>49</v>
      </c>
      <c r="B5277" s="405">
        <v>55033</v>
      </c>
      <c r="C5277" s="292" t="s">
        <v>213</v>
      </c>
      <c r="E5277" s="292" t="s">
        <v>214</v>
      </c>
      <c r="F5277" s="405">
        <v>54165</v>
      </c>
      <c r="G5277" s="292" t="s">
        <v>213</v>
      </c>
    </row>
    <row r="5278" spans="1:7">
      <c r="A5278" s="292" t="s">
        <v>49</v>
      </c>
      <c r="B5278" s="405">
        <v>55745</v>
      </c>
      <c r="C5278" s="292" t="s">
        <v>213</v>
      </c>
      <c r="E5278" s="292" t="s">
        <v>214</v>
      </c>
      <c r="F5278" s="405">
        <v>54166</v>
      </c>
      <c r="G5278" s="292" t="s">
        <v>213</v>
      </c>
    </row>
    <row r="5279" spans="1:7">
      <c r="A5279" s="292" t="s">
        <v>49</v>
      </c>
      <c r="B5279" s="405">
        <v>56187</v>
      </c>
      <c r="C5279" s="292" t="s">
        <v>213</v>
      </c>
      <c r="E5279" s="292" t="s">
        <v>214</v>
      </c>
      <c r="F5279" s="405">
        <v>54169</v>
      </c>
      <c r="G5279" s="292" t="s">
        <v>213</v>
      </c>
    </row>
    <row r="5280" spans="1:7">
      <c r="A5280" s="292" t="s">
        <v>49</v>
      </c>
      <c r="B5280" s="405">
        <v>57006</v>
      </c>
      <c r="C5280" s="292" t="s">
        <v>213</v>
      </c>
      <c r="E5280" s="292" t="s">
        <v>214</v>
      </c>
      <c r="F5280" s="405">
        <v>54171</v>
      </c>
      <c r="G5280" s="292" t="s">
        <v>213</v>
      </c>
    </row>
    <row r="5281" spans="1:7">
      <c r="A5281" s="292" t="s">
        <v>49</v>
      </c>
      <c r="B5281" s="405">
        <v>58402</v>
      </c>
      <c r="C5281" s="292" t="s">
        <v>213</v>
      </c>
      <c r="E5281" s="292" t="s">
        <v>214</v>
      </c>
      <c r="F5281" s="405">
        <v>54180</v>
      </c>
      <c r="G5281" s="292" t="s">
        <v>213</v>
      </c>
    </row>
    <row r="5282" spans="1:7">
      <c r="A5282" s="292" t="s">
        <v>49</v>
      </c>
      <c r="B5282" s="405">
        <v>49646</v>
      </c>
      <c r="C5282" s="292" t="s">
        <v>213</v>
      </c>
      <c r="E5282" s="292" t="s">
        <v>214</v>
      </c>
      <c r="F5282" s="405">
        <v>54201</v>
      </c>
      <c r="G5282" s="292" t="s">
        <v>213</v>
      </c>
    </row>
    <row r="5283" spans="1:7">
      <c r="A5283" s="292" t="s">
        <v>49</v>
      </c>
      <c r="B5283" s="405">
        <v>49877</v>
      </c>
      <c r="C5283" s="292" t="s">
        <v>213</v>
      </c>
      <c r="E5283" s="292" t="s">
        <v>214</v>
      </c>
      <c r="F5283" s="405">
        <v>54208</v>
      </c>
      <c r="G5283" s="292" t="s">
        <v>213</v>
      </c>
    </row>
    <row r="5284" spans="1:7">
      <c r="A5284" s="292" t="s">
        <v>49</v>
      </c>
      <c r="B5284" s="405">
        <v>50269</v>
      </c>
      <c r="C5284" s="292" t="s">
        <v>213</v>
      </c>
      <c r="E5284" s="292" t="s">
        <v>214</v>
      </c>
      <c r="F5284" s="405">
        <v>54211</v>
      </c>
      <c r="G5284" s="292" t="s">
        <v>213</v>
      </c>
    </row>
    <row r="5285" spans="1:7">
      <c r="A5285" s="292" t="s">
        <v>49</v>
      </c>
      <c r="B5285" s="405">
        <v>51331</v>
      </c>
      <c r="C5285" s="292" t="s">
        <v>213</v>
      </c>
      <c r="E5285" s="292" t="s">
        <v>214</v>
      </c>
      <c r="F5285" s="405">
        <v>54217</v>
      </c>
      <c r="G5285" s="292" t="s">
        <v>213</v>
      </c>
    </row>
    <row r="5286" spans="1:7">
      <c r="A5286" s="292" t="s">
        <v>49</v>
      </c>
      <c r="B5286" s="405">
        <v>52318</v>
      </c>
      <c r="C5286" s="292" t="s">
        <v>213</v>
      </c>
      <c r="E5286" s="292" t="s">
        <v>214</v>
      </c>
      <c r="F5286" s="405">
        <v>54229</v>
      </c>
      <c r="G5286" s="292" t="s">
        <v>213</v>
      </c>
    </row>
    <row r="5287" spans="1:7">
      <c r="A5287" s="292" t="s">
        <v>49</v>
      </c>
      <c r="B5287" s="405">
        <v>53016</v>
      </c>
      <c r="C5287" s="292" t="s">
        <v>213</v>
      </c>
      <c r="E5287" s="292" t="s">
        <v>214</v>
      </c>
      <c r="F5287" s="405">
        <v>54232</v>
      </c>
      <c r="G5287" s="292" t="s">
        <v>213</v>
      </c>
    </row>
    <row r="5288" spans="1:7">
      <c r="A5288" s="292" t="s">
        <v>49</v>
      </c>
      <c r="B5288" s="405">
        <v>53147</v>
      </c>
      <c r="C5288" s="292" t="s">
        <v>213</v>
      </c>
      <c r="E5288" s="292" t="s">
        <v>214</v>
      </c>
      <c r="F5288" s="405">
        <v>54235</v>
      </c>
      <c r="G5288" s="292" t="s">
        <v>213</v>
      </c>
    </row>
    <row r="5289" spans="1:7">
      <c r="A5289" s="292" t="s">
        <v>49</v>
      </c>
      <c r="B5289" s="405">
        <v>53584</v>
      </c>
      <c r="C5289" s="292" t="s">
        <v>213</v>
      </c>
      <c r="E5289" s="292" t="s">
        <v>214</v>
      </c>
      <c r="F5289" s="405">
        <v>54241</v>
      </c>
      <c r="G5289" s="292" t="s">
        <v>213</v>
      </c>
    </row>
    <row r="5290" spans="1:7">
      <c r="A5290" s="292" t="s">
        <v>49</v>
      </c>
      <c r="B5290" s="405">
        <v>54157</v>
      </c>
      <c r="C5290" s="292" t="s">
        <v>213</v>
      </c>
      <c r="E5290" s="292" t="s">
        <v>214</v>
      </c>
      <c r="F5290" s="405">
        <v>54403</v>
      </c>
      <c r="G5290" s="292" t="s">
        <v>213</v>
      </c>
    </row>
    <row r="5291" spans="1:7">
      <c r="A5291" s="292" t="s">
        <v>49</v>
      </c>
      <c r="B5291" s="405">
        <v>54743</v>
      </c>
      <c r="C5291" s="292" t="s">
        <v>213</v>
      </c>
      <c r="E5291" s="292" t="s">
        <v>214</v>
      </c>
      <c r="F5291" s="405">
        <v>54409</v>
      </c>
      <c r="G5291" s="292" t="s">
        <v>213</v>
      </c>
    </row>
    <row r="5292" spans="1:7">
      <c r="A5292" s="292" t="s">
        <v>49</v>
      </c>
      <c r="B5292" s="405">
        <v>55036</v>
      </c>
      <c r="C5292" s="292" t="s">
        <v>213</v>
      </c>
      <c r="E5292" s="292" t="s">
        <v>214</v>
      </c>
      <c r="F5292" s="405">
        <v>54415</v>
      </c>
      <c r="G5292" s="292" t="s">
        <v>213</v>
      </c>
    </row>
    <row r="5293" spans="1:7">
      <c r="A5293" s="292" t="s">
        <v>49</v>
      </c>
      <c r="B5293" s="405">
        <v>55746</v>
      </c>
      <c r="C5293" s="292" t="s">
        <v>213</v>
      </c>
      <c r="E5293" s="292" t="s">
        <v>214</v>
      </c>
      <c r="F5293" s="405">
        <v>54417</v>
      </c>
      <c r="G5293" s="292" t="s">
        <v>213</v>
      </c>
    </row>
    <row r="5294" spans="1:7">
      <c r="A5294" s="292" t="s">
        <v>49</v>
      </c>
      <c r="B5294" s="405">
        <v>56215</v>
      </c>
      <c r="C5294" s="292" t="s">
        <v>213</v>
      </c>
      <c r="E5294" s="292" t="s">
        <v>214</v>
      </c>
      <c r="F5294" s="405">
        <v>54441</v>
      </c>
      <c r="G5294" s="292" t="s">
        <v>213</v>
      </c>
    </row>
    <row r="5295" spans="1:7">
      <c r="A5295" s="292" t="s">
        <v>49</v>
      </c>
      <c r="B5295" s="405">
        <v>57007</v>
      </c>
      <c r="C5295" s="292" t="s">
        <v>213</v>
      </c>
      <c r="E5295" s="292" t="s">
        <v>214</v>
      </c>
      <c r="F5295" s="405">
        <v>54449</v>
      </c>
      <c r="G5295" s="292" t="s">
        <v>213</v>
      </c>
    </row>
    <row r="5296" spans="1:7">
      <c r="A5296" s="292" t="s">
        <v>49</v>
      </c>
      <c r="B5296" s="405">
        <v>58452</v>
      </c>
      <c r="C5296" s="292" t="s">
        <v>213</v>
      </c>
      <c r="E5296" s="292" t="s">
        <v>214</v>
      </c>
      <c r="F5296" s="405">
        <v>54455</v>
      </c>
      <c r="G5296" s="292" t="s">
        <v>213</v>
      </c>
    </row>
    <row r="5297" spans="1:7">
      <c r="A5297" s="292" t="s">
        <v>49</v>
      </c>
      <c r="B5297" s="405">
        <v>49650</v>
      </c>
      <c r="C5297" s="292" t="s">
        <v>213</v>
      </c>
      <c r="E5297" s="292" t="s">
        <v>214</v>
      </c>
      <c r="F5297" s="405">
        <v>54464</v>
      </c>
      <c r="G5297" s="292" t="s">
        <v>213</v>
      </c>
    </row>
    <row r="5298" spans="1:7">
      <c r="A5298" s="292" t="s">
        <v>49</v>
      </c>
      <c r="B5298" s="405">
        <v>49894</v>
      </c>
      <c r="C5298" s="292" t="s">
        <v>213</v>
      </c>
      <c r="E5298" s="292" t="s">
        <v>214</v>
      </c>
      <c r="F5298" s="405">
        <v>54469</v>
      </c>
      <c r="G5298" s="292" t="s">
        <v>213</v>
      </c>
    </row>
    <row r="5299" spans="1:7">
      <c r="A5299" s="292" t="s">
        <v>49</v>
      </c>
      <c r="B5299" s="405">
        <v>50272</v>
      </c>
      <c r="C5299" s="292" t="s">
        <v>213</v>
      </c>
      <c r="E5299" s="292" t="s">
        <v>214</v>
      </c>
      <c r="F5299" s="405">
        <v>54481</v>
      </c>
      <c r="G5299" s="292" t="s">
        <v>213</v>
      </c>
    </row>
    <row r="5300" spans="1:7">
      <c r="A5300" s="292" t="s">
        <v>49</v>
      </c>
      <c r="B5300" s="405">
        <v>51340</v>
      </c>
      <c r="C5300" s="292" t="s">
        <v>213</v>
      </c>
      <c r="E5300" s="292" t="s">
        <v>214</v>
      </c>
      <c r="F5300" s="405">
        <v>54482</v>
      </c>
      <c r="G5300" s="292" t="s">
        <v>213</v>
      </c>
    </row>
    <row r="5301" spans="1:7">
      <c r="A5301" s="292" t="s">
        <v>49</v>
      </c>
      <c r="B5301" s="405">
        <v>52324</v>
      </c>
      <c r="C5301" s="292" t="s">
        <v>213</v>
      </c>
      <c r="E5301" s="292" t="s">
        <v>214</v>
      </c>
      <c r="F5301" s="405">
        <v>54494</v>
      </c>
      <c r="G5301" s="292" t="s">
        <v>213</v>
      </c>
    </row>
    <row r="5302" spans="1:7">
      <c r="A5302" s="292" t="s">
        <v>49</v>
      </c>
      <c r="B5302" s="405">
        <v>53017</v>
      </c>
      <c r="C5302" s="292" t="s">
        <v>213</v>
      </c>
      <c r="E5302" s="292" t="s">
        <v>214</v>
      </c>
      <c r="F5302" s="405">
        <v>54495</v>
      </c>
      <c r="G5302" s="292" t="s">
        <v>213</v>
      </c>
    </row>
    <row r="5303" spans="1:7">
      <c r="A5303" s="292" t="s">
        <v>49</v>
      </c>
      <c r="B5303" s="405">
        <v>53148</v>
      </c>
      <c r="C5303" s="292" t="s">
        <v>213</v>
      </c>
      <c r="E5303" s="292" t="s">
        <v>214</v>
      </c>
      <c r="F5303" s="405">
        <v>54543</v>
      </c>
      <c r="G5303" s="292" t="s">
        <v>213</v>
      </c>
    </row>
    <row r="5304" spans="1:7">
      <c r="A5304" s="292" t="s">
        <v>49</v>
      </c>
      <c r="B5304" s="405">
        <v>53589</v>
      </c>
      <c r="C5304" s="292" t="s">
        <v>213</v>
      </c>
      <c r="E5304" s="292" t="s">
        <v>214</v>
      </c>
      <c r="F5304" s="405">
        <v>54615</v>
      </c>
      <c r="G5304" s="292" t="s">
        <v>213</v>
      </c>
    </row>
    <row r="5305" spans="1:7">
      <c r="A5305" s="292" t="s">
        <v>49</v>
      </c>
      <c r="B5305" s="405">
        <v>54160</v>
      </c>
      <c r="C5305" s="292" t="s">
        <v>213</v>
      </c>
      <c r="E5305" s="292" t="s">
        <v>214</v>
      </c>
      <c r="F5305" s="405">
        <v>54630</v>
      </c>
      <c r="G5305" s="292" t="s">
        <v>213</v>
      </c>
    </row>
    <row r="5306" spans="1:7">
      <c r="A5306" s="292" t="s">
        <v>49</v>
      </c>
      <c r="B5306" s="405">
        <v>54758</v>
      </c>
      <c r="C5306" s="292" t="s">
        <v>213</v>
      </c>
      <c r="E5306" s="292" t="s">
        <v>214</v>
      </c>
      <c r="F5306" s="405">
        <v>54636</v>
      </c>
      <c r="G5306" s="292" t="s">
        <v>213</v>
      </c>
    </row>
    <row r="5307" spans="1:7">
      <c r="A5307" s="292" t="s">
        <v>49</v>
      </c>
      <c r="B5307" s="405">
        <v>55038</v>
      </c>
      <c r="C5307" s="292" t="s">
        <v>213</v>
      </c>
      <c r="E5307" s="292" t="s">
        <v>214</v>
      </c>
      <c r="F5307" s="405">
        <v>54637</v>
      </c>
      <c r="G5307" s="292" t="s">
        <v>213</v>
      </c>
    </row>
    <row r="5308" spans="1:7">
      <c r="A5308" s="292" t="s">
        <v>49</v>
      </c>
      <c r="B5308" s="405">
        <v>55758</v>
      </c>
      <c r="C5308" s="292" t="s">
        <v>213</v>
      </c>
      <c r="E5308" s="292" t="s">
        <v>214</v>
      </c>
      <c r="F5308" s="405">
        <v>54643</v>
      </c>
      <c r="G5308" s="292" t="s">
        <v>213</v>
      </c>
    </row>
    <row r="5309" spans="1:7">
      <c r="A5309" s="292" t="s">
        <v>49</v>
      </c>
      <c r="B5309" s="405">
        <v>56241</v>
      </c>
      <c r="C5309" s="292" t="s">
        <v>213</v>
      </c>
      <c r="E5309" s="292" t="s">
        <v>214</v>
      </c>
      <c r="F5309" s="405">
        <v>54654</v>
      </c>
      <c r="G5309" s="292" t="s">
        <v>213</v>
      </c>
    </row>
    <row r="5310" spans="1:7">
      <c r="A5310" s="292" t="s">
        <v>49</v>
      </c>
      <c r="B5310" s="405">
        <v>57013</v>
      </c>
      <c r="C5310" s="292" t="s">
        <v>213</v>
      </c>
      <c r="E5310" s="292" t="s">
        <v>214</v>
      </c>
      <c r="F5310" s="405">
        <v>54656</v>
      </c>
      <c r="G5310" s="292" t="s">
        <v>213</v>
      </c>
    </row>
    <row r="5311" spans="1:7">
      <c r="A5311" s="292" t="s">
        <v>49</v>
      </c>
      <c r="B5311" s="405">
        <v>58501</v>
      </c>
      <c r="C5311" s="292" t="s">
        <v>213</v>
      </c>
      <c r="E5311" s="292" t="s">
        <v>214</v>
      </c>
      <c r="F5311" s="405">
        <v>54660</v>
      </c>
      <c r="G5311" s="292" t="s">
        <v>213</v>
      </c>
    </row>
    <row r="5312" spans="1:7">
      <c r="A5312" s="292" t="s">
        <v>49</v>
      </c>
      <c r="B5312" s="405">
        <v>49657</v>
      </c>
      <c r="C5312" s="292" t="s">
        <v>213</v>
      </c>
      <c r="E5312" s="292" t="s">
        <v>214</v>
      </c>
      <c r="F5312" s="405">
        <v>54662</v>
      </c>
      <c r="G5312" s="292" t="s">
        <v>213</v>
      </c>
    </row>
    <row r="5313" spans="1:7">
      <c r="A5313" s="292" t="s">
        <v>49</v>
      </c>
      <c r="B5313" s="405">
        <v>49915</v>
      </c>
      <c r="C5313" s="292" t="s">
        <v>213</v>
      </c>
      <c r="E5313" s="292" t="s">
        <v>214</v>
      </c>
      <c r="F5313" s="405">
        <v>54669</v>
      </c>
      <c r="G5313" s="292" t="s">
        <v>213</v>
      </c>
    </row>
    <row r="5314" spans="1:7">
      <c r="A5314" s="292" t="s">
        <v>49</v>
      </c>
      <c r="B5314" s="405">
        <v>50369</v>
      </c>
      <c r="C5314" s="292" t="s">
        <v>213</v>
      </c>
      <c r="E5314" s="292" t="s">
        <v>214</v>
      </c>
      <c r="F5314" s="405">
        <v>54724</v>
      </c>
      <c r="G5314" s="292" t="s">
        <v>213</v>
      </c>
    </row>
    <row r="5315" spans="1:7">
      <c r="A5315" s="292" t="s">
        <v>49</v>
      </c>
      <c r="B5315" s="405">
        <v>51341</v>
      </c>
      <c r="C5315" s="292" t="s">
        <v>213</v>
      </c>
      <c r="E5315" s="292" t="s">
        <v>214</v>
      </c>
      <c r="F5315" s="405">
        <v>54743</v>
      </c>
      <c r="G5315" s="292" t="s">
        <v>213</v>
      </c>
    </row>
    <row r="5316" spans="1:7">
      <c r="A5316" s="292" t="s">
        <v>49</v>
      </c>
      <c r="B5316" s="405">
        <v>52326</v>
      </c>
      <c r="C5316" s="292" t="s">
        <v>213</v>
      </c>
      <c r="E5316" s="292" t="s">
        <v>214</v>
      </c>
      <c r="F5316" s="405">
        <v>54758</v>
      </c>
      <c r="G5316" s="292" t="s">
        <v>213</v>
      </c>
    </row>
    <row r="5317" spans="1:7">
      <c r="A5317" s="292" t="s">
        <v>49</v>
      </c>
      <c r="B5317" s="405">
        <v>53021</v>
      </c>
      <c r="C5317" s="292" t="s">
        <v>213</v>
      </c>
      <c r="E5317" s="292" t="s">
        <v>214</v>
      </c>
      <c r="F5317" s="405">
        <v>54760</v>
      </c>
      <c r="G5317" s="292" t="s">
        <v>213</v>
      </c>
    </row>
    <row r="5318" spans="1:7">
      <c r="A5318" s="292" t="s">
        <v>49</v>
      </c>
      <c r="B5318" s="405">
        <v>53149</v>
      </c>
      <c r="C5318" s="292" t="s">
        <v>213</v>
      </c>
      <c r="E5318" s="292" t="s">
        <v>214</v>
      </c>
      <c r="F5318" s="405">
        <v>54773</v>
      </c>
      <c r="G5318" s="292" t="s">
        <v>213</v>
      </c>
    </row>
    <row r="5319" spans="1:7">
      <c r="A5319" s="292" t="s">
        <v>49</v>
      </c>
      <c r="B5319" s="405">
        <v>53594</v>
      </c>
      <c r="C5319" s="292" t="s">
        <v>213</v>
      </c>
      <c r="E5319" s="292" t="s">
        <v>214</v>
      </c>
      <c r="F5319" s="405">
        <v>54812</v>
      </c>
      <c r="G5319" s="292" t="s">
        <v>213</v>
      </c>
    </row>
    <row r="5320" spans="1:7">
      <c r="A5320" s="292" t="s">
        <v>49</v>
      </c>
      <c r="B5320" s="405">
        <v>54162</v>
      </c>
      <c r="C5320" s="292" t="s">
        <v>213</v>
      </c>
      <c r="E5320" s="292" t="s">
        <v>214</v>
      </c>
      <c r="F5320" s="405">
        <v>54818</v>
      </c>
      <c r="G5320" s="292" t="s">
        <v>213</v>
      </c>
    </row>
    <row r="5321" spans="1:7">
      <c r="A5321" s="292" t="s">
        <v>49</v>
      </c>
      <c r="B5321" s="405">
        <v>54760</v>
      </c>
      <c r="C5321" s="292" t="s">
        <v>213</v>
      </c>
      <c r="E5321" s="292" t="s">
        <v>214</v>
      </c>
      <c r="F5321" s="405">
        <v>54841</v>
      </c>
      <c r="G5321" s="292" t="s">
        <v>213</v>
      </c>
    </row>
    <row r="5322" spans="1:7">
      <c r="A5322" s="292" t="s">
        <v>49</v>
      </c>
      <c r="B5322" s="405">
        <v>55043</v>
      </c>
      <c r="C5322" s="292" t="s">
        <v>213</v>
      </c>
      <c r="E5322" s="292" t="s">
        <v>214</v>
      </c>
      <c r="F5322" s="405">
        <v>54857</v>
      </c>
      <c r="G5322" s="292" t="s">
        <v>213</v>
      </c>
    </row>
    <row r="5323" spans="1:7">
      <c r="A5323" s="292" t="s">
        <v>49</v>
      </c>
      <c r="B5323" s="405">
        <v>55768</v>
      </c>
      <c r="C5323" s="292" t="s">
        <v>213</v>
      </c>
      <c r="E5323" s="292" t="s">
        <v>214</v>
      </c>
      <c r="F5323" s="405">
        <v>54861</v>
      </c>
      <c r="G5323" s="292" t="s">
        <v>213</v>
      </c>
    </row>
    <row r="5324" spans="1:7">
      <c r="A5324" s="292" t="s">
        <v>49</v>
      </c>
      <c r="B5324" s="405">
        <v>56258</v>
      </c>
      <c r="C5324" s="292" t="s">
        <v>213</v>
      </c>
      <c r="E5324" s="292" t="s">
        <v>214</v>
      </c>
      <c r="F5324" s="405">
        <v>54868</v>
      </c>
      <c r="G5324" s="292" t="s">
        <v>213</v>
      </c>
    </row>
    <row r="5325" spans="1:7">
      <c r="A5325" s="292" t="s">
        <v>49</v>
      </c>
      <c r="B5325" s="405">
        <v>57027</v>
      </c>
      <c r="C5325" s="292" t="s">
        <v>213</v>
      </c>
      <c r="E5325" s="292" t="s">
        <v>214</v>
      </c>
      <c r="F5325" s="405">
        <v>54880</v>
      </c>
      <c r="G5325" s="292" t="s">
        <v>213</v>
      </c>
    </row>
    <row r="5326" spans="1:7">
      <c r="A5326" s="292" t="s">
        <v>49</v>
      </c>
      <c r="B5326" s="405">
        <v>58503</v>
      </c>
      <c r="C5326" s="292" t="s">
        <v>213</v>
      </c>
      <c r="E5326" s="292" t="s">
        <v>214</v>
      </c>
      <c r="F5326" s="405">
        <v>54890</v>
      </c>
      <c r="G5326" s="292" t="s">
        <v>213</v>
      </c>
    </row>
    <row r="5327" spans="1:7">
      <c r="A5327" s="292" t="s">
        <v>49</v>
      </c>
      <c r="B5327" s="405">
        <v>49660</v>
      </c>
      <c r="C5327" s="292" t="s">
        <v>213</v>
      </c>
      <c r="E5327" s="292" t="s">
        <v>214</v>
      </c>
      <c r="F5327" s="405">
        <v>54923</v>
      </c>
      <c r="G5327" s="292" t="s">
        <v>213</v>
      </c>
    </row>
    <row r="5328" spans="1:7">
      <c r="A5328" s="292" t="s">
        <v>49</v>
      </c>
      <c r="B5328" s="405">
        <v>49917</v>
      </c>
      <c r="C5328" s="292" t="s">
        <v>213</v>
      </c>
      <c r="E5328" s="292" t="s">
        <v>214</v>
      </c>
      <c r="F5328" s="405">
        <v>54926</v>
      </c>
      <c r="G5328" s="292" t="s">
        <v>213</v>
      </c>
    </row>
    <row r="5329" spans="1:7">
      <c r="A5329" s="292" t="s">
        <v>49</v>
      </c>
      <c r="B5329" s="405">
        <v>50423</v>
      </c>
      <c r="C5329" s="292" t="s">
        <v>213</v>
      </c>
      <c r="E5329" s="292" t="s">
        <v>214</v>
      </c>
      <c r="F5329" s="405">
        <v>54929</v>
      </c>
      <c r="G5329" s="292" t="s">
        <v>213</v>
      </c>
    </row>
    <row r="5330" spans="1:7">
      <c r="A5330" s="292" t="s">
        <v>49</v>
      </c>
      <c r="B5330" s="405">
        <v>51351</v>
      </c>
      <c r="C5330" s="292" t="s">
        <v>213</v>
      </c>
      <c r="E5330" s="292" t="s">
        <v>214</v>
      </c>
      <c r="F5330" s="405">
        <v>54933</v>
      </c>
      <c r="G5330" s="292" t="s">
        <v>213</v>
      </c>
    </row>
    <row r="5331" spans="1:7">
      <c r="A5331" s="292" t="s">
        <v>49</v>
      </c>
      <c r="B5331" s="405">
        <v>52333</v>
      </c>
      <c r="C5331" s="292" t="s">
        <v>213</v>
      </c>
      <c r="E5331" s="292" t="s">
        <v>214</v>
      </c>
      <c r="F5331" s="405">
        <v>54934</v>
      </c>
      <c r="G5331" s="292" t="s">
        <v>213</v>
      </c>
    </row>
    <row r="5332" spans="1:7">
      <c r="A5332" s="292" t="s">
        <v>49</v>
      </c>
      <c r="B5332" s="405">
        <v>53026</v>
      </c>
      <c r="C5332" s="292" t="s">
        <v>213</v>
      </c>
      <c r="E5332" s="292" t="s">
        <v>214</v>
      </c>
      <c r="F5332" s="405">
        <v>54941</v>
      </c>
      <c r="G5332" s="292" t="s">
        <v>213</v>
      </c>
    </row>
    <row r="5333" spans="1:7">
      <c r="A5333" s="292" t="s">
        <v>49</v>
      </c>
      <c r="B5333" s="405">
        <v>53153</v>
      </c>
      <c r="C5333" s="292" t="s">
        <v>213</v>
      </c>
      <c r="E5333" s="292" t="s">
        <v>214</v>
      </c>
      <c r="F5333" s="405">
        <v>54944</v>
      </c>
      <c r="G5333" s="292" t="s">
        <v>213</v>
      </c>
    </row>
    <row r="5334" spans="1:7">
      <c r="A5334" s="292" t="s">
        <v>49</v>
      </c>
      <c r="B5334" s="405">
        <v>53595</v>
      </c>
      <c r="C5334" s="292" t="s">
        <v>213</v>
      </c>
      <c r="E5334" s="292" t="s">
        <v>214</v>
      </c>
      <c r="F5334" s="405">
        <v>54946</v>
      </c>
      <c r="G5334" s="292" t="s">
        <v>213</v>
      </c>
    </row>
    <row r="5335" spans="1:7">
      <c r="A5335" s="292" t="s">
        <v>49</v>
      </c>
      <c r="B5335" s="405">
        <v>54165</v>
      </c>
      <c r="C5335" s="292" t="s">
        <v>213</v>
      </c>
      <c r="E5335" s="292" t="s">
        <v>214</v>
      </c>
      <c r="F5335" s="405">
        <v>54947</v>
      </c>
      <c r="G5335" s="292" t="s">
        <v>213</v>
      </c>
    </row>
    <row r="5336" spans="1:7">
      <c r="A5336" s="292" t="s">
        <v>49</v>
      </c>
      <c r="B5336" s="405">
        <v>54773</v>
      </c>
      <c r="C5336" s="292" t="s">
        <v>213</v>
      </c>
      <c r="E5336" s="292" t="s">
        <v>214</v>
      </c>
      <c r="F5336" s="405">
        <v>54961</v>
      </c>
      <c r="G5336" s="292" t="s">
        <v>213</v>
      </c>
    </row>
    <row r="5337" spans="1:7">
      <c r="A5337" s="292" t="s">
        <v>49</v>
      </c>
      <c r="B5337" s="405">
        <v>55049</v>
      </c>
      <c r="C5337" s="292" t="s">
        <v>213</v>
      </c>
      <c r="E5337" s="292" t="s">
        <v>214</v>
      </c>
      <c r="F5337" s="405">
        <v>54963</v>
      </c>
      <c r="G5337" s="292" t="s">
        <v>213</v>
      </c>
    </row>
    <row r="5338" spans="1:7">
      <c r="A5338" s="292" t="s">
        <v>49</v>
      </c>
      <c r="B5338" s="405">
        <v>55792</v>
      </c>
      <c r="C5338" s="292" t="s">
        <v>213</v>
      </c>
      <c r="E5338" s="292" t="s">
        <v>214</v>
      </c>
      <c r="F5338" s="405">
        <v>54971</v>
      </c>
      <c r="G5338" s="292" t="s">
        <v>213</v>
      </c>
    </row>
    <row r="5339" spans="1:7">
      <c r="A5339" s="292" t="s">
        <v>49</v>
      </c>
      <c r="B5339" s="405">
        <v>56265</v>
      </c>
      <c r="C5339" s="292" t="s">
        <v>213</v>
      </c>
      <c r="E5339" s="292" t="s">
        <v>214</v>
      </c>
      <c r="F5339" s="405">
        <v>54978</v>
      </c>
      <c r="G5339" s="292" t="s">
        <v>213</v>
      </c>
    </row>
    <row r="5340" spans="1:7">
      <c r="A5340" s="292" t="s">
        <v>49</v>
      </c>
      <c r="B5340" s="405">
        <v>57032</v>
      </c>
      <c r="C5340" s="292" t="s">
        <v>213</v>
      </c>
      <c r="E5340" s="292" t="s">
        <v>214</v>
      </c>
      <c r="F5340" s="405">
        <v>54981</v>
      </c>
      <c r="G5340" s="292" t="s">
        <v>213</v>
      </c>
    </row>
    <row r="5341" spans="1:7">
      <c r="A5341" s="292" t="s">
        <v>49</v>
      </c>
      <c r="B5341" s="405">
        <v>58504</v>
      </c>
      <c r="C5341" s="292" t="s">
        <v>213</v>
      </c>
      <c r="E5341" s="292" t="s">
        <v>214</v>
      </c>
      <c r="F5341" s="405">
        <v>54986</v>
      </c>
      <c r="G5341" s="292" t="s">
        <v>213</v>
      </c>
    </row>
    <row r="5342" spans="1:7">
      <c r="A5342" s="292" t="s">
        <v>49</v>
      </c>
      <c r="B5342" s="405">
        <v>49675</v>
      </c>
      <c r="C5342" s="292" t="s">
        <v>213</v>
      </c>
      <c r="E5342" s="292" t="s">
        <v>214</v>
      </c>
      <c r="F5342" s="405">
        <v>55001</v>
      </c>
      <c r="G5342" s="292" t="s">
        <v>213</v>
      </c>
    </row>
    <row r="5343" spans="1:7">
      <c r="A5343" s="292" t="s">
        <v>49</v>
      </c>
      <c r="B5343" s="405">
        <v>49931</v>
      </c>
      <c r="C5343" s="292" t="s">
        <v>213</v>
      </c>
      <c r="E5343" s="292" t="s">
        <v>214</v>
      </c>
      <c r="F5343" s="405">
        <v>55003</v>
      </c>
      <c r="G5343" s="292" t="s">
        <v>213</v>
      </c>
    </row>
    <row r="5344" spans="1:7">
      <c r="A5344" s="292" t="s">
        <v>49</v>
      </c>
      <c r="B5344" s="405">
        <v>50435</v>
      </c>
      <c r="C5344" s="292" t="s">
        <v>213</v>
      </c>
      <c r="E5344" s="292" t="s">
        <v>214</v>
      </c>
      <c r="F5344" s="405">
        <v>55005</v>
      </c>
      <c r="G5344" s="292" t="s">
        <v>213</v>
      </c>
    </row>
    <row r="5345" spans="1:7">
      <c r="A5345" s="292" t="s">
        <v>49</v>
      </c>
      <c r="B5345" s="405">
        <v>51360</v>
      </c>
      <c r="C5345" s="292" t="s">
        <v>213</v>
      </c>
      <c r="E5345" s="292" t="s">
        <v>214</v>
      </c>
      <c r="F5345" s="405">
        <v>55008</v>
      </c>
      <c r="G5345" s="292" t="s">
        <v>213</v>
      </c>
    </row>
    <row r="5346" spans="1:7">
      <c r="A5346" s="292" t="s">
        <v>49</v>
      </c>
      <c r="B5346" s="405">
        <v>52338</v>
      </c>
      <c r="C5346" s="292" t="s">
        <v>213</v>
      </c>
      <c r="E5346" s="292" t="s">
        <v>214</v>
      </c>
      <c r="F5346" s="405">
        <v>55010</v>
      </c>
      <c r="G5346" s="292" t="s">
        <v>213</v>
      </c>
    </row>
    <row r="5347" spans="1:7">
      <c r="A5347" s="292" t="s">
        <v>49</v>
      </c>
      <c r="B5347" s="405">
        <v>53027</v>
      </c>
      <c r="C5347" s="292" t="s">
        <v>213</v>
      </c>
      <c r="E5347" s="292" t="s">
        <v>214</v>
      </c>
      <c r="F5347" s="405">
        <v>55011</v>
      </c>
      <c r="G5347" s="292" t="s">
        <v>213</v>
      </c>
    </row>
    <row r="5348" spans="1:7">
      <c r="A5348" s="292" t="s">
        <v>49</v>
      </c>
      <c r="B5348" s="405">
        <v>53167</v>
      </c>
      <c r="C5348" s="292" t="s">
        <v>213</v>
      </c>
      <c r="E5348" s="292" t="s">
        <v>214</v>
      </c>
      <c r="F5348" s="405">
        <v>55018</v>
      </c>
      <c r="G5348" s="292" t="s">
        <v>213</v>
      </c>
    </row>
    <row r="5349" spans="1:7">
      <c r="A5349" s="292" t="s">
        <v>49</v>
      </c>
      <c r="B5349" s="405">
        <v>53599</v>
      </c>
      <c r="C5349" s="292" t="s">
        <v>213</v>
      </c>
      <c r="E5349" s="292" t="s">
        <v>214</v>
      </c>
      <c r="F5349" s="405">
        <v>55019</v>
      </c>
      <c r="G5349" s="292" t="s">
        <v>213</v>
      </c>
    </row>
    <row r="5350" spans="1:7">
      <c r="A5350" s="292" t="s">
        <v>49</v>
      </c>
      <c r="B5350" s="405">
        <v>54166</v>
      </c>
      <c r="C5350" s="292" t="s">
        <v>213</v>
      </c>
      <c r="E5350" s="292" t="s">
        <v>214</v>
      </c>
      <c r="F5350" s="405">
        <v>55020</v>
      </c>
      <c r="G5350" s="292" t="s">
        <v>213</v>
      </c>
    </row>
    <row r="5351" spans="1:7">
      <c r="A5351" s="292" t="s">
        <v>49</v>
      </c>
      <c r="B5351" s="405">
        <v>54812</v>
      </c>
      <c r="C5351" s="292" t="s">
        <v>213</v>
      </c>
      <c r="E5351" s="292" t="s">
        <v>214</v>
      </c>
      <c r="F5351" s="405">
        <v>55021</v>
      </c>
      <c r="G5351" s="292" t="s">
        <v>213</v>
      </c>
    </row>
    <row r="5352" spans="1:7">
      <c r="A5352" s="292" t="s">
        <v>49</v>
      </c>
      <c r="B5352" s="405">
        <v>55052</v>
      </c>
      <c r="C5352" s="292" t="s">
        <v>213</v>
      </c>
      <c r="E5352" s="292" t="s">
        <v>214</v>
      </c>
      <c r="F5352" s="405">
        <v>55024</v>
      </c>
      <c r="G5352" s="292" t="s">
        <v>213</v>
      </c>
    </row>
    <row r="5353" spans="1:7">
      <c r="A5353" s="292" t="s">
        <v>49</v>
      </c>
      <c r="B5353" s="405">
        <v>55804</v>
      </c>
      <c r="C5353" s="292" t="s">
        <v>213</v>
      </c>
      <c r="E5353" s="292" t="s">
        <v>214</v>
      </c>
      <c r="F5353" s="405">
        <v>55025</v>
      </c>
      <c r="G5353" s="292" t="s">
        <v>213</v>
      </c>
    </row>
    <row r="5354" spans="1:7">
      <c r="A5354" s="292" t="s">
        <v>49</v>
      </c>
      <c r="B5354" s="405">
        <v>56273</v>
      </c>
      <c r="C5354" s="292" t="s">
        <v>213</v>
      </c>
      <c r="E5354" s="292" t="s">
        <v>214</v>
      </c>
      <c r="F5354" s="405">
        <v>55029</v>
      </c>
      <c r="G5354" s="292" t="s">
        <v>213</v>
      </c>
    </row>
    <row r="5355" spans="1:7">
      <c r="A5355" s="292" t="s">
        <v>49</v>
      </c>
      <c r="B5355" s="405">
        <v>57041</v>
      </c>
      <c r="C5355" s="292" t="s">
        <v>213</v>
      </c>
      <c r="E5355" s="292" t="s">
        <v>214</v>
      </c>
      <c r="F5355" s="405">
        <v>55033</v>
      </c>
      <c r="G5355" s="292" t="s">
        <v>213</v>
      </c>
    </row>
    <row r="5356" spans="1:7">
      <c r="A5356" s="292" t="s">
        <v>49</v>
      </c>
      <c r="B5356" s="405">
        <v>58554</v>
      </c>
      <c r="C5356" s="292" t="s">
        <v>213</v>
      </c>
      <c r="E5356" s="292" t="s">
        <v>214</v>
      </c>
      <c r="F5356" s="405">
        <v>55036</v>
      </c>
      <c r="G5356" s="292" t="s">
        <v>213</v>
      </c>
    </row>
    <row r="5357" spans="1:7">
      <c r="A5357" s="292" t="s">
        <v>49</v>
      </c>
      <c r="B5357" s="405">
        <v>49676</v>
      </c>
      <c r="C5357" s="292" t="s">
        <v>213</v>
      </c>
      <c r="E5357" s="292" t="s">
        <v>214</v>
      </c>
      <c r="F5357" s="405">
        <v>55038</v>
      </c>
      <c r="G5357" s="292" t="s">
        <v>213</v>
      </c>
    </row>
    <row r="5358" spans="1:7">
      <c r="A5358" s="292" t="s">
        <v>49</v>
      </c>
      <c r="B5358" s="405">
        <v>49964</v>
      </c>
      <c r="C5358" s="292" t="s">
        <v>213</v>
      </c>
      <c r="E5358" s="292" t="s">
        <v>214</v>
      </c>
      <c r="F5358" s="405">
        <v>55043</v>
      </c>
      <c r="G5358" s="292" t="s">
        <v>213</v>
      </c>
    </row>
    <row r="5359" spans="1:7">
      <c r="A5359" s="292" t="s">
        <v>49</v>
      </c>
      <c r="B5359" s="405">
        <v>50436</v>
      </c>
      <c r="C5359" s="292" t="s">
        <v>213</v>
      </c>
      <c r="E5359" s="292" t="s">
        <v>214</v>
      </c>
      <c r="F5359" s="405">
        <v>55049</v>
      </c>
      <c r="G5359" s="292" t="s">
        <v>213</v>
      </c>
    </row>
    <row r="5360" spans="1:7">
      <c r="A5360" s="292" t="s">
        <v>49</v>
      </c>
      <c r="B5360" s="405">
        <v>51401</v>
      </c>
      <c r="C5360" s="292" t="s">
        <v>213</v>
      </c>
      <c r="E5360" s="292" t="s">
        <v>214</v>
      </c>
      <c r="F5360" s="405">
        <v>55052</v>
      </c>
      <c r="G5360" s="292" t="s">
        <v>213</v>
      </c>
    </row>
    <row r="5361" spans="1:7">
      <c r="A5361" s="292" t="s">
        <v>49</v>
      </c>
      <c r="B5361" s="405">
        <v>52341</v>
      </c>
      <c r="C5361" s="292" t="s">
        <v>213</v>
      </c>
      <c r="E5361" s="292" t="s">
        <v>214</v>
      </c>
      <c r="F5361" s="405">
        <v>55054</v>
      </c>
      <c r="G5361" s="292" t="s">
        <v>213</v>
      </c>
    </row>
    <row r="5362" spans="1:7">
      <c r="A5362" s="292" t="s">
        <v>49</v>
      </c>
      <c r="B5362" s="405">
        <v>53031</v>
      </c>
      <c r="C5362" s="292" t="s">
        <v>213</v>
      </c>
      <c r="E5362" s="292" t="s">
        <v>214</v>
      </c>
      <c r="F5362" s="405">
        <v>55056</v>
      </c>
      <c r="G5362" s="292" t="s">
        <v>213</v>
      </c>
    </row>
    <row r="5363" spans="1:7">
      <c r="A5363" s="292" t="s">
        <v>49</v>
      </c>
      <c r="B5363" s="405">
        <v>53168</v>
      </c>
      <c r="C5363" s="292" t="s">
        <v>213</v>
      </c>
      <c r="E5363" s="292" t="s">
        <v>214</v>
      </c>
      <c r="F5363" s="405">
        <v>55057</v>
      </c>
      <c r="G5363" s="292" t="s">
        <v>213</v>
      </c>
    </row>
    <row r="5364" spans="1:7">
      <c r="A5364" s="292" t="s">
        <v>49</v>
      </c>
      <c r="B5364" s="405">
        <v>53803</v>
      </c>
      <c r="C5364" s="292" t="s">
        <v>213</v>
      </c>
      <c r="E5364" s="292" t="s">
        <v>214</v>
      </c>
      <c r="F5364" s="405">
        <v>55060</v>
      </c>
      <c r="G5364" s="292" t="s">
        <v>213</v>
      </c>
    </row>
    <row r="5365" spans="1:7">
      <c r="A5365" s="292" t="s">
        <v>49</v>
      </c>
      <c r="B5365" s="405">
        <v>54169</v>
      </c>
      <c r="C5365" s="292" t="s">
        <v>213</v>
      </c>
      <c r="E5365" s="292" t="s">
        <v>214</v>
      </c>
      <c r="F5365" s="405">
        <v>55066</v>
      </c>
      <c r="G5365" s="292" t="s">
        <v>213</v>
      </c>
    </row>
    <row r="5366" spans="1:7">
      <c r="A5366" s="292" t="s">
        <v>49</v>
      </c>
      <c r="B5366" s="405">
        <v>54818</v>
      </c>
      <c r="C5366" s="292" t="s">
        <v>213</v>
      </c>
      <c r="E5366" s="292" t="s">
        <v>214</v>
      </c>
      <c r="F5366" s="405">
        <v>55070</v>
      </c>
      <c r="G5366" s="292" t="s">
        <v>213</v>
      </c>
    </row>
    <row r="5367" spans="1:7">
      <c r="A5367" s="292" t="s">
        <v>49</v>
      </c>
      <c r="B5367" s="405">
        <v>55054</v>
      </c>
      <c r="C5367" s="292" t="s">
        <v>213</v>
      </c>
      <c r="E5367" s="292" t="s">
        <v>214</v>
      </c>
      <c r="F5367" s="405">
        <v>55085</v>
      </c>
      <c r="G5367" s="292" t="s">
        <v>213</v>
      </c>
    </row>
    <row r="5368" spans="1:7">
      <c r="A5368" s="292" t="s">
        <v>49</v>
      </c>
      <c r="B5368" s="405">
        <v>55808</v>
      </c>
      <c r="C5368" s="292" t="s">
        <v>213</v>
      </c>
      <c r="E5368" s="292" t="s">
        <v>214</v>
      </c>
      <c r="F5368" s="405">
        <v>55087</v>
      </c>
      <c r="G5368" s="292" t="s">
        <v>213</v>
      </c>
    </row>
    <row r="5369" spans="1:7">
      <c r="A5369" s="292" t="s">
        <v>49</v>
      </c>
      <c r="B5369" s="405">
        <v>56277</v>
      </c>
      <c r="C5369" s="292" t="s">
        <v>213</v>
      </c>
      <c r="E5369" s="292" t="s">
        <v>214</v>
      </c>
      <c r="F5369" s="405">
        <v>55090</v>
      </c>
      <c r="G5369" s="292" t="s">
        <v>213</v>
      </c>
    </row>
    <row r="5370" spans="1:7">
      <c r="A5370" s="292" t="s">
        <v>49</v>
      </c>
      <c r="B5370" s="405">
        <v>57042</v>
      </c>
      <c r="C5370" s="292" t="s">
        <v>213</v>
      </c>
      <c r="E5370" s="292" t="s">
        <v>214</v>
      </c>
      <c r="F5370" s="405">
        <v>55092</v>
      </c>
      <c r="G5370" s="292" t="s">
        <v>213</v>
      </c>
    </row>
    <row r="5371" spans="1:7">
      <c r="A5371" s="292" t="s">
        <v>49</v>
      </c>
      <c r="B5371" s="405">
        <v>58601</v>
      </c>
      <c r="C5371" s="292" t="s">
        <v>213</v>
      </c>
      <c r="E5371" s="292" t="s">
        <v>214</v>
      </c>
      <c r="F5371" s="405">
        <v>55302</v>
      </c>
      <c r="G5371" s="292" t="s">
        <v>213</v>
      </c>
    </row>
    <row r="5372" spans="1:7">
      <c r="A5372" s="292" t="s">
        <v>49</v>
      </c>
      <c r="B5372" s="405">
        <v>49677</v>
      </c>
      <c r="C5372" s="292" t="s">
        <v>213</v>
      </c>
      <c r="E5372" s="292" t="s">
        <v>214</v>
      </c>
      <c r="F5372" s="405">
        <v>55308</v>
      </c>
      <c r="G5372" s="292" t="s">
        <v>213</v>
      </c>
    </row>
    <row r="5373" spans="1:7">
      <c r="A5373" s="292" t="s">
        <v>49</v>
      </c>
      <c r="B5373" s="405">
        <v>50003</v>
      </c>
      <c r="C5373" s="292" t="s">
        <v>213</v>
      </c>
      <c r="E5373" s="292" t="s">
        <v>214</v>
      </c>
      <c r="F5373" s="405">
        <v>55309</v>
      </c>
      <c r="G5373" s="292" t="s">
        <v>213</v>
      </c>
    </row>
    <row r="5374" spans="1:7">
      <c r="A5374" s="292" t="s">
        <v>49</v>
      </c>
      <c r="B5374" s="405">
        <v>50467</v>
      </c>
      <c r="C5374" s="292" t="s">
        <v>213</v>
      </c>
      <c r="E5374" s="292" t="s">
        <v>214</v>
      </c>
      <c r="F5374" s="405">
        <v>55313</v>
      </c>
      <c r="G5374" s="292" t="s">
        <v>213</v>
      </c>
    </row>
    <row r="5375" spans="1:7">
      <c r="A5375" s="292" t="s">
        <v>49</v>
      </c>
      <c r="B5375" s="405">
        <v>51432</v>
      </c>
      <c r="C5375" s="292" t="s">
        <v>213</v>
      </c>
      <c r="E5375" s="292" t="s">
        <v>214</v>
      </c>
      <c r="F5375" s="405">
        <v>55315</v>
      </c>
      <c r="G5375" s="292" t="s">
        <v>213</v>
      </c>
    </row>
    <row r="5376" spans="1:7">
      <c r="A5376" s="292" t="s">
        <v>49</v>
      </c>
      <c r="B5376" s="405">
        <v>52345</v>
      </c>
      <c r="C5376" s="292" t="s">
        <v>213</v>
      </c>
      <c r="E5376" s="292" t="s">
        <v>214</v>
      </c>
      <c r="F5376" s="405">
        <v>55319</v>
      </c>
      <c r="G5376" s="292" t="s">
        <v>213</v>
      </c>
    </row>
    <row r="5377" spans="1:7">
      <c r="A5377" s="292" t="s">
        <v>49</v>
      </c>
      <c r="B5377" s="405">
        <v>53033</v>
      </c>
      <c r="C5377" s="292" t="s">
        <v>213</v>
      </c>
      <c r="E5377" s="292" t="s">
        <v>214</v>
      </c>
      <c r="F5377" s="405">
        <v>55320</v>
      </c>
      <c r="G5377" s="292" t="s">
        <v>213</v>
      </c>
    </row>
    <row r="5378" spans="1:7">
      <c r="A5378" s="292" t="s">
        <v>49</v>
      </c>
      <c r="B5378" s="405">
        <v>53179</v>
      </c>
      <c r="C5378" s="292" t="s">
        <v>213</v>
      </c>
      <c r="E5378" s="292" t="s">
        <v>214</v>
      </c>
      <c r="F5378" s="405">
        <v>55327</v>
      </c>
      <c r="G5378" s="292" t="s">
        <v>213</v>
      </c>
    </row>
    <row r="5379" spans="1:7">
      <c r="A5379" s="292" t="s">
        <v>49</v>
      </c>
      <c r="B5379" s="405">
        <v>53808</v>
      </c>
      <c r="C5379" s="292" t="s">
        <v>213</v>
      </c>
      <c r="E5379" s="292" t="s">
        <v>214</v>
      </c>
      <c r="F5379" s="405">
        <v>55328</v>
      </c>
      <c r="G5379" s="292" t="s">
        <v>213</v>
      </c>
    </row>
    <row r="5380" spans="1:7">
      <c r="A5380" s="292" t="s">
        <v>49</v>
      </c>
      <c r="B5380" s="405">
        <v>54171</v>
      </c>
      <c r="C5380" s="292" t="s">
        <v>213</v>
      </c>
      <c r="E5380" s="292" t="s">
        <v>214</v>
      </c>
      <c r="F5380" s="405">
        <v>55331</v>
      </c>
      <c r="G5380" s="292" t="s">
        <v>213</v>
      </c>
    </row>
    <row r="5381" spans="1:7">
      <c r="A5381" s="292" t="s">
        <v>49</v>
      </c>
      <c r="B5381" s="405">
        <v>54841</v>
      </c>
      <c r="C5381" s="292" t="s">
        <v>213</v>
      </c>
      <c r="E5381" s="292" t="s">
        <v>214</v>
      </c>
      <c r="F5381" s="405">
        <v>55341</v>
      </c>
      <c r="G5381" s="292" t="s">
        <v>213</v>
      </c>
    </row>
    <row r="5382" spans="1:7">
      <c r="A5382" s="292" t="s">
        <v>49</v>
      </c>
      <c r="B5382" s="405">
        <v>55056</v>
      </c>
      <c r="C5382" s="292" t="s">
        <v>213</v>
      </c>
      <c r="E5382" s="292" t="s">
        <v>214</v>
      </c>
      <c r="F5382" s="405">
        <v>55350</v>
      </c>
      <c r="G5382" s="292" t="s">
        <v>213</v>
      </c>
    </row>
    <row r="5383" spans="1:7">
      <c r="A5383" s="292" t="s">
        <v>49</v>
      </c>
      <c r="B5383" s="405">
        <v>55810</v>
      </c>
      <c r="C5383" s="292" t="s">
        <v>213</v>
      </c>
      <c r="E5383" s="292" t="s">
        <v>214</v>
      </c>
      <c r="F5383" s="405">
        <v>55352</v>
      </c>
      <c r="G5383" s="292" t="s">
        <v>213</v>
      </c>
    </row>
    <row r="5384" spans="1:7">
      <c r="A5384" s="292" t="s">
        <v>49</v>
      </c>
      <c r="B5384" s="405">
        <v>56287</v>
      </c>
      <c r="C5384" s="292" t="s">
        <v>213</v>
      </c>
      <c r="E5384" s="292" t="s">
        <v>214</v>
      </c>
      <c r="F5384" s="405">
        <v>55355</v>
      </c>
      <c r="G5384" s="292" t="s">
        <v>213</v>
      </c>
    </row>
    <row r="5385" spans="1:7">
      <c r="A5385" s="292" t="s">
        <v>49</v>
      </c>
      <c r="B5385" s="405">
        <v>57055</v>
      </c>
      <c r="C5385" s="292" t="s">
        <v>213</v>
      </c>
      <c r="E5385" s="292" t="s">
        <v>214</v>
      </c>
      <c r="F5385" s="405">
        <v>55357</v>
      </c>
      <c r="G5385" s="292" t="s">
        <v>213</v>
      </c>
    </row>
    <row r="5386" spans="1:7">
      <c r="A5386" s="292" t="s">
        <v>49</v>
      </c>
      <c r="B5386" s="405">
        <v>58602</v>
      </c>
      <c r="C5386" s="292" t="s">
        <v>213</v>
      </c>
      <c r="E5386" s="292" t="s">
        <v>214</v>
      </c>
      <c r="F5386" s="405">
        <v>55358</v>
      </c>
      <c r="G5386" s="292" t="s">
        <v>213</v>
      </c>
    </row>
    <row r="5387" spans="1:7">
      <c r="A5387" s="292" t="s">
        <v>49</v>
      </c>
      <c r="B5387" s="405">
        <v>49684</v>
      </c>
      <c r="C5387" s="292" t="s">
        <v>213</v>
      </c>
      <c r="E5387" s="292" t="s">
        <v>214</v>
      </c>
      <c r="F5387" s="405">
        <v>55359</v>
      </c>
      <c r="G5387" s="292" t="s">
        <v>213</v>
      </c>
    </row>
    <row r="5388" spans="1:7">
      <c r="A5388" s="292" t="s">
        <v>49</v>
      </c>
      <c r="B5388" s="405">
        <v>50031</v>
      </c>
      <c r="C5388" s="292" t="s">
        <v>213</v>
      </c>
      <c r="E5388" s="292" t="s">
        <v>214</v>
      </c>
      <c r="F5388" s="405">
        <v>55364</v>
      </c>
      <c r="G5388" s="292" t="s">
        <v>213</v>
      </c>
    </row>
    <row r="5389" spans="1:7">
      <c r="A5389" s="292" t="s">
        <v>49</v>
      </c>
      <c r="B5389" s="405">
        <v>50481</v>
      </c>
      <c r="C5389" s="292" t="s">
        <v>213</v>
      </c>
      <c r="E5389" s="292" t="s">
        <v>214</v>
      </c>
      <c r="F5389" s="405">
        <v>55366</v>
      </c>
      <c r="G5389" s="292" t="s">
        <v>213</v>
      </c>
    </row>
    <row r="5390" spans="1:7">
      <c r="A5390" s="292" t="s">
        <v>49</v>
      </c>
      <c r="B5390" s="405">
        <v>51451</v>
      </c>
      <c r="C5390" s="292" t="s">
        <v>213</v>
      </c>
      <c r="E5390" s="292" t="s">
        <v>214</v>
      </c>
      <c r="F5390" s="405">
        <v>55371</v>
      </c>
      <c r="G5390" s="292" t="s">
        <v>213</v>
      </c>
    </row>
    <row r="5391" spans="1:7">
      <c r="A5391" s="292" t="s">
        <v>49</v>
      </c>
      <c r="B5391" s="405">
        <v>52348</v>
      </c>
      <c r="C5391" s="292" t="s">
        <v>213</v>
      </c>
      <c r="E5391" s="292" t="s">
        <v>214</v>
      </c>
      <c r="F5391" s="405">
        <v>55375</v>
      </c>
      <c r="G5391" s="292" t="s">
        <v>213</v>
      </c>
    </row>
    <row r="5392" spans="1:7">
      <c r="A5392" s="292" t="s">
        <v>49</v>
      </c>
      <c r="B5392" s="405">
        <v>53034</v>
      </c>
      <c r="C5392" s="292" t="s">
        <v>213</v>
      </c>
      <c r="E5392" s="292" t="s">
        <v>214</v>
      </c>
      <c r="F5392" s="405">
        <v>55384</v>
      </c>
      <c r="G5392" s="292" t="s">
        <v>213</v>
      </c>
    </row>
    <row r="5393" spans="1:7">
      <c r="A5393" s="292" t="s">
        <v>49</v>
      </c>
      <c r="B5393" s="405">
        <v>53181</v>
      </c>
      <c r="C5393" s="292" t="s">
        <v>213</v>
      </c>
      <c r="E5393" s="292" t="s">
        <v>214</v>
      </c>
      <c r="F5393" s="405">
        <v>55386</v>
      </c>
      <c r="G5393" s="292" t="s">
        <v>213</v>
      </c>
    </row>
    <row r="5394" spans="1:7">
      <c r="A5394" s="292" t="s">
        <v>49</v>
      </c>
      <c r="B5394" s="405">
        <v>53811</v>
      </c>
      <c r="C5394" s="292" t="s">
        <v>213</v>
      </c>
      <c r="E5394" s="292" t="s">
        <v>214</v>
      </c>
      <c r="F5394" s="405">
        <v>55609</v>
      </c>
      <c r="G5394" s="292" t="s">
        <v>213</v>
      </c>
    </row>
    <row r="5395" spans="1:7">
      <c r="A5395" s="292" t="s">
        <v>49</v>
      </c>
      <c r="B5395" s="405">
        <v>54180</v>
      </c>
      <c r="C5395" s="292" t="s">
        <v>213</v>
      </c>
      <c r="E5395" s="292" t="s">
        <v>214</v>
      </c>
      <c r="F5395" s="405">
        <v>55720</v>
      </c>
      <c r="G5395" s="292" t="s">
        <v>213</v>
      </c>
    </row>
    <row r="5396" spans="1:7">
      <c r="A5396" s="292" t="s">
        <v>49</v>
      </c>
      <c r="B5396" s="405">
        <v>54857</v>
      </c>
      <c r="C5396" s="292" t="s">
        <v>213</v>
      </c>
      <c r="E5396" s="292" t="s">
        <v>214</v>
      </c>
      <c r="F5396" s="405">
        <v>55745</v>
      </c>
      <c r="G5396" s="292" t="s">
        <v>213</v>
      </c>
    </row>
    <row r="5397" spans="1:7">
      <c r="A5397" s="292" t="s">
        <v>49</v>
      </c>
      <c r="B5397" s="405">
        <v>55057</v>
      </c>
      <c r="C5397" s="292" t="s">
        <v>213</v>
      </c>
      <c r="E5397" s="292" t="s">
        <v>214</v>
      </c>
      <c r="F5397" s="405">
        <v>55746</v>
      </c>
      <c r="G5397" s="292" t="s">
        <v>213</v>
      </c>
    </row>
    <row r="5398" spans="1:7">
      <c r="A5398" s="292" t="s">
        <v>49</v>
      </c>
      <c r="B5398" s="405">
        <v>55811</v>
      </c>
      <c r="C5398" s="292" t="s">
        <v>213</v>
      </c>
      <c r="E5398" s="292" t="s">
        <v>214</v>
      </c>
      <c r="F5398" s="405">
        <v>55758</v>
      </c>
      <c r="G5398" s="292" t="s">
        <v>213</v>
      </c>
    </row>
    <row r="5399" spans="1:7">
      <c r="A5399" s="292" t="s">
        <v>49</v>
      </c>
      <c r="B5399" s="405">
        <v>56307</v>
      </c>
      <c r="C5399" s="292" t="s">
        <v>213</v>
      </c>
      <c r="E5399" s="292" t="s">
        <v>214</v>
      </c>
      <c r="F5399" s="405">
        <v>55768</v>
      </c>
      <c r="G5399" s="292" t="s">
        <v>213</v>
      </c>
    </row>
    <row r="5400" spans="1:7">
      <c r="A5400" s="292" t="s">
        <v>49</v>
      </c>
      <c r="B5400" s="405">
        <v>57056</v>
      </c>
      <c r="C5400" s="292" t="s">
        <v>213</v>
      </c>
      <c r="E5400" s="292" t="s">
        <v>214</v>
      </c>
      <c r="F5400" s="405">
        <v>55792</v>
      </c>
      <c r="G5400" s="292" t="s">
        <v>213</v>
      </c>
    </row>
    <row r="5401" spans="1:7">
      <c r="A5401" s="292" t="s">
        <v>49</v>
      </c>
      <c r="B5401" s="405">
        <v>58701</v>
      </c>
      <c r="C5401" s="292" t="s">
        <v>213</v>
      </c>
      <c r="E5401" s="292" t="s">
        <v>214</v>
      </c>
      <c r="F5401" s="405">
        <v>55802</v>
      </c>
      <c r="G5401" s="292" t="s">
        <v>213</v>
      </c>
    </row>
    <row r="5402" spans="1:7">
      <c r="A5402" s="292" t="s">
        <v>49</v>
      </c>
      <c r="B5402" s="405">
        <v>49685</v>
      </c>
      <c r="C5402" s="292" t="s">
        <v>213</v>
      </c>
      <c r="E5402" s="292" t="s">
        <v>214</v>
      </c>
      <c r="F5402" s="405">
        <v>55804</v>
      </c>
      <c r="G5402" s="292" t="s">
        <v>213</v>
      </c>
    </row>
    <row r="5403" spans="1:7">
      <c r="A5403" s="292" t="s">
        <v>49</v>
      </c>
      <c r="B5403" s="405">
        <v>50032</v>
      </c>
      <c r="C5403" s="292" t="s">
        <v>213</v>
      </c>
      <c r="E5403" s="292" t="s">
        <v>214</v>
      </c>
      <c r="F5403" s="405">
        <v>55806</v>
      </c>
      <c r="G5403" s="292" t="s">
        <v>213</v>
      </c>
    </row>
    <row r="5404" spans="1:7">
      <c r="A5404" s="292" t="s">
        <v>49</v>
      </c>
      <c r="B5404" s="405">
        <v>50511</v>
      </c>
      <c r="C5404" s="292" t="s">
        <v>213</v>
      </c>
      <c r="E5404" s="292" t="s">
        <v>214</v>
      </c>
      <c r="F5404" s="405">
        <v>55808</v>
      </c>
      <c r="G5404" s="292" t="s">
        <v>213</v>
      </c>
    </row>
    <row r="5405" spans="1:7">
      <c r="A5405" s="292" t="s">
        <v>49</v>
      </c>
      <c r="B5405" s="405">
        <v>51459</v>
      </c>
      <c r="C5405" s="292" t="s">
        <v>213</v>
      </c>
      <c r="E5405" s="292" t="s">
        <v>214</v>
      </c>
      <c r="F5405" s="405">
        <v>55810</v>
      </c>
      <c r="G5405" s="292" t="s">
        <v>213</v>
      </c>
    </row>
    <row r="5406" spans="1:7">
      <c r="A5406" s="292" t="s">
        <v>49</v>
      </c>
      <c r="B5406" s="405">
        <v>52351</v>
      </c>
      <c r="C5406" s="292" t="s">
        <v>213</v>
      </c>
      <c r="E5406" s="292" t="s">
        <v>214</v>
      </c>
      <c r="F5406" s="405">
        <v>55811</v>
      </c>
      <c r="G5406" s="292" t="s">
        <v>213</v>
      </c>
    </row>
    <row r="5407" spans="1:7">
      <c r="A5407" s="292" t="s">
        <v>49</v>
      </c>
      <c r="B5407" s="405">
        <v>53036</v>
      </c>
      <c r="C5407" s="292" t="s">
        <v>213</v>
      </c>
      <c r="E5407" s="292" t="s">
        <v>214</v>
      </c>
      <c r="F5407" s="405">
        <v>55812</v>
      </c>
      <c r="G5407" s="292" t="s">
        <v>213</v>
      </c>
    </row>
    <row r="5408" spans="1:7">
      <c r="A5408" s="292" t="s">
        <v>49</v>
      </c>
      <c r="B5408" s="405">
        <v>53182</v>
      </c>
      <c r="C5408" s="292" t="s">
        <v>213</v>
      </c>
      <c r="E5408" s="292" t="s">
        <v>214</v>
      </c>
      <c r="F5408" s="405">
        <v>55912</v>
      </c>
      <c r="G5408" s="292" t="s">
        <v>213</v>
      </c>
    </row>
    <row r="5409" spans="1:7">
      <c r="A5409" s="292" t="s">
        <v>49</v>
      </c>
      <c r="B5409" s="405">
        <v>53813</v>
      </c>
      <c r="C5409" s="292" t="s">
        <v>213</v>
      </c>
      <c r="E5409" s="292" t="s">
        <v>214</v>
      </c>
      <c r="F5409" s="405">
        <v>55920</v>
      </c>
      <c r="G5409" s="292" t="s">
        <v>213</v>
      </c>
    </row>
    <row r="5410" spans="1:7">
      <c r="A5410" s="292" t="s">
        <v>49</v>
      </c>
      <c r="B5410" s="405">
        <v>54201</v>
      </c>
      <c r="C5410" s="292" t="s">
        <v>213</v>
      </c>
      <c r="E5410" s="292" t="s">
        <v>214</v>
      </c>
      <c r="F5410" s="405">
        <v>55944</v>
      </c>
      <c r="G5410" s="292" t="s">
        <v>213</v>
      </c>
    </row>
    <row r="5411" spans="1:7">
      <c r="A5411" s="292" t="s">
        <v>49</v>
      </c>
      <c r="B5411" s="405">
        <v>54861</v>
      </c>
      <c r="C5411" s="292" t="s">
        <v>213</v>
      </c>
      <c r="E5411" s="292" t="s">
        <v>214</v>
      </c>
      <c r="F5411" s="405">
        <v>55947</v>
      </c>
      <c r="G5411" s="292" t="s">
        <v>213</v>
      </c>
    </row>
    <row r="5412" spans="1:7">
      <c r="A5412" s="292" t="s">
        <v>49</v>
      </c>
      <c r="B5412" s="405">
        <v>55060</v>
      </c>
      <c r="C5412" s="292" t="s">
        <v>213</v>
      </c>
      <c r="E5412" s="292" t="s">
        <v>214</v>
      </c>
      <c r="F5412" s="405">
        <v>55950</v>
      </c>
      <c r="G5412" s="292" t="s">
        <v>213</v>
      </c>
    </row>
    <row r="5413" spans="1:7">
      <c r="A5413" s="292" t="s">
        <v>49</v>
      </c>
      <c r="B5413" s="405">
        <v>55912</v>
      </c>
      <c r="C5413" s="292" t="s">
        <v>213</v>
      </c>
      <c r="E5413" s="292" t="s">
        <v>214</v>
      </c>
      <c r="F5413" s="405">
        <v>55955</v>
      </c>
      <c r="G5413" s="292" t="s">
        <v>213</v>
      </c>
    </row>
    <row r="5414" spans="1:7">
      <c r="A5414" s="292" t="s">
        <v>49</v>
      </c>
      <c r="B5414" s="405">
        <v>56308</v>
      </c>
      <c r="C5414" s="292" t="s">
        <v>213</v>
      </c>
      <c r="E5414" s="292" t="s">
        <v>214</v>
      </c>
      <c r="F5414" s="405">
        <v>55960</v>
      </c>
      <c r="G5414" s="292" t="s">
        <v>213</v>
      </c>
    </row>
    <row r="5415" spans="1:7">
      <c r="A5415" s="292" t="s">
        <v>49</v>
      </c>
      <c r="B5415" s="405">
        <v>57068</v>
      </c>
      <c r="C5415" s="292" t="s">
        <v>213</v>
      </c>
      <c r="E5415" s="292" t="s">
        <v>214</v>
      </c>
      <c r="F5415" s="405">
        <v>55968</v>
      </c>
      <c r="G5415" s="292" t="s">
        <v>213</v>
      </c>
    </row>
    <row r="5416" spans="1:7">
      <c r="A5416" s="292" t="s">
        <v>49</v>
      </c>
      <c r="B5416" s="405">
        <v>58703</v>
      </c>
      <c r="C5416" s="292" t="s">
        <v>213</v>
      </c>
      <c r="E5416" s="292" t="s">
        <v>214</v>
      </c>
      <c r="F5416" s="405">
        <v>55976</v>
      </c>
      <c r="G5416" s="292" t="s">
        <v>213</v>
      </c>
    </row>
    <row r="5417" spans="1:7">
      <c r="A5417" s="292" t="s">
        <v>49</v>
      </c>
      <c r="B5417" s="405">
        <v>49690</v>
      </c>
      <c r="C5417" s="292" t="s">
        <v>213</v>
      </c>
      <c r="E5417" s="292" t="s">
        <v>214</v>
      </c>
      <c r="F5417" s="405">
        <v>56007</v>
      </c>
      <c r="G5417" s="292" t="s">
        <v>213</v>
      </c>
    </row>
    <row r="5418" spans="1:7">
      <c r="A5418" s="292" t="s">
        <v>49</v>
      </c>
      <c r="B5418" s="405">
        <v>50035</v>
      </c>
      <c r="C5418" s="292" t="s">
        <v>213</v>
      </c>
      <c r="E5418" s="292" t="s">
        <v>214</v>
      </c>
      <c r="F5418" s="405">
        <v>56011</v>
      </c>
      <c r="G5418" s="292" t="s">
        <v>213</v>
      </c>
    </row>
    <row r="5419" spans="1:7">
      <c r="A5419" s="292" t="s">
        <v>49</v>
      </c>
      <c r="B5419" s="405">
        <v>50529</v>
      </c>
      <c r="C5419" s="292" t="s">
        <v>213</v>
      </c>
      <c r="E5419" s="292" t="s">
        <v>214</v>
      </c>
      <c r="F5419" s="405">
        <v>56017</v>
      </c>
      <c r="G5419" s="292" t="s">
        <v>213</v>
      </c>
    </row>
    <row r="5420" spans="1:7">
      <c r="A5420" s="292" t="s">
        <v>49</v>
      </c>
      <c r="B5420" s="405">
        <v>51460</v>
      </c>
      <c r="C5420" s="292" t="s">
        <v>213</v>
      </c>
      <c r="E5420" s="292" t="s">
        <v>214</v>
      </c>
      <c r="F5420" s="405">
        <v>56022</v>
      </c>
      <c r="G5420" s="292" t="s">
        <v>213</v>
      </c>
    </row>
    <row r="5421" spans="1:7">
      <c r="A5421" s="292" t="s">
        <v>49</v>
      </c>
      <c r="B5421" s="405">
        <v>52353</v>
      </c>
      <c r="C5421" s="292" t="s">
        <v>213</v>
      </c>
      <c r="E5421" s="292" t="s">
        <v>214</v>
      </c>
      <c r="F5421" s="405">
        <v>56024</v>
      </c>
      <c r="G5421" s="292" t="s">
        <v>213</v>
      </c>
    </row>
    <row r="5422" spans="1:7">
      <c r="A5422" s="292" t="s">
        <v>49</v>
      </c>
      <c r="B5422" s="405">
        <v>53037</v>
      </c>
      <c r="C5422" s="292" t="s">
        <v>213</v>
      </c>
      <c r="E5422" s="292" t="s">
        <v>214</v>
      </c>
      <c r="F5422" s="405">
        <v>56030</v>
      </c>
      <c r="G5422" s="292" t="s">
        <v>213</v>
      </c>
    </row>
    <row r="5423" spans="1:7">
      <c r="A5423" s="292" t="s">
        <v>49</v>
      </c>
      <c r="B5423" s="405">
        <v>53183</v>
      </c>
      <c r="C5423" s="292" t="s">
        <v>213</v>
      </c>
      <c r="E5423" s="292" t="s">
        <v>214</v>
      </c>
      <c r="F5423" s="405">
        <v>56031</v>
      </c>
      <c r="G5423" s="292" t="s">
        <v>213</v>
      </c>
    </row>
    <row r="5424" spans="1:7">
      <c r="A5424" s="292" t="s">
        <v>49</v>
      </c>
      <c r="B5424" s="405">
        <v>53817</v>
      </c>
      <c r="C5424" s="292" t="s">
        <v>213</v>
      </c>
      <c r="E5424" s="292" t="s">
        <v>214</v>
      </c>
      <c r="F5424" s="405">
        <v>56035</v>
      </c>
      <c r="G5424" s="292" t="s">
        <v>213</v>
      </c>
    </row>
    <row r="5425" spans="1:7">
      <c r="A5425" s="292" t="s">
        <v>49</v>
      </c>
      <c r="B5425" s="405">
        <v>54208</v>
      </c>
      <c r="C5425" s="292" t="s">
        <v>213</v>
      </c>
      <c r="E5425" s="292" t="s">
        <v>214</v>
      </c>
      <c r="F5425" s="405">
        <v>56046</v>
      </c>
      <c r="G5425" s="292" t="s">
        <v>213</v>
      </c>
    </row>
    <row r="5426" spans="1:7">
      <c r="A5426" s="292" t="s">
        <v>49</v>
      </c>
      <c r="B5426" s="405">
        <v>54868</v>
      </c>
      <c r="C5426" s="292" t="s">
        <v>213</v>
      </c>
      <c r="E5426" s="292" t="s">
        <v>214</v>
      </c>
      <c r="F5426" s="405">
        <v>56050</v>
      </c>
      <c r="G5426" s="292" t="s">
        <v>213</v>
      </c>
    </row>
    <row r="5427" spans="1:7">
      <c r="A5427" s="292" t="s">
        <v>49</v>
      </c>
      <c r="B5427" s="405">
        <v>55066</v>
      </c>
      <c r="C5427" s="292" t="s">
        <v>213</v>
      </c>
      <c r="E5427" s="292" t="s">
        <v>214</v>
      </c>
      <c r="F5427" s="405">
        <v>56055</v>
      </c>
      <c r="G5427" s="292" t="s">
        <v>213</v>
      </c>
    </row>
    <row r="5428" spans="1:7">
      <c r="A5428" s="292" t="s">
        <v>49</v>
      </c>
      <c r="B5428" s="405">
        <v>55920</v>
      </c>
      <c r="C5428" s="292" t="s">
        <v>213</v>
      </c>
      <c r="E5428" s="292" t="s">
        <v>214</v>
      </c>
      <c r="F5428" s="405">
        <v>56056</v>
      </c>
      <c r="G5428" s="292" t="s">
        <v>213</v>
      </c>
    </row>
    <row r="5429" spans="1:7">
      <c r="A5429" s="292" t="s">
        <v>49</v>
      </c>
      <c r="B5429" s="405">
        <v>56310</v>
      </c>
      <c r="C5429" s="292" t="s">
        <v>213</v>
      </c>
      <c r="E5429" s="292" t="s">
        <v>214</v>
      </c>
      <c r="F5429" s="405">
        <v>56058</v>
      </c>
      <c r="G5429" s="292" t="s">
        <v>213</v>
      </c>
    </row>
    <row r="5430" spans="1:7">
      <c r="A5430" s="292" t="s">
        <v>49</v>
      </c>
      <c r="B5430" s="405">
        <v>57069</v>
      </c>
      <c r="C5430" s="292" t="s">
        <v>213</v>
      </c>
      <c r="E5430" s="292" t="s">
        <v>214</v>
      </c>
      <c r="F5430" s="405">
        <v>56062</v>
      </c>
      <c r="G5430" s="292" t="s">
        <v>213</v>
      </c>
    </row>
    <row r="5431" spans="1:7">
      <c r="A5431" s="292" t="s">
        <v>49</v>
      </c>
      <c r="B5431" s="405">
        <v>58704</v>
      </c>
      <c r="C5431" s="292" t="s">
        <v>213</v>
      </c>
      <c r="E5431" s="292" t="s">
        <v>214</v>
      </c>
      <c r="F5431" s="405">
        <v>56063</v>
      </c>
      <c r="G5431" s="292" t="s">
        <v>213</v>
      </c>
    </row>
    <row r="5432" spans="1:7">
      <c r="A5432" s="292" t="s">
        <v>49</v>
      </c>
      <c r="B5432" s="405">
        <v>49696</v>
      </c>
      <c r="C5432" s="292" t="s">
        <v>213</v>
      </c>
      <c r="E5432" s="292" t="s">
        <v>214</v>
      </c>
      <c r="F5432" s="405">
        <v>56071</v>
      </c>
      <c r="G5432" s="292" t="s">
        <v>213</v>
      </c>
    </row>
    <row r="5433" spans="1:7">
      <c r="A5433" s="292" t="s">
        <v>49</v>
      </c>
      <c r="B5433" s="405">
        <v>50036</v>
      </c>
      <c r="C5433" s="292" t="s">
        <v>213</v>
      </c>
      <c r="E5433" s="292" t="s">
        <v>214</v>
      </c>
      <c r="F5433" s="405">
        <v>56073</v>
      </c>
      <c r="G5433" s="292" t="s">
        <v>213</v>
      </c>
    </row>
    <row r="5434" spans="1:7">
      <c r="A5434" s="292" t="s">
        <v>49</v>
      </c>
      <c r="B5434" s="405">
        <v>50548</v>
      </c>
      <c r="C5434" s="292" t="s">
        <v>213</v>
      </c>
      <c r="E5434" s="292" t="s">
        <v>214</v>
      </c>
      <c r="F5434" s="405">
        <v>56075</v>
      </c>
      <c r="G5434" s="292" t="s">
        <v>213</v>
      </c>
    </row>
    <row r="5435" spans="1:7">
      <c r="A5435" s="292" t="s">
        <v>49</v>
      </c>
      <c r="B5435" s="405">
        <v>51534</v>
      </c>
      <c r="C5435" s="292" t="s">
        <v>213</v>
      </c>
      <c r="E5435" s="292" t="s">
        <v>214</v>
      </c>
      <c r="F5435" s="405">
        <v>56084</v>
      </c>
      <c r="G5435" s="292" t="s">
        <v>213</v>
      </c>
    </row>
    <row r="5436" spans="1:7">
      <c r="A5436" s="292" t="s">
        <v>49</v>
      </c>
      <c r="B5436" s="405">
        <v>52501</v>
      </c>
      <c r="C5436" s="292" t="s">
        <v>213</v>
      </c>
      <c r="E5436" s="292" t="s">
        <v>214</v>
      </c>
      <c r="F5436" s="405">
        <v>56093</v>
      </c>
      <c r="G5436" s="292" t="s">
        <v>213</v>
      </c>
    </row>
    <row r="5437" spans="1:7">
      <c r="A5437" s="292" t="s">
        <v>49</v>
      </c>
      <c r="B5437" s="405">
        <v>53040</v>
      </c>
      <c r="C5437" s="292" t="s">
        <v>213</v>
      </c>
      <c r="E5437" s="292" t="s">
        <v>214</v>
      </c>
      <c r="F5437" s="405">
        <v>56125</v>
      </c>
      <c r="G5437" s="292" t="s">
        <v>213</v>
      </c>
    </row>
    <row r="5438" spans="1:7">
      <c r="A5438" s="292" t="s">
        <v>49</v>
      </c>
      <c r="B5438" s="405">
        <v>53184</v>
      </c>
      <c r="C5438" s="292" t="s">
        <v>213</v>
      </c>
      <c r="E5438" s="292" t="s">
        <v>214</v>
      </c>
      <c r="F5438" s="405">
        <v>56143</v>
      </c>
      <c r="G5438" s="292" t="s">
        <v>213</v>
      </c>
    </row>
    <row r="5439" spans="1:7">
      <c r="A5439" s="292" t="s">
        <v>49</v>
      </c>
      <c r="B5439" s="405">
        <v>53821</v>
      </c>
      <c r="C5439" s="292" t="s">
        <v>213</v>
      </c>
      <c r="E5439" s="292" t="s">
        <v>214</v>
      </c>
      <c r="F5439" s="405">
        <v>56146</v>
      </c>
      <c r="G5439" s="292" t="s">
        <v>213</v>
      </c>
    </row>
    <row r="5440" spans="1:7">
      <c r="A5440" s="292" t="s">
        <v>49</v>
      </c>
      <c r="B5440" s="405">
        <v>54211</v>
      </c>
      <c r="C5440" s="292" t="s">
        <v>213</v>
      </c>
      <c r="E5440" s="292" t="s">
        <v>214</v>
      </c>
      <c r="F5440" s="405">
        <v>56187</v>
      </c>
      <c r="G5440" s="292" t="s">
        <v>213</v>
      </c>
    </row>
    <row r="5441" spans="1:7">
      <c r="A5441" s="292" t="s">
        <v>49</v>
      </c>
      <c r="B5441" s="405">
        <v>54880</v>
      </c>
      <c r="C5441" s="292" t="s">
        <v>213</v>
      </c>
      <c r="E5441" s="292" t="s">
        <v>214</v>
      </c>
      <c r="F5441" s="405">
        <v>56215</v>
      </c>
      <c r="G5441" s="292" t="s">
        <v>213</v>
      </c>
    </row>
    <row r="5442" spans="1:7">
      <c r="A5442" s="292" t="s">
        <v>49</v>
      </c>
      <c r="B5442" s="405">
        <v>55070</v>
      </c>
      <c r="C5442" s="292" t="s">
        <v>213</v>
      </c>
      <c r="E5442" s="292" t="s">
        <v>214</v>
      </c>
      <c r="F5442" s="405">
        <v>56241</v>
      </c>
      <c r="G5442" s="292" t="s">
        <v>213</v>
      </c>
    </row>
    <row r="5443" spans="1:7">
      <c r="A5443" s="292" t="s">
        <v>49</v>
      </c>
      <c r="B5443" s="405">
        <v>55944</v>
      </c>
      <c r="C5443" s="292" t="s">
        <v>213</v>
      </c>
      <c r="E5443" s="292" t="s">
        <v>214</v>
      </c>
      <c r="F5443" s="405">
        <v>56258</v>
      </c>
      <c r="G5443" s="292" t="s">
        <v>213</v>
      </c>
    </row>
    <row r="5444" spans="1:7">
      <c r="A5444" s="292" t="s">
        <v>49</v>
      </c>
      <c r="B5444" s="405">
        <v>56313</v>
      </c>
      <c r="C5444" s="292" t="s">
        <v>213</v>
      </c>
      <c r="E5444" s="292" t="s">
        <v>214</v>
      </c>
      <c r="F5444" s="405">
        <v>56265</v>
      </c>
      <c r="G5444" s="292" t="s">
        <v>213</v>
      </c>
    </row>
    <row r="5445" spans="1:7">
      <c r="A5445" s="292" t="s">
        <v>49</v>
      </c>
      <c r="B5445" s="405">
        <v>57078</v>
      </c>
      <c r="C5445" s="292" t="s">
        <v>213</v>
      </c>
      <c r="E5445" s="292" t="s">
        <v>214</v>
      </c>
      <c r="F5445" s="405">
        <v>56273</v>
      </c>
      <c r="G5445" s="292" t="s">
        <v>213</v>
      </c>
    </row>
    <row r="5446" spans="1:7">
      <c r="A5446" s="292" t="s">
        <v>49</v>
      </c>
      <c r="B5446" s="405">
        <v>58707</v>
      </c>
      <c r="C5446" s="292" t="s">
        <v>213</v>
      </c>
      <c r="E5446" s="292" t="s">
        <v>214</v>
      </c>
      <c r="F5446" s="405">
        <v>56277</v>
      </c>
      <c r="G5446" s="292" t="s">
        <v>213</v>
      </c>
    </row>
    <row r="5447" spans="1:7">
      <c r="A5447" s="292" t="s">
        <v>49</v>
      </c>
      <c r="B5447" s="405">
        <v>49701</v>
      </c>
      <c r="C5447" s="292" t="s">
        <v>213</v>
      </c>
      <c r="E5447" s="292" t="s">
        <v>214</v>
      </c>
      <c r="F5447" s="405">
        <v>56287</v>
      </c>
      <c r="G5447" s="292" t="s">
        <v>213</v>
      </c>
    </row>
    <row r="5448" spans="1:7">
      <c r="A5448" s="292" t="s">
        <v>49</v>
      </c>
      <c r="B5448" s="405">
        <v>50038</v>
      </c>
      <c r="C5448" s="292" t="s">
        <v>213</v>
      </c>
      <c r="E5448" s="292" t="s">
        <v>214</v>
      </c>
      <c r="F5448" s="405">
        <v>56307</v>
      </c>
      <c r="G5448" s="292" t="s">
        <v>213</v>
      </c>
    </row>
    <row r="5449" spans="1:7">
      <c r="A5449" s="292" t="s">
        <v>49</v>
      </c>
      <c r="B5449" s="405">
        <v>50552</v>
      </c>
      <c r="C5449" s="292" t="s">
        <v>213</v>
      </c>
      <c r="E5449" s="292" t="s">
        <v>214</v>
      </c>
      <c r="F5449" s="405">
        <v>56308</v>
      </c>
      <c r="G5449" s="292" t="s">
        <v>213</v>
      </c>
    </row>
    <row r="5450" spans="1:7">
      <c r="A5450" s="292" t="s">
        <v>49</v>
      </c>
      <c r="B5450" s="405">
        <v>51537</v>
      </c>
      <c r="C5450" s="292" t="s">
        <v>213</v>
      </c>
      <c r="E5450" s="292" t="s">
        <v>214</v>
      </c>
      <c r="F5450" s="405">
        <v>56310</v>
      </c>
      <c r="G5450" s="292" t="s">
        <v>213</v>
      </c>
    </row>
    <row r="5451" spans="1:7">
      <c r="A5451" s="292" t="s">
        <v>49</v>
      </c>
      <c r="B5451" s="405">
        <v>52530</v>
      </c>
      <c r="C5451" s="292" t="s">
        <v>213</v>
      </c>
      <c r="E5451" s="292" t="s">
        <v>214</v>
      </c>
      <c r="F5451" s="405">
        <v>56313</v>
      </c>
      <c r="G5451" s="292" t="s">
        <v>213</v>
      </c>
    </row>
    <row r="5452" spans="1:7">
      <c r="A5452" s="292" t="s">
        <v>49</v>
      </c>
      <c r="B5452" s="405">
        <v>53047</v>
      </c>
      <c r="C5452" s="292" t="s">
        <v>213</v>
      </c>
      <c r="E5452" s="292" t="s">
        <v>214</v>
      </c>
      <c r="F5452" s="405">
        <v>56320</v>
      </c>
      <c r="G5452" s="292" t="s">
        <v>213</v>
      </c>
    </row>
    <row r="5453" spans="1:7">
      <c r="A5453" s="292" t="s">
        <v>49</v>
      </c>
      <c r="B5453" s="405">
        <v>53185</v>
      </c>
      <c r="C5453" s="292" t="s">
        <v>213</v>
      </c>
      <c r="E5453" s="292" t="s">
        <v>214</v>
      </c>
      <c r="F5453" s="405">
        <v>56328</v>
      </c>
      <c r="G5453" s="292" t="s">
        <v>213</v>
      </c>
    </row>
    <row r="5454" spans="1:7">
      <c r="A5454" s="292" t="s">
        <v>49</v>
      </c>
      <c r="B5454" s="405">
        <v>53901</v>
      </c>
      <c r="C5454" s="292" t="s">
        <v>213</v>
      </c>
      <c r="E5454" s="292" t="s">
        <v>214</v>
      </c>
      <c r="F5454" s="405">
        <v>56341</v>
      </c>
      <c r="G5454" s="292" t="s">
        <v>213</v>
      </c>
    </row>
    <row r="5455" spans="1:7">
      <c r="A5455" s="292" t="s">
        <v>49</v>
      </c>
      <c r="B5455" s="405">
        <v>54217</v>
      </c>
      <c r="C5455" s="292" t="s">
        <v>213</v>
      </c>
      <c r="E5455" s="292" t="s">
        <v>214</v>
      </c>
      <c r="F5455" s="405">
        <v>56344</v>
      </c>
      <c r="G5455" s="292" t="s">
        <v>213</v>
      </c>
    </row>
    <row r="5456" spans="1:7">
      <c r="A5456" s="292" t="s">
        <v>49</v>
      </c>
      <c r="B5456" s="405">
        <v>54890</v>
      </c>
      <c r="C5456" s="292" t="s">
        <v>213</v>
      </c>
      <c r="E5456" s="292" t="s">
        <v>214</v>
      </c>
      <c r="F5456" s="405">
        <v>56345</v>
      </c>
      <c r="G5456" s="292" t="s">
        <v>213</v>
      </c>
    </row>
    <row r="5457" spans="1:7">
      <c r="A5457" s="292" t="s">
        <v>49</v>
      </c>
      <c r="B5457" s="405">
        <v>55085</v>
      </c>
      <c r="C5457" s="292" t="s">
        <v>213</v>
      </c>
      <c r="E5457" s="292" t="s">
        <v>214</v>
      </c>
      <c r="F5457" s="405">
        <v>56369</v>
      </c>
      <c r="G5457" s="292" t="s">
        <v>213</v>
      </c>
    </row>
    <row r="5458" spans="1:7">
      <c r="A5458" s="292" t="s">
        <v>49</v>
      </c>
      <c r="B5458" s="405">
        <v>55947</v>
      </c>
      <c r="C5458" s="292" t="s">
        <v>213</v>
      </c>
      <c r="E5458" s="292" t="s">
        <v>214</v>
      </c>
      <c r="F5458" s="405">
        <v>56371</v>
      </c>
      <c r="G5458" s="292" t="s">
        <v>213</v>
      </c>
    </row>
    <row r="5459" spans="1:7">
      <c r="A5459" s="292" t="s">
        <v>49</v>
      </c>
      <c r="B5459" s="405">
        <v>56320</v>
      </c>
      <c r="C5459" s="292" t="s">
        <v>213</v>
      </c>
      <c r="E5459" s="292" t="s">
        <v>214</v>
      </c>
      <c r="F5459" s="405">
        <v>56374</v>
      </c>
      <c r="G5459" s="292" t="s">
        <v>213</v>
      </c>
    </row>
    <row r="5460" spans="1:7">
      <c r="A5460" s="292" t="s">
        <v>49</v>
      </c>
      <c r="B5460" s="405">
        <v>57202</v>
      </c>
      <c r="C5460" s="292" t="s">
        <v>213</v>
      </c>
      <c r="E5460" s="292" t="s">
        <v>214</v>
      </c>
      <c r="F5460" s="405">
        <v>56389</v>
      </c>
      <c r="G5460" s="292" t="s">
        <v>213</v>
      </c>
    </row>
    <row r="5461" spans="1:7">
      <c r="A5461" s="292" t="s">
        <v>49</v>
      </c>
      <c r="B5461" s="405">
        <v>58801</v>
      </c>
      <c r="C5461" s="292" t="s">
        <v>213</v>
      </c>
      <c r="E5461" s="292" t="s">
        <v>214</v>
      </c>
      <c r="F5461" s="405">
        <v>56401</v>
      </c>
      <c r="G5461" s="292" t="s">
        <v>213</v>
      </c>
    </row>
    <row r="5462" spans="1:7">
      <c r="A5462" s="292" t="s">
        <v>49</v>
      </c>
      <c r="B5462" s="405">
        <v>49711</v>
      </c>
      <c r="C5462" s="292" t="s">
        <v>213</v>
      </c>
      <c r="E5462" s="292" t="s">
        <v>214</v>
      </c>
      <c r="F5462" s="405">
        <v>56430</v>
      </c>
      <c r="G5462" s="292" t="s">
        <v>213</v>
      </c>
    </row>
    <row r="5463" spans="1:7">
      <c r="A5463" s="292" t="s">
        <v>49</v>
      </c>
      <c r="B5463" s="405">
        <v>50041</v>
      </c>
      <c r="C5463" s="292" t="s">
        <v>213</v>
      </c>
      <c r="E5463" s="292" t="s">
        <v>214</v>
      </c>
      <c r="F5463" s="405">
        <v>56441</v>
      </c>
      <c r="G5463" s="292" t="s">
        <v>213</v>
      </c>
    </row>
    <row r="5464" spans="1:7">
      <c r="A5464" s="292" t="s">
        <v>49</v>
      </c>
      <c r="B5464" s="405">
        <v>50573</v>
      </c>
      <c r="C5464" s="292" t="s">
        <v>213</v>
      </c>
      <c r="E5464" s="292" t="s">
        <v>214</v>
      </c>
      <c r="F5464" s="405">
        <v>56465</v>
      </c>
      <c r="G5464" s="292" t="s">
        <v>213</v>
      </c>
    </row>
    <row r="5465" spans="1:7">
      <c r="A5465" s="292" t="s">
        <v>49</v>
      </c>
      <c r="B5465" s="405">
        <v>51543</v>
      </c>
      <c r="C5465" s="292" t="s">
        <v>213</v>
      </c>
      <c r="E5465" s="292" t="s">
        <v>214</v>
      </c>
      <c r="F5465" s="405">
        <v>56484</v>
      </c>
      <c r="G5465" s="292" t="s">
        <v>213</v>
      </c>
    </row>
    <row r="5466" spans="1:7">
      <c r="A5466" s="292" t="s">
        <v>49</v>
      </c>
      <c r="B5466" s="405">
        <v>52534</v>
      </c>
      <c r="C5466" s="292" t="s">
        <v>213</v>
      </c>
      <c r="E5466" s="292" t="s">
        <v>214</v>
      </c>
      <c r="F5466" s="405">
        <v>56501</v>
      </c>
      <c r="G5466" s="292" t="s">
        <v>213</v>
      </c>
    </row>
    <row r="5467" spans="1:7">
      <c r="A5467" s="292" t="s">
        <v>49</v>
      </c>
      <c r="B5467" s="405">
        <v>53048</v>
      </c>
      <c r="C5467" s="292" t="s">
        <v>213</v>
      </c>
      <c r="E5467" s="292" t="s">
        <v>214</v>
      </c>
      <c r="F5467" s="405">
        <v>56502</v>
      </c>
      <c r="G5467" s="292" t="s">
        <v>213</v>
      </c>
    </row>
    <row r="5468" spans="1:7">
      <c r="A5468" s="292" t="s">
        <v>49</v>
      </c>
      <c r="B5468" s="405">
        <v>53190</v>
      </c>
      <c r="C5468" s="292" t="s">
        <v>213</v>
      </c>
      <c r="E5468" s="292" t="s">
        <v>214</v>
      </c>
      <c r="F5468" s="405">
        <v>56525</v>
      </c>
      <c r="G5468" s="292" t="s">
        <v>213</v>
      </c>
    </row>
    <row r="5469" spans="1:7">
      <c r="A5469" s="292" t="s">
        <v>49</v>
      </c>
      <c r="B5469" s="405">
        <v>53911</v>
      </c>
      <c r="C5469" s="292" t="s">
        <v>213</v>
      </c>
      <c r="E5469" s="292" t="s">
        <v>214</v>
      </c>
      <c r="F5469" s="405">
        <v>56537</v>
      </c>
      <c r="G5469" s="292" t="s">
        <v>213</v>
      </c>
    </row>
    <row r="5470" spans="1:7">
      <c r="A5470" s="292" t="s">
        <v>49</v>
      </c>
      <c r="B5470" s="405">
        <v>54229</v>
      </c>
      <c r="C5470" s="292" t="s">
        <v>213</v>
      </c>
      <c r="E5470" s="292" t="s">
        <v>214</v>
      </c>
      <c r="F5470" s="405">
        <v>56538</v>
      </c>
      <c r="G5470" s="292" t="s">
        <v>213</v>
      </c>
    </row>
    <row r="5471" spans="1:7">
      <c r="A5471" s="292" t="s">
        <v>49</v>
      </c>
      <c r="B5471" s="405">
        <v>54923</v>
      </c>
      <c r="C5471" s="292" t="s">
        <v>213</v>
      </c>
      <c r="E5471" s="292" t="s">
        <v>214</v>
      </c>
      <c r="F5471" s="405">
        <v>56541</v>
      </c>
      <c r="G5471" s="292" t="s">
        <v>213</v>
      </c>
    </row>
    <row r="5472" spans="1:7">
      <c r="A5472" s="292" t="s">
        <v>49</v>
      </c>
      <c r="B5472" s="405">
        <v>55087</v>
      </c>
      <c r="C5472" s="292" t="s">
        <v>213</v>
      </c>
      <c r="E5472" s="292" t="s">
        <v>214</v>
      </c>
      <c r="F5472" s="405">
        <v>56577</v>
      </c>
      <c r="G5472" s="292" t="s">
        <v>213</v>
      </c>
    </row>
    <row r="5473" spans="1:7">
      <c r="A5473" s="292" t="s">
        <v>49</v>
      </c>
      <c r="B5473" s="405">
        <v>55950</v>
      </c>
      <c r="C5473" s="292" t="s">
        <v>213</v>
      </c>
      <c r="E5473" s="292" t="s">
        <v>214</v>
      </c>
      <c r="F5473" s="405">
        <v>56593</v>
      </c>
      <c r="G5473" s="292" t="s">
        <v>213</v>
      </c>
    </row>
    <row r="5474" spans="1:7">
      <c r="A5474" s="292" t="s">
        <v>49</v>
      </c>
      <c r="B5474" s="405">
        <v>56328</v>
      </c>
      <c r="C5474" s="292" t="s">
        <v>213</v>
      </c>
      <c r="E5474" s="292" t="s">
        <v>214</v>
      </c>
      <c r="F5474" s="405">
        <v>56601</v>
      </c>
      <c r="G5474" s="292" t="s">
        <v>213</v>
      </c>
    </row>
    <row r="5475" spans="1:7">
      <c r="A5475" s="292" t="s">
        <v>49</v>
      </c>
      <c r="B5475" s="405">
        <v>57245</v>
      </c>
      <c r="C5475" s="292" t="s">
        <v>213</v>
      </c>
      <c r="E5475" s="292" t="s">
        <v>214</v>
      </c>
      <c r="F5475" s="405">
        <v>56630</v>
      </c>
      <c r="G5475" s="292" t="s">
        <v>213</v>
      </c>
    </row>
    <row r="5476" spans="1:7">
      <c r="A5476" s="292" t="s">
        <v>49</v>
      </c>
      <c r="B5476" s="405">
        <v>58802</v>
      </c>
      <c r="C5476" s="292" t="s">
        <v>213</v>
      </c>
      <c r="E5476" s="292" t="s">
        <v>214</v>
      </c>
      <c r="F5476" s="405">
        <v>56668</v>
      </c>
      <c r="G5476" s="292" t="s">
        <v>213</v>
      </c>
    </row>
    <row r="5477" spans="1:7">
      <c r="A5477" s="292" t="s">
        <v>49</v>
      </c>
      <c r="B5477" s="405">
        <v>49712</v>
      </c>
      <c r="C5477" s="292" t="s">
        <v>213</v>
      </c>
      <c r="E5477" s="292" t="s">
        <v>214</v>
      </c>
      <c r="F5477" s="405">
        <v>56687</v>
      </c>
      <c r="G5477" s="292" t="s">
        <v>213</v>
      </c>
    </row>
    <row r="5478" spans="1:7">
      <c r="A5478" s="292" t="s">
        <v>49</v>
      </c>
      <c r="B5478" s="405">
        <v>50047</v>
      </c>
      <c r="C5478" s="292" t="s">
        <v>213</v>
      </c>
      <c r="E5478" s="292" t="s">
        <v>214</v>
      </c>
      <c r="F5478" s="405">
        <v>56716</v>
      </c>
      <c r="G5478" s="292" t="s">
        <v>213</v>
      </c>
    </row>
    <row r="5479" spans="1:7">
      <c r="A5479" s="292" t="s">
        <v>49</v>
      </c>
      <c r="B5479" s="405">
        <v>50588</v>
      </c>
      <c r="C5479" s="292" t="s">
        <v>213</v>
      </c>
      <c r="E5479" s="292" t="s">
        <v>214</v>
      </c>
      <c r="F5479" s="405">
        <v>56721</v>
      </c>
      <c r="G5479" s="292" t="s">
        <v>213</v>
      </c>
    </row>
    <row r="5480" spans="1:7">
      <c r="A5480" s="292" t="s">
        <v>49</v>
      </c>
      <c r="B5480" s="405">
        <v>51550</v>
      </c>
      <c r="C5480" s="292" t="s">
        <v>213</v>
      </c>
      <c r="E5480" s="292" t="s">
        <v>214</v>
      </c>
      <c r="F5480" s="405">
        <v>57005</v>
      </c>
      <c r="G5480" s="292" t="s">
        <v>213</v>
      </c>
    </row>
    <row r="5481" spans="1:7">
      <c r="A5481" s="292" t="s">
        <v>49</v>
      </c>
      <c r="B5481" s="405">
        <v>52544</v>
      </c>
      <c r="C5481" s="292" t="s">
        <v>213</v>
      </c>
      <c r="E5481" s="292" t="s">
        <v>214</v>
      </c>
      <c r="F5481" s="405">
        <v>57006</v>
      </c>
      <c r="G5481" s="292" t="s">
        <v>213</v>
      </c>
    </row>
    <row r="5482" spans="1:7">
      <c r="A5482" s="292" t="s">
        <v>49</v>
      </c>
      <c r="B5482" s="405">
        <v>53058</v>
      </c>
      <c r="C5482" s="292" t="s">
        <v>213</v>
      </c>
      <c r="E5482" s="292" t="s">
        <v>214</v>
      </c>
      <c r="F5482" s="405">
        <v>57007</v>
      </c>
      <c r="G5482" s="292" t="s">
        <v>213</v>
      </c>
    </row>
    <row r="5483" spans="1:7">
      <c r="A5483" s="292" t="s">
        <v>49</v>
      </c>
      <c r="B5483" s="405">
        <v>53191</v>
      </c>
      <c r="C5483" s="292" t="s">
        <v>213</v>
      </c>
      <c r="E5483" s="292" t="s">
        <v>214</v>
      </c>
      <c r="F5483" s="405">
        <v>57013</v>
      </c>
      <c r="G5483" s="292" t="s">
        <v>213</v>
      </c>
    </row>
    <row r="5484" spans="1:7">
      <c r="A5484" s="292" t="s">
        <v>49</v>
      </c>
      <c r="B5484" s="405">
        <v>53913</v>
      </c>
      <c r="C5484" s="292" t="s">
        <v>213</v>
      </c>
      <c r="E5484" s="292" t="s">
        <v>214</v>
      </c>
      <c r="F5484" s="405">
        <v>57027</v>
      </c>
      <c r="G5484" s="292" t="s">
        <v>213</v>
      </c>
    </row>
    <row r="5485" spans="1:7">
      <c r="A5485" s="292" t="s">
        <v>49</v>
      </c>
      <c r="B5485" s="405">
        <v>54232</v>
      </c>
      <c r="C5485" s="292" t="s">
        <v>213</v>
      </c>
      <c r="E5485" s="292" t="s">
        <v>214</v>
      </c>
      <c r="F5485" s="405">
        <v>57032</v>
      </c>
      <c r="G5485" s="292" t="s">
        <v>213</v>
      </c>
    </row>
    <row r="5486" spans="1:7">
      <c r="A5486" s="292" t="s">
        <v>49</v>
      </c>
      <c r="B5486" s="405">
        <v>54926</v>
      </c>
      <c r="C5486" s="292" t="s">
        <v>213</v>
      </c>
      <c r="E5486" s="292" t="s">
        <v>214</v>
      </c>
      <c r="F5486" s="405">
        <v>57041</v>
      </c>
      <c r="G5486" s="292" t="s">
        <v>213</v>
      </c>
    </row>
    <row r="5487" spans="1:7">
      <c r="A5487" s="292" t="s">
        <v>49</v>
      </c>
      <c r="B5487" s="405">
        <v>55090</v>
      </c>
      <c r="C5487" s="292" t="s">
        <v>213</v>
      </c>
      <c r="E5487" s="292" t="s">
        <v>214</v>
      </c>
      <c r="F5487" s="405">
        <v>57042</v>
      </c>
      <c r="G5487" s="292" t="s">
        <v>213</v>
      </c>
    </row>
    <row r="5488" spans="1:7">
      <c r="A5488" s="292" t="s">
        <v>49</v>
      </c>
      <c r="B5488" s="405">
        <v>55955</v>
      </c>
      <c r="C5488" s="292" t="s">
        <v>213</v>
      </c>
      <c r="E5488" s="292" t="s">
        <v>214</v>
      </c>
      <c r="F5488" s="405">
        <v>57055</v>
      </c>
      <c r="G5488" s="292" t="s">
        <v>213</v>
      </c>
    </row>
    <row r="5489" spans="1:7">
      <c r="A5489" s="292" t="s">
        <v>49</v>
      </c>
      <c r="B5489" s="405">
        <v>56341</v>
      </c>
      <c r="C5489" s="292" t="s">
        <v>213</v>
      </c>
      <c r="E5489" s="292" t="s">
        <v>214</v>
      </c>
      <c r="F5489" s="405">
        <v>57056</v>
      </c>
      <c r="G5489" s="292" t="s">
        <v>213</v>
      </c>
    </row>
    <row r="5490" spans="1:7">
      <c r="A5490" s="292" t="s">
        <v>49</v>
      </c>
      <c r="B5490" s="405">
        <v>57252</v>
      </c>
      <c r="C5490" s="292" t="s">
        <v>213</v>
      </c>
      <c r="E5490" s="292" t="s">
        <v>214</v>
      </c>
      <c r="F5490" s="405">
        <v>57068</v>
      </c>
      <c r="G5490" s="292" t="s">
        <v>213</v>
      </c>
    </row>
    <row r="5491" spans="1:7">
      <c r="A5491" s="292" t="s">
        <v>49</v>
      </c>
      <c r="B5491" s="405">
        <v>58803</v>
      </c>
      <c r="C5491" s="292" t="s">
        <v>213</v>
      </c>
      <c r="E5491" s="292" t="s">
        <v>214</v>
      </c>
      <c r="F5491" s="405">
        <v>57069</v>
      </c>
      <c r="G5491" s="292" t="s">
        <v>213</v>
      </c>
    </row>
    <row r="5492" spans="1:7">
      <c r="A5492" s="292" t="s">
        <v>49</v>
      </c>
      <c r="B5492" s="405">
        <v>49720</v>
      </c>
      <c r="C5492" s="292" t="s">
        <v>213</v>
      </c>
      <c r="E5492" s="292" t="s">
        <v>214</v>
      </c>
      <c r="F5492" s="405">
        <v>57078</v>
      </c>
      <c r="G5492" s="292" t="s">
        <v>213</v>
      </c>
    </row>
    <row r="5493" spans="1:7">
      <c r="A5493" s="292" t="s">
        <v>49</v>
      </c>
      <c r="B5493" s="405">
        <v>50061</v>
      </c>
      <c r="C5493" s="292" t="s">
        <v>213</v>
      </c>
      <c r="E5493" s="292" t="s">
        <v>214</v>
      </c>
      <c r="F5493" s="405">
        <v>57202</v>
      </c>
      <c r="G5493" s="292" t="s">
        <v>213</v>
      </c>
    </row>
    <row r="5494" spans="1:7">
      <c r="A5494" s="292" t="s">
        <v>49</v>
      </c>
      <c r="B5494" s="405">
        <v>50592</v>
      </c>
      <c r="C5494" s="292" t="s">
        <v>213</v>
      </c>
      <c r="E5494" s="292" t="s">
        <v>214</v>
      </c>
      <c r="F5494" s="405">
        <v>57245</v>
      </c>
      <c r="G5494" s="292" t="s">
        <v>213</v>
      </c>
    </row>
    <row r="5495" spans="1:7">
      <c r="A5495" s="292" t="s">
        <v>49</v>
      </c>
      <c r="B5495" s="405">
        <v>51554</v>
      </c>
      <c r="C5495" s="292" t="s">
        <v>213</v>
      </c>
      <c r="E5495" s="292" t="s">
        <v>214</v>
      </c>
      <c r="F5495" s="405">
        <v>57252</v>
      </c>
      <c r="G5495" s="292" t="s">
        <v>213</v>
      </c>
    </row>
    <row r="5496" spans="1:7">
      <c r="A5496" s="292" t="s">
        <v>49</v>
      </c>
      <c r="B5496" s="405">
        <v>52548</v>
      </c>
      <c r="C5496" s="292" t="s">
        <v>213</v>
      </c>
      <c r="E5496" s="292" t="s">
        <v>214</v>
      </c>
      <c r="F5496" s="405">
        <v>57301</v>
      </c>
      <c r="G5496" s="292" t="s">
        <v>213</v>
      </c>
    </row>
    <row r="5497" spans="1:7">
      <c r="A5497" s="292" t="s">
        <v>49</v>
      </c>
      <c r="B5497" s="405">
        <v>53060</v>
      </c>
      <c r="C5497" s="292" t="s">
        <v>213</v>
      </c>
      <c r="E5497" s="292" t="s">
        <v>214</v>
      </c>
      <c r="F5497" s="405">
        <v>57361</v>
      </c>
      <c r="G5497" s="292" t="s">
        <v>213</v>
      </c>
    </row>
    <row r="5498" spans="1:7">
      <c r="A5498" s="292" t="s">
        <v>49</v>
      </c>
      <c r="B5498" s="405">
        <v>53507</v>
      </c>
      <c r="C5498" s="292" t="s">
        <v>213</v>
      </c>
      <c r="E5498" s="292" t="s">
        <v>214</v>
      </c>
      <c r="F5498" s="405">
        <v>57364</v>
      </c>
      <c r="G5498" s="292" t="s">
        <v>213</v>
      </c>
    </row>
    <row r="5499" spans="1:7">
      <c r="A5499" s="292" t="s">
        <v>49</v>
      </c>
      <c r="B5499" s="405">
        <v>53916</v>
      </c>
      <c r="C5499" s="292" t="s">
        <v>213</v>
      </c>
      <c r="E5499" s="292" t="s">
        <v>214</v>
      </c>
      <c r="F5499" s="405">
        <v>57399</v>
      </c>
      <c r="G5499" s="292" t="s">
        <v>213</v>
      </c>
    </row>
    <row r="5500" spans="1:7">
      <c r="A5500" s="292" t="s">
        <v>49</v>
      </c>
      <c r="B5500" s="405">
        <v>54235</v>
      </c>
      <c r="C5500" s="292" t="s">
        <v>213</v>
      </c>
      <c r="E5500" s="292" t="s">
        <v>214</v>
      </c>
      <c r="F5500" s="405">
        <v>57401</v>
      </c>
      <c r="G5500" s="292" t="s">
        <v>213</v>
      </c>
    </row>
    <row r="5501" spans="1:7">
      <c r="A5501" s="292" t="s">
        <v>49</v>
      </c>
      <c r="B5501" s="405">
        <v>54929</v>
      </c>
      <c r="C5501" s="292" t="s">
        <v>213</v>
      </c>
      <c r="E5501" s="292" t="s">
        <v>214</v>
      </c>
      <c r="F5501" s="405">
        <v>57402</v>
      </c>
      <c r="G5501" s="292" t="s">
        <v>213</v>
      </c>
    </row>
    <row r="5502" spans="1:7">
      <c r="A5502" s="292" t="s">
        <v>49</v>
      </c>
      <c r="B5502" s="405">
        <v>55092</v>
      </c>
      <c r="C5502" s="292" t="s">
        <v>213</v>
      </c>
      <c r="E5502" s="292" t="s">
        <v>214</v>
      </c>
      <c r="F5502" s="405">
        <v>57426</v>
      </c>
      <c r="G5502" s="292" t="s">
        <v>213</v>
      </c>
    </row>
    <row r="5503" spans="1:7">
      <c r="A5503" s="292" t="s">
        <v>49</v>
      </c>
      <c r="B5503" s="405">
        <v>55960</v>
      </c>
      <c r="C5503" s="292" t="s">
        <v>213</v>
      </c>
      <c r="E5503" s="292" t="s">
        <v>214</v>
      </c>
      <c r="F5503" s="405">
        <v>57439</v>
      </c>
      <c r="G5503" s="292" t="s">
        <v>213</v>
      </c>
    </row>
    <row r="5504" spans="1:7">
      <c r="A5504" s="292" t="s">
        <v>49</v>
      </c>
      <c r="B5504" s="405">
        <v>56344</v>
      </c>
      <c r="C5504" s="292" t="s">
        <v>213</v>
      </c>
      <c r="E5504" s="292" t="s">
        <v>214</v>
      </c>
      <c r="F5504" s="405">
        <v>57501</v>
      </c>
      <c r="G5504" s="292" t="s">
        <v>213</v>
      </c>
    </row>
    <row r="5505" spans="1:7">
      <c r="A5505" s="292" t="s">
        <v>49</v>
      </c>
      <c r="B5505" s="405">
        <v>57301</v>
      </c>
      <c r="C5505" s="292" t="s">
        <v>213</v>
      </c>
      <c r="E5505" s="292" t="s">
        <v>214</v>
      </c>
      <c r="F5505" s="405">
        <v>57563</v>
      </c>
      <c r="G5505" s="292" t="s">
        <v>213</v>
      </c>
    </row>
    <row r="5506" spans="1:7">
      <c r="A5506" s="292" t="s">
        <v>49</v>
      </c>
      <c r="B5506" s="405">
        <v>59036</v>
      </c>
      <c r="C5506" s="292" t="s">
        <v>213</v>
      </c>
      <c r="E5506" s="292" t="s">
        <v>214</v>
      </c>
      <c r="F5506" s="405">
        <v>57621</v>
      </c>
      <c r="G5506" s="292" t="s">
        <v>213</v>
      </c>
    </row>
    <row r="5507" spans="1:7">
      <c r="A5507" s="292" t="s">
        <v>49</v>
      </c>
      <c r="B5507" s="405">
        <v>49723</v>
      </c>
      <c r="C5507" s="292" t="s">
        <v>213</v>
      </c>
      <c r="E5507" s="292" t="s">
        <v>214</v>
      </c>
      <c r="F5507" s="405">
        <v>57701</v>
      </c>
      <c r="G5507" s="292" t="s">
        <v>213</v>
      </c>
    </row>
    <row r="5508" spans="1:7">
      <c r="A5508" s="292" t="s">
        <v>49</v>
      </c>
      <c r="B5508" s="405">
        <v>50063</v>
      </c>
      <c r="C5508" s="292" t="s">
        <v>213</v>
      </c>
      <c r="E5508" s="292" t="s">
        <v>214</v>
      </c>
      <c r="F5508" s="405">
        <v>57702</v>
      </c>
      <c r="G5508" s="292" t="s">
        <v>213</v>
      </c>
    </row>
    <row r="5509" spans="1:7">
      <c r="A5509" s="292" t="s">
        <v>49</v>
      </c>
      <c r="B5509" s="405">
        <v>50593</v>
      </c>
      <c r="C5509" s="292" t="s">
        <v>213</v>
      </c>
      <c r="E5509" s="292" t="s">
        <v>214</v>
      </c>
      <c r="F5509" s="405">
        <v>57703</v>
      </c>
      <c r="G5509" s="292" t="s">
        <v>213</v>
      </c>
    </row>
    <row r="5510" spans="1:7">
      <c r="A5510" s="292" t="s">
        <v>49</v>
      </c>
      <c r="B5510" s="405">
        <v>51601</v>
      </c>
      <c r="C5510" s="292" t="s">
        <v>213</v>
      </c>
      <c r="E5510" s="292" t="s">
        <v>214</v>
      </c>
      <c r="F5510" s="405">
        <v>57706</v>
      </c>
      <c r="G5510" s="292" t="s">
        <v>213</v>
      </c>
    </row>
    <row r="5511" spans="1:7">
      <c r="A5511" s="292" t="s">
        <v>49</v>
      </c>
      <c r="B5511" s="405">
        <v>52556</v>
      </c>
      <c r="C5511" s="292" t="s">
        <v>213</v>
      </c>
      <c r="E5511" s="292" t="s">
        <v>214</v>
      </c>
      <c r="F5511" s="405">
        <v>57751</v>
      </c>
      <c r="G5511" s="292" t="s">
        <v>213</v>
      </c>
    </row>
    <row r="5512" spans="1:7">
      <c r="A5512" s="292" t="s">
        <v>49</v>
      </c>
      <c r="B5512" s="405">
        <v>53061</v>
      </c>
      <c r="C5512" s="292" t="s">
        <v>213</v>
      </c>
      <c r="E5512" s="292" t="s">
        <v>214</v>
      </c>
      <c r="F5512" s="405">
        <v>57770</v>
      </c>
      <c r="G5512" s="292" t="s">
        <v>213</v>
      </c>
    </row>
    <row r="5513" spans="1:7">
      <c r="A5513" s="292" t="s">
        <v>49</v>
      </c>
      <c r="B5513" s="405">
        <v>53508</v>
      </c>
      <c r="C5513" s="292" t="s">
        <v>213</v>
      </c>
      <c r="E5513" s="292" t="s">
        <v>214</v>
      </c>
      <c r="F5513" s="405">
        <v>57783</v>
      </c>
      <c r="G5513" s="292" t="s">
        <v>213</v>
      </c>
    </row>
    <row r="5514" spans="1:7">
      <c r="A5514" s="292" t="s">
        <v>49</v>
      </c>
      <c r="B5514" s="405">
        <v>53925</v>
      </c>
      <c r="C5514" s="292" t="s">
        <v>213</v>
      </c>
      <c r="E5514" s="292" t="s">
        <v>214</v>
      </c>
      <c r="F5514" s="405">
        <v>58001</v>
      </c>
      <c r="G5514" s="292" t="s">
        <v>213</v>
      </c>
    </row>
    <row r="5515" spans="1:7">
      <c r="A5515" s="292" t="s">
        <v>49</v>
      </c>
      <c r="B5515" s="405">
        <v>54241</v>
      </c>
      <c r="C5515" s="292" t="s">
        <v>213</v>
      </c>
      <c r="E5515" s="292" t="s">
        <v>214</v>
      </c>
      <c r="F5515" s="405">
        <v>58012</v>
      </c>
      <c r="G5515" s="292" t="s">
        <v>213</v>
      </c>
    </row>
    <row r="5516" spans="1:7">
      <c r="A5516" s="292" t="s">
        <v>49</v>
      </c>
      <c r="B5516" s="405">
        <v>54933</v>
      </c>
      <c r="C5516" s="292" t="s">
        <v>213</v>
      </c>
      <c r="E5516" s="292" t="s">
        <v>214</v>
      </c>
      <c r="F5516" s="405">
        <v>58042</v>
      </c>
      <c r="G5516" s="292" t="s">
        <v>213</v>
      </c>
    </row>
    <row r="5517" spans="1:7">
      <c r="A5517" s="292" t="s">
        <v>49</v>
      </c>
      <c r="B5517" s="405">
        <v>55302</v>
      </c>
      <c r="C5517" s="292" t="s">
        <v>213</v>
      </c>
      <c r="E5517" s="292" t="s">
        <v>214</v>
      </c>
      <c r="F5517" s="405">
        <v>58074</v>
      </c>
      <c r="G5517" s="292" t="s">
        <v>213</v>
      </c>
    </row>
    <row r="5518" spans="1:7">
      <c r="A5518" s="292" t="s">
        <v>49</v>
      </c>
      <c r="B5518" s="405">
        <v>55968</v>
      </c>
      <c r="C5518" s="292" t="s">
        <v>213</v>
      </c>
      <c r="E5518" s="292" t="s">
        <v>214</v>
      </c>
      <c r="F5518" s="405">
        <v>58075</v>
      </c>
      <c r="G5518" s="292" t="s">
        <v>213</v>
      </c>
    </row>
    <row r="5519" spans="1:7">
      <c r="A5519" s="292" t="s">
        <v>49</v>
      </c>
      <c r="B5519" s="405">
        <v>56345</v>
      </c>
      <c r="C5519" s="292" t="s">
        <v>213</v>
      </c>
      <c r="E5519" s="292" t="s">
        <v>214</v>
      </c>
      <c r="F5519" s="405">
        <v>58076</v>
      </c>
      <c r="G5519" s="292" t="s">
        <v>213</v>
      </c>
    </row>
    <row r="5520" spans="1:7">
      <c r="A5520" s="292" t="s">
        <v>49</v>
      </c>
      <c r="B5520" s="405">
        <v>57361</v>
      </c>
      <c r="C5520" s="292" t="s">
        <v>213</v>
      </c>
      <c r="E5520" s="292" t="s">
        <v>214</v>
      </c>
      <c r="F5520" s="405">
        <v>58204</v>
      </c>
      <c r="G5520" s="292" t="s">
        <v>213</v>
      </c>
    </row>
    <row r="5521" spans="1:7">
      <c r="A5521" s="292" t="s">
        <v>49</v>
      </c>
      <c r="B5521" s="405">
        <v>59101</v>
      </c>
      <c r="C5521" s="292" t="s">
        <v>213</v>
      </c>
      <c r="E5521" s="292" t="s">
        <v>214</v>
      </c>
      <c r="F5521" s="405">
        <v>58205</v>
      </c>
      <c r="G5521" s="292" t="s">
        <v>213</v>
      </c>
    </row>
    <row r="5522" spans="1:7">
      <c r="A5522" s="292" t="s">
        <v>49</v>
      </c>
      <c r="B5522" s="405">
        <v>49734</v>
      </c>
      <c r="C5522" s="292" t="s">
        <v>213</v>
      </c>
      <c r="E5522" s="292" t="s">
        <v>214</v>
      </c>
      <c r="F5522" s="405">
        <v>58401</v>
      </c>
      <c r="G5522" s="292" t="s">
        <v>213</v>
      </c>
    </row>
    <row r="5523" spans="1:7">
      <c r="A5523" s="292" t="s">
        <v>49</v>
      </c>
      <c r="B5523" s="405">
        <v>50069</v>
      </c>
      <c r="C5523" s="292" t="s">
        <v>213</v>
      </c>
      <c r="E5523" s="292" t="s">
        <v>214</v>
      </c>
      <c r="F5523" s="405">
        <v>58402</v>
      </c>
      <c r="G5523" s="292" t="s">
        <v>213</v>
      </c>
    </row>
    <row r="5524" spans="1:7">
      <c r="A5524" s="292" t="s">
        <v>49</v>
      </c>
      <c r="B5524" s="405">
        <v>50595</v>
      </c>
      <c r="C5524" s="292" t="s">
        <v>213</v>
      </c>
      <c r="E5524" s="292" t="s">
        <v>214</v>
      </c>
      <c r="F5524" s="405">
        <v>58452</v>
      </c>
      <c r="G5524" s="292" t="s">
        <v>213</v>
      </c>
    </row>
    <row r="5525" spans="1:7">
      <c r="A5525" s="292" t="s">
        <v>49</v>
      </c>
      <c r="B5525" s="405">
        <v>51603</v>
      </c>
      <c r="C5525" s="292" t="s">
        <v>213</v>
      </c>
      <c r="E5525" s="292" t="s">
        <v>214</v>
      </c>
      <c r="F5525" s="405">
        <v>58501</v>
      </c>
      <c r="G5525" s="292" t="s">
        <v>213</v>
      </c>
    </row>
    <row r="5526" spans="1:7">
      <c r="A5526" s="292" t="s">
        <v>49</v>
      </c>
      <c r="B5526" s="405">
        <v>52562</v>
      </c>
      <c r="C5526" s="292" t="s">
        <v>213</v>
      </c>
      <c r="E5526" s="292" t="s">
        <v>214</v>
      </c>
      <c r="F5526" s="405">
        <v>58503</v>
      </c>
      <c r="G5526" s="292" t="s">
        <v>213</v>
      </c>
    </row>
    <row r="5527" spans="1:7">
      <c r="A5527" s="292" t="s">
        <v>49</v>
      </c>
      <c r="B5527" s="405">
        <v>53062</v>
      </c>
      <c r="C5527" s="292" t="s">
        <v>213</v>
      </c>
      <c r="E5527" s="292" t="s">
        <v>214</v>
      </c>
      <c r="F5527" s="405">
        <v>58504</v>
      </c>
      <c r="G5527" s="292" t="s">
        <v>213</v>
      </c>
    </row>
    <row r="5528" spans="1:7">
      <c r="A5528" s="292" t="s">
        <v>49</v>
      </c>
      <c r="B5528" s="405">
        <v>53515</v>
      </c>
      <c r="C5528" s="292" t="s">
        <v>213</v>
      </c>
      <c r="E5528" s="292" t="s">
        <v>214</v>
      </c>
      <c r="F5528" s="405">
        <v>58554</v>
      </c>
      <c r="G5528" s="292" t="s">
        <v>213</v>
      </c>
    </row>
    <row r="5529" spans="1:7">
      <c r="A5529" s="292" t="s">
        <v>49</v>
      </c>
      <c r="B5529" s="405">
        <v>53940</v>
      </c>
      <c r="C5529" s="292" t="s">
        <v>213</v>
      </c>
      <c r="E5529" s="292" t="s">
        <v>214</v>
      </c>
      <c r="F5529" s="405">
        <v>58601</v>
      </c>
      <c r="G5529" s="292" t="s">
        <v>213</v>
      </c>
    </row>
    <row r="5530" spans="1:7">
      <c r="A5530" s="292" t="s">
        <v>49</v>
      </c>
      <c r="B5530" s="405">
        <v>54403</v>
      </c>
      <c r="C5530" s="292" t="s">
        <v>213</v>
      </c>
      <c r="E5530" s="292" t="s">
        <v>214</v>
      </c>
      <c r="F5530" s="405">
        <v>58602</v>
      </c>
      <c r="G5530" s="292" t="s">
        <v>213</v>
      </c>
    </row>
    <row r="5531" spans="1:7">
      <c r="A5531" s="292" t="s">
        <v>49</v>
      </c>
      <c r="B5531" s="405">
        <v>54934</v>
      </c>
      <c r="C5531" s="292" t="s">
        <v>213</v>
      </c>
      <c r="E5531" s="292" t="s">
        <v>214</v>
      </c>
      <c r="F5531" s="405">
        <v>58701</v>
      </c>
      <c r="G5531" s="292" t="s">
        <v>213</v>
      </c>
    </row>
    <row r="5532" spans="1:7">
      <c r="A5532" s="292" t="s">
        <v>49</v>
      </c>
      <c r="B5532" s="405">
        <v>55308</v>
      </c>
      <c r="C5532" s="292" t="s">
        <v>213</v>
      </c>
      <c r="E5532" s="292" t="s">
        <v>214</v>
      </c>
      <c r="F5532" s="405">
        <v>58703</v>
      </c>
      <c r="G5532" s="292" t="s">
        <v>213</v>
      </c>
    </row>
    <row r="5533" spans="1:7">
      <c r="A5533" s="292" t="s">
        <v>49</v>
      </c>
      <c r="B5533" s="405">
        <v>55976</v>
      </c>
      <c r="C5533" s="292" t="s">
        <v>213</v>
      </c>
      <c r="E5533" s="292" t="s">
        <v>214</v>
      </c>
      <c r="F5533" s="405">
        <v>58704</v>
      </c>
      <c r="G5533" s="292" t="s">
        <v>213</v>
      </c>
    </row>
    <row r="5534" spans="1:7">
      <c r="A5534" s="292" t="s">
        <v>49</v>
      </c>
      <c r="B5534" s="405">
        <v>56369</v>
      </c>
      <c r="C5534" s="292" t="s">
        <v>213</v>
      </c>
      <c r="E5534" s="292" t="s">
        <v>214</v>
      </c>
      <c r="F5534" s="405">
        <v>58705</v>
      </c>
      <c r="G5534" s="292" t="s">
        <v>213</v>
      </c>
    </row>
    <row r="5535" spans="1:7">
      <c r="A5535" s="292" t="s">
        <v>49</v>
      </c>
      <c r="B5535" s="405">
        <v>57364</v>
      </c>
      <c r="C5535" s="292" t="s">
        <v>213</v>
      </c>
      <c r="E5535" s="292" t="s">
        <v>214</v>
      </c>
      <c r="F5535" s="405">
        <v>58707</v>
      </c>
      <c r="G5535" s="292" t="s">
        <v>213</v>
      </c>
    </row>
    <row r="5536" spans="1:7">
      <c r="A5536" s="292" t="s">
        <v>49</v>
      </c>
      <c r="B5536" s="405">
        <v>59102</v>
      </c>
      <c r="C5536" s="292" t="s">
        <v>213</v>
      </c>
      <c r="E5536" s="292" t="s">
        <v>214</v>
      </c>
      <c r="F5536" s="405">
        <v>58801</v>
      </c>
      <c r="G5536" s="292" t="s">
        <v>213</v>
      </c>
    </row>
    <row r="5537" spans="1:7">
      <c r="A5537" s="292" t="s">
        <v>49</v>
      </c>
      <c r="B5537" s="405">
        <v>59105</v>
      </c>
      <c r="C5537" s="292" t="s">
        <v>213</v>
      </c>
      <c r="E5537" s="292" t="s">
        <v>214</v>
      </c>
      <c r="F5537" s="405">
        <v>58802</v>
      </c>
      <c r="G5537" s="292" t="s">
        <v>213</v>
      </c>
    </row>
    <row r="5538" spans="1:7">
      <c r="A5538" s="292" t="s">
        <v>49</v>
      </c>
      <c r="B5538" s="405">
        <v>60180</v>
      </c>
      <c r="C5538" s="292" t="s">
        <v>213</v>
      </c>
      <c r="E5538" s="292" t="s">
        <v>214</v>
      </c>
      <c r="F5538" s="405">
        <v>58803</v>
      </c>
      <c r="G5538" s="292" t="s">
        <v>213</v>
      </c>
    </row>
    <row r="5539" spans="1:7">
      <c r="A5539" s="292" t="s">
        <v>49</v>
      </c>
      <c r="B5539" s="405">
        <v>60970</v>
      </c>
      <c r="C5539" s="292" t="s">
        <v>213</v>
      </c>
      <c r="E5539" s="292" t="s">
        <v>214</v>
      </c>
      <c r="F5539" s="405">
        <v>59036</v>
      </c>
      <c r="G5539" s="292" t="s">
        <v>213</v>
      </c>
    </row>
    <row r="5540" spans="1:7">
      <c r="A5540" s="292" t="s">
        <v>49</v>
      </c>
      <c r="B5540" s="405">
        <v>61362</v>
      </c>
      <c r="C5540" s="292" t="s">
        <v>213</v>
      </c>
      <c r="E5540" s="292" t="s">
        <v>214</v>
      </c>
      <c r="F5540" s="405">
        <v>59101</v>
      </c>
      <c r="G5540" s="292" t="s">
        <v>213</v>
      </c>
    </row>
    <row r="5541" spans="1:7">
      <c r="A5541" s="292" t="s">
        <v>49</v>
      </c>
      <c r="B5541" s="405">
        <v>61864</v>
      </c>
      <c r="C5541" s="292" t="s">
        <v>213</v>
      </c>
      <c r="E5541" s="292" t="s">
        <v>214</v>
      </c>
      <c r="F5541" s="405">
        <v>59102</v>
      </c>
      <c r="G5541" s="292" t="s">
        <v>213</v>
      </c>
    </row>
    <row r="5542" spans="1:7">
      <c r="A5542" s="292" t="s">
        <v>49</v>
      </c>
      <c r="B5542" s="405">
        <v>62233</v>
      </c>
      <c r="C5542" s="292" t="s">
        <v>213</v>
      </c>
      <c r="E5542" s="292" t="s">
        <v>214</v>
      </c>
      <c r="F5542" s="405">
        <v>59105</v>
      </c>
      <c r="G5542" s="292" t="s">
        <v>213</v>
      </c>
    </row>
    <row r="5543" spans="1:7">
      <c r="A5543" s="292" t="s">
        <v>49</v>
      </c>
      <c r="B5543" s="405">
        <v>62532</v>
      </c>
      <c r="C5543" s="292" t="s">
        <v>213</v>
      </c>
      <c r="E5543" s="292" t="s">
        <v>214</v>
      </c>
      <c r="F5543" s="405">
        <v>59106</v>
      </c>
      <c r="G5543" s="292" t="s">
        <v>213</v>
      </c>
    </row>
    <row r="5544" spans="1:7">
      <c r="A5544" s="292" t="s">
        <v>49</v>
      </c>
      <c r="B5544" s="405">
        <v>62949</v>
      </c>
      <c r="C5544" s="292" t="s">
        <v>213</v>
      </c>
      <c r="E5544" s="292" t="s">
        <v>214</v>
      </c>
      <c r="F5544" s="405">
        <v>59404</v>
      </c>
      <c r="G5544" s="292" t="s">
        <v>213</v>
      </c>
    </row>
    <row r="5545" spans="1:7">
      <c r="A5545" s="292" t="s">
        <v>49</v>
      </c>
      <c r="B5545" s="405">
        <v>63663</v>
      </c>
      <c r="C5545" s="292" t="s">
        <v>213</v>
      </c>
      <c r="E5545" s="292" t="s">
        <v>214</v>
      </c>
      <c r="F5545" s="405">
        <v>59414</v>
      </c>
      <c r="G5545" s="292" t="s">
        <v>213</v>
      </c>
    </row>
    <row r="5546" spans="1:7">
      <c r="A5546" s="292" t="s">
        <v>49</v>
      </c>
      <c r="B5546" s="405">
        <v>64163</v>
      </c>
      <c r="C5546" s="292" t="s">
        <v>213</v>
      </c>
      <c r="E5546" s="292" t="s">
        <v>214</v>
      </c>
      <c r="F5546" s="405">
        <v>59461</v>
      </c>
      <c r="G5546" s="292" t="s">
        <v>213</v>
      </c>
    </row>
    <row r="5547" spans="1:7">
      <c r="A5547" s="292" t="s">
        <v>49</v>
      </c>
      <c r="B5547" s="405">
        <v>65468</v>
      </c>
      <c r="C5547" s="292" t="s">
        <v>213</v>
      </c>
      <c r="E5547" s="292" t="s">
        <v>214</v>
      </c>
      <c r="F5547" s="405">
        <v>59477</v>
      </c>
      <c r="G5547" s="292" t="s">
        <v>213</v>
      </c>
    </row>
    <row r="5548" spans="1:7">
      <c r="A5548" s="292" t="s">
        <v>49</v>
      </c>
      <c r="B5548" s="405">
        <v>66539</v>
      </c>
      <c r="C5548" s="292" t="s">
        <v>213</v>
      </c>
      <c r="E5548" s="292" t="s">
        <v>214</v>
      </c>
      <c r="F5548" s="405">
        <v>59602</v>
      </c>
      <c r="G5548" s="292" t="s">
        <v>213</v>
      </c>
    </row>
    <row r="5549" spans="1:7">
      <c r="A5549" s="292" t="s">
        <v>49</v>
      </c>
      <c r="B5549" s="405">
        <v>67660</v>
      </c>
      <c r="C5549" s="292" t="s">
        <v>213</v>
      </c>
      <c r="E5549" s="292" t="s">
        <v>214</v>
      </c>
      <c r="F5549" s="405">
        <v>59635</v>
      </c>
      <c r="G5549" s="292" t="s">
        <v>213</v>
      </c>
    </row>
    <row r="5550" spans="1:7">
      <c r="A5550" s="292" t="s">
        <v>49</v>
      </c>
      <c r="B5550" s="405">
        <v>68731</v>
      </c>
      <c r="C5550" s="292" t="s">
        <v>213</v>
      </c>
      <c r="E5550" s="292" t="s">
        <v>214</v>
      </c>
      <c r="F5550" s="405">
        <v>59714</v>
      </c>
      <c r="G5550" s="292" t="s">
        <v>213</v>
      </c>
    </row>
    <row r="5551" spans="1:7">
      <c r="A5551" s="292" t="s">
        <v>49</v>
      </c>
      <c r="B5551" s="405">
        <v>70381</v>
      </c>
      <c r="C5551" s="292" t="s">
        <v>213</v>
      </c>
      <c r="E5551" s="292" t="s">
        <v>214</v>
      </c>
      <c r="F5551" s="405">
        <v>59715</v>
      </c>
      <c r="G5551" s="292" t="s">
        <v>213</v>
      </c>
    </row>
    <row r="5552" spans="1:7">
      <c r="A5552" s="292" t="s">
        <v>49</v>
      </c>
      <c r="B5552" s="405">
        <v>59106</v>
      </c>
      <c r="C5552" s="292" t="s">
        <v>213</v>
      </c>
      <c r="E5552" s="292" t="s">
        <v>214</v>
      </c>
      <c r="F5552" s="405">
        <v>59716</v>
      </c>
      <c r="G5552" s="292" t="s">
        <v>213</v>
      </c>
    </row>
    <row r="5553" spans="1:7">
      <c r="A5553" s="292" t="s">
        <v>49</v>
      </c>
      <c r="B5553" s="405">
        <v>60184</v>
      </c>
      <c r="C5553" s="292" t="s">
        <v>213</v>
      </c>
      <c r="E5553" s="292" t="s">
        <v>214</v>
      </c>
      <c r="F5553" s="405">
        <v>59717</v>
      </c>
      <c r="G5553" s="292" t="s">
        <v>213</v>
      </c>
    </row>
    <row r="5554" spans="1:7">
      <c r="A5554" s="292" t="s">
        <v>49</v>
      </c>
      <c r="B5554" s="405">
        <v>61010</v>
      </c>
      <c r="C5554" s="292" t="s">
        <v>213</v>
      </c>
      <c r="E5554" s="292" t="s">
        <v>214</v>
      </c>
      <c r="F5554" s="405">
        <v>59718</v>
      </c>
      <c r="G5554" s="292" t="s">
        <v>213</v>
      </c>
    </row>
    <row r="5555" spans="1:7">
      <c r="A5555" s="292" t="s">
        <v>49</v>
      </c>
      <c r="B5555" s="405">
        <v>61363</v>
      </c>
      <c r="C5555" s="292" t="s">
        <v>213</v>
      </c>
      <c r="E5555" s="292" t="s">
        <v>214</v>
      </c>
      <c r="F5555" s="405">
        <v>59756</v>
      </c>
      <c r="G5555" s="292" t="s">
        <v>213</v>
      </c>
    </row>
    <row r="5556" spans="1:7">
      <c r="A5556" s="292" t="s">
        <v>49</v>
      </c>
      <c r="B5556" s="405">
        <v>61873</v>
      </c>
      <c r="C5556" s="292" t="s">
        <v>213</v>
      </c>
      <c r="E5556" s="292" t="s">
        <v>214</v>
      </c>
      <c r="F5556" s="405">
        <v>59801</v>
      </c>
      <c r="G5556" s="292" t="s">
        <v>213</v>
      </c>
    </row>
    <row r="5557" spans="1:7">
      <c r="A5557" s="292" t="s">
        <v>49</v>
      </c>
      <c r="B5557" s="405">
        <v>62236</v>
      </c>
      <c r="C5557" s="292" t="s">
        <v>213</v>
      </c>
      <c r="E5557" s="292" t="s">
        <v>214</v>
      </c>
      <c r="F5557" s="405">
        <v>59802</v>
      </c>
      <c r="G5557" s="292" t="s">
        <v>213</v>
      </c>
    </row>
    <row r="5558" spans="1:7">
      <c r="A5558" s="292" t="s">
        <v>49</v>
      </c>
      <c r="B5558" s="405">
        <v>62537</v>
      </c>
      <c r="C5558" s="292" t="s">
        <v>213</v>
      </c>
      <c r="E5558" s="292" t="s">
        <v>214</v>
      </c>
      <c r="F5558" s="405">
        <v>59803</v>
      </c>
      <c r="G5558" s="292" t="s">
        <v>213</v>
      </c>
    </row>
    <row r="5559" spans="1:7">
      <c r="A5559" s="292" t="s">
        <v>49</v>
      </c>
      <c r="B5559" s="405">
        <v>62951</v>
      </c>
      <c r="C5559" s="292" t="s">
        <v>213</v>
      </c>
      <c r="E5559" s="292" t="s">
        <v>214</v>
      </c>
      <c r="F5559" s="405">
        <v>59804</v>
      </c>
      <c r="G5559" s="292" t="s">
        <v>213</v>
      </c>
    </row>
    <row r="5560" spans="1:7">
      <c r="A5560" s="292" t="s">
        <v>49</v>
      </c>
      <c r="B5560" s="405">
        <v>63666</v>
      </c>
      <c r="C5560" s="292" t="s">
        <v>213</v>
      </c>
      <c r="E5560" s="292" t="s">
        <v>214</v>
      </c>
      <c r="F5560" s="405">
        <v>59808</v>
      </c>
      <c r="G5560" s="292" t="s">
        <v>213</v>
      </c>
    </row>
    <row r="5561" spans="1:7">
      <c r="A5561" s="292" t="s">
        <v>49</v>
      </c>
      <c r="B5561" s="405">
        <v>64165</v>
      </c>
      <c r="C5561" s="292" t="s">
        <v>213</v>
      </c>
      <c r="E5561" s="292" t="s">
        <v>214</v>
      </c>
      <c r="F5561" s="405">
        <v>59812</v>
      </c>
      <c r="G5561" s="292" t="s">
        <v>213</v>
      </c>
    </row>
    <row r="5562" spans="1:7">
      <c r="A5562" s="292" t="s">
        <v>49</v>
      </c>
      <c r="B5562" s="405">
        <v>65536</v>
      </c>
      <c r="C5562" s="292" t="s">
        <v>213</v>
      </c>
      <c r="E5562" s="292" t="s">
        <v>214</v>
      </c>
      <c r="F5562" s="405">
        <v>59841</v>
      </c>
      <c r="G5562" s="292" t="s">
        <v>213</v>
      </c>
    </row>
    <row r="5563" spans="1:7">
      <c r="A5563" s="292" t="s">
        <v>49</v>
      </c>
      <c r="B5563" s="405">
        <v>66542</v>
      </c>
      <c r="C5563" s="292" t="s">
        <v>213</v>
      </c>
      <c r="E5563" s="292" t="s">
        <v>214</v>
      </c>
      <c r="F5563" s="405">
        <v>59855</v>
      </c>
      <c r="G5563" s="292" t="s">
        <v>213</v>
      </c>
    </row>
    <row r="5564" spans="1:7">
      <c r="A5564" s="292" t="s">
        <v>49</v>
      </c>
      <c r="B5564" s="405">
        <v>67665</v>
      </c>
      <c r="C5564" s="292" t="s">
        <v>213</v>
      </c>
      <c r="E5564" s="292" t="s">
        <v>214</v>
      </c>
      <c r="F5564" s="405">
        <v>59902</v>
      </c>
      <c r="G5564" s="292" t="s">
        <v>213</v>
      </c>
    </row>
    <row r="5565" spans="1:7">
      <c r="A5565" s="292" t="s">
        <v>49</v>
      </c>
      <c r="B5565" s="405">
        <v>68738</v>
      </c>
      <c r="C5565" s="292" t="s">
        <v>213</v>
      </c>
      <c r="E5565" s="292" t="s">
        <v>214</v>
      </c>
      <c r="F5565" s="405">
        <v>60033</v>
      </c>
      <c r="G5565" s="292" t="s">
        <v>213</v>
      </c>
    </row>
    <row r="5566" spans="1:7">
      <c r="A5566" s="292" t="s">
        <v>49</v>
      </c>
      <c r="B5566" s="405">
        <v>70393</v>
      </c>
      <c r="C5566" s="292" t="s">
        <v>213</v>
      </c>
      <c r="E5566" s="292" t="s">
        <v>214</v>
      </c>
      <c r="F5566" s="405">
        <v>60071</v>
      </c>
      <c r="G5566" s="292" t="s">
        <v>213</v>
      </c>
    </row>
    <row r="5567" spans="1:7">
      <c r="A5567" s="292" t="s">
        <v>49</v>
      </c>
      <c r="B5567" s="405">
        <v>59404</v>
      </c>
      <c r="C5567" s="292" t="s">
        <v>213</v>
      </c>
      <c r="E5567" s="292" t="s">
        <v>214</v>
      </c>
      <c r="F5567" s="405">
        <v>60072</v>
      </c>
      <c r="G5567" s="292" t="s">
        <v>213</v>
      </c>
    </row>
    <row r="5568" spans="1:7">
      <c r="A5568" s="292" t="s">
        <v>49</v>
      </c>
      <c r="B5568" s="405">
        <v>60401</v>
      </c>
      <c r="C5568" s="292" t="s">
        <v>213</v>
      </c>
      <c r="E5568" s="292" t="s">
        <v>214</v>
      </c>
      <c r="F5568" s="405">
        <v>60080</v>
      </c>
      <c r="G5568" s="292" t="s">
        <v>213</v>
      </c>
    </row>
    <row r="5569" spans="1:7">
      <c r="A5569" s="292" t="s">
        <v>49</v>
      </c>
      <c r="B5569" s="405">
        <v>61011</v>
      </c>
      <c r="C5569" s="292" t="s">
        <v>213</v>
      </c>
      <c r="E5569" s="292" t="s">
        <v>214</v>
      </c>
      <c r="F5569" s="405">
        <v>60081</v>
      </c>
      <c r="G5569" s="292" t="s">
        <v>213</v>
      </c>
    </row>
    <row r="5570" spans="1:7">
      <c r="A5570" s="292" t="s">
        <v>49</v>
      </c>
      <c r="B5570" s="405">
        <v>61364</v>
      </c>
      <c r="C5570" s="292" t="s">
        <v>213</v>
      </c>
      <c r="E5570" s="292" t="s">
        <v>214</v>
      </c>
      <c r="F5570" s="405">
        <v>60097</v>
      </c>
      <c r="G5570" s="292" t="s">
        <v>213</v>
      </c>
    </row>
    <row r="5571" spans="1:7">
      <c r="A5571" s="292" t="s">
        <v>49</v>
      </c>
      <c r="B5571" s="405">
        <v>61877</v>
      </c>
      <c r="C5571" s="292" t="s">
        <v>213</v>
      </c>
      <c r="E5571" s="292" t="s">
        <v>214</v>
      </c>
      <c r="F5571" s="405">
        <v>60098</v>
      </c>
      <c r="G5571" s="292" t="s">
        <v>213</v>
      </c>
    </row>
    <row r="5572" spans="1:7">
      <c r="A5572" s="292" t="s">
        <v>49</v>
      </c>
      <c r="B5572" s="405">
        <v>62240</v>
      </c>
      <c r="C5572" s="292" t="s">
        <v>213</v>
      </c>
      <c r="E5572" s="292" t="s">
        <v>214</v>
      </c>
      <c r="F5572" s="405">
        <v>60109</v>
      </c>
      <c r="G5572" s="292" t="s">
        <v>213</v>
      </c>
    </row>
    <row r="5573" spans="1:7">
      <c r="A5573" s="292" t="s">
        <v>49</v>
      </c>
      <c r="B5573" s="405">
        <v>62540</v>
      </c>
      <c r="C5573" s="292" t="s">
        <v>213</v>
      </c>
      <c r="E5573" s="292" t="s">
        <v>214</v>
      </c>
      <c r="F5573" s="405">
        <v>60112</v>
      </c>
      <c r="G5573" s="292" t="s">
        <v>213</v>
      </c>
    </row>
    <row r="5574" spans="1:7">
      <c r="A5574" s="292" t="s">
        <v>49</v>
      </c>
      <c r="B5574" s="405">
        <v>62965</v>
      </c>
      <c r="C5574" s="292" t="s">
        <v>213</v>
      </c>
      <c r="E5574" s="292" t="s">
        <v>214</v>
      </c>
      <c r="F5574" s="405">
        <v>60113</v>
      </c>
      <c r="G5574" s="292" t="s">
        <v>213</v>
      </c>
    </row>
    <row r="5575" spans="1:7">
      <c r="A5575" s="292" t="s">
        <v>49</v>
      </c>
      <c r="B5575" s="405">
        <v>63742</v>
      </c>
      <c r="C5575" s="292" t="s">
        <v>213</v>
      </c>
      <c r="E5575" s="292" t="s">
        <v>214</v>
      </c>
      <c r="F5575" s="405">
        <v>60119</v>
      </c>
      <c r="G5575" s="292" t="s">
        <v>213</v>
      </c>
    </row>
    <row r="5576" spans="1:7">
      <c r="A5576" s="292" t="s">
        <v>49</v>
      </c>
      <c r="B5576" s="405">
        <v>64167</v>
      </c>
      <c r="C5576" s="292" t="s">
        <v>213</v>
      </c>
      <c r="E5576" s="292" t="s">
        <v>214</v>
      </c>
      <c r="F5576" s="405">
        <v>60129</v>
      </c>
      <c r="G5576" s="292" t="s">
        <v>213</v>
      </c>
    </row>
    <row r="5577" spans="1:7">
      <c r="A5577" s="292" t="s">
        <v>49</v>
      </c>
      <c r="B5577" s="405">
        <v>65559</v>
      </c>
      <c r="C5577" s="292" t="s">
        <v>213</v>
      </c>
      <c r="E5577" s="292" t="s">
        <v>214</v>
      </c>
      <c r="F5577" s="405">
        <v>60135</v>
      </c>
      <c r="G5577" s="292" t="s">
        <v>213</v>
      </c>
    </row>
    <row r="5578" spans="1:7">
      <c r="A5578" s="292" t="s">
        <v>49</v>
      </c>
      <c r="B5578" s="405">
        <v>66547</v>
      </c>
      <c r="C5578" s="292" t="s">
        <v>213</v>
      </c>
      <c r="E5578" s="292" t="s">
        <v>214</v>
      </c>
      <c r="F5578" s="405">
        <v>60140</v>
      </c>
      <c r="G5578" s="292" t="s">
        <v>213</v>
      </c>
    </row>
    <row r="5579" spans="1:7">
      <c r="A5579" s="292" t="s">
        <v>49</v>
      </c>
      <c r="B5579" s="405">
        <v>67674</v>
      </c>
      <c r="C5579" s="292" t="s">
        <v>213</v>
      </c>
      <c r="E5579" s="292" t="s">
        <v>214</v>
      </c>
      <c r="F5579" s="405">
        <v>60145</v>
      </c>
      <c r="G5579" s="292" t="s">
        <v>213</v>
      </c>
    </row>
    <row r="5580" spans="1:7">
      <c r="A5580" s="292" t="s">
        <v>49</v>
      </c>
      <c r="B5580" s="405">
        <v>68751</v>
      </c>
      <c r="C5580" s="292" t="s">
        <v>213</v>
      </c>
      <c r="E5580" s="292" t="s">
        <v>214</v>
      </c>
      <c r="F5580" s="405">
        <v>60146</v>
      </c>
      <c r="G5580" s="292" t="s">
        <v>213</v>
      </c>
    </row>
    <row r="5581" spans="1:7">
      <c r="A5581" s="292" t="s">
        <v>49</v>
      </c>
      <c r="B5581" s="405">
        <v>70394</v>
      </c>
      <c r="C5581" s="292" t="s">
        <v>213</v>
      </c>
      <c r="E5581" s="292" t="s">
        <v>214</v>
      </c>
      <c r="F5581" s="405">
        <v>60147</v>
      </c>
      <c r="G5581" s="292" t="s">
        <v>213</v>
      </c>
    </row>
    <row r="5582" spans="1:7">
      <c r="A5582" s="292" t="s">
        <v>49</v>
      </c>
      <c r="B5582" s="405">
        <v>59414</v>
      </c>
      <c r="C5582" s="292" t="s">
        <v>213</v>
      </c>
      <c r="E5582" s="292" t="s">
        <v>214</v>
      </c>
      <c r="F5582" s="405">
        <v>60152</v>
      </c>
      <c r="G5582" s="292" t="s">
        <v>213</v>
      </c>
    </row>
    <row r="5583" spans="1:7">
      <c r="A5583" s="292" t="s">
        <v>49</v>
      </c>
      <c r="B5583" s="405">
        <v>60407</v>
      </c>
      <c r="C5583" s="292" t="s">
        <v>213</v>
      </c>
      <c r="E5583" s="292" t="s">
        <v>214</v>
      </c>
      <c r="F5583" s="405">
        <v>60175</v>
      </c>
      <c r="G5583" s="292" t="s">
        <v>213</v>
      </c>
    </row>
    <row r="5584" spans="1:7">
      <c r="A5584" s="292" t="s">
        <v>49</v>
      </c>
      <c r="B5584" s="405">
        <v>61013</v>
      </c>
      <c r="C5584" s="292" t="s">
        <v>213</v>
      </c>
      <c r="E5584" s="292" t="s">
        <v>214</v>
      </c>
      <c r="F5584" s="405">
        <v>60180</v>
      </c>
      <c r="G5584" s="292" t="s">
        <v>213</v>
      </c>
    </row>
    <row r="5585" spans="1:7">
      <c r="A5585" s="292" t="s">
        <v>49</v>
      </c>
      <c r="B5585" s="405">
        <v>61371</v>
      </c>
      <c r="C5585" s="292" t="s">
        <v>213</v>
      </c>
      <c r="E5585" s="292" t="s">
        <v>214</v>
      </c>
      <c r="F5585" s="405">
        <v>60184</v>
      </c>
      <c r="G5585" s="292" t="s">
        <v>213</v>
      </c>
    </row>
    <row r="5586" spans="1:7">
      <c r="A5586" s="292" t="s">
        <v>49</v>
      </c>
      <c r="B5586" s="405">
        <v>61880</v>
      </c>
      <c r="C5586" s="292" t="s">
        <v>213</v>
      </c>
      <c r="E5586" s="292" t="s">
        <v>214</v>
      </c>
      <c r="F5586" s="405">
        <v>60401</v>
      </c>
      <c r="G5586" s="292" t="s">
        <v>213</v>
      </c>
    </row>
    <row r="5587" spans="1:7">
      <c r="A5587" s="292" t="s">
        <v>49</v>
      </c>
      <c r="B5587" s="405">
        <v>62243</v>
      </c>
      <c r="C5587" s="292" t="s">
        <v>213</v>
      </c>
      <c r="E5587" s="292" t="s">
        <v>214</v>
      </c>
      <c r="F5587" s="405">
        <v>60407</v>
      </c>
      <c r="G5587" s="292" t="s">
        <v>213</v>
      </c>
    </row>
    <row r="5588" spans="1:7">
      <c r="A5588" s="292" t="s">
        <v>49</v>
      </c>
      <c r="B5588" s="405">
        <v>62541</v>
      </c>
      <c r="C5588" s="292" t="s">
        <v>213</v>
      </c>
      <c r="E5588" s="292" t="s">
        <v>214</v>
      </c>
      <c r="F5588" s="405">
        <v>60408</v>
      </c>
      <c r="G5588" s="292" t="s">
        <v>213</v>
      </c>
    </row>
    <row r="5589" spans="1:7">
      <c r="A5589" s="292" t="s">
        <v>49</v>
      </c>
      <c r="B5589" s="405">
        <v>62966</v>
      </c>
      <c r="C5589" s="292" t="s">
        <v>213</v>
      </c>
      <c r="E5589" s="292" t="s">
        <v>214</v>
      </c>
      <c r="F5589" s="405">
        <v>60410</v>
      </c>
      <c r="G5589" s="292" t="s">
        <v>213</v>
      </c>
    </row>
    <row r="5590" spans="1:7">
      <c r="A5590" s="292" t="s">
        <v>49</v>
      </c>
      <c r="B5590" s="405">
        <v>63755</v>
      </c>
      <c r="C5590" s="292" t="s">
        <v>213</v>
      </c>
      <c r="E5590" s="292" t="s">
        <v>214</v>
      </c>
      <c r="F5590" s="405">
        <v>60416</v>
      </c>
      <c r="G5590" s="292" t="s">
        <v>213</v>
      </c>
    </row>
    <row r="5591" spans="1:7">
      <c r="A5591" s="292" t="s">
        <v>49</v>
      </c>
      <c r="B5591" s="405">
        <v>64429</v>
      </c>
      <c r="C5591" s="292" t="s">
        <v>213</v>
      </c>
      <c r="E5591" s="292" t="s">
        <v>214</v>
      </c>
      <c r="F5591" s="405">
        <v>60421</v>
      </c>
      <c r="G5591" s="292" t="s">
        <v>213</v>
      </c>
    </row>
    <row r="5592" spans="1:7">
      <c r="A5592" s="292" t="s">
        <v>49</v>
      </c>
      <c r="B5592" s="405">
        <v>65583</v>
      </c>
      <c r="C5592" s="292" t="s">
        <v>213</v>
      </c>
      <c r="E5592" s="292" t="s">
        <v>214</v>
      </c>
      <c r="F5592" s="405">
        <v>60423</v>
      </c>
      <c r="G5592" s="292" t="s">
        <v>213</v>
      </c>
    </row>
    <row r="5593" spans="1:7">
      <c r="A5593" s="292" t="s">
        <v>49</v>
      </c>
      <c r="B5593" s="405">
        <v>66618</v>
      </c>
      <c r="C5593" s="292" t="s">
        <v>213</v>
      </c>
      <c r="E5593" s="292" t="s">
        <v>214</v>
      </c>
      <c r="F5593" s="405">
        <v>60442</v>
      </c>
      <c r="G5593" s="292" t="s">
        <v>213</v>
      </c>
    </row>
    <row r="5594" spans="1:7">
      <c r="A5594" s="292" t="s">
        <v>49</v>
      </c>
      <c r="B5594" s="405">
        <v>67843</v>
      </c>
      <c r="C5594" s="292" t="s">
        <v>213</v>
      </c>
      <c r="E5594" s="292" t="s">
        <v>214</v>
      </c>
      <c r="F5594" s="405">
        <v>60449</v>
      </c>
      <c r="G5594" s="292" t="s">
        <v>213</v>
      </c>
    </row>
    <row r="5595" spans="1:7">
      <c r="A5595" s="292" t="s">
        <v>49</v>
      </c>
      <c r="B5595" s="405">
        <v>68803</v>
      </c>
      <c r="C5595" s="292" t="s">
        <v>213</v>
      </c>
      <c r="E5595" s="292" t="s">
        <v>214</v>
      </c>
      <c r="F5595" s="405">
        <v>60450</v>
      </c>
      <c r="G5595" s="292" t="s">
        <v>213</v>
      </c>
    </row>
    <row r="5596" spans="1:7">
      <c r="A5596" s="292" t="s">
        <v>49</v>
      </c>
      <c r="B5596" s="405">
        <v>70395</v>
      </c>
      <c r="C5596" s="292" t="s">
        <v>213</v>
      </c>
      <c r="E5596" s="292" t="s">
        <v>214</v>
      </c>
      <c r="F5596" s="405">
        <v>60466</v>
      </c>
      <c r="G5596" s="292" t="s">
        <v>213</v>
      </c>
    </row>
    <row r="5597" spans="1:7">
      <c r="A5597" s="292" t="s">
        <v>49</v>
      </c>
      <c r="B5597" s="405">
        <v>59461</v>
      </c>
      <c r="C5597" s="292" t="s">
        <v>213</v>
      </c>
      <c r="E5597" s="292" t="s">
        <v>214</v>
      </c>
      <c r="F5597" s="405">
        <v>60472</v>
      </c>
      <c r="G5597" s="292" t="s">
        <v>213</v>
      </c>
    </row>
    <row r="5598" spans="1:7">
      <c r="A5598" s="292" t="s">
        <v>49</v>
      </c>
      <c r="B5598" s="405">
        <v>60408</v>
      </c>
      <c r="C5598" s="292" t="s">
        <v>213</v>
      </c>
      <c r="E5598" s="292" t="s">
        <v>214</v>
      </c>
      <c r="F5598" s="405">
        <v>60474</v>
      </c>
      <c r="G5598" s="292" t="s">
        <v>213</v>
      </c>
    </row>
    <row r="5599" spans="1:7">
      <c r="A5599" s="292" t="s">
        <v>49</v>
      </c>
      <c r="B5599" s="405">
        <v>61016</v>
      </c>
      <c r="C5599" s="292" t="s">
        <v>213</v>
      </c>
      <c r="E5599" s="292" t="s">
        <v>214</v>
      </c>
      <c r="F5599" s="405">
        <v>60481</v>
      </c>
      <c r="G5599" s="292" t="s">
        <v>213</v>
      </c>
    </row>
    <row r="5600" spans="1:7">
      <c r="A5600" s="292" t="s">
        <v>49</v>
      </c>
      <c r="B5600" s="405">
        <v>61372</v>
      </c>
      <c r="C5600" s="292" t="s">
        <v>213</v>
      </c>
      <c r="E5600" s="292" t="s">
        <v>214</v>
      </c>
      <c r="F5600" s="405">
        <v>60512</v>
      </c>
      <c r="G5600" s="292" t="s">
        <v>213</v>
      </c>
    </row>
    <row r="5601" spans="1:7">
      <c r="A5601" s="292" t="s">
        <v>49</v>
      </c>
      <c r="B5601" s="405">
        <v>61883</v>
      </c>
      <c r="C5601" s="292" t="s">
        <v>213</v>
      </c>
      <c r="E5601" s="292" t="s">
        <v>214</v>
      </c>
      <c r="F5601" s="405">
        <v>60548</v>
      </c>
      <c r="G5601" s="292" t="s">
        <v>213</v>
      </c>
    </row>
    <row r="5602" spans="1:7">
      <c r="A5602" s="292" t="s">
        <v>49</v>
      </c>
      <c r="B5602" s="405">
        <v>62246</v>
      </c>
      <c r="C5602" s="292" t="s">
        <v>213</v>
      </c>
      <c r="E5602" s="292" t="s">
        <v>214</v>
      </c>
      <c r="F5602" s="405">
        <v>60554</v>
      </c>
      <c r="G5602" s="292" t="s">
        <v>213</v>
      </c>
    </row>
    <row r="5603" spans="1:7">
      <c r="A5603" s="292" t="s">
        <v>49</v>
      </c>
      <c r="B5603" s="405">
        <v>62549</v>
      </c>
      <c r="C5603" s="292" t="s">
        <v>213</v>
      </c>
      <c r="E5603" s="292" t="s">
        <v>214</v>
      </c>
      <c r="F5603" s="405">
        <v>60560</v>
      </c>
      <c r="G5603" s="292" t="s">
        <v>213</v>
      </c>
    </row>
    <row r="5604" spans="1:7">
      <c r="A5604" s="292" t="s">
        <v>49</v>
      </c>
      <c r="B5604" s="405">
        <v>62999</v>
      </c>
      <c r="C5604" s="292" t="s">
        <v>213</v>
      </c>
      <c r="E5604" s="292" t="s">
        <v>214</v>
      </c>
      <c r="F5604" s="405">
        <v>60601</v>
      </c>
      <c r="G5604" s="292" t="s">
        <v>213</v>
      </c>
    </row>
    <row r="5605" spans="1:7">
      <c r="A5605" s="292" t="s">
        <v>49</v>
      </c>
      <c r="B5605" s="405">
        <v>63758</v>
      </c>
      <c r="C5605" s="292" t="s">
        <v>213</v>
      </c>
      <c r="E5605" s="292" t="s">
        <v>214</v>
      </c>
      <c r="F5605" s="405">
        <v>60602</v>
      </c>
      <c r="G5605" s="292" t="s">
        <v>213</v>
      </c>
    </row>
    <row r="5606" spans="1:7">
      <c r="A5606" s="292" t="s">
        <v>49</v>
      </c>
      <c r="B5606" s="405">
        <v>64432</v>
      </c>
      <c r="C5606" s="292" t="s">
        <v>213</v>
      </c>
      <c r="E5606" s="292" t="s">
        <v>214</v>
      </c>
      <c r="F5606" s="405">
        <v>60603</v>
      </c>
      <c r="G5606" s="292" t="s">
        <v>213</v>
      </c>
    </row>
    <row r="5607" spans="1:7">
      <c r="A5607" s="292" t="s">
        <v>49</v>
      </c>
      <c r="B5607" s="405">
        <v>65610</v>
      </c>
      <c r="C5607" s="292" t="s">
        <v>213</v>
      </c>
      <c r="E5607" s="292" t="s">
        <v>214</v>
      </c>
      <c r="F5607" s="405">
        <v>60604</v>
      </c>
      <c r="G5607" s="292" t="s">
        <v>213</v>
      </c>
    </row>
    <row r="5608" spans="1:7">
      <c r="A5608" s="292" t="s">
        <v>49</v>
      </c>
      <c r="B5608" s="405">
        <v>66712</v>
      </c>
      <c r="C5608" s="292" t="s">
        <v>213</v>
      </c>
      <c r="E5608" s="292" t="s">
        <v>214</v>
      </c>
      <c r="F5608" s="405">
        <v>60605</v>
      </c>
      <c r="G5608" s="292" t="s">
        <v>213</v>
      </c>
    </row>
    <row r="5609" spans="1:7">
      <c r="A5609" s="292" t="s">
        <v>49</v>
      </c>
      <c r="B5609" s="405">
        <v>67846</v>
      </c>
      <c r="C5609" s="292" t="s">
        <v>213</v>
      </c>
      <c r="E5609" s="292" t="s">
        <v>214</v>
      </c>
      <c r="F5609" s="405">
        <v>60606</v>
      </c>
      <c r="G5609" s="292" t="s">
        <v>213</v>
      </c>
    </row>
    <row r="5610" spans="1:7">
      <c r="A5610" s="292" t="s">
        <v>49</v>
      </c>
      <c r="B5610" s="405">
        <v>68810</v>
      </c>
      <c r="C5610" s="292" t="s">
        <v>213</v>
      </c>
      <c r="E5610" s="292" t="s">
        <v>214</v>
      </c>
      <c r="F5610" s="405">
        <v>60610</v>
      </c>
      <c r="G5610" s="292" t="s">
        <v>213</v>
      </c>
    </row>
    <row r="5611" spans="1:7">
      <c r="A5611" s="292" t="s">
        <v>49</v>
      </c>
      <c r="B5611" s="405">
        <v>70420</v>
      </c>
      <c r="C5611" s="292" t="s">
        <v>213</v>
      </c>
      <c r="E5611" s="292" t="s">
        <v>214</v>
      </c>
      <c r="F5611" s="405">
        <v>60611</v>
      </c>
      <c r="G5611" s="292" t="s">
        <v>213</v>
      </c>
    </row>
    <row r="5612" spans="1:7">
      <c r="A5612" s="292" t="s">
        <v>49</v>
      </c>
      <c r="B5612" s="405">
        <v>59477</v>
      </c>
      <c r="C5612" s="292" t="s">
        <v>213</v>
      </c>
      <c r="E5612" s="292" t="s">
        <v>214</v>
      </c>
      <c r="F5612" s="405">
        <v>60613</v>
      </c>
      <c r="G5612" s="292" t="s">
        <v>213</v>
      </c>
    </row>
    <row r="5613" spans="1:7">
      <c r="A5613" s="292" t="s">
        <v>49</v>
      </c>
      <c r="B5613" s="405">
        <v>60410</v>
      </c>
      <c r="C5613" s="292" t="s">
        <v>213</v>
      </c>
      <c r="E5613" s="292" t="s">
        <v>214</v>
      </c>
      <c r="F5613" s="405">
        <v>60644</v>
      </c>
      <c r="G5613" s="292" t="s">
        <v>213</v>
      </c>
    </row>
    <row r="5614" spans="1:7">
      <c r="A5614" s="292" t="s">
        <v>49</v>
      </c>
      <c r="B5614" s="405">
        <v>61020</v>
      </c>
      <c r="C5614" s="292" t="s">
        <v>213</v>
      </c>
      <c r="E5614" s="292" t="s">
        <v>214</v>
      </c>
      <c r="F5614" s="405">
        <v>60654</v>
      </c>
      <c r="G5614" s="292" t="s">
        <v>213</v>
      </c>
    </row>
    <row r="5615" spans="1:7">
      <c r="A5615" s="292" t="s">
        <v>49</v>
      </c>
      <c r="B5615" s="405">
        <v>61411</v>
      </c>
      <c r="C5615" s="292" t="s">
        <v>213</v>
      </c>
      <c r="E5615" s="292" t="s">
        <v>214</v>
      </c>
      <c r="F5615" s="405">
        <v>60827</v>
      </c>
      <c r="G5615" s="292" t="s">
        <v>213</v>
      </c>
    </row>
    <row r="5616" spans="1:7">
      <c r="A5616" s="292" t="s">
        <v>49</v>
      </c>
      <c r="B5616" s="405">
        <v>61884</v>
      </c>
      <c r="C5616" s="292" t="s">
        <v>213</v>
      </c>
      <c r="E5616" s="292" t="s">
        <v>214</v>
      </c>
      <c r="F5616" s="405">
        <v>60901</v>
      </c>
      <c r="G5616" s="292" t="s">
        <v>213</v>
      </c>
    </row>
    <row r="5617" spans="1:7">
      <c r="A5617" s="292" t="s">
        <v>49</v>
      </c>
      <c r="B5617" s="405">
        <v>62249</v>
      </c>
      <c r="C5617" s="292" t="s">
        <v>213</v>
      </c>
      <c r="E5617" s="292" t="s">
        <v>214</v>
      </c>
      <c r="F5617" s="405">
        <v>60932</v>
      </c>
      <c r="G5617" s="292" t="s">
        <v>213</v>
      </c>
    </row>
    <row r="5618" spans="1:7">
      <c r="A5618" s="292" t="s">
        <v>49</v>
      </c>
      <c r="B5618" s="405">
        <v>62554</v>
      </c>
      <c r="C5618" s="292" t="s">
        <v>213</v>
      </c>
      <c r="E5618" s="292" t="s">
        <v>214</v>
      </c>
      <c r="F5618" s="405">
        <v>60936</v>
      </c>
      <c r="G5618" s="292" t="s">
        <v>213</v>
      </c>
    </row>
    <row r="5619" spans="1:7">
      <c r="A5619" s="292" t="s">
        <v>49</v>
      </c>
      <c r="B5619" s="405">
        <v>63001</v>
      </c>
      <c r="C5619" s="292" t="s">
        <v>213</v>
      </c>
      <c r="E5619" s="292" t="s">
        <v>214</v>
      </c>
      <c r="F5619" s="405">
        <v>60939</v>
      </c>
      <c r="G5619" s="292" t="s">
        <v>213</v>
      </c>
    </row>
    <row r="5620" spans="1:7">
      <c r="A5620" s="292" t="s">
        <v>49</v>
      </c>
      <c r="B5620" s="405">
        <v>63775</v>
      </c>
      <c r="C5620" s="292" t="s">
        <v>213</v>
      </c>
      <c r="E5620" s="292" t="s">
        <v>214</v>
      </c>
      <c r="F5620" s="405">
        <v>60945</v>
      </c>
      <c r="G5620" s="292" t="s">
        <v>213</v>
      </c>
    </row>
    <row r="5621" spans="1:7">
      <c r="A5621" s="292" t="s">
        <v>49</v>
      </c>
      <c r="B5621" s="405">
        <v>64468</v>
      </c>
      <c r="C5621" s="292" t="s">
        <v>213</v>
      </c>
      <c r="E5621" s="292" t="s">
        <v>214</v>
      </c>
      <c r="F5621" s="405">
        <v>60950</v>
      </c>
      <c r="G5621" s="292" t="s">
        <v>213</v>
      </c>
    </row>
    <row r="5622" spans="1:7">
      <c r="A5622" s="292" t="s">
        <v>49</v>
      </c>
      <c r="B5622" s="405">
        <v>65613</v>
      </c>
      <c r="C5622" s="292" t="s">
        <v>213</v>
      </c>
      <c r="E5622" s="292" t="s">
        <v>214</v>
      </c>
      <c r="F5622" s="405">
        <v>60954</v>
      </c>
      <c r="G5622" s="292" t="s">
        <v>213</v>
      </c>
    </row>
    <row r="5623" spans="1:7">
      <c r="A5623" s="292" t="s">
        <v>49</v>
      </c>
      <c r="B5623" s="405">
        <v>66720</v>
      </c>
      <c r="C5623" s="292" t="s">
        <v>213</v>
      </c>
      <c r="E5623" s="292" t="s">
        <v>214</v>
      </c>
      <c r="F5623" s="405">
        <v>60956</v>
      </c>
      <c r="G5623" s="292" t="s">
        <v>213</v>
      </c>
    </row>
    <row r="5624" spans="1:7">
      <c r="A5624" s="292" t="s">
        <v>49</v>
      </c>
      <c r="B5624" s="405">
        <v>67851</v>
      </c>
      <c r="C5624" s="292" t="s">
        <v>213</v>
      </c>
      <c r="E5624" s="292" t="s">
        <v>214</v>
      </c>
      <c r="F5624" s="405">
        <v>60957</v>
      </c>
      <c r="G5624" s="292" t="s">
        <v>213</v>
      </c>
    </row>
    <row r="5625" spans="1:7">
      <c r="A5625" s="292" t="s">
        <v>49</v>
      </c>
      <c r="B5625" s="405">
        <v>68840</v>
      </c>
      <c r="C5625" s="292" t="s">
        <v>213</v>
      </c>
      <c r="E5625" s="292" t="s">
        <v>214</v>
      </c>
      <c r="F5625" s="405">
        <v>60970</v>
      </c>
      <c r="G5625" s="292" t="s">
        <v>213</v>
      </c>
    </row>
    <row r="5626" spans="1:7">
      <c r="A5626" s="292" t="s">
        <v>49</v>
      </c>
      <c r="B5626" s="405">
        <v>70421</v>
      </c>
      <c r="C5626" s="292" t="s">
        <v>213</v>
      </c>
      <c r="E5626" s="292" t="s">
        <v>214</v>
      </c>
      <c r="F5626" s="405">
        <v>61010</v>
      </c>
      <c r="G5626" s="292" t="s">
        <v>213</v>
      </c>
    </row>
    <row r="5627" spans="1:7">
      <c r="A5627" s="292" t="s">
        <v>49</v>
      </c>
      <c r="B5627" s="405">
        <v>59602</v>
      </c>
      <c r="C5627" s="292" t="s">
        <v>213</v>
      </c>
      <c r="E5627" s="292" t="s">
        <v>214</v>
      </c>
      <c r="F5627" s="405">
        <v>61011</v>
      </c>
      <c r="G5627" s="292" t="s">
        <v>213</v>
      </c>
    </row>
    <row r="5628" spans="1:7">
      <c r="A5628" s="292" t="s">
        <v>49</v>
      </c>
      <c r="B5628" s="405">
        <v>60416</v>
      </c>
      <c r="C5628" s="292" t="s">
        <v>213</v>
      </c>
      <c r="E5628" s="292" t="s">
        <v>214</v>
      </c>
      <c r="F5628" s="405">
        <v>61013</v>
      </c>
      <c r="G5628" s="292" t="s">
        <v>213</v>
      </c>
    </row>
    <row r="5629" spans="1:7">
      <c r="A5629" s="292" t="s">
        <v>49</v>
      </c>
      <c r="B5629" s="405">
        <v>61021</v>
      </c>
      <c r="C5629" s="292" t="s">
        <v>213</v>
      </c>
      <c r="E5629" s="292" t="s">
        <v>214</v>
      </c>
      <c r="F5629" s="405">
        <v>61016</v>
      </c>
      <c r="G5629" s="292" t="s">
        <v>213</v>
      </c>
    </row>
    <row r="5630" spans="1:7">
      <c r="A5630" s="292" t="s">
        <v>49</v>
      </c>
      <c r="B5630" s="405">
        <v>61419</v>
      </c>
      <c r="C5630" s="292" t="s">
        <v>213</v>
      </c>
      <c r="E5630" s="292" t="s">
        <v>214</v>
      </c>
      <c r="F5630" s="405">
        <v>61020</v>
      </c>
      <c r="G5630" s="292" t="s">
        <v>213</v>
      </c>
    </row>
    <row r="5631" spans="1:7">
      <c r="A5631" s="292" t="s">
        <v>49</v>
      </c>
      <c r="B5631" s="405">
        <v>61911</v>
      </c>
      <c r="C5631" s="292" t="s">
        <v>213</v>
      </c>
      <c r="E5631" s="292" t="s">
        <v>214</v>
      </c>
      <c r="F5631" s="405">
        <v>61021</v>
      </c>
      <c r="G5631" s="292" t="s">
        <v>213</v>
      </c>
    </row>
    <row r="5632" spans="1:7">
      <c r="A5632" s="292" t="s">
        <v>49</v>
      </c>
      <c r="B5632" s="405">
        <v>62250</v>
      </c>
      <c r="C5632" s="292" t="s">
        <v>213</v>
      </c>
      <c r="E5632" s="292" t="s">
        <v>214</v>
      </c>
      <c r="F5632" s="405">
        <v>61025</v>
      </c>
      <c r="G5632" s="292" t="s">
        <v>213</v>
      </c>
    </row>
    <row r="5633" spans="1:7">
      <c r="A5633" s="292" t="s">
        <v>49</v>
      </c>
      <c r="B5633" s="405">
        <v>62561</v>
      </c>
      <c r="C5633" s="292" t="s">
        <v>213</v>
      </c>
      <c r="E5633" s="292" t="s">
        <v>214</v>
      </c>
      <c r="F5633" s="405">
        <v>61027</v>
      </c>
      <c r="G5633" s="292" t="s">
        <v>213</v>
      </c>
    </row>
    <row r="5634" spans="1:7">
      <c r="A5634" s="292" t="s">
        <v>49</v>
      </c>
      <c r="B5634" s="405">
        <v>63012</v>
      </c>
      <c r="C5634" s="292" t="s">
        <v>213</v>
      </c>
      <c r="E5634" s="292" t="s">
        <v>214</v>
      </c>
      <c r="F5634" s="405">
        <v>61032</v>
      </c>
      <c r="G5634" s="292" t="s">
        <v>213</v>
      </c>
    </row>
    <row r="5635" spans="1:7">
      <c r="A5635" s="292" t="s">
        <v>49</v>
      </c>
      <c r="B5635" s="405">
        <v>63776</v>
      </c>
      <c r="C5635" s="292" t="s">
        <v>213</v>
      </c>
      <c r="E5635" s="292" t="s">
        <v>214</v>
      </c>
      <c r="F5635" s="405">
        <v>61036</v>
      </c>
      <c r="G5635" s="292" t="s">
        <v>213</v>
      </c>
    </row>
    <row r="5636" spans="1:7">
      <c r="A5636" s="292" t="s">
        <v>49</v>
      </c>
      <c r="B5636" s="405">
        <v>64485</v>
      </c>
      <c r="C5636" s="292" t="s">
        <v>213</v>
      </c>
      <c r="E5636" s="292" t="s">
        <v>214</v>
      </c>
      <c r="F5636" s="405">
        <v>61058</v>
      </c>
      <c r="G5636" s="292" t="s">
        <v>213</v>
      </c>
    </row>
    <row r="5637" spans="1:7">
      <c r="A5637" s="292" t="s">
        <v>49</v>
      </c>
      <c r="B5637" s="405">
        <v>65630</v>
      </c>
      <c r="C5637" s="292" t="s">
        <v>213</v>
      </c>
      <c r="E5637" s="292" t="s">
        <v>214</v>
      </c>
      <c r="F5637" s="405">
        <v>61059</v>
      </c>
      <c r="G5637" s="292" t="s">
        <v>213</v>
      </c>
    </row>
    <row r="5638" spans="1:7">
      <c r="A5638" s="292" t="s">
        <v>49</v>
      </c>
      <c r="B5638" s="405">
        <v>66728</v>
      </c>
      <c r="C5638" s="292" t="s">
        <v>213</v>
      </c>
      <c r="E5638" s="292" t="s">
        <v>214</v>
      </c>
      <c r="F5638" s="405">
        <v>61061</v>
      </c>
      <c r="G5638" s="292" t="s">
        <v>213</v>
      </c>
    </row>
    <row r="5639" spans="1:7">
      <c r="A5639" s="292" t="s">
        <v>49</v>
      </c>
      <c r="B5639" s="405">
        <v>67901</v>
      </c>
      <c r="C5639" s="292" t="s">
        <v>213</v>
      </c>
      <c r="E5639" s="292" t="s">
        <v>214</v>
      </c>
      <c r="F5639" s="405">
        <v>61065</v>
      </c>
      <c r="G5639" s="292" t="s">
        <v>213</v>
      </c>
    </row>
    <row r="5640" spans="1:7">
      <c r="A5640" s="292" t="s">
        <v>49</v>
      </c>
      <c r="B5640" s="405">
        <v>68845</v>
      </c>
      <c r="C5640" s="292" t="s">
        <v>213</v>
      </c>
      <c r="E5640" s="292" t="s">
        <v>214</v>
      </c>
      <c r="F5640" s="405">
        <v>61068</v>
      </c>
      <c r="G5640" s="292" t="s">
        <v>213</v>
      </c>
    </row>
    <row r="5641" spans="1:7">
      <c r="A5641" s="292" t="s">
        <v>49</v>
      </c>
      <c r="B5641" s="405">
        <v>70422</v>
      </c>
      <c r="C5641" s="292" t="s">
        <v>213</v>
      </c>
      <c r="E5641" s="292" t="s">
        <v>214</v>
      </c>
      <c r="F5641" s="405">
        <v>61071</v>
      </c>
      <c r="G5641" s="292" t="s">
        <v>213</v>
      </c>
    </row>
    <row r="5642" spans="1:7">
      <c r="A5642" s="292" t="s">
        <v>49</v>
      </c>
      <c r="B5642" s="405">
        <v>59635</v>
      </c>
      <c r="C5642" s="292" t="s">
        <v>213</v>
      </c>
      <c r="E5642" s="292" t="s">
        <v>214</v>
      </c>
      <c r="F5642" s="405">
        <v>61072</v>
      </c>
      <c r="G5642" s="292" t="s">
        <v>213</v>
      </c>
    </row>
    <row r="5643" spans="1:7">
      <c r="A5643" s="292" t="s">
        <v>49</v>
      </c>
      <c r="B5643" s="405">
        <v>60421</v>
      </c>
      <c r="C5643" s="292" t="s">
        <v>213</v>
      </c>
      <c r="E5643" s="292" t="s">
        <v>214</v>
      </c>
      <c r="F5643" s="405">
        <v>61077</v>
      </c>
      <c r="G5643" s="292" t="s">
        <v>213</v>
      </c>
    </row>
    <row r="5644" spans="1:7">
      <c r="A5644" s="292" t="s">
        <v>49</v>
      </c>
      <c r="B5644" s="405">
        <v>61025</v>
      </c>
      <c r="C5644" s="292" t="s">
        <v>213</v>
      </c>
      <c r="E5644" s="292" t="s">
        <v>214</v>
      </c>
      <c r="F5644" s="405">
        <v>61081</v>
      </c>
      <c r="G5644" s="292" t="s">
        <v>213</v>
      </c>
    </row>
    <row r="5645" spans="1:7">
      <c r="A5645" s="292" t="s">
        <v>49</v>
      </c>
      <c r="B5645" s="405">
        <v>61424</v>
      </c>
      <c r="C5645" s="292" t="s">
        <v>213</v>
      </c>
      <c r="E5645" s="292" t="s">
        <v>214</v>
      </c>
      <c r="F5645" s="405">
        <v>61084</v>
      </c>
      <c r="G5645" s="292" t="s">
        <v>213</v>
      </c>
    </row>
    <row r="5646" spans="1:7">
      <c r="A5646" s="292" t="s">
        <v>49</v>
      </c>
      <c r="B5646" s="405">
        <v>61920</v>
      </c>
      <c r="C5646" s="292" t="s">
        <v>213</v>
      </c>
      <c r="E5646" s="292" t="s">
        <v>214</v>
      </c>
      <c r="F5646" s="405">
        <v>61088</v>
      </c>
      <c r="G5646" s="292" t="s">
        <v>213</v>
      </c>
    </row>
    <row r="5647" spans="1:7">
      <c r="A5647" s="292" t="s">
        <v>49</v>
      </c>
      <c r="B5647" s="405">
        <v>62254</v>
      </c>
      <c r="C5647" s="292" t="s">
        <v>213</v>
      </c>
      <c r="E5647" s="292" t="s">
        <v>214</v>
      </c>
      <c r="F5647" s="405">
        <v>61091</v>
      </c>
      <c r="G5647" s="292" t="s">
        <v>213</v>
      </c>
    </row>
    <row r="5648" spans="1:7">
      <c r="A5648" s="292" t="s">
        <v>49</v>
      </c>
      <c r="B5648" s="405">
        <v>62563</v>
      </c>
      <c r="C5648" s="292" t="s">
        <v>213</v>
      </c>
      <c r="E5648" s="292" t="s">
        <v>214</v>
      </c>
      <c r="F5648" s="405">
        <v>61236</v>
      </c>
      <c r="G5648" s="292" t="s">
        <v>213</v>
      </c>
    </row>
    <row r="5649" spans="1:7">
      <c r="A5649" s="292" t="s">
        <v>49</v>
      </c>
      <c r="B5649" s="405">
        <v>63016</v>
      </c>
      <c r="C5649" s="292" t="s">
        <v>213</v>
      </c>
      <c r="E5649" s="292" t="s">
        <v>214</v>
      </c>
      <c r="F5649" s="405">
        <v>61237</v>
      </c>
      <c r="G5649" s="292" t="s">
        <v>213</v>
      </c>
    </row>
    <row r="5650" spans="1:7">
      <c r="A5650" s="292" t="s">
        <v>49</v>
      </c>
      <c r="B5650" s="405">
        <v>63779</v>
      </c>
      <c r="C5650" s="292" t="s">
        <v>213</v>
      </c>
      <c r="E5650" s="292" t="s">
        <v>214</v>
      </c>
      <c r="F5650" s="405">
        <v>61240</v>
      </c>
      <c r="G5650" s="292" t="s">
        <v>213</v>
      </c>
    </row>
    <row r="5651" spans="1:7">
      <c r="A5651" s="292" t="s">
        <v>49</v>
      </c>
      <c r="B5651" s="405">
        <v>64504</v>
      </c>
      <c r="C5651" s="292" t="s">
        <v>213</v>
      </c>
      <c r="E5651" s="292" t="s">
        <v>214</v>
      </c>
      <c r="F5651" s="405">
        <v>61241</v>
      </c>
      <c r="G5651" s="292" t="s">
        <v>213</v>
      </c>
    </row>
    <row r="5652" spans="1:7">
      <c r="A5652" s="292" t="s">
        <v>49</v>
      </c>
      <c r="B5652" s="405">
        <v>65631</v>
      </c>
      <c r="C5652" s="292" t="s">
        <v>213</v>
      </c>
      <c r="E5652" s="292" t="s">
        <v>214</v>
      </c>
      <c r="F5652" s="405">
        <v>61257</v>
      </c>
      <c r="G5652" s="292" t="s">
        <v>213</v>
      </c>
    </row>
    <row r="5653" spans="1:7">
      <c r="A5653" s="292" t="s">
        <v>49</v>
      </c>
      <c r="B5653" s="405">
        <v>66742</v>
      </c>
      <c r="C5653" s="292" t="s">
        <v>213</v>
      </c>
      <c r="E5653" s="292" t="s">
        <v>214</v>
      </c>
      <c r="F5653" s="405">
        <v>61273</v>
      </c>
      <c r="G5653" s="292" t="s">
        <v>213</v>
      </c>
    </row>
    <row r="5654" spans="1:7">
      <c r="A5654" s="292" t="s">
        <v>49</v>
      </c>
      <c r="B5654" s="405">
        <v>67905</v>
      </c>
      <c r="C5654" s="292" t="s">
        <v>213</v>
      </c>
      <c r="E5654" s="292" t="s">
        <v>214</v>
      </c>
      <c r="F5654" s="405">
        <v>61275</v>
      </c>
      <c r="G5654" s="292" t="s">
        <v>213</v>
      </c>
    </row>
    <row r="5655" spans="1:7">
      <c r="A5655" s="292" t="s">
        <v>49</v>
      </c>
      <c r="B5655" s="405">
        <v>68847</v>
      </c>
      <c r="C5655" s="292" t="s">
        <v>213</v>
      </c>
      <c r="E5655" s="292" t="s">
        <v>214</v>
      </c>
      <c r="F5655" s="405">
        <v>61278</v>
      </c>
      <c r="G5655" s="292" t="s">
        <v>213</v>
      </c>
    </row>
    <row r="5656" spans="1:7">
      <c r="A5656" s="292" t="s">
        <v>49</v>
      </c>
      <c r="B5656" s="405">
        <v>70427</v>
      </c>
      <c r="C5656" s="292" t="s">
        <v>213</v>
      </c>
      <c r="E5656" s="292" t="s">
        <v>214</v>
      </c>
      <c r="F5656" s="405">
        <v>61284</v>
      </c>
      <c r="G5656" s="292" t="s">
        <v>213</v>
      </c>
    </row>
    <row r="5657" spans="1:7">
      <c r="A5657" s="292" t="s">
        <v>49</v>
      </c>
      <c r="B5657" s="405">
        <v>59714</v>
      </c>
      <c r="C5657" s="292" t="s">
        <v>213</v>
      </c>
      <c r="E5657" s="292" t="s">
        <v>214</v>
      </c>
      <c r="F5657" s="405">
        <v>61301</v>
      </c>
      <c r="G5657" s="292" t="s">
        <v>213</v>
      </c>
    </row>
    <row r="5658" spans="1:7">
      <c r="A5658" s="292" t="s">
        <v>49</v>
      </c>
      <c r="B5658" s="405">
        <v>60423</v>
      </c>
      <c r="C5658" s="292" t="s">
        <v>213</v>
      </c>
      <c r="E5658" s="292" t="s">
        <v>214</v>
      </c>
      <c r="F5658" s="405">
        <v>61317</v>
      </c>
      <c r="G5658" s="292" t="s">
        <v>213</v>
      </c>
    </row>
    <row r="5659" spans="1:7">
      <c r="A5659" s="292" t="s">
        <v>49</v>
      </c>
      <c r="B5659" s="405">
        <v>61027</v>
      </c>
      <c r="C5659" s="292" t="s">
        <v>213</v>
      </c>
      <c r="E5659" s="292" t="s">
        <v>214</v>
      </c>
      <c r="F5659" s="405">
        <v>61320</v>
      </c>
      <c r="G5659" s="292" t="s">
        <v>213</v>
      </c>
    </row>
    <row r="5660" spans="1:7">
      <c r="A5660" s="292" t="s">
        <v>49</v>
      </c>
      <c r="B5660" s="405">
        <v>61430</v>
      </c>
      <c r="C5660" s="292" t="s">
        <v>213</v>
      </c>
      <c r="E5660" s="292" t="s">
        <v>214</v>
      </c>
      <c r="F5660" s="405">
        <v>61323</v>
      </c>
      <c r="G5660" s="292" t="s">
        <v>213</v>
      </c>
    </row>
    <row r="5661" spans="1:7">
      <c r="A5661" s="292" t="s">
        <v>49</v>
      </c>
      <c r="B5661" s="405">
        <v>61936</v>
      </c>
      <c r="C5661" s="292" t="s">
        <v>213</v>
      </c>
      <c r="E5661" s="292" t="s">
        <v>214</v>
      </c>
      <c r="F5661" s="405">
        <v>61331</v>
      </c>
      <c r="G5661" s="292" t="s">
        <v>213</v>
      </c>
    </row>
    <row r="5662" spans="1:7">
      <c r="A5662" s="292" t="s">
        <v>49</v>
      </c>
      <c r="B5662" s="405">
        <v>62256</v>
      </c>
      <c r="C5662" s="292" t="s">
        <v>213</v>
      </c>
      <c r="E5662" s="292" t="s">
        <v>214</v>
      </c>
      <c r="F5662" s="405">
        <v>61335</v>
      </c>
      <c r="G5662" s="292" t="s">
        <v>213</v>
      </c>
    </row>
    <row r="5663" spans="1:7">
      <c r="A5663" s="292" t="s">
        <v>49</v>
      </c>
      <c r="B5663" s="405">
        <v>62568</v>
      </c>
      <c r="C5663" s="292" t="s">
        <v>213</v>
      </c>
      <c r="E5663" s="292" t="s">
        <v>214</v>
      </c>
      <c r="F5663" s="405">
        <v>61346</v>
      </c>
      <c r="G5663" s="292" t="s">
        <v>213</v>
      </c>
    </row>
    <row r="5664" spans="1:7">
      <c r="A5664" s="292" t="s">
        <v>49</v>
      </c>
      <c r="B5664" s="405">
        <v>63019</v>
      </c>
      <c r="C5664" s="292" t="s">
        <v>213</v>
      </c>
      <c r="E5664" s="292" t="s">
        <v>214</v>
      </c>
      <c r="F5664" s="405">
        <v>61350</v>
      </c>
      <c r="G5664" s="292" t="s">
        <v>213</v>
      </c>
    </row>
    <row r="5665" spans="1:7">
      <c r="A5665" s="292" t="s">
        <v>49</v>
      </c>
      <c r="B5665" s="405">
        <v>63780</v>
      </c>
      <c r="C5665" s="292" t="s">
        <v>213</v>
      </c>
      <c r="E5665" s="292" t="s">
        <v>214</v>
      </c>
      <c r="F5665" s="405">
        <v>61356</v>
      </c>
      <c r="G5665" s="292" t="s">
        <v>213</v>
      </c>
    </row>
    <row r="5666" spans="1:7">
      <c r="A5666" s="292" t="s">
        <v>49</v>
      </c>
      <c r="B5666" s="405">
        <v>64505</v>
      </c>
      <c r="C5666" s="292" t="s">
        <v>213</v>
      </c>
      <c r="E5666" s="292" t="s">
        <v>214</v>
      </c>
      <c r="F5666" s="405">
        <v>61362</v>
      </c>
      <c r="G5666" s="292" t="s">
        <v>213</v>
      </c>
    </row>
    <row r="5667" spans="1:7">
      <c r="A5667" s="292" t="s">
        <v>49</v>
      </c>
      <c r="B5667" s="405">
        <v>65636</v>
      </c>
      <c r="C5667" s="292" t="s">
        <v>213</v>
      </c>
      <c r="E5667" s="292" t="s">
        <v>214</v>
      </c>
      <c r="F5667" s="405">
        <v>61363</v>
      </c>
      <c r="G5667" s="292" t="s">
        <v>213</v>
      </c>
    </row>
    <row r="5668" spans="1:7">
      <c r="A5668" s="292" t="s">
        <v>49</v>
      </c>
      <c r="B5668" s="405">
        <v>66749</v>
      </c>
      <c r="C5668" s="292" t="s">
        <v>213</v>
      </c>
      <c r="E5668" s="292" t="s">
        <v>214</v>
      </c>
      <c r="F5668" s="405">
        <v>61364</v>
      </c>
      <c r="G5668" s="292" t="s">
        <v>213</v>
      </c>
    </row>
    <row r="5669" spans="1:7">
      <c r="A5669" s="292" t="s">
        <v>49</v>
      </c>
      <c r="B5669" s="405">
        <v>68001</v>
      </c>
      <c r="C5669" s="292" t="s">
        <v>213</v>
      </c>
      <c r="E5669" s="292" t="s">
        <v>214</v>
      </c>
      <c r="F5669" s="405">
        <v>61371</v>
      </c>
      <c r="G5669" s="292" t="s">
        <v>213</v>
      </c>
    </row>
    <row r="5670" spans="1:7">
      <c r="A5670" s="292" t="s">
        <v>49</v>
      </c>
      <c r="B5670" s="405">
        <v>68848</v>
      </c>
      <c r="C5670" s="292" t="s">
        <v>213</v>
      </c>
      <c r="E5670" s="292" t="s">
        <v>214</v>
      </c>
      <c r="F5670" s="405">
        <v>61372</v>
      </c>
      <c r="G5670" s="292" t="s">
        <v>213</v>
      </c>
    </row>
    <row r="5671" spans="1:7">
      <c r="A5671" s="292" t="s">
        <v>49</v>
      </c>
      <c r="B5671" s="405">
        <v>70429</v>
      </c>
      <c r="C5671" s="292" t="s">
        <v>213</v>
      </c>
      <c r="E5671" s="292" t="s">
        <v>214</v>
      </c>
      <c r="F5671" s="405">
        <v>61411</v>
      </c>
      <c r="G5671" s="292" t="s">
        <v>213</v>
      </c>
    </row>
    <row r="5672" spans="1:7">
      <c r="A5672" s="292" t="s">
        <v>49</v>
      </c>
      <c r="B5672" s="405">
        <v>59715</v>
      </c>
      <c r="C5672" s="292" t="s">
        <v>213</v>
      </c>
      <c r="E5672" s="292" t="s">
        <v>214</v>
      </c>
      <c r="F5672" s="405">
        <v>61419</v>
      </c>
      <c r="G5672" s="292" t="s">
        <v>213</v>
      </c>
    </row>
    <row r="5673" spans="1:7">
      <c r="A5673" s="292" t="s">
        <v>49</v>
      </c>
      <c r="B5673" s="405">
        <v>60442</v>
      </c>
      <c r="C5673" s="292" t="s">
        <v>213</v>
      </c>
      <c r="E5673" s="292" t="s">
        <v>214</v>
      </c>
      <c r="F5673" s="405">
        <v>61424</v>
      </c>
      <c r="G5673" s="292" t="s">
        <v>213</v>
      </c>
    </row>
    <row r="5674" spans="1:7">
      <c r="A5674" s="292" t="s">
        <v>49</v>
      </c>
      <c r="B5674" s="405">
        <v>61032</v>
      </c>
      <c r="C5674" s="292" t="s">
        <v>213</v>
      </c>
      <c r="E5674" s="292" t="s">
        <v>214</v>
      </c>
      <c r="F5674" s="405">
        <v>61430</v>
      </c>
      <c r="G5674" s="292" t="s">
        <v>213</v>
      </c>
    </row>
    <row r="5675" spans="1:7">
      <c r="A5675" s="292" t="s">
        <v>49</v>
      </c>
      <c r="B5675" s="405">
        <v>61433</v>
      </c>
      <c r="C5675" s="292" t="s">
        <v>213</v>
      </c>
      <c r="E5675" s="292" t="s">
        <v>214</v>
      </c>
      <c r="F5675" s="405">
        <v>61433</v>
      </c>
      <c r="G5675" s="292" t="s">
        <v>213</v>
      </c>
    </row>
    <row r="5676" spans="1:7">
      <c r="A5676" s="292" t="s">
        <v>49</v>
      </c>
      <c r="B5676" s="405">
        <v>61938</v>
      </c>
      <c r="C5676" s="292" t="s">
        <v>213</v>
      </c>
      <c r="E5676" s="292" t="s">
        <v>214</v>
      </c>
      <c r="F5676" s="405">
        <v>61443</v>
      </c>
      <c r="G5676" s="292" t="s">
        <v>213</v>
      </c>
    </row>
    <row r="5677" spans="1:7">
      <c r="A5677" s="292" t="s">
        <v>49</v>
      </c>
      <c r="B5677" s="405">
        <v>62258</v>
      </c>
      <c r="C5677" s="292" t="s">
        <v>213</v>
      </c>
      <c r="E5677" s="292" t="s">
        <v>214</v>
      </c>
      <c r="F5677" s="405">
        <v>61448</v>
      </c>
      <c r="G5677" s="292" t="s">
        <v>213</v>
      </c>
    </row>
    <row r="5678" spans="1:7">
      <c r="A5678" s="292" t="s">
        <v>49</v>
      </c>
      <c r="B5678" s="405">
        <v>62615</v>
      </c>
      <c r="C5678" s="292" t="s">
        <v>213</v>
      </c>
      <c r="E5678" s="292" t="s">
        <v>214</v>
      </c>
      <c r="F5678" s="405">
        <v>61451</v>
      </c>
      <c r="G5678" s="292" t="s">
        <v>213</v>
      </c>
    </row>
    <row r="5679" spans="1:7">
      <c r="A5679" s="292" t="s">
        <v>49</v>
      </c>
      <c r="B5679" s="405">
        <v>63025</v>
      </c>
      <c r="C5679" s="292" t="s">
        <v>213</v>
      </c>
      <c r="E5679" s="292" t="s">
        <v>214</v>
      </c>
      <c r="F5679" s="405">
        <v>61468</v>
      </c>
      <c r="G5679" s="292" t="s">
        <v>213</v>
      </c>
    </row>
    <row r="5680" spans="1:7">
      <c r="A5680" s="292" t="s">
        <v>49</v>
      </c>
      <c r="B5680" s="405">
        <v>63824</v>
      </c>
      <c r="C5680" s="292" t="s">
        <v>213</v>
      </c>
      <c r="E5680" s="292" t="s">
        <v>214</v>
      </c>
      <c r="F5680" s="405">
        <v>61519</v>
      </c>
      <c r="G5680" s="292" t="s">
        <v>213</v>
      </c>
    </row>
    <row r="5681" spans="1:7">
      <c r="A5681" s="292" t="s">
        <v>49</v>
      </c>
      <c r="B5681" s="405">
        <v>64601</v>
      </c>
      <c r="C5681" s="292" t="s">
        <v>213</v>
      </c>
      <c r="E5681" s="292" t="s">
        <v>214</v>
      </c>
      <c r="F5681" s="405">
        <v>61520</v>
      </c>
      <c r="G5681" s="292" t="s">
        <v>213</v>
      </c>
    </row>
    <row r="5682" spans="1:7">
      <c r="A5682" s="292" t="s">
        <v>49</v>
      </c>
      <c r="B5682" s="405">
        <v>65654</v>
      </c>
      <c r="C5682" s="292" t="s">
        <v>213</v>
      </c>
      <c r="E5682" s="292" t="s">
        <v>214</v>
      </c>
      <c r="F5682" s="405">
        <v>61523</v>
      </c>
      <c r="G5682" s="292" t="s">
        <v>213</v>
      </c>
    </row>
    <row r="5683" spans="1:7">
      <c r="A5683" s="292" t="s">
        <v>49</v>
      </c>
      <c r="B5683" s="405">
        <v>66757</v>
      </c>
      <c r="C5683" s="292" t="s">
        <v>213</v>
      </c>
      <c r="E5683" s="292" t="s">
        <v>214</v>
      </c>
      <c r="F5683" s="405">
        <v>61524</v>
      </c>
      <c r="G5683" s="292" t="s">
        <v>213</v>
      </c>
    </row>
    <row r="5684" spans="1:7">
      <c r="A5684" s="292" t="s">
        <v>49</v>
      </c>
      <c r="B5684" s="405">
        <v>68008</v>
      </c>
      <c r="C5684" s="292" t="s">
        <v>213</v>
      </c>
      <c r="E5684" s="292" t="s">
        <v>214</v>
      </c>
      <c r="F5684" s="405">
        <v>61528</v>
      </c>
      <c r="G5684" s="292" t="s">
        <v>213</v>
      </c>
    </row>
    <row r="5685" spans="1:7">
      <c r="A5685" s="292" t="s">
        <v>49</v>
      </c>
      <c r="B5685" s="405">
        <v>68881</v>
      </c>
      <c r="C5685" s="292" t="s">
        <v>213</v>
      </c>
      <c r="E5685" s="292" t="s">
        <v>214</v>
      </c>
      <c r="F5685" s="405">
        <v>61530</v>
      </c>
      <c r="G5685" s="292" t="s">
        <v>213</v>
      </c>
    </row>
    <row r="5686" spans="1:7">
      <c r="A5686" s="292" t="s">
        <v>49</v>
      </c>
      <c r="B5686" s="405">
        <v>70435</v>
      </c>
      <c r="C5686" s="292" t="s">
        <v>213</v>
      </c>
      <c r="E5686" s="292" t="s">
        <v>214</v>
      </c>
      <c r="F5686" s="405">
        <v>61537</v>
      </c>
      <c r="G5686" s="292" t="s">
        <v>213</v>
      </c>
    </row>
    <row r="5687" spans="1:7">
      <c r="A5687" s="292" t="s">
        <v>49</v>
      </c>
      <c r="B5687" s="405">
        <v>59716</v>
      </c>
      <c r="C5687" s="292" t="s">
        <v>213</v>
      </c>
      <c r="E5687" s="292" t="s">
        <v>214</v>
      </c>
      <c r="F5687" s="405">
        <v>61547</v>
      </c>
      <c r="G5687" s="292" t="s">
        <v>213</v>
      </c>
    </row>
    <row r="5688" spans="1:7">
      <c r="A5688" s="292" t="s">
        <v>49</v>
      </c>
      <c r="B5688" s="405">
        <v>60449</v>
      </c>
      <c r="C5688" s="292" t="s">
        <v>213</v>
      </c>
      <c r="E5688" s="292" t="s">
        <v>214</v>
      </c>
      <c r="F5688" s="405">
        <v>61548</v>
      </c>
      <c r="G5688" s="292" t="s">
        <v>213</v>
      </c>
    </row>
    <row r="5689" spans="1:7">
      <c r="A5689" s="292" t="s">
        <v>49</v>
      </c>
      <c r="B5689" s="405">
        <v>61036</v>
      </c>
      <c r="C5689" s="292" t="s">
        <v>213</v>
      </c>
      <c r="E5689" s="292" t="s">
        <v>214</v>
      </c>
      <c r="F5689" s="405">
        <v>61564</v>
      </c>
      <c r="G5689" s="292" t="s">
        <v>213</v>
      </c>
    </row>
    <row r="5690" spans="1:7">
      <c r="A5690" s="292" t="s">
        <v>49</v>
      </c>
      <c r="B5690" s="405">
        <v>61443</v>
      </c>
      <c r="C5690" s="292" t="s">
        <v>213</v>
      </c>
      <c r="E5690" s="292" t="s">
        <v>214</v>
      </c>
      <c r="F5690" s="405">
        <v>61568</v>
      </c>
      <c r="G5690" s="292" t="s">
        <v>213</v>
      </c>
    </row>
    <row r="5691" spans="1:7">
      <c r="A5691" s="292" t="s">
        <v>49</v>
      </c>
      <c r="B5691" s="405">
        <v>61941</v>
      </c>
      <c r="C5691" s="292" t="s">
        <v>213</v>
      </c>
      <c r="E5691" s="292" t="s">
        <v>214</v>
      </c>
      <c r="F5691" s="405">
        <v>61705</v>
      </c>
      <c r="G5691" s="292" t="s">
        <v>213</v>
      </c>
    </row>
    <row r="5692" spans="1:7">
      <c r="A5692" s="292" t="s">
        <v>49</v>
      </c>
      <c r="B5692" s="405">
        <v>62259</v>
      </c>
      <c r="C5692" s="292" t="s">
        <v>213</v>
      </c>
      <c r="E5692" s="292" t="s">
        <v>214</v>
      </c>
      <c r="F5692" s="405">
        <v>61727</v>
      </c>
      <c r="G5692" s="292" t="s">
        <v>213</v>
      </c>
    </row>
    <row r="5693" spans="1:7">
      <c r="A5693" s="292" t="s">
        <v>49</v>
      </c>
      <c r="B5693" s="405">
        <v>62622</v>
      </c>
      <c r="C5693" s="292" t="s">
        <v>213</v>
      </c>
      <c r="E5693" s="292" t="s">
        <v>214</v>
      </c>
      <c r="F5693" s="405">
        <v>61729</v>
      </c>
      <c r="G5693" s="292" t="s">
        <v>213</v>
      </c>
    </row>
    <row r="5694" spans="1:7">
      <c r="A5694" s="292" t="s">
        <v>49</v>
      </c>
      <c r="B5694" s="405">
        <v>63028</v>
      </c>
      <c r="C5694" s="292" t="s">
        <v>213</v>
      </c>
      <c r="E5694" s="292" t="s">
        <v>214</v>
      </c>
      <c r="F5694" s="405">
        <v>61736</v>
      </c>
      <c r="G5694" s="292" t="s">
        <v>213</v>
      </c>
    </row>
    <row r="5695" spans="1:7">
      <c r="A5695" s="292" t="s">
        <v>49</v>
      </c>
      <c r="B5695" s="405">
        <v>63826</v>
      </c>
      <c r="C5695" s="292" t="s">
        <v>213</v>
      </c>
      <c r="E5695" s="292" t="s">
        <v>214</v>
      </c>
      <c r="F5695" s="405">
        <v>61751</v>
      </c>
      <c r="G5695" s="292" t="s">
        <v>213</v>
      </c>
    </row>
    <row r="5696" spans="1:7">
      <c r="A5696" s="292" t="s">
        <v>49</v>
      </c>
      <c r="B5696" s="405">
        <v>64628</v>
      </c>
      <c r="C5696" s="292" t="s">
        <v>213</v>
      </c>
      <c r="E5696" s="292" t="s">
        <v>214</v>
      </c>
      <c r="F5696" s="405">
        <v>61755</v>
      </c>
      <c r="G5696" s="292" t="s">
        <v>213</v>
      </c>
    </row>
    <row r="5697" spans="1:7">
      <c r="A5697" s="292" t="s">
        <v>49</v>
      </c>
      <c r="B5697" s="405">
        <v>65664</v>
      </c>
      <c r="C5697" s="292" t="s">
        <v>213</v>
      </c>
      <c r="E5697" s="292" t="s">
        <v>214</v>
      </c>
      <c r="F5697" s="405">
        <v>61764</v>
      </c>
      <c r="G5697" s="292" t="s">
        <v>213</v>
      </c>
    </row>
    <row r="5698" spans="1:7">
      <c r="A5698" s="292" t="s">
        <v>49</v>
      </c>
      <c r="B5698" s="405">
        <v>66759</v>
      </c>
      <c r="C5698" s="292" t="s">
        <v>213</v>
      </c>
      <c r="E5698" s="292" t="s">
        <v>214</v>
      </c>
      <c r="F5698" s="405">
        <v>61815</v>
      </c>
      <c r="G5698" s="292" t="s">
        <v>213</v>
      </c>
    </row>
    <row r="5699" spans="1:7">
      <c r="A5699" s="292" t="s">
        <v>49</v>
      </c>
      <c r="B5699" s="405">
        <v>68023</v>
      </c>
      <c r="C5699" s="292" t="s">
        <v>213</v>
      </c>
      <c r="E5699" s="292" t="s">
        <v>214</v>
      </c>
      <c r="F5699" s="405">
        <v>61834</v>
      </c>
      <c r="G5699" s="292" t="s">
        <v>213</v>
      </c>
    </row>
    <row r="5700" spans="1:7">
      <c r="A5700" s="292" t="s">
        <v>49</v>
      </c>
      <c r="B5700" s="405">
        <v>68901</v>
      </c>
      <c r="C5700" s="292" t="s">
        <v>213</v>
      </c>
      <c r="E5700" s="292" t="s">
        <v>214</v>
      </c>
      <c r="F5700" s="405">
        <v>61847</v>
      </c>
      <c r="G5700" s="292" t="s">
        <v>213</v>
      </c>
    </row>
    <row r="5701" spans="1:7">
      <c r="A5701" s="292" t="s">
        <v>49</v>
      </c>
      <c r="B5701" s="405">
        <v>70437</v>
      </c>
      <c r="C5701" s="292" t="s">
        <v>213</v>
      </c>
      <c r="E5701" s="292" t="s">
        <v>214</v>
      </c>
      <c r="F5701" s="405">
        <v>61848</v>
      </c>
      <c r="G5701" s="292" t="s">
        <v>213</v>
      </c>
    </row>
    <row r="5702" spans="1:7">
      <c r="A5702" s="292" t="s">
        <v>49</v>
      </c>
      <c r="B5702" s="405">
        <v>59717</v>
      </c>
      <c r="C5702" s="292" t="s">
        <v>213</v>
      </c>
      <c r="E5702" s="292" t="s">
        <v>214</v>
      </c>
      <c r="F5702" s="405">
        <v>61851</v>
      </c>
      <c r="G5702" s="292" t="s">
        <v>213</v>
      </c>
    </row>
    <row r="5703" spans="1:7">
      <c r="A5703" s="292" t="s">
        <v>49</v>
      </c>
      <c r="B5703" s="405">
        <v>60450</v>
      </c>
      <c r="C5703" s="292" t="s">
        <v>213</v>
      </c>
      <c r="E5703" s="292" t="s">
        <v>214</v>
      </c>
      <c r="F5703" s="405">
        <v>61855</v>
      </c>
      <c r="G5703" s="292" t="s">
        <v>213</v>
      </c>
    </row>
    <row r="5704" spans="1:7">
      <c r="A5704" s="292" t="s">
        <v>49</v>
      </c>
      <c r="B5704" s="405">
        <v>61058</v>
      </c>
      <c r="C5704" s="292" t="s">
        <v>213</v>
      </c>
      <c r="E5704" s="292" t="s">
        <v>214</v>
      </c>
      <c r="F5704" s="405">
        <v>61856</v>
      </c>
      <c r="G5704" s="292" t="s">
        <v>213</v>
      </c>
    </row>
    <row r="5705" spans="1:7">
      <c r="A5705" s="292" t="s">
        <v>49</v>
      </c>
      <c r="B5705" s="405">
        <v>61448</v>
      </c>
      <c r="C5705" s="292" t="s">
        <v>213</v>
      </c>
      <c r="E5705" s="292" t="s">
        <v>214</v>
      </c>
      <c r="F5705" s="405">
        <v>61857</v>
      </c>
      <c r="G5705" s="292" t="s">
        <v>213</v>
      </c>
    </row>
    <row r="5706" spans="1:7">
      <c r="A5706" s="292" t="s">
        <v>49</v>
      </c>
      <c r="B5706" s="405">
        <v>61944</v>
      </c>
      <c r="C5706" s="292" t="s">
        <v>213</v>
      </c>
      <c r="E5706" s="292" t="s">
        <v>214</v>
      </c>
      <c r="F5706" s="405">
        <v>61858</v>
      </c>
      <c r="G5706" s="292" t="s">
        <v>213</v>
      </c>
    </row>
    <row r="5707" spans="1:7">
      <c r="A5707" s="292" t="s">
        <v>49</v>
      </c>
      <c r="B5707" s="405">
        <v>62260</v>
      </c>
      <c r="C5707" s="292" t="s">
        <v>213</v>
      </c>
      <c r="E5707" s="292" t="s">
        <v>214</v>
      </c>
      <c r="F5707" s="405">
        <v>61864</v>
      </c>
      <c r="G5707" s="292" t="s">
        <v>213</v>
      </c>
    </row>
    <row r="5708" spans="1:7">
      <c r="A5708" s="292" t="s">
        <v>49</v>
      </c>
      <c r="B5708" s="405">
        <v>62650</v>
      </c>
      <c r="C5708" s="292" t="s">
        <v>213</v>
      </c>
      <c r="E5708" s="292" t="s">
        <v>214</v>
      </c>
      <c r="F5708" s="405">
        <v>61873</v>
      </c>
      <c r="G5708" s="292" t="s">
        <v>213</v>
      </c>
    </row>
    <row r="5709" spans="1:7">
      <c r="A5709" s="292" t="s">
        <v>49</v>
      </c>
      <c r="B5709" s="405">
        <v>63038</v>
      </c>
      <c r="C5709" s="292" t="s">
        <v>213</v>
      </c>
      <c r="E5709" s="292" t="s">
        <v>214</v>
      </c>
      <c r="F5709" s="405">
        <v>61877</v>
      </c>
      <c r="G5709" s="292" t="s">
        <v>213</v>
      </c>
    </row>
    <row r="5710" spans="1:7">
      <c r="A5710" s="292" t="s">
        <v>49</v>
      </c>
      <c r="B5710" s="405">
        <v>63828</v>
      </c>
      <c r="C5710" s="292" t="s">
        <v>213</v>
      </c>
      <c r="E5710" s="292" t="s">
        <v>214</v>
      </c>
      <c r="F5710" s="405">
        <v>61880</v>
      </c>
      <c r="G5710" s="292" t="s">
        <v>213</v>
      </c>
    </row>
    <row r="5711" spans="1:7">
      <c r="A5711" s="292" t="s">
        <v>49</v>
      </c>
      <c r="B5711" s="405">
        <v>64658</v>
      </c>
      <c r="C5711" s="292" t="s">
        <v>213</v>
      </c>
      <c r="E5711" s="292" t="s">
        <v>214</v>
      </c>
      <c r="F5711" s="405">
        <v>61883</v>
      </c>
      <c r="G5711" s="292" t="s">
        <v>213</v>
      </c>
    </row>
    <row r="5712" spans="1:7">
      <c r="A5712" s="292" t="s">
        <v>49</v>
      </c>
      <c r="B5712" s="405">
        <v>65672</v>
      </c>
      <c r="C5712" s="292" t="s">
        <v>213</v>
      </c>
      <c r="E5712" s="292" t="s">
        <v>214</v>
      </c>
      <c r="F5712" s="405">
        <v>61884</v>
      </c>
      <c r="G5712" s="292" t="s">
        <v>213</v>
      </c>
    </row>
    <row r="5713" spans="1:7">
      <c r="A5713" s="292" t="s">
        <v>49</v>
      </c>
      <c r="B5713" s="405">
        <v>66760</v>
      </c>
      <c r="C5713" s="292" t="s">
        <v>213</v>
      </c>
      <c r="E5713" s="292" t="s">
        <v>214</v>
      </c>
      <c r="F5713" s="405">
        <v>61911</v>
      </c>
      <c r="G5713" s="292" t="s">
        <v>213</v>
      </c>
    </row>
    <row r="5714" spans="1:7">
      <c r="A5714" s="292" t="s">
        <v>49</v>
      </c>
      <c r="B5714" s="405">
        <v>68025</v>
      </c>
      <c r="C5714" s="292" t="s">
        <v>213</v>
      </c>
      <c r="E5714" s="292" t="s">
        <v>214</v>
      </c>
      <c r="F5714" s="405">
        <v>61920</v>
      </c>
      <c r="G5714" s="292" t="s">
        <v>213</v>
      </c>
    </row>
    <row r="5715" spans="1:7">
      <c r="A5715" s="292" t="s">
        <v>49</v>
      </c>
      <c r="B5715" s="405">
        <v>68969</v>
      </c>
      <c r="C5715" s="292" t="s">
        <v>213</v>
      </c>
      <c r="E5715" s="292" t="s">
        <v>214</v>
      </c>
      <c r="F5715" s="405">
        <v>61936</v>
      </c>
      <c r="G5715" s="292" t="s">
        <v>213</v>
      </c>
    </row>
    <row r="5716" spans="1:7">
      <c r="A5716" s="292" t="s">
        <v>49</v>
      </c>
      <c r="B5716" s="405">
        <v>70443</v>
      </c>
      <c r="C5716" s="292" t="s">
        <v>213</v>
      </c>
      <c r="E5716" s="292" t="s">
        <v>214</v>
      </c>
      <c r="F5716" s="405">
        <v>61938</v>
      </c>
      <c r="G5716" s="292" t="s">
        <v>213</v>
      </c>
    </row>
    <row r="5717" spans="1:7">
      <c r="A5717" s="292" t="s">
        <v>49</v>
      </c>
      <c r="B5717" s="405">
        <v>59718</v>
      </c>
      <c r="C5717" s="292" t="s">
        <v>213</v>
      </c>
      <c r="E5717" s="292" t="s">
        <v>214</v>
      </c>
      <c r="F5717" s="405">
        <v>61941</v>
      </c>
      <c r="G5717" s="292" t="s">
        <v>213</v>
      </c>
    </row>
    <row r="5718" spans="1:7">
      <c r="A5718" s="292" t="s">
        <v>49</v>
      </c>
      <c r="B5718" s="405">
        <v>60466</v>
      </c>
      <c r="C5718" s="292" t="s">
        <v>213</v>
      </c>
      <c r="E5718" s="292" t="s">
        <v>214</v>
      </c>
      <c r="F5718" s="405">
        <v>61944</v>
      </c>
      <c r="G5718" s="292" t="s">
        <v>213</v>
      </c>
    </row>
    <row r="5719" spans="1:7">
      <c r="A5719" s="292" t="s">
        <v>49</v>
      </c>
      <c r="B5719" s="405">
        <v>61059</v>
      </c>
      <c r="C5719" s="292" t="s">
        <v>213</v>
      </c>
      <c r="E5719" s="292" t="s">
        <v>214</v>
      </c>
      <c r="F5719" s="405">
        <v>61953</v>
      </c>
      <c r="G5719" s="292" t="s">
        <v>213</v>
      </c>
    </row>
    <row r="5720" spans="1:7">
      <c r="A5720" s="292" t="s">
        <v>49</v>
      </c>
      <c r="B5720" s="405">
        <v>61451</v>
      </c>
      <c r="C5720" s="292" t="s">
        <v>213</v>
      </c>
      <c r="E5720" s="292" t="s">
        <v>214</v>
      </c>
      <c r="F5720" s="405">
        <v>61955</v>
      </c>
      <c r="G5720" s="292" t="s">
        <v>213</v>
      </c>
    </row>
    <row r="5721" spans="1:7">
      <c r="A5721" s="292" t="s">
        <v>49</v>
      </c>
      <c r="B5721" s="405">
        <v>61953</v>
      </c>
      <c r="C5721" s="292" t="s">
        <v>213</v>
      </c>
      <c r="E5721" s="292" t="s">
        <v>214</v>
      </c>
      <c r="F5721" s="405">
        <v>61956</v>
      </c>
      <c r="G5721" s="292" t="s">
        <v>213</v>
      </c>
    </row>
    <row r="5722" spans="1:7">
      <c r="A5722" s="292" t="s">
        <v>49</v>
      </c>
      <c r="B5722" s="405">
        <v>62264</v>
      </c>
      <c r="C5722" s="292" t="s">
        <v>213</v>
      </c>
      <c r="E5722" s="292" t="s">
        <v>214</v>
      </c>
      <c r="F5722" s="405">
        <v>62009</v>
      </c>
      <c r="G5722" s="292" t="s">
        <v>213</v>
      </c>
    </row>
    <row r="5723" spans="1:7">
      <c r="A5723" s="292" t="s">
        <v>49</v>
      </c>
      <c r="B5723" s="405">
        <v>62651</v>
      </c>
      <c r="C5723" s="292" t="s">
        <v>213</v>
      </c>
      <c r="E5723" s="292" t="s">
        <v>214</v>
      </c>
      <c r="F5723" s="405">
        <v>62023</v>
      </c>
      <c r="G5723" s="292" t="s">
        <v>213</v>
      </c>
    </row>
    <row r="5724" spans="1:7">
      <c r="A5724" s="292" t="s">
        <v>49</v>
      </c>
      <c r="B5724" s="405">
        <v>63039</v>
      </c>
      <c r="C5724" s="292" t="s">
        <v>213</v>
      </c>
      <c r="E5724" s="292" t="s">
        <v>214</v>
      </c>
      <c r="F5724" s="405">
        <v>62030</v>
      </c>
      <c r="G5724" s="292" t="s">
        <v>213</v>
      </c>
    </row>
    <row r="5725" spans="1:7">
      <c r="A5725" s="292" t="s">
        <v>49</v>
      </c>
      <c r="B5725" s="405">
        <v>63840</v>
      </c>
      <c r="C5725" s="292" t="s">
        <v>213</v>
      </c>
      <c r="E5725" s="292" t="s">
        <v>214</v>
      </c>
      <c r="F5725" s="405">
        <v>62035</v>
      </c>
      <c r="G5725" s="292" t="s">
        <v>213</v>
      </c>
    </row>
    <row r="5726" spans="1:7">
      <c r="A5726" s="292" t="s">
        <v>49</v>
      </c>
      <c r="B5726" s="405">
        <v>64701</v>
      </c>
      <c r="C5726" s="292" t="s">
        <v>213</v>
      </c>
      <c r="E5726" s="292" t="s">
        <v>214</v>
      </c>
      <c r="F5726" s="405">
        <v>62046</v>
      </c>
      <c r="G5726" s="292" t="s">
        <v>213</v>
      </c>
    </row>
    <row r="5727" spans="1:7">
      <c r="A5727" s="292" t="s">
        <v>49</v>
      </c>
      <c r="B5727" s="405">
        <v>65673</v>
      </c>
      <c r="C5727" s="292" t="s">
        <v>213</v>
      </c>
      <c r="E5727" s="292" t="s">
        <v>214</v>
      </c>
      <c r="F5727" s="405">
        <v>62048</v>
      </c>
      <c r="G5727" s="292" t="s">
        <v>213</v>
      </c>
    </row>
    <row r="5728" spans="1:7">
      <c r="A5728" s="292" t="s">
        <v>49</v>
      </c>
      <c r="B5728" s="405">
        <v>66763</v>
      </c>
      <c r="C5728" s="292" t="s">
        <v>213</v>
      </c>
      <c r="E5728" s="292" t="s">
        <v>214</v>
      </c>
      <c r="F5728" s="405">
        <v>62058</v>
      </c>
      <c r="G5728" s="292" t="s">
        <v>213</v>
      </c>
    </row>
    <row r="5729" spans="1:7">
      <c r="A5729" s="292" t="s">
        <v>49</v>
      </c>
      <c r="B5729" s="405">
        <v>68026</v>
      </c>
      <c r="C5729" s="292" t="s">
        <v>213</v>
      </c>
      <c r="E5729" s="292" t="s">
        <v>214</v>
      </c>
      <c r="F5729" s="405">
        <v>62067</v>
      </c>
      <c r="G5729" s="292" t="s">
        <v>213</v>
      </c>
    </row>
    <row r="5730" spans="1:7">
      <c r="A5730" s="292" t="s">
        <v>49</v>
      </c>
      <c r="B5730" s="405">
        <v>69042</v>
      </c>
      <c r="C5730" s="292" t="s">
        <v>213</v>
      </c>
      <c r="E5730" s="292" t="s">
        <v>214</v>
      </c>
      <c r="F5730" s="405">
        <v>62069</v>
      </c>
      <c r="G5730" s="292" t="s">
        <v>213</v>
      </c>
    </row>
    <row r="5731" spans="1:7">
      <c r="A5731" s="292" t="s">
        <v>49</v>
      </c>
      <c r="B5731" s="405">
        <v>70445</v>
      </c>
      <c r="C5731" s="292" t="s">
        <v>213</v>
      </c>
      <c r="E5731" s="292" t="s">
        <v>214</v>
      </c>
      <c r="F5731" s="405">
        <v>62084</v>
      </c>
      <c r="G5731" s="292" t="s">
        <v>213</v>
      </c>
    </row>
    <row r="5732" spans="1:7">
      <c r="A5732" s="292" t="s">
        <v>49</v>
      </c>
      <c r="B5732" s="405">
        <v>59756</v>
      </c>
      <c r="C5732" s="292" t="s">
        <v>213</v>
      </c>
      <c r="E5732" s="292" t="s">
        <v>214</v>
      </c>
      <c r="F5732" s="405">
        <v>62085</v>
      </c>
      <c r="G5732" s="292" t="s">
        <v>213</v>
      </c>
    </row>
    <row r="5733" spans="1:7">
      <c r="A5733" s="292" t="s">
        <v>49</v>
      </c>
      <c r="B5733" s="405">
        <v>60472</v>
      </c>
      <c r="C5733" s="292" t="s">
        <v>213</v>
      </c>
      <c r="E5733" s="292" t="s">
        <v>214</v>
      </c>
      <c r="F5733" s="405">
        <v>62087</v>
      </c>
      <c r="G5733" s="292" t="s">
        <v>213</v>
      </c>
    </row>
    <row r="5734" spans="1:7">
      <c r="A5734" s="292" t="s">
        <v>49</v>
      </c>
      <c r="B5734" s="405">
        <v>61061</v>
      </c>
      <c r="C5734" s="292" t="s">
        <v>213</v>
      </c>
      <c r="E5734" s="292" t="s">
        <v>214</v>
      </c>
      <c r="F5734" s="405">
        <v>62088</v>
      </c>
      <c r="G5734" s="292" t="s">
        <v>213</v>
      </c>
    </row>
    <row r="5735" spans="1:7">
      <c r="A5735" s="292" t="s">
        <v>49</v>
      </c>
      <c r="B5735" s="405">
        <v>61468</v>
      </c>
      <c r="C5735" s="292" t="s">
        <v>213</v>
      </c>
      <c r="E5735" s="292" t="s">
        <v>214</v>
      </c>
      <c r="F5735" s="405">
        <v>62089</v>
      </c>
      <c r="G5735" s="292" t="s">
        <v>213</v>
      </c>
    </row>
    <row r="5736" spans="1:7">
      <c r="A5736" s="292" t="s">
        <v>49</v>
      </c>
      <c r="B5736" s="405">
        <v>61955</v>
      </c>
      <c r="C5736" s="292" t="s">
        <v>213</v>
      </c>
      <c r="E5736" s="292" t="s">
        <v>214</v>
      </c>
      <c r="F5736" s="405">
        <v>62090</v>
      </c>
      <c r="G5736" s="292" t="s">
        <v>213</v>
      </c>
    </row>
    <row r="5737" spans="1:7">
      <c r="A5737" s="292" t="s">
        <v>49</v>
      </c>
      <c r="B5737" s="405">
        <v>62265</v>
      </c>
      <c r="C5737" s="292" t="s">
        <v>213</v>
      </c>
      <c r="E5737" s="292" t="s">
        <v>214</v>
      </c>
      <c r="F5737" s="405">
        <v>62093</v>
      </c>
      <c r="G5737" s="292" t="s">
        <v>213</v>
      </c>
    </row>
    <row r="5738" spans="1:7">
      <c r="A5738" s="292" t="s">
        <v>49</v>
      </c>
      <c r="B5738" s="405">
        <v>62656</v>
      </c>
      <c r="C5738" s="292" t="s">
        <v>213</v>
      </c>
      <c r="E5738" s="292" t="s">
        <v>214</v>
      </c>
      <c r="F5738" s="405">
        <v>62201</v>
      </c>
      <c r="G5738" s="292" t="s">
        <v>213</v>
      </c>
    </row>
    <row r="5739" spans="1:7">
      <c r="A5739" s="292" t="s">
        <v>49</v>
      </c>
      <c r="B5739" s="405">
        <v>63040</v>
      </c>
      <c r="C5739" s="292" t="s">
        <v>213</v>
      </c>
      <c r="E5739" s="292" t="s">
        <v>214</v>
      </c>
      <c r="F5739" s="405">
        <v>62202</v>
      </c>
      <c r="G5739" s="292" t="s">
        <v>213</v>
      </c>
    </row>
    <row r="5740" spans="1:7">
      <c r="A5740" s="292" t="s">
        <v>49</v>
      </c>
      <c r="B5740" s="405">
        <v>63841</v>
      </c>
      <c r="C5740" s="292" t="s">
        <v>213</v>
      </c>
      <c r="E5740" s="292" t="s">
        <v>214</v>
      </c>
      <c r="F5740" s="405">
        <v>62203</v>
      </c>
      <c r="G5740" s="292" t="s">
        <v>213</v>
      </c>
    </row>
    <row r="5741" spans="1:7">
      <c r="A5741" s="292" t="s">
        <v>49</v>
      </c>
      <c r="B5741" s="405">
        <v>64735</v>
      </c>
      <c r="C5741" s="292" t="s">
        <v>213</v>
      </c>
      <c r="E5741" s="292" t="s">
        <v>214</v>
      </c>
      <c r="F5741" s="405">
        <v>62204</v>
      </c>
      <c r="G5741" s="292" t="s">
        <v>213</v>
      </c>
    </row>
    <row r="5742" spans="1:7">
      <c r="A5742" s="292" t="s">
        <v>49</v>
      </c>
      <c r="B5742" s="405">
        <v>65675</v>
      </c>
      <c r="C5742" s="292" t="s">
        <v>213</v>
      </c>
      <c r="E5742" s="292" t="s">
        <v>214</v>
      </c>
      <c r="F5742" s="405">
        <v>62215</v>
      </c>
      <c r="G5742" s="292" t="s">
        <v>213</v>
      </c>
    </row>
    <row r="5743" spans="1:7">
      <c r="A5743" s="292" t="s">
        <v>49</v>
      </c>
      <c r="B5743" s="405">
        <v>66782</v>
      </c>
      <c r="C5743" s="292" t="s">
        <v>213</v>
      </c>
      <c r="E5743" s="292" t="s">
        <v>214</v>
      </c>
      <c r="F5743" s="405">
        <v>62216</v>
      </c>
      <c r="G5743" s="292" t="s">
        <v>213</v>
      </c>
    </row>
    <row r="5744" spans="1:7">
      <c r="A5744" s="292" t="s">
        <v>49</v>
      </c>
      <c r="B5744" s="405">
        <v>68041</v>
      </c>
      <c r="C5744" s="292" t="s">
        <v>213</v>
      </c>
      <c r="E5744" s="292" t="s">
        <v>214</v>
      </c>
      <c r="F5744" s="405">
        <v>62219</v>
      </c>
      <c r="G5744" s="292" t="s">
        <v>213</v>
      </c>
    </row>
    <row r="5745" spans="1:7">
      <c r="A5745" s="292" t="s">
        <v>49</v>
      </c>
      <c r="B5745" s="405">
        <v>69101</v>
      </c>
      <c r="C5745" s="292" t="s">
        <v>213</v>
      </c>
      <c r="E5745" s="292" t="s">
        <v>214</v>
      </c>
      <c r="F5745" s="405">
        <v>62224</v>
      </c>
      <c r="G5745" s="292" t="s">
        <v>213</v>
      </c>
    </row>
    <row r="5746" spans="1:7">
      <c r="A5746" s="292" t="s">
        <v>49</v>
      </c>
      <c r="B5746" s="405">
        <v>70448</v>
      </c>
      <c r="C5746" s="292" t="s">
        <v>213</v>
      </c>
      <c r="E5746" s="292" t="s">
        <v>214</v>
      </c>
      <c r="F5746" s="405">
        <v>62230</v>
      </c>
      <c r="G5746" s="292" t="s">
        <v>213</v>
      </c>
    </row>
    <row r="5747" spans="1:7">
      <c r="A5747" s="292" t="s">
        <v>49</v>
      </c>
      <c r="B5747" s="405">
        <v>59801</v>
      </c>
      <c r="C5747" s="292" t="s">
        <v>213</v>
      </c>
      <c r="E5747" s="292" t="s">
        <v>214</v>
      </c>
      <c r="F5747" s="405">
        <v>62232</v>
      </c>
      <c r="G5747" s="292" t="s">
        <v>213</v>
      </c>
    </row>
    <row r="5748" spans="1:7">
      <c r="A5748" s="292" t="s">
        <v>49</v>
      </c>
      <c r="B5748" s="405">
        <v>60474</v>
      </c>
      <c r="C5748" s="292" t="s">
        <v>213</v>
      </c>
      <c r="E5748" s="292" t="s">
        <v>214</v>
      </c>
      <c r="F5748" s="405">
        <v>62233</v>
      </c>
      <c r="G5748" s="292" t="s">
        <v>213</v>
      </c>
    </row>
    <row r="5749" spans="1:7">
      <c r="A5749" s="292" t="s">
        <v>49</v>
      </c>
      <c r="B5749" s="405">
        <v>61065</v>
      </c>
      <c r="C5749" s="292" t="s">
        <v>213</v>
      </c>
      <c r="E5749" s="292" t="s">
        <v>214</v>
      </c>
      <c r="F5749" s="405">
        <v>62236</v>
      </c>
      <c r="G5749" s="292" t="s">
        <v>213</v>
      </c>
    </row>
    <row r="5750" spans="1:7">
      <c r="A5750" s="292" t="s">
        <v>49</v>
      </c>
      <c r="B5750" s="405">
        <v>61519</v>
      </c>
      <c r="C5750" s="292" t="s">
        <v>213</v>
      </c>
      <c r="E5750" s="292" t="s">
        <v>214</v>
      </c>
      <c r="F5750" s="405">
        <v>62240</v>
      </c>
      <c r="G5750" s="292" t="s">
        <v>213</v>
      </c>
    </row>
    <row r="5751" spans="1:7">
      <c r="A5751" s="292" t="s">
        <v>49</v>
      </c>
      <c r="B5751" s="405">
        <v>61956</v>
      </c>
      <c r="C5751" s="292" t="s">
        <v>213</v>
      </c>
      <c r="E5751" s="292" t="s">
        <v>214</v>
      </c>
      <c r="F5751" s="405">
        <v>62243</v>
      </c>
      <c r="G5751" s="292" t="s">
        <v>213</v>
      </c>
    </row>
    <row r="5752" spans="1:7">
      <c r="A5752" s="292" t="s">
        <v>49</v>
      </c>
      <c r="B5752" s="405">
        <v>62278</v>
      </c>
      <c r="C5752" s="292" t="s">
        <v>213</v>
      </c>
      <c r="E5752" s="292" t="s">
        <v>214</v>
      </c>
      <c r="F5752" s="405">
        <v>62246</v>
      </c>
      <c r="G5752" s="292" t="s">
        <v>213</v>
      </c>
    </row>
    <row r="5753" spans="1:7">
      <c r="A5753" s="292" t="s">
        <v>49</v>
      </c>
      <c r="B5753" s="405">
        <v>62683</v>
      </c>
      <c r="C5753" s="292" t="s">
        <v>213</v>
      </c>
      <c r="E5753" s="292" t="s">
        <v>214</v>
      </c>
      <c r="F5753" s="405">
        <v>62249</v>
      </c>
      <c r="G5753" s="292" t="s">
        <v>213</v>
      </c>
    </row>
    <row r="5754" spans="1:7">
      <c r="A5754" s="292" t="s">
        <v>49</v>
      </c>
      <c r="B5754" s="405">
        <v>63047</v>
      </c>
      <c r="C5754" s="292" t="s">
        <v>213</v>
      </c>
      <c r="E5754" s="292" t="s">
        <v>214</v>
      </c>
      <c r="F5754" s="405">
        <v>62250</v>
      </c>
      <c r="G5754" s="292" t="s">
        <v>213</v>
      </c>
    </row>
    <row r="5755" spans="1:7">
      <c r="A5755" s="292" t="s">
        <v>49</v>
      </c>
      <c r="B5755" s="405">
        <v>63849</v>
      </c>
      <c r="C5755" s="292" t="s">
        <v>213</v>
      </c>
      <c r="E5755" s="292" t="s">
        <v>214</v>
      </c>
      <c r="F5755" s="405">
        <v>62254</v>
      </c>
      <c r="G5755" s="292" t="s">
        <v>213</v>
      </c>
    </row>
    <row r="5756" spans="1:7">
      <c r="A5756" s="292" t="s">
        <v>49</v>
      </c>
      <c r="B5756" s="405">
        <v>64743</v>
      </c>
      <c r="C5756" s="292" t="s">
        <v>213</v>
      </c>
      <c r="E5756" s="292" t="s">
        <v>214</v>
      </c>
      <c r="F5756" s="405">
        <v>62256</v>
      </c>
      <c r="G5756" s="292" t="s">
        <v>213</v>
      </c>
    </row>
    <row r="5757" spans="1:7">
      <c r="A5757" s="292" t="s">
        <v>49</v>
      </c>
      <c r="B5757" s="405">
        <v>65686</v>
      </c>
      <c r="C5757" s="292" t="s">
        <v>213</v>
      </c>
      <c r="E5757" s="292" t="s">
        <v>214</v>
      </c>
      <c r="F5757" s="405">
        <v>62258</v>
      </c>
      <c r="G5757" s="292" t="s">
        <v>213</v>
      </c>
    </row>
    <row r="5758" spans="1:7">
      <c r="A5758" s="292" t="s">
        <v>49</v>
      </c>
      <c r="B5758" s="405">
        <v>66801</v>
      </c>
      <c r="C5758" s="292" t="s">
        <v>213</v>
      </c>
      <c r="E5758" s="292" t="s">
        <v>214</v>
      </c>
      <c r="F5758" s="405">
        <v>62259</v>
      </c>
      <c r="G5758" s="292" t="s">
        <v>213</v>
      </c>
    </row>
    <row r="5759" spans="1:7">
      <c r="A5759" s="292" t="s">
        <v>49</v>
      </c>
      <c r="B5759" s="405">
        <v>68059</v>
      </c>
      <c r="C5759" s="292" t="s">
        <v>213</v>
      </c>
      <c r="E5759" s="292" t="s">
        <v>214</v>
      </c>
      <c r="F5759" s="405">
        <v>62260</v>
      </c>
      <c r="G5759" s="292" t="s">
        <v>213</v>
      </c>
    </row>
    <row r="5760" spans="1:7">
      <c r="A5760" s="292" t="s">
        <v>49</v>
      </c>
      <c r="B5760" s="405">
        <v>69171</v>
      </c>
      <c r="C5760" s="292" t="s">
        <v>213</v>
      </c>
      <c r="E5760" s="292" t="s">
        <v>214</v>
      </c>
      <c r="F5760" s="405">
        <v>62264</v>
      </c>
      <c r="G5760" s="292" t="s">
        <v>213</v>
      </c>
    </row>
    <row r="5761" spans="1:7">
      <c r="A5761" s="292" t="s">
        <v>49</v>
      </c>
      <c r="B5761" s="405">
        <v>70451</v>
      </c>
      <c r="C5761" s="292" t="s">
        <v>213</v>
      </c>
      <c r="E5761" s="292" t="s">
        <v>214</v>
      </c>
      <c r="F5761" s="405">
        <v>62265</v>
      </c>
      <c r="G5761" s="292" t="s">
        <v>213</v>
      </c>
    </row>
    <row r="5762" spans="1:7">
      <c r="A5762" s="292" t="s">
        <v>49</v>
      </c>
      <c r="B5762" s="405">
        <v>59802</v>
      </c>
      <c r="C5762" s="292" t="s">
        <v>213</v>
      </c>
      <c r="E5762" s="292" t="s">
        <v>214</v>
      </c>
      <c r="F5762" s="405">
        <v>62278</v>
      </c>
      <c r="G5762" s="292" t="s">
        <v>213</v>
      </c>
    </row>
    <row r="5763" spans="1:7">
      <c r="A5763" s="292" t="s">
        <v>49</v>
      </c>
      <c r="B5763" s="405">
        <v>60481</v>
      </c>
      <c r="C5763" s="292" t="s">
        <v>213</v>
      </c>
      <c r="E5763" s="292" t="s">
        <v>214</v>
      </c>
      <c r="F5763" s="405">
        <v>62279</v>
      </c>
      <c r="G5763" s="292" t="s">
        <v>213</v>
      </c>
    </row>
    <row r="5764" spans="1:7">
      <c r="A5764" s="292" t="s">
        <v>49</v>
      </c>
      <c r="B5764" s="405">
        <v>61068</v>
      </c>
      <c r="C5764" s="292" t="s">
        <v>213</v>
      </c>
      <c r="E5764" s="292" t="s">
        <v>214</v>
      </c>
      <c r="F5764" s="405">
        <v>62282</v>
      </c>
      <c r="G5764" s="292" t="s">
        <v>213</v>
      </c>
    </row>
    <row r="5765" spans="1:7">
      <c r="A5765" s="292" t="s">
        <v>49</v>
      </c>
      <c r="B5765" s="405">
        <v>61520</v>
      </c>
      <c r="C5765" s="292" t="s">
        <v>213</v>
      </c>
      <c r="E5765" s="292" t="s">
        <v>214</v>
      </c>
      <c r="F5765" s="405">
        <v>62285</v>
      </c>
      <c r="G5765" s="292" t="s">
        <v>213</v>
      </c>
    </row>
    <row r="5766" spans="1:7">
      <c r="A5766" s="292" t="s">
        <v>49</v>
      </c>
      <c r="B5766" s="405">
        <v>62009</v>
      </c>
      <c r="C5766" s="292" t="s">
        <v>213</v>
      </c>
      <c r="E5766" s="292" t="s">
        <v>214</v>
      </c>
      <c r="F5766" s="405">
        <v>62286</v>
      </c>
      <c r="G5766" s="292" t="s">
        <v>213</v>
      </c>
    </row>
    <row r="5767" spans="1:7">
      <c r="A5767" s="292" t="s">
        <v>49</v>
      </c>
      <c r="B5767" s="405">
        <v>62279</v>
      </c>
      <c r="C5767" s="292" t="s">
        <v>213</v>
      </c>
      <c r="E5767" s="292" t="s">
        <v>214</v>
      </c>
      <c r="F5767" s="405">
        <v>62289</v>
      </c>
      <c r="G5767" s="292" t="s">
        <v>213</v>
      </c>
    </row>
    <row r="5768" spans="1:7">
      <c r="A5768" s="292" t="s">
        <v>49</v>
      </c>
      <c r="B5768" s="405">
        <v>62690</v>
      </c>
      <c r="C5768" s="292" t="s">
        <v>213</v>
      </c>
      <c r="E5768" s="292" t="s">
        <v>214</v>
      </c>
      <c r="F5768" s="405">
        <v>62292</v>
      </c>
      <c r="G5768" s="292" t="s">
        <v>213</v>
      </c>
    </row>
    <row r="5769" spans="1:7">
      <c r="A5769" s="292" t="s">
        <v>49</v>
      </c>
      <c r="B5769" s="405">
        <v>63049</v>
      </c>
      <c r="C5769" s="292" t="s">
        <v>213</v>
      </c>
      <c r="E5769" s="292" t="s">
        <v>214</v>
      </c>
      <c r="F5769" s="405">
        <v>62293</v>
      </c>
      <c r="G5769" s="292" t="s">
        <v>213</v>
      </c>
    </row>
    <row r="5770" spans="1:7">
      <c r="A5770" s="292" t="s">
        <v>49</v>
      </c>
      <c r="B5770" s="405">
        <v>63853</v>
      </c>
      <c r="C5770" s="292" t="s">
        <v>213</v>
      </c>
      <c r="E5770" s="292" t="s">
        <v>214</v>
      </c>
      <c r="F5770" s="405">
        <v>62295</v>
      </c>
      <c r="G5770" s="292" t="s">
        <v>213</v>
      </c>
    </row>
    <row r="5771" spans="1:7">
      <c r="A5771" s="292" t="s">
        <v>49</v>
      </c>
      <c r="B5771" s="405">
        <v>64765</v>
      </c>
      <c r="C5771" s="292" t="s">
        <v>213</v>
      </c>
      <c r="E5771" s="292" t="s">
        <v>214</v>
      </c>
      <c r="F5771" s="405">
        <v>62298</v>
      </c>
      <c r="G5771" s="292" t="s">
        <v>213</v>
      </c>
    </row>
    <row r="5772" spans="1:7">
      <c r="A5772" s="292" t="s">
        <v>49</v>
      </c>
      <c r="B5772" s="405">
        <v>65688</v>
      </c>
      <c r="C5772" s="292" t="s">
        <v>213</v>
      </c>
      <c r="E5772" s="292" t="s">
        <v>214</v>
      </c>
      <c r="F5772" s="405">
        <v>62334</v>
      </c>
      <c r="G5772" s="292" t="s">
        <v>213</v>
      </c>
    </row>
    <row r="5773" spans="1:7">
      <c r="A5773" s="292" t="s">
        <v>49</v>
      </c>
      <c r="B5773" s="405">
        <v>67005</v>
      </c>
      <c r="C5773" s="292" t="s">
        <v>213</v>
      </c>
      <c r="E5773" s="292" t="s">
        <v>214</v>
      </c>
      <c r="F5773" s="405">
        <v>62352</v>
      </c>
      <c r="G5773" s="292" t="s">
        <v>213</v>
      </c>
    </row>
    <row r="5774" spans="1:7">
      <c r="A5774" s="292" t="s">
        <v>49</v>
      </c>
      <c r="B5774" s="405">
        <v>68063</v>
      </c>
      <c r="C5774" s="292" t="s">
        <v>213</v>
      </c>
      <c r="E5774" s="292" t="s">
        <v>214</v>
      </c>
      <c r="F5774" s="405">
        <v>62359</v>
      </c>
      <c r="G5774" s="292" t="s">
        <v>213</v>
      </c>
    </row>
    <row r="5775" spans="1:7">
      <c r="A5775" s="292" t="s">
        <v>49</v>
      </c>
      <c r="B5775" s="405">
        <v>69355</v>
      </c>
      <c r="C5775" s="292" t="s">
        <v>213</v>
      </c>
      <c r="E5775" s="292" t="s">
        <v>214</v>
      </c>
      <c r="F5775" s="405">
        <v>62362</v>
      </c>
      <c r="G5775" s="292" t="s">
        <v>213</v>
      </c>
    </row>
    <row r="5776" spans="1:7">
      <c r="A5776" s="292" t="s">
        <v>49</v>
      </c>
      <c r="B5776" s="405">
        <v>70452</v>
      </c>
      <c r="C5776" s="292" t="s">
        <v>213</v>
      </c>
      <c r="E5776" s="292" t="s">
        <v>214</v>
      </c>
      <c r="F5776" s="405">
        <v>62450</v>
      </c>
      <c r="G5776" s="292" t="s">
        <v>213</v>
      </c>
    </row>
    <row r="5777" spans="1:7">
      <c r="A5777" s="292" t="s">
        <v>49</v>
      </c>
      <c r="B5777" s="405">
        <v>59803</v>
      </c>
      <c r="C5777" s="292" t="s">
        <v>213</v>
      </c>
      <c r="E5777" s="292" t="s">
        <v>214</v>
      </c>
      <c r="F5777" s="405">
        <v>62454</v>
      </c>
      <c r="G5777" s="292" t="s">
        <v>213</v>
      </c>
    </row>
    <row r="5778" spans="1:7">
      <c r="A5778" s="292" t="s">
        <v>49</v>
      </c>
      <c r="B5778" s="405">
        <v>60512</v>
      </c>
      <c r="C5778" s="292" t="s">
        <v>213</v>
      </c>
      <c r="E5778" s="292" t="s">
        <v>214</v>
      </c>
      <c r="F5778" s="405">
        <v>62458</v>
      </c>
      <c r="G5778" s="292" t="s">
        <v>213</v>
      </c>
    </row>
    <row r="5779" spans="1:7">
      <c r="A5779" s="292" t="s">
        <v>49</v>
      </c>
      <c r="B5779" s="405">
        <v>61071</v>
      </c>
      <c r="C5779" s="292" t="s">
        <v>213</v>
      </c>
      <c r="E5779" s="292" t="s">
        <v>214</v>
      </c>
      <c r="F5779" s="405">
        <v>62459</v>
      </c>
      <c r="G5779" s="292" t="s">
        <v>213</v>
      </c>
    </row>
    <row r="5780" spans="1:7">
      <c r="A5780" s="292" t="s">
        <v>49</v>
      </c>
      <c r="B5780" s="405">
        <v>61523</v>
      </c>
      <c r="C5780" s="292" t="s">
        <v>213</v>
      </c>
      <c r="E5780" s="292" t="s">
        <v>214</v>
      </c>
      <c r="F5780" s="405">
        <v>62464</v>
      </c>
      <c r="G5780" s="292" t="s">
        <v>213</v>
      </c>
    </row>
    <row r="5781" spans="1:7">
      <c r="A5781" s="292" t="s">
        <v>49</v>
      </c>
      <c r="B5781" s="405">
        <v>62023</v>
      </c>
      <c r="C5781" s="292" t="s">
        <v>213</v>
      </c>
      <c r="E5781" s="292" t="s">
        <v>214</v>
      </c>
      <c r="F5781" s="405">
        <v>62467</v>
      </c>
      <c r="G5781" s="292" t="s">
        <v>213</v>
      </c>
    </row>
    <row r="5782" spans="1:7">
      <c r="A5782" s="292" t="s">
        <v>49</v>
      </c>
      <c r="B5782" s="405">
        <v>62282</v>
      </c>
      <c r="C5782" s="292" t="s">
        <v>213</v>
      </c>
      <c r="E5782" s="292" t="s">
        <v>214</v>
      </c>
      <c r="F5782" s="405">
        <v>62471</v>
      </c>
      <c r="G5782" s="292" t="s">
        <v>213</v>
      </c>
    </row>
    <row r="5783" spans="1:7">
      <c r="A5783" s="292" t="s">
        <v>49</v>
      </c>
      <c r="B5783" s="405">
        <v>62693</v>
      </c>
      <c r="C5783" s="292" t="s">
        <v>213</v>
      </c>
      <c r="E5783" s="292" t="s">
        <v>214</v>
      </c>
      <c r="F5783" s="405">
        <v>62481</v>
      </c>
      <c r="G5783" s="292" t="s">
        <v>213</v>
      </c>
    </row>
    <row r="5784" spans="1:7">
      <c r="A5784" s="292" t="s">
        <v>49</v>
      </c>
      <c r="B5784" s="405">
        <v>63051</v>
      </c>
      <c r="C5784" s="292" t="s">
        <v>213</v>
      </c>
      <c r="E5784" s="292" t="s">
        <v>214</v>
      </c>
      <c r="F5784" s="405">
        <v>62517</v>
      </c>
      <c r="G5784" s="292" t="s">
        <v>213</v>
      </c>
    </row>
    <row r="5785" spans="1:7">
      <c r="A5785" s="292" t="s">
        <v>49</v>
      </c>
      <c r="B5785" s="405">
        <v>63857</v>
      </c>
      <c r="C5785" s="292" t="s">
        <v>213</v>
      </c>
      <c r="E5785" s="292" t="s">
        <v>214</v>
      </c>
      <c r="F5785" s="405">
        <v>62519</v>
      </c>
      <c r="G5785" s="292" t="s">
        <v>213</v>
      </c>
    </row>
    <row r="5786" spans="1:7">
      <c r="A5786" s="292" t="s">
        <v>49</v>
      </c>
      <c r="B5786" s="405">
        <v>64772</v>
      </c>
      <c r="C5786" s="292" t="s">
        <v>213</v>
      </c>
      <c r="E5786" s="292" t="s">
        <v>214</v>
      </c>
      <c r="F5786" s="405">
        <v>62522</v>
      </c>
      <c r="G5786" s="292" t="s">
        <v>213</v>
      </c>
    </row>
    <row r="5787" spans="1:7">
      <c r="A5787" s="292" t="s">
        <v>49</v>
      </c>
      <c r="B5787" s="405">
        <v>65706</v>
      </c>
      <c r="C5787" s="292" t="s">
        <v>213</v>
      </c>
      <c r="E5787" s="292" t="s">
        <v>214</v>
      </c>
      <c r="F5787" s="405">
        <v>62523</v>
      </c>
      <c r="G5787" s="292" t="s">
        <v>213</v>
      </c>
    </row>
    <row r="5788" spans="1:7">
      <c r="A5788" s="292" t="s">
        <v>49</v>
      </c>
      <c r="B5788" s="405">
        <v>67010</v>
      </c>
      <c r="C5788" s="292" t="s">
        <v>213</v>
      </c>
      <c r="E5788" s="292" t="s">
        <v>214</v>
      </c>
      <c r="F5788" s="405">
        <v>62525</v>
      </c>
      <c r="G5788" s="292" t="s">
        <v>213</v>
      </c>
    </row>
    <row r="5789" spans="1:7">
      <c r="A5789" s="292" t="s">
        <v>49</v>
      </c>
      <c r="B5789" s="405">
        <v>68064</v>
      </c>
      <c r="C5789" s="292" t="s">
        <v>213</v>
      </c>
      <c r="E5789" s="292" t="s">
        <v>214</v>
      </c>
      <c r="F5789" s="405">
        <v>62532</v>
      </c>
      <c r="G5789" s="292" t="s">
        <v>213</v>
      </c>
    </row>
    <row r="5790" spans="1:7">
      <c r="A5790" s="292" t="s">
        <v>49</v>
      </c>
      <c r="B5790" s="405">
        <v>69357</v>
      </c>
      <c r="C5790" s="292" t="s">
        <v>213</v>
      </c>
      <c r="E5790" s="292" t="s">
        <v>214</v>
      </c>
      <c r="F5790" s="405">
        <v>62537</v>
      </c>
      <c r="G5790" s="292" t="s">
        <v>213</v>
      </c>
    </row>
    <row r="5791" spans="1:7">
      <c r="A5791" s="292" t="s">
        <v>49</v>
      </c>
      <c r="B5791" s="405">
        <v>70454</v>
      </c>
      <c r="C5791" s="292" t="s">
        <v>213</v>
      </c>
      <c r="E5791" s="292" t="s">
        <v>214</v>
      </c>
      <c r="F5791" s="405">
        <v>62540</v>
      </c>
      <c r="G5791" s="292" t="s">
        <v>213</v>
      </c>
    </row>
    <row r="5792" spans="1:7">
      <c r="A5792" s="292" t="s">
        <v>49</v>
      </c>
      <c r="B5792" s="405">
        <v>59808</v>
      </c>
      <c r="C5792" s="292" t="s">
        <v>213</v>
      </c>
      <c r="E5792" s="292" t="s">
        <v>214</v>
      </c>
      <c r="F5792" s="405">
        <v>62541</v>
      </c>
      <c r="G5792" s="292" t="s">
        <v>213</v>
      </c>
    </row>
    <row r="5793" spans="1:7">
      <c r="A5793" s="292" t="s">
        <v>49</v>
      </c>
      <c r="B5793" s="405">
        <v>60548</v>
      </c>
      <c r="C5793" s="292" t="s">
        <v>213</v>
      </c>
      <c r="E5793" s="292" t="s">
        <v>214</v>
      </c>
      <c r="F5793" s="405">
        <v>62549</v>
      </c>
      <c r="G5793" s="292" t="s">
        <v>213</v>
      </c>
    </row>
    <row r="5794" spans="1:7">
      <c r="A5794" s="292" t="s">
        <v>49</v>
      </c>
      <c r="B5794" s="405">
        <v>61072</v>
      </c>
      <c r="C5794" s="292" t="s">
        <v>213</v>
      </c>
      <c r="E5794" s="292" t="s">
        <v>214</v>
      </c>
      <c r="F5794" s="405">
        <v>62554</v>
      </c>
      <c r="G5794" s="292" t="s">
        <v>213</v>
      </c>
    </row>
    <row r="5795" spans="1:7">
      <c r="A5795" s="292" t="s">
        <v>49</v>
      </c>
      <c r="B5795" s="405">
        <v>61524</v>
      </c>
      <c r="C5795" s="292" t="s">
        <v>213</v>
      </c>
      <c r="E5795" s="292" t="s">
        <v>214</v>
      </c>
      <c r="F5795" s="405">
        <v>62561</v>
      </c>
      <c r="G5795" s="292" t="s">
        <v>213</v>
      </c>
    </row>
    <row r="5796" spans="1:7">
      <c r="A5796" s="292" t="s">
        <v>49</v>
      </c>
      <c r="B5796" s="405">
        <v>62030</v>
      </c>
      <c r="C5796" s="292" t="s">
        <v>213</v>
      </c>
      <c r="E5796" s="292" t="s">
        <v>214</v>
      </c>
      <c r="F5796" s="405">
        <v>62563</v>
      </c>
      <c r="G5796" s="292" t="s">
        <v>213</v>
      </c>
    </row>
    <row r="5797" spans="1:7">
      <c r="A5797" s="292" t="s">
        <v>49</v>
      </c>
      <c r="B5797" s="405">
        <v>62285</v>
      </c>
      <c r="C5797" s="292" t="s">
        <v>213</v>
      </c>
      <c r="E5797" s="292" t="s">
        <v>214</v>
      </c>
      <c r="F5797" s="405">
        <v>62568</v>
      </c>
      <c r="G5797" s="292" t="s">
        <v>213</v>
      </c>
    </row>
    <row r="5798" spans="1:7">
      <c r="A5798" s="292" t="s">
        <v>49</v>
      </c>
      <c r="B5798" s="405">
        <v>62801</v>
      </c>
      <c r="C5798" s="292" t="s">
        <v>213</v>
      </c>
      <c r="E5798" s="292" t="s">
        <v>214</v>
      </c>
      <c r="F5798" s="405">
        <v>62615</v>
      </c>
      <c r="G5798" s="292" t="s">
        <v>213</v>
      </c>
    </row>
    <row r="5799" spans="1:7">
      <c r="A5799" s="292" t="s">
        <v>49</v>
      </c>
      <c r="B5799" s="405">
        <v>63052</v>
      </c>
      <c r="C5799" s="292" t="s">
        <v>213</v>
      </c>
      <c r="E5799" s="292" t="s">
        <v>214</v>
      </c>
      <c r="F5799" s="405">
        <v>62622</v>
      </c>
      <c r="G5799" s="292" t="s">
        <v>213</v>
      </c>
    </row>
    <row r="5800" spans="1:7">
      <c r="A5800" s="292" t="s">
        <v>49</v>
      </c>
      <c r="B5800" s="405">
        <v>63863</v>
      </c>
      <c r="C5800" s="292" t="s">
        <v>213</v>
      </c>
      <c r="E5800" s="292" t="s">
        <v>214</v>
      </c>
      <c r="F5800" s="405">
        <v>62650</v>
      </c>
      <c r="G5800" s="292" t="s">
        <v>213</v>
      </c>
    </row>
    <row r="5801" spans="1:7">
      <c r="A5801" s="292" t="s">
        <v>49</v>
      </c>
      <c r="B5801" s="405">
        <v>64830</v>
      </c>
      <c r="C5801" s="292" t="s">
        <v>213</v>
      </c>
      <c r="E5801" s="292" t="s">
        <v>214</v>
      </c>
      <c r="F5801" s="405">
        <v>62651</v>
      </c>
      <c r="G5801" s="292" t="s">
        <v>213</v>
      </c>
    </row>
    <row r="5802" spans="1:7">
      <c r="A5802" s="292" t="s">
        <v>49</v>
      </c>
      <c r="B5802" s="405">
        <v>65712</v>
      </c>
      <c r="C5802" s="292" t="s">
        <v>213</v>
      </c>
      <c r="E5802" s="292" t="s">
        <v>214</v>
      </c>
      <c r="F5802" s="405">
        <v>62656</v>
      </c>
      <c r="G5802" s="292" t="s">
        <v>213</v>
      </c>
    </row>
    <row r="5803" spans="1:7">
      <c r="A5803" s="292" t="s">
        <v>49</v>
      </c>
      <c r="B5803" s="405">
        <v>67016</v>
      </c>
      <c r="C5803" s="292" t="s">
        <v>213</v>
      </c>
      <c r="E5803" s="292" t="s">
        <v>214</v>
      </c>
      <c r="F5803" s="405">
        <v>62683</v>
      </c>
      <c r="G5803" s="292" t="s">
        <v>213</v>
      </c>
    </row>
    <row r="5804" spans="1:7">
      <c r="A5804" s="292" t="s">
        <v>49</v>
      </c>
      <c r="B5804" s="405">
        <v>68068</v>
      </c>
      <c r="C5804" s="292" t="s">
        <v>213</v>
      </c>
      <c r="E5804" s="292" t="s">
        <v>214</v>
      </c>
      <c r="F5804" s="405">
        <v>62690</v>
      </c>
      <c r="G5804" s="292" t="s">
        <v>213</v>
      </c>
    </row>
    <row r="5805" spans="1:7">
      <c r="A5805" s="292" t="s">
        <v>49</v>
      </c>
      <c r="B5805" s="405">
        <v>69365</v>
      </c>
      <c r="C5805" s="292" t="s">
        <v>213</v>
      </c>
      <c r="E5805" s="292" t="s">
        <v>214</v>
      </c>
      <c r="F5805" s="405">
        <v>62693</v>
      </c>
      <c r="G5805" s="292" t="s">
        <v>213</v>
      </c>
    </row>
    <row r="5806" spans="1:7">
      <c r="A5806" s="292" t="s">
        <v>49</v>
      </c>
      <c r="B5806" s="405">
        <v>70455</v>
      </c>
      <c r="C5806" s="292" t="s">
        <v>213</v>
      </c>
      <c r="E5806" s="292" t="s">
        <v>214</v>
      </c>
      <c r="F5806" s="405">
        <v>62801</v>
      </c>
      <c r="G5806" s="292" t="s">
        <v>213</v>
      </c>
    </row>
    <row r="5807" spans="1:7">
      <c r="A5807" s="292" t="s">
        <v>49</v>
      </c>
      <c r="B5807" s="405">
        <v>59812</v>
      </c>
      <c r="C5807" s="292" t="s">
        <v>213</v>
      </c>
      <c r="E5807" s="292" t="s">
        <v>214</v>
      </c>
      <c r="F5807" s="405">
        <v>62812</v>
      </c>
      <c r="G5807" s="292" t="s">
        <v>213</v>
      </c>
    </row>
    <row r="5808" spans="1:7">
      <c r="A5808" s="292" t="s">
        <v>49</v>
      </c>
      <c r="B5808" s="405">
        <v>60554</v>
      </c>
      <c r="C5808" s="292" t="s">
        <v>213</v>
      </c>
      <c r="E5808" s="292" t="s">
        <v>214</v>
      </c>
      <c r="F5808" s="405">
        <v>62819</v>
      </c>
      <c r="G5808" s="292" t="s">
        <v>213</v>
      </c>
    </row>
    <row r="5809" spans="1:7">
      <c r="A5809" s="292" t="s">
        <v>49</v>
      </c>
      <c r="B5809" s="405">
        <v>61077</v>
      </c>
      <c r="C5809" s="292" t="s">
        <v>213</v>
      </c>
      <c r="E5809" s="292" t="s">
        <v>214</v>
      </c>
      <c r="F5809" s="405">
        <v>62822</v>
      </c>
      <c r="G5809" s="292" t="s">
        <v>213</v>
      </c>
    </row>
    <row r="5810" spans="1:7">
      <c r="A5810" s="292" t="s">
        <v>49</v>
      </c>
      <c r="B5810" s="405">
        <v>61528</v>
      </c>
      <c r="C5810" s="292" t="s">
        <v>213</v>
      </c>
      <c r="E5810" s="292" t="s">
        <v>214</v>
      </c>
      <c r="F5810" s="405">
        <v>62825</v>
      </c>
      <c r="G5810" s="292" t="s">
        <v>213</v>
      </c>
    </row>
    <row r="5811" spans="1:7">
      <c r="A5811" s="292" t="s">
        <v>49</v>
      </c>
      <c r="B5811" s="405">
        <v>62035</v>
      </c>
      <c r="C5811" s="292" t="s">
        <v>213</v>
      </c>
      <c r="E5811" s="292" t="s">
        <v>214</v>
      </c>
      <c r="F5811" s="405">
        <v>62841</v>
      </c>
      <c r="G5811" s="292" t="s">
        <v>213</v>
      </c>
    </row>
    <row r="5812" spans="1:7">
      <c r="A5812" s="292" t="s">
        <v>49</v>
      </c>
      <c r="B5812" s="405">
        <v>62286</v>
      </c>
      <c r="C5812" s="292" t="s">
        <v>213</v>
      </c>
      <c r="E5812" s="292" t="s">
        <v>214</v>
      </c>
      <c r="F5812" s="405">
        <v>62846</v>
      </c>
      <c r="G5812" s="292" t="s">
        <v>213</v>
      </c>
    </row>
    <row r="5813" spans="1:7">
      <c r="A5813" s="292" t="s">
        <v>49</v>
      </c>
      <c r="B5813" s="405">
        <v>62812</v>
      </c>
      <c r="C5813" s="292" t="s">
        <v>213</v>
      </c>
      <c r="E5813" s="292" t="s">
        <v>214</v>
      </c>
      <c r="F5813" s="405">
        <v>62848</v>
      </c>
      <c r="G5813" s="292" t="s">
        <v>213</v>
      </c>
    </row>
    <row r="5814" spans="1:7">
      <c r="A5814" s="292" t="s">
        <v>49</v>
      </c>
      <c r="B5814" s="405">
        <v>63069</v>
      </c>
      <c r="C5814" s="292" t="s">
        <v>213</v>
      </c>
      <c r="E5814" s="292" t="s">
        <v>214</v>
      </c>
      <c r="F5814" s="405">
        <v>62852</v>
      </c>
      <c r="G5814" s="292" t="s">
        <v>213</v>
      </c>
    </row>
    <row r="5815" spans="1:7">
      <c r="A5815" s="292" t="s">
        <v>49</v>
      </c>
      <c r="B5815" s="405">
        <v>63866</v>
      </c>
      <c r="C5815" s="292" t="s">
        <v>213</v>
      </c>
      <c r="E5815" s="292" t="s">
        <v>214</v>
      </c>
      <c r="F5815" s="405">
        <v>62874</v>
      </c>
      <c r="G5815" s="292" t="s">
        <v>213</v>
      </c>
    </row>
    <row r="5816" spans="1:7">
      <c r="A5816" s="292" t="s">
        <v>49</v>
      </c>
      <c r="B5816" s="405">
        <v>64834</v>
      </c>
      <c r="C5816" s="292" t="s">
        <v>213</v>
      </c>
      <c r="E5816" s="292" t="s">
        <v>214</v>
      </c>
      <c r="F5816" s="405">
        <v>62876</v>
      </c>
      <c r="G5816" s="292" t="s">
        <v>213</v>
      </c>
    </row>
    <row r="5817" spans="1:7">
      <c r="A5817" s="292" t="s">
        <v>49</v>
      </c>
      <c r="B5817" s="405">
        <v>65721</v>
      </c>
      <c r="C5817" s="292" t="s">
        <v>213</v>
      </c>
      <c r="E5817" s="292" t="s">
        <v>214</v>
      </c>
      <c r="F5817" s="405">
        <v>62881</v>
      </c>
      <c r="G5817" s="292" t="s">
        <v>213</v>
      </c>
    </row>
    <row r="5818" spans="1:7">
      <c r="A5818" s="292" t="s">
        <v>49</v>
      </c>
      <c r="B5818" s="405">
        <v>67030</v>
      </c>
      <c r="C5818" s="292" t="s">
        <v>213</v>
      </c>
      <c r="E5818" s="292" t="s">
        <v>214</v>
      </c>
      <c r="F5818" s="405">
        <v>62883</v>
      </c>
      <c r="G5818" s="292" t="s">
        <v>213</v>
      </c>
    </row>
    <row r="5819" spans="1:7">
      <c r="A5819" s="292" t="s">
        <v>49</v>
      </c>
      <c r="B5819" s="405">
        <v>68069</v>
      </c>
      <c r="C5819" s="292" t="s">
        <v>213</v>
      </c>
      <c r="E5819" s="292" t="s">
        <v>214</v>
      </c>
      <c r="F5819" s="405">
        <v>62891</v>
      </c>
      <c r="G5819" s="292" t="s">
        <v>213</v>
      </c>
    </row>
    <row r="5820" spans="1:7">
      <c r="A5820" s="292" t="s">
        <v>49</v>
      </c>
      <c r="B5820" s="405">
        <v>70030</v>
      </c>
      <c r="C5820" s="292" t="s">
        <v>213</v>
      </c>
      <c r="E5820" s="292" t="s">
        <v>214</v>
      </c>
      <c r="F5820" s="405">
        <v>62896</v>
      </c>
      <c r="G5820" s="292" t="s">
        <v>213</v>
      </c>
    </row>
    <row r="5821" spans="1:7">
      <c r="A5821" s="292" t="s">
        <v>49</v>
      </c>
      <c r="B5821" s="405">
        <v>70457</v>
      </c>
      <c r="C5821" s="292" t="s">
        <v>213</v>
      </c>
      <c r="E5821" s="292" t="s">
        <v>214</v>
      </c>
      <c r="F5821" s="405">
        <v>62902</v>
      </c>
      <c r="G5821" s="292" t="s">
        <v>213</v>
      </c>
    </row>
    <row r="5822" spans="1:7">
      <c r="A5822" s="292" t="s">
        <v>49</v>
      </c>
      <c r="B5822" s="405">
        <v>59841</v>
      </c>
      <c r="C5822" s="292" t="s">
        <v>213</v>
      </c>
      <c r="E5822" s="292" t="s">
        <v>214</v>
      </c>
      <c r="F5822" s="405">
        <v>62903</v>
      </c>
      <c r="G5822" s="292" t="s">
        <v>213</v>
      </c>
    </row>
    <row r="5823" spans="1:7">
      <c r="A5823" s="292" t="s">
        <v>49</v>
      </c>
      <c r="B5823" s="405">
        <v>60560</v>
      </c>
      <c r="C5823" s="292" t="s">
        <v>213</v>
      </c>
      <c r="E5823" s="292" t="s">
        <v>214</v>
      </c>
      <c r="F5823" s="405">
        <v>62906</v>
      </c>
      <c r="G5823" s="292" t="s">
        <v>213</v>
      </c>
    </row>
    <row r="5824" spans="1:7">
      <c r="A5824" s="292" t="s">
        <v>49</v>
      </c>
      <c r="B5824" s="405">
        <v>61081</v>
      </c>
      <c r="C5824" s="292" t="s">
        <v>213</v>
      </c>
      <c r="E5824" s="292" t="s">
        <v>214</v>
      </c>
      <c r="F5824" s="405">
        <v>62918</v>
      </c>
      <c r="G5824" s="292" t="s">
        <v>213</v>
      </c>
    </row>
    <row r="5825" spans="1:7">
      <c r="A5825" s="292" t="s">
        <v>49</v>
      </c>
      <c r="B5825" s="405">
        <v>61530</v>
      </c>
      <c r="C5825" s="292" t="s">
        <v>213</v>
      </c>
      <c r="E5825" s="292" t="s">
        <v>214</v>
      </c>
      <c r="F5825" s="405">
        <v>62927</v>
      </c>
      <c r="G5825" s="292" t="s">
        <v>213</v>
      </c>
    </row>
    <row r="5826" spans="1:7">
      <c r="A5826" s="292" t="s">
        <v>49</v>
      </c>
      <c r="B5826" s="405">
        <v>62046</v>
      </c>
      <c r="C5826" s="292" t="s">
        <v>213</v>
      </c>
      <c r="E5826" s="292" t="s">
        <v>214</v>
      </c>
      <c r="F5826" s="405">
        <v>62930</v>
      </c>
      <c r="G5826" s="292" t="s">
        <v>213</v>
      </c>
    </row>
    <row r="5827" spans="1:7">
      <c r="A5827" s="292" t="s">
        <v>49</v>
      </c>
      <c r="B5827" s="405">
        <v>62289</v>
      </c>
      <c r="C5827" s="292" t="s">
        <v>213</v>
      </c>
      <c r="E5827" s="292" t="s">
        <v>214</v>
      </c>
      <c r="F5827" s="405">
        <v>62933</v>
      </c>
      <c r="G5827" s="292" t="s">
        <v>213</v>
      </c>
    </row>
    <row r="5828" spans="1:7">
      <c r="A5828" s="292" t="s">
        <v>49</v>
      </c>
      <c r="B5828" s="405">
        <v>62819</v>
      </c>
      <c r="C5828" s="292" t="s">
        <v>213</v>
      </c>
      <c r="E5828" s="292" t="s">
        <v>214</v>
      </c>
      <c r="F5828" s="405">
        <v>62939</v>
      </c>
      <c r="G5828" s="292" t="s">
        <v>213</v>
      </c>
    </row>
    <row r="5829" spans="1:7">
      <c r="A5829" s="292" t="s">
        <v>49</v>
      </c>
      <c r="B5829" s="405">
        <v>63079</v>
      </c>
      <c r="C5829" s="292" t="s">
        <v>213</v>
      </c>
      <c r="E5829" s="292" t="s">
        <v>214</v>
      </c>
      <c r="F5829" s="405">
        <v>62946</v>
      </c>
      <c r="G5829" s="292" t="s">
        <v>213</v>
      </c>
    </row>
    <row r="5830" spans="1:7">
      <c r="A5830" s="292" t="s">
        <v>49</v>
      </c>
      <c r="B5830" s="405">
        <v>63880</v>
      </c>
      <c r="C5830" s="292" t="s">
        <v>213</v>
      </c>
      <c r="E5830" s="292" t="s">
        <v>214</v>
      </c>
      <c r="F5830" s="405">
        <v>62949</v>
      </c>
      <c r="G5830" s="292" t="s">
        <v>213</v>
      </c>
    </row>
    <row r="5831" spans="1:7">
      <c r="A5831" s="292" t="s">
        <v>49</v>
      </c>
      <c r="B5831" s="405">
        <v>64836</v>
      </c>
      <c r="C5831" s="292" t="s">
        <v>213</v>
      </c>
      <c r="E5831" s="292" t="s">
        <v>214</v>
      </c>
      <c r="F5831" s="405">
        <v>62951</v>
      </c>
      <c r="G5831" s="292" t="s">
        <v>213</v>
      </c>
    </row>
    <row r="5832" spans="1:7">
      <c r="A5832" s="292" t="s">
        <v>49</v>
      </c>
      <c r="B5832" s="405">
        <v>65726</v>
      </c>
      <c r="C5832" s="292" t="s">
        <v>213</v>
      </c>
      <c r="E5832" s="292" t="s">
        <v>214</v>
      </c>
      <c r="F5832" s="405">
        <v>62965</v>
      </c>
      <c r="G5832" s="292" t="s">
        <v>213</v>
      </c>
    </row>
    <row r="5833" spans="1:7">
      <c r="A5833" s="292" t="s">
        <v>49</v>
      </c>
      <c r="B5833" s="405">
        <v>67042</v>
      </c>
      <c r="C5833" s="292" t="s">
        <v>213</v>
      </c>
      <c r="E5833" s="292" t="s">
        <v>214</v>
      </c>
      <c r="F5833" s="405">
        <v>62966</v>
      </c>
      <c r="G5833" s="292" t="s">
        <v>213</v>
      </c>
    </row>
    <row r="5834" spans="1:7">
      <c r="A5834" s="292" t="s">
        <v>49</v>
      </c>
      <c r="B5834" s="405">
        <v>68072</v>
      </c>
      <c r="C5834" s="292" t="s">
        <v>213</v>
      </c>
      <c r="E5834" s="292" t="s">
        <v>214</v>
      </c>
      <c r="F5834" s="405">
        <v>62999</v>
      </c>
      <c r="G5834" s="292" t="s">
        <v>213</v>
      </c>
    </row>
    <row r="5835" spans="1:7">
      <c r="A5835" s="292" t="s">
        <v>49</v>
      </c>
      <c r="B5835" s="405">
        <v>70031</v>
      </c>
      <c r="C5835" s="292" t="s">
        <v>213</v>
      </c>
      <c r="E5835" s="292" t="s">
        <v>214</v>
      </c>
      <c r="F5835" s="405">
        <v>63001</v>
      </c>
      <c r="G5835" s="292" t="s">
        <v>213</v>
      </c>
    </row>
    <row r="5836" spans="1:7">
      <c r="A5836" s="292" t="s">
        <v>49</v>
      </c>
      <c r="B5836" s="405">
        <v>70464</v>
      </c>
      <c r="C5836" s="292" t="s">
        <v>213</v>
      </c>
      <c r="E5836" s="292" t="s">
        <v>214</v>
      </c>
      <c r="F5836" s="405">
        <v>63012</v>
      </c>
      <c r="G5836" s="292" t="s">
        <v>213</v>
      </c>
    </row>
    <row r="5837" spans="1:7">
      <c r="A5837" s="292" t="s">
        <v>49</v>
      </c>
      <c r="B5837" s="405">
        <v>59855</v>
      </c>
      <c r="C5837" s="292" t="s">
        <v>213</v>
      </c>
      <c r="E5837" s="292" t="s">
        <v>214</v>
      </c>
      <c r="F5837" s="405">
        <v>63016</v>
      </c>
      <c r="G5837" s="292" t="s">
        <v>213</v>
      </c>
    </row>
    <row r="5838" spans="1:7">
      <c r="A5838" s="292" t="s">
        <v>49</v>
      </c>
      <c r="B5838" s="405">
        <v>60601</v>
      </c>
      <c r="C5838" s="292" t="s">
        <v>213</v>
      </c>
      <c r="E5838" s="292" t="s">
        <v>214</v>
      </c>
      <c r="F5838" s="405">
        <v>63019</v>
      </c>
      <c r="G5838" s="292" t="s">
        <v>213</v>
      </c>
    </row>
    <row r="5839" spans="1:7">
      <c r="A5839" s="292" t="s">
        <v>49</v>
      </c>
      <c r="B5839" s="405">
        <v>61084</v>
      </c>
      <c r="C5839" s="292" t="s">
        <v>213</v>
      </c>
      <c r="E5839" s="292" t="s">
        <v>214</v>
      </c>
      <c r="F5839" s="405">
        <v>63025</v>
      </c>
      <c r="G5839" s="292" t="s">
        <v>213</v>
      </c>
    </row>
    <row r="5840" spans="1:7">
      <c r="A5840" s="292" t="s">
        <v>49</v>
      </c>
      <c r="B5840" s="405">
        <v>61537</v>
      </c>
      <c r="C5840" s="292" t="s">
        <v>213</v>
      </c>
      <c r="E5840" s="292" t="s">
        <v>214</v>
      </c>
      <c r="F5840" s="405">
        <v>63028</v>
      </c>
      <c r="G5840" s="292" t="s">
        <v>213</v>
      </c>
    </row>
    <row r="5841" spans="1:7">
      <c r="A5841" s="292" t="s">
        <v>49</v>
      </c>
      <c r="B5841" s="405">
        <v>62048</v>
      </c>
      <c r="C5841" s="292" t="s">
        <v>213</v>
      </c>
      <c r="E5841" s="292" t="s">
        <v>214</v>
      </c>
      <c r="F5841" s="405">
        <v>63038</v>
      </c>
      <c r="G5841" s="292" t="s">
        <v>213</v>
      </c>
    </row>
    <row r="5842" spans="1:7">
      <c r="A5842" s="292" t="s">
        <v>49</v>
      </c>
      <c r="B5842" s="405">
        <v>62292</v>
      </c>
      <c r="C5842" s="292" t="s">
        <v>213</v>
      </c>
      <c r="E5842" s="292" t="s">
        <v>214</v>
      </c>
      <c r="F5842" s="405">
        <v>63039</v>
      </c>
      <c r="G5842" s="292" t="s">
        <v>213</v>
      </c>
    </row>
    <row r="5843" spans="1:7">
      <c r="A5843" s="292" t="s">
        <v>49</v>
      </c>
      <c r="B5843" s="405">
        <v>62822</v>
      </c>
      <c r="C5843" s="292" t="s">
        <v>213</v>
      </c>
      <c r="E5843" s="292" t="s">
        <v>214</v>
      </c>
      <c r="F5843" s="405">
        <v>63040</v>
      </c>
      <c r="G5843" s="292" t="s">
        <v>213</v>
      </c>
    </row>
    <row r="5844" spans="1:7">
      <c r="A5844" s="292" t="s">
        <v>49</v>
      </c>
      <c r="B5844" s="405">
        <v>63080</v>
      </c>
      <c r="C5844" s="292" t="s">
        <v>213</v>
      </c>
      <c r="E5844" s="292" t="s">
        <v>214</v>
      </c>
      <c r="F5844" s="405">
        <v>63047</v>
      </c>
      <c r="G5844" s="292" t="s">
        <v>213</v>
      </c>
    </row>
    <row r="5845" spans="1:7">
      <c r="A5845" s="292" t="s">
        <v>49</v>
      </c>
      <c r="B5845" s="405">
        <v>63882</v>
      </c>
      <c r="C5845" s="292" t="s">
        <v>213</v>
      </c>
      <c r="E5845" s="292" t="s">
        <v>214</v>
      </c>
      <c r="F5845" s="405">
        <v>63049</v>
      </c>
      <c r="G5845" s="292" t="s">
        <v>213</v>
      </c>
    </row>
    <row r="5846" spans="1:7">
      <c r="A5846" s="292" t="s">
        <v>49</v>
      </c>
      <c r="B5846" s="405">
        <v>64840</v>
      </c>
      <c r="C5846" s="292" t="s">
        <v>213</v>
      </c>
      <c r="E5846" s="292" t="s">
        <v>214</v>
      </c>
      <c r="F5846" s="405">
        <v>63051</v>
      </c>
      <c r="G5846" s="292" t="s">
        <v>213</v>
      </c>
    </row>
    <row r="5847" spans="1:7">
      <c r="A5847" s="292" t="s">
        <v>49</v>
      </c>
      <c r="B5847" s="405">
        <v>65739</v>
      </c>
      <c r="C5847" s="292" t="s">
        <v>213</v>
      </c>
      <c r="E5847" s="292" t="s">
        <v>214</v>
      </c>
      <c r="F5847" s="405">
        <v>63052</v>
      </c>
      <c r="G5847" s="292" t="s">
        <v>213</v>
      </c>
    </row>
    <row r="5848" spans="1:7">
      <c r="A5848" s="292" t="s">
        <v>49</v>
      </c>
      <c r="B5848" s="405">
        <v>67052</v>
      </c>
      <c r="C5848" s="292" t="s">
        <v>213</v>
      </c>
      <c r="E5848" s="292" t="s">
        <v>214</v>
      </c>
      <c r="F5848" s="405">
        <v>63069</v>
      </c>
      <c r="G5848" s="292" t="s">
        <v>213</v>
      </c>
    </row>
    <row r="5849" spans="1:7">
      <c r="A5849" s="292" t="s">
        <v>49</v>
      </c>
      <c r="B5849" s="405">
        <v>68309</v>
      </c>
      <c r="C5849" s="292" t="s">
        <v>213</v>
      </c>
      <c r="E5849" s="292" t="s">
        <v>214</v>
      </c>
      <c r="F5849" s="405">
        <v>63079</v>
      </c>
      <c r="G5849" s="292" t="s">
        <v>213</v>
      </c>
    </row>
    <row r="5850" spans="1:7">
      <c r="A5850" s="292" t="s">
        <v>49</v>
      </c>
      <c r="B5850" s="405">
        <v>70038</v>
      </c>
      <c r="C5850" s="292" t="s">
        <v>213</v>
      </c>
      <c r="E5850" s="292" t="s">
        <v>214</v>
      </c>
      <c r="F5850" s="405">
        <v>63080</v>
      </c>
      <c r="G5850" s="292" t="s">
        <v>213</v>
      </c>
    </row>
    <row r="5851" spans="1:7">
      <c r="A5851" s="292" t="s">
        <v>49</v>
      </c>
      <c r="B5851" s="405">
        <v>70466</v>
      </c>
      <c r="C5851" s="292" t="s">
        <v>213</v>
      </c>
      <c r="E5851" s="292" t="s">
        <v>214</v>
      </c>
      <c r="F5851" s="405">
        <v>63084</v>
      </c>
      <c r="G5851" s="292" t="s">
        <v>213</v>
      </c>
    </row>
    <row r="5852" spans="1:7">
      <c r="A5852" s="292" t="s">
        <v>49</v>
      </c>
      <c r="B5852" s="405">
        <v>59902</v>
      </c>
      <c r="C5852" s="292" t="s">
        <v>213</v>
      </c>
      <c r="E5852" s="292" t="s">
        <v>214</v>
      </c>
      <c r="F5852" s="405">
        <v>63089</v>
      </c>
      <c r="G5852" s="292" t="s">
        <v>213</v>
      </c>
    </row>
    <row r="5853" spans="1:7">
      <c r="A5853" s="292" t="s">
        <v>49</v>
      </c>
      <c r="B5853" s="405">
        <v>60602</v>
      </c>
      <c r="C5853" s="292" t="s">
        <v>213</v>
      </c>
      <c r="E5853" s="292" t="s">
        <v>214</v>
      </c>
      <c r="F5853" s="405">
        <v>63090</v>
      </c>
      <c r="G5853" s="292" t="s">
        <v>213</v>
      </c>
    </row>
    <row r="5854" spans="1:7">
      <c r="A5854" s="292" t="s">
        <v>49</v>
      </c>
      <c r="B5854" s="405">
        <v>61088</v>
      </c>
      <c r="C5854" s="292" t="s">
        <v>213</v>
      </c>
      <c r="E5854" s="292" t="s">
        <v>214</v>
      </c>
      <c r="F5854" s="405">
        <v>63341</v>
      </c>
      <c r="G5854" s="292" t="s">
        <v>213</v>
      </c>
    </row>
    <row r="5855" spans="1:7">
      <c r="A5855" s="292" t="s">
        <v>49</v>
      </c>
      <c r="B5855" s="405">
        <v>61547</v>
      </c>
      <c r="C5855" s="292" t="s">
        <v>213</v>
      </c>
      <c r="E5855" s="292" t="s">
        <v>214</v>
      </c>
      <c r="F5855" s="405">
        <v>63348</v>
      </c>
      <c r="G5855" s="292" t="s">
        <v>213</v>
      </c>
    </row>
    <row r="5856" spans="1:7">
      <c r="A5856" s="292" t="s">
        <v>49</v>
      </c>
      <c r="B5856" s="405">
        <v>62058</v>
      </c>
      <c r="C5856" s="292" t="s">
        <v>213</v>
      </c>
      <c r="E5856" s="292" t="s">
        <v>214</v>
      </c>
      <c r="F5856" s="405">
        <v>63362</v>
      </c>
      <c r="G5856" s="292" t="s">
        <v>213</v>
      </c>
    </row>
    <row r="5857" spans="1:7">
      <c r="A5857" s="292" t="s">
        <v>49</v>
      </c>
      <c r="B5857" s="405">
        <v>62293</v>
      </c>
      <c r="C5857" s="292" t="s">
        <v>213</v>
      </c>
      <c r="E5857" s="292" t="s">
        <v>214</v>
      </c>
      <c r="F5857" s="405">
        <v>63370</v>
      </c>
      <c r="G5857" s="292" t="s">
        <v>213</v>
      </c>
    </row>
    <row r="5858" spans="1:7">
      <c r="A5858" s="292" t="s">
        <v>49</v>
      </c>
      <c r="B5858" s="405">
        <v>62825</v>
      </c>
      <c r="C5858" s="292" t="s">
        <v>213</v>
      </c>
      <c r="E5858" s="292" t="s">
        <v>214</v>
      </c>
      <c r="F5858" s="405">
        <v>63379</v>
      </c>
      <c r="G5858" s="292" t="s">
        <v>213</v>
      </c>
    </row>
    <row r="5859" spans="1:7">
      <c r="A5859" s="292" t="s">
        <v>49</v>
      </c>
      <c r="B5859" s="405">
        <v>63084</v>
      </c>
      <c r="C5859" s="292" t="s">
        <v>213</v>
      </c>
      <c r="E5859" s="292" t="s">
        <v>214</v>
      </c>
      <c r="F5859" s="405">
        <v>63387</v>
      </c>
      <c r="G5859" s="292" t="s">
        <v>213</v>
      </c>
    </row>
    <row r="5860" spans="1:7">
      <c r="A5860" s="292" t="s">
        <v>49</v>
      </c>
      <c r="B5860" s="405">
        <v>63901</v>
      </c>
      <c r="C5860" s="292" t="s">
        <v>213</v>
      </c>
      <c r="E5860" s="292" t="s">
        <v>214</v>
      </c>
      <c r="F5860" s="405">
        <v>63389</v>
      </c>
      <c r="G5860" s="292" t="s">
        <v>213</v>
      </c>
    </row>
    <row r="5861" spans="1:7">
      <c r="A5861" s="292" t="s">
        <v>49</v>
      </c>
      <c r="B5861" s="405">
        <v>64849</v>
      </c>
      <c r="C5861" s="292" t="s">
        <v>213</v>
      </c>
      <c r="E5861" s="292" t="s">
        <v>214</v>
      </c>
      <c r="F5861" s="405">
        <v>63401</v>
      </c>
      <c r="G5861" s="292" t="s">
        <v>213</v>
      </c>
    </row>
    <row r="5862" spans="1:7">
      <c r="A5862" s="292" t="s">
        <v>49</v>
      </c>
      <c r="B5862" s="405">
        <v>65741</v>
      </c>
      <c r="C5862" s="292" t="s">
        <v>213</v>
      </c>
      <c r="E5862" s="292" t="s">
        <v>214</v>
      </c>
      <c r="F5862" s="405">
        <v>63442</v>
      </c>
      <c r="G5862" s="292" t="s">
        <v>213</v>
      </c>
    </row>
    <row r="5863" spans="1:7">
      <c r="A5863" s="292" t="s">
        <v>49</v>
      </c>
      <c r="B5863" s="405">
        <v>67062</v>
      </c>
      <c r="C5863" s="292" t="s">
        <v>213</v>
      </c>
      <c r="E5863" s="292" t="s">
        <v>214</v>
      </c>
      <c r="F5863" s="405">
        <v>63457</v>
      </c>
      <c r="G5863" s="292" t="s">
        <v>213</v>
      </c>
    </row>
    <row r="5864" spans="1:7">
      <c r="A5864" s="292" t="s">
        <v>49</v>
      </c>
      <c r="B5864" s="405">
        <v>68310</v>
      </c>
      <c r="C5864" s="292" t="s">
        <v>213</v>
      </c>
      <c r="E5864" s="292" t="s">
        <v>214</v>
      </c>
      <c r="F5864" s="405">
        <v>63467</v>
      </c>
      <c r="G5864" s="292" t="s">
        <v>213</v>
      </c>
    </row>
    <row r="5865" spans="1:7">
      <c r="A5865" s="292" t="s">
        <v>49</v>
      </c>
      <c r="B5865" s="405">
        <v>70050</v>
      </c>
      <c r="C5865" s="292" t="s">
        <v>213</v>
      </c>
      <c r="E5865" s="292" t="s">
        <v>214</v>
      </c>
      <c r="F5865" s="405">
        <v>63501</v>
      </c>
      <c r="G5865" s="292" t="s">
        <v>213</v>
      </c>
    </row>
    <row r="5866" spans="1:7">
      <c r="A5866" s="292" t="s">
        <v>49</v>
      </c>
      <c r="B5866" s="405">
        <v>70510</v>
      </c>
      <c r="C5866" s="292" t="s">
        <v>213</v>
      </c>
      <c r="E5866" s="292" t="s">
        <v>214</v>
      </c>
      <c r="F5866" s="405">
        <v>63540</v>
      </c>
      <c r="G5866" s="292" t="s">
        <v>213</v>
      </c>
    </row>
    <row r="5867" spans="1:7">
      <c r="A5867" s="292" t="s">
        <v>49</v>
      </c>
      <c r="B5867" s="405">
        <v>60033</v>
      </c>
      <c r="C5867" s="292" t="s">
        <v>213</v>
      </c>
      <c r="E5867" s="292" t="s">
        <v>214</v>
      </c>
      <c r="F5867" s="405">
        <v>63563</v>
      </c>
      <c r="G5867" s="292" t="s">
        <v>213</v>
      </c>
    </row>
    <row r="5868" spans="1:7">
      <c r="A5868" s="292" t="s">
        <v>49</v>
      </c>
      <c r="B5868" s="405">
        <v>60603</v>
      </c>
      <c r="C5868" s="292" t="s">
        <v>213</v>
      </c>
      <c r="E5868" s="292" t="s">
        <v>214</v>
      </c>
      <c r="F5868" s="405">
        <v>63601</v>
      </c>
      <c r="G5868" s="292" t="s">
        <v>213</v>
      </c>
    </row>
    <row r="5869" spans="1:7">
      <c r="A5869" s="292" t="s">
        <v>49</v>
      </c>
      <c r="B5869" s="405">
        <v>61091</v>
      </c>
      <c r="C5869" s="292" t="s">
        <v>213</v>
      </c>
      <c r="E5869" s="292" t="s">
        <v>214</v>
      </c>
      <c r="F5869" s="405">
        <v>63640</v>
      </c>
      <c r="G5869" s="292" t="s">
        <v>213</v>
      </c>
    </row>
    <row r="5870" spans="1:7">
      <c r="A5870" s="292" t="s">
        <v>49</v>
      </c>
      <c r="B5870" s="405">
        <v>61548</v>
      </c>
      <c r="C5870" s="292" t="s">
        <v>213</v>
      </c>
      <c r="E5870" s="292" t="s">
        <v>214</v>
      </c>
      <c r="F5870" s="405">
        <v>63651</v>
      </c>
      <c r="G5870" s="292" t="s">
        <v>213</v>
      </c>
    </row>
    <row r="5871" spans="1:7">
      <c r="A5871" s="292" t="s">
        <v>49</v>
      </c>
      <c r="B5871" s="405">
        <v>62067</v>
      </c>
      <c r="C5871" s="292" t="s">
        <v>213</v>
      </c>
      <c r="E5871" s="292" t="s">
        <v>214</v>
      </c>
      <c r="F5871" s="405">
        <v>63663</v>
      </c>
      <c r="G5871" s="292" t="s">
        <v>213</v>
      </c>
    </row>
    <row r="5872" spans="1:7">
      <c r="A5872" s="292" t="s">
        <v>49</v>
      </c>
      <c r="B5872" s="405">
        <v>62295</v>
      </c>
      <c r="C5872" s="292" t="s">
        <v>213</v>
      </c>
      <c r="E5872" s="292" t="s">
        <v>214</v>
      </c>
      <c r="F5872" s="405">
        <v>63666</v>
      </c>
      <c r="G5872" s="292" t="s">
        <v>213</v>
      </c>
    </row>
    <row r="5873" spans="1:7">
      <c r="A5873" s="292" t="s">
        <v>49</v>
      </c>
      <c r="B5873" s="405">
        <v>62841</v>
      </c>
      <c r="C5873" s="292" t="s">
        <v>213</v>
      </c>
      <c r="E5873" s="292" t="s">
        <v>214</v>
      </c>
      <c r="F5873" s="405">
        <v>63742</v>
      </c>
      <c r="G5873" s="292" t="s">
        <v>213</v>
      </c>
    </row>
    <row r="5874" spans="1:7">
      <c r="A5874" s="292" t="s">
        <v>49</v>
      </c>
      <c r="B5874" s="405">
        <v>63089</v>
      </c>
      <c r="C5874" s="292" t="s">
        <v>213</v>
      </c>
      <c r="E5874" s="292" t="s">
        <v>214</v>
      </c>
      <c r="F5874" s="405">
        <v>63755</v>
      </c>
      <c r="G5874" s="292" t="s">
        <v>213</v>
      </c>
    </row>
    <row r="5875" spans="1:7">
      <c r="A5875" s="292" t="s">
        <v>49</v>
      </c>
      <c r="B5875" s="405">
        <v>63902</v>
      </c>
      <c r="C5875" s="292" t="s">
        <v>213</v>
      </c>
      <c r="E5875" s="292" t="s">
        <v>214</v>
      </c>
      <c r="F5875" s="405">
        <v>63758</v>
      </c>
      <c r="G5875" s="292" t="s">
        <v>213</v>
      </c>
    </row>
    <row r="5876" spans="1:7">
      <c r="A5876" s="292" t="s">
        <v>49</v>
      </c>
      <c r="B5876" s="405">
        <v>64850</v>
      </c>
      <c r="C5876" s="292" t="s">
        <v>213</v>
      </c>
      <c r="E5876" s="292" t="s">
        <v>214</v>
      </c>
      <c r="F5876" s="405">
        <v>63775</v>
      </c>
      <c r="G5876" s="292" t="s">
        <v>213</v>
      </c>
    </row>
    <row r="5877" spans="1:7">
      <c r="A5877" s="292" t="s">
        <v>49</v>
      </c>
      <c r="B5877" s="405">
        <v>65742</v>
      </c>
      <c r="C5877" s="292" t="s">
        <v>213</v>
      </c>
      <c r="E5877" s="292" t="s">
        <v>214</v>
      </c>
      <c r="F5877" s="405">
        <v>63776</v>
      </c>
      <c r="G5877" s="292" t="s">
        <v>213</v>
      </c>
    </row>
    <row r="5878" spans="1:7">
      <c r="A5878" s="292" t="s">
        <v>49</v>
      </c>
      <c r="B5878" s="405">
        <v>67067</v>
      </c>
      <c r="C5878" s="292" t="s">
        <v>213</v>
      </c>
      <c r="E5878" s="292" t="s">
        <v>214</v>
      </c>
      <c r="F5878" s="405">
        <v>63779</v>
      </c>
      <c r="G5878" s="292" t="s">
        <v>213</v>
      </c>
    </row>
    <row r="5879" spans="1:7">
      <c r="A5879" s="292" t="s">
        <v>49</v>
      </c>
      <c r="B5879" s="405">
        <v>68333</v>
      </c>
      <c r="C5879" s="292" t="s">
        <v>213</v>
      </c>
      <c r="E5879" s="292" t="s">
        <v>214</v>
      </c>
      <c r="F5879" s="405">
        <v>63780</v>
      </c>
      <c r="G5879" s="292" t="s">
        <v>213</v>
      </c>
    </row>
    <row r="5880" spans="1:7">
      <c r="A5880" s="292" t="s">
        <v>49</v>
      </c>
      <c r="B5880" s="405">
        <v>70051</v>
      </c>
      <c r="C5880" s="292" t="s">
        <v>213</v>
      </c>
      <c r="E5880" s="292" t="s">
        <v>214</v>
      </c>
      <c r="F5880" s="405">
        <v>63824</v>
      </c>
      <c r="G5880" s="292" t="s">
        <v>213</v>
      </c>
    </row>
    <row r="5881" spans="1:7">
      <c r="A5881" s="292" t="s">
        <v>49</v>
      </c>
      <c r="B5881" s="405">
        <v>70511</v>
      </c>
      <c r="C5881" s="292" t="s">
        <v>213</v>
      </c>
      <c r="E5881" s="292" t="s">
        <v>214</v>
      </c>
      <c r="F5881" s="405">
        <v>63826</v>
      </c>
      <c r="G5881" s="292" t="s">
        <v>213</v>
      </c>
    </row>
    <row r="5882" spans="1:7">
      <c r="A5882" s="292" t="s">
        <v>49</v>
      </c>
      <c r="B5882" s="405">
        <v>60071</v>
      </c>
      <c r="C5882" s="292" t="s">
        <v>213</v>
      </c>
      <c r="E5882" s="292" t="s">
        <v>214</v>
      </c>
      <c r="F5882" s="405">
        <v>63828</v>
      </c>
      <c r="G5882" s="292" t="s">
        <v>213</v>
      </c>
    </row>
    <row r="5883" spans="1:7">
      <c r="A5883" s="292" t="s">
        <v>49</v>
      </c>
      <c r="B5883" s="405">
        <v>60604</v>
      </c>
      <c r="C5883" s="292" t="s">
        <v>213</v>
      </c>
      <c r="E5883" s="292" t="s">
        <v>214</v>
      </c>
      <c r="F5883" s="405">
        <v>63840</v>
      </c>
      <c r="G5883" s="292" t="s">
        <v>213</v>
      </c>
    </row>
    <row r="5884" spans="1:7">
      <c r="A5884" s="292" t="s">
        <v>49</v>
      </c>
      <c r="B5884" s="405">
        <v>61236</v>
      </c>
      <c r="C5884" s="292" t="s">
        <v>213</v>
      </c>
      <c r="E5884" s="292" t="s">
        <v>214</v>
      </c>
      <c r="F5884" s="405">
        <v>63841</v>
      </c>
      <c r="G5884" s="292" t="s">
        <v>213</v>
      </c>
    </row>
    <row r="5885" spans="1:7">
      <c r="A5885" s="292" t="s">
        <v>49</v>
      </c>
      <c r="B5885" s="405">
        <v>61564</v>
      </c>
      <c r="C5885" s="292" t="s">
        <v>213</v>
      </c>
      <c r="E5885" s="292" t="s">
        <v>214</v>
      </c>
      <c r="F5885" s="405">
        <v>63849</v>
      </c>
      <c r="G5885" s="292" t="s">
        <v>213</v>
      </c>
    </row>
    <row r="5886" spans="1:7">
      <c r="A5886" s="292" t="s">
        <v>49</v>
      </c>
      <c r="B5886" s="405">
        <v>62069</v>
      </c>
      <c r="C5886" s="292" t="s">
        <v>213</v>
      </c>
      <c r="E5886" s="292" t="s">
        <v>214</v>
      </c>
      <c r="F5886" s="405">
        <v>63853</v>
      </c>
      <c r="G5886" s="292" t="s">
        <v>213</v>
      </c>
    </row>
    <row r="5887" spans="1:7">
      <c r="A5887" s="292" t="s">
        <v>49</v>
      </c>
      <c r="B5887" s="405">
        <v>62298</v>
      </c>
      <c r="C5887" s="292" t="s">
        <v>213</v>
      </c>
      <c r="E5887" s="292" t="s">
        <v>214</v>
      </c>
      <c r="F5887" s="405">
        <v>63857</v>
      </c>
      <c r="G5887" s="292" t="s">
        <v>213</v>
      </c>
    </row>
    <row r="5888" spans="1:7">
      <c r="A5888" s="292" t="s">
        <v>49</v>
      </c>
      <c r="B5888" s="405">
        <v>62846</v>
      </c>
      <c r="C5888" s="292" t="s">
        <v>213</v>
      </c>
      <c r="E5888" s="292" t="s">
        <v>214</v>
      </c>
      <c r="F5888" s="405">
        <v>63863</v>
      </c>
      <c r="G5888" s="292" t="s">
        <v>213</v>
      </c>
    </row>
    <row r="5889" spans="1:7">
      <c r="A5889" s="292" t="s">
        <v>49</v>
      </c>
      <c r="B5889" s="405">
        <v>63090</v>
      </c>
      <c r="C5889" s="292" t="s">
        <v>213</v>
      </c>
      <c r="E5889" s="292" t="s">
        <v>214</v>
      </c>
      <c r="F5889" s="405">
        <v>63866</v>
      </c>
      <c r="G5889" s="292" t="s">
        <v>213</v>
      </c>
    </row>
    <row r="5890" spans="1:7">
      <c r="A5890" s="292" t="s">
        <v>49</v>
      </c>
      <c r="B5890" s="405">
        <v>64024</v>
      </c>
      <c r="C5890" s="292" t="s">
        <v>213</v>
      </c>
      <c r="E5890" s="292" t="s">
        <v>214</v>
      </c>
      <c r="F5890" s="405">
        <v>63880</v>
      </c>
      <c r="G5890" s="292" t="s">
        <v>213</v>
      </c>
    </row>
    <row r="5891" spans="1:7">
      <c r="A5891" s="292" t="s">
        <v>49</v>
      </c>
      <c r="B5891" s="405">
        <v>64874</v>
      </c>
      <c r="C5891" s="292" t="s">
        <v>213</v>
      </c>
      <c r="E5891" s="292" t="s">
        <v>214</v>
      </c>
      <c r="F5891" s="405">
        <v>63882</v>
      </c>
      <c r="G5891" s="292" t="s">
        <v>213</v>
      </c>
    </row>
    <row r="5892" spans="1:7">
      <c r="A5892" s="292" t="s">
        <v>49</v>
      </c>
      <c r="B5892" s="405">
        <v>65757</v>
      </c>
      <c r="C5892" s="292" t="s">
        <v>213</v>
      </c>
      <c r="E5892" s="292" t="s">
        <v>214</v>
      </c>
      <c r="F5892" s="405">
        <v>63901</v>
      </c>
      <c r="G5892" s="292" t="s">
        <v>213</v>
      </c>
    </row>
    <row r="5893" spans="1:7">
      <c r="A5893" s="292" t="s">
        <v>49</v>
      </c>
      <c r="B5893" s="405">
        <v>67107</v>
      </c>
      <c r="C5893" s="292" t="s">
        <v>213</v>
      </c>
      <c r="E5893" s="292" t="s">
        <v>214</v>
      </c>
      <c r="F5893" s="405">
        <v>63902</v>
      </c>
      <c r="G5893" s="292" t="s">
        <v>213</v>
      </c>
    </row>
    <row r="5894" spans="1:7">
      <c r="A5894" s="292" t="s">
        <v>49</v>
      </c>
      <c r="B5894" s="405">
        <v>68362</v>
      </c>
      <c r="C5894" s="292" t="s">
        <v>213</v>
      </c>
      <c r="E5894" s="292" t="s">
        <v>214</v>
      </c>
      <c r="F5894" s="405">
        <v>64024</v>
      </c>
      <c r="G5894" s="292" t="s">
        <v>213</v>
      </c>
    </row>
    <row r="5895" spans="1:7">
      <c r="A5895" s="292" t="s">
        <v>49</v>
      </c>
      <c r="B5895" s="405">
        <v>70068</v>
      </c>
      <c r="C5895" s="292" t="s">
        <v>213</v>
      </c>
      <c r="E5895" s="292" t="s">
        <v>214</v>
      </c>
      <c r="F5895" s="405">
        <v>64034</v>
      </c>
      <c r="G5895" s="292" t="s">
        <v>213</v>
      </c>
    </row>
    <row r="5896" spans="1:7">
      <c r="A5896" s="292" t="s">
        <v>49</v>
      </c>
      <c r="B5896" s="405">
        <v>70517</v>
      </c>
      <c r="C5896" s="292" t="s">
        <v>213</v>
      </c>
      <c r="E5896" s="292" t="s">
        <v>214</v>
      </c>
      <c r="F5896" s="405">
        <v>64048</v>
      </c>
      <c r="G5896" s="292" t="s">
        <v>213</v>
      </c>
    </row>
    <row r="5897" spans="1:7">
      <c r="A5897" s="292" t="s">
        <v>49</v>
      </c>
      <c r="B5897" s="405">
        <v>60072</v>
      </c>
      <c r="C5897" s="292" t="s">
        <v>213</v>
      </c>
      <c r="E5897" s="292" t="s">
        <v>214</v>
      </c>
      <c r="F5897" s="405">
        <v>64056</v>
      </c>
      <c r="G5897" s="292" t="s">
        <v>213</v>
      </c>
    </row>
    <row r="5898" spans="1:7">
      <c r="A5898" s="292" t="s">
        <v>49</v>
      </c>
      <c r="B5898" s="405">
        <v>60605</v>
      </c>
      <c r="C5898" s="292" t="s">
        <v>213</v>
      </c>
      <c r="E5898" s="292" t="s">
        <v>214</v>
      </c>
      <c r="F5898" s="405">
        <v>64060</v>
      </c>
      <c r="G5898" s="292" t="s">
        <v>213</v>
      </c>
    </row>
    <row r="5899" spans="1:7">
      <c r="A5899" s="292" t="s">
        <v>49</v>
      </c>
      <c r="B5899" s="405">
        <v>61237</v>
      </c>
      <c r="C5899" s="292" t="s">
        <v>213</v>
      </c>
      <c r="E5899" s="292" t="s">
        <v>214</v>
      </c>
      <c r="F5899" s="405">
        <v>64066</v>
      </c>
      <c r="G5899" s="292" t="s">
        <v>213</v>
      </c>
    </row>
    <row r="5900" spans="1:7">
      <c r="A5900" s="292" t="s">
        <v>49</v>
      </c>
      <c r="B5900" s="405">
        <v>61568</v>
      </c>
      <c r="C5900" s="292" t="s">
        <v>213</v>
      </c>
      <c r="E5900" s="292" t="s">
        <v>214</v>
      </c>
      <c r="F5900" s="405">
        <v>64070</v>
      </c>
      <c r="G5900" s="292" t="s">
        <v>213</v>
      </c>
    </row>
    <row r="5901" spans="1:7">
      <c r="A5901" s="292" t="s">
        <v>49</v>
      </c>
      <c r="B5901" s="405">
        <v>62084</v>
      </c>
      <c r="C5901" s="292" t="s">
        <v>213</v>
      </c>
      <c r="E5901" s="292" t="s">
        <v>214</v>
      </c>
      <c r="F5901" s="405">
        <v>64075</v>
      </c>
      <c r="G5901" s="292" t="s">
        <v>213</v>
      </c>
    </row>
    <row r="5902" spans="1:7">
      <c r="A5902" s="292" t="s">
        <v>49</v>
      </c>
      <c r="B5902" s="405">
        <v>62334</v>
      </c>
      <c r="C5902" s="292" t="s">
        <v>213</v>
      </c>
      <c r="E5902" s="292" t="s">
        <v>214</v>
      </c>
      <c r="F5902" s="405">
        <v>64078</v>
      </c>
      <c r="G5902" s="292" t="s">
        <v>213</v>
      </c>
    </row>
    <row r="5903" spans="1:7">
      <c r="A5903" s="292" t="s">
        <v>49</v>
      </c>
      <c r="B5903" s="405">
        <v>62848</v>
      </c>
      <c r="C5903" s="292" t="s">
        <v>213</v>
      </c>
      <c r="E5903" s="292" t="s">
        <v>214</v>
      </c>
      <c r="F5903" s="405">
        <v>64079</v>
      </c>
      <c r="G5903" s="292" t="s">
        <v>213</v>
      </c>
    </row>
    <row r="5904" spans="1:7">
      <c r="A5904" s="292" t="s">
        <v>49</v>
      </c>
      <c r="B5904" s="405">
        <v>63341</v>
      </c>
      <c r="C5904" s="292" t="s">
        <v>213</v>
      </c>
      <c r="E5904" s="292" t="s">
        <v>214</v>
      </c>
      <c r="F5904" s="405">
        <v>64080</v>
      </c>
      <c r="G5904" s="292" t="s">
        <v>213</v>
      </c>
    </row>
    <row r="5905" spans="1:7">
      <c r="A5905" s="292" t="s">
        <v>49</v>
      </c>
      <c r="B5905" s="405">
        <v>64034</v>
      </c>
      <c r="C5905" s="292" t="s">
        <v>213</v>
      </c>
      <c r="E5905" s="292" t="s">
        <v>214</v>
      </c>
      <c r="F5905" s="405">
        <v>64089</v>
      </c>
      <c r="G5905" s="292" t="s">
        <v>213</v>
      </c>
    </row>
    <row r="5906" spans="1:7">
      <c r="A5906" s="292" t="s">
        <v>49</v>
      </c>
      <c r="B5906" s="405">
        <v>65010</v>
      </c>
      <c r="C5906" s="292" t="s">
        <v>213</v>
      </c>
      <c r="E5906" s="292" t="s">
        <v>214</v>
      </c>
      <c r="F5906" s="405">
        <v>64090</v>
      </c>
      <c r="G5906" s="292" t="s">
        <v>213</v>
      </c>
    </row>
    <row r="5907" spans="1:7">
      <c r="A5907" s="292" t="s">
        <v>49</v>
      </c>
      <c r="B5907" s="405">
        <v>66002</v>
      </c>
      <c r="C5907" s="292" t="s">
        <v>213</v>
      </c>
      <c r="E5907" s="292" t="s">
        <v>214</v>
      </c>
      <c r="F5907" s="405">
        <v>64093</v>
      </c>
      <c r="G5907" s="292" t="s">
        <v>213</v>
      </c>
    </row>
    <row r="5908" spans="1:7">
      <c r="A5908" s="292" t="s">
        <v>49</v>
      </c>
      <c r="B5908" s="405">
        <v>67110</v>
      </c>
      <c r="C5908" s="292" t="s">
        <v>213</v>
      </c>
      <c r="E5908" s="292" t="s">
        <v>214</v>
      </c>
      <c r="F5908" s="405">
        <v>64097</v>
      </c>
      <c r="G5908" s="292" t="s">
        <v>213</v>
      </c>
    </row>
    <row r="5909" spans="1:7">
      <c r="A5909" s="292" t="s">
        <v>49</v>
      </c>
      <c r="B5909" s="405">
        <v>68366</v>
      </c>
      <c r="C5909" s="292" t="s">
        <v>213</v>
      </c>
      <c r="E5909" s="292" t="s">
        <v>214</v>
      </c>
      <c r="F5909" s="405">
        <v>64136</v>
      </c>
      <c r="G5909" s="292" t="s">
        <v>213</v>
      </c>
    </row>
    <row r="5910" spans="1:7">
      <c r="A5910" s="292" t="s">
        <v>49</v>
      </c>
      <c r="B5910" s="405">
        <v>70070</v>
      </c>
      <c r="C5910" s="292" t="s">
        <v>213</v>
      </c>
      <c r="E5910" s="292" t="s">
        <v>214</v>
      </c>
      <c r="F5910" s="405">
        <v>64146</v>
      </c>
      <c r="G5910" s="292" t="s">
        <v>213</v>
      </c>
    </row>
    <row r="5911" spans="1:7">
      <c r="A5911" s="292" t="s">
        <v>49</v>
      </c>
      <c r="B5911" s="405">
        <v>70519</v>
      </c>
      <c r="C5911" s="292" t="s">
        <v>213</v>
      </c>
      <c r="E5911" s="292" t="s">
        <v>214</v>
      </c>
      <c r="F5911" s="405">
        <v>64149</v>
      </c>
      <c r="G5911" s="292" t="s">
        <v>213</v>
      </c>
    </row>
    <row r="5912" spans="1:7">
      <c r="A5912" s="292" t="s">
        <v>49</v>
      </c>
      <c r="B5912" s="405">
        <v>60080</v>
      </c>
      <c r="C5912" s="292" t="s">
        <v>213</v>
      </c>
      <c r="E5912" s="292" t="s">
        <v>214</v>
      </c>
      <c r="F5912" s="405">
        <v>64163</v>
      </c>
      <c r="G5912" s="292" t="s">
        <v>213</v>
      </c>
    </row>
    <row r="5913" spans="1:7">
      <c r="A5913" s="292" t="s">
        <v>49</v>
      </c>
      <c r="B5913" s="405">
        <v>60606</v>
      </c>
      <c r="C5913" s="292" t="s">
        <v>213</v>
      </c>
      <c r="E5913" s="292" t="s">
        <v>214</v>
      </c>
      <c r="F5913" s="405">
        <v>64165</v>
      </c>
      <c r="G5913" s="292" t="s">
        <v>213</v>
      </c>
    </row>
    <row r="5914" spans="1:7">
      <c r="A5914" s="292" t="s">
        <v>49</v>
      </c>
      <c r="B5914" s="405">
        <v>61240</v>
      </c>
      <c r="C5914" s="292" t="s">
        <v>213</v>
      </c>
      <c r="E5914" s="292" t="s">
        <v>214</v>
      </c>
      <c r="F5914" s="405">
        <v>64167</v>
      </c>
      <c r="G5914" s="292" t="s">
        <v>213</v>
      </c>
    </row>
    <row r="5915" spans="1:7">
      <c r="A5915" s="292" t="s">
        <v>49</v>
      </c>
      <c r="B5915" s="405">
        <v>61705</v>
      </c>
      <c r="C5915" s="292" t="s">
        <v>213</v>
      </c>
      <c r="E5915" s="292" t="s">
        <v>214</v>
      </c>
      <c r="F5915" s="405">
        <v>64429</v>
      </c>
      <c r="G5915" s="292" t="s">
        <v>213</v>
      </c>
    </row>
    <row r="5916" spans="1:7">
      <c r="A5916" s="292" t="s">
        <v>49</v>
      </c>
      <c r="B5916" s="405">
        <v>62085</v>
      </c>
      <c r="C5916" s="292" t="s">
        <v>213</v>
      </c>
      <c r="E5916" s="292" t="s">
        <v>214</v>
      </c>
      <c r="F5916" s="405">
        <v>64432</v>
      </c>
      <c r="G5916" s="292" t="s">
        <v>213</v>
      </c>
    </row>
    <row r="5917" spans="1:7">
      <c r="A5917" s="292" t="s">
        <v>49</v>
      </c>
      <c r="B5917" s="405">
        <v>62352</v>
      </c>
      <c r="C5917" s="292" t="s">
        <v>213</v>
      </c>
      <c r="E5917" s="292" t="s">
        <v>214</v>
      </c>
      <c r="F5917" s="405">
        <v>64468</v>
      </c>
      <c r="G5917" s="292" t="s">
        <v>213</v>
      </c>
    </row>
    <row r="5918" spans="1:7">
      <c r="A5918" s="292" t="s">
        <v>49</v>
      </c>
      <c r="B5918" s="405">
        <v>62852</v>
      </c>
      <c r="C5918" s="292" t="s">
        <v>213</v>
      </c>
      <c r="E5918" s="292" t="s">
        <v>214</v>
      </c>
      <c r="F5918" s="405">
        <v>64485</v>
      </c>
      <c r="G5918" s="292" t="s">
        <v>213</v>
      </c>
    </row>
    <row r="5919" spans="1:7">
      <c r="A5919" s="292" t="s">
        <v>49</v>
      </c>
      <c r="B5919" s="405">
        <v>63348</v>
      </c>
      <c r="C5919" s="292" t="s">
        <v>213</v>
      </c>
      <c r="E5919" s="292" t="s">
        <v>214</v>
      </c>
      <c r="F5919" s="405">
        <v>64504</v>
      </c>
      <c r="G5919" s="292" t="s">
        <v>213</v>
      </c>
    </row>
    <row r="5920" spans="1:7">
      <c r="A5920" s="292" t="s">
        <v>49</v>
      </c>
      <c r="B5920" s="405">
        <v>64048</v>
      </c>
      <c r="C5920" s="292" t="s">
        <v>213</v>
      </c>
      <c r="E5920" s="292" t="s">
        <v>214</v>
      </c>
      <c r="F5920" s="405">
        <v>64505</v>
      </c>
      <c r="G5920" s="292" t="s">
        <v>213</v>
      </c>
    </row>
    <row r="5921" spans="1:7">
      <c r="A5921" s="292" t="s">
        <v>49</v>
      </c>
      <c r="B5921" s="405">
        <v>65020</v>
      </c>
      <c r="C5921" s="292" t="s">
        <v>213</v>
      </c>
      <c r="E5921" s="292" t="s">
        <v>214</v>
      </c>
      <c r="F5921" s="405">
        <v>64601</v>
      </c>
      <c r="G5921" s="292" t="s">
        <v>213</v>
      </c>
    </row>
    <row r="5922" spans="1:7">
      <c r="A5922" s="292" t="s">
        <v>49</v>
      </c>
      <c r="B5922" s="405">
        <v>66006</v>
      </c>
      <c r="C5922" s="292" t="s">
        <v>213</v>
      </c>
      <c r="E5922" s="292" t="s">
        <v>214</v>
      </c>
      <c r="F5922" s="405">
        <v>64628</v>
      </c>
      <c r="G5922" s="292" t="s">
        <v>213</v>
      </c>
    </row>
    <row r="5923" spans="1:7">
      <c r="A5923" s="292" t="s">
        <v>49</v>
      </c>
      <c r="B5923" s="405">
        <v>67114</v>
      </c>
      <c r="C5923" s="292" t="s">
        <v>213</v>
      </c>
      <c r="E5923" s="292" t="s">
        <v>214</v>
      </c>
      <c r="F5923" s="405">
        <v>64658</v>
      </c>
      <c r="G5923" s="292" t="s">
        <v>213</v>
      </c>
    </row>
    <row r="5924" spans="1:7">
      <c r="A5924" s="292" t="s">
        <v>49</v>
      </c>
      <c r="B5924" s="405">
        <v>68375</v>
      </c>
      <c r="C5924" s="292" t="s">
        <v>213</v>
      </c>
      <c r="E5924" s="292" t="s">
        <v>214</v>
      </c>
      <c r="F5924" s="405">
        <v>64701</v>
      </c>
      <c r="G5924" s="292" t="s">
        <v>213</v>
      </c>
    </row>
    <row r="5925" spans="1:7">
      <c r="A5925" s="292" t="s">
        <v>49</v>
      </c>
      <c r="B5925" s="405">
        <v>70071</v>
      </c>
      <c r="C5925" s="292" t="s">
        <v>213</v>
      </c>
      <c r="E5925" s="292" t="s">
        <v>214</v>
      </c>
      <c r="F5925" s="405">
        <v>64735</v>
      </c>
      <c r="G5925" s="292" t="s">
        <v>213</v>
      </c>
    </row>
    <row r="5926" spans="1:7">
      <c r="A5926" s="292" t="s">
        <v>49</v>
      </c>
      <c r="B5926" s="405">
        <v>70524</v>
      </c>
      <c r="C5926" s="292" t="s">
        <v>213</v>
      </c>
      <c r="E5926" s="292" t="s">
        <v>214</v>
      </c>
      <c r="F5926" s="405">
        <v>64743</v>
      </c>
      <c r="G5926" s="292" t="s">
        <v>213</v>
      </c>
    </row>
    <row r="5927" spans="1:7">
      <c r="A5927" s="292" t="s">
        <v>49</v>
      </c>
      <c r="B5927" s="405">
        <v>60081</v>
      </c>
      <c r="C5927" s="292" t="s">
        <v>213</v>
      </c>
      <c r="E5927" s="292" t="s">
        <v>214</v>
      </c>
      <c r="F5927" s="405">
        <v>64765</v>
      </c>
      <c r="G5927" s="292" t="s">
        <v>213</v>
      </c>
    </row>
    <row r="5928" spans="1:7">
      <c r="A5928" s="292" t="s">
        <v>49</v>
      </c>
      <c r="B5928" s="405">
        <v>60610</v>
      </c>
      <c r="C5928" s="292" t="s">
        <v>213</v>
      </c>
      <c r="E5928" s="292" t="s">
        <v>214</v>
      </c>
      <c r="F5928" s="405">
        <v>64772</v>
      </c>
      <c r="G5928" s="292" t="s">
        <v>213</v>
      </c>
    </row>
    <row r="5929" spans="1:7">
      <c r="A5929" s="292" t="s">
        <v>49</v>
      </c>
      <c r="B5929" s="405">
        <v>61241</v>
      </c>
      <c r="C5929" s="292" t="s">
        <v>213</v>
      </c>
      <c r="E5929" s="292" t="s">
        <v>214</v>
      </c>
      <c r="F5929" s="405">
        <v>64830</v>
      </c>
      <c r="G5929" s="292" t="s">
        <v>213</v>
      </c>
    </row>
    <row r="5930" spans="1:7">
      <c r="A5930" s="292" t="s">
        <v>49</v>
      </c>
      <c r="B5930" s="405">
        <v>61727</v>
      </c>
      <c r="C5930" s="292" t="s">
        <v>213</v>
      </c>
      <c r="E5930" s="292" t="s">
        <v>214</v>
      </c>
      <c r="F5930" s="405">
        <v>64834</v>
      </c>
      <c r="G5930" s="292" t="s">
        <v>213</v>
      </c>
    </row>
    <row r="5931" spans="1:7">
      <c r="A5931" s="292" t="s">
        <v>49</v>
      </c>
      <c r="B5931" s="405">
        <v>62087</v>
      </c>
      <c r="C5931" s="292" t="s">
        <v>213</v>
      </c>
      <c r="E5931" s="292" t="s">
        <v>214</v>
      </c>
      <c r="F5931" s="405">
        <v>64836</v>
      </c>
      <c r="G5931" s="292" t="s">
        <v>213</v>
      </c>
    </row>
    <row r="5932" spans="1:7">
      <c r="A5932" s="292" t="s">
        <v>49</v>
      </c>
      <c r="B5932" s="405">
        <v>62359</v>
      </c>
      <c r="C5932" s="292" t="s">
        <v>213</v>
      </c>
      <c r="E5932" s="292" t="s">
        <v>214</v>
      </c>
      <c r="F5932" s="405">
        <v>64840</v>
      </c>
      <c r="G5932" s="292" t="s">
        <v>213</v>
      </c>
    </row>
    <row r="5933" spans="1:7">
      <c r="A5933" s="292" t="s">
        <v>49</v>
      </c>
      <c r="B5933" s="405">
        <v>62874</v>
      </c>
      <c r="C5933" s="292" t="s">
        <v>213</v>
      </c>
      <c r="E5933" s="292" t="s">
        <v>214</v>
      </c>
      <c r="F5933" s="405">
        <v>64849</v>
      </c>
      <c r="G5933" s="292" t="s">
        <v>213</v>
      </c>
    </row>
    <row r="5934" spans="1:7">
      <c r="A5934" s="292" t="s">
        <v>49</v>
      </c>
      <c r="B5934" s="405">
        <v>63362</v>
      </c>
      <c r="C5934" s="292" t="s">
        <v>213</v>
      </c>
      <c r="E5934" s="292" t="s">
        <v>214</v>
      </c>
      <c r="F5934" s="405">
        <v>64850</v>
      </c>
      <c r="G5934" s="292" t="s">
        <v>213</v>
      </c>
    </row>
    <row r="5935" spans="1:7">
      <c r="A5935" s="292" t="s">
        <v>49</v>
      </c>
      <c r="B5935" s="405">
        <v>64056</v>
      </c>
      <c r="C5935" s="292" t="s">
        <v>213</v>
      </c>
      <c r="E5935" s="292" t="s">
        <v>214</v>
      </c>
      <c r="F5935" s="405">
        <v>64874</v>
      </c>
      <c r="G5935" s="292" t="s">
        <v>213</v>
      </c>
    </row>
    <row r="5936" spans="1:7">
      <c r="A5936" s="292" t="s">
        <v>49</v>
      </c>
      <c r="B5936" s="405">
        <v>65026</v>
      </c>
      <c r="C5936" s="292" t="s">
        <v>213</v>
      </c>
      <c r="E5936" s="292" t="s">
        <v>214</v>
      </c>
      <c r="F5936" s="405">
        <v>65010</v>
      </c>
      <c r="G5936" s="292" t="s">
        <v>213</v>
      </c>
    </row>
    <row r="5937" spans="1:7">
      <c r="A5937" s="292" t="s">
        <v>49</v>
      </c>
      <c r="B5937" s="405">
        <v>66007</v>
      </c>
      <c r="C5937" s="292" t="s">
        <v>213</v>
      </c>
      <c r="E5937" s="292" t="s">
        <v>214</v>
      </c>
      <c r="F5937" s="405">
        <v>65020</v>
      </c>
      <c r="G5937" s="292" t="s">
        <v>213</v>
      </c>
    </row>
    <row r="5938" spans="1:7">
      <c r="A5938" s="292" t="s">
        <v>49</v>
      </c>
      <c r="B5938" s="405">
        <v>67133</v>
      </c>
      <c r="C5938" s="292" t="s">
        <v>213</v>
      </c>
      <c r="E5938" s="292" t="s">
        <v>214</v>
      </c>
      <c r="F5938" s="405">
        <v>65026</v>
      </c>
      <c r="G5938" s="292" t="s">
        <v>213</v>
      </c>
    </row>
    <row r="5939" spans="1:7">
      <c r="A5939" s="292" t="s">
        <v>49</v>
      </c>
      <c r="B5939" s="405">
        <v>68379</v>
      </c>
      <c r="C5939" s="292" t="s">
        <v>213</v>
      </c>
      <c r="E5939" s="292" t="s">
        <v>214</v>
      </c>
      <c r="F5939" s="405">
        <v>65043</v>
      </c>
      <c r="G5939" s="292" t="s">
        <v>213</v>
      </c>
    </row>
    <row r="5940" spans="1:7">
      <c r="A5940" s="292" t="s">
        <v>49</v>
      </c>
      <c r="B5940" s="405">
        <v>70076</v>
      </c>
      <c r="C5940" s="292" t="s">
        <v>213</v>
      </c>
      <c r="E5940" s="292" t="s">
        <v>214</v>
      </c>
      <c r="F5940" s="405">
        <v>65049</v>
      </c>
      <c r="G5940" s="292" t="s">
        <v>213</v>
      </c>
    </row>
    <row r="5941" spans="1:7">
      <c r="A5941" s="292" t="s">
        <v>49</v>
      </c>
      <c r="B5941" s="405">
        <v>70525</v>
      </c>
      <c r="C5941" s="292" t="s">
        <v>213</v>
      </c>
      <c r="E5941" s="292" t="s">
        <v>214</v>
      </c>
      <c r="F5941" s="405">
        <v>65233</v>
      </c>
      <c r="G5941" s="292" t="s">
        <v>213</v>
      </c>
    </row>
    <row r="5942" spans="1:7">
      <c r="A5942" s="292" t="s">
        <v>49</v>
      </c>
      <c r="B5942" s="405">
        <v>60097</v>
      </c>
      <c r="C5942" s="292" t="s">
        <v>213</v>
      </c>
      <c r="E5942" s="292" t="s">
        <v>214</v>
      </c>
      <c r="F5942" s="405">
        <v>65243</v>
      </c>
      <c r="G5942" s="292" t="s">
        <v>213</v>
      </c>
    </row>
    <row r="5943" spans="1:7">
      <c r="A5943" s="292" t="s">
        <v>49</v>
      </c>
      <c r="B5943" s="405">
        <v>60611</v>
      </c>
      <c r="C5943" s="292" t="s">
        <v>213</v>
      </c>
      <c r="E5943" s="292" t="s">
        <v>214</v>
      </c>
      <c r="F5943" s="405">
        <v>65251</v>
      </c>
      <c r="G5943" s="292" t="s">
        <v>213</v>
      </c>
    </row>
    <row r="5944" spans="1:7">
      <c r="A5944" s="292" t="s">
        <v>49</v>
      </c>
      <c r="B5944" s="405">
        <v>61257</v>
      </c>
      <c r="C5944" s="292" t="s">
        <v>213</v>
      </c>
      <c r="E5944" s="292" t="s">
        <v>214</v>
      </c>
      <c r="F5944" s="405">
        <v>65255</v>
      </c>
      <c r="G5944" s="292" t="s">
        <v>213</v>
      </c>
    </row>
    <row r="5945" spans="1:7">
      <c r="A5945" s="292" t="s">
        <v>49</v>
      </c>
      <c r="B5945" s="405">
        <v>61729</v>
      </c>
      <c r="C5945" s="292" t="s">
        <v>213</v>
      </c>
      <c r="E5945" s="292" t="s">
        <v>214</v>
      </c>
      <c r="F5945" s="405">
        <v>65265</v>
      </c>
      <c r="G5945" s="292" t="s">
        <v>213</v>
      </c>
    </row>
    <row r="5946" spans="1:7">
      <c r="A5946" s="292" t="s">
        <v>49</v>
      </c>
      <c r="B5946" s="405">
        <v>62088</v>
      </c>
      <c r="C5946" s="292" t="s">
        <v>213</v>
      </c>
      <c r="E5946" s="292" t="s">
        <v>214</v>
      </c>
      <c r="F5946" s="405">
        <v>65270</v>
      </c>
      <c r="G5946" s="292" t="s">
        <v>213</v>
      </c>
    </row>
    <row r="5947" spans="1:7">
      <c r="A5947" s="292" t="s">
        <v>49</v>
      </c>
      <c r="B5947" s="405">
        <v>62362</v>
      </c>
      <c r="C5947" s="292" t="s">
        <v>213</v>
      </c>
      <c r="E5947" s="292" t="s">
        <v>214</v>
      </c>
      <c r="F5947" s="405">
        <v>65305</v>
      </c>
      <c r="G5947" s="292" t="s">
        <v>213</v>
      </c>
    </row>
    <row r="5948" spans="1:7">
      <c r="A5948" s="292" t="s">
        <v>49</v>
      </c>
      <c r="B5948" s="405">
        <v>62876</v>
      </c>
      <c r="C5948" s="292" t="s">
        <v>213</v>
      </c>
      <c r="E5948" s="292" t="s">
        <v>214</v>
      </c>
      <c r="F5948" s="405">
        <v>65320</v>
      </c>
      <c r="G5948" s="292" t="s">
        <v>213</v>
      </c>
    </row>
    <row r="5949" spans="1:7">
      <c r="A5949" s="292" t="s">
        <v>49</v>
      </c>
      <c r="B5949" s="405">
        <v>63370</v>
      </c>
      <c r="C5949" s="292" t="s">
        <v>213</v>
      </c>
      <c r="E5949" s="292" t="s">
        <v>214</v>
      </c>
      <c r="F5949" s="405">
        <v>65340</v>
      </c>
      <c r="G5949" s="292" t="s">
        <v>213</v>
      </c>
    </row>
    <row r="5950" spans="1:7">
      <c r="A5950" s="292" t="s">
        <v>49</v>
      </c>
      <c r="B5950" s="405">
        <v>64060</v>
      </c>
      <c r="C5950" s="292" t="s">
        <v>213</v>
      </c>
      <c r="E5950" s="292" t="s">
        <v>214</v>
      </c>
      <c r="F5950" s="405">
        <v>65401</v>
      </c>
      <c r="G5950" s="292" t="s">
        <v>213</v>
      </c>
    </row>
    <row r="5951" spans="1:7">
      <c r="A5951" s="292" t="s">
        <v>49</v>
      </c>
      <c r="B5951" s="405">
        <v>65043</v>
      </c>
      <c r="C5951" s="292" t="s">
        <v>213</v>
      </c>
      <c r="E5951" s="292" t="s">
        <v>214</v>
      </c>
      <c r="F5951" s="405">
        <v>65409</v>
      </c>
      <c r="G5951" s="292" t="s">
        <v>213</v>
      </c>
    </row>
    <row r="5952" spans="1:7">
      <c r="A5952" s="292" t="s">
        <v>49</v>
      </c>
      <c r="B5952" s="405">
        <v>66013</v>
      </c>
      <c r="C5952" s="292" t="s">
        <v>213</v>
      </c>
      <c r="E5952" s="292" t="s">
        <v>214</v>
      </c>
      <c r="F5952" s="405">
        <v>65453</v>
      </c>
      <c r="G5952" s="292" t="s">
        <v>213</v>
      </c>
    </row>
    <row r="5953" spans="1:7">
      <c r="A5953" s="292" t="s">
        <v>49</v>
      </c>
      <c r="B5953" s="405">
        <v>67147</v>
      </c>
      <c r="C5953" s="292" t="s">
        <v>213</v>
      </c>
      <c r="E5953" s="292" t="s">
        <v>214</v>
      </c>
      <c r="F5953" s="405">
        <v>65468</v>
      </c>
      <c r="G5953" s="292" t="s">
        <v>213</v>
      </c>
    </row>
    <row r="5954" spans="1:7">
      <c r="A5954" s="292" t="s">
        <v>49</v>
      </c>
      <c r="B5954" s="405">
        <v>68430</v>
      </c>
      <c r="C5954" s="292" t="s">
        <v>213</v>
      </c>
      <c r="E5954" s="292" t="s">
        <v>214</v>
      </c>
      <c r="F5954" s="405">
        <v>65536</v>
      </c>
      <c r="G5954" s="292" t="s">
        <v>213</v>
      </c>
    </row>
    <row r="5955" spans="1:7">
      <c r="A5955" s="292" t="s">
        <v>49</v>
      </c>
      <c r="B5955" s="405">
        <v>70084</v>
      </c>
      <c r="C5955" s="292" t="s">
        <v>213</v>
      </c>
      <c r="E5955" s="292" t="s">
        <v>214</v>
      </c>
      <c r="F5955" s="405">
        <v>65559</v>
      </c>
      <c r="G5955" s="292" t="s">
        <v>213</v>
      </c>
    </row>
    <row r="5956" spans="1:7">
      <c r="A5956" s="292" t="s">
        <v>49</v>
      </c>
      <c r="B5956" s="405">
        <v>70526</v>
      </c>
      <c r="C5956" s="292" t="s">
        <v>213</v>
      </c>
      <c r="E5956" s="292" t="s">
        <v>214</v>
      </c>
      <c r="F5956" s="405">
        <v>65583</v>
      </c>
      <c r="G5956" s="292" t="s">
        <v>213</v>
      </c>
    </row>
    <row r="5957" spans="1:7">
      <c r="A5957" s="292" t="s">
        <v>49</v>
      </c>
      <c r="B5957" s="405">
        <v>60098</v>
      </c>
      <c r="C5957" s="292" t="s">
        <v>213</v>
      </c>
      <c r="E5957" s="292" t="s">
        <v>214</v>
      </c>
      <c r="F5957" s="405">
        <v>65610</v>
      </c>
      <c r="G5957" s="292" t="s">
        <v>213</v>
      </c>
    </row>
    <row r="5958" spans="1:7">
      <c r="A5958" s="292" t="s">
        <v>49</v>
      </c>
      <c r="B5958" s="405">
        <v>60613</v>
      </c>
      <c r="C5958" s="292" t="s">
        <v>213</v>
      </c>
      <c r="E5958" s="292" t="s">
        <v>214</v>
      </c>
      <c r="F5958" s="405">
        <v>65613</v>
      </c>
      <c r="G5958" s="292" t="s">
        <v>213</v>
      </c>
    </row>
    <row r="5959" spans="1:7">
      <c r="A5959" s="292" t="s">
        <v>49</v>
      </c>
      <c r="B5959" s="405">
        <v>61273</v>
      </c>
      <c r="C5959" s="292" t="s">
        <v>213</v>
      </c>
      <c r="E5959" s="292" t="s">
        <v>214</v>
      </c>
      <c r="F5959" s="405">
        <v>65630</v>
      </c>
      <c r="G5959" s="292" t="s">
        <v>213</v>
      </c>
    </row>
    <row r="5960" spans="1:7">
      <c r="A5960" s="292" t="s">
        <v>49</v>
      </c>
      <c r="B5960" s="405">
        <v>61736</v>
      </c>
      <c r="C5960" s="292" t="s">
        <v>213</v>
      </c>
      <c r="E5960" s="292" t="s">
        <v>214</v>
      </c>
      <c r="F5960" s="405">
        <v>65631</v>
      </c>
      <c r="G5960" s="292" t="s">
        <v>213</v>
      </c>
    </row>
    <row r="5961" spans="1:7">
      <c r="A5961" s="292" t="s">
        <v>49</v>
      </c>
      <c r="B5961" s="405">
        <v>62089</v>
      </c>
      <c r="C5961" s="292" t="s">
        <v>213</v>
      </c>
      <c r="E5961" s="292" t="s">
        <v>214</v>
      </c>
      <c r="F5961" s="405">
        <v>65636</v>
      </c>
      <c r="G5961" s="292" t="s">
        <v>213</v>
      </c>
    </row>
    <row r="5962" spans="1:7">
      <c r="A5962" s="292" t="s">
        <v>49</v>
      </c>
      <c r="B5962" s="405">
        <v>62450</v>
      </c>
      <c r="C5962" s="292" t="s">
        <v>213</v>
      </c>
      <c r="E5962" s="292" t="s">
        <v>214</v>
      </c>
      <c r="F5962" s="405">
        <v>65654</v>
      </c>
      <c r="G5962" s="292" t="s">
        <v>213</v>
      </c>
    </row>
    <row r="5963" spans="1:7">
      <c r="A5963" s="292" t="s">
        <v>49</v>
      </c>
      <c r="B5963" s="405">
        <v>62881</v>
      </c>
      <c r="C5963" s="292" t="s">
        <v>213</v>
      </c>
      <c r="E5963" s="292" t="s">
        <v>214</v>
      </c>
      <c r="F5963" s="405">
        <v>65664</v>
      </c>
      <c r="G5963" s="292" t="s">
        <v>213</v>
      </c>
    </row>
    <row r="5964" spans="1:7">
      <c r="A5964" s="292" t="s">
        <v>49</v>
      </c>
      <c r="B5964" s="405">
        <v>63379</v>
      </c>
      <c r="C5964" s="292" t="s">
        <v>213</v>
      </c>
      <c r="E5964" s="292" t="s">
        <v>214</v>
      </c>
      <c r="F5964" s="405">
        <v>65672</v>
      </c>
      <c r="G5964" s="292" t="s">
        <v>213</v>
      </c>
    </row>
    <row r="5965" spans="1:7">
      <c r="A5965" s="292" t="s">
        <v>49</v>
      </c>
      <c r="B5965" s="405">
        <v>64066</v>
      </c>
      <c r="C5965" s="292" t="s">
        <v>213</v>
      </c>
      <c r="E5965" s="292" t="s">
        <v>214</v>
      </c>
      <c r="F5965" s="405">
        <v>65673</v>
      </c>
      <c r="G5965" s="292" t="s">
        <v>213</v>
      </c>
    </row>
    <row r="5966" spans="1:7">
      <c r="A5966" s="292" t="s">
        <v>49</v>
      </c>
      <c r="B5966" s="405">
        <v>65049</v>
      </c>
      <c r="C5966" s="292" t="s">
        <v>213</v>
      </c>
      <c r="E5966" s="292" t="s">
        <v>214</v>
      </c>
      <c r="F5966" s="405">
        <v>65675</v>
      </c>
      <c r="G5966" s="292" t="s">
        <v>213</v>
      </c>
    </row>
    <row r="5967" spans="1:7">
      <c r="A5967" s="292" t="s">
        <v>49</v>
      </c>
      <c r="B5967" s="405">
        <v>66025</v>
      </c>
      <c r="C5967" s="292" t="s">
        <v>213</v>
      </c>
      <c r="E5967" s="292" t="s">
        <v>214</v>
      </c>
      <c r="F5967" s="405">
        <v>65686</v>
      </c>
      <c r="G5967" s="292" t="s">
        <v>213</v>
      </c>
    </row>
    <row r="5968" spans="1:7">
      <c r="A5968" s="292" t="s">
        <v>49</v>
      </c>
      <c r="B5968" s="405">
        <v>67152</v>
      </c>
      <c r="C5968" s="292" t="s">
        <v>213</v>
      </c>
      <c r="E5968" s="292" t="s">
        <v>214</v>
      </c>
      <c r="F5968" s="405">
        <v>65688</v>
      </c>
      <c r="G5968" s="292" t="s">
        <v>213</v>
      </c>
    </row>
    <row r="5969" spans="1:7">
      <c r="A5969" s="292" t="s">
        <v>49</v>
      </c>
      <c r="B5969" s="405">
        <v>68434</v>
      </c>
      <c r="C5969" s="292" t="s">
        <v>213</v>
      </c>
      <c r="E5969" s="292" t="s">
        <v>214</v>
      </c>
      <c r="F5969" s="405">
        <v>65706</v>
      </c>
      <c r="G5969" s="292" t="s">
        <v>213</v>
      </c>
    </row>
    <row r="5970" spans="1:7">
      <c r="A5970" s="292" t="s">
        <v>49</v>
      </c>
      <c r="B5970" s="405">
        <v>70092</v>
      </c>
      <c r="C5970" s="292" t="s">
        <v>213</v>
      </c>
      <c r="E5970" s="292" t="s">
        <v>214</v>
      </c>
      <c r="F5970" s="405">
        <v>65712</v>
      </c>
      <c r="G5970" s="292" t="s">
        <v>213</v>
      </c>
    </row>
    <row r="5971" spans="1:7">
      <c r="A5971" s="292" t="s">
        <v>49</v>
      </c>
      <c r="B5971" s="405">
        <v>70528</v>
      </c>
      <c r="C5971" s="292" t="s">
        <v>213</v>
      </c>
      <c r="E5971" s="292" t="s">
        <v>214</v>
      </c>
      <c r="F5971" s="405">
        <v>65721</v>
      </c>
      <c r="G5971" s="292" t="s">
        <v>213</v>
      </c>
    </row>
    <row r="5972" spans="1:7">
      <c r="A5972" s="292" t="s">
        <v>49</v>
      </c>
      <c r="B5972" s="405">
        <v>60109</v>
      </c>
      <c r="C5972" s="292" t="s">
        <v>213</v>
      </c>
      <c r="E5972" s="292" t="s">
        <v>214</v>
      </c>
      <c r="F5972" s="405">
        <v>65726</v>
      </c>
      <c r="G5972" s="292" t="s">
        <v>213</v>
      </c>
    </row>
    <row r="5973" spans="1:7">
      <c r="A5973" s="292" t="s">
        <v>49</v>
      </c>
      <c r="B5973" s="405">
        <v>60644</v>
      </c>
      <c r="C5973" s="292" t="s">
        <v>213</v>
      </c>
      <c r="E5973" s="292" t="s">
        <v>214</v>
      </c>
      <c r="F5973" s="405">
        <v>65739</v>
      </c>
      <c r="G5973" s="292" t="s">
        <v>213</v>
      </c>
    </row>
    <row r="5974" spans="1:7">
      <c r="A5974" s="292" t="s">
        <v>49</v>
      </c>
      <c r="B5974" s="405">
        <v>61275</v>
      </c>
      <c r="C5974" s="292" t="s">
        <v>213</v>
      </c>
      <c r="E5974" s="292" t="s">
        <v>214</v>
      </c>
      <c r="F5974" s="405">
        <v>65741</v>
      </c>
      <c r="G5974" s="292" t="s">
        <v>213</v>
      </c>
    </row>
    <row r="5975" spans="1:7">
      <c r="A5975" s="292" t="s">
        <v>49</v>
      </c>
      <c r="B5975" s="405">
        <v>61751</v>
      </c>
      <c r="C5975" s="292" t="s">
        <v>213</v>
      </c>
      <c r="E5975" s="292" t="s">
        <v>214</v>
      </c>
      <c r="F5975" s="405">
        <v>65742</v>
      </c>
      <c r="G5975" s="292" t="s">
        <v>213</v>
      </c>
    </row>
    <row r="5976" spans="1:7">
      <c r="A5976" s="292" t="s">
        <v>49</v>
      </c>
      <c r="B5976" s="405">
        <v>62090</v>
      </c>
      <c r="C5976" s="292" t="s">
        <v>213</v>
      </c>
      <c r="E5976" s="292" t="s">
        <v>214</v>
      </c>
      <c r="F5976" s="405">
        <v>65757</v>
      </c>
      <c r="G5976" s="292" t="s">
        <v>213</v>
      </c>
    </row>
    <row r="5977" spans="1:7">
      <c r="A5977" s="292" t="s">
        <v>49</v>
      </c>
      <c r="B5977" s="405">
        <v>62454</v>
      </c>
      <c r="C5977" s="292" t="s">
        <v>213</v>
      </c>
      <c r="E5977" s="292" t="s">
        <v>214</v>
      </c>
      <c r="F5977" s="405">
        <v>66002</v>
      </c>
      <c r="G5977" s="292" t="s">
        <v>213</v>
      </c>
    </row>
    <row r="5978" spans="1:7">
      <c r="A5978" s="292" t="s">
        <v>49</v>
      </c>
      <c r="B5978" s="405">
        <v>62883</v>
      </c>
      <c r="C5978" s="292" t="s">
        <v>213</v>
      </c>
      <c r="E5978" s="292" t="s">
        <v>214</v>
      </c>
      <c r="F5978" s="405">
        <v>66006</v>
      </c>
      <c r="G5978" s="292" t="s">
        <v>213</v>
      </c>
    </row>
    <row r="5979" spans="1:7">
      <c r="A5979" s="292" t="s">
        <v>49</v>
      </c>
      <c r="B5979" s="405">
        <v>63387</v>
      </c>
      <c r="C5979" s="292" t="s">
        <v>213</v>
      </c>
      <c r="E5979" s="292" t="s">
        <v>214</v>
      </c>
      <c r="F5979" s="405">
        <v>66007</v>
      </c>
      <c r="G5979" s="292" t="s">
        <v>213</v>
      </c>
    </row>
    <row r="5980" spans="1:7">
      <c r="A5980" s="292" t="s">
        <v>49</v>
      </c>
      <c r="B5980" s="405">
        <v>64070</v>
      </c>
      <c r="C5980" s="292" t="s">
        <v>213</v>
      </c>
      <c r="E5980" s="292" t="s">
        <v>214</v>
      </c>
      <c r="F5980" s="405">
        <v>66013</v>
      </c>
      <c r="G5980" s="292" t="s">
        <v>213</v>
      </c>
    </row>
    <row r="5981" spans="1:7">
      <c r="A5981" s="292" t="s">
        <v>49</v>
      </c>
      <c r="B5981" s="405">
        <v>65233</v>
      </c>
      <c r="C5981" s="292" t="s">
        <v>213</v>
      </c>
      <c r="E5981" s="292" t="s">
        <v>214</v>
      </c>
      <c r="F5981" s="405">
        <v>66025</v>
      </c>
      <c r="G5981" s="292" t="s">
        <v>213</v>
      </c>
    </row>
    <row r="5982" spans="1:7">
      <c r="A5982" s="292" t="s">
        <v>49</v>
      </c>
      <c r="B5982" s="405">
        <v>66047</v>
      </c>
      <c r="C5982" s="292" t="s">
        <v>213</v>
      </c>
      <c r="E5982" s="292" t="s">
        <v>214</v>
      </c>
      <c r="F5982" s="405">
        <v>66047</v>
      </c>
      <c r="G5982" s="292" t="s">
        <v>213</v>
      </c>
    </row>
    <row r="5983" spans="1:7">
      <c r="A5983" s="292" t="s">
        <v>49</v>
      </c>
      <c r="B5983" s="405">
        <v>67156</v>
      </c>
      <c r="C5983" s="292" t="s">
        <v>213</v>
      </c>
      <c r="E5983" s="292" t="s">
        <v>214</v>
      </c>
      <c r="F5983" s="405">
        <v>66048</v>
      </c>
      <c r="G5983" s="292" t="s">
        <v>213</v>
      </c>
    </row>
    <row r="5984" spans="1:7">
      <c r="A5984" s="292" t="s">
        <v>49</v>
      </c>
      <c r="B5984" s="405">
        <v>68452</v>
      </c>
      <c r="C5984" s="292" t="s">
        <v>213</v>
      </c>
      <c r="E5984" s="292" t="s">
        <v>214</v>
      </c>
      <c r="F5984" s="405">
        <v>66067</v>
      </c>
      <c r="G5984" s="292" t="s">
        <v>213</v>
      </c>
    </row>
    <row r="5985" spans="1:7">
      <c r="A5985" s="292" t="s">
        <v>49</v>
      </c>
      <c r="B5985" s="405">
        <v>70126</v>
      </c>
      <c r="C5985" s="292" t="s">
        <v>213</v>
      </c>
      <c r="E5985" s="292" t="s">
        <v>214</v>
      </c>
      <c r="F5985" s="405">
        <v>66071</v>
      </c>
      <c r="G5985" s="292" t="s">
        <v>213</v>
      </c>
    </row>
    <row r="5986" spans="1:7">
      <c r="A5986" s="292" t="s">
        <v>49</v>
      </c>
      <c r="B5986" s="405">
        <v>70529</v>
      </c>
      <c r="C5986" s="292" t="s">
        <v>213</v>
      </c>
      <c r="E5986" s="292" t="s">
        <v>214</v>
      </c>
      <c r="F5986" s="405">
        <v>66083</v>
      </c>
      <c r="G5986" s="292" t="s">
        <v>213</v>
      </c>
    </row>
    <row r="5987" spans="1:7">
      <c r="A5987" s="292" t="s">
        <v>49</v>
      </c>
      <c r="B5987" s="405">
        <v>60112</v>
      </c>
      <c r="C5987" s="292" t="s">
        <v>213</v>
      </c>
      <c r="E5987" s="292" t="s">
        <v>214</v>
      </c>
      <c r="F5987" s="405">
        <v>66113</v>
      </c>
      <c r="G5987" s="292" t="s">
        <v>213</v>
      </c>
    </row>
    <row r="5988" spans="1:7">
      <c r="A5988" s="292" t="s">
        <v>49</v>
      </c>
      <c r="B5988" s="405">
        <v>60654</v>
      </c>
      <c r="C5988" s="292" t="s">
        <v>213</v>
      </c>
      <c r="E5988" s="292" t="s">
        <v>214</v>
      </c>
      <c r="F5988" s="405">
        <v>66402</v>
      </c>
      <c r="G5988" s="292" t="s">
        <v>213</v>
      </c>
    </row>
    <row r="5989" spans="1:7">
      <c r="A5989" s="292" t="s">
        <v>49</v>
      </c>
      <c r="B5989" s="405">
        <v>61278</v>
      </c>
      <c r="C5989" s="292" t="s">
        <v>213</v>
      </c>
      <c r="E5989" s="292" t="s">
        <v>214</v>
      </c>
      <c r="F5989" s="405">
        <v>66409</v>
      </c>
      <c r="G5989" s="292" t="s">
        <v>213</v>
      </c>
    </row>
    <row r="5990" spans="1:7">
      <c r="A5990" s="292" t="s">
        <v>49</v>
      </c>
      <c r="B5990" s="405">
        <v>61755</v>
      </c>
      <c r="C5990" s="292" t="s">
        <v>213</v>
      </c>
      <c r="E5990" s="292" t="s">
        <v>214</v>
      </c>
      <c r="F5990" s="405">
        <v>66434</v>
      </c>
      <c r="G5990" s="292" t="s">
        <v>213</v>
      </c>
    </row>
    <row r="5991" spans="1:7">
      <c r="A5991" s="292" t="s">
        <v>49</v>
      </c>
      <c r="B5991" s="405">
        <v>62093</v>
      </c>
      <c r="C5991" s="292" t="s">
        <v>213</v>
      </c>
      <c r="E5991" s="292" t="s">
        <v>214</v>
      </c>
      <c r="F5991" s="405">
        <v>66441</v>
      </c>
      <c r="G5991" s="292" t="s">
        <v>213</v>
      </c>
    </row>
    <row r="5992" spans="1:7">
      <c r="A5992" s="292" t="s">
        <v>49</v>
      </c>
      <c r="B5992" s="405">
        <v>62458</v>
      </c>
      <c r="C5992" s="292" t="s">
        <v>213</v>
      </c>
      <c r="E5992" s="292" t="s">
        <v>214</v>
      </c>
      <c r="F5992" s="405">
        <v>66503</v>
      </c>
      <c r="G5992" s="292" t="s">
        <v>213</v>
      </c>
    </row>
    <row r="5993" spans="1:7">
      <c r="A5993" s="292" t="s">
        <v>49</v>
      </c>
      <c r="B5993" s="405">
        <v>62891</v>
      </c>
      <c r="C5993" s="292" t="s">
        <v>213</v>
      </c>
      <c r="E5993" s="292" t="s">
        <v>214</v>
      </c>
      <c r="F5993" s="405">
        <v>66536</v>
      </c>
      <c r="G5993" s="292" t="s">
        <v>213</v>
      </c>
    </row>
    <row r="5994" spans="1:7">
      <c r="A5994" s="292" t="s">
        <v>49</v>
      </c>
      <c r="B5994" s="405">
        <v>63389</v>
      </c>
      <c r="C5994" s="292" t="s">
        <v>213</v>
      </c>
      <c r="E5994" s="292" t="s">
        <v>214</v>
      </c>
      <c r="F5994" s="405">
        <v>66539</v>
      </c>
      <c r="G5994" s="292" t="s">
        <v>213</v>
      </c>
    </row>
    <row r="5995" spans="1:7">
      <c r="A5995" s="292" t="s">
        <v>49</v>
      </c>
      <c r="B5995" s="405">
        <v>64075</v>
      </c>
      <c r="C5995" s="292" t="s">
        <v>213</v>
      </c>
      <c r="E5995" s="292" t="s">
        <v>214</v>
      </c>
      <c r="F5995" s="405">
        <v>66542</v>
      </c>
      <c r="G5995" s="292" t="s">
        <v>213</v>
      </c>
    </row>
    <row r="5996" spans="1:7">
      <c r="A5996" s="292" t="s">
        <v>49</v>
      </c>
      <c r="B5996" s="405">
        <v>65243</v>
      </c>
      <c r="C5996" s="292" t="s">
        <v>213</v>
      </c>
      <c r="E5996" s="292" t="s">
        <v>214</v>
      </c>
      <c r="F5996" s="405">
        <v>66547</v>
      </c>
      <c r="G5996" s="292" t="s">
        <v>213</v>
      </c>
    </row>
    <row r="5997" spans="1:7">
      <c r="A5997" s="292" t="s">
        <v>49</v>
      </c>
      <c r="B5997" s="405">
        <v>66048</v>
      </c>
      <c r="C5997" s="292" t="s">
        <v>213</v>
      </c>
      <c r="E5997" s="292" t="s">
        <v>214</v>
      </c>
      <c r="F5997" s="405">
        <v>66618</v>
      </c>
      <c r="G5997" s="292" t="s">
        <v>213</v>
      </c>
    </row>
    <row r="5998" spans="1:7">
      <c r="A5998" s="292" t="s">
        <v>49</v>
      </c>
      <c r="B5998" s="405">
        <v>67334</v>
      </c>
      <c r="C5998" s="292" t="s">
        <v>213</v>
      </c>
      <c r="E5998" s="292" t="s">
        <v>214</v>
      </c>
      <c r="F5998" s="405">
        <v>66712</v>
      </c>
      <c r="G5998" s="292" t="s">
        <v>213</v>
      </c>
    </row>
    <row r="5999" spans="1:7">
      <c r="A5999" s="292" t="s">
        <v>49</v>
      </c>
      <c r="B5999" s="405">
        <v>68462</v>
      </c>
      <c r="C5999" s="292" t="s">
        <v>213</v>
      </c>
      <c r="E5999" s="292" t="s">
        <v>214</v>
      </c>
      <c r="F5999" s="405">
        <v>66720</v>
      </c>
      <c r="G5999" s="292" t="s">
        <v>213</v>
      </c>
    </row>
    <row r="6000" spans="1:7">
      <c r="A6000" s="292" t="s">
        <v>49</v>
      </c>
      <c r="B6000" s="405">
        <v>70301</v>
      </c>
      <c r="C6000" s="292" t="s">
        <v>213</v>
      </c>
      <c r="E6000" s="292" t="s">
        <v>214</v>
      </c>
      <c r="F6000" s="405">
        <v>66728</v>
      </c>
      <c r="G6000" s="292" t="s">
        <v>213</v>
      </c>
    </row>
    <row r="6001" spans="1:7">
      <c r="A6001" s="292" t="s">
        <v>49</v>
      </c>
      <c r="B6001" s="405">
        <v>70533</v>
      </c>
      <c r="C6001" s="292" t="s">
        <v>213</v>
      </c>
      <c r="E6001" s="292" t="s">
        <v>214</v>
      </c>
      <c r="F6001" s="405">
        <v>66742</v>
      </c>
      <c r="G6001" s="292" t="s">
        <v>213</v>
      </c>
    </row>
    <row r="6002" spans="1:7">
      <c r="A6002" s="292" t="s">
        <v>49</v>
      </c>
      <c r="B6002" s="405">
        <v>60113</v>
      </c>
      <c r="C6002" s="292" t="s">
        <v>213</v>
      </c>
      <c r="E6002" s="292" t="s">
        <v>214</v>
      </c>
      <c r="F6002" s="405">
        <v>66749</v>
      </c>
      <c r="G6002" s="292" t="s">
        <v>213</v>
      </c>
    </row>
    <row r="6003" spans="1:7">
      <c r="A6003" s="292" t="s">
        <v>49</v>
      </c>
      <c r="B6003" s="405">
        <v>60827</v>
      </c>
      <c r="C6003" s="292" t="s">
        <v>213</v>
      </c>
      <c r="E6003" s="292" t="s">
        <v>214</v>
      </c>
      <c r="F6003" s="405">
        <v>66757</v>
      </c>
      <c r="G6003" s="292" t="s">
        <v>213</v>
      </c>
    </row>
    <row r="6004" spans="1:7">
      <c r="A6004" s="292" t="s">
        <v>49</v>
      </c>
      <c r="B6004" s="405">
        <v>61284</v>
      </c>
      <c r="C6004" s="292" t="s">
        <v>213</v>
      </c>
      <c r="E6004" s="292" t="s">
        <v>214</v>
      </c>
      <c r="F6004" s="405">
        <v>66759</v>
      </c>
      <c r="G6004" s="292" t="s">
        <v>213</v>
      </c>
    </row>
    <row r="6005" spans="1:7">
      <c r="A6005" s="292" t="s">
        <v>49</v>
      </c>
      <c r="B6005" s="405">
        <v>61764</v>
      </c>
      <c r="C6005" s="292" t="s">
        <v>213</v>
      </c>
      <c r="E6005" s="292" t="s">
        <v>214</v>
      </c>
      <c r="F6005" s="405">
        <v>66760</v>
      </c>
      <c r="G6005" s="292" t="s">
        <v>213</v>
      </c>
    </row>
    <row r="6006" spans="1:7">
      <c r="A6006" s="292" t="s">
        <v>49</v>
      </c>
      <c r="B6006" s="405">
        <v>62201</v>
      </c>
      <c r="C6006" s="292" t="s">
        <v>213</v>
      </c>
      <c r="E6006" s="292" t="s">
        <v>214</v>
      </c>
      <c r="F6006" s="405">
        <v>66763</v>
      </c>
      <c r="G6006" s="292" t="s">
        <v>213</v>
      </c>
    </row>
    <row r="6007" spans="1:7">
      <c r="A6007" s="292" t="s">
        <v>49</v>
      </c>
      <c r="B6007" s="405">
        <v>62459</v>
      </c>
      <c r="C6007" s="292" t="s">
        <v>213</v>
      </c>
      <c r="E6007" s="292" t="s">
        <v>214</v>
      </c>
      <c r="F6007" s="405">
        <v>66782</v>
      </c>
      <c r="G6007" s="292" t="s">
        <v>213</v>
      </c>
    </row>
    <row r="6008" spans="1:7">
      <c r="A6008" s="292" t="s">
        <v>49</v>
      </c>
      <c r="B6008" s="405">
        <v>62896</v>
      </c>
      <c r="C6008" s="292" t="s">
        <v>213</v>
      </c>
      <c r="E6008" s="292" t="s">
        <v>214</v>
      </c>
      <c r="F6008" s="405">
        <v>66801</v>
      </c>
      <c r="G6008" s="292" t="s">
        <v>213</v>
      </c>
    </row>
    <row r="6009" spans="1:7">
      <c r="A6009" s="292" t="s">
        <v>49</v>
      </c>
      <c r="B6009" s="405">
        <v>63401</v>
      </c>
      <c r="C6009" s="292" t="s">
        <v>213</v>
      </c>
      <c r="E6009" s="292" t="s">
        <v>214</v>
      </c>
      <c r="F6009" s="405">
        <v>67005</v>
      </c>
      <c r="G6009" s="292" t="s">
        <v>213</v>
      </c>
    </row>
    <row r="6010" spans="1:7">
      <c r="A6010" s="292" t="s">
        <v>49</v>
      </c>
      <c r="B6010" s="405">
        <v>64078</v>
      </c>
      <c r="C6010" s="292" t="s">
        <v>213</v>
      </c>
      <c r="E6010" s="292" t="s">
        <v>214</v>
      </c>
      <c r="F6010" s="405">
        <v>67010</v>
      </c>
      <c r="G6010" s="292" t="s">
        <v>213</v>
      </c>
    </row>
    <row r="6011" spans="1:7">
      <c r="A6011" s="292" t="s">
        <v>49</v>
      </c>
      <c r="B6011" s="405">
        <v>65251</v>
      </c>
      <c r="C6011" s="292" t="s">
        <v>213</v>
      </c>
      <c r="E6011" s="292" t="s">
        <v>214</v>
      </c>
      <c r="F6011" s="405">
        <v>67016</v>
      </c>
      <c r="G6011" s="292" t="s">
        <v>213</v>
      </c>
    </row>
    <row r="6012" spans="1:7">
      <c r="A6012" s="292" t="s">
        <v>49</v>
      </c>
      <c r="B6012" s="405">
        <v>66067</v>
      </c>
      <c r="C6012" s="292" t="s">
        <v>213</v>
      </c>
      <c r="E6012" s="292" t="s">
        <v>214</v>
      </c>
      <c r="F6012" s="405">
        <v>67030</v>
      </c>
      <c r="G6012" s="292" t="s">
        <v>213</v>
      </c>
    </row>
    <row r="6013" spans="1:7">
      <c r="A6013" s="292" t="s">
        <v>49</v>
      </c>
      <c r="B6013" s="405">
        <v>67337</v>
      </c>
      <c r="C6013" s="292" t="s">
        <v>213</v>
      </c>
      <c r="E6013" s="292" t="s">
        <v>214</v>
      </c>
      <c r="F6013" s="405">
        <v>67042</v>
      </c>
      <c r="G6013" s="292" t="s">
        <v>213</v>
      </c>
    </row>
    <row r="6014" spans="1:7">
      <c r="A6014" s="292" t="s">
        <v>49</v>
      </c>
      <c r="B6014" s="405">
        <v>68467</v>
      </c>
      <c r="C6014" s="292" t="s">
        <v>213</v>
      </c>
      <c r="E6014" s="292" t="s">
        <v>214</v>
      </c>
      <c r="F6014" s="405">
        <v>67052</v>
      </c>
      <c r="G6014" s="292" t="s">
        <v>213</v>
      </c>
    </row>
    <row r="6015" spans="1:7">
      <c r="A6015" s="292" t="s">
        <v>49</v>
      </c>
      <c r="B6015" s="405">
        <v>70302</v>
      </c>
      <c r="C6015" s="292" t="s">
        <v>213</v>
      </c>
      <c r="E6015" s="292" t="s">
        <v>214</v>
      </c>
      <c r="F6015" s="405">
        <v>67062</v>
      </c>
      <c r="G6015" s="292" t="s">
        <v>213</v>
      </c>
    </row>
    <row r="6016" spans="1:7">
      <c r="A6016" s="292" t="s">
        <v>49</v>
      </c>
      <c r="B6016" s="405">
        <v>70535</v>
      </c>
      <c r="C6016" s="292" t="s">
        <v>213</v>
      </c>
      <c r="E6016" s="292" t="s">
        <v>214</v>
      </c>
      <c r="F6016" s="405">
        <v>67067</v>
      </c>
      <c r="G6016" s="292" t="s">
        <v>213</v>
      </c>
    </row>
    <row r="6017" spans="1:7">
      <c r="A6017" s="292" t="s">
        <v>49</v>
      </c>
      <c r="B6017" s="405">
        <v>60119</v>
      </c>
      <c r="C6017" s="292" t="s">
        <v>213</v>
      </c>
      <c r="E6017" s="292" t="s">
        <v>214</v>
      </c>
      <c r="F6017" s="405">
        <v>67107</v>
      </c>
      <c r="G6017" s="292" t="s">
        <v>213</v>
      </c>
    </row>
    <row r="6018" spans="1:7">
      <c r="A6018" s="292" t="s">
        <v>49</v>
      </c>
      <c r="B6018" s="405">
        <v>60901</v>
      </c>
      <c r="C6018" s="292" t="s">
        <v>213</v>
      </c>
      <c r="E6018" s="292" t="s">
        <v>214</v>
      </c>
      <c r="F6018" s="405">
        <v>67110</v>
      </c>
      <c r="G6018" s="292" t="s">
        <v>213</v>
      </c>
    </row>
    <row r="6019" spans="1:7">
      <c r="A6019" s="292" t="s">
        <v>49</v>
      </c>
      <c r="B6019" s="405">
        <v>61301</v>
      </c>
      <c r="C6019" s="292" t="s">
        <v>213</v>
      </c>
      <c r="E6019" s="292" t="s">
        <v>214</v>
      </c>
      <c r="F6019" s="405">
        <v>67114</v>
      </c>
      <c r="G6019" s="292" t="s">
        <v>213</v>
      </c>
    </row>
    <row r="6020" spans="1:7">
      <c r="A6020" s="292" t="s">
        <v>49</v>
      </c>
      <c r="B6020" s="405">
        <v>61815</v>
      </c>
      <c r="C6020" s="292" t="s">
        <v>213</v>
      </c>
      <c r="E6020" s="292" t="s">
        <v>214</v>
      </c>
      <c r="F6020" s="405">
        <v>67133</v>
      </c>
      <c r="G6020" s="292" t="s">
        <v>213</v>
      </c>
    </row>
    <row r="6021" spans="1:7">
      <c r="A6021" s="292" t="s">
        <v>49</v>
      </c>
      <c r="B6021" s="405">
        <v>62202</v>
      </c>
      <c r="C6021" s="292" t="s">
        <v>213</v>
      </c>
      <c r="E6021" s="292" t="s">
        <v>214</v>
      </c>
      <c r="F6021" s="405">
        <v>67147</v>
      </c>
      <c r="G6021" s="292" t="s">
        <v>213</v>
      </c>
    </row>
    <row r="6022" spans="1:7">
      <c r="A6022" s="292" t="s">
        <v>49</v>
      </c>
      <c r="B6022" s="405">
        <v>62464</v>
      </c>
      <c r="C6022" s="292" t="s">
        <v>213</v>
      </c>
      <c r="E6022" s="292" t="s">
        <v>214</v>
      </c>
      <c r="F6022" s="405">
        <v>67152</v>
      </c>
      <c r="G6022" s="292" t="s">
        <v>213</v>
      </c>
    </row>
    <row r="6023" spans="1:7">
      <c r="A6023" s="292" t="s">
        <v>49</v>
      </c>
      <c r="B6023" s="405">
        <v>62902</v>
      </c>
      <c r="C6023" s="292" t="s">
        <v>213</v>
      </c>
      <c r="E6023" s="292" t="s">
        <v>214</v>
      </c>
      <c r="F6023" s="405">
        <v>67156</v>
      </c>
      <c r="G6023" s="292" t="s">
        <v>213</v>
      </c>
    </row>
    <row r="6024" spans="1:7">
      <c r="A6024" s="292" t="s">
        <v>49</v>
      </c>
      <c r="B6024" s="405">
        <v>63442</v>
      </c>
      <c r="C6024" s="292" t="s">
        <v>213</v>
      </c>
      <c r="E6024" s="292" t="s">
        <v>214</v>
      </c>
      <c r="F6024" s="405">
        <v>67334</v>
      </c>
      <c r="G6024" s="292" t="s">
        <v>213</v>
      </c>
    </row>
    <row r="6025" spans="1:7">
      <c r="A6025" s="292" t="s">
        <v>49</v>
      </c>
      <c r="B6025" s="405">
        <v>64079</v>
      </c>
      <c r="C6025" s="292" t="s">
        <v>213</v>
      </c>
      <c r="E6025" s="292" t="s">
        <v>214</v>
      </c>
      <c r="F6025" s="405">
        <v>67337</v>
      </c>
      <c r="G6025" s="292" t="s">
        <v>213</v>
      </c>
    </row>
    <row r="6026" spans="1:7">
      <c r="A6026" s="292" t="s">
        <v>49</v>
      </c>
      <c r="B6026" s="405">
        <v>65255</v>
      </c>
      <c r="C6026" s="292" t="s">
        <v>213</v>
      </c>
      <c r="E6026" s="292" t="s">
        <v>214</v>
      </c>
      <c r="F6026" s="405">
        <v>67340</v>
      </c>
      <c r="G6026" s="292" t="s">
        <v>213</v>
      </c>
    </row>
    <row r="6027" spans="1:7">
      <c r="A6027" s="292" t="s">
        <v>49</v>
      </c>
      <c r="B6027" s="405">
        <v>66071</v>
      </c>
      <c r="C6027" s="292" t="s">
        <v>213</v>
      </c>
      <c r="E6027" s="292" t="s">
        <v>214</v>
      </c>
      <c r="F6027" s="405">
        <v>67357</v>
      </c>
      <c r="G6027" s="292" t="s">
        <v>213</v>
      </c>
    </row>
    <row r="6028" spans="1:7">
      <c r="A6028" s="292" t="s">
        <v>49</v>
      </c>
      <c r="B6028" s="405">
        <v>67340</v>
      </c>
      <c r="C6028" s="292" t="s">
        <v>213</v>
      </c>
      <c r="E6028" s="292" t="s">
        <v>214</v>
      </c>
      <c r="F6028" s="405">
        <v>67460</v>
      </c>
      <c r="G6028" s="292" t="s">
        <v>213</v>
      </c>
    </row>
    <row r="6029" spans="1:7">
      <c r="A6029" s="292" t="s">
        <v>49</v>
      </c>
      <c r="B6029" s="405">
        <v>68514</v>
      </c>
      <c r="C6029" s="292" t="s">
        <v>213</v>
      </c>
      <c r="E6029" s="292" t="s">
        <v>214</v>
      </c>
      <c r="F6029" s="405">
        <v>67476</v>
      </c>
      <c r="G6029" s="292" t="s">
        <v>213</v>
      </c>
    </row>
    <row r="6030" spans="1:7">
      <c r="A6030" s="292" t="s">
        <v>49</v>
      </c>
      <c r="B6030" s="405">
        <v>70310</v>
      </c>
      <c r="C6030" s="292" t="s">
        <v>213</v>
      </c>
      <c r="E6030" s="292" t="s">
        <v>214</v>
      </c>
      <c r="F6030" s="405">
        <v>67482</v>
      </c>
      <c r="G6030" s="292" t="s">
        <v>213</v>
      </c>
    </row>
    <row r="6031" spans="1:7">
      <c r="A6031" s="292" t="s">
        <v>49</v>
      </c>
      <c r="B6031" s="405">
        <v>70541</v>
      </c>
      <c r="C6031" s="292" t="s">
        <v>213</v>
      </c>
      <c r="E6031" s="292" t="s">
        <v>214</v>
      </c>
      <c r="F6031" s="405">
        <v>67501</v>
      </c>
      <c r="G6031" s="292" t="s">
        <v>213</v>
      </c>
    </row>
    <row r="6032" spans="1:7">
      <c r="A6032" s="292" t="s">
        <v>49</v>
      </c>
      <c r="B6032" s="405">
        <v>60129</v>
      </c>
      <c r="C6032" s="292" t="s">
        <v>213</v>
      </c>
      <c r="E6032" s="292" t="s">
        <v>214</v>
      </c>
      <c r="F6032" s="405">
        <v>67505</v>
      </c>
      <c r="G6032" s="292" t="s">
        <v>213</v>
      </c>
    </row>
    <row r="6033" spans="1:7">
      <c r="A6033" s="292" t="s">
        <v>49</v>
      </c>
      <c r="B6033" s="405">
        <v>60932</v>
      </c>
      <c r="C6033" s="292" t="s">
        <v>213</v>
      </c>
      <c r="E6033" s="292" t="s">
        <v>214</v>
      </c>
      <c r="F6033" s="405">
        <v>67553</v>
      </c>
      <c r="G6033" s="292" t="s">
        <v>213</v>
      </c>
    </row>
    <row r="6034" spans="1:7">
      <c r="A6034" s="292" t="s">
        <v>49</v>
      </c>
      <c r="B6034" s="405">
        <v>61317</v>
      </c>
      <c r="C6034" s="292" t="s">
        <v>213</v>
      </c>
      <c r="E6034" s="292" t="s">
        <v>214</v>
      </c>
      <c r="F6034" s="405">
        <v>67585</v>
      </c>
      <c r="G6034" s="292" t="s">
        <v>213</v>
      </c>
    </row>
    <row r="6035" spans="1:7">
      <c r="A6035" s="292" t="s">
        <v>49</v>
      </c>
      <c r="B6035" s="405">
        <v>61834</v>
      </c>
      <c r="C6035" s="292" t="s">
        <v>213</v>
      </c>
      <c r="E6035" s="292" t="s">
        <v>214</v>
      </c>
      <c r="F6035" s="405">
        <v>67660</v>
      </c>
      <c r="G6035" s="292" t="s">
        <v>213</v>
      </c>
    </row>
    <row r="6036" spans="1:7">
      <c r="A6036" s="292" t="s">
        <v>49</v>
      </c>
      <c r="B6036" s="405">
        <v>62203</v>
      </c>
      <c r="C6036" s="292" t="s">
        <v>213</v>
      </c>
      <c r="E6036" s="292" t="s">
        <v>214</v>
      </c>
      <c r="F6036" s="405">
        <v>67665</v>
      </c>
      <c r="G6036" s="292" t="s">
        <v>213</v>
      </c>
    </row>
    <row r="6037" spans="1:7">
      <c r="A6037" s="292" t="s">
        <v>49</v>
      </c>
      <c r="B6037" s="405">
        <v>62467</v>
      </c>
      <c r="C6037" s="292" t="s">
        <v>213</v>
      </c>
      <c r="E6037" s="292" t="s">
        <v>214</v>
      </c>
      <c r="F6037" s="405">
        <v>67674</v>
      </c>
      <c r="G6037" s="292" t="s">
        <v>213</v>
      </c>
    </row>
    <row r="6038" spans="1:7">
      <c r="A6038" s="292" t="s">
        <v>49</v>
      </c>
      <c r="B6038" s="405">
        <v>62903</v>
      </c>
      <c r="C6038" s="292" t="s">
        <v>213</v>
      </c>
      <c r="E6038" s="292" t="s">
        <v>214</v>
      </c>
      <c r="F6038" s="405">
        <v>67843</v>
      </c>
      <c r="G6038" s="292" t="s">
        <v>213</v>
      </c>
    </row>
    <row r="6039" spans="1:7">
      <c r="A6039" s="292" t="s">
        <v>49</v>
      </c>
      <c r="B6039" s="405">
        <v>63457</v>
      </c>
      <c r="C6039" s="292" t="s">
        <v>213</v>
      </c>
      <c r="E6039" s="292" t="s">
        <v>214</v>
      </c>
      <c r="F6039" s="405">
        <v>67846</v>
      </c>
      <c r="G6039" s="292" t="s">
        <v>213</v>
      </c>
    </row>
    <row r="6040" spans="1:7">
      <c r="A6040" s="292" t="s">
        <v>49</v>
      </c>
      <c r="B6040" s="405">
        <v>64080</v>
      </c>
      <c r="C6040" s="292" t="s">
        <v>213</v>
      </c>
      <c r="E6040" s="292" t="s">
        <v>214</v>
      </c>
      <c r="F6040" s="405">
        <v>67851</v>
      </c>
      <c r="G6040" s="292" t="s">
        <v>213</v>
      </c>
    </row>
    <row r="6041" spans="1:7">
      <c r="A6041" s="292" t="s">
        <v>49</v>
      </c>
      <c r="B6041" s="405">
        <v>65265</v>
      </c>
      <c r="C6041" s="292" t="s">
        <v>213</v>
      </c>
      <c r="E6041" s="292" t="s">
        <v>214</v>
      </c>
      <c r="F6041" s="405">
        <v>67901</v>
      </c>
      <c r="G6041" s="292" t="s">
        <v>213</v>
      </c>
    </row>
    <row r="6042" spans="1:7">
      <c r="A6042" s="292" t="s">
        <v>49</v>
      </c>
      <c r="B6042" s="405">
        <v>66083</v>
      </c>
      <c r="C6042" s="292" t="s">
        <v>213</v>
      </c>
      <c r="E6042" s="292" t="s">
        <v>214</v>
      </c>
      <c r="F6042" s="405">
        <v>67905</v>
      </c>
      <c r="G6042" s="292" t="s">
        <v>213</v>
      </c>
    </row>
    <row r="6043" spans="1:7">
      <c r="A6043" s="292" t="s">
        <v>49</v>
      </c>
      <c r="B6043" s="405">
        <v>67357</v>
      </c>
      <c r="C6043" s="292" t="s">
        <v>213</v>
      </c>
      <c r="E6043" s="292" t="s">
        <v>214</v>
      </c>
      <c r="F6043" s="405">
        <v>68001</v>
      </c>
      <c r="G6043" s="292" t="s">
        <v>213</v>
      </c>
    </row>
    <row r="6044" spans="1:7">
      <c r="A6044" s="292" t="s">
        <v>49</v>
      </c>
      <c r="B6044" s="405">
        <v>68523</v>
      </c>
      <c r="C6044" s="292" t="s">
        <v>213</v>
      </c>
      <c r="E6044" s="292" t="s">
        <v>214</v>
      </c>
      <c r="F6044" s="405">
        <v>68008</v>
      </c>
      <c r="G6044" s="292" t="s">
        <v>213</v>
      </c>
    </row>
    <row r="6045" spans="1:7">
      <c r="A6045" s="292" t="s">
        <v>49</v>
      </c>
      <c r="B6045" s="405">
        <v>70342</v>
      </c>
      <c r="C6045" s="292" t="s">
        <v>213</v>
      </c>
      <c r="E6045" s="292" t="s">
        <v>214</v>
      </c>
      <c r="F6045" s="405">
        <v>68023</v>
      </c>
      <c r="G6045" s="292" t="s">
        <v>213</v>
      </c>
    </row>
    <row r="6046" spans="1:7">
      <c r="A6046" s="292" t="s">
        <v>49</v>
      </c>
      <c r="B6046" s="405">
        <v>70546</v>
      </c>
      <c r="C6046" s="292" t="s">
        <v>213</v>
      </c>
      <c r="E6046" s="292" t="s">
        <v>214</v>
      </c>
      <c r="F6046" s="405">
        <v>68025</v>
      </c>
      <c r="G6046" s="292" t="s">
        <v>213</v>
      </c>
    </row>
    <row r="6047" spans="1:7">
      <c r="A6047" s="292" t="s">
        <v>49</v>
      </c>
      <c r="B6047" s="405">
        <v>60135</v>
      </c>
      <c r="C6047" s="292" t="s">
        <v>213</v>
      </c>
      <c r="E6047" s="292" t="s">
        <v>214</v>
      </c>
      <c r="F6047" s="405">
        <v>68026</v>
      </c>
      <c r="G6047" s="292" t="s">
        <v>213</v>
      </c>
    </row>
    <row r="6048" spans="1:7">
      <c r="A6048" s="292" t="s">
        <v>49</v>
      </c>
      <c r="B6048" s="405">
        <v>60936</v>
      </c>
      <c r="C6048" s="292" t="s">
        <v>213</v>
      </c>
      <c r="E6048" s="292" t="s">
        <v>214</v>
      </c>
      <c r="F6048" s="405">
        <v>68041</v>
      </c>
      <c r="G6048" s="292" t="s">
        <v>213</v>
      </c>
    </row>
    <row r="6049" spans="1:7">
      <c r="A6049" s="292" t="s">
        <v>49</v>
      </c>
      <c r="B6049" s="405">
        <v>61320</v>
      </c>
      <c r="C6049" s="292" t="s">
        <v>213</v>
      </c>
      <c r="E6049" s="292" t="s">
        <v>214</v>
      </c>
      <c r="F6049" s="405">
        <v>68059</v>
      </c>
      <c r="G6049" s="292" t="s">
        <v>213</v>
      </c>
    </row>
    <row r="6050" spans="1:7">
      <c r="A6050" s="292" t="s">
        <v>49</v>
      </c>
      <c r="B6050" s="405">
        <v>61847</v>
      </c>
      <c r="C6050" s="292" t="s">
        <v>213</v>
      </c>
      <c r="E6050" s="292" t="s">
        <v>214</v>
      </c>
      <c r="F6050" s="405">
        <v>68063</v>
      </c>
      <c r="G6050" s="292" t="s">
        <v>213</v>
      </c>
    </row>
    <row r="6051" spans="1:7">
      <c r="A6051" s="292" t="s">
        <v>49</v>
      </c>
      <c r="B6051" s="405">
        <v>62204</v>
      </c>
      <c r="C6051" s="292" t="s">
        <v>213</v>
      </c>
      <c r="E6051" s="292" t="s">
        <v>214</v>
      </c>
      <c r="F6051" s="405">
        <v>68064</v>
      </c>
      <c r="G6051" s="292" t="s">
        <v>213</v>
      </c>
    </row>
    <row r="6052" spans="1:7">
      <c r="A6052" s="292" t="s">
        <v>49</v>
      </c>
      <c r="B6052" s="405">
        <v>62471</v>
      </c>
      <c r="C6052" s="292" t="s">
        <v>213</v>
      </c>
      <c r="E6052" s="292" t="s">
        <v>214</v>
      </c>
      <c r="F6052" s="405">
        <v>68068</v>
      </c>
      <c r="G6052" s="292" t="s">
        <v>213</v>
      </c>
    </row>
    <row r="6053" spans="1:7">
      <c r="A6053" s="292" t="s">
        <v>49</v>
      </c>
      <c r="B6053" s="405">
        <v>62906</v>
      </c>
      <c r="C6053" s="292" t="s">
        <v>213</v>
      </c>
      <c r="E6053" s="292" t="s">
        <v>214</v>
      </c>
      <c r="F6053" s="405">
        <v>68069</v>
      </c>
      <c r="G6053" s="292" t="s">
        <v>213</v>
      </c>
    </row>
    <row r="6054" spans="1:7">
      <c r="A6054" s="292" t="s">
        <v>49</v>
      </c>
      <c r="B6054" s="405">
        <v>63467</v>
      </c>
      <c r="C6054" s="292" t="s">
        <v>213</v>
      </c>
      <c r="E6054" s="292" t="s">
        <v>214</v>
      </c>
      <c r="F6054" s="405">
        <v>68072</v>
      </c>
      <c r="G6054" s="292" t="s">
        <v>213</v>
      </c>
    </row>
    <row r="6055" spans="1:7">
      <c r="A6055" s="292" t="s">
        <v>49</v>
      </c>
      <c r="B6055" s="405">
        <v>64089</v>
      </c>
      <c r="C6055" s="292" t="s">
        <v>213</v>
      </c>
      <c r="E6055" s="292" t="s">
        <v>214</v>
      </c>
      <c r="F6055" s="405">
        <v>68309</v>
      </c>
      <c r="G6055" s="292" t="s">
        <v>213</v>
      </c>
    </row>
    <row r="6056" spans="1:7">
      <c r="A6056" s="292" t="s">
        <v>49</v>
      </c>
      <c r="B6056" s="405">
        <v>65270</v>
      </c>
      <c r="C6056" s="292" t="s">
        <v>213</v>
      </c>
      <c r="E6056" s="292" t="s">
        <v>214</v>
      </c>
      <c r="F6056" s="405">
        <v>68310</v>
      </c>
      <c r="G6056" s="292" t="s">
        <v>213</v>
      </c>
    </row>
    <row r="6057" spans="1:7">
      <c r="A6057" s="292" t="s">
        <v>49</v>
      </c>
      <c r="B6057" s="405">
        <v>66113</v>
      </c>
      <c r="C6057" s="292" t="s">
        <v>213</v>
      </c>
      <c r="E6057" s="292" t="s">
        <v>214</v>
      </c>
      <c r="F6057" s="405">
        <v>68333</v>
      </c>
      <c r="G6057" s="292" t="s">
        <v>213</v>
      </c>
    </row>
    <row r="6058" spans="1:7">
      <c r="A6058" s="292" t="s">
        <v>49</v>
      </c>
      <c r="B6058" s="405">
        <v>67460</v>
      </c>
      <c r="C6058" s="292" t="s">
        <v>213</v>
      </c>
      <c r="E6058" s="292" t="s">
        <v>214</v>
      </c>
      <c r="F6058" s="405">
        <v>68362</v>
      </c>
      <c r="G6058" s="292" t="s">
        <v>213</v>
      </c>
    </row>
    <row r="6059" spans="1:7">
      <c r="A6059" s="292" t="s">
        <v>49</v>
      </c>
      <c r="B6059" s="405">
        <v>68527</v>
      </c>
      <c r="C6059" s="292" t="s">
        <v>213</v>
      </c>
      <c r="E6059" s="292" t="s">
        <v>214</v>
      </c>
      <c r="F6059" s="405">
        <v>68366</v>
      </c>
      <c r="G6059" s="292" t="s">
        <v>213</v>
      </c>
    </row>
    <row r="6060" spans="1:7">
      <c r="A6060" s="292" t="s">
        <v>49</v>
      </c>
      <c r="B6060" s="405">
        <v>70343</v>
      </c>
      <c r="C6060" s="292" t="s">
        <v>213</v>
      </c>
      <c r="E6060" s="292" t="s">
        <v>214</v>
      </c>
      <c r="F6060" s="405">
        <v>68375</v>
      </c>
      <c r="G6060" s="292" t="s">
        <v>213</v>
      </c>
    </row>
    <row r="6061" spans="1:7">
      <c r="A6061" s="292" t="s">
        <v>49</v>
      </c>
      <c r="B6061" s="405">
        <v>70551</v>
      </c>
      <c r="C6061" s="292" t="s">
        <v>213</v>
      </c>
      <c r="E6061" s="292" t="s">
        <v>214</v>
      </c>
      <c r="F6061" s="405">
        <v>68379</v>
      </c>
      <c r="G6061" s="292" t="s">
        <v>213</v>
      </c>
    </row>
    <row r="6062" spans="1:7">
      <c r="A6062" s="292" t="s">
        <v>49</v>
      </c>
      <c r="B6062" s="405">
        <v>60140</v>
      </c>
      <c r="C6062" s="292" t="s">
        <v>213</v>
      </c>
      <c r="E6062" s="292" t="s">
        <v>214</v>
      </c>
      <c r="F6062" s="405">
        <v>68430</v>
      </c>
      <c r="G6062" s="292" t="s">
        <v>213</v>
      </c>
    </row>
    <row r="6063" spans="1:7">
      <c r="A6063" s="292" t="s">
        <v>49</v>
      </c>
      <c r="B6063" s="405">
        <v>60939</v>
      </c>
      <c r="C6063" s="292" t="s">
        <v>213</v>
      </c>
      <c r="E6063" s="292" t="s">
        <v>214</v>
      </c>
      <c r="F6063" s="405">
        <v>68434</v>
      </c>
      <c r="G6063" s="292" t="s">
        <v>213</v>
      </c>
    </row>
    <row r="6064" spans="1:7">
      <c r="A6064" s="292" t="s">
        <v>49</v>
      </c>
      <c r="B6064" s="405">
        <v>61323</v>
      </c>
      <c r="C6064" s="292" t="s">
        <v>213</v>
      </c>
      <c r="E6064" s="292" t="s">
        <v>214</v>
      </c>
      <c r="F6064" s="405">
        <v>68452</v>
      </c>
      <c r="G6064" s="292" t="s">
        <v>213</v>
      </c>
    </row>
    <row r="6065" spans="1:7">
      <c r="A6065" s="292" t="s">
        <v>49</v>
      </c>
      <c r="B6065" s="405">
        <v>61848</v>
      </c>
      <c r="C6065" s="292" t="s">
        <v>213</v>
      </c>
      <c r="E6065" s="292" t="s">
        <v>214</v>
      </c>
      <c r="F6065" s="405">
        <v>68462</v>
      </c>
      <c r="G6065" s="292" t="s">
        <v>213</v>
      </c>
    </row>
    <row r="6066" spans="1:7">
      <c r="A6066" s="292" t="s">
        <v>49</v>
      </c>
      <c r="B6066" s="405">
        <v>62215</v>
      </c>
      <c r="C6066" s="292" t="s">
        <v>213</v>
      </c>
      <c r="E6066" s="292" t="s">
        <v>214</v>
      </c>
      <c r="F6066" s="405">
        <v>68467</v>
      </c>
      <c r="G6066" s="292" t="s">
        <v>213</v>
      </c>
    </row>
    <row r="6067" spans="1:7">
      <c r="A6067" s="292" t="s">
        <v>49</v>
      </c>
      <c r="B6067" s="405">
        <v>62481</v>
      </c>
      <c r="C6067" s="292" t="s">
        <v>213</v>
      </c>
      <c r="E6067" s="292" t="s">
        <v>214</v>
      </c>
      <c r="F6067" s="405">
        <v>68514</v>
      </c>
      <c r="G6067" s="292" t="s">
        <v>213</v>
      </c>
    </row>
    <row r="6068" spans="1:7">
      <c r="A6068" s="292" t="s">
        <v>49</v>
      </c>
      <c r="B6068" s="405">
        <v>62918</v>
      </c>
      <c r="C6068" s="292" t="s">
        <v>213</v>
      </c>
      <c r="E6068" s="292" t="s">
        <v>214</v>
      </c>
      <c r="F6068" s="405">
        <v>68523</v>
      </c>
      <c r="G6068" s="292" t="s">
        <v>213</v>
      </c>
    </row>
    <row r="6069" spans="1:7">
      <c r="A6069" s="292" t="s">
        <v>49</v>
      </c>
      <c r="B6069" s="405">
        <v>63501</v>
      </c>
      <c r="C6069" s="292" t="s">
        <v>213</v>
      </c>
      <c r="E6069" s="292" t="s">
        <v>214</v>
      </c>
      <c r="F6069" s="405">
        <v>68527</v>
      </c>
      <c r="G6069" s="292" t="s">
        <v>213</v>
      </c>
    </row>
    <row r="6070" spans="1:7">
      <c r="A6070" s="292" t="s">
        <v>49</v>
      </c>
      <c r="B6070" s="405">
        <v>64090</v>
      </c>
      <c r="C6070" s="292" t="s">
        <v>213</v>
      </c>
      <c r="E6070" s="292" t="s">
        <v>214</v>
      </c>
      <c r="F6070" s="405">
        <v>68531</v>
      </c>
      <c r="G6070" s="292" t="s">
        <v>213</v>
      </c>
    </row>
    <row r="6071" spans="1:7">
      <c r="A6071" s="292" t="s">
        <v>49</v>
      </c>
      <c r="B6071" s="405">
        <v>65305</v>
      </c>
      <c r="C6071" s="292" t="s">
        <v>213</v>
      </c>
      <c r="E6071" s="292" t="s">
        <v>214</v>
      </c>
      <c r="F6071" s="405">
        <v>68532</v>
      </c>
      <c r="G6071" s="292" t="s">
        <v>213</v>
      </c>
    </row>
    <row r="6072" spans="1:7">
      <c r="A6072" s="292" t="s">
        <v>49</v>
      </c>
      <c r="B6072" s="405">
        <v>66402</v>
      </c>
      <c r="C6072" s="292" t="s">
        <v>213</v>
      </c>
      <c r="E6072" s="292" t="s">
        <v>214</v>
      </c>
      <c r="F6072" s="405">
        <v>68601</v>
      </c>
      <c r="G6072" s="292" t="s">
        <v>213</v>
      </c>
    </row>
    <row r="6073" spans="1:7">
      <c r="A6073" s="292" t="s">
        <v>49</v>
      </c>
      <c r="B6073" s="405">
        <v>67476</v>
      </c>
      <c r="C6073" s="292" t="s">
        <v>213</v>
      </c>
      <c r="E6073" s="292" t="s">
        <v>214</v>
      </c>
      <c r="F6073" s="405">
        <v>68602</v>
      </c>
      <c r="G6073" s="292" t="s">
        <v>213</v>
      </c>
    </row>
    <row r="6074" spans="1:7">
      <c r="A6074" s="292" t="s">
        <v>49</v>
      </c>
      <c r="B6074" s="405">
        <v>68531</v>
      </c>
      <c r="C6074" s="292" t="s">
        <v>213</v>
      </c>
      <c r="E6074" s="292" t="s">
        <v>214</v>
      </c>
      <c r="F6074" s="405">
        <v>68661</v>
      </c>
      <c r="G6074" s="292" t="s">
        <v>213</v>
      </c>
    </row>
    <row r="6075" spans="1:7">
      <c r="A6075" s="292" t="s">
        <v>49</v>
      </c>
      <c r="B6075" s="405">
        <v>70345</v>
      </c>
      <c r="C6075" s="292" t="s">
        <v>213</v>
      </c>
      <c r="E6075" s="292" t="s">
        <v>214</v>
      </c>
      <c r="F6075" s="405">
        <v>68701</v>
      </c>
      <c r="G6075" s="292" t="s">
        <v>213</v>
      </c>
    </row>
    <row r="6076" spans="1:7">
      <c r="A6076" s="292" t="s">
        <v>49</v>
      </c>
      <c r="B6076" s="405">
        <v>70555</v>
      </c>
      <c r="C6076" s="292" t="s">
        <v>213</v>
      </c>
      <c r="E6076" s="292" t="s">
        <v>214</v>
      </c>
      <c r="F6076" s="405">
        <v>68731</v>
      </c>
      <c r="G6076" s="292" t="s">
        <v>213</v>
      </c>
    </row>
    <row r="6077" spans="1:7">
      <c r="A6077" s="292" t="s">
        <v>49</v>
      </c>
      <c r="B6077" s="405">
        <v>60145</v>
      </c>
      <c r="C6077" s="292" t="s">
        <v>213</v>
      </c>
      <c r="E6077" s="292" t="s">
        <v>214</v>
      </c>
      <c r="F6077" s="405">
        <v>68738</v>
      </c>
      <c r="G6077" s="292" t="s">
        <v>213</v>
      </c>
    </row>
    <row r="6078" spans="1:7">
      <c r="A6078" s="292" t="s">
        <v>49</v>
      </c>
      <c r="B6078" s="405">
        <v>60945</v>
      </c>
      <c r="C6078" s="292" t="s">
        <v>213</v>
      </c>
      <c r="E6078" s="292" t="s">
        <v>214</v>
      </c>
      <c r="F6078" s="405">
        <v>68751</v>
      </c>
      <c r="G6078" s="292" t="s">
        <v>213</v>
      </c>
    </row>
    <row r="6079" spans="1:7">
      <c r="A6079" s="292" t="s">
        <v>49</v>
      </c>
      <c r="B6079" s="405">
        <v>61331</v>
      </c>
      <c r="C6079" s="292" t="s">
        <v>213</v>
      </c>
      <c r="E6079" s="292" t="s">
        <v>214</v>
      </c>
      <c r="F6079" s="405">
        <v>68803</v>
      </c>
      <c r="G6079" s="292" t="s">
        <v>213</v>
      </c>
    </row>
    <row r="6080" spans="1:7">
      <c r="A6080" s="292" t="s">
        <v>49</v>
      </c>
      <c r="B6080" s="405">
        <v>61851</v>
      </c>
      <c r="C6080" s="292" t="s">
        <v>213</v>
      </c>
      <c r="E6080" s="292" t="s">
        <v>214</v>
      </c>
      <c r="F6080" s="405">
        <v>68810</v>
      </c>
      <c r="G6080" s="292" t="s">
        <v>213</v>
      </c>
    </row>
    <row r="6081" spans="1:7">
      <c r="A6081" s="292" t="s">
        <v>49</v>
      </c>
      <c r="B6081" s="405">
        <v>62216</v>
      </c>
      <c r="C6081" s="292" t="s">
        <v>213</v>
      </c>
      <c r="E6081" s="292" t="s">
        <v>214</v>
      </c>
      <c r="F6081" s="405">
        <v>68840</v>
      </c>
      <c r="G6081" s="292" t="s">
        <v>213</v>
      </c>
    </row>
    <row r="6082" spans="1:7">
      <c r="A6082" s="292" t="s">
        <v>49</v>
      </c>
      <c r="B6082" s="405">
        <v>62517</v>
      </c>
      <c r="C6082" s="292" t="s">
        <v>213</v>
      </c>
      <c r="E6082" s="292" t="s">
        <v>214</v>
      </c>
      <c r="F6082" s="405">
        <v>68845</v>
      </c>
      <c r="G6082" s="292" t="s">
        <v>213</v>
      </c>
    </row>
    <row r="6083" spans="1:7">
      <c r="A6083" s="292" t="s">
        <v>49</v>
      </c>
      <c r="B6083" s="405">
        <v>62927</v>
      </c>
      <c r="C6083" s="292" t="s">
        <v>213</v>
      </c>
      <c r="E6083" s="292" t="s">
        <v>214</v>
      </c>
      <c r="F6083" s="405">
        <v>68847</v>
      </c>
      <c r="G6083" s="292" t="s">
        <v>213</v>
      </c>
    </row>
    <row r="6084" spans="1:7">
      <c r="A6084" s="292" t="s">
        <v>49</v>
      </c>
      <c r="B6084" s="405">
        <v>63540</v>
      </c>
      <c r="C6084" s="292" t="s">
        <v>213</v>
      </c>
      <c r="E6084" s="292" t="s">
        <v>214</v>
      </c>
      <c r="F6084" s="405">
        <v>68848</v>
      </c>
      <c r="G6084" s="292" t="s">
        <v>213</v>
      </c>
    </row>
    <row r="6085" spans="1:7">
      <c r="A6085" s="292" t="s">
        <v>49</v>
      </c>
      <c r="B6085" s="405">
        <v>64093</v>
      </c>
      <c r="C6085" s="292" t="s">
        <v>213</v>
      </c>
      <c r="E6085" s="292" t="s">
        <v>214</v>
      </c>
      <c r="F6085" s="405">
        <v>68881</v>
      </c>
      <c r="G6085" s="292" t="s">
        <v>213</v>
      </c>
    </row>
    <row r="6086" spans="1:7">
      <c r="A6086" s="292" t="s">
        <v>49</v>
      </c>
      <c r="B6086" s="405">
        <v>65320</v>
      </c>
      <c r="C6086" s="292" t="s">
        <v>213</v>
      </c>
      <c r="E6086" s="292" t="s">
        <v>214</v>
      </c>
      <c r="F6086" s="405">
        <v>68901</v>
      </c>
      <c r="G6086" s="292" t="s">
        <v>213</v>
      </c>
    </row>
    <row r="6087" spans="1:7">
      <c r="A6087" s="292" t="s">
        <v>49</v>
      </c>
      <c r="B6087" s="405">
        <v>66409</v>
      </c>
      <c r="C6087" s="292" t="s">
        <v>213</v>
      </c>
      <c r="E6087" s="292" t="s">
        <v>214</v>
      </c>
      <c r="F6087" s="405">
        <v>68969</v>
      </c>
      <c r="G6087" s="292" t="s">
        <v>213</v>
      </c>
    </row>
    <row r="6088" spans="1:7">
      <c r="A6088" s="292" t="s">
        <v>49</v>
      </c>
      <c r="B6088" s="405">
        <v>67482</v>
      </c>
      <c r="C6088" s="292" t="s">
        <v>213</v>
      </c>
      <c r="E6088" s="292" t="s">
        <v>214</v>
      </c>
      <c r="F6088" s="405">
        <v>69042</v>
      </c>
      <c r="G6088" s="292" t="s">
        <v>213</v>
      </c>
    </row>
    <row r="6089" spans="1:7">
      <c r="A6089" s="292" t="s">
        <v>49</v>
      </c>
      <c r="B6089" s="405">
        <v>68532</v>
      </c>
      <c r="C6089" s="292" t="s">
        <v>213</v>
      </c>
      <c r="E6089" s="292" t="s">
        <v>214</v>
      </c>
      <c r="F6089" s="405">
        <v>69101</v>
      </c>
      <c r="G6089" s="292" t="s">
        <v>213</v>
      </c>
    </row>
    <row r="6090" spans="1:7">
      <c r="A6090" s="292" t="s">
        <v>49</v>
      </c>
      <c r="B6090" s="405">
        <v>70359</v>
      </c>
      <c r="C6090" s="292" t="s">
        <v>213</v>
      </c>
      <c r="E6090" s="292" t="s">
        <v>214</v>
      </c>
      <c r="F6090" s="405">
        <v>69171</v>
      </c>
      <c r="G6090" s="292" t="s">
        <v>213</v>
      </c>
    </row>
    <row r="6091" spans="1:7">
      <c r="A6091" s="292" t="s">
        <v>49</v>
      </c>
      <c r="B6091" s="405">
        <v>70563</v>
      </c>
      <c r="C6091" s="292" t="s">
        <v>213</v>
      </c>
      <c r="E6091" s="292" t="s">
        <v>214</v>
      </c>
      <c r="F6091" s="405">
        <v>69355</v>
      </c>
      <c r="G6091" s="292" t="s">
        <v>213</v>
      </c>
    </row>
    <row r="6092" spans="1:7">
      <c r="A6092" s="292" t="s">
        <v>49</v>
      </c>
      <c r="B6092" s="405">
        <v>60146</v>
      </c>
      <c r="C6092" s="292" t="s">
        <v>213</v>
      </c>
      <c r="E6092" s="292" t="s">
        <v>214</v>
      </c>
      <c r="F6092" s="405">
        <v>69357</v>
      </c>
      <c r="G6092" s="292" t="s">
        <v>213</v>
      </c>
    </row>
    <row r="6093" spans="1:7">
      <c r="A6093" s="292" t="s">
        <v>49</v>
      </c>
      <c r="B6093" s="405">
        <v>60950</v>
      </c>
      <c r="C6093" s="292" t="s">
        <v>213</v>
      </c>
      <c r="E6093" s="292" t="s">
        <v>214</v>
      </c>
      <c r="F6093" s="405">
        <v>69361</v>
      </c>
      <c r="G6093" s="292" t="s">
        <v>213</v>
      </c>
    </row>
    <row r="6094" spans="1:7">
      <c r="A6094" s="292" t="s">
        <v>49</v>
      </c>
      <c r="B6094" s="405">
        <v>61335</v>
      </c>
      <c r="C6094" s="292" t="s">
        <v>213</v>
      </c>
      <c r="E6094" s="292" t="s">
        <v>214</v>
      </c>
      <c r="F6094" s="405">
        <v>69365</v>
      </c>
      <c r="G6094" s="292" t="s">
        <v>213</v>
      </c>
    </row>
    <row r="6095" spans="1:7">
      <c r="A6095" s="292" t="s">
        <v>49</v>
      </c>
      <c r="B6095" s="405">
        <v>61855</v>
      </c>
      <c r="C6095" s="292" t="s">
        <v>213</v>
      </c>
      <c r="E6095" s="292" t="s">
        <v>214</v>
      </c>
      <c r="F6095" s="405">
        <v>70030</v>
      </c>
      <c r="G6095" s="292" t="s">
        <v>213</v>
      </c>
    </row>
    <row r="6096" spans="1:7">
      <c r="A6096" s="292" t="s">
        <v>49</v>
      </c>
      <c r="B6096" s="405">
        <v>62219</v>
      </c>
      <c r="C6096" s="292" t="s">
        <v>213</v>
      </c>
      <c r="E6096" s="292" t="s">
        <v>214</v>
      </c>
      <c r="F6096" s="405">
        <v>70031</v>
      </c>
      <c r="G6096" s="292" t="s">
        <v>213</v>
      </c>
    </row>
    <row r="6097" spans="1:7">
      <c r="A6097" s="292" t="s">
        <v>49</v>
      </c>
      <c r="B6097" s="405">
        <v>62519</v>
      </c>
      <c r="C6097" s="292" t="s">
        <v>213</v>
      </c>
      <c r="E6097" s="292" t="s">
        <v>214</v>
      </c>
      <c r="F6097" s="405">
        <v>70038</v>
      </c>
      <c r="G6097" s="292" t="s">
        <v>213</v>
      </c>
    </row>
    <row r="6098" spans="1:7">
      <c r="A6098" s="292" t="s">
        <v>49</v>
      </c>
      <c r="B6098" s="405">
        <v>62930</v>
      </c>
      <c r="C6098" s="292" t="s">
        <v>213</v>
      </c>
      <c r="E6098" s="292" t="s">
        <v>214</v>
      </c>
      <c r="F6098" s="405">
        <v>70050</v>
      </c>
      <c r="G6098" s="292" t="s">
        <v>213</v>
      </c>
    </row>
    <row r="6099" spans="1:7">
      <c r="A6099" s="292" t="s">
        <v>49</v>
      </c>
      <c r="B6099" s="405">
        <v>63563</v>
      </c>
      <c r="C6099" s="292" t="s">
        <v>213</v>
      </c>
      <c r="E6099" s="292" t="s">
        <v>214</v>
      </c>
      <c r="F6099" s="405">
        <v>70051</v>
      </c>
      <c r="G6099" s="292" t="s">
        <v>213</v>
      </c>
    </row>
    <row r="6100" spans="1:7">
      <c r="A6100" s="292" t="s">
        <v>49</v>
      </c>
      <c r="B6100" s="405">
        <v>64097</v>
      </c>
      <c r="C6100" s="292" t="s">
        <v>213</v>
      </c>
      <c r="E6100" s="292" t="s">
        <v>214</v>
      </c>
      <c r="F6100" s="405">
        <v>70068</v>
      </c>
      <c r="G6100" s="292" t="s">
        <v>213</v>
      </c>
    </row>
    <row r="6101" spans="1:7">
      <c r="A6101" s="292" t="s">
        <v>49</v>
      </c>
      <c r="B6101" s="405">
        <v>65340</v>
      </c>
      <c r="C6101" s="292" t="s">
        <v>213</v>
      </c>
      <c r="E6101" s="292" t="s">
        <v>214</v>
      </c>
      <c r="F6101" s="405">
        <v>70070</v>
      </c>
      <c r="G6101" s="292" t="s">
        <v>213</v>
      </c>
    </row>
    <row r="6102" spans="1:7">
      <c r="A6102" s="292" t="s">
        <v>49</v>
      </c>
      <c r="B6102" s="405">
        <v>66434</v>
      </c>
      <c r="C6102" s="292" t="s">
        <v>213</v>
      </c>
      <c r="E6102" s="292" t="s">
        <v>214</v>
      </c>
      <c r="F6102" s="405">
        <v>70071</v>
      </c>
      <c r="G6102" s="292" t="s">
        <v>213</v>
      </c>
    </row>
    <row r="6103" spans="1:7">
      <c r="A6103" s="292" t="s">
        <v>49</v>
      </c>
      <c r="B6103" s="405">
        <v>67501</v>
      </c>
      <c r="C6103" s="292" t="s">
        <v>213</v>
      </c>
      <c r="E6103" s="292" t="s">
        <v>214</v>
      </c>
      <c r="F6103" s="405">
        <v>70076</v>
      </c>
      <c r="G6103" s="292" t="s">
        <v>213</v>
      </c>
    </row>
    <row r="6104" spans="1:7">
      <c r="A6104" s="292" t="s">
        <v>49</v>
      </c>
      <c r="B6104" s="405">
        <v>68601</v>
      </c>
      <c r="C6104" s="292" t="s">
        <v>213</v>
      </c>
      <c r="E6104" s="292" t="s">
        <v>214</v>
      </c>
      <c r="F6104" s="405">
        <v>70084</v>
      </c>
      <c r="G6104" s="292" t="s">
        <v>213</v>
      </c>
    </row>
    <row r="6105" spans="1:7">
      <c r="A6105" s="292" t="s">
        <v>49</v>
      </c>
      <c r="B6105" s="405">
        <v>70363</v>
      </c>
      <c r="C6105" s="292" t="s">
        <v>213</v>
      </c>
      <c r="E6105" s="292" t="s">
        <v>214</v>
      </c>
      <c r="F6105" s="405">
        <v>70092</v>
      </c>
      <c r="G6105" s="292" t="s">
        <v>213</v>
      </c>
    </row>
    <row r="6106" spans="1:7">
      <c r="A6106" s="292" t="s">
        <v>49</v>
      </c>
      <c r="B6106" s="405">
        <v>70576</v>
      </c>
      <c r="C6106" s="292" t="s">
        <v>213</v>
      </c>
      <c r="E6106" s="292" t="s">
        <v>214</v>
      </c>
      <c r="F6106" s="405">
        <v>70126</v>
      </c>
      <c r="G6106" s="292" t="s">
        <v>213</v>
      </c>
    </row>
    <row r="6107" spans="1:7">
      <c r="A6107" s="292" t="s">
        <v>49</v>
      </c>
      <c r="B6107" s="405">
        <v>60147</v>
      </c>
      <c r="C6107" s="292" t="s">
        <v>213</v>
      </c>
      <c r="E6107" s="292" t="s">
        <v>214</v>
      </c>
      <c r="F6107" s="405">
        <v>70301</v>
      </c>
      <c r="G6107" s="292" t="s">
        <v>213</v>
      </c>
    </row>
    <row r="6108" spans="1:7">
      <c r="A6108" s="292" t="s">
        <v>49</v>
      </c>
      <c r="B6108" s="405">
        <v>60954</v>
      </c>
      <c r="C6108" s="292" t="s">
        <v>213</v>
      </c>
      <c r="E6108" s="292" t="s">
        <v>214</v>
      </c>
      <c r="F6108" s="405">
        <v>70302</v>
      </c>
      <c r="G6108" s="292" t="s">
        <v>213</v>
      </c>
    </row>
    <row r="6109" spans="1:7">
      <c r="A6109" s="292" t="s">
        <v>49</v>
      </c>
      <c r="B6109" s="405">
        <v>61346</v>
      </c>
      <c r="C6109" s="292" t="s">
        <v>213</v>
      </c>
      <c r="E6109" s="292" t="s">
        <v>214</v>
      </c>
      <c r="F6109" s="405">
        <v>70310</v>
      </c>
      <c r="G6109" s="292" t="s">
        <v>213</v>
      </c>
    </row>
    <row r="6110" spans="1:7">
      <c r="A6110" s="292" t="s">
        <v>49</v>
      </c>
      <c r="B6110" s="405">
        <v>61856</v>
      </c>
      <c r="C6110" s="292" t="s">
        <v>213</v>
      </c>
      <c r="E6110" s="292" t="s">
        <v>214</v>
      </c>
      <c r="F6110" s="405">
        <v>70342</v>
      </c>
      <c r="G6110" s="292" t="s">
        <v>213</v>
      </c>
    </row>
    <row r="6111" spans="1:7">
      <c r="A6111" s="292" t="s">
        <v>49</v>
      </c>
      <c r="B6111" s="405">
        <v>62224</v>
      </c>
      <c r="C6111" s="292" t="s">
        <v>213</v>
      </c>
      <c r="E6111" s="292" t="s">
        <v>214</v>
      </c>
      <c r="F6111" s="405">
        <v>70343</v>
      </c>
      <c r="G6111" s="292" t="s">
        <v>213</v>
      </c>
    </row>
    <row r="6112" spans="1:7">
      <c r="A6112" s="292" t="s">
        <v>49</v>
      </c>
      <c r="B6112" s="405">
        <v>62522</v>
      </c>
      <c r="C6112" s="292" t="s">
        <v>213</v>
      </c>
      <c r="E6112" s="292" t="s">
        <v>214</v>
      </c>
      <c r="F6112" s="405">
        <v>70345</v>
      </c>
      <c r="G6112" s="292" t="s">
        <v>213</v>
      </c>
    </row>
    <row r="6113" spans="1:7">
      <c r="A6113" s="292" t="s">
        <v>49</v>
      </c>
      <c r="B6113" s="405">
        <v>62933</v>
      </c>
      <c r="C6113" s="292" t="s">
        <v>213</v>
      </c>
      <c r="E6113" s="292" t="s">
        <v>214</v>
      </c>
      <c r="F6113" s="405">
        <v>70359</v>
      </c>
      <c r="G6113" s="292" t="s">
        <v>213</v>
      </c>
    </row>
    <row r="6114" spans="1:7">
      <c r="A6114" s="292" t="s">
        <v>49</v>
      </c>
      <c r="B6114" s="405">
        <v>63601</v>
      </c>
      <c r="C6114" s="292" t="s">
        <v>213</v>
      </c>
      <c r="E6114" s="292" t="s">
        <v>214</v>
      </c>
      <c r="F6114" s="405">
        <v>70363</v>
      </c>
      <c r="G6114" s="292" t="s">
        <v>213</v>
      </c>
    </row>
    <row r="6115" spans="1:7">
      <c r="A6115" s="292" t="s">
        <v>49</v>
      </c>
      <c r="B6115" s="405">
        <v>64136</v>
      </c>
      <c r="C6115" s="292" t="s">
        <v>213</v>
      </c>
      <c r="E6115" s="292" t="s">
        <v>214</v>
      </c>
      <c r="F6115" s="405">
        <v>70364</v>
      </c>
      <c r="G6115" s="292" t="s">
        <v>213</v>
      </c>
    </row>
    <row r="6116" spans="1:7">
      <c r="A6116" s="292" t="s">
        <v>49</v>
      </c>
      <c r="B6116" s="405">
        <v>65401</v>
      </c>
      <c r="C6116" s="292" t="s">
        <v>213</v>
      </c>
      <c r="E6116" s="292" t="s">
        <v>214</v>
      </c>
      <c r="F6116" s="405">
        <v>70374</v>
      </c>
      <c r="G6116" s="292" t="s">
        <v>213</v>
      </c>
    </row>
    <row r="6117" spans="1:7">
      <c r="A6117" s="292" t="s">
        <v>49</v>
      </c>
      <c r="B6117" s="405">
        <v>66441</v>
      </c>
      <c r="C6117" s="292" t="s">
        <v>213</v>
      </c>
      <c r="E6117" s="292" t="s">
        <v>214</v>
      </c>
      <c r="F6117" s="405">
        <v>70380</v>
      </c>
      <c r="G6117" s="292" t="s">
        <v>213</v>
      </c>
    </row>
    <row r="6118" spans="1:7">
      <c r="A6118" s="292" t="s">
        <v>49</v>
      </c>
      <c r="B6118" s="405">
        <v>67505</v>
      </c>
      <c r="C6118" s="292" t="s">
        <v>213</v>
      </c>
      <c r="E6118" s="292" t="s">
        <v>214</v>
      </c>
      <c r="F6118" s="405">
        <v>70381</v>
      </c>
      <c r="G6118" s="292" t="s">
        <v>213</v>
      </c>
    </row>
    <row r="6119" spans="1:7">
      <c r="A6119" s="292" t="s">
        <v>49</v>
      </c>
      <c r="B6119" s="405">
        <v>68602</v>
      </c>
      <c r="C6119" s="292" t="s">
        <v>213</v>
      </c>
      <c r="E6119" s="292" t="s">
        <v>214</v>
      </c>
      <c r="F6119" s="405">
        <v>70393</v>
      </c>
      <c r="G6119" s="292" t="s">
        <v>213</v>
      </c>
    </row>
    <row r="6120" spans="1:7">
      <c r="A6120" s="292" t="s">
        <v>49</v>
      </c>
      <c r="B6120" s="405">
        <v>70364</v>
      </c>
      <c r="C6120" s="292" t="s">
        <v>213</v>
      </c>
      <c r="E6120" s="292" t="s">
        <v>214</v>
      </c>
      <c r="F6120" s="405">
        <v>70394</v>
      </c>
      <c r="G6120" s="292" t="s">
        <v>213</v>
      </c>
    </row>
    <row r="6121" spans="1:7">
      <c r="A6121" s="292" t="s">
        <v>49</v>
      </c>
      <c r="B6121" s="405">
        <v>70578</v>
      </c>
      <c r="C6121" s="292" t="s">
        <v>213</v>
      </c>
      <c r="E6121" s="292" t="s">
        <v>214</v>
      </c>
      <c r="F6121" s="405">
        <v>70395</v>
      </c>
      <c r="G6121" s="292" t="s">
        <v>213</v>
      </c>
    </row>
    <row r="6122" spans="1:7">
      <c r="A6122" s="292" t="s">
        <v>49</v>
      </c>
      <c r="B6122" s="405">
        <v>60152</v>
      </c>
      <c r="C6122" s="292" t="s">
        <v>213</v>
      </c>
      <c r="E6122" s="292" t="s">
        <v>214</v>
      </c>
      <c r="F6122" s="405">
        <v>70420</v>
      </c>
      <c r="G6122" s="292" t="s">
        <v>213</v>
      </c>
    </row>
    <row r="6123" spans="1:7">
      <c r="A6123" s="292" t="s">
        <v>49</v>
      </c>
      <c r="B6123" s="405">
        <v>60956</v>
      </c>
      <c r="C6123" s="292" t="s">
        <v>213</v>
      </c>
      <c r="E6123" s="292" t="s">
        <v>214</v>
      </c>
      <c r="F6123" s="405">
        <v>70421</v>
      </c>
      <c r="G6123" s="292" t="s">
        <v>213</v>
      </c>
    </row>
    <row r="6124" spans="1:7">
      <c r="A6124" s="292" t="s">
        <v>49</v>
      </c>
      <c r="B6124" s="405">
        <v>61350</v>
      </c>
      <c r="C6124" s="292" t="s">
        <v>213</v>
      </c>
      <c r="E6124" s="292" t="s">
        <v>214</v>
      </c>
      <c r="F6124" s="405">
        <v>70422</v>
      </c>
      <c r="G6124" s="292" t="s">
        <v>213</v>
      </c>
    </row>
    <row r="6125" spans="1:7">
      <c r="A6125" s="292" t="s">
        <v>49</v>
      </c>
      <c r="B6125" s="405">
        <v>61857</v>
      </c>
      <c r="C6125" s="292" t="s">
        <v>213</v>
      </c>
      <c r="E6125" s="292" t="s">
        <v>214</v>
      </c>
      <c r="F6125" s="405">
        <v>70427</v>
      </c>
      <c r="G6125" s="292" t="s">
        <v>213</v>
      </c>
    </row>
    <row r="6126" spans="1:7">
      <c r="A6126" s="292" t="s">
        <v>49</v>
      </c>
      <c r="B6126" s="405">
        <v>62230</v>
      </c>
      <c r="C6126" s="292" t="s">
        <v>213</v>
      </c>
      <c r="E6126" s="292" t="s">
        <v>214</v>
      </c>
      <c r="F6126" s="405">
        <v>70429</v>
      </c>
      <c r="G6126" s="292" t="s">
        <v>213</v>
      </c>
    </row>
    <row r="6127" spans="1:7">
      <c r="A6127" s="292" t="s">
        <v>49</v>
      </c>
      <c r="B6127" s="405">
        <v>62523</v>
      </c>
      <c r="C6127" s="292" t="s">
        <v>213</v>
      </c>
      <c r="E6127" s="292" t="s">
        <v>214</v>
      </c>
      <c r="F6127" s="405">
        <v>70435</v>
      </c>
      <c r="G6127" s="292" t="s">
        <v>213</v>
      </c>
    </row>
    <row r="6128" spans="1:7">
      <c r="A6128" s="292" t="s">
        <v>49</v>
      </c>
      <c r="B6128" s="405">
        <v>62939</v>
      </c>
      <c r="C6128" s="292" t="s">
        <v>213</v>
      </c>
      <c r="E6128" s="292" t="s">
        <v>214</v>
      </c>
      <c r="F6128" s="405">
        <v>70437</v>
      </c>
      <c r="G6128" s="292" t="s">
        <v>213</v>
      </c>
    </row>
    <row r="6129" spans="1:7">
      <c r="A6129" s="292" t="s">
        <v>49</v>
      </c>
      <c r="B6129" s="405">
        <v>63640</v>
      </c>
      <c r="C6129" s="292" t="s">
        <v>213</v>
      </c>
      <c r="E6129" s="292" t="s">
        <v>214</v>
      </c>
      <c r="F6129" s="405">
        <v>70443</v>
      </c>
      <c r="G6129" s="292" t="s">
        <v>213</v>
      </c>
    </row>
    <row r="6130" spans="1:7">
      <c r="A6130" s="292" t="s">
        <v>49</v>
      </c>
      <c r="B6130" s="405">
        <v>64146</v>
      </c>
      <c r="C6130" s="292" t="s">
        <v>213</v>
      </c>
      <c r="E6130" s="292" t="s">
        <v>214</v>
      </c>
      <c r="F6130" s="405">
        <v>70445</v>
      </c>
      <c r="G6130" s="292" t="s">
        <v>213</v>
      </c>
    </row>
    <row r="6131" spans="1:7">
      <c r="A6131" s="292" t="s">
        <v>49</v>
      </c>
      <c r="B6131" s="405">
        <v>65409</v>
      </c>
      <c r="C6131" s="292" t="s">
        <v>213</v>
      </c>
      <c r="E6131" s="292" t="s">
        <v>214</v>
      </c>
      <c r="F6131" s="405">
        <v>70448</v>
      </c>
      <c r="G6131" s="292" t="s">
        <v>213</v>
      </c>
    </row>
    <row r="6132" spans="1:7">
      <c r="A6132" s="292" t="s">
        <v>49</v>
      </c>
      <c r="B6132" s="405">
        <v>66503</v>
      </c>
      <c r="C6132" s="292" t="s">
        <v>213</v>
      </c>
      <c r="E6132" s="292" t="s">
        <v>214</v>
      </c>
      <c r="F6132" s="405">
        <v>70451</v>
      </c>
      <c r="G6132" s="292" t="s">
        <v>213</v>
      </c>
    </row>
    <row r="6133" spans="1:7">
      <c r="A6133" s="292" t="s">
        <v>49</v>
      </c>
      <c r="B6133" s="405">
        <v>67553</v>
      </c>
      <c r="C6133" s="292" t="s">
        <v>213</v>
      </c>
      <c r="E6133" s="292" t="s">
        <v>214</v>
      </c>
      <c r="F6133" s="405">
        <v>70452</v>
      </c>
      <c r="G6133" s="292" t="s">
        <v>213</v>
      </c>
    </row>
    <row r="6134" spans="1:7">
      <c r="A6134" s="292" t="s">
        <v>49</v>
      </c>
      <c r="B6134" s="405">
        <v>68661</v>
      </c>
      <c r="C6134" s="292" t="s">
        <v>213</v>
      </c>
      <c r="E6134" s="292" t="s">
        <v>214</v>
      </c>
      <c r="F6134" s="405">
        <v>70454</v>
      </c>
      <c r="G6134" s="292" t="s">
        <v>213</v>
      </c>
    </row>
    <row r="6135" spans="1:7">
      <c r="A6135" s="292" t="s">
        <v>49</v>
      </c>
      <c r="B6135" s="405">
        <v>70374</v>
      </c>
      <c r="C6135" s="292" t="s">
        <v>213</v>
      </c>
      <c r="E6135" s="292" t="s">
        <v>214</v>
      </c>
      <c r="F6135" s="405">
        <v>70455</v>
      </c>
      <c r="G6135" s="292" t="s">
        <v>213</v>
      </c>
    </row>
    <row r="6136" spans="1:7">
      <c r="A6136" s="292" t="s">
        <v>49</v>
      </c>
      <c r="B6136" s="405">
        <v>70607</v>
      </c>
      <c r="C6136" s="292" t="s">
        <v>213</v>
      </c>
      <c r="E6136" s="292" t="s">
        <v>214</v>
      </c>
      <c r="F6136" s="405">
        <v>70457</v>
      </c>
      <c r="G6136" s="292" t="s">
        <v>213</v>
      </c>
    </row>
    <row r="6137" spans="1:7">
      <c r="A6137" s="292" t="s">
        <v>49</v>
      </c>
      <c r="B6137" s="405">
        <v>60175</v>
      </c>
      <c r="C6137" s="292" t="s">
        <v>213</v>
      </c>
      <c r="E6137" s="292" t="s">
        <v>214</v>
      </c>
      <c r="F6137" s="405">
        <v>70464</v>
      </c>
      <c r="G6137" s="292" t="s">
        <v>213</v>
      </c>
    </row>
    <row r="6138" spans="1:7">
      <c r="A6138" s="292" t="s">
        <v>49</v>
      </c>
      <c r="B6138" s="405">
        <v>60957</v>
      </c>
      <c r="C6138" s="292" t="s">
        <v>213</v>
      </c>
      <c r="E6138" s="292" t="s">
        <v>214</v>
      </c>
      <c r="F6138" s="405">
        <v>70466</v>
      </c>
      <c r="G6138" s="292" t="s">
        <v>213</v>
      </c>
    </row>
    <row r="6139" spans="1:7">
      <c r="A6139" s="292" t="s">
        <v>49</v>
      </c>
      <c r="B6139" s="405">
        <v>61356</v>
      </c>
      <c r="C6139" s="292" t="s">
        <v>213</v>
      </c>
      <c r="E6139" s="292" t="s">
        <v>214</v>
      </c>
      <c r="F6139" s="405">
        <v>70510</v>
      </c>
      <c r="G6139" s="292" t="s">
        <v>213</v>
      </c>
    </row>
    <row r="6140" spans="1:7">
      <c r="A6140" s="292" t="s">
        <v>49</v>
      </c>
      <c r="B6140" s="405">
        <v>61858</v>
      </c>
      <c r="C6140" s="292" t="s">
        <v>213</v>
      </c>
      <c r="E6140" s="292" t="s">
        <v>214</v>
      </c>
      <c r="F6140" s="405">
        <v>70511</v>
      </c>
      <c r="G6140" s="292" t="s">
        <v>213</v>
      </c>
    </row>
    <row r="6141" spans="1:7">
      <c r="A6141" s="292" t="s">
        <v>49</v>
      </c>
      <c r="B6141" s="405">
        <v>62232</v>
      </c>
      <c r="C6141" s="292" t="s">
        <v>213</v>
      </c>
      <c r="E6141" s="292" t="s">
        <v>214</v>
      </c>
      <c r="F6141" s="405">
        <v>70517</v>
      </c>
      <c r="G6141" s="292" t="s">
        <v>213</v>
      </c>
    </row>
    <row r="6142" spans="1:7">
      <c r="A6142" s="292" t="s">
        <v>49</v>
      </c>
      <c r="B6142" s="405">
        <v>62525</v>
      </c>
      <c r="C6142" s="292" t="s">
        <v>213</v>
      </c>
      <c r="E6142" s="292" t="s">
        <v>214</v>
      </c>
      <c r="F6142" s="405">
        <v>70519</v>
      </c>
      <c r="G6142" s="292" t="s">
        <v>213</v>
      </c>
    </row>
    <row r="6143" spans="1:7">
      <c r="A6143" s="292" t="s">
        <v>49</v>
      </c>
      <c r="B6143" s="405">
        <v>62946</v>
      </c>
      <c r="C6143" s="292" t="s">
        <v>213</v>
      </c>
      <c r="E6143" s="292" t="s">
        <v>214</v>
      </c>
      <c r="F6143" s="405">
        <v>70524</v>
      </c>
      <c r="G6143" s="292" t="s">
        <v>213</v>
      </c>
    </row>
    <row r="6144" spans="1:7">
      <c r="A6144" s="292" t="s">
        <v>49</v>
      </c>
      <c r="B6144" s="405">
        <v>63651</v>
      </c>
      <c r="C6144" s="292" t="s">
        <v>213</v>
      </c>
      <c r="E6144" s="292" t="s">
        <v>214</v>
      </c>
      <c r="F6144" s="405">
        <v>70525</v>
      </c>
      <c r="G6144" s="292" t="s">
        <v>213</v>
      </c>
    </row>
    <row r="6145" spans="1:7">
      <c r="A6145" s="292" t="s">
        <v>49</v>
      </c>
      <c r="B6145" s="405">
        <v>64149</v>
      </c>
      <c r="C6145" s="292" t="s">
        <v>213</v>
      </c>
      <c r="E6145" s="292" t="s">
        <v>214</v>
      </c>
      <c r="F6145" s="405">
        <v>70526</v>
      </c>
      <c r="G6145" s="292" t="s">
        <v>213</v>
      </c>
    </row>
    <row r="6146" spans="1:7">
      <c r="A6146" s="292" t="s">
        <v>49</v>
      </c>
      <c r="B6146" s="405">
        <v>65453</v>
      </c>
      <c r="C6146" s="292" t="s">
        <v>213</v>
      </c>
      <c r="E6146" s="292" t="s">
        <v>214</v>
      </c>
      <c r="F6146" s="405">
        <v>70528</v>
      </c>
      <c r="G6146" s="292" t="s">
        <v>213</v>
      </c>
    </row>
    <row r="6147" spans="1:7">
      <c r="A6147" s="292" t="s">
        <v>49</v>
      </c>
      <c r="B6147" s="405">
        <v>66536</v>
      </c>
      <c r="C6147" s="292" t="s">
        <v>213</v>
      </c>
      <c r="E6147" s="292" t="s">
        <v>214</v>
      </c>
      <c r="F6147" s="405">
        <v>70529</v>
      </c>
      <c r="G6147" s="292" t="s">
        <v>213</v>
      </c>
    </row>
    <row r="6148" spans="1:7">
      <c r="A6148" s="292" t="s">
        <v>49</v>
      </c>
      <c r="B6148" s="405">
        <v>67585</v>
      </c>
      <c r="C6148" s="292" t="s">
        <v>213</v>
      </c>
      <c r="E6148" s="292" t="s">
        <v>214</v>
      </c>
      <c r="F6148" s="405">
        <v>70533</v>
      </c>
      <c r="G6148" s="292" t="s">
        <v>213</v>
      </c>
    </row>
    <row r="6149" spans="1:7">
      <c r="A6149" s="292" t="s">
        <v>49</v>
      </c>
      <c r="B6149" s="405">
        <v>68701</v>
      </c>
      <c r="C6149" s="292" t="s">
        <v>213</v>
      </c>
      <c r="E6149" s="292" t="s">
        <v>214</v>
      </c>
      <c r="F6149" s="405">
        <v>70535</v>
      </c>
      <c r="G6149" s="292" t="s">
        <v>213</v>
      </c>
    </row>
    <row r="6150" spans="1:7">
      <c r="A6150" s="292" t="s">
        <v>49</v>
      </c>
      <c r="B6150" s="405">
        <v>70380</v>
      </c>
      <c r="C6150" s="292" t="s">
        <v>213</v>
      </c>
      <c r="E6150" s="292" t="s">
        <v>214</v>
      </c>
      <c r="F6150" s="405">
        <v>70541</v>
      </c>
      <c r="G6150" s="292" t="s">
        <v>213</v>
      </c>
    </row>
    <row r="6151" spans="1:7">
      <c r="A6151" s="292" t="s">
        <v>49</v>
      </c>
      <c r="B6151" s="405">
        <v>70611</v>
      </c>
      <c r="C6151" s="292" t="s">
        <v>213</v>
      </c>
      <c r="E6151" s="292" t="s">
        <v>214</v>
      </c>
      <c r="F6151" s="405">
        <v>70546</v>
      </c>
      <c r="G6151" s="292" t="s">
        <v>213</v>
      </c>
    </row>
    <row r="6152" spans="1:7">
      <c r="A6152" s="292" t="s">
        <v>49</v>
      </c>
      <c r="B6152" s="405">
        <v>70634</v>
      </c>
      <c r="C6152" s="292" t="s">
        <v>213</v>
      </c>
      <c r="E6152" s="292" t="s">
        <v>214</v>
      </c>
      <c r="F6152" s="405">
        <v>70551</v>
      </c>
      <c r="G6152" s="292" t="s">
        <v>213</v>
      </c>
    </row>
    <row r="6153" spans="1:7">
      <c r="A6153" s="292" t="s">
        <v>49</v>
      </c>
      <c r="B6153" s="405">
        <v>71119</v>
      </c>
      <c r="C6153" s="292" t="s">
        <v>213</v>
      </c>
      <c r="E6153" s="292" t="s">
        <v>214</v>
      </c>
      <c r="F6153" s="405">
        <v>70555</v>
      </c>
      <c r="G6153" s="292" t="s">
        <v>213</v>
      </c>
    </row>
    <row r="6154" spans="1:7">
      <c r="A6154" s="292" t="s">
        <v>49</v>
      </c>
      <c r="B6154" s="405">
        <v>71701</v>
      </c>
      <c r="C6154" s="292" t="s">
        <v>213</v>
      </c>
      <c r="E6154" s="292" t="s">
        <v>214</v>
      </c>
      <c r="F6154" s="405">
        <v>70563</v>
      </c>
      <c r="G6154" s="292" t="s">
        <v>213</v>
      </c>
    </row>
    <row r="6155" spans="1:7">
      <c r="A6155" s="292" t="s">
        <v>49</v>
      </c>
      <c r="B6155" s="405">
        <v>72106</v>
      </c>
      <c r="C6155" s="292" t="s">
        <v>213</v>
      </c>
      <c r="E6155" s="292" t="s">
        <v>214</v>
      </c>
      <c r="F6155" s="405">
        <v>70576</v>
      </c>
      <c r="G6155" s="292" t="s">
        <v>213</v>
      </c>
    </row>
    <row r="6156" spans="1:7">
      <c r="A6156" s="292" t="s">
        <v>49</v>
      </c>
      <c r="B6156" s="405">
        <v>72543</v>
      </c>
      <c r="C6156" s="292" t="s">
        <v>213</v>
      </c>
      <c r="E6156" s="292" t="s">
        <v>214</v>
      </c>
      <c r="F6156" s="405">
        <v>70578</v>
      </c>
      <c r="G6156" s="292" t="s">
        <v>213</v>
      </c>
    </row>
    <row r="6157" spans="1:7">
      <c r="A6157" s="292" t="s">
        <v>49</v>
      </c>
      <c r="B6157" s="405">
        <v>73065</v>
      </c>
      <c r="C6157" s="292" t="s">
        <v>213</v>
      </c>
      <c r="E6157" s="292" t="s">
        <v>214</v>
      </c>
      <c r="F6157" s="405">
        <v>70607</v>
      </c>
      <c r="G6157" s="292" t="s">
        <v>213</v>
      </c>
    </row>
    <row r="6158" spans="1:7">
      <c r="A6158" s="292" t="s">
        <v>49</v>
      </c>
      <c r="B6158" s="405">
        <v>74067</v>
      </c>
      <c r="C6158" s="292" t="s">
        <v>213</v>
      </c>
      <c r="E6158" s="292" t="s">
        <v>214</v>
      </c>
      <c r="F6158" s="405">
        <v>70611</v>
      </c>
      <c r="G6158" s="292" t="s">
        <v>213</v>
      </c>
    </row>
    <row r="6159" spans="1:7">
      <c r="A6159" s="292" t="s">
        <v>49</v>
      </c>
      <c r="B6159" s="405">
        <v>74752</v>
      </c>
      <c r="C6159" s="292" t="s">
        <v>213</v>
      </c>
      <c r="E6159" s="292" t="s">
        <v>214</v>
      </c>
      <c r="F6159" s="405">
        <v>70634</v>
      </c>
      <c r="G6159" s="292" t="s">
        <v>213</v>
      </c>
    </row>
    <row r="6160" spans="1:7">
      <c r="A6160" s="292" t="s">
        <v>49</v>
      </c>
      <c r="B6160" s="405">
        <v>75166</v>
      </c>
      <c r="C6160" s="292" t="s">
        <v>213</v>
      </c>
      <c r="E6160" s="292" t="s">
        <v>214</v>
      </c>
      <c r="F6160" s="405">
        <v>70640</v>
      </c>
      <c r="G6160" s="292" t="s">
        <v>213</v>
      </c>
    </row>
    <row r="6161" spans="1:7">
      <c r="A6161" s="292" t="s">
        <v>49</v>
      </c>
      <c r="B6161" s="405">
        <v>75687</v>
      </c>
      <c r="C6161" s="292" t="s">
        <v>213</v>
      </c>
      <c r="E6161" s="292" t="s">
        <v>214</v>
      </c>
      <c r="F6161" s="405">
        <v>70646</v>
      </c>
      <c r="G6161" s="292" t="s">
        <v>213</v>
      </c>
    </row>
    <row r="6162" spans="1:7">
      <c r="A6162" s="292" t="s">
        <v>49</v>
      </c>
      <c r="B6162" s="405">
        <v>76245</v>
      </c>
      <c r="C6162" s="292" t="s">
        <v>213</v>
      </c>
      <c r="E6162" s="292" t="s">
        <v>214</v>
      </c>
      <c r="F6162" s="405">
        <v>70659</v>
      </c>
      <c r="G6162" s="292" t="s">
        <v>213</v>
      </c>
    </row>
    <row r="6163" spans="1:7">
      <c r="A6163" s="292" t="s">
        <v>49</v>
      </c>
      <c r="B6163" s="405">
        <v>76676</v>
      </c>
      <c r="C6163" s="292" t="s">
        <v>213</v>
      </c>
      <c r="E6163" s="292" t="s">
        <v>214</v>
      </c>
      <c r="F6163" s="405">
        <v>70665</v>
      </c>
      <c r="G6163" s="292" t="s">
        <v>213</v>
      </c>
    </row>
    <row r="6164" spans="1:7">
      <c r="A6164" s="292" t="s">
        <v>49</v>
      </c>
      <c r="B6164" s="405">
        <v>77486</v>
      </c>
      <c r="C6164" s="292" t="s">
        <v>213</v>
      </c>
      <c r="E6164" s="292" t="s">
        <v>214</v>
      </c>
      <c r="F6164" s="405">
        <v>70668</v>
      </c>
      <c r="G6164" s="292" t="s">
        <v>213</v>
      </c>
    </row>
    <row r="6165" spans="1:7">
      <c r="A6165" s="292" t="s">
        <v>49</v>
      </c>
      <c r="B6165" s="405">
        <v>77977</v>
      </c>
      <c r="C6165" s="292" t="s">
        <v>213</v>
      </c>
      <c r="E6165" s="292" t="s">
        <v>214</v>
      </c>
      <c r="F6165" s="405">
        <v>70704</v>
      </c>
      <c r="G6165" s="292" t="s">
        <v>213</v>
      </c>
    </row>
    <row r="6166" spans="1:7">
      <c r="A6166" s="292" t="s">
        <v>49</v>
      </c>
      <c r="B6166" s="405">
        <v>78541</v>
      </c>
      <c r="C6166" s="292" t="s">
        <v>213</v>
      </c>
      <c r="E6166" s="292" t="s">
        <v>214</v>
      </c>
      <c r="F6166" s="405">
        <v>70706</v>
      </c>
      <c r="G6166" s="292" t="s">
        <v>213</v>
      </c>
    </row>
    <row r="6167" spans="1:7">
      <c r="A6167" s="292" t="s">
        <v>49</v>
      </c>
      <c r="B6167" s="405">
        <v>70640</v>
      </c>
      <c r="C6167" s="292" t="s">
        <v>213</v>
      </c>
      <c r="E6167" s="292" t="s">
        <v>214</v>
      </c>
      <c r="F6167" s="405">
        <v>70711</v>
      </c>
      <c r="G6167" s="292" t="s">
        <v>213</v>
      </c>
    </row>
    <row r="6168" spans="1:7">
      <c r="A6168" s="292" t="s">
        <v>49</v>
      </c>
      <c r="B6168" s="405">
        <v>71202</v>
      </c>
      <c r="C6168" s="292" t="s">
        <v>213</v>
      </c>
      <c r="E6168" s="292" t="s">
        <v>214</v>
      </c>
      <c r="F6168" s="405">
        <v>70714</v>
      </c>
      <c r="G6168" s="292" t="s">
        <v>213</v>
      </c>
    </row>
    <row r="6169" spans="1:7">
      <c r="A6169" s="292" t="s">
        <v>49</v>
      </c>
      <c r="B6169" s="405">
        <v>71711</v>
      </c>
      <c r="C6169" s="292" t="s">
        <v>213</v>
      </c>
      <c r="E6169" s="292" t="s">
        <v>214</v>
      </c>
      <c r="F6169" s="405">
        <v>70721</v>
      </c>
      <c r="G6169" s="292" t="s">
        <v>213</v>
      </c>
    </row>
    <row r="6170" spans="1:7">
      <c r="A6170" s="292" t="s">
        <v>49</v>
      </c>
      <c r="B6170" s="405">
        <v>72110</v>
      </c>
      <c r="C6170" s="292" t="s">
        <v>213</v>
      </c>
      <c r="E6170" s="292" t="s">
        <v>214</v>
      </c>
      <c r="F6170" s="405">
        <v>70723</v>
      </c>
      <c r="G6170" s="292" t="s">
        <v>213</v>
      </c>
    </row>
    <row r="6171" spans="1:7">
      <c r="A6171" s="292" t="s">
        <v>49</v>
      </c>
      <c r="B6171" s="405">
        <v>72553</v>
      </c>
      <c r="C6171" s="292" t="s">
        <v>213</v>
      </c>
      <c r="E6171" s="292" t="s">
        <v>214</v>
      </c>
      <c r="F6171" s="405">
        <v>70733</v>
      </c>
      <c r="G6171" s="292" t="s">
        <v>213</v>
      </c>
    </row>
    <row r="6172" spans="1:7">
      <c r="A6172" s="292" t="s">
        <v>49</v>
      </c>
      <c r="B6172" s="405">
        <v>73078</v>
      </c>
      <c r="C6172" s="292" t="s">
        <v>213</v>
      </c>
      <c r="E6172" s="292" t="s">
        <v>214</v>
      </c>
      <c r="F6172" s="405">
        <v>70739</v>
      </c>
      <c r="G6172" s="292" t="s">
        <v>213</v>
      </c>
    </row>
    <row r="6173" spans="1:7">
      <c r="A6173" s="292" t="s">
        <v>49</v>
      </c>
      <c r="B6173" s="405">
        <v>74068</v>
      </c>
      <c r="C6173" s="292" t="s">
        <v>213</v>
      </c>
      <c r="E6173" s="292" t="s">
        <v>214</v>
      </c>
      <c r="F6173" s="405">
        <v>70743</v>
      </c>
      <c r="G6173" s="292" t="s">
        <v>213</v>
      </c>
    </row>
    <row r="6174" spans="1:7">
      <c r="A6174" s="292" t="s">
        <v>49</v>
      </c>
      <c r="B6174" s="405">
        <v>74802</v>
      </c>
      <c r="C6174" s="292" t="s">
        <v>213</v>
      </c>
      <c r="E6174" s="292" t="s">
        <v>214</v>
      </c>
      <c r="F6174" s="405">
        <v>70747</v>
      </c>
      <c r="G6174" s="292" t="s">
        <v>213</v>
      </c>
    </row>
    <row r="6175" spans="1:7">
      <c r="A6175" s="292" t="s">
        <v>49</v>
      </c>
      <c r="B6175" s="405">
        <v>75167</v>
      </c>
      <c r="C6175" s="292" t="s">
        <v>213</v>
      </c>
      <c r="E6175" s="292" t="s">
        <v>214</v>
      </c>
      <c r="F6175" s="405">
        <v>70754</v>
      </c>
      <c r="G6175" s="292" t="s">
        <v>213</v>
      </c>
    </row>
    <row r="6176" spans="1:7">
      <c r="A6176" s="292" t="s">
        <v>49</v>
      </c>
      <c r="B6176" s="405">
        <v>75688</v>
      </c>
      <c r="C6176" s="292" t="s">
        <v>213</v>
      </c>
      <c r="E6176" s="292" t="s">
        <v>214</v>
      </c>
      <c r="F6176" s="405">
        <v>70760</v>
      </c>
      <c r="G6176" s="292" t="s">
        <v>213</v>
      </c>
    </row>
    <row r="6177" spans="1:7">
      <c r="A6177" s="292" t="s">
        <v>49</v>
      </c>
      <c r="B6177" s="405">
        <v>76247</v>
      </c>
      <c r="C6177" s="292" t="s">
        <v>213</v>
      </c>
      <c r="E6177" s="292" t="s">
        <v>214</v>
      </c>
      <c r="F6177" s="405">
        <v>70763</v>
      </c>
      <c r="G6177" s="292" t="s">
        <v>213</v>
      </c>
    </row>
    <row r="6178" spans="1:7">
      <c r="A6178" s="292" t="s">
        <v>49</v>
      </c>
      <c r="B6178" s="405">
        <v>76801</v>
      </c>
      <c r="C6178" s="292" t="s">
        <v>213</v>
      </c>
      <c r="E6178" s="292" t="s">
        <v>214</v>
      </c>
      <c r="F6178" s="405">
        <v>70764</v>
      </c>
      <c r="G6178" s="292" t="s">
        <v>213</v>
      </c>
    </row>
    <row r="6179" spans="1:7">
      <c r="A6179" s="292" t="s">
        <v>49</v>
      </c>
      <c r="B6179" s="405">
        <v>77501</v>
      </c>
      <c r="C6179" s="292" t="s">
        <v>213</v>
      </c>
      <c r="E6179" s="292" t="s">
        <v>214</v>
      </c>
      <c r="F6179" s="405">
        <v>70765</v>
      </c>
      <c r="G6179" s="292" t="s">
        <v>213</v>
      </c>
    </row>
    <row r="6180" spans="1:7">
      <c r="A6180" s="292" t="s">
        <v>49</v>
      </c>
      <c r="B6180" s="405">
        <v>77978</v>
      </c>
      <c r="C6180" s="292" t="s">
        <v>213</v>
      </c>
      <c r="E6180" s="292" t="s">
        <v>214</v>
      </c>
      <c r="F6180" s="405">
        <v>70767</v>
      </c>
      <c r="G6180" s="292" t="s">
        <v>213</v>
      </c>
    </row>
    <row r="6181" spans="1:7">
      <c r="A6181" s="292" t="s">
        <v>49</v>
      </c>
      <c r="B6181" s="405">
        <v>78542</v>
      </c>
      <c r="C6181" s="292" t="s">
        <v>213</v>
      </c>
      <c r="E6181" s="292" t="s">
        <v>214</v>
      </c>
      <c r="F6181" s="405">
        <v>70770</v>
      </c>
      <c r="G6181" s="292" t="s">
        <v>213</v>
      </c>
    </row>
    <row r="6182" spans="1:7">
      <c r="A6182" s="292" t="s">
        <v>49</v>
      </c>
      <c r="B6182" s="405">
        <v>70646</v>
      </c>
      <c r="C6182" s="292" t="s">
        <v>213</v>
      </c>
      <c r="E6182" s="292" t="s">
        <v>214</v>
      </c>
      <c r="F6182" s="405">
        <v>70774</v>
      </c>
      <c r="G6182" s="292" t="s">
        <v>213</v>
      </c>
    </row>
    <row r="6183" spans="1:7">
      <c r="A6183" s="292" t="s">
        <v>49</v>
      </c>
      <c r="B6183" s="405">
        <v>71218</v>
      </c>
      <c r="C6183" s="292" t="s">
        <v>213</v>
      </c>
      <c r="E6183" s="292" t="s">
        <v>214</v>
      </c>
      <c r="F6183" s="405">
        <v>70776</v>
      </c>
      <c r="G6183" s="292" t="s">
        <v>213</v>
      </c>
    </row>
    <row r="6184" spans="1:7">
      <c r="A6184" s="292" t="s">
        <v>49</v>
      </c>
      <c r="B6184" s="405">
        <v>71730</v>
      </c>
      <c r="C6184" s="292" t="s">
        <v>213</v>
      </c>
      <c r="E6184" s="292" t="s">
        <v>214</v>
      </c>
      <c r="F6184" s="405">
        <v>70778</v>
      </c>
      <c r="G6184" s="292" t="s">
        <v>213</v>
      </c>
    </row>
    <row r="6185" spans="1:7">
      <c r="A6185" s="292" t="s">
        <v>49</v>
      </c>
      <c r="B6185" s="405">
        <v>72139</v>
      </c>
      <c r="C6185" s="292" t="s">
        <v>213</v>
      </c>
      <c r="E6185" s="292" t="s">
        <v>214</v>
      </c>
      <c r="F6185" s="405">
        <v>70780</v>
      </c>
      <c r="G6185" s="292" t="s">
        <v>213</v>
      </c>
    </row>
    <row r="6186" spans="1:7">
      <c r="A6186" s="292" t="s">
        <v>49</v>
      </c>
      <c r="B6186" s="405">
        <v>72601</v>
      </c>
      <c r="C6186" s="292" t="s">
        <v>213</v>
      </c>
      <c r="E6186" s="292" t="s">
        <v>214</v>
      </c>
      <c r="F6186" s="405">
        <v>70782</v>
      </c>
      <c r="G6186" s="292" t="s">
        <v>213</v>
      </c>
    </row>
    <row r="6187" spans="1:7">
      <c r="A6187" s="292" t="s">
        <v>49</v>
      </c>
      <c r="B6187" s="405">
        <v>73084</v>
      </c>
      <c r="C6187" s="292" t="s">
        <v>213</v>
      </c>
      <c r="E6187" s="292" t="s">
        <v>214</v>
      </c>
      <c r="F6187" s="405">
        <v>70785</v>
      </c>
      <c r="G6187" s="292" t="s">
        <v>213</v>
      </c>
    </row>
    <row r="6188" spans="1:7">
      <c r="A6188" s="292" t="s">
        <v>49</v>
      </c>
      <c r="B6188" s="405">
        <v>74073</v>
      </c>
      <c r="C6188" s="292" t="s">
        <v>213</v>
      </c>
      <c r="E6188" s="292" t="s">
        <v>214</v>
      </c>
      <c r="F6188" s="405">
        <v>70787</v>
      </c>
      <c r="G6188" s="292" t="s">
        <v>213</v>
      </c>
    </row>
    <row r="6189" spans="1:7">
      <c r="A6189" s="292" t="s">
        <v>49</v>
      </c>
      <c r="B6189" s="405">
        <v>74804</v>
      </c>
      <c r="C6189" s="292" t="s">
        <v>213</v>
      </c>
      <c r="E6189" s="292" t="s">
        <v>214</v>
      </c>
      <c r="F6189" s="405">
        <v>70791</v>
      </c>
      <c r="G6189" s="292" t="s">
        <v>213</v>
      </c>
    </row>
    <row r="6190" spans="1:7">
      <c r="A6190" s="292" t="s">
        <v>49</v>
      </c>
      <c r="B6190" s="405">
        <v>75173</v>
      </c>
      <c r="C6190" s="292" t="s">
        <v>213</v>
      </c>
      <c r="E6190" s="292" t="s">
        <v>214</v>
      </c>
      <c r="F6190" s="405">
        <v>70792</v>
      </c>
      <c r="G6190" s="292" t="s">
        <v>213</v>
      </c>
    </row>
    <row r="6191" spans="1:7">
      <c r="A6191" s="292" t="s">
        <v>49</v>
      </c>
      <c r="B6191" s="405">
        <v>75693</v>
      </c>
      <c r="C6191" s="292" t="s">
        <v>213</v>
      </c>
      <c r="E6191" s="292" t="s">
        <v>214</v>
      </c>
      <c r="F6191" s="405">
        <v>70807</v>
      </c>
      <c r="G6191" s="292" t="s">
        <v>213</v>
      </c>
    </row>
    <row r="6192" spans="1:7">
      <c r="A6192" s="292" t="s">
        <v>49</v>
      </c>
      <c r="B6192" s="405">
        <v>76249</v>
      </c>
      <c r="C6192" s="292" t="s">
        <v>213</v>
      </c>
      <c r="E6192" s="292" t="s">
        <v>214</v>
      </c>
      <c r="F6192" s="405">
        <v>71006</v>
      </c>
      <c r="G6192" s="292" t="s">
        <v>213</v>
      </c>
    </row>
    <row r="6193" spans="1:7">
      <c r="A6193" s="292" t="s">
        <v>49</v>
      </c>
      <c r="B6193" s="405">
        <v>76804</v>
      </c>
      <c r="C6193" s="292" t="s">
        <v>213</v>
      </c>
      <c r="E6193" s="292" t="s">
        <v>214</v>
      </c>
      <c r="F6193" s="405">
        <v>71033</v>
      </c>
      <c r="G6193" s="292" t="s">
        <v>213</v>
      </c>
    </row>
    <row r="6194" spans="1:7">
      <c r="A6194" s="292" t="s">
        <v>49</v>
      </c>
      <c r="B6194" s="405">
        <v>77510</v>
      </c>
      <c r="C6194" s="292" t="s">
        <v>213</v>
      </c>
      <c r="E6194" s="292" t="s">
        <v>214</v>
      </c>
      <c r="F6194" s="405">
        <v>71037</v>
      </c>
      <c r="G6194" s="292" t="s">
        <v>213</v>
      </c>
    </row>
    <row r="6195" spans="1:7">
      <c r="A6195" s="292" t="s">
        <v>49</v>
      </c>
      <c r="B6195" s="405">
        <v>77979</v>
      </c>
      <c r="C6195" s="292" t="s">
        <v>213</v>
      </c>
      <c r="E6195" s="292" t="s">
        <v>214</v>
      </c>
      <c r="F6195" s="405">
        <v>71055</v>
      </c>
      <c r="G6195" s="292" t="s">
        <v>213</v>
      </c>
    </row>
    <row r="6196" spans="1:7">
      <c r="A6196" s="292" t="s">
        <v>49</v>
      </c>
      <c r="B6196" s="405">
        <v>78558</v>
      </c>
      <c r="C6196" s="292" t="s">
        <v>213</v>
      </c>
      <c r="E6196" s="292" t="s">
        <v>214</v>
      </c>
      <c r="F6196" s="405">
        <v>71066</v>
      </c>
      <c r="G6196" s="292" t="s">
        <v>213</v>
      </c>
    </row>
    <row r="6197" spans="1:7">
      <c r="A6197" s="292" t="s">
        <v>49</v>
      </c>
      <c r="B6197" s="405">
        <v>70659</v>
      </c>
      <c r="C6197" s="292" t="s">
        <v>213</v>
      </c>
      <c r="E6197" s="292" t="s">
        <v>214</v>
      </c>
      <c r="F6197" s="405">
        <v>71075</v>
      </c>
      <c r="G6197" s="292" t="s">
        <v>213</v>
      </c>
    </row>
    <row r="6198" spans="1:7">
      <c r="A6198" s="292" t="s">
        <v>49</v>
      </c>
      <c r="B6198" s="405">
        <v>71220</v>
      </c>
      <c r="C6198" s="292" t="s">
        <v>213</v>
      </c>
      <c r="E6198" s="292" t="s">
        <v>214</v>
      </c>
      <c r="F6198" s="405">
        <v>71080</v>
      </c>
      <c r="G6198" s="292" t="s">
        <v>213</v>
      </c>
    </row>
    <row r="6199" spans="1:7">
      <c r="A6199" s="292" t="s">
        <v>49</v>
      </c>
      <c r="B6199" s="405">
        <v>71745</v>
      </c>
      <c r="C6199" s="292" t="s">
        <v>213</v>
      </c>
      <c r="E6199" s="292" t="s">
        <v>214</v>
      </c>
      <c r="F6199" s="405">
        <v>71107</v>
      </c>
      <c r="G6199" s="292" t="s">
        <v>213</v>
      </c>
    </row>
    <row r="6200" spans="1:7">
      <c r="A6200" s="292" t="s">
        <v>49</v>
      </c>
      <c r="B6200" s="405">
        <v>72143</v>
      </c>
      <c r="C6200" s="292" t="s">
        <v>213</v>
      </c>
      <c r="E6200" s="292" t="s">
        <v>214</v>
      </c>
      <c r="F6200" s="405">
        <v>71119</v>
      </c>
      <c r="G6200" s="292" t="s">
        <v>213</v>
      </c>
    </row>
    <row r="6201" spans="1:7">
      <c r="A6201" s="292" t="s">
        <v>49</v>
      </c>
      <c r="B6201" s="405">
        <v>72602</v>
      </c>
      <c r="C6201" s="292" t="s">
        <v>213</v>
      </c>
      <c r="E6201" s="292" t="s">
        <v>214</v>
      </c>
      <c r="F6201" s="405">
        <v>71218</v>
      </c>
      <c r="G6201" s="292" t="s">
        <v>213</v>
      </c>
    </row>
    <row r="6202" spans="1:7">
      <c r="A6202" s="292" t="s">
        <v>49</v>
      </c>
      <c r="B6202" s="405">
        <v>73089</v>
      </c>
      <c r="C6202" s="292" t="s">
        <v>213</v>
      </c>
      <c r="E6202" s="292" t="s">
        <v>214</v>
      </c>
      <c r="F6202" s="405">
        <v>71220</v>
      </c>
      <c r="G6202" s="292" t="s">
        <v>213</v>
      </c>
    </row>
    <row r="6203" spans="1:7">
      <c r="A6203" s="292" t="s">
        <v>49</v>
      </c>
      <c r="B6203" s="405">
        <v>74075</v>
      </c>
      <c r="C6203" s="292" t="s">
        <v>213</v>
      </c>
      <c r="E6203" s="292" t="s">
        <v>214</v>
      </c>
      <c r="F6203" s="405">
        <v>71221</v>
      </c>
      <c r="G6203" s="292" t="s">
        <v>213</v>
      </c>
    </row>
    <row r="6204" spans="1:7">
      <c r="A6204" s="292" t="s">
        <v>49</v>
      </c>
      <c r="B6204" s="405">
        <v>74818</v>
      </c>
      <c r="C6204" s="292" t="s">
        <v>213</v>
      </c>
      <c r="E6204" s="292" t="s">
        <v>214</v>
      </c>
      <c r="F6204" s="405">
        <v>71240</v>
      </c>
      <c r="G6204" s="292" t="s">
        <v>213</v>
      </c>
    </row>
    <row r="6205" spans="1:7">
      <c r="A6205" s="292" t="s">
        <v>49</v>
      </c>
      <c r="B6205" s="405">
        <v>75189</v>
      </c>
      <c r="C6205" s="292" t="s">
        <v>213</v>
      </c>
      <c r="E6205" s="292" t="s">
        <v>214</v>
      </c>
      <c r="F6205" s="405">
        <v>71241</v>
      </c>
      <c r="G6205" s="292" t="s">
        <v>213</v>
      </c>
    </row>
    <row r="6206" spans="1:7">
      <c r="A6206" s="292" t="s">
        <v>49</v>
      </c>
      <c r="B6206" s="405">
        <v>75694</v>
      </c>
      <c r="C6206" s="292" t="s">
        <v>213</v>
      </c>
      <c r="E6206" s="292" t="s">
        <v>214</v>
      </c>
      <c r="F6206" s="405">
        <v>71245</v>
      </c>
      <c r="G6206" s="292" t="s">
        <v>213</v>
      </c>
    </row>
    <row r="6207" spans="1:7">
      <c r="A6207" s="292" t="s">
        <v>49</v>
      </c>
      <c r="B6207" s="405">
        <v>76250</v>
      </c>
      <c r="C6207" s="292" t="s">
        <v>213</v>
      </c>
      <c r="E6207" s="292" t="s">
        <v>214</v>
      </c>
      <c r="F6207" s="405">
        <v>71247</v>
      </c>
      <c r="G6207" s="292" t="s">
        <v>213</v>
      </c>
    </row>
    <row r="6208" spans="1:7">
      <c r="A6208" s="292" t="s">
        <v>49</v>
      </c>
      <c r="B6208" s="405">
        <v>76886</v>
      </c>
      <c r="C6208" s="292" t="s">
        <v>213</v>
      </c>
      <c r="E6208" s="292" t="s">
        <v>214</v>
      </c>
      <c r="F6208" s="405">
        <v>71270</v>
      </c>
      <c r="G6208" s="292" t="s">
        <v>213</v>
      </c>
    </row>
    <row r="6209" spans="1:7">
      <c r="A6209" s="292" t="s">
        <v>49</v>
      </c>
      <c r="B6209" s="405">
        <v>77511</v>
      </c>
      <c r="C6209" s="292" t="s">
        <v>213</v>
      </c>
      <c r="E6209" s="292" t="s">
        <v>214</v>
      </c>
      <c r="F6209" s="405">
        <v>71272</v>
      </c>
      <c r="G6209" s="292" t="s">
        <v>213</v>
      </c>
    </row>
    <row r="6210" spans="1:7">
      <c r="A6210" s="292" t="s">
        <v>49</v>
      </c>
      <c r="B6210" s="405">
        <v>77983</v>
      </c>
      <c r="C6210" s="292" t="s">
        <v>213</v>
      </c>
      <c r="E6210" s="292" t="s">
        <v>214</v>
      </c>
      <c r="F6210" s="405">
        <v>71280</v>
      </c>
      <c r="G6210" s="292" t="s">
        <v>213</v>
      </c>
    </row>
    <row r="6211" spans="1:7">
      <c r="A6211" s="292" t="s">
        <v>49</v>
      </c>
      <c r="B6211" s="405">
        <v>78559</v>
      </c>
      <c r="C6211" s="292" t="s">
        <v>213</v>
      </c>
      <c r="E6211" s="292" t="s">
        <v>214</v>
      </c>
      <c r="F6211" s="405">
        <v>71320</v>
      </c>
      <c r="G6211" s="292" t="s">
        <v>213</v>
      </c>
    </row>
    <row r="6212" spans="1:7">
      <c r="A6212" s="292" t="s">
        <v>49</v>
      </c>
      <c r="B6212" s="405">
        <v>70665</v>
      </c>
      <c r="C6212" s="292" t="s">
        <v>213</v>
      </c>
      <c r="E6212" s="292" t="s">
        <v>214</v>
      </c>
      <c r="F6212" s="405">
        <v>71329</v>
      </c>
      <c r="G6212" s="292" t="s">
        <v>213</v>
      </c>
    </row>
    <row r="6213" spans="1:7">
      <c r="A6213" s="292" t="s">
        <v>49</v>
      </c>
      <c r="B6213" s="405">
        <v>71221</v>
      </c>
      <c r="C6213" s="292" t="s">
        <v>213</v>
      </c>
      <c r="E6213" s="292" t="s">
        <v>214</v>
      </c>
      <c r="F6213" s="405">
        <v>71330</v>
      </c>
      <c r="G6213" s="292" t="s">
        <v>213</v>
      </c>
    </row>
    <row r="6214" spans="1:7">
      <c r="A6214" s="292" t="s">
        <v>49</v>
      </c>
      <c r="B6214" s="405">
        <v>71753</v>
      </c>
      <c r="C6214" s="292" t="s">
        <v>213</v>
      </c>
      <c r="E6214" s="292" t="s">
        <v>214</v>
      </c>
      <c r="F6214" s="405">
        <v>71350</v>
      </c>
      <c r="G6214" s="292" t="s">
        <v>213</v>
      </c>
    </row>
    <row r="6215" spans="1:7">
      <c r="A6215" s="292" t="s">
        <v>49</v>
      </c>
      <c r="B6215" s="405">
        <v>72149</v>
      </c>
      <c r="C6215" s="292" t="s">
        <v>213</v>
      </c>
      <c r="E6215" s="292" t="s">
        <v>214</v>
      </c>
      <c r="F6215" s="405">
        <v>71351</v>
      </c>
      <c r="G6215" s="292" t="s">
        <v>213</v>
      </c>
    </row>
    <row r="6216" spans="1:7">
      <c r="A6216" s="292" t="s">
        <v>49</v>
      </c>
      <c r="B6216" s="405">
        <v>72613</v>
      </c>
      <c r="C6216" s="292" t="s">
        <v>213</v>
      </c>
      <c r="E6216" s="292" t="s">
        <v>214</v>
      </c>
      <c r="F6216" s="405">
        <v>71360</v>
      </c>
      <c r="G6216" s="292" t="s">
        <v>213</v>
      </c>
    </row>
    <row r="6217" spans="1:7">
      <c r="A6217" s="292" t="s">
        <v>49</v>
      </c>
      <c r="B6217" s="405">
        <v>73093</v>
      </c>
      <c r="C6217" s="292" t="s">
        <v>213</v>
      </c>
      <c r="E6217" s="292" t="s">
        <v>214</v>
      </c>
      <c r="F6217" s="405">
        <v>71405</v>
      </c>
      <c r="G6217" s="292" t="s">
        <v>213</v>
      </c>
    </row>
    <row r="6218" spans="1:7">
      <c r="A6218" s="292" t="s">
        <v>49</v>
      </c>
      <c r="B6218" s="405">
        <v>74082</v>
      </c>
      <c r="C6218" s="292" t="s">
        <v>213</v>
      </c>
      <c r="E6218" s="292" t="s">
        <v>214</v>
      </c>
      <c r="F6218" s="405">
        <v>71410</v>
      </c>
      <c r="G6218" s="292" t="s">
        <v>213</v>
      </c>
    </row>
    <row r="6219" spans="1:7">
      <c r="A6219" s="292" t="s">
        <v>49</v>
      </c>
      <c r="B6219" s="405">
        <v>74820</v>
      </c>
      <c r="C6219" s="292" t="s">
        <v>213</v>
      </c>
      <c r="E6219" s="292" t="s">
        <v>214</v>
      </c>
      <c r="F6219" s="405">
        <v>71434</v>
      </c>
      <c r="G6219" s="292" t="s">
        <v>213</v>
      </c>
    </row>
    <row r="6220" spans="1:7">
      <c r="A6220" s="292" t="s">
        <v>49</v>
      </c>
      <c r="B6220" s="405">
        <v>75393</v>
      </c>
      <c r="C6220" s="292" t="s">
        <v>213</v>
      </c>
      <c r="E6220" s="292" t="s">
        <v>214</v>
      </c>
      <c r="F6220" s="405">
        <v>71440</v>
      </c>
      <c r="G6220" s="292" t="s">
        <v>213</v>
      </c>
    </row>
    <row r="6221" spans="1:7">
      <c r="A6221" s="292" t="s">
        <v>49</v>
      </c>
      <c r="B6221" s="405">
        <v>75704</v>
      </c>
      <c r="C6221" s="292" t="s">
        <v>213</v>
      </c>
      <c r="E6221" s="292" t="s">
        <v>214</v>
      </c>
      <c r="F6221" s="405">
        <v>71457</v>
      </c>
      <c r="G6221" s="292" t="s">
        <v>213</v>
      </c>
    </row>
    <row r="6222" spans="1:7">
      <c r="A6222" s="292" t="s">
        <v>49</v>
      </c>
      <c r="B6222" s="405">
        <v>76253</v>
      </c>
      <c r="C6222" s="292" t="s">
        <v>213</v>
      </c>
      <c r="E6222" s="292" t="s">
        <v>214</v>
      </c>
      <c r="F6222" s="405">
        <v>71458</v>
      </c>
      <c r="G6222" s="292" t="s">
        <v>213</v>
      </c>
    </row>
    <row r="6223" spans="1:7">
      <c r="A6223" s="292" t="s">
        <v>49</v>
      </c>
      <c r="B6223" s="405">
        <v>76901</v>
      </c>
      <c r="C6223" s="292" t="s">
        <v>213</v>
      </c>
      <c r="E6223" s="292" t="s">
        <v>214</v>
      </c>
      <c r="F6223" s="405">
        <v>71459</v>
      </c>
      <c r="G6223" s="292" t="s">
        <v>213</v>
      </c>
    </row>
    <row r="6224" spans="1:7">
      <c r="A6224" s="292" t="s">
        <v>49</v>
      </c>
      <c r="B6224" s="405">
        <v>77512</v>
      </c>
      <c r="C6224" s="292" t="s">
        <v>213</v>
      </c>
      <c r="E6224" s="292" t="s">
        <v>214</v>
      </c>
      <c r="F6224" s="405">
        <v>71463</v>
      </c>
      <c r="G6224" s="292" t="s">
        <v>213</v>
      </c>
    </row>
    <row r="6225" spans="1:7">
      <c r="A6225" s="292" t="s">
        <v>49</v>
      </c>
      <c r="B6225" s="405">
        <v>77991</v>
      </c>
      <c r="C6225" s="292" t="s">
        <v>213</v>
      </c>
      <c r="E6225" s="292" t="s">
        <v>214</v>
      </c>
      <c r="F6225" s="405">
        <v>71466</v>
      </c>
      <c r="G6225" s="292" t="s">
        <v>213</v>
      </c>
    </row>
    <row r="6226" spans="1:7">
      <c r="A6226" s="292" t="s">
        <v>49</v>
      </c>
      <c r="B6226" s="405">
        <v>78560</v>
      </c>
      <c r="C6226" s="292" t="s">
        <v>213</v>
      </c>
      <c r="E6226" s="292" t="s">
        <v>214</v>
      </c>
      <c r="F6226" s="405">
        <v>71485</v>
      </c>
      <c r="G6226" s="292" t="s">
        <v>213</v>
      </c>
    </row>
    <row r="6227" spans="1:7">
      <c r="A6227" s="292" t="s">
        <v>49</v>
      </c>
      <c r="B6227" s="405">
        <v>70668</v>
      </c>
      <c r="C6227" s="292" t="s">
        <v>213</v>
      </c>
      <c r="E6227" s="292" t="s">
        <v>214</v>
      </c>
      <c r="F6227" s="405">
        <v>71497</v>
      </c>
      <c r="G6227" s="292" t="s">
        <v>213</v>
      </c>
    </row>
    <row r="6228" spans="1:7">
      <c r="A6228" s="292" t="s">
        <v>49</v>
      </c>
      <c r="B6228" s="405">
        <v>71240</v>
      </c>
      <c r="C6228" s="292" t="s">
        <v>213</v>
      </c>
      <c r="E6228" s="292" t="s">
        <v>214</v>
      </c>
      <c r="F6228" s="405">
        <v>71601</v>
      </c>
      <c r="G6228" s="292" t="s">
        <v>213</v>
      </c>
    </row>
    <row r="6229" spans="1:7">
      <c r="A6229" s="292" t="s">
        <v>49</v>
      </c>
      <c r="B6229" s="405">
        <v>71759</v>
      </c>
      <c r="C6229" s="292" t="s">
        <v>213</v>
      </c>
      <c r="E6229" s="292" t="s">
        <v>214</v>
      </c>
      <c r="F6229" s="405">
        <v>71602</v>
      </c>
      <c r="G6229" s="292" t="s">
        <v>213</v>
      </c>
    </row>
    <row r="6230" spans="1:7">
      <c r="A6230" s="292" t="s">
        <v>49</v>
      </c>
      <c r="B6230" s="405">
        <v>72150</v>
      </c>
      <c r="C6230" s="292" t="s">
        <v>213</v>
      </c>
      <c r="E6230" s="292" t="s">
        <v>214</v>
      </c>
      <c r="F6230" s="405">
        <v>71603</v>
      </c>
      <c r="G6230" s="292" t="s">
        <v>213</v>
      </c>
    </row>
    <row r="6231" spans="1:7">
      <c r="A6231" s="292" t="s">
        <v>49</v>
      </c>
      <c r="B6231" s="405">
        <v>72626</v>
      </c>
      <c r="C6231" s="292" t="s">
        <v>213</v>
      </c>
      <c r="E6231" s="292" t="s">
        <v>214</v>
      </c>
      <c r="F6231" s="405">
        <v>71611</v>
      </c>
      <c r="G6231" s="292" t="s">
        <v>213</v>
      </c>
    </row>
    <row r="6232" spans="1:7">
      <c r="A6232" s="292" t="s">
        <v>49</v>
      </c>
      <c r="B6232" s="405">
        <v>73150</v>
      </c>
      <c r="C6232" s="292" t="s">
        <v>213</v>
      </c>
      <c r="E6232" s="292" t="s">
        <v>214</v>
      </c>
      <c r="F6232" s="405">
        <v>71612</v>
      </c>
      <c r="G6232" s="292" t="s">
        <v>213</v>
      </c>
    </row>
    <row r="6233" spans="1:7">
      <c r="A6233" s="292" t="s">
        <v>49</v>
      </c>
      <c r="B6233" s="405">
        <v>74126</v>
      </c>
      <c r="C6233" s="292" t="s">
        <v>213</v>
      </c>
      <c r="E6233" s="292" t="s">
        <v>214</v>
      </c>
      <c r="F6233" s="405">
        <v>71613</v>
      </c>
      <c r="G6233" s="292" t="s">
        <v>213</v>
      </c>
    </row>
    <row r="6234" spans="1:7">
      <c r="A6234" s="292" t="s">
        <v>49</v>
      </c>
      <c r="B6234" s="405">
        <v>74821</v>
      </c>
      <c r="C6234" s="292" t="s">
        <v>213</v>
      </c>
      <c r="E6234" s="292" t="s">
        <v>214</v>
      </c>
      <c r="F6234" s="405">
        <v>71635</v>
      </c>
      <c r="G6234" s="292" t="s">
        <v>213</v>
      </c>
    </row>
    <row r="6235" spans="1:7">
      <c r="A6235" s="292" t="s">
        <v>49</v>
      </c>
      <c r="B6235" s="405">
        <v>75401</v>
      </c>
      <c r="C6235" s="292" t="s">
        <v>213</v>
      </c>
      <c r="E6235" s="292" t="s">
        <v>214</v>
      </c>
      <c r="F6235" s="405">
        <v>71654</v>
      </c>
      <c r="G6235" s="292" t="s">
        <v>213</v>
      </c>
    </row>
    <row r="6236" spans="1:7">
      <c r="A6236" s="292" t="s">
        <v>49</v>
      </c>
      <c r="B6236" s="405">
        <v>75706</v>
      </c>
      <c r="C6236" s="292" t="s">
        <v>213</v>
      </c>
      <c r="E6236" s="292" t="s">
        <v>214</v>
      </c>
      <c r="F6236" s="405">
        <v>71655</v>
      </c>
      <c r="G6236" s="292" t="s">
        <v>213</v>
      </c>
    </row>
    <row r="6237" spans="1:7">
      <c r="A6237" s="292" t="s">
        <v>49</v>
      </c>
      <c r="B6237" s="405">
        <v>76258</v>
      </c>
      <c r="C6237" s="292" t="s">
        <v>213</v>
      </c>
      <c r="E6237" s="292" t="s">
        <v>214</v>
      </c>
      <c r="F6237" s="405">
        <v>71656</v>
      </c>
      <c r="G6237" s="292" t="s">
        <v>213</v>
      </c>
    </row>
    <row r="6238" spans="1:7">
      <c r="A6238" s="292" t="s">
        <v>49</v>
      </c>
      <c r="B6238" s="405">
        <v>76903</v>
      </c>
      <c r="C6238" s="292" t="s">
        <v>213</v>
      </c>
      <c r="E6238" s="292" t="s">
        <v>214</v>
      </c>
      <c r="F6238" s="405">
        <v>71657</v>
      </c>
      <c r="G6238" s="292" t="s">
        <v>213</v>
      </c>
    </row>
    <row r="6239" spans="1:7">
      <c r="A6239" s="292" t="s">
        <v>49</v>
      </c>
      <c r="B6239" s="405">
        <v>77515</v>
      </c>
      <c r="C6239" s="292" t="s">
        <v>213</v>
      </c>
      <c r="E6239" s="292" t="s">
        <v>214</v>
      </c>
      <c r="F6239" s="405">
        <v>71666</v>
      </c>
      <c r="G6239" s="292" t="s">
        <v>213</v>
      </c>
    </row>
    <row r="6240" spans="1:7">
      <c r="A6240" s="292" t="s">
        <v>49</v>
      </c>
      <c r="B6240" s="405">
        <v>78001</v>
      </c>
      <c r="C6240" s="292" t="s">
        <v>213</v>
      </c>
      <c r="E6240" s="292" t="s">
        <v>214</v>
      </c>
      <c r="F6240" s="405">
        <v>71701</v>
      </c>
      <c r="G6240" s="292" t="s">
        <v>213</v>
      </c>
    </row>
    <row r="6241" spans="1:7">
      <c r="A6241" s="292" t="s">
        <v>49</v>
      </c>
      <c r="B6241" s="405">
        <v>78561</v>
      </c>
      <c r="C6241" s="292" t="s">
        <v>213</v>
      </c>
      <c r="E6241" s="292" t="s">
        <v>214</v>
      </c>
      <c r="F6241" s="405">
        <v>71711</v>
      </c>
      <c r="G6241" s="292" t="s">
        <v>213</v>
      </c>
    </row>
    <row r="6242" spans="1:7">
      <c r="A6242" s="292" t="s">
        <v>49</v>
      </c>
      <c r="B6242" s="405">
        <v>70704</v>
      </c>
      <c r="C6242" s="292" t="s">
        <v>213</v>
      </c>
      <c r="E6242" s="292" t="s">
        <v>214</v>
      </c>
      <c r="F6242" s="405">
        <v>71730</v>
      </c>
      <c r="G6242" s="292" t="s">
        <v>213</v>
      </c>
    </row>
    <row r="6243" spans="1:7">
      <c r="A6243" s="292" t="s">
        <v>49</v>
      </c>
      <c r="B6243" s="405">
        <v>71241</v>
      </c>
      <c r="C6243" s="292" t="s">
        <v>213</v>
      </c>
      <c r="E6243" s="292" t="s">
        <v>214</v>
      </c>
      <c r="F6243" s="405">
        <v>71745</v>
      </c>
      <c r="G6243" s="292" t="s">
        <v>213</v>
      </c>
    </row>
    <row r="6244" spans="1:7">
      <c r="A6244" s="292" t="s">
        <v>49</v>
      </c>
      <c r="B6244" s="405">
        <v>71762</v>
      </c>
      <c r="C6244" s="292" t="s">
        <v>213</v>
      </c>
      <c r="E6244" s="292" t="s">
        <v>214</v>
      </c>
      <c r="F6244" s="405">
        <v>71753</v>
      </c>
      <c r="G6244" s="292" t="s">
        <v>213</v>
      </c>
    </row>
    <row r="6245" spans="1:7">
      <c r="A6245" s="292" t="s">
        <v>49</v>
      </c>
      <c r="B6245" s="405">
        <v>72160</v>
      </c>
      <c r="C6245" s="292" t="s">
        <v>213</v>
      </c>
      <c r="E6245" s="292" t="s">
        <v>214</v>
      </c>
      <c r="F6245" s="405">
        <v>71759</v>
      </c>
      <c r="G6245" s="292" t="s">
        <v>213</v>
      </c>
    </row>
    <row r="6246" spans="1:7">
      <c r="A6246" s="292" t="s">
        <v>49</v>
      </c>
      <c r="B6246" s="405">
        <v>72636</v>
      </c>
      <c r="C6246" s="292" t="s">
        <v>213</v>
      </c>
      <c r="E6246" s="292" t="s">
        <v>214</v>
      </c>
      <c r="F6246" s="405">
        <v>71762</v>
      </c>
      <c r="G6246" s="292" t="s">
        <v>213</v>
      </c>
    </row>
    <row r="6247" spans="1:7">
      <c r="A6247" s="292" t="s">
        <v>49</v>
      </c>
      <c r="B6247" s="405">
        <v>73151</v>
      </c>
      <c r="C6247" s="292" t="s">
        <v>213</v>
      </c>
      <c r="E6247" s="292" t="s">
        <v>214</v>
      </c>
      <c r="F6247" s="405">
        <v>71768</v>
      </c>
      <c r="G6247" s="292" t="s">
        <v>213</v>
      </c>
    </row>
    <row r="6248" spans="1:7">
      <c r="A6248" s="292" t="s">
        <v>49</v>
      </c>
      <c r="B6248" s="405">
        <v>74130</v>
      </c>
      <c r="C6248" s="292" t="s">
        <v>213</v>
      </c>
      <c r="E6248" s="292" t="s">
        <v>214</v>
      </c>
      <c r="F6248" s="405">
        <v>71801</v>
      </c>
      <c r="G6248" s="292" t="s">
        <v>213</v>
      </c>
    </row>
    <row r="6249" spans="1:7">
      <c r="A6249" s="292" t="s">
        <v>49</v>
      </c>
      <c r="B6249" s="405">
        <v>74830</v>
      </c>
      <c r="C6249" s="292" t="s">
        <v>213</v>
      </c>
      <c r="E6249" s="292" t="s">
        <v>214</v>
      </c>
      <c r="F6249" s="405">
        <v>71802</v>
      </c>
      <c r="G6249" s="292" t="s">
        <v>213</v>
      </c>
    </row>
    <row r="6250" spans="1:7">
      <c r="A6250" s="292" t="s">
        <v>49</v>
      </c>
      <c r="B6250" s="405">
        <v>75403</v>
      </c>
      <c r="C6250" s="292" t="s">
        <v>213</v>
      </c>
      <c r="E6250" s="292" t="s">
        <v>214</v>
      </c>
      <c r="F6250" s="405">
        <v>71864</v>
      </c>
      <c r="G6250" s="292" t="s">
        <v>213</v>
      </c>
    </row>
    <row r="6251" spans="1:7">
      <c r="A6251" s="292" t="s">
        <v>49</v>
      </c>
      <c r="B6251" s="405">
        <v>75751</v>
      </c>
      <c r="C6251" s="292" t="s">
        <v>213</v>
      </c>
      <c r="E6251" s="292" t="s">
        <v>214</v>
      </c>
      <c r="F6251" s="405">
        <v>71865</v>
      </c>
      <c r="G6251" s="292" t="s">
        <v>213</v>
      </c>
    </row>
    <row r="6252" spans="1:7">
      <c r="A6252" s="292" t="s">
        <v>49</v>
      </c>
      <c r="B6252" s="405">
        <v>76259</v>
      </c>
      <c r="C6252" s="292" t="s">
        <v>213</v>
      </c>
      <c r="E6252" s="292" t="s">
        <v>214</v>
      </c>
      <c r="F6252" s="405">
        <v>71909</v>
      </c>
      <c r="G6252" s="292" t="s">
        <v>213</v>
      </c>
    </row>
    <row r="6253" spans="1:7">
      <c r="A6253" s="292" t="s">
        <v>49</v>
      </c>
      <c r="B6253" s="405">
        <v>76904</v>
      </c>
      <c r="C6253" s="292" t="s">
        <v>213</v>
      </c>
      <c r="E6253" s="292" t="s">
        <v>214</v>
      </c>
      <c r="F6253" s="405">
        <v>71910</v>
      </c>
      <c r="G6253" s="292" t="s">
        <v>213</v>
      </c>
    </row>
    <row r="6254" spans="1:7">
      <c r="A6254" s="292" t="s">
        <v>49</v>
      </c>
      <c r="B6254" s="405">
        <v>77516</v>
      </c>
      <c r="C6254" s="292" t="s">
        <v>213</v>
      </c>
      <c r="E6254" s="292" t="s">
        <v>214</v>
      </c>
      <c r="F6254" s="405">
        <v>71922</v>
      </c>
      <c r="G6254" s="292" t="s">
        <v>213</v>
      </c>
    </row>
    <row r="6255" spans="1:7">
      <c r="A6255" s="292" t="s">
        <v>49</v>
      </c>
      <c r="B6255" s="405">
        <v>78006</v>
      </c>
      <c r="C6255" s="292" t="s">
        <v>213</v>
      </c>
      <c r="E6255" s="292" t="s">
        <v>214</v>
      </c>
      <c r="F6255" s="405">
        <v>71923</v>
      </c>
      <c r="G6255" s="292" t="s">
        <v>213</v>
      </c>
    </row>
    <row r="6256" spans="1:7">
      <c r="A6256" s="292" t="s">
        <v>49</v>
      </c>
      <c r="B6256" s="405">
        <v>78562</v>
      </c>
      <c r="C6256" s="292" t="s">
        <v>213</v>
      </c>
      <c r="E6256" s="292" t="s">
        <v>214</v>
      </c>
      <c r="F6256" s="405">
        <v>71942</v>
      </c>
      <c r="G6256" s="292" t="s">
        <v>213</v>
      </c>
    </row>
    <row r="6257" spans="1:7">
      <c r="A6257" s="292" t="s">
        <v>49</v>
      </c>
      <c r="B6257" s="405">
        <v>70706</v>
      </c>
      <c r="C6257" s="292" t="s">
        <v>213</v>
      </c>
      <c r="E6257" s="292" t="s">
        <v>214</v>
      </c>
      <c r="F6257" s="405">
        <v>71943</v>
      </c>
      <c r="G6257" s="292" t="s">
        <v>213</v>
      </c>
    </row>
    <row r="6258" spans="1:7">
      <c r="A6258" s="292" t="s">
        <v>49</v>
      </c>
      <c r="B6258" s="405">
        <v>71245</v>
      </c>
      <c r="C6258" s="292" t="s">
        <v>213</v>
      </c>
      <c r="E6258" s="292" t="s">
        <v>214</v>
      </c>
      <c r="F6258" s="405">
        <v>71964</v>
      </c>
      <c r="G6258" s="292" t="s">
        <v>213</v>
      </c>
    </row>
    <row r="6259" spans="1:7">
      <c r="A6259" s="292" t="s">
        <v>49</v>
      </c>
      <c r="B6259" s="405">
        <v>71768</v>
      </c>
      <c r="C6259" s="292" t="s">
        <v>213</v>
      </c>
      <c r="E6259" s="292" t="s">
        <v>214</v>
      </c>
      <c r="F6259" s="405">
        <v>71966</v>
      </c>
      <c r="G6259" s="292" t="s">
        <v>213</v>
      </c>
    </row>
    <row r="6260" spans="1:7">
      <c r="A6260" s="292" t="s">
        <v>49</v>
      </c>
      <c r="B6260" s="405">
        <v>72169</v>
      </c>
      <c r="C6260" s="292" t="s">
        <v>213</v>
      </c>
      <c r="E6260" s="292" t="s">
        <v>214</v>
      </c>
      <c r="F6260" s="405">
        <v>71998</v>
      </c>
      <c r="G6260" s="292" t="s">
        <v>213</v>
      </c>
    </row>
    <row r="6261" spans="1:7">
      <c r="A6261" s="292" t="s">
        <v>49</v>
      </c>
      <c r="B6261" s="405">
        <v>72651</v>
      </c>
      <c r="C6261" s="292" t="s">
        <v>213</v>
      </c>
      <c r="E6261" s="292" t="s">
        <v>214</v>
      </c>
      <c r="F6261" s="405">
        <v>71999</v>
      </c>
      <c r="G6261" s="292" t="s">
        <v>213</v>
      </c>
    </row>
    <row r="6262" spans="1:7">
      <c r="A6262" s="292" t="s">
        <v>49</v>
      </c>
      <c r="B6262" s="405">
        <v>73173</v>
      </c>
      <c r="C6262" s="292" t="s">
        <v>213</v>
      </c>
      <c r="E6262" s="292" t="s">
        <v>214</v>
      </c>
      <c r="F6262" s="405">
        <v>72002</v>
      </c>
      <c r="G6262" s="292" t="s">
        <v>213</v>
      </c>
    </row>
    <row r="6263" spans="1:7">
      <c r="A6263" s="292" t="s">
        <v>49</v>
      </c>
      <c r="B6263" s="405">
        <v>74344</v>
      </c>
      <c r="C6263" s="292" t="s">
        <v>213</v>
      </c>
      <c r="E6263" s="292" t="s">
        <v>214</v>
      </c>
      <c r="F6263" s="405">
        <v>72007</v>
      </c>
      <c r="G6263" s="292" t="s">
        <v>213</v>
      </c>
    </row>
    <row r="6264" spans="1:7">
      <c r="A6264" s="292" t="s">
        <v>49</v>
      </c>
      <c r="B6264" s="405">
        <v>74837</v>
      </c>
      <c r="C6264" s="292" t="s">
        <v>213</v>
      </c>
      <c r="E6264" s="292" t="s">
        <v>214</v>
      </c>
      <c r="F6264" s="405">
        <v>72011</v>
      </c>
      <c r="G6264" s="292" t="s">
        <v>213</v>
      </c>
    </row>
    <row r="6265" spans="1:7">
      <c r="A6265" s="292" t="s">
        <v>49</v>
      </c>
      <c r="B6265" s="405">
        <v>75407</v>
      </c>
      <c r="C6265" s="292" t="s">
        <v>213</v>
      </c>
      <c r="E6265" s="292" t="s">
        <v>214</v>
      </c>
      <c r="F6265" s="405">
        <v>72012</v>
      </c>
      <c r="G6265" s="292" t="s">
        <v>213</v>
      </c>
    </row>
    <row r="6266" spans="1:7">
      <c r="A6266" s="292" t="s">
        <v>49</v>
      </c>
      <c r="B6266" s="405">
        <v>75757</v>
      </c>
      <c r="C6266" s="292" t="s">
        <v>213</v>
      </c>
      <c r="E6266" s="292" t="s">
        <v>214</v>
      </c>
      <c r="F6266" s="405">
        <v>72015</v>
      </c>
      <c r="G6266" s="292" t="s">
        <v>213</v>
      </c>
    </row>
    <row r="6267" spans="1:7">
      <c r="A6267" s="292" t="s">
        <v>49</v>
      </c>
      <c r="B6267" s="405">
        <v>76266</v>
      </c>
      <c r="C6267" s="292" t="s">
        <v>213</v>
      </c>
      <c r="E6267" s="292" t="s">
        <v>214</v>
      </c>
      <c r="F6267" s="405">
        <v>72019</v>
      </c>
      <c r="G6267" s="292" t="s">
        <v>213</v>
      </c>
    </row>
    <row r="6268" spans="1:7">
      <c r="A6268" s="292" t="s">
        <v>49</v>
      </c>
      <c r="B6268" s="405">
        <v>76905</v>
      </c>
      <c r="C6268" s="292" t="s">
        <v>213</v>
      </c>
      <c r="E6268" s="292" t="s">
        <v>214</v>
      </c>
      <c r="F6268" s="405">
        <v>72023</v>
      </c>
      <c r="G6268" s="292" t="s">
        <v>213</v>
      </c>
    </row>
    <row r="6269" spans="1:7">
      <c r="A6269" s="292" t="s">
        <v>49</v>
      </c>
      <c r="B6269" s="405">
        <v>77517</v>
      </c>
      <c r="C6269" s="292" t="s">
        <v>213</v>
      </c>
      <c r="E6269" s="292" t="s">
        <v>214</v>
      </c>
      <c r="F6269" s="405">
        <v>72037</v>
      </c>
      <c r="G6269" s="292" t="s">
        <v>213</v>
      </c>
    </row>
    <row r="6270" spans="1:7">
      <c r="A6270" s="292" t="s">
        <v>49</v>
      </c>
      <c r="B6270" s="405">
        <v>78028</v>
      </c>
      <c r="C6270" s="292" t="s">
        <v>213</v>
      </c>
      <c r="E6270" s="292" t="s">
        <v>214</v>
      </c>
      <c r="F6270" s="405">
        <v>72043</v>
      </c>
      <c r="G6270" s="292" t="s">
        <v>213</v>
      </c>
    </row>
    <row r="6271" spans="1:7">
      <c r="A6271" s="292" t="s">
        <v>49</v>
      </c>
      <c r="B6271" s="405">
        <v>78566</v>
      </c>
      <c r="C6271" s="292" t="s">
        <v>213</v>
      </c>
      <c r="E6271" s="292" t="s">
        <v>214</v>
      </c>
      <c r="F6271" s="405">
        <v>72052</v>
      </c>
      <c r="G6271" s="292" t="s">
        <v>213</v>
      </c>
    </row>
    <row r="6272" spans="1:7">
      <c r="A6272" s="292" t="s">
        <v>49</v>
      </c>
      <c r="B6272" s="405">
        <v>70711</v>
      </c>
      <c r="C6272" s="292" t="s">
        <v>213</v>
      </c>
      <c r="E6272" s="292" t="s">
        <v>214</v>
      </c>
      <c r="F6272" s="405">
        <v>72058</v>
      </c>
      <c r="G6272" s="292" t="s">
        <v>213</v>
      </c>
    </row>
    <row r="6273" spans="1:7">
      <c r="A6273" s="292" t="s">
        <v>49</v>
      </c>
      <c r="B6273" s="405">
        <v>71247</v>
      </c>
      <c r="C6273" s="292" t="s">
        <v>213</v>
      </c>
      <c r="E6273" s="292" t="s">
        <v>214</v>
      </c>
      <c r="F6273" s="405">
        <v>72059</v>
      </c>
      <c r="G6273" s="292" t="s">
        <v>213</v>
      </c>
    </row>
    <row r="6274" spans="1:7">
      <c r="A6274" s="292" t="s">
        <v>49</v>
      </c>
      <c r="B6274" s="405">
        <v>71801</v>
      </c>
      <c r="C6274" s="292" t="s">
        <v>213</v>
      </c>
      <c r="E6274" s="292" t="s">
        <v>214</v>
      </c>
      <c r="F6274" s="405">
        <v>72061</v>
      </c>
      <c r="G6274" s="292" t="s">
        <v>213</v>
      </c>
    </row>
    <row r="6275" spans="1:7">
      <c r="A6275" s="292" t="s">
        <v>49</v>
      </c>
      <c r="B6275" s="405">
        <v>72173</v>
      </c>
      <c r="C6275" s="292" t="s">
        <v>213</v>
      </c>
      <c r="E6275" s="292" t="s">
        <v>214</v>
      </c>
      <c r="F6275" s="405">
        <v>72065</v>
      </c>
      <c r="G6275" s="292" t="s">
        <v>213</v>
      </c>
    </row>
    <row r="6276" spans="1:7">
      <c r="A6276" s="292" t="s">
        <v>49</v>
      </c>
      <c r="B6276" s="405">
        <v>72653</v>
      </c>
      <c r="C6276" s="292" t="s">
        <v>213</v>
      </c>
      <c r="E6276" s="292" t="s">
        <v>214</v>
      </c>
      <c r="F6276" s="405">
        <v>72068</v>
      </c>
      <c r="G6276" s="292" t="s">
        <v>213</v>
      </c>
    </row>
    <row r="6277" spans="1:7">
      <c r="A6277" s="292" t="s">
        <v>49</v>
      </c>
      <c r="B6277" s="405">
        <v>73401</v>
      </c>
      <c r="C6277" s="292" t="s">
        <v>213</v>
      </c>
      <c r="E6277" s="292" t="s">
        <v>214</v>
      </c>
      <c r="F6277" s="405">
        <v>72079</v>
      </c>
      <c r="G6277" s="292" t="s">
        <v>213</v>
      </c>
    </row>
    <row r="6278" spans="1:7">
      <c r="A6278" s="292" t="s">
        <v>49</v>
      </c>
      <c r="B6278" s="405">
        <v>74345</v>
      </c>
      <c r="C6278" s="292" t="s">
        <v>213</v>
      </c>
      <c r="E6278" s="292" t="s">
        <v>214</v>
      </c>
      <c r="F6278" s="405">
        <v>72086</v>
      </c>
      <c r="G6278" s="292" t="s">
        <v>213</v>
      </c>
    </row>
    <row r="6279" spans="1:7">
      <c r="A6279" s="292" t="s">
        <v>49</v>
      </c>
      <c r="B6279" s="405">
        <v>74851</v>
      </c>
      <c r="C6279" s="292" t="s">
        <v>213</v>
      </c>
      <c r="E6279" s="292" t="s">
        <v>214</v>
      </c>
      <c r="F6279" s="405">
        <v>72104</v>
      </c>
      <c r="G6279" s="292" t="s">
        <v>213</v>
      </c>
    </row>
    <row r="6280" spans="1:7">
      <c r="A6280" s="292" t="s">
        <v>49</v>
      </c>
      <c r="B6280" s="405">
        <v>75409</v>
      </c>
      <c r="C6280" s="292" t="s">
        <v>213</v>
      </c>
      <c r="E6280" s="292" t="s">
        <v>214</v>
      </c>
      <c r="F6280" s="405">
        <v>72105</v>
      </c>
      <c r="G6280" s="292" t="s">
        <v>213</v>
      </c>
    </row>
    <row r="6281" spans="1:7">
      <c r="A6281" s="292" t="s">
        <v>49</v>
      </c>
      <c r="B6281" s="405">
        <v>75762</v>
      </c>
      <c r="C6281" s="292" t="s">
        <v>213</v>
      </c>
      <c r="E6281" s="292" t="s">
        <v>214</v>
      </c>
      <c r="F6281" s="405">
        <v>72106</v>
      </c>
      <c r="G6281" s="292" t="s">
        <v>213</v>
      </c>
    </row>
    <row r="6282" spans="1:7">
      <c r="A6282" s="292" t="s">
        <v>49</v>
      </c>
      <c r="B6282" s="405">
        <v>76267</v>
      </c>
      <c r="C6282" s="292" t="s">
        <v>213</v>
      </c>
      <c r="E6282" s="292" t="s">
        <v>214</v>
      </c>
      <c r="F6282" s="405">
        <v>72110</v>
      </c>
      <c r="G6282" s="292" t="s">
        <v>213</v>
      </c>
    </row>
    <row r="6283" spans="1:7">
      <c r="A6283" s="292" t="s">
        <v>49</v>
      </c>
      <c r="B6283" s="405">
        <v>76906</v>
      </c>
      <c r="C6283" s="292" t="s">
        <v>213</v>
      </c>
      <c r="E6283" s="292" t="s">
        <v>214</v>
      </c>
      <c r="F6283" s="405">
        <v>72139</v>
      </c>
      <c r="G6283" s="292" t="s">
        <v>213</v>
      </c>
    </row>
    <row r="6284" spans="1:7">
      <c r="A6284" s="292" t="s">
        <v>49</v>
      </c>
      <c r="B6284" s="405">
        <v>77523</v>
      </c>
      <c r="C6284" s="292" t="s">
        <v>213</v>
      </c>
      <c r="E6284" s="292" t="s">
        <v>214</v>
      </c>
      <c r="F6284" s="405">
        <v>72143</v>
      </c>
      <c r="G6284" s="292" t="s">
        <v>213</v>
      </c>
    </row>
    <row r="6285" spans="1:7">
      <c r="A6285" s="292" t="s">
        <v>49</v>
      </c>
      <c r="B6285" s="405">
        <v>78029</v>
      </c>
      <c r="C6285" s="292" t="s">
        <v>213</v>
      </c>
      <c r="E6285" s="292" t="s">
        <v>214</v>
      </c>
      <c r="F6285" s="405">
        <v>72149</v>
      </c>
      <c r="G6285" s="292" t="s">
        <v>213</v>
      </c>
    </row>
    <row r="6286" spans="1:7">
      <c r="A6286" s="292" t="s">
        <v>49</v>
      </c>
      <c r="B6286" s="405">
        <v>78574</v>
      </c>
      <c r="C6286" s="292" t="s">
        <v>213</v>
      </c>
      <c r="E6286" s="292" t="s">
        <v>214</v>
      </c>
      <c r="F6286" s="405">
        <v>72150</v>
      </c>
      <c r="G6286" s="292" t="s">
        <v>213</v>
      </c>
    </row>
    <row r="6287" spans="1:7">
      <c r="A6287" s="292" t="s">
        <v>49</v>
      </c>
      <c r="B6287" s="405">
        <v>70714</v>
      </c>
      <c r="C6287" s="292" t="s">
        <v>213</v>
      </c>
      <c r="E6287" s="292" t="s">
        <v>214</v>
      </c>
      <c r="F6287" s="405">
        <v>72160</v>
      </c>
      <c r="G6287" s="292" t="s">
        <v>213</v>
      </c>
    </row>
    <row r="6288" spans="1:7">
      <c r="A6288" s="292" t="s">
        <v>49</v>
      </c>
      <c r="B6288" s="405">
        <v>71270</v>
      </c>
      <c r="C6288" s="292" t="s">
        <v>213</v>
      </c>
      <c r="E6288" s="292" t="s">
        <v>214</v>
      </c>
      <c r="F6288" s="405">
        <v>72169</v>
      </c>
      <c r="G6288" s="292" t="s">
        <v>213</v>
      </c>
    </row>
    <row r="6289" spans="1:7">
      <c r="A6289" s="292" t="s">
        <v>49</v>
      </c>
      <c r="B6289" s="405">
        <v>71802</v>
      </c>
      <c r="C6289" s="292" t="s">
        <v>213</v>
      </c>
      <c r="E6289" s="292" t="s">
        <v>214</v>
      </c>
      <c r="F6289" s="405">
        <v>72173</v>
      </c>
      <c r="G6289" s="292" t="s">
        <v>213</v>
      </c>
    </row>
    <row r="6290" spans="1:7">
      <c r="A6290" s="292" t="s">
        <v>49</v>
      </c>
      <c r="B6290" s="405">
        <v>72176</v>
      </c>
      <c r="C6290" s="292" t="s">
        <v>213</v>
      </c>
      <c r="E6290" s="292" t="s">
        <v>214</v>
      </c>
      <c r="F6290" s="405">
        <v>72176</v>
      </c>
      <c r="G6290" s="292" t="s">
        <v>213</v>
      </c>
    </row>
    <row r="6291" spans="1:7">
      <c r="A6291" s="292" t="s">
        <v>49</v>
      </c>
      <c r="B6291" s="405">
        <v>72654</v>
      </c>
      <c r="C6291" s="292" t="s">
        <v>213</v>
      </c>
      <c r="E6291" s="292" t="s">
        <v>214</v>
      </c>
      <c r="F6291" s="405">
        <v>72180</v>
      </c>
      <c r="G6291" s="292" t="s">
        <v>213</v>
      </c>
    </row>
    <row r="6292" spans="1:7">
      <c r="A6292" s="292" t="s">
        <v>49</v>
      </c>
      <c r="B6292" s="405">
        <v>73402</v>
      </c>
      <c r="C6292" s="292" t="s">
        <v>213</v>
      </c>
      <c r="E6292" s="292" t="s">
        <v>214</v>
      </c>
      <c r="F6292" s="405">
        <v>72181</v>
      </c>
      <c r="G6292" s="292" t="s">
        <v>213</v>
      </c>
    </row>
    <row r="6293" spans="1:7">
      <c r="A6293" s="292" t="s">
        <v>49</v>
      </c>
      <c r="B6293" s="405">
        <v>74350</v>
      </c>
      <c r="C6293" s="292" t="s">
        <v>213</v>
      </c>
      <c r="E6293" s="292" t="s">
        <v>214</v>
      </c>
      <c r="F6293" s="405">
        <v>72301</v>
      </c>
      <c r="G6293" s="292" t="s">
        <v>213</v>
      </c>
    </row>
    <row r="6294" spans="1:7">
      <c r="A6294" s="292" t="s">
        <v>49</v>
      </c>
      <c r="B6294" s="405">
        <v>74857</v>
      </c>
      <c r="C6294" s="292" t="s">
        <v>213</v>
      </c>
      <c r="E6294" s="292" t="s">
        <v>214</v>
      </c>
      <c r="F6294" s="405">
        <v>72310</v>
      </c>
      <c r="G6294" s="292" t="s">
        <v>213</v>
      </c>
    </row>
    <row r="6295" spans="1:7">
      <c r="A6295" s="292" t="s">
        <v>49</v>
      </c>
      <c r="B6295" s="405">
        <v>75414</v>
      </c>
      <c r="C6295" s="292" t="s">
        <v>213</v>
      </c>
      <c r="E6295" s="292" t="s">
        <v>214</v>
      </c>
      <c r="F6295" s="405">
        <v>72311</v>
      </c>
      <c r="G6295" s="292" t="s">
        <v>213</v>
      </c>
    </row>
    <row r="6296" spans="1:7">
      <c r="A6296" s="292" t="s">
        <v>49</v>
      </c>
      <c r="B6296" s="405">
        <v>75771</v>
      </c>
      <c r="C6296" s="292" t="s">
        <v>213</v>
      </c>
      <c r="E6296" s="292" t="s">
        <v>214</v>
      </c>
      <c r="F6296" s="405">
        <v>72312</v>
      </c>
      <c r="G6296" s="292" t="s">
        <v>213</v>
      </c>
    </row>
    <row r="6297" spans="1:7">
      <c r="A6297" s="292" t="s">
        <v>49</v>
      </c>
      <c r="B6297" s="405">
        <v>76268</v>
      </c>
      <c r="C6297" s="292" t="s">
        <v>213</v>
      </c>
      <c r="E6297" s="292" t="s">
        <v>214</v>
      </c>
      <c r="F6297" s="405">
        <v>72315</v>
      </c>
      <c r="G6297" s="292" t="s">
        <v>213</v>
      </c>
    </row>
    <row r="6298" spans="1:7">
      <c r="A6298" s="292" t="s">
        <v>49</v>
      </c>
      <c r="B6298" s="405">
        <v>77016</v>
      </c>
      <c r="C6298" s="292" t="s">
        <v>213</v>
      </c>
      <c r="E6298" s="292" t="s">
        <v>214</v>
      </c>
      <c r="F6298" s="405">
        <v>72316</v>
      </c>
      <c r="G6298" s="292" t="s">
        <v>213</v>
      </c>
    </row>
    <row r="6299" spans="1:7">
      <c r="A6299" s="292" t="s">
        <v>49</v>
      </c>
      <c r="B6299" s="405">
        <v>77532</v>
      </c>
      <c r="C6299" s="292" t="s">
        <v>213</v>
      </c>
      <c r="E6299" s="292" t="s">
        <v>214</v>
      </c>
      <c r="F6299" s="405">
        <v>72321</v>
      </c>
      <c r="G6299" s="292" t="s">
        <v>213</v>
      </c>
    </row>
    <row r="6300" spans="1:7">
      <c r="A6300" s="292" t="s">
        <v>49</v>
      </c>
      <c r="B6300" s="405">
        <v>78039</v>
      </c>
      <c r="C6300" s="292" t="s">
        <v>213</v>
      </c>
      <c r="E6300" s="292" t="s">
        <v>214</v>
      </c>
      <c r="F6300" s="405">
        <v>72335</v>
      </c>
      <c r="G6300" s="292" t="s">
        <v>213</v>
      </c>
    </row>
    <row r="6301" spans="1:7">
      <c r="A6301" s="292" t="s">
        <v>49</v>
      </c>
      <c r="B6301" s="405">
        <v>78578</v>
      </c>
      <c r="C6301" s="292" t="s">
        <v>213</v>
      </c>
      <c r="E6301" s="292" t="s">
        <v>214</v>
      </c>
      <c r="F6301" s="405">
        <v>72336</v>
      </c>
      <c r="G6301" s="292" t="s">
        <v>213</v>
      </c>
    </row>
    <row r="6302" spans="1:7">
      <c r="A6302" s="292" t="s">
        <v>49</v>
      </c>
      <c r="B6302" s="405">
        <v>70721</v>
      </c>
      <c r="C6302" s="292" t="s">
        <v>213</v>
      </c>
      <c r="E6302" s="292" t="s">
        <v>214</v>
      </c>
      <c r="F6302" s="405">
        <v>72339</v>
      </c>
      <c r="G6302" s="292" t="s">
        <v>213</v>
      </c>
    </row>
    <row r="6303" spans="1:7">
      <c r="A6303" s="292" t="s">
        <v>49</v>
      </c>
      <c r="B6303" s="405">
        <v>71272</v>
      </c>
      <c r="C6303" s="292" t="s">
        <v>213</v>
      </c>
      <c r="E6303" s="292" t="s">
        <v>214</v>
      </c>
      <c r="F6303" s="405">
        <v>72340</v>
      </c>
      <c r="G6303" s="292" t="s">
        <v>213</v>
      </c>
    </row>
    <row r="6304" spans="1:7">
      <c r="A6304" s="292" t="s">
        <v>49</v>
      </c>
      <c r="B6304" s="405">
        <v>71864</v>
      </c>
      <c r="C6304" s="292" t="s">
        <v>213</v>
      </c>
      <c r="E6304" s="292" t="s">
        <v>214</v>
      </c>
      <c r="F6304" s="405">
        <v>72341</v>
      </c>
      <c r="G6304" s="292" t="s">
        <v>213</v>
      </c>
    </row>
    <row r="6305" spans="1:7">
      <c r="A6305" s="292" t="s">
        <v>49</v>
      </c>
      <c r="B6305" s="405">
        <v>72180</v>
      </c>
      <c r="C6305" s="292" t="s">
        <v>213</v>
      </c>
      <c r="E6305" s="292" t="s">
        <v>214</v>
      </c>
      <c r="F6305" s="405">
        <v>72359</v>
      </c>
      <c r="G6305" s="292" t="s">
        <v>213</v>
      </c>
    </row>
    <row r="6306" spans="1:7">
      <c r="A6306" s="292" t="s">
        <v>49</v>
      </c>
      <c r="B6306" s="405">
        <v>72714</v>
      </c>
      <c r="C6306" s="292" t="s">
        <v>213</v>
      </c>
      <c r="E6306" s="292" t="s">
        <v>214</v>
      </c>
      <c r="F6306" s="405">
        <v>72364</v>
      </c>
      <c r="G6306" s="292" t="s">
        <v>213</v>
      </c>
    </row>
    <row r="6307" spans="1:7">
      <c r="A6307" s="292" t="s">
        <v>49</v>
      </c>
      <c r="B6307" s="405">
        <v>73425</v>
      </c>
      <c r="C6307" s="292" t="s">
        <v>213</v>
      </c>
      <c r="E6307" s="292" t="s">
        <v>214</v>
      </c>
      <c r="F6307" s="405">
        <v>72387</v>
      </c>
      <c r="G6307" s="292" t="s">
        <v>213</v>
      </c>
    </row>
    <row r="6308" spans="1:7">
      <c r="A6308" s="292" t="s">
        <v>49</v>
      </c>
      <c r="B6308" s="405">
        <v>74354</v>
      </c>
      <c r="C6308" s="292" t="s">
        <v>213</v>
      </c>
      <c r="E6308" s="292" t="s">
        <v>214</v>
      </c>
      <c r="F6308" s="405">
        <v>72396</v>
      </c>
      <c r="G6308" s="292" t="s">
        <v>213</v>
      </c>
    </row>
    <row r="6309" spans="1:7">
      <c r="A6309" s="292" t="s">
        <v>49</v>
      </c>
      <c r="B6309" s="405">
        <v>74868</v>
      </c>
      <c r="C6309" s="292" t="s">
        <v>213</v>
      </c>
      <c r="E6309" s="292" t="s">
        <v>214</v>
      </c>
      <c r="F6309" s="405">
        <v>72411</v>
      </c>
      <c r="G6309" s="292" t="s">
        <v>213</v>
      </c>
    </row>
    <row r="6310" spans="1:7">
      <c r="A6310" s="292" t="s">
        <v>49</v>
      </c>
      <c r="B6310" s="405">
        <v>75418</v>
      </c>
      <c r="C6310" s="292" t="s">
        <v>213</v>
      </c>
      <c r="E6310" s="292" t="s">
        <v>214</v>
      </c>
      <c r="F6310" s="405">
        <v>72417</v>
      </c>
      <c r="G6310" s="292" t="s">
        <v>213</v>
      </c>
    </row>
    <row r="6311" spans="1:7">
      <c r="A6311" s="292" t="s">
        <v>49</v>
      </c>
      <c r="B6311" s="405">
        <v>75780</v>
      </c>
      <c r="C6311" s="292" t="s">
        <v>213</v>
      </c>
      <c r="E6311" s="292" t="s">
        <v>214</v>
      </c>
      <c r="F6311" s="405">
        <v>72426</v>
      </c>
      <c r="G6311" s="292" t="s">
        <v>213</v>
      </c>
    </row>
    <row r="6312" spans="1:7">
      <c r="A6312" s="292" t="s">
        <v>49</v>
      </c>
      <c r="B6312" s="405">
        <v>76305</v>
      </c>
      <c r="C6312" s="292" t="s">
        <v>213</v>
      </c>
      <c r="E6312" s="292" t="s">
        <v>214</v>
      </c>
      <c r="F6312" s="405">
        <v>72427</v>
      </c>
      <c r="G6312" s="292" t="s">
        <v>213</v>
      </c>
    </row>
    <row r="6313" spans="1:7">
      <c r="A6313" s="292" t="s">
        <v>49</v>
      </c>
      <c r="B6313" s="405">
        <v>77028</v>
      </c>
      <c r="C6313" s="292" t="s">
        <v>213</v>
      </c>
      <c r="E6313" s="292" t="s">
        <v>214</v>
      </c>
      <c r="F6313" s="405">
        <v>72439</v>
      </c>
      <c r="G6313" s="292" t="s">
        <v>213</v>
      </c>
    </row>
    <row r="6314" spans="1:7">
      <c r="A6314" s="292" t="s">
        <v>49</v>
      </c>
      <c r="B6314" s="405">
        <v>77534</v>
      </c>
      <c r="C6314" s="292" t="s">
        <v>213</v>
      </c>
      <c r="E6314" s="292" t="s">
        <v>214</v>
      </c>
      <c r="F6314" s="405">
        <v>72445</v>
      </c>
      <c r="G6314" s="292" t="s">
        <v>213</v>
      </c>
    </row>
    <row r="6315" spans="1:7">
      <c r="A6315" s="292" t="s">
        <v>49</v>
      </c>
      <c r="B6315" s="405">
        <v>78046</v>
      </c>
      <c r="C6315" s="292" t="s">
        <v>213</v>
      </c>
      <c r="E6315" s="292" t="s">
        <v>214</v>
      </c>
      <c r="F6315" s="405">
        <v>72464</v>
      </c>
      <c r="G6315" s="292" t="s">
        <v>213</v>
      </c>
    </row>
    <row r="6316" spans="1:7">
      <c r="A6316" s="292" t="s">
        <v>49</v>
      </c>
      <c r="B6316" s="405">
        <v>78580</v>
      </c>
      <c r="C6316" s="292" t="s">
        <v>213</v>
      </c>
      <c r="E6316" s="292" t="s">
        <v>214</v>
      </c>
      <c r="F6316" s="405">
        <v>72472</v>
      </c>
      <c r="G6316" s="292" t="s">
        <v>213</v>
      </c>
    </row>
    <row r="6317" spans="1:7">
      <c r="A6317" s="292" t="s">
        <v>49</v>
      </c>
      <c r="B6317" s="405">
        <v>70723</v>
      </c>
      <c r="C6317" s="292" t="s">
        <v>213</v>
      </c>
      <c r="E6317" s="292" t="s">
        <v>214</v>
      </c>
      <c r="F6317" s="405">
        <v>72475</v>
      </c>
      <c r="G6317" s="292" t="s">
        <v>213</v>
      </c>
    </row>
    <row r="6318" spans="1:7">
      <c r="A6318" s="292" t="s">
        <v>49</v>
      </c>
      <c r="B6318" s="405">
        <v>71280</v>
      </c>
      <c r="C6318" s="292" t="s">
        <v>213</v>
      </c>
      <c r="E6318" s="292" t="s">
        <v>214</v>
      </c>
      <c r="F6318" s="405">
        <v>72476</v>
      </c>
      <c r="G6318" s="292" t="s">
        <v>213</v>
      </c>
    </row>
    <row r="6319" spans="1:7">
      <c r="A6319" s="292" t="s">
        <v>49</v>
      </c>
      <c r="B6319" s="405">
        <v>71865</v>
      </c>
      <c r="C6319" s="292" t="s">
        <v>213</v>
      </c>
      <c r="E6319" s="292" t="s">
        <v>214</v>
      </c>
      <c r="F6319" s="405">
        <v>72501</v>
      </c>
      <c r="G6319" s="292" t="s">
        <v>213</v>
      </c>
    </row>
    <row r="6320" spans="1:7">
      <c r="A6320" s="292" t="s">
        <v>49</v>
      </c>
      <c r="B6320" s="405">
        <v>72181</v>
      </c>
      <c r="C6320" s="292" t="s">
        <v>213</v>
      </c>
      <c r="E6320" s="292" t="s">
        <v>214</v>
      </c>
      <c r="F6320" s="405">
        <v>72503</v>
      </c>
      <c r="G6320" s="292" t="s">
        <v>213</v>
      </c>
    </row>
    <row r="6321" spans="1:7">
      <c r="A6321" s="292" t="s">
        <v>49</v>
      </c>
      <c r="B6321" s="405">
        <v>72715</v>
      </c>
      <c r="C6321" s="292" t="s">
        <v>213</v>
      </c>
      <c r="E6321" s="292" t="s">
        <v>214</v>
      </c>
      <c r="F6321" s="405">
        <v>72526</v>
      </c>
      <c r="G6321" s="292" t="s">
        <v>213</v>
      </c>
    </row>
    <row r="6322" spans="1:7">
      <c r="A6322" s="292" t="s">
        <v>49</v>
      </c>
      <c r="B6322" s="405">
        <v>73459</v>
      </c>
      <c r="C6322" s="292" t="s">
        <v>213</v>
      </c>
      <c r="E6322" s="292" t="s">
        <v>214</v>
      </c>
      <c r="F6322" s="405">
        <v>72543</v>
      </c>
      <c r="G6322" s="292" t="s">
        <v>213</v>
      </c>
    </row>
    <row r="6323" spans="1:7">
      <c r="A6323" s="292" t="s">
        <v>49</v>
      </c>
      <c r="B6323" s="405">
        <v>74355</v>
      </c>
      <c r="C6323" s="292" t="s">
        <v>213</v>
      </c>
      <c r="E6323" s="292" t="s">
        <v>214</v>
      </c>
      <c r="F6323" s="405">
        <v>72553</v>
      </c>
      <c r="G6323" s="292" t="s">
        <v>213</v>
      </c>
    </row>
    <row r="6324" spans="1:7">
      <c r="A6324" s="292" t="s">
        <v>49</v>
      </c>
      <c r="B6324" s="405">
        <v>74901</v>
      </c>
      <c r="C6324" s="292" t="s">
        <v>213</v>
      </c>
      <c r="E6324" s="292" t="s">
        <v>214</v>
      </c>
      <c r="F6324" s="405">
        <v>72601</v>
      </c>
      <c r="G6324" s="292" t="s">
        <v>213</v>
      </c>
    </row>
    <row r="6325" spans="1:7">
      <c r="A6325" s="292" t="s">
        <v>49</v>
      </c>
      <c r="B6325" s="405">
        <v>75441</v>
      </c>
      <c r="C6325" s="292" t="s">
        <v>213</v>
      </c>
      <c r="E6325" s="292" t="s">
        <v>214</v>
      </c>
      <c r="F6325" s="405">
        <v>72602</v>
      </c>
      <c r="G6325" s="292" t="s">
        <v>213</v>
      </c>
    </row>
    <row r="6326" spans="1:7">
      <c r="A6326" s="292" t="s">
        <v>49</v>
      </c>
      <c r="B6326" s="405">
        <v>75782</v>
      </c>
      <c r="C6326" s="292" t="s">
        <v>213</v>
      </c>
      <c r="E6326" s="292" t="s">
        <v>214</v>
      </c>
      <c r="F6326" s="405">
        <v>72613</v>
      </c>
      <c r="G6326" s="292" t="s">
        <v>213</v>
      </c>
    </row>
    <row r="6327" spans="1:7">
      <c r="A6327" s="292" t="s">
        <v>49</v>
      </c>
      <c r="B6327" s="405">
        <v>76351</v>
      </c>
      <c r="C6327" s="292" t="s">
        <v>213</v>
      </c>
      <c r="E6327" s="292" t="s">
        <v>214</v>
      </c>
      <c r="F6327" s="405">
        <v>72626</v>
      </c>
      <c r="G6327" s="292" t="s">
        <v>213</v>
      </c>
    </row>
    <row r="6328" spans="1:7">
      <c r="A6328" s="292" t="s">
        <v>49</v>
      </c>
      <c r="B6328" s="405">
        <v>77049</v>
      </c>
      <c r="C6328" s="292" t="s">
        <v>213</v>
      </c>
      <c r="E6328" s="292" t="s">
        <v>214</v>
      </c>
      <c r="F6328" s="405">
        <v>72636</v>
      </c>
      <c r="G6328" s="292" t="s">
        <v>213</v>
      </c>
    </row>
    <row r="6329" spans="1:7">
      <c r="A6329" s="292" t="s">
        <v>49</v>
      </c>
      <c r="B6329" s="405">
        <v>77535</v>
      </c>
      <c r="C6329" s="292" t="s">
        <v>213</v>
      </c>
      <c r="E6329" s="292" t="s">
        <v>214</v>
      </c>
      <c r="F6329" s="405">
        <v>72651</v>
      </c>
      <c r="G6329" s="292" t="s">
        <v>213</v>
      </c>
    </row>
    <row r="6330" spans="1:7">
      <c r="A6330" s="292" t="s">
        <v>49</v>
      </c>
      <c r="B6330" s="405">
        <v>78062</v>
      </c>
      <c r="C6330" s="292" t="s">
        <v>213</v>
      </c>
      <c r="E6330" s="292" t="s">
        <v>214</v>
      </c>
      <c r="F6330" s="405">
        <v>72653</v>
      </c>
      <c r="G6330" s="292" t="s">
        <v>213</v>
      </c>
    </row>
    <row r="6331" spans="1:7">
      <c r="A6331" s="292" t="s">
        <v>49</v>
      </c>
      <c r="B6331" s="405">
        <v>78584</v>
      </c>
      <c r="C6331" s="292" t="s">
        <v>213</v>
      </c>
      <c r="E6331" s="292" t="s">
        <v>214</v>
      </c>
      <c r="F6331" s="405">
        <v>72654</v>
      </c>
      <c r="G6331" s="292" t="s">
        <v>213</v>
      </c>
    </row>
    <row r="6332" spans="1:7">
      <c r="A6332" s="292" t="s">
        <v>49</v>
      </c>
      <c r="B6332" s="405">
        <v>70733</v>
      </c>
      <c r="C6332" s="292" t="s">
        <v>213</v>
      </c>
      <c r="E6332" s="292" t="s">
        <v>214</v>
      </c>
      <c r="F6332" s="405">
        <v>72715</v>
      </c>
      <c r="G6332" s="292" t="s">
        <v>213</v>
      </c>
    </row>
    <row r="6333" spans="1:7">
      <c r="A6333" s="292" t="s">
        <v>49</v>
      </c>
      <c r="B6333" s="405">
        <v>71320</v>
      </c>
      <c r="C6333" s="292" t="s">
        <v>213</v>
      </c>
      <c r="E6333" s="292" t="s">
        <v>214</v>
      </c>
      <c r="F6333" s="405">
        <v>72722</v>
      </c>
      <c r="G6333" s="292" t="s">
        <v>213</v>
      </c>
    </row>
    <row r="6334" spans="1:7">
      <c r="A6334" s="292" t="s">
        <v>49</v>
      </c>
      <c r="B6334" s="405">
        <v>71909</v>
      </c>
      <c r="C6334" s="292" t="s">
        <v>213</v>
      </c>
      <c r="E6334" s="292" t="s">
        <v>214</v>
      </c>
      <c r="F6334" s="405">
        <v>72734</v>
      </c>
      <c r="G6334" s="292" t="s">
        <v>213</v>
      </c>
    </row>
    <row r="6335" spans="1:7">
      <c r="A6335" s="292" t="s">
        <v>49</v>
      </c>
      <c r="B6335" s="405">
        <v>72301</v>
      </c>
      <c r="C6335" s="292" t="s">
        <v>213</v>
      </c>
      <c r="E6335" s="292" t="s">
        <v>214</v>
      </c>
      <c r="F6335" s="405">
        <v>72739</v>
      </c>
      <c r="G6335" s="292" t="s">
        <v>213</v>
      </c>
    </row>
    <row r="6336" spans="1:7">
      <c r="A6336" s="292" t="s">
        <v>49</v>
      </c>
      <c r="B6336" s="405">
        <v>72722</v>
      </c>
      <c r="C6336" s="292" t="s">
        <v>213</v>
      </c>
      <c r="E6336" s="292" t="s">
        <v>214</v>
      </c>
      <c r="F6336" s="405">
        <v>72751</v>
      </c>
      <c r="G6336" s="292" t="s">
        <v>213</v>
      </c>
    </row>
    <row r="6337" spans="1:7">
      <c r="A6337" s="292" t="s">
        <v>49</v>
      </c>
      <c r="B6337" s="405">
        <v>73491</v>
      </c>
      <c r="C6337" s="292" t="s">
        <v>213</v>
      </c>
      <c r="E6337" s="292" t="s">
        <v>214</v>
      </c>
      <c r="F6337" s="405">
        <v>72753</v>
      </c>
      <c r="G6337" s="292" t="s">
        <v>213</v>
      </c>
    </row>
    <row r="6338" spans="1:7">
      <c r="A6338" s="292" t="s">
        <v>49</v>
      </c>
      <c r="B6338" s="405">
        <v>74358</v>
      </c>
      <c r="C6338" s="292" t="s">
        <v>213</v>
      </c>
      <c r="E6338" s="292" t="s">
        <v>214</v>
      </c>
      <c r="F6338" s="405">
        <v>72761</v>
      </c>
      <c r="G6338" s="292" t="s">
        <v>213</v>
      </c>
    </row>
    <row r="6339" spans="1:7">
      <c r="A6339" s="292" t="s">
        <v>49</v>
      </c>
      <c r="B6339" s="405">
        <v>74902</v>
      </c>
      <c r="C6339" s="292" t="s">
        <v>213</v>
      </c>
      <c r="E6339" s="292" t="s">
        <v>214</v>
      </c>
      <c r="F6339" s="405">
        <v>72801</v>
      </c>
      <c r="G6339" s="292" t="s">
        <v>213</v>
      </c>
    </row>
    <row r="6340" spans="1:7">
      <c r="A6340" s="292" t="s">
        <v>49</v>
      </c>
      <c r="B6340" s="405">
        <v>75454</v>
      </c>
      <c r="C6340" s="292" t="s">
        <v>213</v>
      </c>
      <c r="E6340" s="292" t="s">
        <v>214</v>
      </c>
      <c r="F6340" s="405">
        <v>72802</v>
      </c>
      <c r="G6340" s="292" t="s">
        <v>213</v>
      </c>
    </row>
    <row r="6341" spans="1:7">
      <c r="A6341" s="292" t="s">
        <v>49</v>
      </c>
      <c r="B6341" s="405">
        <v>75790</v>
      </c>
      <c r="C6341" s="292" t="s">
        <v>213</v>
      </c>
      <c r="E6341" s="292" t="s">
        <v>214</v>
      </c>
      <c r="F6341" s="405">
        <v>72812</v>
      </c>
      <c r="G6341" s="292" t="s">
        <v>213</v>
      </c>
    </row>
    <row r="6342" spans="1:7">
      <c r="A6342" s="292" t="s">
        <v>49</v>
      </c>
      <c r="B6342" s="405">
        <v>76354</v>
      </c>
      <c r="C6342" s="292" t="s">
        <v>213</v>
      </c>
      <c r="E6342" s="292" t="s">
        <v>214</v>
      </c>
      <c r="F6342" s="405">
        <v>72820</v>
      </c>
      <c r="G6342" s="292" t="s">
        <v>213</v>
      </c>
    </row>
    <row r="6343" spans="1:7">
      <c r="A6343" s="292" t="s">
        <v>49</v>
      </c>
      <c r="B6343" s="405">
        <v>77050</v>
      </c>
      <c r="C6343" s="292" t="s">
        <v>213</v>
      </c>
      <c r="E6343" s="292" t="s">
        <v>214</v>
      </c>
      <c r="F6343" s="405">
        <v>72830</v>
      </c>
      <c r="G6343" s="292" t="s">
        <v>213</v>
      </c>
    </row>
    <row r="6344" spans="1:7">
      <c r="A6344" s="292" t="s">
        <v>49</v>
      </c>
      <c r="B6344" s="405">
        <v>77539</v>
      </c>
      <c r="C6344" s="292" t="s">
        <v>213</v>
      </c>
      <c r="E6344" s="292" t="s">
        <v>214</v>
      </c>
      <c r="F6344" s="405">
        <v>72834</v>
      </c>
      <c r="G6344" s="292" t="s">
        <v>213</v>
      </c>
    </row>
    <row r="6345" spans="1:7">
      <c r="A6345" s="292" t="s">
        <v>49</v>
      </c>
      <c r="B6345" s="405">
        <v>78069</v>
      </c>
      <c r="C6345" s="292" t="s">
        <v>213</v>
      </c>
      <c r="E6345" s="292" t="s">
        <v>214</v>
      </c>
      <c r="F6345" s="405">
        <v>72855</v>
      </c>
      <c r="G6345" s="292" t="s">
        <v>213</v>
      </c>
    </row>
    <row r="6346" spans="1:7">
      <c r="A6346" s="292" t="s">
        <v>49</v>
      </c>
      <c r="B6346" s="405">
        <v>78586</v>
      </c>
      <c r="C6346" s="292" t="s">
        <v>213</v>
      </c>
      <c r="E6346" s="292" t="s">
        <v>214</v>
      </c>
      <c r="F6346" s="405">
        <v>72858</v>
      </c>
      <c r="G6346" s="292" t="s">
        <v>213</v>
      </c>
    </row>
    <row r="6347" spans="1:7">
      <c r="A6347" s="292" t="s">
        <v>49</v>
      </c>
      <c r="B6347" s="405">
        <v>70739</v>
      </c>
      <c r="C6347" s="292" t="s">
        <v>213</v>
      </c>
      <c r="E6347" s="292" t="s">
        <v>214</v>
      </c>
      <c r="F6347" s="405">
        <v>72865</v>
      </c>
      <c r="G6347" s="292" t="s">
        <v>213</v>
      </c>
    </row>
    <row r="6348" spans="1:7">
      <c r="A6348" s="292" t="s">
        <v>49</v>
      </c>
      <c r="B6348" s="405">
        <v>71329</v>
      </c>
      <c r="C6348" s="292" t="s">
        <v>213</v>
      </c>
      <c r="E6348" s="292" t="s">
        <v>214</v>
      </c>
      <c r="F6348" s="405">
        <v>72921</v>
      </c>
      <c r="G6348" s="292" t="s">
        <v>213</v>
      </c>
    </row>
    <row r="6349" spans="1:7">
      <c r="A6349" s="292" t="s">
        <v>49</v>
      </c>
      <c r="B6349" s="405">
        <v>71910</v>
      </c>
      <c r="C6349" s="292" t="s">
        <v>213</v>
      </c>
      <c r="E6349" s="292" t="s">
        <v>214</v>
      </c>
      <c r="F6349" s="405">
        <v>72935</v>
      </c>
      <c r="G6349" s="292" t="s">
        <v>213</v>
      </c>
    </row>
    <row r="6350" spans="1:7">
      <c r="A6350" s="292" t="s">
        <v>49</v>
      </c>
      <c r="B6350" s="405">
        <v>72310</v>
      </c>
      <c r="C6350" s="292" t="s">
        <v>213</v>
      </c>
      <c r="E6350" s="292" t="s">
        <v>214</v>
      </c>
      <c r="F6350" s="405">
        <v>72936</v>
      </c>
      <c r="G6350" s="292" t="s">
        <v>213</v>
      </c>
    </row>
    <row r="6351" spans="1:7">
      <c r="A6351" s="292" t="s">
        <v>49</v>
      </c>
      <c r="B6351" s="405">
        <v>72734</v>
      </c>
      <c r="C6351" s="292" t="s">
        <v>213</v>
      </c>
      <c r="E6351" s="292" t="s">
        <v>214</v>
      </c>
      <c r="F6351" s="405">
        <v>72941</v>
      </c>
      <c r="G6351" s="292" t="s">
        <v>213</v>
      </c>
    </row>
    <row r="6352" spans="1:7">
      <c r="A6352" s="292" t="s">
        <v>49</v>
      </c>
      <c r="B6352" s="405">
        <v>73501</v>
      </c>
      <c r="C6352" s="292" t="s">
        <v>213</v>
      </c>
      <c r="E6352" s="292" t="s">
        <v>214</v>
      </c>
      <c r="F6352" s="405">
        <v>72951</v>
      </c>
      <c r="G6352" s="292" t="s">
        <v>213</v>
      </c>
    </row>
    <row r="6353" spans="1:7">
      <c r="A6353" s="292" t="s">
        <v>49</v>
      </c>
      <c r="B6353" s="405">
        <v>74361</v>
      </c>
      <c r="C6353" s="292" t="s">
        <v>213</v>
      </c>
      <c r="E6353" s="292" t="s">
        <v>214</v>
      </c>
      <c r="F6353" s="405">
        <v>73007</v>
      </c>
      <c r="G6353" s="292" t="s">
        <v>213</v>
      </c>
    </row>
    <row r="6354" spans="1:7">
      <c r="A6354" s="292" t="s">
        <v>49</v>
      </c>
      <c r="B6354" s="405">
        <v>74936</v>
      </c>
      <c r="C6354" s="292" t="s">
        <v>213</v>
      </c>
      <c r="E6354" s="292" t="s">
        <v>214</v>
      </c>
      <c r="F6354" s="405">
        <v>73018</v>
      </c>
      <c r="G6354" s="292" t="s">
        <v>213</v>
      </c>
    </row>
    <row r="6355" spans="1:7">
      <c r="A6355" s="292" t="s">
        <v>49</v>
      </c>
      <c r="B6355" s="405">
        <v>75455</v>
      </c>
      <c r="C6355" s="292" t="s">
        <v>213</v>
      </c>
      <c r="E6355" s="292" t="s">
        <v>214</v>
      </c>
      <c r="F6355" s="405">
        <v>73020</v>
      </c>
      <c r="G6355" s="292" t="s">
        <v>213</v>
      </c>
    </row>
    <row r="6356" spans="1:7">
      <c r="A6356" s="292" t="s">
        <v>49</v>
      </c>
      <c r="B6356" s="405">
        <v>75791</v>
      </c>
      <c r="C6356" s="292" t="s">
        <v>213</v>
      </c>
      <c r="E6356" s="292" t="s">
        <v>214</v>
      </c>
      <c r="F6356" s="405">
        <v>73022</v>
      </c>
      <c r="G6356" s="292" t="s">
        <v>213</v>
      </c>
    </row>
    <row r="6357" spans="1:7">
      <c r="A6357" s="292" t="s">
        <v>49</v>
      </c>
      <c r="B6357" s="405">
        <v>76364</v>
      </c>
      <c r="C6357" s="292" t="s">
        <v>213</v>
      </c>
      <c r="E6357" s="292" t="s">
        <v>214</v>
      </c>
      <c r="F6357" s="405">
        <v>73023</v>
      </c>
      <c r="G6357" s="292" t="s">
        <v>213</v>
      </c>
    </row>
    <row r="6358" spans="1:7">
      <c r="A6358" s="292" t="s">
        <v>49</v>
      </c>
      <c r="B6358" s="405">
        <v>77078</v>
      </c>
      <c r="C6358" s="292" t="s">
        <v>213</v>
      </c>
      <c r="E6358" s="292" t="s">
        <v>214</v>
      </c>
      <c r="F6358" s="405">
        <v>73025</v>
      </c>
      <c r="G6358" s="292" t="s">
        <v>213</v>
      </c>
    </row>
    <row r="6359" spans="1:7">
      <c r="A6359" s="292" t="s">
        <v>49</v>
      </c>
      <c r="B6359" s="405">
        <v>77541</v>
      </c>
      <c r="C6359" s="292" t="s">
        <v>213</v>
      </c>
      <c r="E6359" s="292" t="s">
        <v>214</v>
      </c>
      <c r="F6359" s="405">
        <v>73033</v>
      </c>
      <c r="G6359" s="292" t="s">
        <v>213</v>
      </c>
    </row>
    <row r="6360" spans="1:7">
      <c r="A6360" s="292" t="s">
        <v>49</v>
      </c>
      <c r="B6360" s="405">
        <v>78070</v>
      </c>
      <c r="C6360" s="292" t="s">
        <v>213</v>
      </c>
      <c r="E6360" s="292" t="s">
        <v>214</v>
      </c>
      <c r="F6360" s="405">
        <v>73036</v>
      </c>
      <c r="G6360" s="292" t="s">
        <v>213</v>
      </c>
    </row>
    <row r="6361" spans="1:7">
      <c r="A6361" s="292" t="s">
        <v>49</v>
      </c>
      <c r="B6361" s="405">
        <v>78590</v>
      </c>
      <c r="C6361" s="292" t="s">
        <v>213</v>
      </c>
      <c r="E6361" s="292" t="s">
        <v>214</v>
      </c>
      <c r="F6361" s="405">
        <v>73048</v>
      </c>
      <c r="G6361" s="292" t="s">
        <v>213</v>
      </c>
    </row>
    <row r="6362" spans="1:7">
      <c r="A6362" s="292" t="s">
        <v>49</v>
      </c>
      <c r="B6362" s="405">
        <v>70743</v>
      </c>
      <c r="C6362" s="292" t="s">
        <v>213</v>
      </c>
      <c r="E6362" s="292" t="s">
        <v>214</v>
      </c>
      <c r="F6362" s="405">
        <v>73065</v>
      </c>
      <c r="G6362" s="292" t="s">
        <v>213</v>
      </c>
    </row>
    <row r="6363" spans="1:7">
      <c r="A6363" s="292" t="s">
        <v>49</v>
      </c>
      <c r="B6363" s="405">
        <v>71330</v>
      </c>
      <c r="C6363" s="292" t="s">
        <v>213</v>
      </c>
      <c r="E6363" s="292" t="s">
        <v>214</v>
      </c>
      <c r="F6363" s="405">
        <v>73078</v>
      </c>
      <c r="G6363" s="292" t="s">
        <v>213</v>
      </c>
    </row>
    <row r="6364" spans="1:7">
      <c r="A6364" s="292" t="s">
        <v>49</v>
      </c>
      <c r="B6364" s="405">
        <v>71922</v>
      </c>
      <c r="C6364" s="292" t="s">
        <v>213</v>
      </c>
      <c r="E6364" s="292" t="s">
        <v>214</v>
      </c>
      <c r="F6364" s="405">
        <v>73084</v>
      </c>
      <c r="G6364" s="292" t="s">
        <v>213</v>
      </c>
    </row>
    <row r="6365" spans="1:7">
      <c r="A6365" s="292" t="s">
        <v>49</v>
      </c>
      <c r="B6365" s="405">
        <v>72311</v>
      </c>
      <c r="C6365" s="292" t="s">
        <v>213</v>
      </c>
      <c r="E6365" s="292" t="s">
        <v>214</v>
      </c>
      <c r="F6365" s="405">
        <v>73089</v>
      </c>
      <c r="G6365" s="292" t="s">
        <v>213</v>
      </c>
    </row>
    <row r="6366" spans="1:7">
      <c r="A6366" s="292" t="s">
        <v>49</v>
      </c>
      <c r="B6366" s="405">
        <v>72739</v>
      </c>
      <c r="C6366" s="292" t="s">
        <v>213</v>
      </c>
      <c r="E6366" s="292" t="s">
        <v>214</v>
      </c>
      <c r="F6366" s="405">
        <v>73093</v>
      </c>
      <c r="G6366" s="292" t="s">
        <v>213</v>
      </c>
    </row>
    <row r="6367" spans="1:7">
      <c r="A6367" s="292" t="s">
        <v>49</v>
      </c>
      <c r="B6367" s="405">
        <v>73502</v>
      </c>
      <c r="C6367" s="292" t="s">
        <v>213</v>
      </c>
      <c r="E6367" s="292" t="s">
        <v>214</v>
      </c>
      <c r="F6367" s="405">
        <v>73150</v>
      </c>
      <c r="G6367" s="292" t="s">
        <v>213</v>
      </c>
    </row>
    <row r="6368" spans="1:7">
      <c r="A6368" s="292" t="s">
        <v>49</v>
      </c>
      <c r="B6368" s="405">
        <v>74362</v>
      </c>
      <c r="C6368" s="292" t="s">
        <v>213</v>
      </c>
      <c r="E6368" s="292" t="s">
        <v>214</v>
      </c>
      <c r="F6368" s="405">
        <v>73151</v>
      </c>
      <c r="G6368" s="292" t="s">
        <v>213</v>
      </c>
    </row>
    <row r="6369" spans="1:7">
      <c r="A6369" s="292" t="s">
        <v>49</v>
      </c>
      <c r="B6369" s="405">
        <v>74946</v>
      </c>
      <c r="C6369" s="292" t="s">
        <v>213</v>
      </c>
      <c r="E6369" s="292" t="s">
        <v>214</v>
      </c>
      <c r="F6369" s="405">
        <v>73173</v>
      </c>
      <c r="G6369" s="292" t="s">
        <v>213</v>
      </c>
    </row>
    <row r="6370" spans="1:7">
      <c r="A6370" s="292" t="s">
        <v>49</v>
      </c>
      <c r="B6370" s="405">
        <v>75456</v>
      </c>
      <c r="C6370" s="292" t="s">
        <v>213</v>
      </c>
      <c r="E6370" s="292" t="s">
        <v>214</v>
      </c>
      <c r="F6370" s="405">
        <v>73401</v>
      </c>
      <c r="G6370" s="292" t="s">
        <v>213</v>
      </c>
    </row>
    <row r="6371" spans="1:7">
      <c r="A6371" s="292" t="s">
        <v>49</v>
      </c>
      <c r="B6371" s="405">
        <v>75801</v>
      </c>
      <c r="C6371" s="292" t="s">
        <v>213</v>
      </c>
      <c r="E6371" s="292" t="s">
        <v>214</v>
      </c>
      <c r="F6371" s="405">
        <v>73402</v>
      </c>
      <c r="G6371" s="292" t="s">
        <v>213</v>
      </c>
    </row>
    <row r="6372" spans="1:7">
      <c r="A6372" s="292" t="s">
        <v>49</v>
      </c>
      <c r="B6372" s="405">
        <v>76367</v>
      </c>
      <c r="C6372" s="292" t="s">
        <v>213</v>
      </c>
      <c r="E6372" s="292" t="s">
        <v>214</v>
      </c>
      <c r="F6372" s="405">
        <v>73425</v>
      </c>
      <c r="G6372" s="292" t="s">
        <v>213</v>
      </c>
    </row>
    <row r="6373" spans="1:7">
      <c r="A6373" s="292" t="s">
        <v>49</v>
      </c>
      <c r="B6373" s="405">
        <v>77302</v>
      </c>
      <c r="C6373" s="292" t="s">
        <v>213</v>
      </c>
      <c r="E6373" s="292" t="s">
        <v>214</v>
      </c>
      <c r="F6373" s="405">
        <v>73459</v>
      </c>
      <c r="G6373" s="292" t="s">
        <v>213</v>
      </c>
    </row>
    <row r="6374" spans="1:7">
      <c r="A6374" s="292" t="s">
        <v>49</v>
      </c>
      <c r="B6374" s="405">
        <v>77542</v>
      </c>
      <c r="C6374" s="292" t="s">
        <v>213</v>
      </c>
      <c r="E6374" s="292" t="s">
        <v>214</v>
      </c>
      <c r="F6374" s="405">
        <v>73491</v>
      </c>
      <c r="G6374" s="292" t="s">
        <v>213</v>
      </c>
    </row>
    <row r="6375" spans="1:7">
      <c r="A6375" s="292" t="s">
        <v>49</v>
      </c>
      <c r="B6375" s="405">
        <v>78101</v>
      </c>
      <c r="C6375" s="292" t="s">
        <v>213</v>
      </c>
      <c r="E6375" s="292" t="s">
        <v>214</v>
      </c>
      <c r="F6375" s="405">
        <v>73501</v>
      </c>
      <c r="G6375" s="292" t="s">
        <v>213</v>
      </c>
    </row>
    <row r="6376" spans="1:7">
      <c r="A6376" s="292" t="s">
        <v>49</v>
      </c>
      <c r="B6376" s="405">
        <v>78592</v>
      </c>
      <c r="C6376" s="292" t="s">
        <v>213</v>
      </c>
      <c r="E6376" s="292" t="s">
        <v>214</v>
      </c>
      <c r="F6376" s="405">
        <v>73502</v>
      </c>
      <c r="G6376" s="292" t="s">
        <v>213</v>
      </c>
    </row>
    <row r="6377" spans="1:7">
      <c r="A6377" s="292" t="s">
        <v>49</v>
      </c>
      <c r="B6377" s="405">
        <v>70747</v>
      </c>
      <c r="C6377" s="292" t="s">
        <v>213</v>
      </c>
      <c r="E6377" s="292" t="s">
        <v>214</v>
      </c>
      <c r="F6377" s="405">
        <v>73507</v>
      </c>
      <c r="G6377" s="292" t="s">
        <v>213</v>
      </c>
    </row>
    <row r="6378" spans="1:7">
      <c r="A6378" s="292" t="s">
        <v>49</v>
      </c>
      <c r="B6378" s="405">
        <v>71350</v>
      </c>
      <c r="C6378" s="292" t="s">
        <v>213</v>
      </c>
      <c r="E6378" s="292" t="s">
        <v>214</v>
      </c>
      <c r="F6378" s="405">
        <v>73520</v>
      </c>
      <c r="G6378" s="292" t="s">
        <v>213</v>
      </c>
    </row>
    <row r="6379" spans="1:7">
      <c r="A6379" s="292" t="s">
        <v>49</v>
      </c>
      <c r="B6379" s="405">
        <v>71923</v>
      </c>
      <c r="C6379" s="292" t="s">
        <v>213</v>
      </c>
      <c r="E6379" s="292" t="s">
        <v>214</v>
      </c>
      <c r="F6379" s="405">
        <v>73521</v>
      </c>
      <c r="G6379" s="292" t="s">
        <v>213</v>
      </c>
    </row>
    <row r="6380" spans="1:7">
      <c r="A6380" s="292" t="s">
        <v>49</v>
      </c>
      <c r="B6380" s="405">
        <v>72312</v>
      </c>
      <c r="C6380" s="292" t="s">
        <v>213</v>
      </c>
      <c r="E6380" s="292" t="s">
        <v>214</v>
      </c>
      <c r="F6380" s="405">
        <v>73522</v>
      </c>
      <c r="G6380" s="292" t="s">
        <v>213</v>
      </c>
    </row>
    <row r="6381" spans="1:7">
      <c r="A6381" s="292" t="s">
        <v>49</v>
      </c>
      <c r="B6381" s="405">
        <v>72751</v>
      </c>
      <c r="C6381" s="292" t="s">
        <v>213</v>
      </c>
      <c r="E6381" s="292" t="s">
        <v>214</v>
      </c>
      <c r="F6381" s="405">
        <v>73531</v>
      </c>
      <c r="G6381" s="292" t="s">
        <v>213</v>
      </c>
    </row>
    <row r="6382" spans="1:7">
      <c r="A6382" s="292" t="s">
        <v>49</v>
      </c>
      <c r="B6382" s="405">
        <v>73507</v>
      </c>
      <c r="C6382" s="292" t="s">
        <v>213</v>
      </c>
      <c r="E6382" s="292" t="s">
        <v>214</v>
      </c>
      <c r="F6382" s="405">
        <v>73533</v>
      </c>
      <c r="G6382" s="292" t="s">
        <v>213</v>
      </c>
    </row>
    <row r="6383" spans="1:7">
      <c r="A6383" s="292" t="s">
        <v>49</v>
      </c>
      <c r="B6383" s="405">
        <v>74368</v>
      </c>
      <c r="C6383" s="292" t="s">
        <v>213</v>
      </c>
      <c r="E6383" s="292" t="s">
        <v>214</v>
      </c>
      <c r="F6383" s="405">
        <v>73536</v>
      </c>
      <c r="G6383" s="292" t="s">
        <v>213</v>
      </c>
    </row>
    <row r="6384" spans="1:7">
      <c r="A6384" s="292" t="s">
        <v>49</v>
      </c>
      <c r="B6384" s="405">
        <v>74947</v>
      </c>
      <c r="C6384" s="292" t="s">
        <v>213</v>
      </c>
      <c r="E6384" s="292" t="s">
        <v>214</v>
      </c>
      <c r="F6384" s="405">
        <v>73551</v>
      </c>
      <c r="G6384" s="292" t="s">
        <v>213</v>
      </c>
    </row>
    <row r="6385" spans="1:7">
      <c r="A6385" s="292" t="s">
        <v>49</v>
      </c>
      <c r="B6385" s="405">
        <v>75459</v>
      </c>
      <c r="C6385" s="292" t="s">
        <v>213</v>
      </c>
      <c r="E6385" s="292" t="s">
        <v>214</v>
      </c>
      <c r="F6385" s="405">
        <v>73555</v>
      </c>
      <c r="G6385" s="292" t="s">
        <v>213</v>
      </c>
    </row>
    <row r="6386" spans="1:7">
      <c r="A6386" s="292" t="s">
        <v>49</v>
      </c>
      <c r="B6386" s="405">
        <v>75849</v>
      </c>
      <c r="C6386" s="292" t="s">
        <v>213</v>
      </c>
      <c r="E6386" s="292" t="s">
        <v>214</v>
      </c>
      <c r="F6386" s="405">
        <v>73601</v>
      </c>
      <c r="G6386" s="292" t="s">
        <v>213</v>
      </c>
    </row>
    <row r="6387" spans="1:7">
      <c r="A6387" s="292" t="s">
        <v>49</v>
      </c>
      <c r="B6387" s="405">
        <v>76369</v>
      </c>
      <c r="C6387" s="292" t="s">
        <v>213</v>
      </c>
      <c r="E6387" s="292" t="s">
        <v>214</v>
      </c>
      <c r="F6387" s="405">
        <v>73668</v>
      </c>
      <c r="G6387" s="292" t="s">
        <v>213</v>
      </c>
    </row>
    <row r="6388" spans="1:7">
      <c r="A6388" s="292" t="s">
        <v>49</v>
      </c>
      <c r="B6388" s="405">
        <v>77316</v>
      </c>
      <c r="C6388" s="292" t="s">
        <v>213</v>
      </c>
      <c r="E6388" s="292" t="s">
        <v>214</v>
      </c>
      <c r="F6388" s="405">
        <v>73960</v>
      </c>
      <c r="G6388" s="292" t="s">
        <v>213</v>
      </c>
    </row>
    <row r="6389" spans="1:7">
      <c r="A6389" s="292" t="s">
        <v>49</v>
      </c>
      <c r="B6389" s="405">
        <v>77547</v>
      </c>
      <c r="C6389" s="292" t="s">
        <v>213</v>
      </c>
      <c r="E6389" s="292" t="s">
        <v>214</v>
      </c>
      <c r="F6389" s="405">
        <v>74003</v>
      </c>
      <c r="G6389" s="292" t="s">
        <v>213</v>
      </c>
    </row>
    <row r="6390" spans="1:7">
      <c r="A6390" s="292" t="s">
        <v>49</v>
      </c>
      <c r="B6390" s="405">
        <v>78112</v>
      </c>
      <c r="C6390" s="292" t="s">
        <v>213</v>
      </c>
      <c r="E6390" s="292" t="s">
        <v>214</v>
      </c>
      <c r="F6390" s="405">
        <v>74004</v>
      </c>
      <c r="G6390" s="292" t="s">
        <v>213</v>
      </c>
    </row>
    <row r="6391" spans="1:7">
      <c r="A6391" s="292" t="s">
        <v>49</v>
      </c>
      <c r="B6391" s="405">
        <v>78593</v>
      </c>
      <c r="C6391" s="292" t="s">
        <v>213</v>
      </c>
      <c r="E6391" s="292" t="s">
        <v>214</v>
      </c>
      <c r="F6391" s="405">
        <v>74008</v>
      </c>
      <c r="G6391" s="292" t="s">
        <v>213</v>
      </c>
    </row>
    <row r="6392" spans="1:7">
      <c r="A6392" s="292" t="s">
        <v>49</v>
      </c>
      <c r="B6392" s="405">
        <v>70754</v>
      </c>
      <c r="C6392" s="292" t="s">
        <v>213</v>
      </c>
      <c r="E6392" s="292" t="s">
        <v>214</v>
      </c>
      <c r="F6392" s="405">
        <v>74015</v>
      </c>
      <c r="G6392" s="292" t="s">
        <v>213</v>
      </c>
    </row>
    <row r="6393" spans="1:7">
      <c r="A6393" s="292" t="s">
        <v>49</v>
      </c>
      <c r="B6393" s="405">
        <v>71351</v>
      </c>
      <c r="C6393" s="292" t="s">
        <v>213</v>
      </c>
      <c r="E6393" s="292" t="s">
        <v>214</v>
      </c>
      <c r="F6393" s="405">
        <v>74017</v>
      </c>
      <c r="G6393" s="292" t="s">
        <v>213</v>
      </c>
    </row>
    <row r="6394" spans="1:7">
      <c r="A6394" s="292" t="s">
        <v>49</v>
      </c>
      <c r="B6394" s="405">
        <v>71942</v>
      </c>
      <c r="C6394" s="292" t="s">
        <v>213</v>
      </c>
      <c r="E6394" s="292" t="s">
        <v>214</v>
      </c>
      <c r="F6394" s="405">
        <v>74018</v>
      </c>
      <c r="G6394" s="292" t="s">
        <v>213</v>
      </c>
    </row>
    <row r="6395" spans="1:7">
      <c r="A6395" s="292" t="s">
        <v>49</v>
      </c>
      <c r="B6395" s="405">
        <v>72315</v>
      </c>
      <c r="C6395" s="292" t="s">
        <v>213</v>
      </c>
      <c r="E6395" s="292" t="s">
        <v>214</v>
      </c>
      <c r="F6395" s="405">
        <v>74019</v>
      </c>
      <c r="G6395" s="292" t="s">
        <v>213</v>
      </c>
    </row>
    <row r="6396" spans="1:7">
      <c r="A6396" s="292" t="s">
        <v>49</v>
      </c>
      <c r="B6396" s="405">
        <v>72753</v>
      </c>
      <c r="C6396" s="292" t="s">
        <v>213</v>
      </c>
      <c r="E6396" s="292" t="s">
        <v>214</v>
      </c>
      <c r="F6396" s="405">
        <v>74021</v>
      </c>
      <c r="G6396" s="292" t="s">
        <v>213</v>
      </c>
    </row>
    <row r="6397" spans="1:7">
      <c r="A6397" s="292" t="s">
        <v>49</v>
      </c>
      <c r="B6397" s="405">
        <v>73520</v>
      </c>
      <c r="C6397" s="292" t="s">
        <v>213</v>
      </c>
      <c r="E6397" s="292" t="s">
        <v>214</v>
      </c>
      <c r="F6397" s="405">
        <v>74031</v>
      </c>
      <c r="G6397" s="292" t="s">
        <v>213</v>
      </c>
    </row>
    <row r="6398" spans="1:7">
      <c r="A6398" s="292" t="s">
        <v>49</v>
      </c>
      <c r="B6398" s="405">
        <v>74401</v>
      </c>
      <c r="C6398" s="292" t="s">
        <v>213</v>
      </c>
      <c r="E6398" s="292" t="s">
        <v>214</v>
      </c>
      <c r="F6398" s="405">
        <v>74041</v>
      </c>
      <c r="G6398" s="292" t="s">
        <v>213</v>
      </c>
    </row>
    <row r="6399" spans="1:7">
      <c r="A6399" s="292" t="s">
        <v>49</v>
      </c>
      <c r="B6399" s="405">
        <v>74953</v>
      </c>
      <c r="C6399" s="292" t="s">
        <v>213</v>
      </c>
      <c r="E6399" s="292" t="s">
        <v>214</v>
      </c>
      <c r="F6399" s="405">
        <v>74053</v>
      </c>
      <c r="G6399" s="292" t="s">
        <v>213</v>
      </c>
    </row>
    <row r="6400" spans="1:7">
      <c r="A6400" s="292" t="s">
        <v>49</v>
      </c>
      <c r="B6400" s="405">
        <v>75460</v>
      </c>
      <c r="C6400" s="292" t="s">
        <v>213</v>
      </c>
      <c r="E6400" s="292" t="s">
        <v>214</v>
      </c>
      <c r="F6400" s="405">
        <v>74063</v>
      </c>
      <c r="G6400" s="292" t="s">
        <v>213</v>
      </c>
    </row>
    <row r="6401" spans="1:7">
      <c r="A6401" s="292" t="s">
        <v>49</v>
      </c>
      <c r="B6401" s="405">
        <v>75903</v>
      </c>
      <c r="C6401" s="292" t="s">
        <v>213</v>
      </c>
      <c r="E6401" s="292" t="s">
        <v>214</v>
      </c>
      <c r="F6401" s="405">
        <v>74066</v>
      </c>
      <c r="G6401" s="292" t="s">
        <v>213</v>
      </c>
    </row>
    <row r="6402" spans="1:7">
      <c r="A6402" s="292" t="s">
        <v>49</v>
      </c>
      <c r="B6402" s="405">
        <v>76401</v>
      </c>
      <c r="C6402" s="292" t="s">
        <v>213</v>
      </c>
      <c r="E6402" s="292" t="s">
        <v>214</v>
      </c>
      <c r="F6402" s="405">
        <v>74067</v>
      </c>
      <c r="G6402" s="292" t="s">
        <v>213</v>
      </c>
    </row>
    <row r="6403" spans="1:7">
      <c r="A6403" s="292" t="s">
        <v>49</v>
      </c>
      <c r="B6403" s="405">
        <v>77318</v>
      </c>
      <c r="C6403" s="292" t="s">
        <v>213</v>
      </c>
      <c r="E6403" s="292" t="s">
        <v>214</v>
      </c>
      <c r="F6403" s="405">
        <v>74068</v>
      </c>
      <c r="G6403" s="292" t="s">
        <v>213</v>
      </c>
    </row>
    <row r="6404" spans="1:7">
      <c r="A6404" s="292" t="s">
        <v>49</v>
      </c>
      <c r="B6404" s="405">
        <v>77554</v>
      </c>
      <c r="C6404" s="292" t="s">
        <v>213</v>
      </c>
      <c r="E6404" s="292" t="s">
        <v>214</v>
      </c>
      <c r="F6404" s="405">
        <v>74073</v>
      </c>
      <c r="G6404" s="292" t="s">
        <v>213</v>
      </c>
    </row>
    <row r="6405" spans="1:7">
      <c r="A6405" s="292" t="s">
        <v>49</v>
      </c>
      <c r="B6405" s="405">
        <v>78114</v>
      </c>
      <c r="C6405" s="292" t="s">
        <v>213</v>
      </c>
      <c r="E6405" s="292" t="s">
        <v>214</v>
      </c>
      <c r="F6405" s="405">
        <v>74075</v>
      </c>
      <c r="G6405" s="292" t="s">
        <v>213</v>
      </c>
    </row>
    <row r="6406" spans="1:7">
      <c r="A6406" s="292" t="s">
        <v>49</v>
      </c>
      <c r="B6406" s="405">
        <v>78595</v>
      </c>
      <c r="C6406" s="292" t="s">
        <v>213</v>
      </c>
      <c r="E6406" s="292" t="s">
        <v>214</v>
      </c>
      <c r="F6406" s="405">
        <v>74082</v>
      </c>
      <c r="G6406" s="292" t="s">
        <v>213</v>
      </c>
    </row>
    <row r="6407" spans="1:7">
      <c r="A6407" s="292" t="s">
        <v>49</v>
      </c>
      <c r="B6407" s="405">
        <v>70760</v>
      </c>
      <c r="C6407" s="292" t="s">
        <v>213</v>
      </c>
      <c r="E6407" s="292" t="s">
        <v>214</v>
      </c>
      <c r="F6407" s="405">
        <v>74126</v>
      </c>
      <c r="G6407" s="292" t="s">
        <v>213</v>
      </c>
    </row>
    <row r="6408" spans="1:7">
      <c r="A6408" s="292" t="s">
        <v>49</v>
      </c>
      <c r="B6408" s="405">
        <v>71360</v>
      </c>
      <c r="C6408" s="292" t="s">
        <v>213</v>
      </c>
      <c r="E6408" s="292" t="s">
        <v>214</v>
      </c>
      <c r="F6408" s="405">
        <v>74130</v>
      </c>
      <c r="G6408" s="292" t="s">
        <v>213</v>
      </c>
    </row>
    <row r="6409" spans="1:7">
      <c r="A6409" s="292" t="s">
        <v>49</v>
      </c>
      <c r="B6409" s="405">
        <v>71943</v>
      </c>
      <c r="C6409" s="292" t="s">
        <v>213</v>
      </c>
      <c r="E6409" s="292" t="s">
        <v>214</v>
      </c>
      <c r="F6409" s="405">
        <v>74344</v>
      </c>
      <c r="G6409" s="292" t="s">
        <v>213</v>
      </c>
    </row>
    <row r="6410" spans="1:7">
      <c r="A6410" s="292" t="s">
        <v>49</v>
      </c>
      <c r="B6410" s="405">
        <v>72316</v>
      </c>
      <c r="C6410" s="292" t="s">
        <v>213</v>
      </c>
      <c r="E6410" s="292" t="s">
        <v>214</v>
      </c>
      <c r="F6410" s="405">
        <v>74345</v>
      </c>
      <c r="G6410" s="292" t="s">
        <v>213</v>
      </c>
    </row>
    <row r="6411" spans="1:7">
      <c r="A6411" s="292" t="s">
        <v>49</v>
      </c>
      <c r="B6411" s="405">
        <v>72761</v>
      </c>
      <c r="C6411" s="292" t="s">
        <v>213</v>
      </c>
      <c r="E6411" s="292" t="s">
        <v>214</v>
      </c>
      <c r="F6411" s="405">
        <v>74350</v>
      </c>
      <c r="G6411" s="292" t="s">
        <v>213</v>
      </c>
    </row>
    <row r="6412" spans="1:7">
      <c r="A6412" s="292" t="s">
        <v>49</v>
      </c>
      <c r="B6412" s="405">
        <v>73521</v>
      </c>
      <c r="C6412" s="292" t="s">
        <v>213</v>
      </c>
      <c r="E6412" s="292" t="s">
        <v>214</v>
      </c>
      <c r="F6412" s="405">
        <v>74354</v>
      </c>
      <c r="G6412" s="292" t="s">
        <v>213</v>
      </c>
    </row>
    <row r="6413" spans="1:7">
      <c r="A6413" s="292" t="s">
        <v>49</v>
      </c>
      <c r="B6413" s="405">
        <v>74402</v>
      </c>
      <c r="C6413" s="292" t="s">
        <v>213</v>
      </c>
      <c r="E6413" s="292" t="s">
        <v>214</v>
      </c>
      <c r="F6413" s="405">
        <v>74355</v>
      </c>
      <c r="G6413" s="292" t="s">
        <v>213</v>
      </c>
    </row>
    <row r="6414" spans="1:7">
      <c r="A6414" s="292" t="s">
        <v>49</v>
      </c>
      <c r="B6414" s="405">
        <v>74954</v>
      </c>
      <c r="C6414" s="292" t="s">
        <v>213</v>
      </c>
      <c r="E6414" s="292" t="s">
        <v>214</v>
      </c>
      <c r="F6414" s="405">
        <v>74358</v>
      </c>
      <c r="G6414" s="292" t="s">
        <v>213</v>
      </c>
    </row>
    <row r="6415" spans="1:7">
      <c r="A6415" s="292" t="s">
        <v>49</v>
      </c>
      <c r="B6415" s="405">
        <v>75461</v>
      </c>
      <c r="C6415" s="292" t="s">
        <v>213</v>
      </c>
      <c r="E6415" s="292" t="s">
        <v>214</v>
      </c>
      <c r="F6415" s="405">
        <v>74361</v>
      </c>
      <c r="G6415" s="292" t="s">
        <v>213</v>
      </c>
    </row>
    <row r="6416" spans="1:7">
      <c r="A6416" s="292" t="s">
        <v>49</v>
      </c>
      <c r="B6416" s="405">
        <v>75942</v>
      </c>
      <c r="C6416" s="292" t="s">
        <v>213</v>
      </c>
      <c r="E6416" s="292" t="s">
        <v>214</v>
      </c>
      <c r="F6416" s="405">
        <v>74362</v>
      </c>
      <c r="G6416" s="292" t="s">
        <v>213</v>
      </c>
    </row>
    <row r="6417" spans="1:7">
      <c r="A6417" s="292" t="s">
        <v>49</v>
      </c>
      <c r="B6417" s="405">
        <v>76402</v>
      </c>
      <c r="C6417" s="292" t="s">
        <v>213</v>
      </c>
      <c r="E6417" s="292" t="s">
        <v>214</v>
      </c>
      <c r="F6417" s="405">
        <v>74368</v>
      </c>
      <c r="G6417" s="292" t="s">
        <v>213</v>
      </c>
    </row>
    <row r="6418" spans="1:7">
      <c r="A6418" s="292" t="s">
        <v>49</v>
      </c>
      <c r="B6418" s="405">
        <v>77327</v>
      </c>
      <c r="C6418" s="292" t="s">
        <v>213</v>
      </c>
      <c r="E6418" s="292" t="s">
        <v>214</v>
      </c>
      <c r="F6418" s="405">
        <v>74401</v>
      </c>
      <c r="G6418" s="292" t="s">
        <v>213</v>
      </c>
    </row>
    <row r="6419" spans="1:7">
      <c r="A6419" s="292" t="s">
        <v>49</v>
      </c>
      <c r="B6419" s="405">
        <v>77563</v>
      </c>
      <c r="C6419" s="292" t="s">
        <v>213</v>
      </c>
      <c r="E6419" s="292" t="s">
        <v>214</v>
      </c>
      <c r="F6419" s="405">
        <v>74402</v>
      </c>
      <c r="G6419" s="292" t="s">
        <v>213</v>
      </c>
    </row>
    <row r="6420" spans="1:7">
      <c r="A6420" s="292" t="s">
        <v>49</v>
      </c>
      <c r="B6420" s="405">
        <v>78121</v>
      </c>
      <c r="C6420" s="292" t="s">
        <v>213</v>
      </c>
      <c r="E6420" s="292" t="s">
        <v>214</v>
      </c>
      <c r="F6420" s="405">
        <v>74403</v>
      </c>
      <c r="G6420" s="292" t="s">
        <v>213</v>
      </c>
    </row>
    <row r="6421" spans="1:7">
      <c r="A6421" s="292" t="s">
        <v>49</v>
      </c>
      <c r="B6421" s="405">
        <v>78597</v>
      </c>
      <c r="C6421" s="292" t="s">
        <v>213</v>
      </c>
      <c r="E6421" s="292" t="s">
        <v>214</v>
      </c>
      <c r="F6421" s="405">
        <v>74429</v>
      </c>
      <c r="G6421" s="292" t="s">
        <v>213</v>
      </c>
    </row>
    <row r="6422" spans="1:7">
      <c r="A6422" s="292" t="s">
        <v>49</v>
      </c>
      <c r="B6422" s="405">
        <v>70763</v>
      </c>
      <c r="C6422" s="292" t="s">
        <v>213</v>
      </c>
      <c r="E6422" s="292" t="s">
        <v>214</v>
      </c>
      <c r="F6422" s="405">
        <v>74446</v>
      </c>
      <c r="G6422" s="292" t="s">
        <v>213</v>
      </c>
    </row>
    <row r="6423" spans="1:7">
      <c r="A6423" s="292" t="s">
        <v>49</v>
      </c>
      <c r="B6423" s="405">
        <v>71405</v>
      </c>
      <c r="C6423" s="292" t="s">
        <v>213</v>
      </c>
      <c r="E6423" s="292" t="s">
        <v>214</v>
      </c>
      <c r="F6423" s="405">
        <v>74447</v>
      </c>
      <c r="G6423" s="292" t="s">
        <v>213</v>
      </c>
    </row>
    <row r="6424" spans="1:7">
      <c r="A6424" s="292" t="s">
        <v>49</v>
      </c>
      <c r="B6424" s="405">
        <v>71964</v>
      </c>
      <c r="C6424" s="292" t="s">
        <v>213</v>
      </c>
      <c r="E6424" s="292" t="s">
        <v>214</v>
      </c>
      <c r="F6424" s="405">
        <v>74456</v>
      </c>
      <c r="G6424" s="292" t="s">
        <v>213</v>
      </c>
    </row>
    <row r="6425" spans="1:7">
      <c r="A6425" s="292" t="s">
        <v>49</v>
      </c>
      <c r="B6425" s="405">
        <v>72321</v>
      </c>
      <c r="C6425" s="292" t="s">
        <v>213</v>
      </c>
      <c r="E6425" s="292" t="s">
        <v>214</v>
      </c>
      <c r="F6425" s="405">
        <v>74463</v>
      </c>
      <c r="G6425" s="292" t="s">
        <v>213</v>
      </c>
    </row>
    <row r="6426" spans="1:7">
      <c r="A6426" s="292" t="s">
        <v>49</v>
      </c>
      <c r="B6426" s="405">
        <v>72801</v>
      </c>
      <c r="C6426" s="292" t="s">
        <v>213</v>
      </c>
      <c r="E6426" s="292" t="s">
        <v>214</v>
      </c>
      <c r="F6426" s="405">
        <v>74464</v>
      </c>
      <c r="G6426" s="292" t="s">
        <v>213</v>
      </c>
    </row>
    <row r="6427" spans="1:7">
      <c r="A6427" s="292" t="s">
        <v>49</v>
      </c>
      <c r="B6427" s="405">
        <v>73522</v>
      </c>
      <c r="C6427" s="292" t="s">
        <v>213</v>
      </c>
      <c r="E6427" s="292" t="s">
        <v>214</v>
      </c>
      <c r="F6427" s="405">
        <v>74465</v>
      </c>
      <c r="G6427" s="292" t="s">
        <v>213</v>
      </c>
    </row>
    <row r="6428" spans="1:7">
      <c r="A6428" s="292" t="s">
        <v>49</v>
      </c>
      <c r="B6428" s="405">
        <v>74403</v>
      </c>
      <c r="C6428" s="292" t="s">
        <v>213</v>
      </c>
      <c r="E6428" s="292" t="s">
        <v>214</v>
      </c>
      <c r="F6428" s="405">
        <v>74467</v>
      </c>
      <c r="G6428" s="292" t="s">
        <v>213</v>
      </c>
    </row>
    <row r="6429" spans="1:7">
      <c r="A6429" s="292" t="s">
        <v>49</v>
      </c>
      <c r="B6429" s="405">
        <v>74955</v>
      </c>
      <c r="C6429" s="292" t="s">
        <v>213</v>
      </c>
      <c r="E6429" s="292" t="s">
        <v>214</v>
      </c>
      <c r="F6429" s="405">
        <v>74468</v>
      </c>
      <c r="G6429" s="292" t="s">
        <v>213</v>
      </c>
    </row>
    <row r="6430" spans="1:7">
      <c r="A6430" s="292" t="s">
        <v>49</v>
      </c>
      <c r="B6430" s="405">
        <v>75482</v>
      </c>
      <c r="C6430" s="292" t="s">
        <v>213</v>
      </c>
      <c r="E6430" s="292" t="s">
        <v>214</v>
      </c>
      <c r="F6430" s="405">
        <v>74477</v>
      </c>
      <c r="G6430" s="292" t="s">
        <v>213</v>
      </c>
    </row>
    <row r="6431" spans="1:7">
      <c r="A6431" s="292" t="s">
        <v>49</v>
      </c>
      <c r="B6431" s="405">
        <v>75958</v>
      </c>
      <c r="C6431" s="292" t="s">
        <v>213</v>
      </c>
      <c r="E6431" s="292" t="s">
        <v>214</v>
      </c>
      <c r="F6431" s="405">
        <v>74501</v>
      </c>
      <c r="G6431" s="292" t="s">
        <v>213</v>
      </c>
    </row>
    <row r="6432" spans="1:7">
      <c r="A6432" s="292" t="s">
        <v>49</v>
      </c>
      <c r="B6432" s="405">
        <v>76466</v>
      </c>
      <c r="C6432" s="292" t="s">
        <v>213</v>
      </c>
      <c r="E6432" s="292" t="s">
        <v>214</v>
      </c>
      <c r="F6432" s="405">
        <v>74502</v>
      </c>
      <c r="G6432" s="292" t="s">
        <v>213</v>
      </c>
    </row>
    <row r="6433" spans="1:7">
      <c r="A6433" s="292" t="s">
        <v>49</v>
      </c>
      <c r="B6433" s="405">
        <v>77340</v>
      </c>
      <c r="C6433" s="292" t="s">
        <v>213</v>
      </c>
      <c r="E6433" s="292" t="s">
        <v>214</v>
      </c>
      <c r="F6433" s="405">
        <v>74522</v>
      </c>
      <c r="G6433" s="292" t="s">
        <v>213</v>
      </c>
    </row>
    <row r="6434" spans="1:7">
      <c r="A6434" s="292" t="s">
        <v>49</v>
      </c>
      <c r="B6434" s="405">
        <v>77578</v>
      </c>
      <c r="C6434" s="292" t="s">
        <v>213</v>
      </c>
      <c r="E6434" s="292" t="s">
        <v>214</v>
      </c>
      <c r="F6434" s="405">
        <v>74554</v>
      </c>
      <c r="G6434" s="292" t="s">
        <v>213</v>
      </c>
    </row>
    <row r="6435" spans="1:7">
      <c r="A6435" s="292" t="s">
        <v>49</v>
      </c>
      <c r="B6435" s="405">
        <v>78124</v>
      </c>
      <c r="C6435" s="292" t="s">
        <v>213</v>
      </c>
      <c r="E6435" s="292" t="s">
        <v>214</v>
      </c>
      <c r="F6435" s="405">
        <v>74565</v>
      </c>
      <c r="G6435" s="292" t="s">
        <v>213</v>
      </c>
    </row>
    <row r="6436" spans="1:7">
      <c r="A6436" s="292" t="s">
        <v>49</v>
      </c>
      <c r="B6436" s="405">
        <v>78602</v>
      </c>
      <c r="C6436" s="292" t="s">
        <v>213</v>
      </c>
      <c r="E6436" s="292" t="s">
        <v>214</v>
      </c>
      <c r="F6436" s="405">
        <v>74601</v>
      </c>
      <c r="G6436" s="292" t="s">
        <v>213</v>
      </c>
    </row>
    <row r="6437" spans="1:7">
      <c r="A6437" s="292" t="s">
        <v>49</v>
      </c>
      <c r="B6437" s="405">
        <v>70764</v>
      </c>
      <c r="C6437" s="292" t="s">
        <v>213</v>
      </c>
      <c r="E6437" s="292" t="s">
        <v>214</v>
      </c>
      <c r="F6437" s="405">
        <v>74602</v>
      </c>
      <c r="G6437" s="292" t="s">
        <v>213</v>
      </c>
    </row>
    <row r="6438" spans="1:7">
      <c r="A6438" s="292" t="s">
        <v>49</v>
      </c>
      <c r="B6438" s="405">
        <v>71410</v>
      </c>
      <c r="C6438" s="292" t="s">
        <v>213</v>
      </c>
      <c r="E6438" s="292" t="s">
        <v>214</v>
      </c>
      <c r="F6438" s="405">
        <v>74701</v>
      </c>
      <c r="G6438" s="292" t="s">
        <v>213</v>
      </c>
    </row>
    <row r="6439" spans="1:7">
      <c r="A6439" s="292" t="s">
        <v>49</v>
      </c>
      <c r="B6439" s="405">
        <v>71966</v>
      </c>
      <c r="C6439" s="292" t="s">
        <v>213</v>
      </c>
      <c r="E6439" s="292" t="s">
        <v>214</v>
      </c>
      <c r="F6439" s="405">
        <v>74702</v>
      </c>
      <c r="G6439" s="292" t="s">
        <v>213</v>
      </c>
    </row>
    <row r="6440" spans="1:7">
      <c r="A6440" s="292" t="s">
        <v>49</v>
      </c>
      <c r="B6440" s="405">
        <v>72335</v>
      </c>
      <c r="C6440" s="292" t="s">
        <v>213</v>
      </c>
      <c r="E6440" s="292" t="s">
        <v>214</v>
      </c>
      <c r="F6440" s="405">
        <v>74720</v>
      </c>
      <c r="G6440" s="292" t="s">
        <v>213</v>
      </c>
    </row>
    <row r="6441" spans="1:7">
      <c r="A6441" s="292" t="s">
        <v>49</v>
      </c>
      <c r="B6441" s="405">
        <v>72802</v>
      </c>
      <c r="C6441" s="292" t="s">
        <v>213</v>
      </c>
      <c r="E6441" s="292" t="s">
        <v>214</v>
      </c>
      <c r="F6441" s="405">
        <v>74745</v>
      </c>
      <c r="G6441" s="292" t="s">
        <v>213</v>
      </c>
    </row>
    <row r="6442" spans="1:7">
      <c r="A6442" s="292" t="s">
        <v>49</v>
      </c>
      <c r="B6442" s="405">
        <v>73531</v>
      </c>
      <c r="C6442" s="292" t="s">
        <v>213</v>
      </c>
      <c r="E6442" s="292" t="s">
        <v>214</v>
      </c>
      <c r="F6442" s="405">
        <v>74747</v>
      </c>
      <c r="G6442" s="292" t="s">
        <v>213</v>
      </c>
    </row>
    <row r="6443" spans="1:7">
      <c r="A6443" s="292" t="s">
        <v>49</v>
      </c>
      <c r="B6443" s="405">
        <v>74429</v>
      </c>
      <c r="C6443" s="292" t="s">
        <v>213</v>
      </c>
      <c r="E6443" s="292" t="s">
        <v>214</v>
      </c>
      <c r="F6443" s="405">
        <v>74752</v>
      </c>
      <c r="G6443" s="292" t="s">
        <v>213</v>
      </c>
    </row>
    <row r="6444" spans="1:7">
      <c r="A6444" s="292" t="s">
        <v>49</v>
      </c>
      <c r="B6444" s="405">
        <v>75009</v>
      </c>
      <c r="C6444" s="292" t="s">
        <v>213</v>
      </c>
      <c r="E6444" s="292" t="s">
        <v>214</v>
      </c>
      <c r="F6444" s="405">
        <v>74802</v>
      </c>
      <c r="G6444" s="292" t="s">
        <v>213</v>
      </c>
    </row>
    <row r="6445" spans="1:7">
      <c r="A6445" s="292" t="s">
        <v>49</v>
      </c>
      <c r="B6445" s="405">
        <v>75483</v>
      </c>
      <c r="C6445" s="292" t="s">
        <v>213</v>
      </c>
      <c r="E6445" s="292" t="s">
        <v>214</v>
      </c>
      <c r="F6445" s="405">
        <v>74804</v>
      </c>
      <c r="G6445" s="292" t="s">
        <v>213</v>
      </c>
    </row>
    <row r="6446" spans="1:7">
      <c r="A6446" s="292" t="s">
        <v>49</v>
      </c>
      <c r="B6446" s="405">
        <v>75961</v>
      </c>
      <c r="C6446" s="292" t="s">
        <v>213</v>
      </c>
      <c r="E6446" s="292" t="s">
        <v>214</v>
      </c>
      <c r="F6446" s="405">
        <v>74818</v>
      </c>
      <c r="G6446" s="292" t="s">
        <v>213</v>
      </c>
    </row>
    <row r="6447" spans="1:7">
      <c r="A6447" s="292" t="s">
        <v>49</v>
      </c>
      <c r="B6447" s="405">
        <v>76468</v>
      </c>
      <c r="C6447" s="292" t="s">
        <v>213</v>
      </c>
      <c r="E6447" s="292" t="s">
        <v>214</v>
      </c>
      <c r="F6447" s="405">
        <v>74820</v>
      </c>
      <c r="G6447" s="292" t="s">
        <v>213</v>
      </c>
    </row>
    <row r="6448" spans="1:7">
      <c r="A6448" s="292" t="s">
        <v>49</v>
      </c>
      <c r="B6448" s="405">
        <v>77341</v>
      </c>
      <c r="C6448" s="292" t="s">
        <v>213</v>
      </c>
      <c r="E6448" s="292" t="s">
        <v>214</v>
      </c>
      <c r="F6448" s="405">
        <v>74821</v>
      </c>
      <c r="G6448" s="292" t="s">
        <v>213</v>
      </c>
    </row>
    <row r="6449" spans="1:7">
      <c r="A6449" s="292" t="s">
        <v>49</v>
      </c>
      <c r="B6449" s="405">
        <v>77580</v>
      </c>
      <c r="C6449" s="292" t="s">
        <v>213</v>
      </c>
      <c r="E6449" s="292" t="s">
        <v>214</v>
      </c>
      <c r="F6449" s="405">
        <v>74830</v>
      </c>
      <c r="G6449" s="292" t="s">
        <v>213</v>
      </c>
    </row>
    <row r="6450" spans="1:7">
      <c r="A6450" s="292" t="s">
        <v>49</v>
      </c>
      <c r="B6450" s="405">
        <v>78132</v>
      </c>
      <c r="C6450" s="292" t="s">
        <v>213</v>
      </c>
      <c r="E6450" s="292" t="s">
        <v>214</v>
      </c>
      <c r="F6450" s="405">
        <v>74837</v>
      </c>
      <c r="G6450" s="292" t="s">
        <v>213</v>
      </c>
    </row>
    <row r="6451" spans="1:7">
      <c r="A6451" s="292" t="s">
        <v>49</v>
      </c>
      <c r="B6451" s="405">
        <v>78610</v>
      </c>
      <c r="C6451" s="292" t="s">
        <v>213</v>
      </c>
      <c r="E6451" s="292" t="s">
        <v>214</v>
      </c>
      <c r="F6451" s="405">
        <v>74851</v>
      </c>
      <c r="G6451" s="292" t="s">
        <v>213</v>
      </c>
    </row>
    <row r="6452" spans="1:7">
      <c r="A6452" s="292" t="s">
        <v>49</v>
      </c>
      <c r="B6452" s="405">
        <v>70765</v>
      </c>
      <c r="C6452" s="292" t="s">
        <v>213</v>
      </c>
      <c r="E6452" s="292" t="s">
        <v>214</v>
      </c>
      <c r="F6452" s="405">
        <v>74857</v>
      </c>
      <c r="G6452" s="292" t="s">
        <v>213</v>
      </c>
    </row>
    <row r="6453" spans="1:7">
      <c r="A6453" s="292" t="s">
        <v>49</v>
      </c>
      <c r="B6453" s="405">
        <v>71434</v>
      </c>
      <c r="C6453" s="292" t="s">
        <v>213</v>
      </c>
      <c r="E6453" s="292" t="s">
        <v>214</v>
      </c>
      <c r="F6453" s="405">
        <v>74868</v>
      </c>
      <c r="G6453" s="292" t="s">
        <v>213</v>
      </c>
    </row>
    <row r="6454" spans="1:7">
      <c r="A6454" s="292" t="s">
        <v>49</v>
      </c>
      <c r="B6454" s="405">
        <v>71998</v>
      </c>
      <c r="C6454" s="292" t="s">
        <v>213</v>
      </c>
      <c r="E6454" s="292" t="s">
        <v>214</v>
      </c>
      <c r="F6454" s="405">
        <v>74901</v>
      </c>
      <c r="G6454" s="292" t="s">
        <v>213</v>
      </c>
    </row>
    <row r="6455" spans="1:7">
      <c r="A6455" s="292" t="s">
        <v>49</v>
      </c>
      <c r="B6455" s="405">
        <v>72336</v>
      </c>
      <c r="C6455" s="292" t="s">
        <v>213</v>
      </c>
      <c r="E6455" s="292" t="s">
        <v>214</v>
      </c>
      <c r="F6455" s="405">
        <v>74902</v>
      </c>
      <c r="G6455" s="292" t="s">
        <v>213</v>
      </c>
    </row>
    <row r="6456" spans="1:7">
      <c r="A6456" s="292" t="s">
        <v>49</v>
      </c>
      <c r="B6456" s="405">
        <v>72812</v>
      </c>
      <c r="C6456" s="292" t="s">
        <v>213</v>
      </c>
      <c r="E6456" s="292" t="s">
        <v>214</v>
      </c>
      <c r="F6456" s="405">
        <v>74936</v>
      </c>
      <c r="G6456" s="292" t="s">
        <v>213</v>
      </c>
    </row>
    <row r="6457" spans="1:7">
      <c r="A6457" s="292" t="s">
        <v>49</v>
      </c>
      <c r="B6457" s="405">
        <v>73533</v>
      </c>
      <c r="C6457" s="292" t="s">
        <v>213</v>
      </c>
      <c r="E6457" s="292" t="s">
        <v>214</v>
      </c>
      <c r="F6457" s="405">
        <v>74946</v>
      </c>
      <c r="G6457" s="292" t="s">
        <v>213</v>
      </c>
    </row>
    <row r="6458" spans="1:7">
      <c r="A6458" s="292" t="s">
        <v>49</v>
      </c>
      <c r="B6458" s="405">
        <v>74446</v>
      </c>
      <c r="C6458" s="292" t="s">
        <v>213</v>
      </c>
      <c r="E6458" s="292" t="s">
        <v>214</v>
      </c>
      <c r="F6458" s="405">
        <v>74947</v>
      </c>
      <c r="G6458" s="292" t="s">
        <v>213</v>
      </c>
    </row>
    <row r="6459" spans="1:7">
      <c r="A6459" s="292" t="s">
        <v>49</v>
      </c>
      <c r="B6459" s="405">
        <v>75013</v>
      </c>
      <c r="C6459" s="292" t="s">
        <v>213</v>
      </c>
      <c r="E6459" s="292" t="s">
        <v>214</v>
      </c>
      <c r="F6459" s="405">
        <v>74953</v>
      </c>
      <c r="G6459" s="292" t="s">
        <v>213</v>
      </c>
    </row>
    <row r="6460" spans="1:7">
      <c r="A6460" s="292" t="s">
        <v>49</v>
      </c>
      <c r="B6460" s="405">
        <v>75485</v>
      </c>
      <c r="C6460" s="292" t="s">
        <v>213</v>
      </c>
      <c r="E6460" s="292" t="s">
        <v>214</v>
      </c>
      <c r="F6460" s="405">
        <v>74954</v>
      </c>
      <c r="G6460" s="292" t="s">
        <v>213</v>
      </c>
    </row>
    <row r="6461" spans="1:7">
      <c r="A6461" s="292" t="s">
        <v>49</v>
      </c>
      <c r="B6461" s="405">
        <v>75962</v>
      </c>
      <c r="C6461" s="292" t="s">
        <v>213</v>
      </c>
      <c r="E6461" s="292" t="s">
        <v>214</v>
      </c>
      <c r="F6461" s="405">
        <v>74955</v>
      </c>
      <c r="G6461" s="292" t="s">
        <v>213</v>
      </c>
    </row>
    <row r="6462" spans="1:7">
      <c r="A6462" s="292" t="s">
        <v>49</v>
      </c>
      <c r="B6462" s="405">
        <v>76485</v>
      </c>
      <c r="C6462" s="292" t="s">
        <v>213</v>
      </c>
      <c r="E6462" s="292" t="s">
        <v>214</v>
      </c>
      <c r="F6462" s="405">
        <v>75009</v>
      </c>
      <c r="G6462" s="292" t="s">
        <v>213</v>
      </c>
    </row>
    <row r="6463" spans="1:7">
      <c r="A6463" s="292" t="s">
        <v>49</v>
      </c>
      <c r="B6463" s="405">
        <v>77342</v>
      </c>
      <c r="C6463" s="292" t="s">
        <v>213</v>
      </c>
      <c r="E6463" s="292" t="s">
        <v>214</v>
      </c>
      <c r="F6463" s="405">
        <v>75013</v>
      </c>
      <c r="G6463" s="292" t="s">
        <v>213</v>
      </c>
    </row>
    <row r="6464" spans="1:7">
      <c r="A6464" s="292" t="s">
        <v>49</v>
      </c>
      <c r="B6464" s="405">
        <v>77582</v>
      </c>
      <c r="C6464" s="292" t="s">
        <v>213</v>
      </c>
      <c r="E6464" s="292" t="s">
        <v>214</v>
      </c>
      <c r="F6464" s="405">
        <v>75065</v>
      </c>
      <c r="G6464" s="292" t="s">
        <v>213</v>
      </c>
    </row>
    <row r="6465" spans="1:7">
      <c r="A6465" s="292" t="s">
        <v>49</v>
      </c>
      <c r="B6465" s="405">
        <v>78143</v>
      </c>
      <c r="C6465" s="292" t="s">
        <v>213</v>
      </c>
      <c r="E6465" s="292" t="s">
        <v>214</v>
      </c>
      <c r="F6465" s="405">
        <v>75076</v>
      </c>
      <c r="G6465" s="292" t="s">
        <v>213</v>
      </c>
    </row>
    <row r="6466" spans="1:7">
      <c r="A6466" s="292" t="s">
        <v>49</v>
      </c>
      <c r="B6466" s="405">
        <v>78616</v>
      </c>
      <c r="C6466" s="292" t="s">
        <v>213</v>
      </c>
      <c r="E6466" s="292" t="s">
        <v>214</v>
      </c>
      <c r="F6466" s="405">
        <v>75101</v>
      </c>
      <c r="G6466" s="292" t="s">
        <v>213</v>
      </c>
    </row>
    <row r="6467" spans="1:7">
      <c r="A6467" s="292" t="s">
        <v>49</v>
      </c>
      <c r="B6467" s="405">
        <v>70767</v>
      </c>
      <c r="C6467" s="292" t="s">
        <v>213</v>
      </c>
      <c r="E6467" s="292" t="s">
        <v>214</v>
      </c>
      <c r="F6467" s="405">
        <v>75103</v>
      </c>
      <c r="G6467" s="292" t="s">
        <v>213</v>
      </c>
    </row>
    <row r="6468" spans="1:7">
      <c r="A6468" s="292" t="s">
        <v>49</v>
      </c>
      <c r="B6468" s="405">
        <v>71440</v>
      </c>
      <c r="C6468" s="292" t="s">
        <v>213</v>
      </c>
      <c r="E6468" s="292" t="s">
        <v>214</v>
      </c>
      <c r="F6468" s="405">
        <v>75110</v>
      </c>
      <c r="G6468" s="292" t="s">
        <v>213</v>
      </c>
    </row>
    <row r="6469" spans="1:7">
      <c r="A6469" s="292" t="s">
        <v>49</v>
      </c>
      <c r="B6469" s="405">
        <v>71999</v>
      </c>
      <c r="C6469" s="292" t="s">
        <v>213</v>
      </c>
      <c r="E6469" s="292" t="s">
        <v>214</v>
      </c>
      <c r="F6469" s="405">
        <v>75114</v>
      </c>
      <c r="G6469" s="292" t="s">
        <v>213</v>
      </c>
    </row>
    <row r="6470" spans="1:7">
      <c r="A6470" s="292" t="s">
        <v>49</v>
      </c>
      <c r="B6470" s="405">
        <v>72339</v>
      </c>
      <c r="C6470" s="292" t="s">
        <v>213</v>
      </c>
      <c r="E6470" s="292" t="s">
        <v>214</v>
      </c>
      <c r="F6470" s="405">
        <v>75117</v>
      </c>
      <c r="G6470" s="292" t="s">
        <v>213</v>
      </c>
    </row>
    <row r="6471" spans="1:7">
      <c r="A6471" s="292" t="s">
        <v>49</v>
      </c>
      <c r="B6471" s="405">
        <v>72820</v>
      </c>
      <c r="C6471" s="292" t="s">
        <v>213</v>
      </c>
      <c r="E6471" s="292" t="s">
        <v>214</v>
      </c>
      <c r="F6471" s="405">
        <v>75119</v>
      </c>
      <c r="G6471" s="292" t="s">
        <v>213</v>
      </c>
    </row>
    <row r="6472" spans="1:7">
      <c r="A6472" s="292" t="s">
        <v>49</v>
      </c>
      <c r="B6472" s="405">
        <v>73536</v>
      </c>
      <c r="C6472" s="292" t="s">
        <v>213</v>
      </c>
      <c r="E6472" s="292" t="s">
        <v>214</v>
      </c>
      <c r="F6472" s="405">
        <v>75120</v>
      </c>
      <c r="G6472" s="292" t="s">
        <v>213</v>
      </c>
    </row>
    <row r="6473" spans="1:7">
      <c r="A6473" s="292" t="s">
        <v>49</v>
      </c>
      <c r="B6473" s="405">
        <v>74447</v>
      </c>
      <c r="C6473" s="292" t="s">
        <v>213</v>
      </c>
      <c r="E6473" s="292" t="s">
        <v>214</v>
      </c>
      <c r="F6473" s="405">
        <v>75121</v>
      </c>
      <c r="G6473" s="292" t="s">
        <v>213</v>
      </c>
    </row>
    <row r="6474" spans="1:7">
      <c r="A6474" s="292" t="s">
        <v>49</v>
      </c>
      <c r="B6474" s="405">
        <v>75065</v>
      </c>
      <c r="C6474" s="292" t="s">
        <v>213</v>
      </c>
      <c r="E6474" s="292" t="s">
        <v>214</v>
      </c>
      <c r="F6474" s="405">
        <v>75126</v>
      </c>
      <c r="G6474" s="292" t="s">
        <v>213</v>
      </c>
    </row>
    <row r="6475" spans="1:7">
      <c r="A6475" s="292" t="s">
        <v>49</v>
      </c>
      <c r="B6475" s="405">
        <v>75489</v>
      </c>
      <c r="C6475" s="292" t="s">
        <v>213</v>
      </c>
      <c r="E6475" s="292" t="s">
        <v>214</v>
      </c>
      <c r="F6475" s="405">
        <v>75135</v>
      </c>
      <c r="G6475" s="292" t="s">
        <v>213</v>
      </c>
    </row>
    <row r="6476" spans="1:7">
      <c r="A6476" s="292" t="s">
        <v>49</v>
      </c>
      <c r="B6476" s="405">
        <v>75964</v>
      </c>
      <c r="C6476" s="292" t="s">
        <v>213</v>
      </c>
      <c r="E6476" s="292" t="s">
        <v>214</v>
      </c>
      <c r="F6476" s="405">
        <v>75142</v>
      </c>
      <c r="G6476" s="292" t="s">
        <v>213</v>
      </c>
    </row>
    <row r="6477" spans="1:7">
      <c r="A6477" s="292" t="s">
        <v>49</v>
      </c>
      <c r="B6477" s="405">
        <v>76490</v>
      </c>
      <c r="C6477" s="292" t="s">
        <v>213</v>
      </c>
      <c r="E6477" s="292" t="s">
        <v>214</v>
      </c>
      <c r="F6477" s="405">
        <v>75147</v>
      </c>
      <c r="G6477" s="292" t="s">
        <v>213</v>
      </c>
    </row>
    <row r="6478" spans="1:7">
      <c r="A6478" s="292" t="s">
        <v>49</v>
      </c>
      <c r="B6478" s="405">
        <v>77354</v>
      </c>
      <c r="C6478" s="292" t="s">
        <v>213</v>
      </c>
      <c r="E6478" s="292" t="s">
        <v>214</v>
      </c>
      <c r="F6478" s="405">
        <v>75151</v>
      </c>
      <c r="G6478" s="292" t="s">
        <v>213</v>
      </c>
    </row>
    <row r="6479" spans="1:7">
      <c r="A6479" s="292" t="s">
        <v>49</v>
      </c>
      <c r="B6479" s="405">
        <v>77583</v>
      </c>
      <c r="C6479" s="292" t="s">
        <v>213</v>
      </c>
      <c r="E6479" s="292" t="s">
        <v>214</v>
      </c>
      <c r="F6479" s="405">
        <v>75152</v>
      </c>
      <c r="G6479" s="292" t="s">
        <v>213</v>
      </c>
    </row>
    <row r="6480" spans="1:7">
      <c r="A6480" s="292" t="s">
        <v>49</v>
      </c>
      <c r="B6480" s="405">
        <v>78163</v>
      </c>
      <c r="C6480" s="292" t="s">
        <v>213</v>
      </c>
      <c r="E6480" s="292" t="s">
        <v>214</v>
      </c>
      <c r="F6480" s="405">
        <v>75154</v>
      </c>
      <c r="G6480" s="292" t="s">
        <v>213</v>
      </c>
    </row>
    <row r="6481" spans="1:7">
      <c r="A6481" s="292" t="s">
        <v>49</v>
      </c>
      <c r="B6481" s="405">
        <v>78617</v>
      </c>
      <c r="C6481" s="292" t="s">
        <v>213</v>
      </c>
      <c r="E6481" s="292" t="s">
        <v>214</v>
      </c>
      <c r="F6481" s="405">
        <v>75156</v>
      </c>
      <c r="G6481" s="292" t="s">
        <v>213</v>
      </c>
    </row>
    <row r="6482" spans="1:7">
      <c r="A6482" s="292" t="s">
        <v>49</v>
      </c>
      <c r="B6482" s="405">
        <v>70770</v>
      </c>
      <c r="C6482" s="292" t="s">
        <v>213</v>
      </c>
      <c r="E6482" s="292" t="s">
        <v>214</v>
      </c>
      <c r="F6482" s="405">
        <v>75160</v>
      </c>
      <c r="G6482" s="292" t="s">
        <v>213</v>
      </c>
    </row>
    <row r="6483" spans="1:7">
      <c r="A6483" s="292" t="s">
        <v>49</v>
      </c>
      <c r="B6483" s="405">
        <v>71457</v>
      </c>
      <c r="C6483" s="292" t="s">
        <v>213</v>
      </c>
      <c r="E6483" s="292" t="s">
        <v>214</v>
      </c>
      <c r="F6483" s="405">
        <v>75165</v>
      </c>
      <c r="G6483" s="292" t="s">
        <v>213</v>
      </c>
    </row>
    <row r="6484" spans="1:7">
      <c r="A6484" s="292" t="s">
        <v>49</v>
      </c>
      <c r="B6484" s="405">
        <v>72002</v>
      </c>
      <c r="C6484" s="292" t="s">
        <v>213</v>
      </c>
      <c r="E6484" s="292" t="s">
        <v>214</v>
      </c>
      <c r="F6484" s="405">
        <v>75166</v>
      </c>
      <c r="G6484" s="292" t="s">
        <v>213</v>
      </c>
    </row>
    <row r="6485" spans="1:7">
      <c r="A6485" s="292" t="s">
        <v>49</v>
      </c>
      <c r="B6485" s="405">
        <v>72340</v>
      </c>
      <c r="C6485" s="292" t="s">
        <v>213</v>
      </c>
      <c r="E6485" s="292" t="s">
        <v>214</v>
      </c>
      <c r="F6485" s="405">
        <v>75167</v>
      </c>
      <c r="G6485" s="292" t="s">
        <v>213</v>
      </c>
    </row>
    <row r="6486" spans="1:7">
      <c r="A6486" s="292" t="s">
        <v>49</v>
      </c>
      <c r="B6486" s="405">
        <v>72830</v>
      </c>
      <c r="C6486" s="292" t="s">
        <v>213</v>
      </c>
      <c r="E6486" s="292" t="s">
        <v>214</v>
      </c>
      <c r="F6486" s="405">
        <v>75173</v>
      </c>
      <c r="G6486" s="292" t="s">
        <v>213</v>
      </c>
    </row>
    <row r="6487" spans="1:7">
      <c r="A6487" s="292" t="s">
        <v>49</v>
      </c>
      <c r="B6487" s="405">
        <v>73551</v>
      </c>
      <c r="C6487" s="292" t="s">
        <v>213</v>
      </c>
      <c r="E6487" s="292" t="s">
        <v>214</v>
      </c>
      <c r="F6487" s="405">
        <v>75189</v>
      </c>
      <c r="G6487" s="292" t="s">
        <v>213</v>
      </c>
    </row>
    <row r="6488" spans="1:7">
      <c r="A6488" s="292" t="s">
        <v>49</v>
      </c>
      <c r="B6488" s="405">
        <v>74456</v>
      </c>
      <c r="C6488" s="292" t="s">
        <v>213</v>
      </c>
      <c r="E6488" s="292" t="s">
        <v>214</v>
      </c>
      <c r="F6488" s="405">
        <v>75393</v>
      </c>
      <c r="G6488" s="292" t="s">
        <v>213</v>
      </c>
    </row>
    <row r="6489" spans="1:7">
      <c r="A6489" s="292" t="s">
        <v>49</v>
      </c>
      <c r="B6489" s="405">
        <v>75076</v>
      </c>
      <c r="C6489" s="292" t="s">
        <v>213</v>
      </c>
      <c r="E6489" s="292" t="s">
        <v>214</v>
      </c>
      <c r="F6489" s="405">
        <v>75401</v>
      </c>
      <c r="G6489" s="292" t="s">
        <v>213</v>
      </c>
    </row>
    <row r="6490" spans="1:7">
      <c r="A6490" s="292" t="s">
        <v>49</v>
      </c>
      <c r="B6490" s="405">
        <v>75490</v>
      </c>
      <c r="C6490" s="292" t="s">
        <v>213</v>
      </c>
      <c r="E6490" s="292" t="s">
        <v>214</v>
      </c>
      <c r="F6490" s="405">
        <v>75403</v>
      </c>
      <c r="G6490" s="292" t="s">
        <v>213</v>
      </c>
    </row>
    <row r="6491" spans="1:7">
      <c r="A6491" s="292" t="s">
        <v>49</v>
      </c>
      <c r="B6491" s="405">
        <v>75976</v>
      </c>
      <c r="C6491" s="292" t="s">
        <v>213</v>
      </c>
      <c r="E6491" s="292" t="s">
        <v>214</v>
      </c>
      <c r="F6491" s="405">
        <v>75407</v>
      </c>
      <c r="G6491" s="292" t="s">
        <v>213</v>
      </c>
    </row>
    <row r="6492" spans="1:7">
      <c r="A6492" s="292" t="s">
        <v>49</v>
      </c>
      <c r="B6492" s="405">
        <v>76513</v>
      </c>
      <c r="C6492" s="292" t="s">
        <v>213</v>
      </c>
      <c r="E6492" s="292" t="s">
        <v>214</v>
      </c>
      <c r="F6492" s="405">
        <v>75409</v>
      </c>
      <c r="G6492" s="292" t="s">
        <v>213</v>
      </c>
    </row>
    <row r="6493" spans="1:7">
      <c r="A6493" s="292" t="s">
        <v>49</v>
      </c>
      <c r="B6493" s="405">
        <v>77355</v>
      </c>
      <c r="C6493" s="292" t="s">
        <v>213</v>
      </c>
      <c r="E6493" s="292" t="s">
        <v>214</v>
      </c>
      <c r="F6493" s="405">
        <v>75414</v>
      </c>
      <c r="G6493" s="292" t="s">
        <v>213</v>
      </c>
    </row>
    <row r="6494" spans="1:7">
      <c r="A6494" s="292" t="s">
        <v>49</v>
      </c>
      <c r="B6494" s="405">
        <v>77614</v>
      </c>
      <c r="C6494" s="292" t="s">
        <v>213</v>
      </c>
      <c r="E6494" s="292" t="s">
        <v>214</v>
      </c>
      <c r="F6494" s="405">
        <v>75418</v>
      </c>
      <c r="G6494" s="292" t="s">
        <v>213</v>
      </c>
    </row>
    <row r="6495" spans="1:7">
      <c r="A6495" s="292" t="s">
        <v>49</v>
      </c>
      <c r="B6495" s="405">
        <v>78252</v>
      </c>
      <c r="C6495" s="292" t="s">
        <v>213</v>
      </c>
      <c r="E6495" s="292" t="s">
        <v>214</v>
      </c>
      <c r="F6495" s="405">
        <v>75441</v>
      </c>
      <c r="G6495" s="292" t="s">
        <v>213</v>
      </c>
    </row>
    <row r="6496" spans="1:7">
      <c r="A6496" s="292" t="s">
        <v>49</v>
      </c>
      <c r="B6496" s="405">
        <v>78619</v>
      </c>
      <c r="C6496" s="292" t="s">
        <v>213</v>
      </c>
      <c r="E6496" s="292" t="s">
        <v>214</v>
      </c>
      <c r="F6496" s="405">
        <v>75454</v>
      </c>
      <c r="G6496" s="292" t="s">
        <v>213</v>
      </c>
    </row>
    <row r="6497" spans="1:7">
      <c r="A6497" s="292" t="s">
        <v>49</v>
      </c>
      <c r="B6497" s="405">
        <v>70774</v>
      </c>
      <c r="C6497" s="292" t="s">
        <v>213</v>
      </c>
      <c r="E6497" s="292" t="s">
        <v>214</v>
      </c>
      <c r="F6497" s="405">
        <v>75455</v>
      </c>
      <c r="G6497" s="292" t="s">
        <v>213</v>
      </c>
    </row>
    <row r="6498" spans="1:7">
      <c r="A6498" s="292" t="s">
        <v>49</v>
      </c>
      <c r="B6498" s="405">
        <v>71458</v>
      </c>
      <c r="C6498" s="292" t="s">
        <v>213</v>
      </c>
      <c r="E6498" s="292" t="s">
        <v>214</v>
      </c>
      <c r="F6498" s="405">
        <v>75456</v>
      </c>
      <c r="G6498" s="292" t="s">
        <v>213</v>
      </c>
    </row>
    <row r="6499" spans="1:7">
      <c r="A6499" s="292" t="s">
        <v>49</v>
      </c>
      <c r="B6499" s="405">
        <v>72007</v>
      </c>
      <c r="C6499" s="292" t="s">
        <v>213</v>
      </c>
      <c r="E6499" s="292" t="s">
        <v>214</v>
      </c>
      <c r="F6499" s="405">
        <v>75459</v>
      </c>
      <c r="G6499" s="292" t="s">
        <v>213</v>
      </c>
    </row>
    <row r="6500" spans="1:7">
      <c r="A6500" s="292" t="s">
        <v>49</v>
      </c>
      <c r="B6500" s="405">
        <v>72341</v>
      </c>
      <c r="C6500" s="292" t="s">
        <v>213</v>
      </c>
      <c r="E6500" s="292" t="s">
        <v>214</v>
      </c>
      <c r="F6500" s="405">
        <v>75460</v>
      </c>
      <c r="G6500" s="292" t="s">
        <v>213</v>
      </c>
    </row>
    <row r="6501" spans="1:7">
      <c r="A6501" s="292" t="s">
        <v>49</v>
      </c>
      <c r="B6501" s="405">
        <v>72834</v>
      </c>
      <c r="C6501" s="292" t="s">
        <v>213</v>
      </c>
      <c r="E6501" s="292" t="s">
        <v>214</v>
      </c>
      <c r="F6501" s="405">
        <v>75461</v>
      </c>
      <c r="G6501" s="292" t="s">
        <v>213</v>
      </c>
    </row>
    <row r="6502" spans="1:7">
      <c r="A6502" s="292" t="s">
        <v>49</v>
      </c>
      <c r="B6502" s="405">
        <v>73555</v>
      </c>
      <c r="C6502" s="292" t="s">
        <v>213</v>
      </c>
      <c r="E6502" s="292" t="s">
        <v>214</v>
      </c>
      <c r="F6502" s="405">
        <v>75482</v>
      </c>
      <c r="G6502" s="292" t="s">
        <v>213</v>
      </c>
    </row>
    <row r="6503" spans="1:7">
      <c r="A6503" s="292" t="s">
        <v>49</v>
      </c>
      <c r="B6503" s="405">
        <v>74463</v>
      </c>
      <c r="C6503" s="292" t="s">
        <v>213</v>
      </c>
      <c r="E6503" s="292" t="s">
        <v>214</v>
      </c>
      <c r="F6503" s="405">
        <v>75483</v>
      </c>
      <c r="G6503" s="292" t="s">
        <v>213</v>
      </c>
    </row>
    <row r="6504" spans="1:7">
      <c r="A6504" s="292" t="s">
        <v>49</v>
      </c>
      <c r="B6504" s="405">
        <v>75101</v>
      </c>
      <c r="C6504" s="292" t="s">
        <v>213</v>
      </c>
      <c r="E6504" s="292" t="s">
        <v>214</v>
      </c>
      <c r="F6504" s="405">
        <v>75485</v>
      </c>
      <c r="G6504" s="292" t="s">
        <v>213</v>
      </c>
    </row>
    <row r="6505" spans="1:7">
      <c r="A6505" s="292" t="s">
        <v>49</v>
      </c>
      <c r="B6505" s="405">
        <v>75495</v>
      </c>
      <c r="C6505" s="292" t="s">
        <v>213</v>
      </c>
      <c r="E6505" s="292" t="s">
        <v>214</v>
      </c>
      <c r="F6505" s="405">
        <v>75489</v>
      </c>
      <c r="G6505" s="292" t="s">
        <v>213</v>
      </c>
    </row>
    <row r="6506" spans="1:7">
      <c r="A6506" s="292" t="s">
        <v>49</v>
      </c>
      <c r="B6506" s="405">
        <v>75990</v>
      </c>
      <c r="C6506" s="292" t="s">
        <v>213</v>
      </c>
      <c r="E6506" s="292" t="s">
        <v>214</v>
      </c>
      <c r="F6506" s="405">
        <v>75490</v>
      </c>
      <c r="G6506" s="292" t="s">
        <v>213</v>
      </c>
    </row>
    <row r="6507" spans="1:7">
      <c r="A6507" s="292" t="s">
        <v>49</v>
      </c>
      <c r="B6507" s="405">
        <v>76522</v>
      </c>
      <c r="C6507" s="292" t="s">
        <v>213</v>
      </c>
      <c r="E6507" s="292" t="s">
        <v>214</v>
      </c>
      <c r="F6507" s="405">
        <v>75495</v>
      </c>
      <c r="G6507" s="292" t="s">
        <v>213</v>
      </c>
    </row>
    <row r="6508" spans="1:7">
      <c r="A6508" s="292" t="s">
        <v>49</v>
      </c>
      <c r="B6508" s="405">
        <v>77356</v>
      </c>
      <c r="C6508" s="292" t="s">
        <v>213</v>
      </c>
      <c r="E6508" s="292" t="s">
        <v>214</v>
      </c>
      <c r="F6508" s="405">
        <v>75551</v>
      </c>
      <c r="G6508" s="292" t="s">
        <v>213</v>
      </c>
    </row>
    <row r="6509" spans="1:7">
      <c r="A6509" s="292" t="s">
        <v>49</v>
      </c>
      <c r="B6509" s="405">
        <v>77626</v>
      </c>
      <c r="C6509" s="292" t="s">
        <v>213</v>
      </c>
      <c r="E6509" s="292" t="s">
        <v>214</v>
      </c>
      <c r="F6509" s="405">
        <v>75561</v>
      </c>
      <c r="G6509" s="292" t="s">
        <v>213</v>
      </c>
    </row>
    <row r="6510" spans="1:7">
      <c r="A6510" s="292" t="s">
        <v>49</v>
      </c>
      <c r="B6510" s="405">
        <v>78263</v>
      </c>
      <c r="C6510" s="292" t="s">
        <v>213</v>
      </c>
      <c r="E6510" s="292" t="s">
        <v>214</v>
      </c>
      <c r="F6510" s="405">
        <v>75570</v>
      </c>
      <c r="G6510" s="292" t="s">
        <v>213</v>
      </c>
    </row>
    <row r="6511" spans="1:7">
      <c r="A6511" s="292" t="s">
        <v>49</v>
      </c>
      <c r="B6511" s="405">
        <v>78620</v>
      </c>
      <c r="C6511" s="292" t="s">
        <v>213</v>
      </c>
      <c r="E6511" s="292" t="s">
        <v>214</v>
      </c>
      <c r="F6511" s="405">
        <v>75603</v>
      </c>
      <c r="G6511" s="292" t="s">
        <v>213</v>
      </c>
    </row>
    <row r="6512" spans="1:7">
      <c r="A6512" s="292" t="s">
        <v>49</v>
      </c>
      <c r="B6512" s="405">
        <v>70776</v>
      </c>
      <c r="C6512" s="292" t="s">
        <v>213</v>
      </c>
      <c r="E6512" s="292" t="s">
        <v>214</v>
      </c>
      <c r="F6512" s="405">
        <v>75642</v>
      </c>
      <c r="G6512" s="292" t="s">
        <v>213</v>
      </c>
    </row>
    <row r="6513" spans="1:7">
      <c r="A6513" s="292" t="s">
        <v>49</v>
      </c>
      <c r="B6513" s="405">
        <v>71459</v>
      </c>
      <c r="C6513" s="292" t="s">
        <v>213</v>
      </c>
      <c r="E6513" s="292" t="s">
        <v>214</v>
      </c>
      <c r="F6513" s="405">
        <v>75644</v>
      </c>
      <c r="G6513" s="292" t="s">
        <v>213</v>
      </c>
    </row>
    <row r="6514" spans="1:7">
      <c r="A6514" s="292" t="s">
        <v>49</v>
      </c>
      <c r="B6514" s="405">
        <v>72011</v>
      </c>
      <c r="C6514" s="292" t="s">
        <v>213</v>
      </c>
      <c r="E6514" s="292" t="s">
        <v>214</v>
      </c>
      <c r="F6514" s="405">
        <v>75647</v>
      </c>
      <c r="G6514" s="292" t="s">
        <v>213</v>
      </c>
    </row>
    <row r="6515" spans="1:7">
      <c r="A6515" s="292" t="s">
        <v>49</v>
      </c>
      <c r="B6515" s="405">
        <v>72359</v>
      </c>
      <c r="C6515" s="292" t="s">
        <v>213</v>
      </c>
      <c r="E6515" s="292" t="s">
        <v>214</v>
      </c>
      <c r="F6515" s="405">
        <v>75652</v>
      </c>
      <c r="G6515" s="292" t="s">
        <v>213</v>
      </c>
    </row>
    <row r="6516" spans="1:7">
      <c r="A6516" s="292" t="s">
        <v>49</v>
      </c>
      <c r="B6516" s="405">
        <v>72855</v>
      </c>
      <c r="C6516" s="292" t="s">
        <v>213</v>
      </c>
      <c r="E6516" s="292" t="s">
        <v>214</v>
      </c>
      <c r="F6516" s="405">
        <v>75654</v>
      </c>
      <c r="G6516" s="292" t="s">
        <v>213</v>
      </c>
    </row>
    <row r="6517" spans="1:7">
      <c r="A6517" s="292" t="s">
        <v>49</v>
      </c>
      <c r="B6517" s="405">
        <v>73601</v>
      </c>
      <c r="C6517" s="292" t="s">
        <v>213</v>
      </c>
      <c r="E6517" s="292" t="s">
        <v>214</v>
      </c>
      <c r="F6517" s="405">
        <v>75658</v>
      </c>
      <c r="G6517" s="292" t="s">
        <v>213</v>
      </c>
    </row>
    <row r="6518" spans="1:7">
      <c r="A6518" s="292" t="s">
        <v>49</v>
      </c>
      <c r="B6518" s="405">
        <v>74464</v>
      </c>
      <c r="C6518" s="292" t="s">
        <v>213</v>
      </c>
      <c r="E6518" s="292" t="s">
        <v>214</v>
      </c>
      <c r="F6518" s="405">
        <v>75659</v>
      </c>
      <c r="G6518" s="292" t="s">
        <v>213</v>
      </c>
    </row>
    <row r="6519" spans="1:7">
      <c r="A6519" s="292" t="s">
        <v>49</v>
      </c>
      <c r="B6519" s="405">
        <v>75103</v>
      </c>
      <c r="C6519" s="292" t="s">
        <v>213</v>
      </c>
      <c r="E6519" s="292" t="s">
        <v>214</v>
      </c>
      <c r="F6519" s="405">
        <v>75662</v>
      </c>
      <c r="G6519" s="292" t="s">
        <v>213</v>
      </c>
    </row>
    <row r="6520" spans="1:7">
      <c r="A6520" s="292" t="s">
        <v>49</v>
      </c>
      <c r="B6520" s="405">
        <v>75551</v>
      </c>
      <c r="C6520" s="292" t="s">
        <v>213</v>
      </c>
      <c r="E6520" s="292" t="s">
        <v>214</v>
      </c>
      <c r="F6520" s="405">
        <v>75663</v>
      </c>
      <c r="G6520" s="292" t="s">
        <v>213</v>
      </c>
    </row>
    <row r="6521" spans="1:7">
      <c r="A6521" s="292" t="s">
        <v>49</v>
      </c>
      <c r="B6521" s="405">
        <v>76008</v>
      </c>
      <c r="C6521" s="292" t="s">
        <v>213</v>
      </c>
      <c r="E6521" s="292" t="s">
        <v>214</v>
      </c>
      <c r="F6521" s="405">
        <v>75670</v>
      </c>
      <c r="G6521" s="292" t="s">
        <v>213</v>
      </c>
    </row>
    <row r="6522" spans="1:7">
      <c r="A6522" s="292" t="s">
        <v>49</v>
      </c>
      <c r="B6522" s="405">
        <v>76523</v>
      </c>
      <c r="C6522" s="292" t="s">
        <v>213</v>
      </c>
      <c r="E6522" s="292" t="s">
        <v>214</v>
      </c>
      <c r="F6522" s="405">
        <v>75671</v>
      </c>
      <c r="G6522" s="292" t="s">
        <v>213</v>
      </c>
    </row>
    <row r="6523" spans="1:7">
      <c r="A6523" s="292" t="s">
        <v>49</v>
      </c>
      <c r="B6523" s="405">
        <v>77357</v>
      </c>
      <c r="C6523" s="292" t="s">
        <v>213</v>
      </c>
      <c r="E6523" s="292" t="s">
        <v>214</v>
      </c>
      <c r="F6523" s="405">
        <v>75672</v>
      </c>
      <c r="G6523" s="292" t="s">
        <v>213</v>
      </c>
    </row>
    <row r="6524" spans="1:7">
      <c r="A6524" s="292" t="s">
        <v>49</v>
      </c>
      <c r="B6524" s="405">
        <v>77630</v>
      </c>
      <c r="C6524" s="292" t="s">
        <v>213</v>
      </c>
      <c r="E6524" s="292" t="s">
        <v>214</v>
      </c>
      <c r="F6524" s="405">
        <v>75680</v>
      </c>
      <c r="G6524" s="292" t="s">
        <v>213</v>
      </c>
    </row>
    <row r="6525" spans="1:7">
      <c r="A6525" s="292" t="s">
        <v>49</v>
      </c>
      <c r="B6525" s="405">
        <v>78264</v>
      </c>
      <c r="C6525" s="292" t="s">
        <v>213</v>
      </c>
      <c r="E6525" s="292" t="s">
        <v>214</v>
      </c>
      <c r="F6525" s="405">
        <v>75687</v>
      </c>
      <c r="G6525" s="292" t="s">
        <v>213</v>
      </c>
    </row>
    <row r="6526" spans="1:7">
      <c r="A6526" s="292" t="s">
        <v>49</v>
      </c>
      <c r="B6526" s="405">
        <v>78621</v>
      </c>
      <c r="C6526" s="292" t="s">
        <v>213</v>
      </c>
      <c r="E6526" s="292" t="s">
        <v>214</v>
      </c>
      <c r="F6526" s="405">
        <v>75688</v>
      </c>
      <c r="G6526" s="292" t="s">
        <v>213</v>
      </c>
    </row>
    <row r="6527" spans="1:7">
      <c r="A6527" s="292" t="s">
        <v>49</v>
      </c>
      <c r="B6527" s="405">
        <v>70778</v>
      </c>
      <c r="C6527" s="292" t="s">
        <v>213</v>
      </c>
      <c r="E6527" s="292" t="s">
        <v>214</v>
      </c>
      <c r="F6527" s="405">
        <v>75693</v>
      </c>
      <c r="G6527" s="292" t="s">
        <v>213</v>
      </c>
    </row>
    <row r="6528" spans="1:7">
      <c r="A6528" s="292" t="s">
        <v>49</v>
      </c>
      <c r="B6528" s="405">
        <v>71463</v>
      </c>
      <c r="C6528" s="292" t="s">
        <v>213</v>
      </c>
      <c r="E6528" s="292" t="s">
        <v>214</v>
      </c>
      <c r="F6528" s="405">
        <v>75694</v>
      </c>
      <c r="G6528" s="292" t="s">
        <v>213</v>
      </c>
    </row>
    <row r="6529" spans="1:7">
      <c r="A6529" s="292" t="s">
        <v>49</v>
      </c>
      <c r="B6529" s="405">
        <v>72012</v>
      </c>
      <c r="C6529" s="292" t="s">
        <v>213</v>
      </c>
      <c r="E6529" s="292" t="s">
        <v>214</v>
      </c>
      <c r="F6529" s="405">
        <v>75704</v>
      </c>
      <c r="G6529" s="292" t="s">
        <v>213</v>
      </c>
    </row>
    <row r="6530" spans="1:7">
      <c r="A6530" s="292" t="s">
        <v>49</v>
      </c>
      <c r="B6530" s="405">
        <v>72364</v>
      </c>
      <c r="C6530" s="292" t="s">
        <v>213</v>
      </c>
      <c r="E6530" s="292" t="s">
        <v>214</v>
      </c>
      <c r="F6530" s="405">
        <v>75706</v>
      </c>
      <c r="G6530" s="292" t="s">
        <v>213</v>
      </c>
    </row>
    <row r="6531" spans="1:7">
      <c r="A6531" s="292" t="s">
        <v>49</v>
      </c>
      <c r="B6531" s="405">
        <v>72858</v>
      </c>
      <c r="C6531" s="292" t="s">
        <v>213</v>
      </c>
      <c r="E6531" s="292" t="s">
        <v>214</v>
      </c>
      <c r="F6531" s="405">
        <v>75751</v>
      </c>
      <c r="G6531" s="292" t="s">
        <v>213</v>
      </c>
    </row>
    <row r="6532" spans="1:7">
      <c r="A6532" s="292" t="s">
        <v>49</v>
      </c>
      <c r="B6532" s="405">
        <v>73668</v>
      </c>
      <c r="C6532" s="292" t="s">
        <v>213</v>
      </c>
      <c r="E6532" s="292" t="s">
        <v>214</v>
      </c>
      <c r="F6532" s="405">
        <v>75757</v>
      </c>
      <c r="G6532" s="292" t="s">
        <v>213</v>
      </c>
    </row>
    <row r="6533" spans="1:7">
      <c r="A6533" s="292" t="s">
        <v>49</v>
      </c>
      <c r="B6533" s="405">
        <v>74465</v>
      </c>
      <c r="C6533" s="292" t="s">
        <v>213</v>
      </c>
      <c r="E6533" s="292" t="s">
        <v>214</v>
      </c>
      <c r="F6533" s="405">
        <v>75762</v>
      </c>
      <c r="G6533" s="292" t="s">
        <v>213</v>
      </c>
    </row>
    <row r="6534" spans="1:7">
      <c r="A6534" s="292" t="s">
        <v>49</v>
      </c>
      <c r="B6534" s="405">
        <v>75110</v>
      </c>
      <c r="C6534" s="292" t="s">
        <v>213</v>
      </c>
      <c r="E6534" s="292" t="s">
        <v>214</v>
      </c>
      <c r="F6534" s="405">
        <v>75771</v>
      </c>
      <c r="G6534" s="292" t="s">
        <v>213</v>
      </c>
    </row>
    <row r="6535" spans="1:7">
      <c r="A6535" s="292" t="s">
        <v>49</v>
      </c>
      <c r="B6535" s="405">
        <v>75561</v>
      </c>
      <c r="C6535" s="292" t="s">
        <v>213</v>
      </c>
      <c r="E6535" s="292" t="s">
        <v>214</v>
      </c>
      <c r="F6535" s="405">
        <v>75780</v>
      </c>
      <c r="G6535" s="292" t="s">
        <v>213</v>
      </c>
    </row>
    <row r="6536" spans="1:7">
      <c r="A6536" s="292" t="s">
        <v>49</v>
      </c>
      <c r="B6536" s="405">
        <v>76009</v>
      </c>
      <c r="C6536" s="292" t="s">
        <v>213</v>
      </c>
      <c r="E6536" s="292" t="s">
        <v>214</v>
      </c>
      <c r="F6536" s="405">
        <v>75782</v>
      </c>
      <c r="G6536" s="292" t="s">
        <v>213</v>
      </c>
    </row>
    <row r="6537" spans="1:7">
      <c r="A6537" s="292" t="s">
        <v>49</v>
      </c>
      <c r="B6537" s="405">
        <v>76524</v>
      </c>
      <c r="C6537" s="292" t="s">
        <v>213</v>
      </c>
      <c r="E6537" s="292" t="s">
        <v>214</v>
      </c>
      <c r="F6537" s="405">
        <v>75790</v>
      </c>
      <c r="G6537" s="292" t="s">
        <v>213</v>
      </c>
    </row>
    <row r="6538" spans="1:7">
      <c r="A6538" s="292" t="s">
        <v>49</v>
      </c>
      <c r="B6538" s="405">
        <v>77362</v>
      </c>
      <c r="C6538" s="292" t="s">
        <v>213</v>
      </c>
      <c r="E6538" s="292" t="s">
        <v>214</v>
      </c>
      <c r="F6538" s="405">
        <v>75791</v>
      </c>
      <c r="G6538" s="292" t="s">
        <v>213</v>
      </c>
    </row>
    <row r="6539" spans="1:7">
      <c r="A6539" s="292" t="s">
        <v>49</v>
      </c>
      <c r="B6539" s="405">
        <v>77656</v>
      </c>
      <c r="C6539" s="292" t="s">
        <v>213</v>
      </c>
      <c r="E6539" s="292" t="s">
        <v>214</v>
      </c>
      <c r="F6539" s="405">
        <v>75801</v>
      </c>
      <c r="G6539" s="292" t="s">
        <v>213</v>
      </c>
    </row>
    <row r="6540" spans="1:7">
      <c r="A6540" s="292" t="s">
        <v>49</v>
      </c>
      <c r="B6540" s="405">
        <v>78266</v>
      </c>
      <c r="C6540" s="292" t="s">
        <v>213</v>
      </c>
      <c r="E6540" s="292" t="s">
        <v>214</v>
      </c>
      <c r="F6540" s="405">
        <v>75849</v>
      </c>
      <c r="G6540" s="292" t="s">
        <v>213</v>
      </c>
    </row>
    <row r="6541" spans="1:7">
      <c r="A6541" s="292" t="s">
        <v>49</v>
      </c>
      <c r="B6541" s="405">
        <v>78623</v>
      </c>
      <c r="C6541" s="292" t="s">
        <v>213</v>
      </c>
      <c r="E6541" s="292" t="s">
        <v>214</v>
      </c>
      <c r="F6541" s="405">
        <v>75903</v>
      </c>
      <c r="G6541" s="292" t="s">
        <v>213</v>
      </c>
    </row>
    <row r="6542" spans="1:7">
      <c r="A6542" s="292" t="s">
        <v>49</v>
      </c>
      <c r="B6542" s="405">
        <v>70780</v>
      </c>
      <c r="C6542" s="292" t="s">
        <v>213</v>
      </c>
      <c r="E6542" s="292" t="s">
        <v>214</v>
      </c>
      <c r="F6542" s="405">
        <v>75942</v>
      </c>
      <c r="G6542" s="292" t="s">
        <v>213</v>
      </c>
    </row>
    <row r="6543" spans="1:7">
      <c r="A6543" s="292" t="s">
        <v>49</v>
      </c>
      <c r="B6543" s="405">
        <v>71466</v>
      </c>
      <c r="C6543" s="292" t="s">
        <v>213</v>
      </c>
      <c r="E6543" s="292" t="s">
        <v>214</v>
      </c>
      <c r="F6543" s="405">
        <v>75958</v>
      </c>
      <c r="G6543" s="292" t="s">
        <v>213</v>
      </c>
    </row>
    <row r="6544" spans="1:7">
      <c r="A6544" s="292" t="s">
        <v>49</v>
      </c>
      <c r="B6544" s="405">
        <v>72015</v>
      </c>
      <c r="C6544" s="292" t="s">
        <v>213</v>
      </c>
      <c r="E6544" s="292" t="s">
        <v>214</v>
      </c>
      <c r="F6544" s="405">
        <v>75961</v>
      </c>
      <c r="G6544" s="292" t="s">
        <v>213</v>
      </c>
    </row>
    <row r="6545" spans="1:7">
      <c r="A6545" s="292" t="s">
        <v>49</v>
      </c>
      <c r="B6545" s="405">
        <v>72387</v>
      </c>
      <c r="C6545" s="292" t="s">
        <v>213</v>
      </c>
      <c r="E6545" s="292" t="s">
        <v>214</v>
      </c>
      <c r="F6545" s="405">
        <v>75962</v>
      </c>
      <c r="G6545" s="292" t="s">
        <v>213</v>
      </c>
    </row>
    <row r="6546" spans="1:7">
      <c r="A6546" s="292" t="s">
        <v>49</v>
      </c>
      <c r="B6546" s="405">
        <v>72865</v>
      </c>
      <c r="C6546" s="292" t="s">
        <v>213</v>
      </c>
      <c r="E6546" s="292" t="s">
        <v>214</v>
      </c>
      <c r="F6546" s="405">
        <v>75964</v>
      </c>
      <c r="G6546" s="292" t="s">
        <v>213</v>
      </c>
    </row>
    <row r="6547" spans="1:7">
      <c r="A6547" s="292" t="s">
        <v>49</v>
      </c>
      <c r="B6547" s="405">
        <v>73960</v>
      </c>
      <c r="C6547" s="292" t="s">
        <v>213</v>
      </c>
      <c r="E6547" s="292" t="s">
        <v>214</v>
      </c>
      <c r="F6547" s="405">
        <v>75976</v>
      </c>
      <c r="G6547" s="292" t="s">
        <v>213</v>
      </c>
    </row>
    <row r="6548" spans="1:7">
      <c r="A6548" s="292" t="s">
        <v>49</v>
      </c>
      <c r="B6548" s="405">
        <v>74467</v>
      </c>
      <c r="C6548" s="292" t="s">
        <v>213</v>
      </c>
      <c r="E6548" s="292" t="s">
        <v>214</v>
      </c>
      <c r="F6548" s="405">
        <v>75990</v>
      </c>
      <c r="G6548" s="292" t="s">
        <v>213</v>
      </c>
    </row>
    <row r="6549" spans="1:7">
      <c r="A6549" s="292" t="s">
        <v>49</v>
      </c>
      <c r="B6549" s="405">
        <v>75114</v>
      </c>
      <c r="C6549" s="292" t="s">
        <v>213</v>
      </c>
      <c r="E6549" s="292" t="s">
        <v>214</v>
      </c>
      <c r="F6549" s="405">
        <v>76008</v>
      </c>
      <c r="G6549" s="292" t="s">
        <v>213</v>
      </c>
    </row>
    <row r="6550" spans="1:7">
      <c r="A6550" s="292" t="s">
        <v>49</v>
      </c>
      <c r="B6550" s="405">
        <v>75570</v>
      </c>
      <c r="C6550" s="292" t="s">
        <v>213</v>
      </c>
      <c r="E6550" s="292" t="s">
        <v>214</v>
      </c>
      <c r="F6550" s="405">
        <v>76009</v>
      </c>
      <c r="G6550" s="292" t="s">
        <v>213</v>
      </c>
    </row>
    <row r="6551" spans="1:7">
      <c r="A6551" s="292" t="s">
        <v>49</v>
      </c>
      <c r="B6551" s="405">
        <v>76020</v>
      </c>
      <c r="C6551" s="292" t="s">
        <v>213</v>
      </c>
      <c r="E6551" s="292" t="s">
        <v>214</v>
      </c>
      <c r="F6551" s="405">
        <v>76020</v>
      </c>
      <c r="G6551" s="292" t="s">
        <v>213</v>
      </c>
    </row>
    <row r="6552" spans="1:7">
      <c r="A6552" s="292" t="s">
        <v>49</v>
      </c>
      <c r="B6552" s="405">
        <v>76537</v>
      </c>
      <c r="C6552" s="292" t="s">
        <v>213</v>
      </c>
      <c r="E6552" s="292" t="s">
        <v>214</v>
      </c>
      <c r="F6552" s="405">
        <v>76022</v>
      </c>
      <c r="G6552" s="292" t="s">
        <v>213</v>
      </c>
    </row>
    <row r="6553" spans="1:7">
      <c r="A6553" s="292" t="s">
        <v>49</v>
      </c>
      <c r="B6553" s="405">
        <v>77365</v>
      </c>
      <c r="C6553" s="292" t="s">
        <v>213</v>
      </c>
      <c r="E6553" s="292" t="s">
        <v>214</v>
      </c>
      <c r="F6553" s="405">
        <v>76031</v>
      </c>
      <c r="G6553" s="292" t="s">
        <v>213</v>
      </c>
    </row>
    <row r="6554" spans="1:7">
      <c r="A6554" s="292" t="s">
        <v>49</v>
      </c>
      <c r="B6554" s="405">
        <v>77657</v>
      </c>
      <c r="C6554" s="292" t="s">
        <v>213</v>
      </c>
      <c r="E6554" s="292" t="s">
        <v>214</v>
      </c>
      <c r="F6554" s="405">
        <v>76033</v>
      </c>
      <c r="G6554" s="292" t="s">
        <v>213</v>
      </c>
    </row>
    <row r="6555" spans="1:7">
      <c r="A6555" s="292" t="s">
        <v>49</v>
      </c>
      <c r="B6555" s="405">
        <v>78330</v>
      </c>
      <c r="C6555" s="292" t="s">
        <v>213</v>
      </c>
      <c r="E6555" s="292" t="s">
        <v>214</v>
      </c>
      <c r="F6555" s="405">
        <v>76048</v>
      </c>
      <c r="G6555" s="292" t="s">
        <v>213</v>
      </c>
    </row>
    <row r="6556" spans="1:7">
      <c r="A6556" s="292" t="s">
        <v>49</v>
      </c>
      <c r="B6556" s="405">
        <v>78633</v>
      </c>
      <c r="C6556" s="292" t="s">
        <v>213</v>
      </c>
      <c r="E6556" s="292" t="s">
        <v>214</v>
      </c>
      <c r="F6556" s="405">
        <v>76049</v>
      </c>
      <c r="G6556" s="292" t="s">
        <v>213</v>
      </c>
    </row>
    <row r="6557" spans="1:7">
      <c r="A6557" s="292" t="s">
        <v>49</v>
      </c>
      <c r="B6557" s="405">
        <v>70782</v>
      </c>
      <c r="C6557" s="292" t="s">
        <v>213</v>
      </c>
      <c r="E6557" s="292" t="s">
        <v>214</v>
      </c>
      <c r="F6557" s="405">
        <v>76058</v>
      </c>
      <c r="G6557" s="292" t="s">
        <v>213</v>
      </c>
    </row>
    <row r="6558" spans="1:7">
      <c r="A6558" s="292" t="s">
        <v>49</v>
      </c>
      <c r="B6558" s="405">
        <v>71485</v>
      </c>
      <c r="C6558" s="292" t="s">
        <v>213</v>
      </c>
      <c r="E6558" s="292" t="s">
        <v>214</v>
      </c>
      <c r="F6558" s="405">
        <v>76059</v>
      </c>
      <c r="G6558" s="292" t="s">
        <v>213</v>
      </c>
    </row>
    <row r="6559" spans="1:7">
      <c r="A6559" s="292" t="s">
        <v>49</v>
      </c>
      <c r="B6559" s="405">
        <v>72019</v>
      </c>
      <c r="C6559" s="292" t="s">
        <v>213</v>
      </c>
      <c r="E6559" s="292" t="s">
        <v>214</v>
      </c>
      <c r="F6559" s="405">
        <v>76071</v>
      </c>
      <c r="G6559" s="292" t="s">
        <v>213</v>
      </c>
    </row>
    <row r="6560" spans="1:7">
      <c r="A6560" s="292" t="s">
        <v>49</v>
      </c>
      <c r="B6560" s="405">
        <v>72396</v>
      </c>
      <c r="C6560" s="292" t="s">
        <v>213</v>
      </c>
      <c r="E6560" s="292" t="s">
        <v>214</v>
      </c>
      <c r="F6560" s="405">
        <v>76078</v>
      </c>
      <c r="G6560" s="292" t="s">
        <v>213</v>
      </c>
    </row>
    <row r="6561" spans="1:7">
      <c r="A6561" s="292" t="s">
        <v>49</v>
      </c>
      <c r="B6561" s="405">
        <v>72921</v>
      </c>
      <c r="C6561" s="292" t="s">
        <v>213</v>
      </c>
      <c r="E6561" s="292" t="s">
        <v>214</v>
      </c>
      <c r="F6561" s="405">
        <v>76082</v>
      </c>
      <c r="G6561" s="292" t="s">
        <v>213</v>
      </c>
    </row>
    <row r="6562" spans="1:7">
      <c r="A6562" s="292" t="s">
        <v>49</v>
      </c>
      <c r="B6562" s="405">
        <v>74003</v>
      </c>
      <c r="C6562" s="292" t="s">
        <v>213</v>
      </c>
      <c r="E6562" s="292" t="s">
        <v>214</v>
      </c>
      <c r="F6562" s="405">
        <v>76087</v>
      </c>
      <c r="G6562" s="292" t="s">
        <v>213</v>
      </c>
    </row>
    <row r="6563" spans="1:7">
      <c r="A6563" s="292" t="s">
        <v>49</v>
      </c>
      <c r="B6563" s="405">
        <v>74468</v>
      </c>
      <c r="C6563" s="292" t="s">
        <v>213</v>
      </c>
      <c r="E6563" s="292" t="s">
        <v>214</v>
      </c>
      <c r="F6563" s="405">
        <v>76113</v>
      </c>
      <c r="G6563" s="292" t="s">
        <v>213</v>
      </c>
    </row>
    <row r="6564" spans="1:7">
      <c r="A6564" s="292" t="s">
        <v>49</v>
      </c>
      <c r="B6564" s="405">
        <v>75117</v>
      </c>
      <c r="C6564" s="292" t="s">
        <v>213</v>
      </c>
      <c r="E6564" s="292" t="s">
        <v>214</v>
      </c>
      <c r="F6564" s="405">
        <v>76227</v>
      </c>
      <c r="G6564" s="292" t="s">
        <v>213</v>
      </c>
    </row>
    <row r="6565" spans="1:7">
      <c r="A6565" s="292" t="s">
        <v>49</v>
      </c>
      <c r="B6565" s="405">
        <v>75603</v>
      </c>
      <c r="C6565" s="292" t="s">
        <v>213</v>
      </c>
      <c r="E6565" s="292" t="s">
        <v>214</v>
      </c>
      <c r="F6565" s="405">
        <v>76240</v>
      </c>
      <c r="G6565" s="292" t="s">
        <v>213</v>
      </c>
    </row>
    <row r="6566" spans="1:7">
      <c r="A6566" s="292" t="s">
        <v>49</v>
      </c>
      <c r="B6566" s="405">
        <v>76022</v>
      </c>
      <c r="C6566" s="292" t="s">
        <v>213</v>
      </c>
      <c r="E6566" s="292" t="s">
        <v>214</v>
      </c>
      <c r="F6566" s="405">
        <v>76245</v>
      </c>
      <c r="G6566" s="292" t="s">
        <v>213</v>
      </c>
    </row>
    <row r="6567" spans="1:7">
      <c r="A6567" s="292" t="s">
        <v>49</v>
      </c>
      <c r="B6567" s="405">
        <v>76554</v>
      </c>
      <c r="C6567" s="292" t="s">
        <v>213</v>
      </c>
      <c r="E6567" s="292" t="s">
        <v>214</v>
      </c>
      <c r="F6567" s="405">
        <v>76247</v>
      </c>
      <c r="G6567" s="292" t="s">
        <v>213</v>
      </c>
    </row>
    <row r="6568" spans="1:7">
      <c r="A6568" s="292" t="s">
        <v>49</v>
      </c>
      <c r="B6568" s="405">
        <v>77372</v>
      </c>
      <c r="C6568" s="292" t="s">
        <v>213</v>
      </c>
      <c r="E6568" s="292" t="s">
        <v>214</v>
      </c>
      <c r="F6568" s="405">
        <v>76249</v>
      </c>
      <c r="G6568" s="292" t="s">
        <v>213</v>
      </c>
    </row>
    <row r="6569" spans="1:7">
      <c r="A6569" s="292" t="s">
        <v>49</v>
      </c>
      <c r="B6569" s="405">
        <v>77662</v>
      </c>
      <c r="C6569" s="292" t="s">
        <v>213</v>
      </c>
      <c r="E6569" s="292" t="s">
        <v>214</v>
      </c>
      <c r="F6569" s="405">
        <v>76250</v>
      </c>
      <c r="G6569" s="292" t="s">
        <v>213</v>
      </c>
    </row>
    <row r="6570" spans="1:7">
      <c r="A6570" s="292" t="s">
        <v>49</v>
      </c>
      <c r="B6570" s="405">
        <v>78332</v>
      </c>
      <c r="C6570" s="292" t="s">
        <v>213</v>
      </c>
      <c r="E6570" s="292" t="s">
        <v>214</v>
      </c>
      <c r="F6570" s="405">
        <v>76253</v>
      </c>
      <c r="G6570" s="292" t="s">
        <v>213</v>
      </c>
    </row>
    <row r="6571" spans="1:7">
      <c r="A6571" s="292" t="s">
        <v>49</v>
      </c>
      <c r="B6571" s="405">
        <v>78640</v>
      </c>
      <c r="C6571" s="292" t="s">
        <v>213</v>
      </c>
      <c r="E6571" s="292" t="s">
        <v>214</v>
      </c>
      <c r="F6571" s="405">
        <v>76258</v>
      </c>
      <c r="G6571" s="292" t="s">
        <v>213</v>
      </c>
    </row>
    <row r="6572" spans="1:7">
      <c r="A6572" s="292" t="s">
        <v>49</v>
      </c>
      <c r="B6572" s="405">
        <v>70785</v>
      </c>
      <c r="C6572" s="292" t="s">
        <v>213</v>
      </c>
      <c r="E6572" s="292" t="s">
        <v>214</v>
      </c>
      <c r="F6572" s="405">
        <v>76259</v>
      </c>
      <c r="G6572" s="292" t="s">
        <v>213</v>
      </c>
    </row>
    <row r="6573" spans="1:7">
      <c r="A6573" s="292" t="s">
        <v>49</v>
      </c>
      <c r="B6573" s="405">
        <v>71497</v>
      </c>
      <c r="C6573" s="292" t="s">
        <v>213</v>
      </c>
      <c r="E6573" s="292" t="s">
        <v>214</v>
      </c>
      <c r="F6573" s="405">
        <v>76266</v>
      </c>
      <c r="G6573" s="292" t="s">
        <v>213</v>
      </c>
    </row>
    <row r="6574" spans="1:7">
      <c r="A6574" s="292" t="s">
        <v>49</v>
      </c>
      <c r="B6574" s="405">
        <v>72023</v>
      </c>
      <c r="C6574" s="292" t="s">
        <v>213</v>
      </c>
      <c r="E6574" s="292" t="s">
        <v>214</v>
      </c>
      <c r="F6574" s="405">
        <v>76267</v>
      </c>
      <c r="G6574" s="292" t="s">
        <v>213</v>
      </c>
    </row>
    <row r="6575" spans="1:7">
      <c r="A6575" s="292" t="s">
        <v>49</v>
      </c>
      <c r="B6575" s="405">
        <v>72411</v>
      </c>
      <c r="C6575" s="292" t="s">
        <v>213</v>
      </c>
      <c r="E6575" s="292" t="s">
        <v>214</v>
      </c>
      <c r="F6575" s="405">
        <v>76268</v>
      </c>
      <c r="G6575" s="292" t="s">
        <v>213</v>
      </c>
    </row>
    <row r="6576" spans="1:7">
      <c r="A6576" s="292" t="s">
        <v>49</v>
      </c>
      <c r="B6576" s="405">
        <v>72935</v>
      </c>
      <c r="C6576" s="292" t="s">
        <v>213</v>
      </c>
      <c r="E6576" s="292" t="s">
        <v>214</v>
      </c>
      <c r="F6576" s="405">
        <v>76305</v>
      </c>
      <c r="G6576" s="292" t="s">
        <v>213</v>
      </c>
    </row>
    <row r="6577" spans="1:7">
      <c r="A6577" s="292" t="s">
        <v>49</v>
      </c>
      <c r="B6577" s="405">
        <v>74004</v>
      </c>
      <c r="C6577" s="292" t="s">
        <v>213</v>
      </c>
      <c r="E6577" s="292" t="s">
        <v>214</v>
      </c>
      <c r="F6577" s="405">
        <v>76351</v>
      </c>
      <c r="G6577" s="292" t="s">
        <v>213</v>
      </c>
    </row>
    <row r="6578" spans="1:7">
      <c r="A6578" s="292" t="s">
        <v>49</v>
      </c>
      <c r="B6578" s="405">
        <v>74477</v>
      </c>
      <c r="C6578" s="292" t="s">
        <v>213</v>
      </c>
      <c r="E6578" s="292" t="s">
        <v>214</v>
      </c>
      <c r="F6578" s="405">
        <v>76354</v>
      </c>
      <c r="G6578" s="292" t="s">
        <v>213</v>
      </c>
    </row>
    <row r="6579" spans="1:7">
      <c r="A6579" s="292" t="s">
        <v>49</v>
      </c>
      <c r="B6579" s="405">
        <v>75119</v>
      </c>
      <c r="C6579" s="292" t="s">
        <v>213</v>
      </c>
      <c r="E6579" s="292" t="s">
        <v>214</v>
      </c>
      <c r="F6579" s="405">
        <v>76364</v>
      </c>
      <c r="G6579" s="292" t="s">
        <v>213</v>
      </c>
    </row>
    <row r="6580" spans="1:7">
      <c r="A6580" s="292" t="s">
        <v>49</v>
      </c>
      <c r="B6580" s="405">
        <v>75642</v>
      </c>
      <c r="C6580" s="292" t="s">
        <v>213</v>
      </c>
      <c r="E6580" s="292" t="s">
        <v>214</v>
      </c>
      <c r="F6580" s="405">
        <v>76367</v>
      </c>
      <c r="G6580" s="292" t="s">
        <v>213</v>
      </c>
    </row>
    <row r="6581" spans="1:7">
      <c r="A6581" s="292" t="s">
        <v>49</v>
      </c>
      <c r="B6581" s="405">
        <v>76031</v>
      </c>
      <c r="C6581" s="292" t="s">
        <v>213</v>
      </c>
      <c r="E6581" s="292" t="s">
        <v>214</v>
      </c>
      <c r="F6581" s="405">
        <v>76369</v>
      </c>
      <c r="G6581" s="292" t="s">
        <v>213</v>
      </c>
    </row>
    <row r="6582" spans="1:7">
      <c r="A6582" s="292" t="s">
        <v>49</v>
      </c>
      <c r="B6582" s="405">
        <v>76558</v>
      </c>
      <c r="C6582" s="292" t="s">
        <v>213</v>
      </c>
      <c r="E6582" s="292" t="s">
        <v>214</v>
      </c>
      <c r="F6582" s="405">
        <v>76401</v>
      </c>
      <c r="G6582" s="292" t="s">
        <v>213</v>
      </c>
    </row>
    <row r="6583" spans="1:7">
      <c r="A6583" s="292" t="s">
        <v>49</v>
      </c>
      <c r="B6583" s="405">
        <v>77378</v>
      </c>
      <c r="C6583" s="292" t="s">
        <v>213</v>
      </c>
      <c r="E6583" s="292" t="s">
        <v>214</v>
      </c>
      <c r="F6583" s="405">
        <v>76402</v>
      </c>
      <c r="G6583" s="292" t="s">
        <v>213</v>
      </c>
    </row>
    <row r="6584" spans="1:7">
      <c r="A6584" s="292" t="s">
        <v>49</v>
      </c>
      <c r="B6584" s="405">
        <v>77713</v>
      </c>
      <c r="C6584" s="292" t="s">
        <v>213</v>
      </c>
      <c r="E6584" s="292" t="s">
        <v>214</v>
      </c>
      <c r="F6584" s="405">
        <v>76466</v>
      </c>
      <c r="G6584" s="292" t="s">
        <v>213</v>
      </c>
    </row>
    <row r="6585" spans="1:7">
      <c r="A6585" s="292" t="s">
        <v>49</v>
      </c>
      <c r="B6585" s="405">
        <v>78333</v>
      </c>
      <c r="C6585" s="292" t="s">
        <v>213</v>
      </c>
      <c r="E6585" s="292" t="s">
        <v>214</v>
      </c>
      <c r="F6585" s="405">
        <v>76468</v>
      </c>
      <c r="G6585" s="292" t="s">
        <v>213</v>
      </c>
    </row>
    <row r="6586" spans="1:7">
      <c r="A6586" s="292" t="s">
        <v>49</v>
      </c>
      <c r="B6586" s="405">
        <v>78642</v>
      </c>
      <c r="C6586" s="292" t="s">
        <v>213</v>
      </c>
      <c r="E6586" s="292" t="s">
        <v>214</v>
      </c>
      <c r="F6586" s="405">
        <v>76485</v>
      </c>
      <c r="G6586" s="292" t="s">
        <v>213</v>
      </c>
    </row>
    <row r="6587" spans="1:7">
      <c r="A6587" s="292" t="s">
        <v>49</v>
      </c>
      <c r="B6587" s="405">
        <v>70787</v>
      </c>
      <c r="C6587" s="292" t="s">
        <v>213</v>
      </c>
      <c r="E6587" s="292" t="s">
        <v>214</v>
      </c>
      <c r="F6587" s="405">
        <v>76490</v>
      </c>
      <c r="G6587" s="292" t="s">
        <v>213</v>
      </c>
    </row>
    <row r="6588" spans="1:7">
      <c r="A6588" s="292" t="s">
        <v>49</v>
      </c>
      <c r="B6588" s="405">
        <v>71601</v>
      </c>
      <c r="C6588" s="292" t="s">
        <v>213</v>
      </c>
      <c r="E6588" s="292" t="s">
        <v>214</v>
      </c>
      <c r="F6588" s="405">
        <v>76513</v>
      </c>
      <c r="G6588" s="292" t="s">
        <v>213</v>
      </c>
    </row>
    <row r="6589" spans="1:7">
      <c r="A6589" s="292" t="s">
        <v>49</v>
      </c>
      <c r="B6589" s="405">
        <v>72037</v>
      </c>
      <c r="C6589" s="292" t="s">
        <v>213</v>
      </c>
      <c r="E6589" s="292" t="s">
        <v>214</v>
      </c>
      <c r="F6589" s="405">
        <v>76522</v>
      </c>
      <c r="G6589" s="292" t="s">
        <v>213</v>
      </c>
    </row>
    <row r="6590" spans="1:7">
      <c r="A6590" s="292" t="s">
        <v>49</v>
      </c>
      <c r="B6590" s="405">
        <v>72417</v>
      </c>
      <c r="C6590" s="292" t="s">
        <v>213</v>
      </c>
      <c r="E6590" s="292" t="s">
        <v>214</v>
      </c>
      <c r="F6590" s="405">
        <v>76523</v>
      </c>
      <c r="G6590" s="292" t="s">
        <v>213</v>
      </c>
    </row>
    <row r="6591" spans="1:7">
      <c r="A6591" s="292" t="s">
        <v>49</v>
      </c>
      <c r="B6591" s="405">
        <v>72936</v>
      </c>
      <c r="C6591" s="292" t="s">
        <v>213</v>
      </c>
      <c r="E6591" s="292" t="s">
        <v>214</v>
      </c>
      <c r="F6591" s="405">
        <v>76524</v>
      </c>
      <c r="G6591" s="292" t="s">
        <v>213</v>
      </c>
    </row>
    <row r="6592" spans="1:7">
      <c r="A6592" s="292" t="s">
        <v>49</v>
      </c>
      <c r="B6592" s="405">
        <v>74006</v>
      </c>
      <c r="C6592" s="292" t="s">
        <v>213</v>
      </c>
      <c r="E6592" s="292" t="s">
        <v>214</v>
      </c>
      <c r="F6592" s="405">
        <v>76537</v>
      </c>
      <c r="G6592" s="292" t="s">
        <v>213</v>
      </c>
    </row>
    <row r="6593" spans="1:7">
      <c r="A6593" s="292" t="s">
        <v>49</v>
      </c>
      <c r="B6593" s="405">
        <v>74501</v>
      </c>
      <c r="C6593" s="292" t="s">
        <v>213</v>
      </c>
      <c r="E6593" s="292" t="s">
        <v>214</v>
      </c>
      <c r="F6593" s="405">
        <v>76554</v>
      </c>
      <c r="G6593" s="292" t="s">
        <v>213</v>
      </c>
    </row>
    <row r="6594" spans="1:7">
      <c r="A6594" s="292" t="s">
        <v>49</v>
      </c>
      <c r="B6594" s="405">
        <v>75120</v>
      </c>
      <c r="C6594" s="292" t="s">
        <v>213</v>
      </c>
      <c r="E6594" s="292" t="s">
        <v>214</v>
      </c>
      <c r="F6594" s="405">
        <v>76558</v>
      </c>
      <c r="G6594" s="292" t="s">
        <v>213</v>
      </c>
    </row>
    <row r="6595" spans="1:7">
      <c r="A6595" s="292" t="s">
        <v>49</v>
      </c>
      <c r="B6595" s="405">
        <v>75644</v>
      </c>
      <c r="C6595" s="292" t="s">
        <v>213</v>
      </c>
      <c r="E6595" s="292" t="s">
        <v>214</v>
      </c>
      <c r="F6595" s="405">
        <v>76559</v>
      </c>
      <c r="G6595" s="292" t="s">
        <v>213</v>
      </c>
    </row>
    <row r="6596" spans="1:7">
      <c r="A6596" s="292" t="s">
        <v>49</v>
      </c>
      <c r="B6596" s="405">
        <v>76033</v>
      </c>
      <c r="C6596" s="292" t="s">
        <v>213</v>
      </c>
      <c r="E6596" s="292" t="s">
        <v>214</v>
      </c>
      <c r="F6596" s="405">
        <v>76564</v>
      </c>
      <c r="G6596" s="292" t="s">
        <v>213</v>
      </c>
    </row>
    <row r="6597" spans="1:7">
      <c r="A6597" s="292" t="s">
        <v>49</v>
      </c>
      <c r="B6597" s="405">
        <v>76559</v>
      </c>
      <c r="C6597" s="292" t="s">
        <v>213</v>
      </c>
      <c r="E6597" s="292" t="s">
        <v>214</v>
      </c>
      <c r="F6597" s="405">
        <v>76571</v>
      </c>
      <c r="G6597" s="292" t="s">
        <v>213</v>
      </c>
    </row>
    <row r="6598" spans="1:7">
      <c r="A6598" s="292" t="s">
        <v>49</v>
      </c>
      <c r="B6598" s="405">
        <v>77423</v>
      </c>
      <c r="C6598" s="292" t="s">
        <v>213</v>
      </c>
      <c r="E6598" s="292" t="s">
        <v>214</v>
      </c>
      <c r="F6598" s="405">
        <v>76573</v>
      </c>
      <c r="G6598" s="292" t="s">
        <v>213</v>
      </c>
    </row>
    <row r="6599" spans="1:7">
      <c r="A6599" s="292" t="s">
        <v>49</v>
      </c>
      <c r="B6599" s="405">
        <v>77808</v>
      </c>
      <c r="C6599" s="292" t="s">
        <v>213</v>
      </c>
      <c r="E6599" s="292" t="s">
        <v>214</v>
      </c>
      <c r="F6599" s="405">
        <v>76574</v>
      </c>
      <c r="G6599" s="292" t="s">
        <v>213</v>
      </c>
    </row>
    <row r="6600" spans="1:7">
      <c r="A6600" s="292" t="s">
        <v>49</v>
      </c>
      <c r="B6600" s="405">
        <v>78336</v>
      </c>
      <c r="C6600" s="292" t="s">
        <v>213</v>
      </c>
      <c r="E6600" s="292" t="s">
        <v>214</v>
      </c>
      <c r="F6600" s="405">
        <v>76579</v>
      </c>
      <c r="G6600" s="292" t="s">
        <v>213</v>
      </c>
    </row>
    <row r="6601" spans="1:7">
      <c r="A6601" s="292" t="s">
        <v>49</v>
      </c>
      <c r="B6601" s="405">
        <v>78644</v>
      </c>
      <c r="C6601" s="292" t="s">
        <v>213</v>
      </c>
      <c r="E6601" s="292" t="s">
        <v>214</v>
      </c>
      <c r="F6601" s="405">
        <v>76596</v>
      </c>
      <c r="G6601" s="292" t="s">
        <v>213</v>
      </c>
    </row>
    <row r="6602" spans="1:7">
      <c r="A6602" s="292" t="s">
        <v>49</v>
      </c>
      <c r="B6602" s="405">
        <v>70791</v>
      </c>
      <c r="C6602" s="292" t="s">
        <v>213</v>
      </c>
      <c r="E6602" s="292" t="s">
        <v>214</v>
      </c>
      <c r="F6602" s="405">
        <v>76598</v>
      </c>
      <c r="G6602" s="292" t="s">
        <v>213</v>
      </c>
    </row>
    <row r="6603" spans="1:7">
      <c r="A6603" s="292" t="s">
        <v>49</v>
      </c>
      <c r="B6603" s="405">
        <v>71602</v>
      </c>
      <c r="C6603" s="292" t="s">
        <v>213</v>
      </c>
      <c r="E6603" s="292" t="s">
        <v>214</v>
      </c>
      <c r="F6603" s="405">
        <v>76633</v>
      </c>
      <c r="G6603" s="292" t="s">
        <v>213</v>
      </c>
    </row>
    <row r="6604" spans="1:7">
      <c r="A6604" s="292" t="s">
        <v>49</v>
      </c>
      <c r="B6604" s="405">
        <v>72043</v>
      </c>
      <c r="C6604" s="292" t="s">
        <v>213</v>
      </c>
      <c r="E6604" s="292" t="s">
        <v>214</v>
      </c>
      <c r="F6604" s="405">
        <v>76645</v>
      </c>
      <c r="G6604" s="292" t="s">
        <v>213</v>
      </c>
    </row>
    <row r="6605" spans="1:7">
      <c r="A6605" s="292" t="s">
        <v>49</v>
      </c>
      <c r="B6605" s="405">
        <v>72426</v>
      </c>
      <c r="C6605" s="292" t="s">
        <v>213</v>
      </c>
      <c r="E6605" s="292" t="s">
        <v>214</v>
      </c>
      <c r="F6605" s="405">
        <v>76654</v>
      </c>
      <c r="G6605" s="292" t="s">
        <v>213</v>
      </c>
    </row>
    <row r="6606" spans="1:7">
      <c r="A6606" s="292" t="s">
        <v>49</v>
      </c>
      <c r="B6606" s="405">
        <v>72941</v>
      </c>
      <c r="C6606" s="292" t="s">
        <v>213</v>
      </c>
      <c r="E6606" s="292" t="s">
        <v>214</v>
      </c>
      <c r="F6606" s="405">
        <v>76655</v>
      </c>
      <c r="G6606" s="292" t="s">
        <v>213</v>
      </c>
    </row>
    <row r="6607" spans="1:7">
      <c r="A6607" s="292" t="s">
        <v>49</v>
      </c>
      <c r="B6607" s="405">
        <v>74008</v>
      </c>
      <c r="C6607" s="292" t="s">
        <v>213</v>
      </c>
      <c r="E6607" s="292" t="s">
        <v>214</v>
      </c>
      <c r="F6607" s="405">
        <v>76676</v>
      </c>
      <c r="G6607" s="292" t="s">
        <v>213</v>
      </c>
    </row>
    <row r="6608" spans="1:7">
      <c r="A6608" s="292" t="s">
        <v>49</v>
      </c>
      <c r="B6608" s="405">
        <v>74502</v>
      </c>
      <c r="C6608" s="292" t="s">
        <v>213</v>
      </c>
      <c r="E6608" s="292" t="s">
        <v>214</v>
      </c>
      <c r="F6608" s="405">
        <v>76801</v>
      </c>
      <c r="G6608" s="292" t="s">
        <v>213</v>
      </c>
    </row>
    <row r="6609" spans="1:7">
      <c r="A6609" s="292" t="s">
        <v>49</v>
      </c>
      <c r="B6609" s="405">
        <v>75121</v>
      </c>
      <c r="C6609" s="292" t="s">
        <v>213</v>
      </c>
      <c r="E6609" s="292" t="s">
        <v>214</v>
      </c>
      <c r="F6609" s="405">
        <v>76804</v>
      </c>
      <c r="G6609" s="292" t="s">
        <v>213</v>
      </c>
    </row>
    <row r="6610" spans="1:7">
      <c r="A6610" s="292" t="s">
        <v>49</v>
      </c>
      <c r="B6610" s="405">
        <v>75647</v>
      </c>
      <c r="C6610" s="292" t="s">
        <v>213</v>
      </c>
      <c r="E6610" s="292" t="s">
        <v>214</v>
      </c>
      <c r="F6610" s="405">
        <v>76886</v>
      </c>
      <c r="G6610" s="292" t="s">
        <v>213</v>
      </c>
    </row>
    <row r="6611" spans="1:7">
      <c r="A6611" s="292" t="s">
        <v>49</v>
      </c>
      <c r="B6611" s="405">
        <v>76048</v>
      </c>
      <c r="C6611" s="292" t="s">
        <v>213</v>
      </c>
      <c r="E6611" s="292" t="s">
        <v>214</v>
      </c>
      <c r="F6611" s="405">
        <v>76901</v>
      </c>
      <c r="G6611" s="292" t="s">
        <v>213</v>
      </c>
    </row>
    <row r="6612" spans="1:7">
      <c r="A6612" s="292" t="s">
        <v>49</v>
      </c>
      <c r="B6612" s="405">
        <v>76564</v>
      </c>
      <c r="C6612" s="292" t="s">
        <v>213</v>
      </c>
      <c r="E6612" s="292" t="s">
        <v>214</v>
      </c>
      <c r="F6612" s="405">
        <v>76903</v>
      </c>
      <c r="G6612" s="292" t="s">
        <v>213</v>
      </c>
    </row>
    <row r="6613" spans="1:7">
      <c r="A6613" s="292" t="s">
        <v>49</v>
      </c>
      <c r="B6613" s="405">
        <v>77437</v>
      </c>
      <c r="C6613" s="292" t="s">
        <v>213</v>
      </c>
      <c r="E6613" s="292" t="s">
        <v>214</v>
      </c>
      <c r="F6613" s="405">
        <v>76904</v>
      </c>
      <c r="G6613" s="292" t="s">
        <v>213</v>
      </c>
    </row>
    <row r="6614" spans="1:7">
      <c r="A6614" s="292" t="s">
        <v>49</v>
      </c>
      <c r="B6614" s="405">
        <v>77833</v>
      </c>
      <c r="C6614" s="292" t="s">
        <v>213</v>
      </c>
      <c r="E6614" s="292" t="s">
        <v>214</v>
      </c>
      <c r="F6614" s="405">
        <v>76905</v>
      </c>
      <c r="G6614" s="292" t="s">
        <v>213</v>
      </c>
    </row>
    <row r="6615" spans="1:7">
      <c r="A6615" s="292" t="s">
        <v>49</v>
      </c>
      <c r="B6615" s="405">
        <v>78342</v>
      </c>
      <c r="C6615" s="292" t="s">
        <v>213</v>
      </c>
      <c r="E6615" s="292" t="s">
        <v>214</v>
      </c>
      <c r="F6615" s="405">
        <v>76906</v>
      </c>
      <c r="G6615" s="292" t="s">
        <v>213</v>
      </c>
    </row>
    <row r="6616" spans="1:7">
      <c r="A6616" s="292" t="s">
        <v>49</v>
      </c>
      <c r="B6616" s="405">
        <v>78645</v>
      </c>
      <c r="C6616" s="292" t="s">
        <v>213</v>
      </c>
      <c r="E6616" s="292" t="s">
        <v>214</v>
      </c>
      <c r="F6616" s="405">
        <v>77016</v>
      </c>
      <c r="G6616" s="292" t="s">
        <v>213</v>
      </c>
    </row>
    <row r="6617" spans="1:7">
      <c r="A6617" s="292" t="s">
        <v>49</v>
      </c>
      <c r="B6617" s="405">
        <v>70792</v>
      </c>
      <c r="C6617" s="292" t="s">
        <v>213</v>
      </c>
      <c r="E6617" s="292" t="s">
        <v>214</v>
      </c>
      <c r="F6617" s="405">
        <v>77028</v>
      </c>
      <c r="G6617" s="292" t="s">
        <v>213</v>
      </c>
    </row>
    <row r="6618" spans="1:7">
      <c r="A6618" s="292" t="s">
        <v>49</v>
      </c>
      <c r="B6618" s="405">
        <v>71603</v>
      </c>
      <c r="C6618" s="292" t="s">
        <v>213</v>
      </c>
      <c r="E6618" s="292" t="s">
        <v>214</v>
      </c>
      <c r="F6618" s="405">
        <v>77049</v>
      </c>
      <c r="G6618" s="292" t="s">
        <v>213</v>
      </c>
    </row>
    <row r="6619" spans="1:7">
      <c r="A6619" s="292" t="s">
        <v>49</v>
      </c>
      <c r="B6619" s="405">
        <v>72052</v>
      </c>
      <c r="C6619" s="292" t="s">
        <v>213</v>
      </c>
      <c r="E6619" s="292" t="s">
        <v>214</v>
      </c>
      <c r="F6619" s="405">
        <v>77050</v>
      </c>
      <c r="G6619" s="292" t="s">
        <v>213</v>
      </c>
    </row>
    <row r="6620" spans="1:7">
      <c r="A6620" s="292" t="s">
        <v>49</v>
      </c>
      <c r="B6620" s="405">
        <v>72427</v>
      </c>
      <c r="C6620" s="292" t="s">
        <v>213</v>
      </c>
      <c r="E6620" s="292" t="s">
        <v>214</v>
      </c>
      <c r="F6620" s="405">
        <v>77078</v>
      </c>
      <c r="G6620" s="292" t="s">
        <v>213</v>
      </c>
    </row>
    <row r="6621" spans="1:7">
      <c r="A6621" s="292" t="s">
        <v>49</v>
      </c>
      <c r="B6621" s="405">
        <v>72951</v>
      </c>
      <c r="C6621" s="292" t="s">
        <v>213</v>
      </c>
      <c r="E6621" s="292" t="s">
        <v>214</v>
      </c>
      <c r="F6621" s="405">
        <v>77302</v>
      </c>
      <c r="G6621" s="292" t="s">
        <v>213</v>
      </c>
    </row>
    <row r="6622" spans="1:7">
      <c r="A6622" s="292" t="s">
        <v>49</v>
      </c>
      <c r="B6622" s="405">
        <v>74015</v>
      </c>
      <c r="C6622" s="292" t="s">
        <v>213</v>
      </c>
      <c r="E6622" s="292" t="s">
        <v>214</v>
      </c>
      <c r="F6622" s="405">
        <v>77316</v>
      </c>
      <c r="G6622" s="292" t="s">
        <v>213</v>
      </c>
    </row>
    <row r="6623" spans="1:7">
      <c r="A6623" s="292" t="s">
        <v>49</v>
      </c>
      <c r="B6623" s="405">
        <v>74522</v>
      </c>
      <c r="C6623" s="292" t="s">
        <v>213</v>
      </c>
      <c r="E6623" s="292" t="s">
        <v>214</v>
      </c>
      <c r="F6623" s="405">
        <v>77318</v>
      </c>
      <c r="G6623" s="292" t="s">
        <v>213</v>
      </c>
    </row>
    <row r="6624" spans="1:7">
      <c r="A6624" s="292" t="s">
        <v>49</v>
      </c>
      <c r="B6624" s="405">
        <v>75126</v>
      </c>
      <c r="C6624" s="292" t="s">
        <v>213</v>
      </c>
      <c r="E6624" s="292" t="s">
        <v>214</v>
      </c>
      <c r="F6624" s="405">
        <v>77327</v>
      </c>
      <c r="G6624" s="292" t="s">
        <v>213</v>
      </c>
    </row>
    <row r="6625" spans="1:7">
      <c r="A6625" s="292" t="s">
        <v>49</v>
      </c>
      <c r="B6625" s="405">
        <v>75652</v>
      </c>
      <c r="C6625" s="292" t="s">
        <v>213</v>
      </c>
      <c r="E6625" s="292" t="s">
        <v>214</v>
      </c>
      <c r="F6625" s="405">
        <v>77340</v>
      </c>
      <c r="G6625" s="292" t="s">
        <v>213</v>
      </c>
    </row>
    <row r="6626" spans="1:7">
      <c r="A6626" s="292" t="s">
        <v>49</v>
      </c>
      <c r="B6626" s="405">
        <v>76049</v>
      </c>
      <c r="C6626" s="292" t="s">
        <v>213</v>
      </c>
      <c r="E6626" s="292" t="s">
        <v>214</v>
      </c>
      <c r="F6626" s="405">
        <v>77341</v>
      </c>
      <c r="G6626" s="292" t="s">
        <v>213</v>
      </c>
    </row>
    <row r="6627" spans="1:7">
      <c r="A6627" s="292" t="s">
        <v>49</v>
      </c>
      <c r="B6627" s="405">
        <v>76571</v>
      </c>
      <c r="C6627" s="292" t="s">
        <v>213</v>
      </c>
      <c r="E6627" s="292" t="s">
        <v>214</v>
      </c>
      <c r="F6627" s="405">
        <v>77342</v>
      </c>
      <c r="G6627" s="292" t="s">
        <v>213</v>
      </c>
    </row>
    <row r="6628" spans="1:7">
      <c r="A6628" s="292" t="s">
        <v>49</v>
      </c>
      <c r="B6628" s="405">
        <v>77441</v>
      </c>
      <c r="C6628" s="292" t="s">
        <v>213</v>
      </c>
      <c r="E6628" s="292" t="s">
        <v>214</v>
      </c>
      <c r="F6628" s="405">
        <v>77354</v>
      </c>
      <c r="G6628" s="292" t="s">
        <v>213</v>
      </c>
    </row>
    <row r="6629" spans="1:7">
      <c r="A6629" s="292" t="s">
        <v>49</v>
      </c>
      <c r="B6629" s="405">
        <v>77834</v>
      </c>
      <c r="C6629" s="292" t="s">
        <v>213</v>
      </c>
      <c r="E6629" s="292" t="s">
        <v>214</v>
      </c>
      <c r="F6629" s="405">
        <v>77355</v>
      </c>
      <c r="G6629" s="292" t="s">
        <v>213</v>
      </c>
    </row>
    <row r="6630" spans="1:7">
      <c r="A6630" s="292" t="s">
        <v>49</v>
      </c>
      <c r="B6630" s="405">
        <v>78358</v>
      </c>
      <c r="C6630" s="292" t="s">
        <v>213</v>
      </c>
      <c r="E6630" s="292" t="s">
        <v>214</v>
      </c>
      <c r="F6630" s="405">
        <v>77356</v>
      </c>
      <c r="G6630" s="292" t="s">
        <v>213</v>
      </c>
    </row>
    <row r="6631" spans="1:7">
      <c r="A6631" s="292" t="s">
        <v>49</v>
      </c>
      <c r="B6631" s="405">
        <v>78653</v>
      </c>
      <c r="C6631" s="292" t="s">
        <v>213</v>
      </c>
      <c r="E6631" s="292" t="s">
        <v>214</v>
      </c>
      <c r="F6631" s="405">
        <v>77357</v>
      </c>
      <c r="G6631" s="292" t="s">
        <v>213</v>
      </c>
    </row>
    <row r="6632" spans="1:7">
      <c r="A6632" s="292" t="s">
        <v>49</v>
      </c>
      <c r="B6632" s="405">
        <v>70807</v>
      </c>
      <c r="C6632" s="292" t="s">
        <v>213</v>
      </c>
      <c r="E6632" s="292" t="s">
        <v>214</v>
      </c>
      <c r="F6632" s="405">
        <v>77362</v>
      </c>
      <c r="G6632" s="292" t="s">
        <v>213</v>
      </c>
    </row>
    <row r="6633" spans="1:7">
      <c r="A6633" s="292" t="s">
        <v>49</v>
      </c>
      <c r="B6633" s="405">
        <v>71611</v>
      </c>
      <c r="C6633" s="292" t="s">
        <v>213</v>
      </c>
      <c r="E6633" s="292" t="s">
        <v>214</v>
      </c>
      <c r="F6633" s="405">
        <v>77365</v>
      </c>
      <c r="G6633" s="292" t="s">
        <v>213</v>
      </c>
    </row>
    <row r="6634" spans="1:7">
      <c r="A6634" s="292" t="s">
        <v>49</v>
      </c>
      <c r="B6634" s="405">
        <v>72058</v>
      </c>
      <c r="C6634" s="292" t="s">
        <v>213</v>
      </c>
      <c r="E6634" s="292" t="s">
        <v>214</v>
      </c>
      <c r="F6634" s="405">
        <v>77372</v>
      </c>
      <c r="G6634" s="292" t="s">
        <v>213</v>
      </c>
    </row>
    <row r="6635" spans="1:7">
      <c r="A6635" s="292" t="s">
        <v>49</v>
      </c>
      <c r="B6635" s="405">
        <v>72439</v>
      </c>
      <c r="C6635" s="292" t="s">
        <v>213</v>
      </c>
      <c r="E6635" s="292" t="s">
        <v>214</v>
      </c>
      <c r="F6635" s="405">
        <v>77378</v>
      </c>
      <c r="G6635" s="292" t="s">
        <v>213</v>
      </c>
    </row>
    <row r="6636" spans="1:7">
      <c r="A6636" s="292" t="s">
        <v>49</v>
      </c>
      <c r="B6636" s="405">
        <v>73007</v>
      </c>
      <c r="C6636" s="292" t="s">
        <v>213</v>
      </c>
      <c r="E6636" s="292" t="s">
        <v>214</v>
      </c>
      <c r="F6636" s="405">
        <v>77423</v>
      </c>
      <c r="G6636" s="292" t="s">
        <v>213</v>
      </c>
    </row>
    <row r="6637" spans="1:7">
      <c r="A6637" s="292" t="s">
        <v>49</v>
      </c>
      <c r="B6637" s="405">
        <v>74017</v>
      </c>
      <c r="C6637" s="292" t="s">
        <v>213</v>
      </c>
      <c r="E6637" s="292" t="s">
        <v>214</v>
      </c>
      <c r="F6637" s="405">
        <v>77437</v>
      </c>
      <c r="G6637" s="292" t="s">
        <v>213</v>
      </c>
    </row>
    <row r="6638" spans="1:7">
      <c r="A6638" s="292" t="s">
        <v>49</v>
      </c>
      <c r="B6638" s="405">
        <v>74554</v>
      </c>
      <c r="C6638" s="292" t="s">
        <v>213</v>
      </c>
      <c r="E6638" s="292" t="s">
        <v>214</v>
      </c>
      <c r="F6638" s="405">
        <v>77441</v>
      </c>
      <c r="G6638" s="292" t="s">
        <v>213</v>
      </c>
    </row>
    <row r="6639" spans="1:7">
      <c r="A6639" s="292" t="s">
        <v>49</v>
      </c>
      <c r="B6639" s="405">
        <v>75135</v>
      </c>
      <c r="C6639" s="292" t="s">
        <v>213</v>
      </c>
      <c r="E6639" s="292" t="s">
        <v>214</v>
      </c>
      <c r="F6639" s="405">
        <v>77447</v>
      </c>
      <c r="G6639" s="292" t="s">
        <v>213</v>
      </c>
    </row>
    <row r="6640" spans="1:7">
      <c r="A6640" s="292" t="s">
        <v>49</v>
      </c>
      <c r="B6640" s="405">
        <v>75654</v>
      </c>
      <c r="C6640" s="292" t="s">
        <v>213</v>
      </c>
      <c r="E6640" s="292" t="s">
        <v>214</v>
      </c>
      <c r="F6640" s="405">
        <v>77452</v>
      </c>
      <c r="G6640" s="292" t="s">
        <v>213</v>
      </c>
    </row>
    <row r="6641" spans="1:7">
      <c r="A6641" s="292" t="s">
        <v>49</v>
      </c>
      <c r="B6641" s="405">
        <v>76058</v>
      </c>
      <c r="C6641" s="292" t="s">
        <v>213</v>
      </c>
      <c r="E6641" s="292" t="s">
        <v>214</v>
      </c>
      <c r="F6641" s="405">
        <v>77463</v>
      </c>
      <c r="G6641" s="292" t="s">
        <v>213</v>
      </c>
    </row>
    <row r="6642" spans="1:7">
      <c r="A6642" s="292" t="s">
        <v>49</v>
      </c>
      <c r="B6642" s="405">
        <v>76573</v>
      </c>
      <c r="C6642" s="292" t="s">
        <v>213</v>
      </c>
      <c r="E6642" s="292" t="s">
        <v>214</v>
      </c>
      <c r="F6642" s="405">
        <v>77467</v>
      </c>
      <c r="G6642" s="292" t="s">
        <v>213</v>
      </c>
    </row>
    <row r="6643" spans="1:7">
      <c r="A6643" s="292" t="s">
        <v>49</v>
      </c>
      <c r="B6643" s="405">
        <v>77447</v>
      </c>
      <c r="C6643" s="292" t="s">
        <v>213</v>
      </c>
      <c r="E6643" s="292" t="s">
        <v>214</v>
      </c>
      <c r="F6643" s="405">
        <v>77469</v>
      </c>
      <c r="G6643" s="292" t="s">
        <v>213</v>
      </c>
    </row>
    <row r="6644" spans="1:7">
      <c r="A6644" s="292" t="s">
        <v>49</v>
      </c>
      <c r="B6644" s="405">
        <v>77862</v>
      </c>
      <c r="C6644" s="292" t="s">
        <v>213</v>
      </c>
      <c r="E6644" s="292" t="s">
        <v>214</v>
      </c>
      <c r="F6644" s="405">
        <v>77471</v>
      </c>
      <c r="G6644" s="292" t="s">
        <v>213</v>
      </c>
    </row>
    <row r="6645" spans="1:7">
      <c r="A6645" s="292" t="s">
        <v>49</v>
      </c>
      <c r="B6645" s="405">
        <v>78363</v>
      </c>
      <c r="C6645" s="292" t="s">
        <v>213</v>
      </c>
      <c r="E6645" s="292" t="s">
        <v>214</v>
      </c>
      <c r="F6645" s="405">
        <v>77474</v>
      </c>
      <c r="G6645" s="292" t="s">
        <v>213</v>
      </c>
    </row>
    <row r="6646" spans="1:7">
      <c r="A6646" s="292" t="s">
        <v>49</v>
      </c>
      <c r="B6646" s="405">
        <v>78654</v>
      </c>
      <c r="C6646" s="292" t="s">
        <v>213</v>
      </c>
      <c r="E6646" s="292" t="s">
        <v>214</v>
      </c>
      <c r="F6646" s="405">
        <v>77476</v>
      </c>
      <c r="G6646" s="292" t="s">
        <v>213</v>
      </c>
    </row>
    <row r="6647" spans="1:7">
      <c r="A6647" s="292" t="s">
        <v>49</v>
      </c>
      <c r="B6647" s="405">
        <v>71006</v>
      </c>
      <c r="C6647" s="292" t="s">
        <v>213</v>
      </c>
      <c r="E6647" s="292" t="s">
        <v>214</v>
      </c>
      <c r="F6647" s="405">
        <v>77484</v>
      </c>
      <c r="G6647" s="292" t="s">
        <v>213</v>
      </c>
    </row>
    <row r="6648" spans="1:7">
      <c r="A6648" s="292" t="s">
        <v>49</v>
      </c>
      <c r="B6648" s="405">
        <v>71612</v>
      </c>
      <c r="C6648" s="292" t="s">
        <v>213</v>
      </c>
      <c r="E6648" s="292" t="s">
        <v>214</v>
      </c>
      <c r="F6648" s="405">
        <v>77486</v>
      </c>
      <c r="G6648" s="292" t="s">
        <v>213</v>
      </c>
    </row>
    <row r="6649" spans="1:7">
      <c r="A6649" s="292" t="s">
        <v>49</v>
      </c>
      <c r="B6649" s="405">
        <v>72059</v>
      </c>
      <c r="C6649" s="292" t="s">
        <v>213</v>
      </c>
      <c r="E6649" s="292" t="s">
        <v>214</v>
      </c>
      <c r="F6649" s="405">
        <v>77501</v>
      </c>
      <c r="G6649" s="292" t="s">
        <v>213</v>
      </c>
    </row>
    <row r="6650" spans="1:7">
      <c r="A6650" s="292" t="s">
        <v>49</v>
      </c>
      <c r="B6650" s="405">
        <v>72445</v>
      </c>
      <c r="C6650" s="292" t="s">
        <v>213</v>
      </c>
      <c r="E6650" s="292" t="s">
        <v>214</v>
      </c>
      <c r="F6650" s="405">
        <v>77510</v>
      </c>
      <c r="G6650" s="292" t="s">
        <v>213</v>
      </c>
    </row>
    <row r="6651" spans="1:7">
      <c r="A6651" s="292" t="s">
        <v>49</v>
      </c>
      <c r="B6651" s="405">
        <v>73018</v>
      </c>
      <c r="C6651" s="292" t="s">
        <v>213</v>
      </c>
      <c r="E6651" s="292" t="s">
        <v>214</v>
      </c>
      <c r="F6651" s="405">
        <v>77511</v>
      </c>
      <c r="G6651" s="292" t="s">
        <v>213</v>
      </c>
    </row>
    <row r="6652" spans="1:7">
      <c r="A6652" s="292" t="s">
        <v>49</v>
      </c>
      <c r="B6652" s="405">
        <v>74018</v>
      </c>
      <c r="C6652" s="292" t="s">
        <v>213</v>
      </c>
      <c r="E6652" s="292" t="s">
        <v>214</v>
      </c>
      <c r="F6652" s="405">
        <v>77512</v>
      </c>
      <c r="G6652" s="292" t="s">
        <v>213</v>
      </c>
    </row>
    <row r="6653" spans="1:7">
      <c r="A6653" s="292" t="s">
        <v>49</v>
      </c>
      <c r="B6653" s="405">
        <v>74565</v>
      </c>
      <c r="C6653" s="292" t="s">
        <v>213</v>
      </c>
      <c r="E6653" s="292" t="s">
        <v>214</v>
      </c>
      <c r="F6653" s="405">
        <v>77515</v>
      </c>
      <c r="G6653" s="292" t="s">
        <v>213</v>
      </c>
    </row>
    <row r="6654" spans="1:7">
      <c r="A6654" s="292" t="s">
        <v>49</v>
      </c>
      <c r="B6654" s="405">
        <v>75142</v>
      </c>
      <c r="C6654" s="292" t="s">
        <v>213</v>
      </c>
      <c r="E6654" s="292" t="s">
        <v>214</v>
      </c>
      <c r="F6654" s="405">
        <v>77516</v>
      </c>
      <c r="G6654" s="292" t="s">
        <v>213</v>
      </c>
    </row>
    <row r="6655" spans="1:7">
      <c r="A6655" s="292" t="s">
        <v>49</v>
      </c>
      <c r="B6655" s="405">
        <v>75658</v>
      </c>
      <c r="C6655" s="292" t="s">
        <v>213</v>
      </c>
      <c r="E6655" s="292" t="s">
        <v>214</v>
      </c>
      <c r="F6655" s="405">
        <v>77517</v>
      </c>
      <c r="G6655" s="292" t="s">
        <v>213</v>
      </c>
    </row>
    <row r="6656" spans="1:7">
      <c r="A6656" s="292" t="s">
        <v>49</v>
      </c>
      <c r="B6656" s="405">
        <v>76059</v>
      </c>
      <c r="C6656" s="292" t="s">
        <v>213</v>
      </c>
      <c r="E6656" s="292" t="s">
        <v>214</v>
      </c>
      <c r="F6656" s="405">
        <v>77523</v>
      </c>
      <c r="G6656" s="292" t="s">
        <v>213</v>
      </c>
    </row>
    <row r="6657" spans="1:7">
      <c r="A6657" s="292" t="s">
        <v>49</v>
      </c>
      <c r="B6657" s="405">
        <v>76574</v>
      </c>
      <c r="C6657" s="292" t="s">
        <v>213</v>
      </c>
      <c r="E6657" s="292" t="s">
        <v>214</v>
      </c>
      <c r="F6657" s="405">
        <v>77532</v>
      </c>
      <c r="G6657" s="292" t="s">
        <v>213</v>
      </c>
    </row>
    <row r="6658" spans="1:7">
      <c r="A6658" s="292" t="s">
        <v>49</v>
      </c>
      <c r="B6658" s="405">
        <v>77452</v>
      </c>
      <c r="C6658" s="292" t="s">
        <v>213</v>
      </c>
      <c r="E6658" s="292" t="s">
        <v>214</v>
      </c>
      <c r="F6658" s="405">
        <v>77534</v>
      </c>
      <c r="G6658" s="292" t="s">
        <v>213</v>
      </c>
    </row>
    <row r="6659" spans="1:7">
      <c r="A6659" s="292" t="s">
        <v>49</v>
      </c>
      <c r="B6659" s="405">
        <v>77866</v>
      </c>
      <c r="C6659" s="292" t="s">
        <v>213</v>
      </c>
      <c r="E6659" s="292" t="s">
        <v>214</v>
      </c>
      <c r="F6659" s="405">
        <v>77535</v>
      </c>
      <c r="G6659" s="292" t="s">
        <v>213</v>
      </c>
    </row>
    <row r="6660" spans="1:7">
      <c r="A6660" s="292" t="s">
        <v>49</v>
      </c>
      <c r="B6660" s="405">
        <v>78364</v>
      </c>
      <c r="C6660" s="292" t="s">
        <v>213</v>
      </c>
      <c r="E6660" s="292" t="s">
        <v>214</v>
      </c>
      <c r="F6660" s="405">
        <v>77539</v>
      </c>
      <c r="G6660" s="292" t="s">
        <v>213</v>
      </c>
    </row>
    <row r="6661" spans="1:7">
      <c r="A6661" s="292" t="s">
        <v>49</v>
      </c>
      <c r="B6661" s="405">
        <v>78669</v>
      </c>
      <c r="C6661" s="292" t="s">
        <v>213</v>
      </c>
      <c r="E6661" s="292" t="s">
        <v>214</v>
      </c>
      <c r="F6661" s="405">
        <v>77541</v>
      </c>
      <c r="G6661" s="292" t="s">
        <v>213</v>
      </c>
    </row>
    <row r="6662" spans="1:7">
      <c r="A6662" s="292" t="s">
        <v>49</v>
      </c>
      <c r="B6662" s="405">
        <v>71033</v>
      </c>
      <c r="C6662" s="292" t="s">
        <v>213</v>
      </c>
      <c r="E6662" s="292" t="s">
        <v>214</v>
      </c>
      <c r="F6662" s="405">
        <v>77542</v>
      </c>
      <c r="G6662" s="292" t="s">
        <v>213</v>
      </c>
    </row>
    <row r="6663" spans="1:7">
      <c r="A6663" s="292" t="s">
        <v>49</v>
      </c>
      <c r="B6663" s="405">
        <v>71613</v>
      </c>
      <c r="C6663" s="292" t="s">
        <v>213</v>
      </c>
      <c r="E6663" s="292" t="s">
        <v>214</v>
      </c>
      <c r="F6663" s="405">
        <v>77547</v>
      </c>
      <c r="G6663" s="292" t="s">
        <v>213</v>
      </c>
    </row>
    <row r="6664" spans="1:7">
      <c r="A6664" s="292" t="s">
        <v>49</v>
      </c>
      <c r="B6664" s="405">
        <v>72061</v>
      </c>
      <c r="C6664" s="292" t="s">
        <v>213</v>
      </c>
      <c r="E6664" s="292" t="s">
        <v>214</v>
      </c>
      <c r="F6664" s="405">
        <v>77554</v>
      </c>
      <c r="G6664" s="292" t="s">
        <v>213</v>
      </c>
    </row>
    <row r="6665" spans="1:7">
      <c r="A6665" s="292" t="s">
        <v>49</v>
      </c>
      <c r="B6665" s="405">
        <v>72464</v>
      </c>
      <c r="C6665" s="292" t="s">
        <v>213</v>
      </c>
      <c r="E6665" s="292" t="s">
        <v>214</v>
      </c>
      <c r="F6665" s="405">
        <v>77563</v>
      </c>
      <c r="G6665" s="292" t="s">
        <v>213</v>
      </c>
    </row>
    <row r="6666" spans="1:7">
      <c r="A6666" s="292" t="s">
        <v>49</v>
      </c>
      <c r="B6666" s="405">
        <v>73020</v>
      </c>
      <c r="C6666" s="292" t="s">
        <v>213</v>
      </c>
      <c r="E6666" s="292" t="s">
        <v>214</v>
      </c>
      <c r="F6666" s="405">
        <v>77578</v>
      </c>
      <c r="G6666" s="292" t="s">
        <v>213</v>
      </c>
    </row>
    <row r="6667" spans="1:7">
      <c r="A6667" s="292" t="s">
        <v>49</v>
      </c>
      <c r="B6667" s="405">
        <v>74019</v>
      </c>
      <c r="C6667" s="292" t="s">
        <v>213</v>
      </c>
      <c r="E6667" s="292" t="s">
        <v>214</v>
      </c>
      <c r="F6667" s="405">
        <v>77580</v>
      </c>
      <c r="G6667" s="292" t="s">
        <v>213</v>
      </c>
    </row>
    <row r="6668" spans="1:7">
      <c r="A6668" s="292" t="s">
        <v>49</v>
      </c>
      <c r="B6668" s="405">
        <v>74601</v>
      </c>
      <c r="C6668" s="292" t="s">
        <v>213</v>
      </c>
      <c r="E6668" s="292" t="s">
        <v>214</v>
      </c>
      <c r="F6668" s="405">
        <v>77582</v>
      </c>
      <c r="G6668" s="292" t="s">
        <v>213</v>
      </c>
    </row>
    <row r="6669" spans="1:7">
      <c r="A6669" s="292" t="s">
        <v>49</v>
      </c>
      <c r="B6669" s="405">
        <v>75147</v>
      </c>
      <c r="C6669" s="292" t="s">
        <v>213</v>
      </c>
      <c r="E6669" s="292" t="s">
        <v>214</v>
      </c>
      <c r="F6669" s="405">
        <v>77583</v>
      </c>
      <c r="G6669" s="292" t="s">
        <v>213</v>
      </c>
    </row>
    <row r="6670" spans="1:7">
      <c r="A6670" s="292" t="s">
        <v>49</v>
      </c>
      <c r="B6670" s="405">
        <v>75659</v>
      </c>
      <c r="C6670" s="292" t="s">
        <v>213</v>
      </c>
      <c r="E6670" s="292" t="s">
        <v>214</v>
      </c>
      <c r="F6670" s="405">
        <v>77614</v>
      </c>
      <c r="G6670" s="292" t="s">
        <v>213</v>
      </c>
    </row>
    <row r="6671" spans="1:7">
      <c r="A6671" s="292" t="s">
        <v>49</v>
      </c>
      <c r="B6671" s="405">
        <v>76071</v>
      </c>
      <c r="C6671" s="292" t="s">
        <v>213</v>
      </c>
      <c r="E6671" s="292" t="s">
        <v>214</v>
      </c>
      <c r="F6671" s="405">
        <v>77626</v>
      </c>
      <c r="G6671" s="292" t="s">
        <v>213</v>
      </c>
    </row>
    <row r="6672" spans="1:7">
      <c r="A6672" s="292" t="s">
        <v>49</v>
      </c>
      <c r="B6672" s="405">
        <v>76579</v>
      </c>
      <c r="C6672" s="292" t="s">
        <v>213</v>
      </c>
      <c r="E6672" s="292" t="s">
        <v>214</v>
      </c>
      <c r="F6672" s="405">
        <v>77630</v>
      </c>
      <c r="G6672" s="292" t="s">
        <v>213</v>
      </c>
    </row>
    <row r="6673" spans="1:7">
      <c r="A6673" s="292" t="s">
        <v>49</v>
      </c>
      <c r="B6673" s="405">
        <v>77463</v>
      </c>
      <c r="C6673" s="292" t="s">
        <v>213</v>
      </c>
      <c r="E6673" s="292" t="s">
        <v>214</v>
      </c>
      <c r="F6673" s="405">
        <v>77656</v>
      </c>
      <c r="G6673" s="292" t="s">
        <v>213</v>
      </c>
    </row>
    <row r="6674" spans="1:7">
      <c r="A6674" s="292" t="s">
        <v>49</v>
      </c>
      <c r="B6674" s="405">
        <v>77868</v>
      </c>
      <c r="C6674" s="292" t="s">
        <v>213</v>
      </c>
      <c r="E6674" s="292" t="s">
        <v>214</v>
      </c>
      <c r="F6674" s="405">
        <v>77657</v>
      </c>
      <c r="G6674" s="292" t="s">
        <v>213</v>
      </c>
    </row>
    <row r="6675" spans="1:7">
      <c r="A6675" s="292" t="s">
        <v>49</v>
      </c>
      <c r="B6675" s="405">
        <v>78373</v>
      </c>
      <c r="C6675" s="292" t="s">
        <v>213</v>
      </c>
      <c r="E6675" s="292" t="s">
        <v>214</v>
      </c>
      <c r="F6675" s="405">
        <v>77662</v>
      </c>
      <c r="G6675" s="292" t="s">
        <v>213</v>
      </c>
    </row>
    <row r="6676" spans="1:7">
      <c r="A6676" s="292" t="s">
        <v>49</v>
      </c>
      <c r="B6676" s="405">
        <v>78673</v>
      </c>
      <c r="C6676" s="292" t="s">
        <v>213</v>
      </c>
      <c r="E6676" s="292" t="s">
        <v>214</v>
      </c>
      <c r="F6676" s="405">
        <v>77713</v>
      </c>
      <c r="G6676" s="292" t="s">
        <v>213</v>
      </c>
    </row>
    <row r="6677" spans="1:7">
      <c r="A6677" s="292" t="s">
        <v>49</v>
      </c>
      <c r="B6677" s="405">
        <v>71037</v>
      </c>
      <c r="C6677" s="292" t="s">
        <v>213</v>
      </c>
      <c r="E6677" s="292" t="s">
        <v>214</v>
      </c>
      <c r="F6677" s="405">
        <v>77808</v>
      </c>
      <c r="G6677" s="292" t="s">
        <v>213</v>
      </c>
    </row>
    <row r="6678" spans="1:7">
      <c r="A6678" s="292" t="s">
        <v>49</v>
      </c>
      <c r="B6678" s="405">
        <v>71635</v>
      </c>
      <c r="C6678" s="292" t="s">
        <v>213</v>
      </c>
      <c r="E6678" s="292" t="s">
        <v>214</v>
      </c>
      <c r="F6678" s="405">
        <v>77833</v>
      </c>
      <c r="G6678" s="292" t="s">
        <v>213</v>
      </c>
    </row>
    <row r="6679" spans="1:7">
      <c r="A6679" s="292" t="s">
        <v>49</v>
      </c>
      <c r="B6679" s="405">
        <v>72065</v>
      </c>
      <c r="C6679" s="292" t="s">
        <v>213</v>
      </c>
      <c r="E6679" s="292" t="s">
        <v>214</v>
      </c>
      <c r="F6679" s="405">
        <v>77834</v>
      </c>
      <c r="G6679" s="292" t="s">
        <v>213</v>
      </c>
    </row>
    <row r="6680" spans="1:7">
      <c r="A6680" s="292" t="s">
        <v>49</v>
      </c>
      <c r="B6680" s="405">
        <v>72472</v>
      </c>
      <c r="C6680" s="292" t="s">
        <v>213</v>
      </c>
      <c r="E6680" s="292" t="s">
        <v>214</v>
      </c>
      <c r="F6680" s="405">
        <v>77862</v>
      </c>
      <c r="G6680" s="292" t="s">
        <v>213</v>
      </c>
    </row>
    <row r="6681" spans="1:7">
      <c r="A6681" s="292" t="s">
        <v>49</v>
      </c>
      <c r="B6681" s="405">
        <v>73022</v>
      </c>
      <c r="C6681" s="292" t="s">
        <v>213</v>
      </c>
      <c r="E6681" s="292" t="s">
        <v>214</v>
      </c>
      <c r="F6681" s="405">
        <v>77866</v>
      </c>
      <c r="G6681" s="292" t="s">
        <v>213</v>
      </c>
    </row>
    <row r="6682" spans="1:7">
      <c r="A6682" s="292" t="s">
        <v>49</v>
      </c>
      <c r="B6682" s="405">
        <v>74021</v>
      </c>
      <c r="C6682" s="292" t="s">
        <v>213</v>
      </c>
      <c r="E6682" s="292" t="s">
        <v>214</v>
      </c>
      <c r="F6682" s="405">
        <v>77868</v>
      </c>
      <c r="G6682" s="292" t="s">
        <v>213</v>
      </c>
    </row>
    <row r="6683" spans="1:7">
      <c r="A6683" s="292" t="s">
        <v>49</v>
      </c>
      <c r="B6683" s="405">
        <v>74602</v>
      </c>
      <c r="C6683" s="292" t="s">
        <v>213</v>
      </c>
      <c r="E6683" s="292" t="s">
        <v>214</v>
      </c>
      <c r="F6683" s="405">
        <v>77869</v>
      </c>
      <c r="G6683" s="292" t="s">
        <v>213</v>
      </c>
    </row>
    <row r="6684" spans="1:7">
      <c r="A6684" s="292" t="s">
        <v>49</v>
      </c>
      <c r="B6684" s="405">
        <v>75151</v>
      </c>
      <c r="C6684" s="292" t="s">
        <v>213</v>
      </c>
      <c r="E6684" s="292" t="s">
        <v>214</v>
      </c>
      <c r="F6684" s="405">
        <v>77870</v>
      </c>
      <c r="G6684" s="292" t="s">
        <v>213</v>
      </c>
    </row>
    <row r="6685" spans="1:7">
      <c r="A6685" s="292" t="s">
        <v>49</v>
      </c>
      <c r="B6685" s="405">
        <v>75662</v>
      </c>
      <c r="C6685" s="292" t="s">
        <v>213</v>
      </c>
      <c r="E6685" s="292" t="s">
        <v>214</v>
      </c>
      <c r="F6685" s="405">
        <v>77905</v>
      </c>
      <c r="G6685" s="292" t="s">
        <v>213</v>
      </c>
    </row>
    <row r="6686" spans="1:7">
      <c r="A6686" s="292" t="s">
        <v>49</v>
      </c>
      <c r="B6686" s="405">
        <v>76078</v>
      </c>
      <c r="C6686" s="292" t="s">
        <v>213</v>
      </c>
      <c r="E6686" s="292" t="s">
        <v>214</v>
      </c>
      <c r="F6686" s="405">
        <v>77951</v>
      </c>
      <c r="G6686" s="292" t="s">
        <v>213</v>
      </c>
    </row>
    <row r="6687" spans="1:7">
      <c r="A6687" s="292" t="s">
        <v>49</v>
      </c>
      <c r="B6687" s="405">
        <v>76596</v>
      </c>
      <c r="C6687" s="292" t="s">
        <v>213</v>
      </c>
      <c r="E6687" s="292" t="s">
        <v>214</v>
      </c>
      <c r="F6687" s="405">
        <v>77960</v>
      </c>
      <c r="G6687" s="292" t="s">
        <v>213</v>
      </c>
    </row>
    <row r="6688" spans="1:7">
      <c r="A6688" s="292" t="s">
        <v>49</v>
      </c>
      <c r="B6688" s="405">
        <v>77467</v>
      </c>
      <c r="C6688" s="292" t="s">
        <v>213</v>
      </c>
      <c r="E6688" s="292" t="s">
        <v>214</v>
      </c>
      <c r="F6688" s="405">
        <v>77971</v>
      </c>
      <c r="G6688" s="292" t="s">
        <v>213</v>
      </c>
    </row>
    <row r="6689" spans="1:7">
      <c r="A6689" s="292" t="s">
        <v>49</v>
      </c>
      <c r="B6689" s="405">
        <v>77869</v>
      </c>
      <c r="C6689" s="292" t="s">
        <v>213</v>
      </c>
      <c r="E6689" s="292" t="s">
        <v>214</v>
      </c>
      <c r="F6689" s="405">
        <v>77977</v>
      </c>
      <c r="G6689" s="292" t="s">
        <v>213</v>
      </c>
    </row>
    <row r="6690" spans="1:7">
      <c r="A6690" s="292" t="s">
        <v>49</v>
      </c>
      <c r="B6690" s="405">
        <v>78380</v>
      </c>
      <c r="C6690" s="292" t="s">
        <v>213</v>
      </c>
      <c r="E6690" s="292" t="s">
        <v>214</v>
      </c>
      <c r="F6690" s="405">
        <v>77978</v>
      </c>
      <c r="G6690" s="292" t="s">
        <v>213</v>
      </c>
    </row>
    <row r="6691" spans="1:7">
      <c r="A6691" s="292" t="s">
        <v>49</v>
      </c>
      <c r="B6691" s="405">
        <v>78674</v>
      </c>
      <c r="C6691" s="292" t="s">
        <v>213</v>
      </c>
      <c r="E6691" s="292" t="s">
        <v>214</v>
      </c>
      <c r="F6691" s="405">
        <v>77979</v>
      </c>
      <c r="G6691" s="292" t="s">
        <v>213</v>
      </c>
    </row>
    <row r="6692" spans="1:7">
      <c r="A6692" s="292" t="s">
        <v>49</v>
      </c>
      <c r="B6692" s="405">
        <v>71055</v>
      </c>
      <c r="C6692" s="292" t="s">
        <v>213</v>
      </c>
      <c r="E6692" s="292" t="s">
        <v>214</v>
      </c>
      <c r="F6692" s="405">
        <v>77983</v>
      </c>
      <c r="G6692" s="292" t="s">
        <v>213</v>
      </c>
    </row>
    <row r="6693" spans="1:7">
      <c r="A6693" s="292" t="s">
        <v>49</v>
      </c>
      <c r="B6693" s="405">
        <v>71654</v>
      </c>
      <c r="C6693" s="292" t="s">
        <v>213</v>
      </c>
      <c r="E6693" s="292" t="s">
        <v>214</v>
      </c>
      <c r="F6693" s="405">
        <v>77991</v>
      </c>
      <c r="G6693" s="292" t="s">
        <v>213</v>
      </c>
    </row>
    <row r="6694" spans="1:7">
      <c r="A6694" s="292" t="s">
        <v>49</v>
      </c>
      <c r="B6694" s="405">
        <v>72068</v>
      </c>
      <c r="C6694" s="292" t="s">
        <v>213</v>
      </c>
      <c r="E6694" s="292" t="s">
        <v>214</v>
      </c>
      <c r="F6694" s="405">
        <v>78001</v>
      </c>
      <c r="G6694" s="292" t="s">
        <v>213</v>
      </c>
    </row>
    <row r="6695" spans="1:7">
      <c r="A6695" s="292" t="s">
        <v>49</v>
      </c>
      <c r="B6695" s="405">
        <v>72475</v>
      </c>
      <c r="C6695" s="292" t="s">
        <v>213</v>
      </c>
      <c r="E6695" s="292" t="s">
        <v>214</v>
      </c>
      <c r="F6695" s="405">
        <v>78006</v>
      </c>
      <c r="G6695" s="292" t="s">
        <v>213</v>
      </c>
    </row>
    <row r="6696" spans="1:7">
      <c r="A6696" s="292" t="s">
        <v>49</v>
      </c>
      <c r="B6696" s="405">
        <v>73023</v>
      </c>
      <c r="C6696" s="292" t="s">
        <v>213</v>
      </c>
      <c r="E6696" s="292" t="s">
        <v>214</v>
      </c>
      <c r="F6696" s="405">
        <v>78028</v>
      </c>
      <c r="G6696" s="292" t="s">
        <v>213</v>
      </c>
    </row>
    <row r="6697" spans="1:7">
      <c r="A6697" s="292" t="s">
        <v>49</v>
      </c>
      <c r="B6697" s="405">
        <v>74031</v>
      </c>
      <c r="C6697" s="292" t="s">
        <v>213</v>
      </c>
      <c r="E6697" s="292" t="s">
        <v>214</v>
      </c>
      <c r="F6697" s="405">
        <v>78029</v>
      </c>
      <c r="G6697" s="292" t="s">
        <v>213</v>
      </c>
    </row>
    <row r="6698" spans="1:7">
      <c r="A6698" s="292" t="s">
        <v>49</v>
      </c>
      <c r="B6698" s="405">
        <v>74701</v>
      </c>
      <c r="C6698" s="292" t="s">
        <v>213</v>
      </c>
      <c r="E6698" s="292" t="s">
        <v>214</v>
      </c>
      <c r="F6698" s="405">
        <v>78039</v>
      </c>
      <c r="G6698" s="292" t="s">
        <v>213</v>
      </c>
    </row>
    <row r="6699" spans="1:7">
      <c r="A6699" s="292" t="s">
        <v>49</v>
      </c>
      <c r="B6699" s="405">
        <v>75152</v>
      </c>
      <c r="C6699" s="292" t="s">
        <v>213</v>
      </c>
      <c r="E6699" s="292" t="s">
        <v>214</v>
      </c>
      <c r="F6699" s="405">
        <v>78046</v>
      </c>
      <c r="G6699" s="292" t="s">
        <v>213</v>
      </c>
    </row>
    <row r="6700" spans="1:7">
      <c r="A6700" s="292" t="s">
        <v>49</v>
      </c>
      <c r="B6700" s="405">
        <v>75663</v>
      </c>
      <c r="C6700" s="292" t="s">
        <v>213</v>
      </c>
      <c r="E6700" s="292" t="s">
        <v>214</v>
      </c>
      <c r="F6700" s="405">
        <v>78062</v>
      </c>
      <c r="G6700" s="292" t="s">
        <v>213</v>
      </c>
    </row>
    <row r="6701" spans="1:7">
      <c r="A6701" s="292" t="s">
        <v>49</v>
      </c>
      <c r="B6701" s="405">
        <v>76082</v>
      </c>
      <c r="C6701" s="292" t="s">
        <v>213</v>
      </c>
      <c r="E6701" s="292" t="s">
        <v>214</v>
      </c>
      <c r="F6701" s="405">
        <v>78069</v>
      </c>
      <c r="G6701" s="292" t="s">
        <v>213</v>
      </c>
    </row>
    <row r="6702" spans="1:7">
      <c r="A6702" s="292" t="s">
        <v>49</v>
      </c>
      <c r="B6702" s="405">
        <v>76598</v>
      </c>
      <c r="C6702" s="292" t="s">
        <v>213</v>
      </c>
      <c r="E6702" s="292" t="s">
        <v>214</v>
      </c>
      <c r="F6702" s="405">
        <v>78070</v>
      </c>
      <c r="G6702" s="292" t="s">
        <v>213</v>
      </c>
    </row>
    <row r="6703" spans="1:7">
      <c r="A6703" s="292" t="s">
        <v>49</v>
      </c>
      <c r="B6703" s="405">
        <v>77469</v>
      </c>
      <c r="C6703" s="292" t="s">
        <v>213</v>
      </c>
      <c r="E6703" s="292" t="s">
        <v>214</v>
      </c>
      <c r="F6703" s="405">
        <v>78101</v>
      </c>
      <c r="G6703" s="292" t="s">
        <v>213</v>
      </c>
    </row>
    <row r="6704" spans="1:7">
      <c r="A6704" s="292" t="s">
        <v>49</v>
      </c>
      <c r="B6704" s="405">
        <v>77870</v>
      </c>
      <c r="C6704" s="292" t="s">
        <v>213</v>
      </c>
      <c r="E6704" s="292" t="s">
        <v>214</v>
      </c>
      <c r="F6704" s="405">
        <v>78112</v>
      </c>
      <c r="G6704" s="292" t="s">
        <v>213</v>
      </c>
    </row>
    <row r="6705" spans="1:7">
      <c r="A6705" s="292" t="s">
        <v>49</v>
      </c>
      <c r="B6705" s="405">
        <v>78381</v>
      </c>
      <c r="C6705" s="292" t="s">
        <v>213</v>
      </c>
      <c r="E6705" s="292" t="s">
        <v>214</v>
      </c>
      <c r="F6705" s="405">
        <v>78114</v>
      </c>
      <c r="G6705" s="292" t="s">
        <v>213</v>
      </c>
    </row>
    <row r="6706" spans="1:7">
      <c r="A6706" s="292" t="s">
        <v>49</v>
      </c>
      <c r="B6706" s="405">
        <v>78676</v>
      </c>
      <c r="C6706" s="292" t="s">
        <v>213</v>
      </c>
      <c r="E6706" s="292" t="s">
        <v>214</v>
      </c>
      <c r="F6706" s="405">
        <v>78121</v>
      </c>
      <c r="G6706" s="292" t="s">
        <v>213</v>
      </c>
    </row>
    <row r="6707" spans="1:7">
      <c r="A6707" s="292" t="s">
        <v>49</v>
      </c>
      <c r="B6707" s="405">
        <v>71066</v>
      </c>
      <c r="C6707" s="292" t="s">
        <v>213</v>
      </c>
      <c r="E6707" s="292" t="s">
        <v>214</v>
      </c>
      <c r="F6707" s="405">
        <v>78124</v>
      </c>
      <c r="G6707" s="292" t="s">
        <v>213</v>
      </c>
    </row>
    <row r="6708" spans="1:7">
      <c r="A6708" s="292" t="s">
        <v>49</v>
      </c>
      <c r="B6708" s="405">
        <v>71655</v>
      </c>
      <c r="C6708" s="292" t="s">
        <v>213</v>
      </c>
      <c r="E6708" s="292" t="s">
        <v>214</v>
      </c>
      <c r="F6708" s="405">
        <v>78132</v>
      </c>
      <c r="G6708" s="292" t="s">
        <v>213</v>
      </c>
    </row>
    <row r="6709" spans="1:7">
      <c r="A6709" s="292" t="s">
        <v>49</v>
      </c>
      <c r="B6709" s="405">
        <v>72079</v>
      </c>
      <c r="C6709" s="292" t="s">
        <v>213</v>
      </c>
      <c r="E6709" s="292" t="s">
        <v>214</v>
      </c>
      <c r="F6709" s="405">
        <v>78143</v>
      </c>
      <c r="G6709" s="292" t="s">
        <v>213</v>
      </c>
    </row>
    <row r="6710" spans="1:7">
      <c r="A6710" s="292" t="s">
        <v>49</v>
      </c>
      <c r="B6710" s="405">
        <v>72476</v>
      </c>
      <c r="C6710" s="292" t="s">
        <v>213</v>
      </c>
      <c r="E6710" s="292" t="s">
        <v>214</v>
      </c>
      <c r="F6710" s="405">
        <v>78163</v>
      </c>
      <c r="G6710" s="292" t="s">
        <v>213</v>
      </c>
    </row>
    <row r="6711" spans="1:7">
      <c r="A6711" s="292" t="s">
        <v>49</v>
      </c>
      <c r="B6711" s="405">
        <v>73025</v>
      </c>
      <c r="C6711" s="292" t="s">
        <v>213</v>
      </c>
      <c r="E6711" s="292" t="s">
        <v>214</v>
      </c>
      <c r="F6711" s="405">
        <v>78252</v>
      </c>
      <c r="G6711" s="292" t="s">
        <v>213</v>
      </c>
    </row>
    <row r="6712" spans="1:7">
      <c r="A6712" s="292" t="s">
        <v>49</v>
      </c>
      <c r="B6712" s="405">
        <v>74041</v>
      </c>
      <c r="C6712" s="292" t="s">
        <v>213</v>
      </c>
      <c r="E6712" s="292" t="s">
        <v>214</v>
      </c>
      <c r="F6712" s="405">
        <v>78263</v>
      </c>
      <c r="G6712" s="292" t="s">
        <v>213</v>
      </c>
    </row>
    <row r="6713" spans="1:7">
      <c r="A6713" s="292" t="s">
        <v>49</v>
      </c>
      <c r="B6713" s="405">
        <v>74702</v>
      </c>
      <c r="C6713" s="292" t="s">
        <v>213</v>
      </c>
      <c r="E6713" s="292" t="s">
        <v>214</v>
      </c>
      <c r="F6713" s="405">
        <v>78264</v>
      </c>
      <c r="G6713" s="292" t="s">
        <v>213</v>
      </c>
    </row>
    <row r="6714" spans="1:7">
      <c r="A6714" s="292" t="s">
        <v>49</v>
      </c>
      <c r="B6714" s="405">
        <v>75154</v>
      </c>
      <c r="C6714" s="292" t="s">
        <v>213</v>
      </c>
      <c r="E6714" s="292" t="s">
        <v>214</v>
      </c>
      <c r="F6714" s="405">
        <v>78266</v>
      </c>
      <c r="G6714" s="292" t="s">
        <v>213</v>
      </c>
    </row>
    <row r="6715" spans="1:7">
      <c r="A6715" s="292" t="s">
        <v>49</v>
      </c>
      <c r="B6715" s="405">
        <v>75670</v>
      </c>
      <c r="C6715" s="292" t="s">
        <v>213</v>
      </c>
      <c r="E6715" s="292" t="s">
        <v>214</v>
      </c>
      <c r="F6715" s="405">
        <v>78330</v>
      </c>
      <c r="G6715" s="292" t="s">
        <v>213</v>
      </c>
    </row>
    <row r="6716" spans="1:7">
      <c r="A6716" s="292" t="s">
        <v>49</v>
      </c>
      <c r="B6716" s="405">
        <v>76087</v>
      </c>
      <c r="C6716" s="292" t="s">
        <v>213</v>
      </c>
      <c r="E6716" s="292" t="s">
        <v>214</v>
      </c>
      <c r="F6716" s="405">
        <v>78332</v>
      </c>
      <c r="G6716" s="292" t="s">
        <v>213</v>
      </c>
    </row>
    <row r="6717" spans="1:7">
      <c r="A6717" s="292" t="s">
        <v>49</v>
      </c>
      <c r="B6717" s="405">
        <v>76633</v>
      </c>
      <c r="C6717" s="292" t="s">
        <v>213</v>
      </c>
      <c r="E6717" s="292" t="s">
        <v>214</v>
      </c>
      <c r="F6717" s="405">
        <v>78333</v>
      </c>
      <c r="G6717" s="292" t="s">
        <v>213</v>
      </c>
    </row>
    <row r="6718" spans="1:7">
      <c r="A6718" s="292" t="s">
        <v>49</v>
      </c>
      <c r="B6718" s="405">
        <v>77471</v>
      </c>
      <c r="C6718" s="292" t="s">
        <v>213</v>
      </c>
      <c r="E6718" s="292" t="s">
        <v>214</v>
      </c>
      <c r="F6718" s="405">
        <v>78336</v>
      </c>
      <c r="G6718" s="292" t="s">
        <v>213</v>
      </c>
    </row>
    <row r="6719" spans="1:7">
      <c r="A6719" s="292" t="s">
        <v>49</v>
      </c>
      <c r="B6719" s="405">
        <v>77905</v>
      </c>
      <c r="C6719" s="292" t="s">
        <v>213</v>
      </c>
      <c r="E6719" s="292" t="s">
        <v>214</v>
      </c>
      <c r="F6719" s="405">
        <v>78342</v>
      </c>
      <c r="G6719" s="292" t="s">
        <v>213</v>
      </c>
    </row>
    <row r="6720" spans="1:7">
      <c r="A6720" s="292" t="s">
        <v>49</v>
      </c>
      <c r="B6720" s="405">
        <v>78382</v>
      </c>
      <c r="C6720" s="292" t="s">
        <v>213</v>
      </c>
      <c r="E6720" s="292" t="s">
        <v>214</v>
      </c>
      <c r="F6720" s="405">
        <v>78358</v>
      </c>
      <c r="G6720" s="292" t="s">
        <v>213</v>
      </c>
    </row>
    <row r="6721" spans="1:7">
      <c r="A6721" s="292" t="s">
        <v>49</v>
      </c>
      <c r="B6721" s="405">
        <v>78737</v>
      </c>
      <c r="C6721" s="292" t="s">
        <v>213</v>
      </c>
      <c r="E6721" s="292" t="s">
        <v>214</v>
      </c>
      <c r="F6721" s="405">
        <v>78363</v>
      </c>
      <c r="G6721" s="292" t="s">
        <v>213</v>
      </c>
    </row>
    <row r="6722" spans="1:7">
      <c r="A6722" s="292" t="s">
        <v>49</v>
      </c>
      <c r="B6722" s="405">
        <v>71075</v>
      </c>
      <c r="C6722" s="292" t="s">
        <v>213</v>
      </c>
      <c r="E6722" s="292" t="s">
        <v>214</v>
      </c>
      <c r="F6722" s="405">
        <v>78364</v>
      </c>
      <c r="G6722" s="292" t="s">
        <v>213</v>
      </c>
    </row>
    <row r="6723" spans="1:7">
      <c r="A6723" s="292" t="s">
        <v>49</v>
      </c>
      <c r="B6723" s="405">
        <v>71656</v>
      </c>
      <c r="C6723" s="292" t="s">
        <v>213</v>
      </c>
      <c r="E6723" s="292" t="s">
        <v>214</v>
      </c>
      <c r="F6723" s="405">
        <v>78373</v>
      </c>
      <c r="G6723" s="292" t="s">
        <v>213</v>
      </c>
    </row>
    <row r="6724" spans="1:7">
      <c r="A6724" s="292" t="s">
        <v>49</v>
      </c>
      <c r="B6724" s="405">
        <v>72086</v>
      </c>
      <c r="C6724" s="292" t="s">
        <v>213</v>
      </c>
      <c r="E6724" s="292" t="s">
        <v>214</v>
      </c>
      <c r="F6724" s="405">
        <v>78380</v>
      </c>
      <c r="G6724" s="292" t="s">
        <v>213</v>
      </c>
    </row>
    <row r="6725" spans="1:7">
      <c r="A6725" s="292" t="s">
        <v>49</v>
      </c>
      <c r="B6725" s="405">
        <v>72501</v>
      </c>
      <c r="C6725" s="292" t="s">
        <v>213</v>
      </c>
      <c r="E6725" s="292" t="s">
        <v>214</v>
      </c>
      <c r="F6725" s="405">
        <v>78381</v>
      </c>
      <c r="G6725" s="292" t="s">
        <v>213</v>
      </c>
    </row>
    <row r="6726" spans="1:7">
      <c r="A6726" s="292" t="s">
        <v>49</v>
      </c>
      <c r="B6726" s="405">
        <v>73033</v>
      </c>
      <c r="C6726" s="292" t="s">
        <v>213</v>
      </c>
      <c r="E6726" s="292" t="s">
        <v>214</v>
      </c>
      <c r="F6726" s="405">
        <v>78382</v>
      </c>
      <c r="G6726" s="292" t="s">
        <v>213</v>
      </c>
    </row>
    <row r="6727" spans="1:7">
      <c r="A6727" s="292" t="s">
        <v>49</v>
      </c>
      <c r="B6727" s="405">
        <v>74053</v>
      </c>
      <c r="C6727" s="292" t="s">
        <v>213</v>
      </c>
      <c r="E6727" s="292" t="s">
        <v>214</v>
      </c>
      <c r="F6727" s="405">
        <v>78406</v>
      </c>
      <c r="G6727" s="292" t="s">
        <v>213</v>
      </c>
    </row>
    <row r="6728" spans="1:7">
      <c r="A6728" s="292" t="s">
        <v>49</v>
      </c>
      <c r="B6728" s="405">
        <v>74720</v>
      </c>
      <c r="C6728" s="292" t="s">
        <v>213</v>
      </c>
      <c r="E6728" s="292" t="s">
        <v>214</v>
      </c>
      <c r="F6728" s="405">
        <v>78516</v>
      </c>
      <c r="G6728" s="292" t="s">
        <v>213</v>
      </c>
    </row>
    <row r="6729" spans="1:7">
      <c r="A6729" s="292" t="s">
        <v>49</v>
      </c>
      <c r="B6729" s="405">
        <v>75156</v>
      </c>
      <c r="C6729" s="292" t="s">
        <v>213</v>
      </c>
      <c r="E6729" s="292" t="s">
        <v>214</v>
      </c>
      <c r="F6729" s="405">
        <v>78537</v>
      </c>
      <c r="G6729" s="292" t="s">
        <v>213</v>
      </c>
    </row>
    <row r="6730" spans="1:7">
      <c r="A6730" s="292" t="s">
        <v>49</v>
      </c>
      <c r="B6730" s="405">
        <v>75671</v>
      </c>
      <c r="C6730" s="292" t="s">
        <v>213</v>
      </c>
      <c r="E6730" s="292" t="s">
        <v>214</v>
      </c>
      <c r="F6730" s="405">
        <v>78541</v>
      </c>
      <c r="G6730" s="292" t="s">
        <v>213</v>
      </c>
    </row>
    <row r="6731" spans="1:7">
      <c r="A6731" s="292" t="s">
        <v>49</v>
      </c>
      <c r="B6731" s="405">
        <v>76113</v>
      </c>
      <c r="C6731" s="292" t="s">
        <v>213</v>
      </c>
      <c r="E6731" s="292" t="s">
        <v>214</v>
      </c>
      <c r="F6731" s="405">
        <v>78542</v>
      </c>
      <c r="G6731" s="292" t="s">
        <v>213</v>
      </c>
    </row>
    <row r="6732" spans="1:7">
      <c r="A6732" s="292" t="s">
        <v>49</v>
      </c>
      <c r="B6732" s="405">
        <v>76645</v>
      </c>
      <c r="C6732" s="292" t="s">
        <v>213</v>
      </c>
      <c r="E6732" s="292" t="s">
        <v>214</v>
      </c>
      <c r="F6732" s="405">
        <v>78558</v>
      </c>
      <c r="G6732" s="292" t="s">
        <v>213</v>
      </c>
    </row>
    <row r="6733" spans="1:7">
      <c r="A6733" s="292" t="s">
        <v>49</v>
      </c>
      <c r="B6733" s="405">
        <v>77474</v>
      </c>
      <c r="C6733" s="292" t="s">
        <v>213</v>
      </c>
      <c r="E6733" s="292" t="s">
        <v>214</v>
      </c>
      <c r="F6733" s="405">
        <v>78559</v>
      </c>
      <c r="G6733" s="292" t="s">
        <v>213</v>
      </c>
    </row>
    <row r="6734" spans="1:7">
      <c r="A6734" s="292" t="s">
        <v>49</v>
      </c>
      <c r="B6734" s="405">
        <v>77951</v>
      </c>
      <c r="C6734" s="292" t="s">
        <v>213</v>
      </c>
      <c r="E6734" s="292" t="s">
        <v>214</v>
      </c>
      <c r="F6734" s="405">
        <v>78560</v>
      </c>
      <c r="G6734" s="292" t="s">
        <v>213</v>
      </c>
    </row>
    <row r="6735" spans="1:7">
      <c r="A6735" s="292" t="s">
        <v>49</v>
      </c>
      <c r="B6735" s="405">
        <v>78406</v>
      </c>
      <c r="C6735" s="292" t="s">
        <v>213</v>
      </c>
      <c r="E6735" s="292" t="s">
        <v>214</v>
      </c>
      <c r="F6735" s="405">
        <v>78561</v>
      </c>
      <c r="G6735" s="292" t="s">
        <v>213</v>
      </c>
    </row>
    <row r="6736" spans="1:7">
      <c r="A6736" s="292" t="s">
        <v>49</v>
      </c>
      <c r="B6736" s="405">
        <v>78766</v>
      </c>
      <c r="C6736" s="292" t="s">
        <v>213</v>
      </c>
      <c r="E6736" s="292" t="s">
        <v>214</v>
      </c>
      <c r="F6736" s="405">
        <v>78562</v>
      </c>
      <c r="G6736" s="292" t="s">
        <v>213</v>
      </c>
    </row>
    <row r="6737" spans="1:7">
      <c r="A6737" s="292" t="s">
        <v>49</v>
      </c>
      <c r="B6737" s="405">
        <v>71080</v>
      </c>
      <c r="C6737" s="292" t="s">
        <v>213</v>
      </c>
      <c r="E6737" s="292" t="s">
        <v>214</v>
      </c>
      <c r="F6737" s="405">
        <v>78566</v>
      </c>
      <c r="G6737" s="292" t="s">
        <v>213</v>
      </c>
    </row>
    <row r="6738" spans="1:7">
      <c r="A6738" s="292" t="s">
        <v>49</v>
      </c>
      <c r="B6738" s="405">
        <v>71657</v>
      </c>
      <c r="C6738" s="292" t="s">
        <v>213</v>
      </c>
      <c r="E6738" s="292" t="s">
        <v>214</v>
      </c>
      <c r="F6738" s="405">
        <v>78574</v>
      </c>
      <c r="G6738" s="292" t="s">
        <v>213</v>
      </c>
    </row>
    <row r="6739" spans="1:7">
      <c r="A6739" s="292" t="s">
        <v>49</v>
      </c>
      <c r="B6739" s="405">
        <v>72104</v>
      </c>
      <c r="C6739" s="292" t="s">
        <v>213</v>
      </c>
      <c r="E6739" s="292" t="s">
        <v>214</v>
      </c>
      <c r="F6739" s="405">
        <v>78578</v>
      </c>
      <c r="G6739" s="292" t="s">
        <v>213</v>
      </c>
    </row>
    <row r="6740" spans="1:7">
      <c r="A6740" s="292" t="s">
        <v>49</v>
      </c>
      <c r="B6740" s="405">
        <v>72503</v>
      </c>
      <c r="C6740" s="292" t="s">
        <v>213</v>
      </c>
      <c r="E6740" s="292" t="s">
        <v>214</v>
      </c>
      <c r="F6740" s="405">
        <v>78580</v>
      </c>
      <c r="G6740" s="292" t="s">
        <v>213</v>
      </c>
    </row>
    <row r="6741" spans="1:7">
      <c r="A6741" s="292" t="s">
        <v>49</v>
      </c>
      <c r="B6741" s="405">
        <v>73036</v>
      </c>
      <c r="C6741" s="292" t="s">
        <v>213</v>
      </c>
      <c r="E6741" s="292" t="s">
        <v>214</v>
      </c>
      <c r="F6741" s="405">
        <v>78584</v>
      </c>
      <c r="G6741" s="292" t="s">
        <v>213</v>
      </c>
    </row>
    <row r="6742" spans="1:7">
      <c r="A6742" s="292" t="s">
        <v>49</v>
      </c>
      <c r="B6742" s="405">
        <v>74063</v>
      </c>
      <c r="C6742" s="292" t="s">
        <v>213</v>
      </c>
      <c r="E6742" s="292" t="s">
        <v>214</v>
      </c>
      <c r="F6742" s="405">
        <v>78586</v>
      </c>
      <c r="G6742" s="292" t="s">
        <v>213</v>
      </c>
    </row>
    <row r="6743" spans="1:7">
      <c r="A6743" s="292" t="s">
        <v>49</v>
      </c>
      <c r="B6743" s="405">
        <v>74745</v>
      </c>
      <c r="C6743" s="292" t="s">
        <v>213</v>
      </c>
      <c r="E6743" s="292" t="s">
        <v>214</v>
      </c>
      <c r="F6743" s="405">
        <v>78590</v>
      </c>
      <c r="G6743" s="292" t="s">
        <v>213</v>
      </c>
    </row>
    <row r="6744" spans="1:7">
      <c r="A6744" s="292" t="s">
        <v>49</v>
      </c>
      <c r="B6744" s="405">
        <v>75160</v>
      </c>
      <c r="C6744" s="292" t="s">
        <v>213</v>
      </c>
      <c r="E6744" s="292" t="s">
        <v>214</v>
      </c>
      <c r="F6744" s="405">
        <v>78592</v>
      </c>
      <c r="G6744" s="292" t="s">
        <v>213</v>
      </c>
    </row>
    <row r="6745" spans="1:7">
      <c r="A6745" s="292" t="s">
        <v>49</v>
      </c>
      <c r="B6745" s="405">
        <v>75672</v>
      </c>
      <c r="C6745" s="292" t="s">
        <v>213</v>
      </c>
      <c r="E6745" s="292" t="s">
        <v>214</v>
      </c>
      <c r="F6745" s="405">
        <v>78593</v>
      </c>
      <c r="G6745" s="292" t="s">
        <v>213</v>
      </c>
    </row>
    <row r="6746" spans="1:7">
      <c r="A6746" s="292" t="s">
        <v>49</v>
      </c>
      <c r="B6746" s="405">
        <v>76227</v>
      </c>
      <c r="C6746" s="292" t="s">
        <v>213</v>
      </c>
      <c r="E6746" s="292" t="s">
        <v>214</v>
      </c>
      <c r="F6746" s="405">
        <v>78595</v>
      </c>
      <c r="G6746" s="292" t="s">
        <v>213</v>
      </c>
    </row>
    <row r="6747" spans="1:7">
      <c r="A6747" s="292" t="s">
        <v>49</v>
      </c>
      <c r="B6747" s="405">
        <v>76654</v>
      </c>
      <c r="C6747" s="292" t="s">
        <v>213</v>
      </c>
      <c r="E6747" s="292" t="s">
        <v>214</v>
      </c>
      <c r="F6747" s="405">
        <v>78597</v>
      </c>
      <c r="G6747" s="292" t="s">
        <v>213</v>
      </c>
    </row>
    <row r="6748" spans="1:7">
      <c r="A6748" s="292" t="s">
        <v>49</v>
      </c>
      <c r="B6748" s="405">
        <v>77476</v>
      </c>
      <c r="C6748" s="292" t="s">
        <v>213</v>
      </c>
      <c r="E6748" s="292" t="s">
        <v>214</v>
      </c>
      <c r="F6748" s="405">
        <v>78602</v>
      </c>
      <c r="G6748" s="292" t="s">
        <v>213</v>
      </c>
    </row>
    <row r="6749" spans="1:7">
      <c r="A6749" s="292" t="s">
        <v>49</v>
      </c>
      <c r="B6749" s="405">
        <v>77960</v>
      </c>
      <c r="C6749" s="292" t="s">
        <v>213</v>
      </c>
      <c r="E6749" s="292" t="s">
        <v>214</v>
      </c>
      <c r="F6749" s="405">
        <v>78616</v>
      </c>
      <c r="G6749" s="292" t="s">
        <v>213</v>
      </c>
    </row>
    <row r="6750" spans="1:7">
      <c r="A6750" s="292" t="s">
        <v>49</v>
      </c>
      <c r="B6750" s="405">
        <v>78516</v>
      </c>
      <c r="C6750" s="292" t="s">
        <v>213</v>
      </c>
      <c r="E6750" s="292" t="s">
        <v>214</v>
      </c>
      <c r="F6750" s="405">
        <v>78617</v>
      </c>
      <c r="G6750" s="292" t="s">
        <v>213</v>
      </c>
    </row>
    <row r="6751" spans="1:7">
      <c r="A6751" s="292" t="s">
        <v>49</v>
      </c>
      <c r="B6751" s="405">
        <v>78801</v>
      </c>
      <c r="C6751" s="292" t="s">
        <v>213</v>
      </c>
      <c r="E6751" s="292" t="s">
        <v>214</v>
      </c>
      <c r="F6751" s="405">
        <v>78619</v>
      </c>
      <c r="G6751" s="292" t="s">
        <v>213</v>
      </c>
    </row>
    <row r="6752" spans="1:7">
      <c r="A6752" s="292" t="s">
        <v>49</v>
      </c>
      <c r="B6752" s="405">
        <v>71107</v>
      </c>
      <c r="C6752" s="292" t="s">
        <v>213</v>
      </c>
      <c r="E6752" s="292" t="s">
        <v>214</v>
      </c>
      <c r="F6752" s="405">
        <v>78620</v>
      </c>
      <c r="G6752" s="292" t="s">
        <v>213</v>
      </c>
    </row>
    <row r="6753" spans="1:7">
      <c r="A6753" s="292" t="s">
        <v>49</v>
      </c>
      <c r="B6753" s="405">
        <v>71666</v>
      </c>
      <c r="C6753" s="292" t="s">
        <v>213</v>
      </c>
      <c r="E6753" s="292" t="s">
        <v>214</v>
      </c>
      <c r="F6753" s="405">
        <v>78621</v>
      </c>
      <c r="G6753" s="292" t="s">
        <v>213</v>
      </c>
    </row>
    <row r="6754" spans="1:7">
      <c r="A6754" s="292" t="s">
        <v>49</v>
      </c>
      <c r="B6754" s="405">
        <v>72105</v>
      </c>
      <c r="C6754" s="292" t="s">
        <v>213</v>
      </c>
      <c r="E6754" s="292" t="s">
        <v>214</v>
      </c>
      <c r="F6754" s="405">
        <v>78623</v>
      </c>
      <c r="G6754" s="292" t="s">
        <v>213</v>
      </c>
    </row>
    <row r="6755" spans="1:7">
      <c r="A6755" s="292" t="s">
        <v>49</v>
      </c>
      <c r="B6755" s="405">
        <v>72526</v>
      </c>
      <c r="C6755" s="292" t="s">
        <v>213</v>
      </c>
      <c r="E6755" s="292" t="s">
        <v>214</v>
      </c>
      <c r="F6755" s="405">
        <v>78633</v>
      </c>
      <c r="G6755" s="292" t="s">
        <v>213</v>
      </c>
    </row>
    <row r="6756" spans="1:7">
      <c r="A6756" s="292" t="s">
        <v>49</v>
      </c>
      <c r="B6756" s="405">
        <v>73048</v>
      </c>
      <c r="C6756" s="292" t="s">
        <v>213</v>
      </c>
      <c r="E6756" s="292" t="s">
        <v>214</v>
      </c>
      <c r="F6756" s="405">
        <v>78642</v>
      </c>
      <c r="G6756" s="292" t="s">
        <v>213</v>
      </c>
    </row>
    <row r="6757" spans="1:7">
      <c r="A6757" s="292" t="s">
        <v>49</v>
      </c>
      <c r="B6757" s="405">
        <v>74066</v>
      </c>
      <c r="C6757" s="292" t="s">
        <v>213</v>
      </c>
      <c r="E6757" s="292" t="s">
        <v>214</v>
      </c>
      <c r="F6757" s="405">
        <v>78644</v>
      </c>
      <c r="G6757" s="292" t="s">
        <v>213</v>
      </c>
    </row>
    <row r="6758" spans="1:7">
      <c r="A6758" s="292" t="s">
        <v>49</v>
      </c>
      <c r="B6758" s="405">
        <v>74747</v>
      </c>
      <c r="C6758" s="292" t="s">
        <v>213</v>
      </c>
      <c r="E6758" s="292" t="s">
        <v>214</v>
      </c>
      <c r="F6758" s="405">
        <v>78645</v>
      </c>
      <c r="G6758" s="292" t="s">
        <v>213</v>
      </c>
    </row>
    <row r="6759" spans="1:7">
      <c r="A6759" s="292" t="s">
        <v>49</v>
      </c>
      <c r="B6759" s="405">
        <v>75165</v>
      </c>
      <c r="C6759" s="292" t="s">
        <v>213</v>
      </c>
      <c r="E6759" s="292" t="s">
        <v>214</v>
      </c>
      <c r="F6759" s="405">
        <v>78653</v>
      </c>
      <c r="G6759" s="292" t="s">
        <v>213</v>
      </c>
    </row>
    <row r="6760" spans="1:7">
      <c r="A6760" s="292" t="s">
        <v>49</v>
      </c>
      <c r="B6760" s="405">
        <v>75680</v>
      </c>
      <c r="C6760" s="292" t="s">
        <v>213</v>
      </c>
      <c r="E6760" s="292" t="s">
        <v>214</v>
      </c>
      <c r="F6760" s="405">
        <v>78654</v>
      </c>
      <c r="G6760" s="292" t="s">
        <v>213</v>
      </c>
    </row>
    <row r="6761" spans="1:7">
      <c r="A6761" s="292" t="s">
        <v>49</v>
      </c>
      <c r="B6761" s="405">
        <v>76240</v>
      </c>
      <c r="C6761" s="292" t="s">
        <v>213</v>
      </c>
      <c r="E6761" s="292" t="s">
        <v>214</v>
      </c>
      <c r="F6761" s="405">
        <v>78669</v>
      </c>
      <c r="G6761" s="292" t="s">
        <v>213</v>
      </c>
    </row>
    <row r="6762" spans="1:7">
      <c r="A6762" s="292" t="s">
        <v>49</v>
      </c>
      <c r="B6762" s="405">
        <v>76655</v>
      </c>
      <c r="C6762" s="292" t="s">
        <v>213</v>
      </c>
      <c r="E6762" s="292" t="s">
        <v>214</v>
      </c>
      <c r="F6762" s="405">
        <v>78673</v>
      </c>
      <c r="G6762" s="292" t="s">
        <v>213</v>
      </c>
    </row>
    <row r="6763" spans="1:7">
      <c r="A6763" s="292" t="s">
        <v>49</v>
      </c>
      <c r="B6763" s="405">
        <v>77484</v>
      </c>
      <c r="C6763" s="292" t="s">
        <v>213</v>
      </c>
      <c r="E6763" s="292" t="s">
        <v>214</v>
      </c>
      <c r="F6763" s="405">
        <v>78674</v>
      </c>
      <c r="G6763" s="292" t="s">
        <v>213</v>
      </c>
    </row>
    <row r="6764" spans="1:7">
      <c r="A6764" s="292" t="s">
        <v>49</v>
      </c>
      <c r="B6764" s="405">
        <v>77971</v>
      </c>
      <c r="C6764" s="292" t="s">
        <v>213</v>
      </c>
      <c r="E6764" s="292" t="s">
        <v>214</v>
      </c>
      <c r="F6764" s="405">
        <v>78676</v>
      </c>
      <c r="G6764" s="292" t="s">
        <v>213</v>
      </c>
    </row>
    <row r="6765" spans="1:7">
      <c r="A6765" s="292" t="s">
        <v>49</v>
      </c>
      <c r="B6765" s="405">
        <v>78537</v>
      </c>
      <c r="C6765" s="292" t="s">
        <v>213</v>
      </c>
      <c r="E6765" s="292" t="s">
        <v>214</v>
      </c>
      <c r="F6765" s="405">
        <v>78737</v>
      </c>
      <c r="G6765" s="292" t="s">
        <v>213</v>
      </c>
    </row>
    <row r="6766" spans="1:7">
      <c r="A6766" s="292" t="s">
        <v>49</v>
      </c>
      <c r="B6766" s="405">
        <v>78802</v>
      </c>
      <c r="C6766" s="292" t="s">
        <v>213</v>
      </c>
      <c r="E6766" s="292" t="s">
        <v>214</v>
      </c>
      <c r="F6766" s="405">
        <v>78766</v>
      </c>
      <c r="G6766" s="292" t="s">
        <v>213</v>
      </c>
    </row>
    <row r="6767" spans="1:7">
      <c r="A6767" s="292" t="s">
        <v>49</v>
      </c>
      <c r="B6767" s="405">
        <v>78834</v>
      </c>
      <c r="C6767" s="292" t="s">
        <v>213</v>
      </c>
      <c r="E6767" s="292" t="s">
        <v>214</v>
      </c>
      <c r="F6767" s="405">
        <v>78801</v>
      </c>
      <c r="G6767" s="292" t="s">
        <v>213</v>
      </c>
    </row>
    <row r="6768" spans="1:7">
      <c r="A6768" s="292" t="s">
        <v>49</v>
      </c>
      <c r="B6768" s="405">
        <v>80435</v>
      </c>
      <c r="C6768" s="292" t="s">
        <v>213</v>
      </c>
      <c r="E6768" s="292" t="s">
        <v>214</v>
      </c>
      <c r="F6768" s="405">
        <v>78802</v>
      </c>
      <c r="G6768" s="292" t="s">
        <v>213</v>
      </c>
    </row>
    <row r="6769" spans="1:7">
      <c r="A6769" s="292" t="s">
        <v>49</v>
      </c>
      <c r="B6769" s="405">
        <v>81101</v>
      </c>
      <c r="C6769" s="292" t="s">
        <v>213</v>
      </c>
      <c r="E6769" s="292" t="s">
        <v>214</v>
      </c>
      <c r="F6769" s="405">
        <v>78834</v>
      </c>
      <c r="G6769" s="292" t="s">
        <v>213</v>
      </c>
    </row>
    <row r="6770" spans="1:7">
      <c r="A6770" s="292" t="s">
        <v>49</v>
      </c>
      <c r="B6770" s="405">
        <v>82501</v>
      </c>
      <c r="C6770" s="292" t="s">
        <v>213</v>
      </c>
      <c r="E6770" s="292" t="s">
        <v>214</v>
      </c>
      <c r="F6770" s="405">
        <v>78840</v>
      </c>
      <c r="G6770" s="292" t="s">
        <v>213</v>
      </c>
    </row>
    <row r="6771" spans="1:7">
      <c r="A6771" s="292" t="s">
        <v>49</v>
      </c>
      <c r="B6771" s="405">
        <v>83607</v>
      </c>
      <c r="C6771" s="292" t="s">
        <v>213</v>
      </c>
      <c r="E6771" s="292" t="s">
        <v>214</v>
      </c>
      <c r="F6771" s="405">
        <v>78853</v>
      </c>
      <c r="G6771" s="292" t="s">
        <v>213</v>
      </c>
    </row>
    <row r="6772" spans="1:7">
      <c r="A6772" s="292" t="s">
        <v>49</v>
      </c>
      <c r="B6772" s="405">
        <v>84767</v>
      </c>
      <c r="C6772" s="292" t="s">
        <v>213</v>
      </c>
      <c r="E6772" s="292" t="s">
        <v>214</v>
      </c>
      <c r="F6772" s="405">
        <v>78951</v>
      </c>
      <c r="G6772" s="292" t="s">
        <v>213</v>
      </c>
    </row>
    <row r="6773" spans="1:7">
      <c r="A6773" s="292" t="s">
        <v>49</v>
      </c>
      <c r="B6773" s="405">
        <v>85640</v>
      </c>
      <c r="C6773" s="292" t="s">
        <v>213</v>
      </c>
      <c r="E6773" s="292" t="s">
        <v>214</v>
      </c>
      <c r="F6773" s="405">
        <v>79007</v>
      </c>
      <c r="G6773" s="292" t="s">
        <v>213</v>
      </c>
    </row>
    <row r="6774" spans="1:7">
      <c r="A6774" s="292" t="s">
        <v>49</v>
      </c>
      <c r="B6774" s="405">
        <v>86430</v>
      </c>
      <c r="C6774" s="292" t="s">
        <v>213</v>
      </c>
      <c r="E6774" s="292" t="s">
        <v>214</v>
      </c>
      <c r="F6774" s="405">
        <v>79008</v>
      </c>
      <c r="G6774" s="292" t="s">
        <v>213</v>
      </c>
    </row>
    <row r="6775" spans="1:7">
      <c r="A6775" s="292" t="s">
        <v>49</v>
      </c>
      <c r="B6775" s="405">
        <v>88201</v>
      </c>
      <c r="C6775" s="292" t="s">
        <v>213</v>
      </c>
      <c r="E6775" s="292" t="s">
        <v>214</v>
      </c>
      <c r="F6775" s="405">
        <v>79012</v>
      </c>
      <c r="G6775" s="292" t="s">
        <v>213</v>
      </c>
    </row>
    <row r="6776" spans="1:7">
      <c r="A6776" s="292" t="s">
        <v>49</v>
      </c>
      <c r="B6776" s="405">
        <v>91024</v>
      </c>
      <c r="C6776" s="292" t="s">
        <v>213</v>
      </c>
      <c r="E6776" s="292" t="s">
        <v>214</v>
      </c>
      <c r="F6776" s="405">
        <v>79015</v>
      </c>
      <c r="G6776" s="292" t="s">
        <v>213</v>
      </c>
    </row>
    <row r="6777" spans="1:7">
      <c r="A6777" s="292" t="s">
        <v>49</v>
      </c>
      <c r="B6777" s="405">
        <v>92326</v>
      </c>
      <c r="C6777" s="292" t="s">
        <v>213</v>
      </c>
      <c r="E6777" s="292" t="s">
        <v>214</v>
      </c>
      <c r="F6777" s="405">
        <v>79029</v>
      </c>
      <c r="G6777" s="292" t="s">
        <v>213</v>
      </c>
    </row>
    <row r="6778" spans="1:7">
      <c r="A6778" s="292" t="s">
        <v>49</v>
      </c>
      <c r="B6778" s="405">
        <v>93263</v>
      </c>
      <c r="C6778" s="292" t="s">
        <v>213</v>
      </c>
      <c r="E6778" s="292" t="s">
        <v>214</v>
      </c>
      <c r="F6778" s="405">
        <v>79032</v>
      </c>
      <c r="G6778" s="292" t="s">
        <v>213</v>
      </c>
    </row>
    <row r="6779" spans="1:7">
      <c r="A6779" s="292" t="s">
        <v>49</v>
      </c>
      <c r="B6779" s="405">
        <v>93550</v>
      </c>
      <c r="C6779" s="292" t="s">
        <v>213</v>
      </c>
      <c r="E6779" s="292" t="s">
        <v>214</v>
      </c>
      <c r="F6779" s="405">
        <v>79033</v>
      </c>
      <c r="G6779" s="292" t="s">
        <v>213</v>
      </c>
    </row>
    <row r="6780" spans="1:7">
      <c r="A6780" s="292" t="s">
        <v>49</v>
      </c>
      <c r="B6780" s="405">
        <v>94110</v>
      </c>
      <c r="C6780" s="292" t="s">
        <v>213</v>
      </c>
      <c r="E6780" s="292" t="s">
        <v>214</v>
      </c>
      <c r="F6780" s="405">
        <v>79108</v>
      </c>
      <c r="G6780" s="292" t="s">
        <v>213</v>
      </c>
    </row>
    <row r="6781" spans="1:7">
      <c r="A6781" s="292" t="s">
        <v>49</v>
      </c>
      <c r="B6781" s="405">
        <v>94803</v>
      </c>
      <c r="C6781" s="292" t="s">
        <v>213</v>
      </c>
      <c r="E6781" s="292" t="s">
        <v>214</v>
      </c>
      <c r="F6781" s="405">
        <v>79314</v>
      </c>
      <c r="G6781" s="292" t="s">
        <v>213</v>
      </c>
    </row>
    <row r="6782" spans="1:7">
      <c r="A6782" s="292" t="s">
        <v>49</v>
      </c>
      <c r="B6782" s="405">
        <v>78840</v>
      </c>
      <c r="C6782" s="292" t="s">
        <v>213</v>
      </c>
      <c r="E6782" s="292" t="s">
        <v>214</v>
      </c>
      <c r="F6782" s="405">
        <v>79326</v>
      </c>
      <c r="G6782" s="292" t="s">
        <v>213</v>
      </c>
    </row>
    <row r="6783" spans="1:7">
      <c r="A6783" s="292" t="s">
        <v>49</v>
      </c>
      <c r="B6783" s="405">
        <v>80437</v>
      </c>
      <c r="C6783" s="292" t="s">
        <v>213</v>
      </c>
      <c r="E6783" s="292" t="s">
        <v>214</v>
      </c>
      <c r="F6783" s="405">
        <v>79363</v>
      </c>
      <c r="G6783" s="292" t="s">
        <v>213</v>
      </c>
    </row>
    <row r="6784" spans="1:7">
      <c r="A6784" s="292" t="s">
        <v>49</v>
      </c>
      <c r="B6784" s="405">
        <v>81102</v>
      </c>
      <c r="C6784" s="292" t="s">
        <v>213</v>
      </c>
      <c r="E6784" s="292" t="s">
        <v>214</v>
      </c>
      <c r="F6784" s="405">
        <v>79366</v>
      </c>
      <c r="G6784" s="292" t="s">
        <v>213</v>
      </c>
    </row>
    <row r="6785" spans="1:7">
      <c r="A6785" s="292" t="s">
        <v>49</v>
      </c>
      <c r="B6785" s="405">
        <v>82515</v>
      </c>
      <c r="C6785" s="292" t="s">
        <v>213</v>
      </c>
      <c r="E6785" s="292" t="s">
        <v>214</v>
      </c>
      <c r="F6785" s="405">
        <v>79380</v>
      </c>
      <c r="G6785" s="292" t="s">
        <v>213</v>
      </c>
    </row>
    <row r="6786" spans="1:7">
      <c r="A6786" s="292" t="s">
        <v>49</v>
      </c>
      <c r="B6786" s="405">
        <v>83634</v>
      </c>
      <c r="C6786" s="292" t="s">
        <v>213</v>
      </c>
      <c r="E6786" s="292" t="s">
        <v>214</v>
      </c>
      <c r="F6786" s="405">
        <v>79383</v>
      </c>
      <c r="G6786" s="292" t="s">
        <v>213</v>
      </c>
    </row>
    <row r="6787" spans="1:7">
      <c r="A6787" s="292" t="s">
        <v>49</v>
      </c>
      <c r="B6787" s="405">
        <v>84770</v>
      </c>
      <c r="C6787" s="292" t="s">
        <v>213</v>
      </c>
      <c r="E6787" s="292" t="s">
        <v>214</v>
      </c>
      <c r="F6787" s="405">
        <v>79563</v>
      </c>
      <c r="G6787" s="292" t="s">
        <v>213</v>
      </c>
    </row>
    <row r="6788" spans="1:7">
      <c r="A6788" s="292" t="s">
        <v>49</v>
      </c>
      <c r="B6788" s="405">
        <v>85641</v>
      </c>
      <c r="C6788" s="292" t="s">
        <v>213</v>
      </c>
      <c r="E6788" s="292" t="s">
        <v>214</v>
      </c>
      <c r="F6788" s="405">
        <v>79601</v>
      </c>
      <c r="G6788" s="292" t="s">
        <v>213</v>
      </c>
    </row>
    <row r="6789" spans="1:7">
      <c r="A6789" s="292" t="s">
        <v>49</v>
      </c>
      <c r="B6789" s="405">
        <v>86431</v>
      </c>
      <c r="C6789" s="292" t="s">
        <v>213</v>
      </c>
      <c r="E6789" s="292" t="s">
        <v>214</v>
      </c>
      <c r="F6789" s="405">
        <v>79602</v>
      </c>
      <c r="G6789" s="292" t="s">
        <v>213</v>
      </c>
    </row>
    <row r="6790" spans="1:7">
      <c r="A6790" s="292" t="s">
        <v>49</v>
      </c>
      <c r="B6790" s="405">
        <v>88202</v>
      </c>
      <c r="C6790" s="292" t="s">
        <v>213</v>
      </c>
      <c r="E6790" s="292" t="s">
        <v>214</v>
      </c>
      <c r="F6790" s="405">
        <v>79603</v>
      </c>
      <c r="G6790" s="292" t="s">
        <v>213</v>
      </c>
    </row>
    <row r="6791" spans="1:7">
      <c r="A6791" s="292" t="s">
        <v>49</v>
      </c>
      <c r="B6791" s="405">
        <v>91310</v>
      </c>
      <c r="C6791" s="292" t="s">
        <v>213</v>
      </c>
      <c r="E6791" s="292" t="s">
        <v>214</v>
      </c>
      <c r="F6791" s="405">
        <v>79605</v>
      </c>
      <c r="G6791" s="292" t="s">
        <v>213</v>
      </c>
    </row>
    <row r="6792" spans="1:7">
      <c r="A6792" s="292" t="s">
        <v>49</v>
      </c>
      <c r="B6792" s="405">
        <v>92344</v>
      </c>
      <c r="C6792" s="292" t="s">
        <v>213</v>
      </c>
      <c r="E6792" s="292" t="s">
        <v>214</v>
      </c>
      <c r="F6792" s="405">
        <v>79606</v>
      </c>
      <c r="G6792" s="292" t="s">
        <v>213</v>
      </c>
    </row>
    <row r="6793" spans="1:7">
      <c r="A6793" s="292" t="s">
        <v>49</v>
      </c>
      <c r="B6793" s="405">
        <v>93274</v>
      </c>
      <c r="C6793" s="292" t="s">
        <v>213</v>
      </c>
      <c r="E6793" s="292" t="s">
        <v>214</v>
      </c>
      <c r="F6793" s="405">
        <v>79607</v>
      </c>
      <c r="G6793" s="292" t="s">
        <v>213</v>
      </c>
    </row>
    <row r="6794" spans="1:7">
      <c r="A6794" s="292" t="s">
        <v>49</v>
      </c>
      <c r="B6794" s="405">
        <v>93551</v>
      </c>
      <c r="C6794" s="292" t="s">
        <v>213</v>
      </c>
      <c r="E6794" s="292" t="s">
        <v>214</v>
      </c>
      <c r="F6794" s="405">
        <v>79705</v>
      </c>
      <c r="G6794" s="292" t="s">
        <v>213</v>
      </c>
    </row>
    <row r="6795" spans="1:7">
      <c r="A6795" s="292" t="s">
        <v>49</v>
      </c>
      <c r="B6795" s="405">
        <v>94111</v>
      </c>
      <c r="C6795" s="292" t="s">
        <v>213</v>
      </c>
      <c r="E6795" s="292" t="s">
        <v>214</v>
      </c>
      <c r="F6795" s="405">
        <v>79706</v>
      </c>
      <c r="G6795" s="292" t="s">
        <v>213</v>
      </c>
    </row>
    <row r="6796" spans="1:7">
      <c r="A6796" s="292" t="s">
        <v>49</v>
      </c>
      <c r="B6796" s="405">
        <v>94930</v>
      </c>
      <c r="C6796" s="292" t="s">
        <v>213</v>
      </c>
      <c r="E6796" s="292" t="s">
        <v>214</v>
      </c>
      <c r="F6796" s="405">
        <v>79707</v>
      </c>
      <c r="G6796" s="292" t="s">
        <v>213</v>
      </c>
    </row>
    <row r="6797" spans="1:7">
      <c r="A6797" s="292" t="s">
        <v>49</v>
      </c>
      <c r="B6797" s="405">
        <v>78853</v>
      </c>
      <c r="C6797" s="292" t="s">
        <v>213</v>
      </c>
      <c r="E6797" s="292" t="s">
        <v>214</v>
      </c>
      <c r="F6797" s="405">
        <v>79711</v>
      </c>
      <c r="G6797" s="292" t="s">
        <v>213</v>
      </c>
    </row>
    <row r="6798" spans="1:7">
      <c r="A6798" s="292" t="s">
        <v>49</v>
      </c>
      <c r="B6798" s="405">
        <v>80443</v>
      </c>
      <c r="C6798" s="292" t="s">
        <v>213</v>
      </c>
      <c r="E6798" s="292" t="s">
        <v>214</v>
      </c>
      <c r="F6798" s="405">
        <v>79733</v>
      </c>
      <c r="G6798" s="292" t="s">
        <v>213</v>
      </c>
    </row>
    <row r="6799" spans="1:7">
      <c r="A6799" s="292" t="s">
        <v>49</v>
      </c>
      <c r="B6799" s="405">
        <v>81128</v>
      </c>
      <c r="C6799" s="292" t="s">
        <v>213</v>
      </c>
      <c r="E6799" s="292" t="s">
        <v>214</v>
      </c>
      <c r="F6799" s="405">
        <v>79764</v>
      </c>
      <c r="G6799" s="292" t="s">
        <v>213</v>
      </c>
    </row>
    <row r="6800" spans="1:7">
      <c r="A6800" s="292" t="s">
        <v>49</v>
      </c>
      <c r="B6800" s="405">
        <v>82524</v>
      </c>
      <c r="C6800" s="292" t="s">
        <v>213</v>
      </c>
      <c r="E6800" s="292" t="s">
        <v>214</v>
      </c>
      <c r="F6800" s="405">
        <v>79765</v>
      </c>
      <c r="G6800" s="292" t="s">
        <v>213</v>
      </c>
    </row>
    <row r="6801" spans="1:7">
      <c r="A6801" s="292" t="s">
        <v>49</v>
      </c>
      <c r="B6801" s="405">
        <v>83644</v>
      </c>
      <c r="C6801" s="292" t="s">
        <v>213</v>
      </c>
      <c r="E6801" s="292" t="s">
        <v>214</v>
      </c>
      <c r="F6801" s="405">
        <v>79766</v>
      </c>
      <c r="G6801" s="292" t="s">
        <v>213</v>
      </c>
    </row>
    <row r="6802" spans="1:7">
      <c r="A6802" s="292" t="s">
        <v>49</v>
      </c>
      <c r="B6802" s="405">
        <v>84779</v>
      </c>
      <c r="C6802" s="292" t="s">
        <v>213</v>
      </c>
      <c r="E6802" s="292" t="s">
        <v>214</v>
      </c>
      <c r="F6802" s="405">
        <v>79776</v>
      </c>
      <c r="G6802" s="292" t="s">
        <v>213</v>
      </c>
    </row>
    <row r="6803" spans="1:7">
      <c r="A6803" s="292" t="s">
        <v>49</v>
      </c>
      <c r="B6803" s="405">
        <v>85648</v>
      </c>
      <c r="C6803" s="292" t="s">
        <v>213</v>
      </c>
      <c r="E6803" s="292" t="s">
        <v>214</v>
      </c>
      <c r="F6803" s="405">
        <v>79786</v>
      </c>
      <c r="G6803" s="292" t="s">
        <v>213</v>
      </c>
    </row>
    <row r="6804" spans="1:7">
      <c r="A6804" s="292" t="s">
        <v>49</v>
      </c>
      <c r="B6804" s="405">
        <v>86433</v>
      </c>
      <c r="C6804" s="292" t="s">
        <v>213</v>
      </c>
      <c r="E6804" s="292" t="s">
        <v>214</v>
      </c>
      <c r="F6804" s="405">
        <v>79836</v>
      </c>
      <c r="G6804" s="292" t="s">
        <v>213</v>
      </c>
    </row>
    <row r="6805" spans="1:7">
      <c r="A6805" s="292" t="s">
        <v>49</v>
      </c>
      <c r="B6805" s="405">
        <v>88203</v>
      </c>
      <c r="C6805" s="292" t="s">
        <v>213</v>
      </c>
      <c r="E6805" s="292" t="s">
        <v>214</v>
      </c>
      <c r="F6805" s="405">
        <v>79838</v>
      </c>
      <c r="G6805" s="292" t="s">
        <v>213</v>
      </c>
    </row>
    <row r="6806" spans="1:7">
      <c r="A6806" s="292" t="s">
        <v>49</v>
      </c>
      <c r="B6806" s="405">
        <v>91321</v>
      </c>
      <c r="C6806" s="292" t="s">
        <v>213</v>
      </c>
      <c r="E6806" s="292" t="s">
        <v>214</v>
      </c>
      <c r="F6806" s="405">
        <v>79849</v>
      </c>
      <c r="G6806" s="292" t="s">
        <v>213</v>
      </c>
    </row>
    <row r="6807" spans="1:7">
      <c r="A6807" s="292" t="s">
        <v>49</v>
      </c>
      <c r="B6807" s="405">
        <v>92352</v>
      </c>
      <c r="C6807" s="292" t="s">
        <v>213</v>
      </c>
      <c r="E6807" s="292" t="s">
        <v>214</v>
      </c>
      <c r="F6807" s="405">
        <v>79911</v>
      </c>
      <c r="G6807" s="292" t="s">
        <v>213</v>
      </c>
    </row>
    <row r="6808" spans="1:7">
      <c r="A6808" s="292" t="s">
        <v>49</v>
      </c>
      <c r="B6808" s="405">
        <v>93277</v>
      </c>
      <c r="C6808" s="292" t="s">
        <v>213</v>
      </c>
      <c r="E6808" s="292" t="s">
        <v>214</v>
      </c>
      <c r="F6808" s="405">
        <v>79950</v>
      </c>
      <c r="G6808" s="292" t="s">
        <v>213</v>
      </c>
    </row>
    <row r="6809" spans="1:7">
      <c r="A6809" s="292" t="s">
        <v>49</v>
      </c>
      <c r="B6809" s="405">
        <v>93552</v>
      </c>
      <c r="C6809" s="292" t="s">
        <v>213</v>
      </c>
      <c r="E6809" s="292" t="s">
        <v>214</v>
      </c>
      <c r="F6809" s="405">
        <v>79968</v>
      </c>
      <c r="G6809" s="292" t="s">
        <v>213</v>
      </c>
    </row>
    <row r="6810" spans="1:7">
      <c r="A6810" s="292" t="s">
        <v>49</v>
      </c>
      <c r="B6810" s="405">
        <v>94114</v>
      </c>
      <c r="C6810" s="292" t="s">
        <v>213</v>
      </c>
      <c r="E6810" s="292" t="s">
        <v>214</v>
      </c>
      <c r="F6810" s="405">
        <v>80018</v>
      </c>
      <c r="G6810" s="292" t="s">
        <v>213</v>
      </c>
    </row>
    <row r="6811" spans="1:7">
      <c r="A6811" s="292" t="s">
        <v>49</v>
      </c>
      <c r="B6811" s="405">
        <v>94938</v>
      </c>
      <c r="C6811" s="292" t="s">
        <v>213</v>
      </c>
      <c r="E6811" s="292" t="s">
        <v>214</v>
      </c>
      <c r="F6811" s="405">
        <v>80132</v>
      </c>
      <c r="G6811" s="292" t="s">
        <v>213</v>
      </c>
    </row>
    <row r="6812" spans="1:7">
      <c r="A6812" s="292" t="s">
        <v>49</v>
      </c>
      <c r="B6812" s="405">
        <v>78951</v>
      </c>
      <c r="C6812" s="292" t="s">
        <v>213</v>
      </c>
      <c r="E6812" s="292" t="s">
        <v>214</v>
      </c>
      <c r="F6812" s="405">
        <v>80403</v>
      </c>
      <c r="G6812" s="292" t="s">
        <v>213</v>
      </c>
    </row>
    <row r="6813" spans="1:7">
      <c r="A6813" s="292" t="s">
        <v>49</v>
      </c>
      <c r="B6813" s="405">
        <v>80454</v>
      </c>
      <c r="C6813" s="292" t="s">
        <v>213</v>
      </c>
      <c r="E6813" s="292" t="s">
        <v>214</v>
      </c>
      <c r="F6813" s="405">
        <v>80435</v>
      </c>
      <c r="G6813" s="292" t="s">
        <v>213</v>
      </c>
    </row>
    <row r="6814" spans="1:7">
      <c r="A6814" s="292" t="s">
        <v>49</v>
      </c>
      <c r="B6814" s="405">
        <v>81129</v>
      </c>
      <c r="C6814" s="292" t="s">
        <v>213</v>
      </c>
      <c r="E6814" s="292" t="s">
        <v>214</v>
      </c>
      <c r="F6814" s="405">
        <v>80437</v>
      </c>
      <c r="G6814" s="292" t="s">
        <v>213</v>
      </c>
    </row>
    <row r="6815" spans="1:7">
      <c r="A6815" s="292" t="s">
        <v>49</v>
      </c>
      <c r="B6815" s="405">
        <v>82601</v>
      </c>
      <c r="C6815" s="292" t="s">
        <v>213</v>
      </c>
      <c r="E6815" s="292" t="s">
        <v>214</v>
      </c>
      <c r="F6815" s="405">
        <v>80443</v>
      </c>
      <c r="G6815" s="292" t="s">
        <v>213</v>
      </c>
    </row>
    <row r="6816" spans="1:7">
      <c r="A6816" s="292" t="s">
        <v>49</v>
      </c>
      <c r="B6816" s="405">
        <v>83648</v>
      </c>
      <c r="C6816" s="292" t="s">
        <v>213</v>
      </c>
      <c r="E6816" s="292" t="s">
        <v>214</v>
      </c>
      <c r="F6816" s="405">
        <v>80454</v>
      </c>
      <c r="G6816" s="292" t="s">
        <v>213</v>
      </c>
    </row>
    <row r="6817" spans="1:7">
      <c r="A6817" s="292" t="s">
        <v>49</v>
      </c>
      <c r="B6817" s="405">
        <v>84780</v>
      </c>
      <c r="C6817" s="292" t="s">
        <v>213</v>
      </c>
      <c r="E6817" s="292" t="s">
        <v>214</v>
      </c>
      <c r="F6817" s="405">
        <v>80457</v>
      </c>
      <c r="G6817" s="292" t="s">
        <v>213</v>
      </c>
    </row>
    <row r="6818" spans="1:7">
      <c r="A6818" s="292" t="s">
        <v>49</v>
      </c>
      <c r="B6818" s="405">
        <v>85650</v>
      </c>
      <c r="C6818" s="292" t="s">
        <v>213</v>
      </c>
      <c r="E6818" s="292" t="s">
        <v>214</v>
      </c>
      <c r="F6818" s="405">
        <v>80465</v>
      </c>
      <c r="G6818" s="292" t="s">
        <v>213</v>
      </c>
    </row>
    <row r="6819" spans="1:7">
      <c r="A6819" s="292" t="s">
        <v>49</v>
      </c>
      <c r="B6819" s="405">
        <v>86540</v>
      </c>
      <c r="C6819" s="292" t="s">
        <v>213</v>
      </c>
      <c r="E6819" s="292" t="s">
        <v>214</v>
      </c>
      <c r="F6819" s="405">
        <v>80477</v>
      </c>
      <c r="G6819" s="292" t="s">
        <v>213</v>
      </c>
    </row>
    <row r="6820" spans="1:7">
      <c r="A6820" s="292" t="s">
        <v>49</v>
      </c>
      <c r="B6820" s="405">
        <v>88210</v>
      </c>
      <c r="C6820" s="292" t="s">
        <v>213</v>
      </c>
      <c r="E6820" s="292" t="s">
        <v>214</v>
      </c>
      <c r="F6820" s="405">
        <v>80488</v>
      </c>
      <c r="G6820" s="292" t="s">
        <v>213</v>
      </c>
    </row>
    <row r="6821" spans="1:7">
      <c r="A6821" s="292" t="s">
        <v>49</v>
      </c>
      <c r="B6821" s="405">
        <v>91383</v>
      </c>
      <c r="C6821" s="292" t="s">
        <v>213</v>
      </c>
      <c r="E6821" s="292" t="s">
        <v>214</v>
      </c>
      <c r="F6821" s="405">
        <v>80498</v>
      </c>
      <c r="G6821" s="292" t="s">
        <v>213</v>
      </c>
    </row>
    <row r="6822" spans="1:7">
      <c r="A6822" s="292" t="s">
        <v>49</v>
      </c>
      <c r="B6822" s="405">
        <v>92358</v>
      </c>
      <c r="C6822" s="292" t="s">
        <v>213</v>
      </c>
      <c r="E6822" s="292" t="s">
        <v>214</v>
      </c>
      <c r="F6822" s="405">
        <v>80511</v>
      </c>
      <c r="G6822" s="292" t="s">
        <v>213</v>
      </c>
    </row>
    <row r="6823" spans="1:7">
      <c r="A6823" s="292" t="s">
        <v>49</v>
      </c>
      <c r="B6823" s="405">
        <v>93291</v>
      </c>
      <c r="C6823" s="292" t="s">
        <v>213</v>
      </c>
      <c r="E6823" s="292" t="s">
        <v>214</v>
      </c>
      <c r="F6823" s="405">
        <v>80513</v>
      </c>
      <c r="G6823" s="292" t="s">
        <v>213</v>
      </c>
    </row>
    <row r="6824" spans="1:7">
      <c r="A6824" s="292" t="s">
        <v>49</v>
      </c>
      <c r="B6824" s="405">
        <v>93560</v>
      </c>
      <c r="C6824" s="292" t="s">
        <v>213</v>
      </c>
      <c r="E6824" s="292" t="s">
        <v>214</v>
      </c>
      <c r="F6824" s="405">
        <v>80514</v>
      </c>
      <c r="G6824" s="292" t="s">
        <v>213</v>
      </c>
    </row>
    <row r="6825" spans="1:7">
      <c r="A6825" s="292" t="s">
        <v>49</v>
      </c>
      <c r="B6825" s="405">
        <v>94115</v>
      </c>
      <c r="C6825" s="292" t="s">
        <v>213</v>
      </c>
      <c r="E6825" s="292" t="s">
        <v>214</v>
      </c>
      <c r="F6825" s="405">
        <v>80517</v>
      </c>
      <c r="G6825" s="292" t="s">
        <v>213</v>
      </c>
    </row>
    <row r="6826" spans="1:7">
      <c r="A6826" s="292" t="s">
        <v>49</v>
      </c>
      <c r="B6826" s="405">
        <v>94947</v>
      </c>
      <c r="C6826" s="292" t="s">
        <v>213</v>
      </c>
      <c r="E6826" s="292" t="s">
        <v>214</v>
      </c>
      <c r="F6826" s="405">
        <v>80520</v>
      </c>
      <c r="G6826" s="292" t="s">
        <v>213</v>
      </c>
    </row>
    <row r="6827" spans="1:7">
      <c r="A6827" s="292" t="s">
        <v>49</v>
      </c>
      <c r="B6827" s="405">
        <v>79007</v>
      </c>
      <c r="C6827" s="292" t="s">
        <v>213</v>
      </c>
      <c r="E6827" s="292" t="s">
        <v>214</v>
      </c>
      <c r="F6827" s="405">
        <v>80530</v>
      </c>
      <c r="G6827" s="292" t="s">
        <v>213</v>
      </c>
    </row>
    <row r="6828" spans="1:7">
      <c r="A6828" s="292" t="s">
        <v>49</v>
      </c>
      <c r="B6828" s="405">
        <v>80457</v>
      </c>
      <c r="C6828" s="292" t="s">
        <v>213</v>
      </c>
      <c r="E6828" s="292" t="s">
        <v>214</v>
      </c>
      <c r="F6828" s="405">
        <v>80543</v>
      </c>
      <c r="G6828" s="292" t="s">
        <v>213</v>
      </c>
    </row>
    <row r="6829" spans="1:7">
      <c r="A6829" s="292" t="s">
        <v>49</v>
      </c>
      <c r="B6829" s="405">
        <v>81201</v>
      </c>
      <c r="C6829" s="292" t="s">
        <v>213</v>
      </c>
      <c r="E6829" s="292" t="s">
        <v>214</v>
      </c>
      <c r="F6829" s="405">
        <v>80544</v>
      </c>
      <c r="G6829" s="292" t="s">
        <v>213</v>
      </c>
    </row>
    <row r="6830" spans="1:7">
      <c r="A6830" s="292" t="s">
        <v>49</v>
      </c>
      <c r="B6830" s="405">
        <v>82636</v>
      </c>
      <c r="C6830" s="292" t="s">
        <v>213</v>
      </c>
      <c r="E6830" s="292" t="s">
        <v>214</v>
      </c>
      <c r="F6830" s="405">
        <v>80603</v>
      </c>
      <c r="G6830" s="292" t="s">
        <v>213</v>
      </c>
    </row>
    <row r="6831" spans="1:7">
      <c r="A6831" s="292" t="s">
        <v>49</v>
      </c>
      <c r="B6831" s="405">
        <v>83656</v>
      </c>
      <c r="C6831" s="292" t="s">
        <v>213</v>
      </c>
      <c r="E6831" s="292" t="s">
        <v>214</v>
      </c>
      <c r="F6831" s="405">
        <v>80615</v>
      </c>
      <c r="G6831" s="292" t="s">
        <v>213</v>
      </c>
    </row>
    <row r="6832" spans="1:7">
      <c r="A6832" s="292" t="s">
        <v>49</v>
      </c>
      <c r="B6832" s="405">
        <v>84784</v>
      </c>
      <c r="C6832" s="292" t="s">
        <v>213</v>
      </c>
      <c r="E6832" s="292" t="s">
        <v>214</v>
      </c>
      <c r="F6832" s="405">
        <v>80621</v>
      </c>
      <c r="G6832" s="292" t="s">
        <v>213</v>
      </c>
    </row>
    <row r="6833" spans="1:7">
      <c r="A6833" s="292" t="s">
        <v>49</v>
      </c>
      <c r="B6833" s="405">
        <v>85653</v>
      </c>
      <c r="C6833" s="292" t="s">
        <v>213</v>
      </c>
      <c r="E6833" s="292" t="s">
        <v>214</v>
      </c>
      <c r="F6833" s="405">
        <v>80623</v>
      </c>
      <c r="G6833" s="292" t="s">
        <v>213</v>
      </c>
    </row>
    <row r="6834" spans="1:7">
      <c r="A6834" s="292" t="s">
        <v>49</v>
      </c>
      <c r="B6834" s="405">
        <v>87004</v>
      </c>
      <c r="C6834" s="292" t="s">
        <v>213</v>
      </c>
      <c r="E6834" s="292" t="s">
        <v>214</v>
      </c>
      <c r="F6834" s="405">
        <v>80645</v>
      </c>
      <c r="G6834" s="292" t="s">
        <v>213</v>
      </c>
    </row>
    <row r="6835" spans="1:7">
      <c r="A6835" s="292" t="s">
        <v>49</v>
      </c>
      <c r="B6835" s="405">
        <v>88211</v>
      </c>
      <c r="C6835" s="292" t="s">
        <v>213</v>
      </c>
      <c r="E6835" s="292" t="s">
        <v>214</v>
      </c>
      <c r="F6835" s="405">
        <v>80651</v>
      </c>
      <c r="G6835" s="292" t="s">
        <v>213</v>
      </c>
    </row>
    <row r="6836" spans="1:7">
      <c r="A6836" s="292" t="s">
        <v>49</v>
      </c>
      <c r="B6836" s="405">
        <v>91384</v>
      </c>
      <c r="C6836" s="292" t="s">
        <v>213</v>
      </c>
      <c r="E6836" s="292" t="s">
        <v>214</v>
      </c>
      <c r="F6836" s="405">
        <v>80653</v>
      </c>
      <c r="G6836" s="292" t="s">
        <v>213</v>
      </c>
    </row>
    <row r="6837" spans="1:7">
      <c r="A6837" s="292" t="s">
        <v>49</v>
      </c>
      <c r="B6837" s="405">
        <v>92359</v>
      </c>
      <c r="C6837" s="292" t="s">
        <v>213</v>
      </c>
      <c r="E6837" s="292" t="s">
        <v>214</v>
      </c>
      <c r="F6837" s="405">
        <v>80654</v>
      </c>
      <c r="G6837" s="292" t="s">
        <v>213</v>
      </c>
    </row>
    <row r="6838" spans="1:7">
      <c r="A6838" s="292" t="s">
        <v>49</v>
      </c>
      <c r="B6838" s="405">
        <v>93292</v>
      </c>
      <c r="C6838" s="292" t="s">
        <v>213</v>
      </c>
      <c r="E6838" s="292" t="s">
        <v>214</v>
      </c>
      <c r="F6838" s="405">
        <v>80705</v>
      </c>
      <c r="G6838" s="292" t="s">
        <v>213</v>
      </c>
    </row>
    <row r="6839" spans="1:7">
      <c r="A6839" s="292" t="s">
        <v>49</v>
      </c>
      <c r="B6839" s="405">
        <v>93606</v>
      </c>
      <c r="C6839" s="292" t="s">
        <v>213</v>
      </c>
      <c r="E6839" s="292" t="s">
        <v>214</v>
      </c>
      <c r="F6839" s="405">
        <v>80722</v>
      </c>
      <c r="G6839" s="292" t="s">
        <v>213</v>
      </c>
    </row>
    <row r="6840" spans="1:7">
      <c r="A6840" s="292" t="s">
        <v>49</v>
      </c>
      <c r="B6840" s="405">
        <v>94116</v>
      </c>
      <c r="C6840" s="292" t="s">
        <v>213</v>
      </c>
      <c r="E6840" s="292" t="s">
        <v>214</v>
      </c>
      <c r="F6840" s="405">
        <v>80723</v>
      </c>
      <c r="G6840" s="292" t="s">
        <v>213</v>
      </c>
    </row>
    <row r="6841" spans="1:7">
      <c r="A6841" s="292" t="s">
        <v>49</v>
      </c>
      <c r="B6841" s="405">
        <v>94951</v>
      </c>
      <c r="C6841" s="292" t="s">
        <v>213</v>
      </c>
      <c r="E6841" s="292" t="s">
        <v>214</v>
      </c>
      <c r="F6841" s="405">
        <v>80819</v>
      </c>
      <c r="G6841" s="292" t="s">
        <v>213</v>
      </c>
    </row>
    <row r="6842" spans="1:7">
      <c r="A6842" s="292" t="s">
        <v>49</v>
      </c>
      <c r="B6842" s="405">
        <v>79008</v>
      </c>
      <c r="C6842" s="292" t="s">
        <v>213</v>
      </c>
      <c r="E6842" s="292" t="s">
        <v>214</v>
      </c>
      <c r="F6842" s="405">
        <v>80831</v>
      </c>
      <c r="G6842" s="292" t="s">
        <v>213</v>
      </c>
    </row>
    <row r="6843" spans="1:7">
      <c r="A6843" s="292" t="s">
        <v>49</v>
      </c>
      <c r="B6843" s="405">
        <v>80465</v>
      </c>
      <c r="C6843" s="292" t="s">
        <v>213</v>
      </c>
      <c r="E6843" s="292" t="s">
        <v>214</v>
      </c>
      <c r="F6843" s="405">
        <v>80866</v>
      </c>
      <c r="G6843" s="292" t="s">
        <v>213</v>
      </c>
    </row>
    <row r="6844" spans="1:7">
      <c r="A6844" s="292" t="s">
        <v>49</v>
      </c>
      <c r="B6844" s="405">
        <v>81212</v>
      </c>
      <c r="C6844" s="292" t="s">
        <v>213</v>
      </c>
      <c r="E6844" s="292" t="s">
        <v>214</v>
      </c>
      <c r="F6844" s="405">
        <v>80908</v>
      </c>
      <c r="G6844" s="292" t="s">
        <v>213</v>
      </c>
    </row>
    <row r="6845" spans="1:7">
      <c r="A6845" s="292" t="s">
        <v>49</v>
      </c>
      <c r="B6845" s="405">
        <v>82644</v>
      </c>
      <c r="C6845" s="292" t="s">
        <v>213</v>
      </c>
      <c r="E6845" s="292" t="s">
        <v>214</v>
      </c>
      <c r="F6845" s="405">
        <v>80925</v>
      </c>
      <c r="G6845" s="292" t="s">
        <v>213</v>
      </c>
    </row>
    <row r="6846" spans="1:7">
      <c r="A6846" s="292" t="s">
        <v>49</v>
      </c>
      <c r="B6846" s="405">
        <v>83677</v>
      </c>
      <c r="C6846" s="292" t="s">
        <v>213</v>
      </c>
      <c r="E6846" s="292" t="s">
        <v>214</v>
      </c>
      <c r="F6846" s="405">
        <v>80930</v>
      </c>
      <c r="G6846" s="292" t="s">
        <v>213</v>
      </c>
    </row>
    <row r="6847" spans="1:7">
      <c r="A6847" s="292" t="s">
        <v>49</v>
      </c>
      <c r="B6847" s="405">
        <v>85087</v>
      </c>
      <c r="C6847" s="292" t="s">
        <v>213</v>
      </c>
      <c r="E6847" s="292" t="s">
        <v>214</v>
      </c>
      <c r="F6847" s="405">
        <v>80939</v>
      </c>
      <c r="G6847" s="292" t="s">
        <v>213</v>
      </c>
    </row>
    <row r="6848" spans="1:7">
      <c r="A6848" s="292" t="s">
        <v>49</v>
      </c>
      <c r="B6848" s="405">
        <v>85654</v>
      </c>
      <c r="C6848" s="292" t="s">
        <v>213</v>
      </c>
      <c r="E6848" s="292" t="s">
        <v>214</v>
      </c>
      <c r="F6848" s="405">
        <v>81004</v>
      </c>
      <c r="G6848" s="292" t="s">
        <v>213</v>
      </c>
    </row>
    <row r="6849" spans="1:7">
      <c r="A6849" s="292" t="s">
        <v>49</v>
      </c>
      <c r="B6849" s="405">
        <v>87008</v>
      </c>
      <c r="C6849" s="292" t="s">
        <v>213</v>
      </c>
      <c r="E6849" s="292" t="s">
        <v>214</v>
      </c>
      <c r="F6849" s="405">
        <v>81005</v>
      </c>
      <c r="G6849" s="292" t="s">
        <v>213</v>
      </c>
    </row>
    <row r="6850" spans="1:7">
      <c r="A6850" s="292" t="s">
        <v>49</v>
      </c>
      <c r="B6850" s="405">
        <v>88220</v>
      </c>
      <c r="C6850" s="292" t="s">
        <v>213</v>
      </c>
      <c r="E6850" s="292" t="s">
        <v>214</v>
      </c>
      <c r="F6850" s="405">
        <v>81006</v>
      </c>
      <c r="G6850" s="292" t="s">
        <v>213</v>
      </c>
    </row>
    <row r="6851" spans="1:7">
      <c r="A6851" s="292" t="s">
        <v>49</v>
      </c>
      <c r="B6851" s="405">
        <v>91390</v>
      </c>
      <c r="C6851" s="292" t="s">
        <v>213</v>
      </c>
      <c r="E6851" s="292" t="s">
        <v>214</v>
      </c>
      <c r="F6851" s="405">
        <v>81007</v>
      </c>
      <c r="G6851" s="292" t="s">
        <v>213</v>
      </c>
    </row>
    <row r="6852" spans="1:7">
      <c r="A6852" s="292" t="s">
        <v>49</v>
      </c>
      <c r="B6852" s="405">
        <v>92372</v>
      </c>
      <c r="C6852" s="292" t="s">
        <v>213</v>
      </c>
      <c r="E6852" s="292" t="s">
        <v>214</v>
      </c>
      <c r="F6852" s="405">
        <v>81043</v>
      </c>
      <c r="G6852" s="292" t="s">
        <v>213</v>
      </c>
    </row>
    <row r="6853" spans="1:7">
      <c r="A6853" s="292" t="s">
        <v>49</v>
      </c>
      <c r="B6853" s="405">
        <v>93301</v>
      </c>
      <c r="C6853" s="292" t="s">
        <v>213</v>
      </c>
      <c r="E6853" s="292" t="s">
        <v>214</v>
      </c>
      <c r="F6853" s="405">
        <v>81074</v>
      </c>
      <c r="G6853" s="292" t="s">
        <v>213</v>
      </c>
    </row>
    <row r="6854" spans="1:7">
      <c r="A6854" s="292" t="s">
        <v>49</v>
      </c>
      <c r="B6854" s="405">
        <v>93615</v>
      </c>
      <c r="C6854" s="292" t="s">
        <v>213</v>
      </c>
      <c r="E6854" s="292" t="s">
        <v>214</v>
      </c>
      <c r="F6854" s="405">
        <v>81101</v>
      </c>
      <c r="G6854" s="292" t="s">
        <v>213</v>
      </c>
    </row>
    <row r="6855" spans="1:7">
      <c r="A6855" s="292" t="s">
        <v>49</v>
      </c>
      <c r="B6855" s="405">
        <v>94117</v>
      </c>
      <c r="C6855" s="292" t="s">
        <v>213</v>
      </c>
      <c r="E6855" s="292" t="s">
        <v>214</v>
      </c>
      <c r="F6855" s="405">
        <v>81102</v>
      </c>
      <c r="G6855" s="292" t="s">
        <v>213</v>
      </c>
    </row>
    <row r="6856" spans="1:7">
      <c r="A6856" s="292" t="s">
        <v>49</v>
      </c>
      <c r="B6856" s="405">
        <v>94952</v>
      </c>
      <c r="C6856" s="292" t="s">
        <v>213</v>
      </c>
      <c r="E6856" s="292" t="s">
        <v>214</v>
      </c>
      <c r="F6856" s="405">
        <v>81128</v>
      </c>
      <c r="G6856" s="292" t="s">
        <v>213</v>
      </c>
    </row>
    <row r="6857" spans="1:7">
      <c r="A6857" s="292" t="s">
        <v>49</v>
      </c>
      <c r="B6857" s="405">
        <v>79012</v>
      </c>
      <c r="C6857" s="292" t="s">
        <v>213</v>
      </c>
      <c r="E6857" s="292" t="s">
        <v>214</v>
      </c>
      <c r="F6857" s="405">
        <v>81129</v>
      </c>
      <c r="G6857" s="292" t="s">
        <v>213</v>
      </c>
    </row>
    <row r="6858" spans="1:7">
      <c r="A6858" s="292" t="s">
        <v>49</v>
      </c>
      <c r="B6858" s="405">
        <v>80477</v>
      </c>
      <c r="C6858" s="292" t="s">
        <v>213</v>
      </c>
      <c r="E6858" s="292" t="s">
        <v>214</v>
      </c>
      <c r="F6858" s="405">
        <v>81201</v>
      </c>
      <c r="G6858" s="292" t="s">
        <v>213</v>
      </c>
    </row>
    <row r="6859" spans="1:7">
      <c r="A6859" s="292" t="s">
        <v>49</v>
      </c>
      <c r="B6859" s="405">
        <v>81215</v>
      </c>
      <c r="C6859" s="292" t="s">
        <v>213</v>
      </c>
      <c r="E6859" s="292" t="s">
        <v>214</v>
      </c>
      <c r="F6859" s="405">
        <v>81212</v>
      </c>
      <c r="G6859" s="292" t="s">
        <v>213</v>
      </c>
    </row>
    <row r="6860" spans="1:7">
      <c r="A6860" s="292" t="s">
        <v>49</v>
      </c>
      <c r="B6860" s="405">
        <v>82716</v>
      </c>
      <c r="C6860" s="292" t="s">
        <v>213</v>
      </c>
      <c r="E6860" s="292" t="s">
        <v>214</v>
      </c>
      <c r="F6860" s="405">
        <v>81215</v>
      </c>
      <c r="G6860" s="292" t="s">
        <v>213</v>
      </c>
    </row>
    <row r="6861" spans="1:7">
      <c r="A6861" s="292" t="s">
        <v>49</v>
      </c>
      <c r="B6861" s="405">
        <v>83835</v>
      </c>
      <c r="C6861" s="292" t="s">
        <v>213</v>
      </c>
      <c r="E6861" s="292" t="s">
        <v>214</v>
      </c>
      <c r="F6861" s="405">
        <v>81221</v>
      </c>
      <c r="G6861" s="292" t="s">
        <v>213</v>
      </c>
    </row>
    <row r="6862" spans="1:7">
      <c r="A6862" s="292" t="s">
        <v>49</v>
      </c>
      <c r="B6862" s="405">
        <v>85119</v>
      </c>
      <c r="C6862" s="292" t="s">
        <v>213</v>
      </c>
      <c r="E6862" s="292" t="s">
        <v>214</v>
      </c>
      <c r="F6862" s="405">
        <v>81225</v>
      </c>
      <c r="G6862" s="292" t="s">
        <v>213</v>
      </c>
    </row>
    <row r="6863" spans="1:7">
      <c r="A6863" s="292" t="s">
        <v>49</v>
      </c>
      <c r="B6863" s="405">
        <v>85658</v>
      </c>
      <c r="C6863" s="292" t="s">
        <v>213</v>
      </c>
      <c r="E6863" s="292" t="s">
        <v>214</v>
      </c>
      <c r="F6863" s="405">
        <v>81226</v>
      </c>
      <c r="G6863" s="292" t="s">
        <v>213</v>
      </c>
    </row>
    <row r="6864" spans="1:7">
      <c r="A6864" s="292" t="s">
        <v>49</v>
      </c>
      <c r="B6864" s="405">
        <v>87021</v>
      </c>
      <c r="C6864" s="292" t="s">
        <v>213</v>
      </c>
      <c r="E6864" s="292" t="s">
        <v>214</v>
      </c>
      <c r="F6864" s="405">
        <v>81227</v>
      </c>
      <c r="G6864" s="292" t="s">
        <v>213</v>
      </c>
    </row>
    <row r="6865" spans="1:7">
      <c r="A6865" s="292" t="s">
        <v>49</v>
      </c>
      <c r="B6865" s="405">
        <v>88221</v>
      </c>
      <c r="C6865" s="292" t="s">
        <v>213</v>
      </c>
      <c r="E6865" s="292" t="s">
        <v>214</v>
      </c>
      <c r="F6865" s="405">
        <v>81242</v>
      </c>
      <c r="G6865" s="292" t="s">
        <v>213</v>
      </c>
    </row>
    <row r="6866" spans="1:7">
      <c r="A6866" s="292" t="s">
        <v>49</v>
      </c>
      <c r="B6866" s="405">
        <v>91901</v>
      </c>
      <c r="C6866" s="292" t="s">
        <v>213</v>
      </c>
      <c r="E6866" s="292" t="s">
        <v>214</v>
      </c>
      <c r="F6866" s="405">
        <v>81244</v>
      </c>
      <c r="G6866" s="292" t="s">
        <v>213</v>
      </c>
    </row>
    <row r="6867" spans="1:7">
      <c r="A6867" s="292" t="s">
        <v>49</v>
      </c>
      <c r="B6867" s="405">
        <v>92386</v>
      </c>
      <c r="C6867" s="292" t="s">
        <v>213</v>
      </c>
      <c r="E6867" s="292" t="s">
        <v>214</v>
      </c>
      <c r="F6867" s="405">
        <v>81290</v>
      </c>
      <c r="G6867" s="292" t="s">
        <v>213</v>
      </c>
    </row>
    <row r="6868" spans="1:7">
      <c r="A6868" s="292" t="s">
        <v>49</v>
      </c>
      <c r="B6868" s="405">
        <v>93306</v>
      </c>
      <c r="C6868" s="292" t="s">
        <v>213</v>
      </c>
      <c r="E6868" s="292" t="s">
        <v>214</v>
      </c>
      <c r="F6868" s="405">
        <v>81301</v>
      </c>
      <c r="G6868" s="292" t="s">
        <v>213</v>
      </c>
    </row>
    <row r="6869" spans="1:7">
      <c r="A6869" s="292" t="s">
        <v>49</v>
      </c>
      <c r="B6869" s="405">
        <v>93619</v>
      </c>
      <c r="C6869" s="292" t="s">
        <v>213</v>
      </c>
      <c r="E6869" s="292" t="s">
        <v>214</v>
      </c>
      <c r="F6869" s="405">
        <v>81302</v>
      </c>
      <c r="G6869" s="292" t="s">
        <v>213</v>
      </c>
    </row>
    <row r="6870" spans="1:7">
      <c r="A6870" s="292" t="s">
        <v>49</v>
      </c>
      <c r="B6870" s="405">
        <v>94118</v>
      </c>
      <c r="C6870" s="292" t="s">
        <v>213</v>
      </c>
      <c r="E6870" s="292" t="s">
        <v>214</v>
      </c>
      <c r="F6870" s="405">
        <v>81321</v>
      </c>
      <c r="G6870" s="292" t="s">
        <v>213</v>
      </c>
    </row>
    <row r="6871" spans="1:7">
      <c r="A6871" s="292" t="s">
        <v>49</v>
      </c>
      <c r="B6871" s="405">
        <v>95004</v>
      </c>
      <c r="C6871" s="292" t="s">
        <v>213</v>
      </c>
      <c r="E6871" s="292" t="s">
        <v>214</v>
      </c>
      <c r="F6871" s="405">
        <v>81401</v>
      </c>
      <c r="G6871" s="292" t="s">
        <v>213</v>
      </c>
    </row>
    <row r="6872" spans="1:7">
      <c r="A6872" s="292" t="s">
        <v>49</v>
      </c>
      <c r="B6872" s="405">
        <v>79015</v>
      </c>
      <c r="C6872" s="292" t="s">
        <v>213</v>
      </c>
      <c r="E6872" s="292" t="s">
        <v>214</v>
      </c>
      <c r="F6872" s="405">
        <v>81416</v>
      </c>
      <c r="G6872" s="292" t="s">
        <v>213</v>
      </c>
    </row>
    <row r="6873" spans="1:7">
      <c r="A6873" s="292" t="s">
        <v>49</v>
      </c>
      <c r="B6873" s="405">
        <v>80488</v>
      </c>
      <c r="C6873" s="292" t="s">
        <v>213</v>
      </c>
      <c r="E6873" s="292" t="s">
        <v>214</v>
      </c>
      <c r="F6873" s="405">
        <v>81420</v>
      </c>
      <c r="G6873" s="292" t="s">
        <v>213</v>
      </c>
    </row>
    <row r="6874" spans="1:7">
      <c r="A6874" s="292" t="s">
        <v>49</v>
      </c>
      <c r="B6874" s="405">
        <v>81221</v>
      </c>
      <c r="C6874" s="292" t="s">
        <v>213</v>
      </c>
      <c r="E6874" s="292" t="s">
        <v>214</v>
      </c>
      <c r="F6874" s="405">
        <v>81526</v>
      </c>
      <c r="G6874" s="292" t="s">
        <v>213</v>
      </c>
    </row>
    <row r="6875" spans="1:7">
      <c r="A6875" s="292" t="s">
        <v>49</v>
      </c>
      <c r="B6875" s="405">
        <v>82717</v>
      </c>
      <c r="C6875" s="292" t="s">
        <v>213</v>
      </c>
      <c r="E6875" s="292" t="s">
        <v>214</v>
      </c>
      <c r="F6875" s="405">
        <v>81601</v>
      </c>
      <c r="G6875" s="292" t="s">
        <v>213</v>
      </c>
    </row>
    <row r="6876" spans="1:7">
      <c r="A6876" s="292" t="s">
        <v>49</v>
      </c>
      <c r="B6876" s="405">
        <v>83837</v>
      </c>
      <c r="C6876" s="292" t="s">
        <v>213</v>
      </c>
      <c r="E6876" s="292" t="s">
        <v>214</v>
      </c>
      <c r="F6876" s="405">
        <v>81602</v>
      </c>
      <c r="G6876" s="292" t="s">
        <v>213</v>
      </c>
    </row>
    <row r="6877" spans="1:7">
      <c r="A6877" s="292" t="s">
        <v>49</v>
      </c>
      <c r="B6877" s="405">
        <v>85123</v>
      </c>
      <c r="C6877" s="292" t="s">
        <v>213</v>
      </c>
      <c r="E6877" s="292" t="s">
        <v>214</v>
      </c>
      <c r="F6877" s="405">
        <v>81611</v>
      </c>
      <c r="G6877" s="292" t="s">
        <v>213</v>
      </c>
    </row>
    <row r="6878" spans="1:7">
      <c r="A6878" s="292" t="s">
        <v>49</v>
      </c>
      <c r="B6878" s="405">
        <v>85718</v>
      </c>
      <c r="C6878" s="292" t="s">
        <v>213</v>
      </c>
      <c r="E6878" s="292" t="s">
        <v>214</v>
      </c>
      <c r="F6878" s="405">
        <v>81612</v>
      </c>
      <c r="G6878" s="292" t="s">
        <v>213</v>
      </c>
    </row>
    <row r="6879" spans="1:7">
      <c r="A6879" s="292" t="s">
        <v>49</v>
      </c>
      <c r="B6879" s="405">
        <v>87031</v>
      </c>
      <c r="C6879" s="292" t="s">
        <v>213</v>
      </c>
      <c r="E6879" s="292" t="s">
        <v>214</v>
      </c>
      <c r="F6879" s="405">
        <v>81615</v>
      </c>
      <c r="G6879" s="292" t="s">
        <v>213</v>
      </c>
    </row>
    <row r="6880" spans="1:7">
      <c r="A6880" s="292" t="s">
        <v>49</v>
      </c>
      <c r="B6880" s="405">
        <v>88240</v>
      </c>
      <c r="C6880" s="292" t="s">
        <v>213</v>
      </c>
      <c r="E6880" s="292" t="s">
        <v>214</v>
      </c>
      <c r="F6880" s="405">
        <v>81620</v>
      </c>
      <c r="G6880" s="292" t="s">
        <v>213</v>
      </c>
    </row>
    <row r="6881" spans="1:7">
      <c r="A6881" s="292" t="s">
        <v>49</v>
      </c>
      <c r="B6881" s="405">
        <v>91903</v>
      </c>
      <c r="C6881" s="292" t="s">
        <v>213</v>
      </c>
      <c r="E6881" s="292" t="s">
        <v>214</v>
      </c>
      <c r="F6881" s="405">
        <v>81621</v>
      </c>
      <c r="G6881" s="292" t="s">
        <v>213</v>
      </c>
    </row>
    <row r="6882" spans="1:7">
      <c r="A6882" s="292" t="s">
        <v>49</v>
      </c>
      <c r="B6882" s="405">
        <v>92391</v>
      </c>
      <c r="C6882" s="292" t="s">
        <v>213</v>
      </c>
      <c r="E6882" s="292" t="s">
        <v>214</v>
      </c>
      <c r="F6882" s="405">
        <v>81623</v>
      </c>
      <c r="G6882" s="292" t="s">
        <v>213</v>
      </c>
    </row>
    <row r="6883" spans="1:7">
      <c r="A6883" s="292" t="s">
        <v>49</v>
      </c>
      <c r="B6883" s="405">
        <v>93308</v>
      </c>
      <c r="C6883" s="292" t="s">
        <v>213</v>
      </c>
      <c r="E6883" s="292" t="s">
        <v>214</v>
      </c>
      <c r="F6883" s="405">
        <v>81631</v>
      </c>
      <c r="G6883" s="292" t="s">
        <v>213</v>
      </c>
    </row>
    <row r="6884" spans="1:7">
      <c r="A6884" s="292" t="s">
        <v>49</v>
      </c>
      <c r="B6884" s="405">
        <v>93625</v>
      </c>
      <c r="C6884" s="292" t="s">
        <v>213</v>
      </c>
      <c r="E6884" s="292" t="s">
        <v>214</v>
      </c>
      <c r="F6884" s="405">
        <v>81632</v>
      </c>
      <c r="G6884" s="292" t="s">
        <v>213</v>
      </c>
    </row>
    <row r="6885" spans="1:7">
      <c r="A6885" s="292" t="s">
        <v>49</v>
      </c>
      <c r="B6885" s="405">
        <v>94121</v>
      </c>
      <c r="C6885" s="292" t="s">
        <v>213</v>
      </c>
      <c r="E6885" s="292" t="s">
        <v>214</v>
      </c>
      <c r="F6885" s="405">
        <v>81637</v>
      </c>
      <c r="G6885" s="292" t="s">
        <v>213</v>
      </c>
    </row>
    <row r="6886" spans="1:7">
      <c r="A6886" s="292" t="s">
        <v>49</v>
      </c>
      <c r="B6886" s="405">
        <v>95005</v>
      </c>
      <c r="C6886" s="292" t="s">
        <v>213</v>
      </c>
      <c r="E6886" s="292" t="s">
        <v>214</v>
      </c>
      <c r="F6886" s="405">
        <v>81657</v>
      </c>
      <c r="G6886" s="292" t="s">
        <v>213</v>
      </c>
    </row>
    <row r="6887" spans="1:7">
      <c r="A6887" s="292" t="s">
        <v>49</v>
      </c>
      <c r="B6887" s="405">
        <v>79029</v>
      </c>
      <c r="C6887" s="292" t="s">
        <v>213</v>
      </c>
      <c r="E6887" s="292" t="s">
        <v>214</v>
      </c>
      <c r="F6887" s="405">
        <v>81658</v>
      </c>
      <c r="G6887" s="292" t="s">
        <v>213</v>
      </c>
    </row>
    <row r="6888" spans="1:7">
      <c r="A6888" s="292" t="s">
        <v>49</v>
      </c>
      <c r="B6888" s="405">
        <v>80498</v>
      </c>
      <c r="C6888" s="292" t="s">
        <v>213</v>
      </c>
      <c r="E6888" s="292" t="s">
        <v>214</v>
      </c>
      <c r="F6888" s="405">
        <v>82003</v>
      </c>
      <c r="G6888" s="292" t="s">
        <v>213</v>
      </c>
    </row>
    <row r="6889" spans="1:7">
      <c r="A6889" s="292" t="s">
        <v>49</v>
      </c>
      <c r="B6889" s="405">
        <v>81225</v>
      </c>
      <c r="C6889" s="292" t="s">
        <v>213</v>
      </c>
      <c r="E6889" s="292" t="s">
        <v>214</v>
      </c>
      <c r="F6889" s="405">
        <v>82009</v>
      </c>
      <c r="G6889" s="292" t="s">
        <v>213</v>
      </c>
    </row>
    <row r="6890" spans="1:7">
      <c r="A6890" s="292" t="s">
        <v>49</v>
      </c>
      <c r="B6890" s="405">
        <v>82718</v>
      </c>
      <c r="C6890" s="292" t="s">
        <v>213</v>
      </c>
      <c r="E6890" s="292" t="s">
        <v>214</v>
      </c>
      <c r="F6890" s="405">
        <v>82071</v>
      </c>
      <c r="G6890" s="292" t="s">
        <v>213</v>
      </c>
    </row>
    <row r="6891" spans="1:7">
      <c r="A6891" s="292" t="s">
        <v>49</v>
      </c>
      <c r="B6891" s="405">
        <v>83843</v>
      </c>
      <c r="C6891" s="292" t="s">
        <v>213</v>
      </c>
      <c r="E6891" s="292" t="s">
        <v>214</v>
      </c>
      <c r="F6891" s="405">
        <v>82072</v>
      </c>
      <c r="G6891" s="292" t="s">
        <v>213</v>
      </c>
    </row>
    <row r="6892" spans="1:7">
      <c r="A6892" s="292" t="s">
        <v>49</v>
      </c>
      <c r="B6892" s="405">
        <v>85127</v>
      </c>
      <c r="C6892" s="292" t="s">
        <v>213</v>
      </c>
      <c r="E6892" s="292" t="s">
        <v>214</v>
      </c>
      <c r="F6892" s="405">
        <v>82414</v>
      </c>
      <c r="G6892" s="292" t="s">
        <v>213</v>
      </c>
    </row>
    <row r="6893" spans="1:7">
      <c r="A6893" s="292" t="s">
        <v>49</v>
      </c>
      <c r="B6893" s="405">
        <v>85739</v>
      </c>
      <c r="C6893" s="292" t="s">
        <v>213</v>
      </c>
      <c r="E6893" s="292" t="s">
        <v>214</v>
      </c>
      <c r="F6893" s="405">
        <v>82430</v>
      </c>
      <c r="G6893" s="292" t="s">
        <v>213</v>
      </c>
    </row>
    <row r="6894" spans="1:7">
      <c r="A6894" s="292" t="s">
        <v>49</v>
      </c>
      <c r="B6894" s="405">
        <v>87051</v>
      </c>
      <c r="C6894" s="292" t="s">
        <v>213</v>
      </c>
      <c r="E6894" s="292" t="s">
        <v>214</v>
      </c>
      <c r="F6894" s="405">
        <v>82440</v>
      </c>
      <c r="G6894" s="292" t="s">
        <v>213</v>
      </c>
    </row>
    <row r="6895" spans="1:7">
      <c r="A6895" s="292" t="s">
        <v>49</v>
      </c>
      <c r="B6895" s="405">
        <v>88310</v>
      </c>
      <c r="C6895" s="292" t="s">
        <v>213</v>
      </c>
      <c r="E6895" s="292" t="s">
        <v>214</v>
      </c>
      <c r="F6895" s="405">
        <v>82501</v>
      </c>
      <c r="G6895" s="292" t="s">
        <v>213</v>
      </c>
    </row>
    <row r="6896" spans="1:7">
      <c r="A6896" s="292" t="s">
        <v>49</v>
      </c>
      <c r="B6896" s="405">
        <v>91931</v>
      </c>
      <c r="C6896" s="292" t="s">
        <v>213</v>
      </c>
      <c r="E6896" s="292" t="s">
        <v>214</v>
      </c>
      <c r="F6896" s="405">
        <v>82515</v>
      </c>
      <c r="G6896" s="292" t="s">
        <v>213</v>
      </c>
    </row>
    <row r="6897" spans="1:7">
      <c r="A6897" s="292" t="s">
        <v>49</v>
      </c>
      <c r="B6897" s="405">
        <v>92393</v>
      </c>
      <c r="C6897" s="292" t="s">
        <v>213</v>
      </c>
      <c r="E6897" s="292" t="s">
        <v>214</v>
      </c>
      <c r="F6897" s="405">
        <v>82524</v>
      </c>
      <c r="G6897" s="292" t="s">
        <v>213</v>
      </c>
    </row>
    <row r="6898" spans="1:7">
      <c r="A6898" s="292" t="s">
        <v>49</v>
      </c>
      <c r="B6898" s="405">
        <v>93311</v>
      </c>
      <c r="C6898" s="292" t="s">
        <v>213</v>
      </c>
      <c r="E6898" s="292" t="s">
        <v>214</v>
      </c>
      <c r="F6898" s="405">
        <v>82601</v>
      </c>
      <c r="G6898" s="292" t="s">
        <v>213</v>
      </c>
    </row>
    <row r="6899" spans="1:7">
      <c r="A6899" s="292" t="s">
        <v>49</v>
      </c>
      <c r="B6899" s="405">
        <v>93630</v>
      </c>
      <c r="C6899" s="292" t="s">
        <v>213</v>
      </c>
      <c r="E6899" s="292" t="s">
        <v>214</v>
      </c>
      <c r="F6899" s="405">
        <v>82636</v>
      </c>
      <c r="G6899" s="292" t="s">
        <v>213</v>
      </c>
    </row>
    <row r="6900" spans="1:7">
      <c r="A6900" s="292" t="s">
        <v>49</v>
      </c>
      <c r="B6900" s="405">
        <v>94122</v>
      </c>
      <c r="C6900" s="292" t="s">
        <v>213</v>
      </c>
      <c r="E6900" s="292" t="s">
        <v>214</v>
      </c>
      <c r="F6900" s="405">
        <v>82644</v>
      </c>
      <c r="G6900" s="292" t="s">
        <v>213</v>
      </c>
    </row>
    <row r="6901" spans="1:7">
      <c r="A6901" s="292" t="s">
        <v>49</v>
      </c>
      <c r="B6901" s="405">
        <v>95007</v>
      </c>
      <c r="C6901" s="292" t="s">
        <v>213</v>
      </c>
      <c r="E6901" s="292" t="s">
        <v>214</v>
      </c>
      <c r="F6901" s="405">
        <v>82716</v>
      </c>
      <c r="G6901" s="292" t="s">
        <v>213</v>
      </c>
    </row>
    <row r="6902" spans="1:7">
      <c r="A6902" s="292" t="s">
        <v>49</v>
      </c>
      <c r="B6902" s="405">
        <v>79032</v>
      </c>
      <c r="C6902" s="292" t="s">
        <v>213</v>
      </c>
      <c r="E6902" s="292" t="s">
        <v>214</v>
      </c>
      <c r="F6902" s="405">
        <v>82717</v>
      </c>
      <c r="G6902" s="292" t="s">
        <v>213</v>
      </c>
    </row>
    <row r="6903" spans="1:7">
      <c r="A6903" s="292" t="s">
        <v>49</v>
      </c>
      <c r="B6903" s="405">
        <v>80511</v>
      </c>
      <c r="C6903" s="292" t="s">
        <v>213</v>
      </c>
      <c r="E6903" s="292" t="s">
        <v>214</v>
      </c>
      <c r="F6903" s="405">
        <v>82718</v>
      </c>
      <c r="G6903" s="292" t="s">
        <v>213</v>
      </c>
    </row>
    <row r="6904" spans="1:7">
      <c r="A6904" s="292" t="s">
        <v>49</v>
      </c>
      <c r="B6904" s="405">
        <v>81226</v>
      </c>
      <c r="C6904" s="292" t="s">
        <v>213</v>
      </c>
      <c r="E6904" s="292" t="s">
        <v>214</v>
      </c>
      <c r="F6904" s="405">
        <v>82801</v>
      </c>
      <c r="G6904" s="292" t="s">
        <v>213</v>
      </c>
    </row>
    <row r="6905" spans="1:7">
      <c r="A6905" s="292" t="s">
        <v>49</v>
      </c>
      <c r="B6905" s="405">
        <v>82801</v>
      </c>
      <c r="C6905" s="292" t="s">
        <v>213</v>
      </c>
      <c r="E6905" s="292" t="s">
        <v>214</v>
      </c>
      <c r="F6905" s="405">
        <v>82833</v>
      </c>
      <c r="G6905" s="292" t="s">
        <v>213</v>
      </c>
    </row>
    <row r="6906" spans="1:7">
      <c r="A6906" s="292" t="s">
        <v>49</v>
      </c>
      <c r="B6906" s="405">
        <v>83858</v>
      </c>
      <c r="C6906" s="292" t="s">
        <v>213</v>
      </c>
      <c r="E6906" s="292" t="s">
        <v>214</v>
      </c>
      <c r="F6906" s="405">
        <v>82845</v>
      </c>
      <c r="G6906" s="292" t="s">
        <v>213</v>
      </c>
    </row>
    <row r="6907" spans="1:7">
      <c r="A6907" s="292" t="s">
        <v>49</v>
      </c>
      <c r="B6907" s="405">
        <v>85128</v>
      </c>
      <c r="C6907" s="292" t="s">
        <v>213</v>
      </c>
      <c r="E6907" s="292" t="s">
        <v>214</v>
      </c>
      <c r="F6907" s="405">
        <v>82902</v>
      </c>
      <c r="G6907" s="292" t="s">
        <v>213</v>
      </c>
    </row>
    <row r="6908" spans="1:7">
      <c r="A6908" s="292" t="s">
        <v>49</v>
      </c>
      <c r="B6908" s="405">
        <v>85749</v>
      </c>
      <c r="C6908" s="292" t="s">
        <v>213</v>
      </c>
      <c r="E6908" s="292" t="s">
        <v>214</v>
      </c>
      <c r="F6908" s="405">
        <v>82929</v>
      </c>
      <c r="G6908" s="292" t="s">
        <v>213</v>
      </c>
    </row>
    <row r="6909" spans="1:7">
      <c r="A6909" s="292" t="s">
        <v>49</v>
      </c>
      <c r="B6909" s="405">
        <v>87060</v>
      </c>
      <c r="C6909" s="292" t="s">
        <v>213</v>
      </c>
      <c r="E6909" s="292" t="s">
        <v>214</v>
      </c>
      <c r="F6909" s="405">
        <v>82942</v>
      </c>
      <c r="G6909" s="292" t="s">
        <v>213</v>
      </c>
    </row>
    <row r="6910" spans="1:7">
      <c r="A6910" s="292" t="s">
        <v>49</v>
      </c>
      <c r="B6910" s="405">
        <v>88311</v>
      </c>
      <c r="C6910" s="292" t="s">
        <v>213</v>
      </c>
      <c r="E6910" s="292" t="s">
        <v>214</v>
      </c>
      <c r="F6910" s="405">
        <v>83001</v>
      </c>
      <c r="G6910" s="292" t="s">
        <v>213</v>
      </c>
    </row>
    <row r="6911" spans="1:7">
      <c r="A6911" s="292" t="s">
        <v>49</v>
      </c>
      <c r="B6911" s="405">
        <v>91978</v>
      </c>
      <c r="C6911" s="292" t="s">
        <v>213</v>
      </c>
      <c r="E6911" s="292" t="s">
        <v>214</v>
      </c>
      <c r="F6911" s="405">
        <v>83002</v>
      </c>
      <c r="G6911" s="292" t="s">
        <v>213</v>
      </c>
    </row>
    <row r="6912" spans="1:7">
      <c r="A6912" s="292" t="s">
        <v>49</v>
      </c>
      <c r="B6912" s="405">
        <v>92394</v>
      </c>
      <c r="C6912" s="292" t="s">
        <v>213</v>
      </c>
      <c r="E6912" s="292" t="s">
        <v>214</v>
      </c>
      <c r="F6912" s="405">
        <v>83025</v>
      </c>
      <c r="G6912" s="292" t="s">
        <v>213</v>
      </c>
    </row>
    <row r="6913" spans="1:7">
      <c r="A6913" s="292" t="s">
        <v>49</v>
      </c>
      <c r="B6913" s="405">
        <v>93312</v>
      </c>
      <c r="C6913" s="292" t="s">
        <v>213</v>
      </c>
      <c r="E6913" s="292" t="s">
        <v>214</v>
      </c>
      <c r="F6913" s="405">
        <v>83201</v>
      </c>
      <c r="G6913" s="292" t="s">
        <v>213</v>
      </c>
    </row>
    <row r="6914" spans="1:7">
      <c r="A6914" s="292" t="s">
        <v>49</v>
      </c>
      <c r="B6914" s="405">
        <v>93631</v>
      </c>
      <c r="C6914" s="292" t="s">
        <v>213</v>
      </c>
      <c r="E6914" s="292" t="s">
        <v>214</v>
      </c>
      <c r="F6914" s="405">
        <v>83202</v>
      </c>
      <c r="G6914" s="292" t="s">
        <v>213</v>
      </c>
    </row>
    <row r="6915" spans="1:7">
      <c r="A6915" s="292" t="s">
        <v>49</v>
      </c>
      <c r="B6915" s="405">
        <v>94123</v>
      </c>
      <c r="C6915" s="292" t="s">
        <v>213</v>
      </c>
      <c r="E6915" s="292" t="s">
        <v>214</v>
      </c>
      <c r="F6915" s="405">
        <v>83204</v>
      </c>
      <c r="G6915" s="292" t="s">
        <v>213</v>
      </c>
    </row>
    <row r="6916" spans="1:7">
      <c r="A6916" s="292" t="s">
        <v>49</v>
      </c>
      <c r="B6916" s="405">
        <v>95012</v>
      </c>
      <c r="C6916" s="292" t="s">
        <v>213</v>
      </c>
      <c r="E6916" s="292" t="s">
        <v>214</v>
      </c>
      <c r="F6916" s="405">
        <v>83218</v>
      </c>
      <c r="G6916" s="292" t="s">
        <v>213</v>
      </c>
    </row>
    <row r="6917" spans="1:7">
      <c r="A6917" s="292" t="s">
        <v>49</v>
      </c>
      <c r="B6917" s="405">
        <v>79033</v>
      </c>
      <c r="C6917" s="292" t="s">
        <v>213</v>
      </c>
      <c r="E6917" s="292" t="s">
        <v>214</v>
      </c>
      <c r="F6917" s="405">
        <v>83221</v>
      </c>
      <c r="G6917" s="292" t="s">
        <v>213</v>
      </c>
    </row>
    <row r="6918" spans="1:7">
      <c r="A6918" s="292" t="s">
        <v>49</v>
      </c>
      <c r="B6918" s="405">
        <v>80513</v>
      </c>
      <c r="C6918" s="292" t="s">
        <v>213</v>
      </c>
      <c r="E6918" s="292" t="s">
        <v>214</v>
      </c>
      <c r="F6918" s="405">
        <v>83256</v>
      </c>
      <c r="G6918" s="292" t="s">
        <v>213</v>
      </c>
    </row>
    <row r="6919" spans="1:7">
      <c r="A6919" s="292" t="s">
        <v>49</v>
      </c>
      <c r="B6919" s="405">
        <v>81227</v>
      </c>
      <c r="C6919" s="292" t="s">
        <v>213</v>
      </c>
      <c r="E6919" s="292" t="s">
        <v>214</v>
      </c>
      <c r="F6919" s="405">
        <v>83318</v>
      </c>
      <c r="G6919" s="292" t="s">
        <v>213</v>
      </c>
    </row>
    <row r="6920" spans="1:7">
      <c r="A6920" s="292" t="s">
        <v>49</v>
      </c>
      <c r="B6920" s="405">
        <v>82833</v>
      </c>
      <c r="C6920" s="292" t="s">
        <v>213</v>
      </c>
      <c r="E6920" s="292" t="s">
        <v>214</v>
      </c>
      <c r="F6920" s="405">
        <v>83328</v>
      </c>
      <c r="G6920" s="292" t="s">
        <v>213</v>
      </c>
    </row>
    <row r="6921" spans="1:7">
      <c r="A6921" s="292" t="s">
        <v>49</v>
      </c>
      <c r="B6921" s="405">
        <v>83864</v>
      </c>
      <c r="C6921" s="292" t="s">
        <v>213</v>
      </c>
      <c r="E6921" s="292" t="s">
        <v>214</v>
      </c>
      <c r="F6921" s="405">
        <v>83333</v>
      </c>
      <c r="G6921" s="292" t="s">
        <v>213</v>
      </c>
    </row>
    <row r="6922" spans="1:7">
      <c r="A6922" s="292" t="s">
        <v>49</v>
      </c>
      <c r="B6922" s="405">
        <v>85138</v>
      </c>
      <c r="C6922" s="292" t="s">
        <v>213</v>
      </c>
      <c r="E6922" s="292" t="s">
        <v>214</v>
      </c>
      <c r="F6922" s="405">
        <v>83338</v>
      </c>
      <c r="G6922" s="292" t="s">
        <v>213</v>
      </c>
    </row>
    <row r="6923" spans="1:7">
      <c r="A6923" s="292" t="s">
        <v>49</v>
      </c>
      <c r="B6923" s="405">
        <v>85901</v>
      </c>
      <c r="C6923" s="292" t="s">
        <v>213</v>
      </c>
      <c r="E6923" s="292" t="s">
        <v>214</v>
      </c>
      <c r="F6923" s="405">
        <v>83340</v>
      </c>
      <c r="G6923" s="292" t="s">
        <v>213</v>
      </c>
    </row>
    <row r="6924" spans="1:7">
      <c r="A6924" s="292" t="s">
        <v>49</v>
      </c>
      <c r="B6924" s="405">
        <v>87105</v>
      </c>
      <c r="C6924" s="292" t="s">
        <v>213</v>
      </c>
      <c r="E6924" s="292" t="s">
        <v>214</v>
      </c>
      <c r="F6924" s="405">
        <v>83341</v>
      </c>
      <c r="G6924" s="292" t="s">
        <v>213</v>
      </c>
    </row>
    <row r="6925" spans="1:7">
      <c r="A6925" s="292" t="s">
        <v>49</v>
      </c>
      <c r="B6925" s="405">
        <v>88330</v>
      </c>
      <c r="C6925" s="292" t="s">
        <v>213</v>
      </c>
      <c r="E6925" s="292" t="s">
        <v>214</v>
      </c>
      <c r="F6925" s="405">
        <v>83401</v>
      </c>
      <c r="G6925" s="292" t="s">
        <v>213</v>
      </c>
    </row>
    <row r="6926" spans="1:7">
      <c r="A6926" s="292" t="s">
        <v>49</v>
      </c>
      <c r="B6926" s="405">
        <v>92003</v>
      </c>
      <c r="C6926" s="292" t="s">
        <v>213</v>
      </c>
      <c r="E6926" s="292" t="s">
        <v>214</v>
      </c>
      <c r="F6926" s="405">
        <v>83403</v>
      </c>
      <c r="G6926" s="292" t="s">
        <v>213</v>
      </c>
    </row>
    <row r="6927" spans="1:7">
      <c r="A6927" s="292" t="s">
        <v>49</v>
      </c>
      <c r="B6927" s="405">
        <v>92395</v>
      </c>
      <c r="C6927" s="292" t="s">
        <v>213</v>
      </c>
      <c r="E6927" s="292" t="s">
        <v>214</v>
      </c>
      <c r="F6927" s="405">
        <v>83404</v>
      </c>
      <c r="G6927" s="292" t="s">
        <v>213</v>
      </c>
    </row>
    <row r="6928" spans="1:7">
      <c r="A6928" s="292" t="s">
        <v>49</v>
      </c>
      <c r="B6928" s="405">
        <v>93313</v>
      </c>
      <c r="C6928" s="292" t="s">
        <v>213</v>
      </c>
      <c r="E6928" s="292" t="s">
        <v>214</v>
      </c>
      <c r="F6928" s="405">
        <v>83406</v>
      </c>
      <c r="G6928" s="292" t="s">
        <v>213</v>
      </c>
    </row>
    <row r="6929" spans="1:7">
      <c r="A6929" s="292" t="s">
        <v>49</v>
      </c>
      <c r="B6929" s="405">
        <v>93636</v>
      </c>
      <c r="C6929" s="292" t="s">
        <v>213</v>
      </c>
      <c r="E6929" s="292" t="s">
        <v>214</v>
      </c>
      <c r="F6929" s="405">
        <v>83421</v>
      </c>
      <c r="G6929" s="292" t="s">
        <v>213</v>
      </c>
    </row>
    <row r="6930" spans="1:7">
      <c r="A6930" s="292" t="s">
        <v>49</v>
      </c>
      <c r="B6930" s="405">
        <v>94127</v>
      </c>
      <c r="C6930" s="292" t="s">
        <v>213</v>
      </c>
      <c r="E6930" s="292" t="s">
        <v>214</v>
      </c>
      <c r="F6930" s="405">
        <v>83422</v>
      </c>
      <c r="G6930" s="292" t="s">
        <v>213</v>
      </c>
    </row>
    <row r="6931" spans="1:7">
      <c r="A6931" s="292" t="s">
        <v>49</v>
      </c>
      <c r="B6931" s="405">
        <v>95013</v>
      </c>
      <c r="C6931" s="292" t="s">
        <v>213</v>
      </c>
      <c r="E6931" s="292" t="s">
        <v>214</v>
      </c>
      <c r="F6931" s="405">
        <v>83438</v>
      </c>
      <c r="G6931" s="292" t="s">
        <v>213</v>
      </c>
    </row>
    <row r="6932" spans="1:7">
      <c r="A6932" s="292" t="s">
        <v>49</v>
      </c>
      <c r="B6932" s="405">
        <v>79108</v>
      </c>
      <c r="C6932" s="292" t="s">
        <v>213</v>
      </c>
      <c r="E6932" s="292" t="s">
        <v>214</v>
      </c>
      <c r="F6932" s="405">
        <v>83440</v>
      </c>
      <c r="G6932" s="292" t="s">
        <v>213</v>
      </c>
    </row>
    <row r="6933" spans="1:7">
      <c r="A6933" s="292" t="s">
        <v>49</v>
      </c>
      <c r="B6933" s="405">
        <v>80514</v>
      </c>
      <c r="C6933" s="292" t="s">
        <v>213</v>
      </c>
      <c r="E6933" s="292" t="s">
        <v>214</v>
      </c>
      <c r="F6933" s="405">
        <v>83441</v>
      </c>
      <c r="G6933" s="292" t="s">
        <v>213</v>
      </c>
    </row>
    <row r="6934" spans="1:7">
      <c r="A6934" s="292" t="s">
        <v>49</v>
      </c>
      <c r="B6934" s="405">
        <v>81242</v>
      </c>
      <c r="C6934" s="292" t="s">
        <v>213</v>
      </c>
      <c r="E6934" s="292" t="s">
        <v>214</v>
      </c>
      <c r="F6934" s="405">
        <v>83442</v>
      </c>
      <c r="G6934" s="292" t="s">
        <v>213</v>
      </c>
    </row>
    <row r="6935" spans="1:7">
      <c r="A6935" s="292" t="s">
        <v>49</v>
      </c>
      <c r="B6935" s="405">
        <v>82845</v>
      </c>
      <c r="C6935" s="292" t="s">
        <v>213</v>
      </c>
      <c r="E6935" s="292" t="s">
        <v>214</v>
      </c>
      <c r="F6935" s="405">
        <v>83454</v>
      </c>
      <c r="G6935" s="292" t="s">
        <v>213</v>
      </c>
    </row>
    <row r="6936" spans="1:7">
      <c r="A6936" s="292" t="s">
        <v>49</v>
      </c>
      <c r="B6936" s="405">
        <v>83865</v>
      </c>
      <c r="C6936" s="292" t="s">
        <v>213</v>
      </c>
      <c r="E6936" s="292" t="s">
        <v>214</v>
      </c>
      <c r="F6936" s="405">
        <v>83531</v>
      </c>
      <c r="G6936" s="292" t="s">
        <v>213</v>
      </c>
    </row>
    <row r="6937" spans="1:7">
      <c r="A6937" s="292" t="s">
        <v>49</v>
      </c>
      <c r="B6937" s="405">
        <v>85193</v>
      </c>
      <c r="C6937" s="292" t="s">
        <v>213</v>
      </c>
      <c r="E6937" s="292" t="s">
        <v>214</v>
      </c>
      <c r="F6937" s="405">
        <v>83607</v>
      </c>
      <c r="G6937" s="292" t="s">
        <v>213</v>
      </c>
    </row>
    <row r="6938" spans="1:7">
      <c r="A6938" s="292" t="s">
        <v>49</v>
      </c>
      <c r="B6938" s="405">
        <v>85926</v>
      </c>
      <c r="C6938" s="292" t="s">
        <v>213</v>
      </c>
      <c r="E6938" s="292" t="s">
        <v>214</v>
      </c>
      <c r="F6938" s="405">
        <v>83634</v>
      </c>
      <c r="G6938" s="292" t="s">
        <v>213</v>
      </c>
    </row>
    <row r="6939" spans="1:7">
      <c r="A6939" s="292" t="s">
        <v>49</v>
      </c>
      <c r="B6939" s="405">
        <v>87144</v>
      </c>
      <c r="C6939" s="292" t="s">
        <v>213</v>
      </c>
      <c r="E6939" s="292" t="s">
        <v>214</v>
      </c>
      <c r="F6939" s="405">
        <v>83644</v>
      </c>
      <c r="G6939" s="292" t="s">
        <v>213</v>
      </c>
    </row>
    <row r="6940" spans="1:7">
      <c r="A6940" s="292" t="s">
        <v>49</v>
      </c>
      <c r="B6940" s="405">
        <v>88346</v>
      </c>
      <c r="C6940" s="292" t="s">
        <v>213</v>
      </c>
      <c r="E6940" s="292" t="s">
        <v>214</v>
      </c>
      <c r="F6940" s="405">
        <v>83648</v>
      </c>
      <c r="G6940" s="292" t="s">
        <v>213</v>
      </c>
    </row>
    <row r="6941" spans="1:7">
      <c r="A6941" s="292" t="s">
        <v>49</v>
      </c>
      <c r="B6941" s="405">
        <v>92026</v>
      </c>
      <c r="C6941" s="292" t="s">
        <v>213</v>
      </c>
      <c r="E6941" s="292" t="s">
        <v>214</v>
      </c>
      <c r="F6941" s="405">
        <v>83656</v>
      </c>
      <c r="G6941" s="292" t="s">
        <v>213</v>
      </c>
    </row>
    <row r="6942" spans="1:7">
      <c r="A6942" s="292" t="s">
        <v>49</v>
      </c>
      <c r="B6942" s="405">
        <v>92398</v>
      </c>
      <c r="C6942" s="292" t="s">
        <v>213</v>
      </c>
      <c r="E6942" s="292" t="s">
        <v>214</v>
      </c>
      <c r="F6942" s="405">
        <v>83677</v>
      </c>
      <c r="G6942" s="292" t="s">
        <v>213</v>
      </c>
    </row>
    <row r="6943" spans="1:7">
      <c r="A6943" s="292" t="s">
        <v>49</v>
      </c>
      <c r="B6943" s="405">
        <v>93314</v>
      </c>
      <c r="C6943" s="292" t="s">
        <v>213</v>
      </c>
      <c r="E6943" s="292" t="s">
        <v>214</v>
      </c>
      <c r="F6943" s="405">
        <v>83835</v>
      </c>
      <c r="G6943" s="292" t="s">
        <v>213</v>
      </c>
    </row>
    <row r="6944" spans="1:7">
      <c r="A6944" s="292" t="s">
        <v>49</v>
      </c>
      <c r="B6944" s="405">
        <v>93637</v>
      </c>
      <c r="C6944" s="292" t="s">
        <v>213</v>
      </c>
      <c r="E6944" s="292" t="s">
        <v>214</v>
      </c>
      <c r="F6944" s="405">
        <v>83837</v>
      </c>
      <c r="G6944" s="292" t="s">
        <v>213</v>
      </c>
    </row>
    <row r="6945" spans="1:7">
      <c r="A6945" s="292" t="s">
        <v>49</v>
      </c>
      <c r="B6945" s="405">
        <v>94129</v>
      </c>
      <c r="C6945" s="292" t="s">
        <v>213</v>
      </c>
      <c r="E6945" s="292" t="s">
        <v>214</v>
      </c>
      <c r="F6945" s="405">
        <v>83843</v>
      </c>
      <c r="G6945" s="292" t="s">
        <v>213</v>
      </c>
    </row>
    <row r="6946" spans="1:7">
      <c r="A6946" s="292" t="s">
        <v>49</v>
      </c>
      <c r="B6946" s="405">
        <v>95018</v>
      </c>
      <c r="C6946" s="292" t="s">
        <v>213</v>
      </c>
      <c r="E6946" s="292" t="s">
        <v>214</v>
      </c>
      <c r="F6946" s="405">
        <v>83858</v>
      </c>
      <c r="G6946" s="292" t="s">
        <v>213</v>
      </c>
    </row>
    <row r="6947" spans="1:7">
      <c r="A6947" s="292" t="s">
        <v>49</v>
      </c>
      <c r="B6947" s="405">
        <v>79314</v>
      </c>
      <c r="C6947" s="292" t="s">
        <v>213</v>
      </c>
      <c r="E6947" s="292" t="s">
        <v>214</v>
      </c>
      <c r="F6947" s="405">
        <v>83864</v>
      </c>
      <c r="G6947" s="292" t="s">
        <v>213</v>
      </c>
    </row>
    <row r="6948" spans="1:7">
      <c r="A6948" s="292" t="s">
        <v>49</v>
      </c>
      <c r="B6948" s="405">
        <v>80517</v>
      </c>
      <c r="C6948" s="292" t="s">
        <v>213</v>
      </c>
      <c r="E6948" s="292" t="s">
        <v>214</v>
      </c>
      <c r="F6948" s="405">
        <v>83865</v>
      </c>
      <c r="G6948" s="292" t="s">
        <v>213</v>
      </c>
    </row>
    <row r="6949" spans="1:7">
      <c r="A6949" s="292" t="s">
        <v>49</v>
      </c>
      <c r="B6949" s="405">
        <v>81244</v>
      </c>
      <c r="C6949" s="292" t="s">
        <v>213</v>
      </c>
      <c r="E6949" s="292" t="s">
        <v>214</v>
      </c>
      <c r="F6949" s="405">
        <v>83874</v>
      </c>
      <c r="G6949" s="292" t="s">
        <v>213</v>
      </c>
    </row>
    <row r="6950" spans="1:7">
      <c r="A6950" s="292" t="s">
        <v>49</v>
      </c>
      <c r="B6950" s="405">
        <v>82902</v>
      </c>
      <c r="C6950" s="292" t="s">
        <v>213</v>
      </c>
      <c r="E6950" s="292" t="s">
        <v>214</v>
      </c>
      <c r="F6950" s="405">
        <v>84005</v>
      </c>
      <c r="G6950" s="292" t="s">
        <v>213</v>
      </c>
    </row>
    <row r="6951" spans="1:7">
      <c r="A6951" s="292" t="s">
        <v>49</v>
      </c>
      <c r="B6951" s="405">
        <v>83874</v>
      </c>
      <c r="C6951" s="292" t="s">
        <v>213</v>
      </c>
      <c r="E6951" s="292" t="s">
        <v>214</v>
      </c>
      <c r="F6951" s="405">
        <v>84006</v>
      </c>
      <c r="G6951" s="292" t="s">
        <v>213</v>
      </c>
    </row>
    <row r="6952" spans="1:7">
      <c r="A6952" s="292" t="s">
        <v>49</v>
      </c>
      <c r="B6952" s="405">
        <v>85194</v>
      </c>
      <c r="C6952" s="292" t="s">
        <v>213</v>
      </c>
      <c r="E6952" s="292" t="s">
        <v>214</v>
      </c>
      <c r="F6952" s="405">
        <v>84029</v>
      </c>
      <c r="G6952" s="292" t="s">
        <v>213</v>
      </c>
    </row>
    <row r="6953" spans="1:7">
      <c r="A6953" s="292" t="s">
        <v>49</v>
      </c>
      <c r="B6953" s="405">
        <v>85929</v>
      </c>
      <c r="C6953" s="292" t="s">
        <v>213</v>
      </c>
      <c r="E6953" s="292" t="s">
        <v>214</v>
      </c>
      <c r="F6953" s="405">
        <v>84044</v>
      </c>
      <c r="G6953" s="292" t="s">
        <v>213</v>
      </c>
    </row>
    <row r="6954" spans="1:7">
      <c r="A6954" s="292" t="s">
        <v>49</v>
      </c>
      <c r="B6954" s="405">
        <v>87319</v>
      </c>
      <c r="C6954" s="292" t="s">
        <v>213</v>
      </c>
      <c r="E6954" s="292" t="s">
        <v>214</v>
      </c>
      <c r="F6954" s="405">
        <v>84049</v>
      </c>
      <c r="G6954" s="292" t="s">
        <v>213</v>
      </c>
    </row>
    <row r="6955" spans="1:7">
      <c r="A6955" s="292" t="s">
        <v>49</v>
      </c>
      <c r="B6955" s="405">
        <v>88349</v>
      </c>
      <c r="C6955" s="292" t="s">
        <v>213</v>
      </c>
      <c r="E6955" s="292" t="s">
        <v>214</v>
      </c>
      <c r="F6955" s="405">
        <v>84060</v>
      </c>
      <c r="G6955" s="292" t="s">
        <v>213</v>
      </c>
    </row>
    <row r="6956" spans="1:7">
      <c r="A6956" s="292" t="s">
        <v>49</v>
      </c>
      <c r="B6956" s="405">
        <v>92027</v>
      </c>
      <c r="C6956" s="292" t="s">
        <v>213</v>
      </c>
      <c r="E6956" s="292" t="s">
        <v>214</v>
      </c>
      <c r="F6956" s="405">
        <v>84068</v>
      </c>
      <c r="G6956" s="292" t="s">
        <v>213</v>
      </c>
    </row>
    <row r="6957" spans="1:7">
      <c r="A6957" s="292" t="s">
        <v>49</v>
      </c>
      <c r="B6957" s="405">
        <v>92399</v>
      </c>
      <c r="C6957" s="292" t="s">
        <v>213</v>
      </c>
      <c r="E6957" s="292" t="s">
        <v>214</v>
      </c>
      <c r="F6957" s="405">
        <v>84074</v>
      </c>
      <c r="G6957" s="292" t="s">
        <v>213</v>
      </c>
    </row>
    <row r="6958" spans="1:7">
      <c r="A6958" s="292" t="s">
        <v>49</v>
      </c>
      <c r="B6958" s="405">
        <v>93402</v>
      </c>
      <c r="C6958" s="292" t="s">
        <v>213</v>
      </c>
      <c r="E6958" s="292" t="s">
        <v>214</v>
      </c>
      <c r="F6958" s="405">
        <v>84075</v>
      </c>
      <c r="G6958" s="292" t="s">
        <v>213</v>
      </c>
    </row>
    <row r="6959" spans="1:7">
      <c r="A6959" s="292" t="s">
        <v>49</v>
      </c>
      <c r="B6959" s="405">
        <v>93638</v>
      </c>
      <c r="C6959" s="292" t="s">
        <v>213</v>
      </c>
      <c r="E6959" s="292" t="s">
        <v>214</v>
      </c>
      <c r="F6959" s="405">
        <v>84302</v>
      </c>
      <c r="G6959" s="292" t="s">
        <v>213</v>
      </c>
    </row>
    <row r="6960" spans="1:7">
      <c r="A6960" s="292" t="s">
        <v>49</v>
      </c>
      <c r="B6960" s="405">
        <v>94131</v>
      </c>
      <c r="C6960" s="292" t="s">
        <v>213</v>
      </c>
      <c r="E6960" s="292" t="s">
        <v>214</v>
      </c>
      <c r="F6960" s="405">
        <v>84304</v>
      </c>
      <c r="G6960" s="292" t="s">
        <v>213</v>
      </c>
    </row>
    <row r="6961" spans="1:7">
      <c r="A6961" s="292" t="s">
        <v>49</v>
      </c>
      <c r="B6961" s="405">
        <v>95023</v>
      </c>
      <c r="C6961" s="292" t="s">
        <v>213</v>
      </c>
      <c r="E6961" s="292" t="s">
        <v>214</v>
      </c>
      <c r="F6961" s="405">
        <v>84315</v>
      </c>
      <c r="G6961" s="292" t="s">
        <v>213</v>
      </c>
    </row>
    <row r="6962" spans="1:7">
      <c r="A6962" s="292" t="s">
        <v>49</v>
      </c>
      <c r="B6962" s="405">
        <v>79326</v>
      </c>
      <c r="C6962" s="292" t="s">
        <v>213</v>
      </c>
      <c r="E6962" s="292" t="s">
        <v>214</v>
      </c>
      <c r="F6962" s="405">
        <v>84319</v>
      </c>
      <c r="G6962" s="292" t="s">
        <v>213</v>
      </c>
    </row>
    <row r="6963" spans="1:7">
      <c r="A6963" s="292" t="s">
        <v>49</v>
      </c>
      <c r="B6963" s="405">
        <v>80520</v>
      </c>
      <c r="C6963" s="292" t="s">
        <v>213</v>
      </c>
      <c r="E6963" s="292" t="s">
        <v>214</v>
      </c>
      <c r="F6963" s="405">
        <v>84325</v>
      </c>
      <c r="G6963" s="292" t="s">
        <v>213</v>
      </c>
    </row>
    <row r="6964" spans="1:7">
      <c r="A6964" s="292" t="s">
        <v>49</v>
      </c>
      <c r="B6964" s="405">
        <v>81290</v>
      </c>
      <c r="C6964" s="292" t="s">
        <v>213</v>
      </c>
      <c r="E6964" s="292" t="s">
        <v>214</v>
      </c>
      <c r="F6964" s="405">
        <v>84326</v>
      </c>
      <c r="G6964" s="292" t="s">
        <v>213</v>
      </c>
    </row>
    <row r="6965" spans="1:7">
      <c r="A6965" s="292" t="s">
        <v>49</v>
      </c>
      <c r="B6965" s="405">
        <v>82929</v>
      </c>
      <c r="C6965" s="292" t="s">
        <v>213</v>
      </c>
      <c r="E6965" s="292" t="s">
        <v>214</v>
      </c>
      <c r="F6965" s="405">
        <v>84332</v>
      </c>
      <c r="G6965" s="292" t="s">
        <v>213</v>
      </c>
    </row>
    <row r="6966" spans="1:7">
      <c r="A6966" s="292" t="s">
        <v>49</v>
      </c>
      <c r="B6966" s="405">
        <v>84005</v>
      </c>
      <c r="C6966" s="292" t="s">
        <v>213</v>
      </c>
      <c r="E6966" s="292" t="s">
        <v>214</v>
      </c>
      <c r="F6966" s="405">
        <v>84335</v>
      </c>
      <c r="G6966" s="292" t="s">
        <v>213</v>
      </c>
    </row>
    <row r="6967" spans="1:7">
      <c r="A6967" s="292" t="s">
        <v>49</v>
      </c>
      <c r="B6967" s="405">
        <v>85218</v>
      </c>
      <c r="C6967" s="292" t="s">
        <v>213</v>
      </c>
      <c r="E6967" s="292" t="s">
        <v>214</v>
      </c>
      <c r="F6967" s="405">
        <v>84337</v>
      </c>
      <c r="G6967" s="292" t="s">
        <v>213</v>
      </c>
    </row>
    <row r="6968" spans="1:7">
      <c r="A6968" s="292" t="s">
        <v>49</v>
      </c>
      <c r="B6968" s="405">
        <v>85930</v>
      </c>
      <c r="C6968" s="292" t="s">
        <v>213</v>
      </c>
      <c r="E6968" s="292" t="s">
        <v>214</v>
      </c>
      <c r="F6968" s="405">
        <v>84339</v>
      </c>
      <c r="G6968" s="292" t="s">
        <v>213</v>
      </c>
    </row>
    <row r="6969" spans="1:7">
      <c r="A6969" s="292" t="s">
        <v>49</v>
      </c>
      <c r="B6969" s="405">
        <v>87401</v>
      </c>
      <c r="C6969" s="292" t="s">
        <v>213</v>
      </c>
      <c r="E6969" s="292" t="s">
        <v>214</v>
      </c>
      <c r="F6969" s="405">
        <v>84408</v>
      </c>
      <c r="G6969" s="292" t="s">
        <v>213</v>
      </c>
    </row>
    <row r="6970" spans="1:7">
      <c r="A6970" s="292" t="s">
        <v>49</v>
      </c>
      <c r="B6970" s="405">
        <v>89028</v>
      </c>
      <c r="C6970" s="292" t="s">
        <v>213</v>
      </c>
      <c r="E6970" s="292" t="s">
        <v>214</v>
      </c>
      <c r="F6970" s="405">
        <v>84633</v>
      </c>
      <c r="G6970" s="292" t="s">
        <v>213</v>
      </c>
    </row>
    <row r="6971" spans="1:7">
      <c r="A6971" s="292" t="s">
        <v>49</v>
      </c>
      <c r="B6971" s="405">
        <v>92028</v>
      </c>
      <c r="C6971" s="292" t="s">
        <v>213</v>
      </c>
      <c r="E6971" s="292" t="s">
        <v>214</v>
      </c>
      <c r="F6971" s="405">
        <v>84634</v>
      </c>
      <c r="G6971" s="292" t="s">
        <v>213</v>
      </c>
    </row>
    <row r="6972" spans="1:7">
      <c r="A6972" s="292" t="s">
        <v>49</v>
      </c>
      <c r="B6972" s="405">
        <v>92414</v>
      </c>
      <c r="C6972" s="292" t="s">
        <v>213</v>
      </c>
      <c r="E6972" s="292" t="s">
        <v>214</v>
      </c>
      <c r="F6972" s="405">
        <v>84701</v>
      </c>
      <c r="G6972" s="292" t="s">
        <v>213</v>
      </c>
    </row>
    <row r="6973" spans="1:7">
      <c r="A6973" s="292" t="s">
        <v>49</v>
      </c>
      <c r="B6973" s="405">
        <v>93405</v>
      </c>
      <c r="C6973" s="292" t="s">
        <v>213</v>
      </c>
      <c r="E6973" s="292" t="s">
        <v>214</v>
      </c>
      <c r="F6973" s="405">
        <v>84720</v>
      </c>
      <c r="G6973" s="292" t="s">
        <v>213</v>
      </c>
    </row>
    <row r="6974" spans="1:7">
      <c r="A6974" s="292" t="s">
        <v>49</v>
      </c>
      <c r="B6974" s="405">
        <v>93639</v>
      </c>
      <c r="C6974" s="292" t="s">
        <v>213</v>
      </c>
      <c r="E6974" s="292" t="s">
        <v>214</v>
      </c>
      <c r="F6974" s="405">
        <v>84721</v>
      </c>
      <c r="G6974" s="292" t="s">
        <v>213</v>
      </c>
    </row>
    <row r="6975" spans="1:7">
      <c r="A6975" s="292" t="s">
        <v>49</v>
      </c>
      <c r="B6975" s="405">
        <v>94133</v>
      </c>
      <c r="C6975" s="292" t="s">
        <v>213</v>
      </c>
      <c r="E6975" s="292" t="s">
        <v>214</v>
      </c>
      <c r="F6975" s="405">
        <v>84738</v>
      </c>
      <c r="G6975" s="292" t="s">
        <v>213</v>
      </c>
    </row>
    <row r="6976" spans="1:7">
      <c r="A6976" s="292" t="s">
        <v>49</v>
      </c>
      <c r="B6976" s="405">
        <v>95024</v>
      </c>
      <c r="C6976" s="292" t="s">
        <v>213</v>
      </c>
      <c r="E6976" s="292" t="s">
        <v>214</v>
      </c>
      <c r="F6976" s="405">
        <v>84742</v>
      </c>
      <c r="G6976" s="292" t="s">
        <v>213</v>
      </c>
    </row>
    <row r="6977" spans="1:7">
      <c r="A6977" s="292" t="s">
        <v>49</v>
      </c>
      <c r="B6977" s="405">
        <v>79363</v>
      </c>
      <c r="C6977" s="292" t="s">
        <v>213</v>
      </c>
      <c r="E6977" s="292" t="s">
        <v>214</v>
      </c>
      <c r="F6977" s="405">
        <v>84765</v>
      </c>
      <c r="G6977" s="292" t="s">
        <v>213</v>
      </c>
    </row>
    <row r="6978" spans="1:7">
      <c r="A6978" s="292" t="s">
        <v>49</v>
      </c>
      <c r="B6978" s="405">
        <v>80530</v>
      </c>
      <c r="C6978" s="292" t="s">
        <v>213</v>
      </c>
      <c r="E6978" s="292" t="s">
        <v>214</v>
      </c>
      <c r="F6978" s="405">
        <v>84767</v>
      </c>
      <c r="G6978" s="292" t="s">
        <v>213</v>
      </c>
    </row>
    <row r="6979" spans="1:7">
      <c r="A6979" s="292" t="s">
        <v>49</v>
      </c>
      <c r="B6979" s="405">
        <v>81301</v>
      </c>
      <c r="C6979" s="292" t="s">
        <v>213</v>
      </c>
      <c r="E6979" s="292" t="s">
        <v>214</v>
      </c>
      <c r="F6979" s="405">
        <v>84770</v>
      </c>
      <c r="G6979" s="292" t="s">
        <v>213</v>
      </c>
    </row>
    <row r="6980" spans="1:7">
      <c r="A6980" s="292" t="s">
        <v>49</v>
      </c>
      <c r="B6980" s="405">
        <v>82942</v>
      </c>
      <c r="C6980" s="292" t="s">
        <v>213</v>
      </c>
      <c r="E6980" s="292" t="s">
        <v>214</v>
      </c>
      <c r="F6980" s="405">
        <v>84779</v>
      </c>
      <c r="G6980" s="292" t="s">
        <v>213</v>
      </c>
    </row>
    <row r="6981" spans="1:7">
      <c r="A6981" s="292" t="s">
        <v>49</v>
      </c>
      <c r="B6981" s="405">
        <v>84006</v>
      </c>
      <c r="C6981" s="292" t="s">
        <v>213</v>
      </c>
      <c r="E6981" s="292" t="s">
        <v>214</v>
      </c>
      <c r="F6981" s="405">
        <v>84780</v>
      </c>
      <c r="G6981" s="292" t="s">
        <v>213</v>
      </c>
    </row>
    <row r="6982" spans="1:7">
      <c r="A6982" s="292" t="s">
        <v>49</v>
      </c>
      <c r="B6982" s="405">
        <v>85221</v>
      </c>
      <c r="C6982" s="292" t="s">
        <v>213</v>
      </c>
      <c r="E6982" s="292" t="s">
        <v>214</v>
      </c>
      <c r="F6982" s="405">
        <v>84784</v>
      </c>
      <c r="G6982" s="292" t="s">
        <v>213</v>
      </c>
    </row>
    <row r="6983" spans="1:7">
      <c r="A6983" s="292" t="s">
        <v>49</v>
      </c>
      <c r="B6983" s="405">
        <v>85935</v>
      </c>
      <c r="C6983" s="292" t="s">
        <v>213</v>
      </c>
      <c r="E6983" s="292" t="s">
        <v>214</v>
      </c>
      <c r="F6983" s="405">
        <v>85087</v>
      </c>
      <c r="G6983" s="292" t="s">
        <v>213</v>
      </c>
    </row>
    <row r="6984" spans="1:7">
      <c r="A6984" s="292" t="s">
        <v>49</v>
      </c>
      <c r="B6984" s="405">
        <v>87415</v>
      </c>
      <c r="C6984" s="292" t="s">
        <v>213</v>
      </c>
      <c r="E6984" s="292" t="s">
        <v>214</v>
      </c>
      <c r="F6984" s="405">
        <v>85119</v>
      </c>
      <c r="G6984" s="292" t="s">
        <v>213</v>
      </c>
    </row>
    <row r="6985" spans="1:7">
      <c r="A6985" s="292" t="s">
        <v>49</v>
      </c>
      <c r="B6985" s="405">
        <v>89029</v>
      </c>
      <c r="C6985" s="292" t="s">
        <v>213</v>
      </c>
      <c r="E6985" s="292" t="s">
        <v>214</v>
      </c>
      <c r="F6985" s="405">
        <v>85123</v>
      </c>
      <c r="G6985" s="292" t="s">
        <v>213</v>
      </c>
    </row>
    <row r="6986" spans="1:7">
      <c r="A6986" s="292" t="s">
        <v>49</v>
      </c>
      <c r="B6986" s="405">
        <v>92040</v>
      </c>
      <c r="C6986" s="292" t="s">
        <v>213</v>
      </c>
      <c r="E6986" s="292" t="s">
        <v>214</v>
      </c>
      <c r="F6986" s="405">
        <v>85127</v>
      </c>
      <c r="G6986" s="292" t="s">
        <v>213</v>
      </c>
    </row>
    <row r="6987" spans="1:7">
      <c r="A6987" s="292" t="s">
        <v>49</v>
      </c>
      <c r="B6987" s="405">
        <v>92543</v>
      </c>
      <c r="C6987" s="292" t="s">
        <v>213</v>
      </c>
      <c r="E6987" s="292" t="s">
        <v>214</v>
      </c>
      <c r="F6987" s="405">
        <v>85128</v>
      </c>
      <c r="G6987" s="292" t="s">
        <v>213</v>
      </c>
    </row>
    <row r="6988" spans="1:7">
      <c r="A6988" s="292" t="s">
        <v>49</v>
      </c>
      <c r="B6988" s="405">
        <v>93420</v>
      </c>
      <c r="C6988" s="292" t="s">
        <v>213</v>
      </c>
      <c r="E6988" s="292" t="s">
        <v>214</v>
      </c>
      <c r="F6988" s="405">
        <v>85138</v>
      </c>
      <c r="G6988" s="292" t="s">
        <v>213</v>
      </c>
    </row>
    <row r="6989" spans="1:7">
      <c r="A6989" s="292" t="s">
        <v>49</v>
      </c>
      <c r="B6989" s="405">
        <v>93648</v>
      </c>
      <c r="C6989" s="292" t="s">
        <v>213</v>
      </c>
      <c r="E6989" s="292" t="s">
        <v>214</v>
      </c>
      <c r="F6989" s="405">
        <v>85193</v>
      </c>
      <c r="G6989" s="292" t="s">
        <v>213</v>
      </c>
    </row>
    <row r="6990" spans="1:7">
      <c r="A6990" s="292" t="s">
        <v>49</v>
      </c>
      <c r="B6990" s="405">
        <v>94158</v>
      </c>
      <c r="C6990" s="292" t="s">
        <v>213</v>
      </c>
      <c r="E6990" s="292" t="s">
        <v>214</v>
      </c>
      <c r="F6990" s="405">
        <v>85194</v>
      </c>
      <c r="G6990" s="292" t="s">
        <v>213</v>
      </c>
    </row>
    <row r="6991" spans="1:7">
      <c r="A6991" s="292" t="s">
        <v>49</v>
      </c>
      <c r="B6991" s="405">
        <v>95041</v>
      </c>
      <c r="C6991" s="292" t="s">
        <v>213</v>
      </c>
      <c r="E6991" s="292" t="s">
        <v>214</v>
      </c>
      <c r="F6991" s="405">
        <v>85218</v>
      </c>
      <c r="G6991" s="292" t="s">
        <v>213</v>
      </c>
    </row>
    <row r="6992" spans="1:7">
      <c r="A6992" s="292" t="s">
        <v>49</v>
      </c>
      <c r="B6992" s="405">
        <v>79366</v>
      </c>
      <c r="C6992" s="292" t="s">
        <v>213</v>
      </c>
      <c r="E6992" s="292" t="s">
        <v>214</v>
      </c>
      <c r="F6992" s="405">
        <v>85221</v>
      </c>
      <c r="G6992" s="292" t="s">
        <v>213</v>
      </c>
    </row>
    <row r="6993" spans="1:7">
      <c r="A6993" s="292" t="s">
        <v>49</v>
      </c>
      <c r="B6993" s="405">
        <v>80543</v>
      </c>
      <c r="C6993" s="292" t="s">
        <v>213</v>
      </c>
      <c r="E6993" s="292" t="s">
        <v>214</v>
      </c>
      <c r="F6993" s="405">
        <v>85228</v>
      </c>
      <c r="G6993" s="292" t="s">
        <v>213</v>
      </c>
    </row>
    <row r="6994" spans="1:7">
      <c r="A6994" s="292" t="s">
        <v>49</v>
      </c>
      <c r="B6994" s="405">
        <v>81302</v>
      </c>
      <c r="C6994" s="292" t="s">
        <v>213</v>
      </c>
      <c r="E6994" s="292" t="s">
        <v>214</v>
      </c>
      <c r="F6994" s="405">
        <v>85239</v>
      </c>
      <c r="G6994" s="292" t="s">
        <v>213</v>
      </c>
    </row>
    <row r="6995" spans="1:7">
      <c r="A6995" s="292" t="s">
        <v>49</v>
      </c>
      <c r="B6995" s="405">
        <v>83001</v>
      </c>
      <c r="C6995" s="292" t="s">
        <v>213</v>
      </c>
      <c r="E6995" s="292" t="s">
        <v>214</v>
      </c>
      <c r="F6995" s="405">
        <v>85243</v>
      </c>
      <c r="G6995" s="292" t="s">
        <v>213</v>
      </c>
    </row>
    <row r="6996" spans="1:7">
      <c r="A6996" s="292" t="s">
        <v>49</v>
      </c>
      <c r="B6996" s="405">
        <v>84029</v>
      </c>
      <c r="C6996" s="292" t="s">
        <v>213</v>
      </c>
      <c r="E6996" s="292" t="s">
        <v>214</v>
      </c>
      <c r="F6996" s="405">
        <v>85253</v>
      </c>
      <c r="G6996" s="292" t="s">
        <v>213</v>
      </c>
    </row>
    <row r="6997" spans="1:7">
      <c r="A6997" s="292" t="s">
        <v>49</v>
      </c>
      <c r="B6997" s="405">
        <v>85228</v>
      </c>
      <c r="C6997" s="292" t="s">
        <v>213</v>
      </c>
      <c r="E6997" s="292" t="s">
        <v>214</v>
      </c>
      <c r="F6997" s="405">
        <v>85262</v>
      </c>
      <c r="G6997" s="292" t="s">
        <v>213</v>
      </c>
    </row>
    <row r="6998" spans="1:7">
      <c r="A6998" s="292" t="s">
        <v>49</v>
      </c>
      <c r="B6998" s="405">
        <v>85939</v>
      </c>
      <c r="C6998" s="292" t="s">
        <v>213</v>
      </c>
      <c r="E6998" s="292" t="s">
        <v>214</v>
      </c>
      <c r="F6998" s="405">
        <v>85263</v>
      </c>
      <c r="G6998" s="292" t="s">
        <v>213</v>
      </c>
    </row>
    <row r="6999" spans="1:7">
      <c r="A6999" s="292" t="s">
        <v>49</v>
      </c>
      <c r="B6999" s="405">
        <v>87416</v>
      </c>
      <c r="C6999" s="292" t="s">
        <v>213</v>
      </c>
      <c r="E6999" s="292" t="s">
        <v>214</v>
      </c>
      <c r="F6999" s="405">
        <v>85266</v>
      </c>
      <c r="G6999" s="292" t="s">
        <v>213</v>
      </c>
    </row>
    <row r="7000" spans="1:7">
      <c r="A7000" s="292" t="s">
        <v>49</v>
      </c>
      <c r="B7000" s="405">
        <v>89034</v>
      </c>
      <c r="C7000" s="292" t="s">
        <v>213</v>
      </c>
      <c r="E7000" s="292" t="s">
        <v>214</v>
      </c>
      <c r="F7000" s="405">
        <v>85269</v>
      </c>
      <c r="G7000" s="292" t="s">
        <v>213</v>
      </c>
    </row>
    <row r="7001" spans="1:7">
      <c r="A7001" s="292" t="s">
        <v>49</v>
      </c>
      <c r="B7001" s="405">
        <v>92059</v>
      </c>
      <c r="C7001" s="292" t="s">
        <v>213</v>
      </c>
      <c r="E7001" s="292" t="s">
        <v>214</v>
      </c>
      <c r="F7001" s="405">
        <v>85273</v>
      </c>
      <c r="G7001" s="292" t="s">
        <v>213</v>
      </c>
    </row>
    <row r="7002" spans="1:7">
      <c r="A7002" s="292" t="s">
        <v>49</v>
      </c>
      <c r="B7002" s="405">
        <v>92544</v>
      </c>
      <c r="C7002" s="292" t="s">
        <v>213</v>
      </c>
      <c r="E7002" s="292" t="s">
        <v>214</v>
      </c>
      <c r="F7002" s="405">
        <v>85274</v>
      </c>
      <c r="G7002" s="292" t="s">
        <v>213</v>
      </c>
    </row>
    <row r="7003" spans="1:7">
      <c r="A7003" s="292" t="s">
        <v>49</v>
      </c>
      <c r="B7003" s="405">
        <v>93421</v>
      </c>
      <c r="C7003" s="292" t="s">
        <v>213</v>
      </c>
      <c r="E7003" s="292" t="s">
        <v>214</v>
      </c>
      <c r="F7003" s="405">
        <v>85331</v>
      </c>
      <c r="G7003" s="292" t="s">
        <v>213</v>
      </c>
    </row>
    <row r="7004" spans="1:7">
      <c r="A7004" s="292" t="s">
        <v>49</v>
      </c>
      <c r="B7004" s="405">
        <v>93654</v>
      </c>
      <c r="C7004" s="292" t="s">
        <v>213</v>
      </c>
      <c r="E7004" s="292" t="s">
        <v>214</v>
      </c>
      <c r="F7004" s="405">
        <v>85339</v>
      </c>
      <c r="G7004" s="292" t="s">
        <v>213</v>
      </c>
    </row>
    <row r="7005" spans="1:7">
      <c r="A7005" s="292" t="s">
        <v>49</v>
      </c>
      <c r="B7005" s="405">
        <v>94401</v>
      </c>
      <c r="C7005" s="292" t="s">
        <v>213</v>
      </c>
      <c r="E7005" s="292" t="s">
        <v>214</v>
      </c>
      <c r="F7005" s="405">
        <v>85349</v>
      </c>
      <c r="G7005" s="292" t="s">
        <v>213</v>
      </c>
    </row>
    <row r="7006" spans="1:7">
      <c r="A7006" s="292" t="s">
        <v>49</v>
      </c>
      <c r="B7006" s="405">
        <v>95046</v>
      </c>
      <c r="C7006" s="292" t="s">
        <v>213</v>
      </c>
      <c r="E7006" s="292" t="s">
        <v>214</v>
      </c>
      <c r="F7006" s="405">
        <v>85350</v>
      </c>
      <c r="G7006" s="292" t="s">
        <v>213</v>
      </c>
    </row>
    <row r="7007" spans="1:7">
      <c r="A7007" s="292" t="s">
        <v>49</v>
      </c>
      <c r="B7007" s="405">
        <v>79380</v>
      </c>
      <c r="C7007" s="292" t="s">
        <v>213</v>
      </c>
      <c r="E7007" s="292" t="s">
        <v>214</v>
      </c>
      <c r="F7007" s="405">
        <v>85355</v>
      </c>
      <c r="G7007" s="292" t="s">
        <v>213</v>
      </c>
    </row>
    <row r="7008" spans="1:7">
      <c r="A7008" s="292" t="s">
        <v>49</v>
      </c>
      <c r="B7008" s="405">
        <v>80544</v>
      </c>
      <c r="C7008" s="292" t="s">
        <v>213</v>
      </c>
      <c r="E7008" s="292" t="s">
        <v>214</v>
      </c>
      <c r="F7008" s="405">
        <v>85365</v>
      </c>
      <c r="G7008" s="292" t="s">
        <v>213</v>
      </c>
    </row>
    <row r="7009" spans="1:7">
      <c r="A7009" s="292" t="s">
        <v>49</v>
      </c>
      <c r="B7009" s="405">
        <v>81321</v>
      </c>
      <c r="C7009" s="292" t="s">
        <v>213</v>
      </c>
      <c r="E7009" s="292" t="s">
        <v>214</v>
      </c>
      <c r="F7009" s="405">
        <v>85367</v>
      </c>
      <c r="G7009" s="292" t="s">
        <v>213</v>
      </c>
    </row>
    <row r="7010" spans="1:7">
      <c r="A7010" s="292" t="s">
        <v>49</v>
      </c>
      <c r="B7010" s="405">
        <v>83002</v>
      </c>
      <c r="C7010" s="292" t="s">
        <v>213</v>
      </c>
      <c r="E7010" s="292" t="s">
        <v>214</v>
      </c>
      <c r="F7010" s="405">
        <v>85377</v>
      </c>
      <c r="G7010" s="292" t="s">
        <v>213</v>
      </c>
    </row>
    <row r="7011" spans="1:7">
      <c r="A7011" s="292" t="s">
        <v>49</v>
      </c>
      <c r="B7011" s="405">
        <v>84044</v>
      </c>
      <c r="C7011" s="292" t="s">
        <v>213</v>
      </c>
      <c r="E7011" s="292" t="s">
        <v>214</v>
      </c>
      <c r="F7011" s="405">
        <v>85387</v>
      </c>
      <c r="G7011" s="292" t="s">
        <v>213</v>
      </c>
    </row>
    <row r="7012" spans="1:7">
      <c r="A7012" s="292" t="s">
        <v>49</v>
      </c>
      <c r="B7012" s="405">
        <v>85239</v>
      </c>
      <c r="C7012" s="292" t="s">
        <v>213</v>
      </c>
      <c r="E7012" s="292" t="s">
        <v>214</v>
      </c>
      <c r="F7012" s="405">
        <v>85396</v>
      </c>
      <c r="G7012" s="292" t="s">
        <v>213</v>
      </c>
    </row>
    <row r="7013" spans="1:7">
      <c r="A7013" s="292" t="s">
        <v>49</v>
      </c>
      <c r="B7013" s="405">
        <v>85941</v>
      </c>
      <c r="C7013" s="292" t="s">
        <v>213</v>
      </c>
      <c r="E7013" s="292" t="s">
        <v>214</v>
      </c>
      <c r="F7013" s="405">
        <v>85552</v>
      </c>
      <c r="G7013" s="292" t="s">
        <v>213</v>
      </c>
    </row>
    <row r="7014" spans="1:7">
      <c r="A7014" s="292" t="s">
        <v>49</v>
      </c>
      <c r="B7014" s="405">
        <v>87417</v>
      </c>
      <c r="C7014" s="292" t="s">
        <v>213</v>
      </c>
      <c r="E7014" s="292" t="s">
        <v>214</v>
      </c>
      <c r="F7014" s="405">
        <v>85607</v>
      </c>
      <c r="G7014" s="292" t="s">
        <v>213</v>
      </c>
    </row>
    <row r="7015" spans="1:7">
      <c r="A7015" s="292" t="s">
        <v>49</v>
      </c>
      <c r="B7015" s="405">
        <v>89037</v>
      </c>
      <c r="C7015" s="292" t="s">
        <v>213</v>
      </c>
      <c r="E7015" s="292" t="s">
        <v>214</v>
      </c>
      <c r="F7015" s="405">
        <v>85608</v>
      </c>
      <c r="G7015" s="292" t="s">
        <v>213</v>
      </c>
    </row>
    <row r="7016" spans="1:7">
      <c r="A7016" s="292" t="s">
        <v>49</v>
      </c>
      <c r="B7016" s="405">
        <v>92065</v>
      </c>
      <c r="C7016" s="292" t="s">
        <v>213</v>
      </c>
      <c r="E7016" s="292" t="s">
        <v>214</v>
      </c>
      <c r="F7016" s="405">
        <v>85613</v>
      </c>
      <c r="G7016" s="292" t="s">
        <v>213</v>
      </c>
    </row>
    <row r="7017" spans="1:7">
      <c r="A7017" s="292" t="s">
        <v>49</v>
      </c>
      <c r="B7017" s="405">
        <v>92546</v>
      </c>
      <c r="C7017" s="292" t="s">
        <v>213</v>
      </c>
      <c r="E7017" s="292" t="s">
        <v>214</v>
      </c>
      <c r="F7017" s="405">
        <v>85615</v>
      </c>
      <c r="G7017" s="292" t="s">
        <v>213</v>
      </c>
    </row>
    <row r="7018" spans="1:7">
      <c r="A7018" s="292" t="s">
        <v>49</v>
      </c>
      <c r="B7018" s="405">
        <v>93422</v>
      </c>
      <c r="C7018" s="292" t="s">
        <v>213</v>
      </c>
      <c r="E7018" s="292" t="s">
        <v>214</v>
      </c>
      <c r="F7018" s="405">
        <v>85620</v>
      </c>
      <c r="G7018" s="292" t="s">
        <v>213</v>
      </c>
    </row>
    <row r="7019" spans="1:7">
      <c r="A7019" s="292" t="s">
        <v>49</v>
      </c>
      <c r="B7019" s="405">
        <v>93657</v>
      </c>
      <c r="C7019" s="292" t="s">
        <v>213</v>
      </c>
      <c r="E7019" s="292" t="s">
        <v>214</v>
      </c>
      <c r="F7019" s="405">
        <v>85622</v>
      </c>
      <c r="G7019" s="292" t="s">
        <v>213</v>
      </c>
    </row>
    <row r="7020" spans="1:7">
      <c r="A7020" s="292" t="s">
        <v>49</v>
      </c>
      <c r="B7020" s="405">
        <v>94508</v>
      </c>
      <c r="C7020" s="292" t="s">
        <v>213</v>
      </c>
      <c r="E7020" s="292" t="s">
        <v>214</v>
      </c>
      <c r="F7020" s="405">
        <v>85626</v>
      </c>
      <c r="G7020" s="292" t="s">
        <v>213</v>
      </c>
    </row>
    <row r="7021" spans="1:7">
      <c r="A7021" s="292" t="s">
        <v>49</v>
      </c>
      <c r="B7021" s="405">
        <v>95076</v>
      </c>
      <c r="C7021" s="292" t="s">
        <v>213</v>
      </c>
      <c r="E7021" s="292" t="s">
        <v>214</v>
      </c>
      <c r="F7021" s="405">
        <v>85640</v>
      </c>
      <c r="G7021" s="292" t="s">
        <v>213</v>
      </c>
    </row>
    <row r="7022" spans="1:7">
      <c r="A7022" s="292" t="s">
        <v>49</v>
      </c>
      <c r="B7022" s="405">
        <v>79383</v>
      </c>
      <c r="C7022" s="292" t="s">
        <v>213</v>
      </c>
      <c r="E7022" s="292" t="s">
        <v>214</v>
      </c>
      <c r="F7022" s="405">
        <v>85641</v>
      </c>
      <c r="G7022" s="292" t="s">
        <v>213</v>
      </c>
    </row>
    <row r="7023" spans="1:7">
      <c r="A7023" s="292" t="s">
        <v>49</v>
      </c>
      <c r="B7023" s="405">
        <v>80603</v>
      </c>
      <c r="C7023" s="292" t="s">
        <v>213</v>
      </c>
      <c r="E7023" s="292" t="s">
        <v>214</v>
      </c>
      <c r="F7023" s="405">
        <v>85648</v>
      </c>
      <c r="G7023" s="292" t="s">
        <v>213</v>
      </c>
    </row>
    <row r="7024" spans="1:7">
      <c r="A7024" s="292" t="s">
        <v>49</v>
      </c>
      <c r="B7024" s="405">
        <v>81401</v>
      </c>
      <c r="C7024" s="292" t="s">
        <v>213</v>
      </c>
      <c r="E7024" s="292" t="s">
        <v>214</v>
      </c>
      <c r="F7024" s="405">
        <v>85650</v>
      </c>
      <c r="G7024" s="292" t="s">
        <v>213</v>
      </c>
    </row>
    <row r="7025" spans="1:7">
      <c r="A7025" s="292" t="s">
        <v>49</v>
      </c>
      <c r="B7025" s="405">
        <v>83025</v>
      </c>
      <c r="C7025" s="292" t="s">
        <v>213</v>
      </c>
      <c r="E7025" s="292" t="s">
        <v>214</v>
      </c>
      <c r="F7025" s="405">
        <v>85653</v>
      </c>
      <c r="G7025" s="292" t="s">
        <v>213</v>
      </c>
    </row>
    <row r="7026" spans="1:7">
      <c r="A7026" s="292" t="s">
        <v>49</v>
      </c>
      <c r="B7026" s="405">
        <v>84049</v>
      </c>
      <c r="C7026" s="292" t="s">
        <v>213</v>
      </c>
      <c r="E7026" s="292" t="s">
        <v>214</v>
      </c>
      <c r="F7026" s="405">
        <v>85654</v>
      </c>
      <c r="G7026" s="292" t="s">
        <v>213</v>
      </c>
    </row>
    <row r="7027" spans="1:7">
      <c r="A7027" s="292" t="s">
        <v>49</v>
      </c>
      <c r="B7027" s="405">
        <v>85243</v>
      </c>
      <c r="C7027" s="292" t="s">
        <v>213</v>
      </c>
      <c r="E7027" s="292" t="s">
        <v>214</v>
      </c>
      <c r="F7027" s="405">
        <v>85658</v>
      </c>
      <c r="G7027" s="292" t="s">
        <v>213</v>
      </c>
    </row>
    <row r="7028" spans="1:7">
      <c r="A7028" s="292" t="s">
        <v>49</v>
      </c>
      <c r="B7028" s="405">
        <v>86001</v>
      </c>
      <c r="C7028" s="292" t="s">
        <v>213</v>
      </c>
      <c r="E7028" s="292" t="s">
        <v>214</v>
      </c>
      <c r="F7028" s="405">
        <v>85718</v>
      </c>
      <c r="G7028" s="292" t="s">
        <v>213</v>
      </c>
    </row>
    <row r="7029" spans="1:7">
      <c r="A7029" s="292" t="s">
        <v>49</v>
      </c>
      <c r="B7029" s="405">
        <v>87421</v>
      </c>
      <c r="C7029" s="292" t="s">
        <v>213</v>
      </c>
      <c r="E7029" s="292" t="s">
        <v>214</v>
      </c>
      <c r="F7029" s="405">
        <v>85739</v>
      </c>
      <c r="G7029" s="292" t="s">
        <v>213</v>
      </c>
    </row>
    <row r="7030" spans="1:7">
      <c r="A7030" s="292" t="s">
        <v>49</v>
      </c>
      <c r="B7030" s="405">
        <v>89044</v>
      </c>
      <c r="C7030" s="292" t="s">
        <v>213</v>
      </c>
      <c r="E7030" s="292" t="s">
        <v>214</v>
      </c>
      <c r="F7030" s="405">
        <v>85749</v>
      </c>
      <c r="G7030" s="292" t="s">
        <v>213</v>
      </c>
    </row>
    <row r="7031" spans="1:7">
      <c r="A7031" s="292" t="s">
        <v>49</v>
      </c>
      <c r="B7031" s="405">
        <v>92067</v>
      </c>
      <c r="C7031" s="292" t="s">
        <v>213</v>
      </c>
      <c r="E7031" s="292" t="s">
        <v>214</v>
      </c>
      <c r="F7031" s="405">
        <v>85901</v>
      </c>
      <c r="G7031" s="292" t="s">
        <v>213</v>
      </c>
    </row>
    <row r="7032" spans="1:7">
      <c r="A7032" s="292" t="s">
        <v>49</v>
      </c>
      <c r="B7032" s="405">
        <v>92548</v>
      </c>
      <c r="C7032" s="292" t="s">
        <v>213</v>
      </c>
      <c r="E7032" s="292" t="s">
        <v>214</v>
      </c>
      <c r="F7032" s="405">
        <v>85926</v>
      </c>
      <c r="G7032" s="292" t="s">
        <v>213</v>
      </c>
    </row>
    <row r="7033" spans="1:7">
      <c r="A7033" s="292" t="s">
        <v>49</v>
      </c>
      <c r="B7033" s="405">
        <v>93423</v>
      </c>
      <c r="C7033" s="292" t="s">
        <v>213</v>
      </c>
      <c r="E7033" s="292" t="s">
        <v>214</v>
      </c>
      <c r="F7033" s="405">
        <v>85929</v>
      </c>
      <c r="G7033" s="292" t="s">
        <v>213</v>
      </c>
    </row>
    <row r="7034" spans="1:7">
      <c r="A7034" s="292" t="s">
        <v>49</v>
      </c>
      <c r="B7034" s="405">
        <v>93670</v>
      </c>
      <c r="C7034" s="292" t="s">
        <v>213</v>
      </c>
      <c r="E7034" s="292" t="s">
        <v>214</v>
      </c>
      <c r="F7034" s="405">
        <v>85930</v>
      </c>
      <c r="G7034" s="292" t="s">
        <v>213</v>
      </c>
    </row>
    <row r="7035" spans="1:7">
      <c r="A7035" s="292" t="s">
        <v>49</v>
      </c>
      <c r="B7035" s="405">
        <v>94515</v>
      </c>
      <c r="C7035" s="292" t="s">
        <v>213</v>
      </c>
      <c r="E7035" s="292" t="s">
        <v>214</v>
      </c>
      <c r="F7035" s="405">
        <v>85935</v>
      </c>
      <c r="G7035" s="292" t="s">
        <v>213</v>
      </c>
    </row>
    <row r="7036" spans="1:7">
      <c r="A7036" s="292" t="s">
        <v>49</v>
      </c>
      <c r="B7036" s="405">
        <v>95132</v>
      </c>
      <c r="C7036" s="292" t="s">
        <v>213</v>
      </c>
      <c r="E7036" s="292" t="s">
        <v>214</v>
      </c>
      <c r="F7036" s="405">
        <v>85939</v>
      </c>
      <c r="G7036" s="292" t="s">
        <v>213</v>
      </c>
    </row>
    <row r="7037" spans="1:7">
      <c r="A7037" s="292" t="s">
        <v>49</v>
      </c>
      <c r="B7037" s="405">
        <v>79563</v>
      </c>
      <c r="C7037" s="292" t="s">
        <v>213</v>
      </c>
      <c r="E7037" s="292" t="s">
        <v>214</v>
      </c>
      <c r="F7037" s="405">
        <v>85941</v>
      </c>
      <c r="G7037" s="292" t="s">
        <v>213</v>
      </c>
    </row>
    <row r="7038" spans="1:7">
      <c r="A7038" s="292" t="s">
        <v>49</v>
      </c>
      <c r="B7038" s="405">
        <v>80615</v>
      </c>
      <c r="C7038" s="292" t="s">
        <v>213</v>
      </c>
      <c r="E7038" s="292" t="s">
        <v>214</v>
      </c>
      <c r="F7038" s="405">
        <v>86001</v>
      </c>
      <c r="G7038" s="292" t="s">
        <v>213</v>
      </c>
    </row>
    <row r="7039" spans="1:7">
      <c r="A7039" s="292" t="s">
        <v>49</v>
      </c>
      <c r="B7039" s="405">
        <v>81416</v>
      </c>
      <c r="C7039" s="292" t="s">
        <v>213</v>
      </c>
      <c r="E7039" s="292" t="s">
        <v>214</v>
      </c>
      <c r="F7039" s="405">
        <v>86004</v>
      </c>
      <c r="G7039" s="292" t="s">
        <v>213</v>
      </c>
    </row>
    <row r="7040" spans="1:7">
      <c r="A7040" s="292" t="s">
        <v>49</v>
      </c>
      <c r="B7040" s="405">
        <v>83201</v>
      </c>
      <c r="C7040" s="292" t="s">
        <v>213</v>
      </c>
      <c r="E7040" s="292" t="s">
        <v>214</v>
      </c>
      <c r="F7040" s="405">
        <v>86005</v>
      </c>
      <c r="G7040" s="292" t="s">
        <v>213</v>
      </c>
    </row>
    <row r="7041" spans="1:7">
      <c r="A7041" s="292" t="s">
        <v>49</v>
      </c>
      <c r="B7041" s="405">
        <v>84060</v>
      </c>
      <c r="C7041" s="292" t="s">
        <v>213</v>
      </c>
      <c r="E7041" s="292" t="s">
        <v>214</v>
      </c>
      <c r="F7041" s="405">
        <v>86302</v>
      </c>
      <c r="G7041" s="292" t="s">
        <v>213</v>
      </c>
    </row>
    <row r="7042" spans="1:7">
      <c r="A7042" s="292" t="s">
        <v>49</v>
      </c>
      <c r="B7042" s="405">
        <v>85253</v>
      </c>
      <c r="C7042" s="292" t="s">
        <v>213</v>
      </c>
      <c r="E7042" s="292" t="s">
        <v>214</v>
      </c>
      <c r="F7042" s="405">
        <v>86303</v>
      </c>
      <c r="G7042" s="292" t="s">
        <v>213</v>
      </c>
    </row>
    <row r="7043" spans="1:7">
      <c r="A7043" s="292" t="s">
        <v>49</v>
      </c>
      <c r="B7043" s="405">
        <v>86004</v>
      </c>
      <c r="C7043" s="292" t="s">
        <v>213</v>
      </c>
      <c r="E7043" s="292" t="s">
        <v>214</v>
      </c>
      <c r="F7043" s="405">
        <v>86304</v>
      </c>
      <c r="G7043" s="292" t="s">
        <v>213</v>
      </c>
    </row>
    <row r="7044" spans="1:7">
      <c r="A7044" s="292" t="s">
        <v>49</v>
      </c>
      <c r="B7044" s="405">
        <v>87508</v>
      </c>
      <c r="C7044" s="292" t="s">
        <v>213</v>
      </c>
      <c r="E7044" s="292" t="s">
        <v>214</v>
      </c>
      <c r="F7044" s="405">
        <v>86305</v>
      </c>
      <c r="G7044" s="292" t="s">
        <v>213</v>
      </c>
    </row>
    <row r="7045" spans="1:7">
      <c r="A7045" s="292" t="s">
        <v>49</v>
      </c>
      <c r="B7045" s="405">
        <v>89048</v>
      </c>
      <c r="C7045" s="292" t="s">
        <v>213</v>
      </c>
      <c r="E7045" s="292" t="s">
        <v>214</v>
      </c>
      <c r="F7045" s="405">
        <v>86322</v>
      </c>
      <c r="G7045" s="292" t="s">
        <v>213</v>
      </c>
    </row>
    <row r="7046" spans="1:7">
      <c r="A7046" s="292" t="s">
        <v>49</v>
      </c>
      <c r="B7046" s="405">
        <v>92075</v>
      </c>
      <c r="C7046" s="292" t="s">
        <v>213</v>
      </c>
      <c r="E7046" s="292" t="s">
        <v>214</v>
      </c>
      <c r="F7046" s="405">
        <v>86323</v>
      </c>
      <c r="G7046" s="292" t="s">
        <v>213</v>
      </c>
    </row>
    <row r="7047" spans="1:7">
      <c r="A7047" s="292" t="s">
        <v>49</v>
      </c>
      <c r="B7047" s="405">
        <v>92567</v>
      </c>
      <c r="C7047" s="292" t="s">
        <v>213</v>
      </c>
      <c r="E7047" s="292" t="s">
        <v>214</v>
      </c>
      <c r="F7047" s="405">
        <v>86326</v>
      </c>
      <c r="G7047" s="292" t="s">
        <v>213</v>
      </c>
    </row>
    <row r="7048" spans="1:7">
      <c r="A7048" s="292" t="s">
        <v>49</v>
      </c>
      <c r="B7048" s="405">
        <v>93427</v>
      </c>
      <c r="C7048" s="292" t="s">
        <v>213</v>
      </c>
      <c r="E7048" s="292" t="s">
        <v>214</v>
      </c>
      <c r="F7048" s="405">
        <v>86327</v>
      </c>
      <c r="G7048" s="292" t="s">
        <v>213</v>
      </c>
    </row>
    <row r="7049" spans="1:7">
      <c r="A7049" s="292" t="s">
        <v>49</v>
      </c>
      <c r="B7049" s="405">
        <v>93673</v>
      </c>
      <c r="C7049" s="292" t="s">
        <v>213</v>
      </c>
      <c r="E7049" s="292" t="s">
        <v>214</v>
      </c>
      <c r="F7049" s="405">
        <v>86329</v>
      </c>
      <c r="G7049" s="292" t="s">
        <v>213</v>
      </c>
    </row>
    <row r="7050" spans="1:7">
      <c r="A7050" s="292" t="s">
        <v>49</v>
      </c>
      <c r="B7050" s="405">
        <v>94517</v>
      </c>
      <c r="C7050" s="292" t="s">
        <v>213</v>
      </c>
      <c r="E7050" s="292" t="s">
        <v>214</v>
      </c>
      <c r="F7050" s="405">
        <v>86335</v>
      </c>
      <c r="G7050" s="292" t="s">
        <v>213</v>
      </c>
    </row>
    <row r="7051" spans="1:7">
      <c r="A7051" s="292" t="s">
        <v>49</v>
      </c>
      <c r="B7051" s="405">
        <v>95139</v>
      </c>
      <c r="C7051" s="292" t="s">
        <v>213</v>
      </c>
      <c r="E7051" s="292" t="s">
        <v>214</v>
      </c>
      <c r="F7051" s="405">
        <v>86336</v>
      </c>
      <c r="G7051" s="292" t="s">
        <v>213</v>
      </c>
    </row>
    <row r="7052" spans="1:7">
      <c r="A7052" s="292" t="s">
        <v>49</v>
      </c>
      <c r="B7052" s="405">
        <v>79602</v>
      </c>
      <c r="C7052" s="292" t="s">
        <v>213</v>
      </c>
      <c r="E7052" s="292" t="s">
        <v>214</v>
      </c>
      <c r="F7052" s="405">
        <v>86339</v>
      </c>
      <c r="G7052" s="292" t="s">
        <v>213</v>
      </c>
    </row>
    <row r="7053" spans="1:7">
      <c r="A7053" s="292" t="s">
        <v>49</v>
      </c>
      <c r="B7053" s="405">
        <v>80621</v>
      </c>
      <c r="C7053" s="292" t="s">
        <v>213</v>
      </c>
      <c r="E7053" s="292" t="s">
        <v>214</v>
      </c>
      <c r="F7053" s="405">
        <v>86340</v>
      </c>
      <c r="G7053" s="292" t="s">
        <v>213</v>
      </c>
    </row>
    <row r="7054" spans="1:7">
      <c r="A7054" s="292" t="s">
        <v>49</v>
      </c>
      <c r="B7054" s="405">
        <v>81420</v>
      </c>
      <c r="C7054" s="292" t="s">
        <v>213</v>
      </c>
      <c r="E7054" s="292" t="s">
        <v>214</v>
      </c>
      <c r="F7054" s="405">
        <v>86341</v>
      </c>
      <c r="G7054" s="292" t="s">
        <v>213</v>
      </c>
    </row>
    <row r="7055" spans="1:7">
      <c r="A7055" s="292" t="s">
        <v>49</v>
      </c>
      <c r="B7055" s="405">
        <v>83202</v>
      </c>
      <c r="C7055" s="292" t="s">
        <v>213</v>
      </c>
      <c r="E7055" s="292" t="s">
        <v>214</v>
      </c>
      <c r="F7055" s="405">
        <v>86342</v>
      </c>
      <c r="G7055" s="292" t="s">
        <v>213</v>
      </c>
    </row>
    <row r="7056" spans="1:7">
      <c r="A7056" s="292" t="s">
        <v>49</v>
      </c>
      <c r="B7056" s="405">
        <v>84068</v>
      </c>
      <c r="C7056" s="292" t="s">
        <v>213</v>
      </c>
      <c r="E7056" s="292" t="s">
        <v>214</v>
      </c>
      <c r="F7056" s="405">
        <v>86351</v>
      </c>
      <c r="G7056" s="292" t="s">
        <v>213</v>
      </c>
    </row>
    <row r="7057" spans="1:7">
      <c r="A7057" s="292" t="s">
        <v>49</v>
      </c>
      <c r="B7057" s="405">
        <v>85262</v>
      </c>
      <c r="C7057" s="292" t="s">
        <v>213</v>
      </c>
      <c r="E7057" s="292" t="s">
        <v>214</v>
      </c>
      <c r="F7057" s="405">
        <v>86401</v>
      </c>
      <c r="G7057" s="292" t="s">
        <v>213</v>
      </c>
    </row>
    <row r="7058" spans="1:7">
      <c r="A7058" s="292" t="s">
        <v>49</v>
      </c>
      <c r="B7058" s="405">
        <v>86302</v>
      </c>
      <c r="C7058" s="292" t="s">
        <v>213</v>
      </c>
      <c r="E7058" s="292" t="s">
        <v>214</v>
      </c>
      <c r="F7058" s="405">
        <v>86402</v>
      </c>
      <c r="G7058" s="292" t="s">
        <v>213</v>
      </c>
    </row>
    <row r="7059" spans="1:7">
      <c r="A7059" s="292" t="s">
        <v>49</v>
      </c>
      <c r="B7059" s="405">
        <v>87514</v>
      </c>
      <c r="C7059" s="292" t="s">
        <v>213</v>
      </c>
      <c r="E7059" s="292" t="s">
        <v>214</v>
      </c>
      <c r="F7059" s="405">
        <v>86404</v>
      </c>
      <c r="G7059" s="292" t="s">
        <v>213</v>
      </c>
    </row>
    <row r="7060" spans="1:7">
      <c r="A7060" s="292" t="s">
        <v>49</v>
      </c>
      <c r="B7060" s="405">
        <v>89067</v>
      </c>
      <c r="C7060" s="292" t="s">
        <v>213</v>
      </c>
      <c r="E7060" s="292" t="s">
        <v>214</v>
      </c>
      <c r="F7060" s="405">
        <v>86406</v>
      </c>
      <c r="G7060" s="292" t="s">
        <v>213</v>
      </c>
    </row>
    <row r="7061" spans="1:7">
      <c r="A7061" s="292" t="s">
        <v>49</v>
      </c>
      <c r="B7061" s="405">
        <v>92091</v>
      </c>
      <c r="C7061" s="292" t="s">
        <v>213</v>
      </c>
      <c r="E7061" s="292" t="s">
        <v>214</v>
      </c>
      <c r="F7061" s="405">
        <v>86426</v>
      </c>
      <c r="G7061" s="292" t="s">
        <v>213</v>
      </c>
    </row>
    <row r="7062" spans="1:7">
      <c r="A7062" s="292" t="s">
        <v>49</v>
      </c>
      <c r="B7062" s="405">
        <v>92582</v>
      </c>
      <c r="C7062" s="292" t="s">
        <v>213</v>
      </c>
      <c r="E7062" s="292" t="s">
        <v>214</v>
      </c>
      <c r="F7062" s="405">
        <v>86429</v>
      </c>
      <c r="G7062" s="292" t="s">
        <v>213</v>
      </c>
    </row>
    <row r="7063" spans="1:7">
      <c r="A7063" s="292" t="s">
        <v>49</v>
      </c>
      <c r="B7063" s="405">
        <v>93434</v>
      </c>
      <c r="C7063" s="292" t="s">
        <v>213</v>
      </c>
      <c r="E7063" s="292" t="s">
        <v>214</v>
      </c>
      <c r="F7063" s="405">
        <v>86430</v>
      </c>
      <c r="G7063" s="292" t="s">
        <v>213</v>
      </c>
    </row>
    <row r="7064" spans="1:7">
      <c r="A7064" s="292" t="s">
        <v>49</v>
      </c>
      <c r="B7064" s="405">
        <v>93723</v>
      </c>
      <c r="C7064" s="292" t="s">
        <v>213</v>
      </c>
      <c r="E7064" s="292" t="s">
        <v>214</v>
      </c>
      <c r="F7064" s="405">
        <v>86431</v>
      </c>
      <c r="G7064" s="292" t="s">
        <v>213</v>
      </c>
    </row>
    <row r="7065" spans="1:7">
      <c r="A7065" s="292" t="s">
        <v>49</v>
      </c>
      <c r="B7065" s="405">
        <v>94528</v>
      </c>
      <c r="C7065" s="292" t="s">
        <v>213</v>
      </c>
      <c r="E7065" s="292" t="s">
        <v>214</v>
      </c>
      <c r="F7065" s="405">
        <v>86433</v>
      </c>
      <c r="G7065" s="292" t="s">
        <v>213</v>
      </c>
    </row>
    <row r="7066" spans="1:7">
      <c r="A7066" s="292" t="s">
        <v>49</v>
      </c>
      <c r="B7066" s="405">
        <v>95215</v>
      </c>
      <c r="C7066" s="292" t="s">
        <v>213</v>
      </c>
      <c r="E7066" s="292" t="s">
        <v>214</v>
      </c>
      <c r="F7066" s="405">
        <v>86540</v>
      </c>
      <c r="G7066" s="292" t="s">
        <v>213</v>
      </c>
    </row>
    <row r="7067" spans="1:7">
      <c r="A7067" s="292" t="s">
        <v>49</v>
      </c>
      <c r="B7067" s="405">
        <v>79605</v>
      </c>
      <c r="C7067" s="292" t="s">
        <v>213</v>
      </c>
      <c r="E7067" s="292" t="s">
        <v>214</v>
      </c>
      <c r="F7067" s="405">
        <v>87004</v>
      </c>
      <c r="G7067" s="292" t="s">
        <v>213</v>
      </c>
    </row>
    <row r="7068" spans="1:7">
      <c r="A7068" s="292" t="s">
        <v>49</v>
      </c>
      <c r="B7068" s="405">
        <v>80623</v>
      </c>
      <c r="C7068" s="292" t="s">
        <v>213</v>
      </c>
      <c r="E7068" s="292" t="s">
        <v>214</v>
      </c>
      <c r="F7068" s="405">
        <v>87008</v>
      </c>
      <c r="G7068" s="292" t="s">
        <v>213</v>
      </c>
    </row>
    <row r="7069" spans="1:7">
      <c r="A7069" s="292" t="s">
        <v>49</v>
      </c>
      <c r="B7069" s="405">
        <v>81526</v>
      </c>
      <c r="C7069" s="292" t="s">
        <v>213</v>
      </c>
      <c r="E7069" s="292" t="s">
        <v>214</v>
      </c>
      <c r="F7069" s="405">
        <v>87021</v>
      </c>
      <c r="G7069" s="292" t="s">
        <v>213</v>
      </c>
    </row>
    <row r="7070" spans="1:7">
      <c r="A7070" s="292" t="s">
        <v>49</v>
      </c>
      <c r="B7070" s="405">
        <v>83204</v>
      </c>
      <c r="C7070" s="292" t="s">
        <v>213</v>
      </c>
      <c r="E7070" s="292" t="s">
        <v>214</v>
      </c>
      <c r="F7070" s="405">
        <v>87031</v>
      </c>
      <c r="G7070" s="292" t="s">
        <v>213</v>
      </c>
    </row>
    <row r="7071" spans="1:7">
      <c r="A7071" s="292" t="s">
        <v>49</v>
      </c>
      <c r="B7071" s="405">
        <v>84074</v>
      </c>
      <c r="C7071" s="292" t="s">
        <v>213</v>
      </c>
      <c r="E7071" s="292" t="s">
        <v>214</v>
      </c>
      <c r="F7071" s="405">
        <v>87051</v>
      </c>
      <c r="G7071" s="292" t="s">
        <v>213</v>
      </c>
    </row>
    <row r="7072" spans="1:7">
      <c r="A7072" s="292" t="s">
        <v>49</v>
      </c>
      <c r="B7072" s="405">
        <v>85263</v>
      </c>
      <c r="C7072" s="292" t="s">
        <v>213</v>
      </c>
      <c r="E7072" s="292" t="s">
        <v>214</v>
      </c>
      <c r="F7072" s="405">
        <v>87060</v>
      </c>
      <c r="G7072" s="292" t="s">
        <v>213</v>
      </c>
    </row>
    <row r="7073" spans="1:7">
      <c r="A7073" s="292" t="s">
        <v>49</v>
      </c>
      <c r="B7073" s="405">
        <v>86303</v>
      </c>
      <c r="C7073" s="292" t="s">
        <v>213</v>
      </c>
      <c r="E7073" s="292" t="s">
        <v>214</v>
      </c>
      <c r="F7073" s="405">
        <v>87105</v>
      </c>
      <c r="G7073" s="292" t="s">
        <v>213</v>
      </c>
    </row>
    <row r="7074" spans="1:7">
      <c r="A7074" s="292" t="s">
        <v>49</v>
      </c>
      <c r="B7074" s="405">
        <v>87532</v>
      </c>
      <c r="C7074" s="292" t="s">
        <v>213</v>
      </c>
      <c r="E7074" s="292" t="s">
        <v>214</v>
      </c>
      <c r="F7074" s="405">
        <v>87319</v>
      </c>
      <c r="G7074" s="292" t="s">
        <v>213</v>
      </c>
    </row>
    <row r="7075" spans="1:7">
      <c r="A7075" s="292" t="s">
        <v>49</v>
      </c>
      <c r="B7075" s="405">
        <v>89166</v>
      </c>
      <c r="C7075" s="292" t="s">
        <v>213</v>
      </c>
      <c r="E7075" s="292" t="s">
        <v>214</v>
      </c>
      <c r="F7075" s="405">
        <v>87401</v>
      </c>
      <c r="G7075" s="292" t="s">
        <v>213</v>
      </c>
    </row>
    <row r="7076" spans="1:7">
      <c r="A7076" s="292" t="s">
        <v>49</v>
      </c>
      <c r="B7076" s="405">
        <v>92210</v>
      </c>
      <c r="C7076" s="292" t="s">
        <v>213</v>
      </c>
      <c r="E7076" s="292" t="s">
        <v>214</v>
      </c>
      <c r="F7076" s="405">
        <v>87402</v>
      </c>
      <c r="G7076" s="292" t="s">
        <v>213</v>
      </c>
    </row>
    <row r="7077" spans="1:7">
      <c r="A7077" s="292" t="s">
        <v>49</v>
      </c>
      <c r="B7077" s="405">
        <v>92596</v>
      </c>
      <c r="C7077" s="292" t="s">
        <v>213</v>
      </c>
      <c r="E7077" s="292" t="s">
        <v>214</v>
      </c>
      <c r="F7077" s="405">
        <v>87415</v>
      </c>
      <c r="G7077" s="292" t="s">
        <v>213</v>
      </c>
    </row>
    <row r="7078" spans="1:7">
      <c r="A7078" s="292" t="s">
        <v>49</v>
      </c>
      <c r="B7078" s="405">
        <v>93436</v>
      </c>
      <c r="C7078" s="292" t="s">
        <v>213</v>
      </c>
      <c r="E7078" s="292" t="s">
        <v>214</v>
      </c>
      <c r="F7078" s="405">
        <v>87416</v>
      </c>
      <c r="G7078" s="292" t="s">
        <v>213</v>
      </c>
    </row>
    <row r="7079" spans="1:7">
      <c r="A7079" s="292" t="s">
        <v>49</v>
      </c>
      <c r="B7079" s="405">
        <v>93901</v>
      </c>
      <c r="C7079" s="292" t="s">
        <v>213</v>
      </c>
      <c r="E7079" s="292" t="s">
        <v>214</v>
      </c>
      <c r="F7079" s="405">
        <v>87417</v>
      </c>
      <c r="G7079" s="292" t="s">
        <v>213</v>
      </c>
    </row>
    <row r="7080" spans="1:7">
      <c r="A7080" s="292" t="s">
        <v>49</v>
      </c>
      <c r="B7080" s="405">
        <v>94536</v>
      </c>
      <c r="C7080" s="292" t="s">
        <v>213</v>
      </c>
      <c r="E7080" s="292" t="s">
        <v>214</v>
      </c>
      <c r="F7080" s="405">
        <v>87421</v>
      </c>
      <c r="G7080" s="292" t="s">
        <v>213</v>
      </c>
    </row>
    <row r="7081" spans="1:7">
      <c r="A7081" s="292" t="s">
        <v>49</v>
      </c>
      <c r="B7081" s="405">
        <v>95229</v>
      </c>
      <c r="C7081" s="292" t="s">
        <v>213</v>
      </c>
      <c r="E7081" s="292" t="s">
        <v>214</v>
      </c>
      <c r="F7081" s="405">
        <v>87508</v>
      </c>
      <c r="G7081" s="292" t="s">
        <v>213</v>
      </c>
    </row>
    <row r="7082" spans="1:7">
      <c r="A7082" s="292" t="s">
        <v>49</v>
      </c>
      <c r="B7082" s="405">
        <v>79606</v>
      </c>
      <c r="C7082" s="292" t="s">
        <v>213</v>
      </c>
      <c r="E7082" s="292" t="s">
        <v>214</v>
      </c>
      <c r="F7082" s="405">
        <v>87514</v>
      </c>
      <c r="G7082" s="292" t="s">
        <v>213</v>
      </c>
    </row>
    <row r="7083" spans="1:7">
      <c r="A7083" s="292" t="s">
        <v>49</v>
      </c>
      <c r="B7083" s="405">
        <v>80645</v>
      </c>
      <c r="C7083" s="292" t="s">
        <v>213</v>
      </c>
      <c r="E7083" s="292" t="s">
        <v>214</v>
      </c>
      <c r="F7083" s="405">
        <v>87532</v>
      </c>
      <c r="G7083" s="292" t="s">
        <v>213</v>
      </c>
    </row>
    <row r="7084" spans="1:7">
      <c r="A7084" s="292" t="s">
        <v>49</v>
      </c>
      <c r="B7084" s="405">
        <v>81601</v>
      </c>
      <c r="C7084" s="292" t="s">
        <v>213</v>
      </c>
      <c r="E7084" s="292" t="s">
        <v>214</v>
      </c>
      <c r="F7084" s="405">
        <v>87533</v>
      </c>
      <c r="G7084" s="292" t="s">
        <v>213</v>
      </c>
    </row>
    <row r="7085" spans="1:7">
      <c r="A7085" s="292" t="s">
        <v>49</v>
      </c>
      <c r="B7085" s="405">
        <v>83218</v>
      </c>
      <c r="C7085" s="292" t="s">
        <v>213</v>
      </c>
      <c r="E7085" s="292" t="s">
        <v>214</v>
      </c>
      <c r="F7085" s="405">
        <v>87547</v>
      </c>
      <c r="G7085" s="292" t="s">
        <v>213</v>
      </c>
    </row>
    <row r="7086" spans="1:7">
      <c r="A7086" s="292" t="s">
        <v>49</v>
      </c>
      <c r="B7086" s="405">
        <v>84075</v>
      </c>
      <c r="C7086" s="292" t="s">
        <v>213</v>
      </c>
      <c r="E7086" s="292" t="s">
        <v>214</v>
      </c>
      <c r="F7086" s="405">
        <v>87574</v>
      </c>
      <c r="G7086" s="292" t="s">
        <v>213</v>
      </c>
    </row>
    <row r="7087" spans="1:7">
      <c r="A7087" s="292" t="s">
        <v>49</v>
      </c>
      <c r="B7087" s="405">
        <v>85266</v>
      </c>
      <c r="C7087" s="292" t="s">
        <v>213</v>
      </c>
      <c r="E7087" s="292" t="s">
        <v>214</v>
      </c>
      <c r="F7087" s="405">
        <v>87582</v>
      </c>
      <c r="G7087" s="292" t="s">
        <v>213</v>
      </c>
    </row>
    <row r="7088" spans="1:7">
      <c r="A7088" s="292" t="s">
        <v>49</v>
      </c>
      <c r="B7088" s="405">
        <v>86304</v>
      </c>
      <c r="C7088" s="292" t="s">
        <v>213</v>
      </c>
      <c r="E7088" s="292" t="s">
        <v>214</v>
      </c>
      <c r="F7088" s="405">
        <v>87583</v>
      </c>
      <c r="G7088" s="292" t="s">
        <v>213</v>
      </c>
    </row>
    <row r="7089" spans="1:7">
      <c r="A7089" s="292" t="s">
        <v>49</v>
      </c>
      <c r="B7089" s="405">
        <v>87533</v>
      </c>
      <c r="C7089" s="292" t="s">
        <v>213</v>
      </c>
      <c r="E7089" s="292" t="s">
        <v>214</v>
      </c>
      <c r="F7089" s="405">
        <v>87828</v>
      </c>
      <c r="G7089" s="292" t="s">
        <v>213</v>
      </c>
    </row>
    <row r="7090" spans="1:7">
      <c r="A7090" s="292" t="s">
        <v>49</v>
      </c>
      <c r="B7090" s="405">
        <v>89402</v>
      </c>
      <c r="C7090" s="292" t="s">
        <v>213</v>
      </c>
      <c r="E7090" s="292" t="s">
        <v>214</v>
      </c>
      <c r="F7090" s="405">
        <v>87831</v>
      </c>
      <c r="G7090" s="292" t="s">
        <v>213</v>
      </c>
    </row>
    <row r="7091" spans="1:7">
      <c r="A7091" s="292" t="s">
        <v>49</v>
      </c>
      <c r="B7091" s="405">
        <v>92220</v>
      </c>
      <c r="C7091" s="292" t="s">
        <v>213</v>
      </c>
      <c r="E7091" s="292" t="s">
        <v>214</v>
      </c>
      <c r="F7091" s="405">
        <v>88002</v>
      </c>
      <c r="G7091" s="292" t="s">
        <v>213</v>
      </c>
    </row>
    <row r="7092" spans="1:7">
      <c r="A7092" s="292" t="s">
        <v>49</v>
      </c>
      <c r="B7092" s="405">
        <v>92624</v>
      </c>
      <c r="C7092" s="292" t="s">
        <v>213</v>
      </c>
      <c r="E7092" s="292" t="s">
        <v>214</v>
      </c>
      <c r="F7092" s="405">
        <v>88005</v>
      </c>
      <c r="G7092" s="292" t="s">
        <v>213</v>
      </c>
    </row>
    <row r="7093" spans="1:7">
      <c r="A7093" s="292" t="s">
        <v>49</v>
      </c>
      <c r="B7093" s="405">
        <v>93437</v>
      </c>
      <c r="C7093" s="292" t="s">
        <v>213</v>
      </c>
      <c r="E7093" s="292" t="s">
        <v>214</v>
      </c>
      <c r="F7093" s="405">
        <v>88007</v>
      </c>
      <c r="G7093" s="292" t="s">
        <v>213</v>
      </c>
    </row>
    <row r="7094" spans="1:7">
      <c r="A7094" s="292" t="s">
        <v>49</v>
      </c>
      <c r="B7094" s="405">
        <v>93902</v>
      </c>
      <c r="C7094" s="292" t="s">
        <v>213</v>
      </c>
      <c r="E7094" s="292" t="s">
        <v>214</v>
      </c>
      <c r="F7094" s="405">
        <v>88021</v>
      </c>
      <c r="G7094" s="292" t="s">
        <v>213</v>
      </c>
    </row>
    <row r="7095" spans="1:7">
      <c r="A7095" s="292" t="s">
        <v>49</v>
      </c>
      <c r="B7095" s="405">
        <v>94541</v>
      </c>
      <c r="C7095" s="292" t="s">
        <v>213</v>
      </c>
      <c r="E7095" s="292" t="s">
        <v>214</v>
      </c>
      <c r="F7095" s="405">
        <v>88032</v>
      </c>
      <c r="G7095" s="292" t="s">
        <v>213</v>
      </c>
    </row>
    <row r="7096" spans="1:7">
      <c r="A7096" s="292" t="s">
        <v>49</v>
      </c>
      <c r="B7096" s="405">
        <v>95240</v>
      </c>
      <c r="C7096" s="292" t="s">
        <v>213</v>
      </c>
      <c r="E7096" s="292" t="s">
        <v>214</v>
      </c>
      <c r="F7096" s="405">
        <v>88033</v>
      </c>
      <c r="G7096" s="292" t="s">
        <v>213</v>
      </c>
    </row>
    <row r="7097" spans="1:7">
      <c r="A7097" s="292" t="s">
        <v>49</v>
      </c>
      <c r="B7097" s="405">
        <v>79705</v>
      </c>
      <c r="C7097" s="292" t="s">
        <v>213</v>
      </c>
      <c r="E7097" s="292" t="s">
        <v>214</v>
      </c>
      <c r="F7097" s="405">
        <v>88046</v>
      </c>
      <c r="G7097" s="292" t="s">
        <v>213</v>
      </c>
    </row>
    <row r="7098" spans="1:7">
      <c r="A7098" s="292" t="s">
        <v>49</v>
      </c>
      <c r="B7098" s="405">
        <v>80651</v>
      </c>
      <c r="C7098" s="292" t="s">
        <v>213</v>
      </c>
      <c r="E7098" s="292" t="s">
        <v>214</v>
      </c>
      <c r="F7098" s="405">
        <v>88047</v>
      </c>
      <c r="G7098" s="292" t="s">
        <v>213</v>
      </c>
    </row>
    <row r="7099" spans="1:7">
      <c r="A7099" s="292" t="s">
        <v>49</v>
      </c>
      <c r="B7099" s="405">
        <v>81602</v>
      </c>
      <c r="C7099" s="292" t="s">
        <v>213</v>
      </c>
      <c r="E7099" s="292" t="s">
        <v>214</v>
      </c>
      <c r="F7099" s="405">
        <v>88063</v>
      </c>
      <c r="G7099" s="292" t="s">
        <v>213</v>
      </c>
    </row>
    <row r="7100" spans="1:7">
      <c r="A7100" s="292" t="s">
        <v>49</v>
      </c>
      <c r="B7100" s="405">
        <v>83221</v>
      </c>
      <c r="C7100" s="292" t="s">
        <v>213</v>
      </c>
      <c r="E7100" s="292" t="s">
        <v>214</v>
      </c>
      <c r="F7100" s="405">
        <v>88081</v>
      </c>
      <c r="G7100" s="292" t="s">
        <v>213</v>
      </c>
    </row>
    <row r="7101" spans="1:7">
      <c r="A7101" s="292" t="s">
        <v>49</v>
      </c>
      <c r="B7101" s="405">
        <v>84302</v>
      </c>
      <c r="C7101" s="292" t="s">
        <v>213</v>
      </c>
      <c r="E7101" s="292" t="s">
        <v>214</v>
      </c>
      <c r="F7101" s="405">
        <v>88101</v>
      </c>
      <c r="G7101" s="292" t="s">
        <v>213</v>
      </c>
    </row>
    <row r="7102" spans="1:7">
      <c r="A7102" s="292" t="s">
        <v>49</v>
      </c>
      <c r="B7102" s="405">
        <v>85269</v>
      </c>
      <c r="C7102" s="292" t="s">
        <v>213</v>
      </c>
      <c r="E7102" s="292" t="s">
        <v>214</v>
      </c>
      <c r="F7102" s="405">
        <v>88102</v>
      </c>
      <c r="G7102" s="292" t="s">
        <v>213</v>
      </c>
    </row>
    <row r="7103" spans="1:7">
      <c r="A7103" s="292" t="s">
        <v>49</v>
      </c>
      <c r="B7103" s="405">
        <v>86305</v>
      </c>
      <c r="C7103" s="292" t="s">
        <v>213</v>
      </c>
      <c r="E7103" s="292" t="s">
        <v>214</v>
      </c>
      <c r="F7103" s="405">
        <v>88122</v>
      </c>
      <c r="G7103" s="292" t="s">
        <v>213</v>
      </c>
    </row>
    <row r="7104" spans="1:7">
      <c r="A7104" s="292" t="s">
        <v>49</v>
      </c>
      <c r="B7104" s="405">
        <v>87547</v>
      </c>
      <c r="C7104" s="292" t="s">
        <v>213</v>
      </c>
      <c r="E7104" s="292" t="s">
        <v>214</v>
      </c>
      <c r="F7104" s="405">
        <v>88201</v>
      </c>
      <c r="G7104" s="292" t="s">
        <v>213</v>
      </c>
    </row>
    <row r="7105" spans="1:7">
      <c r="A7105" s="292" t="s">
        <v>49</v>
      </c>
      <c r="B7105" s="405">
        <v>89403</v>
      </c>
      <c r="C7105" s="292" t="s">
        <v>213</v>
      </c>
      <c r="E7105" s="292" t="s">
        <v>214</v>
      </c>
      <c r="F7105" s="405">
        <v>88202</v>
      </c>
      <c r="G7105" s="292" t="s">
        <v>213</v>
      </c>
    </row>
    <row r="7106" spans="1:7">
      <c r="A7106" s="292" t="s">
        <v>49</v>
      </c>
      <c r="B7106" s="405">
        <v>92227</v>
      </c>
      <c r="C7106" s="292" t="s">
        <v>213</v>
      </c>
      <c r="E7106" s="292" t="s">
        <v>214</v>
      </c>
      <c r="F7106" s="405">
        <v>88203</v>
      </c>
      <c r="G7106" s="292" t="s">
        <v>213</v>
      </c>
    </row>
    <row r="7107" spans="1:7">
      <c r="A7107" s="292" t="s">
        <v>49</v>
      </c>
      <c r="B7107" s="405">
        <v>92679</v>
      </c>
      <c r="C7107" s="292" t="s">
        <v>213</v>
      </c>
      <c r="E7107" s="292" t="s">
        <v>214</v>
      </c>
      <c r="F7107" s="405">
        <v>88210</v>
      </c>
      <c r="G7107" s="292" t="s">
        <v>213</v>
      </c>
    </row>
    <row r="7108" spans="1:7">
      <c r="A7108" s="292" t="s">
        <v>49</v>
      </c>
      <c r="B7108" s="405">
        <v>93438</v>
      </c>
      <c r="C7108" s="292" t="s">
        <v>213</v>
      </c>
      <c r="E7108" s="292" t="s">
        <v>214</v>
      </c>
      <c r="F7108" s="405">
        <v>88211</v>
      </c>
      <c r="G7108" s="292" t="s">
        <v>213</v>
      </c>
    </row>
    <row r="7109" spans="1:7">
      <c r="A7109" s="292" t="s">
        <v>49</v>
      </c>
      <c r="B7109" s="405">
        <v>93912</v>
      </c>
      <c r="C7109" s="292" t="s">
        <v>213</v>
      </c>
      <c r="E7109" s="292" t="s">
        <v>214</v>
      </c>
      <c r="F7109" s="405">
        <v>88220</v>
      </c>
      <c r="G7109" s="292" t="s">
        <v>213</v>
      </c>
    </row>
    <row r="7110" spans="1:7">
      <c r="A7110" s="292" t="s">
        <v>49</v>
      </c>
      <c r="B7110" s="405">
        <v>94548</v>
      </c>
      <c r="C7110" s="292" t="s">
        <v>213</v>
      </c>
      <c r="E7110" s="292" t="s">
        <v>214</v>
      </c>
      <c r="F7110" s="405">
        <v>88221</v>
      </c>
      <c r="G7110" s="292" t="s">
        <v>213</v>
      </c>
    </row>
    <row r="7111" spans="1:7">
      <c r="A7111" s="292" t="s">
        <v>49</v>
      </c>
      <c r="B7111" s="405">
        <v>95242</v>
      </c>
      <c r="C7111" s="292" t="s">
        <v>213</v>
      </c>
      <c r="E7111" s="292" t="s">
        <v>214</v>
      </c>
      <c r="F7111" s="405">
        <v>88240</v>
      </c>
      <c r="G7111" s="292" t="s">
        <v>213</v>
      </c>
    </row>
    <row r="7112" spans="1:7">
      <c r="A7112" s="292" t="s">
        <v>49</v>
      </c>
      <c r="B7112" s="405">
        <v>79706</v>
      </c>
      <c r="C7112" s="292" t="s">
        <v>213</v>
      </c>
      <c r="E7112" s="292" t="s">
        <v>214</v>
      </c>
      <c r="F7112" s="405">
        <v>88310</v>
      </c>
      <c r="G7112" s="292" t="s">
        <v>213</v>
      </c>
    </row>
    <row r="7113" spans="1:7">
      <c r="A7113" s="292" t="s">
        <v>49</v>
      </c>
      <c r="B7113" s="405">
        <v>80653</v>
      </c>
      <c r="C7113" s="292" t="s">
        <v>213</v>
      </c>
      <c r="E7113" s="292" t="s">
        <v>214</v>
      </c>
      <c r="F7113" s="405">
        <v>88311</v>
      </c>
      <c r="G7113" s="292" t="s">
        <v>213</v>
      </c>
    </row>
    <row r="7114" spans="1:7">
      <c r="A7114" s="292" t="s">
        <v>49</v>
      </c>
      <c r="B7114" s="405">
        <v>81611</v>
      </c>
      <c r="C7114" s="292" t="s">
        <v>213</v>
      </c>
      <c r="E7114" s="292" t="s">
        <v>214</v>
      </c>
      <c r="F7114" s="405">
        <v>88330</v>
      </c>
      <c r="G7114" s="292" t="s">
        <v>213</v>
      </c>
    </row>
    <row r="7115" spans="1:7">
      <c r="A7115" s="292" t="s">
        <v>49</v>
      </c>
      <c r="B7115" s="405">
        <v>83256</v>
      </c>
      <c r="C7115" s="292" t="s">
        <v>213</v>
      </c>
      <c r="E7115" s="292" t="s">
        <v>214</v>
      </c>
      <c r="F7115" s="405">
        <v>88346</v>
      </c>
      <c r="G7115" s="292" t="s">
        <v>213</v>
      </c>
    </row>
    <row r="7116" spans="1:7">
      <c r="A7116" s="292" t="s">
        <v>49</v>
      </c>
      <c r="B7116" s="405">
        <v>84304</v>
      </c>
      <c r="C7116" s="292" t="s">
        <v>213</v>
      </c>
      <c r="E7116" s="292" t="s">
        <v>214</v>
      </c>
      <c r="F7116" s="405">
        <v>88349</v>
      </c>
      <c r="G7116" s="292" t="s">
        <v>213</v>
      </c>
    </row>
    <row r="7117" spans="1:7">
      <c r="A7117" s="292" t="s">
        <v>49</v>
      </c>
      <c r="B7117" s="405">
        <v>85273</v>
      </c>
      <c r="C7117" s="292" t="s">
        <v>213</v>
      </c>
      <c r="E7117" s="292" t="s">
        <v>214</v>
      </c>
      <c r="F7117" s="405">
        <v>89028</v>
      </c>
      <c r="G7117" s="292" t="s">
        <v>213</v>
      </c>
    </row>
    <row r="7118" spans="1:7">
      <c r="A7118" s="292" t="s">
        <v>49</v>
      </c>
      <c r="B7118" s="405">
        <v>86322</v>
      </c>
      <c r="C7118" s="292" t="s">
        <v>213</v>
      </c>
      <c r="E7118" s="292" t="s">
        <v>214</v>
      </c>
      <c r="F7118" s="405">
        <v>89029</v>
      </c>
      <c r="G7118" s="292" t="s">
        <v>213</v>
      </c>
    </row>
    <row r="7119" spans="1:7">
      <c r="A7119" s="292" t="s">
        <v>49</v>
      </c>
      <c r="B7119" s="405">
        <v>87574</v>
      </c>
      <c r="C7119" s="292" t="s">
        <v>213</v>
      </c>
      <c r="E7119" s="292" t="s">
        <v>214</v>
      </c>
      <c r="F7119" s="405">
        <v>89034</v>
      </c>
      <c r="G7119" s="292" t="s">
        <v>213</v>
      </c>
    </row>
    <row r="7120" spans="1:7">
      <c r="A7120" s="292" t="s">
        <v>49</v>
      </c>
      <c r="B7120" s="405">
        <v>89408</v>
      </c>
      <c r="C7120" s="292" t="s">
        <v>213</v>
      </c>
      <c r="E7120" s="292" t="s">
        <v>214</v>
      </c>
      <c r="F7120" s="405">
        <v>89037</v>
      </c>
      <c r="G7120" s="292" t="s">
        <v>213</v>
      </c>
    </row>
    <row r="7121" spans="1:7">
      <c r="A7121" s="292" t="s">
        <v>49</v>
      </c>
      <c r="B7121" s="405">
        <v>92236</v>
      </c>
      <c r="C7121" s="292" t="s">
        <v>213</v>
      </c>
      <c r="E7121" s="292" t="s">
        <v>214</v>
      </c>
      <c r="F7121" s="405">
        <v>89044</v>
      </c>
      <c r="G7121" s="292" t="s">
        <v>213</v>
      </c>
    </row>
    <row r="7122" spans="1:7">
      <c r="A7122" s="292" t="s">
        <v>49</v>
      </c>
      <c r="B7122" s="405">
        <v>93013</v>
      </c>
      <c r="C7122" s="292" t="s">
        <v>213</v>
      </c>
      <c r="E7122" s="292" t="s">
        <v>214</v>
      </c>
      <c r="F7122" s="405">
        <v>89048</v>
      </c>
      <c r="G7122" s="292" t="s">
        <v>213</v>
      </c>
    </row>
    <row r="7123" spans="1:7">
      <c r="A7123" s="292" t="s">
        <v>49</v>
      </c>
      <c r="B7123" s="405">
        <v>93440</v>
      </c>
      <c r="C7123" s="292" t="s">
        <v>213</v>
      </c>
      <c r="E7123" s="292" t="s">
        <v>214</v>
      </c>
      <c r="F7123" s="405">
        <v>89067</v>
      </c>
      <c r="G7123" s="292" t="s">
        <v>213</v>
      </c>
    </row>
    <row r="7124" spans="1:7">
      <c r="A7124" s="292" t="s">
        <v>49</v>
      </c>
      <c r="B7124" s="405">
        <v>93921</v>
      </c>
      <c r="C7124" s="292" t="s">
        <v>213</v>
      </c>
      <c r="E7124" s="292" t="s">
        <v>214</v>
      </c>
      <c r="F7124" s="405">
        <v>89166</v>
      </c>
      <c r="G7124" s="292" t="s">
        <v>213</v>
      </c>
    </row>
    <row r="7125" spans="1:7">
      <c r="A7125" s="292" t="s">
        <v>49</v>
      </c>
      <c r="B7125" s="405">
        <v>94549</v>
      </c>
      <c r="C7125" s="292" t="s">
        <v>213</v>
      </c>
      <c r="E7125" s="292" t="s">
        <v>214</v>
      </c>
      <c r="F7125" s="405">
        <v>89402</v>
      </c>
      <c r="G7125" s="292" t="s">
        <v>213</v>
      </c>
    </row>
    <row r="7126" spans="1:7">
      <c r="A7126" s="292" t="s">
        <v>49</v>
      </c>
      <c r="B7126" s="405">
        <v>95258</v>
      </c>
      <c r="C7126" s="292" t="s">
        <v>213</v>
      </c>
      <c r="E7126" s="292" t="s">
        <v>214</v>
      </c>
      <c r="F7126" s="405">
        <v>89403</v>
      </c>
      <c r="G7126" s="292" t="s">
        <v>213</v>
      </c>
    </row>
    <row r="7127" spans="1:7">
      <c r="A7127" s="292" t="s">
        <v>49</v>
      </c>
      <c r="B7127" s="405">
        <v>79707</v>
      </c>
      <c r="C7127" s="292" t="s">
        <v>213</v>
      </c>
      <c r="E7127" s="292" t="s">
        <v>214</v>
      </c>
      <c r="F7127" s="405">
        <v>89408</v>
      </c>
      <c r="G7127" s="292" t="s">
        <v>213</v>
      </c>
    </row>
    <row r="7128" spans="1:7">
      <c r="A7128" s="292" t="s">
        <v>49</v>
      </c>
      <c r="B7128" s="405">
        <v>80654</v>
      </c>
      <c r="C7128" s="292" t="s">
        <v>213</v>
      </c>
      <c r="E7128" s="292" t="s">
        <v>214</v>
      </c>
      <c r="F7128" s="405">
        <v>89411</v>
      </c>
      <c r="G7128" s="292" t="s">
        <v>213</v>
      </c>
    </row>
    <row r="7129" spans="1:7">
      <c r="A7129" s="292" t="s">
        <v>49</v>
      </c>
      <c r="B7129" s="405">
        <v>81612</v>
      </c>
      <c r="C7129" s="292" t="s">
        <v>213</v>
      </c>
      <c r="E7129" s="292" t="s">
        <v>214</v>
      </c>
      <c r="F7129" s="405">
        <v>89433</v>
      </c>
      <c r="G7129" s="292" t="s">
        <v>213</v>
      </c>
    </row>
    <row r="7130" spans="1:7">
      <c r="A7130" s="292" t="s">
        <v>49</v>
      </c>
      <c r="B7130" s="405">
        <v>83318</v>
      </c>
      <c r="C7130" s="292" t="s">
        <v>213</v>
      </c>
      <c r="E7130" s="292" t="s">
        <v>214</v>
      </c>
      <c r="F7130" s="405">
        <v>89439</v>
      </c>
      <c r="G7130" s="292" t="s">
        <v>213</v>
      </c>
    </row>
    <row r="7131" spans="1:7">
      <c r="A7131" s="292" t="s">
        <v>49</v>
      </c>
      <c r="B7131" s="405">
        <v>84315</v>
      </c>
      <c r="C7131" s="292" t="s">
        <v>213</v>
      </c>
      <c r="E7131" s="292" t="s">
        <v>214</v>
      </c>
      <c r="F7131" s="405">
        <v>89441</v>
      </c>
      <c r="G7131" s="292" t="s">
        <v>213</v>
      </c>
    </row>
    <row r="7132" spans="1:7">
      <c r="A7132" s="292" t="s">
        <v>49</v>
      </c>
      <c r="B7132" s="405">
        <v>85274</v>
      </c>
      <c r="C7132" s="292" t="s">
        <v>213</v>
      </c>
      <c r="E7132" s="292" t="s">
        <v>214</v>
      </c>
      <c r="F7132" s="405">
        <v>89448</v>
      </c>
      <c r="G7132" s="292" t="s">
        <v>213</v>
      </c>
    </row>
    <row r="7133" spans="1:7">
      <c r="A7133" s="292" t="s">
        <v>49</v>
      </c>
      <c r="B7133" s="405">
        <v>86323</v>
      </c>
      <c r="C7133" s="292" t="s">
        <v>213</v>
      </c>
      <c r="E7133" s="292" t="s">
        <v>214</v>
      </c>
      <c r="F7133" s="405">
        <v>89449</v>
      </c>
      <c r="G7133" s="292" t="s">
        <v>213</v>
      </c>
    </row>
    <row r="7134" spans="1:7">
      <c r="A7134" s="292" t="s">
        <v>49</v>
      </c>
      <c r="B7134" s="405">
        <v>87582</v>
      </c>
      <c r="C7134" s="292" t="s">
        <v>213</v>
      </c>
      <c r="E7134" s="292" t="s">
        <v>214</v>
      </c>
      <c r="F7134" s="405">
        <v>89450</v>
      </c>
      <c r="G7134" s="292" t="s">
        <v>213</v>
      </c>
    </row>
    <row r="7135" spans="1:7">
      <c r="A7135" s="292" t="s">
        <v>49</v>
      </c>
      <c r="B7135" s="405">
        <v>89411</v>
      </c>
      <c r="C7135" s="292" t="s">
        <v>213</v>
      </c>
      <c r="E7135" s="292" t="s">
        <v>214</v>
      </c>
      <c r="F7135" s="405">
        <v>89451</v>
      </c>
      <c r="G7135" s="292" t="s">
        <v>213</v>
      </c>
    </row>
    <row r="7136" spans="1:7">
      <c r="A7136" s="292" t="s">
        <v>49</v>
      </c>
      <c r="B7136" s="405">
        <v>92240</v>
      </c>
      <c r="C7136" s="292" t="s">
        <v>213</v>
      </c>
      <c r="E7136" s="292" t="s">
        <v>214</v>
      </c>
      <c r="F7136" s="405">
        <v>89460</v>
      </c>
      <c r="G7136" s="292" t="s">
        <v>213</v>
      </c>
    </row>
    <row r="7137" spans="1:7">
      <c r="A7137" s="292" t="s">
        <v>49</v>
      </c>
      <c r="B7137" s="405">
        <v>93060</v>
      </c>
      <c r="C7137" s="292" t="s">
        <v>213</v>
      </c>
      <c r="E7137" s="292" t="s">
        <v>214</v>
      </c>
      <c r="F7137" s="405">
        <v>89508</v>
      </c>
      <c r="G7137" s="292" t="s">
        <v>213</v>
      </c>
    </row>
    <row r="7138" spans="1:7">
      <c r="A7138" s="292" t="s">
        <v>49</v>
      </c>
      <c r="B7138" s="405">
        <v>93442</v>
      </c>
      <c r="C7138" s="292" t="s">
        <v>213</v>
      </c>
      <c r="E7138" s="292" t="s">
        <v>214</v>
      </c>
      <c r="F7138" s="405">
        <v>90005</v>
      </c>
      <c r="G7138" s="292" t="s">
        <v>213</v>
      </c>
    </row>
    <row r="7139" spans="1:7">
      <c r="A7139" s="292" t="s">
        <v>49</v>
      </c>
      <c r="B7139" s="405">
        <v>93922</v>
      </c>
      <c r="C7139" s="292" t="s">
        <v>213</v>
      </c>
      <c r="E7139" s="292" t="s">
        <v>214</v>
      </c>
      <c r="F7139" s="405">
        <v>90020</v>
      </c>
      <c r="G7139" s="292" t="s">
        <v>213</v>
      </c>
    </row>
    <row r="7140" spans="1:7">
      <c r="A7140" s="292" t="s">
        <v>49</v>
      </c>
      <c r="B7140" s="405">
        <v>94550</v>
      </c>
      <c r="C7140" s="292" t="s">
        <v>213</v>
      </c>
      <c r="E7140" s="292" t="s">
        <v>214</v>
      </c>
      <c r="F7140" s="405">
        <v>90044</v>
      </c>
      <c r="G7140" s="292" t="s">
        <v>213</v>
      </c>
    </row>
    <row r="7141" spans="1:7">
      <c r="A7141" s="292" t="s">
        <v>49</v>
      </c>
      <c r="B7141" s="405">
        <v>95301</v>
      </c>
      <c r="C7141" s="292" t="s">
        <v>213</v>
      </c>
      <c r="E7141" s="292" t="s">
        <v>214</v>
      </c>
      <c r="F7141" s="405">
        <v>90057</v>
      </c>
      <c r="G7141" s="292" t="s">
        <v>213</v>
      </c>
    </row>
    <row r="7142" spans="1:7">
      <c r="A7142" s="292" t="s">
        <v>49</v>
      </c>
      <c r="B7142" s="405">
        <v>79711</v>
      </c>
      <c r="C7142" s="292" t="s">
        <v>213</v>
      </c>
      <c r="E7142" s="292" t="s">
        <v>214</v>
      </c>
      <c r="F7142" s="405">
        <v>90265</v>
      </c>
      <c r="G7142" s="292" t="s">
        <v>213</v>
      </c>
    </row>
    <row r="7143" spans="1:7">
      <c r="A7143" s="292" t="s">
        <v>49</v>
      </c>
      <c r="B7143" s="405">
        <v>80705</v>
      </c>
      <c r="C7143" s="292" t="s">
        <v>213</v>
      </c>
      <c r="E7143" s="292" t="s">
        <v>214</v>
      </c>
      <c r="F7143" s="405">
        <v>90272</v>
      </c>
      <c r="G7143" s="292" t="s">
        <v>213</v>
      </c>
    </row>
    <row r="7144" spans="1:7">
      <c r="A7144" s="292" t="s">
        <v>49</v>
      </c>
      <c r="B7144" s="405">
        <v>81615</v>
      </c>
      <c r="C7144" s="292" t="s">
        <v>213</v>
      </c>
      <c r="E7144" s="292" t="s">
        <v>214</v>
      </c>
      <c r="F7144" s="405">
        <v>90704</v>
      </c>
      <c r="G7144" s="292" t="s">
        <v>213</v>
      </c>
    </row>
    <row r="7145" spans="1:7">
      <c r="A7145" s="292" t="s">
        <v>49</v>
      </c>
      <c r="B7145" s="405">
        <v>83328</v>
      </c>
      <c r="C7145" s="292" t="s">
        <v>213</v>
      </c>
      <c r="E7145" s="292" t="s">
        <v>214</v>
      </c>
      <c r="F7145" s="405">
        <v>90748</v>
      </c>
      <c r="G7145" s="292" t="s">
        <v>213</v>
      </c>
    </row>
    <row r="7146" spans="1:7">
      <c r="A7146" s="292" t="s">
        <v>49</v>
      </c>
      <c r="B7146" s="405">
        <v>84319</v>
      </c>
      <c r="C7146" s="292" t="s">
        <v>213</v>
      </c>
      <c r="E7146" s="292" t="s">
        <v>214</v>
      </c>
      <c r="F7146" s="405">
        <v>91024</v>
      </c>
      <c r="G7146" s="292" t="s">
        <v>213</v>
      </c>
    </row>
    <row r="7147" spans="1:7">
      <c r="A7147" s="292" t="s">
        <v>49</v>
      </c>
      <c r="B7147" s="405">
        <v>85331</v>
      </c>
      <c r="C7147" s="292" t="s">
        <v>213</v>
      </c>
      <c r="E7147" s="292" t="s">
        <v>214</v>
      </c>
      <c r="F7147" s="405">
        <v>91310</v>
      </c>
      <c r="G7147" s="292" t="s">
        <v>213</v>
      </c>
    </row>
    <row r="7148" spans="1:7">
      <c r="A7148" s="292" t="s">
        <v>49</v>
      </c>
      <c r="B7148" s="405">
        <v>86326</v>
      </c>
      <c r="C7148" s="292" t="s">
        <v>213</v>
      </c>
      <c r="E7148" s="292" t="s">
        <v>214</v>
      </c>
      <c r="F7148" s="405">
        <v>91321</v>
      </c>
      <c r="G7148" s="292" t="s">
        <v>213</v>
      </c>
    </row>
    <row r="7149" spans="1:7">
      <c r="A7149" s="292" t="s">
        <v>49</v>
      </c>
      <c r="B7149" s="405">
        <v>87583</v>
      </c>
      <c r="C7149" s="292" t="s">
        <v>213</v>
      </c>
      <c r="E7149" s="292" t="s">
        <v>214</v>
      </c>
      <c r="F7149" s="405">
        <v>91383</v>
      </c>
      <c r="G7149" s="292" t="s">
        <v>213</v>
      </c>
    </row>
    <row r="7150" spans="1:7">
      <c r="A7150" s="292" t="s">
        <v>49</v>
      </c>
      <c r="B7150" s="405">
        <v>89433</v>
      </c>
      <c r="C7150" s="292" t="s">
        <v>213</v>
      </c>
      <c r="E7150" s="292" t="s">
        <v>214</v>
      </c>
      <c r="F7150" s="405">
        <v>91384</v>
      </c>
      <c r="G7150" s="292" t="s">
        <v>213</v>
      </c>
    </row>
    <row r="7151" spans="1:7">
      <c r="A7151" s="292" t="s">
        <v>49</v>
      </c>
      <c r="B7151" s="405">
        <v>92241</v>
      </c>
      <c r="C7151" s="292" t="s">
        <v>213</v>
      </c>
      <c r="E7151" s="292" t="s">
        <v>214</v>
      </c>
      <c r="F7151" s="405">
        <v>91390</v>
      </c>
      <c r="G7151" s="292" t="s">
        <v>213</v>
      </c>
    </row>
    <row r="7152" spans="1:7">
      <c r="A7152" s="292" t="s">
        <v>49</v>
      </c>
      <c r="B7152" s="405">
        <v>93061</v>
      </c>
      <c r="C7152" s="292" t="s">
        <v>213</v>
      </c>
      <c r="E7152" s="292" t="s">
        <v>214</v>
      </c>
      <c r="F7152" s="405">
        <v>91901</v>
      </c>
      <c r="G7152" s="292" t="s">
        <v>213</v>
      </c>
    </row>
    <row r="7153" spans="1:7">
      <c r="A7153" s="292" t="s">
        <v>49</v>
      </c>
      <c r="B7153" s="405">
        <v>93443</v>
      </c>
      <c r="C7153" s="292" t="s">
        <v>213</v>
      </c>
      <c r="E7153" s="292" t="s">
        <v>214</v>
      </c>
      <c r="F7153" s="405">
        <v>91903</v>
      </c>
      <c r="G7153" s="292" t="s">
        <v>213</v>
      </c>
    </row>
    <row r="7154" spans="1:7">
      <c r="A7154" s="292" t="s">
        <v>49</v>
      </c>
      <c r="B7154" s="405">
        <v>93923</v>
      </c>
      <c r="C7154" s="292" t="s">
        <v>213</v>
      </c>
      <c r="E7154" s="292" t="s">
        <v>214</v>
      </c>
      <c r="F7154" s="405">
        <v>91931</v>
      </c>
      <c r="G7154" s="292" t="s">
        <v>213</v>
      </c>
    </row>
    <row r="7155" spans="1:7">
      <c r="A7155" s="292" t="s">
        <v>49</v>
      </c>
      <c r="B7155" s="405">
        <v>94552</v>
      </c>
      <c r="C7155" s="292" t="s">
        <v>213</v>
      </c>
      <c r="E7155" s="292" t="s">
        <v>214</v>
      </c>
      <c r="F7155" s="405">
        <v>91978</v>
      </c>
      <c r="G7155" s="292" t="s">
        <v>213</v>
      </c>
    </row>
    <row r="7156" spans="1:7">
      <c r="A7156" s="292" t="s">
        <v>49</v>
      </c>
      <c r="B7156" s="405">
        <v>95312</v>
      </c>
      <c r="C7156" s="292" t="s">
        <v>213</v>
      </c>
      <c r="E7156" s="292" t="s">
        <v>214</v>
      </c>
      <c r="F7156" s="405">
        <v>92003</v>
      </c>
      <c r="G7156" s="292" t="s">
        <v>213</v>
      </c>
    </row>
    <row r="7157" spans="1:7">
      <c r="A7157" s="292" t="s">
        <v>49</v>
      </c>
      <c r="B7157" s="405">
        <v>79733</v>
      </c>
      <c r="C7157" s="292" t="s">
        <v>213</v>
      </c>
      <c r="E7157" s="292" t="s">
        <v>214</v>
      </c>
      <c r="F7157" s="405">
        <v>92026</v>
      </c>
      <c r="G7157" s="292" t="s">
        <v>213</v>
      </c>
    </row>
    <row r="7158" spans="1:7">
      <c r="A7158" s="292" t="s">
        <v>49</v>
      </c>
      <c r="B7158" s="405">
        <v>80722</v>
      </c>
      <c r="C7158" s="292" t="s">
        <v>213</v>
      </c>
      <c r="E7158" s="292" t="s">
        <v>214</v>
      </c>
      <c r="F7158" s="405">
        <v>92027</v>
      </c>
      <c r="G7158" s="292" t="s">
        <v>213</v>
      </c>
    </row>
    <row r="7159" spans="1:7">
      <c r="A7159" s="292" t="s">
        <v>49</v>
      </c>
      <c r="B7159" s="405">
        <v>81620</v>
      </c>
      <c r="C7159" s="292" t="s">
        <v>213</v>
      </c>
      <c r="E7159" s="292" t="s">
        <v>214</v>
      </c>
      <c r="F7159" s="405">
        <v>92028</v>
      </c>
      <c r="G7159" s="292" t="s">
        <v>213</v>
      </c>
    </row>
    <row r="7160" spans="1:7">
      <c r="A7160" s="292" t="s">
        <v>49</v>
      </c>
      <c r="B7160" s="405">
        <v>83333</v>
      </c>
      <c r="C7160" s="292" t="s">
        <v>213</v>
      </c>
      <c r="E7160" s="292" t="s">
        <v>214</v>
      </c>
      <c r="F7160" s="405">
        <v>92040</v>
      </c>
      <c r="G7160" s="292" t="s">
        <v>213</v>
      </c>
    </row>
    <row r="7161" spans="1:7">
      <c r="A7161" s="292" t="s">
        <v>49</v>
      </c>
      <c r="B7161" s="405">
        <v>84325</v>
      </c>
      <c r="C7161" s="292" t="s">
        <v>213</v>
      </c>
      <c r="E7161" s="292" t="s">
        <v>214</v>
      </c>
      <c r="F7161" s="405">
        <v>92059</v>
      </c>
      <c r="G7161" s="292" t="s">
        <v>213</v>
      </c>
    </row>
    <row r="7162" spans="1:7">
      <c r="A7162" s="292" t="s">
        <v>49</v>
      </c>
      <c r="B7162" s="405">
        <v>85339</v>
      </c>
      <c r="C7162" s="292" t="s">
        <v>213</v>
      </c>
      <c r="E7162" s="292" t="s">
        <v>214</v>
      </c>
      <c r="F7162" s="405">
        <v>92065</v>
      </c>
      <c r="G7162" s="292" t="s">
        <v>213</v>
      </c>
    </row>
    <row r="7163" spans="1:7">
      <c r="A7163" s="292" t="s">
        <v>49</v>
      </c>
      <c r="B7163" s="405">
        <v>86327</v>
      </c>
      <c r="C7163" s="292" t="s">
        <v>213</v>
      </c>
      <c r="E7163" s="292" t="s">
        <v>214</v>
      </c>
      <c r="F7163" s="405">
        <v>92067</v>
      </c>
      <c r="G7163" s="292" t="s">
        <v>213</v>
      </c>
    </row>
    <row r="7164" spans="1:7">
      <c r="A7164" s="292" t="s">
        <v>49</v>
      </c>
      <c r="B7164" s="405">
        <v>87828</v>
      </c>
      <c r="C7164" s="292" t="s">
        <v>213</v>
      </c>
      <c r="E7164" s="292" t="s">
        <v>214</v>
      </c>
      <c r="F7164" s="405">
        <v>92075</v>
      </c>
      <c r="G7164" s="292" t="s">
        <v>213</v>
      </c>
    </row>
    <row r="7165" spans="1:7">
      <c r="A7165" s="292" t="s">
        <v>49</v>
      </c>
      <c r="B7165" s="405">
        <v>89439</v>
      </c>
      <c r="C7165" s="292" t="s">
        <v>213</v>
      </c>
      <c r="E7165" s="292" t="s">
        <v>214</v>
      </c>
      <c r="F7165" s="405">
        <v>92091</v>
      </c>
      <c r="G7165" s="292" t="s">
        <v>213</v>
      </c>
    </row>
    <row r="7166" spans="1:7">
      <c r="A7166" s="292" t="s">
        <v>49</v>
      </c>
      <c r="B7166" s="405">
        <v>92243</v>
      </c>
      <c r="C7166" s="292" t="s">
        <v>213</v>
      </c>
      <c r="E7166" s="292" t="s">
        <v>214</v>
      </c>
      <c r="F7166" s="405">
        <v>92220</v>
      </c>
      <c r="G7166" s="292" t="s">
        <v>213</v>
      </c>
    </row>
    <row r="7167" spans="1:7">
      <c r="A7167" s="292" t="s">
        <v>49</v>
      </c>
      <c r="B7167" s="405">
        <v>93064</v>
      </c>
      <c r="C7167" s="292" t="s">
        <v>213</v>
      </c>
      <c r="E7167" s="292" t="s">
        <v>214</v>
      </c>
      <c r="F7167" s="405">
        <v>92227</v>
      </c>
      <c r="G7167" s="292" t="s">
        <v>213</v>
      </c>
    </row>
    <row r="7168" spans="1:7">
      <c r="A7168" s="292" t="s">
        <v>49</v>
      </c>
      <c r="B7168" s="405">
        <v>93444</v>
      </c>
      <c r="C7168" s="292" t="s">
        <v>213</v>
      </c>
      <c r="E7168" s="292" t="s">
        <v>214</v>
      </c>
      <c r="F7168" s="405">
        <v>92236</v>
      </c>
      <c r="G7168" s="292" t="s">
        <v>213</v>
      </c>
    </row>
    <row r="7169" spans="1:7">
      <c r="A7169" s="292" t="s">
        <v>49</v>
      </c>
      <c r="B7169" s="405">
        <v>93950</v>
      </c>
      <c r="C7169" s="292" t="s">
        <v>213</v>
      </c>
      <c r="E7169" s="292" t="s">
        <v>214</v>
      </c>
      <c r="F7169" s="405">
        <v>92240</v>
      </c>
      <c r="G7169" s="292" t="s">
        <v>213</v>
      </c>
    </row>
    <row r="7170" spans="1:7">
      <c r="A7170" s="292" t="s">
        <v>49</v>
      </c>
      <c r="B7170" s="405">
        <v>94556</v>
      </c>
      <c r="C7170" s="292" t="s">
        <v>213</v>
      </c>
      <c r="E7170" s="292" t="s">
        <v>214</v>
      </c>
      <c r="F7170" s="405">
        <v>92241</v>
      </c>
      <c r="G7170" s="292" t="s">
        <v>213</v>
      </c>
    </row>
    <row r="7171" spans="1:7">
      <c r="A7171" s="292" t="s">
        <v>49</v>
      </c>
      <c r="B7171" s="405">
        <v>95315</v>
      </c>
      <c r="C7171" s="292" t="s">
        <v>213</v>
      </c>
      <c r="E7171" s="292" t="s">
        <v>214</v>
      </c>
      <c r="F7171" s="405">
        <v>92243</v>
      </c>
      <c r="G7171" s="292" t="s">
        <v>213</v>
      </c>
    </row>
    <row r="7172" spans="1:7">
      <c r="A7172" s="292" t="s">
        <v>49</v>
      </c>
      <c r="B7172" s="405">
        <v>79764</v>
      </c>
      <c r="C7172" s="292" t="s">
        <v>213</v>
      </c>
      <c r="E7172" s="292" t="s">
        <v>214</v>
      </c>
      <c r="F7172" s="405">
        <v>92249</v>
      </c>
      <c r="G7172" s="292" t="s">
        <v>213</v>
      </c>
    </row>
    <row r="7173" spans="1:7">
      <c r="A7173" s="292" t="s">
        <v>49</v>
      </c>
      <c r="B7173" s="405">
        <v>80723</v>
      </c>
      <c r="C7173" s="292" t="s">
        <v>213</v>
      </c>
      <c r="E7173" s="292" t="s">
        <v>214</v>
      </c>
      <c r="F7173" s="405">
        <v>92273</v>
      </c>
      <c r="G7173" s="292" t="s">
        <v>213</v>
      </c>
    </row>
    <row r="7174" spans="1:7">
      <c r="A7174" s="292" t="s">
        <v>49</v>
      </c>
      <c r="B7174" s="405">
        <v>81621</v>
      </c>
      <c r="C7174" s="292" t="s">
        <v>213</v>
      </c>
      <c r="E7174" s="292" t="s">
        <v>214</v>
      </c>
      <c r="F7174" s="405">
        <v>92275</v>
      </c>
      <c r="G7174" s="292" t="s">
        <v>213</v>
      </c>
    </row>
    <row r="7175" spans="1:7">
      <c r="A7175" s="292" t="s">
        <v>49</v>
      </c>
      <c r="B7175" s="405">
        <v>83338</v>
      </c>
      <c r="C7175" s="292" t="s">
        <v>213</v>
      </c>
      <c r="E7175" s="292" t="s">
        <v>214</v>
      </c>
      <c r="F7175" s="405">
        <v>92276</v>
      </c>
      <c r="G7175" s="292" t="s">
        <v>213</v>
      </c>
    </row>
    <row r="7176" spans="1:7">
      <c r="A7176" s="292" t="s">
        <v>49</v>
      </c>
      <c r="B7176" s="405">
        <v>84326</v>
      </c>
      <c r="C7176" s="292" t="s">
        <v>213</v>
      </c>
      <c r="E7176" s="292" t="s">
        <v>214</v>
      </c>
      <c r="F7176" s="405">
        <v>92278</v>
      </c>
      <c r="G7176" s="292" t="s">
        <v>213</v>
      </c>
    </row>
    <row r="7177" spans="1:7">
      <c r="A7177" s="292" t="s">
        <v>49</v>
      </c>
      <c r="B7177" s="405">
        <v>85350</v>
      </c>
      <c r="C7177" s="292" t="s">
        <v>213</v>
      </c>
      <c r="E7177" s="292" t="s">
        <v>214</v>
      </c>
      <c r="F7177" s="405">
        <v>92284</v>
      </c>
      <c r="G7177" s="292" t="s">
        <v>213</v>
      </c>
    </row>
    <row r="7178" spans="1:7">
      <c r="A7178" s="292" t="s">
        <v>49</v>
      </c>
      <c r="B7178" s="405">
        <v>86329</v>
      </c>
      <c r="C7178" s="292" t="s">
        <v>213</v>
      </c>
      <c r="E7178" s="292" t="s">
        <v>214</v>
      </c>
      <c r="F7178" s="405">
        <v>92286</v>
      </c>
      <c r="G7178" s="292" t="s">
        <v>213</v>
      </c>
    </row>
    <row r="7179" spans="1:7">
      <c r="A7179" s="292" t="s">
        <v>49</v>
      </c>
      <c r="B7179" s="405">
        <v>87831</v>
      </c>
      <c r="C7179" s="292" t="s">
        <v>213</v>
      </c>
      <c r="E7179" s="292" t="s">
        <v>214</v>
      </c>
      <c r="F7179" s="405">
        <v>92307</v>
      </c>
      <c r="G7179" s="292" t="s">
        <v>213</v>
      </c>
    </row>
    <row r="7180" spans="1:7">
      <c r="A7180" s="292" t="s">
        <v>49</v>
      </c>
      <c r="B7180" s="405">
        <v>89441</v>
      </c>
      <c r="C7180" s="292" t="s">
        <v>213</v>
      </c>
      <c r="E7180" s="292" t="s">
        <v>214</v>
      </c>
      <c r="F7180" s="405">
        <v>92308</v>
      </c>
      <c r="G7180" s="292" t="s">
        <v>213</v>
      </c>
    </row>
    <row r="7181" spans="1:7">
      <c r="A7181" s="292" t="s">
        <v>49</v>
      </c>
      <c r="B7181" s="405">
        <v>92249</v>
      </c>
      <c r="C7181" s="292" t="s">
        <v>213</v>
      </c>
      <c r="E7181" s="292" t="s">
        <v>214</v>
      </c>
      <c r="F7181" s="405">
        <v>92311</v>
      </c>
      <c r="G7181" s="292" t="s">
        <v>213</v>
      </c>
    </row>
    <row r="7182" spans="1:7">
      <c r="A7182" s="292" t="s">
        <v>49</v>
      </c>
      <c r="B7182" s="405">
        <v>93067</v>
      </c>
      <c r="C7182" s="292" t="s">
        <v>213</v>
      </c>
      <c r="E7182" s="292" t="s">
        <v>214</v>
      </c>
      <c r="F7182" s="405">
        <v>92312</v>
      </c>
      <c r="G7182" s="292" t="s">
        <v>213</v>
      </c>
    </row>
    <row r="7183" spans="1:7">
      <c r="A7183" s="292" t="s">
        <v>49</v>
      </c>
      <c r="B7183" s="405">
        <v>93445</v>
      </c>
      <c r="C7183" s="292" t="s">
        <v>213</v>
      </c>
      <c r="E7183" s="292" t="s">
        <v>214</v>
      </c>
      <c r="F7183" s="405">
        <v>92315</v>
      </c>
      <c r="G7183" s="292" t="s">
        <v>213</v>
      </c>
    </row>
    <row r="7184" spans="1:7">
      <c r="A7184" s="292" t="s">
        <v>49</v>
      </c>
      <c r="B7184" s="405">
        <v>94002</v>
      </c>
      <c r="C7184" s="292" t="s">
        <v>213</v>
      </c>
      <c r="E7184" s="292" t="s">
        <v>214</v>
      </c>
      <c r="F7184" s="405">
        <v>92317</v>
      </c>
      <c r="G7184" s="292" t="s">
        <v>213</v>
      </c>
    </row>
    <row r="7185" spans="1:7">
      <c r="A7185" s="292" t="s">
        <v>49</v>
      </c>
      <c r="B7185" s="405">
        <v>94558</v>
      </c>
      <c r="C7185" s="292" t="s">
        <v>213</v>
      </c>
      <c r="E7185" s="292" t="s">
        <v>214</v>
      </c>
      <c r="F7185" s="405">
        <v>92325</v>
      </c>
      <c r="G7185" s="292" t="s">
        <v>213</v>
      </c>
    </row>
    <row r="7186" spans="1:7">
      <c r="A7186" s="292" t="s">
        <v>49</v>
      </c>
      <c r="B7186" s="405">
        <v>95320</v>
      </c>
      <c r="C7186" s="292" t="s">
        <v>213</v>
      </c>
      <c r="E7186" s="292" t="s">
        <v>214</v>
      </c>
      <c r="F7186" s="405">
        <v>92326</v>
      </c>
      <c r="G7186" s="292" t="s">
        <v>213</v>
      </c>
    </row>
    <row r="7187" spans="1:7">
      <c r="A7187" s="292" t="s">
        <v>49</v>
      </c>
      <c r="B7187" s="405">
        <v>79765</v>
      </c>
      <c r="C7187" s="292" t="s">
        <v>213</v>
      </c>
      <c r="E7187" s="292" t="s">
        <v>214</v>
      </c>
      <c r="F7187" s="405">
        <v>92344</v>
      </c>
      <c r="G7187" s="292" t="s">
        <v>213</v>
      </c>
    </row>
    <row r="7188" spans="1:7">
      <c r="A7188" s="292" t="s">
        <v>49</v>
      </c>
      <c r="B7188" s="405">
        <v>80819</v>
      </c>
      <c r="C7188" s="292" t="s">
        <v>213</v>
      </c>
      <c r="E7188" s="292" t="s">
        <v>214</v>
      </c>
      <c r="F7188" s="405">
        <v>92352</v>
      </c>
      <c r="G7188" s="292" t="s">
        <v>213</v>
      </c>
    </row>
    <row r="7189" spans="1:7">
      <c r="A7189" s="292" t="s">
        <v>49</v>
      </c>
      <c r="B7189" s="405">
        <v>81623</v>
      </c>
      <c r="C7189" s="292" t="s">
        <v>213</v>
      </c>
      <c r="E7189" s="292" t="s">
        <v>214</v>
      </c>
      <c r="F7189" s="405">
        <v>92358</v>
      </c>
      <c r="G7189" s="292" t="s">
        <v>213</v>
      </c>
    </row>
    <row r="7190" spans="1:7">
      <c r="A7190" s="292" t="s">
        <v>49</v>
      </c>
      <c r="B7190" s="405">
        <v>83340</v>
      </c>
      <c r="C7190" s="292" t="s">
        <v>213</v>
      </c>
      <c r="E7190" s="292" t="s">
        <v>214</v>
      </c>
      <c r="F7190" s="405">
        <v>92359</v>
      </c>
      <c r="G7190" s="292" t="s">
        <v>213</v>
      </c>
    </row>
    <row r="7191" spans="1:7">
      <c r="A7191" s="292" t="s">
        <v>49</v>
      </c>
      <c r="B7191" s="405">
        <v>84332</v>
      </c>
      <c r="C7191" s="292" t="s">
        <v>213</v>
      </c>
      <c r="E7191" s="292" t="s">
        <v>214</v>
      </c>
      <c r="F7191" s="405">
        <v>92372</v>
      </c>
      <c r="G7191" s="292" t="s">
        <v>213</v>
      </c>
    </row>
    <row r="7192" spans="1:7">
      <c r="A7192" s="292" t="s">
        <v>49</v>
      </c>
      <c r="B7192" s="405">
        <v>85355</v>
      </c>
      <c r="C7192" s="292" t="s">
        <v>213</v>
      </c>
      <c r="E7192" s="292" t="s">
        <v>214</v>
      </c>
      <c r="F7192" s="405">
        <v>92386</v>
      </c>
      <c r="G7192" s="292" t="s">
        <v>213</v>
      </c>
    </row>
    <row r="7193" spans="1:7">
      <c r="A7193" s="292" t="s">
        <v>49</v>
      </c>
      <c r="B7193" s="405">
        <v>86335</v>
      </c>
      <c r="C7193" s="292" t="s">
        <v>213</v>
      </c>
      <c r="E7193" s="292" t="s">
        <v>214</v>
      </c>
      <c r="F7193" s="405">
        <v>92391</v>
      </c>
      <c r="G7193" s="292" t="s">
        <v>213</v>
      </c>
    </row>
    <row r="7194" spans="1:7">
      <c r="A7194" s="292" t="s">
        <v>49</v>
      </c>
      <c r="B7194" s="405">
        <v>88002</v>
      </c>
      <c r="C7194" s="292" t="s">
        <v>213</v>
      </c>
      <c r="E7194" s="292" t="s">
        <v>214</v>
      </c>
      <c r="F7194" s="405">
        <v>92393</v>
      </c>
      <c r="G7194" s="292" t="s">
        <v>213</v>
      </c>
    </row>
    <row r="7195" spans="1:7">
      <c r="A7195" s="292" t="s">
        <v>49</v>
      </c>
      <c r="B7195" s="405">
        <v>89448</v>
      </c>
      <c r="C7195" s="292" t="s">
        <v>213</v>
      </c>
      <c r="E7195" s="292" t="s">
        <v>214</v>
      </c>
      <c r="F7195" s="405">
        <v>92394</v>
      </c>
      <c r="G7195" s="292" t="s">
        <v>213</v>
      </c>
    </row>
    <row r="7196" spans="1:7">
      <c r="A7196" s="292" t="s">
        <v>49</v>
      </c>
      <c r="B7196" s="405">
        <v>92273</v>
      </c>
      <c r="C7196" s="292" t="s">
        <v>213</v>
      </c>
      <c r="E7196" s="292" t="s">
        <v>214</v>
      </c>
      <c r="F7196" s="405">
        <v>92395</v>
      </c>
      <c r="G7196" s="292" t="s">
        <v>213</v>
      </c>
    </row>
    <row r="7197" spans="1:7">
      <c r="A7197" s="292" t="s">
        <v>49</v>
      </c>
      <c r="B7197" s="405">
        <v>93105</v>
      </c>
      <c r="C7197" s="292" t="s">
        <v>213</v>
      </c>
      <c r="E7197" s="292" t="s">
        <v>214</v>
      </c>
      <c r="F7197" s="405">
        <v>92398</v>
      </c>
      <c r="G7197" s="292" t="s">
        <v>213</v>
      </c>
    </row>
    <row r="7198" spans="1:7">
      <c r="A7198" s="292" t="s">
        <v>49</v>
      </c>
      <c r="B7198" s="405">
        <v>93447</v>
      </c>
      <c r="C7198" s="292" t="s">
        <v>213</v>
      </c>
      <c r="E7198" s="292" t="s">
        <v>214</v>
      </c>
      <c r="F7198" s="405">
        <v>92399</v>
      </c>
      <c r="G7198" s="292" t="s">
        <v>213</v>
      </c>
    </row>
    <row r="7199" spans="1:7">
      <c r="A7199" s="292" t="s">
        <v>49</v>
      </c>
      <c r="B7199" s="405">
        <v>94019</v>
      </c>
      <c r="C7199" s="292" t="s">
        <v>213</v>
      </c>
      <c r="E7199" s="292" t="s">
        <v>214</v>
      </c>
      <c r="F7199" s="405">
        <v>92414</v>
      </c>
      <c r="G7199" s="292" t="s">
        <v>213</v>
      </c>
    </row>
    <row r="7200" spans="1:7">
      <c r="A7200" s="292" t="s">
        <v>49</v>
      </c>
      <c r="B7200" s="405">
        <v>94559</v>
      </c>
      <c r="C7200" s="292" t="s">
        <v>213</v>
      </c>
      <c r="E7200" s="292" t="s">
        <v>214</v>
      </c>
      <c r="F7200" s="405">
        <v>92543</v>
      </c>
      <c r="G7200" s="292" t="s">
        <v>213</v>
      </c>
    </row>
    <row r="7201" spans="1:7">
      <c r="A7201" s="292" t="s">
        <v>49</v>
      </c>
      <c r="B7201" s="405">
        <v>95324</v>
      </c>
      <c r="C7201" s="292" t="s">
        <v>213</v>
      </c>
      <c r="E7201" s="292" t="s">
        <v>214</v>
      </c>
      <c r="F7201" s="405">
        <v>92544</v>
      </c>
      <c r="G7201" s="292" t="s">
        <v>213</v>
      </c>
    </row>
    <row r="7202" spans="1:7">
      <c r="A7202" s="292" t="s">
        <v>49</v>
      </c>
      <c r="B7202" s="405">
        <v>79766</v>
      </c>
      <c r="C7202" s="292" t="s">
        <v>213</v>
      </c>
      <c r="E7202" s="292" t="s">
        <v>214</v>
      </c>
      <c r="F7202" s="405">
        <v>92546</v>
      </c>
      <c r="G7202" s="292" t="s">
        <v>213</v>
      </c>
    </row>
    <row r="7203" spans="1:7">
      <c r="A7203" s="292" t="s">
        <v>49</v>
      </c>
      <c r="B7203" s="405">
        <v>80831</v>
      </c>
      <c r="C7203" s="292" t="s">
        <v>213</v>
      </c>
      <c r="E7203" s="292" t="s">
        <v>214</v>
      </c>
      <c r="F7203" s="405">
        <v>92548</v>
      </c>
      <c r="G7203" s="292" t="s">
        <v>213</v>
      </c>
    </row>
    <row r="7204" spans="1:7">
      <c r="A7204" s="292" t="s">
        <v>49</v>
      </c>
      <c r="B7204" s="405">
        <v>81631</v>
      </c>
      <c r="C7204" s="292" t="s">
        <v>213</v>
      </c>
      <c r="E7204" s="292" t="s">
        <v>214</v>
      </c>
      <c r="F7204" s="405">
        <v>92567</v>
      </c>
      <c r="G7204" s="292" t="s">
        <v>213</v>
      </c>
    </row>
    <row r="7205" spans="1:7">
      <c r="A7205" s="292" t="s">
        <v>49</v>
      </c>
      <c r="B7205" s="405">
        <v>83341</v>
      </c>
      <c r="C7205" s="292" t="s">
        <v>213</v>
      </c>
      <c r="E7205" s="292" t="s">
        <v>214</v>
      </c>
      <c r="F7205" s="405">
        <v>92582</v>
      </c>
      <c r="G7205" s="292" t="s">
        <v>213</v>
      </c>
    </row>
    <row r="7206" spans="1:7">
      <c r="A7206" s="292" t="s">
        <v>49</v>
      </c>
      <c r="B7206" s="405">
        <v>84335</v>
      </c>
      <c r="C7206" s="292" t="s">
        <v>213</v>
      </c>
      <c r="E7206" s="292" t="s">
        <v>214</v>
      </c>
      <c r="F7206" s="405">
        <v>92596</v>
      </c>
      <c r="G7206" s="292" t="s">
        <v>213</v>
      </c>
    </row>
    <row r="7207" spans="1:7">
      <c r="A7207" s="292" t="s">
        <v>49</v>
      </c>
      <c r="B7207" s="405">
        <v>85365</v>
      </c>
      <c r="C7207" s="292" t="s">
        <v>213</v>
      </c>
      <c r="E7207" s="292" t="s">
        <v>214</v>
      </c>
      <c r="F7207" s="405">
        <v>92624</v>
      </c>
      <c r="G7207" s="292" t="s">
        <v>213</v>
      </c>
    </row>
    <row r="7208" spans="1:7">
      <c r="A7208" s="292" t="s">
        <v>49</v>
      </c>
      <c r="B7208" s="405">
        <v>86336</v>
      </c>
      <c r="C7208" s="292" t="s">
        <v>213</v>
      </c>
      <c r="E7208" s="292" t="s">
        <v>214</v>
      </c>
      <c r="F7208" s="405">
        <v>92679</v>
      </c>
      <c r="G7208" s="292" t="s">
        <v>213</v>
      </c>
    </row>
    <row r="7209" spans="1:7">
      <c r="A7209" s="292" t="s">
        <v>49</v>
      </c>
      <c r="B7209" s="405">
        <v>88005</v>
      </c>
      <c r="C7209" s="292" t="s">
        <v>213</v>
      </c>
      <c r="E7209" s="292" t="s">
        <v>214</v>
      </c>
      <c r="F7209" s="405">
        <v>93013</v>
      </c>
      <c r="G7209" s="292" t="s">
        <v>213</v>
      </c>
    </row>
    <row r="7210" spans="1:7">
      <c r="A7210" s="292" t="s">
        <v>49</v>
      </c>
      <c r="B7210" s="405">
        <v>89449</v>
      </c>
      <c r="C7210" s="292" t="s">
        <v>213</v>
      </c>
      <c r="E7210" s="292" t="s">
        <v>214</v>
      </c>
      <c r="F7210" s="405">
        <v>93060</v>
      </c>
      <c r="G7210" s="292" t="s">
        <v>213</v>
      </c>
    </row>
    <row r="7211" spans="1:7">
      <c r="A7211" s="292" t="s">
        <v>49</v>
      </c>
      <c r="B7211" s="405">
        <v>92275</v>
      </c>
      <c r="C7211" s="292" t="s">
        <v>213</v>
      </c>
      <c r="E7211" s="292" t="s">
        <v>214</v>
      </c>
      <c r="F7211" s="405">
        <v>93061</v>
      </c>
      <c r="G7211" s="292" t="s">
        <v>213</v>
      </c>
    </row>
    <row r="7212" spans="1:7">
      <c r="A7212" s="292" t="s">
        <v>49</v>
      </c>
      <c r="B7212" s="405">
        <v>93106</v>
      </c>
      <c r="C7212" s="292" t="s">
        <v>213</v>
      </c>
      <c r="E7212" s="292" t="s">
        <v>214</v>
      </c>
      <c r="F7212" s="405">
        <v>93064</v>
      </c>
      <c r="G7212" s="292" t="s">
        <v>213</v>
      </c>
    </row>
    <row r="7213" spans="1:7">
      <c r="A7213" s="292" t="s">
        <v>49</v>
      </c>
      <c r="B7213" s="405">
        <v>93455</v>
      </c>
      <c r="C7213" s="292" t="s">
        <v>213</v>
      </c>
      <c r="E7213" s="292" t="s">
        <v>214</v>
      </c>
      <c r="F7213" s="405">
        <v>93067</v>
      </c>
      <c r="G7213" s="292" t="s">
        <v>213</v>
      </c>
    </row>
    <row r="7214" spans="1:7">
      <c r="A7214" s="292" t="s">
        <v>49</v>
      </c>
      <c r="B7214" s="405">
        <v>94028</v>
      </c>
      <c r="C7214" s="292" t="s">
        <v>213</v>
      </c>
      <c r="E7214" s="292" t="s">
        <v>214</v>
      </c>
      <c r="F7214" s="405">
        <v>93105</v>
      </c>
      <c r="G7214" s="292" t="s">
        <v>213</v>
      </c>
    </row>
    <row r="7215" spans="1:7">
      <c r="A7215" s="292" t="s">
        <v>49</v>
      </c>
      <c r="B7215" s="405">
        <v>94561</v>
      </c>
      <c r="C7215" s="292" t="s">
        <v>213</v>
      </c>
      <c r="E7215" s="292" t="s">
        <v>214</v>
      </c>
      <c r="F7215" s="405">
        <v>93106</v>
      </c>
      <c r="G7215" s="292" t="s">
        <v>213</v>
      </c>
    </row>
    <row r="7216" spans="1:7">
      <c r="A7216" s="292" t="s">
        <v>49</v>
      </c>
      <c r="B7216" s="405">
        <v>95326</v>
      </c>
      <c r="C7216" s="292" t="s">
        <v>213</v>
      </c>
      <c r="E7216" s="292" t="s">
        <v>214</v>
      </c>
      <c r="F7216" s="405">
        <v>93108</v>
      </c>
      <c r="G7216" s="292" t="s">
        <v>213</v>
      </c>
    </row>
    <row r="7217" spans="1:7">
      <c r="A7217" s="292" t="s">
        <v>49</v>
      </c>
      <c r="B7217" s="405">
        <v>79776</v>
      </c>
      <c r="C7217" s="292" t="s">
        <v>213</v>
      </c>
      <c r="E7217" s="292" t="s">
        <v>214</v>
      </c>
      <c r="F7217" s="405">
        <v>93109</v>
      </c>
      <c r="G7217" s="292" t="s">
        <v>213</v>
      </c>
    </row>
    <row r="7218" spans="1:7">
      <c r="A7218" s="292" t="s">
        <v>49</v>
      </c>
      <c r="B7218" s="405">
        <v>80866</v>
      </c>
      <c r="C7218" s="292" t="s">
        <v>213</v>
      </c>
      <c r="E7218" s="292" t="s">
        <v>214</v>
      </c>
      <c r="F7218" s="405">
        <v>93110</v>
      </c>
      <c r="G7218" s="292" t="s">
        <v>213</v>
      </c>
    </row>
    <row r="7219" spans="1:7">
      <c r="A7219" s="292" t="s">
        <v>49</v>
      </c>
      <c r="B7219" s="405">
        <v>81632</v>
      </c>
      <c r="C7219" s="292" t="s">
        <v>213</v>
      </c>
      <c r="E7219" s="292" t="s">
        <v>214</v>
      </c>
      <c r="F7219" s="405">
        <v>93208</v>
      </c>
      <c r="G7219" s="292" t="s">
        <v>213</v>
      </c>
    </row>
    <row r="7220" spans="1:7">
      <c r="A7220" s="292" t="s">
        <v>49</v>
      </c>
      <c r="B7220" s="405">
        <v>83401</v>
      </c>
      <c r="C7220" s="292" t="s">
        <v>213</v>
      </c>
      <c r="E7220" s="292" t="s">
        <v>214</v>
      </c>
      <c r="F7220" s="405">
        <v>93223</v>
      </c>
      <c r="G7220" s="292" t="s">
        <v>213</v>
      </c>
    </row>
    <row r="7221" spans="1:7">
      <c r="A7221" s="292" t="s">
        <v>49</v>
      </c>
      <c r="B7221" s="405">
        <v>84337</v>
      </c>
      <c r="C7221" s="292" t="s">
        <v>213</v>
      </c>
      <c r="E7221" s="292" t="s">
        <v>214</v>
      </c>
      <c r="F7221" s="405">
        <v>93230</v>
      </c>
      <c r="G7221" s="292" t="s">
        <v>213</v>
      </c>
    </row>
    <row r="7222" spans="1:7">
      <c r="A7222" s="292" t="s">
        <v>49</v>
      </c>
      <c r="B7222" s="405">
        <v>85377</v>
      </c>
      <c r="C7222" s="292" t="s">
        <v>213</v>
      </c>
      <c r="E7222" s="292" t="s">
        <v>214</v>
      </c>
      <c r="F7222" s="405">
        <v>93235</v>
      </c>
      <c r="G7222" s="292" t="s">
        <v>213</v>
      </c>
    </row>
    <row r="7223" spans="1:7">
      <c r="A7223" s="292" t="s">
        <v>49</v>
      </c>
      <c r="B7223" s="405">
        <v>86339</v>
      </c>
      <c r="C7223" s="292" t="s">
        <v>213</v>
      </c>
      <c r="E7223" s="292" t="s">
        <v>214</v>
      </c>
      <c r="F7223" s="405">
        <v>93241</v>
      </c>
      <c r="G7223" s="292" t="s">
        <v>213</v>
      </c>
    </row>
    <row r="7224" spans="1:7">
      <c r="A7224" s="292" t="s">
        <v>49</v>
      </c>
      <c r="B7224" s="405">
        <v>88007</v>
      </c>
      <c r="C7224" s="292" t="s">
        <v>213</v>
      </c>
      <c r="E7224" s="292" t="s">
        <v>214</v>
      </c>
      <c r="F7224" s="405">
        <v>93245</v>
      </c>
      <c r="G7224" s="292" t="s">
        <v>213</v>
      </c>
    </row>
    <row r="7225" spans="1:7">
      <c r="A7225" s="292" t="s">
        <v>49</v>
      </c>
      <c r="B7225" s="405">
        <v>89450</v>
      </c>
      <c r="C7225" s="292" t="s">
        <v>213</v>
      </c>
      <c r="E7225" s="292" t="s">
        <v>214</v>
      </c>
      <c r="F7225" s="405">
        <v>93247</v>
      </c>
      <c r="G7225" s="292" t="s">
        <v>213</v>
      </c>
    </row>
    <row r="7226" spans="1:7">
      <c r="A7226" s="292" t="s">
        <v>49</v>
      </c>
      <c r="B7226" s="405">
        <v>92276</v>
      </c>
      <c r="C7226" s="292" t="s">
        <v>213</v>
      </c>
      <c r="E7226" s="292" t="s">
        <v>214</v>
      </c>
      <c r="F7226" s="405">
        <v>93258</v>
      </c>
      <c r="G7226" s="292" t="s">
        <v>213</v>
      </c>
    </row>
    <row r="7227" spans="1:7">
      <c r="A7227" s="292" t="s">
        <v>49</v>
      </c>
      <c r="B7227" s="405">
        <v>93108</v>
      </c>
      <c r="C7227" s="292" t="s">
        <v>213</v>
      </c>
      <c r="E7227" s="292" t="s">
        <v>214</v>
      </c>
      <c r="F7227" s="405">
        <v>93263</v>
      </c>
      <c r="G7227" s="292" t="s">
        <v>213</v>
      </c>
    </row>
    <row r="7228" spans="1:7">
      <c r="A7228" s="292" t="s">
        <v>49</v>
      </c>
      <c r="B7228" s="405">
        <v>93458</v>
      </c>
      <c r="C7228" s="292" t="s">
        <v>213</v>
      </c>
      <c r="E7228" s="292" t="s">
        <v>214</v>
      </c>
      <c r="F7228" s="405">
        <v>93274</v>
      </c>
      <c r="G7228" s="292" t="s">
        <v>213</v>
      </c>
    </row>
    <row r="7229" spans="1:7">
      <c r="A7229" s="292" t="s">
        <v>49</v>
      </c>
      <c r="B7229" s="405">
        <v>94037</v>
      </c>
      <c r="C7229" s="292" t="s">
        <v>213</v>
      </c>
      <c r="E7229" s="292" t="s">
        <v>214</v>
      </c>
      <c r="F7229" s="405">
        <v>93277</v>
      </c>
      <c r="G7229" s="292" t="s">
        <v>213</v>
      </c>
    </row>
    <row r="7230" spans="1:7">
      <c r="A7230" s="292" t="s">
        <v>49</v>
      </c>
      <c r="B7230" s="405">
        <v>94562</v>
      </c>
      <c r="C7230" s="292" t="s">
        <v>213</v>
      </c>
      <c r="E7230" s="292" t="s">
        <v>214</v>
      </c>
      <c r="F7230" s="405">
        <v>93291</v>
      </c>
      <c r="G7230" s="292" t="s">
        <v>213</v>
      </c>
    </row>
    <row r="7231" spans="1:7">
      <c r="A7231" s="292" t="s">
        <v>49</v>
      </c>
      <c r="B7231" s="405">
        <v>95334</v>
      </c>
      <c r="C7231" s="292" t="s">
        <v>213</v>
      </c>
      <c r="E7231" s="292" t="s">
        <v>214</v>
      </c>
      <c r="F7231" s="405">
        <v>93292</v>
      </c>
      <c r="G7231" s="292" t="s">
        <v>213</v>
      </c>
    </row>
    <row r="7232" spans="1:7">
      <c r="A7232" s="292" t="s">
        <v>49</v>
      </c>
      <c r="B7232" s="405">
        <v>79786</v>
      </c>
      <c r="C7232" s="292" t="s">
        <v>213</v>
      </c>
      <c r="E7232" s="292" t="s">
        <v>214</v>
      </c>
      <c r="F7232" s="405">
        <v>93301</v>
      </c>
      <c r="G7232" s="292" t="s">
        <v>213</v>
      </c>
    </row>
    <row r="7233" spans="1:7">
      <c r="A7233" s="292" t="s">
        <v>49</v>
      </c>
      <c r="B7233" s="405">
        <v>80908</v>
      </c>
      <c r="C7233" s="292" t="s">
        <v>213</v>
      </c>
      <c r="E7233" s="292" t="s">
        <v>214</v>
      </c>
      <c r="F7233" s="405">
        <v>93306</v>
      </c>
      <c r="G7233" s="292" t="s">
        <v>213</v>
      </c>
    </row>
    <row r="7234" spans="1:7">
      <c r="A7234" s="292" t="s">
        <v>49</v>
      </c>
      <c r="B7234" s="405">
        <v>81637</v>
      </c>
      <c r="C7234" s="292" t="s">
        <v>213</v>
      </c>
      <c r="E7234" s="292" t="s">
        <v>214</v>
      </c>
      <c r="F7234" s="405">
        <v>93308</v>
      </c>
      <c r="G7234" s="292" t="s">
        <v>213</v>
      </c>
    </row>
    <row r="7235" spans="1:7">
      <c r="A7235" s="292" t="s">
        <v>49</v>
      </c>
      <c r="B7235" s="405">
        <v>83403</v>
      </c>
      <c r="C7235" s="292" t="s">
        <v>213</v>
      </c>
      <c r="E7235" s="292" t="s">
        <v>214</v>
      </c>
      <c r="F7235" s="405">
        <v>93311</v>
      </c>
      <c r="G7235" s="292" t="s">
        <v>213</v>
      </c>
    </row>
    <row r="7236" spans="1:7">
      <c r="A7236" s="292" t="s">
        <v>49</v>
      </c>
      <c r="B7236" s="405">
        <v>84339</v>
      </c>
      <c r="C7236" s="292" t="s">
        <v>213</v>
      </c>
      <c r="E7236" s="292" t="s">
        <v>214</v>
      </c>
      <c r="F7236" s="405">
        <v>93312</v>
      </c>
      <c r="G7236" s="292" t="s">
        <v>213</v>
      </c>
    </row>
    <row r="7237" spans="1:7">
      <c r="A7237" s="292" t="s">
        <v>49</v>
      </c>
      <c r="B7237" s="405">
        <v>85387</v>
      </c>
      <c r="C7237" s="292" t="s">
        <v>213</v>
      </c>
      <c r="E7237" s="292" t="s">
        <v>214</v>
      </c>
      <c r="F7237" s="405">
        <v>93313</v>
      </c>
      <c r="G7237" s="292" t="s">
        <v>213</v>
      </c>
    </row>
    <row r="7238" spans="1:7">
      <c r="A7238" s="292" t="s">
        <v>49</v>
      </c>
      <c r="B7238" s="405">
        <v>86340</v>
      </c>
      <c r="C7238" s="292" t="s">
        <v>213</v>
      </c>
      <c r="E7238" s="292" t="s">
        <v>214</v>
      </c>
      <c r="F7238" s="405">
        <v>93314</v>
      </c>
      <c r="G7238" s="292" t="s">
        <v>213</v>
      </c>
    </row>
    <row r="7239" spans="1:7">
      <c r="A7239" s="292" t="s">
        <v>49</v>
      </c>
      <c r="B7239" s="405">
        <v>88021</v>
      </c>
      <c r="C7239" s="292" t="s">
        <v>213</v>
      </c>
      <c r="E7239" s="292" t="s">
        <v>214</v>
      </c>
      <c r="F7239" s="405">
        <v>93402</v>
      </c>
      <c r="G7239" s="292" t="s">
        <v>213</v>
      </c>
    </row>
    <row r="7240" spans="1:7">
      <c r="A7240" s="292" t="s">
        <v>49</v>
      </c>
      <c r="B7240" s="405">
        <v>89451</v>
      </c>
      <c r="C7240" s="292" t="s">
        <v>213</v>
      </c>
      <c r="E7240" s="292" t="s">
        <v>214</v>
      </c>
      <c r="F7240" s="405">
        <v>93405</v>
      </c>
      <c r="G7240" s="292" t="s">
        <v>213</v>
      </c>
    </row>
    <row r="7241" spans="1:7">
      <c r="A7241" s="292" t="s">
        <v>49</v>
      </c>
      <c r="B7241" s="405">
        <v>92278</v>
      </c>
      <c r="C7241" s="292" t="s">
        <v>213</v>
      </c>
      <c r="E7241" s="292" t="s">
        <v>214</v>
      </c>
      <c r="F7241" s="405">
        <v>93420</v>
      </c>
      <c r="G7241" s="292" t="s">
        <v>213</v>
      </c>
    </row>
    <row r="7242" spans="1:7">
      <c r="A7242" s="292" t="s">
        <v>49</v>
      </c>
      <c r="B7242" s="405">
        <v>93109</v>
      </c>
      <c r="C7242" s="292" t="s">
        <v>213</v>
      </c>
      <c r="E7242" s="292" t="s">
        <v>214</v>
      </c>
      <c r="F7242" s="405">
        <v>93421</v>
      </c>
      <c r="G7242" s="292" t="s">
        <v>213</v>
      </c>
    </row>
    <row r="7243" spans="1:7">
      <c r="A7243" s="292" t="s">
        <v>49</v>
      </c>
      <c r="B7243" s="405">
        <v>93460</v>
      </c>
      <c r="C7243" s="292" t="s">
        <v>213</v>
      </c>
      <c r="E7243" s="292" t="s">
        <v>214</v>
      </c>
      <c r="F7243" s="405">
        <v>93422</v>
      </c>
      <c r="G7243" s="292" t="s">
        <v>213</v>
      </c>
    </row>
    <row r="7244" spans="1:7">
      <c r="A7244" s="292" t="s">
        <v>49</v>
      </c>
      <c r="B7244" s="405">
        <v>94038</v>
      </c>
      <c r="C7244" s="292" t="s">
        <v>213</v>
      </c>
      <c r="E7244" s="292" t="s">
        <v>214</v>
      </c>
      <c r="F7244" s="405">
        <v>93423</v>
      </c>
      <c r="G7244" s="292" t="s">
        <v>213</v>
      </c>
    </row>
    <row r="7245" spans="1:7">
      <c r="A7245" s="292" t="s">
        <v>49</v>
      </c>
      <c r="B7245" s="405">
        <v>94563</v>
      </c>
      <c r="C7245" s="292" t="s">
        <v>213</v>
      </c>
      <c r="E7245" s="292" t="s">
        <v>214</v>
      </c>
      <c r="F7245" s="405">
        <v>93427</v>
      </c>
      <c r="G7245" s="292" t="s">
        <v>213</v>
      </c>
    </row>
    <row r="7246" spans="1:7">
      <c r="A7246" s="292" t="s">
        <v>49</v>
      </c>
      <c r="B7246" s="405">
        <v>95340</v>
      </c>
      <c r="C7246" s="292" t="s">
        <v>213</v>
      </c>
      <c r="E7246" s="292" t="s">
        <v>214</v>
      </c>
      <c r="F7246" s="405">
        <v>93433</v>
      </c>
      <c r="G7246" s="292" t="s">
        <v>213</v>
      </c>
    </row>
    <row r="7247" spans="1:7">
      <c r="A7247" s="292" t="s">
        <v>49</v>
      </c>
      <c r="B7247" s="405">
        <v>79836</v>
      </c>
      <c r="C7247" s="292" t="s">
        <v>213</v>
      </c>
      <c r="E7247" s="292" t="s">
        <v>214</v>
      </c>
      <c r="F7247" s="405">
        <v>93434</v>
      </c>
      <c r="G7247" s="292" t="s">
        <v>213</v>
      </c>
    </row>
    <row r="7248" spans="1:7">
      <c r="A7248" s="292" t="s">
        <v>49</v>
      </c>
      <c r="B7248" s="405">
        <v>80925</v>
      </c>
      <c r="C7248" s="292" t="s">
        <v>213</v>
      </c>
      <c r="E7248" s="292" t="s">
        <v>214</v>
      </c>
      <c r="F7248" s="405">
        <v>93436</v>
      </c>
      <c r="G7248" s="292" t="s">
        <v>213</v>
      </c>
    </row>
    <row r="7249" spans="1:7">
      <c r="A7249" s="292" t="s">
        <v>49</v>
      </c>
      <c r="B7249" s="405">
        <v>81657</v>
      </c>
      <c r="C7249" s="292" t="s">
        <v>213</v>
      </c>
      <c r="E7249" s="292" t="s">
        <v>214</v>
      </c>
      <c r="F7249" s="405">
        <v>93437</v>
      </c>
      <c r="G7249" s="292" t="s">
        <v>213</v>
      </c>
    </row>
    <row r="7250" spans="1:7">
      <c r="A7250" s="292" t="s">
        <v>49</v>
      </c>
      <c r="B7250" s="405">
        <v>83404</v>
      </c>
      <c r="C7250" s="292" t="s">
        <v>213</v>
      </c>
      <c r="E7250" s="292" t="s">
        <v>214</v>
      </c>
      <c r="F7250" s="405">
        <v>93438</v>
      </c>
      <c r="G7250" s="292" t="s">
        <v>213</v>
      </c>
    </row>
    <row r="7251" spans="1:7">
      <c r="A7251" s="292" t="s">
        <v>49</v>
      </c>
      <c r="B7251" s="405">
        <v>84408</v>
      </c>
      <c r="C7251" s="292" t="s">
        <v>213</v>
      </c>
      <c r="E7251" s="292" t="s">
        <v>214</v>
      </c>
      <c r="F7251" s="405">
        <v>93440</v>
      </c>
      <c r="G7251" s="292" t="s">
        <v>213</v>
      </c>
    </row>
    <row r="7252" spans="1:7">
      <c r="A7252" s="292" t="s">
        <v>49</v>
      </c>
      <c r="B7252" s="405">
        <v>85396</v>
      </c>
      <c r="C7252" s="292" t="s">
        <v>213</v>
      </c>
      <c r="E7252" s="292" t="s">
        <v>214</v>
      </c>
      <c r="F7252" s="405">
        <v>93442</v>
      </c>
      <c r="G7252" s="292" t="s">
        <v>213</v>
      </c>
    </row>
    <row r="7253" spans="1:7">
      <c r="A7253" s="292" t="s">
        <v>49</v>
      </c>
      <c r="B7253" s="405">
        <v>86341</v>
      </c>
      <c r="C7253" s="292" t="s">
        <v>213</v>
      </c>
      <c r="E7253" s="292" t="s">
        <v>214</v>
      </c>
      <c r="F7253" s="405">
        <v>93443</v>
      </c>
      <c r="G7253" s="292" t="s">
        <v>213</v>
      </c>
    </row>
    <row r="7254" spans="1:7">
      <c r="A7254" s="292" t="s">
        <v>49</v>
      </c>
      <c r="B7254" s="405">
        <v>88032</v>
      </c>
      <c r="C7254" s="292" t="s">
        <v>213</v>
      </c>
      <c r="E7254" s="292" t="s">
        <v>214</v>
      </c>
      <c r="F7254" s="405">
        <v>93444</v>
      </c>
      <c r="G7254" s="292" t="s">
        <v>213</v>
      </c>
    </row>
    <row r="7255" spans="1:7">
      <c r="A7255" s="292" t="s">
        <v>49</v>
      </c>
      <c r="B7255" s="405">
        <v>89460</v>
      </c>
      <c r="C7255" s="292" t="s">
        <v>213</v>
      </c>
      <c r="E7255" s="292" t="s">
        <v>214</v>
      </c>
      <c r="F7255" s="405">
        <v>93445</v>
      </c>
      <c r="G7255" s="292" t="s">
        <v>213</v>
      </c>
    </row>
    <row r="7256" spans="1:7">
      <c r="A7256" s="292" t="s">
        <v>49</v>
      </c>
      <c r="B7256" s="405">
        <v>92284</v>
      </c>
      <c r="C7256" s="292" t="s">
        <v>213</v>
      </c>
      <c r="E7256" s="292" t="s">
        <v>214</v>
      </c>
      <c r="F7256" s="405">
        <v>93447</v>
      </c>
      <c r="G7256" s="292" t="s">
        <v>213</v>
      </c>
    </row>
    <row r="7257" spans="1:7">
      <c r="A7257" s="292" t="s">
        <v>49</v>
      </c>
      <c r="B7257" s="405">
        <v>93110</v>
      </c>
      <c r="C7257" s="292" t="s">
        <v>213</v>
      </c>
      <c r="E7257" s="292" t="s">
        <v>214</v>
      </c>
      <c r="F7257" s="405">
        <v>93449</v>
      </c>
      <c r="G7257" s="292" t="s">
        <v>213</v>
      </c>
    </row>
    <row r="7258" spans="1:7">
      <c r="A7258" s="292" t="s">
        <v>49</v>
      </c>
      <c r="B7258" s="405">
        <v>93463</v>
      </c>
      <c r="C7258" s="292" t="s">
        <v>213</v>
      </c>
      <c r="E7258" s="292" t="s">
        <v>214</v>
      </c>
      <c r="F7258" s="405">
        <v>93455</v>
      </c>
      <c r="G7258" s="292" t="s">
        <v>213</v>
      </c>
    </row>
    <row r="7259" spans="1:7">
      <c r="A7259" s="292" t="s">
        <v>49</v>
      </c>
      <c r="B7259" s="405">
        <v>94044</v>
      </c>
      <c r="C7259" s="292" t="s">
        <v>213</v>
      </c>
      <c r="E7259" s="292" t="s">
        <v>214</v>
      </c>
      <c r="F7259" s="405">
        <v>93458</v>
      </c>
      <c r="G7259" s="292" t="s">
        <v>213</v>
      </c>
    </row>
    <row r="7260" spans="1:7">
      <c r="A7260" s="292" t="s">
        <v>49</v>
      </c>
      <c r="B7260" s="405">
        <v>94570</v>
      </c>
      <c r="C7260" s="292" t="s">
        <v>213</v>
      </c>
      <c r="E7260" s="292" t="s">
        <v>214</v>
      </c>
      <c r="F7260" s="405">
        <v>93460</v>
      </c>
      <c r="G7260" s="292" t="s">
        <v>213</v>
      </c>
    </row>
    <row r="7261" spans="1:7">
      <c r="A7261" s="292" t="s">
        <v>49</v>
      </c>
      <c r="B7261" s="405">
        <v>95341</v>
      </c>
      <c r="C7261" s="292" t="s">
        <v>213</v>
      </c>
      <c r="E7261" s="292" t="s">
        <v>214</v>
      </c>
      <c r="F7261" s="405">
        <v>93463</v>
      </c>
      <c r="G7261" s="292" t="s">
        <v>213</v>
      </c>
    </row>
    <row r="7262" spans="1:7">
      <c r="A7262" s="292" t="s">
        <v>49</v>
      </c>
      <c r="B7262" s="405">
        <v>79838</v>
      </c>
      <c r="C7262" s="292" t="s">
        <v>213</v>
      </c>
      <c r="E7262" s="292" t="s">
        <v>214</v>
      </c>
      <c r="F7262" s="405">
        <v>93464</v>
      </c>
      <c r="G7262" s="292" t="s">
        <v>213</v>
      </c>
    </row>
    <row r="7263" spans="1:7">
      <c r="A7263" s="292" t="s">
        <v>49</v>
      </c>
      <c r="B7263" s="405">
        <v>80930</v>
      </c>
      <c r="C7263" s="292" t="s">
        <v>213</v>
      </c>
      <c r="E7263" s="292" t="s">
        <v>214</v>
      </c>
      <c r="F7263" s="405">
        <v>93514</v>
      </c>
      <c r="G7263" s="292" t="s">
        <v>213</v>
      </c>
    </row>
    <row r="7264" spans="1:7">
      <c r="A7264" s="292" t="s">
        <v>49</v>
      </c>
      <c r="B7264" s="405">
        <v>81658</v>
      </c>
      <c r="C7264" s="292" t="s">
        <v>213</v>
      </c>
      <c r="E7264" s="292" t="s">
        <v>214</v>
      </c>
      <c r="F7264" s="405">
        <v>93515</v>
      </c>
      <c r="G7264" s="292" t="s">
        <v>213</v>
      </c>
    </row>
    <row r="7265" spans="1:7">
      <c r="A7265" s="292" t="s">
        <v>49</v>
      </c>
      <c r="B7265" s="405">
        <v>83421</v>
      </c>
      <c r="C7265" s="292" t="s">
        <v>213</v>
      </c>
      <c r="E7265" s="292" t="s">
        <v>214</v>
      </c>
      <c r="F7265" s="405">
        <v>93524</v>
      </c>
      <c r="G7265" s="292" t="s">
        <v>213</v>
      </c>
    </row>
    <row r="7266" spans="1:7">
      <c r="A7266" s="292" t="s">
        <v>49</v>
      </c>
      <c r="B7266" s="405">
        <v>84633</v>
      </c>
      <c r="C7266" s="292" t="s">
        <v>213</v>
      </c>
      <c r="E7266" s="292" t="s">
        <v>214</v>
      </c>
      <c r="F7266" s="405">
        <v>93535</v>
      </c>
      <c r="G7266" s="292" t="s">
        <v>213</v>
      </c>
    </row>
    <row r="7267" spans="1:7">
      <c r="A7267" s="292" t="s">
        <v>49</v>
      </c>
      <c r="B7267" s="405">
        <v>85552</v>
      </c>
      <c r="C7267" s="292" t="s">
        <v>213</v>
      </c>
      <c r="E7267" s="292" t="s">
        <v>214</v>
      </c>
      <c r="F7267" s="405">
        <v>93536</v>
      </c>
      <c r="G7267" s="292" t="s">
        <v>213</v>
      </c>
    </row>
    <row r="7268" spans="1:7">
      <c r="A7268" s="292" t="s">
        <v>49</v>
      </c>
      <c r="B7268" s="405">
        <v>86342</v>
      </c>
      <c r="C7268" s="292" t="s">
        <v>213</v>
      </c>
      <c r="E7268" s="292" t="s">
        <v>214</v>
      </c>
      <c r="F7268" s="405">
        <v>93542</v>
      </c>
      <c r="G7268" s="292" t="s">
        <v>213</v>
      </c>
    </row>
    <row r="7269" spans="1:7">
      <c r="A7269" s="292" t="s">
        <v>49</v>
      </c>
      <c r="B7269" s="405">
        <v>88033</v>
      </c>
      <c r="C7269" s="292" t="s">
        <v>213</v>
      </c>
      <c r="E7269" s="292" t="s">
        <v>214</v>
      </c>
      <c r="F7269" s="405">
        <v>93546</v>
      </c>
      <c r="G7269" s="292" t="s">
        <v>213</v>
      </c>
    </row>
    <row r="7270" spans="1:7">
      <c r="A7270" s="292" t="s">
        <v>49</v>
      </c>
      <c r="B7270" s="405">
        <v>89508</v>
      </c>
      <c r="C7270" s="292" t="s">
        <v>213</v>
      </c>
      <c r="E7270" s="292" t="s">
        <v>214</v>
      </c>
      <c r="F7270" s="405">
        <v>93550</v>
      </c>
      <c r="G7270" s="292" t="s">
        <v>213</v>
      </c>
    </row>
    <row r="7271" spans="1:7">
      <c r="A7271" s="292" t="s">
        <v>49</v>
      </c>
      <c r="B7271" s="405">
        <v>92286</v>
      </c>
      <c r="C7271" s="292" t="s">
        <v>213</v>
      </c>
      <c r="E7271" s="292" t="s">
        <v>214</v>
      </c>
      <c r="F7271" s="405">
        <v>93551</v>
      </c>
      <c r="G7271" s="292" t="s">
        <v>213</v>
      </c>
    </row>
    <row r="7272" spans="1:7">
      <c r="A7272" s="292" t="s">
        <v>49</v>
      </c>
      <c r="B7272" s="405">
        <v>93208</v>
      </c>
      <c r="C7272" s="292" t="s">
        <v>213</v>
      </c>
      <c r="E7272" s="292" t="s">
        <v>214</v>
      </c>
      <c r="F7272" s="405">
        <v>93552</v>
      </c>
      <c r="G7272" s="292" t="s">
        <v>213</v>
      </c>
    </row>
    <row r="7273" spans="1:7">
      <c r="A7273" s="292" t="s">
        <v>49</v>
      </c>
      <c r="B7273" s="405">
        <v>93464</v>
      </c>
      <c r="C7273" s="292" t="s">
        <v>213</v>
      </c>
      <c r="E7273" s="292" t="s">
        <v>214</v>
      </c>
      <c r="F7273" s="405">
        <v>93560</v>
      </c>
      <c r="G7273" s="292" t="s">
        <v>213</v>
      </c>
    </row>
    <row r="7274" spans="1:7">
      <c r="A7274" s="292" t="s">
        <v>49</v>
      </c>
      <c r="B7274" s="405">
        <v>94062</v>
      </c>
      <c r="C7274" s="292" t="s">
        <v>213</v>
      </c>
      <c r="E7274" s="292" t="s">
        <v>214</v>
      </c>
      <c r="F7274" s="405">
        <v>93606</v>
      </c>
      <c r="G7274" s="292" t="s">
        <v>213</v>
      </c>
    </row>
    <row r="7275" spans="1:7">
      <c r="A7275" s="292" t="s">
        <v>49</v>
      </c>
      <c r="B7275" s="405">
        <v>94573</v>
      </c>
      <c r="C7275" s="292" t="s">
        <v>213</v>
      </c>
      <c r="E7275" s="292" t="s">
        <v>214</v>
      </c>
      <c r="F7275" s="405">
        <v>93615</v>
      </c>
      <c r="G7275" s="292" t="s">
        <v>213</v>
      </c>
    </row>
    <row r="7276" spans="1:7">
      <c r="A7276" s="292" t="s">
        <v>49</v>
      </c>
      <c r="B7276" s="405">
        <v>95344</v>
      </c>
      <c r="C7276" s="292" t="s">
        <v>213</v>
      </c>
      <c r="E7276" s="292" t="s">
        <v>214</v>
      </c>
      <c r="F7276" s="405">
        <v>93619</v>
      </c>
      <c r="G7276" s="292" t="s">
        <v>213</v>
      </c>
    </row>
    <row r="7277" spans="1:7">
      <c r="A7277" s="292" t="s">
        <v>49</v>
      </c>
      <c r="B7277" s="405">
        <v>79849</v>
      </c>
      <c r="C7277" s="292" t="s">
        <v>213</v>
      </c>
      <c r="E7277" s="292" t="s">
        <v>214</v>
      </c>
      <c r="F7277" s="405">
        <v>93625</v>
      </c>
      <c r="G7277" s="292" t="s">
        <v>213</v>
      </c>
    </row>
    <row r="7278" spans="1:7">
      <c r="A7278" s="292" t="s">
        <v>49</v>
      </c>
      <c r="B7278" s="405">
        <v>80939</v>
      </c>
      <c r="C7278" s="292" t="s">
        <v>213</v>
      </c>
      <c r="E7278" s="292" t="s">
        <v>214</v>
      </c>
      <c r="F7278" s="405">
        <v>93630</v>
      </c>
      <c r="G7278" s="292" t="s">
        <v>213</v>
      </c>
    </row>
    <row r="7279" spans="1:7">
      <c r="A7279" s="292" t="s">
        <v>49</v>
      </c>
      <c r="B7279" s="405">
        <v>82003</v>
      </c>
      <c r="C7279" s="292" t="s">
        <v>213</v>
      </c>
      <c r="E7279" s="292" t="s">
        <v>214</v>
      </c>
      <c r="F7279" s="405">
        <v>93631</v>
      </c>
      <c r="G7279" s="292" t="s">
        <v>213</v>
      </c>
    </row>
    <row r="7280" spans="1:7">
      <c r="A7280" s="292" t="s">
        <v>49</v>
      </c>
      <c r="B7280" s="405">
        <v>83422</v>
      </c>
      <c r="C7280" s="292" t="s">
        <v>213</v>
      </c>
      <c r="E7280" s="292" t="s">
        <v>214</v>
      </c>
      <c r="F7280" s="405">
        <v>93636</v>
      </c>
      <c r="G7280" s="292" t="s">
        <v>213</v>
      </c>
    </row>
    <row r="7281" spans="1:7">
      <c r="A7281" s="292" t="s">
        <v>49</v>
      </c>
      <c r="B7281" s="405">
        <v>84634</v>
      </c>
      <c r="C7281" s="292" t="s">
        <v>213</v>
      </c>
      <c r="E7281" s="292" t="s">
        <v>214</v>
      </c>
      <c r="F7281" s="405">
        <v>93637</v>
      </c>
      <c r="G7281" s="292" t="s">
        <v>213</v>
      </c>
    </row>
    <row r="7282" spans="1:7">
      <c r="A7282" s="292" t="s">
        <v>49</v>
      </c>
      <c r="B7282" s="405">
        <v>85607</v>
      </c>
      <c r="C7282" s="292" t="s">
        <v>213</v>
      </c>
      <c r="E7282" s="292" t="s">
        <v>214</v>
      </c>
      <c r="F7282" s="405">
        <v>93638</v>
      </c>
      <c r="G7282" s="292" t="s">
        <v>213</v>
      </c>
    </row>
    <row r="7283" spans="1:7">
      <c r="A7283" s="292" t="s">
        <v>49</v>
      </c>
      <c r="B7283" s="405">
        <v>86351</v>
      </c>
      <c r="C7283" s="292" t="s">
        <v>213</v>
      </c>
      <c r="E7283" s="292" t="s">
        <v>214</v>
      </c>
      <c r="F7283" s="405">
        <v>93639</v>
      </c>
      <c r="G7283" s="292" t="s">
        <v>213</v>
      </c>
    </row>
    <row r="7284" spans="1:7">
      <c r="A7284" s="292" t="s">
        <v>49</v>
      </c>
      <c r="B7284" s="405">
        <v>88046</v>
      </c>
      <c r="C7284" s="292" t="s">
        <v>213</v>
      </c>
      <c r="E7284" s="292" t="s">
        <v>214</v>
      </c>
      <c r="F7284" s="405">
        <v>93648</v>
      </c>
      <c r="G7284" s="292" t="s">
        <v>213</v>
      </c>
    </row>
    <row r="7285" spans="1:7">
      <c r="A7285" s="292" t="s">
        <v>49</v>
      </c>
      <c r="B7285" s="405">
        <v>90005</v>
      </c>
      <c r="C7285" s="292" t="s">
        <v>213</v>
      </c>
      <c r="E7285" s="292" t="s">
        <v>214</v>
      </c>
      <c r="F7285" s="405">
        <v>93654</v>
      </c>
      <c r="G7285" s="292" t="s">
        <v>213</v>
      </c>
    </row>
    <row r="7286" spans="1:7">
      <c r="A7286" s="292" t="s">
        <v>49</v>
      </c>
      <c r="B7286" s="405">
        <v>92307</v>
      </c>
      <c r="C7286" s="292" t="s">
        <v>213</v>
      </c>
      <c r="E7286" s="292" t="s">
        <v>214</v>
      </c>
      <c r="F7286" s="405">
        <v>93657</v>
      </c>
      <c r="G7286" s="292" t="s">
        <v>213</v>
      </c>
    </row>
    <row r="7287" spans="1:7">
      <c r="A7287" s="292" t="s">
        <v>49</v>
      </c>
      <c r="B7287" s="405">
        <v>93223</v>
      </c>
      <c r="C7287" s="292" t="s">
        <v>213</v>
      </c>
      <c r="E7287" s="292" t="s">
        <v>214</v>
      </c>
      <c r="F7287" s="405">
        <v>93670</v>
      </c>
      <c r="G7287" s="292" t="s">
        <v>213</v>
      </c>
    </row>
    <row r="7288" spans="1:7">
      <c r="A7288" s="292" t="s">
        <v>49</v>
      </c>
      <c r="B7288" s="405">
        <v>93514</v>
      </c>
      <c r="C7288" s="292" t="s">
        <v>213</v>
      </c>
      <c r="E7288" s="292" t="s">
        <v>214</v>
      </c>
      <c r="F7288" s="405">
        <v>93673</v>
      </c>
      <c r="G7288" s="292" t="s">
        <v>213</v>
      </c>
    </row>
    <row r="7289" spans="1:7">
      <c r="A7289" s="292" t="s">
        <v>49</v>
      </c>
      <c r="B7289" s="405">
        <v>94102</v>
      </c>
      <c r="C7289" s="292" t="s">
        <v>213</v>
      </c>
      <c r="E7289" s="292" t="s">
        <v>214</v>
      </c>
      <c r="F7289" s="405">
        <v>93723</v>
      </c>
      <c r="G7289" s="292" t="s">
        <v>213</v>
      </c>
    </row>
    <row r="7290" spans="1:7">
      <c r="A7290" s="292" t="s">
        <v>49</v>
      </c>
      <c r="B7290" s="405">
        <v>94574</v>
      </c>
      <c r="C7290" s="292" t="s">
        <v>213</v>
      </c>
      <c r="E7290" s="292" t="s">
        <v>214</v>
      </c>
      <c r="F7290" s="405">
        <v>93901</v>
      </c>
      <c r="G7290" s="292" t="s">
        <v>213</v>
      </c>
    </row>
    <row r="7291" spans="1:7">
      <c r="A7291" s="292" t="s">
        <v>49</v>
      </c>
      <c r="B7291" s="405">
        <v>95348</v>
      </c>
      <c r="C7291" s="292" t="s">
        <v>213</v>
      </c>
      <c r="E7291" s="292" t="s">
        <v>214</v>
      </c>
      <c r="F7291" s="405">
        <v>93902</v>
      </c>
      <c r="G7291" s="292" t="s">
        <v>213</v>
      </c>
    </row>
    <row r="7292" spans="1:7">
      <c r="A7292" s="292" t="s">
        <v>49</v>
      </c>
      <c r="B7292" s="405">
        <v>79911</v>
      </c>
      <c r="C7292" s="292" t="s">
        <v>213</v>
      </c>
      <c r="E7292" s="292" t="s">
        <v>214</v>
      </c>
      <c r="F7292" s="405">
        <v>93912</v>
      </c>
      <c r="G7292" s="292" t="s">
        <v>213</v>
      </c>
    </row>
    <row r="7293" spans="1:7">
      <c r="A7293" s="292" t="s">
        <v>49</v>
      </c>
      <c r="B7293" s="405">
        <v>81004</v>
      </c>
      <c r="C7293" s="292" t="s">
        <v>213</v>
      </c>
      <c r="E7293" s="292" t="s">
        <v>214</v>
      </c>
      <c r="F7293" s="405">
        <v>93921</v>
      </c>
      <c r="G7293" s="292" t="s">
        <v>213</v>
      </c>
    </row>
    <row r="7294" spans="1:7">
      <c r="A7294" s="292" t="s">
        <v>49</v>
      </c>
      <c r="B7294" s="405">
        <v>82009</v>
      </c>
      <c r="C7294" s="292" t="s">
        <v>213</v>
      </c>
      <c r="E7294" s="292" t="s">
        <v>214</v>
      </c>
      <c r="F7294" s="405">
        <v>93922</v>
      </c>
      <c r="G7294" s="292" t="s">
        <v>213</v>
      </c>
    </row>
    <row r="7295" spans="1:7">
      <c r="A7295" s="292" t="s">
        <v>49</v>
      </c>
      <c r="B7295" s="405">
        <v>83438</v>
      </c>
      <c r="C7295" s="292" t="s">
        <v>213</v>
      </c>
      <c r="E7295" s="292" t="s">
        <v>214</v>
      </c>
      <c r="F7295" s="405">
        <v>93923</v>
      </c>
      <c r="G7295" s="292" t="s">
        <v>213</v>
      </c>
    </row>
    <row r="7296" spans="1:7">
      <c r="A7296" s="292" t="s">
        <v>49</v>
      </c>
      <c r="B7296" s="405">
        <v>84701</v>
      </c>
      <c r="C7296" s="292" t="s">
        <v>213</v>
      </c>
      <c r="E7296" s="292" t="s">
        <v>214</v>
      </c>
      <c r="F7296" s="405">
        <v>93950</v>
      </c>
      <c r="G7296" s="292" t="s">
        <v>213</v>
      </c>
    </row>
    <row r="7297" spans="1:7">
      <c r="A7297" s="292" t="s">
        <v>49</v>
      </c>
      <c r="B7297" s="405">
        <v>85608</v>
      </c>
      <c r="C7297" s="292" t="s">
        <v>213</v>
      </c>
      <c r="E7297" s="292" t="s">
        <v>214</v>
      </c>
      <c r="F7297" s="405">
        <v>94002</v>
      </c>
      <c r="G7297" s="292" t="s">
        <v>213</v>
      </c>
    </row>
    <row r="7298" spans="1:7">
      <c r="A7298" s="292" t="s">
        <v>49</v>
      </c>
      <c r="B7298" s="405">
        <v>86401</v>
      </c>
      <c r="C7298" s="292" t="s">
        <v>213</v>
      </c>
      <c r="E7298" s="292" t="s">
        <v>214</v>
      </c>
      <c r="F7298" s="405">
        <v>94019</v>
      </c>
      <c r="G7298" s="292" t="s">
        <v>213</v>
      </c>
    </row>
    <row r="7299" spans="1:7">
      <c r="A7299" s="292" t="s">
        <v>49</v>
      </c>
      <c r="B7299" s="405">
        <v>88047</v>
      </c>
      <c r="C7299" s="292" t="s">
        <v>213</v>
      </c>
      <c r="E7299" s="292" t="s">
        <v>214</v>
      </c>
      <c r="F7299" s="405">
        <v>94028</v>
      </c>
      <c r="G7299" s="292" t="s">
        <v>213</v>
      </c>
    </row>
    <row r="7300" spans="1:7">
      <c r="A7300" s="292" t="s">
        <v>49</v>
      </c>
      <c r="B7300" s="405">
        <v>90020</v>
      </c>
      <c r="C7300" s="292" t="s">
        <v>213</v>
      </c>
      <c r="E7300" s="292" t="s">
        <v>214</v>
      </c>
      <c r="F7300" s="405">
        <v>94037</v>
      </c>
      <c r="G7300" s="292" t="s">
        <v>213</v>
      </c>
    </row>
    <row r="7301" spans="1:7">
      <c r="A7301" s="292" t="s">
        <v>49</v>
      </c>
      <c r="B7301" s="405">
        <v>92308</v>
      </c>
      <c r="C7301" s="292" t="s">
        <v>213</v>
      </c>
      <c r="E7301" s="292" t="s">
        <v>214</v>
      </c>
      <c r="F7301" s="405">
        <v>94038</v>
      </c>
      <c r="G7301" s="292" t="s">
        <v>213</v>
      </c>
    </row>
    <row r="7302" spans="1:7">
      <c r="A7302" s="292" t="s">
        <v>49</v>
      </c>
      <c r="B7302" s="405">
        <v>93230</v>
      </c>
      <c r="C7302" s="292" t="s">
        <v>213</v>
      </c>
      <c r="E7302" s="292" t="s">
        <v>214</v>
      </c>
      <c r="F7302" s="405">
        <v>94044</v>
      </c>
      <c r="G7302" s="292" t="s">
        <v>213</v>
      </c>
    </row>
    <row r="7303" spans="1:7">
      <c r="A7303" s="292" t="s">
        <v>49</v>
      </c>
      <c r="B7303" s="405">
        <v>93515</v>
      </c>
      <c r="C7303" s="292" t="s">
        <v>213</v>
      </c>
      <c r="E7303" s="292" t="s">
        <v>214</v>
      </c>
      <c r="F7303" s="405">
        <v>94062</v>
      </c>
      <c r="G7303" s="292" t="s">
        <v>213</v>
      </c>
    </row>
    <row r="7304" spans="1:7">
      <c r="A7304" s="292" t="s">
        <v>49</v>
      </c>
      <c r="B7304" s="405">
        <v>94103</v>
      </c>
      <c r="C7304" s="292" t="s">
        <v>213</v>
      </c>
      <c r="E7304" s="292" t="s">
        <v>214</v>
      </c>
      <c r="F7304" s="405">
        <v>94102</v>
      </c>
      <c r="G7304" s="292" t="s">
        <v>213</v>
      </c>
    </row>
    <row r="7305" spans="1:7">
      <c r="A7305" s="292" t="s">
        <v>49</v>
      </c>
      <c r="B7305" s="405">
        <v>94575</v>
      </c>
      <c r="C7305" s="292" t="s">
        <v>213</v>
      </c>
      <c r="E7305" s="292" t="s">
        <v>214</v>
      </c>
      <c r="F7305" s="405">
        <v>94103</v>
      </c>
      <c r="G7305" s="292" t="s">
        <v>213</v>
      </c>
    </row>
    <row r="7306" spans="1:7">
      <c r="A7306" s="292" t="s">
        <v>49</v>
      </c>
      <c r="B7306" s="405">
        <v>95357</v>
      </c>
      <c r="C7306" s="292" t="s">
        <v>213</v>
      </c>
      <c r="E7306" s="292" t="s">
        <v>214</v>
      </c>
      <c r="F7306" s="405">
        <v>94104</v>
      </c>
      <c r="G7306" s="292" t="s">
        <v>213</v>
      </c>
    </row>
    <row r="7307" spans="1:7">
      <c r="A7307" s="292" t="s">
        <v>49</v>
      </c>
      <c r="B7307" s="405">
        <v>79950</v>
      </c>
      <c r="C7307" s="292" t="s">
        <v>213</v>
      </c>
      <c r="E7307" s="292" t="s">
        <v>214</v>
      </c>
      <c r="F7307" s="405">
        <v>94105</v>
      </c>
      <c r="G7307" s="292" t="s">
        <v>213</v>
      </c>
    </row>
    <row r="7308" spans="1:7">
      <c r="A7308" s="292" t="s">
        <v>49</v>
      </c>
      <c r="B7308" s="405">
        <v>81005</v>
      </c>
      <c r="C7308" s="292" t="s">
        <v>213</v>
      </c>
      <c r="E7308" s="292" t="s">
        <v>214</v>
      </c>
      <c r="F7308" s="405">
        <v>94107</v>
      </c>
      <c r="G7308" s="292" t="s">
        <v>213</v>
      </c>
    </row>
    <row r="7309" spans="1:7">
      <c r="A7309" s="292" t="s">
        <v>49</v>
      </c>
      <c r="B7309" s="405">
        <v>82071</v>
      </c>
      <c r="C7309" s="292" t="s">
        <v>213</v>
      </c>
      <c r="E7309" s="292" t="s">
        <v>214</v>
      </c>
      <c r="F7309" s="405">
        <v>94108</v>
      </c>
      <c r="G7309" s="292" t="s">
        <v>213</v>
      </c>
    </row>
    <row r="7310" spans="1:7">
      <c r="A7310" s="292" t="s">
        <v>49</v>
      </c>
      <c r="B7310" s="405">
        <v>83440</v>
      </c>
      <c r="C7310" s="292" t="s">
        <v>213</v>
      </c>
      <c r="E7310" s="292" t="s">
        <v>214</v>
      </c>
      <c r="F7310" s="405">
        <v>94109</v>
      </c>
      <c r="G7310" s="292" t="s">
        <v>213</v>
      </c>
    </row>
    <row r="7311" spans="1:7">
      <c r="A7311" s="292" t="s">
        <v>49</v>
      </c>
      <c r="B7311" s="405">
        <v>84720</v>
      </c>
      <c r="C7311" s="292" t="s">
        <v>213</v>
      </c>
      <c r="E7311" s="292" t="s">
        <v>214</v>
      </c>
      <c r="F7311" s="405">
        <v>94110</v>
      </c>
      <c r="G7311" s="292" t="s">
        <v>213</v>
      </c>
    </row>
    <row r="7312" spans="1:7">
      <c r="A7312" s="292" t="s">
        <v>49</v>
      </c>
      <c r="B7312" s="405">
        <v>85613</v>
      </c>
      <c r="C7312" s="292" t="s">
        <v>213</v>
      </c>
      <c r="E7312" s="292" t="s">
        <v>214</v>
      </c>
      <c r="F7312" s="405">
        <v>94111</v>
      </c>
      <c r="G7312" s="292" t="s">
        <v>213</v>
      </c>
    </row>
    <row r="7313" spans="1:7">
      <c r="A7313" s="292" t="s">
        <v>49</v>
      </c>
      <c r="B7313" s="405">
        <v>86402</v>
      </c>
      <c r="C7313" s="292" t="s">
        <v>213</v>
      </c>
      <c r="E7313" s="292" t="s">
        <v>214</v>
      </c>
      <c r="F7313" s="405">
        <v>94114</v>
      </c>
      <c r="G7313" s="292" t="s">
        <v>213</v>
      </c>
    </row>
    <row r="7314" spans="1:7">
      <c r="A7314" s="292" t="s">
        <v>49</v>
      </c>
      <c r="B7314" s="405">
        <v>88063</v>
      </c>
      <c r="C7314" s="292" t="s">
        <v>213</v>
      </c>
      <c r="E7314" s="292" t="s">
        <v>214</v>
      </c>
      <c r="F7314" s="405">
        <v>94115</v>
      </c>
      <c r="G7314" s="292" t="s">
        <v>213</v>
      </c>
    </row>
    <row r="7315" spans="1:7">
      <c r="A7315" s="292" t="s">
        <v>49</v>
      </c>
      <c r="B7315" s="405">
        <v>90044</v>
      </c>
      <c r="C7315" s="292" t="s">
        <v>213</v>
      </c>
      <c r="E7315" s="292" t="s">
        <v>214</v>
      </c>
      <c r="F7315" s="405">
        <v>94116</v>
      </c>
      <c r="G7315" s="292" t="s">
        <v>213</v>
      </c>
    </row>
    <row r="7316" spans="1:7">
      <c r="A7316" s="292" t="s">
        <v>49</v>
      </c>
      <c r="B7316" s="405">
        <v>92311</v>
      </c>
      <c r="C7316" s="292" t="s">
        <v>213</v>
      </c>
      <c r="E7316" s="292" t="s">
        <v>214</v>
      </c>
      <c r="F7316" s="405">
        <v>94117</v>
      </c>
      <c r="G7316" s="292" t="s">
        <v>213</v>
      </c>
    </row>
    <row r="7317" spans="1:7">
      <c r="A7317" s="292" t="s">
        <v>49</v>
      </c>
      <c r="B7317" s="405">
        <v>93235</v>
      </c>
      <c r="C7317" s="292" t="s">
        <v>213</v>
      </c>
      <c r="E7317" s="292" t="s">
        <v>214</v>
      </c>
      <c r="F7317" s="405">
        <v>94118</v>
      </c>
      <c r="G7317" s="292" t="s">
        <v>213</v>
      </c>
    </row>
    <row r="7318" spans="1:7">
      <c r="A7318" s="292" t="s">
        <v>49</v>
      </c>
      <c r="B7318" s="405">
        <v>93524</v>
      </c>
      <c r="C7318" s="292" t="s">
        <v>213</v>
      </c>
      <c r="E7318" s="292" t="s">
        <v>214</v>
      </c>
      <c r="F7318" s="405">
        <v>94121</v>
      </c>
      <c r="G7318" s="292" t="s">
        <v>213</v>
      </c>
    </row>
    <row r="7319" spans="1:7">
      <c r="A7319" s="292" t="s">
        <v>49</v>
      </c>
      <c r="B7319" s="405">
        <v>94104</v>
      </c>
      <c r="C7319" s="292" t="s">
        <v>213</v>
      </c>
      <c r="E7319" s="292" t="s">
        <v>214</v>
      </c>
      <c r="F7319" s="405">
        <v>94122</v>
      </c>
      <c r="G7319" s="292" t="s">
        <v>213</v>
      </c>
    </row>
    <row r="7320" spans="1:7">
      <c r="A7320" s="292" t="s">
        <v>49</v>
      </c>
      <c r="B7320" s="405">
        <v>94585</v>
      </c>
      <c r="C7320" s="292" t="s">
        <v>213</v>
      </c>
      <c r="E7320" s="292" t="s">
        <v>214</v>
      </c>
      <c r="F7320" s="405">
        <v>94123</v>
      </c>
      <c r="G7320" s="292" t="s">
        <v>213</v>
      </c>
    </row>
    <row r="7321" spans="1:7">
      <c r="A7321" s="292" t="s">
        <v>49</v>
      </c>
      <c r="B7321" s="405">
        <v>95358</v>
      </c>
      <c r="C7321" s="292" t="s">
        <v>213</v>
      </c>
      <c r="E7321" s="292" t="s">
        <v>214</v>
      </c>
      <c r="F7321" s="405">
        <v>94127</v>
      </c>
      <c r="G7321" s="292" t="s">
        <v>213</v>
      </c>
    </row>
    <row r="7322" spans="1:7">
      <c r="A7322" s="292" t="s">
        <v>49</v>
      </c>
      <c r="B7322" s="405">
        <v>79968</v>
      </c>
      <c r="C7322" s="292" t="s">
        <v>213</v>
      </c>
      <c r="E7322" s="292" t="s">
        <v>214</v>
      </c>
      <c r="F7322" s="405">
        <v>94129</v>
      </c>
      <c r="G7322" s="292" t="s">
        <v>213</v>
      </c>
    </row>
    <row r="7323" spans="1:7">
      <c r="A7323" s="292" t="s">
        <v>49</v>
      </c>
      <c r="B7323" s="405">
        <v>81006</v>
      </c>
      <c r="C7323" s="292" t="s">
        <v>213</v>
      </c>
      <c r="E7323" s="292" t="s">
        <v>214</v>
      </c>
      <c r="F7323" s="405">
        <v>94131</v>
      </c>
      <c r="G7323" s="292" t="s">
        <v>213</v>
      </c>
    </row>
    <row r="7324" spans="1:7">
      <c r="A7324" s="292" t="s">
        <v>49</v>
      </c>
      <c r="B7324" s="405">
        <v>82072</v>
      </c>
      <c r="C7324" s="292" t="s">
        <v>213</v>
      </c>
      <c r="E7324" s="292" t="s">
        <v>214</v>
      </c>
      <c r="F7324" s="405">
        <v>94133</v>
      </c>
      <c r="G7324" s="292" t="s">
        <v>213</v>
      </c>
    </row>
    <row r="7325" spans="1:7">
      <c r="A7325" s="292" t="s">
        <v>49</v>
      </c>
      <c r="B7325" s="405">
        <v>83441</v>
      </c>
      <c r="C7325" s="292" t="s">
        <v>213</v>
      </c>
      <c r="E7325" s="292" t="s">
        <v>214</v>
      </c>
      <c r="F7325" s="405">
        <v>94158</v>
      </c>
      <c r="G7325" s="292" t="s">
        <v>213</v>
      </c>
    </row>
    <row r="7326" spans="1:7">
      <c r="A7326" s="292" t="s">
        <v>49</v>
      </c>
      <c r="B7326" s="405">
        <v>84721</v>
      </c>
      <c r="C7326" s="292" t="s">
        <v>213</v>
      </c>
      <c r="E7326" s="292" t="s">
        <v>214</v>
      </c>
      <c r="F7326" s="405">
        <v>94401</v>
      </c>
      <c r="G7326" s="292" t="s">
        <v>213</v>
      </c>
    </row>
    <row r="7327" spans="1:7">
      <c r="A7327" s="292" t="s">
        <v>49</v>
      </c>
      <c r="B7327" s="405">
        <v>85615</v>
      </c>
      <c r="C7327" s="292" t="s">
        <v>213</v>
      </c>
      <c r="E7327" s="292" t="s">
        <v>214</v>
      </c>
      <c r="F7327" s="405">
        <v>94508</v>
      </c>
      <c r="G7327" s="292" t="s">
        <v>213</v>
      </c>
    </row>
    <row r="7328" spans="1:7">
      <c r="A7328" s="292" t="s">
        <v>49</v>
      </c>
      <c r="B7328" s="405">
        <v>86404</v>
      </c>
      <c r="C7328" s="292" t="s">
        <v>213</v>
      </c>
      <c r="E7328" s="292" t="s">
        <v>214</v>
      </c>
      <c r="F7328" s="405">
        <v>94515</v>
      </c>
      <c r="G7328" s="292" t="s">
        <v>213</v>
      </c>
    </row>
    <row r="7329" spans="1:7">
      <c r="A7329" s="292" t="s">
        <v>49</v>
      </c>
      <c r="B7329" s="405">
        <v>88081</v>
      </c>
      <c r="C7329" s="292" t="s">
        <v>213</v>
      </c>
      <c r="E7329" s="292" t="s">
        <v>214</v>
      </c>
      <c r="F7329" s="405">
        <v>94517</v>
      </c>
      <c r="G7329" s="292" t="s">
        <v>213</v>
      </c>
    </row>
    <row r="7330" spans="1:7">
      <c r="A7330" s="292" t="s">
        <v>49</v>
      </c>
      <c r="B7330" s="405">
        <v>90057</v>
      </c>
      <c r="C7330" s="292" t="s">
        <v>213</v>
      </c>
      <c r="E7330" s="292" t="s">
        <v>214</v>
      </c>
      <c r="F7330" s="405">
        <v>94528</v>
      </c>
      <c r="G7330" s="292" t="s">
        <v>213</v>
      </c>
    </row>
    <row r="7331" spans="1:7">
      <c r="A7331" s="292" t="s">
        <v>49</v>
      </c>
      <c r="B7331" s="405">
        <v>92312</v>
      </c>
      <c r="C7331" s="292" t="s">
        <v>213</v>
      </c>
      <c r="E7331" s="292" t="s">
        <v>214</v>
      </c>
      <c r="F7331" s="405">
        <v>94536</v>
      </c>
      <c r="G7331" s="292" t="s">
        <v>213</v>
      </c>
    </row>
    <row r="7332" spans="1:7">
      <c r="A7332" s="292" t="s">
        <v>49</v>
      </c>
      <c r="B7332" s="405">
        <v>93241</v>
      </c>
      <c r="C7332" s="292" t="s">
        <v>213</v>
      </c>
      <c r="E7332" s="292" t="s">
        <v>214</v>
      </c>
      <c r="F7332" s="405">
        <v>94541</v>
      </c>
      <c r="G7332" s="292" t="s">
        <v>213</v>
      </c>
    </row>
    <row r="7333" spans="1:7">
      <c r="A7333" s="292" t="s">
        <v>49</v>
      </c>
      <c r="B7333" s="405">
        <v>93535</v>
      </c>
      <c r="C7333" s="292" t="s">
        <v>213</v>
      </c>
      <c r="E7333" s="292" t="s">
        <v>214</v>
      </c>
      <c r="F7333" s="405">
        <v>94548</v>
      </c>
      <c r="G7333" s="292" t="s">
        <v>213</v>
      </c>
    </row>
    <row r="7334" spans="1:7">
      <c r="A7334" s="292" t="s">
        <v>49</v>
      </c>
      <c r="B7334" s="405">
        <v>94105</v>
      </c>
      <c r="C7334" s="292" t="s">
        <v>213</v>
      </c>
      <c r="E7334" s="292" t="s">
        <v>214</v>
      </c>
      <c r="F7334" s="405">
        <v>94549</v>
      </c>
      <c r="G7334" s="292" t="s">
        <v>213</v>
      </c>
    </row>
    <row r="7335" spans="1:7">
      <c r="A7335" s="292" t="s">
        <v>49</v>
      </c>
      <c r="B7335" s="405">
        <v>94599</v>
      </c>
      <c r="C7335" s="292" t="s">
        <v>213</v>
      </c>
      <c r="E7335" s="292" t="s">
        <v>214</v>
      </c>
      <c r="F7335" s="405">
        <v>94550</v>
      </c>
      <c r="G7335" s="292" t="s">
        <v>213</v>
      </c>
    </row>
    <row r="7336" spans="1:7">
      <c r="A7336" s="292" t="s">
        <v>49</v>
      </c>
      <c r="B7336" s="405">
        <v>95361</v>
      </c>
      <c r="C7336" s="292" t="s">
        <v>213</v>
      </c>
      <c r="E7336" s="292" t="s">
        <v>214</v>
      </c>
      <c r="F7336" s="405">
        <v>94552</v>
      </c>
      <c r="G7336" s="292" t="s">
        <v>213</v>
      </c>
    </row>
    <row r="7337" spans="1:7">
      <c r="A7337" s="292" t="s">
        <v>49</v>
      </c>
      <c r="B7337" s="405">
        <v>80018</v>
      </c>
      <c r="C7337" s="292" t="s">
        <v>213</v>
      </c>
      <c r="E7337" s="292" t="s">
        <v>214</v>
      </c>
      <c r="F7337" s="405">
        <v>94556</v>
      </c>
      <c r="G7337" s="292" t="s">
        <v>213</v>
      </c>
    </row>
    <row r="7338" spans="1:7">
      <c r="A7338" s="292" t="s">
        <v>49</v>
      </c>
      <c r="B7338" s="405">
        <v>81007</v>
      </c>
      <c r="C7338" s="292" t="s">
        <v>213</v>
      </c>
      <c r="E7338" s="292" t="s">
        <v>214</v>
      </c>
      <c r="F7338" s="405">
        <v>94558</v>
      </c>
      <c r="G7338" s="292" t="s">
        <v>213</v>
      </c>
    </row>
    <row r="7339" spans="1:7">
      <c r="A7339" s="292" t="s">
        <v>49</v>
      </c>
      <c r="B7339" s="405">
        <v>82414</v>
      </c>
      <c r="C7339" s="292" t="s">
        <v>213</v>
      </c>
      <c r="E7339" s="292" t="s">
        <v>214</v>
      </c>
      <c r="F7339" s="405">
        <v>94559</v>
      </c>
      <c r="G7339" s="292" t="s">
        <v>213</v>
      </c>
    </row>
    <row r="7340" spans="1:7">
      <c r="A7340" s="292" t="s">
        <v>49</v>
      </c>
      <c r="B7340" s="405">
        <v>83442</v>
      </c>
      <c r="C7340" s="292" t="s">
        <v>213</v>
      </c>
      <c r="E7340" s="292" t="s">
        <v>214</v>
      </c>
      <c r="F7340" s="405">
        <v>94561</v>
      </c>
      <c r="G7340" s="292" t="s">
        <v>213</v>
      </c>
    </row>
    <row r="7341" spans="1:7">
      <c r="A7341" s="292" t="s">
        <v>49</v>
      </c>
      <c r="B7341" s="405">
        <v>84738</v>
      </c>
      <c r="C7341" s="292" t="s">
        <v>213</v>
      </c>
      <c r="E7341" s="292" t="s">
        <v>214</v>
      </c>
      <c r="F7341" s="405">
        <v>94562</v>
      </c>
      <c r="G7341" s="292" t="s">
        <v>213</v>
      </c>
    </row>
    <row r="7342" spans="1:7">
      <c r="A7342" s="292" t="s">
        <v>49</v>
      </c>
      <c r="B7342" s="405">
        <v>85620</v>
      </c>
      <c r="C7342" s="292" t="s">
        <v>213</v>
      </c>
      <c r="E7342" s="292" t="s">
        <v>214</v>
      </c>
      <c r="F7342" s="405">
        <v>94563</v>
      </c>
      <c r="G7342" s="292" t="s">
        <v>213</v>
      </c>
    </row>
    <row r="7343" spans="1:7">
      <c r="A7343" s="292" t="s">
        <v>49</v>
      </c>
      <c r="B7343" s="405">
        <v>86406</v>
      </c>
      <c r="C7343" s="292" t="s">
        <v>213</v>
      </c>
      <c r="E7343" s="292" t="s">
        <v>214</v>
      </c>
      <c r="F7343" s="405">
        <v>94570</v>
      </c>
      <c r="G7343" s="292" t="s">
        <v>213</v>
      </c>
    </row>
    <row r="7344" spans="1:7">
      <c r="A7344" s="292" t="s">
        <v>49</v>
      </c>
      <c r="B7344" s="405">
        <v>88101</v>
      </c>
      <c r="C7344" s="292" t="s">
        <v>213</v>
      </c>
      <c r="E7344" s="292" t="s">
        <v>214</v>
      </c>
      <c r="F7344" s="405">
        <v>94573</v>
      </c>
      <c r="G7344" s="292" t="s">
        <v>213</v>
      </c>
    </row>
    <row r="7345" spans="1:7">
      <c r="A7345" s="292" t="s">
        <v>49</v>
      </c>
      <c r="B7345" s="405">
        <v>90265</v>
      </c>
      <c r="C7345" s="292" t="s">
        <v>213</v>
      </c>
      <c r="E7345" s="292" t="s">
        <v>214</v>
      </c>
      <c r="F7345" s="405">
        <v>94574</v>
      </c>
      <c r="G7345" s="292" t="s">
        <v>213</v>
      </c>
    </row>
    <row r="7346" spans="1:7">
      <c r="A7346" s="292" t="s">
        <v>49</v>
      </c>
      <c r="B7346" s="405">
        <v>92315</v>
      </c>
      <c r="C7346" s="292" t="s">
        <v>213</v>
      </c>
      <c r="E7346" s="292" t="s">
        <v>214</v>
      </c>
      <c r="F7346" s="405">
        <v>94575</v>
      </c>
      <c r="G7346" s="292" t="s">
        <v>213</v>
      </c>
    </row>
    <row r="7347" spans="1:7">
      <c r="A7347" s="292" t="s">
        <v>49</v>
      </c>
      <c r="B7347" s="405">
        <v>93245</v>
      </c>
      <c r="C7347" s="292" t="s">
        <v>213</v>
      </c>
      <c r="E7347" s="292" t="s">
        <v>214</v>
      </c>
      <c r="F7347" s="405">
        <v>94585</v>
      </c>
      <c r="G7347" s="292" t="s">
        <v>213</v>
      </c>
    </row>
    <row r="7348" spans="1:7">
      <c r="A7348" s="292" t="s">
        <v>49</v>
      </c>
      <c r="B7348" s="405">
        <v>93536</v>
      </c>
      <c r="C7348" s="292" t="s">
        <v>213</v>
      </c>
      <c r="E7348" s="292" t="s">
        <v>214</v>
      </c>
      <c r="F7348" s="405">
        <v>94599</v>
      </c>
      <c r="G7348" s="292" t="s">
        <v>213</v>
      </c>
    </row>
    <row r="7349" spans="1:7">
      <c r="A7349" s="292" t="s">
        <v>49</v>
      </c>
      <c r="B7349" s="405">
        <v>94107</v>
      </c>
      <c r="C7349" s="292" t="s">
        <v>213</v>
      </c>
      <c r="E7349" s="292" t="s">
        <v>214</v>
      </c>
      <c r="F7349" s="405">
        <v>94603</v>
      </c>
      <c r="G7349" s="292" t="s">
        <v>213</v>
      </c>
    </row>
    <row r="7350" spans="1:7">
      <c r="A7350" s="292" t="s">
        <v>49</v>
      </c>
      <c r="B7350" s="405">
        <v>94603</v>
      </c>
      <c r="C7350" s="292" t="s">
        <v>213</v>
      </c>
      <c r="E7350" s="292" t="s">
        <v>214</v>
      </c>
      <c r="F7350" s="405">
        <v>94605</v>
      </c>
      <c r="G7350" s="292" t="s">
        <v>213</v>
      </c>
    </row>
    <row r="7351" spans="1:7">
      <c r="A7351" s="292" t="s">
        <v>49</v>
      </c>
      <c r="B7351" s="405">
        <v>95370</v>
      </c>
      <c r="C7351" s="292" t="s">
        <v>213</v>
      </c>
      <c r="E7351" s="292" t="s">
        <v>214</v>
      </c>
      <c r="F7351" s="405">
        <v>94707</v>
      </c>
      <c r="G7351" s="292" t="s">
        <v>213</v>
      </c>
    </row>
    <row r="7352" spans="1:7">
      <c r="A7352" s="292" t="s">
        <v>49</v>
      </c>
      <c r="B7352" s="405">
        <v>80132</v>
      </c>
      <c r="C7352" s="292" t="s">
        <v>213</v>
      </c>
      <c r="E7352" s="292" t="s">
        <v>214</v>
      </c>
      <c r="F7352" s="405">
        <v>94803</v>
      </c>
      <c r="G7352" s="292" t="s">
        <v>213</v>
      </c>
    </row>
    <row r="7353" spans="1:7">
      <c r="A7353" s="292" t="s">
        <v>49</v>
      </c>
      <c r="B7353" s="405">
        <v>81043</v>
      </c>
      <c r="C7353" s="292" t="s">
        <v>213</v>
      </c>
      <c r="E7353" s="292" t="s">
        <v>214</v>
      </c>
      <c r="F7353" s="405">
        <v>94930</v>
      </c>
      <c r="G7353" s="292" t="s">
        <v>213</v>
      </c>
    </row>
    <row r="7354" spans="1:7">
      <c r="A7354" s="292" t="s">
        <v>49</v>
      </c>
      <c r="B7354" s="405">
        <v>82430</v>
      </c>
      <c r="C7354" s="292" t="s">
        <v>213</v>
      </c>
      <c r="E7354" s="292" t="s">
        <v>214</v>
      </c>
      <c r="F7354" s="405">
        <v>94938</v>
      </c>
      <c r="G7354" s="292" t="s">
        <v>213</v>
      </c>
    </row>
    <row r="7355" spans="1:7">
      <c r="A7355" s="292" t="s">
        <v>49</v>
      </c>
      <c r="B7355" s="405">
        <v>83454</v>
      </c>
      <c r="C7355" s="292" t="s">
        <v>213</v>
      </c>
      <c r="E7355" s="292" t="s">
        <v>214</v>
      </c>
      <c r="F7355" s="405">
        <v>94947</v>
      </c>
      <c r="G7355" s="292" t="s">
        <v>213</v>
      </c>
    </row>
    <row r="7356" spans="1:7">
      <c r="A7356" s="292" t="s">
        <v>49</v>
      </c>
      <c r="B7356" s="405">
        <v>84742</v>
      </c>
      <c r="C7356" s="292" t="s">
        <v>213</v>
      </c>
      <c r="E7356" s="292" t="s">
        <v>214</v>
      </c>
      <c r="F7356" s="405">
        <v>94951</v>
      </c>
      <c r="G7356" s="292" t="s">
        <v>213</v>
      </c>
    </row>
    <row r="7357" spans="1:7">
      <c r="A7357" s="292" t="s">
        <v>49</v>
      </c>
      <c r="B7357" s="405">
        <v>85622</v>
      </c>
      <c r="C7357" s="292" t="s">
        <v>213</v>
      </c>
      <c r="E7357" s="292" t="s">
        <v>214</v>
      </c>
      <c r="F7357" s="405">
        <v>94952</v>
      </c>
      <c r="G7357" s="292" t="s">
        <v>213</v>
      </c>
    </row>
    <row r="7358" spans="1:7">
      <c r="A7358" s="292" t="s">
        <v>49</v>
      </c>
      <c r="B7358" s="405">
        <v>86426</v>
      </c>
      <c r="C7358" s="292" t="s">
        <v>213</v>
      </c>
      <c r="E7358" s="292" t="s">
        <v>214</v>
      </c>
      <c r="F7358" s="405">
        <v>95004</v>
      </c>
      <c r="G7358" s="292" t="s">
        <v>213</v>
      </c>
    </row>
    <row r="7359" spans="1:7">
      <c r="A7359" s="292" t="s">
        <v>49</v>
      </c>
      <c r="B7359" s="405">
        <v>88102</v>
      </c>
      <c r="C7359" s="292" t="s">
        <v>213</v>
      </c>
      <c r="E7359" s="292" t="s">
        <v>214</v>
      </c>
      <c r="F7359" s="405">
        <v>95005</v>
      </c>
      <c r="G7359" s="292" t="s">
        <v>213</v>
      </c>
    </row>
    <row r="7360" spans="1:7">
      <c r="A7360" s="292" t="s">
        <v>49</v>
      </c>
      <c r="B7360" s="405">
        <v>90272</v>
      </c>
      <c r="C7360" s="292" t="s">
        <v>213</v>
      </c>
      <c r="E7360" s="292" t="s">
        <v>214</v>
      </c>
      <c r="F7360" s="405">
        <v>95007</v>
      </c>
      <c r="G7360" s="292" t="s">
        <v>213</v>
      </c>
    </row>
    <row r="7361" spans="1:7">
      <c r="A7361" s="292" t="s">
        <v>49</v>
      </c>
      <c r="B7361" s="405">
        <v>92317</v>
      </c>
      <c r="C7361" s="292" t="s">
        <v>213</v>
      </c>
      <c r="E7361" s="292" t="s">
        <v>214</v>
      </c>
      <c r="F7361" s="405">
        <v>95012</v>
      </c>
      <c r="G7361" s="292" t="s">
        <v>213</v>
      </c>
    </row>
    <row r="7362" spans="1:7">
      <c r="A7362" s="292" t="s">
        <v>49</v>
      </c>
      <c r="B7362" s="405">
        <v>93247</v>
      </c>
      <c r="C7362" s="292" t="s">
        <v>213</v>
      </c>
      <c r="E7362" s="292" t="s">
        <v>214</v>
      </c>
      <c r="F7362" s="405">
        <v>95013</v>
      </c>
      <c r="G7362" s="292" t="s">
        <v>213</v>
      </c>
    </row>
    <row r="7363" spans="1:7">
      <c r="A7363" s="292" t="s">
        <v>49</v>
      </c>
      <c r="B7363" s="405">
        <v>93542</v>
      </c>
      <c r="C7363" s="292" t="s">
        <v>213</v>
      </c>
      <c r="E7363" s="292" t="s">
        <v>214</v>
      </c>
      <c r="F7363" s="405">
        <v>95018</v>
      </c>
      <c r="G7363" s="292" t="s">
        <v>213</v>
      </c>
    </row>
    <row r="7364" spans="1:7">
      <c r="A7364" s="292" t="s">
        <v>49</v>
      </c>
      <c r="B7364" s="405">
        <v>94108</v>
      </c>
      <c r="C7364" s="292" t="s">
        <v>213</v>
      </c>
      <c r="E7364" s="292" t="s">
        <v>214</v>
      </c>
      <c r="F7364" s="405">
        <v>95023</v>
      </c>
      <c r="G7364" s="292" t="s">
        <v>213</v>
      </c>
    </row>
    <row r="7365" spans="1:7">
      <c r="A7365" s="292" t="s">
        <v>49</v>
      </c>
      <c r="B7365" s="405">
        <v>94605</v>
      </c>
      <c r="C7365" s="292" t="s">
        <v>213</v>
      </c>
      <c r="E7365" s="292" t="s">
        <v>214</v>
      </c>
      <c r="F7365" s="405">
        <v>95024</v>
      </c>
      <c r="G7365" s="292" t="s">
        <v>213</v>
      </c>
    </row>
    <row r="7366" spans="1:7">
      <c r="A7366" s="292" t="s">
        <v>49</v>
      </c>
      <c r="B7366" s="405">
        <v>95372</v>
      </c>
      <c r="C7366" s="292" t="s">
        <v>213</v>
      </c>
      <c r="E7366" s="292" t="s">
        <v>214</v>
      </c>
      <c r="F7366" s="405">
        <v>95041</v>
      </c>
      <c r="G7366" s="292" t="s">
        <v>213</v>
      </c>
    </row>
    <row r="7367" spans="1:7">
      <c r="A7367" s="292" t="s">
        <v>49</v>
      </c>
      <c r="B7367" s="405">
        <v>80403</v>
      </c>
      <c r="C7367" s="292" t="s">
        <v>213</v>
      </c>
      <c r="E7367" s="292" t="s">
        <v>214</v>
      </c>
      <c r="F7367" s="405">
        <v>95046</v>
      </c>
      <c r="G7367" s="292" t="s">
        <v>213</v>
      </c>
    </row>
    <row r="7368" spans="1:7">
      <c r="A7368" s="292" t="s">
        <v>49</v>
      </c>
      <c r="B7368" s="405">
        <v>81074</v>
      </c>
      <c r="C7368" s="292" t="s">
        <v>213</v>
      </c>
      <c r="E7368" s="292" t="s">
        <v>214</v>
      </c>
      <c r="F7368" s="405">
        <v>95076</v>
      </c>
      <c r="G7368" s="292" t="s">
        <v>213</v>
      </c>
    </row>
    <row r="7369" spans="1:7">
      <c r="A7369" s="292" t="s">
        <v>49</v>
      </c>
      <c r="B7369" s="405">
        <v>82440</v>
      </c>
      <c r="C7369" s="292" t="s">
        <v>213</v>
      </c>
      <c r="E7369" s="292" t="s">
        <v>214</v>
      </c>
      <c r="F7369" s="405">
        <v>95139</v>
      </c>
      <c r="G7369" s="292" t="s">
        <v>213</v>
      </c>
    </row>
    <row r="7370" spans="1:7">
      <c r="A7370" s="292" t="s">
        <v>49</v>
      </c>
      <c r="B7370" s="405">
        <v>83531</v>
      </c>
      <c r="C7370" s="292" t="s">
        <v>213</v>
      </c>
      <c r="E7370" s="292" t="s">
        <v>214</v>
      </c>
      <c r="F7370" s="405">
        <v>95215</v>
      </c>
      <c r="G7370" s="292" t="s">
        <v>213</v>
      </c>
    </row>
    <row r="7371" spans="1:7">
      <c r="A7371" s="292" t="s">
        <v>49</v>
      </c>
      <c r="B7371" s="405">
        <v>84765</v>
      </c>
      <c r="C7371" s="292" t="s">
        <v>213</v>
      </c>
      <c r="E7371" s="292" t="s">
        <v>214</v>
      </c>
      <c r="F7371" s="405">
        <v>95229</v>
      </c>
      <c r="G7371" s="292" t="s">
        <v>213</v>
      </c>
    </row>
    <row r="7372" spans="1:7">
      <c r="A7372" s="292" t="s">
        <v>49</v>
      </c>
      <c r="B7372" s="405">
        <v>85626</v>
      </c>
      <c r="C7372" s="292" t="s">
        <v>213</v>
      </c>
      <c r="E7372" s="292" t="s">
        <v>214</v>
      </c>
      <c r="F7372" s="405">
        <v>95240</v>
      </c>
      <c r="G7372" s="292" t="s">
        <v>213</v>
      </c>
    </row>
    <row r="7373" spans="1:7">
      <c r="A7373" s="292" t="s">
        <v>49</v>
      </c>
      <c r="B7373" s="405">
        <v>86429</v>
      </c>
      <c r="C7373" s="292" t="s">
        <v>213</v>
      </c>
      <c r="E7373" s="292" t="s">
        <v>214</v>
      </c>
      <c r="F7373" s="405">
        <v>95242</v>
      </c>
      <c r="G7373" s="292" t="s">
        <v>213</v>
      </c>
    </row>
    <row r="7374" spans="1:7">
      <c r="A7374" s="292" t="s">
        <v>49</v>
      </c>
      <c r="B7374" s="405">
        <v>88122</v>
      </c>
      <c r="C7374" s="292" t="s">
        <v>213</v>
      </c>
      <c r="E7374" s="292" t="s">
        <v>214</v>
      </c>
      <c r="F7374" s="405">
        <v>95258</v>
      </c>
      <c r="G7374" s="292" t="s">
        <v>213</v>
      </c>
    </row>
    <row r="7375" spans="1:7">
      <c r="A7375" s="292" t="s">
        <v>49</v>
      </c>
      <c r="B7375" s="405">
        <v>90748</v>
      </c>
      <c r="C7375" s="292" t="s">
        <v>213</v>
      </c>
      <c r="E7375" s="292" t="s">
        <v>214</v>
      </c>
      <c r="F7375" s="405">
        <v>95301</v>
      </c>
      <c r="G7375" s="292" t="s">
        <v>213</v>
      </c>
    </row>
    <row r="7376" spans="1:7">
      <c r="A7376" s="292" t="s">
        <v>49</v>
      </c>
      <c r="B7376" s="405">
        <v>92325</v>
      </c>
      <c r="C7376" s="292" t="s">
        <v>213</v>
      </c>
      <c r="E7376" s="292" t="s">
        <v>214</v>
      </c>
      <c r="F7376" s="405">
        <v>95312</v>
      </c>
      <c r="G7376" s="292" t="s">
        <v>213</v>
      </c>
    </row>
    <row r="7377" spans="1:7">
      <c r="A7377" s="292" t="s">
        <v>49</v>
      </c>
      <c r="B7377" s="405">
        <v>93258</v>
      </c>
      <c r="C7377" s="292" t="s">
        <v>213</v>
      </c>
      <c r="E7377" s="292" t="s">
        <v>214</v>
      </c>
      <c r="F7377" s="405">
        <v>95315</v>
      </c>
      <c r="G7377" s="292" t="s">
        <v>213</v>
      </c>
    </row>
    <row r="7378" spans="1:7">
      <c r="A7378" s="292" t="s">
        <v>49</v>
      </c>
      <c r="B7378" s="405">
        <v>93546</v>
      </c>
      <c r="C7378" s="292" t="s">
        <v>213</v>
      </c>
      <c r="E7378" s="292" t="s">
        <v>214</v>
      </c>
      <c r="F7378" s="405">
        <v>95320</v>
      </c>
      <c r="G7378" s="292" t="s">
        <v>213</v>
      </c>
    </row>
    <row r="7379" spans="1:7">
      <c r="A7379" s="292" t="s">
        <v>49</v>
      </c>
      <c r="B7379" s="405">
        <v>94109</v>
      </c>
      <c r="C7379" s="292" t="s">
        <v>213</v>
      </c>
      <c r="E7379" s="292" t="s">
        <v>214</v>
      </c>
      <c r="F7379" s="405">
        <v>95324</v>
      </c>
      <c r="G7379" s="292" t="s">
        <v>213</v>
      </c>
    </row>
    <row r="7380" spans="1:7">
      <c r="A7380" s="292" t="s">
        <v>49</v>
      </c>
      <c r="B7380" s="405">
        <v>94707</v>
      </c>
      <c r="C7380" s="292" t="s">
        <v>213</v>
      </c>
      <c r="E7380" s="292" t="s">
        <v>214</v>
      </c>
      <c r="F7380" s="405">
        <v>95326</v>
      </c>
      <c r="G7380" s="292" t="s">
        <v>213</v>
      </c>
    </row>
    <row r="7381" spans="1:7">
      <c r="A7381" s="292" t="s">
        <v>49</v>
      </c>
      <c r="B7381" s="405">
        <v>95380</v>
      </c>
      <c r="C7381" s="292" t="s">
        <v>213</v>
      </c>
      <c r="E7381" s="292" t="s">
        <v>214</v>
      </c>
      <c r="F7381" s="405">
        <v>95334</v>
      </c>
      <c r="G7381" s="292" t="s">
        <v>213</v>
      </c>
    </row>
    <row r="7382" spans="1:7">
      <c r="A7382" s="292" t="s">
        <v>49</v>
      </c>
      <c r="B7382" s="405">
        <v>95404</v>
      </c>
      <c r="C7382" s="292" t="s">
        <v>213</v>
      </c>
      <c r="E7382" s="292" t="s">
        <v>214</v>
      </c>
      <c r="F7382" s="405">
        <v>95340</v>
      </c>
      <c r="G7382" s="292" t="s">
        <v>213</v>
      </c>
    </row>
    <row r="7383" spans="1:7">
      <c r="A7383" s="292" t="s">
        <v>49</v>
      </c>
      <c r="B7383" s="405">
        <v>95695</v>
      </c>
      <c r="C7383" s="292" t="s">
        <v>213</v>
      </c>
      <c r="E7383" s="292" t="s">
        <v>214</v>
      </c>
      <c r="F7383" s="405">
        <v>95341</v>
      </c>
      <c r="G7383" s="292" t="s">
        <v>213</v>
      </c>
    </row>
    <row r="7384" spans="1:7">
      <c r="A7384" s="292" t="s">
        <v>49</v>
      </c>
      <c r="B7384" s="405">
        <v>96161</v>
      </c>
      <c r="C7384" s="292" t="s">
        <v>213</v>
      </c>
      <c r="E7384" s="292" t="s">
        <v>214</v>
      </c>
      <c r="F7384" s="405">
        <v>95344</v>
      </c>
      <c r="G7384" s="292" t="s">
        <v>213</v>
      </c>
    </row>
    <row r="7385" spans="1:7">
      <c r="A7385" s="292" t="s">
        <v>49</v>
      </c>
      <c r="B7385" s="405">
        <v>97369</v>
      </c>
      <c r="C7385" s="292" t="s">
        <v>213</v>
      </c>
      <c r="E7385" s="292" t="s">
        <v>214</v>
      </c>
      <c r="F7385" s="405">
        <v>95348</v>
      </c>
      <c r="G7385" s="292" t="s">
        <v>213</v>
      </c>
    </row>
    <row r="7386" spans="1:7">
      <c r="A7386" s="292" t="s">
        <v>49</v>
      </c>
      <c r="B7386" s="405">
        <v>98045</v>
      </c>
      <c r="C7386" s="292" t="s">
        <v>213</v>
      </c>
      <c r="E7386" s="292" t="s">
        <v>214</v>
      </c>
      <c r="F7386" s="405">
        <v>95357</v>
      </c>
      <c r="G7386" s="292" t="s">
        <v>213</v>
      </c>
    </row>
    <row r="7387" spans="1:7">
      <c r="A7387" s="292" t="s">
        <v>49</v>
      </c>
      <c r="B7387" s="405">
        <v>98385</v>
      </c>
      <c r="C7387" s="292" t="s">
        <v>213</v>
      </c>
      <c r="E7387" s="292" t="s">
        <v>214</v>
      </c>
      <c r="F7387" s="405">
        <v>95358</v>
      </c>
      <c r="G7387" s="292" t="s">
        <v>213</v>
      </c>
    </row>
    <row r="7388" spans="1:7">
      <c r="A7388" s="292" t="s">
        <v>49</v>
      </c>
      <c r="B7388" s="405">
        <v>98951</v>
      </c>
      <c r="C7388" s="292" t="s">
        <v>213</v>
      </c>
      <c r="E7388" s="292" t="s">
        <v>214</v>
      </c>
      <c r="F7388" s="405">
        <v>95361</v>
      </c>
      <c r="G7388" s="292" t="s">
        <v>213</v>
      </c>
    </row>
    <row r="7389" spans="1:7">
      <c r="A7389" s="292" t="s">
        <v>49</v>
      </c>
      <c r="B7389" s="405">
        <v>95416</v>
      </c>
      <c r="C7389" s="292" t="s">
        <v>213</v>
      </c>
      <c r="E7389" s="292" t="s">
        <v>214</v>
      </c>
      <c r="F7389" s="405">
        <v>95370</v>
      </c>
      <c r="G7389" s="292" t="s">
        <v>213</v>
      </c>
    </row>
    <row r="7390" spans="1:7">
      <c r="A7390" s="292" t="s">
        <v>49</v>
      </c>
      <c r="B7390" s="405">
        <v>95712</v>
      </c>
      <c r="C7390" s="292" t="s">
        <v>213</v>
      </c>
      <c r="E7390" s="292" t="s">
        <v>214</v>
      </c>
      <c r="F7390" s="405">
        <v>95372</v>
      </c>
      <c r="G7390" s="292" t="s">
        <v>213</v>
      </c>
    </row>
    <row r="7391" spans="1:7">
      <c r="A7391" s="292" t="s">
        <v>49</v>
      </c>
      <c r="B7391" s="405">
        <v>97004</v>
      </c>
      <c r="C7391" s="292" t="s">
        <v>213</v>
      </c>
      <c r="E7391" s="292" t="s">
        <v>214</v>
      </c>
      <c r="F7391" s="405">
        <v>95380</v>
      </c>
      <c r="G7391" s="292" t="s">
        <v>213</v>
      </c>
    </row>
    <row r="7392" spans="1:7">
      <c r="A7392" s="292" t="s">
        <v>49</v>
      </c>
      <c r="B7392" s="405">
        <v>97384</v>
      </c>
      <c r="C7392" s="292" t="s">
        <v>213</v>
      </c>
      <c r="E7392" s="292" t="s">
        <v>214</v>
      </c>
      <c r="F7392" s="405">
        <v>95404</v>
      </c>
      <c r="G7392" s="292" t="s">
        <v>213</v>
      </c>
    </row>
    <row r="7393" spans="1:7">
      <c r="A7393" s="292" t="s">
        <v>49</v>
      </c>
      <c r="B7393" s="405">
        <v>98065</v>
      </c>
      <c r="C7393" s="292" t="s">
        <v>213</v>
      </c>
      <c r="E7393" s="292" t="s">
        <v>214</v>
      </c>
      <c r="F7393" s="405">
        <v>95416</v>
      </c>
      <c r="G7393" s="292" t="s">
        <v>213</v>
      </c>
    </row>
    <row r="7394" spans="1:7">
      <c r="A7394" s="292" t="s">
        <v>49</v>
      </c>
      <c r="B7394" s="405">
        <v>98392</v>
      </c>
      <c r="C7394" s="292" t="s">
        <v>213</v>
      </c>
      <c r="E7394" s="292" t="s">
        <v>214</v>
      </c>
      <c r="F7394" s="405">
        <v>95424</v>
      </c>
      <c r="G7394" s="292" t="s">
        <v>213</v>
      </c>
    </row>
    <row r="7395" spans="1:7">
      <c r="A7395" s="292" t="s">
        <v>49</v>
      </c>
      <c r="B7395" s="405">
        <v>98953</v>
      </c>
      <c r="C7395" s="292" t="s">
        <v>213</v>
      </c>
      <c r="E7395" s="292" t="s">
        <v>214</v>
      </c>
      <c r="F7395" s="405">
        <v>95431</v>
      </c>
      <c r="G7395" s="292" t="s">
        <v>213</v>
      </c>
    </row>
    <row r="7396" spans="1:7">
      <c r="A7396" s="292" t="s">
        <v>49</v>
      </c>
      <c r="B7396" s="405">
        <v>95424</v>
      </c>
      <c r="C7396" s="292" t="s">
        <v>213</v>
      </c>
      <c r="E7396" s="292" t="s">
        <v>214</v>
      </c>
      <c r="F7396" s="405">
        <v>95435</v>
      </c>
      <c r="G7396" s="292" t="s">
        <v>213</v>
      </c>
    </row>
    <row r="7397" spans="1:7">
      <c r="A7397" s="292" t="s">
        <v>49</v>
      </c>
      <c r="B7397" s="405">
        <v>95722</v>
      </c>
      <c r="C7397" s="292" t="s">
        <v>213</v>
      </c>
      <c r="E7397" s="292" t="s">
        <v>214</v>
      </c>
      <c r="F7397" s="405">
        <v>95436</v>
      </c>
      <c r="G7397" s="292" t="s">
        <v>213</v>
      </c>
    </row>
    <row r="7398" spans="1:7">
      <c r="A7398" s="292" t="s">
        <v>49</v>
      </c>
      <c r="B7398" s="405">
        <v>97009</v>
      </c>
      <c r="C7398" s="292" t="s">
        <v>213</v>
      </c>
      <c r="E7398" s="292" t="s">
        <v>214</v>
      </c>
      <c r="F7398" s="405">
        <v>95439</v>
      </c>
      <c r="G7398" s="292" t="s">
        <v>213</v>
      </c>
    </row>
    <row r="7399" spans="1:7">
      <c r="A7399" s="292" t="s">
        <v>49</v>
      </c>
      <c r="B7399" s="405">
        <v>97385</v>
      </c>
      <c r="C7399" s="292" t="s">
        <v>213</v>
      </c>
      <c r="E7399" s="292" t="s">
        <v>214</v>
      </c>
      <c r="F7399" s="405">
        <v>95444</v>
      </c>
      <c r="G7399" s="292" t="s">
        <v>213</v>
      </c>
    </row>
    <row r="7400" spans="1:7">
      <c r="A7400" s="292" t="s">
        <v>49</v>
      </c>
      <c r="B7400" s="405">
        <v>98077</v>
      </c>
      <c r="C7400" s="292" t="s">
        <v>213</v>
      </c>
      <c r="E7400" s="292" t="s">
        <v>214</v>
      </c>
      <c r="F7400" s="405">
        <v>95448</v>
      </c>
      <c r="G7400" s="292" t="s">
        <v>213</v>
      </c>
    </row>
    <row r="7401" spans="1:7">
      <c r="A7401" s="292" t="s">
        <v>49</v>
      </c>
      <c r="B7401" s="405">
        <v>98395</v>
      </c>
      <c r="C7401" s="292" t="s">
        <v>213</v>
      </c>
      <c r="E7401" s="292" t="s">
        <v>214</v>
      </c>
      <c r="F7401" s="405">
        <v>95470</v>
      </c>
      <c r="G7401" s="292" t="s">
        <v>213</v>
      </c>
    </row>
    <row r="7402" spans="1:7">
      <c r="A7402" s="292" t="s">
        <v>49</v>
      </c>
      <c r="B7402" s="405">
        <v>99005</v>
      </c>
      <c r="C7402" s="292" t="s">
        <v>213</v>
      </c>
      <c r="E7402" s="292" t="s">
        <v>214</v>
      </c>
      <c r="F7402" s="405">
        <v>95472</v>
      </c>
      <c r="G7402" s="292" t="s">
        <v>213</v>
      </c>
    </row>
    <row r="7403" spans="1:7">
      <c r="A7403" s="292" t="s">
        <v>49</v>
      </c>
      <c r="B7403" s="405">
        <v>95431</v>
      </c>
      <c r="C7403" s="292" t="s">
        <v>213</v>
      </c>
      <c r="E7403" s="292" t="s">
        <v>214</v>
      </c>
      <c r="F7403" s="405">
        <v>95473</v>
      </c>
      <c r="G7403" s="292" t="s">
        <v>213</v>
      </c>
    </row>
    <row r="7404" spans="1:7">
      <c r="A7404" s="292" t="s">
        <v>49</v>
      </c>
      <c r="B7404" s="405">
        <v>95763</v>
      </c>
      <c r="C7404" s="292" t="s">
        <v>213</v>
      </c>
      <c r="E7404" s="292" t="s">
        <v>214</v>
      </c>
      <c r="F7404" s="405">
        <v>95476</v>
      </c>
      <c r="G7404" s="292" t="s">
        <v>213</v>
      </c>
    </row>
    <row r="7405" spans="1:7">
      <c r="A7405" s="292" t="s">
        <v>49</v>
      </c>
      <c r="B7405" s="405">
        <v>97022</v>
      </c>
      <c r="C7405" s="292" t="s">
        <v>213</v>
      </c>
      <c r="E7405" s="292" t="s">
        <v>214</v>
      </c>
      <c r="F7405" s="405">
        <v>95482</v>
      </c>
      <c r="G7405" s="292" t="s">
        <v>213</v>
      </c>
    </row>
    <row r="7406" spans="1:7">
      <c r="A7406" s="292" t="s">
        <v>49</v>
      </c>
      <c r="B7406" s="405">
        <v>97389</v>
      </c>
      <c r="C7406" s="292" t="s">
        <v>213</v>
      </c>
      <c r="E7406" s="292" t="s">
        <v>214</v>
      </c>
      <c r="F7406" s="405">
        <v>95487</v>
      </c>
      <c r="G7406" s="292" t="s">
        <v>213</v>
      </c>
    </row>
    <row r="7407" spans="1:7">
      <c r="A7407" s="292" t="s">
        <v>49</v>
      </c>
      <c r="B7407" s="405">
        <v>98092</v>
      </c>
      <c r="C7407" s="292" t="s">
        <v>213</v>
      </c>
      <c r="E7407" s="292" t="s">
        <v>214</v>
      </c>
      <c r="F7407" s="405">
        <v>95503</v>
      </c>
      <c r="G7407" s="292" t="s">
        <v>213</v>
      </c>
    </row>
    <row r="7408" spans="1:7">
      <c r="A7408" s="292" t="s">
        <v>49</v>
      </c>
      <c r="B7408" s="405">
        <v>98439</v>
      </c>
      <c r="C7408" s="292" t="s">
        <v>213</v>
      </c>
      <c r="E7408" s="292" t="s">
        <v>214</v>
      </c>
      <c r="F7408" s="405">
        <v>95519</v>
      </c>
      <c r="G7408" s="292" t="s">
        <v>213</v>
      </c>
    </row>
    <row r="7409" spans="1:7">
      <c r="A7409" s="292" t="s">
        <v>49</v>
      </c>
      <c r="B7409" s="405">
        <v>99014</v>
      </c>
      <c r="C7409" s="292" t="s">
        <v>213</v>
      </c>
      <c r="E7409" s="292" t="s">
        <v>214</v>
      </c>
      <c r="F7409" s="405">
        <v>95524</v>
      </c>
      <c r="G7409" s="292" t="s">
        <v>213</v>
      </c>
    </row>
    <row r="7410" spans="1:7">
      <c r="A7410" s="292" t="s">
        <v>49</v>
      </c>
      <c r="B7410" s="405">
        <v>95435</v>
      </c>
      <c r="C7410" s="292" t="s">
        <v>213</v>
      </c>
      <c r="E7410" s="292" t="s">
        <v>214</v>
      </c>
      <c r="F7410" s="405">
        <v>95534</v>
      </c>
      <c r="G7410" s="292" t="s">
        <v>213</v>
      </c>
    </row>
    <row r="7411" spans="1:7">
      <c r="A7411" s="292" t="s">
        <v>49</v>
      </c>
      <c r="B7411" s="405">
        <v>95799</v>
      </c>
      <c r="C7411" s="292" t="s">
        <v>213</v>
      </c>
      <c r="E7411" s="292" t="s">
        <v>214</v>
      </c>
      <c r="F7411" s="405">
        <v>95537</v>
      </c>
      <c r="G7411" s="292" t="s">
        <v>213</v>
      </c>
    </row>
    <row r="7412" spans="1:7">
      <c r="A7412" s="292" t="s">
        <v>49</v>
      </c>
      <c r="B7412" s="405">
        <v>97026</v>
      </c>
      <c r="C7412" s="292" t="s">
        <v>213</v>
      </c>
      <c r="E7412" s="292" t="s">
        <v>214</v>
      </c>
      <c r="F7412" s="405">
        <v>95540</v>
      </c>
      <c r="G7412" s="292" t="s">
        <v>213</v>
      </c>
    </row>
    <row r="7413" spans="1:7">
      <c r="A7413" s="292" t="s">
        <v>49</v>
      </c>
      <c r="B7413" s="405">
        <v>97401</v>
      </c>
      <c r="C7413" s="292" t="s">
        <v>213</v>
      </c>
      <c r="E7413" s="292" t="s">
        <v>214</v>
      </c>
      <c r="F7413" s="405">
        <v>95551</v>
      </c>
      <c r="G7413" s="292" t="s">
        <v>213</v>
      </c>
    </row>
    <row r="7414" spans="1:7">
      <c r="A7414" s="292" t="s">
        <v>49</v>
      </c>
      <c r="B7414" s="405">
        <v>98110</v>
      </c>
      <c r="C7414" s="292" t="s">
        <v>213</v>
      </c>
      <c r="E7414" s="292" t="s">
        <v>214</v>
      </c>
      <c r="F7414" s="405">
        <v>95559</v>
      </c>
      <c r="G7414" s="292" t="s">
        <v>213</v>
      </c>
    </row>
    <row r="7415" spans="1:7">
      <c r="A7415" s="292" t="s">
        <v>49</v>
      </c>
      <c r="B7415" s="405">
        <v>98506</v>
      </c>
      <c r="C7415" s="292" t="s">
        <v>213</v>
      </c>
      <c r="E7415" s="292" t="s">
        <v>214</v>
      </c>
      <c r="F7415" s="405">
        <v>95602</v>
      </c>
      <c r="G7415" s="292" t="s">
        <v>213</v>
      </c>
    </row>
    <row r="7416" spans="1:7">
      <c r="A7416" s="292" t="s">
        <v>49</v>
      </c>
      <c r="B7416" s="405">
        <v>99020</v>
      </c>
      <c r="C7416" s="292" t="s">
        <v>213</v>
      </c>
      <c r="E7416" s="292" t="s">
        <v>214</v>
      </c>
      <c r="F7416" s="405">
        <v>95603</v>
      </c>
      <c r="G7416" s="292" t="s">
        <v>213</v>
      </c>
    </row>
    <row r="7417" spans="1:7">
      <c r="A7417" s="292" t="s">
        <v>49</v>
      </c>
      <c r="B7417" s="405">
        <v>95436</v>
      </c>
      <c r="C7417" s="292" t="s">
        <v>213</v>
      </c>
      <c r="E7417" s="292" t="s">
        <v>214</v>
      </c>
      <c r="F7417" s="405">
        <v>95619</v>
      </c>
      <c r="G7417" s="292" t="s">
        <v>213</v>
      </c>
    </row>
    <row r="7418" spans="1:7">
      <c r="A7418" s="292" t="s">
        <v>49</v>
      </c>
      <c r="B7418" s="405">
        <v>95830</v>
      </c>
      <c r="C7418" s="292" t="s">
        <v>213</v>
      </c>
      <c r="E7418" s="292" t="s">
        <v>214</v>
      </c>
      <c r="F7418" s="405">
        <v>95620</v>
      </c>
      <c r="G7418" s="292" t="s">
        <v>213</v>
      </c>
    </row>
    <row r="7419" spans="1:7">
      <c r="A7419" s="292" t="s">
        <v>49</v>
      </c>
      <c r="B7419" s="405">
        <v>97031</v>
      </c>
      <c r="C7419" s="292" t="s">
        <v>213</v>
      </c>
      <c r="E7419" s="292" t="s">
        <v>214</v>
      </c>
      <c r="F7419" s="405">
        <v>95626</v>
      </c>
      <c r="G7419" s="292" t="s">
        <v>213</v>
      </c>
    </row>
    <row r="7420" spans="1:7">
      <c r="A7420" s="292" t="s">
        <v>49</v>
      </c>
      <c r="B7420" s="405">
        <v>97402</v>
      </c>
      <c r="C7420" s="292" t="s">
        <v>213</v>
      </c>
      <c r="E7420" s="292" t="s">
        <v>214</v>
      </c>
      <c r="F7420" s="405">
        <v>95632</v>
      </c>
      <c r="G7420" s="292" t="s">
        <v>213</v>
      </c>
    </row>
    <row r="7421" spans="1:7">
      <c r="A7421" s="292" t="s">
        <v>49</v>
      </c>
      <c r="B7421" s="405">
        <v>98223</v>
      </c>
      <c r="C7421" s="292" t="s">
        <v>213</v>
      </c>
      <c r="E7421" s="292" t="s">
        <v>214</v>
      </c>
      <c r="F7421" s="405">
        <v>95639</v>
      </c>
      <c r="G7421" s="292" t="s">
        <v>213</v>
      </c>
    </row>
    <row r="7422" spans="1:7">
      <c r="A7422" s="292" t="s">
        <v>49</v>
      </c>
      <c r="B7422" s="405">
        <v>98512</v>
      </c>
      <c r="C7422" s="292" t="s">
        <v>213</v>
      </c>
      <c r="E7422" s="292" t="s">
        <v>214</v>
      </c>
      <c r="F7422" s="405">
        <v>95642</v>
      </c>
      <c r="G7422" s="292" t="s">
        <v>213</v>
      </c>
    </row>
    <row r="7423" spans="1:7">
      <c r="A7423" s="292" t="s">
        <v>49</v>
      </c>
      <c r="B7423" s="405">
        <v>99021</v>
      </c>
      <c r="C7423" s="292" t="s">
        <v>213</v>
      </c>
      <c r="E7423" s="292" t="s">
        <v>214</v>
      </c>
      <c r="F7423" s="405">
        <v>95650</v>
      </c>
      <c r="G7423" s="292" t="s">
        <v>213</v>
      </c>
    </row>
    <row r="7424" spans="1:7">
      <c r="A7424" s="292" t="s">
        <v>49</v>
      </c>
      <c r="B7424" s="405">
        <v>95439</v>
      </c>
      <c r="C7424" s="292" t="s">
        <v>213</v>
      </c>
      <c r="E7424" s="292" t="s">
        <v>214</v>
      </c>
      <c r="F7424" s="405">
        <v>95658</v>
      </c>
      <c r="G7424" s="292" t="s">
        <v>213</v>
      </c>
    </row>
    <row r="7425" spans="1:7">
      <c r="A7425" s="292" t="s">
        <v>49</v>
      </c>
      <c r="B7425" s="405">
        <v>95901</v>
      </c>
      <c r="C7425" s="292" t="s">
        <v>213</v>
      </c>
      <c r="E7425" s="292" t="s">
        <v>214</v>
      </c>
      <c r="F7425" s="405">
        <v>95663</v>
      </c>
      <c r="G7425" s="292" t="s">
        <v>213</v>
      </c>
    </row>
    <row r="7426" spans="1:7">
      <c r="A7426" s="292" t="s">
        <v>49</v>
      </c>
      <c r="B7426" s="405">
        <v>97032</v>
      </c>
      <c r="C7426" s="292" t="s">
        <v>213</v>
      </c>
      <c r="E7426" s="292" t="s">
        <v>214</v>
      </c>
      <c r="F7426" s="405">
        <v>95668</v>
      </c>
      <c r="G7426" s="292" t="s">
        <v>213</v>
      </c>
    </row>
    <row r="7427" spans="1:7">
      <c r="A7427" s="292" t="s">
        <v>49</v>
      </c>
      <c r="B7427" s="405">
        <v>97404</v>
      </c>
      <c r="C7427" s="292" t="s">
        <v>213</v>
      </c>
      <c r="E7427" s="292" t="s">
        <v>214</v>
      </c>
      <c r="F7427" s="405">
        <v>95672</v>
      </c>
      <c r="G7427" s="292" t="s">
        <v>213</v>
      </c>
    </row>
    <row r="7428" spans="1:7">
      <c r="A7428" s="292" t="s">
        <v>49</v>
      </c>
      <c r="B7428" s="405">
        <v>98225</v>
      </c>
      <c r="C7428" s="292" t="s">
        <v>213</v>
      </c>
      <c r="E7428" s="292" t="s">
        <v>214</v>
      </c>
      <c r="F7428" s="405">
        <v>95676</v>
      </c>
      <c r="G7428" s="292" t="s">
        <v>213</v>
      </c>
    </row>
    <row r="7429" spans="1:7">
      <c r="A7429" s="292" t="s">
        <v>49</v>
      </c>
      <c r="B7429" s="405">
        <v>98513</v>
      </c>
      <c r="C7429" s="292" t="s">
        <v>213</v>
      </c>
      <c r="E7429" s="292" t="s">
        <v>214</v>
      </c>
      <c r="F7429" s="405">
        <v>95681</v>
      </c>
      <c r="G7429" s="292" t="s">
        <v>213</v>
      </c>
    </row>
    <row r="7430" spans="1:7">
      <c r="A7430" s="292" t="s">
        <v>49</v>
      </c>
      <c r="B7430" s="405">
        <v>99022</v>
      </c>
      <c r="C7430" s="292" t="s">
        <v>213</v>
      </c>
      <c r="E7430" s="292" t="s">
        <v>214</v>
      </c>
      <c r="F7430" s="405">
        <v>95682</v>
      </c>
      <c r="G7430" s="292" t="s">
        <v>213</v>
      </c>
    </row>
    <row r="7431" spans="1:7">
      <c r="A7431" s="292" t="s">
        <v>49</v>
      </c>
      <c r="B7431" s="405">
        <v>95444</v>
      </c>
      <c r="C7431" s="292" t="s">
        <v>213</v>
      </c>
      <c r="E7431" s="292" t="s">
        <v>214</v>
      </c>
      <c r="F7431" s="405">
        <v>95683</v>
      </c>
      <c r="G7431" s="292" t="s">
        <v>213</v>
      </c>
    </row>
    <row r="7432" spans="1:7">
      <c r="A7432" s="292" t="s">
        <v>49</v>
      </c>
      <c r="B7432" s="405">
        <v>95903</v>
      </c>
      <c r="C7432" s="292" t="s">
        <v>213</v>
      </c>
      <c r="E7432" s="292" t="s">
        <v>214</v>
      </c>
      <c r="F7432" s="405">
        <v>95686</v>
      </c>
      <c r="G7432" s="292" t="s">
        <v>213</v>
      </c>
    </row>
    <row r="7433" spans="1:7">
      <c r="A7433" s="292" t="s">
        <v>49</v>
      </c>
      <c r="B7433" s="405">
        <v>97044</v>
      </c>
      <c r="C7433" s="292" t="s">
        <v>213</v>
      </c>
      <c r="E7433" s="292" t="s">
        <v>214</v>
      </c>
      <c r="F7433" s="405">
        <v>95695</v>
      </c>
      <c r="G7433" s="292" t="s">
        <v>213</v>
      </c>
    </row>
    <row r="7434" spans="1:7">
      <c r="A7434" s="292" t="s">
        <v>49</v>
      </c>
      <c r="B7434" s="405">
        <v>97405</v>
      </c>
      <c r="C7434" s="292" t="s">
        <v>213</v>
      </c>
      <c r="E7434" s="292" t="s">
        <v>214</v>
      </c>
      <c r="F7434" s="405">
        <v>95712</v>
      </c>
      <c r="G7434" s="292" t="s">
        <v>213</v>
      </c>
    </row>
    <row r="7435" spans="1:7">
      <c r="A7435" s="292" t="s">
        <v>49</v>
      </c>
      <c r="B7435" s="405">
        <v>98226</v>
      </c>
      <c r="C7435" s="292" t="s">
        <v>213</v>
      </c>
      <c r="E7435" s="292" t="s">
        <v>214</v>
      </c>
      <c r="F7435" s="405">
        <v>95722</v>
      </c>
      <c r="G7435" s="292" t="s">
        <v>213</v>
      </c>
    </row>
    <row r="7436" spans="1:7">
      <c r="A7436" s="292" t="s">
        <v>49</v>
      </c>
      <c r="B7436" s="405">
        <v>98520</v>
      </c>
      <c r="C7436" s="292" t="s">
        <v>213</v>
      </c>
      <c r="E7436" s="292" t="s">
        <v>214</v>
      </c>
      <c r="F7436" s="405">
        <v>95763</v>
      </c>
      <c r="G7436" s="292" t="s">
        <v>213</v>
      </c>
    </row>
    <row r="7437" spans="1:7">
      <c r="A7437" s="292" t="s">
        <v>49</v>
      </c>
      <c r="B7437" s="405">
        <v>99025</v>
      </c>
      <c r="C7437" s="292" t="s">
        <v>213</v>
      </c>
      <c r="E7437" s="292" t="s">
        <v>214</v>
      </c>
      <c r="F7437" s="405">
        <v>95799</v>
      </c>
      <c r="G7437" s="292" t="s">
        <v>213</v>
      </c>
    </row>
    <row r="7438" spans="1:7">
      <c r="A7438" s="292" t="s">
        <v>49</v>
      </c>
      <c r="B7438" s="405">
        <v>95448</v>
      </c>
      <c r="C7438" s="292" t="s">
        <v>213</v>
      </c>
      <c r="E7438" s="292" t="s">
        <v>214</v>
      </c>
      <c r="F7438" s="405">
        <v>95830</v>
      </c>
      <c r="G7438" s="292" t="s">
        <v>213</v>
      </c>
    </row>
    <row r="7439" spans="1:7">
      <c r="A7439" s="292" t="s">
        <v>49</v>
      </c>
      <c r="B7439" s="405">
        <v>95913</v>
      </c>
      <c r="C7439" s="292" t="s">
        <v>213</v>
      </c>
      <c r="E7439" s="292" t="s">
        <v>214</v>
      </c>
      <c r="F7439" s="405">
        <v>95901</v>
      </c>
      <c r="G7439" s="292" t="s">
        <v>213</v>
      </c>
    </row>
    <row r="7440" spans="1:7">
      <c r="A7440" s="292" t="s">
        <v>49</v>
      </c>
      <c r="B7440" s="405">
        <v>97048</v>
      </c>
      <c r="C7440" s="292" t="s">
        <v>213</v>
      </c>
      <c r="E7440" s="292" t="s">
        <v>214</v>
      </c>
      <c r="F7440" s="405">
        <v>95903</v>
      </c>
      <c r="G7440" s="292" t="s">
        <v>213</v>
      </c>
    </row>
    <row r="7441" spans="1:7">
      <c r="A7441" s="292" t="s">
        <v>49</v>
      </c>
      <c r="B7441" s="405">
        <v>97408</v>
      </c>
      <c r="C7441" s="292" t="s">
        <v>213</v>
      </c>
      <c r="E7441" s="292" t="s">
        <v>214</v>
      </c>
      <c r="F7441" s="405">
        <v>95913</v>
      </c>
      <c r="G7441" s="292" t="s">
        <v>213</v>
      </c>
    </row>
    <row r="7442" spans="1:7">
      <c r="A7442" s="292" t="s">
        <v>49</v>
      </c>
      <c r="B7442" s="405">
        <v>98229</v>
      </c>
      <c r="C7442" s="292" t="s">
        <v>213</v>
      </c>
      <c r="E7442" s="292" t="s">
        <v>214</v>
      </c>
      <c r="F7442" s="405">
        <v>95924</v>
      </c>
      <c r="G7442" s="292" t="s">
        <v>213</v>
      </c>
    </row>
    <row r="7443" spans="1:7">
      <c r="A7443" s="292" t="s">
        <v>49</v>
      </c>
      <c r="B7443" s="405">
        <v>98522</v>
      </c>
      <c r="C7443" s="292" t="s">
        <v>213</v>
      </c>
      <c r="E7443" s="292" t="s">
        <v>214</v>
      </c>
      <c r="F7443" s="405">
        <v>95940</v>
      </c>
      <c r="G7443" s="292" t="s">
        <v>213</v>
      </c>
    </row>
    <row r="7444" spans="1:7">
      <c r="A7444" s="292" t="s">
        <v>49</v>
      </c>
      <c r="B7444" s="405">
        <v>99121</v>
      </c>
      <c r="C7444" s="292" t="s">
        <v>213</v>
      </c>
      <c r="E7444" s="292" t="s">
        <v>214</v>
      </c>
      <c r="F7444" s="405">
        <v>95945</v>
      </c>
      <c r="G7444" s="292" t="s">
        <v>213</v>
      </c>
    </row>
    <row r="7445" spans="1:7">
      <c r="A7445" s="292" t="s">
        <v>49</v>
      </c>
      <c r="B7445" s="405">
        <v>95470</v>
      </c>
      <c r="C7445" s="292" t="s">
        <v>213</v>
      </c>
      <c r="E7445" s="292" t="s">
        <v>214</v>
      </c>
      <c r="F7445" s="405">
        <v>95946</v>
      </c>
      <c r="G7445" s="292" t="s">
        <v>213</v>
      </c>
    </row>
    <row r="7446" spans="1:7">
      <c r="A7446" s="292" t="s">
        <v>49</v>
      </c>
      <c r="B7446" s="405">
        <v>95924</v>
      </c>
      <c r="C7446" s="292" t="s">
        <v>213</v>
      </c>
      <c r="E7446" s="292" t="s">
        <v>214</v>
      </c>
      <c r="F7446" s="405">
        <v>95948</v>
      </c>
      <c r="G7446" s="292" t="s">
        <v>213</v>
      </c>
    </row>
    <row r="7447" spans="1:7">
      <c r="A7447" s="292" t="s">
        <v>49</v>
      </c>
      <c r="B7447" s="405">
        <v>97051</v>
      </c>
      <c r="C7447" s="292" t="s">
        <v>213</v>
      </c>
      <c r="E7447" s="292" t="s">
        <v>214</v>
      </c>
      <c r="F7447" s="405">
        <v>95949</v>
      </c>
      <c r="G7447" s="292" t="s">
        <v>213</v>
      </c>
    </row>
    <row r="7448" spans="1:7">
      <c r="A7448" s="292" t="s">
        <v>49</v>
      </c>
      <c r="B7448" s="405">
        <v>97409</v>
      </c>
      <c r="C7448" s="292" t="s">
        <v>213</v>
      </c>
      <c r="E7448" s="292" t="s">
        <v>214</v>
      </c>
      <c r="F7448" s="405">
        <v>95951</v>
      </c>
      <c r="G7448" s="292" t="s">
        <v>213</v>
      </c>
    </row>
    <row r="7449" spans="1:7">
      <c r="A7449" s="292" t="s">
        <v>49</v>
      </c>
      <c r="B7449" s="405">
        <v>98232</v>
      </c>
      <c r="C7449" s="292" t="s">
        <v>213</v>
      </c>
      <c r="E7449" s="292" t="s">
        <v>214</v>
      </c>
      <c r="F7449" s="405">
        <v>95954</v>
      </c>
      <c r="G7449" s="292" t="s">
        <v>213</v>
      </c>
    </row>
    <row r="7450" spans="1:7">
      <c r="A7450" s="292" t="s">
        <v>49</v>
      </c>
      <c r="B7450" s="405">
        <v>98524</v>
      </c>
      <c r="C7450" s="292" t="s">
        <v>213</v>
      </c>
      <c r="E7450" s="292" t="s">
        <v>214</v>
      </c>
      <c r="F7450" s="405">
        <v>95961</v>
      </c>
      <c r="G7450" s="292" t="s">
        <v>213</v>
      </c>
    </row>
    <row r="7451" spans="1:7">
      <c r="A7451" s="292" t="s">
        <v>49</v>
      </c>
      <c r="B7451" s="405">
        <v>99160</v>
      </c>
      <c r="C7451" s="292" t="s">
        <v>213</v>
      </c>
      <c r="E7451" s="292" t="s">
        <v>214</v>
      </c>
      <c r="F7451" s="405">
        <v>95965</v>
      </c>
      <c r="G7451" s="292" t="s">
        <v>213</v>
      </c>
    </row>
    <row r="7452" spans="1:7">
      <c r="A7452" s="292" t="s">
        <v>49</v>
      </c>
      <c r="B7452" s="405">
        <v>95472</v>
      </c>
      <c r="C7452" s="292" t="s">
        <v>213</v>
      </c>
      <c r="E7452" s="292" t="s">
        <v>214</v>
      </c>
      <c r="F7452" s="405">
        <v>95966</v>
      </c>
      <c r="G7452" s="292" t="s">
        <v>213</v>
      </c>
    </row>
    <row r="7453" spans="1:7">
      <c r="A7453" s="292" t="s">
        <v>49</v>
      </c>
      <c r="B7453" s="405">
        <v>95940</v>
      </c>
      <c r="C7453" s="292" t="s">
        <v>213</v>
      </c>
      <c r="E7453" s="292" t="s">
        <v>214</v>
      </c>
      <c r="F7453" s="405">
        <v>95968</v>
      </c>
      <c r="G7453" s="292" t="s">
        <v>213</v>
      </c>
    </row>
    <row r="7454" spans="1:7">
      <c r="A7454" s="292" t="s">
        <v>49</v>
      </c>
      <c r="B7454" s="405">
        <v>97053</v>
      </c>
      <c r="C7454" s="292" t="s">
        <v>213</v>
      </c>
      <c r="E7454" s="292" t="s">
        <v>214</v>
      </c>
      <c r="F7454" s="405">
        <v>95969</v>
      </c>
      <c r="G7454" s="292" t="s">
        <v>213</v>
      </c>
    </row>
    <row r="7455" spans="1:7">
      <c r="A7455" s="292" t="s">
        <v>49</v>
      </c>
      <c r="B7455" s="405">
        <v>97432</v>
      </c>
      <c r="C7455" s="292" t="s">
        <v>213</v>
      </c>
      <c r="E7455" s="292" t="s">
        <v>214</v>
      </c>
      <c r="F7455" s="405">
        <v>95973</v>
      </c>
      <c r="G7455" s="292" t="s">
        <v>213</v>
      </c>
    </row>
    <row r="7456" spans="1:7">
      <c r="A7456" s="292" t="s">
        <v>49</v>
      </c>
      <c r="B7456" s="405">
        <v>98238</v>
      </c>
      <c r="C7456" s="292" t="s">
        <v>213</v>
      </c>
      <c r="E7456" s="292" t="s">
        <v>214</v>
      </c>
      <c r="F7456" s="405">
        <v>95976</v>
      </c>
      <c r="G7456" s="292" t="s">
        <v>213</v>
      </c>
    </row>
    <row r="7457" spans="1:7">
      <c r="A7457" s="292" t="s">
        <v>49</v>
      </c>
      <c r="B7457" s="405">
        <v>98528</v>
      </c>
      <c r="C7457" s="292" t="s">
        <v>213</v>
      </c>
      <c r="E7457" s="292" t="s">
        <v>214</v>
      </c>
      <c r="F7457" s="405">
        <v>95980</v>
      </c>
      <c r="G7457" s="292" t="s">
        <v>213</v>
      </c>
    </row>
    <row r="7458" spans="1:7">
      <c r="A7458" s="292" t="s">
        <v>49</v>
      </c>
      <c r="B7458" s="405">
        <v>99174</v>
      </c>
      <c r="C7458" s="292" t="s">
        <v>213</v>
      </c>
      <c r="E7458" s="292" t="s">
        <v>214</v>
      </c>
      <c r="F7458" s="405">
        <v>95981</v>
      </c>
      <c r="G7458" s="292" t="s">
        <v>213</v>
      </c>
    </row>
    <row r="7459" spans="1:7">
      <c r="A7459" s="292" t="s">
        <v>49</v>
      </c>
      <c r="B7459" s="405">
        <v>95473</v>
      </c>
      <c r="C7459" s="292" t="s">
        <v>213</v>
      </c>
      <c r="E7459" s="292" t="s">
        <v>214</v>
      </c>
      <c r="F7459" s="405">
        <v>96001</v>
      </c>
      <c r="G7459" s="292" t="s">
        <v>213</v>
      </c>
    </row>
    <row r="7460" spans="1:7">
      <c r="A7460" s="292" t="s">
        <v>49</v>
      </c>
      <c r="B7460" s="405">
        <v>95945</v>
      </c>
      <c r="C7460" s="292" t="s">
        <v>213</v>
      </c>
      <c r="E7460" s="292" t="s">
        <v>214</v>
      </c>
      <c r="F7460" s="405">
        <v>96002</v>
      </c>
      <c r="G7460" s="292" t="s">
        <v>213</v>
      </c>
    </row>
    <row r="7461" spans="1:7">
      <c r="A7461" s="292" t="s">
        <v>49</v>
      </c>
      <c r="B7461" s="405">
        <v>97055</v>
      </c>
      <c r="C7461" s="292" t="s">
        <v>213</v>
      </c>
      <c r="E7461" s="292" t="s">
        <v>214</v>
      </c>
      <c r="F7461" s="405">
        <v>96003</v>
      </c>
      <c r="G7461" s="292" t="s">
        <v>213</v>
      </c>
    </row>
    <row r="7462" spans="1:7">
      <c r="A7462" s="292" t="s">
        <v>49</v>
      </c>
      <c r="B7462" s="405">
        <v>97455</v>
      </c>
      <c r="C7462" s="292" t="s">
        <v>213</v>
      </c>
      <c r="E7462" s="292" t="s">
        <v>214</v>
      </c>
      <c r="F7462" s="405">
        <v>96019</v>
      </c>
      <c r="G7462" s="292" t="s">
        <v>213</v>
      </c>
    </row>
    <row r="7463" spans="1:7">
      <c r="A7463" s="292" t="s">
        <v>49</v>
      </c>
      <c r="B7463" s="405">
        <v>98239</v>
      </c>
      <c r="C7463" s="292" t="s">
        <v>213</v>
      </c>
      <c r="E7463" s="292" t="s">
        <v>214</v>
      </c>
      <c r="F7463" s="405">
        <v>96073</v>
      </c>
      <c r="G7463" s="292" t="s">
        <v>213</v>
      </c>
    </row>
    <row r="7464" spans="1:7">
      <c r="A7464" s="292" t="s">
        <v>49</v>
      </c>
      <c r="B7464" s="405">
        <v>98531</v>
      </c>
      <c r="C7464" s="292" t="s">
        <v>213</v>
      </c>
      <c r="E7464" s="292" t="s">
        <v>214</v>
      </c>
      <c r="F7464" s="405">
        <v>96087</v>
      </c>
      <c r="G7464" s="292" t="s">
        <v>213</v>
      </c>
    </row>
    <row r="7465" spans="1:7">
      <c r="A7465" s="292" t="s">
        <v>49</v>
      </c>
      <c r="B7465" s="405">
        <v>99323</v>
      </c>
      <c r="C7465" s="292" t="s">
        <v>213</v>
      </c>
      <c r="E7465" s="292" t="s">
        <v>214</v>
      </c>
      <c r="F7465" s="405">
        <v>96092</v>
      </c>
      <c r="G7465" s="292" t="s">
        <v>213</v>
      </c>
    </row>
    <row r="7466" spans="1:7">
      <c r="A7466" s="292" t="s">
        <v>49</v>
      </c>
      <c r="B7466" s="405">
        <v>95476</v>
      </c>
      <c r="C7466" s="292" t="s">
        <v>213</v>
      </c>
      <c r="E7466" s="292" t="s">
        <v>214</v>
      </c>
      <c r="F7466" s="405">
        <v>96095</v>
      </c>
      <c r="G7466" s="292" t="s">
        <v>213</v>
      </c>
    </row>
    <row r="7467" spans="1:7">
      <c r="A7467" s="292" t="s">
        <v>49</v>
      </c>
      <c r="B7467" s="405">
        <v>95946</v>
      </c>
      <c r="C7467" s="292" t="s">
        <v>213</v>
      </c>
      <c r="E7467" s="292" t="s">
        <v>214</v>
      </c>
      <c r="F7467" s="405">
        <v>96146</v>
      </c>
      <c r="G7467" s="292" t="s">
        <v>213</v>
      </c>
    </row>
    <row r="7468" spans="1:7">
      <c r="A7468" s="292" t="s">
        <v>49</v>
      </c>
      <c r="B7468" s="405">
        <v>97056</v>
      </c>
      <c r="C7468" s="292" t="s">
        <v>213</v>
      </c>
      <c r="E7468" s="292" t="s">
        <v>214</v>
      </c>
      <c r="F7468" s="405">
        <v>96148</v>
      </c>
      <c r="G7468" s="292" t="s">
        <v>213</v>
      </c>
    </row>
    <row r="7469" spans="1:7">
      <c r="A7469" s="292" t="s">
        <v>49</v>
      </c>
      <c r="B7469" s="405">
        <v>97459</v>
      </c>
      <c r="C7469" s="292" t="s">
        <v>213</v>
      </c>
      <c r="E7469" s="292" t="s">
        <v>214</v>
      </c>
      <c r="F7469" s="405">
        <v>96150</v>
      </c>
      <c r="G7469" s="292" t="s">
        <v>213</v>
      </c>
    </row>
    <row r="7470" spans="1:7">
      <c r="A7470" s="292" t="s">
        <v>49</v>
      </c>
      <c r="B7470" s="405">
        <v>98240</v>
      </c>
      <c r="C7470" s="292" t="s">
        <v>213</v>
      </c>
      <c r="E7470" s="292" t="s">
        <v>214</v>
      </c>
      <c r="F7470" s="405">
        <v>96151</v>
      </c>
      <c r="G7470" s="292" t="s">
        <v>213</v>
      </c>
    </row>
    <row r="7471" spans="1:7">
      <c r="A7471" s="292" t="s">
        <v>49</v>
      </c>
      <c r="B7471" s="405">
        <v>98532</v>
      </c>
      <c r="C7471" s="292" t="s">
        <v>213</v>
      </c>
      <c r="E7471" s="292" t="s">
        <v>214</v>
      </c>
      <c r="F7471" s="405">
        <v>96154</v>
      </c>
      <c r="G7471" s="292" t="s">
        <v>213</v>
      </c>
    </row>
    <row r="7472" spans="1:7">
      <c r="A7472" s="292" t="s">
        <v>49</v>
      </c>
      <c r="B7472" s="405">
        <v>99338</v>
      </c>
      <c r="C7472" s="292" t="s">
        <v>213</v>
      </c>
      <c r="E7472" s="292" t="s">
        <v>214</v>
      </c>
      <c r="F7472" s="405">
        <v>96155</v>
      </c>
      <c r="G7472" s="292" t="s">
        <v>213</v>
      </c>
    </row>
    <row r="7473" spans="1:7">
      <c r="A7473" s="292" t="s">
        <v>49</v>
      </c>
      <c r="B7473" s="405">
        <v>95482</v>
      </c>
      <c r="C7473" s="292" t="s">
        <v>213</v>
      </c>
      <c r="E7473" s="292" t="s">
        <v>214</v>
      </c>
      <c r="F7473" s="405">
        <v>96158</v>
      </c>
      <c r="G7473" s="292" t="s">
        <v>213</v>
      </c>
    </row>
    <row r="7474" spans="1:7">
      <c r="A7474" s="292" t="s">
        <v>49</v>
      </c>
      <c r="B7474" s="405">
        <v>95948</v>
      </c>
      <c r="C7474" s="292" t="s">
        <v>213</v>
      </c>
      <c r="E7474" s="292" t="s">
        <v>214</v>
      </c>
      <c r="F7474" s="405">
        <v>96160</v>
      </c>
      <c r="G7474" s="292" t="s">
        <v>213</v>
      </c>
    </row>
    <row r="7475" spans="1:7">
      <c r="A7475" s="292" t="s">
        <v>49</v>
      </c>
      <c r="B7475" s="405">
        <v>97058</v>
      </c>
      <c r="C7475" s="292" t="s">
        <v>213</v>
      </c>
      <c r="E7475" s="292" t="s">
        <v>214</v>
      </c>
      <c r="F7475" s="405">
        <v>96161</v>
      </c>
      <c r="G7475" s="292" t="s">
        <v>213</v>
      </c>
    </row>
    <row r="7476" spans="1:7">
      <c r="A7476" s="292" t="s">
        <v>49</v>
      </c>
      <c r="B7476" s="405">
        <v>97470</v>
      </c>
      <c r="C7476" s="292" t="s">
        <v>213</v>
      </c>
      <c r="E7476" s="292" t="s">
        <v>214</v>
      </c>
      <c r="F7476" s="405">
        <v>97004</v>
      </c>
      <c r="G7476" s="292" t="s">
        <v>213</v>
      </c>
    </row>
    <row r="7477" spans="1:7">
      <c r="A7477" s="292" t="s">
        <v>49</v>
      </c>
      <c r="B7477" s="405">
        <v>98248</v>
      </c>
      <c r="C7477" s="292" t="s">
        <v>213</v>
      </c>
      <c r="E7477" s="292" t="s">
        <v>214</v>
      </c>
      <c r="F7477" s="405">
        <v>97009</v>
      </c>
      <c r="G7477" s="292" t="s">
        <v>213</v>
      </c>
    </row>
    <row r="7478" spans="1:7">
      <c r="A7478" s="292" t="s">
        <v>49</v>
      </c>
      <c r="B7478" s="405">
        <v>98558</v>
      </c>
      <c r="C7478" s="292" t="s">
        <v>213</v>
      </c>
      <c r="E7478" s="292" t="s">
        <v>214</v>
      </c>
      <c r="F7478" s="405">
        <v>97022</v>
      </c>
      <c r="G7478" s="292" t="s">
        <v>213</v>
      </c>
    </row>
    <row r="7479" spans="1:7">
      <c r="A7479" s="292" t="s">
        <v>49</v>
      </c>
      <c r="B7479" s="405">
        <v>99362</v>
      </c>
      <c r="C7479" s="292" t="s">
        <v>213</v>
      </c>
      <c r="E7479" s="292" t="s">
        <v>214</v>
      </c>
      <c r="F7479" s="405">
        <v>97026</v>
      </c>
      <c r="G7479" s="292" t="s">
        <v>213</v>
      </c>
    </row>
    <row r="7480" spans="1:7">
      <c r="A7480" s="292" t="s">
        <v>49</v>
      </c>
      <c r="B7480" s="405">
        <v>95487</v>
      </c>
      <c r="C7480" s="292" t="s">
        <v>213</v>
      </c>
      <c r="E7480" s="292" t="s">
        <v>214</v>
      </c>
      <c r="F7480" s="405">
        <v>97031</v>
      </c>
      <c r="G7480" s="292" t="s">
        <v>213</v>
      </c>
    </row>
    <row r="7481" spans="1:7">
      <c r="A7481" s="292" t="s">
        <v>49</v>
      </c>
      <c r="B7481" s="405">
        <v>95949</v>
      </c>
      <c r="C7481" s="292" t="s">
        <v>213</v>
      </c>
      <c r="E7481" s="292" t="s">
        <v>214</v>
      </c>
      <c r="F7481" s="405">
        <v>97032</v>
      </c>
      <c r="G7481" s="292" t="s">
        <v>213</v>
      </c>
    </row>
    <row r="7482" spans="1:7">
      <c r="A7482" s="292" t="s">
        <v>49</v>
      </c>
      <c r="B7482" s="405">
        <v>97089</v>
      </c>
      <c r="C7482" s="292" t="s">
        <v>213</v>
      </c>
      <c r="E7482" s="292" t="s">
        <v>214</v>
      </c>
      <c r="F7482" s="405">
        <v>97044</v>
      </c>
      <c r="G7482" s="292" t="s">
        <v>213</v>
      </c>
    </row>
    <row r="7483" spans="1:7">
      <c r="A7483" s="292" t="s">
        <v>49</v>
      </c>
      <c r="B7483" s="405">
        <v>97472</v>
      </c>
      <c r="C7483" s="292" t="s">
        <v>213</v>
      </c>
      <c r="E7483" s="292" t="s">
        <v>214</v>
      </c>
      <c r="F7483" s="405">
        <v>97048</v>
      </c>
      <c r="G7483" s="292" t="s">
        <v>213</v>
      </c>
    </row>
    <row r="7484" spans="1:7">
      <c r="A7484" s="292" t="s">
        <v>49</v>
      </c>
      <c r="B7484" s="405">
        <v>98255</v>
      </c>
      <c r="C7484" s="292" t="s">
        <v>213</v>
      </c>
      <c r="E7484" s="292" t="s">
        <v>214</v>
      </c>
      <c r="F7484" s="405">
        <v>97051</v>
      </c>
      <c r="G7484" s="292" t="s">
        <v>213</v>
      </c>
    </row>
    <row r="7485" spans="1:7">
      <c r="A7485" s="292" t="s">
        <v>49</v>
      </c>
      <c r="B7485" s="405">
        <v>98569</v>
      </c>
      <c r="C7485" s="292" t="s">
        <v>213</v>
      </c>
      <c r="E7485" s="292" t="s">
        <v>214</v>
      </c>
      <c r="F7485" s="405">
        <v>97053</v>
      </c>
      <c r="G7485" s="292" t="s">
        <v>213</v>
      </c>
    </row>
    <row r="7486" spans="1:7">
      <c r="A7486" s="292" t="s">
        <v>49</v>
      </c>
      <c r="B7486" s="405">
        <v>99363</v>
      </c>
      <c r="C7486" s="292" t="s">
        <v>213</v>
      </c>
      <c r="E7486" s="292" t="s">
        <v>214</v>
      </c>
      <c r="F7486" s="405">
        <v>97055</v>
      </c>
      <c r="G7486" s="292" t="s">
        <v>213</v>
      </c>
    </row>
    <row r="7487" spans="1:7">
      <c r="A7487" s="292" t="s">
        <v>49</v>
      </c>
      <c r="B7487" s="405">
        <v>95503</v>
      </c>
      <c r="C7487" s="292" t="s">
        <v>213</v>
      </c>
      <c r="E7487" s="292" t="s">
        <v>214</v>
      </c>
      <c r="F7487" s="405">
        <v>97056</v>
      </c>
      <c r="G7487" s="292" t="s">
        <v>213</v>
      </c>
    </row>
    <row r="7488" spans="1:7">
      <c r="A7488" s="292" t="s">
        <v>49</v>
      </c>
      <c r="B7488" s="405">
        <v>95951</v>
      </c>
      <c r="C7488" s="292" t="s">
        <v>213</v>
      </c>
      <c r="E7488" s="292" t="s">
        <v>214</v>
      </c>
      <c r="F7488" s="405">
        <v>97058</v>
      </c>
      <c r="G7488" s="292" t="s">
        <v>213</v>
      </c>
    </row>
    <row r="7489" spans="1:7">
      <c r="A7489" s="292" t="s">
        <v>49</v>
      </c>
      <c r="B7489" s="405">
        <v>97113</v>
      </c>
      <c r="C7489" s="292" t="s">
        <v>213</v>
      </c>
      <c r="E7489" s="292" t="s">
        <v>214</v>
      </c>
      <c r="F7489" s="405">
        <v>97089</v>
      </c>
      <c r="G7489" s="292" t="s">
        <v>213</v>
      </c>
    </row>
    <row r="7490" spans="1:7">
      <c r="A7490" s="292" t="s">
        <v>49</v>
      </c>
      <c r="B7490" s="405">
        <v>97477</v>
      </c>
      <c r="C7490" s="292" t="s">
        <v>213</v>
      </c>
      <c r="E7490" s="292" t="s">
        <v>214</v>
      </c>
      <c r="F7490" s="405">
        <v>97113</v>
      </c>
      <c r="G7490" s="292" t="s">
        <v>213</v>
      </c>
    </row>
    <row r="7491" spans="1:7">
      <c r="A7491" s="292" t="s">
        <v>49</v>
      </c>
      <c r="B7491" s="405">
        <v>98257</v>
      </c>
      <c r="C7491" s="292" t="s">
        <v>213</v>
      </c>
      <c r="E7491" s="292" t="s">
        <v>214</v>
      </c>
      <c r="F7491" s="405">
        <v>97115</v>
      </c>
      <c r="G7491" s="292" t="s">
        <v>213</v>
      </c>
    </row>
    <row r="7492" spans="1:7">
      <c r="A7492" s="292" t="s">
        <v>49</v>
      </c>
      <c r="B7492" s="405">
        <v>98584</v>
      </c>
      <c r="C7492" s="292" t="s">
        <v>213</v>
      </c>
      <c r="E7492" s="292" t="s">
        <v>214</v>
      </c>
      <c r="F7492" s="405">
        <v>97116</v>
      </c>
      <c r="G7492" s="292" t="s">
        <v>213</v>
      </c>
    </row>
    <row r="7493" spans="1:7">
      <c r="A7493" s="292" t="s">
        <v>49</v>
      </c>
      <c r="B7493" s="405">
        <v>95519</v>
      </c>
      <c r="C7493" s="292" t="s">
        <v>213</v>
      </c>
      <c r="E7493" s="292" t="s">
        <v>214</v>
      </c>
      <c r="F7493" s="405">
        <v>97134</v>
      </c>
      <c r="G7493" s="292" t="s">
        <v>213</v>
      </c>
    </row>
    <row r="7494" spans="1:7">
      <c r="A7494" s="292" t="s">
        <v>49</v>
      </c>
      <c r="B7494" s="405">
        <v>95954</v>
      </c>
      <c r="C7494" s="292" t="s">
        <v>213</v>
      </c>
      <c r="E7494" s="292" t="s">
        <v>214</v>
      </c>
      <c r="F7494" s="405">
        <v>97137</v>
      </c>
      <c r="G7494" s="292" t="s">
        <v>213</v>
      </c>
    </row>
    <row r="7495" spans="1:7">
      <c r="A7495" s="292" t="s">
        <v>49</v>
      </c>
      <c r="B7495" s="405">
        <v>97115</v>
      </c>
      <c r="C7495" s="292" t="s">
        <v>213</v>
      </c>
      <c r="E7495" s="292" t="s">
        <v>214</v>
      </c>
      <c r="F7495" s="405">
        <v>97138</v>
      </c>
      <c r="G7495" s="292" t="s">
        <v>213</v>
      </c>
    </row>
    <row r="7496" spans="1:7">
      <c r="A7496" s="292" t="s">
        <v>49</v>
      </c>
      <c r="B7496" s="405">
        <v>97478</v>
      </c>
      <c r="C7496" s="292" t="s">
        <v>213</v>
      </c>
      <c r="E7496" s="292" t="s">
        <v>214</v>
      </c>
      <c r="F7496" s="405">
        <v>97146</v>
      </c>
      <c r="G7496" s="292" t="s">
        <v>213</v>
      </c>
    </row>
    <row r="7497" spans="1:7">
      <c r="A7497" s="292" t="s">
        <v>49</v>
      </c>
      <c r="B7497" s="405">
        <v>98263</v>
      </c>
      <c r="C7497" s="292" t="s">
        <v>213</v>
      </c>
      <c r="E7497" s="292" t="s">
        <v>214</v>
      </c>
      <c r="F7497" s="405">
        <v>97299</v>
      </c>
      <c r="G7497" s="292" t="s">
        <v>213</v>
      </c>
    </row>
    <row r="7498" spans="1:7">
      <c r="A7498" s="292" t="s">
        <v>49</v>
      </c>
      <c r="B7498" s="405">
        <v>98604</v>
      </c>
      <c r="C7498" s="292" t="s">
        <v>213</v>
      </c>
      <c r="E7498" s="292" t="s">
        <v>214</v>
      </c>
      <c r="F7498" s="405">
        <v>97301</v>
      </c>
      <c r="G7498" s="292" t="s">
        <v>213</v>
      </c>
    </row>
    <row r="7499" spans="1:7">
      <c r="A7499" s="292" t="s">
        <v>49</v>
      </c>
      <c r="B7499" s="405">
        <v>95524</v>
      </c>
      <c r="C7499" s="292" t="s">
        <v>213</v>
      </c>
      <c r="E7499" s="292" t="s">
        <v>214</v>
      </c>
      <c r="F7499" s="405">
        <v>97302</v>
      </c>
      <c r="G7499" s="292" t="s">
        <v>213</v>
      </c>
    </row>
    <row r="7500" spans="1:7">
      <c r="A7500" s="292" t="s">
        <v>49</v>
      </c>
      <c r="B7500" s="405">
        <v>95961</v>
      </c>
      <c r="C7500" s="292" t="s">
        <v>213</v>
      </c>
      <c r="E7500" s="292" t="s">
        <v>214</v>
      </c>
      <c r="F7500" s="405">
        <v>97303</v>
      </c>
      <c r="G7500" s="292" t="s">
        <v>213</v>
      </c>
    </row>
    <row r="7501" spans="1:7">
      <c r="A7501" s="292" t="s">
        <v>49</v>
      </c>
      <c r="B7501" s="405">
        <v>97116</v>
      </c>
      <c r="C7501" s="292" t="s">
        <v>213</v>
      </c>
      <c r="E7501" s="292" t="s">
        <v>214</v>
      </c>
      <c r="F7501" s="405">
        <v>97304</v>
      </c>
      <c r="G7501" s="292" t="s">
        <v>213</v>
      </c>
    </row>
    <row r="7502" spans="1:7">
      <c r="A7502" s="292" t="s">
        <v>49</v>
      </c>
      <c r="B7502" s="405">
        <v>97501</v>
      </c>
      <c r="C7502" s="292" t="s">
        <v>213</v>
      </c>
      <c r="E7502" s="292" t="s">
        <v>214</v>
      </c>
      <c r="F7502" s="405">
        <v>97305</v>
      </c>
      <c r="G7502" s="292" t="s">
        <v>213</v>
      </c>
    </row>
    <row r="7503" spans="1:7">
      <c r="A7503" s="292" t="s">
        <v>49</v>
      </c>
      <c r="B7503" s="405">
        <v>98264</v>
      </c>
      <c r="C7503" s="292" t="s">
        <v>213</v>
      </c>
      <c r="E7503" s="292" t="s">
        <v>214</v>
      </c>
      <c r="F7503" s="405">
        <v>97306</v>
      </c>
      <c r="G7503" s="292" t="s">
        <v>213</v>
      </c>
    </row>
    <row r="7504" spans="1:7">
      <c r="A7504" s="292" t="s">
        <v>49</v>
      </c>
      <c r="B7504" s="405">
        <v>98605</v>
      </c>
      <c r="C7504" s="292" t="s">
        <v>213</v>
      </c>
      <c r="E7504" s="292" t="s">
        <v>214</v>
      </c>
      <c r="F7504" s="405">
        <v>97317</v>
      </c>
      <c r="G7504" s="292" t="s">
        <v>213</v>
      </c>
    </row>
    <row r="7505" spans="1:7">
      <c r="A7505" s="292" t="s">
        <v>49</v>
      </c>
      <c r="B7505" s="405">
        <v>95534</v>
      </c>
      <c r="C7505" s="292" t="s">
        <v>213</v>
      </c>
      <c r="E7505" s="292" t="s">
        <v>214</v>
      </c>
      <c r="F7505" s="405">
        <v>97321</v>
      </c>
      <c r="G7505" s="292" t="s">
        <v>213</v>
      </c>
    </row>
    <row r="7506" spans="1:7">
      <c r="A7506" s="292" t="s">
        <v>49</v>
      </c>
      <c r="B7506" s="405">
        <v>95965</v>
      </c>
      <c r="C7506" s="292" t="s">
        <v>213</v>
      </c>
      <c r="E7506" s="292" t="s">
        <v>214</v>
      </c>
      <c r="F7506" s="405">
        <v>97322</v>
      </c>
      <c r="G7506" s="292" t="s">
        <v>213</v>
      </c>
    </row>
    <row r="7507" spans="1:7">
      <c r="A7507" s="292" t="s">
        <v>49</v>
      </c>
      <c r="B7507" s="405">
        <v>97134</v>
      </c>
      <c r="C7507" s="292" t="s">
        <v>213</v>
      </c>
      <c r="E7507" s="292" t="s">
        <v>214</v>
      </c>
      <c r="F7507" s="405">
        <v>97330</v>
      </c>
      <c r="G7507" s="292" t="s">
        <v>213</v>
      </c>
    </row>
    <row r="7508" spans="1:7">
      <c r="A7508" s="292" t="s">
        <v>49</v>
      </c>
      <c r="B7508" s="405">
        <v>97502</v>
      </c>
      <c r="C7508" s="292" t="s">
        <v>213</v>
      </c>
      <c r="E7508" s="292" t="s">
        <v>214</v>
      </c>
      <c r="F7508" s="405">
        <v>97331</v>
      </c>
      <c r="G7508" s="292" t="s">
        <v>213</v>
      </c>
    </row>
    <row r="7509" spans="1:7">
      <c r="A7509" s="292" t="s">
        <v>49</v>
      </c>
      <c r="B7509" s="405">
        <v>98272</v>
      </c>
      <c r="C7509" s="292" t="s">
        <v>213</v>
      </c>
      <c r="E7509" s="292" t="s">
        <v>214</v>
      </c>
      <c r="F7509" s="405">
        <v>97333</v>
      </c>
      <c r="G7509" s="292" t="s">
        <v>213</v>
      </c>
    </row>
    <row r="7510" spans="1:7">
      <c r="A7510" s="292" t="s">
        <v>49</v>
      </c>
      <c r="B7510" s="405">
        <v>98606</v>
      </c>
      <c r="C7510" s="292" t="s">
        <v>213</v>
      </c>
      <c r="E7510" s="292" t="s">
        <v>214</v>
      </c>
      <c r="F7510" s="405">
        <v>97335</v>
      </c>
      <c r="G7510" s="292" t="s">
        <v>213</v>
      </c>
    </row>
    <row r="7511" spans="1:7">
      <c r="A7511" s="292" t="s">
        <v>49</v>
      </c>
      <c r="B7511" s="405">
        <v>95537</v>
      </c>
      <c r="C7511" s="292" t="s">
        <v>213</v>
      </c>
      <c r="E7511" s="292" t="s">
        <v>214</v>
      </c>
      <c r="F7511" s="405">
        <v>97339</v>
      </c>
      <c r="G7511" s="292" t="s">
        <v>213</v>
      </c>
    </row>
    <row r="7512" spans="1:7">
      <c r="A7512" s="292" t="s">
        <v>49</v>
      </c>
      <c r="B7512" s="405">
        <v>95966</v>
      </c>
      <c r="C7512" s="292" t="s">
        <v>213</v>
      </c>
      <c r="E7512" s="292" t="s">
        <v>214</v>
      </c>
      <c r="F7512" s="405">
        <v>97341</v>
      </c>
      <c r="G7512" s="292" t="s">
        <v>213</v>
      </c>
    </row>
    <row r="7513" spans="1:7">
      <c r="A7513" s="292" t="s">
        <v>49</v>
      </c>
      <c r="B7513" s="405">
        <v>97137</v>
      </c>
      <c r="C7513" s="292" t="s">
        <v>213</v>
      </c>
      <c r="E7513" s="292" t="s">
        <v>214</v>
      </c>
      <c r="F7513" s="405">
        <v>97351</v>
      </c>
      <c r="G7513" s="292" t="s">
        <v>213</v>
      </c>
    </row>
    <row r="7514" spans="1:7">
      <c r="A7514" s="292" t="s">
        <v>49</v>
      </c>
      <c r="B7514" s="405">
        <v>97504</v>
      </c>
      <c r="C7514" s="292" t="s">
        <v>213</v>
      </c>
      <c r="E7514" s="292" t="s">
        <v>214</v>
      </c>
      <c r="F7514" s="405">
        <v>97361</v>
      </c>
      <c r="G7514" s="292" t="s">
        <v>213</v>
      </c>
    </row>
    <row r="7515" spans="1:7">
      <c r="A7515" s="292" t="s">
        <v>49</v>
      </c>
      <c r="B7515" s="405">
        <v>98274</v>
      </c>
      <c r="C7515" s="292" t="s">
        <v>213</v>
      </c>
      <c r="E7515" s="292" t="s">
        <v>214</v>
      </c>
      <c r="F7515" s="405">
        <v>97364</v>
      </c>
      <c r="G7515" s="292" t="s">
        <v>213</v>
      </c>
    </row>
    <row r="7516" spans="1:7">
      <c r="A7516" s="292" t="s">
        <v>49</v>
      </c>
      <c r="B7516" s="405">
        <v>98609</v>
      </c>
      <c r="C7516" s="292" t="s">
        <v>213</v>
      </c>
      <c r="E7516" s="292" t="s">
        <v>214</v>
      </c>
      <c r="F7516" s="405">
        <v>97366</v>
      </c>
      <c r="G7516" s="292" t="s">
        <v>213</v>
      </c>
    </row>
    <row r="7517" spans="1:7">
      <c r="A7517" s="292" t="s">
        <v>49</v>
      </c>
      <c r="B7517" s="405">
        <v>95540</v>
      </c>
      <c r="C7517" s="292" t="s">
        <v>213</v>
      </c>
      <c r="E7517" s="292" t="s">
        <v>214</v>
      </c>
      <c r="F7517" s="405">
        <v>97367</v>
      </c>
      <c r="G7517" s="292" t="s">
        <v>213</v>
      </c>
    </row>
    <row r="7518" spans="1:7">
      <c r="A7518" s="292" t="s">
        <v>49</v>
      </c>
      <c r="B7518" s="405">
        <v>95968</v>
      </c>
      <c r="C7518" s="292" t="s">
        <v>213</v>
      </c>
      <c r="E7518" s="292" t="s">
        <v>214</v>
      </c>
      <c r="F7518" s="405">
        <v>97369</v>
      </c>
      <c r="G7518" s="292" t="s">
        <v>213</v>
      </c>
    </row>
    <row r="7519" spans="1:7">
      <c r="A7519" s="292" t="s">
        <v>49</v>
      </c>
      <c r="B7519" s="405">
        <v>97138</v>
      </c>
      <c r="C7519" s="292" t="s">
        <v>213</v>
      </c>
      <c r="E7519" s="292" t="s">
        <v>214</v>
      </c>
      <c r="F7519" s="405">
        <v>97384</v>
      </c>
      <c r="G7519" s="292" t="s">
        <v>213</v>
      </c>
    </row>
    <row r="7520" spans="1:7">
      <c r="A7520" s="292" t="s">
        <v>49</v>
      </c>
      <c r="B7520" s="405">
        <v>97520</v>
      </c>
      <c r="C7520" s="292" t="s">
        <v>213</v>
      </c>
      <c r="E7520" s="292" t="s">
        <v>214</v>
      </c>
      <c r="F7520" s="405">
        <v>97385</v>
      </c>
      <c r="G7520" s="292" t="s">
        <v>213</v>
      </c>
    </row>
    <row r="7521" spans="1:7">
      <c r="A7521" s="292" t="s">
        <v>49</v>
      </c>
      <c r="B7521" s="405">
        <v>98276</v>
      </c>
      <c r="C7521" s="292" t="s">
        <v>213</v>
      </c>
      <c r="E7521" s="292" t="s">
        <v>214</v>
      </c>
      <c r="F7521" s="405">
        <v>97389</v>
      </c>
      <c r="G7521" s="292" t="s">
        <v>213</v>
      </c>
    </row>
    <row r="7522" spans="1:7">
      <c r="A7522" s="292" t="s">
        <v>49</v>
      </c>
      <c r="B7522" s="405">
        <v>98622</v>
      </c>
      <c r="C7522" s="292" t="s">
        <v>213</v>
      </c>
      <c r="E7522" s="292" t="s">
        <v>214</v>
      </c>
      <c r="F7522" s="405">
        <v>97401</v>
      </c>
      <c r="G7522" s="292" t="s">
        <v>213</v>
      </c>
    </row>
    <row r="7523" spans="1:7">
      <c r="A7523" s="292" t="s">
        <v>49</v>
      </c>
      <c r="B7523" s="405">
        <v>95551</v>
      </c>
      <c r="C7523" s="292" t="s">
        <v>213</v>
      </c>
      <c r="E7523" s="292" t="s">
        <v>214</v>
      </c>
      <c r="F7523" s="405">
        <v>97402</v>
      </c>
      <c r="G7523" s="292" t="s">
        <v>213</v>
      </c>
    </row>
    <row r="7524" spans="1:7">
      <c r="A7524" s="292" t="s">
        <v>49</v>
      </c>
      <c r="B7524" s="405">
        <v>95969</v>
      </c>
      <c r="C7524" s="292" t="s">
        <v>213</v>
      </c>
      <c r="E7524" s="292" t="s">
        <v>214</v>
      </c>
      <c r="F7524" s="405">
        <v>97403</v>
      </c>
      <c r="G7524" s="292" t="s">
        <v>213</v>
      </c>
    </row>
    <row r="7525" spans="1:7">
      <c r="A7525" s="292" t="s">
        <v>49</v>
      </c>
      <c r="B7525" s="405">
        <v>97146</v>
      </c>
      <c r="C7525" s="292" t="s">
        <v>213</v>
      </c>
      <c r="E7525" s="292" t="s">
        <v>214</v>
      </c>
      <c r="F7525" s="405">
        <v>97404</v>
      </c>
      <c r="G7525" s="292" t="s">
        <v>213</v>
      </c>
    </row>
    <row r="7526" spans="1:7">
      <c r="A7526" s="292" t="s">
        <v>49</v>
      </c>
      <c r="B7526" s="405">
        <v>97526</v>
      </c>
      <c r="C7526" s="292" t="s">
        <v>213</v>
      </c>
      <c r="E7526" s="292" t="s">
        <v>214</v>
      </c>
      <c r="F7526" s="405">
        <v>97405</v>
      </c>
      <c r="G7526" s="292" t="s">
        <v>213</v>
      </c>
    </row>
    <row r="7527" spans="1:7">
      <c r="A7527" s="292" t="s">
        <v>49</v>
      </c>
      <c r="B7527" s="405">
        <v>98277</v>
      </c>
      <c r="C7527" s="292" t="s">
        <v>213</v>
      </c>
      <c r="E7527" s="292" t="s">
        <v>214</v>
      </c>
      <c r="F7527" s="405">
        <v>97408</v>
      </c>
      <c r="G7527" s="292" t="s">
        <v>213</v>
      </c>
    </row>
    <row r="7528" spans="1:7">
      <c r="A7528" s="292" t="s">
        <v>49</v>
      </c>
      <c r="B7528" s="405">
        <v>98623</v>
      </c>
      <c r="C7528" s="292" t="s">
        <v>213</v>
      </c>
      <c r="E7528" s="292" t="s">
        <v>214</v>
      </c>
      <c r="F7528" s="405">
        <v>97409</v>
      </c>
      <c r="G7528" s="292" t="s">
        <v>213</v>
      </c>
    </row>
    <row r="7529" spans="1:7">
      <c r="A7529" s="292" t="s">
        <v>49</v>
      </c>
      <c r="B7529" s="405">
        <v>95559</v>
      </c>
      <c r="C7529" s="292" t="s">
        <v>213</v>
      </c>
      <c r="E7529" s="292" t="s">
        <v>214</v>
      </c>
      <c r="F7529" s="405">
        <v>97432</v>
      </c>
      <c r="G7529" s="292" t="s">
        <v>213</v>
      </c>
    </row>
    <row r="7530" spans="1:7">
      <c r="A7530" s="292" t="s">
        <v>49</v>
      </c>
      <c r="B7530" s="405">
        <v>95973</v>
      </c>
      <c r="C7530" s="292" t="s">
        <v>213</v>
      </c>
      <c r="E7530" s="292" t="s">
        <v>214</v>
      </c>
      <c r="F7530" s="405">
        <v>97455</v>
      </c>
      <c r="G7530" s="292" t="s">
        <v>213</v>
      </c>
    </row>
    <row r="7531" spans="1:7">
      <c r="A7531" s="292" t="s">
        <v>49</v>
      </c>
      <c r="B7531" s="405">
        <v>97299</v>
      </c>
      <c r="C7531" s="292" t="s">
        <v>213</v>
      </c>
      <c r="E7531" s="292" t="s">
        <v>214</v>
      </c>
      <c r="F7531" s="405">
        <v>97459</v>
      </c>
      <c r="G7531" s="292" t="s">
        <v>213</v>
      </c>
    </row>
    <row r="7532" spans="1:7">
      <c r="A7532" s="292" t="s">
        <v>49</v>
      </c>
      <c r="B7532" s="405">
        <v>97533</v>
      </c>
      <c r="C7532" s="292" t="s">
        <v>213</v>
      </c>
      <c r="E7532" s="292" t="s">
        <v>214</v>
      </c>
      <c r="F7532" s="405">
        <v>97470</v>
      </c>
      <c r="G7532" s="292" t="s">
        <v>213</v>
      </c>
    </row>
    <row r="7533" spans="1:7">
      <c r="A7533" s="292" t="s">
        <v>49</v>
      </c>
      <c r="B7533" s="405">
        <v>98282</v>
      </c>
      <c r="C7533" s="292" t="s">
        <v>213</v>
      </c>
      <c r="E7533" s="292" t="s">
        <v>214</v>
      </c>
      <c r="F7533" s="405">
        <v>97472</v>
      </c>
      <c r="G7533" s="292" t="s">
        <v>213</v>
      </c>
    </row>
    <row r="7534" spans="1:7">
      <c r="A7534" s="292" t="s">
        <v>49</v>
      </c>
      <c r="B7534" s="405">
        <v>98626</v>
      </c>
      <c r="C7534" s="292" t="s">
        <v>213</v>
      </c>
      <c r="E7534" s="292" t="s">
        <v>214</v>
      </c>
      <c r="F7534" s="405">
        <v>97477</v>
      </c>
      <c r="G7534" s="292" t="s">
        <v>213</v>
      </c>
    </row>
    <row r="7535" spans="1:7">
      <c r="A7535" s="292" t="s">
        <v>49</v>
      </c>
      <c r="B7535" s="405">
        <v>95602</v>
      </c>
      <c r="C7535" s="292" t="s">
        <v>213</v>
      </c>
      <c r="E7535" s="292" t="s">
        <v>214</v>
      </c>
      <c r="F7535" s="405">
        <v>97478</v>
      </c>
      <c r="G7535" s="292" t="s">
        <v>213</v>
      </c>
    </row>
    <row r="7536" spans="1:7">
      <c r="A7536" s="292" t="s">
        <v>49</v>
      </c>
      <c r="B7536" s="405">
        <v>95976</v>
      </c>
      <c r="C7536" s="292" t="s">
        <v>213</v>
      </c>
      <c r="E7536" s="292" t="s">
        <v>214</v>
      </c>
      <c r="F7536" s="405">
        <v>97501</v>
      </c>
      <c r="G7536" s="292" t="s">
        <v>213</v>
      </c>
    </row>
    <row r="7537" spans="1:7">
      <c r="A7537" s="292" t="s">
        <v>49</v>
      </c>
      <c r="B7537" s="405">
        <v>97301</v>
      </c>
      <c r="C7537" s="292" t="s">
        <v>213</v>
      </c>
      <c r="E7537" s="292" t="s">
        <v>214</v>
      </c>
      <c r="F7537" s="405">
        <v>97502</v>
      </c>
      <c r="G7537" s="292" t="s">
        <v>213</v>
      </c>
    </row>
    <row r="7538" spans="1:7">
      <c r="A7538" s="292" t="s">
        <v>49</v>
      </c>
      <c r="B7538" s="405">
        <v>97540</v>
      </c>
      <c r="C7538" s="292" t="s">
        <v>213</v>
      </c>
      <c r="E7538" s="292" t="s">
        <v>214</v>
      </c>
      <c r="F7538" s="405">
        <v>97504</v>
      </c>
      <c r="G7538" s="292" t="s">
        <v>213</v>
      </c>
    </row>
    <row r="7539" spans="1:7">
      <c r="A7539" s="292" t="s">
        <v>49</v>
      </c>
      <c r="B7539" s="405">
        <v>98290</v>
      </c>
      <c r="C7539" s="292" t="s">
        <v>213</v>
      </c>
      <c r="E7539" s="292" t="s">
        <v>214</v>
      </c>
      <c r="F7539" s="405">
        <v>97520</v>
      </c>
      <c r="G7539" s="292" t="s">
        <v>213</v>
      </c>
    </row>
    <row r="7540" spans="1:7">
      <c r="A7540" s="292" t="s">
        <v>49</v>
      </c>
      <c r="B7540" s="405">
        <v>98642</v>
      </c>
      <c r="C7540" s="292" t="s">
        <v>213</v>
      </c>
      <c r="E7540" s="292" t="s">
        <v>214</v>
      </c>
      <c r="F7540" s="405">
        <v>97526</v>
      </c>
      <c r="G7540" s="292" t="s">
        <v>213</v>
      </c>
    </row>
    <row r="7541" spans="1:7">
      <c r="A7541" s="292" t="s">
        <v>49</v>
      </c>
      <c r="B7541" s="405">
        <v>95603</v>
      </c>
      <c r="C7541" s="292" t="s">
        <v>213</v>
      </c>
      <c r="E7541" s="292" t="s">
        <v>214</v>
      </c>
      <c r="F7541" s="405">
        <v>97533</v>
      </c>
      <c r="G7541" s="292" t="s">
        <v>213</v>
      </c>
    </row>
    <row r="7542" spans="1:7">
      <c r="A7542" s="292" t="s">
        <v>49</v>
      </c>
      <c r="B7542" s="405">
        <v>95980</v>
      </c>
      <c r="C7542" s="292" t="s">
        <v>213</v>
      </c>
      <c r="E7542" s="292" t="s">
        <v>214</v>
      </c>
      <c r="F7542" s="405">
        <v>97540</v>
      </c>
      <c r="G7542" s="292" t="s">
        <v>213</v>
      </c>
    </row>
    <row r="7543" spans="1:7">
      <c r="A7543" s="292" t="s">
        <v>49</v>
      </c>
      <c r="B7543" s="405">
        <v>97302</v>
      </c>
      <c r="C7543" s="292" t="s">
        <v>213</v>
      </c>
      <c r="E7543" s="292" t="s">
        <v>214</v>
      </c>
      <c r="F7543" s="405">
        <v>97601</v>
      </c>
      <c r="G7543" s="292" t="s">
        <v>213</v>
      </c>
    </row>
    <row r="7544" spans="1:7">
      <c r="A7544" s="292" t="s">
        <v>49</v>
      </c>
      <c r="B7544" s="405">
        <v>97601</v>
      </c>
      <c r="C7544" s="292" t="s">
        <v>213</v>
      </c>
      <c r="E7544" s="292" t="s">
        <v>214</v>
      </c>
      <c r="F7544" s="405">
        <v>97604</v>
      </c>
      <c r="G7544" s="292" t="s">
        <v>213</v>
      </c>
    </row>
    <row r="7545" spans="1:7">
      <c r="A7545" s="292" t="s">
        <v>49</v>
      </c>
      <c r="B7545" s="405">
        <v>98291</v>
      </c>
      <c r="C7545" s="292" t="s">
        <v>213</v>
      </c>
      <c r="E7545" s="292" t="s">
        <v>214</v>
      </c>
      <c r="F7545" s="405">
        <v>97701</v>
      </c>
      <c r="G7545" s="292" t="s">
        <v>213</v>
      </c>
    </row>
    <row r="7546" spans="1:7">
      <c r="A7546" s="292" t="s">
        <v>49</v>
      </c>
      <c r="B7546" s="405">
        <v>98671</v>
      </c>
      <c r="C7546" s="292" t="s">
        <v>213</v>
      </c>
      <c r="E7546" s="292" t="s">
        <v>214</v>
      </c>
      <c r="F7546" s="405">
        <v>97702</v>
      </c>
      <c r="G7546" s="292" t="s">
        <v>213</v>
      </c>
    </row>
    <row r="7547" spans="1:7">
      <c r="A7547" s="292" t="s">
        <v>49</v>
      </c>
      <c r="B7547" s="405">
        <v>95619</v>
      </c>
      <c r="C7547" s="292" t="s">
        <v>213</v>
      </c>
      <c r="E7547" s="292" t="s">
        <v>214</v>
      </c>
      <c r="F7547" s="405">
        <v>97703</v>
      </c>
      <c r="G7547" s="292" t="s">
        <v>213</v>
      </c>
    </row>
    <row r="7548" spans="1:7">
      <c r="A7548" s="292" t="s">
        <v>49</v>
      </c>
      <c r="B7548" s="405">
        <v>95981</v>
      </c>
      <c r="C7548" s="292" t="s">
        <v>213</v>
      </c>
      <c r="E7548" s="292" t="s">
        <v>214</v>
      </c>
      <c r="F7548" s="405">
        <v>97707</v>
      </c>
      <c r="G7548" s="292" t="s">
        <v>213</v>
      </c>
    </row>
    <row r="7549" spans="1:7">
      <c r="A7549" s="292" t="s">
        <v>49</v>
      </c>
      <c r="B7549" s="405">
        <v>97303</v>
      </c>
      <c r="C7549" s="292" t="s">
        <v>213</v>
      </c>
      <c r="E7549" s="292" t="s">
        <v>214</v>
      </c>
      <c r="F7549" s="405">
        <v>97756</v>
      </c>
      <c r="G7549" s="292" t="s">
        <v>213</v>
      </c>
    </row>
    <row r="7550" spans="1:7">
      <c r="A7550" s="292" t="s">
        <v>49</v>
      </c>
      <c r="B7550" s="405">
        <v>97604</v>
      </c>
      <c r="C7550" s="292" t="s">
        <v>213</v>
      </c>
      <c r="E7550" s="292" t="s">
        <v>214</v>
      </c>
      <c r="F7550" s="405">
        <v>97801</v>
      </c>
      <c r="G7550" s="292" t="s">
        <v>213</v>
      </c>
    </row>
    <row r="7551" spans="1:7">
      <c r="A7551" s="292" t="s">
        <v>49</v>
      </c>
      <c r="B7551" s="405">
        <v>98292</v>
      </c>
      <c r="C7551" s="292" t="s">
        <v>213</v>
      </c>
      <c r="E7551" s="292" t="s">
        <v>214</v>
      </c>
      <c r="F7551" s="405">
        <v>97838</v>
      </c>
      <c r="G7551" s="292" t="s">
        <v>213</v>
      </c>
    </row>
    <row r="7552" spans="1:7">
      <c r="A7552" s="292" t="s">
        <v>49</v>
      </c>
      <c r="B7552" s="405">
        <v>98674</v>
      </c>
      <c r="C7552" s="292" t="s">
        <v>213</v>
      </c>
      <c r="E7552" s="292" t="s">
        <v>214</v>
      </c>
      <c r="F7552" s="405">
        <v>97850</v>
      </c>
      <c r="G7552" s="292" t="s">
        <v>213</v>
      </c>
    </row>
    <row r="7553" spans="1:7">
      <c r="A7553" s="292" t="s">
        <v>49</v>
      </c>
      <c r="B7553" s="405">
        <v>95620</v>
      </c>
      <c r="C7553" s="292" t="s">
        <v>213</v>
      </c>
      <c r="E7553" s="292" t="s">
        <v>214</v>
      </c>
      <c r="F7553" s="405">
        <v>97882</v>
      </c>
      <c r="G7553" s="292" t="s">
        <v>213</v>
      </c>
    </row>
    <row r="7554" spans="1:7">
      <c r="A7554" s="292" t="s">
        <v>49</v>
      </c>
      <c r="B7554" s="405">
        <v>96001</v>
      </c>
      <c r="C7554" s="292" t="s">
        <v>213</v>
      </c>
      <c r="E7554" s="292" t="s">
        <v>214</v>
      </c>
      <c r="F7554" s="405">
        <v>97902</v>
      </c>
      <c r="G7554" s="292" t="s">
        <v>213</v>
      </c>
    </row>
    <row r="7555" spans="1:7">
      <c r="A7555" s="292" t="s">
        <v>49</v>
      </c>
      <c r="B7555" s="405">
        <v>97304</v>
      </c>
      <c r="C7555" s="292" t="s">
        <v>213</v>
      </c>
      <c r="E7555" s="292" t="s">
        <v>214</v>
      </c>
      <c r="F7555" s="405">
        <v>97914</v>
      </c>
      <c r="G7555" s="292" t="s">
        <v>213</v>
      </c>
    </row>
    <row r="7556" spans="1:7">
      <c r="A7556" s="292" t="s">
        <v>49</v>
      </c>
      <c r="B7556" s="405">
        <v>97701</v>
      </c>
      <c r="C7556" s="292" t="s">
        <v>213</v>
      </c>
      <c r="E7556" s="292" t="s">
        <v>214</v>
      </c>
      <c r="F7556" s="405">
        <v>97917</v>
      </c>
      <c r="G7556" s="292" t="s">
        <v>213</v>
      </c>
    </row>
    <row r="7557" spans="1:7">
      <c r="A7557" s="292" t="s">
        <v>49</v>
      </c>
      <c r="B7557" s="405">
        <v>98296</v>
      </c>
      <c r="C7557" s="292" t="s">
        <v>213</v>
      </c>
      <c r="E7557" s="292" t="s">
        <v>214</v>
      </c>
      <c r="F7557" s="405">
        <v>98010</v>
      </c>
      <c r="G7557" s="292" t="s">
        <v>213</v>
      </c>
    </row>
    <row r="7558" spans="1:7">
      <c r="A7558" s="292" t="s">
        <v>49</v>
      </c>
      <c r="B7558" s="405">
        <v>98802</v>
      </c>
      <c r="C7558" s="292" t="s">
        <v>213</v>
      </c>
      <c r="E7558" s="292" t="s">
        <v>214</v>
      </c>
      <c r="F7558" s="405">
        <v>98025</v>
      </c>
      <c r="G7558" s="292" t="s">
        <v>213</v>
      </c>
    </row>
    <row r="7559" spans="1:7">
      <c r="A7559" s="292" t="s">
        <v>49</v>
      </c>
      <c r="B7559" s="405">
        <v>95626</v>
      </c>
      <c r="C7559" s="292" t="s">
        <v>213</v>
      </c>
      <c r="E7559" s="292" t="s">
        <v>214</v>
      </c>
      <c r="F7559" s="405">
        <v>98038</v>
      </c>
      <c r="G7559" s="292" t="s">
        <v>213</v>
      </c>
    </row>
    <row r="7560" spans="1:7">
      <c r="A7560" s="292" t="s">
        <v>49</v>
      </c>
      <c r="B7560" s="405">
        <v>96002</v>
      </c>
      <c r="C7560" s="292" t="s">
        <v>213</v>
      </c>
      <c r="E7560" s="292" t="s">
        <v>214</v>
      </c>
      <c r="F7560" s="405">
        <v>98045</v>
      </c>
      <c r="G7560" s="292" t="s">
        <v>213</v>
      </c>
    </row>
    <row r="7561" spans="1:7">
      <c r="A7561" s="292" t="s">
        <v>49</v>
      </c>
      <c r="B7561" s="405">
        <v>97305</v>
      </c>
      <c r="C7561" s="292" t="s">
        <v>213</v>
      </c>
      <c r="E7561" s="292" t="s">
        <v>214</v>
      </c>
      <c r="F7561" s="405">
        <v>98065</v>
      </c>
      <c r="G7561" s="292" t="s">
        <v>213</v>
      </c>
    </row>
    <row r="7562" spans="1:7">
      <c r="A7562" s="292" t="s">
        <v>49</v>
      </c>
      <c r="B7562" s="405">
        <v>97702</v>
      </c>
      <c r="C7562" s="292" t="s">
        <v>213</v>
      </c>
      <c r="E7562" s="292" t="s">
        <v>214</v>
      </c>
      <c r="F7562" s="405">
        <v>98077</v>
      </c>
      <c r="G7562" s="292" t="s">
        <v>213</v>
      </c>
    </row>
    <row r="7563" spans="1:7">
      <c r="A7563" s="292" t="s">
        <v>49</v>
      </c>
      <c r="B7563" s="405">
        <v>98312</v>
      </c>
      <c r="C7563" s="292" t="s">
        <v>213</v>
      </c>
      <c r="E7563" s="292" t="s">
        <v>214</v>
      </c>
      <c r="F7563" s="405">
        <v>98092</v>
      </c>
      <c r="G7563" s="292" t="s">
        <v>213</v>
      </c>
    </row>
    <row r="7564" spans="1:7">
      <c r="A7564" s="292" t="s">
        <v>49</v>
      </c>
      <c r="B7564" s="405">
        <v>98823</v>
      </c>
      <c r="C7564" s="292" t="s">
        <v>213</v>
      </c>
      <c r="E7564" s="292" t="s">
        <v>214</v>
      </c>
      <c r="F7564" s="405">
        <v>98223</v>
      </c>
      <c r="G7564" s="292" t="s">
        <v>213</v>
      </c>
    </row>
    <row r="7565" spans="1:7">
      <c r="A7565" s="292" t="s">
        <v>49</v>
      </c>
      <c r="B7565" s="405">
        <v>95632</v>
      </c>
      <c r="C7565" s="292" t="s">
        <v>213</v>
      </c>
      <c r="E7565" s="292" t="s">
        <v>214</v>
      </c>
      <c r="F7565" s="405">
        <v>98225</v>
      </c>
      <c r="G7565" s="292" t="s">
        <v>213</v>
      </c>
    </row>
    <row r="7566" spans="1:7">
      <c r="A7566" s="292" t="s">
        <v>49</v>
      </c>
      <c r="B7566" s="405">
        <v>96003</v>
      </c>
      <c r="C7566" s="292" t="s">
        <v>213</v>
      </c>
      <c r="E7566" s="292" t="s">
        <v>214</v>
      </c>
      <c r="F7566" s="405">
        <v>98226</v>
      </c>
      <c r="G7566" s="292" t="s">
        <v>213</v>
      </c>
    </row>
    <row r="7567" spans="1:7">
      <c r="A7567" s="292" t="s">
        <v>49</v>
      </c>
      <c r="B7567" s="405">
        <v>97306</v>
      </c>
      <c r="C7567" s="292" t="s">
        <v>213</v>
      </c>
      <c r="E7567" s="292" t="s">
        <v>214</v>
      </c>
      <c r="F7567" s="405">
        <v>98229</v>
      </c>
      <c r="G7567" s="292" t="s">
        <v>213</v>
      </c>
    </row>
    <row r="7568" spans="1:7">
      <c r="A7568" s="292" t="s">
        <v>49</v>
      </c>
      <c r="B7568" s="405">
        <v>97703</v>
      </c>
      <c r="C7568" s="292" t="s">
        <v>213</v>
      </c>
      <c r="E7568" s="292" t="s">
        <v>214</v>
      </c>
      <c r="F7568" s="405">
        <v>98232</v>
      </c>
      <c r="G7568" s="292" t="s">
        <v>213</v>
      </c>
    </row>
    <row r="7569" spans="1:7">
      <c r="A7569" s="292" t="s">
        <v>49</v>
      </c>
      <c r="B7569" s="405">
        <v>98321</v>
      </c>
      <c r="C7569" s="292" t="s">
        <v>213</v>
      </c>
      <c r="E7569" s="292" t="s">
        <v>214</v>
      </c>
      <c r="F7569" s="405">
        <v>98238</v>
      </c>
      <c r="G7569" s="292" t="s">
        <v>213</v>
      </c>
    </row>
    <row r="7570" spans="1:7">
      <c r="A7570" s="292" t="s">
        <v>49</v>
      </c>
      <c r="B7570" s="405">
        <v>98824</v>
      </c>
      <c r="C7570" s="292" t="s">
        <v>213</v>
      </c>
      <c r="E7570" s="292" t="s">
        <v>214</v>
      </c>
      <c r="F7570" s="405">
        <v>98239</v>
      </c>
      <c r="G7570" s="292" t="s">
        <v>213</v>
      </c>
    </row>
    <row r="7571" spans="1:7">
      <c r="A7571" s="292" t="s">
        <v>49</v>
      </c>
      <c r="B7571" s="405">
        <v>95639</v>
      </c>
      <c r="C7571" s="292" t="s">
        <v>213</v>
      </c>
      <c r="E7571" s="292" t="s">
        <v>214</v>
      </c>
      <c r="F7571" s="405">
        <v>98240</v>
      </c>
      <c r="G7571" s="292" t="s">
        <v>213</v>
      </c>
    </row>
    <row r="7572" spans="1:7">
      <c r="A7572" s="292" t="s">
        <v>49</v>
      </c>
      <c r="B7572" s="405">
        <v>96073</v>
      </c>
      <c r="C7572" s="292" t="s">
        <v>213</v>
      </c>
      <c r="E7572" s="292" t="s">
        <v>214</v>
      </c>
      <c r="F7572" s="405">
        <v>98248</v>
      </c>
      <c r="G7572" s="292" t="s">
        <v>213</v>
      </c>
    </row>
    <row r="7573" spans="1:7">
      <c r="A7573" s="292" t="s">
        <v>49</v>
      </c>
      <c r="B7573" s="405">
        <v>97317</v>
      </c>
      <c r="C7573" s="292" t="s">
        <v>213</v>
      </c>
      <c r="E7573" s="292" t="s">
        <v>214</v>
      </c>
      <c r="F7573" s="405">
        <v>98255</v>
      </c>
      <c r="G7573" s="292" t="s">
        <v>213</v>
      </c>
    </row>
    <row r="7574" spans="1:7">
      <c r="A7574" s="292" t="s">
        <v>49</v>
      </c>
      <c r="B7574" s="405">
        <v>97707</v>
      </c>
      <c r="C7574" s="292" t="s">
        <v>213</v>
      </c>
      <c r="E7574" s="292" t="s">
        <v>214</v>
      </c>
      <c r="F7574" s="405">
        <v>98257</v>
      </c>
      <c r="G7574" s="292" t="s">
        <v>213</v>
      </c>
    </row>
    <row r="7575" spans="1:7">
      <c r="A7575" s="292" t="s">
        <v>49</v>
      </c>
      <c r="B7575" s="405">
        <v>98322</v>
      </c>
      <c r="C7575" s="292" t="s">
        <v>213</v>
      </c>
      <c r="E7575" s="292" t="s">
        <v>214</v>
      </c>
      <c r="F7575" s="405">
        <v>98263</v>
      </c>
      <c r="G7575" s="292" t="s">
        <v>213</v>
      </c>
    </row>
    <row r="7576" spans="1:7">
      <c r="A7576" s="292" t="s">
        <v>49</v>
      </c>
      <c r="B7576" s="405">
        <v>98828</v>
      </c>
      <c r="C7576" s="292" t="s">
        <v>213</v>
      </c>
      <c r="E7576" s="292" t="s">
        <v>214</v>
      </c>
      <c r="F7576" s="405">
        <v>98264</v>
      </c>
      <c r="G7576" s="292" t="s">
        <v>213</v>
      </c>
    </row>
    <row r="7577" spans="1:7">
      <c r="A7577" s="292" t="s">
        <v>49</v>
      </c>
      <c r="B7577" s="405">
        <v>95642</v>
      </c>
      <c r="C7577" s="292" t="s">
        <v>213</v>
      </c>
      <c r="E7577" s="292" t="s">
        <v>214</v>
      </c>
      <c r="F7577" s="405">
        <v>98272</v>
      </c>
      <c r="G7577" s="292" t="s">
        <v>213</v>
      </c>
    </row>
    <row r="7578" spans="1:7">
      <c r="A7578" s="292" t="s">
        <v>49</v>
      </c>
      <c r="B7578" s="405">
        <v>96087</v>
      </c>
      <c r="C7578" s="292" t="s">
        <v>213</v>
      </c>
      <c r="E7578" s="292" t="s">
        <v>214</v>
      </c>
      <c r="F7578" s="405">
        <v>98274</v>
      </c>
      <c r="G7578" s="292" t="s">
        <v>213</v>
      </c>
    </row>
    <row r="7579" spans="1:7">
      <c r="A7579" s="292" t="s">
        <v>49</v>
      </c>
      <c r="B7579" s="405">
        <v>97321</v>
      </c>
      <c r="C7579" s="292" t="s">
        <v>213</v>
      </c>
      <c r="E7579" s="292" t="s">
        <v>214</v>
      </c>
      <c r="F7579" s="405">
        <v>98276</v>
      </c>
      <c r="G7579" s="292" t="s">
        <v>213</v>
      </c>
    </row>
    <row r="7580" spans="1:7">
      <c r="A7580" s="292" t="s">
        <v>49</v>
      </c>
      <c r="B7580" s="405">
        <v>97756</v>
      </c>
      <c r="C7580" s="292" t="s">
        <v>213</v>
      </c>
      <c r="E7580" s="292" t="s">
        <v>214</v>
      </c>
      <c r="F7580" s="405">
        <v>98277</v>
      </c>
      <c r="G7580" s="292" t="s">
        <v>213</v>
      </c>
    </row>
    <row r="7581" spans="1:7">
      <c r="A7581" s="292" t="s">
        <v>49</v>
      </c>
      <c r="B7581" s="405">
        <v>98325</v>
      </c>
      <c r="C7581" s="292" t="s">
        <v>213</v>
      </c>
      <c r="E7581" s="292" t="s">
        <v>214</v>
      </c>
      <c r="F7581" s="405">
        <v>98282</v>
      </c>
      <c r="G7581" s="292" t="s">
        <v>213</v>
      </c>
    </row>
    <row r="7582" spans="1:7">
      <c r="A7582" s="292" t="s">
        <v>49</v>
      </c>
      <c r="B7582" s="405">
        <v>98837</v>
      </c>
      <c r="C7582" s="292" t="s">
        <v>213</v>
      </c>
      <c r="E7582" s="292" t="s">
        <v>214</v>
      </c>
      <c r="F7582" s="405">
        <v>98290</v>
      </c>
      <c r="G7582" s="292" t="s">
        <v>213</v>
      </c>
    </row>
    <row r="7583" spans="1:7">
      <c r="A7583" s="292" t="s">
        <v>49</v>
      </c>
      <c r="B7583" s="405">
        <v>95650</v>
      </c>
      <c r="C7583" s="292" t="s">
        <v>213</v>
      </c>
      <c r="E7583" s="292" t="s">
        <v>214</v>
      </c>
      <c r="F7583" s="405">
        <v>98291</v>
      </c>
      <c r="G7583" s="292" t="s">
        <v>213</v>
      </c>
    </row>
    <row r="7584" spans="1:7">
      <c r="A7584" s="292" t="s">
        <v>49</v>
      </c>
      <c r="B7584" s="405">
        <v>96092</v>
      </c>
      <c r="C7584" s="292" t="s">
        <v>213</v>
      </c>
      <c r="E7584" s="292" t="s">
        <v>214</v>
      </c>
      <c r="F7584" s="405">
        <v>98292</v>
      </c>
      <c r="G7584" s="292" t="s">
        <v>213</v>
      </c>
    </row>
    <row r="7585" spans="1:7">
      <c r="A7585" s="292" t="s">
        <v>49</v>
      </c>
      <c r="B7585" s="405">
        <v>97322</v>
      </c>
      <c r="C7585" s="292" t="s">
        <v>213</v>
      </c>
      <c r="E7585" s="292" t="s">
        <v>214</v>
      </c>
      <c r="F7585" s="405">
        <v>98296</v>
      </c>
      <c r="G7585" s="292" t="s">
        <v>213</v>
      </c>
    </row>
    <row r="7586" spans="1:7">
      <c r="A7586" s="292" t="s">
        <v>49</v>
      </c>
      <c r="B7586" s="405">
        <v>97801</v>
      </c>
      <c r="C7586" s="292" t="s">
        <v>213</v>
      </c>
      <c r="E7586" s="292" t="s">
        <v>214</v>
      </c>
      <c r="F7586" s="405">
        <v>98312</v>
      </c>
      <c r="G7586" s="292" t="s">
        <v>213</v>
      </c>
    </row>
    <row r="7587" spans="1:7">
      <c r="A7587" s="292" t="s">
        <v>49</v>
      </c>
      <c r="B7587" s="405">
        <v>98333</v>
      </c>
      <c r="C7587" s="292" t="s">
        <v>213</v>
      </c>
      <c r="E7587" s="292" t="s">
        <v>214</v>
      </c>
      <c r="F7587" s="405">
        <v>98321</v>
      </c>
      <c r="G7587" s="292" t="s">
        <v>213</v>
      </c>
    </row>
    <row r="7588" spans="1:7">
      <c r="A7588" s="292" t="s">
        <v>49</v>
      </c>
      <c r="B7588" s="405">
        <v>98841</v>
      </c>
      <c r="C7588" s="292" t="s">
        <v>213</v>
      </c>
      <c r="E7588" s="292" t="s">
        <v>214</v>
      </c>
      <c r="F7588" s="405">
        <v>98322</v>
      </c>
      <c r="G7588" s="292" t="s">
        <v>213</v>
      </c>
    </row>
    <row r="7589" spans="1:7">
      <c r="A7589" s="292" t="s">
        <v>49</v>
      </c>
      <c r="B7589" s="405">
        <v>95658</v>
      </c>
      <c r="C7589" s="292" t="s">
        <v>213</v>
      </c>
      <c r="E7589" s="292" t="s">
        <v>214</v>
      </c>
      <c r="F7589" s="405">
        <v>98325</v>
      </c>
      <c r="G7589" s="292" t="s">
        <v>213</v>
      </c>
    </row>
    <row r="7590" spans="1:7">
      <c r="A7590" s="292" t="s">
        <v>49</v>
      </c>
      <c r="B7590" s="405">
        <v>96095</v>
      </c>
      <c r="C7590" s="292" t="s">
        <v>213</v>
      </c>
      <c r="E7590" s="292" t="s">
        <v>214</v>
      </c>
      <c r="F7590" s="405">
        <v>98333</v>
      </c>
      <c r="G7590" s="292" t="s">
        <v>213</v>
      </c>
    </row>
    <row r="7591" spans="1:7">
      <c r="A7591" s="292" t="s">
        <v>49</v>
      </c>
      <c r="B7591" s="405">
        <v>97330</v>
      </c>
      <c r="C7591" s="292" t="s">
        <v>213</v>
      </c>
      <c r="E7591" s="292" t="s">
        <v>214</v>
      </c>
      <c r="F7591" s="405">
        <v>98342</v>
      </c>
      <c r="G7591" s="292" t="s">
        <v>213</v>
      </c>
    </row>
    <row r="7592" spans="1:7">
      <c r="A7592" s="292" t="s">
        <v>49</v>
      </c>
      <c r="B7592" s="405">
        <v>97838</v>
      </c>
      <c r="C7592" s="292" t="s">
        <v>213</v>
      </c>
      <c r="E7592" s="292" t="s">
        <v>214</v>
      </c>
      <c r="F7592" s="405">
        <v>98343</v>
      </c>
      <c r="G7592" s="292" t="s">
        <v>213</v>
      </c>
    </row>
    <row r="7593" spans="1:7">
      <c r="A7593" s="292" t="s">
        <v>49</v>
      </c>
      <c r="B7593" s="405">
        <v>98342</v>
      </c>
      <c r="C7593" s="292" t="s">
        <v>213</v>
      </c>
      <c r="E7593" s="292" t="s">
        <v>214</v>
      </c>
      <c r="F7593" s="405">
        <v>98344</v>
      </c>
      <c r="G7593" s="292" t="s">
        <v>213</v>
      </c>
    </row>
    <row r="7594" spans="1:7">
      <c r="A7594" s="292" t="s">
        <v>49</v>
      </c>
      <c r="B7594" s="405">
        <v>98844</v>
      </c>
      <c r="C7594" s="292" t="s">
        <v>213</v>
      </c>
      <c r="E7594" s="292" t="s">
        <v>214</v>
      </c>
      <c r="F7594" s="405">
        <v>98346</v>
      </c>
      <c r="G7594" s="292" t="s">
        <v>213</v>
      </c>
    </row>
    <row r="7595" spans="1:7">
      <c r="A7595" s="292" t="s">
        <v>49</v>
      </c>
      <c r="B7595" s="405">
        <v>95663</v>
      </c>
      <c r="C7595" s="292" t="s">
        <v>213</v>
      </c>
      <c r="E7595" s="292" t="s">
        <v>214</v>
      </c>
      <c r="F7595" s="405">
        <v>98359</v>
      </c>
      <c r="G7595" s="292" t="s">
        <v>213</v>
      </c>
    </row>
    <row r="7596" spans="1:7">
      <c r="A7596" s="292" t="s">
        <v>49</v>
      </c>
      <c r="B7596" s="405">
        <v>96146</v>
      </c>
      <c r="C7596" s="292" t="s">
        <v>213</v>
      </c>
      <c r="E7596" s="292" t="s">
        <v>214</v>
      </c>
      <c r="F7596" s="405">
        <v>98362</v>
      </c>
      <c r="G7596" s="292" t="s">
        <v>213</v>
      </c>
    </row>
    <row r="7597" spans="1:7">
      <c r="A7597" s="292" t="s">
        <v>49</v>
      </c>
      <c r="B7597" s="405">
        <v>97333</v>
      </c>
      <c r="C7597" s="292" t="s">
        <v>213</v>
      </c>
      <c r="E7597" s="292" t="s">
        <v>214</v>
      </c>
      <c r="F7597" s="405">
        <v>98367</v>
      </c>
      <c r="G7597" s="292" t="s">
        <v>213</v>
      </c>
    </row>
    <row r="7598" spans="1:7">
      <c r="A7598" s="292" t="s">
        <v>49</v>
      </c>
      <c r="B7598" s="405">
        <v>97850</v>
      </c>
      <c r="C7598" s="292" t="s">
        <v>213</v>
      </c>
      <c r="E7598" s="292" t="s">
        <v>214</v>
      </c>
      <c r="F7598" s="405">
        <v>98368</v>
      </c>
      <c r="G7598" s="292" t="s">
        <v>213</v>
      </c>
    </row>
    <row r="7599" spans="1:7">
      <c r="A7599" s="292" t="s">
        <v>49</v>
      </c>
      <c r="B7599" s="405">
        <v>98343</v>
      </c>
      <c r="C7599" s="292" t="s">
        <v>213</v>
      </c>
      <c r="E7599" s="292" t="s">
        <v>214</v>
      </c>
      <c r="F7599" s="405">
        <v>98370</v>
      </c>
      <c r="G7599" s="292" t="s">
        <v>213</v>
      </c>
    </row>
    <row r="7600" spans="1:7">
      <c r="A7600" s="292" t="s">
        <v>49</v>
      </c>
      <c r="B7600" s="405">
        <v>98848</v>
      </c>
      <c r="C7600" s="292" t="s">
        <v>213</v>
      </c>
      <c r="E7600" s="292" t="s">
        <v>214</v>
      </c>
      <c r="F7600" s="405">
        <v>98385</v>
      </c>
      <c r="G7600" s="292" t="s">
        <v>213</v>
      </c>
    </row>
    <row r="7601" spans="1:7">
      <c r="A7601" s="292" t="s">
        <v>49</v>
      </c>
      <c r="B7601" s="405">
        <v>95668</v>
      </c>
      <c r="C7601" s="292" t="s">
        <v>213</v>
      </c>
      <c r="E7601" s="292" t="s">
        <v>214</v>
      </c>
      <c r="F7601" s="405">
        <v>98392</v>
      </c>
      <c r="G7601" s="292" t="s">
        <v>213</v>
      </c>
    </row>
    <row r="7602" spans="1:7">
      <c r="A7602" s="292" t="s">
        <v>49</v>
      </c>
      <c r="B7602" s="405">
        <v>96148</v>
      </c>
      <c r="C7602" s="292" t="s">
        <v>213</v>
      </c>
      <c r="E7602" s="292" t="s">
        <v>214</v>
      </c>
      <c r="F7602" s="405">
        <v>98395</v>
      </c>
      <c r="G7602" s="292" t="s">
        <v>213</v>
      </c>
    </row>
    <row r="7603" spans="1:7">
      <c r="A7603" s="292" t="s">
        <v>49</v>
      </c>
      <c r="B7603" s="405">
        <v>97335</v>
      </c>
      <c r="C7603" s="292" t="s">
        <v>213</v>
      </c>
      <c r="E7603" s="292" t="s">
        <v>214</v>
      </c>
      <c r="F7603" s="405">
        <v>98439</v>
      </c>
      <c r="G7603" s="292" t="s">
        <v>213</v>
      </c>
    </row>
    <row r="7604" spans="1:7">
      <c r="A7604" s="292" t="s">
        <v>49</v>
      </c>
      <c r="B7604" s="405">
        <v>97882</v>
      </c>
      <c r="C7604" s="292" t="s">
        <v>213</v>
      </c>
      <c r="E7604" s="292" t="s">
        <v>214</v>
      </c>
      <c r="F7604" s="405">
        <v>98506</v>
      </c>
      <c r="G7604" s="292" t="s">
        <v>213</v>
      </c>
    </row>
    <row r="7605" spans="1:7">
      <c r="A7605" s="292" t="s">
        <v>49</v>
      </c>
      <c r="B7605" s="405">
        <v>98344</v>
      </c>
      <c r="C7605" s="292" t="s">
        <v>213</v>
      </c>
      <c r="E7605" s="292" t="s">
        <v>214</v>
      </c>
      <c r="F7605" s="405">
        <v>98512</v>
      </c>
      <c r="G7605" s="292" t="s">
        <v>213</v>
      </c>
    </row>
    <row r="7606" spans="1:7">
      <c r="A7606" s="292" t="s">
        <v>49</v>
      </c>
      <c r="B7606" s="405">
        <v>98850</v>
      </c>
      <c r="C7606" s="292" t="s">
        <v>213</v>
      </c>
      <c r="E7606" s="292" t="s">
        <v>214</v>
      </c>
      <c r="F7606" s="405">
        <v>98513</v>
      </c>
      <c r="G7606" s="292" t="s">
        <v>213</v>
      </c>
    </row>
    <row r="7607" spans="1:7">
      <c r="A7607" s="292" t="s">
        <v>49</v>
      </c>
      <c r="B7607" s="405">
        <v>95672</v>
      </c>
      <c r="C7607" s="292" t="s">
        <v>213</v>
      </c>
      <c r="E7607" s="292" t="s">
        <v>214</v>
      </c>
      <c r="F7607" s="405">
        <v>98520</v>
      </c>
      <c r="G7607" s="292" t="s">
        <v>213</v>
      </c>
    </row>
    <row r="7608" spans="1:7">
      <c r="A7608" s="292" t="s">
        <v>49</v>
      </c>
      <c r="B7608" s="405">
        <v>96150</v>
      </c>
      <c r="C7608" s="292" t="s">
        <v>213</v>
      </c>
      <c r="E7608" s="292" t="s">
        <v>214</v>
      </c>
      <c r="F7608" s="405">
        <v>98522</v>
      </c>
      <c r="G7608" s="292" t="s">
        <v>213</v>
      </c>
    </row>
    <row r="7609" spans="1:7">
      <c r="A7609" s="292" t="s">
        <v>49</v>
      </c>
      <c r="B7609" s="405">
        <v>97339</v>
      </c>
      <c r="C7609" s="292" t="s">
        <v>213</v>
      </c>
      <c r="E7609" s="292" t="s">
        <v>214</v>
      </c>
      <c r="F7609" s="405">
        <v>98524</v>
      </c>
      <c r="G7609" s="292" t="s">
        <v>213</v>
      </c>
    </row>
    <row r="7610" spans="1:7">
      <c r="A7610" s="292" t="s">
        <v>49</v>
      </c>
      <c r="B7610" s="405">
        <v>97902</v>
      </c>
      <c r="C7610" s="292" t="s">
        <v>213</v>
      </c>
      <c r="E7610" s="292" t="s">
        <v>214</v>
      </c>
      <c r="F7610" s="405">
        <v>98528</v>
      </c>
      <c r="G7610" s="292" t="s">
        <v>213</v>
      </c>
    </row>
    <row r="7611" spans="1:7">
      <c r="A7611" s="292" t="s">
        <v>49</v>
      </c>
      <c r="B7611" s="405">
        <v>98346</v>
      </c>
      <c r="C7611" s="292" t="s">
        <v>213</v>
      </c>
      <c r="E7611" s="292" t="s">
        <v>214</v>
      </c>
      <c r="F7611" s="405">
        <v>98531</v>
      </c>
      <c r="G7611" s="292" t="s">
        <v>213</v>
      </c>
    </row>
    <row r="7612" spans="1:7">
      <c r="A7612" s="292" t="s">
        <v>49</v>
      </c>
      <c r="B7612" s="405">
        <v>98920</v>
      </c>
      <c r="C7612" s="292" t="s">
        <v>213</v>
      </c>
      <c r="E7612" s="292" t="s">
        <v>214</v>
      </c>
      <c r="F7612" s="405">
        <v>98532</v>
      </c>
      <c r="G7612" s="292" t="s">
        <v>213</v>
      </c>
    </row>
    <row r="7613" spans="1:7">
      <c r="A7613" s="292" t="s">
        <v>49</v>
      </c>
      <c r="B7613" s="405">
        <v>95676</v>
      </c>
      <c r="C7613" s="292" t="s">
        <v>213</v>
      </c>
      <c r="E7613" s="292" t="s">
        <v>214</v>
      </c>
      <c r="F7613" s="405">
        <v>98558</v>
      </c>
      <c r="G7613" s="292" t="s">
        <v>213</v>
      </c>
    </row>
    <row r="7614" spans="1:7">
      <c r="A7614" s="292" t="s">
        <v>49</v>
      </c>
      <c r="B7614" s="405">
        <v>96151</v>
      </c>
      <c r="C7614" s="292" t="s">
        <v>213</v>
      </c>
      <c r="E7614" s="292" t="s">
        <v>214</v>
      </c>
      <c r="F7614" s="405">
        <v>98569</v>
      </c>
      <c r="G7614" s="292" t="s">
        <v>213</v>
      </c>
    </row>
    <row r="7615" spans="1:7">
      <c r="A7615" s="292" t="s">
        <v>49</v>
      </c>
      <c r="B7615" s="405">
        <v>97341</v>
      </c>
      <c r="C7615" s="292" t="s">
        <v>213</v>
      </c>
      <c r="E7615" s="292" t="s">
        <v>214</v>
      </c>
      <c r="F7615" s="405">
        <v>98584</v>
      </c>
      <c r="G7615" s="292" t="s">
        <v>213</v>
      </c>
    </row>
    <row r="7616" spans="1:7">
      <c r="A7616" s="292" t="s">
        <v>49</v>
      </c>
      <c r="B7616" s="405">
        <v>97914</v>
      </c>
      <c r="C7616" s="292" t="s">
        <v>213</v>
      </c>
      <c r="E7616" s="292" t="s">
        <v>214</v>
      </c>
      <c r="F7616" s="405">
        <v>98604</v>
      </c>
      <c r="G7616" s="292" t="s">
        <v>213</v>
      </c>
    </row>
    <row r="7617" spans="1:7">
      <c r="A7617" s="292" t="s">
        <v>49</v>
      </c>
      <c r="B7617" s="405">
        <v>98359</v>
      </c>
      <c r="C7617" s="292" t="s">
        <v>213</v>
      </c>
      <c r="E7617" s="292" t="s">
        <v>214</v>
      </c>
      <c r="F7617" s="405">
        <v>98605</v>
      </c>
      <c r="G7617" s="292" t="s">
        <v>213</v>
      </c>
    </row>
    <row r="7618" spans="1:7">
      <c r="A7618" s="292" t="s">
        <v>49</v>
      </c>
      <c r="B7618" s="405">
        <v>98923</v>
      </c>
      <c r="C7618" s="292" t="s">
        <v>213</v>
      </c>
      <c r="E7618" s="292" t="s">
        <v>214</v>
      </c>
      <c r="F7618" s="405">
        <v>98606</v>
      </c>
      <c r="G7618" s="292" t="s">
        <v>213</v>
      </c>
    </row>
    <row r="7619" spans="1:7">
      <c r="A7619" s="292" t="s">
        <v>49</v>
      </c>
      <c r="B7619" s="405">
        <v>95681</v>
      </c>
      <c r="C7619" s="292" t="s">
        <v>213</v>
      </c>
      <c r="E7619" s="292" t="s">
        <v>214</v>
      </c>
      <c r="F7619" s="405">
        <v>98609</v>
      </c>
      <c r="G7619" s="292" t="s">
        <v>213</v>
      </c>
    </row>
    <row r="7620" spans="1:7">
      <c r="A7620" s="292" t="s">
        <v>49</v>
      </c>
      <c r="B7620" s="405">
        <v>96154</v>
      </c>
      <c r="C7620" s="292" t="s">
        <v>213</v>
      </c>
      <c r="E7620" s="292" t="s">
        <v>214</v>
      </c>
      <c r="F7620" s="405">
        <v>98622</v>
      </c>
      <c r="G7620" s="292" t="s">
        <v>213</v>
      </c>
    </row>
    <row r="7621" spans="1:7">
      <c r="A7621" s="292" t="s">
        <v>49</v>
      </c>
      <c r="B7621" s="405">
        <v>97351</v>
      </c>
      <c r="C7621" s="292" t="s">
        <v>213</v>
      </c>
      <c r="E7621" s="292" t="s">
        <v>214</v>
      </c>
      <c r="F7621" s="405">
        <v>98623</v>
      </c>
      <c r="G7621" s="292" t="s">
        <v>213</v>
      </c>
    </row>
    <row r="7622" spans="1:7">
      <c r="A7622" s="292" t="s">
        <v>49</v>
      </c>
      <c r="B7622" s="405">
        <v>97917</v>
      </c>
      <c r="C7622" s="292" t="s">
        <v>213</v>
      </c>
      <c r="E7622" s="292" t="s">
        <v>214</v>
      </c>
      <c r="F7622" s="405">
        <v>98626</v>
      </c>
      <c r="G7622" s="292" t="s">
        <v>213</v>
      </c>
    </row>
    <row r="7623" spans="1:7">
      <c r="A7623" s="292" t="s">
        <v>49</v>
      </c>
      <c r="B7623" s="405">
        <v>98362</v>
      </c>
      <c r="C7623" s="292" t="s">
        <v>213</v>
      </c>
      <c r="E7623" s="292" t="s">
        <v>214</v>
      </c>
      <c r="F7623" s="405">
        <v>98642</v>
      </c>
      <c r="G7623" s="292" t="s">
        <v>213</v>
      </c>
    </row>
    <row r="7624" spans="1:7">
      <c r="A7624" s="292" t="s">
        <v>49</v>
      </c>
      <c r="B7624" s="405">
        <v>98934</v>
      </c>
      <c r="C7624" s="292" t="s">
        <v>213</v>
      </c>
      <c r="E7624" s="292" t="s">
        <v>214</v>
      </c>
      <c r="F7624" s="405">
        <v>98671</v>
      </c>
      <c r="G7624" s="292" t="s">
        <v>213</v>
      </c>
    </row>
    <row r="7625" spans="1:7">
      <c r="A7625" s="292" t="s">
        <v>49</v>
      </c>
      <c r="B7625" s="405">
        <v>95682</v>
      </c>
      <c r="C7625" s="292" t="s">
        <v>213</v>
      </c>
      <c r="E7625" s="292" t="s">
        <v>214</v>
      </c>
      <c r="F7625" s="405">
        <v>98674</v>
      </c>
      <c r="G7625" s="292" t="s">
        <v>213</v>
      </c>
    </row>
    <row r="7626" spans="1:7">
      <c r="A7626" s="292" t="s">
        <v>49</v>
      </c>
      <c r="B7626" s="405">
        <v>96155</v>
      </c>
      <c r="C7626" s="292" t="s">
        <v>213</v>
      </c>
      <c r="E7626" s="292" t="s">
        <v>214</v>
      </c>
      <c r="F7626" s="405">
        <v>98802</v>
      </c>
      <c r="G7626" s="292" t="s">
        <v>213</v>
      </c>
    </row>
    <row r="7627" spans="1:7">
      <c r="A7627" s="292" t="s">
        <v>49</v>
      </c>
      <c r="B7627" s="405">
        <v>97361</v>
      </c>
      <c r="C7627" s="292" t="s">
        <v>213</v>
      </c>
      <c r="E7627" s="292" t="s">
        <v>214</v>
      </c>
      <c r="F7627" s="405">
        <v>98823</v>
      </c>
      <c r="G7627" s="292" t="s">
        <v>213</v>
      </c>
    </row>
    <row r="7628" spans="1:7">
      <c r="A7628" s="292" t="s">
        <v>49</v>
      </c>
      <c r="B7628" s="405">
        <v>98010</v>
      </c>
      <c r="C7628" s="292" t="s">
        <v>213</v>
      </c>
      <c r="E7628" s="292" t="s">
        <v>214</v>
      </c>
      <c r="F7628" s="405">
        <v>98824</v>
      </c>
      <c r="G7628" s="292" t="s">
        <v>213</v>
      </c>
    </row>
    <row r="7629" spans="1:7">
      <c r="A7629" s="292" t="s">
        <v>49</v>
      </c>
      <c r="B7629" s="405">
        <v>98367</v>
      </c>
      <c r="C7629" s="292" t="s">
        <v>213</v>
      </c>
      <c r="E7629" s="292" t="s">
        <v>214</v>
      </c>
      <c r="F7629" s="405">
        <v>98828</v>
      </c>
      <c r="G7629" s="292" t="s">
        <v>213</v>
      </c>
    </row>
    <row r="7630" spans="1:7">
      <c r="A7630" s="292" t="s">
        <v>49</v>
      </c>
      <c r="B7630" s="405">
        <v>98939</v>
      </c>
      <c r="C7630" s="292" t="s">
        <v>213</v>
      </c>
      <c r="E7630" s="292" t="s">
        <v>214</v>
      </c>
      <c r="F7630" s="405">
        <v>98837</v>
      </c>
      <c r="G7630" s="292" t="s">
        <v>213</v>
      </c>
    </row>
    <row r="7631" spans="1:7">
      <c r="A7631" s="292" t="s">
        <v>49</v>
      </c>
      <c r="B7631" s="405">
        <v>95683</v>
      </c>
      <c r="C7631" s="292" t="s">
        <v>213</v>
      </c>
      <c r="E7631" s="292" t="s">
        <v>214</v>
      </c>
      <c r="F7631" s="405">
        <v>98841</v>
      </c>
      <c r="G7631" s="292" t="s">
        <v>213</v>
      </c>
    </row>
    <row r="7632" spans="1:7">
      <c r="A7632" s="292" t="s">
        <v>49</v>
      </c>
      <c r="B7632" s="405">
        <v>96158</v>
      </c>
      <c r="C7632" s="292" t="s">
        <v>213</v>
      </c>
      <c r="E7632" s="292" t="s">
        <v>214</v>
      </c>
      <c r="F7632" s="405">
        <v>98844</v>
      </c>
      <c r="G7632" s="292" t="s">
        <v>213</v>
      </c>
    </row>
    <row r="7633" spans="1:7">
      <c r="A7633" s="292" t="s">
        <v>49</v>
      </c>
      <c r="B7633" s="405">
        <v>97364</v>
      </c>
      <c r="C7633" s="292" t="s">
        <v>213</v>
      </c>
      <c r="E7633" s="292" t="s">
        <v>214</v>
      </c>
      <c r="F7633" s="405">
        <v>98848</v>
      </c>
      <c r="G7633" s="292" t="s">
        <v>213</v>
      </c>
    </row>
    <row r="7634" spans="1:7">
      <c r="A7634" s="292" t="s">
        <v>49</v>
      </c>
      <c r="B7634" s="405">
        <v>98025</v>
      </c>
      <c r="C7634" s="292" t="s">
        <v>213</v>
      </c>
      <c r="E7634" s="292" t="s">
        <v>214</v>
      </c>
      <c r="F7634" s="405">
        <v>98850</v>
      </c>
      <c r="G7634" s="292" t="s">
        <v>213</v>
      </c>
    </row>
    <row r="7635" spans="1:7">
      <c r="A7635" s="292" t="s">
        <v>49</v>
      </c>
      <c r="B7635" s="405">
        <v>98368</v>
      </c>
      <c r="C7635" s="292" t="s">
        <v>213</v>
      </c>
      <c r="E7635" s="292" t="s">
        <v>214</v>
      </c>
      <c r="F7635" s="405">
        <v>98920</v>
      </c>
      <c r="G7635" s="292" t="s">
        <v>213</v>
      </c>
    </row>
    <row r="7636" spans="1:7">
      <c r="A7636" s="292" t="s">
        <v>49</v>
      </c>
      <c r="B7636" s="405">
        <v>98942</v>
      </c>
      <c r="C7636" s="292" t="s">
        <v>213</v>
      </c>
      <c r="E7636" s="292" t="s">
        <v>214</v>
      </c>
      <c r="F7636" s="405">
        <v>98923</v>
      </c>
      <c r="G7636" s="292" t="s">
        <v>213</v>
      </c>
    </row>
    <row r="7637" spans="1:7">
      <c r="A7637" s="292" t="s">
        <v>49</v>
      </c>
      <c r="B7637" s="405">
        <v>95686</v>
      </c>
      <c r="C7637" s="292" t="s">
        <v>213</v>
      </c>
      <c r="E7637" s="292" t="s">
        <v>214</v>
      </c>
      <c r="F7637" s="405">
        <v>98934</v>
      </c>
      <c r="G7637" s="292" t="s">
        <v>213</v>
      </c>
    </row>
    <row r="7638" spans="1:7">
      <c r="A7638" s="292" t="s">
        <v>49</v>
      </c>
      <c r="B7638" s="405">
        <v>96160</v>
      </c>
      <c r="C7638" s="292" t="s">
        <v>213</v>
      </c>
      <c r="E7638" s="292" t="s">
        <v>214</v>
      </c>
      <c r="F7638" s="405">
        <v>98939</v>
      </c>
      <c r="G7638" s="292" t="s">
        <v>213</v>
      </c>
    </row>
    <row r="7639" spans="1:7">
      <c r="A7639" s="292" t="s">
        <v>49</v>
      </c>
      <c r="B7639" s="405">
        <v>97366</v>
      </c>
      <c r="C7639" s="292" t="s">
        <v>213</v>
      </c>
      <c r="E7639" s="292" t="s">
        <v>214</v>
      </c>
      <c r="F7639" s="405">
        <v>98942</v>
      </c>
      <c r="G7639" s="292" t="s">
        <v>213</v>
      </c>
    </row>
    <row r="7640" spans="1:7">
      <c r="A7640" s="292" t="s">
        <v>49</v>
      </c>
      <c r="B7640" s="405">
        <v>98038</v>
      </c>
      <c r="C7640" s="292" t="s">
        <v>213</v>
      </c>
      <c r="E7640" s="292" t="s">
        <v>214</v>
      </c>
      <c r="F7640" s="405">
        <v>98944</v>
      </c>
      <c r="G7640" s="292" t="s">
        <v>213</v>
      </c>
    </row>
    <row r="7641" spans="1:7">
      <c r="A7641" s="292" t="s">
        <v>49</v>
      </c>
      <c r="B7641" s="405">
        <v>98370</v>
      </c>
      <c r="C7641" s="292" t="s">
        <v>213</v>
      </c>
      <c r="E7641" s="292" t="s">
        <v>214</v>
      </c>
      <c r="F7641" s="405">
        <v>98951</v>
      </c>
      <c r="G7641" s="292" t="s">
        <v>213</v>
      </c>
    </row>
    <row r="7642" spans="1:7">
      <c r="A7642" s="292" t="s">
        <v>49</v>
      </c>
      <c r="B7642" s="405">
        <v>98944</v>
      </c>
      <c r="C7642" s="292" t="s">
        <v>213</v>
      </c>
      <c r="E7642" s="292" t="s">
        <v>214</v>
      </c>
      <c r="F7642" s="405">
        <v>98953</v>
      </c>
      <c r="G7642" s="292" t="s">
        <v>213</v>
      </c>
    </row>
    <row r="7643" spans="1:7">
      <c r="A7643" s="292" t="s">
        <v>49</v>
      </c>
      <c r="B7643" s="405">
        <v>1005</v>
      </c>
      <c r="C7643" s="292" t="s">
        <v>2979</v>
      </c>
      <c r="E7643" s="292" t="s">
        <v>214</v>
      </c>
      <c r="F7643" s="405">
        <v>99005</v>
      </c>
      <c r="G7643" s="292" t="s">
        <v>213</v>
      </c>
    </row>
    <row r="7644" spans="1:7">
      <c r="A7644" s="292" t="s">
        <v>49</v>
      </c>
      <c r="B7644" s="405">
        <v>1340</v>
      </c>
      <c r="C7644" s="292" t="s">
        <v>2979</v>
      </c>
      <c r="E7644" s="292" t="s">
        <v>214</v>
      </c>
      <c r="F7644" s="405">
        <v>99014</v>
      </c>
      <c r="G7644" s="292" t="s">
        <v>213</v>
      </c>
    </row>
    <row r="7645" spans="1:7">
      <c r="A7645" s="292" t="s">
        <v>49</v>
      </c>
      <c r="B7645" s="405">
        <v>2874</v>
      </c>
      <c r="C7645" s="292" t="s">
        <v>2979</v>
      </c>
      <c r="E7645" s="292" t="s">
        <v>214</v>
      </c>
      <c r="F7645" s="405">
        <v>99020</v>
      </c>
      <c r="G7645" s="292" t="s">
        <v>213</v>
      </c>
    </row>
    <row r="7646" spans="1:7">
      <c r="A7646" s="292" t="s">
        <v>49</v>
      </c>
      <c r="B7646" s="405">
        <v>3268</v>
      </c>
      <c r="C7646" s="292" t="s">
        <v>2979</v>
      </c>
      <c r="E7646" s="292" t="s">
        <v>214</v>
      </c>
      <c r="F7646" s="405">
        <v>99021</v>
      </c>
      <c r="G7646" s="292" t="s">
        <v>213</v>
      </c>
    </row>
    <row r="7647" spans="1:7">
      <c r="A7647" s="292" t="s">
        <v>49</v>
      </c>
      <c r="B7647" s="405">
        <v>3605</v>
      </c>
      <c r="C7647" s="292" t="s">
        <v>2979</v>
      </c>
      <c r="E7647" s="292" t="s">
        <v>214</v>
      </c>
      <c r="F7647" s="405">
        <v>99022</v>
      </c>
      <c r="G7647" s="292" t="s">
        <v>213</v>
      </c>
    </row>
    <row r="7648" spans="1:7">
      <c r="A7648" s="292" t="s">
        <v>49</v>
      </c>
      <c r="B7648" s="405">
        <v>3882</v>
      </c>
      <c r="C7648" s="292" t="s">
        <v>2979</v>
      </c>
      <c r="E7648" s="292" t="s">
        <v>214</v>
      </c>
      <c r="F7648" s="405">
        <v>99025</v>
      </c>
      <c r="G7648" s="292" t="s">
        <v>213</v>
      </c>
    </row>
    <row r="7649" spans="1:7">
      <c r="A7649" s="292" t="s">
        <v>49</v>
      </c>
      <c r="B7649" s="405">
        <v>4076</v>
      </c>
      <c r="C7649" s="292" t="s">
        <v>2979</v>
      </c>
      <c r="E7649" s="292" t="s">
        <v>214</v>
      </c>
      <c r="F7649" s="405">
        <v>99121</v>
      </c>
      <c r="G7649" s="292" t="s">
        <v>213</v>
      </c>
    </row>
    <row r="7650" spans="1:7">
      <c r="A7650" s="292" t="s">
        <v>49</v>
      </c>
      <c r="B7650" s="405">
        <v>4411</v>
      </c>
      <c r="C7650" s="292" t="s">
        <v>2979</v>
      </c>
      <c r="E7650" s="292" t="s">
        <v>214</v>
      </c>
      <c r="F7650" s="405">
        <v>99160</v>
      </c>
      <c r="G7650" s="292" t="s">
        <v>213</v>
      </c>
    </row>
    <row r="7651" spans="1:7">
      <c r="A7651" s="292" t="s">
        <v>49</v>
      </c>
      <c r="B7651" s="405">
        <v>4488</v>
      </c>
      <c r="C7651" s="292" t="s">
        <v>2979</v>
      </c>
      <c r="E7651" s="292" t="s">
        <v>214</v>
      </c>
      <c r="F7651" s="405">
        <v>99174</v>
      </c>
      <c r="G7651" s="292" t="s">
        <v>213</v>
      </c>
    </row>
    <row r="7652" spans="1:7">
      <c r="A7652" s="292" t="s">
        <v>49</v>
      </c>
      <c r="B7652" s="405">
        <v>4629</v>
      </c>
      <c r="C7652" s="292" t="s">
        <v>2979</v>
      </c>
      <c r="E7652" s="292" t="s">
        <v>214</v>
      </c>
      <c r="F7652" s="405">
        <v>99323</v>
      </c>
      <c r="G7652" s="292" t="s">
        <v>213</v>
      </c>
    </row>
    <row r="7653" spans="1:7">
      <c r="A7653" s="292" t="s">
        <v>49</v>
      </c>
      <c r="B7653" s="405">
        <v>4734</v>
      </c>
      <c r="C7653" s="292" t="s">
        <v>2979</v>
      </c>
      <c r="E7653" s="292" t="s">
        <v>214</v>
      </c>
      <c r="F7653" s="405">
        <v>99338</v>
      </c>
      <c r="G7653" s="292" t="s">
        <v>213</v>
      </c>
    </row>
    <row r="7654" spans="1:7">
      <c r="A7654" s="292" t="s">
        <v>49</v>
      </c>
      <c r="B7654" s="405">
        <v>4910</v>
      </c>
      <c r="C7654" s="292" t="s">
        <v>2979</v>
      </c>
      <c r="E7654" s="292" t="s">
        <v>214</v>
      </c>
      <c r="F7654" s="405">
        <v>99362</v>
      </c>
      <c r="G7654" s="292" t="s">
        <v>213</v>
      </c>
    </row>
    <row r="7655" spans="1:7">
      <c r="A7655" s="292" t="s">
        <v>49</v>
      </c>
      <c r="B7655" s="405">
        <v>5034</v>
      </c>
      <c r="C7655" s="292" t="s">
        <v>2979</v>
      </c>
      <c r="E7655" s="292" t="s">
        <v>214</v>
      </c>
      <c r="F7655" s="405">
        <v>99363</v>
      </c>
      <c r="G7655" s="292" t="s">
        <v>213</v>
      </c>
    </row>
    <row r="7656" spans="1:7">
      <c r="A7656" s="292" t="s">
        <v>49</v>
      </c>
      <c r="B7656" s="405">
        <v>5151</v>
      </c>
      <c r="C7656" s="292" t="s">
        <v>2979</v>
      </c>
      <c r="E7656" s="292" t="s">
        <v>214</v>
      </c>
      <c r="F7656" s="405">
        <v>1005</v>
      </c>
      <c r="G7656" s="292" t="s">
        <v>2979</v>
      </c>
    </row>
    <row r="7657" spans="1:7">
      <c r="A7657" s="292" t="s">
        <v>49</v>
      </c>
      <c r="B7657" s="405">
        <v>5462</v>
      </c>
      <c r="C7657" s="292" t="s">
        <v>2979</v>
      </c>
      <c r="E7657" s="292" t="s">
        <v>214</v>
      </c>
      <c r="F7657" s="405">
        <v>1008</v>
      </c>
      <c r="G7657" s="292" t="s">
        <v>2979</v>
      </c>
    </row>
    <row r="7658" spans="1:7">
      <c r="A7658" s="292" t="s">
        <v>49</v>
      </c>
      <c r="B7658" s="405">
        <v>1008</v>
      </c>
      <c r="C7658" s="292" t="s">
        <v>2979</v>
      </c>
      <c r="E7658" s="292" t="s">
        <v>214</v>
      </c>
      <c r="F7658" s="405">
        <v>1011</v>
      </c>
      <c r="G7658" s="292" t="s">
        <v>2979</v>
      </c>
    </row>
    <row r="7659" spans="1:7">
      <c r="A7659" s="292" t="s">
        <v>49</v>
      </c>
      <c r="B7659" s="405">
        <v>1341</v>
      </c>
      <c r="C7659" s="292" t="s">
        <v>2979</v>
      </c>
      <c r="E7659" s="292" t="s">
        <v>214</v>
      </c>
      <c r="F7659" s="405">
        <v>1012</v>
      </c>
      <c r="G7659" s="292" t="s">
        <v>2979</v>
      </c>
    </row>
    <row r="7660" spans="1:7">
      <c r="A7660" s="292" t="s">
        <v>49</v>
      </c>
      <c r="B7660" s="405">
        <v>2875</v>
      </c>
      <c r="C7660" s="292" t="s">
        <v>2979</v>
      </c>
      <c r="E7660" s="292" t="s">
        <v>214</v>
      </c>
      <c r="F7660" s="405">
        <v>1031</v>
      </c>
      <c r="G7660" s="292" t="s">
        <v>2979</v>
      </c>
    </row>
    <row r="7661" spans="1:7">
      <c r="A7661" s="292" t="s">
        <v>49</v>
      </c>
      <c r="B7661" s="405">
        <v>3269</v>
      </c>
      <c r="C7661" s="292" t="s">
        <v>2979</v>
      </c>
      <c r="E7661" s="292" t="s">
        <v>214</v>
      </c>
      <c r="F7661" s="405">
        <v>1034</v>
      </c>
      <c r="G7661" s="292" t="s">
        <v>2979</v>
      </c>
    </row>
    <row r="7662" spans="1:7">
      <c r="A7662" s="292" t="s">
        <v>49</v>
      </c>
      <c r="B7662" s="405">
        <v>3607</v>
      </c>
      <c r="C7662" s="292" t="s">
        <v>2979</v>
      </c>
      <c r="E7662" s="292" t="s">
        <v>214</v>
      </c>
      <c r="F7662" s="405">
        <v>1037</v>
      </c>
      <c r="G7662" s="292" t="s">
        <v>2979</v>
      </c>
    </row>
    <row r="7663" spans="1:7">
      <c r="A7663" s="292" t="s">
        <v>49</v>
      </c>
      <c r="B7663" s="405">
        <v>3883</v>
      </c>
      <c r="C7663" s="292" t="s">
        <v>2979</v>
      </c>
      <c r="E7663" s="292" t="s">
        <v>214</v>
      </c>
      <c r="F7663" s="405">
        <v>1050</v>
      </c>
      <c r="G7663" s="292" t="s">
        <v>2979</v>
      </c>
    </row>
    <row r="7664" spans="1:7">
      <c r="A7664" s="292" t="s">
        <v>49</v>
      </c>
      <c r="B7664" s="405">
        <v>4077</v>
      </c>
      <c r="C7664" s="292" t="s">
        <v>2979</v>
      </c>
      <c r="E7664" s="292" t="s">
        <v>214</v>
      </c>
      <c r="F7664" s="405">
        <v>1054</v>
      </c>
      <c r="G7664" s="292" t="s">
        <v>2979</v>
      </c>
    </row>
    <row r="7665" spans="1:7">
      <c r="A7665" s="292" t="s">
        <v>49</v>
      </c>
      <c r="B7665" s="405">
        <v>4414</v>
      </c>
      <c r="C7665" s="292" t="s">
        <v>2979</v>
      </c>
      <c r="E7665" s="292" t="s">
        <v>214</v>
      </c>
      <c r="F7665" s="405">
        <v>1066</v>
      </c>
      <c r="G7665" s="292" t="s">
        <v>2979</v>
      </c>
    </row>
    <row r="7666" spans="1:7">
      <c r="A7666" s="292" t="s">
        <v>49</v>
      </c>
      <c r="B7666" s="405">
        <v>4489</v>
      </c>
      <c r="C7666" s="292" t="s">
        <v>2979</v>
      </c>
      <c r="E7666" s="292" t="s">
        <v>214</v>
      </c>
      <c r="F7666" s="405">
        <v>1068</v>
      </c>
      <c r="G7666" s="292" t="s">
        <v>2979</v>
      </c>
    </row>
    <row r="7667" spans="1:7">
      <c r="A7667" s="292" t="s">
        <v>49</v>
      </c>
      <c r="B7667" s="405">
        <v>4631</v>
      </c>
      <c r="C7667" s="292" t="s">
        <v>2979</v>
      </c>
      <c r="E7667" s="292" t="s">
        <v>214</v>
      </c>
      <c r="F7667" s="405">
        <v>1070</v>
      </c>
      <c r="G7667" s="292" t="s">
        <v>2979</v>
      </c>
    </row>
    <row r="7668" spans="1:7">
      <c r="A7668" s="292" t="s">
        <v>49</v>
      </c>
      <c r="B7668" s="405">
        <v>4735</v>
      </c>
      <c r="C7668" s="292" t="s">
        <v>2979</v>
      </c>
      <c r="E7668" s="292" t="s">
        <v>214</v>
      </c>
      <c r="F7668" s="405">
        <v>1071</v>
      </c>
      <c r="G7668" s="292" t="s">
        <v>2979</v>
      </c>
    </row>
    <row r="7669" spans="1:7">
      <c r="A7669" s="292" t="s">
        <v>49</v>
      </c>
      <c r="B7669" s="405">
        <v>4912</v>
      </c>
      <c r="C7669" s="292" t="s">
        <v>2979</v>
      </c>
      <c r="E7669" s="292" t="s">
        <v>214</v>
      </c>
      <c r="F7669" s="405">
        <v>1074</v>
      </c>
      <c r="G7669" s="292" t="s">
        <v>2979</v>
      </c>
    </row>
    <row r="7670" spans="1:7">
      <c r="A7670" s="292" t="s">
        <v>49</v>
      </c>
      <c r="B7670" s="405">
        <v>5035</v>
      </c>
      <c r="C7670" s="292" t="s">
        <v>2979</v>
      </c>
      <c r="E7670" s="292" t="s">
        <v>214</v>
      </c>
      <c r="F7670" s="405">
        <v>1081</v>
      </c>
      <c r="G7670" s="292" t="s">
        <v>2979</v>
      </c>
    </row>
    <row r="7671" spans="1:7">
      <c r="A7671" s="292" t="s">
        <v>49</v>
      </c>
      <c r="B7671" s="405">
        <v>5152</v>
      </c>
      <c r="C7671" s="292" t="s">
        <v>2979</v>
      </c>
      <c r="E7671" s="292" t="s">
        <v>214</v>
      </c>
      <c r="F7671" s="405">
        <v>1084</v>
      </c>
      <c r="G7671" s="292" t="s">
        <v>2979</v>
      </c>
    </row>
    <row r="7672" spans="1:7">
      <c r="A7672" s="292" t="s">
        <v>49</v>
      </c>
      <c r="B7672" s="405">
        <v>5463</v>
      </c>
      <c r="C7672" s="292" t="s">
        <v>2979</v>
      </c>
      <c r="E7672" s="292" t="s">
        <v>214</v>
      </c>
      <c r="F7672" s="405">
        <v>1092</v>
      </c>
      <c r="G7672" s="292" t="s">
        <v>2979</v>
      </c>
    </row>
    <row r="7673" spans="1:7">
      <c r="A7673" s="292" t="s">
        <v>49</v>
      </c>
      <c r="B7673" s="405">
        <v>1011</v>
      </c>
      <c r="C7673" s="292" t="s">
        <v>2979</v>
      </c>
      <c r="E7673" s="292" t="s">
        <v>214</v>
      </c>
      <c r="F7673" s="405">
        <v>1096</v>
      </c>
      <c r="G7673" s="292" t="s">
        <v>2979</v>
      </c>
    </row>
    <row r="7674" spans="1:7">
      <c r="A7674" s="292" t="s">
        <v>49</v>
      </c>
      <c r="B7674" s="405">
        <v>1343</v>
      </c>
      <c r="C7674" s="292" t="s">
        <v>2979</v>
      </c>
      <c r="E7674" s="292" t="s">
        <v>214</v>
      </c>
      <c r="F7674" s="405">
        <v>1098</v>
      </c>
      <c r="G7674" s="292" t="s">
        <v>2979</v>
      </c>
    </row>
    <row r="7675" spans="1:7">
      <c r="A7675" s="292" t="s">
        <v>49</v>
      </c>
      <c r="B7675" s="405">
        <v>2883</v>
      </c>
      <c r="C7675" s="292" t="s">
        <v>2979</v>
      </c>
      <c r="E7675" s="292" t="s">
        <v>214</v>
      </c>
      <c r="F7675" s="405">
        <v>1222</v>
      </c>
      <c r="G7675" s="292" t="s">
        <v>2979</v>
      </c>
    </row>
    <row r="7676" spans="1:7">
      <c r="A7676" s="292" t="s">
        <v>49</v>
      </c>
      <c r="B7676" s="405">
        <v>3272</v>
      </c>
      <c r="C7676" s="292" t="s">
        <v>2979</v>
      </c>
      <c r="E7676" s="292" t="s">
        <v>214</v>
      </c>
      <c r="F7676" s="405">
        <v>1223</v>
      </c>
      <c r="G7676" s="292" t="s">
        <v>2979</v>
      </c>
    </row>
    <row r="7677" spans="1:7">
      <c r="A7677" s="292" t="s">
        <v>49</v>
      </c>
      <c r="B7677" s="405">
        <v>3609</v>
      </c>
      <c r="C7677" s="292" t="s">
        <v>2979</v>
      </c>
      <c r="E7677" s="292" t="s">
        <v>214</v>
      </c>
      <c r="F7677" s="405">
        <v>1229</v>
      </c>
      <c r="G7677" s="292" t="s">
        <v>2979</v>
      </c>
    </row>
    <row r="7678" spans="1:7">
      <c r="A7678" s="292" t="s">
        <v>49</v>
      </c>
      <c r="B7678" s="405">
        <v>3884</v>
      </c>
      <c r="C7678" s="292" t="s">
        <v>2979</v>
      </c>
      <c r="E7678" s="292" t="s">
        <v>214</v>
      </c>
      <c r="F7678" s="405">
        <v>1230</v>
      </c>
      <c r="G7678" s="292" t="s">
        <v>2979</v>
      </c>
    </row>
    <row r="7679" spans="1:7">
      <c r="A7679" s="292" t="s">
        <v>49</v>
      </c>
      <c r="B7679" s="405">
        <v>4078</v>
      </c>
      <c r="C7679" s="292" t="s">
        <v>2979</v>
      </c>
      <c r="E7679" s="292" t="s">
        <v>214</v>
      </c>
      <c r="F7679" s="405">
        <v>1235</v>
      </c>
      <c r="G7679" s="292" t="s">
        <v>2979</v>
      </c>
    </row>
    <row r="7680" spans="1:7">
      <c r="A7680" s="292" t="s">
        <v>49</v>
      </c>
      <c r="B7680" s="405">
        <v>4418</v>
      </c>
      <c r="C7680" s="292" t="s">
        <v>2979</v>
      </c>
      <c r="E7680" s="292" t="s">
        <v>214</v>
      </c>
      <c r="F7680" s="405">
        <v>1237</v>
      </c>
      <c r="G7680" s="292" t="s">
        <v>2979</v>
      </c>
    </row>
    <row r="7681" spans="1:7">
      <c r="A7681" s="292" t="s">
        <v>49</v>
      </c>
      <c r="B7681" s="405">
        <v>4491</v>
      </c>
      <c r="C7681" s="292" t="s">
        <v>2979</v>
      </c>
      <c r="E7681" s="292" t="s">
        <v>214</v>
      </c>
      <c r="F7681" s="405">
        <v>1243</v>
      </c>
      <c r="G7681" s="292" t="s">
        <v>2979</v>
      </c>
    </row>
    <row r="7682" spans="1:7">
      <c r="A7682" s="292" t="s">
        <v>49</v>
      </c>
      <c r="B7682" s="405">
        <v>4634</v>
      </c>
      <c r="C7682" s="292" t="s">
        <v>2979</v>
      </c>
      <c r="E7682" s="292" t="s">
        <v>214</v>
      </c>
      <c r="F7682" s="405">
        <v>1244</v>
      </c>
      <c r="G7682" s="292" t="s">
        <v>2979</v>
      </c>
    </row>
    <row r="7683" spans="1:7">
      <c r="A7683" s="292" t="s">
        <v>49</v>
      </c>
      <c r="B7683" s="405">
        <v>4736</v>
      </c>
      <c r="C7683" s="292" t="s">
        <v>2979</v>
      </c>
      <c r="E7683" s="292" t="s">
        <v>214</v>
      </c>
      <c r="F7683" s="405">
        <v>1245</v>
      </c>
      <c r="G7683" s="292" t="s">
        <v>2979</v>
      </c>
    </row>
    <row r="7684" spans="1:7">
      <c r="A7684" s="292" t="s">
        <v>49</v>
      </c>
      <c r="B7684" s="405">
        <v>4920</v>
      </c>
      <c r="C7684" s="292" t="s">
        <v>2979</v>
      </c>
      <c r="E7684" s="292" t="s">
        <v>214</v>
      </c>
      <c r="F7684" s="405">
        <v>1253</v>
      </c>
      <c r="G7684" s="292" t="s">
        <v>2979</v>
      </c>
    </row>
    <row r="7685" spans="1:7">
      <c r="A7685" s="292" t="s">
        <v>49</v>
      </c>
      <c r="B7685" s="405">
        <v>5036</v>
      </c>
      <c r="C7685" s="292" t="s">
        <v>2979</v>
      </c>
      <c r="E7685" s="292" t="s">
        <v>214</v>
      </c>
      <c r="F7685" s="405">
        <v>1254</v>
      </c>
      <c r="G7685" s="292" t="s">
        <v>2979</v>
      </c>
    </row>
    <row r="7686" spans="1:7">
      <c r="A7686" s="292" t="s">
        <v>49</v>
      </c>
      <c r="B7686" s="405">
        <v>5153</v>
      </c>
      <c r="C7686" s="292" t="s">
        <v>2979</v>
      </c>
      <c r="E7686" s="292" t="s">
        <v>214</v>
      </c>
      <c r="F7686" s="405">
        <v>1255</v>
      </c>
      <c r="G7686" s="292" t="s">
        <v>2979</v>
      </c>
    </row>
    <row r="7687" spans="1:7">
      <c r="A7687" s="292" t="s">
        <v>49</v>
      </c>
      <c r="B7687" s="405">
        <v>5464</v>
      </c>
      <c r="C7687" s="292" t="s">
        <v>2979</v>
      </c>
      <c r="E7687" s="292" t="s">
        <v>214</v>
      </c>
      <c r="F7687" s="405">
        <v>1256</v>
      </c>
      <c r="G7687" s="292" t="s">
        <v>2979</v>
      </c>
    </row>
    <row r="7688" spans="1:7">
      <c r="A7688" s="292" t="s">
        <v>49</v>
      </c>
      <c r="B7688" s="405">
        <v>1012</v>
      </c>
      <c r="C7688" s="292" t="s">
        <v>2979</v>
      </c>
      <c r="E7688" s="292" t="s">
        <v>214</v>
      </c>
      <c r="F7688" s="405">
        <v>1258</v>
      </c>
      <c r="G7688" s="292" t="s">
        <v>2979</v>
      </c>
    </row>
    <row r="7689" spans="1:7">
      <c r="A7689" s="292" t="s">
        <v>49</v>
      </c>
      <c r="B7689" s="405">
        <v>1344</v>
      </c>
      <c r="C7689" s="292" t="s">
        <v>2979</v>
      </c>
      <c r="E7689" s="292" t="s">
        <v>214</v>
      </c>
      <c r="F7689" s="405">
        <v>1259</v>
      </c>
      <c r="G7689" s="292" t="s">
        <v>2979</v>
      </c>
    </row>
    <row r="7690" spans="1:7">
      <c r="A7690" s="292" t="s">
        <v>49</v>
      </c>
      <c r="B7690" s="405">
        <v>2892</v>
      </c>
      <c r="C7690" s="292" t="s">
        <v>2979</v>
      </c>
      <c r="E7690" s="292" t="s">
        <v>214</v>
      </c>
      <c r="F7690" s="405">
        <v>1262</v>
      </c>
      <c r="G7690" s="292" t="s">
        <v>2979</v>
      </c>
    </row>
    <row r="7691" spans="1:7">
      <c r="A7691" s="292" t="s">
        <v>49</v>
      </c>
      <c r="B7691" s="405">
        <v>3273</v>
      </c>
      <c r="C7691" s="292" t="s">
        <v>2979</v>
      </c>
      <c r="E7691" s="292" t="s">
        <v>214</v>
      </c>
      <c r="F7691" s="405">
        <v>1263</v>
      </c>
      <c r="G7691" s="292" t="s">
        <v>2979</v>
      </c>
    </row>
    <row r="7692" spans="1:7">
      <c r="A7692" s="292" t="s">
        <v>49</v>
      </c>
      <c r="B7692" s="405">
        <v>3740</v>
      </c>
      <c r="C7692" s="292" t="s">
        <v>2979</v>
      </c>
      <c r="E7692" s="292" t="s">
        <v>214</v>
      </c>
      <c r="F7692" s="405">
        <v>1264</v>
      </c>
      <c r="G7692" s="292" t="s">
        <v>2979</v>
      </c>
    </row>
    <row r="7693" spans="1:7">
      <c r="A7693" s="292" t="s">
        <v>49</v>
      </c>
      <c r="B7693" s="405">
        <v>3886</v>
      </c>
      <c r="C7693" s="292" t="s">
        <v>2979</v>
      </c>
      <c r="E7693" s="292" t="s">
        <v>214</v>
      </c>
      <c r="F7693" s="405">
        <v>1266</v>
      </c>
      <c r="G7693" s="292" t="s">
        <v>2979</v>
      </c>
    </row>
    <row r="7694" spans="1:7">
      <c r="A7694" s="292" t="s">
        <v>49</v>
      </c>
      <c r="B7694" s="405">
        <v>4079</v>
      </c>
      <c r="C7694" s="292" t="s">
        <v>2979</v>
      </c>
      <c r="E7694" s="292" t="s">
        <v>214</v>
      </c>
      <c r="F7694" s="405">
        <v>1270</v>
      </c>
      <c r="G7694" s="292" t="s">
        <v>2979</v>
      </c>
    </row>
    <row r="7695" spans="1:7">
      <c r="A7695" s="292" t="s">
        <v>49</v>
      </c>
      <c r="B7695" s="405">
        <v>4420</v>
      </c>
      <c r="C7695" s="292" t="s">
        <v>2979</v>
      </c>
      <c r="E7695" s="292" t="s">
        <v>214</v>
      </c>
      <c r="F7695" s="405">
        <v>1330</v>
      </c>
      <c r="G7695" s="292" t="s">
        <v>2979</v>
      </c>
    </row>
    <row r="7696" spans="1:7">
      <c r="A7696" s="292" t="s">
        <v>49</v>
      </c>
      <c r="B7696" s="405">
        <v>4493</v>
      </c>
      <c r="C7696" s="292" t="s">
        <v>2979</v>
      </c>
      <c r="E7696" s="292" t="s">
        <v>214</v>
      </c>
      <c r="F7696" s="405">
        <v>1339</v>
      </c>
      <c r="G7696" s="292" t="s">
        <v>2979</v>
      </c>
    </row>
    <row r="7697" spans="1:7">
      <c r="A7697" s="292" t="s">
        <v>49</v>
      </c>
      <c r="B7697" s="405">
        <v>4635</v>
      </c>
      <c r="C7697" s="292" t="s">
        <v>2979</v>
      </c>
      <c r="E7697" s="292" t="s">
        <v>214</v>
      </c>
      <c r="F7697" s="405">
        <v>1340</v>
      </c>
      <c r="G7697" s="292" t="s">
        <v>2979</v>
      </c>
    </row>
    <row r="7698" spans="1:7">
      <c r="A7698" s="292" t="s">
        <v>49</v>
      </c>
      <c r="B7698" s="405">
        <v>4737</v>
      </c>
      <c r="C7698" s="292" t="s">
        <v>2979</v>
      </c>
      <c r="E7698" s="292" t="s">
        <v>214</v>
      </c>
      <c r="F7698" s="405">
        <v>1341</v>
      </c>
      <c r="G7698" s="292" t="s">
        <v>2979</v>
      </c>
    </row>
    <row r="7699" spans="1:7">
      <c r="A7699" s="292" t="s">
        <v>49</v>
      </c>
      <c r="B7699" s="405">
        <v>4921</v>
      </c>
      <c r="C7699" s="292" t="s">
        <v>2979</v>
      </c>
      <c r="E7699" s="292" t="s">
        <v>214</v>
      </c>
      <c r="F7699" s="405">
        <v>1343</v>
      </c>
      <c r="G7699" s="292" t="s">
        <v>2979</v>
      </c>
    </row>
    <row r="7700" spans="1:7">
      <c r="A7700" s="292" t="s">
        <v>49</v>
      </c>
      <c r="B7700" s="405">
        <v>5037</v>
      </c>
      <c r="C7700" s="292" t="s">
        <v>2979</v>
      </c>
      <c r="E7700" s="292" t="s">
        <v>214</v>
      </c>
      <c r="F7700" s="405">
        <v>1344</v>
      </c>
      <c r="G7700" s="292" t="s">
        <v>2979</v>
      </c>
    </row>
    <row r="7701" spans="1:7">
      <c r="A7701" s="292" t="s">
        <v>49</v>
      </c>
      <c r="B7701" s="405">
        <v>5155</v>
      </c>
      <c r="C7701" s="292" t="s">
        <v>2979</v>
      </c>
      <c r="E7701" s="292" t="s">
        <v>214</v>
      </c>
      <c r="F7701" s="405">
        <v>1346</v>
      </c>
      <c r="G7701" s="292" t="s">
        <v>2979</v>
      </c>
    </row>
    <row r="7702" spans="1:7">
      <c r="A7702" s="292" t="s">
        <v>49</v>
      </c>
      <c r="B7702" s="405">
        <v>5466</v>
      </c>
      <c r="C7702" s="292" t="s">
        <v>2979</v>
      </c>
      <c r="E7702" s="292" t="s">
        <v>214</v>
      </c>
      <c r="F7702" s="405">
        <v>1350</v>
      </c>
      <c r="G7702" s="292" t="s">
        <v>2979</v>
      </c>
    </row>
    <row r="7703" spans="1:7">
      <c r="A7703" s="292" t="s">
        <v>49</v>
      </c>
      <c r="B7703" s="405">
        <v>1031</v>
      </c>
      <c r="C7703" s="292" t="s">
        <v>2979</v>
      </c>
      <c r="E7703" s="292" t="s">
        <v>214</v>
      </c>
      <c r="F7703" s="405">
        <v>1355</v>
      </c>
      <c r="G7703" s="292" t="s">
        <v>2979</v>
      </c>
    </row>
    <row r="7704" spans="1:7">
      <c r="A7704" s="292" t="s">
        <v>49</v>
      </c>
      <c r="B7704" s="405">
        <v>1346</v>
      </c>
      <c r="C7704" s="292" t="s">
        <v>2979</v>
      </c>
      <c r="E7704" s="292" t="s">
        <v>214</v>
      </c>
      <c r="F7704" s="405">
        <v>1360</v>
      </c>
      <c r="G7704" s="292" t="s">
        <v>2979</v>
      </c>
    </row>
    <row r="7705" spans="1:7">
      <c r="A7705" s="292" t="s">
        <v>49</v>
      </c>
      <c r="B7705" s="405">
        <v>2894</v>
      </c>
      <c r="C7705" s="292" t="s">
        <v>2979</v>
      </c>
      <c r="E7705" s="292" t="s">
        <v>214</v>
      </c>
      <c r="F7705" s="405">
        <v>1366</v>
      </c>
      <c r="G7705" s="292" t="s">
        <v>2979</v>
      </c>
    </row>
    <row r="7706" spans="1:7">
      <c r="A7706" s="292" t="s">
        <v>49</v>
      </c>
      <c r="B7706" s="405">
        <v>3278</v>
      </c>
      <c r="C7706" s="292" t="s">
        <v>2979</v>
      </c>
      <c r="E7706" s="292" t="s">
        <v>214</v>
      </c>
      <c r="F7706" s="405">
        <v>1367</v>
      </c>
      <c r="G7706" s="292" t="s">
        <v>2979</v>
      </c>
    </row>
    <row r="7707" spans="1:7">
      <c r="A7707" s="292" t="s">
        <v>49</v>
      </c>
      <c r="B7707" s="405">
        <v>3745</v>
      </c>
      <c r="C7707" s="292" t="s">
        <v>2979</v>
      </c>
      <c r="E7707" s="292" t="s">
        <v>214</v>
      </c>
      <c r="F7707" s="405">
        <v>1370</v>
      </c>
      <c r="G7707" s="292" t="s">
        <v>2979</v>
      </c>
    </row>
    <row r="7708" spans="1:7">
      <c r="A7708" s="292" t="s">
        <v>49</v>
      </c>
      <c r="B7708" s="405">
        <v>3887</v>
      </c>
      <c r="C7708" s="292" t="s">
        <v>2979</v>
      </c>
      <c r="E7708" s="292" t="s">
        <v>214</v>
      </c>
      <c r="F7708" s="405">
        <v>1378</v>
      </c>
      <c r="G7708" s="292" t="s">
        <v>2979</v>
      </c>
    </row>
    <row r="7709" spans="1:7">
      <c r="A7709" s="292" t="s">
        <v>49</v>
      </c>
      <c r="B7709" s="405">
        <v>4088</v>
      </c>
      <c r="C7709" s="292" t="s">
        <v>2979</v>
      </c>
      <c r="E7709" s="292" t="s">
        <v>214</v>
      </c>
      <c r="F7709" s="405">
        <v>1379</v>
      </c>
      <c r="G7709" s="292" t="s">
        <v>2979</v>
      </c>
    </row>
    <row r="7710" spans="1:7">
      <c r="A7710" s="292" t="s">
        <v>49</v>
      </c>
      <c r="B7710" s="405">
        <v>4421</v>
      </c>
      <c r="C7710" s="292" t="s">
        <v>2979</v>
      </c>
      <c r="E7710" s="292" t="s">
        <v>214</v>
      </c>
      <c r="F7710" s="405">
        <v>1452</v>
      </c>
      <c r="G7710" s="292" t="s">
        <v>2979</v>
      </c>
    </row>
    <row r="7711" spans="1:7">
      <c r="A7711" s="292" t="s">
        <v>49</v>
      </c>
      <c r="B7711" s="405">
        <v>4497</v>
      </c>
      <c r="C7711" s="292" t="s">
        <v>2979</v>
      </c>
      <c r="E7711" s="292" t="s">
        <v>214</v>
      </c>
      <c r="F7711" s="405">
        <v>1475</v>
      </c>
      <c r="G7711" s="292" t="s">
        <v>2979</v>
      </c>
    </row>
    <row r="7712" spans="1:7">
      <c r="A7712" s="292" t="s">
        <v>49</v>
      </c>
      <c r="B7712" s="405">
        <v>4640</v>
      </c>
      <c r="C7712" s="292" t="s">
        <v>2979</v>
      </c>
      <c r="E7712" s="292" t="s">
        <v>214</v>
      </c>
      <c r="F7712" s="405">
        <v>1507</v>
      </c>
      <c r="G7712" s="292" t="s">
        <v>2979</v>
      </c>
    </row>
    <row r="7713" spans="1:7">
      <c r="A7713" s="292" t="s">
        <v>49</v>
      </c>
      <c r="B7713" s="405">
        <v>4739</v>
      </c>
      <c r="C7713" s="292" t="s">
        <v>2979</v>
      </c>
      <c r="E7713" s="292" t="s">
        <v>214</v>
      </c>
      <c r="F7713" s="405">
        <v>1531</v>
      </c>
      <c r="G7713" s="292" t="s">
        <v>2979</v>
      </c>
    </row>
    <row r="7714" spans="1:7">
      <c r="A7714" s="292" t="s">
        <v>49</v>
      </c>
      <c r="B7714" s="405">
        <v>4922</v>
      </c>
      <c r="C7714" s="292" t="s">
        <v>2979</v>
      </c>
      <c r="E7714" s="292" t="s">
        <v>214</v>
      </c>
      <c r="F7714" s="405">
        <v>1561</v>
      </c>
      <c r="G7714" s="292" t="s">
        <v>2979</v>
      </c>
    </row>
    <row r="7715" spans="1:7">
      <c r="A7715" s="292" t="s">
        <v>49</v>
      </c>
      <c r="B7715" s="405">
        <v>5038</v>
      </c>
      <c r="C7715" s="292" t="s">
        <v>2979</v>
      </c>
      <c r="E7715" s="292" t="s">
        <v>214</v>
      </c>
      <c r="F7715" s="405">
        <v>1585</v>
      </c>
      <c r="G7715" s="292" t="s">
        <v>2979</v>
      </c>
    </row>
    <row r="7716" spans="1:7">
      <c r="A7716" s="292" t="s">
        <v>49</v>
      </c>
      <c r="B7716" s="405">
        <v>5161</v>
      </c>
      <c r="C7716" s="292" t="s">
        <v>2979</v>
      </c>
      <c r="E7716" s="292" t="s">
        <v>214</v>
      </c>
      <c r="F7716" s="405">
        <v>1756</v>
      </c>
      <c r="G7716" s="292" t="s">
        <v>2979</v>
      </c>
    </row>
    <row r="7717" spans="1:7">
      <c r="A7717" s="292" t="s">
        <v>49</v>
      </c>
      <c r="B7717" s="405">
        <v>5470</v>
      </c>
      <c r="C7717" s="292" t="s">
        <v>2979</v>
      </c>
      <c r="E7717" s="292" t="s">
        <v>214</v>
      </c>
      <c r="F7717" s="405">
        <v>1885</v>
      </c>
      <c r="G7717" s="292" t="s">
        <v>2979</v>
      </c>
    </row>
    <row r="7718" spans="1:7">
      <c r="A7718" s="292" t="s">
        <v>49</v>
      </c>
      <c r="B7718" s="405">
        <v>1034</v>
      </c>
      <c r="C7718" s="292" t="s">
        <v>2979</v>
      </c>
      <c r="E7718" s="292" t="s">
        <v>214</v>
      </c>
      <c r="F7718" s="405">
        <v>2047</v>
      </c>
      <c r="G7718" s="292" t="s">
        <v>2979</v>
      </c>
    </row>
    <row r="7719" spans="1:7">
      <c r="A7719" s="292" t="s">
        <v>49</v>
      </c>
      <c r="B7719" s="405">
        <v>1350</v>
      </c>
      <c r="C7719" s="292" t="s">
        <v>2979</v>
      </c>
      <c r="E7719" s="292" t="s">
        <v>214</v>
      </c>
      <c r="F7719" s="405">
        <v>2574</v>
      </c>
      <c r="G7719" s="292" t="s">
        <v>2979</v>
      </c>
    </row>
    <row r="7720" spans="1:7">
      <c r="A7720" s="292" t="s">
        <v>49</v>
      </c>
      <c r="B7720" s="405">
        <v>3037</v>
      </c>
      <c r="C7720" s="292" t="s">
        <v>2979</v>
      </c>
      <c r="E7720" s="292" t="s">
        <v>214</v>
      </c>
      <c r="F7720" s="405">
        <v>2663</v>
      </c>
      <c r="G7720" s="292" t="s">
        <v>2979</v>
      </c>
    </row>
    <row r="7721" spans="1:7">
      <c r="A7721" s="292" t="s">
        <v>49</v>
      </c>
      <c r="B7721" s="405">
        <v>3279</v>
      </c>
      <c r="C7721" s="292" t="s">
        <v>2979</v>
      </c>
      <c r="E7721" s="292" t="s">
        <v>214</v>
      </c>
      <c r="F7721" s="405">
        <v>2666</v>
      </c>
      <c r="G7721" s="292" t="s">
        <v>2979</v>
      </c>
    </row>
    <row r="7722" spans="1:7">
      <c r="A7722" s="292" t="s">
        <v>49</v>
      </c>
      <c r="B7722" s="405">
        <v>3746</v>
      </c>
      <c r="C7722" s="292" t="s">
        <v>2979</v>
      </c>
      <c r="E7722" s="292" t="s">
        <v>214</v>
      </c>
      <c r="F7722" s="405">
        <v>2667</v>
      </c>
      <c r="G7722" s="292" t="s">
        <v>2979</v>
      </c>
    </row>
    <row r="7723" spans="1:7">
      <c r="A7723" s="292" t="s">
        <v>49</v>
      </c>
      <c r="B7723" s="405">
        <v>3890</v>
      </c>
      <c r="C7723" s="292" t="s">
        <v>2979</v>
      </c>
      <c r="E7723" s="292" t="s">
        <v>214</v>
      </c>
      <c r="F7723" s="405">
        <v>2713</v>
      </c>
      <c r="G7723" s="292" t="s">
        <v>2979</v>
      </c>
    </row>
    <row r="7724" spans="1:7">
      <c r="A7724" s="292" t="s">
        <v>49</v>
      </c>
      <c r="B7724" s="405">
        <v>4091</v>
      </c>
      <c r="C7724" s="292" t="s">
        <v>2979</v>
      </c>
      <c r="E7724" s="292" t="s">
        <v>214</v>
      </c>
      <c r="F7724" s="405">
        <v>2769</v>
      </c>
      <c r="G7724" s="292" t="s">
        <v>2979</v>
      </c>
    </row>
    <row r="7725" spans="1:7">
      <c r="A7725" s="292" t="s">
        <v>49</v>
      </c>
      <c r="B7725" s="405">
        <v>4422</v>
      </c>
      <c r="C7725" s="292" t="s">
        <v>2979</v>
      </c>
      <c r="E7725" s="292" t="s">
        <v>214</v>
      </c>
      <c r="F7725" s="405">
        <v>2770</v>
      </c>
      <c r="G7725" s="292" t="s">
        <v>2979</v>
      </c>
    </row>
    <row r="7726" spans="1:7">
      <c r="A7726" s="292" t="s">
        <v>49</v>
      </c>
      <c r="B7726" s="405">
        <v>4535</v>
      </c>
      <c r="C7726" s="292" t="s">
        <v>2979</v>
      </c>
      <c r="E7726" s="292" t="s">
        <v>214</v>
      </c>
      <c r="F7726" s="405">
        <v>2791</v>
      </c>
      <c r="G7726" s="292" t="s">
        <v>2979</v>
      </c>
    </row>
    <row r="7727" spans="1:7">
      <c r="A7727" s="292" t="s">
        <v>49</v>
      </c>
      <c r="B7727" s="405">
        <v>4642</v>
      </c>
      <c r="C7727" s="292" t="s">
        <v>2979</v>
      </c>
      <c r="E7727" s="292" t="s">
        <v>214</v>
      </c>
      <c r="F7727" s="405">
        <v>2808</v>
      </c>
      <c r="G7727" s="292" t="s">
        <v>2979</v>
      </c>
    </row>
    <row r="7728" spans="1:7">
      <c r="A7728" s="292" t="s">
        <v>49</v>
      </c>
      <c r="B7728" s="405">
        <v>4741</v>
      </c>
      <c r="C7728" s="292" t="s">
        <v>2979</v>
      </c>
      <c r="E7728" s="292" t="s">
        <v>214</v>
      </c>
      <c r="F7728" s="405">
        <v>2813</v>
      </c>
      <c r="G7728" s="292" t="s">
        <v>2979</v>
      </c>
    </row>
    <row r="7729" spans="1:7">
      <c r="A7729" s="292" t="s">
        <v>49</v>
      </c>
      <c r="B7729" s="405">
        <v>4923</v>
      </c>
      <c r="C7729" s="292" t="s">
        <v>2979</v>
      </c>
      <c r="E7729" s="292" t="s">
        <v>214</v>
      </c>
      <c r="F7729" s="405">
        <v>2815</v>
      </c>
      <c r="G7729" s="292" t="s">
        <v>2979</v>
      </c>
    </row>
    <row r="7730" spans="1:7">
      <c r="A7730" s="292" t="s">
        <v>49</v>
      </c>
      <c r="B7730" s="405">
        <v>5039</v>
      </c>
      <c r="C7730" s="292" t="s">
        <v>2979</v>
      </c>
      <c r="E7730" s="292" t="s">
        <v>214</v>
      </c>
      <c r="F7730" s="405">
        <v>2822</v>
      </c>
      <c r="G7730" s="292" t="s">
        <v>2979</v>
      </c>
    </row>
    <row r="7731" spans="1:7">
      <c r="A7731" s="292" t="s">
        <v>49</v>
      </c>
      <c r="B7731" s="405">
        <v>5250</v>
      </c>
      <c r="C7731" s="292" t="s">
        <v>2979</v>
      </c>
      <c r="E7731" s="292" t="s">
        <v>214</v>
      </c>
      <c r="F7731" s="405">
        <v>2825</v>
      </c>
      <c r="G7731" s="292" t="s">
        <v>2979</v>
      </c>
    </row>
    <row r="7732" spans="1:7">
      <c r="A7732" s="292" t="s">
        <v>49</v>
      </c>
      <c r="B7732" s="405">
        <v>5471</v>
      </c>
      <c r="C7732" s="292" t="s">
        <v>2979</v>
      </c>
      <c r="E7732" s="292" t="s">
        <v>214</v>
      </c>
      <c r="F7732" s="405">
        <v>2827</v>
      </c>
      <c r="G7732" s="292" t="s">
        <v>2979</v>
      </c>
    </row>
    <row r="7733" spans="1:7">
      <c r="A7733" s="292" t="s">
        <v>49</v>
      </c>
      <c r="B7733" s="405">
        <v>1037</v>
      </c>
      <c r="C7733" s="292" t="s">
        <v>2979</v>
      </c>
      <c r="E7733" s="292" t="s">
        <v>214</v>
      </c>
      <c r="F7733" s="405">
        <v>2830</v>
      </c>
      <c r="G7733" s="292" t="s">
        <v>2979</v>
      </c>
    </row>
    <row r="7734" spans="1:7">
      <c r="A7734" s="292" t="s">
        <v>49</v>
      </c>
      <c r="B7734" s="405">
        <v>1355</v>
      </c>
      <c r="C7734" s="292" t="s">
        <v>2979</v>
      </c>
      <c r="E7734" s="292" t="s">
        <v>214</v>
      </c>
      <c r="F7734" s="405">
        <v>2832</v>
      </c>
      <c r="G7734" s="292" t="s">
        <v>2979</v>
      </c>
    </row>
    <row r="7735" spans="1:7">
      <c r="A7735" s="292" t="s">
        <v>49</v>
      </c>
      <c r="B7735" s="405">
        <v>3043</v>
      </c>
      <c r="C7735" s="292" t="s">
        <v>2979</v>
      </c>
      <c r="E7735" s="292" t="s">
        <v>214</v>
      </c>
      <c r="F7735" s="405">
        <v>2833</v>
      </c>
      <c r="G7735" s="292" t="s">
        <v>2979</v>
      </c>
    </row>
    <row r="7736" spans="1:7">
      <c r="A7736" s="292" t="s">
        <v>49</v>
      </c>
      <c r="B7736" s="405">
        <v>3282</v>
      </c>
      <c r="C7736" s="292" t="s">
        <v>2979</v>
      </c>
      <c r="E7736" s="292" t="s">
        <v>214</v>
      </c>
      <c r="F7736" s="405">
        <v>2857</v>
      </c>
      <c r="G7736" s="292" t="s">
        <v>2979</v>
      </c>
    </row>
    <row r="7737" spans="1:7">
      <c r="A7737" s="292" t="s">
        <v>49</v>
      </c>
      <c r="B7737" s="405">
        <v>3750</v>
      </c>
      <c r="C7737" s="292" t="s">
        <v>2979</v>
      </c>
      <c r="E7737" s="292" t="s">
        <v>214</v>
      </c>
      <c r="F7737" s="405">
        <v>2872</v>
      </c>
      <c r="G7737" s="292" t="s">
        <v>2979</v>
      </c>
    </row>
    <row r="7738" spans="1:7">
      <c r="A7738" s="292" t="s">
        <v>49</v>
      </c>
      <c r="B7738" s="405">
        <v>3894</v>
      </c>
      <c r="C7738" s="292" t="s">
        <v>2979</v>
      </c>
      <c r="E7738" s="292" t="s">
        <v>214</v>
      </c>
      <c r="F7738" s="405">
        <v>2874</v>
      </c>
      <c r="G7738" s="292" t="s">
        <v>2979</v>
      </c>
    </row>
    <row r="7739" spans="1:7">
      <c r="A7739" s="292" t="s">
        <v>49</v>
      </c>
      <c r="B7739" s="405">
        <v>4095</v>
      </c>
      <c r="C7739" s="292" t="s">
        <v>2979</v>
      </c>
      <c r="E7739" s="292" t="s">
        <v>214</v>
      </c>
      <c r="F7739" s="405">
        <v>2875</v>
      </c>
      <c r="G7739" s="292" t="s">
        <v>2979</v>
      </c>
    </row>
    <row r="7740" spans="1:7">
      <c r="A7740" s="292" t="s">
        <v>49</v>
      </c>
      <c r="B7740" s="405">
        <v>4423</v>
      </c>
      <c r="C7740" s="292" t="s">
        <v>2979</v>
      </c>
      <c r="E7740" s="292" t="s">
        <v>214</v>
      </c>
      <c r="F7740" s="405">
        <v>2883</v>
      </c>
      <c r="G7740" s="292" t="s">
        <v>2979</v>
      </c>
    </row>
    <row r="7741" spans="1:7">
      <c r="A7741" s="292" t="s">
        <v>49</v>
      </c>
      <c r="B7741" s="405">
        <v>4539</v>
      </c>
      <c r="C7741" s="292" t="s">
        <v>2979</v>
      </c>
      <c r="E7741" s="292" t="s">
        <v>214</v>
      </c>
      <c r="F7741" s="405">
        <v>2892</v>
      </c>
      <c r="G7741" s="292" t="s">
        <v>2979</v>
      </c>
    </row>
    <row r="7742" spans="1:7">
      <c r="A7742" s="292" t="s">
        <v>49</v>
      </c>
      <c r="B7742" s="405">
        <v>4643</v>
      </c>
      <c r="C7742" s="292" t="s">
        <v>2979</v>
      </c>
      <c r="E7742" s="292" t="s">
        <v>214</v>
      </c>
      <c r="F7742" s="405">
        <v>2894</v>
      </c>
      <c r="G7742" s="292" t="s">
        <v>2979</v>
      </c>
    </row>
    <row r="7743" spans="1:7">
      <c r="A7743" s="292" t="s">
        <v>49</v>
      </c>
      <c r="B7743" s="405">
        <v>4744</v>
      </c>
      <c r="C7743" s="292" t="s">
        <v>2979</v>
      </c>
      <c r="E7743" s="292" t="s">
        <v>214</v>
      </c>
      <c r="F7743" s="405">
        <v>3037</v>
      </c>
      <c r="G7743" s="292" t="s">
        <v>2979</v>
      </c>
    </row>
    <row r="7744" spans="1:7">
      <c r="A7744" s="292" t="s">
        <v>49</v>
      </c>
      <c r="B7744" s="405">
        <v>4925</v>
      </c>
      <c r="C7744" s="292" t="s">
        <v>2979</v>
      </c>
      <c r="E7744" s="292" t="s">
        <v>214</v>
      </c>
      <c r="F7744" s="405">
        <v>3043</v>
      </c>
      <c r="G7744" s="292" t="s">
        <v>2979</v>
      </c>
    </row>
    <row r="7745" spans="1:7">
      <c r="A7745" s="292" t="s">
        <v>49</v>
      </c>
      <c r="B7745" s="405">
        <v>5040</v>
      </c>
      <c r="C7745" s="292" t="s">
        <v>2979</v>
      </c>
      <c r="E7745" s="292" t="s">
        <v>214</v>
      </c>
      <c r="F7745" s="405">
        <v>3044</v>
      </c>
      <c r="G7745" s="292" t="s">
        <v>2979</v>
      </c>
    </row>
    <row r="7746" spans="1:7">
      <c r="A7746" s="292" t="s">
        <v>49</v>
      </c>
      <c r="B7746" s="405">
        <v>5251</v>
      </c>
      <c r="C7746" s="292" t="s">
        <v>2979</v>
      </c>
      <c r="E7746" s="292" t="s">
        <v>214</v>
      </c>
      <c r="F7746" s="405">
        <v>3047</v>
      </c>
      <c r="G7746" s="292" t="s">
        <v>2979</v>
      </c>
    </row>
    <row r="7747" spans="1:7">
      <c r="A7747" s="292" t="s">
        <v>49</v>
      </c>
      <c r="B7747" s="405">
        <v>5472</v>
      </c>
      <c r="C7747" s="292" t="s">
        <v>2979</v>
      </c>
      <c r="E7747" s="292" t="s">
        <v>214</v>
      </c>
      <c r="F7747" s="405">
        <v>3071</v>
      </c>
      <c r="G7747" s="292" t="s">
        <v>2979</v>
      </c>
    </row>
    <row r="7748" spans="1:7">
      <c r="A7748" s="292" t="s">
        <v>49</v>
      </c>
      <c r="B7748" s="405">
        <v>1050</v>
      </c>
      <c r="C7748" s="292" t="s">
        <v>2979</v>
      </c>
      <c r="E7748" s="292" t="s">
        <v>214</v>
      </c>
      <c r="F7748" s="405">
        <v>3082</v>
      </c>
      <c r="G7748" s="292" t="s">
        <v>2979</v>
      </c>
    </row>
    <row r="7749" spans="1:7">
      <c r="A7749" s="292" t="s">
        <v>49</v>
      </c>
      <c r="B7749" s="405">
        <v>1360</v>
      </c>
      <c r="C7749" s="292" t="s">
        <v>2979</v>
      </c>
      <c r="E7749" s="292" t="s">
        <v>214</v>
      </c>
      <c r="F7749" s="405">
        <v>3215</v>
      </c>
      <c r="G7749" s="292" t="s">
        <v>2979</v>
      </c>
    </row>
    <row r="7750" spans="1:7">
      <c r="A7750" s="292" t="s">
        <v>49</v>
      </c>
      <c r="B7750" s="405">
        <v>3044</v>
      </c>
      <c r="C7750" s="292" t="s">
        <v>2979</v>
      </c>
      <c r="E7750" s="292" t="s">
        <v>214</v>
      </c>
      <c r="F7750" s="405">
        <v>3216</v>
      </c>
      <c r="G7750" s="292" t="s">
        <v>2979</v>
      </c>
    </row>
    <row r="7751" spans="1:7">
      <c r="A7751" s="292" t="s">
        <v>49</v>
      </c>
      <c r="B7751" s="405">
        <v>3284</v>
      </c>
      <c r="C7751" s="292" t="s">
        <v>2979</v>
      </c>
      <c r="E7751" s="292" t="s">
        <v>214</v>
      </c>
      <c r="F7751" s="405">
        <v>3217</v>
      </c>
      <c r="G7751" s="292" t="s">
        <v>2979</v>
      </c>
    </row>
    <row r="7752" spans="1:7">
      <c r="A7752" s="292" t="s">
        <v>49</v>
      </c>
      <c r="B7752" s="405">
        <v>3751</v>
      </c>
      <c r="C7752" s="292" t="s">
        <v>2979</v>
      </c>
      <c r="E7752" s="292" t="s">
        <v>214</v>
      </c>
      <c r="F7752" s="405">
        <v>3218</v>
      </c>
      <c r="G7752" s="292" t="s">
        <v>2979</v>
      </c>
    </row>
    <row r="7753" spans="1:7">
      <c r="A7753" s="292" t="s">
        <v>49</v>
      </c>
      <c r="B7753" s="405">
        <v>3896</v>
      </c>
      <c r="C7753" s="292" t="s">
        <v>2979</v>
      </c>
      <c r="E7753" s="292" t="s">
        <v>214</v>
      </c>
      <c r="F7753" s="405">
        <v>3221</v>
      </c>
      <c r="G7753" s="292" t="s">
        <v>2979</v>
      </c>
    </row>
    <row r="7754" spans="1:7">
      <c r="A7754" s="292" t="s">
        <v>49</v>
      </c>
      <c r="B7754" s="405">
        <v>4109</v>
      </c>
      <c r="C7754" s="292" t="s">
        <v>2979</v>
      </c>
      <c r="E7754" s="292" t="s">
        <v>214</v>
      </c>
      <c r="F7754" s="405">
        <v>3222</v>
      </c>
      <c r="G7754" s="292" t="s">
        <v>2979</v>
      </c>
    </row>
    <row r="7755" spans="1:7">
      <c r="A7755" s="292" t="s">
        <v>49</v>
      </c>
      <c r="B7755" s="405">
        <v>4424</v>
      </c>
      <c r="C7755" s="292" t="s">
        <v>2979</v>
      </c>
      <c r="E7755" s="292" t="s">
        <v>214</v>
      </c>
      <c r="F7755" s="405">
        <v>3223</v>
      </c>
      <c r="G7755" s="292" t="s">
        <v>2979</v>
      </c>
    </row>
    <row r="7756" spans="1:7">
      <c r="A7756" s="292" t="s">
        <v>49</v>
      </c>
      <c r="B7756" s="405">
        <v>4544</v>
      </c>
      <c r="C7756" s="292" t="s">
        <v>2979</v>
      </c>
      <c r="E7756" s="292" t="s">
        <v>214</v>
      </c>
      <c r="F7756" s="405">
        <v>3224</v>
      </c>
      <c r="G7756" s="292" t="s">
        <v>2979</v>
      </c>
    </row>
    <row r="7757" spans="1:7">
      <c r="A7757" s="292" t="s">
        <v>49</v>
      </c>
      <c r="B7757" s="405">
        <v>4644</v>
      </c>
      <c r="C7757" s="292" t="s">
        <v>2979</v>
      </c>
      <c r="E7757" s="292" t="s">
        <v>214</v>
      </c>
      <c r="F7757" s="405">
        <v>3225</v>
      </c>
      <c r="G7757" s="292" t="s">
        <v>2979</v>
      </c>
    </row>
    <row r="7758" spans="1:7">
      <c r="A7758" s="292" t="s">
        <v>49</v>
      </c>
      <c r="B7758" s="405">
        <v>4745</v>
      </c>
      <c r="C7758" s="292" t="s">
        <v>2979</v>
      </c>
      <c r="E7758" s="292" t="s">
        <v>214</v>
      </c>
      <c r="F7758" s="405">
        <v>3227</v>
      </c>
      <c r="G7758" s="292" t="s">
        <v>2979</v>
      </c>
    </row>
    <row r="7759" spans="1:7">
      <c r="A7759" s="292" t="s">
        <v>49</v>
      </c>
      <c r="B7759" s="405">
        <v>4926</v>
      </c>
      <c r="C7759" s="292" t="s">
        <v>2979</v>
      </c>
      <c r="E7759" s="292" t="s">
        <v>214</v>
      </c>
      <c r="F7759" s="405">
        <v>3230</v>
      </c>
      <c r="G7759" s="292" t="s">
        <v>2979</v>
      </c>
    </row>
    <row r="7760" spans="1:7">
      <c r="A7760" s="292" t="s">
        <v>49</v>
      </c>
      <c r="B7760" s="405">
        <v>5041</v>
      </c>
      <c r="C7760" s="292" t="s">
        <v>2979</v>
      </c>
      <c r="E7760" s="292" t="s">
        <v>214</v>
      </c>
      <c r="F7760" s="405">
        <v>3231</v>
      </c>
      <c r="G7760" s="292" t="s">
        <v>2979</v>
      </c>
    </row>
    <row r="7761" spans="1:7">
      <c r="A7761" s="292" t="s">
        <v>49</v>
      </c>
      <c r="B7761" s="405">
        <v>5252</v>
      </c>
      <c r="C7761" s="292" t="s">
        <v>2979</v>
      </c>
      <c r="E7761" s="292" t="s">
        <v>214</v>
      </c>
      <c r="F7761" s="405">
        <v>3234</v>
      </c>
      <c r="G7761" s="292" t="s">
        <v>2979</v>
      </c>
    </row>
    <row r="7762" spans="1:7">
      <c r="A7762" s="292" t="s">
        <v>49</v>
      </c>
      <c r="B7762" s="405">
        <v>5474</v>
      </c>
      <c r="C7762" s="292" t="s">
        <v>2979</v>
      </c>
      <c r="E7762" s="292" t="s">
        <v>214</v>
      </c>
      <c r="F7762" s="405">
        <v>3237</v>
      </c>
      <c r="G7762" s="292" t="s">
        <v>2979</v>
      </c>
    </row>
    <row r="7763" spans="1:7">
      <c r="A7763" s="292" t="s">
        <v>49</v>
      </c>
      <c r="B7763" s="405">
        <v>1054</v>
      </c>
      <c r="C7763" s="292" t="s">
        <v>2979</v>
      </c>
      <c r="E7763" s="292" t="s">
        <v>214</v>
      </c>
      <c r="F7763" s="405">
        <v>3240</v>
      </c>
      <c r="G7763" s="292" t="s">
        <v>2979</v>
      </c>
    </row>
    <row r="7764" spans="1:7">
      <c r="A7764" s="292" t="s">
        <v>49</v>
      </c>
      <c r="B7764" s="405">
        <v>1366</v>
      </c>
      <c r="C7764" s="292" t="s">
        <v>2979</v>
      </c>
      <c r="E7764" s="292" t="s">
        <v>214</v>
      </c>
      <c r="F7764" s="405">
        <v>3241</v>
      </c>
      <c r="G7764" s="292" t="s">
        <v>2979</v>
      </c>
    </row>
    <row r="7765" spans="1:7">
      <c r="A7765" s="292" t="s">
        <v>49</v>
      </c>
      <c r="B7765" s="405">
        <v>3047</v>
      </c>
      <c r="C7765" s="292" t="s">
        <v>2979</v>
      </c>
      <c r="E7765" s="292" t="s">
        <v>214</v>
      </c>
      <c r="F7765" s="405">
        <v>3242</v>
      </c>
      <c r="G7765" s="292" t="s">
        <v>2979</v>
      </c>
    </row>
    <row r="7766" spans="1:7">
      <c r="A7766" s="292" t="s">
        <v>49</v>
      </c>
      <c r="B7766" s="405">
        <v>3285</v>
      </c>
      <c r="C7766" s="292" t="s">
        <v>2979</v>
      </c>
      <c r="E7766" s="292" t="s">
        <v>214</v>
      </c>
      <c r="F7766" s="405">
        <v>3243</v>
      </c>
      <c r="G7766" s="292" t="s">
        <v>2979</v>
      </c>
    </row>
    <row r="7767" spans="1:7">
      <c r="A7767" s="292" t="s">
        <v>49</v>
      </c>
      <c r="B7767" s="405">
        <v>3752</v>
      </c>
      <c r="C7767" s="292" t="s">
        <v>2979</v>
      </c>
      <c r="E7767" s="292" t="s">
        <v>214</v>
      </c>
      <c r="F7767" s="405">
        <v>3244</v>
      </c>
      <c r="G7767" s="292" t="s">
        <v>2979</v>
      </c>
    </row>
    <row r="7768" spans="1:7">
      <c r="A7768" s="292" t="s">
        <v>49</v>
      </c>
      <c r="B7768" s="405">
        <v>3897</v>
      </c>
      <c r="C7768" s="292" t="s">
        <v>2979</v>
      </c>
      <c r="E7768" s="292" t="s">
        <v>214</v>
      </c>
      <c r="F7768" s="405">
        <v>3245</v>
      </c>
      <c r="G7768" s="292" t="s">
        <v>2979</v>
      </c>
    </row>
    <row r="7769" spans="1:7">
      <c r="A7769" s="292" t="s">
        <v>49</v>
      </c>
      <c r="B7769" s="405">
        <v>4216</v>
      </c>
      <c r="C7769" s="292" t="s">
        <v>2979</v>
      </c>
      <c r="E7769" s="292" t="s">
        <v>214</v>
      </c>
      <c r="F7769" s="405">
        <v>3251</v>
      </c>
      <c r="G7769" s="292" t="s">
        <v>2979</v>
      </c>
    </row>
    <row r="7770" spans="1:7">
      <c r="A7770" s="292" t="s">
        <v>49</v>
      </c>
      <c r="B7770" s="405">
        <v>4427</v>
      </c>
      <c r="C7770" s="292" t="s">
        <v>2979</v>
      </c>
      <c r="E7770" s="292" t="s">
        <v>214</v>
      </c>
      <c r="F7770" s="405">
        <v>3253</v>
      </c>
      <c r="G7770" s="292" t="s">
        <v>2979</v>
      </c>
    </row>
    <row r="7771" spans="1:7">
      <c r="A7771" s="292" t="s">
        <v>49</v>
      </c>
      <c r="B7771" s="405">
        <v>4547</v>
      </c>
      <c r="C7771" s="292" t="s">
        <v>2979</v>
      </c>
      <c r="E7771" s="292" t="s">
        <v>214</v>
      </c>
      <c r="F7771" s="405">
        <v>3255</v>
      </c>
      <c r="G7771" s="292" t="s">
        <v>2979</v>
      </c>
    </row>
    <row r="7772" spans="1:7">
      <c r="A7772" s="292" t="s">
        <v>49</v>
      </c>
      <c r="B7772" s="405">
        <v>4646</v>
      </c>
      <c r="C7772" s="292" t="s">
        <v>2979</v>
      </c>
      <c r="E7772" s="292" t="s">
        <v>214</v>
      </c>
      <c r="F7772" s="405">
        <v>3256</v>
      </c>
      <c r="G7772" s="292" t="s">
        <v>2979</v>
      </c>
    </row>
    <row r="7773" spans="1:7">
      <c r="A7773" s="292" t="s">
        <v>49</v>
      </c>
      <c r="B7773" s="405">
        <v>4747</v>
      </c>
      <c r="C7773" s="292" t="s">
        <v>2979</v>
      </c>
      <c r="E7773" s="292" t="s">
        <v>214</v>
      </c>
      <c r="F7773" s="405">
        <v>3259</v>
      </c>
      <c r="G7773" s="292" t="s">
        <v>2979</v>
      </c>
    </row>
    <row r="7774" spans="1:7">
      <c r="A7774" s="292" t="s">
        <v>49</v>
      </c>
      <c r="B7774" s="405">
        <v>4928</v>
      </c>
      <c r="C7774" s="292" t="s">
        <v>2979</v>
      </c>
      <c r="E7774" s="292" t="s">
        <v>214</v>
      </c>
      <c r="F7774" s="405">
        <v>3260</v>
      </c>
      <c r="G7774" s="292" t="s">
        <v>2979</v>
      </c>
    </row>
    <row r="7775" spans="1:7">
      <c r="A7775" s="292" t="s">
        <v>49</v>
      </c>
      <c r="B7775" s="405">
        <v>5042</v>
      </c>
      <c r="C7775" s="292" t="s">
        <v>2979</v>
      </c>
      <c r="E7775" s="292" t="s">
        <v>214</v>
      </c>
      <c r="F7775" s="405">
        <v>3261</v>
      </c>
      <c r="G7775" s="292" t="s">
        <v>2979</v>
      </c>
    </row>
    <row r="7776" spans="1:7">
      <c r="A7776" s="292" t="s">
        <v>49</v>
      </c>
      <c r="B7776" s="405">
        <v>5257</v>
      </c>
      <c r="C7776" s="292" t="s">
        <v>2979</v>
      </c>
      <c r="E7776" s="292" t="s">
        <v>214</v>
      </c>
      <c r="F7776" s="405">
        <v>3262</v>
      </c>
      <c r="G7776" s="292" t="s">
        <v>2979</v>
      </c>
    </row>
    <row r="7777" spans="1:7">
      <c r="A7777" s="292" t="s">
        <v>49</v>
      </c>
      <c r="B7777" s="405">
        <v>5476</v>
      </c>
      <c r="C7777" s="292" t="s">
        <v>2979</v>
      </c>
      <c r="E7777" s="292" t="s">
        <v>214</v>
      </c>
      <c r="F7777" s="405">
        <v>3263</v>
      </c>
      <c r="G7777" s="292" t="s">
        <v>2979</v>
      </c>
    </row>
    <row r="7778" spans="1:7">
      <c r="A7778" s="292" t="s">
        <v>49</v>
      </c>
      <c r="B7778" s="405">
        <v>1066</v>
      </c>
      <c r="C7778" s="292" t="s">
        <v>2979</v>
      </c>
      <c r="E7778" s="292" t="s">
        <v>214</v>
      </c>
      <c r="F7778" s="405">
        <v>3266</v>
      </c>
      <c r="G7778" s="292" t="s">
        <v>2979</v>
      </c>
    </row>
    <row r="7779" spans="1:7">
      <c r="A7779" s="292" t="s">
        <v>49</v>
      </c>
      <c r="B7779" s="405">
        <v>1367</v>
      </c>
      <c r="C7779" s="292" t="s">
        <v>2979</v>
      </c>
      <c r="E7779" s="292" t="s">
        <v>214</v>
      </c>
      <c r="F7779" s="405">
        <v>3268</v>
      </c>
      <c r="G7779" s="292" t="s">
        <v>2979</v>
      </c>
    </row>
    <row r="7780" spans="1:7">
      <c r="A7780" s="292" t="s">
        <v>49</v>
      </c>
      <c r="B7780" s="405">
        <v>3071</v>
      </c>
      <c r="C7780" s="292" t="s">
        <v>2979</v>
      </c>
      <c r="E7780" s="292" t="s">
        <v>214</v>
      </c>
      <c r="F7780" s="405">
        <v>3269</v>
      </c>
      <c r="G7780" s="292" t="s">
        <v>2979</v>
      </c>
    </row>
    <row r="7781" spans="1:7">
      <c r="A7781" s="292" t="s">
        <v>49</v>
      </c>
      <c r="B7781" s="405">
        <v>3287</v>
      </c>
      <c r="C7781" s="292" t="s">
        <v>2979</v>
      </c>
      <c r="E7781" s="292" t="s">
        <v>214</v>
      </c>
      <c r="F7781" s="405">
        <v>3272</v>
      </c>
      <c r="G7781" s="292" t="s">
        <v>2979</v>
      </c>
    </row>
    <row r="7782" spans="1:7">
      <c r="A7782" s="292" t="s">
        <v>49</v>
      </c>
      <c r="B7782" s="405">
        <v>3765</v>
      </c>
      <c r="C7782" s="292" t="s">
        <v>2979</v>
      </c>
      <c r="E7782" s="292" t="s">
        <v>214</v>
      </c>
      <c r="F7782" s="405">
        <v>3273</v>
      </c>
      <c r="G7782" s="292" t="s">
        <v>2979</v>
      </c>
    </row>
    <row r="7783" spans="1:7">
      <c r="A7783" s="292" t="s">
        <v>49</v>
      </c>
      <c r="B7783" s="405">
        <v>4001</v>
      </c>
      <c r="C7783" s="292" t="s">
        <v>2979</v>
      </c>
      <c r="E7783" s="292" t="s">
        <v>214</v>
      </c>
      <c r="F7783" s="405">
        <v>3278</v>
      </c>
      <c r="G7783" s="292" t="s">
        <v>2979</v>
      </c>
    </row>
    <row r="7784" spans="1:7">
      <c r="A7784" s="292" t="s">
        <v>49</v>
      </c>
      <c r="B7784" s="405">
        <v>4217</v>
      </c>
      <c r="C7784" s="292" t="s">
        <v>2979</v>
      </c>
      <c r="E7784" s="292" t="s">
        <v>214</v>
      </c>
      <c r="F7784" s="405">
        <v>3279</v>
      </c>
      <c r="G7784" s="292" t="s">
        <v>2979</v>
      </c>
    </row>
    <row r="7785" spans="1:7">
      <c r="A7785" s="292" t="s">
        <v>49</v>
      </c>
      <c r="B7785" s="405">
        <v>4428</v>
      </c>
      <c r="C7785" s="292" t="s">
        <v>2979</v>
      </c>
      <c r="E7785" s="292" t="s">
        <v>214</v>
      </c>
      <c r="F7785" s="405">
        <v>3282</v>
      </c>
      <c r="G7785" s="292" t="s">
        <v>2979</v>
      </c>
    </row>
    <row r="7786" spans="1:7">
      <c r="A7786" s="292" t="s">
        <v>49</v>
      </c>
      <c r="B7786" s="405">
        <v>4551</v>
      </c>
      <c r="C7786" s="292" t="s">
        <v>2979</v>
      </c>
      <c r="E7786" s="292" t="s">
        <v>214</v>
      </c>
      <c r="F7786" s="405">
        <v>3284</v>
      </c>
      <c r="G7786" s="292" t="s">
        <v>2979</v>
      </c>
    </row>
    <row r="7787" spans="1:7">
      <c r="A7787" s="292" t="s">
        <v>49</v>
      </c>
      <c r="B7787" s="405">
        <v>4648</v>
      </c>
      <c r="C7787" s="292" t="s">
        <v>2979</v>
      </c>
      <c r="E7787" s="292" t="s">
        <v>214</v>
      </c>
      <c r="F7787" s="405">
        <v>3285</v>
      </c>
      <c r="G7787" s="292" t="s">
        <v>2979</v>
      </c>
    </row>
    <row r="7788" spans="1:7">
      <c r="A7788" s="292" t="s">
        <v>49</v>
      </c>
      <c r="B7788" s="405">
        <v>4750</v>
      </c>
      <c r="C7788" s="292" t="s">
        <v>2979</v>
      </c>
      <c r="E7788" s="292" t="s">
        <v>214</v>
      </c>
      <c r="F7788" s="405">
        <v>3287</v>
      </c>
      <c r="G7788" s="292" t="s">
        <v>2979</v>
      </c>
    </row>
    <row r="7789" spans="1:7">
      <c r="A7789" s="292" t="s">
        <v>49</v>
      </c>
      <c r="B7789" s="405">
        <v>4929</v>
      </c>
      <c r="C7789" s="292" t="s">
        <v>2979</v>
      </c>
      <c r="E7789" s="292" t="s">
        <v>214</v>
      </c>
      <c r="F7789" s="405">
        <v>3290</v>
      </c>
      <c r="G7789" s="292" t="s">
        <v>2979</v>
      </c>
    </row>
    <row r="7790" spans="1:7">
      <c r="A7790" s="292" t="s">
        <v>49</v>
      </c>
      <c r="B7790" s="405">
        <v>5043</v>
      </c>
      <c r="C7790" s="292" t="s">
        <v>2979</v>
      </c>
      <c r="E7790" s="292" t="s">
        <v>214</v>
      </c>
      <c r="F7790" s="405">
        <v>3307</v>
      </c>
      <c r="G7790" s="292" t="s">
        <v>2979</v>
      </c>
    </row>
    <row r="7791" spans="1:7">
      <c r="A7791" s="292" t="s">
        <v>49</v>
      </c>
      <c r="B7791" s="405">
        <v>5260</v>
      </c>
      <c r="C7791" s="292" t="s">
        <v>2979</v>
      </c>
      <c r="E7791" s="292" t="s">
        <v>214</v>
      </c>
      <c r="F7791" s="405">
        <v>3440</v>
      </c>
      <c r="G7791" s="292" t="s">
        <v>2979</v>
      </c>
    </row>
    <row r="7792" spans="1:7">
      <c r="A7792" s="292" t="s">
        <v>49</v>
      </c>
      <c r="B7792" s="405">
        <v>5481</v>
      </c>
      <c r="C7792" s="292" t="s">
        <v>2979</v>
      </c>
      <c r="E7792" s="292" t="s">
        <v>214</v>
      </c>
      <c r="F7792" s="405">
        <v>3441</v>
      </c>
      <c r="G7792" s="292" t="s">
        <v>2979</v>
      </c>
    </row>
    <row r="7793" spans="1:7">
      <c r="A7793" s="292" t="s">
        <v>49</v>
      </c>
      <c r="B7793" s="405">
        <v>1068</v>
      </c>
      <c r="C7793" s="292" t="s">
        <v>2979</v>
      </c>
      <c r="E7793" s="292" t="s">
        <v>214</v>
      </c>
      <c r="F7793" s="405">
        <v>3442</v>
      </c>
      <c r="G7793" s="292" t="s">
        <v>2979</v>
      </c>
    </row>
    <row r="7794" spans="1:7">
      <c r="A7794" s="292" t="s">
        <v>49</v>
      </c>
      <c r="B7794" s="405">
        <v>1370</v>
      </c>
      <c r="C7794" s="292" t="s">
        <v>2979</v>
      </c>
      <c r="E7794" s="292" t="s">
        <v>214</v>
      </c>
      <c r="F7794" s="405">
        <v>3443</v>
      </c>
      <c r="G7794" s="292" t="s">
        <v>2979</v>
      </c>
    </row>
    <row r="7795" spans="1:7">
      <c r="A7795" s="292" t="s">
        <v>49</v>
      </c>
      <c r="B7795" s="405">
        <v>3082</v>
      </c>
      <c r="C7795" s="292" t="s">
        <v>2979</v>
      </c>
      <c r="E7795" s="292" t="s">
        <v>214</v>
      </c>
      <c r="F7795" s="405">
        <v>3444</v>
      </c>
      <c r="G7795" s="292" t="s">
        <v>2979</v>
      </c>
    </row>
    <row r="7796" spans="1:7">
      <c r="A7796" s="292" t="s">
        <v>49</v>
      </c>
      <c r="B7796" s="405">
        <v>3290</v>
      </c>
      <c r="C7796" s="292" t="s">
        <v>2979</v>
      </c>
      <c r="E7796" s="292" t="s">
        <v>214</v>
      </c>
      <c r="F7796" s="405">
        <v>3445</v>
      </c>
      <c r="G7796" s="292" t="s">
        <v>2979</v>
      </c>
    </row>
    <row r="7797" spans="1:7">
      <c r="A7797" s="292" t="s">
        <v>49</v>
      </c>
      <c r="B7797" s="405">
        <v>3768</v>
      </c>
      <c r="C7797" s="292" t="s">
        <v>2979</v>
      </c>
      <c r="E7797" s="292" t="s">
        <v>214</v>
      </c>
      <c r="F7797" s="405">
        <v>3447</v>
      </c>
      <c r="G7797" s="292" t="s">
        <v>2979</v>
      </c>
    </row>
    <row r="7798" spans="1:7">
      <c r="A7798" s="292" t="s">
        <v>49</v>
      </c>
      <c r="B7798" s="405">
        <v>4003</v>
      </c>
      <c r="C7798" s="292" t="s">
        <v>2979</v>
      </c>
      <c r="E7798" s="292" t="s">
        <v>214</v>
      </c>
      <c r="F7798" s="405">
        <v>3450</v>
      </c>
      <c r="G7798" s="292" t="s">
        <v>2979</v>
      </c>
    </row>
    <row r="7799" spans="1:7">
      <c r="A7799" s="292" t="s">
        <v>49</v>
      </c>
      <c r="B7799" s="405">
        <v>4219</v>
      </c>
      <c r="C7799" s="292" t="s">
        <v>2979</v>
      </c>
      <c r="E7799" s="292" t="s">
        <v>214</v>
      </c>
      <c r="F7799" s="405">
        <v>3455</v>
      </c>
      <c r="G7799" s="292" t="s">
        <v>2979</v>
      </c>
    </row>
    <row r="7800" spans="1:7">
      <c r="A7800" s="292" t="s">
        <v>49</v>
      </c>
      <c r="B7800" s="405">
        <v>4429</v>
      </c>
      <c r="C7800" s="292" t="s">
        <v>2979</v>
      </c>
      <c r="E7800" s="292" t="s">
        <v>214</v>
      </c>
      <c r="F7800" s="405">
        <v>3456</v>
      </c>
      <c r="G7800" s="292" t="s">
        <v>2979</v>
      </c>
    </row>
    <row r="7801" spans="1:7">
      <c r="A7801" s="292" t="s">
        <v>49</v>
      </c>
      <c r="B7801" s="405">
        <v>4552</v>
      </c>
      <c r="C7801" s="292" t="s">
        <v>2979</v>
      </c>
      <c r="E7801" s="292" t="s">
        <v>214</v>
      </c>
      <c r="F7801" s="405">
        <v>3457</v>
      </c>
      <c r="G7801" s="292" t="s">
        <v>2979</v>
      </c>
    </row>
    <row r="7802" spans="1:7">
      <c r="A7802" s="292" t="s">
        <v>49</v>
      </c>
      <c r="B7802" s="405">
        <v>4649</v>
      </c>
      <c r="C7802" s="292" t="s">
        <v>2979</v>
      </c>
      <c r="E7802" s="292" t="s">
        <v>214</v>
      </c>
      <c r="F7802" s="405">
        <v>3462</v>
      </c>
      <c r="G7802" s="292" t="s">
        <v>2979</v>
      </c>
    </row>
    <row r="7803" spans="1:7">
      <c r="A7803" s="292" t="s">
        <v>49</v>
      </c>
      <c r="B7803" s="405">
        <v>4756</v>
      </c>
      <c r="C7803" s="292" t="s">
        <v>2979</v>
      </c>
      <c r="E7803" s="292" t="s">
        <v>214</v>
      </c>
      <c r="F7803" s="405">
        <v>3464</v>
      </c>
      <c r="G7803" s="292" t="s">
        <v>2979</v>
      </c>
    </row>
    <row r="7804" spans="1:7">
      <c r="A7804" s="292" t="s">
        <v>49</v>
      </c>
      <c r="B7804" s="405">
        <v>4930</v>
      </c>
      <c r="C7804" s="292" t="s">
        <v>2979</v>
      </c>
      <c r="E7804" s="292" t="s">
        <v>214</v>
      </c>
      <c r="F7804" s="405">
        <v>3465</v>
      </c>
      <c r="G7804" s="292" t="s">
        <v>2979</v>
      </c>
    </row>
    <row r="7805" spans="1:7">
      <c r="A7805" s="292" t="s">
        <v>49</v>
      </c>
      <c r="B7805" s="405">
        <v>5045</v>
      </c>
      <c r="C7805" s="292" t="s">
        <v>2979</v>
      </c>
      <c r="E7805" s="292" t="s">
        <v>214</v>
      </c>
      <c r="F7805" s="405">
        <v>3561</v>
      </c>
      <c r="G7805" s="292" t="s">
        <v>2979</v>
      </c>
    </row>
    <row r="7806" spans="1:7">
      <c r="A7806" s="292" t="s">
        <v>49</v>
      </c>
      <c r="B7806" s="405">
        <v>5261</v>
      </c>
      <c r="C7806" s="292" t="s">
        <v>2979</v>
      </c>
      <c r="E7806" s="292" t="s">
        <v>214</v>
      </c>
      <c r="F7806" s="405">
        <v>3574</v>
      </c>
      <c r="G7806" s="292" t="s">
        <v>2979</v>
      </c>
    </row>
    <row r="7807" spans="1:7">
      <c r="A7807" s="292" t="s">
        <v>49</v>
      </c>
      <c r="B7807" s="405">
        <v>5486</v>
      </c>
      <c r="C7807" s="292" t="s">
        <v>2979</v>
      </c>
      <c r="E7807" s="292" t="s">
        <v>214</v>
      </c>
      <c r="F7807" s="405">
        <v>3576</v>
      </c>
      <c r="G7807" s="292" t="s">
        <v>2979</v>
      </c>
    </row>
    <row r="7808" spans="1:7">
      <c r="A7808" s="292" t="s">
        <v>49</v>
      </c>
      <c r="B7808" s="405">
        <v>1070</v>
      </c>
      <c r="C7808" s="292" t="s">
        <v>2979</v>
      </c>
      <c r="E7808" s="292" t="s">
        <v>214</v>
      </c>
      <c r="F7808" s="405">
        <v>3579</v>
      </c>
      <c r="G7808" s="292" t="s">
        <v>2979</v>
      </c>
    </row>
    <row r="7809" spans="1:7">
      <c r="A7809" s="292" t="s">
        <v>49</v>
      </c>
      <c r="B7809" s="405">
        <v>1378</v>
      </c>
      <c r="C7809" s="292" t="s">
        <v>2979</v>
      </c>
      <c r="E7809" s="292" t="s">
        <v>214</v>
      </c>
      <c r="F7809" s="405">
        <v>3580</v>
      </c>
      <c r="G7809" s="292" t="s">
        <v>2979</v>
      </c>
    </row>
    <row r="7810" spans="1:7">
      <c r="A7810" s="292" t="s">
        <v>49</v>
      </c>
      <c r="B7810" s="405">
        <v>3215</v>
      </c>
      <c r="C7810" s="292" t="s">
        <v>2979</v>
      </c>
      <c r="E7810" s="292" t="s">
        <v>214</v>
      </c>
      <c r="F7810" s="405">
        <v>3582</v>
      </c>
      <c r="G7810" s="292" t="s">
        <v>2979</v>
      </c>
    </row>
    <row r="7811" spans="1:7">
      <c r="A7811" s="292" t="s">
        <v>49</v>
      </c>
      <c r="B7811" s="405">
        <v>3307</v>
      </c>
      <c r="C7811" s="292" t="s">
        <v>2979</v>
      </c>
      <c r="E7811" s="292" t="s">
        <v>214</v>
      </c>
      <c r="F7811" s="405">
        <v>3583</v>
      </c>
      <c r="G7811" s="292" t="s">
        <v>2979</v>
      </c>
    </row>
    <row r="7812" spans="1:7">
      <c r="A7812" s="292" t="s">
        <v>49</v>
      </c>
      <c r="B7812" s="405">
        <v>3777</v>
      </c>
      <c r="C7812" s="292" t="s">
        <v>2979</v>
      </c>
      <c r="E7812" s="292" t="s">
        <v>214</v>
      </c>
      <c r="F7812" s="405">
        <v>3586</v>
      </c>
      <c r="G7812" s="292" t="s">
        <v>2979</v>
      </c>
    </row>
    <row r="7813" spans="1:7">
      <c r="A7813" s="292" t="s">
        <v>49</v>
      </c>
      <c r="B7813" s="405">
        <v>4008</v>
      </c>
      <c r="C7813" s="292" t="s">
        <v>2979</v>
      </c>
      <c r="E7813" s="292" t="s">
        <v>214</v>
      </c>
      <c r="F7813" s="405">
        <v>3590</v>
      </c>
      <c r="G7813" s="292" t="s">
        <v>2979</v>
      </c>
    </row>
    <row r="7814" spans="1:7">
      <c r="A7814" s="292" t="s">
        <v>49</v>
      </c>
      <c r="B7814" s="405">
        <v>4220</v>
      </c>
      <c r="C7814" s="292" t="s">
        <v>2979</v>
      </c>
      <c r="E7814" s="292" t="s">
        <v>214</v>
      </c>
      <c r="F7814" s="405">
        <v>3592</v>
      </c>
      <c r="G7814" s="292" t="s">
        <v>2979</v>
      </c>
    </row>
    <row r="7815" spans="1:7">
      <c r="A7815" s="292" t="s">
        <v>49</v>
      </c>
      <c r="B7815" s="405">
        <v>4430</v>
      </c>
      <c r="C7815" s="292" t="s">
        <v>2979</v>
      </c>
      <c r="E7815" s="292" t="s">
        <v>214</v>
      </c>
      <c r="F7815" s="405">
        <v>3593</v>
      </c>
      <c r="G7815" s="292" t="s">
        <v>2979</v>
      </c>
    </row>
    <row r="7816" spans="1:7">
      <c r="A7816" s="292" t="s">
        <v>49</v>
      </c>
      <c r="B7816" s="405">
        <v>4555</v>
      </c>
      <c r="C7816" s="292" t="s">
        <v>2979</v>
      </c>
      <c r="E7816" s="292" t="s">
        <v>214</v>
      </c>
      <c r="F7816" s="405">
        <v>3595</v>
      </c>
      <c r="G7816" s="292" t="s">
        <v>2979</v>
      </c>
    </row>
    <row r="7817" spans="1:7">
      <c r="A7817" s="292" t="s">
        <v>49</v>
      </c>
      <c r="B7817" s="405">
        <v>4650</v>
      </c>
      <c r="C7817" s="292" t="s">
        <v>2979</v>
      </c>
      <c r="E7817" s="292" t="s">
        <v>214</v>
      </c>
      <c r="F7817" s="405">
        <v>3601</v>
      </c>
      <c r="G7817" s="292" t="s">
        <v>2979</v>
      </c>
    </row>
    <row r="7818" spans="1:7">
      <c r="A7818" s="292" t="s">
        <v>49</v>
      </c>
      <c r="B7818" s="405">
        <v>4757</v>
      </c>
      <c r="C7818" s="292" t="s">
        <v>2979</v>
      </c>
      <c r="E7818" s="292" t="s">
        <v>214</v>
      </c>
      <c r="F7818" s="405">
        <v>3602</v>
      </c>
      <c r="G7818" s="292" t="s">
        <v>2979</v>
      </c>
    </row>
    <row r="7819" spans="1:7">
      <c r="A7819" s="292" t="s">
        <v>49</v>
      </c>
      <c r="B7819" s="405">
        <v>4932</v>
      </c>
      <c r="C7819" s="292" t="s">
        <v>2979</v>
      </c>
      <c r="E7819" s="292" t="s">
        <v>214</v>
      </c>
      <c r="F7819" s="405">
        <v>3603</v>
      </c>
      <c r="G7819" s="292" t="s">
        <v>2979</v>
      </c>
    </row>
    <row r="7820" spans="1:7">
      <c r="A7820" s="292" t="s">
        <v>49</v>
      </c>
      <c r="B7820" s="405">
        <v>5046</v>
      </c>
      <c r="C7820" s="292" t="s">
        <v>2979</v>
      </c>
      <c r="E7820" s="292" t="s">
        <v>214</v>
      </c>
      <c r="F7820" s="405">
        <v>3605</v>
      </c>
      <c r="G7820" s="292" t="s">
        <v>2979</v>
      </c>
    </row>
    <row r="7821" spans="1:7">
      <c r="A7821" s="292" t="s">
        <v>49</v>
      </c>
      <c r="B7821" s="405">
        <v>5262</v>
      </c>
      <c r="C7821" s="292" t="s">
        <v>2979</v>
      </c>
      <c r="E7821" s="292" t="s">
        <v>214</v>
      </c>
      <c r="F7821" s="405">
        <v>3607</v>
      </c>
      <c r="G7821" s="292" t="s">
        <v>2979</v>
      </c>
    </row>
    <row r="7822" spans="1:7">
      <c r="A7822" s="292" t="s">
        <v>49</v>
      </c>
      <c r="B7822" s="405">
        <v>5488</v>
      </c>
      <c r="C7822" s="292" t="s">
        <v>2979</v>
      </c>
      <c r="E7822" s="292" t="s">
        <v>214</v>
      </c>
      <c r="F7822" s="405">
        <v>3609</v>
      </c>
      <c r="G7822" s="292" t="s">
        <v>2979</v>
      </c>
    </row>
    <row r="7823" spans="1:7">
      <c r="A7823" s="292" t="s">
        <v>49</v>
      </c>
      <c r="B7823" s="405">
        <v>1071</v>
      </c>
      <c r="C7823" s="292" t="s">
        <v>2979</v>
      </c>
      <c r="E7823" s="292" t="s">
        <v>214</v>
      </c>
      <c r="F7823" s="405">
        <v>3740</v>
      </c>
      <c r="G7823" s="292" t="s">
        <v>2979</v>
      </c>
    </row>
    <row r="7824" spans="1:7">
      <c r="A7824" s="292" t="s">
        <v>49</v>
      </c>
      <c r="B7824" s="405">
        <v>1379</v>
      </c>
      <c r="C7824" s="292" t="s">
        <v>2979</v>
      </c>
      <c r="E7824" s="292" t="s">
        <v>214</v>
      </c>
      <c r="F7824" s="405">
        <v>3745</v>
      </c>
      <c r="G7824" s="292" t="s">
        <v>2979</v>
      </c>
    </row>
    <row r="7825" spans="1:7">
      <c r="A7825" s="292" t="s">
        <v>49</v>
      </c>
      <c r="B7825" s="405">
        <v>3216</v>
      </c>
      <c r="C7825" s="292" t="s">
        <v>2979</v>
      </c>
      <c r="E7825" s="292" t="s">
        <v>214</v>
      </c>
      <c r="F7825" s="405">
        <v>3746</v>
      </c>
      <c r="G7825" s="292" t="s">
        <v>2979</v>
      </c>
    </row>
    <row r="7826" spans="1:7">
      <c r="A7826" s="292" t="s">
        <v>49</v>
      </c>
      <c r="B7826" s="405">
        <v>3440</v>
      </c>
      <c r="C7826" s="292" t="s">
        <v>2979</v>
      </c>
      <c r="E7826" s="292" t="s">
        <v>214</v>
      </c>
      <c r="F7826" s="405">
        <v>3750</v>
      </c>
      <c r="G7826" s="292" t="s">
        <v>2979</v>
      </c>
    </row>
    <row r="7827" spans="1:7">
      <c r="A7827" s="292" t="s">
        <v>49</v>
      </c>
      <c r="B7827" s="405">
        <v>3779</v>
      </c>
      <c r="C7827" s="292" t="s">
        <v>2979</v>
      </c>
      <c r="E7827" s="292" t="s">
        <v>214</v>
      </c>
      <c r="F7827" s="405">
        <v>3751</v>
      </c>
      <c r="G7827" s="292" t="s">
        <v>2979</v>
      </c>
    </row>
    <row r="7828" spans="1:7">
      <c r="A7828" s="292" t="s">
        <v>49</v>
      </c>
      <c r="B7828" s="405">
        <v>4009</v>
      </c>
      <c r="C7828" s="292" t="s">
        <v>2979</v>
      </c>
      <c r="E7828" s="292" t="s">
        <v>214</v>
      </c>
      <c r="F7828" s="405">
        <v>3752</v>
      </c>
      <c r="G7828" s="292" t="s">
        <v>2979</v>
      </c>
    </row>
    <row r="7829" spans="1:7">
      <c r="A7829" s="292" t="s">
        <v>49</v>
      </c>
      <c r="B7829" s="405">
        <v>4221</v>
      </c>
      <c r="C7829" s="292" t="s">
        <v>2979</v>
      </c>
      <c r="E7829" s="292" t="s">
        <v>214</v>
      </c>
      <c r="F7829" s="405">
        <v>3765</v>
      </c>
      <c r="G7829" s="292" t="s">
        <v>2979</v>
      </c>
    </row>
    <row r="7830" spans="1:7">
      <c r="A7830" s="292" t="s">
        <v>49</v>
      </c>
      <c r="B7830" s="405">
        <v>4431</v>
      </c>
      <c r="C7830" s="292" t="s">
        <v>2979</v>
      </c>
      <c r="E7830" s="292" t="s">
        <v>214</v>
      </c>
      <c r="F7830" s="405">
        <v>3768</v>
      </c>
      <c r="G7830" s="292" t="s">
        <v>2979</v>
      </c>
    </row>
    <row r="7831" spans="1:7">
      <c r="A7831" s="292" t="s">
        <v>49</v>
      </c>
      <c r="B7831" s="405">
        <v>4556</v>
      </c>
      <c r="C7831" s="292" t="s">
        <v>2979</v>
      </c>
      <c r="E7831" s="292" t="s">
        <v>214</v>
      </c>
      <c r="F7831" s="405">
        <v>3777</v>
      </c>
      <c r="G7831" s="292" t="s">
        <v>2979</v>
      </c>
    </row>
    <row r="7832" spans="1:7">
      <c r="A7832" s="292" t="s">
        <v>49</v>
      </c>
      <c r="B7832" s="405">
        <v>4652</v>
      </c>
      <c r="C7832" s="292" t="s">
        <v>2979</v>
      </c>
      <c r="E7832" s="292" t="s">
        <v>214</v>
      </c>
      <c r="F7832" s="405">
        <v>3779</v>
      </c>
      <c r="G7832" s="292" t="s">
        <v>2979</v>
      </c>
    </row>
    <row r="7833" spans="1:7">
      <c r="A7833" s="292" t="s">
        <v>49</v>
      </c>
      <c r="B7833" s="405">
        <v>4758</v>
      </c>
      <c r="C7833" s="292" t="s">
        <v>2979</v>
      </c>
      <c r="E7833" s="292" t="s">
        <v>214</v>
      </c>
      <c r="F7833" s="405">
        <v>3780</v>
      </c>
      <c r="G7833" s="292" t="s">
        <v>2979</v>
      </c>
    </row>
    <row r="7834" spans="1:7">
      <c r="A7834" s="292" t="s">
        <v>49</v>
      </c>
      <c r="B7834" s="405">
        <v>4939</v>
      </c>
      <c r="C7834" s="292" t="s">
        <v>2979</v>
      </c>
      <c r="E7834" s="292" t="s">
        <v>214</v>
      </c>
      <c r="F7834" s="405">
        <v>3781</v>
      </c>
      <c r="G7834" s="292" t="s">
        <v>2979</v>
      </c>
    </row>
    <row r="7835" spans="1:7">
      <c r="A7835" s="292" t="s">
        <v>49</v>
      </c>
      <c r="B7835" s="405">
        <v>5047</v>
      </c>
      <c r="C7835" s="292" t="s">
        <v>2979</v>
      </c>
      <c r="E7835" s="292" t="s">
        <v>214</v>
      </c>
      <c r="F7835" s="405">
        <v>3782</v>
      </c>
      <c r="G7835" s="292" t="s">
        <v>2979</v>
      </c>
    </row>
    <row r="7836" spans="1:7">
      <c r="A7836" s="292" t="s">
        <v>49</v>
      </c>
      <c r="B7836" s="405">
        <v>5340</v>
      </c>
      <c r="C7836" s="292" t="s">
        <v>2979</v>
      </c>
      <c r="E7836" s="292" t="s">
        <v>214</v>
      </c>
      <c r="F7836" s="405">
        <v>3809</v>
      </c>
      <c r="G7836" s="292" t="s">
        <v>2979</v>
      </c>
    </row>
    <row r="7837" spans="1:7">
      <c r="A7837" s="292" t="s">
        <v>49</v>
      </c>
      <c r="B7837" s="405">
        <v>5489</v>
      </c>
      <c r="C7837" s="292" t="s">
        <v>2979</v>
      </c>
      <c r="E7837" s="292" t="s">
        <v>214</v>
      </c>
      <c r="F7837" s="405">
        <v>3810</v>
      </c>
      <c r="G7837" s="292" t="s">
        <v>2979</v>
      </c>
    </row>
    <row r="7838" spans="1:7">
      <c r="A7838" s="292" t="s">
        <v>49</v>
      </c>
      <c r="B7838" s="405">
        <v>1074</v>
      </c>
      <c r="C7838" s="292" t="s">
        <v>2979</v>
      </c>
      <c r="E7838" s="292" t="s">
        <v>214</v>
      </c>
      <c r="F7838" s="405">
        <v>3812</v>
      </c>
      <c r="G7838" s="292" t="s">
        <v>2979</v>
      </c>
    </row>
    <row r="7839" spans="1:7">
      <c r="A7839" s="292" t="s">
        <v>49</v>
      </c>
      <c r="B7839" s="405">
        <v>1452</v>
      </c>
      <c r="C7839" s="292" t="s">
        <v>2979</v>
      </c>
      <c r="E7839" s="292" t="s">
        <v>214</v>
      </c>
      <c r="F7839" s="405">
        <v>3813</v>
      </c>
      <c r="G7839" s="292" t="s">
        <v>2979</v>
      </c>
    </row>
    <row r="7840" spans="1:7">
      <c r="A7840" s="292" t="s">
        <v>49</v>
      </c>
      <c r="B7840" s="405">
        <v>3217</v>
      </c>
      <c r="C7840" s="292" t="s">
        <v>2979</v>
      </c>
      <c r="E7840" s="292" t="s">
        <v>214</v>
      </c>
      <c r="F7840" s="405">
        <v>3814</v>
      </c>
      <c r="G7840" s="292" t="s">
        <v>2979</v>
      </c>
    </row>
    <row r="7841" spans="1:7">
      <c r="A7841" s="292" t="s">
        <v>49</v>
      </c>
      <c r="B7841" s="405">
        <v>3441</v>
      </c>
      <c r="C7841" s="292" t="s">
        <v>2979</v>
      </c>
      <c r="E7841" s="292" t="s">
        <v>214</v>
      </c>
      <c r="F7841" s="405">
        <v>3815</v>
      </c>
      <c r="G7841" s="292" t="s">
        <v>2979</v>
      </c>
    </row>
    <row r="7842" spans="1:7">
      <c r="A7842" s="292" t="s">
        <v>49</v>
      </c>
      <c r="B7842" s="405">
        <v>3780</v>
      </c>
      <c r="C7842" s="292" t="s">
        <v>2979</v>
      </c>
      <c r="E7842" s="292" t="s">
        <v>214</v>
      </c>
      <c r="F7842" s="405">
        <v>3816</v>
      </c>
      <c r="G7842" s="292" t="s">
        <v>2979</v>
      </c>
    </row>
    <row r="7843" spans="1:7">
      <c r="A7843" s="292" t="s">
        <v>49</v>
      </c>
      <c r="B7843" s="405">
        <v>4010</v>
      </c>
      <c r="C7843" s="292" t="s">
        <v>2979</v>
      </c>
      <c r="E7843" s="292" t="s">
        <v>214</v>
      </c>
      <c r="F7843" s="405">
        <v>3817</v>
      </c>
      <c r="G7843" s="292" t="s">
        <v>2979</v>
      </c>
    </row>
    <row r="7844" spans="1:7">
      <c r="A7844" s="292" t="s">
        <v>49</v>
      </c>
      <c r="B7844" s="405">
        <v>4224</v>
      </c>
      <c r="C7844" s="292" t="s">
        <v>2979</v>
      </c>
      <c r="E7844" s="292" t="s">
        <v>214</v>
      </c>
      <c r="F7844" s="405">
        <v>3818</v>
      </c>
      <c r="G7844" s="292" t="s">
        <v>2979</v>
      </c>
    </row>
    <row r="7845" spans="1:7">
      <c r="A7845" s="292" t="s">
        <v>49</v>
      </c>
      <c r="B7845" s="405">
        <v>4434</v>
      </c>
      <c r="C7845" s="292" t="s">
        <v>2979</v>
      </c>
      <c r="E7845" s="292" t="s">
        <v>214</v>
      </c>
      <c r="F7845" s="405">
        <v>3830</v>
      </c>
      <c r="G7845" s="292" t="s">
        <v>2979</v>
      </c>
    </row>
    <row r="7846" spans="1:7">
      <c r="A7846" s="292" t="s">
        <v>49</v>
      </c>
      <c r="B7846" s="405">
        <v>4558</v>
      </c>
      <c r="C7846" s="292" t="s">
        <v>2979</v>
      </c>
      <c r="E7846" s="292" t="s">
        <v>214</v>
      </c>
      <c r="F7846" s="405">
        <v>3832</v>
      </c>
      <c r="G7846" s="292" t="s">
        <v>2979</v>
      </c>
    </row>
    <row r="7847" spans="1:7">
      <c r="A7847" s="292" t="s">
        <v>49</v>
      </c>
      <c r="B7847" s="405">
        <v>4653</v>
      </c>
      <c r="C7847" s="292" t="s">
        <v>2979</v>
      </c>
      <c r="E7847" s="292" t="s">
        <v>214</v>
      </c>
      <c r="F7847" s="405">
        <v>3835</v>
      </c>
      <c r="G7847" s="292" t="s">
        <v>2979</v>
      </c>
    </row>
    <row r="7848" spans="1:7">
      <c r="A7848" s="292" t="s">
        <v>49</v>
      </c>
      <c r="B7848" s="405">
        <v>4759</v>
      </c>
      <c r="C7848" s="292" t="s">
        <v>2979</v>
      </c>
      <c r="E7848" s="292" t="s">
        <v>214</v>
      </c>
      <c r="F7848" s="405">
        <v>3836</v>
      </c>
      <c r="G7848" s="292" t="s">
        <v>2979</v>
      </c>
    </row>
    <row r="7849" spans="1:7">
      <c r="A7849" s="292" t="s">
        <v>49</v>
      </c>
      <c r="B7849" s="405">
        <v>4945</v>
      </c>
      <c r="C7849" s="292" t="s">
        <v>2979</v>
      </c>
      <c r="E7849" s="292" t="s">
        <v>214</v>
      </c>
      <c r="F7849" s="405">
        <v>3837</v>
      </c>
      <c r="G7849" s="292" t="s">
        <v>2979</v>
      </c>
    </row>
    <row r="7850" spans="1:7">
      <c r="A7850" s="292" t="s">
        <v>49</v>
      </c>
      <c r="B7850" s="405">
        <v>5048</v>
      </c>
      <c r="C7850" s="292" t="s">
        <v>2979</v>
      </c>
      <c r="E7850" s="292" t="s">
        <v>214</v>
      </c>
      <c r="F7850" s="405">
        <v>3845</v>
      </c>
      <c r="G7850" s="292" t="s">
        <v>2979</v>
      </c>
    </row>
    <row r="7851" spans="1:7">
      <c r="A7851" s="292" t="s">
        <v>49</v>
      </c>
      <c r="B7851" s="405">
        <v>5341</v>
      </c>
      <c r="C7851" s="292" t="s">
        <v>2979</v>
      </c>
      <c r="E7851" s="292" t="s">
        <v>214</v>
      </c>
      <c r="F7851" s="405">
        <v>3846</v>
      </c>
      <c r="G7851" s="292" t="s">
        <v>2979</v>
      </c>
    </row>
    <row r="7852" spans="1:7">
      <c r="A7852" s="292" t="s">
        <v>49</v>
      </c>
      <c r="B7852" s="405">
        <v>5490</v>
      </c>
      <c r="C7852" s="292" t="s">
        <v>2979</v>
      </c>
      <c r="E7852" s="292" t="s">
        <v>214</v>
      </c>
      <c r="F7852" s="405">
        <v>3849</v>
      </c>
      <c r="G7852" s="292" t="s">
        <v>2979</v>
      </c>
    </row>
    <row r="7853" spans="1:7">
      <c r="A7853" s="292" t="s">
        <v>49</v>
      </c>
      <c r="B7853" s="405">
        <v>1081</v>
      </c>
      <c r="C7853" s="292" t="s">
        <v>2979</v>
      </c>
      <c r="E7853" s="292" t="s">
        <v>214</v>
      </c>
      <c r="F7853" s="405">
        <v>3851</v>
      </c>
      <c r="G7853" s="292" t="s">
        <v>2979</v>
      </c>
    </row>
    <row r="7854" spans="1:7">
      <c r="A7854" s="292" t="s">
        <v>49</v>
      </c>
      <c r="B7854" s="405">
        <v>1475</v>
      </c>
      <c r="C7854" s="292" t="s">
        <v>2979</v>
      </c>
      <c r="E7854" s="292" t="s">
        <v>214</v>
      </c>
      <c r="F7854" s="405">
        <v>3852</v>
      </c>
      <c r="G7854" s="292" t="s">
        <v>2979</v>
      </c>
    </row>
    <row r="7855" spans="1:7">
      <c r="A7855" s="292" t="s">
        <v>49</v>
      </c>
      <c r="B7855" s="405">
        <v>3218</v>
      </c>
      <c r="C7855" s="292" t="s">
        <v>2979</v>
      </c>
      <c r="E7855" s="292" t="s">
        <v>214</v>
      </c>
      <c r="F7855" s="405">
        <v>3853</v>
      </c>
      <c r="G7855" s="292" t="s">
        <v>2979</v>
      </c>
    </row>
    <row r="7856" spans="1:7">
      <c r="A7856" s="292" t="s">
        <v>49</v>
      </c>
      <c r="B7856" s="405">
        <v>3442</v>
      </c>
      <c r="C7856" s="292" t="s">
        <v>2979</v>
      </c>
      <c r="E7856" s="292" t="s">
        <v>214</v>
      </c>
      <c r="F7856" s="405">
        <v>3855</v>
      </c>
      <c r="G7856" s="292" t="s">
        <v>2979</v>
      </c>
    </row>
    <row r="7857" spans="1:7">
      <c r="A7857" s="292" t="s">
        <v>49</v>
      </c>
      <c r="B7857" s="405">
        <v>3781</v>
      </c>
      <c r="C7857" s="292" t="s">
        <v>2979</v>
      </c>
      <c r="E7857" s="292" t="s">
        <v>214</v>
      </c>
      <c r="F7857" s="405">
        <v>3860</v>
      </c>
      <c r="G7857" s="292" t="s">
        <v>2979</v>
      </c>
    </row>
    <row r="7858" spans="1:7">
      <c r="A7858" s="292" t="s">
        <v>49</v>
      </c>
      <c r="B7858" s="405">
        <v>4013</v>
      </c>
      <c r="C7858" s="292" t="s">
        <v>2979</v>
      </c>
      <c r="E7858" s="292" t="s">
        <v>214</v>
      </c>
      <c r="F7858" s="405">
        <v>3864</v>
      </c>
      <c r="G7858" s="292" t="s">
        <v>2979</v>
      </c>
    </row>
    <row r="7859" spans="1:7">
      <c r="A7859" s="292" t="s">
        <v>49</v>
      </c>
      <c r="B7859" s="405">
        <v>4226</v>
      </c>
      <c r="C7859" s="292" t="s">
        <v>2979</v>
      </c>
      <c r="E7859" s="292" t="s">
        <v>214</v>
      </c>
      <c r="F7859" s="405">
        <v>3872</v>
      </c>
      <c r="G7859" s="292" t="s">
        <v>2979</v>
      </c>
    </row>
    <row r="7860" spans="1:7">
      <c r="A7860" s="292" t="s">
        <v>49</v>
      </c>
      <c r="B7860" s="405">
        <v>4435</v>
      </c>
      <c r="C7860" s="292" t="s">
        <v>2979</v>
      </c>
      <c r="E7860" s="292" t="s">
        <v>214</v>
      </c>
      <c r="F7860" s="405">
        <v>3875</v>
      </c>
      <c r="G7860" s="292" t="s">
        <v>2979</v>
      </c>
    </row>
    <row r="7861" spans="1:7">
      <c r="A7861" s="292" t="s">
        <v>49</v>
      </c>
      <c r="B7861" s="405">
        <v>4562</v>
      </c>
      <c r="C7861" s="292" t="s">
        <v>2979</v>
      </c>
      <c r="E7861" s="292" t="s">
        <v>214</v>
      </c>
      <c r="F7861" s="405">
        <v>3882</v>
      </c>
      <c r="G7861" s="292" t="s">
        <v>2979</v>
      </c>
    </row>
    <row r="7862" spans="1:7">
      <c r="A7862" s="292" t="s">
        <v>49</v>
      </c>
      <c r="B7862" s="405">
        <v>4654</v>
      </c>
      <c r="C7862" s="292" t="s">
        <v>2979</v>
      </c>
      <c r="E7862" s="292" t="s">
        <v>214</v>
      </c>
      <c r="F7862" s="405">
        <v>3883</v>
      </c>
      <c r="G7862" s="292" t="s">
        <v>2979</v>
      </c>
    </row>
    <row r="7863" spans="1:7">
      <c r="A7863" s="292" t="s">
        <v>49</v>
      </c>
      <c r="B7863" s="405">
        <v>4760</v>
      </c>
      <c r="C7863" s="292" t="s">
        <v>2979</v>
      </c>
      <c r="E7863" s="292" t="s">
        <v>214</v>
      </c>
      <c r="F7863" s="405">
        <v>3884</v>
      </c>
      <c r="G7863" s="292" t="s">
        <v>2979</v>
      </c>
    </row>
    <row r="7864" spans="1:7">
      <c r="A7864" s="292" t="s">
        <v>49</v>
      </c>
      <c r="B7864" s="405">
        <v>4947</v>
      </c>
      <c r="C7864" s="292" t="s">
        <v>2979</v>
      </c>
      <c r="E7864" s="292" t="s">
        <v>214</v>
      </c>
      <c r="F7864" s="405">
        <v>3886</v>
      </c>
      <c r="G7864" s="292" t="s">
        <v>2979</v>
      </c>
    </row>
    <row r="7865" spans="1:7">
      <c r="A7865" s="292" t="s">
        <v>49</v>
      </c>
      <c r="B7865" s="405">
        <v>5049</v>
      </c>
      <c r="C7865" s="292" t="s">
        <v>2979</v>
      </c>
      <c r="E7865" s="292" t="s">
        <v>214</v>
      </c>
      <c r="F7865" s="405">
        <v>3887</v>
      </c>
      <c r="G7865" s="292" t="s">
        <v>2979</v>
      </c>
    </row>
    <row r="7866" spans="1:7">
      <c r="A7866" s="292" t="s">
        <v>49</v>
      </c>
      <c r="B7866" s="405">
        <v>5342</v>
      </c>
      <c r="C7866" s="292" t="s">
        <v>2979</v>
      </c>
      <c r="E7866" s="292" t="s">
        <v>214</v>
      </c>
      <c r="F7866" s="405">
        <v>3890</v>
      </c>
      <c r="G7866" s="292" t="s">
        <v>2979</v>
      </c>
    </row>
    <row r="7867" spans="1:7">
      <c r="A7867" s="292" t="s">
        <v>49</v>
      </c>
      <c r="B7867" s="405">
        <v>5491</v>
      </c>
      <c r="C7867" s="292" t="s">
        <v>2979</v>
      </c>
      <c r="E7867" s="292" t="s">
        <v>214</v>
      </c>
      <c r="F7867" s="405">
        <v>3894</v>
      </c>
      <c r="G7867" s="292" t="s">
        <v>2979</v>
      </c>
    </row>
    <row r="7868" spans="1:7">
      <c r="A7868" s="292" t="s">
        <v>49</v>
      </c>
      <c r="B7868" s="405">
        <v>1084</v>
      </c>
      <c r="C7868" s="292" t="s">
        <v>2979</v>
      </c>
      <c r="E7868" s="292" t="s">
        <v>214</v>
      </c>
      <c r="F7868" s="405">
        <v>3896</v>
      </c>
      <c r="G7868" s="292" t="s">
        <v>2979</v>
      </c>
    </row>
    <row r="7869" spans="1:7">
      <c r="A7869" s="292" t="s">
        <v>49</v>
      </c>
      <c r="B7869" s="405">
        <v>1507</v>
      </c>
      <c r="C7869" s="292" t="s">
        <v>2979</v>
      </c>
      <c r="E7869" s="292" t="s">
        <v>214</v>
      </c>
      <c r="F7869" s="405">
        <v>3897</v>
      </c>
      <c r="G7869" s="292" t="s">
        <v>2979</v>
      </c>
    </row>
    <row r="7870" spans="1:7">
      <c r="A7870" s="292" t="s">
        <v>49</v>
      </c>
      <c r="B7870" s="405">
        <v>3221</v>
      </c>
      <c r="C7870" s="292" t="s">
        <v>2979</v>
      </c>
      <c r="E7870" s="292" t="s">
        <v>214</v>
      </c>
      <c r="F7870" s="405">
        <v>4001</v>
      </c>
      <c r="G7870" s="292" t="s">
        <v>2979</v>
      </c>
    </row>
    <row r="7871" spans="1:7">
      <c r="A7871" s="292" t="s">
        <v>49</v>
      </c>
      <c r="B7871" s="405">
        <v>3443</v>
      </c>
      <c r="C7871" s="292" t="s">
        <v>2979</v>
      </c>
      <c r="E7871" s="292" t="s">
        <v>214</v>
      </c>
      <c r="F7871" s="405">
        <v>4003</v>
      </c>
      <c r="G7871" s="292" t="s">
        <v>2979</v>
      </c>
    </row>
    <row r="7872" spans="1:7">
      <c r="A7872" s="292" t="s">
        <v>49</v>
      </c>
      <c r="B7872" s="405">
        <v>3782</v>
      </c>
      <c r="C7872" s="292" t="s">
        <v>2979</v>
      </c>
      <c r="E7872" s="292" t="s">
        <v>214</v>
      </c>
      <c r="F7872" s="405">
        <v>4008</v>
      </c>
      <c r="G7872" s="292" t="s">
        <v>2979</v>
      </c>
    </row>
    <row r="7873" spans="1:7">
      <c r="A7873" s="292" t="s">
        <v>49</v>
      </c>
      <c r="B7873" s="405">
        <v>4015</v>
      </c>
      <c r="C7873" s="292" t="s">
        <v>2979</v>
      </c>
      <c r="E7873" s="292" t="s">
        <v>214</v>
      </c>
      <c r="F7873" s="405">
        <v>4009</v>
      </c>
      <c r="G7873" s="292" t="s">
        <v>2979</v>
      </c>
    </row>
    <row r="7874" spans="1:7">
      <c r="A7874" s="292" t="s">
        <v>49</v>
      </c>
      <c r="B7874" s="405">
        <v>4227</v>
      </c>
      <c r="C7874" s="292" t="s">
        <v>2979</v>
      </c>
      <c r="E7874" s="292" t="s">
        <v>214</v>
      </c>
      <c r="F7874" s="405">
        <v>4010</v>
      </c>
      <c r="G7874" s="292" t="s">
        <v>2979</v>
      </c>
    </row>
    <row r="7875" spans="1:7">
      <c r="A7875" s="292" t="s">
        <v>49</v>
      </c>
      <c r="B7875" s="405">
        <v>4438</v>
      </c>
      <c r="C7875" s="292" t="s">
        <v>2979</v>
      </c>
      <c r="E7875" s="292" t="s">
        <v>214</v>
      </c>
      <c r="F7875" s="405">
        <v>4013</v>
      </c>
      <c r="G7875" s="292" t="s">
        <v>2979</v>
      </c>
    </row>
    <row r="7876" spans="1:7">
      <c r="A7876" s="292" t="s">
        <v>49</v>
      </c>
      <c r="B7876" s="405">
        <v>4563</v>
      </c>
      <c r="C7876" s="292" t="s">
        <v>2979</v>
      </c>
      <c r="E7876" s="292" t="s">
        <v>214</v>
      </c>
      <c r="F7876" s="405">
        <v>4015</v>
      </c>
      <c r="G7876" s="292" t="s">
        <v>2979</v>
      </c>
    </row>
    <row r="7877" spans="1:7">
      <c r="A7877" s="292" t="s">
        <v>49</v>
      </c>
      <c r="B7877" s="405">
        <v>4655</v>
      </c>
      <c r="C7877" s="292" t="s">
        <v>2979</v>
      </c>
      <c r="E7877" s="292" t="s">
        <v>214</v>
      </c>
      <c r="F7877" s="405">
        <v>4016</v>
      </c>
      <c r="G7877" s="292" t="s">
        <v>2979</v>
      </c>
    </row>
    <row r="7878" spans="1:7">
      <c r="A7878" s="292" t="s">
        <v>49</v>
      </c>
      <c r="B7878" s="405">
        <v>4761</v>
      </c>
      <c r="C7878" s="292" t="s">
        <v>2979</v>
      </c>
      <c r="E7878" s="292" t="s">
        <v>214</v>
      </c>
      <c r="F7878" s="405">
        <v>4020</v>
      </c>
      <c r="G7878" s="292" t="s">
        <v>2979</v>
      </c>
    </row>
    <row r="7879" spans="1:7">
      <c r="A7879" s="292" t="s">
        <v>49</v>
      </c>
      <c r="B7879" s="405">
        <v>4949</v>
      </c>
      <c r="C7879" s="292" t="s">
        <v>2979</v>
      </c>
      <c r="E7879" s="292" t="s">
        <v>214</v>
      </c>
      <c r="F7879" s="405">
        <v>4022</v>
      </c>
      <c r="G7879" s="292" t="s">
        <v>2979</v>
      </c>
    </row>
    <row r="7880" spans="1:7">
      <c r="A7880" s="292" t="s">
        <v>49</v>
      </c>
      <c r="B7880" s="405">
        <v>5051</v>
      </c>
      <c r="C7880" s="292" t="s">
        <v>2979</v>
      </c>
      <c r="E7880" s="292" t="s">
        <v>214</v>
      </c>
      <c r="F7880" s="405">
        <v>4024</v>
      </c>
      <c r="G7880" s="292" t="s">
        <v>2979</v>
      </c>
    </row>
    <row r="7881" spans="1:7">
      <c r="A7881" s="292" t="s">
        <v>49</v>
      </c>
      <c r="B7881" s="405">
        <v>5343</v>
      </c>
      <c r="C7881" s="292" t="s">
        <v>2979</v>
      </c>
      <c r="E7881" s="292" t="s">
        <v>214</v>
      </c>
      <c r="F7881" s="405">
        <v>4027</v>
      </c>
      <c r="G7881" s="292" t="s">
        <v>2979</v>
      </c>
    </row>
    <row r="7882" spans="1:7">
      <c r="A7882" s="292" t="s">
        <v>49</v>
      </c>
      <c r="B7882" s="405">
        <v>5492</v>
      </c>
      <c r="C7882" s="292" t="s">
        <v>2979</v>
      </c>
      <c r="E7882" s="292" t="s">
        <v>214</v>
      </c>
      <c r="F7882" s="405">
        <v>4029</v>
      </c>
      <c r="G7882" s="292" t="s">
        <v>2979</v>
      </c>
    </row>
    <row r="7883" spans="1:7">
      <c r="A7883" s="292" t="s">
        <v>49</v>
      </c>
      <c r="B7883" s="405">
        <v>1092</v>
      </c>
      <c r="C7883" s="292" t="s">
        <v>2979</v>
      </c>
      <c r="E7883" s="292" t="s">
        <v>214</v>
      </c>
      <c r="F7883" s="405">
        <v>4032</v>
      </c>
      <c r="G7883" s="292" t="s">
        <v>2979</v>
      </c>
    </row>
    <row r="7884" spans="1:7">
      <c r="A7884" s="292" t="s">
        <v>49</v>
      </c>
      <c r="B7884" s="405">
        <v>1531</v>
      </c>
      <c r="C7884" s="292" t="s">
        <v>2979</v>
      </c>
      <c r="E7884" s="292" t="s">
        <v>214</v>
      </c>
      <c r="F7884" s="405">
        <v>4034</v>
      </c>
      <c r="G7884" s="292" t="s">
        <v>2979</v>
      </c>
    </row>
    <row r="7885" spans="1:7">
      <c r="A7885" s="292" t="s">
        <v>49</v>
      </c>
      <c r="B7885" s="405">
        <v>3222</v>
      </c>
      <c r="C7885" s="292" t="s">
        <v>2979</v>
      </c>
      <c r="E7885" s="292" t="s">
        <v>214</v>
      </c>
      <c r="F7885" s="405">
        <v>4037</v>
      </c>
      <c r="G7885" s="292" t="s">
        <v>2979</v>
      </c>
    </row>
    <row r="7886" spans="1:7">
      <c r="A7886" s="292" t="s">
        <v>49</v>
      </c>
      <c r="B7886" s="405">
        <v>3444</v>
      </c>
      <c r="C7886" s="292" t="s">
        <v>2979</v>
      </c>
      <c r="E7886" s="292" t="s">
        <v>214</v>
      </c>
      <c r="F7886" s="405">
        <v>4040</v>
      </c>
      <c r="G7886" s="292" t="s">
        <v>2979</v>
      </c>
    </row>
    <row r="7887" spans="1:7">
      <c r="A7887" s="292" t="s">
        <v>49</v>
      </c>
      <c r="B7887" s="405">
        <v>3809</v>
      </c>
      <c r="C7887" s="292" t="s">
        <v>2979</v>
      </c>
      <c r="E7887" s="292" t="s">
        <v>214</v>
      </c>
      <c r="F7887" s="405">
        <v>4041</v>
      </c>
      <c r="G7887" s="292" t="s">
        <v>2979</v>
      </c>
    </row>
    <row r="7888" spans="1:7">
      <c r="A7888" s="292" t="s">
        <v>49</v>
      </c>
      <c r="B7888" s="405">
        <v>4016</v>
      </c>
      <c r="C7888" s="292" t="s">
        <v>2979</v>
      </c>
      <c r="E7888" s="292" t="s">
        <v>214</v>
      </c>
      <c r="F7888" s="405">
        <v>4047</v>
      </c>
      <c r="G7888" s="292" t="s">
        <v>2979</v>
      </c>
    </row>
    <row r="7889" spans="1:7">
      <c r="A7889" s="292" t="s">
        <v>49</v>
      </c>
      <c r="B7889" s="405">
        <v>4231</v>
      </c>
      <c r="C7889" s="292" t="s">
        <v>2979</v>
      </c>
      <c r="E7889" s="292" t="s">
        <v>214</v>
      </c>
      <c r="F7889" s="405">
        <v>4048</v>
      </c>
      <c r="G7889" s="292" t="s">
        <v>2979</v>
      </c>
    </row>
    <row r="7890" spans="1:7">
      <c r="A7890" s="292" t="s">
        <v>49</v>
      </c>
      <c r="B7890" s="405">
        <v>4441</v>
      </c>
      <c r="C7890" s="292" t="s">
        <v>2979</v>
      </c>
      <c r="E7890" s="292" t="s">
        <v>214</v>
      </c>
      <c r="F7890" s="405">
        <v>4049</v>
      </c>
      <c r="G7890" s="292" t="s">
        <v>2979</v>
      </c>
    </row>
    <row r="7891" spans="1:7">
      <c r="A7891" s="292" t="s">
        <v>49</v>
      </c>
      <c r="B7891" s="405">
        <v>4564</v>
      </c>
      <c r="C7891" s="292" t="s">
        <v>2979</v>
      </c>
      <c r="E7891" s="292" t="s">
        <v>214</v>
      </c>
      <c r="F7891" s="405">
        <v>4051</v>
      </c>
      <c r="G7891" s="292" t="s">
        <v>2979</v>
      </c>
    </row>
    <row r="7892" spans="1:7">
      <c r="A7892" s="292" t="s">
        <v>49</v>
      </c>
      <c r="B7892" s="405">
        <v>4656</v>
      </c>
      <c r="C7892" s="292" t="s">
        <v>2979</v>
      </c>
      <c r="E7892" s="292" t="s">
        <v>214</v>
      </c>
      <c r="F7892" s="405">
        <v>4053</v>
      </c>
      <c r="G7892" s="292" t="s">
        <v>2979</v>
      </c>
    </row>
    <row r="7893" spans="1:7">
      <c r="A7893" s="292" t="s">
        <v>49</v>
      </c>
      <c r="B7893" s="405">
        <v>4763</v>
      </c>
      <c r="C7893" s="292" t="s">
        <v>2979</v>
      </c>
      <c r="E7893" s="292" t="s">
        <v>214</v>
      </c>
      <c r="F7893" s="405">
        <v>4055</v>
      </c>
      <c r="G7893" s="292" t="s">
        <v>2979</v>
      </c>
    </row>
    <row r="7894" spans="1:7">
      <c r="A7894" s="292" t="s">
        <v>49</v>
      </c>
      <c r="B7894" s="405">
        <v>4950</v>
      </c>
      <c r="C7894" s="292" t="s">
        <v>2979</v>
      </c>
      <c r="E7894" s="292" t="s">
        <v>214</v>
      </c>
      <c r="F7894" s="405">
        <v>4056</v>
      </c>
      <c r="G7894" s="292" t="s">
        <v>2979</v>
      </c>
    </row>
    <row r="7895" spans="1:7">
      <c r="A7895" s="292" t="s">
        <v>49</v>
      </c>
      <c r="B7895" s="405">
        <v>5052</v>
      </c>
      <c r="C7895" s="292" t="s">
        <v>2979</v>
      </c>
      <c r="E7895" s="292" t="s">
        <v>214</v>
      </c>
      <c r="F7895" s="405">
        <v>4057</v>
      </c>
      <c r="G7895" s="292" t="s">
        <v>2979</v>
      </c>
    </row>
    <row r="7896" spans="1:7">
      <c r="A7896" s="292" t="s">
        <v>49</v>
      </c>
      <c r="B7896" s="405">
        <v>5344</v>
      </c>
      <c r="C7896" s="292" t="s">
        <v>2979</v>
      </c>
      <c r="E7896" s="292" t="s">
        <v>214</v>
      </c>
      <c r="F7896" s="405">
        <v>4063</v>
      </c>
      <c r="G7896" s="292" t="s">
        <v>2979</v>
      </c>
    </row>
    <row r="7897" spans="1:7">
      <c r="A7897" s="292" t="s">
        <v>49</v>
      </c>
      <c r="B7897" s="405">
        <v>5640</v>
      </c>
      <c r="C7897" s="292" t="s">
        <v>2979</v>
      </c>
      <c r="E7897" s="292" t="s">
        <v>214</v>
      </c>
      <c r="F7897" s="405">
        <v>4066</v>
      </c>
      <c r="G7897" s="292" t="s">
        <v>2979</v>
      </c>
    </row>
    <row r="7898" spans="1:7">
      <c r="A7898" s="292" t="s">
        <v>49</v>
      </c>
      <c r="B7898" s="405">
        <v>1096</v>
      </c>
      <c r="C7898" s="292" t="s">
        <v>2979</v>
      </c>
      <c r="E7898" s="292" t="s">
        <v>214</v>
      </c>
      <c r="F7898" s="405">
        <v>4068</v>
      </c>
      <c r="G7898" s="292" t="s">
        <v>2979</v>
      </c>
    </row>
    <row r="7899" spans="1:7">
      <c r="A7899" s="292" t="s">
        <v>49</v>
      </c>
      <c r="B7899" s="405">
        <v>1561</v>
      </c>
      <c r="C7899" s="292" t="s">
        <v>2979</v>
      </c>
      <c r="E7899" s="292" t="s">
        <v>214</v>
      </c>
      <c r="F7899" s="405">
        <v>4069</v>
      </c>
      <c r="G7899" s="292" t="s">
        <v>2979</v>
      </c>
    </row>
    <row r="7900" spans="1:7">
      <c r="A7900" s="292" t="s">
        <v>49</v>
      </c>
      <c r="B7900" s="405">
        <v>3223</v>
      </c>
      <c r="C7900" s="292" t="s">
        <v>2979</v>
      </c>
      <c r="E7900" s="292" t="s">
        <v>214</v>
      </c>
      <c r="F7900" s="405">
        <v>4071</v>
      </c>
      <c r="G7900" s="292" t="s">
        <v>2979</v>
      </c>
    </row>
    <row r="7901" spans="1:7">
      <c r="A7901" s="292" t="s">
        <v>49</v>
      </c>
      <c r="B7901" s="405">
        <v>3445</v>
      </c>
      <c r="C7901" s="292" t="s">
        <v>2979</v>
      </c>
      <c r="E7901" s="292" t="s">
        <v>214</v>
      </c>
      <c r="F7901" s="405">
        <v>4075</v>
      </c>
      <c r="G7901" s="292" t="s">
        <v>2979</v>
      </c>
    </row>
    <row r="7902" spans="1:7">
      <c r="A7902" s="292" t="s">
        <v>49</v>
      </c>
      <c r="B7902" s="405">
        <v>3810</v>
      </c>
      <c r="C7902" s="292" t="s">
        <v>2979</v>
      </c>
      <c r="E7902" s="292" t="s">
        <v>214</v>
      </c>
      <c r="F7902" s="405">
        <v>4076</v>
      </c>
      <c r="G7902" s="292" t="s">
        <v>2979</v>
      </c>
    </row>
    <row r="7903" spans="1:7">
      <c r="A7903" s="292" t="s">
        <v>49</v>
      </c>
      <c r="B7903" s="405">
        <v>4020</v>
      </c>
      <c r="C7903" s="292" t="s">
        <v>2979</v>
      </c>
      <c r="E7903" s="292" t="s">
        <v>214</v>
      </c>
      <c r="F7903" s="405">
        <v>4077</v>
      </c>
      <c r="G7903" s="292" t="s">
        <v>2979</v>
      </c>
    </row>
    <row r="7904" spans="1:7">
      <c r="A7904" s="292" t="s">
        <v>49</v>
      </c>
      <c r="B7904" s="405">
        <v>4234</v>
      </c>
      <c r="C7904" s="292" t="s">
        <v>2979</v>
      </c>
      <c r="E7904" s="292" t="s">
        <v>214</v>
      </c>
      <c r="F7904" s="405">
        <v>4078</v>
      </c>
      <c r="G7904" s="292" t="s">
        <v>2979</v>
      </c>
    </row>
    <row r="7905" spans="1:7">
      <c r="A7905" s="292" t="s">
        <v>49</v>
      </c>
      <c r="B7905" s="405">
        <v>4442</v>
      </c>
      <c r="C7905" s="292" t="s">
        <v>2979</v>
      </c>
      <c r="E7905" s="292" t="s">
        <v>214</v>
      </c>
      <c r="F7905" s="405">
        <v>4079</v>
      </c>
      <c r="G7905" s="292" t="s">
        <v>2979</v>
      </c>
    </row>
    <row r="7906" spans="1:7">
      <c r="A7906" s="292" t="s">
        <v>49</v>
      </c>
      <c r="B7906" s="405">
        <v>4567</v>
      </c>
      <c r="C7906" s="292" t="s">
        <v>2979</v>
      </c>
      <c r="E7906" s="292" t="s">
        <v>214</v>
      </c>
      <c r="F7906" s="405">
        <v>4088</v>
      </c>
      <c r="G7906" s="292" t="s">
        <v>2979</v>
      </c>
    </row>
    <row r="7907" spans="1:7">
      <c r="A7907" s="292" t="s">
        <v>49</v>
      </c>
      <c r="B7907" s="405">
        <v>4657</v>
      </c>
      <c r="C7907" s="292" t="s">
        <v>2979</v>
      </c>
      <c r="E7907" s="292" t="s">
        <v>214</v>
      </c>
      <c r="F7907" s="405">
        <v>4091</v>
      </c>
      <c r="G7907" s="292" t="s">
        <v>2979</v>
      </c>
    </row>
    <row r="7908" spans="1:7">
      <c r="A7908" s="292" t="s">
        <v>49</v>
      </c>
      <c r="B7908" s="405">
        <v>4765</v>
      </c>
      <c r="C7908" s="292" t="s">
        <v>2979</v>
      </c>
      <c r="E7908" s="292" t="s">
        <v>214</v>
      </c>
      <c r="F7908" s="405">
        <v>4095</v>
      </c>
      <c r="G7908" s="292" t="s">
        <v>2979</v>
      </c>
    </row>
    <row r="7909" spans="1:7">
      <c r="A7909" s="292" t="s">
        <v>49</v>
      </c>
      <c r="B7909" s="405">
        <v>4951</v>
      </c>
      <c r="C7909" s="292" t="s">
        <v>2979</v>
      </c>
      <c r="E7909" s="292" t="s">
        <v>214</v>
      </c>
      <c r="F7909" s="405">
        <v>4109</v>
      </c>
      <c r="G7909" s="292" t="s">
        <v>2979</v>
      </c>
    </row>
    <row r="7910" spans="1:7">
      <c r="A7910" s="292" t="s">
        <v>49</v>
      </c>
      <c r="B7910" s="405">
        <v>5056</v>
      </c>
      <c r="C7910" s="292" t="s">
        <v>2979</v>
      </c>
      <c r="E7910" s="292" t="s">
        <v>214</v>
      </c>
      <c r="F7910" s="405">
        <v>4216</v>
      </c>
      <c r="G7910" s="292" t="s">
        <v>2979</v>
      </c>
    </row>
    <row r="7911" spans="1:7">
      <c r="A7911" s="292" t="s">
        <v>49</v>
      </c>
      <c r="B7911" s="405">
        <v>5345</v>
      </c>
      <c r="C7911" s="292" t="s">
        <v>2979</v>
      </c>
      <c r="E7911" s="292" t="s">
        <v>214</v>
      </c>
      <c r="F7911" s="405">
        <v>4217</v>
      </c>
      <c r="G7911" s="292" t="s">
        <v>2979</v>
      </c>
    </row>
    <row r="7912" spans="1:7">
      <c r="A7912" s="292" t="s">
        <v>49</v>
      </c>
      <c r="B7912" s="405">
        <v>5647</v>
      </c>
      <c r="C7912" s="292" t="s">
        <v>2979</v>
      </c>
      <c r="E7912" s="292" t="s">
        <v>214</v>
      </c>
      <c r="F7912" s="405">
        <v>4219</v>
      </c>
      <c r="G7912" s="292" t="s">
        <v>2979</v>
      </c>
    </row>
    <row r="7913" spans="1:7">
      <c r="A7913" s="292" t="s">
        <v>49</v>
      </c>
      <c r="B7913" s="405">
        <v>1098</v>
      </c>
      <c r="C7913" s="292" t="s">
        <v>2979</v>
      </c>
      <c r="E7913" s="292" t="s">
        <v>214</v>
      </c>
      <c r="F7913" s="405">
        <v>4220</v>
      </c>
      <c r="G7913" s="292" t="s">
        <v>2979</v>
      </c>
    </row>
    <row r="7914" spans="1:7">
      <c r="A7914" s="292" t="s">
        <v>49</v>
      </c>
      <c r="B7914" s="405">
        <v>1585</v>
      </c>
      <c r="C7914" s="292" t="s">
        <v>2979</v>
      </c>
      <c r="E7914" s="292" t="s">
        <v>214</v>
      </c>
      <c r="F7914" s="405">
        <v>4221</v>
      </c>
      <c r="G7914" s="292" t="s">
        <v>2979</v>
      </c>
    </row>
    <row r="7915" spans="1:7">
      <c r="A7915" s="292" t="s">
        <v>49</v>
      </c>
      <c r="B7915" s="405">
        <v>3224</v>
      </c>
      <c r="C7915" s="292" t="s">
        <v>2979</v>
      </c>
      <c r="E7915" s="292" t="s">
        <v>214</v>
      </c>
      <c r="F7915" s="405">
        <v>4224</v>
      </c>
      <c r="G7915" s="292" t="s">
        <v>2979</v>
      </c>
    </row>
    <row r="7916" spans="1:7">
      <c r="A7916" s="292" t="s">
        <v>49</v>
      </c>
      <c r="B7916" s="405">
        <v>3447</v>
      </c>
      <c r="C7916" s="292" t="s">
        <v>2979</v>
      </c>
      <c r="E7916" s="292" t="s">
        <v>214</v>
      </c>
      <c r="F7916" s="405">
        <v>4226</v>
      </c>
      <c r="G7916" s="292" t="s">
        <v>2979</v>
      </c>
    </row>
    <row r="7917" spans="1:7">
      <c r="A7917" s="292" t="s">
        <v>49</v>
      </c>
      <c r="B7917" s="405">
        <v>3812</v>
      </c>
      <c r="C7917" s="292" t="s">
        <v>2979</v>
      </c>
      <c r="E7917" s="292" t="s">
        <v>214</v>
      </c>
      <c r="F7917" s="405">
        <v>4227</v>
      </c>
      <c r="G7917" s="292" t="s">
        <v>2979</v>
      </c>
    </row>
    <row r="7918" spans="1:7">
      <c r="A7918" s="292" t="s">
        <v>49</v>
      </c>
      <c r="B7918" s="405">
        <v>4022</v>
      </c>
      <c r="C7918" s="292" t="s">
        <v>2979</v>
      </c>
      <c r="E7918" s="292" t="s">
        <v>214</v>
      </c>
      <c r="F7918" s="405">
        <v>4231</v>
      </c>
      <c r="G7918" s="292" t="s">
        <v>2979</v>
      </c>
    </row>
    <row r="7919" spans="1:7">
      <c r="A7919" s="292" t="s">
        <v>49</v>
      </c>
      <c r="B7919" s="405">
        <v>4237</v>
      </c>
      <c r="C7919" s="292" t="s">
        <v>2979</v>
      </c>
      <c r="E7919" s="292" t="s">
        <v>214</v>
      </c>
      <c r="F7919" s="405">
        <v>4234</v>
      </c>
      <c r="G7919" s="292" t="s">
        <v>2979</v>
      </c>
    </row>
    <row r="7920" spans="1:7">
      <c r="A7920" s="292" t="s">
        <v>49</v>
      </c>
      <c r="B7920" s="405">
        <v>4443</v>
      </c>
      <c r="C7920" s="292" t="s">
        <v>2979</v>
      </c>
      <c r="E7920" s="292" t="s">
        <v>214</v>
      </c>
      <c r="F7920" s="405">
        <v>4237</v>
      </c>
      <c r="G7920" s="292" t="s">
        <v>2979</v>
      </c>
    </row>
    <row r="7921" spans="1:7">
      <c r="A7921" s="292" t="s">
        <v>49</v>
      </c>
      <c r="B7921" s="405">
        <v>4568</v>
      </c>
      <c r="C7921" s="292" t="s">
        <v>2979</v>
      </c>
      <c r="E7921" s="292" t="s">
        <v>214</v>
      </c>
      <c r="F7921" s="405">
        <v>4253</v>
      </c>
      <c r="G7921" s="292" t="s">
        <v>2979</v>
      </c>
    </row>
    <row r="7922" spans="1:7">
      <c r="A7922" s="292" t="s">
        <v>49</v>
      </c>
      <c r="B7922" s="405">
        <v>4658</v>
      </c>
      <c r="C7922" s="292" t="s">
        <v>2979</v>
      </c>
      <c r="E7922" s="292" t="s">
        <v>214</v>
      </c>
      <c r="F7922" s="405">
        <v>4255</v>
      </c>
      <c r="G7922" s="292" t="s">
        <v>2979</v>
      </c>
    </row>
    <row r="7923" spans="1:7">
      <c r="A7923" s="292" t="s">
        <v>49</v>
      </c>
      <c r="B7923" s="405">
        <v>4766</v>
      </c>
      <c r="C7923" s="292" t="s">
        <v>2979</v>
      </c>
      <c r="E7923" s="292" t="s">
        <v>214</v>
      </c>
      <c r="F7923" s="405">
        <v>4258</v>
      </c>
      <c r="G7923" s="292" t="s">
        <v>2979</v>
      </c>
    </row>
    <row r="7924" spans="1:7">
      <c r="A7924" s="292" t="s">
        <v>49</v>
      </c>
      <c r="B7924" s="405">
        <v>4952</v>
      </c>
      <c r="C7924" s="292" t="s">
        <v>2979</v>
      </c>
      <c r="E7924" s="292" t="s">
        <v>214</v>
      </c>
      <c r="F7924" s="405">
        <v>4261</v>
      </c>
      <c r="G7924" s="292" t="s">
        <v>2979</v>
      </c>
    </row>
    <row r="7925" spans="1:7">
      <c r="A7925" s="292" t="s">
        <v>49</v>
      </c>
      <c r="B7925" s="405">
        <v>5058</v>
      </c>
      <c r="C7925" s="292" t="s">
        <v>2979</v>
      </c>
      <c r="E7925" s="292" t="s">
        <v>214</v>
      </c>
      <c r="F7925" s="405">
        <v>4267</v>
      </c>
      <c r="G7925" s="292" t="s">
        <v>2979</v>
      </c>
    </row>
    <row r="7926" spans="1:7">
      <c r="A7926" s="292" t="s">
        <v>49</v>
      </c>
      <c r="B7926" s="405">
        <v>5350</v>
      </c>
      <c r="C7926" s="292" t="s">
        <v>2979</v>
      </c>
      <c r="E7926" s="292" t="s">
        <v>214</v>
      </c>
      <c r="F7926" s="405">
        <v>4275</v>
      </c>
      <c r="G7926" s="292" t="s">
        <v>2979</v>
      </c>
    </row>
    <row r="7927" spans="1:7">
      <c r="A7927" s="292" t="s">
        <v>49</v>
      </c>
      <c r="B7927" s="405">
        <v>5648</v>
      </c>
      <c r="C7927" s="292" t="s">
        <v>2979</v>
      </c>
      <c r="E7927" s="292" t="s">
        <v>214</v>
      </c>
      <c r="F7927" s="405">
        <v>4276</v>
      </c>
      <c r="G7927" s="292" t="s">
        <v>2979</v>
      </c>
    </row>
    <row r="7928" spans="1:7">
      <c r="A7928" s="292" t="s">
        <v>49</v>
      </c>
      <c r="B7928" s="405">
        <v>1222</v>
      </c>
      <c r="C7928" s="292" t="s">
        <v>2979</v>
      </c>
      <c r="E7928" s="292" t="s">
        <v>214</v>
      </c>
      <c r="F7928" s="405">
        <v>4278</v>
      </c>
      <c r="G7928" s="292" t="s">
        <v>2979</v>
      </c>
    </row>
    <row r="7929" spans="1:7">
      <c r="A7929" s="292" t="s">
        <v>49</v>
      </c>
      <c r="B7929" s="405">
        <v>1756</v>
      </c>
      <c r="C7929" s="292" t="s">
        <v>2979</v>
      </c>
      <c r="E7929" s="292" t="s">
        <v>214</v>
      </c>
      <c r="F7929" s="405">
        <v>4287</v>
      </c>
      <c r="G7929" s="292" t="s">
        <v>2979</v>
      </c>
    </row>
    <row r="7930" spans="1:7">
      <c r="A7930" s="292" t="s">
        <v>49</v>
      </c>
      <c r="B7930" s="405">
        <v>3225</v>
      </c>
      <c r="C7930" s="292" t="s">
        <v>2979</v>
      </c>
      <c r="E7930" s="292" t="s">
        <v>214</v>
      </c>
      <c r="F7930" s="405">
        <v>4288</v>
      </c>
      <c r="G7930" s="292" t="s">
        <v>2979</v>
      </c>
    </row>
    <row r="7931" spans="1:7">
      <c r="A7931" s="292" t="s">
        <v>49</v>
      </c>
      <c r="B7931" s="405">
        <v>3450</v>
      </c>
      <c r="C7931" s="292" t="s">
        <v>2979</v>
      </c>
      <c r="E7931" s="292" t="s">
        <v>214</v>
      </c>
      <c r="F7931" s="405">
        <v>4289</v>
      </c>
      <c r="G7931" s="292" t="s">
        <v>2979</v>
      </c>
    </row>
    <row r="7932" spans="1:7">
      <c r="A7932" s="292" t="s">
        <v>49</v>
      </c>
      <c r="B7932" s="405">
        <v>3813</v>
      </c>
      <c r="C7932" s="292" t="s">
        <v>2979</v>
      </c>
      <c r="E7932" s="292" t="s">
        <v>214</v>
      </c>
      <c r="F7932" s="405">
        <v>4290</v>
      </c>
      <c r="G7932" s="292" t="s">
        <v>2979</v>
      </c>
    </row>
    <row r="7933" spans="1:7">
      <c r="A7933" s="292" t="s">
        <v>49</v>
      </c>
      <c r="B7933" s="405">
        <v>4024</v>
      </c>
      <c r="C7933" s="292" t="s">
        <v>2979</v>
      </c>
      <c r="E7933" s="292" t="s">
        <v>214</v>
      </c>
      <c r="F7933" s="405">
        <v>4292</v>
      </c>
      <c r="G7933" s="292" t="s">
        <v>2979</v>
      </c>
    </row>
    <row r="7934" spans="1:7">
      <c r="A7934" s="292" t="s">
        <v>49</v>
      </c>
      <c r="B7934" s="405">
        <v>4253</v>
      </c>
      <c r="C7934" s="292" t="s">
        <v>2979</v>
      </c>
      <c r="E7934" s="292" t="s">
        <v>214</v>
      </c>
      <c r="F7934" s="405">
        <v>4294</v>
      </c>
      <c r="G7934" s="292" t="s">
        <v>2979</v>
      </c>
    </row>
    <row r="7935" spans="1:7">
      <c r="A7935" s="292" t="s">
        <v>49</v>
      </c>
      <c r="B7935" s="405">
        <v>4448</v>
      </c>
      <c r="C7935" s="292" t="s">
        <v>2979</v>
      </c>
      <c r="E7935" s="292" t="s">
        <v>214</v>
      </c>
      <c r="F7935" s="405">
        <v>4342</v>
      </c>
      <c r="G7935" s="292" t="s">
        <v>2979</v>
      </c>
    </row>
    <row r="7936" spans="1:7">
      <c r="A7936" s="292" t="s">
        <v>49</v>
      </c>
      <c r="B7936" s="405">
        <v>4570</v>
      </c>
      <c r="C7936" s="292" t="s">
        <v>2979</v>
      </c>
      <c r="E7936" s="292" t="s">
        <v>214</v>
      </c>
      <c r="F7936" s="405">
        <v>4348</v>
      </c>
      <c r="G7936" s="292" t="s">
        <v>2979</v>
      </c>
    </row>
    <row r="7937" spans="1:7">
      <c r="A7937" s="292" t="s">
        <v>49</v>
      </c>
      <c r="B7937" s="405">
        <v>4660</v>
      </c>
      <c r="C7937" s="292" t="s">
        <v>2979</v>
      </c>
      <c r="E7937" s="292" t="s">
        <v>214</v>
      </c>
      <c r="F7937" s="405">
        <v>4349</v>
      </c>
      <c r="G7937" s="292" t="s">
        <v>2979</v>
      </c>
    </row>
    <row r="7938" spans="1:7">
      <c r="A7938" s="292" t="s">
        <v>49</v>
      </c>
      <c r="B7938" s="405">
        <v>4768</v>
      </c>
      <c r="C7938" s="292" t="s">
        <v>2979</v>
      </c>
      <c r="E7938" s="292" t="s">
        <v>214</v>
      </c>
      <c r="F7938" s="405">
        <v>4360</v>
      </c>
      <c r="G7938" s="292" t="s">
        <v>2979</v>
      </c>
    </row>
    <row r="7939" spans="1:7">
      <c r="A7939" s="292" t="s">
        <v>49</v>
      </c>
      <c r="B7939" s="405">
        <v>4953</v>
      </c>
      <c r="C7939" s="292" t="s">
        <v>2979</v>
      </c>
      <c r="E7939" s="292" t="s">
        <v>214</v>
      </c>
      <c r="F7939" s="405">
        <v>4363</v>
      </c>
      <c r="G7939" s="292" t="s">
        <v>2979</v>
      </c>
    </row>
    <row r="7940" spans="1:7">
      <c r="A7940" s="292" t="s">
        <v>49</v>
      </c>
      <c r="B7940" s="405">
        <v>5059</v>
      </c>
      <c r="C7940" s="292" t="s">
        <v>2979</v>
      </c>
      <c r="E7940" s="292" t="s">
        <v>214</v>
      </c>
      <c r="F7940" s="405">
        <v>4364</v>
      </c>
      <c r="G7940" s="292" t="s">
        <v>2979</v>
      </c>
    </row>
    <row r="7941" spans="1:7">
      <c r="A7941" s="292" t="s">
        <v>49</v>
      </c>
      <c r="B7941" s="405">
        <v>5351</v>
      </c>
      <c r="C7941" s="292" t="s">
        <v>2979</v>
      </c>
      <c r="E7941" s="292" t="s">
        <v>214</v>
      </c>
      <c r="F7941" s="405">
        <v>4408</v>
      </c>
      <c r="G7941" s="292" t="s">
        <v>2979</v>
      </c>
    </row>
    <row r="7942" spans="1:7">
      <c r="A7942" s="292" t="s">
        <v>49</v>
      </c>
      <c r="B7942" s="405">
        <v>5650</v>
      </c>
      <c r="C7942" s="292" t="s">
        <v>2979</v>
      </c>
      <c r="E7942" s="292" t="s">
        <v>214</v>
      </c>
      <c r="F7942" s="405">
        <v>4410</v>
      </c>
      <c r="G7942" s="292" t="s">
        <v>2979</v>
      </c>
    </row>
    <row r="7943" spans="1:7">
      <c r="A7943" s="292" t="s">
        <v>49</v>
      </c>
      <c r="B7943" s="405">
        <v>1223</v>
      </c>
      <c r="C7943" s="292" t="s">
        <v>2979</v>
      </c>
      <c r="E7943" s="292" t="s">
        <v>214</v>
      </c>
      <c r="F7943" s="405">
        <v>4411</v>
      </c>
      <c r="G7943" s="292" t="s">
        <v>2979</v>
      </c>
    </row>
    <row r="7944" spans="1:7">
      <c r="A7944" s="292" t="s">
        <v>49</v>
      </c>
      <c r="B7944" s="405">
        <v>1885</v>
      </c>
      <c r="C7944" s="292" t="s">
        <v>2979</v>
      </c>
      <c r="E7944" s="292" t="s">
        <v>214</v>
      </c>
      <c r="F7944" s="405">
        <v>4414</v>
      </c>
      <c r="G7944" s="292" t="s">
        <v>2979</v>
      </c>
    </row>
    <row r="7945" spans="1:7">
      <c r="A7945" s="292" t="s">
        <v>49</v>
      </c>
      <c r="B7945" s="405">
        <v>3227</v>
      </c>
      <c r="C7945" s="292" t="s">
        <v>2979</v>
      </c>
      <c r="E7945" s="292" t="s">
        <v>214</v>
      </c>
      <c r="F7945" s="405">
        <v>4418</v>
      </c>
      <c r="G7945" s="292" t="s">
        <v>2979</v>
      </c>
    </row>
    <row r="7946" spans="1:7">
      <c r="A7946" s="292" t="s">
        <v>49</v>
      </c>
      <c r="B7946" s="405">
        <v>3455</v>
      </c>
      <c r="C7946" s="292" t="s">
        <v>2979</v>
      </c>
      <c r="E7946" s="292" t="s">
        <v>214</v>
      </c>
      <c r="F7946" s="405">
        <v>4420</v>
      </c>
      <c r="G7946" s="292" t="s">
        <v>2979</v>
      </c>
    </row>
    <row r="7947" spans="1:7">
      <c r="A7947" s="292" t="s">
        <v>49</v>
      </c>
      <c r="B7947" s="405">
        <v>3814</v>
      </c>
      <c r="C7947" s="292" t="s">
        <v>2979</v>
      </c>
      <c r="E7947" s="292" t="s">
        <v>214</v>
      </c>
      <c r="F7947" s="405">
        <v>4421</v>
      </c>
      <c r="G7947" s="292" t="s">
        <v>2979</v>
      </c>
    </row>
    <row r="7948" spans="1:7">
      <c r="A7948" s="292" t="s">
        <v>49</v>
      </c>
      <c r="B7948" s="405">
        <v>4027</v>
      </c>
      <c r="C7948" s="292" t="s">
        <v>2979</v>
      </c>
      <c r="E7948" s="292" t="s">
        <v>214</v>
      </c>
      <c r="F7948" s="405">
        <v>4422</v>
      </c>
      <c r="G7948" s="292" t="s">
        <v>2979</v>
      </c>
    </row>
    <row r="7949" spans="1:7">
      <c r="A7949" s="292" t="s">
        <v>49</v>
      </c>
      <c r="B7949" s="405">
        <v>4255</v>
      </c>
      <c r="C7949" s="292" t="s">
        <v>2979</v>
      </c>
      <c r="E7949" s="292" t="s">
        <v>214</v>
      </c>
      <c r="F7949" s="405">
        <v>4423</v>
      </c>
      <c r="G7949" s="292" t="s">
        <v>2979</v>
      </c>
    </row>
    <row r="7950" spans="1:7">
      <c r="A7950" s="292" t="s">
        <v>49</v>
      </c>
      <c r="B7950" s="405">
        <v>4449</v>
      </c>
      <c r="C7950" s="292" t="s">
        <v>2979</v>
      </c>
      <c r="E7950" s="292" t="s">
        <v>214</v>
      </c>
      <c r="F7950" s="405">
        <v>4424</v>
      </c>
      <c r="G7950" s="292" t="s">
        <v>2979</v>
      </c>
    </row>
    <row r="7951" spans="1:7">
      <c r="A7951" s="292" t="s">
        <v>49</v>
      </c>
      <c r="B7951" s="405">
        <v>4571</v>
      </c>
      <c r="C7951" s="292" t="s">
        <v>2979</v>
      </c>
      <c r="E7951" s="292" t="s">
        <v>214</v>
      </c>
      <c r="F7951" s="405">
        <v>4427</v>
      </c>
      <c r="G7951" s="292" t="s">
        <v>2979</v>
      </c>
    </row>
    <row r="7952" spans="1:7">
      <c r="A7952" s="292" t="s">
        <v>49</v>
      </c>
      <c r="B7952" s="405">
        <v>4664</v>
      </c>
      <c r="C7952" s="292" t="s">
        <v>2979</v>
      </c>
      <c r="E7952" s="292" t="s">
        <v>214</v>
      </c>
      <c r="F7952" s="405">
        <v>4428</v>
      </c>
      <c r="G7952" s="292" t="s">
        <v>2979</v>
      </c>
    </row>
    <row r="7953" spans="1:7">
      <c r="A7953" s="292" t="s">
        <v>49</v>
      </c>
      <c r="B7953" s="405">
        <v>4772</v>
      </c>
      <c r="C7953" s="292" t="s">
        <v>2979</v>
      </c>
      <c r="E7953" s="292" t="s">
        <v>214</v>
      </c>
      <c r="F7953" s="405">
        <v>4429</v>
      </c>
      <c r="G7953" s="292" t="s">
        <v>2979</v>
      </c>
    </row>
    <row r="7954" spans="1:7">
      <c r="A7954" s="292" t="s">
        <v>49</v>
      </c>
      <c r="B7954" s="405">
        <v>4954</v>
      </c>
      <c r="C7954" s="292" t="s">
        <v>2979</v>
      </c>
      <c r="E7954" s="292" t="s">
        <v>214</v>
      </c>
      <c r="F7954" s="405">
        <v>4430</v>
      </c>
      <c r="G7954" s="292" t="s">
        <v>2979</v>
      </c>
    </row>
    <row r="7955" spans="1:7">
      <c r="A7955" s="292" t="s">
        <v>49</v>
      </c>
      <c r="B7955" s="405">
        <v>5062</v>
      </c>
      <c r="C7955" s="292" t="s">
        <v>2979</v>
      </c>
      <c r="E7955" s="292" t="s">
        <v>214</v>
      </c>
      <c r="F7955" s="405">
        <v>4431</v>
      </c>
      <c r="G7955" s="292" t="s">
        <v>2979</v>
      </c>
    </row>
    <row r="7956" spans="1:7">
      <c r="A7956" s="292" t="s">
        <v>49</v>
      </c>
      <c r="B7956" s="405">
        <v>5352</v>
      </c>
      <c r="C7956" s="292" t="s">
        <v>2979</v>
      </c>
      <c r="E7956" s="292" t="s">
        <v>214</v>
      </c>
      <c r="F7956" s="405">
        <v>4434</v>
      </c>
      <c r="G7956" s="292" t="s">
        <v>2979</v>
      </c>
    </row>
    <row r="7957" spans="1:7">
      <c r="A7957" s="292" t="s">
        <v>49</v>
      </c>
      <c r="B7957" s="405">
        <v>5651</v>
      </c>
      <c r="C7957" s="292" t="s">
        <v>2979</v>
      </c>
      <c r="E7957" s="292" t="s">
        <v>214</v>
      </c>
      <c r="F7957" s="405">
        <v>4435</v>
      </c>
      <c r="G7957" s="292" t="s">
        <v>2979</v>
      </c>
    </row>
    <row r="7958" spans="1:7">
      <c r="A7958" s="292" t="s">
        <v>49</v>
      </c>
      <c r="B7958" s="405">
        <v>1229</v>
      </c>
      <c r="C7958" s="292" t="s">
        <v>2979</v>
      </c>
      <c r="E7958" s="292" t="s">
        <v>214</v>
      </c>
      <c r="F7958" s="405">
        <v>4438</v>
      </c>
      <c r="G7958" s="292" t="s">
        <v>2979</v>
      </c>
    </row>
    <row r="7959" spans="1:7">
      <c r="A7959" s="292" t="s">
        <v>49</v>
      </c>
      <c r="B7959" s="405">
        <v>2047</v>
      </c>
      <c r="C7959" s="292" t="s">
        <v>2979</v>
      </c>
      <c r="E7959" s="292" t="s">
        <v>214</v>
      </c>
      <c r="F7959" s="405">
        <v>4441</v>
      </c>
      <c r="G7959" s="292" t="s">
        <v>2979</v>
      </c>
    </row>
    <row r="7960" spans="1:7">
      <c r="A7960" s="292" t="s">
        <v>49</v>
      </c>
      <c r="B7960" s="405">
        <v>3230</v>
      </c>
      <c r="C7960" s="292" t="s">
        <v>2979</v>
      </c>
      <c r="E7960" s="292" t="s">
        <v>214</v>
      </c>
      <c r="F7960" s="405">
        <v>4442</v>
      </c>
      <c r="G7960" s="292" t="s">
        <v>2979</v>
      </c>
    </row>
    <row r="7961" spans="1:7">
      <c r="A7961" s="292" t="s">
        <v>49</v>
      </c>
      <c r="B7961" s="405">
        <v>3456</v>
      </c>
      <c r="C7961" s="292" t="s">
        <v>2979</v>
      </c>
      <c r="E7961" s="292" t="s">
        <v>214</v>
      </c>
      <c r="F7961" s="405">
        <v>4443</v>
      </c>
      <c r="G7961" s="292" t="s">
        <v>2979</v>
      </c>
    </row>
    <row r="7962" spans="1:7">
      <c r="A7962" s="292" t="s">
        <v>49</v>
      </c>
      <c r="B7962" s="405">
        <v>3815</v>
      </c>
      <c r="C7962" s="292" t="s">
        <v>2979</v>
      </c>
      <c r="E7962" s="292" t="s">
        <v>214</v>
      </c>
      <c r="F7962" s="405">
        <v>4448</v>
      </c>
      <c r="G7962" s="292" t="s">
        <v>2979</v>
      </c>
    </row>
    <row r="7963" spans="1:7">
      <c r="A7963" s="292" t="s">
        <v>49</v>
      </c>
      <c r="B7963" s="405">
        <v>4029</v>
      </c>
      <c r="C7963" s="292" t="s">
        <v>2979</v>
      </c>
      <c r="E7963" s="292" t="s">
        <v>214</v>
      </c>
      <c r="F7963" s="405">
        <v>4449</v>
      </c>
      <c r="G7963" s="292" t="s">
        <v>2979</v>
      </c>
    </row>
    <row r="7964" spans="1:7">
      <c r="A7964" s="292" t="s">
        <v>49</v>
      </c>
      <c r="B7964" s="405">
        <v>4258</v>
      </c>
      <c r="C7964" s="292" t="s">
        <v>2979</v>
      </c>
      <c r="E7964" s="292" t="s">
        <v>214</v>
      </c>
      <c r="F7964" s="405">
        <v>4450</v>
      </c>
      <c r="G7964" s="292" t="s">
        <v>2979</v>
      </c>
    </row>
    <row r="7965" spans="1:7">
      <c r="A7965" s="292" t="s">
        <v>49</v>
      </c>
      <c r="B7965" s="405">
        <v>4450</v>
      </c>
      <c r="C7965" s="292" t="s">
        <v>2979</v>
      </c>
      <c r="E7965" s="292" t="s">
        <v>214</v>
      </c>
      <c r="F7965" s="405">
        <v>4451</v>
      </c>
      <c r="G7965" s="292" t="s">
        <v>2979</v>
      </c>
    </row>
    <row r="7966" spans="1:7">
      <c r="A7966" s="292" t="s">
        <v>49</v>
      </c>
      <c r="B7966" s="405">
        <v>4572</v>
      </c>
      <c r="C7966" s="292" t="s">
        <v>2979</v>
      </c>
      <c r="E7966" s="292" t="s">
        <v>214</v>
      </c>
      <c r="F7966" s="405">
        <v>4453</v>
      </c>
      <c r="G7966" s="292" t="s">
        <v>2979</v>
      </c>
    </row>
    <row r="7967" spans="1:7">
      <c r="A7967" s="292" t="s">
        <v>49</v>
      </c>
      <c r="B7967" s="405">
        <v>4666</v>
      </c>
      <c r="C7967" s="292" t="s">
        <v>2979</v>
      </c>
      <c r="E7967" s="292" t="s">
        <v>214</v>
      </c>
      <c r="F7967" s="405">
        <v>4455</v>
      </c>
      <c r="G7967" s="292" t="s">
        <v>2979</v>
      </c>
    </row>
    <row r="7968" spans="1:7">
      <c r="A7968" s="292" t="s">
        <v>49</v>
      </c>
      <c r="B7968" s="405">
        <v>4773</v>
      </c>
      <c r="C7968" s="292" t="s">
        <v>2979</v>
      </c>
      <c r="E7968" s="292" t="s">
        <v>214</v>
      </c>
      <c r="F7968" s="405">
        <v>4457</v>
      </c>
      <c r="G7968" s="292" t="s">
        <v>2979</v>
      </c>
    </row>
    <row r="7969" spans="1:7">
      <c r="A7969" s="292" t="s">
        <v>49</v>
      </c>
      <c r="B7969" s="405">
        <v>4956</v>
      </c>
      <c r="C7969" s="292" t="s">
        <v>2979</v>
      </c>
      <c r="E7969" s="292" t="s">
        <v>214</v>
      </c>
      <c r="F7969" s="405">
        <v>4459</v>
      </c>
      <c r="G7969" s="292" t="s">
        <v>2979</v>
      </c>
    </row>
    <row r="7970" spans="1:7">
      <c r="A7970" s="292" t="s">
        <v>49</v>
      </c>
      <c r="B7970" s="405">
        <v>5065</v>
      </c>
      <c r="C7970" s="292" t="s">
        <v>2979</v>
      </c>
      <c r="E7970" s="292" t="s">
        <v>214</v>
      </c>
      <c r="F7970" s="405">
        <v>4460</v>
      </c>
      <c r="G7970" s="292" t="s">
        <v>2979</v>
      </c>
    </row>
    <row r="7971" spans="1:7">
      <c r="A7971" s="292" t="s">
        <v>49</v>
      </c>
      <c r="B7971" s="405">
        <v>5353</v>
      </c>
      <c r="C7971" s="292" t="s">
        <v>2979</v>
      </c>
      <c r="E7971" s="292" t="s">
        <v>214</v>
      </c>
      <c r="F7971" s="405">
        <v>4461</v>
      </c>
      <c r="G7971" s="292" t="s">
        <v>2979</v>
      </c>
    </row>
    <row r="7972" spans="1:7">
      <c r="A7972" s="292" t="s">
        <v>49</v>
      </c>
      <c r="B7972" s="405">
        <v>5652</v>
      </c>
      <c r="C7972" s="292" t="s">
        <v>2979</v>
      </c>
      <c r="E7972" s="292" t="s">
        <v>214</v>
      </c>
      <c r="F7972" s="405">
        <v>4462</v>
      </c>
      <c r="G7972" s="292" t="s">
        <v>2979</v>
      </c>
    </row>
    <row r="7973" spans="1:7">
      <c r="A7973" s="292" t="s">
        <v>49</v>
      </c>
      <c r="B7973" s="405">
        <v>1230</v>
      </c>
      <c r="C7973" s="292" t="s">
        <v>2979</v>
      </c>
      <c r="E7973" s="292" t="s">
        <v>214</v>
      </c>
      <c r="F7973" s="405">
        <v>4463</v>
      </c>
      <c r="G7973" s="292" t="s">
        <v>2979</v>
      </c>
    </row>
    <row r="7974" spans="1:7">
      <c r="A7974" s="292" t="s">
        <v>49</v>
      </c>
      <c r="B7974" s="405">
        <v>2574</v>
      </c>
      <c r="C7974" s="292" t="s">
        <v>2979</v>
      </c>
      <c r="E7974" s="292" t="s">
        <v>214</v>
      </c>
      <c r="F7974" s="405">
        <v>4464</v>
      </c>
      <c r="G7974" s="292" t="s">
        <v>2979</v>
      </c>
    </row>
    <row r="7975" spans="1:7">
      <c r="A7975" s="292" t="s">
        <v>49</v>
      </c>
      <c r="B7975" s="405">
        <v>3231</v>
      </c>
      <c r="C7975" s="292" t="s">
        <v>2979</v>
      </c>
      <c r="E7975" s="292" t="s">
        <v>214</v>
      </c>
      <c r="F7975" s="405">
        <v>4467</v>
      </c>
      <c r="G7975" s="292" t="s">
        <v>2979</v>
      </c>
    </row>
    <row r="7976" spans="1:7">
      <c r="A7976" s="292" t="s">
        <v>49</v>
      </c>
      <c r="B7976" s="405">
        <v>3457</v>
      </c>
      <c r="C7976" s="292" t="s">
        <v>2979</v>
      </c>
      <c r="E7976" s="292" t="s">
        <v>214</v>
      </c>
      <c r="F7976" s="405">
        <v>4471</v>
      </c>
      <c r="G7976" s="292" t="s">
        <v>2979</v>
      </c>
    </row>
    <row r="7977" spans="1:7">
      <c r="A7977" s="292" t="s">
        <v>49</v>
      </c>
      <c r="B7977" s="405">
        <v>3816</v>
      </c>
      <c r="C7977" s="292" t="s">
        <v>2979</v>
      </c>
      <c r="E7977" s="292" t="s">
        <v>214</v>
      </c>
      <c r="F7977" s="405">
        <v>4472</v>
      </c>
      <c r="G7977" s="292" t="s">
        <v>2979</v>
      </c>
    </row>
    <row r="7978" spans="1:7">
      <c r="A7978" s="292" t="s">
        <v>49</v>
      </c>
      <c r="B7978" s="405">
        <v>4032</v>
      </c>
      <c r="C7978" s="292" t="s">
        <v>2979</v>
      </c>
      <c r="E7978" s="292" t="s">
        <v>214</v>
      </c>
      <c r="F7978" s="405">
        <v>4475</v>
      </c>
      <c r="G7978" s="292" t="s">
        <v>2979</v>
      </c>
    </row>
    <row r="7979" spans="1:7">
      <c r="A7979" s="292" t="s">
        <v>49</v>
      </c>
      <c r="B7979" s="405">
        <v>4261</v>
      </c>
      <c r="C7979" s="292" t="s">
        <v>2979</v>
      </c>
      <c r="E7979" s="292" t="s">
        <v>214</v>
      </c>
      <c r="F7979" s="405">
        <v>4476</v>
      </c>
      <c r="G7979" s="292" t="s">
        <v>2979</v>
      </c>
    </row>
    <row r="7980" spans="1:7">
      <c r="A7980" s="292" t="s">
        <v>49</v>
      </c>
      <c r="B7980" s="405">
        <v>4451</v>
      </c>
      <c r="C7980" s="292" t="s">
        <v>2979</v>
      </c>
      <c r="E7980" s="292" t="s">
        <v>214</v>
      </c>
      <c r="F7980" s="405">
        <v>4478</v>
      </c>
      <c r="G7980" s="292" t="s">
        <v>2979</v>
      </c>
    </row>
    <row r="7981" spans="1:7">
      <c r="A7981" s="292" t="s">
        <v>49</v>
      </c>
      <c r="B7981" s="405">
        <v>4575</v>
      </c>
      <c r="C7981" s="292" t="s">
        <v>2979</v>
      </c>
      <c r="E7981" s="292" t="s">
        <v>214</v>
      </c>
      <c r="F7981" s="405">
        <v>4479</v>
      </c>
      <c r="G7981" s="292" t="s">
        <v>2979</v>
      </c>
    </row>
    <row r="7982" spans="1:7">
      <c r="A7982" s="292" t="s">
        <v>49</v>
      </c>
      <c r="B7982" s="405">
        <v>4667</v>
      </c>
      <c r="C7982" s="292" t="s">
        <v>2979</v>
      </c>
      <c r="E7982" s="292" t="s">
        <v>214</v>
      </c>
      <c r="F7982" s="405">
        <v>4481</v>
      </c>
      <c r="G7982" s="292" t="s">
        <v>2979</v>
      </c>
    </row>
    <row r="7983" spans="1:7">
      <c r="A7983" s="292" t="s">
        <v>49</v>
      </c>
      <c r="B7983" s="405">
        <v>4774</v>
      </c>
      <c r="C7983" s="292" t="s">
        <v>2979</v>
      </c>
      <c r="E7983" s="292" t="s">
        <v>214</v>
      </c>
      <c r="F7983" s="405">
        <v>4485</v>
      </c>
      <c r="G7983" s="292" t="s">
        <v>2979</v>
      </c>
    </row>
    <row r="7984" spans="1:7">
      <c r="A7984" s="292" t="s">
        <v>49</v>
      </c>
      <c r="B7984" s="405">
        <v>4957</v>
      </c>
      <c r="C7984" s="292" t="s">
        <v>2979</v>
      </c>
      <c r="E7984" s="292" t="s">
        <v>214</v>
      </c>
      <c r="F7984" s="405">
        <v>4488</v>
      </c>
      <c r="G7984" s="292" t="s">
        <v>2979</v>
      </c>
    </row>
    <row r="7985" spans="1:7">
      <c r="A7985" s="292" t="s">
        <v>49</v>
      </c>
      <c r="B7985" s="405">
        <v>5067</v>
      </c>
      <c r="C7985" s="292" t="s">
        <v>2979</v>
      </c>
      <c r="E7985" s="292" t="s">
        <v>214</v>
      </c>
      <c r="F7985" s="405">
        <v>4489</v>
      </c>
      <c r="G7985" s="292" t="s">
        <v>2979</v>
      </c>
    </row>
    <row r="7986" spans="1:7">
      <c r="A7986" s="292" t="s">
        <v>49</v>
      </c>
      <c r="B7986" s="405">
        <v>5355</v>
      </c>
      <c r="C7986" s="292" t="s">
        <v>2979</v>
      </c>
      <c r="E7986" s="292" t="s">
        <v>214</v>
      </c>
      <c r="F7986" s="405">
        <v>4491</v>
      </c>
      <c r="G7986" s="292" t="s">
        <v>2979</v>
      </c>
    </row>
    <row r="7987" spans="1:7">
      <c r="A7987" s="292" t="s">
        <v>49</v>
      </c>
      <c r="B7987" s="405">
        <v>5653</v>
      </c>
      <c r="C7987" s="292" t="s">
        <v>2979</v>
      </c>
      <c r="E7987" s="292" t="s">
        <v>214</v>
      </c>
      <c r="F7987" s="405">
        <v>4493</v>
      </c>
      <c r="G7987" s="292" t="s">
        <v>2979</v>
      </c>
    </row>
    <row r="7988" spans="1:7">
      <c r="A7988" s="292" t="s">
        <v>49</v>
      </c>
      <c r="B7988" s="405">
        <v>1235</v>
      </c>
      <c r="C7988" s="292" t="s">
        <v>2979</v>
      </c>
      <c r="E7988" s="292" t="s">
        <v>214</v>
      </c>
      <c r="F7988" s="405">
        <v>4497</v>
      </c>
      <c r="G7988" s="292" t="s">
        <v>2979</v>
      </c>
    </row>
    <row r="7989" spans="1:7">
      <c r="A7989" s="292" t="s">
        <v>49</v>
      </c>
      <c r="B7989" s="405">
        <v>2663</v>
      </c>
      <c r="C7989" s="292" t="s">
        <v>2979</v>
      </c>
      <c r="E7989" s="292" t="s">
        <v>214</v>
      </c>
      <c r="F7989" s="405">
        <v>4535</v>
      </c>
      <c r="G7989" s="292" t="s">
        <v>2979</v>
      </c>
    </row>
    <row r="7990" spans="1:7">
      <c r="A7990" s="292" t="s">
        <v>49</v>
      </c>
      <c r="B7990" s="405">
        <v>3234</v>
      </c>
      <c r="C7990" s="292" t="s">
        <v>2979</v>
      </c>
      <c r="E7990" s="292" t="s">
        <v>214</v>
      </c>
      <c r="F7990" s="405">
        <v>4539</v>
      </c>
      <c r="G7990" s="292" t="s">
        <v>2979</v>
      </c>
    </row>
    <row r="7991" spans="1:7">
      <c r="A7991" s="292" t="s">
        <v>49</v>
      </c>
      <c r="B7991" s="405">
        <v>3462</v>
      </c>
      <c r="C7991" s="292" t="s">
        <v>2979</v>
      </c>
      <c r="E7991" s="292" t="s">
        <v>214</v>
      </c>
      <c r="F7991" s="405">
        <v>4544</v>
      </c>
      <c r="G7991" s="292" t="s">
        <v>2979</v>
      </c>
    </row>
    <row r="7992" spans="1:7">
      <c r="A7992" s="292" t="s">
        <v>49</v>
      </c>
      <c r="B7992" s="405">
        <v>3817</v>
      </c>
      <c r="C7992" s="292" t="s">
        <v>2979</v>
      </c>
      <c r="E7992" s="292" t="s">
        <v>214</v>
      </c>
      <c r="F7992" s="405">
        <v>4547</v>
      </c>
      <c r="G7992" s="292" t="s">
        <v>2979</v>
      </c>
    </row>
    <row r="7993" spans="1:7">
      <c r="A7993" s="292" t="s">
        <v>49</v>
      </c>
      <c r="B7993" s="405">
        <v>4034</v>
      </c>
      <c r="C7993" s="292" t="s">
        <v>2979</v>
      </c>
      <c r="E7993" s="292" t="s">
        <v>214</v>
      </c>
      <c r="F7993" s="405">
        <v>4551</v>
      </c>
      <c r="G7993" s="292" t="s">
        <v>2979</v>
      </c>
    </row>
    <row r="7994" spans="1:7">
      <c r="A7994" s="292" t="s">
        <v>49</v>
      </c>
      <c r="B7994" s="405">
        <v>4267</v>
      </c>
      <c r="C7994" s="292" t="s">
        <v>2979</v>
      </c>
      <c r="E7994" s="292" t="s">
        <v>214</v>
      </c>
      <c r="F7994" s="405">
        <v>4552</v>
      </c>
      <c r="G7994" s="292" t="s">
        <v>2979</v>
      </c>
    </row>
    <row r="7995" spans="1:7">
      <c r="A7995" s="292" t="s">
        <v>49</v>
      </c>
      <c r="B7995" s="405">
        <v>4453</v>
      </c>
      <c r="C7995" s="292" t="s">
        <v>2979</v>
      </c>
      <c r="E7995" s="292" t="s">
        <v>214</v>
      </c>
      <c r="F7995" s="405">
        <v>4555</v>
      </c>
      <c r="G7995" s="292" t="s">
        <v>2979</v>
      </c>
    </row>
    <row r="7996" spans="1:7">
      <c r="A7996" s="292" t="s">
        <v>49</v>
      </c>
      <c r="B7996" s="405">
        <v>4576</v>
      </c>
      <c r="C7996" s="292" t="s">
        <v>2979</v>
      </c>
      <c r="E7996" s="292" t="s">
        <v>214</v>
      </c>
      <c r="F7996" s="405">
        <v>4556</v>
      </c>
      <c r="G7996" s="292" t="s">
        <v>2979</v>
      </c>
    </row>
    <row r="7997" spans="1:7">
      <c r="A7997" s="292" t="s">
        <v>49</v>
      </c>
      <c r="B7997" s="405">
        <v>4668</v>
      </c>
      <c r="C7997" s="292" t="s">
        <v>2979</v>
      </c>
      <c r="E7997" s="292" t="s">
        <v>214</v>
      </c>
      <c r="F7997" s="405">
        <v>4558</v>
      </c>
      <c r="G7997" s="292" t="s">
        <v>2979</v>
      </c>
    </row>
    <row r="7998" spans="1:7">
      <c r="A7998" s="292" t="s">
        <v>49</v>
      </c>
      <c r="B7998" s="405">
        <v>4776</v>
      </c>
      <c r="C7998" s="292" t="s">
        <v>2979</v>
      </c>
      <c r="E7998" s="292" t="s">
        <v>214</v>
      </c>
      <c r="F7998" s="405">
        <v>4562</v>
      </c>
      <c r="G7998" s="292" t="s">
        <v>2979</v>
      </c>
    </row>
    <row r="7999" spans="1:7">
      <c r="A7999" s="292" t="s">
        <v>49</v>
      </c>
      <c r="B7999" s="405">
        <v>4961</v>
      </c>
      <c r="C7999" s="292" t="s">
        <v>2979</v>
      </c>
      <c r="E7999" s="292" t="s">
        <v>214</v>
      </c>
      <c r="F7999" s="405">
        <v>4563</v>
      </c>
      <c r="G7999" s="292" t="s">
        <v>2979</v>
      </c>
    </row>
    <row r="8000" spans="1:7">
      <c r="A8000" s="292" t="s">
        <v>49</v>
      </c>
      <c r="B8000" s="405">
        <v>5068</v>
      </c>
      <c r="C8000" s="292" t="s">
        <v>2979</v>
      </c>
      <c r="E8000" s="292" t="s">
        <v>214</v>
      </c>
      <c r="F8000" s="405">
        <v>4564</v>
      </c>
      <c r="G8000" s="292" t="s">
        <v>2979</v>
      </c>
    </row>
    <row r="8001" spans="1:7">
      <c r="A8001" s="292" t="s">
        <v>49</v>
      </c>
      <c r="B8001" s="405">
        <v>5356</v>
      </c>
      <c r="C8001" s="292" t="s">
        <v>2979</v>
      </c>
      <c r="E8001" s="292" t="s">
        <v>214</v>
      </c>
      <c r="F8001" s="405">
        <v>4567</v>
      </c>
      <c r="G8001" s="292" t="s">
        <v>2979</v>
      </c>
    </row>
    <row r="8002" spans="1:7">
      <c r="A8002" s="292" t="s">
        <v>49</v>
      </c>
      <c r="B8002" s="405">
        <v>5655</v>
      </c>
      <c r="C8002" s="292" t="s">
        <v>2979</v>
      </c>
      <c r="E8002" s="292" t="s">
        <v>214</v>
      </c>
      <c r="F8002" s="405">
        <v>4568</v>
      </c>
      <c r="G8002" s="292" t="s">
        <v>2979</v>
      </c>
    </row>
    <row r="8003" spans="1:7">
      <c r="A8003" s="292" t="s">
        <v>49</v>
      </c>
      <c r="B8003" s="405">
        <v>1237</v>
      </c>
      <c r="C8003" s="292" t="s">
        <v>2979</v>
      </c>
      <c r="E8003" s="292" t="s">
        <v>214</v>
      </c>
      <c r="F8003" s="405">
        <v>4570</v>
      </c>
      <c r="G8003" s="292" t="s">
        <v>2979</v>
      </c>
    </row>
    <row r="8004" spans="1:7">
      <c r="A8004" s="292" t="s">
        <v>49</v>
      </c>
      <c r="B8004" s="405">
        <v>2666</v>
      </c>
      <c r="C8004" s="292" t="s">
        <v>2979</v>
      </c>
      <c r="E8004" s="292" t="s">
        <v>214</v>
      </c>
      <c r="F8004" s="405">
        <v>4571</v>
      </c>
      <c r="G8004" s="292" t="s">
        <v>2979</v>
      </c>
    </row>
    <row r="8005" spans="1:7">
      <c r="A8005" s="292" t="s">
        <v>49</v>
      </c>
      <c r="B8005" s="405">
        <v>3237</v>
      </c>
      <c r="C8005" s="292" t="s">
        <v>2979</v>
      </c>
      <c r="E8005" s="292" t="s">
        <v>214</v>
      </c>
      <c r="F8005" s="405">
        <v>4572</v>
      </c>
      <c r="G8005" s="292" t="s">
        <v>2979</v>
      </c>
    </row>
    <row r="8006" spans="1:7">
      <c r="A8006" s="292" t="s">
        <v>49</v>
      </c>
      <c r="B8006" s="405">
        <v>3464</v>
      </c>
      <c r="C8006" s="292" t="s">
        <v>2979</v>
      </c>
      <c r="E8006" s="292" t="s">
        <v>214</v>
      </c>
      <c r="F8006" s="405">
        <v>4575</v>
      </c>
      <c r="G8006" s="292" t="s">
        <v>2979</v>
      </c>
    </row>
    <row r="8007" spans="1:7">
      <c r="A8007" s="292" t="s">
        <v>49</v>
      </c>
      <c r="B8007" s="405">
        <v>3818</v>
      </c>
      <c r="C8007" s="292" t="s">
        <v>2979</v>
      </c>
      <c r="E8007" s="292" t="s">
        <v>214</v>
      </c>
      <c r="F8007" s="405">
        <v>4576</v>
      </c>
      <c r="G8007" s="292" t="s">
        <v>2979</v>
      </c>
    </row>
    <row r="8008" spans="1:7">
      <c r="A8008" s="292" t="s">
        <v>49</v>
      </c>
      <c r="B8008" s="405">
        <v>4037</v>
      </c>
      <c r="C8008" s="292" t="s">
        <v>2979</v>
      </c>
      <c r="E8008" s="292" t="s">
        <v>214</v>
      </c>
      <c r="F8008" s="405">
        <v>4578</v>
      </c>
      <c r="G8008" s="292" t="s">
        <v>2979</v>
      </c>
    </row>
    <row r="8009" spans="1:7">
      <c r="A8009" s="292" t="s">
        <v>49</v>
      </c>
      <c r="B8009" s="405">
        <v>4275</v>
      </c>
      <c r="C8009" s="292" t="s">
        <v>2979</v>
      </c>
      <c r="E8009" s="292" t="s">
        <v>214</v>
      </c>
      <c r="F8009" s="405">
        <v>4605</v>
      </c>
      <c r="G8009" s="292" t="s">
        <v>2979</v>
      </c>
    </row>
    <row r="8010" spans="1:7">
      <c r="A8010" s="292" t="s">
        <v>49</v>
      </c>
      <c r="B8010" s="405">
        <v>4455</v>
      </c>
      <c r="C8010" s="292" t="s">
        <v>2979</v>
      </c>
      <c r="E8010" s="292" t="s">
        <v>214</v>
      </c>
      <c r="F8010" s="405">
        <v>4607</v>
      </c>
      <c r="G8010" s="292" t="s">
        <v>2979</v>
      </c>
    </row>
    <row r="8011" spans="1:7">
      <c r="A8011" s="292" t="s">
        <v>49</v>
      </c>
      <c r="B8011" s="405">
        <v>4578</v>
      </c>
      <c r="C8011" s="292" t="s">
        <v>2979</v>
      </c>
      <c r="E8011" s="292" t="s">
        <v>214</v>
      </c>
      <c r="F8011" s="405">
        <v>4611</v>
      </c>
      <c r="G8011" s="292" t="s">
        <v>2979</v>
      </c>
    </row>
    <row r="8012" spans="1:7">
      <c r="A8012" s="292" t="s">
        <v>49</v>
      </c>
      <c r="B8012" s="405">
        <v>4671</v>
      </c>
      <c r="C8012" s="292" t="s">
        <v>2979</v>
      </c>
      <c r="E8012" s="292" t="s">
        <v>214</v>
      </c>
      <c r="F8012" s="405">
        <v>4612</v>
      </c>
      <c r="G8012" s="292" t="s">
        <v>2979</v>
      </c>
    </row>
    <row r="8013" spans="1:7">
      <c r="A8013" s="292" t="s">
        <v>49</v>
      </c>
      <c r="B8013" s="405">
        <v>4777</v>
      </c>
      <c r="C8013" s="292" t="s">
        <v>2979</v>
      </c>
      <c r="E8013" s="292" t="s">
        <v>214</v>
      </c>
      <c r="F8013" s="405">
        <v>4613</v>
      </c>
      <c r="G8013" s="292" t="s">
        <v>2979</v>
      </c>
    </row>
    <row r="8014" spans="1:7">
      <c r="A8014" s="292" t="s">
        <v>49</v>
      </c>
      <c r="B8014" s="405">
        <v>4965</v>
      </c>
      <c r="C8014" s="292" t="s">
        <v>2979</v>
      </c>
      <c r="E8014" s="292" t="s">
        <v>214</v>
      </c>
      <c r="F8014" s="405">
        <v>4614</v>
      </c>
      <c r="G8014" s="292" t="s">
        <v>2979</v>
      </c>
    </row>
    <row r="8015" spans="1:7">
      <c r="A8015" s="292" t="s">
        <v>49</v>
      </c>
      <c r="B8015" s="405">
        <v>5069</v>
      </c>
      <c r="C8015" s="292" t="s">
        <v>2979</v>
      </c>
      <c r="E8015" s="292" t="s">
        <v>214</v>
      </c>
      <c r="F8015" s="405">
        <v>4615</v>
      </c>
      <c r="G8015" s="292" t="s">
        <v>2979</v>
      </c>
    </row>
    <row r="8016" spans="1:7">
      <c r="A8016" s="292" t="s">
        <v>49</v>
      </c>
      <c r="B8016" s="405">
        <v>5358</v>
      </c>
      <c r="C8016" s="292" t="s">
        <v>2979</v>
      </c>
      <c r="E8016" s="292" t="s">
        <v>214</v>
      </c>
      <c r="F8016" s="405">
        <v>4616</v>
      </c>
      <c r="G8016" s="292" t="s">
        <v>2979</v>
      </c>
    </row>
    <row r="8017" spans="1:7">
      <c r="A8017" s="292" t="s">
        <v>49</v>
      </c>
      <c r="B8017" s="405">
        <v>5658</v>
      </c>
      <c r="C8017" s="292" t="s">
        <v>2979</v>
      </c>
      <c r="E8017" s="292" t="s">
        <v>214</v>
      </c>
      <c r="F8017" s="405">
        <v>4617</v>
      </c>
      <c r="G8017" s="292" t="s">
        <v>2979</v>
      </c>
    </row>
    <row r="8018" spans="1:7">
      <c r="A8018" s="292" t="s">
        <v>49</v>
      </c>
      <c r="B8018" s="405">
        <v>1243</v>
      </c>
      <c r="C8018" s="292" t="s">
        <v>2979</v>
      </c>
      <c r="E8018" s="292" t="s">
        <v>214</v>
      </c>
      <c r="F8018" s="405">
        <v>4619</v>
      </c>
      <c r="G8018" s="292" t="s">
        <v>2979</v>
      </c>
    </row>
    <row r="8019" spans="1:7">
      <c r="A8019" s="292" t="s">
        <v>49</v>
      </c>
      <c r="B8019" s="405">
        <v>2667</v>
      </c>
      <c r="C8019" s="292" t="s">
        <v>2979</v>
      </c>
      <c r="E8019" s="292" t="s">
        <v>214</v>
      </c>
      <c r="F8019" s="405">
        <v>4622</v>
      </c>
      <c r="G8019" s="292" t="s">
        <v>2979</v>
      </c>
    </row>
    <row r="8020" spans="1:7">
      <c r="A8020" s="292" t="s">
        <v>49</v>
      </c>
      <c r="B8020" s="405">
        <v>3240</v>
      </c>
      <c r="C8020" s="292" t="s">
        <v>2979</v>
      </c>
      <c r="E8020" s="292" t="s">
        <v>214</v>
      </c>
      <c r="F8020" s="405">
        <v>4623</v>
      </c>
      <c r="G8020" s="292" t="s">
        <v>2979</v>
      </c>
    </row>
    <row r="8021" spans="1:7">
      <c r="A8021" s="292" t="s">
        <v>49</v>
      </c>
      <c r="B8021" s="405">
        <v>3465</v>
      </c>
      <c r="C8021" s="292" t="s">
        <v>2979</v>
      </c>
      <c r="E8021" s="292" t="s">
        <v>214</v>
      </c>
      <c r="F8021" s="405">
        <v>4624</v>
      </c>
      <c r="G8021" s="292" t="s">
        <v>2979</v>
      </c>
    </row>
    <row r="8022" spans="1:7">
      <c r="A8022" s="292" t="s">
        <v>49</v>
      </c>
      <c r="B8022" s="405">
        <v>3830</v>
      </c>
      <c r="C8022" s="292" t="s">
        <v>2979</v>
      </c>
      <c r="E8022" s="292" t="s">
        <v>214</v>
      </c>
      <c r="F8022" s="405">
        <v>4626</v>
      </c>
      <c r="G8022" s="292" t="s">
        <v>2979</v>
      </c>
    </row>
    <row r="8023" spans="1:7">
      <c r="A8023" s="292" t="s">
        <v>49</v>
      </c>
      <c r="B8023" s="405">
        <v>4040</v>
      </c>
      <c r="C8023" s="292" t="s">
        <v>2979</v>
      </c>
      <c r="E8023" s="292" t="s">
        <v>214</v>
      </c>
      <c r="F8023" s="405">
        <v>4627</v>
      </c>
      <c r="G8023" s="292" t="s">
        <v>2979</v>
      </c>
    </row>
    <row r="8024" spans="1:7">
      <c r="A8024" s="292" t="s">
        <v>49</v>
      </c>
      <c r="B8024" s="405">
        <v>4276</v>
      </c>
      <c r="C8024" s="292" t="s">
        <v>2979</v>
      </c>
      <c r="E8024" s="292" t="s">
        <v>214</v>
      </c>
      <c r="F8024" s="405">
        <v>4628</v>
      </c>
      <c r="G8024" s="292" t="s">
        <v>2979</v>
      </c>
    </row>
    <row r="8025" spans="1:7">
      <c r="A8025" s="292" t="s">
        <v>49</v>
      </c>
      <c r="B8025" s="405">
        <v>4457</v>
      </c>
      <c r="C8025" s="292" t="s">
        <v>2979</v>
      </c>
      <c r="E8025" s="292" t="s">
        <v>214</v>
      </c>
      <c r="F8025" s="405">
        <v>4629</v>
      </c>
      <c r="G8025" s="292" t="s">
        <v>2979</v>
      </c>
    </row>
    <row r="8026" spans="1:7">
      <c r="A8026" s="292" t="s">
        <v>49</v>
      </c>
      <c r="B8026" s="405">
        <v>4605</v>
      </c>
      <c r="C8026" s="292" t="s">
        <v>2979</v>
      </c>
      <c r="E8026" s="292" t="s">
        <v>214</v>
      </c>
      <c r="F8026" s="405">
        <v>4631</v>
      </c>
      <c r="G8026" s="292" t="s">
        <v>2979</v>
      </c>
    </row>
    <row r="8027" spans="1:7">
      <c r="A8027" s="292" t="s">
        <v>49</v>
      </c>
      <c r="B8027" s="405">
        <v>4673</v>
      </c>
      <c r="C8027" s="292" t="s">
        <v>2979</v>
      </c>
      <c r="E8027" s="292" t="s">
        <v>214</v>
      </c>
      <c r="F8027" s="405">
        <v>4634</v>
      </c>
      <c r="G8027" s="292" t="s">
        <v>2979</v>
      </c>
    </row>
    <row r="8028" spans="1:7">
      <c r="A8028" s="292" t="s">
        <v>49</v>
      </c>
      <c r="B8028" s="405">
        <v>4779</v>
      </c>
      <c r="C8028" s="292" t="s">
        <v>2979</v>
      </c>
      <c r="E8028" s="292" t="s">
        <v>214</v>
      </c>
      <c r="F8028" s="405">
        <v>4635</v>
      </c>
      <c r="G8028" s="292" t="s">
        <v>2979</v>
      </c>
    </row>
    <row r="8029" spans="1:7">
      <c r="A8029" s="292" t="s">
        <v>49</v>
      </c>
      <c r="B8029" s="405">
        <v>4966</v>
      </c>
      <c r="C8029" s="292" t="s">
        <v>2979</v>
      </c>
      <c r="E8029" s="292" t="s">
        <v>214</v>
      </c>
      <c r="F8029" s="405">
        <v>4640</v>
      </c>
      <c r="G8029" s="292" t="s">
        <v>2979</v>
      </c>
    </row>
    <row r="8030" spans="1:7">
      <c r="A8030" s="292" t="s">
        <v>49</v>
      </c>
      <c r="B8030" s="405">
        <v>5070</v>
      </c>
      <c r="C8030" s="292" t="s">
        <v>2979</v>
      </c>
      <c r="E8030" s="292" t="s">
        <v>214</v>
      </c>
      <c r="F8030" s="405">
        <v>4642</v>
      </c>
      <c r="G8030" s="292" t="s">
        <v>2979</v>
      </c>
    </row>
    <row r="8031" spans="1:7">
      <c r="A8031" s="292" t="s">
        <v>49</v>
      </c>
      <c r="B8031" s="405">
        <v>5359</v>
      </c>
      <c r="C8031" s="292" t="s">
        <v>2979</v>
      </c>
      <c r="E8031" s="292" t="s">
        <v>214</v>
      </c>
      <c r="F8031" s="405">
        <v>4643</v>
      </c>
      <c r="G8031" s="292" t="s">
        <v>2979</v>
      </c>
    </row>
    <row r="8032" spans="1:7">
      <c r="A8032" s="292" t="s">
        <v>49</v>
      </c>
      <c r="B8032" s="405">
        <v>5660</v>
      </c>
      <c r="C8032" s="292" t="s">
        <v>2979</v>
      </c>
      <c r="E8032" s="292" t="s">
        <v>214</v>
      </c>
      <c r="F8032" s="405">
        <v>4644</v>
      </c>
      <c r="G8032" s="292" t="s">
        <v>2979</v>
      </c>
    </row>
    <row r="8033" spans="1:7">
      <c r="A8033" s="292" t="s">
        <v>49</v>
      </c>
      <c r="B8033" s="405">
        <v>1244</v>
      </c>
      <c r="C8033" s="292" t="s">
        <v>2979</v>
      </c>
      <c r="E8033" s="292" t="s">
        <v>214</v>
      </c>
      <c r="F8033" s="405">
        <v>4646</v>
      </c>
      <c r="G8033" s="292" t="s">
        <v>2979</v>
      </c>
    </row>
    <row r="8034" spans="1:7">
      <c r="A8034" s="292" t="s">
        <v>49</v>
      </c>
      <c r="B8034" s="405">
        <v>2713</v>
      </c>
      <c r="C8034" s="292" t="s">
        <v>2979</v>
      </c>
      <c r="E8034" s="292" t="s">
        <v>214</v>
      </c>
      <c r="F8034" s="405">
        <v>4648</v>
      </c>
      <c r="G8034" s="292" t="s">
        <v>2979</v>
      </c>
    </row>
    <row r="8035" spans="1:7">
      <c r="A8035" s="292" t="s">
        <v>49</v>
      </c>
      <c r="B8035" s="405">
        <v>3241</v>
      </c>
      <c r="C8035" s="292" t="s">
        <v>2979</v>
      </c>
      <c r="E8035" s="292" t="s">
        <v>214</v>
      </c>
      <c r="F8035" s="405">
        <v>4649</v>
      </c>
      <c r="G8035" s="292" t="s">
        <v>2979</v>
      </c>
    </row>
    <row r="8036" spans="1:7">
      <c r="A8036" s="292" t="s">
        <v>49</v>
      </c>
      <c r="B8036" s="405">
        <v>3561</v>
      </c>
      <c r="C8036" s="292" t="s">
        <v>2979</v>
      </c>
      <c r="E8036" s="292" t="s">
        <v>214</v>
      </c>
      <c r="F8036" s="405">
        <v>4650</v>
      </c>
      <c r="G8036" s="292" t="s">
        <v>2979</v>
      </c>
    </row>
    <row r="8037" spans="1:7">
      <c r="A8037" s="292" t="s">
        <v>49</v>
      </c>
      <c r="B8037" s="405">
        <v>3832</v>
      </c>
      <c r="C8037" s="292" t="s">
        <v>2979</v>
      </c>
      <c r="E8037" s="292" t="s">
        <v>214</v>
      </c>
      <c r="F8037" s="405">
        <v>4652</v>
      </c>
      <c r="G8037" s="292" t="s">
        <v>2979</v>
      </c>
    </row>
    <row r="8038" spans="1:7">
      <c r="A8038" s="292" t="s">
        <v>49</v>
      </c>
      <c r="B8038" s="405">
        <v>4041</v>
      </c>
      <c r="C8038" s="292" t="s">
        <v>2979</v>
      </c>
      <c r="E8038" s="292" t="s">
        <v>214</v>
      </c>
      <c r="F8038" s="405">
        <v>4653</v>
      </c>
      <c r="G8038" s="292" t="s">
        <v>2979</v>
      </c>
    </row>
    <row r="8039" spans="1:7">
      <c r="A8039" s="292" t="s">
        <v>49</v>
      </c>
      <c r="B8039" s="405">
        <v>4278</v>
      </c>
      <c r="C8039" s="292" t="s">
        <v>2979</v>
      </c>
      <c r="E8039" s="292" t="s">
        <v>214</v>
      </c>
      <c r="F8039" s="405">
        <v>4654</v>
      </c>
      <c r="G8039" s="292" t="s">
        <v>2979</v>
      </c>
    </row>
    <row r="8040" spans="1:7">
      <c r="A8040" s="292" t="s">
        <v>49</v>
      </c>
      <c r="B8040" s="405">
        <v>4459</v>
      </c>
      <c r="C8040" s="292" t="s">
        <v>2979</v>
      </c>
      <c r="E8040" s="292" t="s">
        <v>214</v>
      </c>
      <c r="F8040" s="405">
        <v>4655</v>
      </c>
      <c r="G8040" s="292" t="s">
        <v>2979</v>
      </c>
    </row>
    <row r="8041" spans="1:7">
      <c r="A8041" s="292" t="s">
        <v>49</v>
      </c>
      <c r="B8041" s="405">
        <v>4607</v>
      </c>
      <c r="C8041" s="292" t="s">
        <v>2979</v>
      </c>
      <c r="E8041" s="292" t="s">
        <v>214</v>
      </c>
      <c r="F8041" s="405">
        <v>4656</v>
      </c>
      <c r="G8041" s="292" t="s">
        <v>2979</v>
      </c>
    </row>
    <row r="8042" spans="1:7">
      <c r="A8042" s="292" t="s">
        <v>49</v>
      </c>
      <c r="B8042" s="405">
        <v>4674</v>
      </c>
      <c r="C8042" s="292" t="s">
        <v>2979</v>
      </c>
      <c r="E8042" s="292" t="s">
        <v>214</v>
      </c>
      <c r="F8042" s="405">
        <v>4657</v>
      </c>
      <c r="G8042" s="292" t="s">
        <v>2979</v>
      </c>
    </row>
    <row r="8043" spans="1:7">
      <c r="A8043" s="292" t="s">
        <v>49</v>
      </c>
      <c r="B8043" s="405">
        <v>4780</v>
      </c>
      <c r="C8043" s="292" t="s">
        <v>2979</v>
      </c>
      <c r="E8043" s="292" t="s">
        <v>214</v>
      </c>
      <c r="F8043" s="405">
        <v>4658</v>
      </c>
      <c r="G8043" s="292" t="s">
        <v>2979</v>
      </c>
    </row>
    <row r="8044" spans="1:7">
      <c r="A8044" s="292" t="s">
        <v>49</v>
      </c>
      <c r="B8044" s="405">
        <v>4967</v>
      </c>
      <c r="C8044" s="292" t="s">
        <v>2979</v>
      </c>
      <c r="E8044" s="292" t="s">
        <v>214</v>
      </c>
      <c r="F8044" s="405">
        <v>4660</v>
      </c>
      <c r="G8044" s="292" t="s">
        <v>2979</v>
      </c>
    </row>
    <row r="8045" spans="1:7">
      <c r="A8045" s="292" t="s">
        <v>49</v>
      </c>
      <c r="B8045" s="405">
        <v>5071</v>
      </c>
      <c r="C8045" s="292" t="s">
        <v>2979</v>
      </c>
      <c r="E8045" s="292" t="s">
        <v>214</v>
      </c>
      <c r="F8045" s="405">
        <v>4664</v>
      </c>
      <c r="G8045" s="292" t="s">
        <v>2979</v>
      </c>
    </row>
    <row r="8046" spans="1:7">
      <c r="A8046" s="292" t="s">
        <v>49</v>
      </c>
      <c r="B8046" s="405">
        <v>5360</v>
      </c>
      <c r="C8046" s="292" t="s">
        <v>2979</v>
      </c>
      <c r="E8046" s="292" t="s">
        <v>214</v>
      </c>
      <c r="F8046" s="405">
        <v>4666</v>
      </c>
      <c r="G8046" s="292" t="s">
        <v>2979</v>
      </c>
    </row>
    <row r="8047" spans="1:7">
      <c r="A8047" s="292" t="s">
        <v>49</v>
      </c>
      <c r="B8047" s="405">
        <v>5666</v>
      </c>
      <c r="C8047" s="292" t="s">
        <v>2979</v>
      </c>
      <c r="E8047" s="292" t="s">
        <v>214</v>
      </c>
      <c r="F8047" s="405">
        <v>4667</v>
      </c>
      <c r="G8047" s="292" t="s">
        <v>2979</v>
      </c>
    </row>
    <row r="8048" spans="1:7">
      <c r="A8048" s="292" t="s">
        <v>49</v>
      </c>
      <c r="B8048" s="405">
        <v>1245</v>
      </c>
      <c r="C8048" s="292" t="s">
        <v>2979</v>
      </c>
      <c r="E8048" s="292" t="s">
        <v>214</v>
      </c>
      <c r="F8048" s="405">
        <v>4668</v>
      </c>
      <c r="G8048" s="292" t="s">
        <v>2979</v>
      </c>
    </row>
    <row r="8049" spans="1:7">
      <c r="A8049" s="292" t="s">
        <v>49</v>
      </c>
      <c r="B8049" s="405">
        <v>2769</v>
      </c>
      <c r="C8049" s="292" t="s">
        <v>2979</v>
      </c>
      <c r="E8049" s="292" t="s">
        <v>214</v>
      </c>
      <c r="F8049" s="405">
        <v>4671</v>
      </c>
      <c r="G8049" s="292" t="s">
        <v>2979</v>
      </c>
    </row>
    <row r="8050" spans="1:7">
      <c r="A8050" s="292" t="s">
        <v>49</v>
      </c>
      <c r="B8050" s="405">
        <v>3242</v>
      </c>
      <c r="C8050" s="292" t="s">
        <v>2979</v>
      </c>
      <c r="E8050" s="292" t="s">
        <v>214</v>
      </c>
      <c r="F8050" s="405">
        <v>4673</v>
      </c>
      <c r="G8050" s="292" t="s">
        <v>2979</v>
      </c>
    </row>
    <row r="8051" spans="1:7">
      <c r="A8051" s="292" t="s">
        <v>49</v>
      </c>
      <c r="B8051" s="405">
        <v>3574</v>
      </c>
      <c r="C8051" s="292" t="s">
        <v>2979</v>
      </c>
      <c r="E8051" s="292" t="s">
        <v>214</v>
      </c>
      <c r="F8051" s="405">
        <v>4674</v>
      </c>
      <c r="G8051" s="292" t="s">
        <v>2979</v>
      </c>
    </row>
    <row r="8052" spans="1:7">
      <c r="A8052" s="292" t="s">
        <v>49</v>
      </c>
      <c r="B8052" s="405">
        <v>3835</v>
      </c>
      <c r="C8052" s="292" t="s">
        <v>2979</v>
      </c>
      <c r="E8052" s="292" t="s">
        <v>214</v>
      </c>
      <c r="F8052" s="405">
        <v>4676</v>
      </c>
      <c r="G8052" s="292" t="s">
        <v>2979</v>
      </c>
    </row>
    <row r="8053" spans="1:7">
      <c r="A8053" s="292" t="s">
        <v>49</v>
      </c>
      <c r="B8053" s="405">
        <v>4047</v>
      </c>
      <c r="C8053" s="292" t="s">
        <v>2979</v>
      </c>
      <c r="E8053" s="292" t="s">
        <v>214</v>
      </c>
      <c r="F8053" s="405">
        <v>4677</v>
      </c>
      <c r="G8053" s="292" t="s">
        <v>2979</v>
      </c>
    </row>
    <row r="8054" spans="1:7">
      <c r="A8054" s="292" t="s">
        <v>49</v>
      </c>
      <c r="B8054" s="405">
        <v>4287</v>
      </c>
      <c r="C8054" s="292" t="s">
        <v>2979</v>
      </c>
      <c r="E8054" s="292" t="s">
        <v>214</v>
      </c>
      <c r="F8054" s="405">
        <v>4679</v>
      </c>
      <c r="G8054" s="292" t="s">
        <v>2979</v>
      </c>
    </row>
    <row r="8055" spans="1:7">
      <c r="A8055" s="292" t="s">
        <v>49</v>
      </c>
      <c r="B8055" s="405">
        <v>4460</v>
      </c>
      <c r="C8055" s="292" t="s">
        <v>2979</v>
      </c>
      <c r="E8055" s="292" t="s">
        <v>214</v>
      </c>
      <c r="F8055" s="405">
        <v>4680</v>
      </c>
      <c r="G8055" s="292" t="s">
        <v>2979</v>
      </c>
    </row>
    <row r="8056" spans="1:7">
      <c r="A8056" s="292" t="s">
        <v>49</v>
      </c>
      <c r="B8056" s="405">
        <v>4611</v>
      </c>
      <c r="C8056" s="292" t="s">
        <v>2979</v>
      </c>
      <c r="E8056" s="292" t="s">
        <v>214</v>
      </c>
      <c r="F8056" s="405">
        <v>4681</v>
      </c>
      <c r="G8056" s="292" t="s">
        <v>2979</v>
      </c>
    </row>
    <row r="8057" spans="1:7">
      <c r="A8057" s="292" t="s">
        <v>49</v>
      </c>
      <c r="B8057" s="405">
        <v>4676</v>
      </c>
      <c r="C8057" s="292" t="s">
        <v>2979</v>
      </c>
      <c r="E8057" s="292" t="s">
        <v>214</v>
      </c>
      <c r="F8057" s="405">
        <v>4683</v>
      </c>
      <c r="G8057" s="292" t="s">
        <v>2979</v>
      </c>
    </row>
    <row r="8058" spans="1:7">
      <c r="A8058" s="292" t="s">
        <v>49</v>
      </c>
      <c r="B8058" s="405">
        <v>4781</v>
      </c>
      <c r="C8058" s="292" t="s">
        <v>2979</v>
      </c>
      <c r="E8058" s="292" t="s">
        <v>214</v>
      </c>
      <c r="F8058" s="405">
        <v>4684</v>
      </c>
      <c r="G8058" s="292" t="s">
        <v>2979</v>
      </c>
    </row>
    <row r="8059" spans="1:7">
      <c r="A8059" s="292" t="s">
        <v>49</v>
      </c>
      <c r="B8059" s="405">
        <v>4969</v>
      </c>
      <c r="C8059" s="292" t="s">
        <v>2979</v>
      </c>
      <c r="E8059" s="292" t="s">
        <v>214</v>
      </c>
      <c r="F8059" s="405">
        <v>4686</v>
      </c>
      <c r="G8059" s="292" t="s">
        <v>2979</v>
      </c>
    </row>
    <row r="8060" spans="1:7">
      <c r="A8060" s="292" t="s">
        <v>49</v>
      </c>
      <c r="B8060" s="405">
        <v>5072</v>
      </c>
      <c r="C8060" s="292" t="s">
        <v>2979</v>
      </c>
      <c r="E8060" s="292" t="s">
        <v>214</v>
      </c>
      <c r="F8060" s="405">
        <v>4691</v>
      </c>
      <c r="G8060" s="292" t="s">
        <v>2979</v>
      </c>
    </row>
    <row r="8061" spans="1:7">
      <c r="A8061" s="292" t="s">
        <v>49</v>
      </c>
      <c r="B8061" s="405">
        <v>5361</v>
      </c>
      <c r="C8061" s="292" t="s">
        <v>2979</v>
      </c>
      <c r="E8061" s="292" t="s">
        <v>214</v>
      </c>
      <c r="F8061" s="405">
        <v>4693</v>
      </c>
      <c r="G8061" s="292" t="s">
        <v>2979</v>
      </c>
    </row>
    <row r="8062" spans="1:7">
      <c r="A8062" s="292" t="s">
        <v>49</v>
      </c>
      <c r="B8062" s="405">
        <v>5667</v>
      </c>
      <c r="C8062" s="292" t="s">
        <v>2979</v>
      </c>
      <c r="E8062" s="292" t="s">
        <v>214</v>
      </c>
      <c r="F8062" s="405">
        <v>4694</v>
      </c>
      <c r="G8062" s="292" t="s">
        <v>2979</v>
      </c>
    </row>
    <row r="8063" spans="1:7">
      <c r="A8063" s="292" t="s">
        <v>49</v>
      </c>
      <c r="B8063" s="405">
        <v>1253</v>
      </c>
      <c r="C8063" s="292" t="s">
        <v>2979</v>
      </c>
      <c r="E8063" s="292" t="s">
        <v>214</v>
      </c>
      <c r="F8063" s="405">
        <v>4730</v>
      </c>
      <c r="G8063" s="292" t="s">
        <v>2979</v>
      </c>
    </row>
    <row r="8064" spans="1:7">
      <c r="A8064" s="292" t="s">
        <v>49</v>
      </c>
      <c r="B8064" s="405">
        <v>2770</v>
      </c>
      <c r="C8064" s="292" t="s">
        <v>2979</v>
      </c>
      <c r="E8064" s="292" t="s">
        <v>214</v>
      </c>
      <c r="F8064" s="405">
        <v>4732</v>
      </c>
      <c r="G8064" s="292" t="s">
        <v>2979</v>
      </c>
    </row>
    <row r="8065" spans="1:7">
      <c r="A8065" s="292" t="s">
        <v>49</v>
      </c>
      <c r="B8065" s="405">
        <v>3243</v>
      </c>
      <c r="C8065" s="292" t="s">
        <v>2979</v>
      </c>
      <c r="E8065" s="292" t="s">
        <v>214</v>
      </c>
      <c r="F8065" s="405">
        <v>4733</v>
      </c>
      <c r="G8065" s="292" t="s">
        <v>2979</v>
      </c>
    </row>
    <row r="8066" spans="1:7">
      <c r="A8066" s="292" t="s">
        <v>49</v>
      </c>
      <c r="B8066" s="405">
        <v>3576</v>
      </c>
      <c r="C8066" s="292" t="s">
        <v>2979</v>
      </c>
      <c r="E8066" s="292" t="s">
        <v>214</v>
      </c>
      <c r="F8066" s="405">
        <v>4734</v>
      </c>
      <c r="G8066" s="292" t="s">
        <v>2979</v>
      </c>
    </row>
    <row r="8067" spans="1:7">
      <c r="A8067" s="292" t="s">
        <v>49</v>
      </c>
      <c r="B8067" s="405">
        <v>3836</v>
      </c>
      <c r="C8067" s="292" t="s">
        <v>2979</v>
      </c>
      <c r="E8067" s="292" t="s">
        <v>214</v>
      </c>
      <c r="F8067" s="405">
        <v>4735</v>
      </c>
      <c r="G8067" s="292" t="s">
        <v>2979</v>
      </c>
    </row>
    <row r="8068" spans="1:7">
      <c r="A8068" s="292" t="s">
        <v>49</v>
      </c>
      <c r="B8068" s="405">
        <v>4048</v>
      </c>
      <c r="C8068" s="292" t="s">
        <v>2979</v>
      </c>
      <c r="E8068" s="292" t="s">
        <v>214</v>
      </c>
      <c r="F8068" s="405">
        <v>4736</v>
      </c>
      <c r="G8068" s="292" t="s">
        <v>2979</v>
      </c>
    </row>
    <row r="8069" spans="1:7">
      <c r="A8069" s="292" t="s">
        <v>49</v>
      </c>
      <c r="B8069" s="405">
        <v>4288</v>
      </c>
      <c r="C8069" s="292" t="s">
        <v>2979</v>
      </c>
      <c r="E8069" s="292" t="s">
        <v>214</v>
      </c>
      <c r="F8069" s="405">
        <v>4737</v>
      </c>
      <c r="G8069" s="292" t="s">
        <v>2979</v>
      </c>
    </row>
    <row r="8070" spans="1:7">
      <c r="A8070" s="292" t="s">
        <v>49</v>
      </c>
      <c r="B8070" s="405">
        <v>4461</v>
      </c>
      <c r="C8070" s="292" t="s">
        <v>2979</v>
      </c>
      <c r="E8070" s="292" t="s">
        <v>214</v>
      </c>
      <c r="F8070" s="405">
        <v>4739</v>
      </c>
      <c r="G8070" s="292" t="s">
        <v>2979</v>
      </c>
    </row>
    <row r="8071" spans="1:7">
      <c r="A8071" s="292" t="s">
        <v>49</v>
      </c>
      <c r="B8071" s="405">
        <v>4612</v>
      </c>
      <c r="C8071" s="292" t="s">
        <v>2979</v>
      </c>
      <c r="E8071" s="292" t="s">
        <v>214</v>
      </c>
      <c r="F8071" s="405">
        <v>4741</v>
      </c>
      <c r="G8071" s="292" t="s">
        <v>2979</v>
      </c>
    </row>
    <row r="8072" spans="1:7">
      <c r="A8072" s="292" t="s">
        <v>49</v>
      </c>
      <c r="B8072" s="405">
        <v>4677</v>
      </c>
      <c r="C8072" s="292" t="s">
        <v>2979</v>
      </c>
      <c r="E8072" s="292" t="s">
        <v>214</v>
      </c>
      <c r="F8072" s="405">
        <v>4744</v>
      </c>
      <c r="G8072" s="292" t="s">
        <v>2979</v>
      </c>
    </row>
    <row r="8073" spans="1:7">
      <c r="A8073" s="292" t="s">
        <v>49</v>
      </c>
      <c r="B8073" s="405">
        <v>4785</v>
      </c>
      <c r="C8073" s="292" t="s">
        <v>2979</v>
      </c>
      <c r="E8073" s="292" t="s">
        <v>214</v>
      </c>
      <c r="F8073" s="405">
        <v>4745</v>
      </c>
      <c r="G8073" s="292" t="s">
        <v>2979</v>
      </c>
    </row>
    <row r="8074" spans="1:7">
      <c r="A8074" s="292" t="s">
        <v>49</v>
      </c>
      <c r="B8074" s="405">
        <v>4971</v>
      </c>
      <c r="C8074" s="292" t="s">
        <v>2979</v>
      </c>
      <c r="E8074" s="292" t="s">
        <v>214</v>
      </c>
      <c r="F8074" s="405">
        <v>4747</v>
      </c>
      <c r="G8074" s="292" t="s">
        <v>2979</v>
      </c>
    </row>
    <row r="8075" spans="1:7">
      <c r="A8075" s="292" t="s">
        <v>49</v>
      </c>
      <c r="B8075" s="405">
        <v>5074</v>
      </c>
      <c r="C8075" s="292" t="s">
        <v>2979</v>
      </c>
      <c r="E8075" s="292" t="s">
        <v>214</v>
      </c>
      <c r="F8075" s="405">
        <v>4750</v>
      </c>
      <c r="G8075" s="292" t="s">
        <v>2979</v>
      </c>
    </row>
    <row r="8076" spans="1:7">
      <c r="A8076" s="292" t="s">
        <v>49</v>
      </c>
      <c r="B8076" s="405">
        <v>5362</v>
      </c>
      <c r="C8076" s="292" t="s">
        <v>2979</v>
      </c>
      <c r="E8076" s="292" t="s">
        <v>214</v>
      </c>
      <c r="F8076" s="405">
        <v>4756</v>
      </c>
      <c r="G8076" s="292" t="s">
        <v>2979</v>
      </c>
    </row>
    <row r="8077" spans="1:7">
      <c r="A8077" s="292" t="s">
        <v>49</v>
      </c>
      <c r="B8077" s="405">
        <v>5669</v>
      </c>
      <c r="C8077" s="292" t="s">
        <v>2979</v>
      </c>
      <c r="E8077" s="292" t="s">
        <v>214</v>
      </c>
      <c r="F8077" s="405">
        <v>4757</v>
      </c>
      <c r="G8077" s="292" t="s">
        <v>2979</v>
      </c>
    </row>
    <row r="8078" spans="1:7">
      <c r="A8078" s="292" t="s">
        <v>49</v>
      </c>
      <c r="B8078" s="405">
        <v>1254</v>
      </c>
      <c r="C8078" s="292" t="s">
        <v>2979</v>
      </c>
      <c r="E8078" s="292" t="s">
        <v>214</v>
      </c>
      <c r="F8078" s="405">
        <v>4758</v>
      </c>
      <c r="G8078" s="292" t="s">
        <v>2979</v>
      </c>
    </row>
    <row r="8079" spans="1:7">
      <c r="A8079" s="292" t="s">
        <v>49</v>
      </c>
      <c r="B8079" s="405">
        <v>2791</v>
      </c>
      <c r="C8079" s="292" t="s">
        <v>2979</v>
      </c>
      <c r="E8079" s="292" t="s">
        <v>214</v>
      </c>
      <c r="F8079" s="405">
        <v>4759</v>
      </c>
      <c r="G8079" s="292" t="s">
        <v>2979</v>
      </c>
    </row>
    <row r="8080" spans="1:7">
      <c r="A8080" s="292" t="s">
        <v>49</v>
      </c>
      <c r="B8080" s="405">
        <v>3244</v>
      </c>
      <c r="C8080" s="292" t="s">
        <v>2979</v>
      </c>
      <c r="E8080" s="292" t="s">
        <v>214</v>
      </c>
      <c r="F8080" s="405">
        <v>4760</v>
      </c>
      <c r="G8080" s="292" t="s">
        <v>2979</v>
      </c>
    </row>
    <row r="8081" spans="1:7">
      <c r="A8081" s="292" t="s">
        <v>49</v>
      </c>
      <c r="B8081" s="405">
        <v>3579</v>
      </c>
      <c r="C8081" s="292" t="s">
        <v>2979</v>
      </c>
      <c r="E8081" s="292" t="s">
        <v>214</v>
      </c>
      <c r="F8081" s="405">
        <v>4761</v>
      </c>
      <c r="G8081" s="292" t="s">
        <v>2979</v>
      </c>
    </row>
    <row r="8082" spans="1:7">
      <c r="A8082" s="292" t="s">
        <v>49</v>
      </c>
      <c r="B8082" s="405">
        <v>3837</v>
      </c>
      <c r="C8082" s="292" t="s">
        <v>2979</v>
      </c>
      <c r="E8082" s="292" t="s">
        <v>214</v>
      </c>
      <c r="F8082" s="405">
        <v>4763</v>
      </c>
      <c r="G8082" s="292" t="s">
        <v>2979</v>
      </c>
    </row>
    <row r="8083" spans="1:7">
      <c r="A8083" s="292" t="s">
        <v>49</v>
      </c>
      <c r="B8083" s="405">
        <v>4049</v>
      </c>
      <c r="C8083" s="292" t="s">
        <v>2979</v>
      </c>
      <c r="E8083" s="292" t="s">
        <v>214</v>
      </c>
      <c r="F8083" s="405">
        <v>4765</v>
      </c>
      <c r="G8083" s="292" t="s">
        <v>2979</v>
      </c>
    </row>
    <row r="8084" spans="1:7">
      <c r="A8084" s="292" t="s">
        <v>49</v>
      </c>
      <c r="B8084" s="405">
        <v>4289</v>
      </c>
      <c r="C8084" s="292" t="s">
        <v>2979</v>
      </c>
      <c r="E8084" s="292" t="s">
        <v>214</v>
      </c>
      <c r="F8084" s="405">
        <v>4766</v>
      </c>
      <c r="G8084" s="292" t="s">
        <v>2979</v>
      </c>
    </row>
    <row r="8085" spans="1:7">
      <c r="A8085" s="292" t="s">
        <v>49</v>
      </c>
      <c r="B8085" s="405">
        <v>4462</v>
      </c>
      <c r="C8085" s="292" t="s">
        <v>2979</v>
      </c>
      <c r="E8085" s="292" t="s">
        <v>214</v>
      </c>
      <c r="F8085" s="405">
        <v>4768</v>
      </c>
      <c r="G8085" s="292" t="s">
        <v>2979</v>
      </c>
    </row>
    <row r="8086" spans="1:7">
      <c r="A8086" s="292" t="s">
        <v>49</v>
      </c>
      <c r="B8086" s="405">
        <v>4613</v>
      </c>
      <c r="C8086" s="292" t="s">
        <v>2979</v>
      </c>
      <c r="E8086" s="292" t="s">
        <v>214</v>
      </c>
      <c r="F8086" s="405">
        <v>4772</v>
      </c>
      <c r="G8086" s="292" t="s">
        <v>2979</v>
      </c>
    </row>
    <row r="8087" spans="1:7">
      <c r="A8087" s="292" t="s">
        <v>49</v>
      </c>
      <c r="B8087" s="405">
        <v>4679</v>
      </c>
      <c r="C8087" s="292" t="s">
        <v>2979</v>
      </c>
      <c r="E8087" s="292" t="s">
        <v>214</v>
      </c>
      <c r="F8087" s="405">
        <v>4773</v>
      </c>
      <c r="G8087" s="292" t="s">
        <v>2979</v>
      </c>
    </row>
    <row r="8088" spans="1:7">
      <c r="A8088" s="292" t="s">
        <v>49</v>
      </c>
      <c r="B8088" s="405">
        <v>4786</v>
      </c>
      <c r="C8088" s="292" t="s">
        <v>2979</v>
      </c>
      <c r="E8088" s="292" t="s">
        <v>214</v>
      </c>
      <c r="F8088" s="405">
        <v>4774</v>
      </c>
      <c r="G8088" s="292" t="s">
        <v>2979</v>
      </c>
    </row>
    <row r="8089" spans="1:7">
      <c r="A8089" s="292" t="s">
        <v>49</v>
      </c>
      <c r="B8089" s="405">
        <v>4973</v>
      </c>
      <c r="C8089" s="292" t="s">
        <v>2979</v>
      </c>
      <c r="E8089" s="292" t="s">
        <v>214</v>
      </c>
      <c r="F8089" s="405">
        <v>4776</v>
      </c>
      <c r="G8089" s="292" t="s">
        <v>2979</v>
      </c>
    </row>
    <row r="8090" spans="1:7">
      <c r="A8090" s="292" t="s">
        <v>49</v>
      </c>
      <c r="B8090" s="405">
        <v>5075</v>
      </c>
      <c r="C8090" s="292" t="s">
        <v>2979</v>
      </c>
      <c r="E8090" s="292" t="s">
        <v>214</v>
      </c>
      <c r="F8090" s="405">
        <v>4777</v>
      </c>
      <c r="G8090" s="292" t="s">
        <v>2979</v>
      </c>
    </row>
    <row r="8091" spans="1:7">
      <c r="A8091" s="292" t="s">
        <v>49</v>
      </c>
      <c r="B8091" s="405">
        <v>5363</v>
      </c>
      <c r="C8091" s="292" t="s">
        <v>2979</v>
      </c>
      <c r="E8091" s="292" t="s">
        <v>214</v>
      </c>
      <c r="F8091" s="405">
        <v>4779</v>
      </c>
      <c r="G8091" s="292" t="s">
        <v>2979</v>
      </c>
    </row>
    <row r="8092" spans="1:7">
      <c r="A8092" s="292" t="s">
        <v>49</v>
      </c>
      <c r="B8092" s="405">
        <v>5673</v>
      </c>
      <c r="C8092" s="292" t="s">
        <v>2979</v>
      </c>
      <c r="E8092" s="292" t="s">
        <v>214</v>
      </c>
      <c r="F8092" s="405">
        <v>4780</v>
      </c>
      <c r="G8092" s="292" t="s">
        <v>2979</v>
      </c>
    </row>
    <row r="8093" spans="1:7">
      <c r="A8093" s="292" t="s">
        <v>49</v>
      </c>
      <c r="B8093" s="405">
        <v>1255</v>
      </c>
      <c r="C8093" s="292" t="s">
        <v>2979</v>
      </c>
      <c r="E8093" s="292" t="s">
        <v>214</v>
      </c>
      <c r="F8093" s="405">
        <v>4781</v>
      </c>
      <c r="G8093" s="292" t="s">
        <v>2979</v>
      </c>
    </row>
    <row r="8094" spans="1:7">
      <c r="A8094" s="292" t="s">
        <v>49</v>
      </c>
      <c r="B8094" s="405">
        <v>2808</v>
      </c>
      <c r="C8094" s="292" t="s">
        <v>2979</v>
      </c>
      <c r="E8094" s="292" t="s">
        <v>214</v>
      </c>
      <c r="F8094" s="405">
        <v>4785</v>
      </c>
      <c r="G8094" s="292" t="s">
        <v>2979</v>
      </c>
    </row>
    <row r="8095" spans="1:7">
      <c r="A8095" s="292" t="s">
        <v>49</v>
      </c>
      <c r="B8095" s="405">
        <v>3245</v>
      </c>
      <c r="C8095" s="292" t="s">
        <v>2979</v>
      </c>
      <c r="E8095" s="292" t="s">
        <v>214</v>
      </c>
      <c r="F8095" s="405">
        <v>4786</v>
      </c>
      <c r="G8095" s="292" t="s">
        <v>2979</v>
      </c>
    </row>
    <row r="8096" spans="1:7">
      <c r="A8096" s="292" t="s">
        <v>49</v>
      </c>
      <c r="B8096" s="405">
        <v>3580</v>
      </c>
      <c r="C8096" s="292" t="s">
        <v>2979</v>
      </c>
      <c r="E8096" s="292" t="s">
        <v>214</v>
      </c>
      <c r="F8096" s="405">
        <v>4787</v>
      </c>
      <c r="G8096" s="292" t="s">
        <v>2979</v>
      </c>
    </row>
    <row r="8097" spans="1:7">
      <c r="A8097" s="292" t="s">
        <v>49</v>
      </c>
      <c r="B8097" s="405">
        <v>3845</v>
      </c>
      <c r="C8097" s="292" t="s">
        <v>2979</v>
      </c>
      <c r="E8097" s="292" t="s">
        <v>214</v>
      </c>
      <c r="F8097" s="405">
        <v>4847</v>
      </c>
      <c r="G8097" s="292" t="s">
        <v>2979</v>
      </c>
    </row>
    <row r="8098" spans="1:7">
      <c r="A8098" s="292" t="s">
        <v>49</v>
      </c>
      <c r="B8098" s="405">
        <v>4051</v>
      </c>
      <c r="C8098" s="292" t="s">
        <v>2979</v>
      </c>
      <c r="E8098" s="292" t="s">
        <v>214</v>
      </c>
      <c r="F8098" s="405">
        <v>4851</v>
      </c>
      <c r="G8098" s="292" t="s">
        <v>2979</v>
      </c>
    </row>
    <row r="8099" spans="1:7">
      <c r="A8099" s="292" t="s">
        <v>49</v>
      </c>
      <c r="B8099" s="405">
        <v>4290</v>
      </c>
      <c r="C8099" s="292" t="s">
        <v>2979</v>
      </c>
      <c r="E8099" s="292" t="s">
        <v>214</v>
      </c>
      <c r="F8099" s="405">
        <v>4855</v>
      </c>
      <c r="G8099" s="292" t="s">
        <v>2979</v>
      </c>
    </row>
    <row r="8100" spans="1:7">
      <c r="A8100" s="292" t="s">
        <v>49</v>
      </c>
      <c r="B8100" s="405">
        <v>4463</v>
      </c>
      <c r="C8100" s="292" t="s">
        <v>2979</v>
      </c>
      <c r="E8100" s="292" t="s">
        <v>214</v>
      </c>
      <c r="F8100" s="405">
        <v>4857</v>
      </c>
      <c r="G8100" s="292" t="s">
        <v>2979</v>
      </c>
    </row>
    <row r="8101" spans="1:7">
      <c r="A8101" s="292" t="s">
        <v>49</v>
      </c>
      <c r="B8101" s="405">
        <v>4614</v>
      </c>
      <c r="C8101" s="292" t="s">
        <v>2979</v>
      </c>
      <c r="E8101" s="292" t="s">
        <v>214</v>
      </c>
      <c r="F8101" s="405">
        <v>4858</v>
      </c>
      <c r="G8101" s="292" t="s">
        <v>2979</v>
      </c>
    </row>
    <row r="8102" spans="1:7">
      <c r="A8102" s="292" t="s">
        <v>49</v>
      </c>
      <c r="B8102" s="405">
        <v>4680</v>
      </c>
      <c r="C8102" s="292" t="s">
        <v>2979</v>
      </c>
      <c r="E8102" s="292" t="s">
        <v>214</v>
      </c>
      <c r="F8102" s="405">
        <v>4859</v>
      </c>
      <c r="G8102" s="292" t="s">
        <v>2979</v>
      </c>
    </row>
    <row r="8103" spans="1:7">
      <c r="A8103" s="292" t="s">
        <v>49</v>
      </c>
      <c r="B8103" s="405">
        <v>4787</v>
      </c>
      <c r="C8103" s="292" t="s">
        <v>2979</v>
      </c>
      <c r="E8103" s="292" t="s">
        <v>214</v>
      </c>
      <c r="F8103" s="405">
        <v>4860</v>
      </c>
      <c r="G8103" s="292" t="s">
        <v>2979</v>
      </c>
    </row>
    <row r="8104" spans="1:7">
      <c r="A8104" s="292" t="s">
        <v>49</v>
      </c>
      <c r="B8104" s="405">
        <v>4974</v>
      </c>
      <c r="C8104" s="292" t="s">
        <v>2979</v>
      </c>
      <c r="E8104" s="292" t="s">
        <v>214</v>
      </c>
      <c r="F8104" s="405">
        <v>4862</v>
      </c>
      <c r="G8104" s="292" t="s">
        <v>2979</v>
      </c>
    </row>
    <row r="8105" spans="1:7">
      <c r="A8105" s="292" t="s">
        <v>49</v>
      </c>
      <c r="B8105" s="405">
        <v>5077</v>
      </c>
      <c r="C8105" s="292" t="s">
        <v>2979</v>
      </c>
      <c r="E8105" s="292" t="s">
        <v>214</v>
      </c>
      <c r="F8105" s="405">
        <v>4863</v>
      </c>
      <c r="G8105" s="292" t="s">
        <v>2979</v>
      </c>
    </row>
    <row r="8106" spans="1:7">
      <c r="A8106" s="292" t="s">
        <v>49</v>
      </c>
      <c r="B8106" s="405">
        <v>5441</v>
      </c>
      <c r="C8106" s="292" t="s">
        <v>2979</v>
      </c>
      <c r="E8106" s="292" t="s">
        <v>214</v>
      </c>
      <c r="F8106" s="405">
        <v>4864</v>
      </c>
      <c r="G8106" s="292" t="s">
        <v>2979</v>
      </c>
    </row>
    <row r="8107" spans="1:7">
      <c r="A8107" s="292" t="s">
        <v>49</v>
      </c>
      <c r="B8107" s="405">
        <v>5674</v>
      </c>
      <c r="C8107" s="292" t="s">
        <v>2979</v>
      </c>
      <c r="E8107" s="292" t="s">
        <v>214</v>
      </c>
      <c r="F8107" s="405">
        <v>4910</v>
      </c>
      <c r="G8107" s="292" t="s">
        <v>2979</v>
      </c>
    </row>
    <row r="8108" spans="1:7">
      <c r="A8108" s="292" t="s">
        <v>49</v>
      </c>
      <c r="B8108" s="405">
        <v>1256</v>
      </c>
      <c r="C8108" s="292" t="s">
        <v>2979</v>
      </c>
      <c r="E8108" s="292" t="s">
        <v>214</v>
      </c>
      <c r="F8108" s="405">
        <v>4912</v>
      </c>
      <c r="G8108" s="292" t="s">
        <v>2979</v>
      </c>
    </row>
    <row r="8109" spans="1:7">
      <c r="A8109" s="292" t="s">
        <v>49</v>
      </c>
      <c r="B8109" s="405">
        <v>2813</v>
      </c>
      <c r="C8109" s="292" t="s">
        <v>2979</v>
      </c>
      <c r="E8109" s="292" t="s">
        <v>214</v>
      </c>
      <c r="F8109" s="405">
        <v>4920</v>
      </c>
      <c r="G8109" s="292" t="s">
        <v>2979</v>
      </c>
    </row>
    <row r="8110" spans="1:7">
      <c r="A8110" s="292" t="s">
        <v>49</v>
      </c>
      <c r="B8110" s="405">
        <v>3251</v>
      </c>
      <c r="C8110" s="292" t="s">
        <v>2979</v>
      </c>
      <c r="E8110" s="292" t="s">
        <v>214</v>
      </c>
      <c r="F8110" s="405">
        <v>4921</v>
      </c>
      <c r="G8110" s="292" t="s">
        <v>2979</v>
      </c>
    </row>
    <row r="8111" spans="1:7">
      <c r="A8111" s="292" t="s">
        <v>49</v>
      </c>
      <c r="B8111" s="405">
        <v>3582</v>
      </c>
      <c r="C8111" s="292" t="s">
        <v>2979</v>
      </c>
      <c r="E8111" s="292" t="s">
        <v>214</v>
      </c>
      <c r="F8111" s="405">
        <v>4922</v>
      </c>
      <c r="G8111" s="292" t="s">
        <v>2979</v>
      </c>
    </row>
    <row r="8112" spans="1:7">
      <c r="A8112" s="292" t="s">
        <v>49</v>
      </c>
      <c r="B8112" s="405">
        <v>3846</v>
      </c>
      <c r="C8112" s="292" t="s">
        <v>2979</v>
      </c>
      <c r="E8112" s="292" t="s">
        <v>214</v>
      </c>
      <c r="F8112" s="405">
        <v>4923</v>
      </c>
      <c r="G8112" s="292" t="s">
        <v>2979</v>
      </c>
    </row>
    <row r="8113" spans="1:7">
      <c r="A8113" s="292" t="s">
        <v>49</v>
      </c>
      <c r="B8113" s="405">
        <v>4053</v>
      </c>
      <c r="C8113" s="292" t="s">
        <v>2979</v>
      </c>
      <c r="E8113" s="292" t="s">
        <v>214</v>
      </c>
      <c r="F8113" s="405">
        <v>4925</v>
      </c>
      <c r="G8113" s="292" t="s">
        <v>2979</v>
      </c>
    </row>
    <row r="8114" spans="1:7">
      <c r="A8114" s="292" t="s">
        <v>49</v>
      </c>
      <c r="B8114" s="405">
        <v>4292</v>
      </c>
      <c r="C8114" s="292" t="s">
        <v>2979</v>
      </c>
      <c r="E8114" s="292" t="s">
        <v>214</v>
      </c>
      <c r="F8114" s="405">
        <v>4926</v>
      </c>
      <c r="G8114" s="292" t="s">
        <v>2979</v>
      </c>
    </row>
    <row r="8115" spans="1:7">
      <c r="A8115" s="292" t="s">
        <v>49</v>
      </c>
      <c r="B8115" s="405">
        <v>4464</v>
      </c>
      <c r="C8115" s="292" t="s">
        <v>2979</v>
      </c>
      <c r="E8115" s="292" t="s">
        <v>214</v>
      </c>
      <c r="F8115" s="405">
        <v>4928</v>
      </c>
      <c r="G8115" s="292" t="s">
        <v>2979</v>
      </c>
    </row>
    <row r="8116" spans="1:7">
      <c r="A8116" s="292" t="s">
        <v>49</v>
      </c>
      <c r="B8116" s="405">
        <v>4615</v>
      </c>
      <c r="C8116" s="292" t="s">
        <v>2979</v>
      </c>
      <c r="E8116" s="292" t="s">
        <v>214</v>
      </c>
      <c r="F8116" s="405">
        <v>4929</v>
      </c>
      <c r="G8116" s="292" t="s">
        <v>2979</v>
      </c>
    </row>
    <row r="8117" spans="1:7">
      <c r="A8117" s="292" t="s">
        <v>49</v>
      </c>
      <c r="B8117" s="405">
        <v>4681</v>
      </c>
      <c r="C8117" s="292" t="s">
        <v>2979</v>
      </c>
      <c r="E8117" s="292" t="s">
        <v>214</v>
      </c>
      <c r="F8117" s="405">
        <v>4930</v>
      </c>
      <c r="G8117" s="292" t="s">
        <v>2979</v>
      </c>
    </row>
    <row r="8118" spans="1:7">
      <c r="A8118" s="292" t="s">
        <v>49</v>
      </c>
      <c r="B8118" s="405">
        <v>4847</v>
      </c>
      <c r="C8118" s="292" t="s">
        <v>2979</v>
      </c>
      <c r="E8118" s="292" t="s">
        <v>214</v>
      </c>
      <c r="F8118" s="405">
        <v>4932</v>
      </c>
      <c r="G8118" s="292" t="s">
        <v>2979</v>
      </c>
    </row>
    <row r="8119" spans="1:7">
      <c r="A8119" s="292" t="s">
        <v>49</v>
      </c>
      <c r="B8119" s="405">
        <v>4976</v>
      </c>
      <c r="C8119" s="292" t="s">
        <v>2979</v>
      </c>
      <c r="E8119" s="292" t="s">
        <v>214</v>
      </c>
      <c r="F8119" s="405">
        <v>4939</v>
      </c>
      <c r="G8119" s="292" t="s">
        <v>2979</v>
      </c>
    </row>
    <row r="8120" spans="1:7">
      <c r="A8120" s="292" t="s">
        <v>49</v>
      </c>
      <c r="B8120" s="405">
        <v>5079</v>
      </c>
      <c r="C8120" s="292" t="s">
        <v>2979</v>
      </c>
      <c r="E8120" s="292" t="s">
        <v>214</v>
      </c>
      <c r="F8120" s="405">
        <v>4945</v>
      </c>
      <c r="G8120" s="292" t="s">
        <v>2979</v>
      </c>
    </row>
    <row r="8121" spans="1:7">
      <c r="A8121" s="292" t="s">
        <v>49</v>
      </c>
      <c r="B8121" s="405">
        <v>5442</v>
      </c>
      <c r="C8121" s="292" t="s">
        <v>2979</v>
      </c>
      <c r="E8121" s="292" t="s">
        <v>214</v>
      </c>
      <c r="F8121" s="405">
        <v>4947</v>
      </c>
      <c r="G8121" s="292" t="s">
        <v>2979</v>
      </c>
    </row>
    <row r="8122" spans="1:7">
      <c r="A8122" s="292" t="s">
        <v>49</v>
      </c>
      <c r="B8122" s="405">
        <v>5675</v>
      </c>
      <c r="C8122" s="292" t="s">
        <v>2979</v>
      </c>
      <c r="E8122" s="292" t="s">
        <v>214</v>
      </c>
      <c r="F8122" s="405">
        <v>4949</v>
      </c>
      <c r="G8122" s="292" t="s">
        <v>2979</v>
      </c>
    </row>
    <row r="8123" spans="1:7">
      <c r="A8123" s="292" t="s">
        <v>49</v>
      </c>
      <c r="B8123" s="405">
        <v>1258</v>
      </c>
      <c r="C8123" s="292" t="s">
        <v>2979</v>
      </c>
      <c r="E8123" s="292" t="s">
        <v>214</v>
      </c>
      <c r="F8123" s="405">
        <v>4950</v>
      </c>
      <c r="G8123" s="292" t="s">
        <v>2979</v>
      </c>
    </row>
    <row r="8124" spans="1:7">
      <c r="A8124" s="292" t="s">
        <v>49</v>
      </c>
      <c r="B8124" s="405">
        <v>2815</v>
      </c>
      <c r="C8124" s="292" t="s">
        <v>2979</v>
      </c>
      <c r="E8124" s="292" t="s">
        <v>214</v>
      </c>
      <c r="F8124" s="405">
        <v>4951</v>
      </c>
      <c r="G8124" s="292" t="s">
        <v>2979</v>
      </c>
    </row>
    <row r="8125" spans="1:7">
      <c r="A8125" s="292" t="s">
        <v>49</v>
      </c>
      <c r="B8125" s="405">
        <v>3253</v>
      </c>
      <c r="C8125" s="292" t="s">
        <v>2979</v>
      </c>
      <c r="E8125" s="292" t="s">
        <v>214</v>
      </c>
      <c r="F8125" s="405">
        <v>4952</v>
      </c>
      <c r="G8125" s="292" t="s">
        <v>2979</v>
      </c>
    </row>
    <row r="8126" spans="1:7">
      <c r="A8126" s="292" t="s">
        <v>49</v>
      </c>
      <c r="B8126" s="405">
        <v>3583</v>
      </c>
      <c r="C8126" s="292" t="s">
        <v>2979</v>
      </c>
      <c r="E8126" s="292" t="s">
        <v>214</v>
      </c>
      <c r="F8126" s="405">
        <v>4953</v>
      </c>
      <c r="G8126" s="292" t="s">
        <v>2979</v>
      </c>
    </row>
    <row r="8127" spans="1:7">
      <c r="A8127" s="292" t="s">
        <v>49</v>
      </c>
      <c r="B8127" s="405">
        <v>3849</v>
      </c>
      <c r="C8127" s="292" t="s">
        <v>2979</v>
      </c>
      <c r="E8127" s="292" t="s">
        <v>214</v>
      </c>
      <c r="F8127" s="405">
        <v>4954</v>
      </c>
      <c r="G8127" s="292" t="s">
        <v>2979</v>
      </c>
    </row>
    <row r="8128" spans="1:7">
      <c r="A8128" s="292" t="s">
        <v>49</v>
      </c>
      <c r="B8128" s="405">
        <v>4055</v>
      </c>
      <c r="C8128" s="292" t="s">
        <v>2979</v>
      </c>
      <c r="E8128" s="292" t="s">
        <v>214</v>
      </c>
      <c r="F8128" s="405">
        <v>4956</v>
      </c>
      <c r="G8128" s="292" t="s">
        <v>2979</v>
      </c>
    </row>
    <row r="8129" spans="1:7">
      <c r="A8129" s="292" t="s">
        <v>49</v>
      </c>
      <c r="B8129" s="405">
        <v>4294</v>
      </c>
      <c r="C8129" s="292" t="s">
        <v>2979</v>
      </c>
      <c r="E8129" s="292" t="s">
        <v>214</v>
      </c>
      <c r="F8129" s="405">
        <v>4957</v>
      </c>
      <c r="G8129" s="292" t="s">
        <v>2979</v>
      </c>
    </row>
    <row r="8130" spans="1:7">
      <c r="A8130" s="292" t="s">
        <v>49</v>
      </c>
      <c r="B8130" s="405">
        <v>4467</v>
      </c>
      <c r="C8130" s="292" t="s">
        <v>2979</v>
      </c>
      <c r="E8130" s="292" t="s">
        <v>214</v>
      </c>
      <c r="F8130" s="405">
        <v>4961</v>
      </c>
      <c r="G8130" s="292" t="s">
        <v>2979</v>
      </c>
    </row>
    <row r="8131" spans="1:7">
      <c r="A8131" s="292" t="s">
        <v>49</v>
      </c>
      <c r="B8131" s="405">
        <v>4616</v>
      </c>
      <c r="C8131" s="292" t="s">
        <v>2979</v>
      </c>
      <c r="E8131" s="292" t="s">
        <v>214</v>
      </c>
      <c r="F8131" s="405">
        <v>4965</v>
      </c>
      <c r="G8131" s="292" t="s">
        <v>2979</v>
      </c>
    </row>
    <row r="8132" spans="1:7">
      <c r="A8132" s="292" t="s">
        <v>49</v>
      </c>
      <c r="B8132" s="405">
        <v>4683</v>
      </c>
      <c r="C8132" s="292" t="s">
        <v>2979</v>
      </c>
      <c r="E8132" s="292" t="s">
        <v>214</v>
      </c>
      <c r="F8132" s="405">
        <v>4966</v>
      </c>
      <c r="G8132" s="292" t="s">
        <v>2979</v>
      </c>
    </row>
    <row r="8133" spans="1:7">
      <c r="A8133" s="292" t="s">
        <v>49</v>
      </c>
      <c r="B8133" s="405">
        <v>4851</v>
      </c>
      <c r="C8133" s="292" t="s">
        <v>2979</v>
      </c>
      <c r="E8133" s="292" t="s">
        <v>214</v>
      </c>
      <c r="F8133" s="405">
        <v>4967</v>
      </c>
      <c r="G8133" s="292" t="s">
        <v>2979</v>
      </c>
    </row>
    <row r="8134" spans="1:7">
      <c r="A8134" s="292" t="s">
        <v>49</v>
      </c>
      <c r="B8134" s="405">
        <v>4978</v>
      </c>
      <c r="C8134" s="292" t="s">
        <v>2979</v>
      </c>
      <c r="E8134" s="292" t="s">
        <v>214</v>
      </c>
      <c r="F8134" s="405">
        <v>4969</v>
      </c>
      <c r="G8134" s="292" t="s">
        <v>2979</v>
      </c>
    </row>
    <row r="8135" spans="1:7">
      <c r="A8135" s="292" t="s">
        <v>49</v>
      </c>
      <c r="B8135" s="405">
        <v>5081</v>
      </c>
      <c r="C8135" s="292" t="s">
        <v>2979</v>
      </c>
      <c r="E8135" s="292" t="s">
        <v>214</v>
      </c>
      <c r="F8135" s="405">
        <v>4971</v>
      </c>
      <c r="G8135" s="292" t="s">
        <v>2979</v>
      </c>
    </row>
    <row r="8136" spans="1:7">
      <c r="A8136" s="292" t="s">
        <v>49</v>
      </c>
      <c r="B8136" s="405">
        <v>5444</v>
      </c>
      <c r="C8136" s="292" t="s">
        <v>2979</v>
      </c>
      <c r="E8136" s="292" t="s">
        <v>214</v>
      </c>
      <c r="F8136" s="405">
        <v>4973</v>
      </c>
      <c r="G8136" s="292" t="s">
        <v>2979</v>
      </c>
    </row>
    <row r="8137" spans="1:7">
      <c r="A8137" s="292" t="s">
        <v>49</v>
      </c>
      <c r="B8137" s="405">
        <v>5679</v>
      </c>
      <c r="C8137" s="292" t="s">
        <v>2979</v>
      </c>
      <c r="E8137" s="292" t="s">
        <v>214</v>
      </c>
      <c r="F8137" s="405">
        <v>4974</v>
      </c>
      <c r="G8137" s="292" t="s">
        <v>2979</v>
      </c>
    </row>
    <row r="8138" spans="1:7">
      <c r="A8138" s="292" t="s">
        <v>49</v>
      </c>
      <c r="B8138" s="405">
        <v>1259</v>
      </c>
      <c r="C8138" s="292" t="s">
        <v>2979</v>
      </c>
      <c r="E8138" s="292" t="s">
        <v>214</v>
      </c>
      <c r="F8138" s="405">
        <v>4976</v>
      </c>
      <c r="G8138" s="292" t="s">
        <v>2979</v>
      </c>
    </row>
    <row r="8139" spans="1:7">
      <c r="A8139" s="292" t="s">
        <v>49</v>
      </c>
      <c r="B8139" s="405">
        <v>2822</v>
      </c>
      <c r="C8139" s="292" t="s">
        <v>2979</v>
      </c>
      <c r="E8139" s="292" t="s">
        <v>214</v>
      </c>
      <c r="F8139" s="405">
        <v>4978</v>
      </c>
      <c r="G8139" s="292" t="s">
        <v>2979</v>
      </c>
    </row>
    <row r="8140" spans="1:7">
      <c r="A8140" s="292" t="s">
        <v>49</v>
      </c>
      <c r="B8140" s="405">
        <v>3255</v>
      </c>
      <c r="C8140" s="292" t="s">
        <v>2979</v>
      </c>
      <c r="E8140" s="292" t="s">
        <v>214</v>
      </c>
      <c r="F8140" s="405">
        <v>4979</v>
      </c>
      <c r="G8140" s="292" t="s">
        <v>2979</v>
      </c>
    </row>
    <row r="8141" spans="1:7">
      <c r="A8141" s="292" t="s">
        <v>49</v>
      </c>
      <c r="B8141" s="405">
        <v>3586</v>
      </c>
      <c r="C8141" s="292" t="s">
        <v>2979</v>
      </c>
      <c r="E8141" s="292" t="s">
        <v>214</v>
      </c>
      <c r="F8141" s="405">
        <v>4983</v>
      </c>
      <c r="G8141" s="292" t="s">
        <v>2979</v>
      </c>
    </row>
    <row r="8142" spans="1:7">
      <c r="A8142" s="292" t="s">
        <v>49</v>
      </c>
      <c r="B8142" s="405">
        <v>3851</v>
      </c>
      <c r="C8142" s="292" t="s">
        <v>2979</v>
      </c>
      <c r="E8142" s="292" t="s">
        <v>214</v>
      </c>
      <c r="F8142" s="405">
        <v>4984</v>
      </c>
      <c r="G8142" s="292" t="s">
        <v>2979</v>
      </c>
    </row>
    <row r="8143" spans="1:7">
      <c r="A8143" s="292" t="s">
        <v>49</v>
      </c>
      <c r="B8143" s="405">
        <v>4056</v>
      </c>
      <c r="C8143" s="292" t="s">
        <v>2979</v>
      </c>
      <c r="E8143" s="292" t="s">
        <v>214</v>
      </c>
      <c r="F8143" s="405">
        <v>4986</v>
      </c>
      <c r="G8143" s="292" t="s">
        <v>2979</v>
      </c>
    </row>
    <row r="8144" spans="1:7">
      <c r="A8144" s="292" t="s">
        <v>49</v>
      </c>
      <c r="B8144" s="405">
        <v>4342</v>
      </c>
      <c r="C8144" s="292" t="s">
        <v>2979</v>
      </c>
      <c r="E8144" s="292" t="s">
        <v>214</v>
      </c>
      <c r="F8144" s="405">
        <v>4987</v>
      </c>
      <c r="G8144" s="292" t="s">
        <v>2979</v>
      </c>
    </row>
    <row r="8145" spans="1:7">
      <c r="A8145" s="292" t="s">
        <v>49</v>
      </c>
      <c r="B8145" s="405">
        <v>4471</v>
      </c>
      <c r="C8145" s="292" t="s">
        <v>2979</v>
      </c>
      <c r="E8145" s="292" t="s">
        <v>214</v>
      </c>
      <c r="F8145" s="405">
        <v>4988</v>
      </c>
      <c r="G8145" s="292" t="s">
        <v>2979</v>
      </c>
    </row>
    <row r="8146" spans="1:7">
      <c r="A8146" s="292" t="s">
        <v>49</v>
      </c>
      <c r="B8146" s="405">
        <v>4617</v>
      </c>
      <c r="C8146" s="292" t="s">
        <v>2979</v>
      </c>
      <c r="E8146" s="292" t="s">
        <v>214</v>
      </c>
      <c r="F8146" s="405">
        <v>5031</v>
      </c>
      <c r="G8146" s="292" t="s">
        <v>2979</v>
      </c>
    </row>
    <row r="8147" spans="1:7">
      <c r="A8147" s="292" t="s">
        <v>49</v>
      </c>
      <c r="B8147" s="405">
        <v>4684</v>
      </c>
      <c r="C8147" s="292" t="s">
        <v>2979</v>
      </c>
      <c r="E8147" s="292" t="s">
        <v>214</v>
      </c>
      <c r="F8147" s="405">
        <v>5032</v>
      </c>
      <c r="G8147" s="292" t="s">
        <v>2979</v>
      </c>
    </row>
    <row r="8148" spans="1:7">
      <c r="A8148" s="292" t="s">
        <v>49</v>
      </c>
      <c r="B8148" s="405">
        <v>4855</v>
      </c>
      <c r="C8148" s="292" t="s">
        <v>2979</v>
      </c>
      <c r="E8148" s="292" t="s">
        <v>214</v>
      </c>
      <c r="F8148" s="405">
        <v>5034</v>
      </c>
      <c r="G8148" s="292" t="s">
        <v>2979</v>
      </c>
    </row>
    <row r="8149" spans="1:7">
      <c r="A8149" s="292" t="s">
        <v>49</v>
      </c>
      <c r="B8149" s="405">
        <v>4979</v>
      </c>
      <c r="C8149" s="292" t="s">
        <v>2979</v>
      </c>
      <c r="E8149" s="292" t="s">
        <v>214</v>
      </c>
      <c r="F8149" s="405">
        <v>5035</v>
      </c>
      <c r="G8149" s="292" t="s">
        <v>2979</v>
      </c>
    </row>
    <row r="8150" spans="1:7">
      <c r="A8150" s="292" t="s">
        <v>49</v>
      </c>
      <c r="B8150" s="405">
        <v>5083</v>
      </c>
      <c r="C8150" s="292" t="s">
        <v>2979</v>
      </c>
      <c r="E8150" s="292" t="s">
        <v>214</v>
      </c>
      <c r="F8150" s="405">
        <v>5036</v>
      </c>
      <c r="G8150" s="292" t="s">
        <v>2979</v>
      </c>
    </row>
    <row r="8151" spans="1:7">
      <c r="A8151" s="292" t="s">
        <v>49</v>
      </c>
      <c r="B8151" s="405">
        <v>5447</v>
      </c>
      <c r="C8151" s="292" t="s">
        <v>2979</v>
      </c>
      <c r="E8151" s="292" t="s">
        <v>214</v>
      </c>
      <c r="F8151" s="405">
        <v>5037</v>
      </c>
      <c r="G8151" s="292" t="s">
        <v>2979</v>
      </c>
    </row>
    <row r="8152" spans="1:7">
      <c r="A8152" s="292" t="s">
        <v>49</v>
      </c>
      <c r="B8152" s="405">
        <v>5680</v>
      </c>
      <c r="C8152" s="292" t="s">
        <v>2979</v>
      </c>
      <c r="E8152" s="292" t="s">
        <v>214</v>
      </c>
      <c r="F8152" s="405">
        <v>5038</v>
      </c>
      <c r="G8152" s="292" t="s">
        <v>2979</v>
      </c>
    </row>
    <row r="8153" spans="1:7">
      <c r="A8153" s="292" t="s">
        <v>49</v>
      </c>
      <c r="B8153" s="405">
        <v>1262</v>
      </c>
      <c r="C8153" s="292" t="s">
        <v>2979</v>
      </c>
      <c r="E8153" s="292" t="s">
        <v>214</v>
      </c>
      <c r="F8153" s="405">
        <v>5039</v>
      </c>
      <c r="G8153" s="292" t="s">
        <v>2979</v>
      </c>
    </row>
    <row r="8154" spans="1:7">
      <c r="A8154" s="292" t="s">
        <v>49</v>
      </c>
      <c r="B8154" s="405">
        <v>2825</v>
      </c>
      <c r="C8154" s="292" t="s">
        <v>2979</v>
      </c>
      <c r="E8154" s="292" t="s">
        <v>214</v>
      </c>
      <c r="F8154" s="405">
        <v>5040</v>
      </c>
      <c r="G8154" s="292" t="s">
        <v>2979</v>
      </c>
    </row>
    <row r="8155" spans="1:7">
      <c r="A8155" s="292" t="s">
        <v>49</v>
      </c>
      <c r="B8155" s="405">
        <v>3256</v>
      </c>
      <c r="C8155" s="292" t="s">
        <v>2979</v>
      </c>
      <c r="E8155" s="292" t="s">
        <v>214</v>
      </c>
      <c r="F8155" s="405">
        <v>5041</v>
      </c>
      <c r="G8155" s="292" t="s">
        <v>2979</v>
      </c>
    </row>
    <row r="8156" spans="1:7">
      <c r="A8156" s="292" t="s">
        <v>49</v>
      </c>
      <c r="B8156" s="405">
        <v>3590</v>
      </c>
      <c r="C8156" s="292" t="s">
        <v>2979</v>
      </c>
      <c r="E8156" s="292" t="s">
        <v>214</v>
      </c>
      <c r="F8156" s="405">
        <v>5042</v>
      </c>
      <c r="G8156" s="292" t="s">
        <v>2979</v>
      </c>
    </row>
    <row r="8157" spans="1:7">
      <c r="A8157" s="292" t="s">
        <v>49</v>
      </c>
      <c r="B8157" s="405">
        <v>3852</v>
      </c>
      <c r="C8157" s="292" t="s">
        <v>2979</v>
      </c>
      <c r="E8157" s="292" t="s">
        <v>214</v>
      </c>
      <c r="F8157" s="405">
        <v>5043</v>
      </c>
      <c r="G8157" s="292" t="s">
        <v>2979</v>
      </c>
    </row>
    <row r="8158" spans="1:7">
      <c r="A8158" s="292" t="s">
        <v>49</v>
      </c>
      <c r="B8158" s="405">
        <v>4057</v>
      </c>
      <c r="C8158" s="292" t="s">
        <v>2979</v>
      </c>
      <c r="E8158" s="292" t="s">
        <v>214</v>
      </c>
      <c r="F8158" s="405">
        <v>5045</v>
      </c>
      <c r="G8158" s="292" t="s">
        <v>2979</v>
      </c>
    </row>
    <row r="8159" spans="1:7">
      <c r="A8159" s="292" t="s">
        <v>49</v>
      </c>
      <c r="B8159" s="405">
        <v>4348</v>
      </c>
      <c r="C8159" s="292" t="s">
        <v>2979</v>
      </c>
      <c r="E8159" s="292" t="s">
        <v>214</v>
      </c>
      <c r="F8159" s="405">
        <v>5046</v>
      </c>
      <c r="G8159" s="292" t="s">
        <v>2979</v>
      </c>
    </row>
    <row r="8160" spans="1:7">
      <c r="A8160" s="292" t="s">
        <v>49</v>
      </c>
      <c r="B8160" s="405">
        <v>4472</v>
      </c>
      <c r="C8160" s="292" t="s">
        <v>2979</v>
      </c>
      <c r="E8160" s="292" t="s">
        <v>214</v>
      </c>
      <c r="F8160" s="405">
        <v>5047</v>
      </c>
      <c r="G8160" s="292" t="s">
        <v>2979</v>
      </c>
    </row>
    <row r="8161" spans="1:7">
      <c r="A8161" s="292" t="s">
        <v>49</v>
      </c>
      <c r="B8161" s="405">
        <v>4619</v>
      </c>
      <c r="C8161" s="292" t="s">
        <v>2979</v>
      </c>
      <c r="E8161" s="292" t="s">
        <v>214</v>
      </c>
      <c r="F8161" s="405">
        <v>5048</v>
      </c>
      <c r="G8161" s="292" t="s">
        <v>2979</v>
      </c>
    </row>
    <row r="8162" spans="1:7">
      <c r="A8162" s="292" t="s">
        <v>49</v>
      </c>
      <c r="B8162" s="405">
        <v>4686</v>
      </c>
      <c r="C8162" s="292" t="s">
        <v>2979</v>
      </c>
      <c r="E8162" s="292" t="s">
        <v>214</v>
      </c>
      <c r="F8162" s="405">
        <v>5049</v>
      </c>
      <c r="G8162" s="292" t="s">
        <v>2979</v>
      </c>
    </row>
    <row r="8163" spans="1:7">
      <c r="A8163" s="292" t="s">
        <v>49</v>
      </c>
      <c r="B8163" s="405">
        <v>4857</v>
      </c>
      <c r="C8163" s="292" t="s">
        <v>2979</v>
      </c>
      <c r="E8163" s="292" t="s">
        <v>214</v>
      </c>
      <c r="F8163" s="405">
        <v>5051</v>
      </c>
      <c r="G8163" s="292" t="s">
        <v>2979</v>
      </c>
    </row>
    <row r="8164" spans="1:7">
      <c r="A8164" s="292" t="s">
        <v>49</v>
      </c>
      <c r="B8164" s="405">
        <v>4983</v>
      </c>
      <c r="C8164" s="292" t="s">
        <v>2979</v>
      </c>
      <c r="E8164" s="292" t="s">
        <v>214</v>
      </c>
      <c r="F8164" s="405">
        <v>5052</v>
      </c>
      <c r="G8164" s="292" t="s">
        <v>2979</v>
      </c>
    </row>
    <row r="8165" spans="1:7">
      <c r="A8165" s="292" t="s">
        <v>49</v>
      </c>
      <c r="B8165" s="405">
        <v>5085</v>
      </c>
      <c r="C8165" s="292" t="s">
        <v>2979</v>
      </c>
      <c r="E8165" s="292" t="s">
        <v>214</v>
      </c>
      <c r="F8165" s="405">
        <v>5056</v>
      </c>
      <c r="G8165" s="292" t="s">
        <v>2979</v>
      </c>
    </row>
    <row r="8166" spans="1:7">
      <c r="A8166" s="292" t="s">
        <v>49</v>
      </c>
      <c r="B8166" s="405">
        <v>5450</v>
      </c>
      <c r="C8166" s="292" t="s">
        <v>2979</v>
      </c>
      <c r="E8166" s="292" t="s">
        <v>214</v>
      </c>
      <c r="F8166" s="405">
        <v>5058</v>
      </c>
      <c r="G8166" s="292" t="s">
        <v>2979</v>
      </c>
    </row>
    <row r="8167" spans="1:7">
      <c r="A8167" s="292" t="s">
        <v>49</v>
      </c>
      <c r="B8167" s="405">
        <v>5681</v>
      </c>
      <c r="C8167" s="292" t="s">
        <v>2979</v>
      </c>
      <c r="E8167" s="292" t="s">
        <v>214</v>
      </c>
      <c r="F8167" s="405">
        <v>5059</v>
      </c>
      <c r="G8167" s="292" t="s">
        <v>2979</v>
      </c>
    </row>
    <row r="8168" spans="1:7">
      <c r="A8168" s="292" t="s">
        <v>49</v>
      </c>
      <c r="B8168" s="405">
        <v>1263</v>
      </c>
      <c r="C8168" s="292" t="s">
        <v>2979</v>
      </c>
      <c r="E8168" s="292" t="s">
        <v>214</v>
      </c>
      <c r="F8168" s="405">
        <v>5062</v>
      </c>
      <c r="G8168" s="292" t="s">
        <v>2979</v>
      </c>
    </row>
    <row r="8169" spans="1:7">
      <c r="A8169" s="292" t="s">
        <v>49</v>
      </c>
      <c r="B8169" s="405">
        <v>2827</v>
      </c>
      <c r="C8169" s="292" t="s">
        <v>2979</v>
      </c>
      <c r="E8169" s="292" t="s">
        <v>214</v>
      </c>
      <c r="F8169" s="405">
        <v>5065</v>
      </c>
      <c r="G8169" s="292" t="s">
        <v>2979</v>
      </c>
    </row>
    <row r="8170" spans="1:7">
      <c r="A8170" s="292" t="s">
        <v>49</v>
      </c>
      <c r="B8170" s="405">
        <v>3259</v>
      </c>
      <c r="C8170" s="292" t="s">
        <v>2979</v>
      </c>
      <c r="E8170" s="292" t="s">
        <v>214</v>
      </c>
      <c r="F8170" s="405">
        <v>5067</v>
      </c>
      <c r="G8170" s="292" t="s">
        <v>2979</v>
      </c>
    </row>
    <row r="8171" spans="1:7">
      <c r="A8171" s="292" t="s">
        <v>49</v>
      </c>
      <c r="B8171" s="405">
        <v>3592</v>
      </c>
      <c r="C8171" s="292" t="s">
        <v>2979</v>
      </c>
      <c r="E8171" s="292" t="s">
        <v>214</v>
      </c>
      <c r="F8171" s="405">
        <v>5068</v>
      </c>
      <c r="G8171" s="292" t="s">
        <v>2979</v>
      </c>
    </row>
    <row r="8172" spans="1:7">
      <c r="A8172" s="292" t="s">
        <v>49</v>
      </c>
      <c r="B8172" s="405">
        <v>3853</v>
      </c>
      <c r="C8172" s="292" t="s">
        <v>2979</v>
      </c>
      <c r="E8172" s="292" t="s">
        <v>214</v>
      </c>
      <c r="F8172" s="405">
        <v>5069</v>
      </c>
      <c r="G8172" s="292" t="s">
        <v>2979</v>
      </c>
    </row>
    <row r="8173" spans="1:7">
      <c r="A8173" s="292" t="s">
        <v>49</v>
      </c>
      <c r="B8173" s="405">
        <v>4063</v>
      </c>
      <c r="C8173" s="292" t="s">
        <v>2979</v>
      </c>
      <c r="E8173" s="292" t="s">
        <v>214</v>
      </c>
      <c r="F8173" s="405">
        <v>5070</v>
      </c>
      <c r="G8173" s="292" t="s">
        <v>2979</v>
      </c>
    </row>
    <row r="8174" spans="1:7">
      <c r="A8174" s="292" t="s">
        <v>49</v>
      </c>
      <c r="B8174" s="405">
        <v>4349</v>
      </c>
      <c r="C8174" s="292" t="s">
        <v>2979</v>
      </c>
      <c r="E8174" s="292" t="s">
        <v>214</v>
      </c>
      <c r="F8174" s="405">
        <v>5071</v>
      </c>
      <c r="G8174" s="292" t="s">
        <v>2979</v>
      </c>
    </row>
    <row r="8175" spans="1:7">
      <c r="A8175" s="292" t="s">
        <v>49</v>
      </c>
      <c r="B8175" s="405">
        <v>4475</v>
      </c>
      <c r="C8175" s="292" t="s">
        <v>2979</v>
      </c>
      <c r="E8175" s="292" t="s">
        <v>214</v>
      </c>
      <c r="F8175" s="405">
        <v>5072</v>
      </c>
      <c r="G8175" s="292" t="s">
        <v>2979</v>
      </c>
    </row>
    <row r="8176" spans="1:7">
      <c r="A8176" s="292" t="s">
        <v>49</v>
      </c>
      <c r="B8176" s="405">
        <v>4622</v>
      </c>
      <c r="C8176" s="292" t="s">
        <v>2979</v>
      </c>
      <c r="E8176" s="292" t="s">
        <v>214</v>
      </c>
      <c r="F8176" s="405">
        <v>5074</v>
      </c>
      <c r="G8176" s="292" t="s">
        <v>2979</v>
      </c>
    </row>
    <row r="8177" spans="1:7">
      <c r="A8177" s="292" t="s">
        <v>49</v>
      </c>
      <c r="B8177" s="405">
        <v>4691</v>
      </c>
      <c r="C8177" s="292" t="s">
        <v>2979</v>
      </c>
      <c r="E8177" s="292" t="s">
        <v>214</v>
      </c>
      <c r="F8177" s="405">
        <v>5075</v>
      </c>
      <c r="G8177" s="292" t="s">
        <v>2979</v>
      </c>
    </row>
    <row r="8178" spans="1:7">
      <c r="A8178" s="292" t="s">
        <v>49</v>
      </c>
      <c r="B8178" s="405">
        <v>4858</v>
      </c>
      <c r="C8178" s="292" t="s">
        <v>2979</v>
      </c>
      <c r="E8178" s="292" t="s">
        <v>214</v>
      </c>
      <c r="F8178" s="405">
        <v>5077</v>
      </c>
      <c r="G8178" s="292" t="s">
        <v>2979</v>
      </c>
    </row>
    <row r="8179" spans="1:7">
      <c r="A8179" s="292" t="s">
        <v>49</v>
      </c>
      <c r="B8179" s="405">
        <v>4984</v>
      </c>
      <c r="C8179" s="292" t="s">
        <v>2979</v>
      </c>
      <c r="E8179" s="292" t="s">
        <v>214</v>
      </c>
      <c r="F8179" s="405">
        <v>5079</v>
      </c>
      <c r="G8179" s="292" t="s">
        <v>2979</v>
      </c>
    </row>
    <row r="8180" spans="1:7">
      <c r="A8180" s="292" t="s">
        <v>49</v>
      </c>
      <c r="B8180" s="405">
        <v>5086</v>
      </c>
      <c r="C8180" s="292" t="s">
        <v>2979</v>
      </c>
      <c r="E8180" s="292" t="s">
        <v>214</v>
      </c>
      <c r="F8180" s="405">
        <v>5081</v>
      </c>
      <c r="G8180" s="292" t="s">
        <v>2979</v>
      </c>
    </row>
    <row r="8181" spans="1:7">
      <c r="A8181" s="292" t="s">
        <v>49</v>
      </c>
      <c r="B8181" s="405">
        <v>5455</v>
      </c>
      <c r="C8181" s="292" t="s">
        <v>2979</v>
      </c>
      <c r="E8181" s="292" t="s">
        <v>214</v>
      </c>
      <c r="F8181" s="405">
        <v>5083</v>
      </c>
      <c r="G8181" s="292" t="s">
        <v>2979</v>
      </c>
    </row>
    <row r="8182" spans="1:7">
      <c r="A8182" s="292" t="s">
        <v>49</v>
      </c>
      <c r="B8182" s="405">
        <v>5682</v>
      </c>
      <c r="C8182" s="292" t="s">
        <v>2979</v>
      </c>
      <c r="E8182" s="292" t="s">
        <v>214</v>
      </c>
      <c r="F8182" s="405">
        <v>5085</v>
      </c>
      <c r="G8182" s="292" t="s">
        <v>2979</v>
      </c>
    </row>
    <row r="8183" spans="1:7">
      <c r="A8183" s="292" t="s">
        <v>49</v>
      </c>
      <c r="B8183" s="405">
        <v>1264</v>
      </c>
      <c r="C8183" s="292" t="s">
        <v>2979</v>
      </c>
      <c r="E8183" s="292" t="s">
        <v>214</v>
      </c>
      <c r="F8183" s="405">
        <v>5086</v>
      </c>
      <c r="G8183" s="292" t="s">
        <v>2979</v>
      </c>
    </row>
    <row r="8184" spans="1:7">
      <c r="A8184" s="292" t="s">
        <v>49</v>
      </c>
      <c r="B8184" s="405">
        <v>2830</v>
      </c>
      <c r="C8184" s="292" t="s">
        <v>2979</v>
      </c>
      <c r="E8184" s="292" t="s">
        <v>214</v>
      </c>
      <c r="F8184" s="405">
        <v>5142</v>
      </c>
      <c r="G8184" s="292" t="s">
        <v>2979</v>
      </c>
    </row>
    <row r="8185" spans="1:7">
      <c r="A8185" s="292" t="s">
        <v>49</v>
      </c>
      <c r="B8185" s="405">
        <v>3260</v>
      </c>
      <c r="C8185" s="292" t="s">
        <v>2979</v>
      </c>
      <c r="E8185" s="292" t="s">
        <v>214</v>
      </c>
      <c r="F8185" s="405">
        <v>5143</v>
      </c>
      <c r="G8185" s="292" t="s">
        <v>2979</v>
      </c>
    </row>
    <row r="8186" spans="1:7">
      <c r="A8186" s="292" t="s">
        <v>49</v>
      </c>
      <c r="B8186" s="405">
        <v>3593</v>
      </c>
      <c r="C8186" s="292" t="s">
        <v>2979</v>
      </c>
      <c r="E8186" s="292" t="s">
        <v>214</v>
      </c>
      <c r="F8186" s="405">
        <v>5146</v>
      </c>
      <c r="G8186" s="292" t="s">
        <v>2979</v>
      </c>
    </row>
    <row r="8187" spans="1:7">
      <c r="A8187" s="292" t="s">
        <v>49</v>
      </c>
      <c r="B8187" s="405">
        <v>3855</v>
      </c>
      <c r="C8187" s="292" t="s">
        <v>2979</v>
      </c>
      <c r="E8187" s="292" t="s">
        <v>214</v>
      </c>
      <c r="F8187" s="405">
        <v>5148</v>
      </c>
      <c r="G8187" s="292" t="s">
        <v>2979</v>
      </c>
    </row>
    <row r="8188" spans="1:7">
      <c r="A8188" s="292" t="s">
        <v>49</v>
      </c>
      <c r="B8188" s="405">
        <v>4066</v>
      </c>
      <c r="C8188" s="292" t="s">
        <v>2979</v>
      </c>
      <c r="E8188" s="292" t="s">
        <v>214</v>
      </c>
      <c r="F8188" s="405">
        <v>5149</v>
      </c>
      <c r="G8188" s="292" t="s">
        <v>2979</v>
      </c>
    </row>
    <row r="8189" spans="1:7">
      <c r="A8189" s="292" t="s">
        <v>49</v>
      </c>
      <c r="B8189" s="405">
        <v>4360</v>
      </c>
      <c r="C8189" s="292" t="s">
        <v>2979</v>
      </c>
      <c r="E8189" s="292" t="s">
        <v>214</v>
      </c>
      <c r="F8189" s="405">
        <v>5151</v>
      </c>
      <c r="G8189" s="292" t="s">
        <v>2979</v>
      </c>
    </row>
    <row r="8190" spans="1:7">
      <c r="A8190" s="292" t="s">
        <v>49</v>
      </c>
      <c r="B8190" s="405">
        <v>4476</v>
      </c>
      <c r="C8190" s="292" t="s">
        <v>2979</v>
      </c>
      <c r="E8190" s="292" t="s">
        <v>214</v>
      </c>
      <c r="F8190" s="405">
        <v>5152</v>
      </c>
      <c r="G8190" s="292" t="s">
        <v>2979</v>
      </c>
    </row>
    <row r="8191" spans="1:7">
      <c r="A8191" s="292" t="s">
        <v>49</v>
      </c>
      <c r="B8191" s="405">
        <v>4623</v>
      </c>
      <c r="C8191" s="292" t="s">
        <v>2979</v>
      </c>
      <c r="E8191" s="292" t="s">
        <v>214</v>
      </c>
      <c r="F8191" s="405">
        <v>5153</v>
      </c>
      <c r="G8191" s="292" t="s">
        <v>2979</v>
      </c>
    </row>
    <row r="8192" spans="1:7">
      <c r="A8192" s="292" t="s">
        <v>49</v>
      </c>
      <c r="B8192" s="405">
        <v>4693</v>
      </c>
      <c r="C8192" s="292" t="s">
        <v>2979</v>
      </c>
      <c r="E8192" s="292" t="s">
        <v>214</v>
      </c>
      <c r="F8192" s="405">
        <v>5155</v>
      </c>
      <c r="G8192" s="292" t="s">
        <v>2979</v>
      </c>
    </row>
    <row r="8193" spans="1:7">
      <c r="A8193" s="292" t="s">
        <v>49</v>
      </c>
      <c r="B8193" s="405">
        <v>4859</v>
      </c>
      <c r="C8193" s="292" t="s">
        <v>2979</v>
      </c>
      <c r="E8193" s="292" t="s">
        <v>214</v>
      </c>
      <c r="F8193" s="405">
        <v>5161</v>
      </c>
      <c r="G8193" s="292" t="s">
        <v>2979</v>
      </c>
    </row>
    <row r="8194" spans="1:7">
      <c r="A8194" s="292" t="s">
        <v>49</v>
      </c>
      <c r="B8194" s="405">
        <v>4986</v>
      </c>
      <c r="C8194" s="292" t="s">
        <v>2979</v>
      </c>
      <c r="E8194" s="292" t="s">
        <v>214</v>
      </c>
      <c r="F8194" s="405">
        <v>5250</v>
      </c>
      <c r="G8194" s="292" t="s">
        <v>2979</v>
      </c>
    </row>
    <row r="8195" spans="1:7">
      <c r="A8195" s="292" t="s">
        <v>49</v>
      </c>
      <c r="B8195" s="405">
        <v>5142</v>
      </c>
      <c r="C8195" s="292" t="s">
        <v>2979</v>
      </c>
      <c r="E8195" s="292" t="s">
        <v>214</v>
      </c>
      <c r="F8195" s="405">
        <v>5251</v>
      </c>
      <c r="G8195" s="292" t="s">
        <v>2979</v>
      </c>
    </row>
    <row r="8196" spans="1:7">
      <c r="A8196" s="292" t="s">
        <v>49</v>
      </c>
      <c r="B8196" s="405">
        <v>5456</v>
      </c>
      <c r="C8196" s="292" t="s">
        <v>2979</v>
      </c>
      <c r="E8196" s="292" t="s">
        <v>214</v>
      </c>
      <c r="F8196" s="405">
        <v>5252</v>
      </c>
      <c r="G8196" s="292" t="s">
        <v>2979</v>
      </c>
    </row>
    <row r="8197" spans="1:7">
      <c r="A8197" s="292" t="s">
        <v>49</v>
      </c>
      <c r="B8197" s="405">
        <v>5730</v>
      </c>
      <c r="C8197" s="292" t="s">
        <v>2979</v>
      </c>
      <c r="E8197" s="292" t="s">
        <v>214</v>
      </c>
      <c r="F8197" s="405">
        <v>5257</v>
      </c>
      <c r="G8197" s="292" t="s">
        <v>2979</v>
      </c>
    </row>
    <row r="8198" spans="1:7">
      <c r="A8198" s="292" t="s">
        <v>49</v>
      </c>
      <c r="B8198" s="405">
        <v>1266</v>
      </c>
      <c r="C8198" s="292" t="s">
        <v>2979</v>
      </c>
      <c r="E8198" s="292" t="s">
        <v>214</v>
      </c>
      <c r="F8198" s="405">
        <v>5260</v>
      </c>
      <c r="G8198" s="292" t="s">
        <v>2979</v>
      </c>
    </row>
    <row r="8199" spans="1:7">
      <c r="A8199" s="292" t="s">
        <v>49</v>
      </c>
      <c r="B8199" s="405">
        <v>2832</v>
      </c>
      <c r="C8199" s="292" t="s">
        <v>2979</v>
      </c>
      <c r="E8199" s="292" t="s">
        <v>214</v>
      </c>
      <c r="F8199" s="405">
        <v>5261</v>
      </c>
      <c r="G8199" s="292" t="s">
        <v>2979</v>
      </c>
    </row>
    <row r="8200" spans="1:7">
      <c r="A8200" s="292" t="s">
        <v>49</v>
      </c>
      <c r="B8200" s="405">
        <v>3261</v>
      </c>
      <c r="C8200" s="292" t="s">
        <v>2979</v>
      </c>
      <c r="E8200" s="292" t="s">
        <v>214</v>
      </c>
      <c r="F8200" s="405">
        <v>5262</v>
      </c>
      <c r="G8200" s="292" t="s">
        <v>2979</v>
      </c>
    </row>
    <row r="8201" spans="1:7">
      <c r="A8201" s="292" t="s">
        <v>49</v>
      </c>
      <c r="B8201" s="405">
        <v>3595</v>
      </c>
      <c r="C8201" s="292" t="s">
        <v>2979</v>
      </c>
      <c r="E8201" s="292" t="s">
        <v>214</v>
      </c>
      <c r="F8201" s="405">
        <v>5340</v>
      </c>
      <c r="G8201" s="292" t="s">
        <v>2979</v>
      </c>
    </row>
    <row r="8202" spans="1:7">
      <c r="A8202" s="292" t="s">
        <v>49</v>
      </c>
      <c r="B8202" s="405">
        <v>3860</v>
      </c>
      <c r="C8202" s="292" t="s">
        <v>2979</v>
      </c>
      <c r="E8202" s="292" t="s">
        <v>214</v>
      </c>
      <c r="F8202" s="405">
        <v>5341</v>
      </c>
      <c r="G8202" s="292" t="s">
        <v>2979</v>
      </c>
    </row>
    <row r="8203" spans="1:7">
      <c r="A8203" s="292" t="s">
        <v>49</v>
      </c>
      <c r="B8203" s="405">
        <v>4068</v>
      </c>
      <c r="C8203" s="292" t="s">
        <v>2979</v>
      </c>
      <c r="E8203" s="292" t="s">
        <v>214</v>
      </c>
      <c r="F8203" s="405">
        <v>5342</v>
      </c>
      <c r="G8203" s="292" t="s">
        <v>2979</v>
      </c>
    </row>
    <row r="8204" spans="1:7">
      <c r="A8204" s="292" t="s">
        <v>49</v>
      </c>
      <c r="B8204" s="405">
        <v>4363</v>
      </c>
      <c r="C8204" s="292" t="s">
        <v>2979</v>
      </c>
      <c r="E8204" s="292" t="s">
        <v>214</v>
      </c>
      <c r="F8204" s="405">
        <v>5343</v>
      </c>
      <c r="G8204" s="292" t="s">
        <v>2979</v>
      </c>
    </row>
    <row r="8205" spans="1:7">
      <c r="A8205" s="292" t="s">
        <v>49</v>
      </c>
      <c r="B8205" s="405">
        <v>4478</v>
      </c>
      <c r="C8205" s="292" t="s">
        <v>2979</v>
      </c>
      <c r="E8205" s="292" t="s">
        <v>214</v>
      </c>
      <c r="F8205" s="405">
        <v>5344</v>
      </c>
      <c r="G8205" s="292" t="s">
        <v>2979</v>
      </c>
    </row>
    <row r="8206" spans="1:7">
      <c r="A8206" s="292" t="s">
        <v>49</v>
      </c>
      <c r="B8206" s="405">
        <v>4624</v>
      </c>
      <c r="C8206" s="292" t="s">
        <v>2979</v>
      </c>
      <c r="E8206" s="292" t="s">
        <v>214</v>
      </c>
      <c r="F8206" s="405">
        <v>5345</v>
      </c>
      <c r="G8206" s="292" t="s">
        <v>2979</v>
      </c>
    </row>
    <row r="8207" spans="1:7">
      <c r="A8207" s="292" t="s">
        <v>49</v>
      </c>
      <c r="B8207" s="405">
        <v>4694</v>
      </c>
      <c r="C8207" s="292" t="s">
        <v>2979</v>
      </c>
      <c r="E8207" s="292" t="s">
        <v>214</v>
      </c>
      <c r="F8207" s="405">
        <v>5350</v>
      </c>
      <c r="G8207" s="292" t="s">
        <v>2979</v>
      </c>
    </row>
    <row r="8208" spans="1:7">
      <c r="A8208" s="292" t="s">
        <v>49</v>
      </c>
      <c r="B8208" s="405">
        <v>4860</v>
      </c>
      <c r="C8208" s="292" t="s">
        <v>2979</v>
      </c>
      <c r="E8208" s="292" t="s">
        <v>214</v>
      </c>
      <c r="F8208" s="405">
        <v>5351</v>
      </c>
      <c r="G8208" s="292" t="s">
        <v>2979</v>
      </c>
    </row>
    <row r="8209" spans="1:7">
      <c r="A8209" s="292" t="s">
        <v>49</v>
      </c>
      <c r="B8209" s="405">
        <v>4987</v>
      </c>
      <c r="C8209" s="292" t="s">
        <v>2979</v>
      </c>
      <c r="E8209" s="292" t="s">
        <v>214</v>
      </c>
      <c r="F8209" s="405">
        <v>5352</v>
      </c>
      <c r="G8209" s="292" t="s">
        <v>2979</v>
      </c>
    </row>
    <row r="8210" spans="1:7">
      <c r="A8210" s="292" t="s">
        <v>49</v>
      </c>
      <c r="B8210" s="405">
        <v>5143</v>
      </c>
      <c r="C8210" s="292" t="s">
        <v>2979</v>
      </c>
      <c r="E8210" s="292" t="s">
        <v>214</v>
      </c>
      <c r="F8210" s="405">
        <v>5353</v>
      </c>
      <c r="G8210" s="292" t="s">
        <v>2979</v>
      </c>
    </row>
    <row r="8211" spans="1:7">
      <c r="A8211" s="292" t="s">
        <v>49</v>
      </c>
      <c r="B8211" s="405">
        <v>5457</v>
      </c>
      <c r="C8211" s="292" t="s">
        <v>2979</v>
      </c>
      <c r="E8211" s="292" t="s">
        <v>214</v>
      </c>
      <c r="F8211" s="405">
        <v>5355</v>
      </c>
      <c r="G8211" s="292" t="s">
        <v>2979</v>
      </c>
    </row>
    <row r="8212" spans="1:7">
      <c r="A8212" s="292" t="s">
        <v>49</v>
      </c>
      <c r="B8212" s="405">
        <v>5732</v>
      </c>
      <c r="C8212" s="292" t="s">
        <v>2979</v>
      </c>
      <c r="E8212" s="292" t="s">
        <v>214</v>
      </c>
      <c r="F8212" s="405">
        <v>5356</v>
      </c>
      <c r="G8212" s="292" t="s">
        <v>2979</v>
      </c>
    </row>
    <row r="8213" spans="1:7">
      <c r="A8213" s="292" t="s">
        <v>49</v>
      </c>
      <c r="B8213" s="405">
        <v>1270</v>
      </c>
      <c r="C8213" s="292" t="s">
        <v>2979</v>
      </c>
      <c r="E8213" s="292" t="s">
        <v>214</v>
      </c>
      <c r="F8213" s="405">
        <v>5358</v>
      </c>
      <c r="G8213" s="292" t="s">
        <v>2979</v>
      </c>
    </row>
    <row r="8214" spans="1:7">
      <c r="A8214" s="292" t="s">
        <v>49</v>
      </c>
      <c r="B8214" s="405">
        <v>2833</v>
      </c>
      <c r="C8214" s="292" t="s">
        <v>2979</v>
      </c>
      <c r="E8214" s="292" t="s">
        <v>214</v>
      </c>
      <c r="F8214" s="405">
        <v>5359</v>
      </c>
      <c r="G8214" s="292" t="s">
        <v>2979</v>
      </c>
    </row>
    <row r="8215" spans="1:7">
      <c r="A8215" s="292" t="s">
        <v>49</v>
      </c>
      <c r="B8215" s="405">
        <v>3262</v>
      </c>
      <c r="C8215" s="292" t="s">
        <v>2979</v>
      </c>
      <c r="E8215" s="292" t="s">
        <v>214</v>
      </c>
      <c r="F8215" s="405">
        <v>5360</v>
      </c>
      <c r="G8215" s="292" t="s">
        <v>2979</v>
      </c>
    </row>
    <row r="8216" spans="1:7">
      <c r="A8216" s="292" t="s">
        <v>49</v>
      </c>
      <c r="B8216" s="405">
        <v>3601</v>
      </c>
      <c r="C8216" s="292" t="s">
        <v>2979</v>
      </c>
      <c r="E8216" s="292" t="s">
        <v>214</v>
      </c>
      <c r="F8216" s="405">
        <v>5361</v>
      </c>
      <c r="G8216" s="292" t="s">
        <v>2979</v>
      </c>
    </row>
    <row r="8217" spans="1:7">
      <c r="A8217" s="292" t="s">
        <v>49</v>
      </c>
      <c r="B8217" s="405">
        <v>3864</v>
      </c>
      <c r="C8217" s="292" t="s">
        <v>2979</v>
      </c>
      <c r="E8217" s="292" t="s">
        <v>214</v>
      </c>
      <c r="F8217" s="405">
        <v>5362</v>
      </c>
      <c r="G8217" s="292" t="s">
        <v>2979</v>
      </c>
    </row>
    <row r="8218" spans="1:7">
      <c r="A8218" s="292" t="s">
        <v>49</v>
      </c>
      <c r="B8218" s="405">
        <v>4069</v>
      </c>
      <c r="C8218" s="292" t="s">
        <v>2979</v>
      </c>
      <c r="E8218" s="292" t="s">
        <v>214</v>
      </c>
      <c r="F8218" s="405">
        <v>5363</v>
      </c>
      <c r="G8218" s="292" t="s">
        <v>2979</v>
      </c>
    </row>
    <row r="8219" spans="1:7">
      <c r="A8219" s="292" t="s">
        <v>49</v>
      </c>
      <c r="B8219" s="405">
        <v>4364</v>
      </c>
      <c r="C8219" s="292" t="s">
        <v>2979</v>
      </c>
      <c r="E8219" s="292" t="s">
        <v>214</v>
      </c>
      <c r="F8219" s="405">
        <v>5441</v>
      </c>
      <c r="G8219" s="292" t="s">
        <v>2979</v>
      </c>
    </row>
    <row r="8220" spans="1:7">
      <c r="A8220" s="292" t="s">
        <v>49</v>
      </c>
      <c r="B8220" s="405">
        <v>4479</v>
      </c>
      <c r="C8220" s="292" t="s">
        <v>2979</v>
      </c>
      <c r="E8220" s="292" t="s">
        <v>214</v>
      </c>
      <c r="F8220" s="405">
        <v>5442</v>
      </c>
      <c r="G8220" s="292" t="s">
        <v>2979</v>
      </c>
    </row>
    <row r="8221" spans="1:7">
      <c r="A8221" s="292" t="s">
        <v>49</v>
      </c>
      <c r="B8221" s="405">
        <v>4626</v>
      </c>
      <c r="C8221" s="292" t="s">
        <v>2979</v>
      </c>
      <c r="E8221" s="292" t="s">
        <v>214</v>
      </c>
      <c r="F8221" s="405">
        <v>5444</v>
      </c>
      <c r="G8221" s="292" t="s">
        <v>2979</v>
      </c>
    </row>
    <row r="8222" spans="1:7">
      <c r="A8222" s="292" t="s">
        <v>49</v>
      </c>
      <c r="B8222" s="405">
        <v>4730</v>
      </c>
      <c r="C8222" s="292" t="s">
        <v>2979</v>
      </c>
      <c r="E8222" s="292" t="s">
        <v>214</v>
      </c>
      <c r="F8222" s="405">
        <v>5447</v>
      </c>
      <c r="G8222" s="292" t="s">
        <v>2979</v>
      </c>
    </row>
    <row r="8223" spans="1:7">
      <c r="A8223" s="292" t="s">
        <v>49</v>
      </c>
      <c r="B8223" s="405">
        <v>4862</v>
      </c>
      <c r="C8223" s="292" t="s">
        <v>2979</v>
      </c>
      <c r="E8223" s="292" t="s">
        <v>214</v>
      </c>
      <c r="F8223" s="405">
        <v>5450</v>
      </c>
      <c r="G8223" s="292" t="s">
        <v>2979</v>
      </c>
    </row>
    <row r="8224" spans="1:7">
      <c r="A8224" s="292" t="s">
        <v>49</v>
      </c>
      <c r="B8224" s="405">
        <v>4988</v>
      </c>
      <c r="C8224" s="292" t="s">
        <v>2979</v>
      </c>
      <c r="E8224" s="292" t="s">
        <v>214</v>
      </c>
      <c r="F8224" s="405">
        <v>5455</v>
      </c>
      <c r="G8224" s="292" t="s">
        <v>2979</v>
      </c>
    </row>
    <row r="8225" spans="1:7">
      <c r="A8225" s="292" t="s">
        <v>49</v>
      </c>
      <c r="B8225" s="405">
        <v>5146</v>
      </c>
      <c r="C8225" s="292" t="s">
        <v>2979</v>
      </c>
      <c r="E8225" s="292" t="s">
        <v>214</v>
      </c>
      <c r="F8225" s="405">
        <v>5456</v>
      </c>
      <c r="G8225" s="292" t="s">
        <v>2979</v>
      </c>
    </row>
    <row r="8226" spans="1:7">
      <c r="A8226" s="292" t="s">
        <v>49</v>
      </c>
      <c r="B8226" s="405">
        <v>5458</v>
      </c>
      <c r="C8226" s="292" t="s">
        <v>2979</v>
      </c>
      <c r="E8226" s="292" t="s">
        <v>214</v>
      </c>
      <c r="F8226" s="405">
        <v>5457</v>
      </c>
      <c r="G8226" s="292" t="s">
        <v>2979</v>
      </c>
    </row>
    <row r="8227" spans="1:7">
      <c r="A8227" s="292" t="s">
        <v>49</v>
      </c>
      <c r="B8227" s="405">
        <v>5733</v>
      </c>
      <c r="C8227" s="292" t="s">
        <v>2979</v>
      </c>
      <c r="E8227" s="292" t="s">
        <v>214</v>
      </c>
      <c r="F8227" s="405">
        <v>5458</v>
      </c>
      <c r="G8227" s="292" t="s">
        <v>2979</v>
      </c>
    </row>
    <row r="8228" spans="1:7">
      <c r="A8228" s="292" t="s">
        <v>49</v>
      </c>
      <c r="B8228" s="405">
        <v>1330</v>
      </c>
      <c r="C8228" s="292" t="s">
        <v>2979</v>
      </c>
      <c r="E8228" s="292" t="s">
        <v>214</v>
      </c>
      <c r="F8228" s="405">
        <v>5459</v>
      </c>
      <c r="G8228" s="292" t="s">
        <v>2979</v>
      </c>
    </row>
    <row r="8229" spans="1:7">
      <c r="A8229" s="292" t="s">
        <v>49</v>
      </c>
      <c r="B8229" s="405">
        <v>2857</v>
      </c>
      <c r="C8229" s="292" t="s">
        <v>2979</v>
      </c>
      <c r="E8229" s="292" t="s">
        <v>214</v>
      </c>
      <c r="F8229" s="405">
        <v>5460</v>
      </c>
      <c r="G8229" s="292" t="s">
        <v>2979</v>
      </c>
    </row>
    <row r="8230" spans="1:7">
      <c r="A8230" s="292" t="s">
        <v>49</v>
      </c>
      <c r="B8230" s="405">
        <v>3263</v>
      </c>
      <c r="C8230" s="292" t="s">
        <v>2979</v>
      </c>
      <c r="E8230" s="292" t="s">
        <v>214</v>
      </c>
      <c r="F8230" s="405">
        <v>5462</v>
      </c>
      <c r="G8230" s="292" t="s">
        <v>2979</v>
      </c>
    </row>
    <row r="8231" spans="1:7">
      <c r="A8231" s="292" t="s">
        <v>49</v>
      </c>
      <c r="B8231" s="405">
        <v>3602</v>
      </c>
      <c r="C8231" s="292" t="s">
        <v>2979</v>
      </c>
      <c r="E8231" s="292" t="s">
        <v>214</v>
      </c>
      <c r="F8231" s="405">
        <v>5463</v>
      </c>
      <c r="G8231" s="292" t="s">
        <v>2979</v>
      </c>
    </row>
    <row r="8232" spans="1:7">
      <c r="A8232" s="292" t="s">
        <v>49</v>
      </c>
      <c r="B8232" s="405">
        <v>3872</v>
      </c>
      <c r="C8232" s="292" t="s">
        <v>2979</v>
      </c>
      <c r="E8232" s="292" t="s">
        <v>214</v>
      </c>
      <c r="F8232" s="405">
        <v>5464</v>
      </c>
      <c r="G8232" s="292" t="s">
        <v>2979</v>
      </c>
    </row>
    <row r="8233" spans="1:7">
      <c r="A8233" s="292" t="s">
        <v>49</v>
      </c>
      <c r="B8233" s="405">
        <v>4071</v>
      </c>
      <c r="C8233" s="292" t="s">
        <v>2979</v>
      </c>
      <c r="E8233" s="292" t="s">
        <v>214</v>
      </c>
      <c r="F8233" s="405">
        <v>5466</v>
      </c>
      <c r="G8233" s="292" t="s">
        <v>2979</v>
      </c>
    </row>
    <row r="8234" spans="1:7">
      <c r="A8234" s="292" t="s">
        <v>49</v>
      </c>
      <c r="B8234" s="405">
        <v>4408</v>
      </c>
      <c r="C8234" s="292" t="s">
        <v>2979</v>
      </c>
      <c r="E8234" s="292" t="s">
        <v>214</v>
      </c>
      <c r="F8234" s="405">
        <v>5470</v>
      </c>
      <c r="G8234" s="292" t="s">
        <v>2979</v>
      </c>
    </row>
    <row r="8235" spans="1:7">
      <c r="A8235" s="292" t="s">
        <v>49</v>
      </c>
      <c r="B8235" s="405">
        <v>4481</v>
      </c>
      <c r="C8235" s="292" t="s">
        <v>2979</v>
      </c>
      <c r="E8235" s="292" t="s">
        <v>214</v>
      </c>
      <c r="F8235" s="405">
        <v>5471</v>
      </c>
      <c r="G8235" s="292" t="s">
        <v>2979</v>
      </c>
    </row>
    <row r="8236" spans="1:7">
      <c r="A8236" s="292" t="s">
        <v>49</v>
      </c>
      <c r="B8236" s="405">
        <v>4627</v>
      </c>
      <c r="C8236" s="292" t="s">
        <v>2979</v>
      </c>
      <c r="E8236" s="292" t="s">
        <v>214</v>
      </c>
      <c r="F8236" s="405">
        <v>5472</v>
      </c>
      <c r="G8236" s="292" t="s">
        <v>2979</v>
      </c>
    </row>
    <row r="8237" spans="1:7">
      <c r="A8237" s="292" t="s">
        <v>49</v>
      </c>
      <c r="B8237" s="405">
        <v>4732</v>
      </c>
      <c r="C8237" s="292" t="s">
        <v>2979</v>
      </c>
      <c r="E8237" s="292" t="s">
        <v>214</v>
      </c>
      <c r="F8237" s="405">
        <v>5474</v>
      </c>
      <c r="G8237" s="292" t="s">
        <v>2979</v>
      </c>
    </row>
    <row r="8238" spans="1:7">
      <c r="A8238" s="292" t="s">
        <v>49</v>
      </c>
      <c r="B8238" s="405">
        <v>4863</v>
      </c>
      <c r="C8238" s="292" t="s">
        <v>2979</v>
      </c>
      <c r="E8238" s="292" t="s">
        <v>214</v>
      </c>
      <c r="F8238" s="405">
        <v>5476</v>
      </c>
      <c r="G8238" s="292" t="s">
        <v>2979</v>
      </c>
    </row>
    <row r="8239" spans="1:7">
      <c r="A8239" s="292" t="s">
        <v>49</v>
      </c>
      <c r="B8239" s="405">
        <v>5031</v>
      </c>
      <c r="C8239" s="292" t="s">
        <v>2979</v>
      </c>
      <c r="E8239" s="292" t="s">
        <v>214</v>
      </c>
      <c r="F8239" s="405">
        <v>5481</v>
      </c>
      <c r="G8239" s="292" t="s">
        <v>2979</v>
      </c>
    </row>
    <row r="8240" spans="1:7">
      <c r="A8240" s="292" t="s">
        <v>49</v>
      </c>
      <c r="B8240" s="405">
        <v>5148</v>
      </c>
      <c r="C8240" s="292" t="s">
        <v>2979</v>
      </c>
      <c r="E8240" s="292" t="s">
        <v>214</v>
      </c>
      <c r="F8240" s="405">
        <v>5486</v>
      </c>
      <c r="G8240" s="292" t="s">
        <v>2979</v>
      </c>
    </row>
    <row r="8241" spans="1:7">
      <c r="A8241" s="292" t="s">
        <v>49</v>
      </c>
      <c r="B8241" s="405">
        <v>5459</v>
      </c>
      <c r="C8241" s="292" t="s">
        <v>2979</v>
      </c>
      <c r="E8241" s="292" t="s">
        <v>214</v>
      </c>
      <c r="F8241" s="405">
        <v>5488</v>
      </c>
      <c r="G8241" s="292" t="s">
        <v>2979</v>
      </c>
    </row>
    <row r="8242" spans="1:7">
      <c r="A8242" s="292" t="s">
        <v>49</v>
      </c>
      <c r="B8242" s="405">
        <v>5734</v>
      </c>
      <c r="C8242" s="292" t="s">
        <v>2979</v>
      </c>
      <c r="E8242" s="292" t="s">
        <v>214</v>
      </c>
      <c r="F8242" s="405">
        <v>5489</v>
      </c>
      <c r="G8242" s="292" t="s">
        <v>2979</v>
      </c>
    </row>
    <row r="8243" spans="1:7">
      <c r="A8243" s="292" t="s">
        <v>49</v>
      </c>
      <c r="B8243" s="405">
        <v>1339</v>
      </c>
      <c r="C8243" s="292" t="s">
        <v>2979</v>
      </c>
      <c r="E8243" s="292" t="s">
        <v>214</v>
      </c>
      <c r="F8243" s="405">
        <v>5490</v>
      </c>
      <c r="G8243" s="292" t="s">
        <v>2979</v>
      </c>
    </row>
    <row r="8244" spans="1:7">
      <c r="A8244" s="292" t="s">
        <v>49</v>
      </c>
      <c r="B8244" s="405">
        <v>2872</v>
      </c>
      <c r="C8244" s="292" t="s">
        <v>2979</v>
      </c>
      <c r="E8244" s="292" t="s">
        <v>214</v>
      </c>
      <c r="F8244" s="405">
        <v>5491</v>
      </c>
      <c r="G8244" s="292" t="s">
        <v>2979</v>
      </c>
    </row>
    <row r="8245" spans="1:7">
      <c r="A8245" s="292" t="s">
        <v>49</v>
      </c>
      <c r="B8245" s="405">
        <v>3266</v>
      </c>
      <c r="C8245" s="292" t="s">
        <v>2979</v>
      </c>
      <c r="E8245" s="292" t="s">
        <v>214</v>
      </c>
      <c r="F8245" s="405">
        <v>5492</v>
      </c>
      <c r="G8245" s="292" t="s">
        <v>2979</v>
      </c>
    </row>
    <row r="8246" spans="1:7">
      <c r="A8246" s="292" t="s">
        <v>49</v>
      </c>
      <c r="B8246" s="405">
        <v>3603</v>
      </c>
      <c r="C8246" s="292" t="s">
        <v>2979</v>
      </c>
      <c r="E8246" s="292" t="s">
        <v>214</v>
      </c>
      <c r="F8246" s="405">
        <v>5640</v>
      </c>
      <c r="G8246" s="292" t="s">
        <v>2979</v>
      </c>
    </row>
    <row r="8247" spans="1:7">
      <c r="A8247" s="292" t="s">
        <v>49</v>
      </c>
      <c r="B8247" s="405">
        <v>3875</v>
      </c>
      <c r="C8247" s="292" t="s">
        <v>2979</v>
      </c>
      <c r="E8247" s="292" t="s">
        <v>214</v>
      </c>
      <c r="F8247" s="405">
        <v>5647</v>
      </c>
      <c r="G8247" s="292" t="s">
        <v>2979</v>
      </c>
    </row>
    <row r="8248" spans="1:7">
      <c r="A8248" s="292" t="s">
        <v>49</v>
      </c>
      <c r="B8248" s="405">
        <v>4075</v>
      </c>
      <c r="C8248" s="292" t="s">
        <v>2979</v>
      </c>
      <c r="E8248" s="292" t="s">
        <v>214</v>
      </c>
      <c r="F8248" s="405">
        <v>5648</v>
      </c>
      <c r="G8248" s="292" t="s">
        <v>2979</v>
      </c>
    </row>
    <row r="8249" spans="1:7">
      <c r="A8249" s="292" t="s">
        <v>49</v>
      </c>
      <c r="B8249" s="405">
        <v>4410</v>
      </c>
      <c r="C8249" s="292" t="s">
        <v>2979</v>
      </c>
      <c r="E8249" s="292" t="s">
        <v>214</v>
      </c>
      <c r="F8249" s="405">
        <v>5650</v>
      </c>
      <c r="G8249" s="292" t="s">
        <v>2979</v>
      </c>
    </row>
    <row r="8250" spans="1:7">
      <c r="A8250" s="292" t="s">
        <v>49</v>
      </c>
      <c r="B8250" s="405">
        <v>4485</v>
      </c>
      <c r="C8250" s="292" t="s">
        <v>2979</v>
      </c>
      <c r="E8250" s="292" t="s">
        <v>214</v>
      </c>
      <c r="F8250" s="405">
        <v>5651</v>
      </c>
      <c r="G8250" s="292" t="s">
        <v>2979</v>
      </c>
    </row>
    <row r="8251" spans="1:7">
      <c r="A8251" s="292" t="s">
        <v>49</v>
      </c>
      <c r="B8251" s="405">
        <v>4628</v>
      </c>
      <c r="C8251" s="292" t="s">
        <v>2979</v>
      </c>
      <c r="E8251" s="292" t="s">
        <v>214</v>
      </c>
      <c r="F8251" s="405">
        <v>5652</v>
      </c>
      <c r="G8251" s="292" t="s">
        <v>2979</v>
      </c>
    </row>
    <row r="8252" spans="1:7">
      <c r="A8252" s="292" t="s">
        <v>49</v>
      </c>
      <c r="B8252" s="405">
        <v>4733</v>
      </c>
      <c r="C8252" s="292" t="s">
        <v>2979</v>
      </c>
      <c r="E8252" s="292" t="s">
        <v>214</v>
      </c>
      <c r="F8252" s="405">
        <v>5653</v>
      </c>
      <c r="G8252" s="292" t="s">
        <v>2979</v>
      </c>
    </row>
    <row r="8253" spans="1:7">
      <c r="A8253" s="292" t="s">
        <v>49</v>
      </c>
      <c r="B8253" s="405">
        <v>4864</v>
      </c>
      <c r="C8253" s="292" t="s">
        <v>2979</v>
      </c>
      <c r="E8253" s="292" t="s">
        <v>214</v>
      </c>
      <c r="F8253" s="405">
        <v>5655</v>
      </c>
      <c r="G8253" s="292" t="s">
        <v>2979</v>
      </c>
    </row>
    <row r="8254" spans="1:7">
      <c r="A8254" s="292" t="s">
        <v>49</v>
      </c>
      <c r="B8254" s="405">
        <v>5032</v>
      </c>
      <c r="C8254" s="292" t="s">
        <v>2979</v>
      </c>
      <c r="E8254" s="292" t="s">
        <v>214</v>
      </c>
      <c r="F8254" s="405">
        <v>5658</v>
      </c>
      <c r="G8254" s="292" t="s">
        <v>2979</v>
      </c>
    </row>
    <row r="8255" spans="1:7">
      <c r="A8255" s="292" t="s">
        <v>49</v>
      </c>
      <c r="B8255" s="405">
        <v>5149</v>
      </c>
      <c r="C8255" s="292" t="s">
        <v>2979</v>
      </c>
      <c r="E8255" s="292" t="s">
        <v>214</v>
      </c>
      <c r="F8255" s="405">
        <v>5660</v>
      </c>
      <c r="G8255" s="292" t="s">
        <v>2979</v>
      </c>
    </row>
    <row r="8256" spans="1:7">
      <c r="A8256" s="292" t="s">
        <v>49</v>
      </c>
      <c r="B8256" s="405">
        <v>5460</v>
      </c>
      <c r="C8256" s="292" t="s">
        <v>2979</v>
      </c>
      <c r="E8256" s="292" t="s">
        <v>214</v>
      </c>
      <c r="F8256" s="405">
        <v>5666</v>
      </c>
      <c r="G8256" s="292" t="s">
        <v>2979</v>
      </c>
    </row>
    <row r="8257" spans="1:7">
      <c r="A8257" s="292" t="s">
        <v>49</v>
      </c>
      <c r="B8257" s="405">
        <v>5735</v>
      </c>
      <c r="C8257" s="292" t="s">
        <v>2979</v>
      </c>
      <c r="E8257" s="292" t="s">
        <v>214</v>
      </c>
      <c r="F8257" s="405">
        <v>5667</v>
      </c>
      <c r="G8257" s="292" t="s">
        <v>2979</v>
      </c>
    </row>
    <row r="8258" spans="1:7">
      <c r="A8258" s="292" t="s">
        <v>49</v>
      </c>
      <c r="B8258" s="405">
        <v>5737</v>
      </c>
      <c r="C8258" s="292" t="s">
        <v>2979</v>
      </c>
      <c r="E8258" s="292" t="s">
        <v>214</v>
      </c>
      <c r="F8258" s="405">
        <v>5669</v>
      </c>
      <c r="G8258" s="292" t="s">
        <v>2979</v>
      </c>
    </row>
    <row r="8259" spans="1:7">
      <c r="A8259" s="292" t="s">
        <v>49</v>
      </c>
      <c r="B8259" s="405">
        <v>5837</v>
      </c>
      <c r="C8259" s="292" t="s">
        <v>2979</v>
      </c>
      <c r="E8259" s="292" t="s">
        <v>214</v>
      </c>
      <c r="F8259" s="405">
        <v>5673</v>
      </c>
      <c r="G8259" s="292" t="s">
        <v>2979</v>
      </c>
    </row>
    <row r="8260" spans="1:7">
      <c r="A8260" s="292" t="s">
        <v>49</v>
      </c>
      <c r="B8260" s="405">
        <v>6242</v>
      </c>
      <c r="C8260" s="292" t="s">
        <v>2979</v>
      </c>
      <c r="E8260" s="292" t="s">
        <v>214</v>
      </c>
      <c r="F8260" s="405">
        <v>5674</v>
      </c>
      <c r="G8260" s="292" t="s">
        <v>2979</v>
      </c>
    </row>
    <row r="8261" spans="1:7">
      <c r="A8261" s="292" t="s">
        <v>49</v>
      </c>
      <c r="B8261" s="405">
        <v>7851</v>
      </c>
      <c r="C8261" s="292" t="s">
        <v>2979</v>
      </c>
      <c r="E8261" s="292" t="s">
        <v>214</v>
      </c>
      <c r="F8261" s="405">
        <v>5675</v>
      </c>
      <c r="G8261" s="292" t="s">
        <v>2979</v>
      </c>
    </row>
    <row r="8262" spans="1:7">
      <c r="A8262" s="292" t="s">
        <v>49</v>
      </c>
      <c r="B8262" s="405">
        <v>12024</v>
      </c>
      <c r="C8262" s="292" t="s">
        <v>2979</v>
      </c>
      <c r="E8262" s="292" t="s">
        <v>214</v>
      </c>
      <c r="F8262" s="405">
        <v>5679</v>
      </c>
      <c r="G8262" s="292" t="s">
        <v>2979</v>
      </c>
    </row>
    <row r="8263" spans="1:7">
      <c r="A8263" s="292" t="s">
        <v>49</v>
      </c>
      <c r="B8263" s="405">
        <v>12136</v>
      </c>
      <c r="C8263" s="292" t="s">
        <v>2979</v>
      </c>
      <c r="E8263" s="292" t="s">
        <v>214</v>
      </c>
      <c r="F8263" s="405">
        <v>5680</v>
      </c>
      <c r="G8263" s="292" t="s">
        <v>2979</v>
      </c>
    </row>
    <row r="8264" spans="1:7">
      <c r="A8264" s="292" t="s">
        <v>49</v>
      </c>
      <c r="B8264" s="405">
        <v>12430</v>
      </c>
      <c r="C8264" s="292" t="s">
        <v>2979</v>
      </c>
      <c r="E8264" s="292" t="s">
        <v>214</v>
      </c>
      <c r="F8264" s="405">
        <v>5681</v>
      </c>
      <c r="G8264" s="292" t="s">
        <v>2979</v>
      </c>
    </row>
    <row r="8265" spans="1:7">
      <c r="A8265" s="292" t="s">
        <v>49</v>
      </c>
      <c r="B8265" s="405">
        <v>12517</v>
      </c>
      <c r="C8265" s="292" t="s">
        <v>2979</v>
      </c>
      <c r="E8265" s="292" t="s">
        <v>214</v>
      </c>
      <c r="F8265" s="405">
        <v>5682</v>
      </c>
      <c r="G8265" s="292" t="s">
        <v>2979</v>
      </c>
    </row>
    <row r="8266" spans="1:7">
      <c r="A8266" s="292" t="s">
        <v>49</v>
      </c>
      <c r="B8266" s="405">
        <v>12777</v>
      </c>
      <c r="C8266" s="292" t="s">
        <v>2979</v>
      </c>
      <c r="E8266" s="292" t="s">
        <v>214</v>
      </c>
      <c r="F8266" s="405">
        <v>5730</v>
      </c>
      <c r="G8266" s="292" t="s">
        <v>2979</v>
      </c>
    </row>
    <row r="8267" spans="1:7">
      <c r="A8267" s="292" t="s">
        <v>49</v>
      </c>
      <c r="B8267" s="405">
        <v>12856</v>
      </c>
      <c r="C8267" s="292" t="s">
        <v>2979</v>
      </c>
      <c r="E8267" s="292" t="s">
        <v>214</v>
      </c>
      <c r="F8267" s="405">
        <v>5732</v>
      </c>
      <c r="G8267" s="292" t="s">
        <v>2979</v>
      </c>
    </row>
    <row r="8268" spans="1:7">
      <c r="A8268" s="292" t="s">
        <v>49</v>
      </c>
      <c r="B8268" s="405">
        <v>12957</v>
      </c>
      <c r="C8268" s="292" t="s">
        <v>2979</v>
      </c>
      <c r="E8268" s="292" t="s">
        <v>214</v>
      </c>
      <c r="F8268" s="405">
        <v>5733</v>
      </c>
      <c r="G8268" s="292" t="s">
        <v>2979</v>
      </c>
    </row>
    <row r="8269" spans="1:7">
      <c r="A8269" s="292" t="s">
        <v>49</v>
      </c>
      <c r="B8269" s="405">
        <v>13102</v>
      </c>
      <c r="C8269" s="292" t="s">
        <v>2979</v>
      </c>
      <c r="E8269" s="292" t="s">
        <v>214</v>
      </c>
      <c r="F8269" s="405">
        <v>5734</v>
      </c>
      <c r="G8269" s="292" t="s">
        <v>2979</v>
      </c>
    </row>
    <row r="8270" spans="1:7">
      <c r="A8270" s="292" t="s">
        <v>49</v>
      </c>
      <c r="B8270" s="405">
        <v>13342</v>
      </c>
      <c r="C8270" s="292" t="s">
        <v>2979</v>
      </c>
      <c r="E8270" s="292" t="s">
        <v>214</v>
      </c>
      <c r="F8270" s="405">
        <v>5735</v>
      </c>
      <c r="G8270" s="292" t="s">
        <v>2979</v>
      </c>
    </row>
    <row r="8271" spans="1:7">
      <c r="A8271" s="292" t="s">
        <v>49</v>
      </c>
      <c r="B8271" s="405">
        <v>13489</v>
      </c>
      <c r="C8271" s="292" t="s">
        <v>2979</v>
      </c>
      <c r="E8271" s="292" t="s">
        <v>214</v>
      </c>
      <c r="F8271" s="405">
        <v>5737</v>
      </c>
      <c r="G8271" s="292" t="s">
        <v>2979</v>
      </c>
    </row>
    <row r="8272" spans="1:7">
      <c r="A8272" s="292" t="s">
        <v>49</v>
      </c>
      <c r="B8272" s="405">
        <v>13672</v>
      </c>
      <c r="C8272" s="292" t="s">
        <v>2979</v>
      </c>
      <c r="E8272" s="292" t="s">
        <v>214</v>
      </c>
      <c r="F8272" s="405">
        <v>5738</v>
      </c>
      <c r="G8272" s="292" t="s">
        <v>2979</v>
      </c>
    </row>
    <row r="8273" spans="1:7">
      <c r="A8273" s="292" t="s">
        <v>49</v>
      </c>
      <c r="B8273" s="405">
        <v>5738</v>
      </c>
      <c r="C8273" s="292" t="s">
        <v>2979</v>
      </c>
      <c r="E8273" s="292" t="s">
        <v>214</v>
      </c>
      <c r="F8273" s="405">
        <v>5739</v>
      </c>
      <c r="G8273" s="292" t="s">
        <v>2979</v>
      </c>
    </row>
    <row r="8274" spans="1:7">
      <c r="A8274" s="292" t="s">
        <v>49</v>
      </c>
      <c r="B8274" s="405">
        <v>5839</v>
      </c>
      <c r="C8274" s="292" t="s">
        <v>2979</v>
      </c>
      <c r="E8274" s="292" t="s">
        <v>214</v>
      </c>
      <c r="F8274" s="405">
        <v>5741</v>
      </c>
      <c r="G8274" s="292" t="s">
        <v>2979</v>
      </c>
    </row>
    <row r="8275" spans="1:7">
      <c r="A8275" s="292" t="s">
        <v>49</v>
      </c>
      <c r="B8275" s="405">
        <v>6244</v>
      </c>
      <c r="C8275" s="292" t="s">
        <v>2979</v>
      </c>
      <c r="E8275" s="292" t="s">
        <v>214</v>
      </c>
      <c r="F8275" s="405">
        <v>5742</v>
      </c>
      <c r="G8275" s="292" t="s">
        <v>2979</v>
      </c>
    </row>
    <row r="8276" spans="1:7">
      <c r="A8276" s="292" t="s">
        <v>49</v>
      </c>
      <c r="B8276" s="405">
        <v>7863</v>
      </c>
      <c r="C8276" s="292" t="s">
        <v>2979</v>
      </c>
      <c r="E8276" s="292" t="s">
        <v>214</v>
      </c>
      <c r="F8276" s="405">
        <v>5743</v>
      </c>
      <c r="G8276" s="292" t="s">
        <v>2979</v>
      </c>
    </row>
    <row r="8277" spans="1:7">
      <c r="A8277" s="292" t="s">
        <v>49</v>
      </c>
      <c r="B8277" s="405">
        <v>12025</v>
      </c>
      <c r="C8277" s="292" t="s">
        <v>2979</v>
      </c>
      <c r="E8277" s="292" t="s">
        <v>214</v>
      </c>
      <c r="F8277" s="405">
        <v>5744</v>
      </c>
      <c r="G8277" s="292" t="s">
        <v>2979</v>
      </c>
    </row>
    <row r="8278" spans="1:7">
      <c r="A8278" s="292" t="s">
        <v>49</v>
      </c>
      <c r="B8278" s="405">
        <v>12137</v>
      </c>
      <c r="C8278" s="292" t="s">
        <v>2979</v>
      </c>
      <c r="E8278" s="292" t="s">
        <v>214</v>
      </c>
      <c r="F8278" s="405">
        <v>5745</v>
      </c>
      <c r="G8278" s="292" t="s">
        <v>2979</v>
      </c>
    </row>
    <row r="8279" spans="1:7">
      <c r="A8279" s="292" t="s">
        <v>49</v>
      </c>
      <c r="B8279" s="405">
        <v>12434</v>
      </c>
      <c r="C8279" s="292" t="s">
        <v>2979</v>
      </c>
      <c r="E8279" s="292" t="s">
        <v>214</v>
      </c>
      <c r="F8279" s="405">
        <v>5746</v>
      </c>
      <c r="G8279" s="292" t="s">
        <v>2979</v>
      </c>
    </row>
    <row r="8280" spans="1:7">
      <c r="A8280" s="292" t="s">
        <v>49</v>
      </c>
      <c r="B8280" s="405">
        <v>12521</v>
      </c>
      <c r="C8280" s="292" t="s">
        <v>2979</v>
      </c>
      <c r="E8280" s="292" t="s">
        <v>214</v>
      </c>
      <c r="F8280" s="405">
        <v>5747</v>
      </c>
      <c r="G8280" s="292" t="s">
        <v>2979</v>
      </c>
    </row>
    <row r="8281" spans="1:7">
      <c r="A8281" s="292" t="s">
        <v>49</v>
      </c>
      <c r="B8281" s="405">
        <v>12778</v>
      </c>
      <c r="C8281" s="292" t="s">
        <v>2979</v>
      </c>
      <c r="E8281" s="292" t="s">
        <v>214</v>
      </c>
      <c r="F8281" s="405">
        <v>5748</v>
      </c>
      <c r="G8281" s="292" t="s">
        <v>2979</v>
      </c>
    </row>
    <row r="8282" spans="1:7">
      <c r="A8282" s="292" t="s">
        <v>49</v>
      </c>
      <c r="B8282" s="405">
        <v>12857</v>
      </c>
      <c r="C8282" s="292" t="s">
        <v>2979</v>
      </c>
      <c r="E8282" s="292" t="s">
        <v>214</v>
      </c>
      <c r="F8282" s="405">
        <v>5750</v>
      </c>
      <c r="G8282" s="292" t="s">
        <v>2979</v>
      </c>
    </row>
    <row r="8283" spans="1:7">
      <c r="A8283" s="292" t="s">
        <v>49</v>
      </c>
      <c r="B8283" s="405">
        <v>12959</v>
      </c>
      <c r="C8283" s="292" t="s">
        <v>2979</v>
      </c>
      <c r="E8283" s="292" t="s">
        <v>214</v>
      </c>
      <c r="F8283" s="405">
        <v>5751</v>
      </c>
      <c r="G8283" s="292" t="s">
        <v>2979</v>
      </c>
    </row>
    <row r="8284" spans="1:7">
      <c r="A8284" s="292" t="s">
        <v>49</v>
      </c>
      <c r="B8284" s="405">
        <v>13110</v>
      </c>
      <c r="C8284" s="292" t="s">
        <v>2979</v>
      </c>
      <c r="E8284" s="292" t="s">
        <v>214</v>
      </c>
      <c r="F8284" s="405">
        <v>5757</v>
      </c>
      <c r="G8284" s="292" t="s">
        <v>2979</v>
      </c>
    </row>
    <row r="8285" spans="1:7">
      <c r="A8285" s="292" t="s">
        <v>49</v>
      </c>
      <c r="B8285" s="405">
        <v>13343</v>
      </c>
      <c r="C8285" s="292" t="s">
        <v>2979</v>
      </c>
      <c r="E8285" s="292" t="s">
        <v>214</v>
      </c>
      <c r="F8285" s="405">
        <v>5758</v>
      </c>
      <c r="G8285" s="292" t="s">
        <v>2979</v>
      </c>
    </row>
    <row r="8286" spans="1:7">
      <c r="A8286" s="292" t="s">
        <v>49</v>
      </c>
      <c r="B8286" s="405">
        <v>13491</v>
      </c>
      <c r="C8286" s="292" t="s">
        <v>2979</v>
      </c>
      <c r="E8286" s="292" t="s">
        <v>214</v>
      </c>
      <c r="F8286" s="405">
        <v>5760</v>
      </c>
      <c r="G8286" s="292" t="s">
        <v>2979</v>
      </c>
    </row>
    <row r="8287" spans="1:7">
      <c r="A8287" s="292" t="s">
        <v>49</v>
      </c>
      <c r="B8287" s="405">
        <v>13673</v>
      </c>
      <c r="C8287" s="292" t="s">
        <v>2979</v>
      </c>
      <c r="E8287" s="292" t="s">
        <v>214</v>
      </c>
      <c r="F8287" s="405">
        <v>5761</v>
      </c>
      <c r="G8287" s="292" t="s">
        <v>2979</v>
      </c>
    </row>
    <row r="8288" spans="1:7">
      <c r="A8288" s="292" t="s">
        <v>49</v>
      </c>
      <c r="B8288" s="405">
        <v>5739</v>
      </c>
      <c r="C8288" s="292" t="s">
        <v>2979</v>
      </c>
      <c r="E8288" s="292" t="s">
        <v>214</v>
      </c>
      <c r="F8288" s="405">
        <v>5762</v>
      </c>
      <c r="G8288" s="292" t="s">
        <v>2979</v>
      </c>
    </row>
    <row r="8289" spans="1:7">
      <c r="A8289" s="292" t="s">
        <v>49</v>
      </c>
      <c r="B8289" s="405">
        <v>5841</v>
      </c>
      <c r="C8289" s="292" t="s">
        <v>2979</v>
      </c>
      <c r="E8289" s="292" t="s">
        <v>214</v>
      </c>
      <c r="F8289" s="405">
        <v>5763</v>
      </c>
      <c r="G8289" s="292" t="s">
        <v>2979</v>
      </c>
    </row>
    <row r="8290" spans="1:7">
      <c r="A8290" s="292" t="s">
        <v>49</v>
      </c>
      <c r="B8290" s="405">
        <v>6247</v>
      </c>
      <c r="C8290" s="292" t="s">
        <v>2979</v>
      </c>
      <c r="E8290" s="292" t="s">
        <v>214</v>
      </c>
      <c r="F8290" s="405">
        <v>5764</v>
      </c>
      <c r="G8290" s="292" t="s">
        <v>2979</v>
      </c>
    </row>
    <row r="8291" spans="1:7">
      <c r="A8291" s="292" t="s">
        <v>49</v>
      </c>
      <c r="B8291" s="405">
        <v>7865</v>
      </c>
      <c r="C8291" s="292" t="s">
        <v>2979</v>
      </c>
      <c r="E8291" s="292" t="s">
        <v>214</v>
      </c>
      <c r="F8291" s="405">
        <v>5766</v>
      </c>
      <c r="G8291" s="292" t="s">
        <v>2979</v>
      </c>
    </row>
    <row r="8292" spans="1:7">
      <c r="A8292" s="292" t="s">
        <v>49</v>
      </c>
      <c r="B8292" s="405">
        <v>12028</v>
      </c>
      <c r="C8292" s="292" t="s">
        <v>2979</v>
      </c>
      <c r="E8292" s="292" t="s">
        <v>214</v>
      </c>
      <c r="F8292" s="405">
        <v>5767</v>
      </c>
      <c r="G8292" s="292" t="s">
        <v>2979</v>
      </c>
    </row>
    <row r="8293" spans="1:7">
      <c r="A8293" s="292" t="s">
        <v>49</v>
      </c>
      <c r="B8293" s="405">
        <v>12138</v>
      </c>
      <c r="C8293" s="292" t="s">
        <v>2979</v>
      </c>
      <c r="E8293" s="292" t="s">
        <v>214</v>
      </c>
      <c r="F8293" s="405">
        <v>5769</v>
      </c>
      <c r="G8293" s="292" t="s">
        <v>2979</v>
      </c>
    </row>
    <row r="8294" spans="1:7">
      <c r="A8294" s="292" t="s">
        <v>49</v>
      </c>
      <c r="B8294" s="405">
        <v>12435</v>
      </c>
      <c r="C8294" s="292" t="s">
        <v>2979</v>
      </c>
      <c r="E8294" s="292" t="s">
        <v>214</v>
      </c>
      <c r="F8294" s="405">
        <v>5770</v>
      </c>
      <c r="G8294" s="292" t="s">
        <v>2979</v>
      </c>
    </row>
    <row r="8295" spans="1:7">
      <c r="A8295" s="292" t="s">
        <v>49</v>
      </c>
      <c r="B8295" s="405">
        <v>12522</v>
      </c>
      <c r="C8295" s="292" t="s">
        <v>2979</v>
      </c>
      <c r="E8295" s="292" t="s">
        <v>214</v>
      </c>
      <c r="F8295" s="405">
        <v>5772</v>
      </c>
      <c r="G8295" s="292" t="s">
        <v>2979</v>
      </c>
    </row>
    <row r="8296" spans="1:7">
      <c r="A8296" s="292" t="s">
        <v>49</v>
      </c>
      <c r="B8296" s="405">
        <v>12780</v>
      </c>
      <c r="C8296" s="292" t="s">
        <v>2979</v>
      </c>
      <c r="E8296" s="292" t="s">
        <v>214</v>
      </c>
      <c r="F8296" s="405">
        <v>5773</v>
      </c>
      <c r="G8296" s="292" t="s">
        <v>2979</v>
      </c>
    </row>
    <row r="8297" spans="1:7">
      <c r="A8297" s="292" t="s">
        <v>49</v>
      </c>
      <c r="B8297" s="405">
        <v>12859</v>
      </c>
      <c r="C8297" s="292" t="s">
        <v>2979</v>
      </c>
      <c r="E8297" s="292" t="s">
        <v>214</v>
      </c>
      <c r="F8297" s="405">
        <v>5774</v>
      </c>
      <c r="G8297" s="292" t="s">
        <v>2979</v>
      </c>
    </row>
    <row r="8298" spans="1:7">
      <c r="A8298" s="292" t="s">
        <v>49</v>
      </c>
      <c r="B8298" s="405">
        <v>12960</v>
      </c>
      <c r="C8298" s="292" t="s">
        <v>2979</v>
      </c>
      <c r="E8298" s="292" t="s">
        <v>214</v>
      </c>
      <c r="F8298" s="405">
        <v>5775</v>
      </c>
      <c r="G8298" s="292" t="s">
        <v>2979</v>
      </c>
    </row>
    <row r="8299" spans="1:7">
      <c r="A8299" s="292" t="s">
        <v>49</v>
      </c>
      <c r="B8299" s="405">
        <v>13111</v>
      </c>
      <c r="C8299" s="292" t="s">
        <v>2979</v>
      </c>
      <c r="E8299" s="292" t="s">
        <v>214</v>
      </c>
      <c r="F8299" s="405">
        <v>5776</v>
      </c>
      <c r="G8299" s="292" t="s">
        <v>2979</v>
      </c>
    </row>
    <row r="8300" spans="1:7">
      <c r="A8300" s="292" t="s">
        <v>49</v>
      </c>
      <c r="B8300" s="405">
        <v>13345</v>
      </c>
      <c r="C8300" s="292" t="s">
        <v>2979</v>
      </c>
      <c r="E8300" s="292" t="s">
        <v>214</v>
      </c>
      <c r="F8300" s="405">
        <v>5777</v>
      </c>
      <c r="G8300" s="292" t="s">
        <v>2979</v>
      </c>
    </row>
    <row r="8301" spans="1:7">
      <c r="A8301" s="292" t="s">
        <v>49</v>
      </c>
      <c r="B8301" s="405">
        <v>13493</v>
      </c>
      <c r="C8301" s="292" t="s">
        <v>2979</v>
      </c>
      <c r="E8301" s="292" t="s">
        <v>214</v>
      </c>
      <c r="F8301" s="405">
        <v>5778</v>
      </c>
      <c r="G8301" s="292" t="s">
        <v>2979</v>
      </c>
    </row>
    <row r="8302" spans="1:7">
      <c r="A8302" s="292" t="s">
        <v>49</v>
      </c>
      <c r="B8302" s="405">
        <v>13674</v>
      </c>
      <c r="C8302" s="292" t="s">
        <v>2979</v>
      </c>
      <c r="E8302" s="292" t="s">
        <v>214</v>
      </c>
      <c r="F8302" s="405">
        <v>5820</v>
      </c>
      <c r="G8302" s="292" t="s">
        <v>2979</v>
      </c>
    </row>
    <row r="8303" spans="1:7">
      <c r="A8303" s="292" t="s">
        <v>49</v>
      </c>
      <c r="B8303" s="405">
        <v>5741</v>
      </c>
      <c r="C8303" s="292" t="s">
        <v>2979</v>
      </c>
      <c r="E8303" s="292" t="s">
        <v>214</v>
      </c>
      <c r="F8303" s="405">
        <v>5821</v>
      </c>
      <c r="G8303" s="292" t="s">
        <v>2979</v>
      </c>
    </row>
    <row r="8304" spans="1:7">
      <c r="A8304" s="292" t="s">
        <v>49</v>
      </c>
      <c r="B8304" s="405">
        <v>5842</v>
      </c>
      <c r="C8304" s="292" t="s">
        <v>2979</v>
      </c>
      <c r="E8304" s="292" t="s">
        <v>214</v>
      </c>
      <c r="F8304" s="405">
        <v>5822</v>
      </c>
      <c r="G8304" s="292" t="s">
        <v>2979</v>
      </c>
    </row>
    <row r="8305" spans="1:7">
      <c r="A8305" s="292" t="s">
        <v>49</v>
      </c>
      <c r="B8305" s="405">
        <v>6258</v>
      </c>
      <c r="C8305" s="292" t="s">
        <v>2979</v>
      </c>
      <c r="E8305" s="292" t="s">
        <v>214</v>
      </c>
      <c r="F8305" s="405">
        <v>5825</v>
      </c>
      <c r="G8305" s="292" t="s">
        <v>2979</v>
      </c>
    </row>
    <row r="8306" spans="1:7">
      <c r="A8306" s="292" t="s">
        <v>49</v>
      </c>
      <c r="B8306" s="405">
        <v>7875</v>
      </c>
      <c r="C8306" s="292" t="s">
        <v>2979</v>
      </c>
      <c r="E8306" s="292" t="s">
        <v>214</v>
      </c>
      <c r="F8306" s="405">
        <v>5826</v>
      </c>
      <c r="G8306" s="292" t="s">
        <v>2979</v>
      </c>
    </row>
    <row r="8307" spans="1:7">
      <c r="A8307" s="292" t="s">
        <v>49</v>
      </c>
      <c r="B8307" s="405">
        <v>12029</v>
      </c>
      <c r="C8307" s="292" t="s">
        <v>2979</v>
      </c>
      <c r="E8307" s="292" t="s">
        <v>214</v>
      </c>
      <c r="F8307" s="405">
        <v>5827</v>
      </c>
      <c r="G8307" s="292" t="s">
        <v>2979</v>
      </c>
    </row>
    <row r="8308" spans="1:7">
      <c r="A8308" s="292" t="s">
        <v>49</v>
      </c>
      <c r="B8308" s="405">
        <v>12139</v>
      </c>
      <c r="C8308" s="292" t="s">
        <v>2979</v>
      </c>
      <c r="E8308" s="292" t="s">
        <v>214</v>
      </c>
      <c r="F8308" s="405">
        <v>5828</v>
      </c>
      <c r="G8308" s="292" t="s">
        <v>2979</v>
      </c>
    </row>
    <row r="8309" spans="1:7">
      <c r="A8309" s="292" t="s">
        <v>49</v>
      </c>
      <c r="B8309" s="405">
        <v>12438</v>
      </c>
      <c r="C8309" s="292" t="s">
        <v>2979</v>
      </c>
      <c r="E8309" s="292" t="s">
        <v>214</v>
      </c>
      <c r="F8309" s="405">
        <v>5832</v>
      </c>
      <c r="G8309" s="292" t="s">
        <v>2979</v>
      </c>
    </row>
    <row r="8310" spans="1:7">
      <c r="A8310" s="292" t="s">
        <v>49</v>
      </c>
      <c r="B8310" s="405">
        <v>12523</v>
      </c>
      <c r="C8310" s="292" t="s">
        <v>2979</v>
      </c>
      <c r="E8310" s="292" t="s">
        <v>214</v>
      </c>
      <c r="F8310" s="405">
        <v>5833</v>
      </c>
      <c r="G8310" s="292" t="s">
        <v>2979</v>
      </c>
    </row>
    <row r="8311" spans="1:7">
      <c r="A8311" s="292" t="s">
        <v>49</v>
      </c>
      <c r="B8311" s="405">
        <v>12782</v>
      </c>
      <c r="C8311" s="292" t="s">
        <v>2979</v>
      </c>
      <c r="E8311" s="292" t="s">
        <v>214</v>
      </c>
      <c r="F8311" s="405">
        <v>5836</v>
      </c>
      <c r="G8311" s="292" t="s">
        <v>2979</v>
      </c>
    </row>
    <row r="8312" spans="1:7">
      <c r="A8312" s="292" t="s">
        <v>49</v>
      </c>
      <c r="B8312" s="405">
        <v>12860</v>
      </c>
      <c r="C8312" s="292" t="s">
        <v>2979</v>
      </c>
      <c r="E8312" s="292" t="s">
        <v>214</v>
      </c>
      <c r="F8312" s="405">
        <v>5837</v>
      </c>
      <c r="G8312" s="292" t="s">
        <v>2979</v>
      </c>
    </row>
    <row r="8313" spans="1:7">
      <c r="A8313" s="292" t="s">
        <v>49</v>
      </c>
      <c r="B8313" s="405">
        <v>12961</v>
      </c>
      <c r="C8313" s="292" t="s">
        <v>2979</v>
      </c>
      <c r="E8313" s="292" t="s">
        <v>214</v>
      </c>
      <c r="F8313" s="405">
        <v>5839</v>
      </c>
      <c r="G8313" s="292" t="s">
        <v>2979</v>
      </c>
    </row>
    <row r="8314" spans="1:7">
      <c r="A8314" s="292" t="s">
        <v>49</v>
      </c>
      <c r="B8314" s="405">
        <v>13114</v>
      </c>
      <c r="C8314" s="292" t="s">
        <v>2979</v>
      </c>
      <c r="E8314" s="292" t="s">
        <v>214</v>
      </c>
      <c r="F8314" s="405">
        <v>5841</v>
      </c>
      <c r="G8314" s="292" t="s">
        <v>2979</v>
      </c>
    </row>
    <row r="8315" spans="1:7">
      <c r="A8315" s="292" t="s">
        <v>49</v>
      </c>
      <c r="B8315" s="405">
        <v>13348</v>
      </c>
      <c r="C8315" s="292" t="s">
        <v>2979</v>
      </c>
      <c r="E8315" s="292" t="s">
        <v>214</v>
      </c>
      <c r="F8315" s="405">
        <v>5842</v>
      </c>
      <c r="G8315" s="292" t="s">
        <v>2979</v>
      </c>
    </row>
    <row r="8316" spans="1:7">
      <c r="A8316" s="292" t="s">
        <v>49</v>
      </c>
      <c r="B8316" s="405">
        <v>13494</v>
      </c>
      <c r="C8316" s="292" t="s">
        <v>2979</v>
      </c>
      <c r="E8316" s="292" t="s">
        <v>214</v>
      </c>
      <c r="F8316" s="405">
        <v>5843</v>
      </c>
      <c r="G8316" s="292" t="s">
        <v>2979</v>
      </c>
    </row>
    <row r="8317" spans="1:7">
      <c r="A8317" s="292" t="s">
        <v>49</v>
      </c>
      <c r="B8317" s="405">
        <v>13675</v>
      </c>
      <c r="C8317" s="292" t="s">
        <v>2979</v>
      </c>
      <c r="E8317" s="292" t="s">
        <v>214</v>
      </c>
      <c r="F8317" s="405">
        <v>5846</v>
      </c>
      <c r="G8317" s="292" t="s">
        <v>2979</v>
      </c>
    </row>
    <row r="8318" spans="1:7">
      <c r="A8318" s="292" t="s">
        <v>49</v>
      </c>
      <c r="B8318" s="405">
        <v>5742</v>
      </c>
      <c r="C8318" s="292" t="s">
        <v>2979</v>
      </c>
      <c r="E8318" s="292" t="s">
        <v>214</v>
      </c>
      <c r="F8318" s="405">
        <v>5847</v>
      </c>
      <c r="G8318" s="292" t="s">
        <v>2979</v>
      </c>
    </row>
    <row r="8319" spans="1:7">
      <c r="A8319" s="292" t="s">
        <v>49</v>
      </c>
      <c r="B8319" s="405">
        <v>5843</v>
      </c>
      <c r="C8319" s="292" t="s">
        <v>2979</v>
      </c>
      <c r="E8319" s="292" t="s">
        <v>214</v>
      </c>
      <c r="F8319" s="405">
        <v>5849</v>
      </c>
      <c r="G8319" s="292" t="s">
        <v>2979</v>
      </c>
    </row>
    <row r="8320" spans="1:7">
      <c r="A8320" s="292" t="s">
        <v>49</v>
      </c>
      <c r="B8320" s="405">
        <v>6259</v>
      </c>
      <c r="C8320" s="292" t="s">
        <v>2979</v>
      </c>
      <c r="E8320" s="292" t="s">
        <v>214</v>
      </c>
      <c r="F8320" s="405">
        <v>5857</v>
      </c>
      <c r="G8320" s="292" t="s">
        <v>2979</v>
      </c>
    </row>
    <row r="8321" spans="1:7">
      <c r="A8321" s="292" t="s">
        <v>49</v>
      </c>
      <c r="B8321" s="405">
        <v>7880</v>
      </c>
      <c r="C8321" s="292" t="s">
        <v>2979</v>
      </c>
      <c r="E8321" s="292" t="s">
        <v>214</v>
      </c>
      <c r="F8321" s="405">
        <v>5858</v>
      </c>
      <c r="G8321" s="292" t="s">
        <v>2979</v>
      </c>
    </row>
    <row r="8322" spans="1:7">
      <c r="A8322" s="292" t="s">
        <v>49</v>
      </c>
      <c r="B8322" s="405">
        <v>12031</v>
      </c>
      <c r="C8322" s="292" t="s">
        <v>2979</v>
      </c>
      <c r="E8322" s="292" t="s">
        <v>214</v>
      </c>
      <c r="F8322" s="405">
        <v>5859</v>
      </c>
      <c r="G8322" s="292" t="s">
        <v>2979</v>
      </c>
    </row>
    <row r="8323" spans="1:7">
      <c r="A8323" s="292" t="s">
        <v>49</v>
      </c>
      <c r="B8323" s="405">
        <v>12147</v>
      </c>
      <c r="C8323" s="292" t="s">
        <v>2979</v>
      </c>
      <c r="E8323" s="292" t="s">
        <v>214</v>
      </c>
      <c r="F8323" s="405">
        <v>5860</v>
      </c>
      <c r="G8323" s="292" t="s">
        <v>2979</v>
      </c>
    </row>
    <row r="8324" spans="1:7">
      <c r="A8324" s="292" t="s">
        <v>49</v>
      </c>
      <c r="B8324" s="405">
        <v>12439</v>
      </c>
      <c r="C8324" s="292" t="s">
        <v>2979</v>
      </c>
      <c r="E8324" s="292" t="s">
        <v>214</v>
      </c>
      <c r="F8324" s="405">
        <v>5861</v>
      </c>
      <c r="G8324" s="292" t="s">
        <v>2979</v>
      </c>
    </row>
    <row r="8325" spans="1:7">
      <c r="A8325" s="292" t="s">
        <v>49</v>
      </c>
      <c r="B8325" s="405">
        <v>12526</v>
      </c>
      <c r="C8325" s="292" t="s">
        <v>2979</v>
      </c>
      <c r="E8325" s="292" t="s">
        <v>214</v>
      </c>
      <c r="F8325" s="405">
        <v>5862</v>
      </c>
      <c r="G8325" s="292" t="s">
        <v>2979</v>
      </c>
    </row>
    <row r="8326" spans="1:7">
      <c r="A8326" s="292" t="s">
        <v>49</v>
      </c>
      <c r="B8326" s="405">
        <v>12783</v>
      </c>
      <c r="C8326" s="292" t="s">
        <v>2979</v>
      </c>
      <c r="E8326" s="292" t="s">
        <v>214</v>
      </c>
      <c r="F8326" s="405">
        <v>5866</v>
      </c>
      <c r="G8326" s="292" t="s">
        <v>2979</v>
      </c>
    </row>
    <row r="8327" spans="1:7">
      <c r="A8327" s="292" t="s">
        <v>49</v>
      </c>
      <c r="B8327" s="405">
        <v>12865</v>
      </c>
      <c r="C8327" s="292" t="s">
        <v>2979</v>
      </c>
      <c r="E8327" s="292" t="s">
        <v>214</v>
      </c>
      <c r="F8327" s="405">
        <v>5868</v>
      </c>
      <c r="G8327" s="292" t="s">
        <v>2979</v>
      </c>
    </row>
    <row r="8328" spans="1:7">
      <c r="A8328" s="292" t="s">
        <v>49</v>
      </c>
      <c r="B8328" s="405">
        <v>12964</v>
      </c>
      <c r="C8328" s="292" t="s">
        <v>2979</v>
      </c>
      <c r="E8328" s="292" t="s">
        <v>214</v>
      </c>
      <c r="F8328" s="405">
        <v>5871</v>
      </c>
      <c r="G8328" s="292" t="s">
        <v>2979</v>
      </c>
    </row>
    <row r="8329" spans="1:7">
      <c r="A8329" s="292" t="s">
        <v>49</v>
      </c>
      <c r="B8329" s="405">
        <v>13118</v>
      </c>
      <c r="C8329" s="292" t="s">
        <v>2979</v>
      </c>
      <c r="E8329" s="292" t="s">
        <v>214</v>
      </c>
      <c r="F8329" s="405">
        <v>5872</v>
      </c>
      <c r="G8329" s="292" t="s">
        <v>2979</v>
      </c>
    </row>
    <row r="8330" spans="1:7">
      <c r="A8330" s="292" t="s">
        <v>49</v>
      </c>
      <c r="B8330" s="405">
        <v>13353</v>
      </c>
      <c r="C8330" s="292" t="s">
        <v>2979</v>
      </c>
      <c r="E8330" s="292" t="s">
        <v>214</v>
      </c>
      <c r="F8330" s="405">
        <v>5873</v>
      </c>
      <c r="G8330" s="292" t="s">
        <v>2979</v>
      </c>
    </row>
    <row r="8331" spans="1:7">
      <c r="A8331" s="292" t="s">
        <v>49</v>
      </c>
      <c r="B8331" s="405">
        <v>13602</v>
      </c>
      <c r="C8331" s="292" t="s">
        <v>2979</v>
      </c>
      <c r="E8331" s="292" t="s">
        <v>214</v>
      </c>
      <c r="F8331" s="405">
        <v>5874</v>
      </c>
      <c r="G8331" s="292" t="s">
        <v>2979</v>
      </c>
    </row>
    <row r="8332" spans="1:7">
      <c r="A8332" s="292" t="s">
        <v>49</v>
      </c>
      <c r="B8332" s="405">
        <v>13678</v>
      </c>
      <c r="C8332" s="292" t="s">
        <v>2979</v>
      </c>
      <c r="E8332" s="292" t="s">
        <v>214</v>
      </c>
      <c r="F8332" s="405">
        <v>5875</v>
      </c>
      <c r="G8332" s="292" t="s">
        <v>2979</v>
      </c>
    </row>
    <row r="8333" spans="1:7">
      <c r="A8333" s="292" t="s">
        <v>49</v>
      </c>
      <c r="B8333" s="405">
        <v>5743</v>
      </c>
      <c r="C8333" s="292" t="s">
        <v>2979</v>
      </c>
      <c r="E8333" s="292" t="s">
        <v>214</v>
      </c>
      <c r="F8333" s="405">
        <v>5902</v>
      </c>
      <c r="G8333" s="292" t="s">
        <v>2979</v>
      </c>
    </row>
    <row r="8334" spans="1:7">
      <c r="A8334" s="292" t="s">
        <v>49</v>
      </c>
      <c r="B8334" s="405">
        <v>5846</v>
      </c>
      <c r="C8334" s="292" t="s">
        <v>2979</v>
      </c>
      <c r="E8334" s="292" t="s">
        <v>214</v>
      </c>
      <c r="F8334" s="405">
        <v>5903</v>
      </c>
      <c r="G8334" s="292" t="s">
        <v>2979</v>
      </c>
    </row>
    <row r="8335" spans="1:7">
      <c r="A8335" s="292" t="s">
        <v>49</v>
      </c>
      <c r="B8335" s="405">
        <v>6278</v>
      </c>
      <c r="C8335" s="292" t="s">
        <v>2979</v>
      </c>
      <c r="E8335" s="292" t="s">
        <v>214</v>
      </c>
      <c r="F8335" s="405">
        <v>5904</v>
      </c>
      <c r="G8335" s="292" t="s">
        <v>2979</v>
      </c>
    </row>
    <row r="8336" spans="1:7">
      <c r="A8336" s="292" t="s">
        <v>49</v>
      </c>
      <c r="B8336" s="405">
        <v>7890</v>
      </c>
      <c r="C8336" s="292" t="s">
        <v>2979</v>
      </c>
      <c r="E8336" s="292" t="s">
        <v>214</v>
      </c>
      <c r="F8336" s="405">
        <v>5906</v>
      </c>
      <c r="G8336" s="292" t="s">
        <v>2979</v>
      </c>
    </row>
    <row r="8337" spans="1:7">
      <c r="A8337" s="292" t="s">
        <v>49</v>
      </c>
      <c r="B8337" s="405">
        <v>12032</v>
      </c>
      <c r="C8337" s="292" t="s">
        <v>2979</v>
      </c>
      <c r="E8337" s="292" t="s">
        <v>214</v>
      </c>
      <c r="F8337" s="405">
        <v>5907</v>
      </c>
      <c r="G8337" s="292" t="s">
        <v>2979</v>
      </c>
    </row>
    <row r="8338" spans="1:7">
      <c r="A8338" s="292" t="s">
        <v>49</v>
      </c>
      <c r="B8338" s="405">
        <v>12149</v>
      </c>
      <c r="C8338" s="292" t="s">
        <v>2979</v>
      </c>
      <c r="E8338" s="292" t="s">
        <v>214</v>
      </c>
      <c r="F8338" s="405">
        <v>6021</v>
      </c>
      <c r="G8338" s="292" t="s">
        <v>2979</v>
      </c>
    </row>
    <row r="8339" spans="1:7">
      <c r="A8339" s="292" t="s">
        <v>49</v>
      </c>
      <c r="B8339" s="405">
        <v>12441</v>
      </c>
      <c r="C8339" s="292" t="s">
        <v>2979</v>
      </c>
      <c r="E8339" s="292" t="s">
        <v>214</v>
      </c>
      <c r="F8339" s="405">
        <v>6024</v>
      </c>
      <c r="G8339" s="292" t="s">
        <v>2979</v>
      </c>
    </row>
    <row r="8340" spans="1:7">
      <c r="A8340" s="292" t="s">
        <v>49</v>
      </c>
      <c r="B8340" s="405">
        <v>12529</v>
      </c>
      <c r="C8340" s="292" t="s">
        <v>2979</v>
      </c>
      <c r="E8340" s="292" t="s">
        <v>214</v>
      </c>
      <c r="F8340" s="405">
        <v>6027</v>
      </c>
      <c r="G8340" s="292" t="s">
        <v>2979</v>
      </c>
    </row>
    <row r="8341" spans="1:7">
      <c r="A8341" s="292" t="s">
        <v>49</v>
      </c>
      <c r="B8341" s="405">
        <v>12784</v>
      </c>
      <c r="C8341" s="292" t="s">
        <v>2979</v>
      </c>
      <c r="E8341" s="292" t="s">
        <v>214</v>
      </c>
      <c r="F8341" s="405">
        <v>6058</v>
      </c>
      <c r="G8341" s="292" t="s">
        <v>2979</v>
      </c>
    </row>
    <row r="8342" spans="1:7">
      <c r="A8342" s="292" t="s">
        <v>49</v>
      </c>
      <c r="B8342" s="405">
        <v>12870</v>
      </c>
      <c r="C8342" s="292" t="s">
        <v>2979</v>
      </c>
      <c r="E8342" s="292" t="s">
        <v>214</v>
      </c>
      <c r="F8342" s="405">
        <v>6061</v>
      </c>
      <c r="G8342" s="292" t="s">
        <v>2979</v>
      </c>
    </row>
    <row r="8343" spans="1:7">
      <c r="A8343" s="292" t="s">
        <v>49</v>
      </c>
      <c r="B8343" s="405">
        <v>12965</v>
      </c>
      <c r="C8343" s="292" t="s">
        <v>2979</v>
      </c>
      <c r="E8343" s="292" t="s">
        <v>214</v>
      </c>
      <c r="F8343" s="405">
        <v>6063</v>
      </c>
      <c r="G8343" s="292" t="s">
        <v>2979</v>
      </c>
    </row>
    <row r="8344" spans="1:7">
      <c r="A8344" s="292" t="s">
        <v>49</v>
      </c>
      <c r="B8344" s="405">
        <v>13122</v>
      </c>
      <c r="C8344" s="292" t="s">
        <v>2979</v>
      </c>
      <c r="E8344" s="292" t="s">
        <v>214</v>
      </c>
      <c r="F8344" s="405">
        <v>6065</v>
      </c>
      <c r="G8344" s="292" t="s">
        <v>2979</v>
      </c>
    </row>
    <row r="8345" spans="1:7">
      <c r="A8345" s="292" t="s">
        <v>49</v>
      </c>
      <c r="B8345" s="405">
        <v>13360</v>
      </c>
      <c r="C8345" s="292" t="s">
        <v>2979</v>
      </c>
      <c r="E8345" s="292" t="s">
        <v>214</v>
      </c>
      <c r="F8345" s="405">
        <v>6068</v>
      </c>
      <c r="G8345" s="292" t="s">
        <v>2979</v>
      </c>
    </row>
    <row r="8346" spans="1:7">
      <c r="A8346" s="292" t="s">
        <v>49</v>
      </c>
      <c r="B8346" s="405">
        <v>13608</v>
      </c>
      <c r="C8346" s="292" t="s">
        <v>2979</v>
      </c>
      <c r="E8346" s="292" t="s">
        <v>214</v>
      </c>
      <c r="F8346" s="405">
        <v>6069</v>
      </c>
      <c r="G8346" s="292" t="s">
        <v>2979</v>
      </c>
    </row>
    <row r="8347" spans="1:7">
      <c r="A8347" s="292" t="s">
        <v>49</v>
      </c>
      <c r="B8347" s="405">
        <v>13679</v>
      </c>
      <c r="C8347" s="292" t="s">
        <v>2979</v>
      </c>
      <c r="E8347" s="292" t="s">
        <v>214</v>
      </c>
      <c r="F8347" s="405">
        <v>6079</v>
      </c>
      <c r="G8347" s="292" t="s">
        <v>2979</v>
      </c>
    </row>
    <row r="8348" spans="1:7">
      <c r="A8348" s="292" t="s">
        <v>49</v>
      </c>
      <c r="B8348" s="405">
        <v>5744</v>
      </c>
      <c r="C8348" s="292" t="s">
        <v>2979</v>
      </c>
      <c r="E8348" s="292" t="s">
        <v>214</v>
      </c>
      <c r="F8348" s="405">
        <v>6087</v>
      </c>
      <c r="G8348" s="292" t="s">
        <v>2979</v>
      </c>
    </row>
    <row r="8349" spans="1:7">
      <c r="A8349" s="292" t="s">
        <v>49</v>
      </c>
      <c r="B8349" s="405">
        <v>5847</v>
      </c>
      <c r="C8349" s="292" t="s">
        <v>2979</v>
      </c>
      <c r="E8349" s="292" t="s">
        <v>214</v>
      </c>
      <c r="F8349" s="405">
        <v>6091</v>
      </c>
      <c r="G8349" s="292" t="s">
        <v>2979</v>
      </c>
    </row>
    <row r="8350" spans="1:7">
      <c r="A8350" s="292" t="s">
        <v>49</v>
      </c>
      <c r="B8350" s="405">
        <v>6281</v>
      </c>
      <c r="C8350" s="292" t="s">
        <v>2979</v>
      </c>
      <c r="E8350" s="292" t="s">
        <v>214</v>
      </c>
      <c r="F8350" s="405">
        <v>6098</v>
      </c>
      <c r="G8350" s="292" t="s">
        <v>2979</v>
      </c>
    </row>
    <row r="8351" spans="1:7">
      <c r="A8351" s="292" t="s">
        <v>49</v>
      </c>
      <c r="B8351" s="405">
        <v>7931</v>
      </c>
      <c r="C8351" s="292" t="s">
        <v>2979</v>
      </c>
      <c r="E8351" s="292" t="s">
        <v>214</v>
      </c>
      <c r="F8351" s="405">
        <v>6234</v>
      </c>
      <c r="G8351" s="292" t="s">
        <v>2979</v>
      </c>
    </row>
    <row r="8352" spans="1:7">
      <c r="A8352" s="292" t="s">
        <v>49</v>
      </c>
      <c r="B8352" s="405">
        <v>12035</v>
      </c>
      <c r="C8352" s="292" t="s">
        <v>2979</v>
      </c>
      <c r="E8352" s="292" t="s">
        <v>214</v>
      </c>
      <c r="F8352" s="405">
        <v>6235</v>
      </c>
      <c r="G8352" s="292" t="s">
        <v>2979</v>
      </c>
    </row>
    <row r="8353" spans="1:7">
      <c r="A8353" s="292" t="s">
        <v>49</v>
      </c>
      <c r="B8353" s="405">
        <v>12153</v>
      </c>
      <c r="C8353" s="292" t="s">
        <v>2979</v>
      </c>
      <c r="E8353" s="292" t="s">
        <v>214</v>
      </c>
      <c r="F8353" s="405">
        <v>6242</v>
      </c>
      <c r="G8353" s="292" t="s">
        <v>2979</v>
      </c>
    </row>
    <row r="8354" spans="1:7">
      <c r="A8354" s="292" t="s">
        <v>49</v>
      </c>
      <c r="B8354" s="405">
        <v>12442</v>
      </c>
      <c r="C8354" s="292" t="s">
        <v>2979</v>
      </c>
      <c r="E8354" s="292" t="s">
        <v>214</v>
      </c>
      <c r="F8354" s="405">
        <v>6244</v>
      </c>
      <c r="G8354" s="292" t="s">
        <v>2979</v>
      </c>
    </row>
    <row r="8355" spans="1:7">
      <c r="A8355" s="292" t="s">
        <v>49</v>
      </c>
      <c r="B8355" s="405">
        <v>12546</v>
      </c>
      <c r="C8355" s="292" t="s">
        <v>2979</v>
      </c>
      <c r="E8355" s="292" t="s">
        <v>214</v>
      </c>
      <c r="F8355" s="405">
        <v>6247</v>
      </c>
      <c r="G8355" s="292" t="s">
        <v>2979</v>
      </c>
    </row>
    <row r="8356" spans="1:7">
      <c r="A8356" s="292" t="s">
        <v>49</v>
      </c>
      <c r="B8356" s="405">
        <v>12786</v>
      </c>
      <c r="C8356" s="292" t="s">
        <v>2979</v>
      </c>
      <c r="E8356" s="292" t="s">
        <v>214</v>
      </c>
      <c r="F8356" s="405">
        <v>6258</v>
      </c>
      <c r="G8356" s="292" t="s">
        <v>2979</v>
      </c>
    </row>
    <row r="8357" spans="1:7">
      <c r="A8357" s="292" t="s">
        <v>49</v>
      </c>
      <c r="B8357" s="405">
        <v>12871</v>
      </c>
      <c r="C8357" s="292" t="s">
        <v>2979</v>
      </c>
      <c r="E8357" s="292" t="s">
        <v>214</v>
      </c>
      <c r="F8357" s="405">
        <v>6259</v>
      </c>
      <c r="G8357" s="292" t="s">
        <v>2979</v>
      </c>
    </row>
    <row r="8358" spans="1:7">
      <c r="A8358" s="292" t="s">
        <v>49</v>
      </c>
      <c r="B8358" s="405">
        <v>12966</v>
      </c>
      <c r="C8358" s="292" t="s">
        <v>2979</v>
      </c>
      <c r="E8358" s="292" t="s">
        <v>214</v>
      </c>
      <c r="F8358" s="405">
        <v>6278</v>
      </c>
      <c r="G8358" s="292" t="s">
        <v>2979</v>
      </c>
    </row>
    <row r="8359" spans="1:7">
      <c r="A8359" s="292" t="s">
        <v>49</v>
      </c>
      <c r="B8359" s="405">
        <v>13123</v>
      </c>
      <c r="C8359" s="292" t="s">
        <v>2979</v>
      </c>
      <c r="E8359" s="292" t="s">
        <v>214</v>
      </c>
      <c r="F8359" s="405">
        <v>6281</v>
      </c>
      <c r="G8359" s="292" t="s">
        <v>2979</v>
      </c>
    </row>
    <row r="8360" spans="1:7">
      <c r="A8360" s="292" t="s">
        <v>49</v>
      </c>
      <c r="B8360" s="405">
        <v>13361</v>
      </c>
      <c r="C8360" s="292" t="s">
        <v>2979</v>
      </c>
      <c r="E8360" s="292" t="s">
        <v>214</v>
      </c>
      <c r="F8360" s="405">
        <v>6282</v>
      </c>
      <c r="G8360" s="292" t="s">
        <v>2979</v>
      </c>
    </row>
    <row r="8361" spans="1:7">
      <c r="A8361" s="292" t="s">
        <v>49</v>
      </c>
      <c r="B8361" s="405">
        <v>13613</v>
      </c>
      <c r="C8361" s="292" t="s">
        <v>2979</v>
      </c>
      <c r="E8361" s="292" t="s">
        <v>214</v>
      </c>
      <c r="F8361" s="405">
        <v>6334</v>
      </c>
      <c r="G8361" s="292" t="s">
        <v>2979</v>
      </c>
    </row>
    <row r="8362" spans="1:7">
      <c r="A8362" s="292" t="s">
        <v>49</v>
      </c>
      <c r="B8362" s="405">
        <v>13680</v>
      </c>
      <c r="C8362" s="292" t="s">
        <v>2979</v>
      </c>
      <c r="E8362" s="292" t="s">
        <v>214</v>
      </c>
      <c r="F8362" s="405">
        <v>6336</v>
      </c>
      <c r="G8362" s="292" t="s">
        <v>2979</v>
      </c>
    </row>
    <row r="8363" spans="1:7">
      <c r="A8363" s="292" t="s">
        <v>49</v>
      </c>
      <c r="B8363" s="405">
        <v>5745</v>
      </c>
      <c r="C8363" s="292" t="s">
        <v>2979</v>
      </c>
      <c r="E8363" s="292" t="s">
        <v>214</v>
      </c>
      <c r="F8363" s="405">
        <v>6350</v>
      </c>
      <c r="G8363" s="292" t="s">
        <v>2979</v>
      </c>
    </row>
    <row r="8364" spans="1:7">
      <c r="A8364" s="292" t="s">
        <v>49</v>
      </c>
      <c r="B8364" s="405">
        <v>5849</v>
      </c>
      <c r="C8364" s="292" t="s">
        <v>2979</v>
      </c>
      <c r="E8364" s="292" t="s">
        <v>214</v>
      </c>
      <c r="F8364" s="405">
        <v>6359</v>
      </c>
      <c r="G8364" s="292" t="s">
        <v>2979</v>
      </c>
    </row>
    <row r="8365" spans="1:7">
      <c r="A8365" s="292" t="s">
        <v>49</v>
      </c>
      <c r="B8365" s="405">
        <v>6282</v>
      </c>
      <c r="C8365" s="292" t="s">
        <v>2979</v>
      </c>
      <c r="E8365" s="292" t="s">
        <v>214</v>
      </c>
      <c r="F8365" s="405">
        <v>6365</v>
      </c>
      <c r="G8365" s="292" t="s">
        <v>2979</v>
      </c>
    </row>
    <row r="8366" spans="1:7">
      <c r="A8366" s="292" t="s">
        <v>49</v>
      </c>
      <c r="B8366" s="405">
        <v>8006</v>
      </c>
      <c r="C8366" s="292" t="s">
        <v>2979</v>
      </c>
      <c r="E8366" s="292" t="s">
        <v>214</v>
      </c>
      <c r="F8366" s="405">
        <v>6373</v>
      </c>
      <c r="G8366" s="292" t="s">
        <v>2979</v>
      </c>
    </row>
    <row r="8367" spans="1:7">
      <c r="A8367" s="292" t="s">
        <v>49</v>
      </c>
      <c r="B8367" s="405">
        <v>12036</v>
      </c>
      <c r="C8367" s="292" t="s">
        <v>2979</v>
      </c>
      <c r="E8367" s="292" t="s">
        <v>214</v>
      </c>
      <c r="F8367" s="405">
        <v>6377</v>
      </c>
      <c r="G8367" s="292" t="s">
        <v>2979</v>
      </c>
    </row>
    <row r="8368" spans="1:7">
      <c r="A8368" s="292" t="s">
        <v>49</v>
      </c>
      <c r="B8368" s="405">
        <v>12155</v>
      </c>
      <c r="C8368" s="292" t="s">
        <v>2979</v>
      </c>
      <c r="E8368" s="292" t="s">
        <v>214</v>
      </c>
      <c r="F8368" s="405">
        <v>6384</v>
      </c>
      <c r="G8368" s="292" t="s">
        <v>2979</v>
      </c>
    </row>
    <row r="8369" spans="1:7">
      <c r="A8369" s="292" t="s">
        <v>49</v>
      </c>
      <c r="B8369" s="405">
        <v>12444</v>
      </c>
      <c r="C8369" s="292" t="s">
        <v>2979</v>
      </c>
      <c r="E8369" s="292" t="s">
        <v>214</v>
      </c>
      <c r="F8369" s="405">
        <v>6420</v>
      </c>
      <c r="G8369" s="292" t="s">
        <v>2979</v>
      </c>
    </row>
    <row r="8370" spans="1:7">
      <c r="A8370" s="292" t="s">
        <v>49</v>
      </c>
      <c r="B8370" s="405">
        <v>12567</v>
      </c>
      <c r="C8370" s="292" t="s">
        <v>2979</v>
      </c>
      <c r="E8370" s="292" t="s">
        <v>214</v>
      </c>
      <c r="F8370" s="405">
        <v>6750</v>
      </c>
      <c r="G8370" s="292" t="s">
        <v>2979</v>
      </c>
    </row>
    <row r="8371" spans="1:7">
      <c r="A8371" s="292" t="s">
        <v>49</v>
      </c>
      <c r="B8371" s="405">
        <v>12788</v>
      </c>
      <c r="C8371" s="292" t="s">
        <v>2979</v>
      </c>
      <c r="E8371" s="292" t="s">
        <v>214</v>
      </c>
      <c r="F8371" s="405">
        <v>6752</v>
      </c>
      <c r="G8371" s="292" t="s">
        <v>2979</v>
      </c>
    </row>
    <row r="8372" spans="1:7">
      <c r="A8372" s="292" t="s">
        <v>49</v>
      </c>
      <c r="B8372" s="405">
        <v>12873</v>
      </c>
      <c r="C8372" s="292" t="s">
        <v>2979</v>
      </c>
      <c r="E8372" s="292" t="s">
        <v>214</v>
      </c>
      <c r="F8372" s="405">
        <v>6753</v>
      </c>
      <c r="G8372" s="292" t="s">
        <v>2979</v>
      </c>
    </row>
    <row r="8373" spans="1:7">
      <c r="A8373" s="292" t="s">
        <v>49</v>
      </c>
      <c r="B8373" s="405">
        <v>12967</v>
      </c>
      <c r="C8373" s="292" t="s">
        <v>2979</v>
      </c>
      <c r="E8373" s="292" t="s">
        <v>214</v>
      </c>
      <c r="F8373" s="405">
        <v>6754</v>
      </c>
      <c r="G8373" s="292" t="s">
        <v>2979</v>
      </c>
    </row>
    <row r="8374" spans="1:7">
      <c r="A8374" s="292" t="s">
        <v>49</v>
      </c>
      <c r="B8374" s="405">
        <v>13124</v>
      </c>
      <c r="C8374" s="292" t="s">
        <v>2979</v>
      </c>
      <c r="E8374" s="292" t="s">
        <v>214</v>
      </c>
      <c r="F8374" s="405">
        <v>6755</v>
      </c>
      <c r="G8374" s="292" t="s">
        <v>2979</v>
      </c>
    </row>
    <row r="8375" spans="1:7">
      <c r="A8375" s="292" t="s">
        <v>49</v>
      </c>
      <c r="B8375" s="405">
        <v>13365</v>
      </c>
      <c r="C8375" s="292" t="s">
        <v>2979</v>
      </c>
      <c r="E8375" s="292" t="s">
        <v>214</v>
      </c>
      <c r="F8375" s="405">
        <v>6756</v>
      </c>
      <c r="G8375" s="292" t="s">
        <v>2979</v>
      </c>
    </row>
    <row r="8376" spans="1:7">
      <c r="A8376" s="292" t="s">
        <v>49</v>
      </c>
      <c r="B8376" s="405">
        <v>13614</v>
      </c>
      <c r="C8376" s="292" t="s">
        <v>2979</v>
      </c>
      <c r="E8376" s="292" t="s">
        <v>214</v>
      </c>
      <c r="F8376" s="405">
        <v>6757</v>
      </c>
      <c r="G8376" s="292" t="s">
        <v>2979</v>
      </c>
    </row>
    <row r="8377" spans="1:7">
      <c r="A8377" s="292" t="s">
        <v>49</v>
      </c>
      <c r="B8377" s="405">
        <v>13681</v>
      </c>
      <c r="C8377" s="292" t="s">
        <v>2979</v>
      </c>
      <c r="E8377" s="292" t="s">
        <v>214</v>
      </c>
      <c r="F8377" s="405">
        <v>6758</v>
      </c>
      <c r="G8377" s="292" t="s">
        <v>2979</v>
      </c>
    </row>
    <row r="8378" spans="1:7">
      <c r="A8378" s="292" t="s">
        <v>49</v>
      </c>
      <c r="B8378" s="405">
        <v>5746</v>
      </c>
      <c r="C8378" s="292" t="s">
        <v>2979</v>
      </c>
      <c r="E8378" s="292" t="s">
        <v>214</v>
      </c>
      <c r="F8378" s="405">
        <v>6763</v>
      </c>
      <c r="G8378" s="292" t="s">
        <v>2979</v>
      </c>
    </row>
    <row r="8379" spans="1:7">
      <c r="A8379" s="292" t="s">
        <v>49</v>
      </c>
      <c r="B8379" s="405">
        <v>5857</v>
      </c>
      <c r="C8379" s="292" t="s">
        <v>2979</v>
      </c>
      <c r="E8379" s="292" t="s">
        <v>214</v>
      </c>
      <c r="F8379" s="405">
        <v>6777</v>
      </c>
      <c r="G8379" s="292" t="s">
        <v>2979</v>
      </c>
    </row>
    <row r="8380" spans="1:7">
      <c r="A8380" s="292" t="s">
        <v>49</v>
      </c>
      <c r="B8380" s="405">
        <v>6334</v>
      </c>
      <c r="C8380" s="292" t="s">
        <v>2979</v>
      </c>
      <c r="E8380" s="292" t="s">
        <v>214</v>
      </c>
      <c r="F8380" s="405">
        <v>6783</v>
      </c>
      <c r="G8380" s="292" t="s">
        <v>2979</v>
      </c>
    </row>
    <row r="8381" spans="1:7">
      <c r="A8381" s="292" t="s">
        <v>49</v>
      </c>
      <c r="B8381" s="405">
        <v>8019</v>
      </c>
      <c r="C8381" s="292" t="s">
        <v>2979</v>
      </c>
      <c r="E8381" s="292" t="s">
        <v>214</v>
      </c>
      <c r="F8381" s="405">
        <v>6784</v>
      </c>
      <c r="G8381" s="292" t="s">
        <v>2979</v>
      </c>
    </row>
    <row r="8382" spans="1:7">
      <c r="A8382" s="292" t="s">
        <v>49</v>
      </c>
      <c r="B8382" s="405">
        <v>12037</v>
      </c>
      <c r="C8382" s="292" t="s">
        <v>2979</v>
      </c>
      <c r="E8382" s="292" t="s">
        <v>214</v>
      </c>
      <c r="F8382" s="405">
        <v>6785</v>
      </c>
      <c r="G8382" s="292" t="s">
        <v>2979</v>
      </c>
    </row>
    <row r="8383" spans="1:7">
      <c r="A8383" s="292" t="s">
        <v>49</v>
      </c>
      <c r="B8383" s="405">
        <v>12156</v>
      </c>
      <c r="C8383" s="292" t="s">
        <v>2979</v>
      </c>
      <c r="E8383" s="292" t="s">
        <v>214</v>
      </c>
      <c r="F8383" s="405">
        <v>6794</v>
      </c>
      <c r="G8383" s="292" t="s">
        <v>2979</v>
      </c>
    </row>
    <row r="8384" spans="1:7">
      <c r="A8384" s="292" t="s">
        <v>49</v>
      </c>
      <c r="B8384" s="405">
        <v>12446</v>
      </c>
      <c r="C8384" s="292" t="s">
        <v>2979</v>
      </c>
      <c r="E8384" s="292" t="s">
        <v>214</v>
      </c>
      <c r="F8384" s="405">
        <v>6796</v>
      </c>
      <c r="G8384" s="292" t="s">
        <v>2979</v>
      </c>
    </row>
    <row r="8385" spans="1:7">
      <c r="A8385" s="292" t="s">
        <v>49</v>
      </c>
      <c r="B8385" s="405">
        <v>12581</v>
      </c>
      <c r="C8385" s="292" t="s">
        <v>2979</v>
      </c>
      <c r="E8385" s="292" t="s">
        <v>214</v>
      </c>
      <c r="F8385" s="405">
        <v>7435</v>
      </c>
      <c r="G8385" s="292" t="s">
        <v>2979</v>
      </c>
    </row>
    <row r="8386" spans="1:7">
      <c r="A8386" s="292" t="s">
        <v>49</v>
      </c>
      <c r="B8386" s="405">
        <v>12789</v>
      </c>
      <c r="C8386" s="292" t="s">
        <v>2979</v>
      </c>
      <c r="E8386" s="292" t="s">
        <v>214</v>
      </c>
      <c r="F8386" s="405">
        <v>7460</v>
      </c>
      <c r="G8386" s="292" t="s">
        <v>2979</v>
      </c>
    </row>
    <row r="8387" spans="1:7">
      <c r="A8387" s="292" t="s">
        <v>49</v>
      </c>
      <c r="B8387" s="405">
        <v>12874</v>
      </c>
      <c r="C8387" s="292" t="s">
        <v>2979</v>
      </c>
      <c r="E8387" s="292" t="s">
        <v>214</v>
      </c>
      <c r="F8387" s="405">
        <v>7825</v>
      </c>
      <c r="G8387" s="292" t="s">
        <v>2979</v>
      </c>
    </row>
    <row r="8388" spans="1:7">
      <c r="A8388" s="292" t="s">
        <v>49</v>
      </c>
      <c r="B8388" s="405">
        <v>12969</v>
      </c>
      <c r="C8388" s="292" t="s">
        <v>2979</v>
      </c>
      <c r="E8388" s="292" t="s">
        <v>214</v>
      </c>
      <c r="F8388" s="405">
        <v>7826</v>
      </c>
      <c r="G8388" s="292" t="s">
        <v>2979</v>
      </c>
    </row>
    <row r="8389" spans="1:7">
      <c r="A8389" s="292" t="s">
        <v>49</v>
      </c>
      <c r="B8389" s="405">
        <v>13136</v>
      </c>
      <c r="C8389" s="292" t="s">
        <v>2979</v>
      </c>
      <c r="E8389" s="292" t="s">
        <v>214</v>
      </c>
      <c r="F8389" s="405">
        <v>7827</v>
      </c>
      <c r="G8389" s="292" t="s">
        <v>2979</v>
      </c>
    </row>
    <row r="8390" spans="1:7">
      <c r="A8390" s="292" t="s">
        <v>49</v>
      </c>
      <c r="B8390" s="405">
        <v>13367</v>
      </c>
      <c r="C8390" s="292" t="s">
        <v>2979</v>
      </c>
      <c r="E8390" s="292" t="s">
        <v>214</v>
      </c>
      <c r="F8390" s="405">
        <v>7832</v>
      </c>
      <c r="G8390" s="292" t="s">
        <v>2979</v>
      </c>
    </row>
    <row r="8391" spans="1:7">
      <c r="A8391" s="292" t="s">
        <v>49</v>
      </c>
      <c r="B8391" s="405">
        <v>13618</v>
      </c>
      <c r="C8391" s="292" t="s">
        <v>2979</v>
      </c>
      <c r="E8391" s="292" t="s">
        <v>214</v>
      </c>
      <c r="F8391" s="405">
        <v>7833</v>
      </c>
      <c r="G8391" s="292" t="s">
        <v>2979</v>
      </c>
    </row>
    <row r="8392" spans="1:7">
      <c r="A8392" s="292" t="s">
        <v>49</v>
      </c>
      <c r="B8392" s="405">
        <v>13682</v>
      </c>
      <c r="C8392" s="292" t="s">
        <v>2979</v>
      </c>
      <c r="E8392" s="292" t="s">
        <v>214</v>
      </c>
      <c r="F8392" s="405">
        <v>7838</v>
      </c>
      <c r="G8392" s="292" t="s">
        <v>2979</v>
      </c>
    </row>
    <row r="8393" spans="1:7">
      <c r="A8393" s="292" t="s">
        <v>49</v>
      </c>
      <c r="B8393" s="405">
        <v>5747</v>
      </c>
      <c r="C8393" s="292" t="s">
        <v>2979</v>
      </c>
      <c r="E8393" s="292" t="s">
        <v>214</v>
      </c>
      <c r="F8393" s="405">
        <v>7844</v>
      </c>
      <c r="G8393" s="292" t="s">
        <v>2979</v>
      </c>
    </row>
    <row r="8394" spans="1:7">
      <c r="A8394" s="292" t="s">
        <v>49</v>
      </c>
      <c r="B8394" s="405">
        <v>5858</v>
      </c>
      <c r="C8394" s="292" t="s">
        <v>2979</v>
      </c>
      <c r="E8394" s="292" t="s">
        <v>214</v>
      </c>
      <c r="F8394" s="405">
        <v>7851</v>
      </c>
      <c r="G8394" s="292" t="s">
        <v>2979</v>
      </c>
    </row>
    <row r="8395" spans="1:7">
      <c r="A8395" s="292" t="s">
        <v>49</v>
      </c>
      <c r="B8395" s="405">
        <v>6336</v>
      </c>
      <c r="C8395" s="292" t="s">
        <v>2979</v>
      </c>
      <c r="E8395" s="292" t="s">
        <v>214</v>
      </c>
      <c r="F8395" s="405">
        <v>7863</v>
      </c>
      <c r="G8395" s="292" t="s">
        <v>2979</v>
      </c>
    </row>
    <row r="8396" spans="1:7">
      <c r="A8396" s="292" t="s">
        <v>49</v>
      </c>
      <c r="B8396" s="405">
        <v>8041</v>
      </c>
      <c r="C8396" s="292" t="s">
        <v>2979</v>
      </c>
      <c r="E8396" s="292" t="s">
        <v>214</v>
      </c>
      <c r="F8396" s="405">
        <v>7865</v>
      </c>
      <c r="G8396" s="292" t="s">
        <v>2979</v>
      </c>
    </row>
    <row r="8397" spans="1:7">
      <c r="A8397" s="292" t="s">
        <v>49</v>
      </c>
      <c r="B8397" s="405">
        <v>12040</v>
      </c>
      <c r="C8397" s="292" t="s">
        <v>2979</v>
      </c>
      <c r="E8397" s="292" t="s">
        <v>214</v>
      </c>
      <c r="F8397" s="405">
        <v>7875</v>
      </c>
      <c r="G8397" s="292" t="s">
        <v>2979</v>
      </c>
    </row>
    <row r="8398" spans="1:7">
      <c r="A8398" s="292" t="s">
        <v>49</v>
      </c>
      <c r="B8398" s="405">
        <v>12157</v>
      </c>
      <c r="C8398" s="292" t="s">
        <v>2979</v>
      </c>
      <c r="E8398" s="292" t="s">
        <v>214</v>
      </c>
      <c r="F8398" s="405">
        <v>7880</v>
      </c>
      <c r="G8398" s="292" t="s">
        <v>2979</v>
      </c>
    </row>
    <row r="8399" spans="1:7">
      <c r="A8399" s="292" t="s">
        <v>49</v>
      </c>
      <c r="B8399" s="405">
        <v>12448</v>
      </c>
      <c r="C8399" s="292" t="s">
        <v>2979</v>
      </c>
      <c r="E8399" s="292" t="s">
        <v>214</v>
      </c>
      <c r="F8399" s="405">
        <v>7890</v>
      </c>
      <c r="G8399" s="292" t="s">
        <v>2979</v>
      </c>
    </row>
    <row r="8400" spans="1:7">
      <c r="A8400" s="292" t="s">
        <v>49</v>
      </c>
      <c r="B8400" s="405">
        <v>12583</v>
      </c>
      <c r="C8400" s="292" t="s">
        <v>2979</v>
      </c>
      <c r="E8400" s="292" t="s">
        <v>214</v>
      </c>
      <c r="F8400" s="405">
        <v>7931</v>
      </c>
      <c r="G8400" s="292" t="s">
        <v>2979</v>
      </c>
    </row>
    <row r="8401" spans="1:7">
      <c r="A8401" s="292" t="s">
        <v>49</v>
      </c>
      <c r="B8401" s="405">
        <v>12790</v>
      </c>
      <c r="C8401" s="292" t="s">
        <v>2979</v>
      </c>
      <c r="E8401" s="292" t="s">
        <v>214</v>
      </c>
      <c r="F8401" s="405">
        <v>8006</v>
      </c>
      <c r="G8401" s="292" t="s">
        <v>2979</v>
      </c>
    </row>
    <row r="8402" spans="1:7">
      <c r="A8402" s="292" t="s">
        <v>49</v>
      </c>
      <c r="B8402" s="405">
        <v>12878</v>
      </c>
      <c r="C8402" s="292" t="s">
        <v>2979</v>
      </c>
      <c r="E8402" s="292" t="s">
        <v>214</v>
      </c>
      <c r="F8402" s="405">
        <v>8019</v>
      </c>
      <c r="G8402" s="292" t="s">
        <v>2979</v>
      </c>
    </row>
    <row r="8403" spans="1:7">
      <c r="A8403" s="292" t="s">
        <v>49</v>
      </c>
      <c r="B8403" s="405">
        <v>12970</v>
      </c>
      <c r="C8403" s="292" t="s">
        <v>2979</v>
      </c>
      <c r="E8403" s="292" t="s">
        <v>214</v>
      </c>
      <c r="F8403" s="405">
        <v>8041</v>
      </c>
      <c r="G8403" s="292" t="s">
        <v>2979</v>
      </c>
    </row>
    <row r="8404" spans="1:7">
      <c r="A8404" s="292" t="s">
        <v>49</v>
      </c>
      <c r="B8404" s="405">
        <v>13140</v>
      </c>
      <c r="C8404" s="292" t="s">
        <v>2979</v>
      </c>
      <c r="E8404" s="292" t="s">
        <v>214</v>
      </c>
      <c r="F8404" s="405">
        <v>8064</v>
      </c>
      <c r="G8404" s="292" t="s">
        <v>2979</v>
      </c>
    </row>
    <row r="8405" spans="1:7">
      <c r="A8405" s="292" t="s">
        <v>49</v>
      </c>
      <c r="B8405" s="405">
        <v>13368</v>
      </c>
      <c r="C8405" s="292" t="s">
        <v>2979</v>
      </c>
      <c r="E8405" s="292" t="s">
        <v>214</v>
      </c>
      <c r="F8405" s="405">
        <v>8219</v>
      </c>
      <c r="G8405" s="292" t="s">
        <v>2979</v>
      </c>
    </row>
    <row r="8406" spans="1:7">
      <c r="A8406" s="292" t="s">
        <v>49</v>
      </c>
      <c r="B8406" s="405">
        <v>13620</v>
      </c>
      <c r="C8406" s="292" t="s">
        <v>2979</v>
      </c>
      <c r="E8406" s="292" t="s">
        <v>214</v>
      </c>
      <c r="F8406" s="405">
        <v>8246</v>
      </c>
      <c r="G8406" s="292" t="s">
        <v>2979</v>
      </c>
    </row>
    <row r="8407" spans="1:7">
      <c r="A8407" s="292" t="s">
        <v>49</v>
      </c>
      <c r="B8407" s="405">
        <v>13684</v>
      </c>
      <c r="C8407" s="292" t="s">
        <v>2979</v>
      </c>
      <c r="E8407" s="292" t="s">
        <v>214</v>
      </c>
      <c r="F8407" s="405">
        <v>8250</v>
      </c>
      <c r="G8407" s="292" t="s">
        <v>2979</v>
      </c>
    </row>
    <row r="8408" spans="1:7">
      <c r="A8408" s="292" t="s">
        <v>49</v>
      </c>
      <c r="B8408" s="405">
        <v>5748</v>
      </c>
      <c r="C8408" s="292" t="s">
        <v>2979</v>
      </c>
      <c r="E8408" s="292" t="s">
        <v>214</v>
      </c>
      <c r="F8408" s="405">
        <v>8252</v>
      </c>
      <c r="G8408" s="292" t="s">
        <v>2979</v>
      </c>
    </row>
    <row r="8409" spans="1:7">
      <c r="A8409" s="292" t="s">
        <v>49</v>
      </c>
      <c r="B8409" s="405">
        <v>5859</v>
      </c>
      <c r="C8409" s="292" t="s">
        <v>2979</v>
      </c>
      <c r="E8409" s="292" t="s">
        <v>214</v>
      </c>
      <c r="F8409" s="405">
        <v>8270</v>
      </c>
      <c r="G8409" s="292" t="s">
        <v>2979</v>
      </c>
    </row>
    <row r="8410" spans="1:7">
      <c r="A8410" s="292" t="s">
        <v>49</v>
      </c>
      <c r="B8410" s="405">
        <v>6350</v>
      </c>
      <c r="C8410" s="292" t="s">
        <v>2979</v>
      </c>
      <c r="E8410" s="292" t="s">
        <v>214</v>
      </c>
      <c r="F8410" s="405">
        <v>8311</v>
      </c>
      <c r="G8410" s="292" t="s">
        <v>2979</v>
      </c>
    </row>
    <row r="8411" spans="1:7">
      <c r="A8411" s="292" t="s">
        <v>49</v>
      </c>
      <c r="B8411" s="405">
        <v>8064</v>
      </c>
      <c r="C8411" s="292" t="s">
        <v>2979</v>
      </c>
      <c r="E8411" s="292" t="s">
        <v>214</v>
      </c>
      <c r="F8411" s="405">
        <v>8314</v>
      </c>
      <c r="G8411" s="292" t="s">
        <v>2979</v>
      </c>
    </row>
    <row r="8412" spans="1:7">
      <c r="A8412" s="292" t="s">
        <v>49</v>
      </c>
      <c r="B8412" s="405">
        <v>12042</v>
      </c>
      <c r="C8412" s="292" t="s">
        <v>2979</v>
      </c>
      <c r="E8412" s="292" t="s">
        <v>214</v>
      </c>
      <c r="F8412" s="405">
        <v>8315</v>
      </c>
      <c r="G8412" s="292" t="s">
        <v>2979</v>
      </c>
    </row>
    <row r="8413" spans="1:7">
      <c r="A8413" s="292" t="s">
        <v>49</v>
      </c>
      <c r="B8413" s="405">
        <v>12160</v>
      </c>
      <c r="C8413" s="292" t="s">
        <v>2979</v>
      </c>
      <c r="E8413" s="292" t="s">
        <v>214</v>
      </c>
      <c r="F8413" s="405">
        <v>8316</v>
      </c>
      <c r="G8413" s="292" t="s">
        <v>2979</v>
      </c>
    </row>
    <row r="8414" spans="1:7">
      <c r="A8414" s="292" t="s">
        <v>49</v>
      </c>
      <c r="B8414" s="405">
        <v>12450</v>
      </c>
      <c r="C8414" s="292" t="s">
        <v>2979</v>
      </c>
      <c r="E8414" s="292" t="s">
        <v>214</v>
      </c>
      <c r="F8414" s="405">
        <v>8319</v>
      </c>
      <c r="G8414" s="292" t="s">
        <v>2979</v>
      </c>
    </row>
    <row r="8415" spans="1:7">
      <c r="A8415" s="292" t="s">
        <v>49</v>
      </c>
      <c r="B8415" s="405">
        <v>12588</v>
      </c>
      <c r="C8415" s="292" t="s">
        <v>2979</v>
      </c>
      <c r="E8415" s="292" t="s">
        <v>214</v>
      </c>
      <c r="F8415" s="405">
        <v>8321</v>
      </c>
      <c r="G8415" s="292" t="s">
        <v>2979</v>
      </c>
    </row>
    <row r="8416" spans="1:7">
      <c r="A8416" s="292" t="s">
        <v>49</v>
      </c>
      <c r="B8416" s="405">
        <v>12791</v>
      </c>
      <c r="C8416" s="292" t="s">
        <v>2979</v>
      </c>
      <c r="E8416" s="292" t="s">
        <v>214</v>
      </c>
      <c r="F8416" s="405">
        <v>8323</v>
      </c>
      <c r="G8416" s="292" t="s">
        <v>2979</v>
      </c>
    </row>
    <row r="8417" spans="1:7">
      <c r="A8417" s="292" t="s">
        <v>49</v>
      </c>
      <c r="B8417" s="405">
        <v>12879</v>
      </c>
      <c r="C8417" s="292" t="s">
        <v>2979</v>
      </c>
      <c r="E8417" s="292" t="s">
        <v>214</v>
      </c>
      <c r="F8417" s="405">
        <v>8324</v>
      </c>
      <c r="G8417" s="292" t="s">
        <v>2979</v>
      </c>
    </row>
    <row r="8418" spans="1:7">
      <c r="A8418" s="292" t="s">
        <v>49</v>
      </c>
      <c r="B8418" s="405">
        <v>12973</v>
      </c>
      <c r="C8418" s="292" t="s">
        <v>2979</v>
      </c>
      <c r="E8418" s="292" t="s">
        <v>214</v>
      </c>
      <c r="F8418" s="405">
        <v>8327</v>
      </c>
      <c r="G8418" s="292" t="s">
        <v>2979</v>
      </c>
    </row>
    <row r="8419" spans="1:7">
      <c r="A8419" s="292" t="s">
        <v>49</v>
      </c>
      <c r="B8419" s="405">
        <v>13141</v>
      </c>
      <c r="C8419" s="292" t="s">
        <v>2979</v>
      </c>
      <c r="E8419" s="292" t="s">
        <v>214</v>
      </c>
      <c r="F8419" s="405">
        <v>8340</v>
      </c>
      <c r="G8419" s="292" t="s">
        <v>2979</v>
      </c>
    </row>
    <row r="8420" spans="1:7">
      <c r="A8420" s="292" t="s">
        <v>49</v>
      </c>
      <c r="B8420" s="405">
        <v>13406</v>
      </c>
      <c r="C8420" s="292" t="s">
        <v>2979</v>
      </c>
      <c r="E8420" s="292" t="s">
        <v>214</v>
      </c>
      <c r="F8420" s="405">
        <v>8345</v>
      </c>
      <c r="G8420" s="292" t="s">
        <v>2979</v>
      </c>
    </row>
    <row r="8421" spans="1:7">
      <c r="A8421" s="292" t="s">
        <v>49</v>
      </c>
      <c r="B8421" s="405">
        <v>13621</v>
      </c>
      <c r="C8421" s="292" t="s">
        <v>2979</v>
      </c>
      <c r="E8421" s="292" t="s">
        <v>214</v>
      </c>
      <c r="F8421" s="405">
        <v>8346</v>
      </c>
      <c r="G8421" s="292" t="s">
        <v>2979</v>
      </c>
    </row>
    <row r="8422" spans="1:7">
      <c r="A8422" s="292" t="s">
        <v>49</v>
      </c>
      <c r="B8422" s="405">
        <v>13687</v>
      </c>
      <c r="C8422" s="292" t="s">
        <v>2979</v>
      </c>
      <c r="E8422" s="292" t="s">
        <v>214</v>
      </c>
      <c r="F8422" s="405">
        <v>8557</v>
      </c>
      <c r="G8422" s="292" t="s">
        <v>2979</v>
      </c>
    </row>
    <row r="8423" spans="1:7">
      <c r="A8423" s="292" t="s">
        <v>49</v>
      </c>
      <c r="B8423" s="405">
        <v>5750</v>
      </c>
      <c r="C8423" s="292" t="s">
        <v>2979</v>
      </c>
      <c r="E8423" s="292" t="s">
        <v>214</v>
      </c>
      <c r="F8423" s="405">
        <v>8559</v>
      </c>
      <c r="G8423" s="292" t="s">
        <v>2979</v>
      </c>
    </row>
    <row r="8424" spans="1:7">
      <c r="A8424" s="292" t="s">
        <v>49</v>
      </c>
      <c r="B8424" s="405">
        <v>5860</v>
      </c>
      <c r="C8424" s="292" t="s">
        <v>2979</v>
      </c>
      <c r="E8424" s="292" t="s">
        <v>214</v>
      </c>
      <c r="F8424" s="405">
        <v>8867</v>
      </c>
      <c r="G8424" s="292" t="s">
        <v>2979</v>
      </c>
    </row>
    <row r="8425" spans="1:7">
      <c r="A8425" s="292" t="s">
        <v>49</v>
      </c>
      <c r="B8425" s="405">
        <v>6359</v>
      </c>
      <c r="C8425" s="292" t="s">
        <v>2979</v>
      </c>
      <c r="E8425" s="292" t="s">
        <v>214</v>
      </c>
      <c r="F8425" s="405">
        <v>10910</v>
      </c>
      <c r="G8425" s="292" t="s">
        <v>2979</v>
      </c>
    </row>
    <row r="8426" spans="1:7">
      <c r="A8426" s="292" t="s">
        <v>49</v>
      </c>
      <c r="B8426" s="405">
        <v>8219</v>
      </c>
      <c r="C8426" s="292" t="s">
        <v>2979</v>
      </c>
      <c r="E8426" s="292" t="s">
        <v>214</v>
      </c>
      <c r="F8426" s="405">
        <v>10911</v>
      </c>
      <c r="G8426" s="292" t="s">
        <v>2979</v>
      </c>
    </row>
    <row r="8427" spans="1:7">
      <c r="A8427" s="292" t="s">
        <v>49</v>
      </c>
      <c r="B8427" s="405">
        <v>12046</v>
      </c>
      <c r="C8427" s="292" t="s">
        <v>2979</v>
      </c>
      <c r="E8427" s="292" t="s">
        <v>214</v>
      </c>
      <c r="F8427" s="405">
        <v>10928</v>
      </c>
      <c r="G8427" s="292" t="s">
        <v>2979</v>
      </c>
    </row>
    <row r="8428" spans="1:7">
      <c r="A8428" s="292" t="s">
        <v>49</v>
      </c>
      <c r="B8428" s="405">
        <v>12164</v>
      </c>
      <c r="C8428" s="292" t="s">
        <v>2979</v>
      </c>
      <c r="E8428" s="292" t="s">
        <v>214</v>
      </c>
      <c r="F8428" s="405">
        <v>10969</v>
      </c>
      <c r="G8428" s="292" t="s">
        <v>2979</v>
      </c>
    </row>
    <row r="8429" spans="1:7">
      <c r="A8429" s="292" t="s">
        <v>49</v>
      </c>
      <c r="B8429" s="405">
        <v>12452</v>
      </c>
      <c r="C8429" s="292" t="s">
        <v>2979</v>
      </c>
      <c r="E8429" s="292" t="s">
        <v>214</v>
      </c>
      <c r="F8429" s="405">
        <v>11964</v>
      </c>
      <c r="G8429" s="292" t="s">
        <v>2979</v>
      </c>
    </row>
    <row r="8430" spans="1:7">
      <c r="A8430" s="292" t="s">
        <v>49</v>
      </c>
      <c r="B8430" s="405">
        <v>12719</v>
      </c>
      <c r="C8430" s="292" t="s">
        <v>2979</v>
      </c>
      <c r="E8430" s="292" t="s">
        <v>214</v>
      </c>
      <c r="F8430" s="405">
        <v>12007</v>
      </c>
      <c r="G8430" s="292" t="s">
        <v>2979</v>
      </c>
    </row>
    <row r="8431" spans="1:7">
      <c r="A8431" s="292" t="s">
        <v>49</v>
      </c>
      <c r="B8431" s="405">
        <v>12792</v>
      </c>
      <c r="C8431" s="292" t="s">
        <v>2979</v>
      </c>
      <c r="E8431" s="292" t="s">
        <v>214</v>
      </c>
      <c r="F8431" s="405">
        <v>12016</v>
      </c>
      <c r="G8431" s="292" t="s">
        <v>2979</v>
      </c>
    </row>
    <row r="8432" spans="1:7">
      <c r="A8432" s="292" t="s">
        <v>49</v>
      </c>
      <c r="B8432" s="405">
        <v>12883</v>
      </c>
      <c r="C8432" s="292" t="s">
        <v>2979</v>
      </c>
      <c r="E8432" s="292" t="s">
        <v>214</v>
      </c>
      <c r="F8432" s="405">
        <v>12017</v>
      </c>
      <c r="G8432" s="292" t="s">
        <v>2979</v>
      </c>
    </row>
    <row r="8433" spans="1:7">
      <c r="A8433" s="292" t="s">
        <v>49</v>
      </c>
      <c r="B8433" s="405">
        <v>12974</v>
      </c>
      <c r="C8433" s="292" t="s">
        <v>2979</v>
      </c>
      <c r="E8433" s="292" t="s">
        <v>214</v>
      </c>
      <c r="F8433" s="405">
        <v>12022</v>
      </c>
      <c r="G8433" s="292" t="s">
        <v>2979</v>
      </c>
    </row>
    <row r="8434" spans="1:7">
      <c r="A8434" s="292" t="s">
        <v>49</v>
      </c>
      <c r="B8434" s="405">
        <v>13143</v>
      </c>
      <c r="C8434" s="292" t="s">
        <v>2979</v>
      </c>
      <c r="E8434" s="292" t="s">
        <v>214</v>
      </c>
      <c r="F8434" s="405">
        <v>12023</v>
      </c>
      <c r="G8434" s="292" t="s">
        <v>2979</v>
      </c>
    </row>
    <row r="8435" spans="1:7">
      <c r="A8435" s="292" t="s">
        <v>49</v>
      </c>
      <c r="B8435" s="405">
        <v>13411</v>
      </c>
      <c r="C8435" s="292" t="s">
        <v>2979</v>
      </c>
      <c r="E8435" s="292" t="s">
        <v>214</v>
      </c>
      <c r="F8435" s="405">
        <v>12024</v>
      </c>
      <c r="G8435" s="292" t="s">
        <v>2979</v>
      </c>
    </row>
    <row r="8436" spans="1:7">
      <c r="A8436" s="292" t="s">
        <v>49</v>
      </c>
      <c r="B8436" s="405">
        <v>13622</v>
      </c>
      <c r="C8436" s="292" t="s">
        <v>2979</v>
      </c>
      <c r="E8436" s="292" t="s">
        <v>214</v>
      </c>
      <c r="F8436" s="405">
        <v>12025</v>
      </c>
      <c r="G8436" s="292" t="s">
        <v>2979</v>
      </c>
    </row>
    <row r="8437" spans="1:7">
      <c r="A8437" s="292" t="s">
        <v>49</v>
      </c>
      <c r="B8437" s="405">
        <v>13690</v>
      </c>
      <c r="C8437" s="292" t="s">
        <v>2979</v>
      </c>
      <c r="E8437" s="292" t="s">
        <v>214</v>
      </c>
      <c r="F8437" s="405">
        <v>12028</v>
      </c>
      <c r="G8437" s="292" t="s">
        <v>2979</v>
      </c>
    </row>
    <row r="8438" spans="1:7">
      <c r="A8438" s="292" t="s">
        <v>49</v>
      </c>
      <c r="B8438" s="405">
        <v>5751</v>
      </c>
      <c r="C8438" s="292" t="s">
        <v>2979</v>
      </c>
      <c r="E8438" s="292" t="s">
        <v>214</v>
      </c>
      <c r="F8438" s="405">
        <v>12029</v>
      </c>
      <c r="G8438" s="292" t="s">
        <v>2979</v>
      </c>
    </row>
    <row r="8439" spans="1:7">
      <c r="A8439" s="292" t="s">
        <v>49</v>
      </c>
      <c r="B8439" s="405">
        <v>5861</v>
      </c>
      <c r="C8439" s="292" t="s">
        <v>2979</v>
      </c>
      <c r="E8439" s="292" t="s">
        <v>214</v>
      </c>
      <c r="F8439" s="405">
        <v>12031</v>
      </c>
      <c r="G8439" s="292" t="s">
        <v>2979</v>
      </c>
    </row>
    <row r="8440" spans="1:7">
      <c r="A8440" s="292" t="s">
        <v>49</v>
      </c>
      <c r="B8440" s="405">
        <v>6365</v>
      </c>
      <c r="C8440" s="292" t="s">
        <v>2979</v>
      </c>
      <c r="E8440" s="292" t="s">
        <v>214</v>
      </c>
      <c r="F8440" s="405">
        <v>12032</v>
      </c>
      <c r="G8440" s="292" t="s">
        <v>2979</v>
      </c>
    </row>
    <row r="8441" spans="1:7">
      <c r="A8441" s="292" t="s">
        <v>49</v>
      </c>
      <c r="B8441" s="405">
        <v>8246</v>
      </c>
      <c r="C8441" s="292" t="s">
        <v>2979</v>
      </c>
      <c r="E8441" s="292" t="s">
        <v>214</v>
      </c>
      <c r="F8441" s="405">
        <v>12035</v>
      </c>
      <c r="G8441" s="292" t="s">
        <v>2979</v>
      </c>
    </row>
    <row r="8442" spans="1:7">
      <c r="A8442" s="292" t="s">
        <v>49</v>
      </c>
      <c r="B8442" s="405">
        <v>12052</v>
      </c>
      <c r="C8442" s="292" t="s">
        <v>2979</v>
      </c>
      <c r="E8442" s="292" t="s">
        <v>214</v>
      </c>
      <c r="F8442" s="405">
        <v>12036</v>
      </c>
      <c r="G8442" s="292" t="s">
        <v>2979</v>
      </c>
    </row>
    <row r="8443" spans="1:7">
      <c r="A8443" s="292" t="s">
        <v>49</v>
      </c>
      <c r="B8443" s="405">
        <v>12165</v>
      </c>
      <c r="C8443" s="292" t="s">
        <v>2979</v>
      </c>
      <c r="E8443" s="292" t="s">
        <v>214</v>
      </c>
      <c r="F8443" s="405">
        <v>12037</v>
      </c>
      <c r="G8443" s="292" t="s">
        <v>2979</v>
      </c>
    </row>
    <row r="8444" spans="1:7">
      <c r="A8444" s="292" t="s">
        <v>49</v>
      </c>
      <c r="B8444" s="405">
        <v>12454</v>
      </c>
      <c r="C8444" s="292" t="s">
        <v>2979</v>
      </c>
      <c r="E8444" s="292" t="s">
        <v>214</v>
      </c>
      <c r="F8444" s="405">
        <v>12040</v>
      </c>
      <c r="G8444" s="292" t="s">
        <v>2979</v>
      </c>
    </row>
    <row r="8445" spans="1:7">
      <c r="A8445" s="292" t="s">
        <v>49</v>
      </c>
      <c r="B8445" s="405">
        <v>12720</v>
      </c>
      <c r="C8445" s="292" t="s">
        <v>2979</v>
      </c>
      <c r="E8445" s="292" t="s">
        <v>214</v>
      </c>
      <c r="F8445" s="405">
        <v>12042</v>
      </c>
      <c r="G8445" s="292" t="s">
        <v>2979</v>
      </c>
    </row>
    <row r="8446" spans="1:7">
      <c r="A8446" s="292" t="s">
        <v>49</v>
      </c>
      <c r="B8446" s="405">
        <v>12808</v>
      </c>
      <c r="C8446" s="292" t="s">
        <v>2979</v>
      </c>
      <c r="E8446" s="292" t="s">
        <v>214</v>
      </c>
      <c r="F8446" s="405">
        <v>12046</v>
      </c>
      <c r="G8446" s="292" t="s">
        <v>2979</v>
      </c>
    </row>
    <row r="8447" spans="1:7">
      <c r="A8447" s="292" t="s">
        <v>49</v>
      </c>
      <c r="B8447" s="405">
        <v>12885</v>
      </c>
      <c r="C8447" s="292" t="s">
        <v>2979</v>
      </c>
      <c r="E8447" s="292" t="s">
        <v>214</v>
      </c>
      <c r="F8447" s="405">
        <v>12052</v>
      </c>
      <c r="G8447" s="292" t="s">
        <v>2979</v>
      </c>
    </row>
    <row r="8448" spans="1:7">
      <c r="A8448" s="292" t="s">
        <v>49</v>
      </c>
      <c r="B8448" s="405">
        <v>12976</v>
      </c>
      <c r="C8448" s="292" t="s">
        <v>2979</v>
      </c>
      <c r="E8448" s="292" t="s">
        <v>214</v>
      </c>
      <c r="F8448" s="405">
        <v>12053</v>
      </c>
      <c r="G8448" s="292" t="s">
        <v>2979</v>
      </c>
    </row>
    <row r="8449" spans="1:7">
      <c r="A8449" s="292" t="s">
        <v>49</v>
      </c>
      <c r="B8449" s="405">
        <v>13144</v>
      </c>
      <c r="C8449" s="292" t="s">
        <v>2979</v>
      </c>
      <c r="E8449" s="292" t="s">
        <v>214</v>
      </c>
      <c r="F8449" s="405">
        <v>12055</v>
      </c>
      <c r="G8449" s="292" t="s">
        <v>2979</v>
      </c>
    </row>
    <row r="8450" spans="1:7">
      <c r="A8450" s="292" t="s">
        <v>49</v>
      </c>
      <c r="B8450" s="405">
        <v>13416</v>
      </c>
      <c r="C8450" s="292" t="s">
        <v>2979</v>
      </c>
      <c r="E8450" s="292" t="s">
        <v>214</v>
      </c>
      <c r="F8450" s="405">
        <v>12056</v>
      </c>
      <c r="G8450" s="292" t="s">
        <v>2979</v>
      </c>
    </row>
    <row r="8451" spans="1:7">
      <c r="A8451" s="292" t="s">
        <v>49</v>
      </c>
      <c r="B8451" s="405">
        <v>13625</v>
      </c>
      <c r="C8451" s="292" t="s">
        <v>2979</v>
      </c>
      <c r="E8451" s="292" t="s">
        <v>214</v>
      </c>
      <c r="F8451" s="405">
        <v>12057</v>
      </c>
      <c r="G8451" s="292" t="s">
        <v>2979</v>
      </c>
    </row>
    <row r="8452" spans="1:7">
      <c r="A8452" s="292" t="s">
        <v>49</v>
      </c>
      <c r="B8452" s="405">
        <v>13691</v>
      </c>
      <c r="C8452" s="292" t="s">
        <v>2979</v>
      </c>
      <c r="E8452" s="292" t="s">
        <v>214</v>
      </c>
      <c r="F8452" s="405">
        <v>12058</v>
      </c>
      <c r="G8452" s="292" t="s">
        <v>2979</v>
      </c>
    </row>
    <row r="8453" spans="1:7">
      <c r="A8453" s="292" t="s">
        <v>49</v>
      </c>
      <c r="B8453" s="405">
        <v>5757</v>
      </c>
      <c r="C8453" s="292" t="s">
        <v>2979</v>
      </c>
      <c r="E8453" s="292" t="s">
        <v>214</v>
      </c>
      <c r="F8453" s="405">
        <v>12060</v>
      </c>
      <c r="G8453" s="292" t="s">
        <v>2979</v>
      </c>
    </row>
    <row r="8454" spans="1:7">
      <c r="A8454" s="292" t="s">
        <v>49</v>
      </c>
      <c r="B8454" s="405">
        <v>5862</v>
      </c>
      <c r="C8454" s="292" t="s">
        <v>2979</v>
      </c>
      <c r="E8454" s="292" t="s">
        <v>214</v>
      </c>
      <c r="F8454" s="405">
        <v>12062</v>
      </c>
      <c r="G8454" s="292" t="s">
        <v>2979</v>
      </c>
    </row>
    <row r="8455" spans="1:7">
      <c r="A8455" s="292" t="s">
        <v>49</v>
      </c>
      <c r="B8455" s="405">
        <v>6373</v>
      </c>
      <c r="C8455" s="292" t="s">
        <v>2979</v>
      </c>
      <c r="E8455" s="292" t="s">
        <v>214</v>
      </c>
      <c r="F8455" s="405">
        <v>12064</v>
      </c>
      <c r="G8455" s="292" t="s">
        <v>2979</v>
      </c>
    </row>
    <row r="8456" spans="1:7">
      <c r="A8456" s="292" t="s">
        <v>49</v>
      </c>
      <c r="B8456" s="405">
        <v>8250</v>
      </c>
      <c r="C8456" s="292" t="s">
        <v>2979</v>
      </c>
      <c r="E8456" s="292" t="s">
        <v>214</v>
      </c>
      <c r="F8456" s="405">
        <v>12066</v>
      </c>
      <c r="G8456" s="292" t="s">
        <v>2979</v>
      </c>
    </row>
    <row r="8457" spans="1:7">
      <c r="A8457" s="292" t="s">
        <v>49</v>
      </c>
      <c r="B8457" s="405">
        <v>12053</v>
      </c>
      <c r="C8457" s="292" t="s">
        <v>2979</v>
      </c>
      <c r="E8457" s="292" t="s">
        <v>214</v>
      </c>
      <c r="F8457" s="405">
        <v>12068</v>
      </c>
      <c r="G8457" s="292" t="s">
        <v>2979</v>
      </c>
    </row>
    <row r="8458" spans="1:7">
      <c r="A8458" s="292" t="s">
        <v>49</v>
      </c>
      <c r="B8458" s="405">
        <v>12166</v>
      </c>
      <c r="C8458" s="292" t="s">
        <v>2979</v>
      </c>
      <c r="E8458" s="292" t="s">
        <v>214</v>
      </c>
      <c r="F8458" s="405">
        <v>12070</v>
      </c>
      <c r="G8458" s="292" t="s">
        <v>2979</v>
      </c>
    </row>
    <row r="8459" spans="1:7">
      <c r="A8459" s="292" t="s">
        <v>49</v>
      </c>
      <c r="B8459" s="405">
        <v>12455</v>
      </c>
      <c r="C8459" s="292" t="s">
        <v>2979</v>
      </c>
      <c r="E8459" s="292" t="s">
        <v>214</v>
      </c>
      <c r="F8459" s="405">
        <v>12071</v>
      </c>
      <c r="G8459" s="292" t="s">
        <v>2979</v>
      </c>
    </row>
    <row r="8460" spans="1:7">
      <c r="A8460" s="292" t="s">
        <v>49</v>
      </c>
      <c r="B8460" s="405">
        <v>12723</v>
      </c>
      <c r="C8460" s="292" t="s">
        <v>2979</v>
      </c>
      <c r="E8460" s="292" t="s">
        <v>214</v>
      </c>
      <c r="F8460" s="405">
        <v>12072</v>
      </c>
      <c r="G8460" s="292" t="s">
        <v>2979</v>
      </c>
    </row>
    <row r="8461" spans="1:7">
      <c r="A8461" s="292" t="s">
        <v>49</v>
      </c>
      <c r="B8461" s="405">
        <v>12809</v>
      </c>
      <c r="C8461" s="292" t="s">
        <v>2979</v>
      </c>
      <c r="E8461" s="292" t="s">
        <v>214</v>
      </c>
      <c r="F8461" s="405">
        <v>12075</v>
      </c>
      <c r="G8461" s="292" t="s">
        <v>2979</v>
      </c>
    </row>
    <row r="8462" spans="1:7">
      <c r="A8462" s="292" t="s">
        <v>49</v>
      </c>
      <c r="B8462" s="405">
        <v>12887</v>
      </c>
      <c r="C8462" s="292" t="s">
        <v>2979</v>
      </c>
      <c r="E8462" s="292" t="s">
        <v>214</v>
      </c>
      <c r="F8462" s="405">
        <v>12076</v>
      </c>
      <c r="G8462" s="292" t="s">
        <v>2979</v>
      </c>
    </row>
    <row r="8463" spans="1:7">
      <c r="A8463" s="292" t="s">
        <v>49</v>
      </c>
      <c r="B8463" s="405">
        <v>12980</v>
      </c>
      <c r="C8463" s="292" t="s">
        <v>2979</v>
      </c>
      <c r="E8463" s="292" t="s">
        <v>214</v>
      </c>
      <c r="F8463" s="405">
        <v>12082</v>
      </c>
      <c r="G8463" s="292" t="s">
        <v>2979</v>
      </c>
    </row>
    <row r="8464" spans="1:7">
      <c r="A8464" s="292" t="s">
        <v>49</v>
      </c>
      <c r="B8464" s="405">
        <v>13145</v>
      </c>
      <c r="C8464" s="292" t="s">
        <v>2979</v>
      </c>
      <c r="E8464" s="292" t="s">
        <v>214</v>
      </c>
      <c r="F8464" s="405">
        <v>12087</v>
      </c>
      <c r="G8464" s="292" t="s">
        <v>2979</v>
      </c>
    </row>
    <row r="8465" spans="1:7">
      <c r="A8465" s="292" t="s">
        <v>49</v>
      </c>
      <c r="B8465" s="405">
        <v>13418</v>
      </c>
      <c r="C8465" s="292" t="s">
        <v>2979</v>
      </c>
      <c r="E8465" s="292" t="s">
        <v>214</v>
      </c>
      <c r="F8465" s="405">
        <v>12092</v>
      </c>
      <c r="G8465" s="292" t="s">
        <v>2979</v>
      </c>
    </row>
    <row r="8466" spans="1:7">
      <c r="A8466" s="292" t="s">
        <v>49</v>
      </c>
      <c r="B8466" s="405">
        <v>13626</v>
      </c>
      <c r="C8466" s="292" t="s">
        <v>2979</v>
      </c>
      <c r="E8466" s="292" t="s">
        <v>214</v>
      </c>
      <c r="F8466" s="405">
        <v>12093</v>
      </c>
      <c r="G8466" s="292" t="s">
        <v>2979</v>
      </c>
    </row>
    <row r="8467" spans="1:7">
      <c r="A8467" s="292" t="s">
        <v>49</v>
      </c>
      <c r="B8467" s="405">
        <v>13692</v>
      </c>
      <c r="C8467" s="292" t="s">
        <v>2979</v>
      </c>
      <c r="E8467" s="292" t="s">
        <v>214</v>
      </c>
      <c r="F8467" s="405">
        <v>12094</v>
      </c>
      <c r="G8467" s="292" t="s">
        <v>2979</v>
      </c>
    </row>
    <row r="8468" spans="1:7">
      <c r="A8468" s="292" t="s">
        <v>49</v>
      </c>
      <c r="B8468" s="405">
        <v>5758</v>
      </c>
      <c r="C8468" s="292" t="s">
        <v>2979</v>
      </c>
      <c r="E8468" s="292" t="s">
        <v>214</v>
      </c>
      <c r="F8468" s="405">
        <v>12107</v>
      </c>
      <c r="G8468" s="292" t="s">
        <v>2979</v>
      </c>
    </row>
    <row r="8469" spans="1:7">
      <c r="A8469" s="292" t="s">
        <v>49</v>
      </c>
      <c r="B8469" s="405">
        <v>5866</v>
      </c>
      <c r="C8469" s="292" t="s">
        <v>2979</v>
      </c>
      <c r="E8469" s="292" t="s">
        <v>214</v>
      </c>
      <c r="F8469" s="405">
        <v>12108</v>
      </c>
      <c r="G8469" s="292" t="s">
        <v>2979</v>
      </c>
    </row>
    <row r="8470" spans="1:7">
      <c r="A8470" s="292" t="s">
        <v>49</v>
      </c>
      <c r="B8470" s="405">
        <v>6377</v>
      </c>
      <c r="C8470" s="292" t="s">
        <v>2979</v>
      </c>
      <c r="E8470" s="292" t="s">
        <v>214</v>
      </c>
      <c r="F8470" s="405">
        <v>12117</v>
      </c>
      <c r="G8470" s="292" t="s">
        <v>2979</v>
      </c>
    </row>
    <row r="8471" spans="1:7">
      <c r="A8471" s="292" t="s">
        <v>49</v>
      </c>
      <c r="B8471" s="405">
        <v>8252</v>
      </c>
      <c r="C8471" s="292" t="s">
        <v>2979</v>
      </c>
      <c r="E8471" s="292" t="s">
        <v>214</v>
      </c>
      <c r="F8471" s="405">
        <v>12120</v>
      </c>
      <c r="G8471" s="292" t="s">
        <v>2979</v>
      </c>
    </row>
    <row r="8472" spans="1:7">
      <c r="A8472" s="292" t="s">
        <v>49</v>
      </c>
      <c r="B8472" s="405">
        <v>12055</v>
      </c>
      <c r="C8472" s="292" t="s">
        <v>2979</v>
      </c>
      <c r="E8472" s="292" t="s">
        <v>214</v>
      </c>
      <c r="F8472" s="405">
        <v>12121</v>
      </c>
      <c r="G8472" s="292" t="s">
        <v>2979</v>
      </c>
    </row>
    <row r="8473" spans="1:7">
      <c r="A8473" s="292" t="s">
        <v>49</v>
      </c>
      <c r="B8473" s="405">
        <v>12167</v>
      </c>
      <c r="C8473" s="292" t="s">
        <v>2979</v>
      </c>
      <c r="E8473" s="292" t="s">
        <v>214</v>
      </c>
      <c r="F8473" s="405">
        <v>12122</v>
      </c>
      <c r="G8473" s="292" t="s">
        <v>2979</v>
      </c>
    </row>
    <row r="8474" spans="1:7">
      <c r="A8474" s="292" t="s">
        <v>49</v>
      </c>
      <c r="B8474" s="405">
        <v>12457</v>
      </c>
      <c r="C8474" s="292" t="s">
        <v>2979</v>
      </c>
      <c r="E8474" s="292" t="s">
        <v>214</v>
      </c>
      <c r="F8474" s="405">
        <v>12125</v>
      </c>
      <c r="G8474" s="292" t="s">
        <v>2979</v>
      </c>
    </row>
    <row r="8475" spans="1:7">
      <c r="A8475" s="292" t="s">
        <v>49</v>
      </c>
      <c r="B8475" s="405">
        <v>12725</v>
      </c>
      <c r="C8475" s="292" t="s">
        <v>2979</v>
      </c>
      <c r="E8475" s="292" t="s">
        <v>214</v>
      </c>
      <c r="F8475" s="405">
        <v>12134</v>
      </c>
      <c r="G8475" s="292" t="s">
        <v>2979</v>
      </c>
    </row>
    <row r="8476" spans="1:7">
      <c r="A8476" s="292" t="s">
        <v>49</v>
      </c>
      <c r="B8476" s="405">
        <v>12810</v>
      </c>
      <c r="C8476" s="292" t="s">
        <v>2979</v>
      </c>
      <c r="E8476" s="292" t="s">
        <v>214</v>
      </c>
      <c r="F8476" s="405">
        <v>12136</v>
      </c>
      <c r="G8476" s="292" t="s">
        <v>2979</v>
      </c>
    </row>
    <row r="8477" spans="1:7">
      <c r="A8477" s="292" t="s">
        <v>49</v>
      </c>
      <c r="B8477" s="405">
        <v>12910</v>
      </c>
      <c r="C8477" s="292" t="s">
        <v>2979</v>
      </c>
      <c r="E8477" s="292" t="s">
        <v>214</v>
      </c>
      <c r="F8477" s="405">
        <v>12137</v>
      </c>
      <c r="G8477" s="292" t="s">
        <v>2979</v>
      </c>
    </row>
    <row r="8478" spans="1:7">
      <c r="A8478" s="292" t="s">
        <v>49</v>
      </c>
      <c r="B8478" s="405">
        <v>12981</v>
      </c>
      <c r="C8478" s="292" t="s">
        <v>2979</v>
      </c>
      <c r="E8478" s="292" t="s">
        <v>214</v>
      </c>
      <c r="F8478" s="405">
        <v>12138</v>
      </c>
      <c r="G8478" s="292" t="s">
        <v>2979</v>
      </c>
    </row>
    <row r="8479" spans="1:7">
      <c r="A8479" s="292" t="s">
        <v>49</v>
      </c>
      <c r="B8479" s="405">
        <v>13146</v>
      </c>
      <c r="C8479" s="292" t="s">
        <v>2979</v>
      </c>
      <c r="E8479" s="292" t="s">
        <v>214</v>
      </c>
      <c r="F8479" s="405">
        <v>12139</v>
      </c>
      <c r="G8479" s="292" t="s">
        <v>2979</v>
      </c>
    </row>
    <row r="8480" spans="1:7">
      <c r="A8480" s="292" t="s">
        <v>49</v>
      </c>
      <c r="B8480" s="405">
        <v>13420</v>
      </c>
      <c r="C8480" s="292" t="s">
        <v>2979</v>
      </c>
      <c r="E8480" s="292" t="s">
        <v>214</v>
      </c>
      <c r="F8480" s="405">
        <v>12147</v>
      </c>
      <c r="G8480" s="292" t="s">
        <v>2979</v>
      </c>
    </row>
    <row r="8481" spans="1:7">
      <c r="A8481" s="292" t="s">
        <v>49</v>
      </c>
      <c r="B8481" s="405">
        <v>13630</v>
      </c>
      <c r="C8481" s="292" t="s">
        <v>2979</v>
      </c>
      <c r="E8481" s="292" t="s">
        <v>214</v>
      </c>
      <c r="F8481" s="405">
        <v>12149</v>
      </c>
      <c r="G8481" s="292" t="s">
        <v>2979</v>
      </c>
    </row>
    <row r="8482" spans="1:7">
      <c r="A8482" s="292" t="s">
        <v>49</v>
      </c>
      <c r="B8482" s="405">
        <v>13693</v>
      </c>
      <c r="C8482" s="292" t="s">
        <v>2979</v>
      </c>
      <c r="E8482" s="292" t="s">
        <v>214</v>
      </c>
      <c r="F8482" s="405">
        <v>12153</v>
      </c>
      <c r="G8482" s="292" t="s">
        <v>2979</v>
      </c>
    </row>
    <row r="8483" spans="1:7">
      <c r="A8483" s="292" t="s">
        <v>49</v>
      </c>
      <c r="B8483" s="405">
        <v>5760</v>
      </c>
      <c r="C8483" s="292" t="s">
        <v>2979</v>
      </c>
      <c r="E8483" s="292" t="s">
        <v>214</v>
      </c>
      <c r="F8483" s="405">
        <v>12155</v>
      </c>
      <c r="G8483" s="292" t="s">
        <v>2979</v>
      </c>
    </row>
    <row r="8484" spans="1:7">
      <c r="A8484" s="292" t="s">
        <v>49</v>
      </c>
      <c r="B8484" s="405">
        <v>5868</v>
      </c>
      <c r="C8484" s="292" t="s">
        <v>2979</v>
      </c>
      <c r="E8484" s="292" t="s">
        <v>214</v>
      </c>
      <c r="F8484" s="405">
        <v>12156</v>
      </c>
      <c r="G8484" s="292" t="s">
        <v>2979</v>
      </c>
    </row>
    <row r="8485" spans="1:7">
      <c r="A8485" s="292" t="s">
        <v>49</v>
      </c>
      <c r="B8485" s="405">
        <v>6384</v>
      </c>
      <c r="C8485" s="292" t="s">
        <v>2979</v>
      </c>
      <c r="E8485" s="292" t="s">
        <v>214</v>
      </c>
      <c r="F8485" s="405">
        <v>12157</v>
      </c>
      <c r="G8485" s="292" t="s">
        <v>2979</v>
      </c>
    </row>
    <row r="8486" spans="1:7">
      <c r="A8486" s="292" t="s">
        <v>49</v>
      </c>
      <c r="B8486" s="405">
        <v>8270</v>
      </c>
      <c r="C8486" s="292" t="s">
        <v>2979</v>
      </c>
      <c r="E8486" s="292" t="s">
        <v>214</v>
      </c>
      <c r="F8486" s="405">
        <v>12160</v>
      </c>
      <c r="G8486" s="292" t="s">
        <v>2979</v>
      </c>
    </row>
    <row r="8487" spans="1:7">
      <c r="A8487" s="292" t="s">
        <v>49</v>
      </c>
      <c r="B8487" s="405">
        <v>12056</v>
      </c>
      <c r="C8487" s="292" t="s">
        <v>2979</v>
      </c>
      <c r="E8487" s="292" t="s">
        <v>214</v>
      </c>
      <c r="F8487" s="405">
        <v>12164</v>
      </c>
      <c r="G8487" s="292" t="s">
        <v>2979</v>
      </c>
    </row>
    <row r="8488" spans="1:7">
      <c r="A8488" s="292" t="s">
        <v>49</v>
      </c>
      <c r="B8488" s="405">
        <v>12168</v>
      </c>
      <c r="C8488" s="292" t="s">
        <v>2979</v>
      </c>
      <c r="E8488" s="292" t="s">
        <v>214</v>
      </c>
      <c r="F8488" s="405">
        <v>12165</v>
      </c>
      <c r="G8488" s="292" t="s">
        <v>2979</v>
      </c>
    </row>
    <row r="8489" spans="1:7">
      <c r="A8489" s="292" t="s">
        <v>49</v>
      </c>
      <c r="B8489" s="405">
        <v>12459</v>
      </c>
      <c r="C8489" s="292" t="s">
        <v>2979</v>
      </c>
      <c r="E8489" s="292" t="s">
        <v>214</v>
      </c>
      <c r="F8489" s="405">
        <v>12166</v>
      </c>
      <c r="G8489" s="292" t="s">
        <v>2979</v>
      </c>
    </row>
    <row r="8490" spans="1:7">
      <c r="A8490" s="292" t="s">
        <v>49</v>
      </c>
      <c r="B8490" s="405">
        <v>12727</v>
      </c>
      <c r="C8490" s="292" t="s">
        <v>2979</v>
      </c>
      <c r="E8490" s="292" t="s">
        <v>214</v>
      </c>
      <c r="F8490" s="405">
        <v>12167</v>
      </c>
      <c r="G8490" s="292" t="s">
        <v>2979</v>
      </c>
    </row>
    <row r="8491" spans="1:7">
      <c r="A8491" s="292" t="s">
        <v>49</v>
      </c>
      <c r="B8491" s="405">
        <v>12811</v>
      </c>
      <c r="C8491" s="292" t="s">
        <v>2979</v>
      </c>
      <c r="E8491" s="292" t="s">
        <v>214</v>
      </c>
      <c r="F8491" s="405">
        <v>12168</v>
      </c>
      <c r="G8491" s="292" t="s">
        <v>2979</v>
      </c>
    </row>
    <row r="8492" spans="1:7">
      <c r="A8492" s="292" t="s">
        <v>49</v>
      </c>
      <c r="B8492" s="405">
        <v>12912</v>
      </c>
      <c r="C8492" s="292" t="s">
        <v>2979</v>
      </c>
      <c r="E8492" s="292" t="s">
        <v>214</v>
      </c>
      <c r="F8492" s="405">
        <v>12169</v>
      </c>
      <c r="G8492" s="292" t="s">
        <v>2979</v>
      </c>
    </row>
    <row r="8493" spans="1:7">
      <c r="A8493" s="292" t="s">
        <v>49</v>
      </c>
      <c r="B8493" s="405">
        <v>12985</v>
      </c>
      <c r="C8493" s="292" t="s">
        <v>2979</v>
      </c>
      <c r="E8493" s="292" t="s">
        <v>214</v>
      </c>
      <c r="F8493" s="405">
        <v>12170</v>
      </c>
      <c r="G8493" s="292" t="s">
        <v>2979</v>
      </c>
    </row>
    <row r="8494" spans="1:7">
      <c r="A8494" s="292" t="s">
        <v>49</v>
      </c>
      <c r="B8494" s="405">
        <v>13147</v>
      </c>
      <c r="C8494" s="292" t="s">
        <v>2979</v>
      </c>
      <c r="E8494" s="292" t="s">
        <v>214</v>
      </c>
      <c r="F8494" s="405">
        <v>12175</v>
      </c>
      <c r="G8494" s="292" t="s">
        <v>2979</v>
      </c>
    </row>
    <row r="8495" spans="1:7">
      <c r="A8495" s="292" t="s">
        <v>49</v>
      </c>
      <c r="B8495" s="405">
        <v>13426</v>
      </c>
      <c r="C8495" s="292" t="s">
        <v>2979</v>
      </c>
      <c r="E8495" s="292" t="s">
        <v>214</v>
      </c>
      <c r="F8495" s="405">
        <v>12176</v>
      </c>
      <c r="G8495" s="292" t="s">
        <v>2979</v>
      </c>
    </row>
    <row r="8496" spans="1:7">
      <c r="A8496" s="292" t="s">
        <v>49</v>
      </c>
      <c r="B8496" s="405">
        <v>13631</v>
      </c>
      <c r="C8496" s="292" t="s">
        <v>2979</v>
      </c>
      <c r="E8496" s="292" t="s">
        <v>214</v>
      </c>
      <c r="F8496" s="405">
        <v>12187</v>
      </c>
      <c r="G8496" s="292" t="s">
        <v>2979</v>
      </c>
    </row>
    <row r="8497" spans="1:7">
      <c r="A8497" s="292" t="s">
        <v>49</v>
      </c>
      <c r="B8497" s="405">
        <v>13694</v>
      </c>
      <c r="C8497" s="292" t="s">
        <v>2979</v>
      </c>
      <c r="E8497" s="292" t="s">
        <v>214</v>
      </c>
      <c r="F8497" s="405">
        <v>12190</v>
      </c>
      <c r="G8497" s="292" t="s">
        <v>2979</v>
      </c>
    </row>
    <row r="8498" spans="1:7">
      <c r="A8498" s="292" t="s">
        <v>49</v>
      </c>
      <c r="B8498" s="405">
        <v>5761</v>
      </c>
      <c r="C8498" s="292" t="s">
        <v>2979</v>
      </c>
      <c r="E8498" s="292" t="s">
        <v>214</v>
      </c>
      <c r="F8498" s="405">
        <v>12193</v>
      </c>
      <c r="G8498" s="292" t="s">
        <v>2979</v>
      </c>
    </row>
    <row r="8499" spans="1:7">
      <c r="A8499" s="292" t="s">
        <v>49</v>
      </c>
      <c r="B8499" s="405">
        <v>5871</v>
      </c>
      <c r="C8499" s="292" t="s">
        <v>2979</v>
      </c>
      <c r="E8499" s="292" t="s">
        <v>214</v>
      </c>
      <c r="F8499" s="405">
        <v>12194</v>
      </c>
      <c r="G8499" s="292" t="s">
        <v>2979</v>
      </c>
    </row>
    <row r="8500" spans="1:7">
      <c r="A8500" s="292" t="s">
        <v>49</v>
      </c>
      <c r="B8500" s="405">
        <v>6420</v>
      </c>
      <c r="C8500" s="292" t="s">
        <v>2979</v>
      </c>
      <c r="E8500" s="292" t="s">
        <v>214</v>
      </c>
      <c r="F8500" s="405">
        <v>12195</v>
      </c>
      <c r="G8500" s="292" t="s">
        <v>2979</v>
      </c>
    </row>
    <row r="8501" spans="1:7">
      <c r="A8501" s="292" t="s">
        <v>49</v>
      </c>
      <c r="B8501" s="405">
        <v>8311</v>
      </c>
      <c r="C8501" s="292" t="s">
        <v>2979</v>
      </c>
      <c r="E8501" s="292" t="s">
        <v>214</v>
      </c>
      <c r="F8501" s="405">
        <v>12197</v>
      </c>
      <c r="G8501" s="292" t="s">
        <v>2979</v>
      </c>
    </row>
    <row r="8502" spans="1:7">
      <c r="A8502" s="292" t="s">
        <v>49</v>
      </c>
      <c r="B8502" s="405">
        <v>12057</v>
      </c>
      <c r="C8502" s="292" t="s">
        <v>2979</v>
      </c>
      <c r="E8502" s="292" t="s">
        <v>214</v>
      </c>
      <c r="F8502" s="405">
        <v>12404</v>
      </c>
      <c r="G8502" s="292" t="s">
        <v>2979</v>
      </c>
    </row>
    <row r="8503" spans="1:7">
      <c r="A8503" s="292" t="s">
        <v>49</v>
      </c>
      <c r="B8503" s="405">
        <v>12169</v>
      </c>
      <c r="C8503" s="292" t="s">
        <v>2979</v>
      </c>
      <c r="E8503" s="292" t="s">
        <v>214</v>
      </c>
      <c r="F8503" s="405">
        <v>12405</v>
      </c>
      <c r="G8503" s="292" t="s">
        <v>2979</v>
      </c>
    </row>
    <row r="8504" spans="1:7">
      <c r="A8504" s="292" t="s">
        <v>49</v>
      </c>
      <c r="B8504" s="405">
        <v>12460</v>
      </c>
      <c r="C8504" s="292" t="s">
        <v>2979</v>
      </c>
      <c r="E8504" s="292" t="s">
        <v>214</v>
      </c>
      <c r="F8504" s="405">
        <v>12406</v>
      </c>
      <c r="G8504" s="292" t="s">
        <v>2979</v>
      </c>
    </row>
    <row r="8505" spans="1:7">
      <c r="A8505" s="292" t="s">
        <v>49</v>
      </c>
      <c r="B8505" s="405">
        <v>12732</v>
      </c>
      <c r="C8505" s="292" t="s">
        <v>2979</v>
      </c>
      <c r="E8505" s="292" t="s">
        <v>214</v>
      </c>
      <c r="F8505" s="405">
        <v>12409</v>
      </c>
      <c r="G8505" s="292" t="s">
        <v>2979</v>
      </c>
    </row>
    <row r="8506" spans="1:7">
      <c r="A8506" s="292" t="s">
        <v>49</v>
      </c>
      <c r="B8506" s="405">
        <v>12812</v>
      </c>
      <c r="C8506" s="292" t="s">
        <v>2979</v>
      </c>
      <c r="E8506" s="292" t="s">
        <v>214</v>
      </c>
      <c r="F8506" s="405">
        <v>12410</v>
      </c>
      <c r="G8506" s="292" t="s">
        <v>2979</v>
      </c>
    </row>
    <row r="8507" spans="1:7">
      <c r="A8507" s="292" t="s">
        <v>49</v>
      </c>
      <c r="B8507" s="405">
        <v>12913</v>
      </c>
      <c r="C8507" s="292" t="s">
        <v>2979</v>
      </c>
      <c r="E8507" s="292" t="s">
        <v>214</v>
      </c>
      <c r="F8507" s="405">
        <v>12411</v>
      </c>
      <c r="G8507" s="292" t="s">
        <v>2979</v>
      </c>
    </row>
    <row r="8508" spans="1:7">
      <c r="A8508" s="292" t="s">
        <v>49</v>
      </c>
      <c r="B8508" s="405">
        <v>12987</v>
      </c>
      <c r="C8508" s="292" t="s">
        <v>2979</v>
      </c>
      <c r="E8508" s="292" t="s">
        <v>214</v>
      </c>
      <c r="F8508" s="405">
        <v>12412</v>
      </c>
      <c r="G8508" s="292" t="s">
        <v>2979</v>
      </c>
    </row>
    <row r="8509" spans="1:7">
      <c r="A8509" s="292" t="s">
        <v>49</v>
      </c>
      <c r="B8509" s="405">
        <v>13155</v>
      </c>
      <c r="C8509" s="292" t="s">
        <v>2979</v>
      </c>
      <c r="E8509" s="292" t="s">
        <v>214</v>
      </c>
      <c r="F8509" s="405">
        <v>12413</v>
      </c>
      <c r="G8509" s="292" t="s">
        <v>2979</v>
      </c>
    </row>
    <row r="8510" spans="1:7">
      <c r="A8510" s="292" t="s">
        <v>49</v>
      </c>
      <c r="B8510" s="405">
        <v>13431</v>
      </c>
      <c r="C8510" s="292" t="s">
        <v>2979</v>
      </c>
      <c r="E8510" s="292" t="s">
        <v>214</v>
      </c>
      <c r="F8510" s="405">
        <v>12416</v>
      </c>
      <c r="G8510" s="292" t="s">
        <v>2979</v>
      </c>
    </row>
    <row r="8511" spans="1:7">
      <c r="A8511" s="292" t="s">
        <v>49</v>
      </c>
      <c r="B8511" s="405">
        <v>13632</v>
      </c>
      <c r="C8511" s="292" t="s">
        <v>2979</v>
      </c>
      <c r="E8511" s="292" t="s">
        <v>214</v>
      </c>
      <c r="F8511" s="405">
        <v>12418</v>
      </c>
      <c r="G8511" s="292" t="s">
        <v>2979</v>
      </c>
    </row>
    <row r="8512" spans="1:7">
      <c r="A8512" s="292" t="s">
        <v>49</v>
      </c>
      <c r="B8512" s="405">
        <v>13695</v>
      </c>
      <c r="C8512" s="292" t="s">
        <v>2979</v>
      </c>
      <c r="E8512" s="292" t="s">
        <v>214</v>
      </c>
      <c r="F8512" s="405">
        <v>12421</v>
      </c>
      <c r="G8512" s="292" t="s">
        <v>2979</v>
      </c>
    </row>
    <row r="8513" spans="1:7">
      <c r="A8513" s="292" t="s">
        <v>49</v>
      </c>
      <c r="B8513" s="405">
        <v>5762</v>
      </c>
      <c r="C8513" s="292" t="s">
        <v>2979</v>
      </c>
      <c r="E8513" s="292" t="s">
        <v>214</v>
      </c>
      <c r="F8513" s="405">
        <v>12422</v>
      </c>
      <c r="G8513" s="292" t="s">
        <v>2979</v>
      </c>
    </row>
    <row r="8514" spans="1:7">
      <c r="A8514" s="292" t="s">
        <v>49</v>
      </c>
      <c r="B8514" s="405">
        <v>5872</v>
      </c>
      <c r="C8514" s="292" t="s">
        <v>2979</v>
      </c>
      <c r="E8514" s="292" t="s">
        <v>214</v>
      </c>
      <c r="F8514" s="405">
        <v>12424</v>
      </c>
      <c r="G8514" s="292" t="s">
        <v>2979</v>
      </c>
    </row>
    <row r="8515" spans="1:7">
      <c r="A8515" s="292" t="s">
        <v>49</v>
      </c>
      <c r="B8515" s="405">
        <v>6750</v>
      </c>
      <c r="C8515" s="292" t="s">
        <v>2979</v>
      </c>
      <c r="E8515" s="292" t="s">
        <v>214</v>
      </c>
      <c r="F8515" s="405">
        <v>12427</v>
      </c>
      <c r="G8515" s="292" t="s">
        <v>2979</v>
      </c>
    </row>
    <row r="8516" spans="1:7">
      <c r="A8516" s="292" t="s">
        <v>49</v>
      </c>
      <c r="B8516" s="405">
        <v>8314</v>
      </c>
      <c r="C8516" s="292" t="s">
        <v>2979</v>
      </c>
      <c r="E8516" s="292" t="s">
        <v>214</v>
      </c>
      <c r="F8516" s="405">
        <v>12428</v>
      </c>
      <c r="G8516" s="292" t="s">
        <v>2979</v>
      </c>
    </row>
    <row r="8517" spans="1:7">
      <c r="A8517" s="292" t="s">
        <v>49</v>
      </c>
      <c r="B8517" s="405">
        <v>12058</v>
      </c>
      <c r="C8517" s="292" t="s">
        <v>2979</v>
      </c>
      <c r="E8517" s="292" t="s">
        <v>214</v>
      </c>
      <c r="F8517" s="405">
        <v>12430</v>
      </c>
      <c r="G8517" s="292" t="s">
        <v>2979</v>
      </c>
    </row>
    <row r="8518" spans="1:7">
      <c r="A8518" s="292" t="s">
        <v>49</v>
      </c>
      <c r="B8518" s="405">
        <v>12170</v>
      </c>
      <c r="C8518" s="292" t="s">
        <v>2979</v>
      </c>
      <c r="E8518" s="292" t="s">
        <v>214</v>
      </c>
      <c r="F8518" s="405">
        <v>12434</v>
      </c>
      <c r="G8518" s="292" t="s">
        <v>2979</v>
      </c>
    </row>
    <row r="8519" spans="1:7">
      <c r="A8519" s="292" t="s">
        <v>49</v>
      </c>
      <c r="B8519" s="405">
        <v>12461</v>
      </c>
      <c r="C8519" s="292" t="s">
        <v>2979</v>
      </c>
      <c r="E8519" s="292" t="s">
        <v>214</v>
      </c>
      <c r="F8519" s="405">
        <v>12435</v>
      </c>
      <c r="G8519" s="292" t="s">
        <v>2979</v>
      </c>
    </row>
    <row r="8520" spans="1:7">
      <c r="A8520" s="292" t="s">
        <v>49</v>
      </c>
      <c r="B8520" s="405">
        <v>12734</v>
      </c>
      <c r="C8520" s="292" t="s">
        <v>2979</v>
      </c>
      <c r="E8520" s="292" t="s">
        <v>214</v>
      </c>
      <c r="F8520" s="405">
        <v>12438</v>
      </c>
      <c r="G8520" s="292" t="s">
        <v>2979</v>
      </c>
    </row>
    <row r="8521" spans="1:7">
      <c r="A8521" s="292" t="s">
        <v>49</v>
      </c>
      <c r="B8521" s="405">
        <v>12814</v>
      </c>
      <c r="C8521" s="292" t="s">
        <v>2979</v>
      </c>
      <c r="E8521" s="292" t="s">
        <v>214</v>
      </c>
      <c r="F8521" s="405">
        <v>12439</v>
      </c>
      <c r="G8521" s="292" t="s">
        <v>2979</v>
      </c>
    </row>
    <row r="8522" spans="1:7">
      <c r="A8522" s="292" t="s">
        <v>49</v>
      </c>
      <c r="B8522" s="405">
        <v>12914</v>
      </c>
      <c r="C8522" s="292" t="s">
        <v>2979</v>
      </c>
      <c r="E8522" s="292" t="s">
        <v>214</v>
      </c>
      <c r="F8522" s="405">
        <v>12441</v>
      </c>
      <c r="G8522" s="292" t="s">
        <v>2979</v>
      </c>
    </row>
    <row r="8523" spans="1:7">
      <c r="A8523" s="292" t="s">
        <v>49</v>
      </c>
      <c r="B8523" s="405">
        <v>12989</v>
      </c>
      <c r="C8523" s="292" t="s">
        <v>2979</v>
      </c>
      <c r="E8523" s="292" t="s">
        <v>214</v>
      </c>
      <c r="F8523" s="405">
        <v>12442</v>
      </c>
      <c r="G8523" s="292" t="s">
        <v>2979</v>
      </c>
    </row>
    <row r="8524" spans="1:7">
      <c r="A8524" s="292" t="s">
        <v>49</v>
      </c>
      <c r="B8524" s="405">
        <v>13156</v>
      </c>
      <c r="C8524" s="292" t="s">
        <v>2979</v>
      </c>
      <c r="E8524" s="292" t="s">
        <v>214</v>
      </c>
      <c r="F8524" s="405">
        <v>12444</v>
      </c>
      <c r="G8524" s="292" t="s">
        <v>2979</v>
      </c>
    </row>
    <row r="8525" spans="1:7">
      <c r="A8525" s="292" t="s">
        <v>49</v>
      </c>
      <c r="B8525" s="405">
        <v>13433</v>
      </c>
      <c r="C8525" s="292" t="s">
        <v>2979</v>
      </c>
      <c r="E8525" s="292" t="s">
        <v>214</v>
      </c>
      <c r="F8525" s="405">
        <v>12446</v>
      </c>
      <c r="G8525" s="292" t="s">
        <v>2979</v>
      </c>
    </row>
    <row r="8526" spans="1:7">
      <c r="A8526" s="292" t="s">
        <v>49</v>
      </c>
      <c r="B8526" s="405">
        <v>13633</v>
      </c>
      <c r="C8526" s="292" t="s">
        <v>2979</v>
      </c>
      <c r="E8526" s="292" t="s">
        <v>214</v>
      </c>
      <c r="F8526" s="405">
        <v>12448</v>
      </c>
      <c r="G8526" s="292" t="s">
        <v>2979</v>
      </c>
    </row>
    <row r="8527" spans="1:7">
      <c r="A8527" s="292" t="s">
        <v>49</v>
      </c>
      <c r="B8527" s="405">
        <v>13696</v>
      </c>
      <c r="C8527" s="292" t="s">
        <v>2979</v>
      </c>
      <c r="E8527" s="292" t="s">
        <v>214</v>
      </c>
      <c r="F8527" s="405">
        <v>12450</v>
      </c>
      <c r="G8527" s="292" t="s">
        <v>2979</v>
      </c>
    </row>
    <row r="8528" spans="1:7">
      <c r="A8528" s="292" t="s">
        <v>49</v>
      </c>
      <c r="B8528" s="405">
        <v>5763</v>
      </c>
      <c r="C8528" s="292" t="s">
        <v>2979</v>
      </c>
      <c r="E8528" s="292" t="s">
        <v>214</v>
      </c>
      <c r="F8528" s="405">
        <v>12452</v>
      </c>
      <c r="G8528" s="292" t="s">
        <v>2979</v>
      </c>
    </row>
    <row r="8529" spans="1:7">
      <c r="A8529" s="292" t="s">
        <v>49</v>
      </c>
      <c r="B8529" s="405">
        <v>5873</v>
      </c>
      <c r="C8529" s="292" t="s">
        <v>2979</v>
      </c>
      <c r="E8529" s="292" t="s">
        <v>214</v>
      </c>
      <c r="F8529" s="405">
        <v>12454</v>
      </c>
      <c r="G8529" s="292" t="s">
        <v>2979</v>
      </c>
    </row>
    <row r="8530" spans="1:7">
      <c r="A8530" s="292" t="s">
        <v>49</v>
      </c>
      <c r="B8530" s="405">
        <v>6752</v>
      </c>
      <c r="C8530" s="292" t="s">
        <v>2979</v>
      </c>
      <c r="E8530" s="292" t="s">
        <v>214</v>
      </c>
      <c r="F8530" s="405">
        <v>12455</v>
      </c>
      <c r="G8530" s="292" t="s">
        <v>2979</v>
      </c>
    </row>
    <row r="8531" spans="1:7">
      <c r="A8531" s="292" t="s">
        <v>49</v>
      </c>
      <c r="B8531" s="405">
        <v>8315</v>
      </c>
      <c r="C8531" s="292" t="s">
        <v>2979</v>
      </c>
      <c r="E8531" s="292" t="s">
        <v>214</v>
      </c>
      <c r="F8531" s="405">
        <v>12457</v>
      </c>
      <c r="G8531" s="292" t="s">
        <v>2979</v>
      </c>
    </row>
    <row r="8532" spans="1:7">
      <c r="A8532" s="292" t="s">
        <v>49</v>
      </c>
      <c r="B8532" s="405">
        <v>12060</v>
      </c>
      <c r="C8532" s="292" t="s">
        <v>2979</v>
      </c>
      <c r="E8532" s="292" t="s">
        <v>214</v>
      </c>
      <c r="F8532" s="405">
        <v>12459</v>
      </c>
      <c r="G8532" s="292" t="s">
        <v>2979</v>
      </c>
    </row>
    <row r="8533" spans="1:7">
      <c r="A8533" s="292" t="s">
        <v>49</v>
      </c>
      <c r="B8533" s="405">
        <v>12175</v>
      </c>
      <c r="C8533" s="292" t="s">
        <v>2979</v>
      </c>
      <c r="E8533" s="292" t="s">
        <v>214</v>
      </c>
      <c r="F8533" s="405">
        <v>12460</v>
      </c>
      <c r="G8533" s="292" t="s">
        <v>2979</v>
      </c>
    </row>
    <row r="8534" spans="1:7">
      <c r="A8534" s="292" t="s">
        <v>49</v>
      </c>
      <c r="B8534" s="405">
        <v>12463</v>
      </c>
      <c r="C8534" s="292" t="s">
        <v>2979</v>
      </c>
      <c r="E8534" s="292" t="s">
        <v>214</v>
      </c>
      <c r="F8534" s="405">
        <v>12461</v>
      </c>
      <c r="G8534" s="292" t="s">
        <v>2979</v>
      </c>
    </row>
    <row r="8535" spans="1:7">
      <c r="A8535" s="292" t="s">
        <v>49</v>
      </c>
      <c r="B8535" s="405">
        <v>12736</v>
      </c>
      <c r="C8535" s="292" t="s">
        <v>2979</v>
      </c>
      <c r="E8535" s="292" t="s">
        <v>214</v>
      </c>
      <c r="F8535" s="405">
        <v>12463</v>
      </c>
      <c r="G8535" s="292" t="s">
        <v>2979</v>
      </c>
    </row>
    <row r="8536" spans="1:7">
      <c r="A8536" s="292" t="s">
        <v>49</v>
      </c>
      <c r="B8536" s="405">
        <v>12815</v>
      </c>
      <c r="C8536" s="292" t="s">
        <v>2979</v>
      </c>
      <c r="E8536" s="292" t="s">
        <v>214</v>
      </c>
      <c r="F8536" s="405">
        <v>12464</v>
      </c>
      <c r="G8536" s="292" t="s">
        <v>2979</v>
      </c>
    </row>
    <row r="8537" spans="1:7">
      <c r="A8537" s="292" t="s">
        <v>49</v>
      </c>
      <c r="B8537" s="405">
        <v>12917</v>
      </c>
      <c r="C8537" s="292" t="s">
        <v>2979</v>
      </c>
      <c r="E8537" s="292" t="s">
        <v>214</v>
      </c>
      <c r="F8537" s="405">
        <v>12465</v>
      </c>
      <c r="G8537" s="292" t="s">
        <v>2979</v>
      </c>
    </row>
    <row r="8538" spans="1:7">
      <c r="A8538" s="292" t="s">
        <v>49</v>
      </c>
      <c r="B8538" s="405">
        <v>12993</v>
      </c>
      <c r="C8538" s="292" t="s">
        <v>2979</v>
      </c>
      <c r="E8538" s="292" t="s">
        <v>214</v>
      </c>
      <c r="F8538" s="405">
        <v>12468</v>
      </c>
      <c r="G8538" s="292" t="s">
        <v>2979</v>
      </c>
    </row>
    <row r="8539" spans="1:7">
      <c r="A8539" s="292" t="s">
        <v>49</v>
      </c>
      <c r="B8539" s="405">
        <v>13158</v>
      </c>
      <c r="C8539" s="292" t="s">
        <v>2979</v>
      </c>
      <c r="E8539" s="292" t="s">
        <v>214</v>
      </c>
      <c r="F8539" s="405">
        <v>12469</v>
      </c>
      <c r="G8539" s="292" t="s">
        <v>2979</v>
      </c>
    </row>
    <row r="8540" spans="1:7">
      <c r="A8540" s="292" t="s">
        <v>49</v>
      </c>
      <c r="B8540" s="405">
        <v>13435</v>
      </c>
      <c r="C8540" s="292" t="s">
        <v>2979</v>
      </c>
      <c r="E8540" s="292" t="s">
        <v>214</v>
      </c>
      <c r="F8540" s="405">
        <v>12470</v>
      </c>
      <c r="G8540" s="292" t="s">
        <v>2979</v>
      </c>
    </row>
    <row r="8541" spans="1:7">
      <c r="A8541" s="292" t="s">
        <v>49</v>
      </c>
      <c r="B8541" s="405">
        <v>13635</v>
      </c>
      <c r="C8541" s="292" t="s">
        <v>2979</v>
      </c>
      <c r="E8541" s="292" t="s">
        <v>214</v>
      </c>
      <c r="F8541" s="405">
        <v>12474</v>
      </c>
      <c r="G8541" s="292" t="s">
        <v>2979</v>
      </c>
    </row>
    <row r="8542" spans="1:7">
      <c r="A8542" s="292" t="s">
        <v>49</v>
      </c>
      <c r="B8542" s="405">
        <v>13730</v>
      </c>
      <c r="C8542" s="292" t="s">
        <v>2979</v>
      </c>
      <c r="E8542" s="292" t="s">
        <v>214</v>
      </c>
      <c r="F8542" s="405">
        <v>12475</v>
      </c>
      <c r="G8542" s="292" t="s">
        <v>2979</v>
      </c>
    </row>
    <row r="8543" spans="1:7">
      <c r="A8543" s="292" t="s">
        <v>49</v>
      </c>
      <c r="B8543" s="405">
        <v>5764</v>
      </c>
      <c r="C8543" s="292" t="s">
        <v>2979</v>
      </c>
      <c r="E8543" s="292" t="s">
        <v>214</v>
      </c>
      <c r="F8543" s="405">
        <v>12480</v>
      </c>
      <c r="G8543" s="292" t="s">
        <v>2979</v>
      </c>
    </row>
    <row r="8544" spans="1:7">
      <c r="A8544" s="292" t="s">
        <v>49</v>
      </c>
      <c r="B8544" s="405">
        <v>5874</v>
      </c>
      <c r="C8544" s="292" t="s">
        <v>2979</v>
      </c>
      <c r="E8544" s="292" t="s">
        <v>214</v>
      </c>
      <c r="F8544" s="405">
        <v>12481</v>
      </c>
      <c r="G8544" s="292" t="s">
        <v>2979</v>
      </c>
    </row>
    <row r="8545" spans="1:7">
      <c r="A8545" s="292" t="s">
        <v>49</v>
      </c>
      <c r="B8545" s="405">
        <v>6753</v>
      </c>
      <c r="C8545" s="292" t="s">
        <v>2979</v>
      </c>
      <c r="E8545" s="292" t="s">
        <v>214</v>
      </c>
      <c r="F8545" s="405">
        <v>12483</v>
      </c>
      <c r="G8545" s="292" t="s">
        <v>2979</v>
      </c>
    </row>
    <row r="8546" spans="1:7">
      <c r="A8546" s="292" t="s">
        <v>49</v>
      </c>
      <c r="B8546" s="405">
        <v>8316</v>
      </c>
      <c r="C8546" s="292" t="s">
        <v>2979</v>
      </c>
      <c r="E8546" s="292" t="s">
        <v>214</v>
      </c>
      <c r="F8546" s="405">
        <v>12485</v>
      </c>
      <c r="G8546" s="292" t="s">
        <v>2979</v>
      </c>
    </row>
    <row r="8547" spans="1:7">
      <c r="A8547" s="292" t="s">
        <v>49</v>
      </c>
      <c r="B8547" s="405">
        <v>12062</v>
      </c>
      <c r="C8547" s="292" t="s">
        <v>2979</v>
      </c>
      <c r="E8547" s="292" t="s">
        <v>214</v>
      </c>
      <c r="F8547" s="405">
        <v>12489</v>
      </c>
      <c r="G8547" s="292" t="s">
        <v>2979</v>
      </c>
    </row>
    <row r="8548" spans="1:7">
      <c r="A8548" s="292" t="s">
        <v>49</v>
      </c>
      <c r="B8548" s="405">
        <v>12176</v>
      </c>
      <c r="C8548" s="292" t="s">
        <v>2979</v>
      </c>
      <c r="E8548" s="292" t="s">
        <v>214</v>
      </c>
      <c r="F8548" s="405">
        <v>12490</v>
      </c>
      <c r="G8548" s="292" t="s">
        <v>2979</v>
      </c>
    </row>
    <row r="8549" spans="1:7">
      <c r="A8549" s="292" t="s">
        <v>49</v>
      </c>
      <c r="B8549" s="405">
        <v>12464</v>
      </c>
      <c r="C8549" s="292" t="s">
        <v>2979</v>
      </c>
      <c r="E8549" s="292" t="s">
        <v>214</v>
      </c>
      <c r="F8549" s="405">
        <v>12492</v>
      </c>
      <c r="G8549" s="292" t="s">
        <v>2979</v>
      </c>
    </row>
    <row r="8550" spans="1:7">
      <c r="A8550" s="292" t="s">
        <v>49</v>
      </c>
      <c r="B8550" s="405">
        <v>12737</v>
      </c>
      <c r="C8550" s="292" t="s">
        <v>2979</v>
      </c>
      <c r="E8550" s="292" t="s">
        <v>214</v>
      </c>
      <c r="F8550" s="405">
        <v>12493</v>
      </c>
      <c r="G8550" s="292" t="s">
        <v>2979</v>
      </c>
    </row>
    <row r="8551" spans="1:7">
      <c r="A8551" s="292" t="s">
        <v>49</v>
      </c>
      <c r="B8551" s="405">
        <v>12816</v>
      </c>
      <c r="C8551" s="292" t="s">
        <v>2979</v>
      </c>
      <c r="E8551" s="292" t="s">
        <v>214</v>
      </c>
      <c r="F8551" s="405">
        <v>12494</v>
      </c>
      <c r="G8551" s="292" t="s">
        <v>2979</v>
      </c>
    </row>
    <row r="8552" spans="1:7">
      <c r="A8552" s="292" t="s">
        <v>49</v>
      </c>
      <c r="B8552" s="405">
        <v>12918</v>
      </c>
      <c r="C8552" s="292" t="s">
        <v>2979</v>
      </c>
      <c r="E8552" s="292" t="s">
        <v>214</v>
      </c>
      <c r="F8552" s="405">
        <v>12495</v>
      </c>
      <c r="G8552" s="292" t="s">
        <v>2979</v>
      </c>
    </row>
    <row r="8553" spans="1:7">
      <c r="A8553" s="292" t="s">
        <v>49</v>
      </c>
      <c r="B8553" s="405">
        <v>12996</v>
      </c>
      <c r="C8553" s="292" t="s">
        <v>2979</v>
      </c>
      <c r="E8553" s="292" t="s">
        <v>214</v>
      </c>
      <c r="F8553" s="405">
        <v>12496</v>
      </c>
      <c r="G8553" s="292" t="s">
        <v>2979</v>
      </c>
    </row>
    <row r="8554" spans="1:7">
      <c r="A8554" s="292" t="s">
        <v>49</v>
      </c>
      <c r="B8554" s="405">
        <v>13160</v>
      </c>
      <c r="C8554" s="292" t="s">
        <v>2979</v>
      </c>
      <c r="E8554" s="292" t="s">
        <v>214</v>
      </c>
      <c r="F8554" s="405">
        <v>12501</v>
      </c>
      <c r="G8554" s="292" t="s">
        <v>2979</v>
      </c>
    </row>
    <row r="8555" spans="1:7">
      <c r="A8555" s="292" t="s">
        <v>49</v>
      </c>
      <c r="B8555" s="405">
        <v>13436</v>
      </c>
      <c r="C8555" s="292" t="s">
        <v>2979</v>
      </c>
      <c r="E8555" s="292" t="s">
        <v>214</v>
      </c>
      <c r="F8555" s="405">
        <v>12502</v>
      </c>
      <c r="G8555" s="292" t="s">
        <v>2979</v>
      </c>
    </row>
    <row r="8556" spans="1:7">
      <c r="A8556" s="292" t="s">
        <v>49</v>
      </c>
      <c r="B8556" s="405">
        <v>13637</v>
      </c>
      <c r="C8556" s="292" t="s">
        <v>2979</v>
      </c>
      <c r="E8556" s="292" t="s">
        <v>214</v>
      </c>
      <c r="F8556" s="405">
        <v>12503</v>
      </c>
      <c r="G8556" s="292" t="s">
        <v>2979</v>
      </c>
    </row>
    <row r="8557" spans="1:7">
      <c r="A8557" s="292" t="s">
        <v>49</v>
      </c>
      <c r="B8557" s="405">
        <v>13731</v>
      </c>
      <c r="C8557" s="292" t="s">
        <v>2979</v>
      </c>
      <c r="E8557" s="292" t="s">
        <v>214</v>
      </c>
      <c r="F8557" s="405">
        <v>12516</v>
      </c>
      <c r="G8557" s="292" t="s">
        <v>2979</v>
      </c>
    </row>
    <row r="8558" spans="1:7">
      <c r="A8558" s="292" t="s">
        <v>49</v>
      </c>
      <c r="B8558" s="405">
        <v>5766</v>
      </c>
      <c r="C8558" s="292" t="s">
        <v>2979</v>
      </c>
      <c r="E8558" s="292" t="s">
        <v>214</v>
      </c>
      <c r="F8558" s="405">
        <v>12517</v>
      </c>
      <c r="G8558" s="292" t="s">
        <v>2979</v>
      </c>
    </row>
    <row r="8559" spans="1:7">
      <c r="A8559" s="292" t="s">
        <v>49</v>
      </c>
      <c r="B8559" s="405">
        <v>5875</v>
      </c>
      <c r="C8559" s="292" t="s">
        <v>2979</v>
      </c>
      <c r="E8559" s="292" t="s">
        <v>214</v>
      </c>
      <c r="F8559" s="405">
        <v>12521</v>
      </c>
      <c r="G8559" s="292" t="s">
        <v>2979</v>
      </c>
    </row>
    <row r="8560" spans="1:7">
      <c r="A8560" s="292" t="s">
        <v>49</v>
      </c>
      <c r="B8560" s="405">
        <v>6754</v>
      </c>
      <c r="C8560" s="292" t="s">
        <v>2979</v>
      </c>
      <c r="E8560" s="292" t="s">
        <v>214</v>
      </c>
      <c r="F8560" s="405">
        <v>12522</v>
      </c>
      <c r="G8560" s="292" t="s">
        <v>2979</v>
      </c>
    </row>
    <row r="8561" spans="1:7">
      <c r="A8561" s="292" t="s">
        <v>49</v>
      </c>
      <c r="B8561" s="405">
        <v>8319</v>
      </c>
      <c r="C8561" s="292" t="s">
        <v>2979</v>
      </c>
      <c r="E8561" s="292" t="s">
        <v>214</v>
      </c>
      <c r="F8561" s="405">
        <v>12523</v>
      </c>
      <c r="G8561" s="292" t="s">
        <v>2979</v>
      </c>
    </row>
    <row r="8562" spans="1:7">
      <c r="A8562" s="292" t="s">
        <v>49</v>
      </c>
      <c r="B8562" s="405">
        <v>12064</v>
      </c>
      <c r="C8562" s="292" t="s">
        <v>2979</v>
      </c>
      <c r="E8562" s="292" t="s">
        <v>214</v>
      </c>
      <c r="F8562" s="405">
        <v>12526</v>
      </c>
      <c r="G8562" s="292" t="s">
        <v>2979</v>
      </c>
    </row>
    <row r="8563" spans="1:7">
      <c r="A8563" s="292" t="s">
        <v>49</v>
      </c>
      <c r="B8563" s="405">
        <v>12187</v>
      </c>
      <c r="C8563" s="292" t="s">
        <v>2979</v>
      </c>
      <c r="E8563" s="292" t="s">
        <v>214</v>
      </c>
      <c r="F8563" s="405">
        <v>12529</v>
      </c>
      <c r="G8563" s="292" t="s">
        <v>2979</v>
      </c>
    </row>
    <row r="8564" spans="1:7">
      <c r="A8564" s="292" t="s">
        <v>49</v>
      </c>
      <c r="B8564" s="405">
        <v>12465</v>
      </c>
      <c r="C8564" s="292" t="s">
        <v>2979</v>
      </c>
      <c r="E8564" s="292" t="s">
        <v>214</v>
      </c>
      <c r="F8564" s="405">
        <v>12546</v>
      </c>
      <c r="G8564" s="292" t="s">
        <v>2979</v>
      </c>
    </row>
    <row r="8565" spans="1:7">
      <c r="A8565" s="292" t="s">
        <v>49</v>
      </c>
      <c r="B8565" s="405">
        <v>12738</v>
      </c>
      <c r="C8565" s="292" t="s">
        <v>2979</v>
      </c>
      <c r="E8565" s="292" t="s">
        <v>214</v>
      </c>
      <c r="F8565" s="405">
        <v>12567</v>
      </c>
      <c r="G8565" s="292" t="s">
        <v>2979</v>
      </c>
    </row>
    <row r="8566" spans="1:7">
      <c r="A8566" s="292" t="s">
        <v>49</v>
      </c>
      <c r="B8566" s="405">
        <v>12817</v>
      </c>
      <c r="C8566" s="292" t="s">
        <v>2979</v>
      </c>
      <c r="E8566" s="292" t="s">
        <v>214</v>
      </c>
      <c r="F8566" s="405">
        <v>12581</v>
      </c>
      <c r="G8566" s="292" t="s">
        <v>2979</v>
      </c>
    </row>
    <row r="8567" spans="1:7">
      <c r="A8567" s="292" t="s">
        <v>49</v>
      </c>
      <c r="B8567" s="405">
        <v>12920</v>
      </c>
      <c r="C8567" s="292" t="s">
        <v>2979</v>
      </c>
      <c r="E8567" s="292" t="s">
        <v>214</v>
      </c>
      <c r="F8567" s="405">
        <v>12583</v>
      </c>
      <c r="G8567" s="292" t="s">
        <v>2979</v>
      </c>
    </row>
    <row r="8568" spans="1:7">
      <c r="A8568" s="292" t="s">
        <v>49</v>
      </c>
      <c r="B8568" s="405">
        <v>12997</v>
      </c>
      <c r="C8568" s="292" t="s">
        <v>2979</v>
      </c>
      <c r="E8568" s="292" t="s">
        <v>214</v>
      </c>
      <c r="F8568" s="405">
        <v>12588</v>
      </c>
      <c r="G8568" s="292" t="s">
        <v>2979</v>
      </c>
    </row>
    <row r="8569" spans="1:7">
      <c r="A8569" s="292" t="s">
        <v>49</v>
      </c>
      <c r="B8569" s="405">
        <v>13162</v>
      </c>
      <c r="C8569" s="292" t="s">
        <v>2979</v>
      </c>
      <c r="E8569" s="292" t="s">
        <v>214</v>
      </c>
      <c r="F8569" s="405">
        <v>12719</v>
      </c>
      <c r="G8569" s="292" t="s">
        <v>2979</v>
      </c>
    </row>
    <row r="8570" spans="1:7">
      <c r="A8570" s="292" t="s">
        <v>49</v>
      </c>
      <c r="B8570" s="405">
        <v>13437</v>
      </c>
      <c r="C8570" s="292" t="s">
        <v>2979</v>
      </c>
      <c r="E8570" s="292" t="s">
        <v>214</v>
      </c>
      <c r="F8570" s="405">
        <v>12720</v>
      </c>
      <c r="G8570" s="292" t="s">
        <v>2979</v>
      </c>
    </row>
    <row r="8571" spans="1:7">
      <c r="A8571" s="292" t="s">
        <v>49</v>
      </c>
      <c r="B8571" s="405">
        <v>13639</v>
      </c>
      <c r="C8571" s="292" t="s">
        <v>2979</v>
      </c>
      <c r="E8571" s="292" t="s">
        <v>214</v>
      </c>
      <c r="F8571" s="405">
        <v>12723</v>
      </c>
      <c r="G8571" s="292" t="s">
        <v>2979</v>
      </c>
    </row>
    <row r="8572" spans="1:7">
      <c r="A8572" s="292" t="s">
        <v>49</v>
      </c>
      <c r="B8572" s="405">
        <v>13733</v>
      </c>
      <c r="C8572" s="292" t="s">
        <v>2979</v>
      </c>
      <c r="E8572" s="292" t="s">
        <v>214</v>
      </c>
      <c r="F8572" s="405">
        <v>12725</v>
      </c>
      <c r="G8572" s="292" t="s">
        <v>2979</v>
      </c>
    </row>
    <row r="8573" spans="1:7">
      <c r="A8573" s="292" t="s">
        <v>49</v>
      </c>
      <c r="B8573" s="405">
        <v>5767</v>
      </c>
      <c r="C8573" s="292" t="s">
        <v>2979</v>
      </c>
      <c r="E8573" s="292" t="s">
        <v>214</v>
      </c>
      <c r="F8573" s="405">
        <v>12727</v>
      </c>
      <c r="G8573" s="292" t="s">
        <v>2979</v>
      </c>
    </row>
    <row r="8574" spans="1:7">
      <c r="A8574" s="292" t="s">
        <v>49</v>
      </c>
      <c r="B8574" s="405">
        <v>5902</v>
      </c>
      <c r="C8574" s="292" t="s">
        <v>2979</v>
      </c>
      <c r="E8574" s="292" t="s">
        <v>214</v>
      </c>
      <c r="F8574" s="405">
        <v>12732</v>
      </c>
      <c r="G8574" s="292" t="s">
        <v>2979</v>
      </c>
    </row>
    <row r="8575" spans="1:7">
      <c r="A8575" s="292" t="s">
        <v>49</v>
      </c>
      <c r="B8575" s="405">
        <v>6755</v>
      </c>
      <c r="C8575" s="292" t="s">
        <v>2979</v>
      </c>
      <c r="E8575" s="292" t="s">
        <v>214</v>
      </c>
      <c r="F8575" s="405">
        <v>12734</v>
      </c>
      <c r="G8575" s="292" t="s">
        <v>2979</v>
      </c>
    </row>
    <row r="8576" spans="1:7">
      <c r="A8576" s="292" t="s">
        <v>49</v>
      </c>
      <c r="B8576" s="405">
        <v>8321</v>
      </c>
      <c r="C8576" s="292" t="s">
        <v>2979</v>
      </c>
      <c r="E8576" s="292" t="s">
        <v>214</v>
      </c>
      <c r="F8576" s="405">
        <v>12736</v>
      </c>
      <c r="G8576" s="292" t="s">
        <v>2979</v>
      </c>
    </row>
    <row r="8577" spans="1:7">
      <c r="A8577" s="292" t="s">
        <v>49</v>
      </c>
      <c r="B8577" s="405">
        <v>12066</v>
      </c>
      <c r="C8577" s="292" t="s">
        <v>2979</v>
      </c>
      <c r="E8577" s="292" t="s">
        <v>214</v>
      </c>
      <c r="F8577" s="405">
        <v>12737</v>
      </c>
      <c r="G8577" s="292" t="s">
        <v>2979</v>
      </c>
    </row>
    <row r="8578" spans="1:7">
      <c r="A8578" s="292" t="s">
        <v>49</v>
      </c>
      <c r="B8578" s="405">
        <v>12190</v>
      </c>
      <c r="C8578" s="292" t="s">
        <v>2979</v>
      </c>
      <c r="E8578" s="292" t="s">
        <v>214</v>
      </c>
      <c r="F8578" s="405">
        <v>12738</v>
      </c>
      <c r="G8578" s="292" t="s">
        <v>2979</v>
      </c>
    </row>
    <row r="8579" spans="1:7">
      <c r="A8579" s="292" t="s">
        <v>49</v>
      </c>
      <c r="B8579" s="405">
        <v>12468</v>
      </c>
      <c r="C8579" s="292" t="s">
        <v>2979</v>
      </c>
      <c r="E8579" s="292" t="s">
        <v>214</v>
      </c>
      <c r="F8579" s="405">
        <v>12740</v>
      </c>
      <c r="G8579" s="292" t="s">
        <v>2979</v>
      </c>
    </row>
    <row r="8580" spans="1:7">
      <c r="A8580" s="292" t="s">
        <v>49</v>
      </c>
      <c r="B8580" s="405">
        <v>12740</v>
      </c>
      <c r="C8580" s="292" t="s">
        <v>2979</v>
      </c>
      <c r="E8580" s="292" t="s">
        <v>214</v>
      </c>
      <c r="F8580" s="405">
        <v>12741</v>
      </c>
      <c r="G8580" s="292" t="s">
        <v>2979</v>
      </c>
    </row>
    <row r="8581" spans="1:7">
      <c r="A8581" s="292" t="s">
        <v>49</v>
      </c>
      <c r="B8581" s="405">
        <v>12822</v>
      </c>
      <c r="C8581" s="292" t="s">
        <v>2979</v>
      </c>
      <c r="E8581" s="292" t="s">
        <v>214</v>
      </c>
      <c r="F8581" s="405">
        <v>12743</v>
      </c>
      <c r="G8581" s="292" t="s">
        <v>2979</v>
      </c>
    </row>
    <row r="8582" spans="1:7">
      <c r="A8582" s="292" t="s">
        <v>49</v>
      </c>
      <c r="B8582" s="405">
        <v>12922</v>
      </c>
      <c r="C8582" s="292" t="s">
        <v>2979</v>
      </c>
      <c r="E8582" s="292" t="s">
        <v>214</v>
      </c>
      <c r="F8582" s="405">
        <v>12745</v>
      </c>
      <c r="G8582" s="292" t="s">
        <v>2979</v>
      </c>
    </row>
    <row r="8583" spans="1:7">
      <c r="A8583" s="292" t="s">
        <v>49</v>
      </c>
      <c r="B8583" s="405">
        <v>12998</v>
      </c>
      <c r="C8583" s="292" t="s">
        <v>2979</v>
      </c>
      <c r="E8583" s="292" t="s">
        <v>214</v>
      </c>
      <c r="F8583" s="405">
        <v>12746</v>
      </c>
      <c r="G8583" s="292" t="s">
        <v>2979</v>
      </c>
    </row>
    <row r="8584" spans="1:7">
      <c r="A8584" s="292" t="s">
        <v>49</v>
      </c>
      <c r="B8584" s="405">
        <v>13302</v>
      </c>
      <c r="C8584" s="292" t="s">
        <v>2979</v>
      </c>
      <c r="E8584" s="292" t="s">
        <v>214</v>
      </c>
      <c r="F8584" s="405">
        <v>12747</v>
      </c>
      <c r="G8584" s="292" t="s">
        <v>2979</v>
      </c>
    </row>
    <row r="8585" spans="1:7">
      <c r="A8585" s="292" t="s">
        <v>49</v>
      </c>
      <c r="B8585" s="405">
        <v>13438</v>
      </c>
      <c r="C8585" s="292" t="s">
        <v>2979</v>
      </c>
      <c r="E8585" s="292" t="s">
        <v>214</v>
      </c>
      <c r="F8585" s="405">
        <v>12748</v>
      </c>
      <c r="G8585" s="292" t="s">
        <v>2979</v>
      </c>
    </row>
    <row r="8586" spans="1:7">
      <c r="A8586" s="292" t="s">
        <v>49</v>
      </c>
      <c r="B8586" s="405">
        <v>13641</v>
      </c>
      <c r="C8586" s="292" t="s">
        <v>2979</v>
      </c>
      <c r="E8586" s="292" t="s">
        <v>214</v>
      </c>
      <c r="F8586" s="405">
        <v>12749</v>
      </c>
      <c r="G8586" s="292" t="s">
        <v>2979</v>
      </c>
    </row>
    <row r="8587" spans="1:7">
      <c r="A8587" s="292" t="s">
        <v>49</v>
      </c>
      <c r="B8587" s="405">
        <v>13734</v>
      </c>
      <c r="C8587" s="292" t="s">
        <v>2979</v>
      </c>
      <c r="E8587" s="292" t="s">
        <v>214</v>
      </c>
      <c r="F8587" s="405">
        <v>12750</v>
      </c>
      <c r="G8587" s="292" t="s">
        <v>2979</v>
      </c>
    </row>
    <row r="8588" spans="1:7">
      <c r="A8588" s="292" t="s">
        <v>49</v>
      </c>
      <c r="B8588" s="405">
        <v>5769</v>
      </c>
      <c r="C8588" s="292" t="s">
        <v>2979</v>
      </c>
      <c r="E8588" s="292" t="s">
        <v>214</v>
      </c>
      <c r="F8588" s="405">
        <v>12751</v>
      </c>
      <c r="G8588" s="292" t="s">
        <v>2979</v>
      </c>
    </row>
    <row r="8589" spans="1:7">
      <c r="A8589" s="292" t="s">
        <v>49</v>
      </c>
      <c r="B8589" s="405">
        <v>5903</v>
      </c>
      <c r="C8589" s="292" t="s">
        <v>2979</v>
      </c>
      <c r="E8589" s="292" t="s">
        <v>214</v>
      </c>
      <c r="F8589" s="405">
        <v>12752</v>
      </c>
      <c r="G8589" s="292" t="s">
        <v>2979</v>
      </c>
    </row>
    <row r="8590" spans="1:7">
      <c r="A8590" s="292" t="s">
        <v>49</v>
      </c>
      <c r="B8590" s="405">
        <v>6756</v>
      </c>
      <c r="C8590" s="292" t="s">
        <v>2979</v>
      </c>
      <c r="E8590" s="292" t="s">
        <v>214</v>
      </c>
      <c r="F8590" s="405">
        <v>12758</v>
      </c>
      <c r="G8590" s="292" t="s">
        <v>2979</v>
      </c>
    </row>
    <row r="8591" spans="1:7">
      <c r="A8591" s="292" t="s">
        <v>49</v>
      </c>
      <c r="B8591" s="405">
        <v>8323</v>
      </c>
      <c r="C8591" s="292" t="s">
        <v>2979</v>
      </c>
      <c r="E8591" s="292" t="s">
        <v>214</v>
      </c>
      <c r="F8591" s="405">
        <v>12760</v>
      </c>
      <c r="G8591" s="292" t="s">
        <v>2979</v>
      </c>
    </row>
    <row r="8592" spans="1:7">
      <c r="A8592" s="292" t="s">
        <v>49</v>
      </c>
      <c r="B8592" s="405">
        <v>12068</v>
      </c>
      <c r="C8592" s="292" t="s">
        <v>2979</v>
      </c>
      <c r="E8592" s="292" t="s">
        <v>214</v>
      </c>
      <c r="F8592" s="405">
        <v>12762</v>
      </c>
      <c r="G8592" s="292" t="s">
        <v>2979</v>
      </c>
    </row>
    <row r="8593" spans="1:7">
      <c r="A8593" s="292" t="s">
        <v>49</v>
      </c>
      <c r="B8593" s="405">
        <v>12193</v>
      </c>
      <c r="C8593" s="292" t="s">
        <v>2979</v>
      </c>
      <c r="E8593" s="292" t="s">
        <v>214</v>
      </c>
      <c r="F8593" s="405">
        <v>12763</v>
      </c>
      <c r="G8593" s="292" t="s">
        <v>2979</v>
      </c>
    </row>
    <row r="8594" spans="1:7">
      <c r="A8594" s="292" t="s">
        <v>49</v>
      </c>
      <c r="B8594" s="405">
        <v>12469</v>
      </c>
      <c r="C8594" s="292" t="s">
        <v>2979</v>
      </c>
      <c r="E8594" s="292" t="s">
        <v>214</v>
      </c>
      <c r="F8594" s="405">
        <v>12764</v>
      </c>
      <c r="G8594" s="292" t="s">
        <v>2979</v>
      </c>
    </row>
    <row r="8595" spans="1:7">
      <c r="A8595" s="292" t="s">
        <v>49</v>
      </c>
      <c r="B8595" s="405">
        <v>12741</v>
      </c>
      <c r="C8595" s="292" t="s">
        <v>2979</v>
      </c>
      <c r="E8595" s="292" t="s">
        <v>214</v>
      </c>
      <c r="F8595" s="405">
        <v>12765</v>
      </c>
      <c r="G8595" s="292" t="s">
        <v>2979</v>
      </c>
    </row>
    <row r="8596" spans="1:7">
      <c r="A8596" s="292" t="s">
        <v>49</v>
      </c>
      <c r="B8596" s="405">
        <v>12823</v>
      </c>
      <c r="C8596" s="292" t="s">
        <v>2979</v>
      </c>
      <c r="E8596" s="292" t="s">
        <v>214</v>
      </c>
      <c r="F8596" s="405">
        <v>12766</v>
      </c>
      <c r="G8596" s="292" t="s">
        <v>2979</v>
      </c>
    </row>
    <row r="8597" spans="1:7">
      <c r="A8597" s="292" t="s">
        <v>49</v>
      </c>
      <c r="B8597" s="405">
        <v>12923</v>
      </c>
      <c r="C8597" s="292" t="s">
        <v>2979</v>
      </c>
      <c r="E8597" s="292" t="s">
        <v>214</v>
      </c>
      <c r="F8597" s="405">
        <v>12770</v>
      </c>
      <c r="G8597" s="292" t="s">
        <v>2979</v>
      </c>
    </row>
    <row r="8598" spans="1:7">
      <c r="A8598" s="292" t="s">
        <v>49</v>
      </c>
      <c r="B8598" s="405">
        <v>13026</v>
      </c>
      <c r="C8598" s="292" t="s">
        <v>2979</v>
      </c>
      <c r="E8598" s="292" t="s">
        <v>214</v>
      </c>
      <c r="F8598" s="405">
        <v>12776</v>
      </c>
      <c r="G8598" s="292" t="s">
        <v>2979</v>
      </c>
    </row>
    <row r="8599" spans="1:7">
      <c r="A8599" s="292" t="s">
        <v>49</v>
      </c>
      <c r="B8599" s="405">
        <v>13303</v>
      </c>
      <c r="C8599" s="292" t="s">
        <v>2979</v>
      </c>
      <c r="E8599" s="292" t="s">
        <v>214</v>
      </c>
      <c r="F8599" s="405">
        <v>12777</v>
      </c>
      <c r="G8599" s="292" t="s">
        <v>2979</v>
      </c>
    </row>
    <row r="8600" spans="1:7">
      <c r="A8600" s="292" t="s">
        <v>49</v>
      </c>
      <c r="B8600" s="405">
        <v>13439</v>
      </c>
      <c r="C8600" s="292" t="s">
        <v>2979</v>
      </c>
      <c r="E8600" s="292" t="s">
        <v>214</v>
      </c>
      <c r="F8600" s="405">
        <v>12778</v>
      </c>
      <c r="G8600" s="292" t="s">
        <v>2979</v>
      </c>
    </row>
    <row r="8601" spans="1:7">
      <c r="A8601" s="292" t="s">
        <v>49</v>
      </c>
      <c r="B8601" s="405">
        <v>13643</v>
      </c>
      <c r="C8601" s="292" t="s">
        <v>2979</v>
      </c>
      <c r="E8601" s="292" t="s">
        <v>214</v>
      </c>
      <c r="F8601" s="405">
        <v>12780</v>
      </c>
      <c r="G8601" s="292" t="s">
        <v>2979</v>
      </c>
    </row>
    <row r="8602" spans="1:7">
      <c r="A8602" s="292" t="s">
        <v>49</v>
      </c>
      <c r="B8602" s="405">
        <v>13736</v>
      </c>
      <c r="C8602" s="292" t="s">
        <v>2979</v>
      </c>
      <c r="E8602" s="292" t="s">
        <v>214</v>
      </c>
      <c r="F8602" s="405">
        <v>12782</v>
      </c>
      <c r="G8602" s="292" t="s">
        <v>2979</v>
      </c>
    </row>
    <row r="8603" spans="1:7">
      <c r="A8603" s="292" t="s">
        <v>49</v>
      </c>
      <c r="B8603" s="405">
        <v>5770</v>
      </c>
      <c r="C8603" s="292" t="s">
        <v>2979</v>
      </c>
      <c r="E8603" s="292" t="s">
        <v>214</v>
      </c>
      <c r="F8603" s="405">
        <v>12783</v>
      </c>
      <c r="G8603" s="292" t="s">
        <v>2979</v>
      </c>
    </row>
    <row r="8604" spans="1:7">
      <c r="A8604" s="292" t="s">
        <v>49</v>
      </c>
      <c r="B8604" s="405">
        <v>5904</v>
      </c>
      <c r="C8604" s="292" t="s">
        <v>2979</v>
      </c>
      <c r="E8604" s="292" t="s">
        <v>214</v>
      </c>
      <c r="F8604" s="405">
        <v>12784</v>
      </c>
      <c r="G8604" s="292" t="s">
        <v>2979</v>
      </c>
    </row>
    <row r="8605" spans="1:7">
      <c r="A8605" s="292" t="s">
        <v>49</v>
      </c>
      <c r="B8605" s="405">
        <v>6757</v>
      </c>
      <c r="C8605" s="292" t="s">
        <v>2979</v>
      </c>
      <c r="E8605" s="292" t="s">
        <v>214</v>
      </c>
      <c r="F8605" s="405">
        <v>12786</v>
      </c>
      <c r="G8605" s="292" t="s">
        <v>2979</v>
      </c>
    </row>
    <row r="8606" spans="1:7">
      <c r="A8606" s="292" t="s">
        <v>49</v>
      </c>
      <c r="B8606" s="405">
        <v>8324</v>
      </c>
      <c r="C8606" s="292" t="s">
        <v>2979</v>
      </c>
      <c r="E8606" s="292" t="s">
        <v>214</v>
      </c>
      <c r="F8606" s="405">
        <v>12788</v>
      </c>
      <c r="G8606" s="292" t="s">
        <v>2979</v>
      </c>
    </row>
    <row r="8607" spans="1:7">
      <c r="A8607" s="292" t="s">
        <v>49</v>
      </c>
      <c r="B8607" s="405">
        <v>12070</v>
      </c>
      <c r="C8607" s="292" t="s">
        <v>2979</v>
      </c>
      <c r="E8607" s="292" t="s">
        <v>214</v>
      </c>
      <c r="F8607" s="405">
        <v>12789</v>
      </c>
      <c r="G8607" s="292" t="s">
        <v>2979</v>
      </c>
    </row>
    <row r="8608" spans="1:7">
      <c r="A8608" s="292" t="s">
        <v>49</v>
      </c>
      <c r="B8608" s="405">
        <v>12194</v>
      </c>
      <c r="C8608" s="292" t="s">
        <v>2979</v>
      </c>
      <c r="E8608" s="292" t="s">
        <v>214</v>
      </c>
      <c r="F8608" s="405">
        <v>12790</v>
      </c>
      <c r="G8608" s="292" t="s">
        <v>2979</v>
      </c>
    </row>
    <row r="8609" spans="1:7">
      <c r="A8609" s="292" t="s">
        <v>49</v>
      </c>
      <c r="B8609" s="405">
        <v>12470</v>
      </c>
      <c r="C8609" s="292" t="s">
        <v>2979</v>
      </c>
      <c r="E8609" s="292" t="s">
        <v>214</v>
      </c>
      <c r="F8609" s="405">
        <v>12791</v>
      </c>
      <c r="G8609" s="292" t="s">
        <v>2979</v>
      </c>
    </row>
    <row r="8610" spans="1:7">
      <c r="A8610" s="292" t="s">
        <v>49</v>
      </c>
      <c r="B8610" s="405">
        <v>12743</v>
      </c>
      <c r="C8610" s="292" t="s">
        <v>2979</v>
      </c>
      <c r="E8610" s="292" t="s">
        <v>214</v>
      </c>
      <c r="F8610" s="405">
        <v>12792</v>
      </c>
      <c r="G8610" s="292" t="s">
        <v>2979</v>
      </c>
    </row>
    <row r="8611" spans="1:7">
      <c r="A8611" s="292" t="s">
        <v>49</v>
      </c>
      <c r="B8611" s="405">
        <v>12824</v>
      </c>
      <c r="C8611" s="292" t="s">
        <v>2979</v>
      </c>
      <c r="E8611" s="292" t="s">
        <v>214</v>
      </c>
      <c r="F8611" s="405">
        <v>12808</v>
      </c>
      <c r="G8611" s="292" t="s">
        <v>2979</v>
      </c>
    </row>
    <row r="8612" spans="1:7">
      <c r="A8612" s="292" t="s">
        <v>49</v>
      </c>
      <c r="B8612" s="405">
        <v>12927</v>
      </c>
      <c r="C8612" s="292" t="s">
        <v>2979</v>
      </c>
      <c r="E8612" s="292" t="s">
        <v>214</v>
      </c>
      <c r="F8612" s="405">
        <v>12809</v>
      </c>
      <c r="G8612" s="292" t="s">
        <v>2979</v>
      </c>
    </row>
    <row r="8613" spans="1:7">
      <c r="A8613" s="292" t="s">
        <v>49</v>
      </c>
      <c r="B8613" s="405">
        <v>13028</v>
      </c>
      <c r="C8613" s="292" t="s">
        <v>2979</v>
      </c>
      <c r="E8613" s="292" t="s">
        <v>214</v>
      </c>
      <c r="F8613" s="405">
        <v>12810</v>
      </c>
      <c r="G8613" s="292" t="s">
        <v>2979</v>
      </c>
    </row>
    <row r="8614" spans="1:7">
      <c r="A8614" s="292" t="s">
        <v>49</v>
      </c>
      <c r="B8614" s="405">
        <v>13309</v>
      </c>
      <c r="C8614" s="292" t="s">
        <v>2979</v>
      </c>
      <c r="E8614" s="292" t="s">
        <v>214</v>
      </c>
      <c r="F8614" s="405">
        <v>12811</v>
      </c>
      <c r="G8614" s="292" t="s">
        <v>2979</v>
      </c>
    </row>
    <row r="8615" spans="1:7">
      <c r="A8615" s="292" t="s">
        <v>49</v>
      </c>
      <c r="B8615" s="405">
        <v>13450</v>
      </c>
      <c r="C8615" s="292" t="s">
        <v>2979</v>
      </c>
      <c r="E8615" s="292" t="s">
        <v>214</v>
      </c>
      <c r="F8615" s="405">
        <v>12812</v>
      </c>
      <c r="G8615" s="292" t="s">
        <v>2979</v>
      </c>
    </row>
    <row r="8616" spans="1:7">
      <c r="A8616" s="292" t="s">
        <v>49</v>
      </c>
      <c r="B8616" s="405">
        <v>13646</v>
      </c>
      <c r="C8616" s="292" t="s">
        <v>2979</v>
      </c>
      <c r="E8616" s="292" t="s">
        <v>214</v>
      </c>
      <c r="F8616" s="405">
        <v>12814</v>
      </c>
      <c r="G8616" s="292" t="s">
        <v>2979</v>
      </c>
    </row>
    <row r="8617" spans="1:7">
      <c r="A8617" s="292" t="s">
        <v>49</v>
      </c>
      <c r="B8617" s="405">
        <v>13739</v>
      </c>
      <c r="C8617" s="292" t="s">
        <v>2979</v>
      </c>
      <c r="E8617" s="292" t="s">
        <v>214</v>
      </c>
      <c r="F8617" s="405">
        <v>12815</v>
      </c>
      <c r="G8617" s="292" t="s">
        <v>2979</v>
      </c>
    </row>
    <row r="8618" spans="1:7">
      <c r="A8618" s="292" t="s">
        <v>49</v>
      </c>
      <c r="B8618" s="405">
        <v>5772</v>
      </c>
      <c r="C8618" s="292" t="s">
        <v>2979</v>
      </c>
      <c r="E8618" s="292" t="s">
        <v>214</v>
      </c>
      <c r="F8618" s="405">
        <v>12816</v>
      </c>
      <c r="G8618" s="292" t="s">
        <v>2979</v>
      </c>
    </row>
    <row r="8619" spans="1:7">
      <c r="A8619" s="292" t="s">
        <v>49</v>
      </c>
      <c r="B8619" s="405">
        <v>5906</v>
      </c>
      <c r="C8619" s="292" t="s">
        <v>2979</v>
      </c>
      <c r="E8619" s="292" t="s">
        <v>214</v>
      </c>
      <c r="F8619" s="405">
        <v>12817</v>
      </c>
      <c r="G8619" s="292" t="s">
        <v>2979</v>
      </c>
    </row>
    <row r="8620" spans="1:7">
      <c r="A8620" s="292" t="s">
        <v>49</v>
      </c>
      <c r="B8620" s="405">
        <v>6758</v>
      </c>
      <c r="C8620" s="292" t="s">
        <v>2979</v>
      </c>
      <c r="E8620" s="292" t="s">
        <v>214</v>
      </c>
      <c r="F8620" s="405">
        <v>12822</v>
      </c>
      <c r="G8620" s="292" t="s">
        <v>2979</v>
      </c>
    </row>
    <row r="8621" spans="1:7">
      <c r="A8621" s="292" t="s">
        <v>49</v>
      </c>
      <c r="B8621" s="405">
        <v>8327</v>
      </c>
      <c r="C8621" s="292" t="s">
        <v>2979</v>
      </c>
      <c r="E8621" s="292" t="s">
        <v>214</v>
      </c>
      <c r="F8621" s="405">
        <v>12823</v>
      </c>
      <c r="G8621" s="292" t="s">
        <v>2979</v>
      </c>
    </row>
    <row r="8622" spans="1:7">
      <c r="A8622" s="292" t="s">
        <v>49</v>
      </c>
      <c r="B8622" s="405">
        <v>12071</v>
      </c>
      <c r="C8622" s="292" t="s">
        <v>2979</v>
      </c>
      <c r="E8622" s="292" t="s">
        <v>214</v>
      </c>
      <c r="F8622" s="405">
        <v>12824</v>
      </c>
      <c r="G8622" s="292" t="s">
        <v>2979</v>
      </c>
    </row>
    <row r="8623" spans="1:7">
      <c r="A8623" s="292" t="s">
        <v>49</v>
      </c>
      <c r="B8623" s="405">
        <v>12195</v>
      </c>
      <c r="C8623" s="292" t="s">
        <v>2979</v>
      </c>
      <c r="E8623" s="292" t="s">
        <v>214</v>
      </c>
      <c r="F8623" s="405">
        <v>12827</v>
      </c>
      <c r="G8623" s="292" t="s">
        <v>2979</v>
      </c>
    </row>
    <row r="8624" spans="1:7">
      <c r="A8624" s="292" t="s">
        <v>49</v>
      </c>
      <c r="B8624" s="405">
        <v>12474</v>
      </c>
      <c r="C8624" s="292" t="s">
        <v>2979</v>
      </c>
      <c r="E8624" s="292" t="s">
        <v>214</v>
      </c>
      <c r="F8624" s="405">
        <v>12828</v>
      </c>
      <c r="G8624" s="292" t="s">
        <v>2979</v>
      </c>
    </row>
    <row r="8625" spans="1:7">
      <c r="A8625" s="292" t="s">
        <v>49</v>
      </c>
      <c r="B8625" s="405">
        <v>12745</v>
      </c>
      <c r="C8625" s="292" t="s">
        <v>2979</v>
      </c>
      <c r="E8625" s="292" t="s">
        <v>214</v>
      </c>
      <c r="F8625" s="405">
        <v>12832</v>
      </c>
      <c r="G8625" s="292" t="s">
        <v>2979</v>
      </c>
    </row>
    <row r="8626" spans="1:7">
      <c r="A8626" s="292" t="s">
        <v>49</v>
      </c>
      <c r="B8626" s="405">
        <v>12827</v>
      </c>
      <c r="C8626" s="292" t="s">
        <v>2979</v>
      </c>
      <c r="E8626" s="292" t="s">
        <v>214</v>
      </c>
      <c r="F8626" s="405">
        <v>12835</v>
      </c>
      <c r="G8626" s="292" t="s">
        <v>2979</v>
      </c>
    </row>
    <row r="8627" spans="1:7">
      <c r="A8627" s="292" t="s">
        <v>49</v>
      </c>
      <c r="B8627" s="405">
        <v>12928</v>
      </c>
      <c r="C8627" s="292" t="s">
        <v>2979</v>
      </c>
      <c r="E8627" s="292" t="s">
        <v>214</v>
      </c>
      <c r="F8627" s="405">
        <v>12836</v>
      </c>
      <c r="G8627" s="292" t="s">
        <v>2979</v>
      </c>
    </row>
    <row r="8628" spans="1:7">
      <c r="A8628" s="292" t="s">
        <v>49</v>
      </c>
      <c r="B8628" s="405">
        <v>13034</v>
      </c>
      <c r="C8628" s="292" t="s">
        <v>2979</v>
      </c>
      <c r="E8628" s="292" t="s">
        <v>214</v>
      </c>
      <c r="F8628" s="405">
        <v>12837</v>
      </c>
      <c r="G8628" s="292" t="s">
        <v>2979</v>
      </c>
    </row>
    <row r="8629" spans="1:7">
      <c r="A8629" s="292" t="s">
        <v>49</v>
      </c>
      <c r="B8629" s="405">
        <v>13312</v>
      </c>
      <c r="C8629" s="292" t="s">
        <v>2979</v>
      </c>
      <c r="E8629" s="292" t="s">
        <v>214</v>
      </c>
      <c r="F8629" s="405">
        <v>12838</v>
      </c>
      <c r="G8629" s="292" t="s">
        <v>2979</v>
      </c>
    </row>
    <row r="8630" spans="1:7">
      <c r="A8630" s="292" t="s">
        <v>49</v>
      </c>
      <c r="B8630" s="405">
        <v>13452</v>
      </c>
      <c r="C8630" s="292" t="s">
        <v>2979</v>
      </c>
      <c r="E8630" s="292" t="s">
        <v>214</v>
      </c>
      <c r="F8630" s="405">
        <v>12842</v>
      </c>
      <c r="G8630" s="292" t="s">
        <v>2979</v>
      </c>
    </row>
    <row r="8631" spans="1:7">
      <c r="A8631" s="292" t="s">
        <v>49</v>
      </c>
      <c r="B8631" s="405">
        <v>13648</v>
      </c>
      <c r="C8631" s="292" t="s">
        <v>2979</v>
      </c>
      <c r="E8631" s="292" t="s">
        <v>214</v>
      </c>
      <c r="F8631" s="405">
        <v>12843</v>
      </c>
      <c r="G8631" s="292" t="s">
        <v>2979</v>
      </c>
    </row>
    <row r="8632" spans="1:7">
      <c r="A8632" s="292" t="s">
        <v>49</v>
      </c>
      <c r="B8632" s="405">
        <v>13740</v>
      </c>
      <c r="C8632" s="292" t="s">
        <v>2979</v>
      </c>
      <c r="E8632" s="292" t="s">
        <v>214</v>
      </c>
      <c r="F8632" s="405">
        <v>12844</v>
      </c>
      <c r="G8632" s="292" t="s">
        <v>2979</v>
      </c>
    </row>
    <row r="8633" spans="1:7">
      <c r="A8633" s="292" t="s">
        <v>49</v>
      </c>
      <c r="B8633" s="405">
        <v>5773</v>
      </c>
      <c r="C8633" s="292" t="s">
        <v>2979</v>
      </c>
      <c r="E8633" s="292" t="s">
        <v>214</v>
      </c>
      <c r="F8633" s="405">
        <v>12846</v>
      </c>
      <c r="G8633" s="292" t="s">
        <v>2979</v>
      </c>
    </row>
    <row r="8634" spans="1:7">
      <c r="A8634" s="292" t="s">
        <v>49</v>
      </c>
      <c r="B8634" s="405">
        <v>5907</v>
      </c>
      <c r="C8634" s="292" t="s">
        <v>2979</v>
      </c>
      <c r="E8634" s="292" t="s">
        <v>214</v>
      </c>
      <c r="F8634" s="405">
        <v>12849</v>
      </c>
      <c r="G8634" s="292" t="s">
        <v>2979</v>
      </c>
    </row>
    <row r="8635" spans="1:7">
      <c r="A8635" s="292" t="s">
        <v>49</v>
      </c>
      <c r="B8635" s="405">
        <v>6763</v>
      </c>
      <c r="C8635" s="292" t="s">
        <v>2979</v>
      </c>
      <c r="E8635" s="292" t="s">
        <v>214</v>
      </c>
      <c r="F8635" s="405">
        <v>12850</v>
      </c>
      <c r="G8635" s="292" t="s">
        <v>2979</v>
      </c>
    </row>
    <row r="8636" spans="1:7">
      <c r="A8636" s="292" t="s">
        <v>49</v>
      </c>
      <c r="B8636" s="405">
        <v>8340</v>
      </c>
      <c r="C8636" s="292" t="s">
        <v>2979</v>
      </c>
      <c r="E8636" s="292" t="s">
        <v>214</v>
      </c>
      <c r="F8636" s="405">
        <v>12851</v>
      </c>
      <c r="G8636" s="292" t="s">
        <v>2979</v>
      </c>
    </row>
    <row r="8637" spans="1:7">
      <c r="A8637" s="292" t="s">
        <v>49</v>
      </c>
      <c r="B8637" s="405">
        <v>12072</v>
      </c>
      <c r="C8637" s="292" t="s">
        <v>2979</v>
      </c>
      <c r="E8637" s="292" t="s">
        <v>214</v>
      </c>
      <c r="F8637" s="405">
        <v>12852</v>
      </c>
      <c r="G8637" s="292" t="s">
        <v>2979</v>
      </c>
    </row>
    <row r="8638" spans="1:7">
      <c r="A8638" s="292" t="s">
        <v>49</v>
      </c>
      <c r="B8638" s="405">
        <v>12197</v>
      </c>
      <c r="C8638" s="292" t="s">
        <v>2979</v>
      </c>
      <c r="E8638" s="292" t="s">
        <v>214</v>
      </c>
      <c r="F8638" s="405">
        <v>12853</v>
      </c>
      <c r="G8638" s="292" t="s">
        <v>2979</v>
      </c>
    </row>
    <row r="8639" spans="1:7">
      <c r="A8639" s="292" t="s">
        <v>49</v>
      </c>
      <c r="B8639" s="405">
        <v>12475</v>
      </c>
      <c r="C8639" s="292" t="s">
        <v>2979</v>
      </c>
      <c r="E8639" s="292" t="s">
        <v>214</v>
      </c>
      <c r="F8639" s="405">
        <v>12855</v>
      </c>
      <c r="G8639" s="292" t="s">
        <v>2979</v>
      </c>
    </row>
    <row r="8640" spans="1:7">
      <c r="A8640" s="292" t="s">
        <v>49</v>
      </c>
      <c r="B8640" s="405">
        <v>12746</v>
      </c>
      <c r="C8640" s="292" t="s">
        <v>2979</v>
      </c>
      <c r="E8640" s="292" t="s">
        <v>214</v>
      </c>
      <c r="F8640" s="405">
        <v>12856</v>
      </c>
      <c r="G8640" s="292" t="s">
        <v>2979</v>
      </c>
    </row>
    <row r="8641" spans="1:7">
      <c r="A8641" s="292" t="s">
        <v>49</v>
      </c>
      <c r="B8641" s="405">
        <v>12828</v>
      </c>
      <c r="C8641" s="292" t="s">
        <v>2979</v>
      </c>
      <c r="E8641" s="292" t="s">
        <v>214</v>
      </c>
      <c r="F8641" s="405">
        <v>12857</v>
      </c>
      <c r="G8641" s="292" t="s">
        <v>2979</v>
      </c>
    </row>
    <row r="8642" spans="1:7">
      <c r="A8642" s="292" t="s">
        <v>49</v>
      </c>
      <c r="B8642" s="405">
        <v>12930</v>
      </c>
      <c r="C8642" s="292" t="s">
        <v>2979</v>
      </c>
      <c r="E8642" s="292" t="s">
        <v>214</v>
      </c>
      <c r="F8642" s="405">
        <v>12859</v>
      </c>
      <c r="G8642" s="292" t="s">
        <v>2979</v>
      </c>
    </row>
    <row r="8643" spans="1:7">
      <c r="A8643" s="292" t="s">
        <v>49</v>
      </c>
      <c r="B8643" s="405">
        <v>13040</v>
      </c>
      <c r="C8643" s="292" t="s">
        <v>2979</v>
      </c>
      <c r="E8643" s="292" t="s">
        <v>214</v>
      </c>
      <c r="F8643" s="405">
        <v>12860</v>
      </c>
      <c r="G8643" s="292" t="s">
        <v>2979</v>
      </c>
    </row>
    <row r="8644" spans="1:7">
      <c r="A8644" s="292" t="s">
        <v>49</v>
      </c>
      <c r="B8644" s="405">
        <v>13315</v>
      </c>
      <c r="C8644" s="292" t="s">
        <v>2979</v>
      </c>
      <c r="E8644" s="292" t="s">
        <v>214</v>
      </c>
      <c r="F8644" s="405">
        <v>12865</v>
      </c>
      <c r="G8644" s="292" t="s">
        <v>2979</v>
      </c>
    </row>
    <row r="8645" spans="1:7">
      <c r="A8645" s="292" t="s">
        <v>49</v>
      </c>
      <c r="B8645" s="405">
        <v>13454</v>
      </c>
      <c r="C8645" s="292" t="s">
        <v>2979</v>
      </c>
      <c r="E8645" s="292" t="s">
        <v>214</v>
      </c>
      <c r="F8645" s="405">
        <v>12870</v>
      </c>
      <c r="G8645" s="292" t="s">
        <v>2979</v>
      </c>
    </row>
    <row r="8646" spans="1:7">
      <c r="A8646" s="292" t="s">
        <v>49</v>
      </c>
      <c r="B8646" s="405">
        <v>13650</v>
      </c>
      <c r="C8646" s="292" t="s">
        <v>2979</v>
      </c>
      <c r="E8646" s="292" t="s">
        <v>214</v>
      </c>
      <c r="F8646" s="405">
        <v>12871</v>
      </c>
      <c r="G8646" s="292" t="s">
        <v>2979</v>
      </c>
    </row>
    <row r="8647" spans="1:7">
      <c r="A8647" s="292" t="s">
        <v>49</v>
      </c>
      <c r="B8647" s="405">
        <v>13743</v>
      </c>
      <c r="C8647" s="292" t="s">
        <v>2979</v>
      </c>
      <c r="E8647" s="292" t="s">
        <v>214</v>
      </c>
      <c r="F8647" s="405">
        <v>12873</v>
      </c>
      <c r="G8647" s="292" t="s">
        <v>2979</v>
      </c>
    </row>
    <row r="8648" spans="1:7">
      <c r="A8648" s="292" t="s">
        <v>49</v>
      </c>
      <c r="B8648" s="405">
        <v>5774</v>
      </c>
      <c r="C8648" s="292" t="s">
        <v>2979</v>
      </c>
      <c r="E8648" s="292" t="s">
        <v>214</v>
      </c>
      <c r="F8648" s="405">
        <v>12874</v>
      </c>
      <c r="G8648" s="292" t="s">
        <v>2979</v>
      </c>
    </row>
    <row r="8649" spans="1:7">
      <c r="A8649" s="292" t="s">
        <v>49</v>
      </c>
      <c r="B8649" s="405">
        <v>6021</v>
      </c>
      <c r="C8649" s="292" t="s">
        <v>2979</v>
      </c>
      <c r="E8649" s="292" t="s">
        <v>214</v>
      </c>
      <c r="F8649" s="405">
        <v>12878</v>
      </c>
      <c r="G8649" s="292" t="s">
        <v>2979</v>
      </c>
    </row>
    <row r="8650" spans="1:7">
      <c r="A8650" s="292" t="s">
        <v>49</v>
      </c>
      <c r="B8650" s="405">
        <v>6777</v>
      </c>
      <c r="C8650" s="292" t="s">
        <v>2979</v>
      </c>
      <c r="E8650" s="292" t="s">
        <v>214</v>
      </c>
      <c r="F8650" s="405">
        <v>12879</v>
      </c>
      <c r="G8650" s="292" t="s">
        <v>2979</v>
      </c>
    </row>
    <row r="8651" spans="1:7">
      <c r="A8651" s="292" t="s">
        <v>49</v>
      </c>
      <c r="B8651" s="405">
        <v>8345</v>
      </c>
      <c r="C8651" s="292" t="s">
        <v>2979</v>
      </c>
      <c r="E8651" s="292" t="s">
        <v>214</v>
      </c>
      <c r="F8651" s="405">
        <v>12883</v>
      </c>
      <c r="G8651" s="292" t="s">
        <v>2979</v>
      </c>
    </row>
    <row r="8652" spans="1:7">
      <c r="A8652" s="292" t="s">
        <v>49</v>
      </c>
      <c r="B8652" s="405">
        <v>12075</v>
      </c>
      <c r="C8652" s="292" t="s">
        <v>2979</v>
      </c>
      <c r="E8652" s="292" t="s">
        <v>214</v>
      </c>
      <c r="F8652" s="405">
        <v>12885</v>
      </c>
      <c r="G8652" s="292" t="s">
        <v>2979</v>
      </c>
    </row>
    <row r="8653" spans="1:7">
      <c r="A8653" s="292" t="s">
        <v>49</v>
      </c>
      <c r="B8653" s="405">
        <v>12404</v>
      </c>
      <c r="C8653" s="292" t="s">
        <v>2979</v>
      </c>
      <c r="E8653" s="292" t="s">
        <v>214</v>
      </c>
      <c r="F8653" s="405">
        <v>12887</v>
      </c>
      <c r="G8653" s="292" t="s">
        <v>2979</v>
      </c>
    </row>
    <row r="8654" spans="1:7">
      <c r="A8654" s="292" t="s">
        <v>49</v>
      </c>
      <c r="B8654" s="405">
        <v>12480</v>
      </c>
      <c r="C8654" s="292" t="s">
        <v>2979</v>
      </c>
      <c r="E8654" s="292" t="s">
        <v>214</v>
      </c>
      <c r="F8654" s="405">
        <v>12910</v>
      </c>
      <c r="G8654" s="292" t="s">
        <v>2979</v>
      </c>
    </row>
    <row r="8655" spans="1:7">
      <c r="A8655" s="292" t="s">
        <v>49</v>
      </c>
      <c r="B8655" s="405">
        <v>12747</v>
      </c>
      <c r="C8655" s="292" t="s">
        <v>2979</v>
      </c>
      <c r="E8655" s="292" t="s">
        <v>214</v>
      </c>
      <c r="F8655" s="405">
        <v>12912</v>
      </c>
      <c r="G8655" s="292" t="s">
        <v>2979</v>
      </c>
    </row>
    <row r="8656" spans="1:7">
      <c r="A8656" s="292" t="s">
        <v>49</v>
      </c>
      <c r="B8656" s="405">
        <v>12832</v>
      </c>
      <c r="C8656" s="292" t="s">
        <v>2979</v>
      </c>
      <c r="E8656" s="292" t="s">
        <v>214</v>
      </c>
      <c r="F8656" s="405">
        <v>12913</v>
      </c>
      <c r="G8656" s="292" t="s">
        <v>2979</v>
      </c>
    </row>
    <row r="8657" spans="1:7">
      <c r="A8657" s="292" t="s">
        <v>49</v>
      </c>
      <c r="B8657" s="405">
        <v>12932</v>
      </c>
      <c r="C8657" s="292" t="s">
        <v>2979</v>
      </c>
      <c r="E8657" s="292" t="s">
        <v>214</v>
      </c>
      <c r="F8657" s="405">
        <v>12914</v>
      </c>
      <c r="G8657" s="292" t="s">
        <v>2979</v>
      </c>
    </row>
    <row r="8658" spans="1:7">
      <c r="A8658" s="292" t="s">
        <v>49</v>
      </c>
      <c r="B8658" s="405">
        <v>13042</v>
      </c>
      <c r="C8658" s="292" t="s">
        <v>2979</v>
      </c>
      <c r="E8658" s="292" t="s">
        <v>214</v>
      </c>
      <c r="F8658" s="405">
        <v>12917</v>
      </c>
      <c r="G8658" s="292" t="s">
        <v>2979</v>
      </c>
    </row>
    <row r="8659" spans="1:7">
      <c r="A8659" s="292" t="s">
        <v>49</v>
      </c>
      <c r="B8659" s="405">
        <v>13316</v>
      </c>
      <c r="C8659" s="292" t="s">
        <v>2979</v>
      </c>
      <c r="E8659" s="292" t="s">
        <v>214</v>
      </c>
      <c r="F8659" s="405">
        <v>12918</v>
      </c>
      <c r="G8659" s="292" t="s">
        <v>2979</v>
      </c>
    </row>
    <row r="8660" spans="1:7">
      <c r="A8660" s="292" t="s">
        <v>49</v>
      </c>
      <c r="B8660" s="405">
        <v>13457</v>
      </c>
      <c r="C8660" s="292" t="s">
        <v>2979</v>
      </c>
      <c r="E8660" s="292" t="s">
        <v>214</v>
      </c>
      <c r="F8660" s="405">
        <v>12920</v>
      </c>
      <c r="G8660" s="292" t="s">
        <v>2979</v>
      </c>
    </row>
    <row r="8661" spans="1:7">
      <c r="A8661" s="292" t="s">
        <v>49</v>
      </c>
      <c r="B8661" s="405">
        <v>13652</v>
      </c>
      <c r="C8661" s="292" t="s">
        <v>2979</v>
      </c>
      <c r="E8661" s="292" t="s">
        <v>214</v>
      </c>
      <c r="F8661" s="405">
        <v>12922</v>
      </c>
      <c r="G8661" s="292" t="s">
        <v>2979</v>
      </c>
    </row>
    <row r="8662" spans="1:7">
      <c r="A8662" s="292" t="s">
        <v>49</v>
      </c>
      <c r="B8662" s="405">
        <v>13746</v>
      </c>
      <c r="C8662" s="292" t="s">
        <v>2979</v>
      </c>
      <c r="E8662" s="292" t="s">
        <v>214</v>
      </c>
      <c r="F8662" s="405">
        <v>12923</v>
      </c>
      <c r="G8662" s="292" t="s">
        <v>2979</v>
      </c>
    </row>
    <row r="8663" spans="1:7">
      <c r="A8663" s="292" t="s">
        <v>49</v>
      </c>
      <c r="B8663" s="405">
        <v>5775</v>
      </c>
      <c r="C8663" s="292" t="s">
        <v>2979</v>
      </c>
      <c r="E8663" s="292" t="s">
        <v>214</v>
      </c>
      <c r="F8663" s="405">
        <v>12927</v>
      </c>
      <c r="G8663" s="292" t="s">
        <v>2979</v>
      </c>
    </row>
    <row r="8664" spans="1:7">
      <c r="A8664" s="292" t="s">
        <v>49</v>
      </c>
      <c r="B8664" s="405">
        <v>6024</v>
      </c>
      <c r="C8664" s="292" t="s">
        <v>2979</v>
      </c>
      <c r="E8664" s="292" t="s">
        <v>214</v>
      </c>
      <c r="F8664" s="405">
        <v>12928</v>
      </c>
      <c r="G8664" s="292" t="s">
        <v>2979</v>
      </c>
    </row>
    <row r="8665" spans="1:7">
      <c r="A8665" s="292" t="s">
        <v>49</v>
      </c>
      <c r="B8665" s="405">
        <v>6783</v>
      </c>
      <c r="C8665" s="292" t="s">
        <v>2979</v>
      </c>
      <c r="E8665" s="292" t="s">
        <v>214</v>
      </c>
      <c r="F8665" s="405">
        <v>12930</v>
      </c>
      <c r="G8665" s="292" t="s">
        <v>2979</v>
      </c>
    </row>
    <row r="8666" spans="1:7">
      <c r="A8666" s="292" t="s">
        <v>49</v>
      </c>
      <c r="B8666" s="405">
        <v>8346</v>
      </c>
      <c r="C8666" s="292" t="s">
        <v>2979</v>
      </c>
      <c r="E8666" s="292" t="s">
        <v>214</v>
      </c>
      <c r="F8666" s="405">
        <v>12932</v>
      </c>
      <c r="G8666" s="292" t="s">
        <v>2979</v>
      </c>
    </row>
    <row r="8667" spans="1:7">
      <c r="A8667" s="292" t="s">
        <v>49</v>
      </c>
      <c r="B8667" s="405">
        <v>12076</v>
      </c>
      <c r="C8667" s="292" t="s">
        <v>2979</v>
      </c>
      <c r="E8667" s="292" t="s">
        <v>214</v>
      </c>
      <c r="F8667" s="405">
        <v>12934</v>
      </c>
      <c r="G8667" s="292" t="s">
        <v>2979</v>
      </c>
    </row>
    <row r="8668" spans="1:7">
      <c r="A8668" s="292" t="s">
        <v>49</v>
      </c>
      <c r="B8668" s="405">
        <v>12405</v>
      </c>
      <c r="C8668" s="292" t="s">
        <v>2979</v>
      </c>
      <c r="E8668" s="292" t="s">
        <v>214</v>
      </c>
      <c r="F8668" s="405">
        <v>12935</v>
      </c>
      <c r="G8668" s="292" t="s">
        <v>2979</v>
      </c>
    </row>
    <row r="8669" spans="1:7">
      <c r="A8669" s="292" t="s">
        <v>49</v>
      </c>
      <c r="B8669" s="405">
        <v>12481</v>
      </c>
      <c r="C8669" s="292" t="s">
        <v>2979</v>
      </c>
      <c r="E8669" s="292" t="s">
        <v>214</v>
      </c>
      <c r="F8669" s="405">
        <v>12936</v>
      </c>
      <c r="G8669" s="292" t="s">
        <v>2979</v>
      </c>
    </row>
    <row r="8670" spans="1:7">
      <c r="A8670" s="292" t="s">
        <v>49</v>
      </c>
      <c r="B8670" s="405">
        <v>12748</v>
      </c>
      <c r="C8670" s="292" t="s">
        <v>2979</v>
      </c>
      <c r="E8670" s="292" t="s">
        <v>214</v>
      </c>
      <c r="F8670" s="405">
        <v>12937</v>
      </c>
      <c r="G8670" s="292" t="s">
        <v>2979</v>
      </c>
    </row>
    <row r="8671" spans="1:7">
      <c r="A8671" s="292" t="s">
        <v>49</v>
      </c>
      <c r="B8671" s="405">
        <v>12835</v>
      </c>
      <c r="C8671" s="292" t="s">
        <v>2979</v>
      </c>
      <c r="E8671" s="292" t="s">
        <v>214</v>
      </c>
      <c r="F8671" s="405">
        <v>12939</v>
      </c>
      <c r="G8671" s="292" t="s">
        <v>2979</v>
      </c>
    </row>
    <row r="8672" spans="1:7">
      <c r="A8672" s="292" t="s">
        <v>49</v>
      </c>
      <c r="B8672" s="405">
        <v>12934</v>
      </c>
      <c r="C8672" s="292" t="s">
        <v>2979</v>
      </c>
      <c r="E8672" s="292" t="s">
        <v>214</v>
      </c>
      <c r="F8672" s="405">
        <v>12941</v>
      </c>
      <c r="G8672" s="292" t="s">
        <v>2979</v>
      </c>
    </row>
    <row r="8673" spans="1:7">
      <c r="A8673" s="292" t="s">
        <v>49</v>
      </c>
      <c r="B8673" s="405">
        <v>13044</v>
      </c>
      <c r="C8673" s="292" t="s">
        <v>2979</v>
      </c>
      <c r="E8673" s="292" t="s">
        <v>214</v>
      </c>
      <c r="F8673" s="405">
        <v>12942</v>
      </c>
      <c r="G8673" s="292" t="s">
        <v>2979</v>
      </c>
    </row>
    <row r="8674" spans="1:7">
      <c r="A8674" s="292" t="s">
        <v>49</v>
      </c>
      <c r="B8674" s="405">
        <v>13317</v>
      </c>
      <c r="C8674" s="292" t="s">
        <v>2979</v>
      </c>
      <c r="E8674" s="292" t="s">
        <v>214</v>
      </c>
      <c r="F8674" s="405">
        <v>12943</v>
      </c>
      <c r="G8674" s="292" t="s">
        <v>2979</v>
      </c>
    </row>
    <row r="8675" spans="1:7">
      <c r="A8675" s="292" t="s">
        <v>49</v>
      </c>
      <c r="B8675" s="405">
        <v>13459</v>
      </c>
      <c r="C8675" s="292" t="s">
        <v>2979</v>
      </c>
      <c r="E8675" s="292" t="s">
        <v>214</v>
      </c>
      <c r="F8675" s="405">
        <v>12944</v>
      </c>
      <c r="G8675" s="292" t="s">
        <v>2979</v>
      </c>
    </row>
    <row r="8676" spans="1:7">
      <c r="A8676" s="292" t="s">
        <v>49</v>
      </c>
      <c r="B8676" s="405">
        <v>13654</v>
      </c>
      <c r="C8676" s="292" t="s">
        <v>2979</v>
      </c>
      <c r="E8676" s="292" t="s">
        <v>214</v>
      </c>
      <c r="F8676" s="405">
        <v>12945</v>
      </c>
      <c r="G8676" s="292" t="s">
        <v>2979</v>
      </c>
    </row>
    <row r="8677" spans="1:7">
      <c r="A8677" s="292" t="s">
        <v>49</v>
      </c>
      <c r="B8677" s="405">
        <v>13750</v>
      </c>
      <c r="C8677" s="292" t="s">
        <v>2979</v>
      </c>
      <c r="E8677" s="292" t="s">
        <v>214</v>
      </c>
      <c r="F8677" s="405">
        <v>12950</v>
      </c>
      <c r="G8677" s="292" t="s">
        <v>2979</v>
      </c>
    </row>
    <row r="8678" spans="1:7">
      <c r="A8678" s="292" t="s">
        <v>49</v>
      </c>
      <c r="B8678" s="405">
        <v>5776</v>
      </c>
      <c r="C8678" s="292" t="s">
        <v>2979</v>
      </c>
      <c r="E8678" s="292" t="s">
        <v>214</v>
      </c>
      <c r="F8678" s="405">
        <v>12952</v>
      </c>
      <c r="G8678" s="292" t="s">
        <v>2979</v>
      </c>
    </row>
    <row r="8679" spans="1:7">
      <c r="A8679" s="292" t="s">
        <v>49</v>
      </c>
      <c r="B8679" s="405">
        <v>6027</v>
      </c>
      <c r="C8679" s="292" t="s">
        <v>2979</v>
      </c>
      <c r="E8679" s="292" t="s">
        <v>214</v>
      </c>
      <c r="F8679" s="405">
        <v>12955</v>
      </c>
      <c r="G8679" s="292" t="s">
        <v>2979</v>
      </c>
    </row>
    <row r="8680" spans="1:7">
      <c r="A8680" s="292" t="s">
        <v>49</v>
      </c>
      <c r="B8680" s="405">
        <v>6784</v>
      </c>
      <c r="C8680" s="292" t="s">
        <v>2979</v>
      </c>
      <c r="E8680" s="292" t="s">
        <v>214</v>
      </c>
      <c r="F8680" s="405">
        <v>12956</v>
      </c>
      <c r="G8680" s="292" t="s">
        <v>2979</v>
      </c>
    </row>
    <row r="8681" spans="1:7">
      <c r="A8681" s="292" t="s">
        <v>49</v>
      </c>
      <c r="B8681" s="405">
        <v>8557</v>
      </c>
      <c r="C8681" s="292" t="s">
        <v>2979</v>
      </c>
      <c r="E8681" s="292" t="s">
        <v>214</v>
      </c>
      <c r="F8681" s="405">
        <v>12957</v>
      </c>
      <c r="G8681" s="292" t="s">
        <v>2979</v>
      </c>
    </row>
    <row r="8682" spans="1:7">
      <c r="A8682" s="292" t="s">
        <v>49</v>
      </c>
      <c r="B8682" s="405">
        <v>12082</v>
      </c>
      <c r="C8682" s="292" t="s">
        <v>2979</v>
      </c>
      <c r="E8682" s="292" t="s">
        <v>214</v>
      </c>
      <c r="F8682" s="405">
        <v>12959</v>
      </c>
      <c r="G8682" s="292" t="s">
        <v>2979</v>
      </c>
    </row>
    <row r="8683" spans="1:7">
      <c r="A8683" s="292" t="s">
        <v>49</v>
      </c>
      <c r="B8683" s="405">
        <v>12406</v>
      </c>
      <c r="C8683" s="292" t="s">
        <v>2979</v>
      </c>
      <c r="E8683" s="292" t="s">
        <v>214</v>
      </c>
      <c r="F8683" s="405">
        <v>12960</v>
      </c>
      <c r="G8683" s="292" t="s">
        <v>2979</v>
      </c>
    </row>
    <row r="8684" spans="1:7">
      <c r="A8684" s="292" t="s">
        <v>49</v>
      </c>
      <c r="B8684" s="405">
        <v>12483</v>
      </c>
      <c r="C8684" s="292" t="s">
        <v>2979</v>
      </c>
      <c r="E8684" s="292" t="s">
        <v>214</v>
      </c>
      <c r="F8684" s="405">
        <v>12961</v>
      </c>
      <c r="G8684" s="292" t="s">
        <v>2979</v>
      </c>
    </row>
    <row r="8685" spans="1:7">
      <c r="A8685" s="292" t="s">
        <v>49</v>
      </c>
      <c r="B8685" s="405">
        <v>12749</v>
      </c>
      <c r="C8685" s="292" t="s">
        <v>2979</v>
      </c>
      <c r="E8685" s="292" t="s">
        <v>214</v>
      </c>
      <c r="F8685" s="405">
        <v>12964</v>
      </c>
      <c r="G8685" s="292" t="s">
        <v>2979</v>
      </c>
    </row>
    <row r="8686" spans="1:7">
      <c r="A8686" s="292" t="s">
        <v>49</v>
      </c>
      <c r="B8686" s="405">
        <v>12836</v>
      </c>
      <c r="C8686" s="292" t="s">
        <v>2979</v>
      </c>
      <c r="E8686" s="292" t="s">
        <v>214</v>
      </c>
      <c r="F8686" s="405">
        <v>12965</v>
      </c>
      <c r="G8686" s="292" t="s">
        <v>2979</v>
      </c>
    </row>
    <row r="8687" spans="1:7">
      <c r="A8687" s="292" t="s">
        <v>49</v>
      </c>
      <c r="B8687" s="405">
        <v>12935</v>
      </c>
      <c r="C8687" s="292" t="s">
        <v>2979</v>
      </c>
      <c r="E8687" s="292" t="s">
        <v>214</v>
      </c>
      <c r="F8687" s="405">
        <v>12966</v>
      </c>
      <c r="G8687" s="292" t="s">
        <v>2979</v>
      </c>
    </row>
    <row r="8688" spans="1:7">
      <c r="A8688" s="292" t="s">
        <v>49</v>
      </c>
      <c r="B8688" s="405">
        <v>13052</v>
      </c>
      <c r="C8688" s="292" t="s">
        <v>2979</v>
      </c>
      <c r="E8688" s="292" t="s">
        <v>214</v>
      </c>
      <c r="F8688" s="405">
        <v>12967</v>
      </c>
      <c r="G8688" s="292" t="s">
        <v>2979</v>
      </c>
    </row>
    <row r="8689" spans="1:7">
      <c r="A8689" s="292" t="s">
        <v>49</v>
      </c>
      <c r="B8689" s="405">
        <v>13318</v>
      </c>
      <c r="C8689" s="292" t="s">
        <v>2979</v>
      </c>
      <c r="E8689" s="292" t="s">
        <v>214</v>
      </c>
      <c r="F8689" s="405">
        <v>12969</v>
      </c>
      <c r="G8689" s="292" t="s">
        <v>2979</v>
      </c>
    </row>
    <row r="8690" spans="1:7">
      <c r="A8690" s="292" t="s">
        <v>49</v>
      </c>
      <c r="B8690" s="405">
        <v>13460</v>
      </c>
      <c r="C8690" s="292" t="s">
        <v>2979</v>
      </c>
      <c r="E8690" s="292" t="s">
        <v>214</v>
      </c>
      <c r="F8690" s="405">
        <v>12970</v>
      </c>
      <c r="G8690" s="292" t="s">
        <v>2979</v>
      </c>
    </row>
    <row r="8691" spans="1:7">
      <c r="A8691" s="292" t="s">
        <v>49</v>
      </c>
      <c r="B8691" s="405">
        <v>13655</v>
      </c>
      <c r="C8691" s="292" t="s">
        <v>2979</v>
      </c>
      <c r="E8691" s="292" t="s">
        <v>214</v>
      </c>
      <c r="F8691" s="405">
        <v>12973</v>
      </c>
      <c r="G8691" s="292" t="s">
        <v>2979</v>
      </c>
    </row>
    <row r="8692" spans="1:7">
      <c r="A8692" s="292" t="s">
        <v>49</v>
      </c>
      <c r="B8692" s="405">
        <v>13751</v>
      </c>
      <c r="C8692" s="292" t="s">
        <v>2979</v>
      </c>
      <c r="E8692" s="292" t="s">
        <v>214</v>
      </c>
      <c r="F8692" s="405">
        <v>12974</v>
      </c>
      <c r="G8692" s="292" t="s">
        <v>2979</v>
      </c>
    </row>
    <row r="8693" spans="1:7">
      <c r="A8693" s="292" t="s">
        <v>49</v>
      </c>
      <c r="B8693" s="405">
        <v>5777</v>
      </c>
      <c r="C8693" s="292" t="s">
        <v>2979</v>
      </c>
      <c r="E8693" s="292" t="s">
        <v>214</v>
      </c>
      <c r="F8693" s="405">
        <v>12976</v>
      </c>
      <c r="G8693" s="292" t="s">
        <v>2979</v>
      </c>
    </row>
    <row r="8694" spans="1:7">
      <c r="A8694" s="292" t="s">
        <v>49</v>
      </c>
      <c r="B8694" s="405">
        <v>6058</v>
      </c>
      <c r="C8694" s="292" t="s">
        <v>2979</v>
      </c>
      <c r="E8694" s="292" t="s">
        <v>214</v>
      </c>
      <c r="F8694" s="405">
        <v>12980</v>
      </c>
      <c r="G8694" s="292" t="s">
        <v>2979</v>
      </c>
    </row>
    <row r="8695" spans="1:7">
      <c r="A8695" s="292" t="s">
        <v>49</v>
      </c>
      <c r="B8695" s="405">
        <v>6785</v>
      </c>
      <c r="C8695" s="292" t="s">
        <v>2979</v>
      </c>
      <c r="E8695" s="292" t="s">
        <v>214</v>
      </c>
      <c r="F8695" s="405">
        <v>12981</v>
      </c>
      <c r="G8695" s="292" t="s">
        <v>2979</v>
      </c>
    </row>
    <row r="8696" spans="1:7">
      <c r="A8696" s="292" t="s">
        <v>49</v>
      </c>
      <c r="B8696" s="405">
        <v>8559</v>
      </c>
      <c r="C8696" s="292" t="s">
        <v>2979</v>
      </c>
      <c r="E8696" s="292" t="s">
        <v>214</v>
      </c>
      <c r="F8696" s="405">
        <v>12985</v>
      </c>
      <c r="G8696" s="292" t="s">
        <v>2979</v>
      </c>
    </row>
    <row r="8697" spans="1:7">
      <c r="A8697" s="292" t="s">
        <v>49</v>
      </c>
      <c r="B8697" s="405">
        <v>12087</v>
      </c>
      <c r="C8697" s="292" t="s">
        <v>2979</v>
      </c>
      <c r="E8697" s="292" t="s">
        <v>214</v>
      </c>
      <c r="F8697" s="405">
        <v>12987</v>
      </c>
      <c r="G8697" s="292" t="s">
        <v>2979</v>
      </c>
    </row>
    <row r="8698" spans="1:7">
      <c r="A8698" s="292" t="s">
        <v>49</v>
      </c>
      <c r="B8698" s="405">
        <v>12409</v>
      </c>
      <c r="C8698" s="292" t="s">
        <v>2979</v>
      </c>
      <c r="E8698" s="292" t="s">
        <v>214</v>
      </c>
      <c r="F8698" s="405">
        <v>12989</v>
      </c>
      <c r="G8698" s="292" t="s">
        <v>2979</v>
      </c>
    </row>
    <row r="8699" spans="1:7">
      <c r="A8699" s="292" t="s">
        <v>49</v>
      </c>
      <c r="B8699" s="405">
        <v>12485</v>
      </c>
      <c r="C8699" s="292" t="s">
        <v>2979</v>
      </c>
      <c r="E8699" s="292" t="s">
        <v>214</v>
      </c>
      <c r="F8699" s="405">
        <v>12993</v>
      </c>
      <c r="G8699" s="292" t="s">
        <v>2979</v>
      </c>
    </row>
    <row r="8700" spans="1:7">
      <c r="A8700" s="292" t="s">
        <v>49</v>
      </c>
      <c r="B8700" s="405">
        <v>12750</v>
      </c>
      <c r="C8700" s="292" t="s">
        <v>2979</v>
      </c>
      <c r="E8700" s="292" t="s">
        <v>214</v>
      </c>
      <c r="F8700" s="405">
        <v>12996</v>
      </c>
      <c r="G8700" s="292" t="s">
        <v>2979</v>
      </c>
    </row>
    <row r="8701" spans="1:7">
      <c r="A8701" s="292" t="s">
        <v>49</v>
      </c>
      <c r="B8701" s="405">
        <v>12837</v>
      </c>
      <c r="C8701" s="292" t="s">
        <v>2979</v>
      </c>
      <c r="E8701" s="292" t="s">
        <v>214</v>
      </c>
      <c r="F8701" s="405">
        <v>12997</v>
      </c>
      <c r="G8701" s="292" t="s">
        <v>2979</v>
      </c>
    </row>
    <row r="8702" spans="1:7">
      <c r="A8702" s="292" t="s">
        <v>49</v>
      </c>
      <c r="B8702" s="405">
        <v>12936</v>
      </c>
      <c r="C8702" s="292" t="s">
        <v>2979</v>
      </c>
      <c r="E8702" s="292" t="s">
        <v>214</v>
      </c>
      <c r="F8702" s="405">
        <v>12998</v>
      </c>
      <c r="G8702" s="292" t="s">
        <v>2979</v>
      </c>
    </row>
    <row r="8703" spans="1:7">
      <c r="A8703" s="292" t="s">
        <v>49</v>
      </c>
      <c r="B8703" s="405">
        <v>13053</v>
      </c>
      <c r="C8703" s="292" t="s">
        <v>2979</v>
      </c>
      <c r="E8703" s="292" t="s">
        <v>214</v>
      </c>
      <c r="F8703" s="405">
        <v>13026</v>
      </c>
      <c r="G8703" s="292" t="s">
        <v>2979</v>
      </c>
    </row>
    <row r="8704" spans="1:7">
      <c r="A8704" s="292" t="s">
        <v>49</v>
      </c>
      <c r="B8704" s="405">
        <v>13320</v>
      </c>
      <c r="C8704" s="292" t="s">
        <v>2979</v>
      </c>
      <c r="E8704" s="292" t="s">
        <v>214</v>
      </c>
      <c r="F8704" s="405">
        <v>13028</v>
      </c>
      <c r="G8704" s="292" t="s">
        <v>2979</v>
      </c>
    </row>
    <row r="8705" spans="1:7">
      <c r="A8705" s="292" t="s">
        <v>49</v>
      </c>
      <c r="B8705" s="405">
        <v>13464</v>
      </c>
      <c r="C8705" s="292" t="s">
        <v>2979</v>
      </c>
      <c r="E8705" s="292" t="s">
        <v>214</v>
      </c>
      <c r="F8705" s="405">
        <v>13034</v>
      </c>
      <c r="G8705" s="292" t="s">
        <v>2979</v>
      </c>
    </row>
    <row r="8706" spans="1:7">
      <c r="A8706" s="292" t="s">
        <v>49</v>
      </c>
      <c r="B8706" s="405">
        <v>13656</v>
      </c>
      <c r="C8706" s="292" t="s">
        <v>2979</v>
      </c>
      <c r="E8706" s="292" t="s">
        <v>214</v>
      </c>
      <c r="F8706" s="405">
        <v>13040</v>
      </c>
      <c r="G8706" s="292" t="s">
        <v>2979</v>
      </c>
    </row>
    <row r="8707" spans="1:7">
      <c r="A8707" s="292" t="s">
        <v>49</v>
      </c>
      <c r="B8707" s="405">
        <v>13752</v>
      </c>
      <c r="C8707" s="292" t="s">
        <v>2979</v>
      </c>
      <c r="E8707" s="292" t="s">
        <v>214</v>
      </c>
      <c r="F8707" s="405">
        <v>13042</v>
      </c>
      <c r="G8707" s="292" t="s">
        <v>2979</v>
      </c>
    </row>
    <row r="8708" spans="1:7">
      <c r="A8708" s="292" t="s">
        <v>49</v>
      </c>
      <c r="B8708" s="405">
        <v>5778</v>
      </c>
      <c r="C8708" s="292" t="s">
        <v>2979</v>
      </c>
      <c r="E8708" s="292" t="s">
        <v>214</v>
      </c>
      <c r="F8708" s="405">
        <v>13044</v>
      </c>
      <c r="G8708" s="292" t="s">
        <v>2979</v>
      </c>
    </row>
    <row r="8709" spans="1:7">
      <c r="A8709" s="292" t="s">
        <v>49</v>
      </c>
      <c r="B8709" s="405">
        <v>6061</v>
      </c>
      <c r="C8709" s="292" t="s">
        <v>2979</v>
      </c>
      <c r="E8709" s="292" t="s">
        <v>214</v>
      </c>
      <c r="F8709" s="405">
        <v>13052</v>
      </c>
      <c r="G8709" s="292" t="s">
        <v>2979</v>
      </c>
    </row>
    <row r="8710" spans="1:7">
      <c r="A8710" s="292" t="s">
        <v>49</v>
      </c>
      <c r="B8710" s="405">
        <v>6794</v>
      </c>
      <c r="C8710" s="292" t="s">
        <v>2979</v>
      </c>
      <c r="E8710" s="292" t="s">
        <v>214</v>
      </c>
      <c r="F8710" s="405">
        <v>13053</v>
      </c>
      <c r="G8710" s="292" t="s">
        <v>2979</v>
      </c>
    </row>
    <row r="8711" spans="1:7">
      <c r="A8711" s="292" t="s">
        <v>49</v>
      </c>
      <c r="B8711" s="405">
        <v>8867</v>
      </c>
      <c r="C8711" s="292" t="s">
        <v>2979</v>
      </c>
      <c r="E8711" s="292" t="s">
        <v>214</v>
      </c>
      <c r="F8711" s="405">
        <v>13054</v>
      </c>
      <c r="G8711" s="292" t="s">
        <v>2979</v>
      </c>
    </row>
    <row r="8712" spans="1:7">
      <c r="A8712" s="292" t="s">
        <v>49</v>
      </c>
      <c r="B8712" s="405">
        <v>12092</v>
      </c>
      <c r="C8712" s="292" t="s">
        <v>2979</v>
      </c>
      <c r="E8712" s="292" t="s">
        <v>214</v>
      </c>
      <c r="F8712" s="405">
        <v>13061</v>
      </c>
      <c r="G8712" s="292" t="s">
        <v>2979</v>
      </c>
    </row>
    <row r="8713" spans="1:7">
      <c r="A8713" s="292" t="s">
        <v>49</v>
      </c>
      <c r="B8713" s="405">
        <v>12410</v>
      </c>
      <c r="C8713" s="292" t="s">
        <v>2979</v>
      </c>
      <c r="E8713" s="292" t="s">
        <v>214</v>
      </c>
      <c r="F8713" s="405">
        <v>13063</v>
      </c>
      <c r="G8713" s="292" t="s">
        <v>2979</v>
      </c>
    </row>
    <row r="8714" spans="1:7">
      <c r="A8714" s="292" t="s">
        <v>49</v>
      </c>
      <c r="B8714" s="405">
        <v>12489</v>
      </c>
      <c r="C8714" s="292" t="s">
        <v>2979</v>
      </c>
      <c r="E8714" s="292" t="s">
        <v>214</v>
      </c>
      <c r="F8714" s="405">
        <v>13071</v>
      </c>
      <c r="G8714" s="292" t="s">
        <v>2979</v>
      </c>
    </row>
    <row r="8715" spans="1:7">
      <c r="A8715" s="292" t="s">
        <v>49</v>
      </c>
      <c r="B8715" s="405">
        <v>12751</v>
      </c>
      <c r="C8715" s="292" t="s">
        <v>2979</v>
      </c>
      <c r="E8715" s="292" t="s">
        <v>214</v>
      </c>
      <c r="F8715" s="405">
        <v>13072</v>
      </c>
      <c r="G8715" s="292" t="s">
        <v>2979</v>
      </c>
    </row>
    <row r="8716" spans="1:7">
      <c r="A8716" s="292" t="s">
        <v>49</v>
      </c>
      <c r="B8716" s="405">
        <v>12838</v>
      </c>
      <c r="C8716" s="292" t="s">
        <v>2979</v>
      </c>
      <c r="E8716" s="292" t="s">
        <v>214</v>
      </c>
      <c r="F8716" s="405">
        <v>13077</v>
      </c>
      <c r="G8716" s="292" t="s">
        <v>2979</v>
      </c>
    </row>
    <row r="8717" spans="1:7">
      <c r="A8717" s="292" t="s">
        <v>49</v>
      </c>
      <c r="B8717" s="405">
        <v>12937</v>
      </c>
      <c r="C8717" s="292" t="s">
        <v>2979</v>
      </c>
      <c r="E8717" s="292" t="s">
        <v>214</v>
      </c>
      <c r="F8717" s="405">
        <v>13081</v>
      </c>
      <c r="G8717" s="292" t="s">
        <v>2979</v>
      </c>
    </row>
    <row r="8718" spans="1:7">
      <c r="A8718" s="292" t="s">
        <v>49</v>
      </c>
      <c r="B8718" s="405">
        <v>13054</v>
      </c>
      <c r="C8718" s="292" t="s">
        <v>2979</v>
      </c>
      <c r="E8718" s="292" t="s">
        <v>214</v>
      </c>
      <c r="F8718" s="405">
        <v>13083</v>
      </c>
      <c r="G8718" s="292" t="s">
        <v>2979</v>
      </c>
    </row>
    <row r="8719" spans="1:7">
      <c r="A8719" s="292" t="s">
        <v>49</v>
      </c>
      <c r="B8719" s="405">
        <v>13322</v>
      </c>
      <c r="C8719" s="292" t="s">
        <v>2979</v>
      </c>
      <c r="E8719" s="292" t="s">
        <v>214</v>
      </c>
      <c r="F8719" s="405">
        <v>13087</v>
      </c>
      <c r="G8719" s="292" t="s">
        <v>2979</v>
      </c>
    </row>
    <row r="8720" spans="1:7">
      <c r="A8720" s="292" t="s">
        <v>49</v>
      </c>
      <c r="B8720" s="405">
        <v>13468</v>
      </c>
      <c r="C8720" s="292" t="s">
        <v>2979</v>
      </c>
      <c r="E8720" s="292" t="s">
        <v>214</v>
      </c>
      <c r="F8720" s="405">
        <v>13092</v>
      </c>
      <c r="G8720" s="292" t="s">
        <v>2979</v>
      </c>
    </row>
    <row r="8721" spans="1:7">
      <c r="A8721" s="292" t="s">
        <v>49</v>
      </c>
      <c r="B8721" s="405">
        <v>13658</v>
      </c>
      <c r="C8721" s="292" t="s">
        <v>2979</v>
      </c>
      <c r="E8721" s="292" t="s">
        <v>214</v>
      </c>
      <c r="F8721" s="405">
        <v>13101</v>
      </c>
      <c r="G8721" s="292" t="s">
        <v>2979</v>
      </c>
    </row>
    <row r="8722" spans="1:7">
      <c r="A8722" s="292" t="s">
        <v>49</v>
      </c>
      <c r="B8722" s="405">
        <v>13753</v>
      </c>
      <c r="C8722" s="292" t="s">
        <v>2979</v>
      </c>
      <c r="E8722" s="292" t="s">
        <v>214</v>
      </c>
      <c r="F8722" s="405">
        <v>13102</v>
      </c>
      <c r="G8722" s="292" t="s">
        <v>2979</v>
      </c>
    </row>
    <row r="8723" spans="1:7">
      <c r="A8723" s="292" t="s">
        <v>49</v>
      </c>
      <c r="B8723" s="405">
        <v>5820</v>
      </c>
      <c r="C8723" s="292" t="s">
        <v>2979</v>
      </c>
      <c r="E8723" s="292" t="s">
        <v>214</v>
      </c>
      <c r="F8723" s="405">
        <v>13110</v>
      </c>
      <c r="G8723" s="292" t="s">
        <v>2979</v>
      </c>
    </row>
    <row r="8724" spans="1:7">
      <c r="A8724" s="292" t="s">
        <v>49</v>
      </c>
      <c r="B8724" s="405">
        <v>6063</v>
      </c>
      <c r="C8724" s="292" t="s">
        <v>2979</v>
      </c>
      <c r="E8724" s="292" t="s">
        <v>214</v>
      </c>
      <c r="F8724" s="405">
        <v>13111</v>
      </c>
      <c r="G8724" s="292" t="s">
        <v>2979</v>
      </c>
    </row>
    <row r="8725" spans="1:7">
      <c r="A8725" s="292" t="s">
        <v>49</v>
      </c>
      <c r="B8725" s="405">
        <v>6796</v>
      </c>
      <c r="C8725" s="292" t="s">
        <v>2979</v>
      </c>
      <c r="E8725" s="292" t="s">
        <v>214</v>
      </c>
      <c r="F8725" s="405">
        <v>13114</v>
      </c>
      <c r="G8725" s="292" t="s">
        <v>2979</v>
      </c>
    </row>
    <row r="8726" spans="1:7">
      <c r="A8726" s="292" t="s">
        <v>49</v>
      </c>
      <c r="B8726" s="405">
        <v>10910</v>
      </c>
      <c r="C8726" s="292" t="s">
        <v>2979</v>
      </c>
      <c r="E8726" s="292" t="s">
        <v>214</v>
      </c>
      <c r="F8726" s="405">
        <v>13118</v>
      </c>
      <c r="G8726" s="292" t="s">
        <v>2979</v>
      </c>
    </row>
    <row r="8727" spans="1:7">
      <c r="A8727" s="292" t="s">
        <v>49</v>
      </c>
      <c r="B8727" s="405">
        <v>12093</v>
      </c>
      <c r="C8727" s="292" t="s">
        <v>2979</v>
      </c>
      <c r="E8727" s="292" t="s">
        <v>214</v>
      </c>
      <c r="F8727" s="405">
        <v>13122</v>
      </c>
      <c r="G8727" s="292" t="s">
        <v>2979</v>
      </c>
    </row>
    <row r="8728" spans="1:7">
      <c r="A8728" s="292" t="s">
        <v>49</v>
      </c>
      <c r="B8728" s="405">
        <v>12411</v>
      </c>
      <c r="C8728" s="292" t="s">
        <v>2979</v>
      </c>
      <c r="E8728" s="292" t="s">
        <v>214</v>
      </c>
      <c r="F8728" s="405">
        <v>13123</v>
      </c>
      <c r="G8728" s="292" t="s">
        <v>2979</v>
      </c>
    </row>
    <row r="8729" spans="1:7">
      <c r="A8729" s="292" t="s">
        <v>49</v>
      </c>
      <c r="B8729" s="405">
        <v>12490</v>
      </c>
      <c r="C8729" s="292" t="s">
        <v>2979</v>
      </c>
      <c r="E8729" s="292" t="s">
        <v>214</v>
      </c>
      <c r="F8729" s="405">
        <v>13124</v>
      </c>
      <c r="G8729" s="292" t="s">
        <v>2979</v>
      </c>
    </row>
    <row r="8730" spans="1:7">
      <c r="A8730" s="292" t="s">
        <v>49</v>
      </c>
      <c r="B8730" s="405">
        <v>12752</v>
      </c>
      <c r="C8730" s="292" t="s">
        <v>2979</v>
      </c>
      <c r="E8730" s="292" t="s">
        <v>214</v>
      </c>
      <c r="F8730" s="405">
        <v>13136</v>
      </c>
      <c r="G8730" s="292" t="s">
        <v>2979</v>
      </c>
    </row>
    <row r="8731" spans="1:7">
      <c r="A8731" s="292" t="s">
        <v>49</v>
      </c>
      <c r="B8731" s="405">
        <v>12842</v>
      </c>
      <c r="C8731" s="292" t="s">
        <v>2979</v>
      </c>
      <c r="E8731" s="292" t="s">
        <v>214</v>
      </c>
      <c r="F8731" s="405">
        <v>13140</v>
      </c>
      <c r="G8731" s="292" t="s">
        <v>2979</v>
      </c>
    </row>
    <row r="8732" spans="1:7">
      <c r="A8732" s="292" t="s">
        <v>49</v>
      </c>
      <c r="B8732" s="405">
        <v>12939</v>
      </c>
      <c r="C8732" s="292" t="s">
        <v>2979</v>
      </c>
      <c r="E8732" s="292" t="s">
        <v>214</v>
      </c>
      <c r="F8732" s="405">
        <v>13141</v>
      </c>
      <c r="G8732" s="292" t="s">
        <v>2979</v>
      </c>
    </row>
    <row r="8733" spans="1:7">
      <c r="A8733" s="292" t="s">
        <v>49</v>
      </c>
      <c r="B8733" s="405">
        <v>13061</v>
      </c>
      <c r="C8733" s="292" t="s">
        <v>2979</v>
      </c>
      <c r="E8733" s="292" t="s">
        <v>214</v>
      </c>
      <c r="F8733" s="405">
        <v>13143</v>
      </c>
      <c r="G8733" s="292" t="s">
        <v>2979</v>
      </c>
    </row>
    <row r="8734" spans="1:7">
      <c r="A8734" s="292" t="s">
        <v>49</v>
      </c>
      <c r="B8734" s="405">
        <v>13324</v>
      </c>
      <c r="C8734" s="292" t="s">
        <v>2979</v>
      </c>
      <c r="E8734" s="292" t="s">
        <v>214</v>
      </c>
      <c r="F8734" s="405">
        <v>13144</v>
      </c>
      <c r="G8734" s="292" t="s">
        <v>2979</v>
      </c>
    </row>
    <row r="8735" spans="1:7">
      <c r="A8735" s="292" t="s">
        <v>49</v>
      </c>
      <c r="B8735" s="405">
        <v>13470</v>
      </c>
      <c r="C8735" s="292" t="s">
        <v>2979</v>
      </c>
      <c r="E8735" s="292" t="s">
        <v>214</v>
      </c>
      <c r="F8735" s="405">
        <v>13145</v>
      </c>
      <c r="G8735" s="292" t="s">
        <v>2979</v>
      </c>
    </row>
    <row r="8736" spans="1:7">
      <c r="A8736" s="292" t="s">
        <v>49</v>
      </c>
      <c r="B8736" s="405">
        <v>13659</v>
      </c>
      <c r="C8736" s="292" t="s">
        <v>2979</v>
      </c>
      <c r="E8736" s="292" t="s">
        <v>214</v>
      </c>
      <c r="F8736" s="405">
        <v>13146</v>
      </c>
      <c r="G8736" s="292" t="s">
        <v>2979</v>
      </c>
    </row>
    <row r="8737" spans="1:7">
      <c r="A8737" s="292" t="s">
        <v>49</v>
      </c>
      <c r="B8737" s="405">
        <v>13754</v>
      </c>
      <c r="C8737" s="292" t="s">
        <v>2979</v>
      </c>
      <c r="E8737" s="292" t="s">
        <v>214</v>
      </c>
      <c r="F8737" s="405">
        <v>13147</v>
      </c>
      <c r="G8737" s="292" t="s">
        <v>2979</v>
      </c>
    </row>
    <row r="8738" spans="1:7">
      <c r="A8738" s="292" t="s">
        <v>49</v>
      </c>
      <c r="B8738" s="405">
        <v>5821</v>
      </c>
      <c r="C8738" s="292" t="s">
        <v>2979</v>
      </c>
      <c r="E8738" s="292" t="s">
        <v>214</v>
      </c>
      <c r="F8738" s="405">
        <v>13155</v>
      </c>
      <c r="G8738" s="292" t="s">
        <v>2979</v>
      </c>
    </row>
    <row r="8739" spans="1:7">
      <c r="A8739" s="292" t="s">
        <v>49</v>
      </c>
      <c r="B8739" s="405">
        <v>6065</v>
      </c>
      <c r="C8739" s="292" t="s">
        <v>2979</v>
      </c>
      <c r="E8739" s="292" t="s">
        <v>214</v>
      </c>
      <c r="F8739" s="405">
        <v>13156</v>
      </c>
      <c r="G8739" s="292" t="s">
        <v>2979</v>
      </c>
    </row>
    <row r="8740" spans="1:7">
      <c r="A8740" s="292" t="s">
        <v>49</v>
      </c>
      <c r="B8740" s="405">
        <v>7435</v>
      </c>
      <c r="C8740" s="292" t="s">
        <v>2979</v>
      </c>
      <c r="E8740" s="292" t="s">
        <v>214</v>
      </c>
      <c r="F8740" s="405">
        <v>13158</v>
      </c>
      <c r="G8740" s="292" t="s">
        <v>2979</v>
      </c>
    </row>
    <row r="8741" spans="1:7">
      <c r="A8741" s="292" t="s">
        <v>49</v>
      </c>
      <c r="B8741" s="405">
        <v>10911</v>
      </c>
      <c r="C8741" s="292" t="s">
        <v>2979</v>
      </c>
      <c r="E8741" s="292" t="s">
        <v>214</v>
      </c>
      <c r="F8741" s="405">
        <v>13160</v>
      </c>
      <c r="G8741" s="292" t="s">
        <v>2979</v>
      </c>
    </row>
    <row r="8742" spans="1:7">
      <c r="A8742" s="292" t="s">
        <v>49</v>
      </c>
      <c r="B8742" s="405">
        <v>12094</v>
      </c>
      <c r="C8742" s="292" t="s">
        <v>2979</v>
      </c>
      <c r="E8742" s="292" t="s">
        <v>214</v>
      </c>
      <c r="F8742" s="405">
        <v>13162</v>
      </c>
      <c r="G8742" s="292" t="s">
        <v>2979</v>
      </c>
    </row>
    <row r="8743" spans="1:7">
      <c r="A8743" s="292" t="s">
        <v>49</v>
      </c>
      <c r="B8743" s="405">
        <v>12412</v>
      </c>
      <c r="C8743" s="292" t="s">
        <v>2979</v>
      </c>
      <c r="E8743" s="292" t="s">
        <v>214</v>
      </c>
      <c r="F8743" s="405">
        <v>13302</v>
      </c>
      <c r="G8743" s="292" t="s">
        <v>2979</v>
      </c>
    </row>
    <row r="8744" spans="1:7">
      <c r="A8744" s="292" t="s">
        <v>49</v>
      </c>
      <c r="B8744" s="405">
        <v>12492</v>
      </c>
      <c r="C8744" s="292" t="s">
        <v>2979</v>
      </c>
      <c r="E8744" s="292" t="s">
        <v>214</v>
      </c>
      <c r="F8744" s="405">
        <v>13303</v>
      </c>
      <c r="G8744" s="292" t="s">
        <v>2979</v>
      </c>
    </row>
    <row r="8745" spans="1:7">
      <c r="A8745" s="292" t="s">
        <v>49</v>
      </c>
      <c r="B8745" s="405">
        <v>12758</v>
      </c>
      <c r="C8745" s="292" t="s">
        <v>2979</v>
      </c>
      <c r="E8745" s="292" t="s">
        <v>214</v>
      </c>
      <c r="F8745" s="405">
        <v>13309</v>
      </c>
      <c r="G8745" s="292" t="s">
        <v>2979</v>
      </c>
    </row>
    <row r="8746" spans="1:7">
      <c r="A8746" s="292" t="s">
        <v>49</v>
      </c>
      <c r="B8746" s="405">
        <v>12843</v>
      </c>
      <c r="C8746" s="292" t="s">
        <v>2979</v>
      </c>
      <c r="E8746" s="292" t="s">
        <v>214</v>
      </c>
      <c r="F8746" s="405">
        <v>13312</v>
      </c>
      <c r="G8746" s="292" t="s">
        <v>2979</v>
      </c>
    </row>
    <row r="8747" spans="1:7">
      <c r="A8747" s="292" t="s">
        <v>49</v>
      </c>
      <c r="B8747" s="405">
        <v>12941</v>
      </c>
      <c r="C8747" s="292" t="s">
        <v>2979</v>
      </c>
      <c r="E8747" s="292" t="s">
        <v>214</v>
      </c>
      <c r="F8747" s="405">
        <v>13315</v>
      </c>
      <c r="G8747" s="292" t="s">
        <v>2979</v>
      </c>
    </row>
    <row r="8748" spans="1:7">
      <c r="A8748" s="292" t="s">
        <v>49</v>
      </c>
      <c r="B8748" s="405">
        <v>13063</v>
      </c>
      <c r="C8748" s="292" t="s">
        <v>2979</v>
      </c>
      <c r="E8748" s="292" t="s">
        <v>214</v>
      </c>
      <c r="F8748" s="405">
        <v>13316</v>
      </c>
      <c r="G8748" s="292" t="s">
        <v>2979</v>
      </c>
    </row>
    <row r="8749" spans="1:7">
      <c r="A8749" s="292" t="s">
        <v>49</v>
      </c>
      <c r="B8749" s="405">
        <v>13325</v>
      </c>
      <c r="C8749" s="292" t="s">
        <v>2979</v>
      </c>
      <c r="E8749" s="292" t="s">
        <v>214</v>
      </c>
      <c r="F8749" s="405">
        <v>13317</v>
      </c>
      <c r="G8749" s="292" t="s">
        <v>2979</v>
      </c>
    </row>
    <row r="8750" spans="1:7">
      <c r="A8750" s="292" t="s">
        <v>49</v>
      </c>
      <c r="B8750" s="405">
        <v>13471</v>
      </c>
      <c r="C8750" s="292" t="s">
        <v>2979</v>
      </c>
      <c r="E8750" s="292" t="s">
        <v>214</v>
      </c>
      <c r="F8750" s="405">
        <v>13318</v>
      </c>
      <c r="G8750" s="292" t="s">
        <v>2979</v>
      </c>
    </row>
    <row r="8751" spans="1:7">
      <c r="A8751" s="292" t="s">
        <v>49</v>
      </c>
      <c r="B8751" s="405">
        <v>13660</v>
      </c>
      <c r="C8751" s="292" t="s">
        <v>2979</v>
      </c>
      <c r="E8751" s="292" t="s">
        <v>214</v>
      </c>
      <c r="F8751" s="405">
        <v>13320</v>
      </c>
      <c r="G8751" s="292" t="s">
        <v>2979</v>
      </c>
    </row>
    <row r="8752" spans="1:7">
      <c r="A8752" s="292" t="s">
        <v>49</v>
      </c>
      <c r="B8752" s="405">
        <v>13755</v>
      </c>
      <c r="C8752" s="292" t="s">
        <v>2979</v>
      </c>
      <c r="E8752" s="292" t="s">
        <v>214</v>
      </c>
      <c r="F8752" s="405">
        <v>13322</v>
      </c>
      <c r="G8752" s="292" t="s">
        <v>2979</v>
      </c>
    </row>
    <row r="8753" spans="1:7">
      <c r="A8753" s="292" t="s">
        <v>49</v>
      </c>
      <c r="B8753" s="405">
        <v>5822</v>
      </c>
      <c r="C8753" s="292" t="s">
        <v>2979</v>
      </c>
      <c r="E8753" s="292" t="s">
        <v>214</v>
      </c>
      <c r="F8753" s="405">
        <v>13324</v>
      </c>
      <c r="G8753" s="292" t="s">
        <v>2979</v>
      </c>
    </row>
    <row r="8754" spans="1:7">
      <c r="A8754" s="292" t="s">
        <v>49</v>
      </c>
      <c r="B8754" s="405">
        <v>6068</v>
      </c>
      <c r="C8754" s="292" t="s">
        <v>2979</v>
      </c>
      <c r="E8754" s="292" t="s">
        <v>214</v>
      </c>
      <c r="F8754" s="405">
        <v>13325</v>
      </c>
      <c r="G8754" s="292" t="s">
        <v>2979</v>
      </c>
    </row>
    <row r="8755" spans="1:7">
      <c r="A8755" s="292" t="s">
        <v>49</v>
      </c>
      <c r="B8755" s="405">
        <v>7460</v>
      </c>
      <c r="C8755" s="292" t="s">
        <v>2979</v>
      </c>
      <c r="E8755" s="292" t="s">
        <v>214</v>
      </c>
      <c r="F8755" s="405">
        <v>13327</v>
      </c>
      <c r="G8755" s="292" t="s">
        <v>2979</v>
      </c>
    </row>
    <row r="8756" spans="1:7">
      <c r="A8756" s="292" t="s">
        <v>49</v>
      </c>
      <c r="B8756" s="405">
        <v>10928</v>
      </c>
      <c r="C8756" s="292" t="s">
        <v>2979</v>
      </c>
      <c r="E8756" s="292" t="s">
        <v>214</v>
      </c>
      <c r="F8756" s="405">
        <v>13329</v>
      </c>
      <c r="G8756" s="292" t="s">
        <v>2979</v>
      </c>
    </row>
    <row r="8757" spans="1:7">
      <c r="A8757" s="292" t="s">
        <v>49</v>
      </c>
      <c r="B8757" s="405">
        <v>12107</v>
      </c>
      <c r="C8757" s="292" t="s">
        <v>2979</v>
      </c>
      <c r="E8757" s="292" t="s">
        <v>214</v>
      </c>
      <c r="F8757" s="405">
        <v>13331</v>
      </c>
      <c r="G8757" s="292" t="s">
        <v>2979</v>
      </c>
    </row>
    <row r="8758" spans="1:7">
      <c r="A8758" s="292" t="s">
        <v>49</v>
      </c>
      <c r="B8758" s="405">
        <v>12413</v>
      </c>
      <c r="C8758" s="292" t="s">
        <v>2979</v>
      </c>
      <c r="E8758" s="292" t="s">
        <v>214</v>
      </c>
      <c r="F8758" s="405">
        <v>13332</v>
      </c>
      <c r="G8758" s="292" t="s">
        <v>2979</v>
      </c>
    </row>
    <row r="8759" spans="1:7">
      <c r="A8759" s="292" t="s">
        <v>49</v>
      </c>
      <c r="B8759" s="405">
        <v>12493</v>
      </c>
      <c r="C8759" s="292" t="s">
        <v>2979</v>
      </c>
      <c r="E8759" s="292" t="s">
        <v>214</v>
      </c>
      <c r="F8759" s="405">
        <v>13333</v>
      </c>
      <c r="G8759" s="292" t="s">
        <v>2979</v>
      </c>
    </row>
    <row r="8760" spans="1:7">
      <c r="A8760" s="292" t="s">
        <v>49</v>
      </c>
      <c r="B8760" s="405">
        <v>12760</v>
      </c>
      <c r="C8760" s="292" t="s">
        <v>2979</v>
      </c>
      <c r="E8760" s="292" t="s">
        <v>214</v>
      </c>
      <c r="F8760" s="405">
        <v>13334</v>
      </c>
      <c r="G8760" s="292" t="s">
        <v>2979</v>
      </c>
    </row>
    <row r="8761" spans="1:7">
      <c r="A8761" s="292" t="s">
        <v>49</v>
      </c>
      <c r="B8761" s="405">
        <v>12844</v>
      </c>
      <c r="C8761" s="292" t="s">
        <v>2979</v>
      </c>
      <c r="E8761" s="292" t="s">
        <v>214</v>
      </c>
      <c r="F8761" s="405">
        <v>13338</v>
      </c>
      <c r="G8761" s="292" t="s">
        <v>2979</v>
      </c>
    </row>
    <row r="8762" spans="1:7">
      <c r="A8762" s="292" t="s">
        <v>49</v>
      </c>
      <c r="B8762" s="405">
        <v>12942</v>
      </c>
      <c r="C8762" s="292" t="s">
        <v>2979</v>
      </c>
      <c r="E8762" s="292" t="s">
        <v>214</v>
      </c>
      <c r="F8762" s="405">
        <v>13339</v>
      </c>
      <c r="G8762" s="292" t="s">
        <v>2979</v>
      </c>
    </row>
    <row r="8763" spans="1:7">
      <c r="A8763" s="292" t="s">
        <v>49</v>
      </c>
      <c r="B8763" s="405">
        <v>13071</v>
      </c>
      <c r="C8763" s="292" t="s">
        <v>2979</v>
      </c>
      <c r="E8763" s="292" t="s">
        <v>214</v>
      </c>
      <c r="F8763" s="405">
        <v>13342</v>
      </c>
      <c r="G8763" s="292" t="s">
        <v>2979</v>
      </c>
    </row>
    <row r="8764" spans="1:7">
      <c r="A8764" s="292" t="s">
        <v>49</v>
      </c>
      <c r="B8764" s="405">
        <v>13327</v>
      </c>
      <c r="C8764" s="292" t="s">
        <v>2979</v>
      </c>
      <c r="E8764" s="292" t="s">
        <v>214</v>
      </c>
      <c r="F8764" s="405">
        <v>13343</v>
      </c>
      <c r="G8764" s="292" t="s">
        <v>2979</v>
      </c>
    </row>
    <row r="8765" spans="1:7">
      <c r="A8765" s="292" t="s">
        <v>49</v>
      </c>
      <c r="B8765" s="405">
        <v>13472</v>
      </c>
      <c r="C8765" s="292" t="s">
        <v>2979</v>
      </c>
      <c r="E8765" s="292" t="s">
        <v>214</v>
      </c>
      <c r="F8765" s="405">
        <v>13345</v>
      </c>
      <c r="G8765" s="292" t="s">
        <v>2979</v>
      </c>
    </row>
    <row r="8766" spans="1:7">
      <c r="A8766" s="292" t="s">
        <v>49</v>
      </c>
      <c r="B8766" s="405">
        <v>13661</v>
      </c>
      <c r="C8766" s="292" t="s">
        <v>2979</v>
      </c>
      <c r="E8766" s="292" t="s">
        <v>214</v>
      </c>
      <c r="F8766" s="405">
        <v>13348</v>
      </c>
      <c r="G8766" s="292" t="s">
        <v>2979</v>
      </c>
    </row>
    <row r="8767" spans="1:7">
      <c r="A8767" s="292" t="s">
        <v>49</v>
      </c>
      <c r="B8767" s="405">
        <v>13756</v>
      </c>
      <c r="C8767" s="292" t="s">
        <v>2979</v>
      </c>
      <c r="E8767" s="292" t="s">
        <v>214</v>
      </c>
      <c r="F8767" s="405">
        <v>13353</v>
      </c>
      <c r="G8767" s="292" t="s">
        <v>2979</v>
      </c>
    </row>
    <row r="8768" spans="1:7">
      <c r="A8768" s="292" t="s">
        <v>49</v>
      </c>
      <c r="B8768" s="405">
        <v>5825</v>
      </c>
      <c r="C8768" s="292" t="s">
        <v>2979</v>
      </c>
      <c r="E8768" s="292" t="s">
        <v>214</v>
      </c>
      <c r="F8768" s="405">
        <v>13360</v>
      </c>
      <c r="G8768" s="292" t="s">
        <v>2979</v>
      </c>
    </row>
    <row r="8769" spans="1:7">
      <c r="A8769" s="292" t="s">
        <v>49</v>
      </c>
      <c r="B8769" s="405">
        <v>6069</v>
      </c>
      <c r="C8769" s="292" t="s">
        <v>2979</v>
      </c>
      <c r="E8769" s="292" t="s">
        <v>214</v>
      </c>
      <c r="F8769" s="405">
        <v>13361</v>
      </c>
      <c r="G8769" s="292" t="s">
        <v>2979</v>
      </c>
    </row>
    <row r="8770" spans="1:7">
      <c r="A8770" s="292" t="s">
        <v>49</v>
      </c>
      <c r="B8770" s="405">
        <v>7825</v>
      </c>
      <c r="C8770" s="292" t="s">
        <v>2979</v>
      </c>
      <c r="E8770" s="292" t="s">
        <v>214</v>
      </c>
      <c r="F8770" s="405">
        <v>13365</v>
      </c>
      <c r="G8770" s="292" t="s">
        <v>2979</v>
      </c>
    </row>
    <row r="8771" spans="1:7">
      <c r="A8771" s="292" t="s">
        <v>49</v>
      </c>
      <c r="B8771" s="405">
        <v>10969</v>
      </c>
      <c r="C8771" s="292" t="s">
        <v>2979</v>
      </c>
      <c r="E8771" s="292" t="s">
        <v>214</v>
      </c>
      <c r="F8771" s="405">
        <v>13367</v>
      </c>
      <c r="G8771" s="292" t="s">
        <v>2979</v>
      </c>
    </row>
    <row r="8772" spans="1:7">
      <c r="A8772" s="292" t="s">
        <v>49</v>
      </c>
      <c r="B8772" s="405">
        <v>12108</v>
      </c>
      <c r="C8772" s="292" t="s">
        <v>2979</v>
      </c>
      <c r="E8772" s="292" t="s">
        <v>214</v>
      </c>
      <c r="F8772" s="405">
        <v>13368</v>
      </c>
      <c r="G8772" s="292" t="s">
        <v>2979</v>
      </c>
    </row>
    <row r="8773" spans="1:7">
      <c r="A8773" s="292" t="s">
        <v>49</v>
      </c>
      <c r="B8773" s="405">
        <v>12416</v>
      </c>
      <c r="C8773" s="292" t="s">
        <v>2979</v>
      </c>
      <c r="E8773" s="292" t="s">
        <v>214</v>
      </c>
      <c r="F8773" s="405">
        <v>13406</v>
      </c>
      <c r="G8773" s="292" t="s">
        <v>2979</v>
      </c>
    </row>
    <row r="8774" spans="1:7">
      <c r="A8774" s="292" t="s">
        <v>49</v>
      </c>
      <c r="B8774" s="405">
        <v>12494</v>
      </c>
      <c r="C8774" s="292" t="s">
        <v>2979</v>
      </c>
      <c r="E8774" s="292" t="s">
        <v>214</v>
      </c>
      <c r="F8774" s="405">
        <v>13411</v>
      </c>
      <c r="G8774" s="292" t="s">
        <v>2979</v>
      </c>
    </row>
    <row r="8775" spans="1:7">
      <c r="A8775" s="292" t="s">
        <v>49</v>
      </c>
      <c r="B8775" s="405">
        <v>12762</v>
      </c>
      <c r="C8775" s="292" t="s">
        <v>2979</v>
      </c>
      <c r="E8775" s="292" t="s">
        <v>214</v>
      </c>
      <c r="F8775" s="405">
        <v>13416</v>
      </c>
      <c r="G8775" s="292" t="s">
        <v>2979</v>
      </c>
    </row>
    <row r="8776" spans="1:7">
      <c r="A8776" s="292" t="s">
        <v>49</v>
      </c>
      <c r="B8776" s="405">
        <v>12846</v>
      </c>
      <c r="C8776" s="292" t="s">
        <v>2979</v>
      </c>
      <c r="E8776" s="292" t="s">
        <v>214</v>
      </c>
      <c r="F8776" s="405">
        <v>13418</v>
      </c>
      <c r="G8776" s="292" t="s">
        <v>2979</v>
      </c>
    </row>
    <row r="8777" spans="1:7">
      <c r="A8777" s="292" t="s">
        <v>49</v>
      </c>
      <c r="B8777" s="405">
        <v>12943</v>
      </c>
      <c r="C8777" s="292" t="s">
        <v>2979</v>
      </c>
      <c r="E8777" s="292" t="s">
        <v>214</v>
      </c>
      <c r="F8777" s="405">
        <v>13420</v>
      </c>
      <c r="G8777" s="292" t="s">
        <v>2979</v>
      </c>
    </row>
    <row r="8778" spans="1:7">
      <c r="A8778" s="292" t="s">
        <v>49</v>
      </c>
      <c r="B8778" s="405">
        <v>13072</v>
      </c>
      <c r="C8778" s="292" t="s">
        <v>2979</v>
      </c>
      <c r="E8778" s="292" t="s">
        <v>214</v>
      </c>
      <c r="F8778" s="405">
        <v>13426</v>
      </c>
      <c r="G8778" s="292" t="s">
        <v>2979</v>
      </c>
    </row>
    <row r="8779" spans="1:7">
      <c r="A8779" s="292" t="s">
        <v>49</v>
      </c>
      <c r="B8779" s="405">
        <v>13329</v>
      </c>
      <c r="C8779" s="292" t="s">
        <v>2979</v>
      </c>
      <c r="E8779" s="292" t="s">
        <v>214</v>
      </c>
      <c r="F8779" s="405">
        <v>13431</v>
      </c>
      <c r="G8779" s="292" t="s">
        <v>2979</v>
      </c>
    </row>
    <row r="8780" spans="1:7">
      <c r="A8780" s="292" t="s">
        <v>49</v>
      </c>
      <c r="B8780" s="405">
        <v>13473</v>
      </c>
      <c r="C8780" s="292" t="s">
        <v>2979</v>
      </c>
      <c r="E8780" s="292" t="s">
        <v>214</v>
      </c>
      <c r="F8780" s="405">
        <v>13433</v>
      </c>
      <c r="G8780" s="292" t="s">
        <v>2979</v>
      </c>
    </row>
    <row r="8781" spans="1:7">
      <c r="A8781" s="292" t="s">
        <v>49</v>
      </c>
      <c r="B8781" s="405">
        <v>13664</v>
      </c>
      <c r="C8781" s="292" t="s">
        <v>2979</v>
      </c>
      <c r="E8781" s="292" t="s">
        <v>214</v>
      </c>
      <c r="F8781" s="405">
        <v>13435</v>
      </c>
      <c r="G8781" s="292" t="s">
        <v>2979</v>
      </c>
    </row>
    <row r="8782" spans="1:7">
      <c r="A8782" s="292" t="s">
        <v>49</v>
      </c>
      <c r="B8782" s="405">
        <v>13757</v>
      </c>
      <c r="C8782" s="292" t="s">
        <v>2979</v>
      </c>
      <c r="E8782" s="292" t="s">
        <v>214</v>
      </c>
      <c r="F8782" s="405">
        <v>13436</v>
      </c>
      <c r="G8782" s="292" t="s">
        <v>2979</v>
      </c>
    </row>
    <row r="8783" spans="1:7">
      <c r="A8783" s="292" t="s">
        <v>49</v>
      </c>
      <c r="B8783" s="405">
        <v>5826</v>
      </c>
      <c r="C8783" s="292" t="s">
        <v>2979</v>
      </c>
      <c r="E8783" s="292" t="s">
        <v>214</v>
      </c>
      <c r="F8783" s="405">
        <v>13437</v>
      </c>
      <c r="G8783" s="292" t="s">
        <v>2979</v>
      </c>
    </row>
    <row r="8784" spans="1:7">
      <c r="A8784" s="292" t="s">
        <v>49</v>
      </c>
      <c r="B8784" s="405">
        <v>6079</v>
      </c>
      <c r="C8784" s="292" t="s">
        <v>2979</v>
      </c>
      <c r="E8784" s="292" t="s">
        <v>214</v>
      </c>
      <c r="F8784" s="405">
        <v>13438</v>
      </c>
      <c r="G8784" s="292" t="s">
        <v>2979</v>
      </c>
    </row>
    <row r="8785" spans="1:7">
      <c r="A8785" s="292" t="s">
        <v>49</v>
      </c>
      <c r="B8785" s="405">
        <v>7826</v>
      </c>
      <c r="C8785" s="292" t="s">
        <v>2979</v>
      </c>
      <c r="E8785" s="292" t="s">
        <v>214</v>
      </c>
      <c r="F8785" s="405">
        <v>13439</v>
      </c>
      <c r="G8785" s="292" t="s">
        <v>2979</v>
      </c>
    </row>
    <row r="8786" spans="1:7">
      <c r="A8786" s="292" t="s">
        <v>49</v>
      </c>
      <c r="B8786" s="405">
        <v>11964</v>
      </c>
      <c r="C8786" s="292" t="s">
        <v>2979</v>
      </c>
      <c r="E8786" s="292" t="s">
        <v>214</v>
      </c>
      <c r="F8786" s="405">
        <v>13450</v>
      </c>
      <c r="G8786" s="292" t="s">
        <v>2979</v>
      </c>
    </row>
    <row r="8787" spans="1:7">
      <c r="A8787" s="292" t="s">
        <v>49</v>
      </c>
      <c r="B8787" s="405">
        <v>12117</v>
      </c>
      <c r="C8787" s="292" t="s">
        <v>2979</v>
      </c>
      <c r="E8787" s="292" t="s">
        <v>214</v>
      </c>
      <c r="F8787" s="405">
        <v>13452</v>
      </c>
      <c r="G8787" s="292" t="s">
        <v>2979</v>
      </c>
    </row>
    <row r="8788" spans="1:7">
      <c r="A8788" s="292" t="s">
        <v>49</v>
      </c>
      <c r="B8788" s="405">
        <v>12418</v>
      </c>
      <c r="C8788" s="292" t="s">
        <v>2979</v>
      </c>
      <c r="E8788" s="292" t="s">
        <v>214</v>
      </c>
      <c r="F8788" s="405">
        <v>13454</v>
      </c>
      <c r="G8788" s="292" t="s">
        <v>2979</v>
      </c>
    </row>
    <row r="8789" spans="1:7">
      <c r="A8789" s="292" t="s">
        <v>49</v>
      </c>
      <c r="B8789" s="405">
        <v>12495</v>
      </c>
      <c r="C8789" s="292" t="s">
        <v>2979</v>
      </c>
      <c r="E8789" s="292" t="s">
        <v>214</v>
      </c>
      <c r="F8789" s="405">
        <v>13457</v>
      </c>
      <c r="G8789" s="292" t="s">
        <v>2979</v>
      </c>
    </row>
    <row r="8790" spans="1:7">
      <c r="A8790" s="292" t="s">
        <v>49</v>
      </c>
      <c r="B8790" s="405">
        <v>12763</v>
      </c>
      <c r="C8790" s="292" t="s">
        <v>2979</v>
      </c>
      <c r="E8790" s="292" t="s">
        <v>214</v>
      </c>
      <c r="F8790" s="405">
        <v>13459</v>
      </c>
      <c r="G8790" s="292" t="s">
        <v>2979</v>
      </c>
    </row>
    <row r="8791" spans="1:7">
      <c r="A8791" s="292" t="s">
        <v>49</v>
      </c>
      <c r="B8791" s="405">
        <v>12849</v>
      </c>
      <c r="C8791" s="292" t="s">
        <v>2979</v>
      </c>
      <c r="E8791" s="292" t="s">
        <v>214</v>
      </c>
      <c r="F8791" s="405">
        <v>13460</v>
      </c>
      <c r="G8791" s="292" t="s">
        <v>2979</v>
      </c>
    </row>
    <row r="8792" spans="1:7">
      <c r="A8792" s="292" t="s">
        <v>49</v>
      </c>
      <c r="B8792" s="405">
        <v>12944</v>
      </c>
      <c r="C8792" s="292" t="s">
        <v>2979</v>
      </c>
      <c r="E8792" s="292" t="s">
        <v>214</v>
      </c>
      <c r="F8792" s="405">
        <v>13464</v>
      </c>
      <c r="G8792" s="292" t="s">
        <v>2979</v>
      </c>
    </row>
    <row r="8793" spans="1:7">
      <c r="A8793" s="292" t="s">
        <v>49</v>
      </c>
      <c r="B8793" s="405">
        <v>13077</v>
      </c>
      <c r="C8793" s="292" t="s">
        <v>2979</v>
      </c>
      <c r="E8793" s="292" t="s">
        <v>214</v>
      </c>
      <c r="F8793" s="405">
        <v>13468</v>
      </c>
      <c r="G8793" s="292" t="s">
        <v>2979</v>
      </c>
    </row>
    <row r="8794" spans="1:7">
      <c r="A8794" s="292" t="s">
        <v>49</v>
      </c>
      <c r="B8794" s="405">
        <v>13331</v>
      </c>
      <c r="C8794" s="292" t="s">
        <v>2979</v>
      </c>
      <c r="E8794" s="292" t="s">
        <v>214</v>
      </c>
      <c r="F8794" s="405">
        <v>13470</v>
      </c>
      <c r="G8794" s="292" t="s">
        <v>2979</v>
      </c>
    </row>
    <row r="8795" spans="1:7">
      <c r="A8795" s="292" t="s">
        <v>49</v>
      </c>
      <c r="B8795" s="405">
        <v>13477</v>
      </c>
      <c r="C8795" s="292" t="s">
        <v>2979</v>
      </c>
      <c r="E8795" s="292" t="s">
        <v>214</v>
      </c>
      <c r="F8795" s="405">
        <v>13471</v>
      </c>
      <c r="G8795" s="292" t="s">
        <v>2979</v>
      </c>
    </row>
    <row r="8796" spans="1:7">
      <c r="A8796" s="292" t="s">
        <v>49</v>
      </c>
      <c r="B8796" s="405">
        <v>13665</v>
      </c>
      <c r="C8796" s="292" t="s">
        <v>2979</v>
      </c>
      <c r="E8796" s="292" t="s">
        <v>214</v>
      </c>
      <c r="F8796" s="405">
        <v>13472</v>
      </c>
      <c r="G8796" s="292" t="s">
        <v>2979</v>
      </c>
    </row>
    <row r="8797" spans="1:7">
      <c r="A8797" s="292" t="s">
        <v>49</v>
      </c>
      <c r="B8797" s="405">
        <v>13774</v>
      </c>
      <c r="C8797" s="292" t="s">
        <v>2979</v>
      </c>
      <c r="E8797" s="292" t="s">
        <v>214</v>
      </c>
      <c r="F8797" s="405">
        <v>13473</v>
      </c>
      <c r="G8797" s="292" t="s">
        <v>2979</v>
      </c>
    </row>
    <row r="8798" spans="1:7">
      <c r="A8798" s="292" t="s">
        <v>49</v>
      </c>
      <c r="B8798" s="405">
        <v>5827</v>
      </c>
      <c r="C8798" s="292" t="s">
        <v>2979</v>
      </c>
      <c r="E8798" s="292" t="s">
        <v>214</v>
      </c>
      <c r="F8798" s="405">
        <v>13477</v>
      </c>
      <c r="G8798" s="292" t="s">
        <v>2979</v>
      </c>
    </row>
    <row r="8799" spans="1:7">
      <c r="A8799" s="292" t="s">
        <v>49</v>
      </c>
      <c r="B8799" s="405">
        <v>6087</v>
      </c>
      <c r="C8799" s="292" t="s">
        <v>2979</v>
      </c>
      <c r="E8799" s="292" t="s">
        <v>214</v>
      </c>
      <c r="F8799" s="405">
        <v>13483</v>
      </c>
      <c r="G8799" s="292" t="s">
        <v>2979</v>
      </c>
    </row>
    <row r="8800" spans="1:7">
      <c r="A8800" s="292" t="s">
        <v>49</v>
      </c>
      <c r="B8800" s="405">
        <v>7827</v>
      </c>
      <c r="C8800" s="292" t="s">
        <v>2979</v>
      </c>
      <c r="E8800" s="292" t="s">
        <v>214</v>
      </c>
      <c r="F8800" s="405">
        <v>13484</v>
      </c>
      <c r="G8800" s="292" t="s">
        <v>2979</v>
      </c>
    </row>
    <row r="8801" spans="1:7">
      <c r="A8801" s="292" t="s">
        <v>49</v>
      </c>
      <c r="B8801" s="405">
        <v>12007</v>
      </c>
      <c r="C8801" s="292" t="s">
        <v>2979</v>
      </c>
      <c r="E8801" s="292" t="s">
        <v>214</v>
      </c>
      <c r="F8801" s="405">
        <v>13485</v>
      </c>
      <c r="G8801" s="292" t="s">
        <v>2979</v>
      </c>
    </row>
    <row r="8802" spans="1:7">
      <c r="A8802" s="292" t="s">
        <v>49</v>
      </c>
      <c r="B8802" s="405">
        <v>12120</v>
      </c>
      <c r="C8802" s="292" t="s">
        <v>2979</v>
      </c>
      <c r="E8802" s="292" t="s">
        <v>214</v>
      </c>
      <c r="F8802" s="405">
        <v>13486</v>
      </c>
      <c r="G8802" s="292" t="s">
        <v>2979</v>
      </c>
    </row>
    <row r="8803" spans="1:7">
      <c r="A8803" s="292" t="s">
        <v>49</v>
      </c>
      <c r="B8803" s="405">
        <v>12421</v>
      </c>
      <c r="C8803" s="292" t="s">
        <v>2979</v>
      </c>
      <c r="E8803" s="292" t="s">
        <v>214</v>
      </c>
      <c r="F8803" s="405">
        <v>13488</v>
      </c>
      <c r="G8803" s="292" t="s">
        <v>2979</v>
      </c>
    </row>
    <row r="8804" spans="1:7">
      <c r="A8804" s="292" t="s">
        <v>49</v>
      </c>
      <c r="B8804" s="405">
        <v>12496</v>
      </c>
      <c r="C8804" s="292" t="s">
        <v>2979</v>
      </c>
      <c r="E8804" s="292" t="s">
        <v>214</v>
      </c>
      <c r="F8804" s="405">
        <v>13489</v>
      </c>
      <c r="G8804" s="292" t="s">
        <v>2979</v>
      </c>
    </row>
    <row r="8805" spans="1:7">
      <c r="A8805" s="292" t="s">
        <v>49</v>
      </c>
      <c r="B8805" s="405">
        <v>12764</v>
      </c>
      <c r="C8805" s="292" t="s">
        <v>2979</v>
      </c>
      <c r="E8805" s="292" t="s">
        <v>214</v>
      </c>
      <c r="F8805" s="405">
        <v>13491</v>
      </c>
      <c r="G8805" s="292" t="s">
        <v>2979</v>
      </c>
    </row>
    <row r="8806" spans="1:7">
      <c r="A8806" s="292" t="s">
        <v>49</v>
      </c>
      <c r="B8806" s="405">
        <v>12850</v>
      </c>
      <c r="C8806" s="292" t="s">
        <v>2979</v>
      </c>
      <c r="E8806" s="292" t="s">
        <v>214</v>
      </c>
      <c r="F8806" s="405">
        <v>13493</v>
      </c>
      <c r="G8806" s="292" t="s">
        <v>2979</v>
      </c>
    </row>
    <row r="8807" spans="1:7">
      <c r="A8807" s="292" t="s">
        <v>49</v>
      </c>
      <c r="B8807" s="405">
        <v>12945</v>
      </c>
      <c r="C8807" s="292" t="s">
        <v>2979</v>
      </c>
      <c r="E8807" s="292" t="s">
        <v>214</v>
      </c>
      <c r="F8807" s="405">
        <v>13494</v>
      </c>
      <c r="G8807" s="292" t="s">
        <v>2979</v>
      </c>
    </row>
    <row r="8808" spans="1:7">
      <c r="A8808" s="292" t="s">
        <v>49</v>
      </c>
      <c r="B8808" s="405">
        <v>13081</v>
      </c>
      <c r="C8808" s="292" t="s">
        <v>2979</v>
      </c>
      <c r="E8808" s="292" t="s">
        <v>214</v>
      </c>
      <c r="F8808" s="405">
        <v>13602</v>
      </c>
      <c r="G8808" s="292" t="s">
        <v>2979</v>
      </c>
    </row>
    <row r="8809" spans="1:7">
      <c r="A8809" s="292" t="s">
        <v>49</v>
      </c>
      <c r="B8809" s="405">
        <v>13332</v>
      </c>
      <c r="C8809" s="292" t="s">
        <v>2979</v>
      </c>
      <c r="E8809" s="292" t="s">
        <v>214</v>
      </c>
      <c r="F8809" s="405">
        <v>13608</v>
      </c>
      <c r="G8809" s="292" t="s">
        <v>2979</v>
      </c>
    </row>
    <row r="8810" spans="1:7">
      <c r="A8810" s="292" t="s">
        <v>49</v>
      </c>
      <c r="B8810" s="405">
        <v>13483</v>
      </c>
      <c r="C8810" s="292" t="s">
        <v>2979</v>
      </c>
      <c r="E8810" s="292" t="s">
        <v>214</v>
      </c>
      <c r="F8810" s="405">
        <v>13613</v>
      </c>
      <c r="G8810" s="292" t="s">
        <v>2979</v>
      </c>
    </row>
    <row r="8811" spans="1:7">
      <c r="A8811" s="292" t="s">
        <v>49</v>
      </c>
      <c r="B8811" s="405">
        <v>13666</v>
      </c>
      <c r="C8811" s="292" t="s">
        <v>2979</v>
      </c>
      <c r="E8811" s="292" t="s">
        <v>214</v>
      </c>
      <c r="F8811" s="405">
        <v>13614</v>
      </c>
      <c r="G8811" s="292" t="s">
        <v>2979</v>
      </c>
    </row>
    <row r="8812" spans="1:7">
      <c r="A8812" s="292" t="s">
        <v>49</v>
      </c>
      <c r="B8812" s="405">
        <v>13775</v>
      </c>
      <c r="C8812" s="292" t="s">
        <v>2979</v>
      </c>
      <c r="E8812" s="292" t="s">
        <v>214</v>
      </c>
      <c r="F8812" s="405">
        <v>13618</v>
      </c>
      <c r="G8812" s="292" t="s">
        <v>2979</v>
      </c>
    </row>
    <row r="8813" spans="1:7">
      <c r="A8813" s="292" t="s">
        <v>49</v>
      </c>
      <c r="B8813" s="405">
        <v>5828</v>
      </c>
      <c r="C8813" s="292" t="s">
        <v>2979</v>
      </c>
      <c r="E8813" s="292" t="s">
        <v>214</v>
      </c>
      <c r="F8813" s="405">
        <v>13620</v>
      </c>
      <c r="G8813" s="292" t="s">
        <v>2979</v>
      </c>
    </row>
    <row r="8814" spans="1:7">
      <c r="A8814" s="292" t="s">
        <v>49</v>
      </c>
      <c r="B8814" s="405">
        <v>6091</v>
      </c>
      <c r="C8814" s="292" t="s">
        <v>2979</v>
      </c>
      <c r="E8814" s="292" t="s">
        <v>214</v>
      </c>
      <c r="F8814" s="405">
        <v>13621</v>
      </c>
      <c r="G8814" s="292" t="s">
        <v>2979</v>
      </c>
    </row>
    <row r="8815" spans="1:7">
      <c r="A8815" s="292" t="s">
        <v>49</v>
      </c>
      <c r="B8815" s="405">
        <v>7832</v>
      </c>
      <c r="C8815" s="292" t="s">
        <v>2979</v>
      </c>
      <c r="E8815" s="292" t="s">
        <v>214</v>
      </c>
      <c r="F8815" s="405">
        <v>13622</v>
      </c>
      <c r="G8815" s="292" t="s">
        <v>2979</v>
      </c>
    </row>
    <row r="8816" spans="1:7">
      <c r="A8816" s="292" t="s">
        <v>49</v>
      </c>
      <c r="B8816" s="405">
        <v>12016</v>
      </c>
      <c r="C8816" s="292" t="s">
        <v>2979</v>
      </c>
      <c r="E8816" s="292" t="s">
        <v>214</v>
      </c>
      <c r="F8816" s="405">
        <v>13625</v>
      </c>
      <c r="G8816" s="292" t="s">
        <v>2979</v>
      </c>
    </row>
    <row r="8817" spans="1:7">
      <c r="A8817" s="292" t="s">
        <v>49</v>
      </c>
      <c r="B8817" s="405">
        <v>12121</v>
      </c>
      <c r="C8817" s="292" t="s">
        <v>2979</v>
      </c>
      <c r="E8817" s="292" t="s">
        <v>214</v>
      </c>
      <c r="F8817" s="405">
        <v>13626</v>
      </c>
      <c r="G8817" s="292" t="s">
        <v>2979</v>
      </c>
    </row>
    <row r="8818" spans="1:7">
      <c r="A8818" s="292" t="s">
        <v>49</v>
      </c>
      <c r="B8818" s="405">
        <v>12422</v>
      </c>
      <c r="C8818" s="292" t="s">
        <v>2979</v>
      </c>
      <c r="E8818" s="292" t="s">
        <v>214</v>
      </c>
      <c r="F8818" s="405">
        <v>13630</v>
      </c>
      <c r="G8818" s="292" t="s">
        <v>2979</v>
      </c>
    </row>
    <row r="8819" spans="1:7">
      <c r="A8819" s="292" t="s">
        <v>49</v>
      </c>
      <c r="B8819" s="405">
        <v>12501</v>
      </c>
      <c r="C8819" s="292" t="s">
        <v>2979</v>
      </c>
      <c r="E8819" s="292" t="s">
        <v>214</v>
      </c>
      <c r="F8819" s="405">
        <v>13631</v>
      </c>
      <c r="G8819" s="292" t="s">
        <v>2979</v>
      </c>
    </row>
    <row r="8820" spans="1:7">
      <c r="A8820" s="292" t="s">
        <v>49</v>
      </c>
      <c r="B8820" s="405">
        <v>12765</v>
      </c>
      <c r="C8820" s="292" t="s">
        <v>2979</v>
      </c>
      <c r="E8820" s="292" t="s">
        <v>214</v>
      </c>
      <c r="F8820" s="405">
        <v>13632</v>
      </c>
      <c r="G8820" s="292" t="s">
        <v>2979</v>
      </c>
    </row>
    <row r="8821" spans="1:7">
      <c r="A8821" s="292" t="s">
        <v>49</v>
      </c>
      <c r="B8821" s="405">
        <v>12851</v>
      </c>
      <c r="C8821" s="292" t="s">
        <v>2979</v>
      </c>
      <c r="E8821" s="292" t="s">
        <v>214</v>
      </c>
      <c r="F8821" s="405">
        <v>13633</v>
      </c>
      <c r="G8821" s="292" t="s">
        <v>2979</v>
      </c>
    </row>
    <row r="8822" spans="1:7">
      <c r="A8822" s="292" t="s">
        <v>49</v>
      </c>
      <c r="B8822" s="405">
        <v>12950</v>
      </c>
      <c r="C8822" s="292" t="s">
        <v>2979</v>
      </c>
      <c r="E8822" s="292" t="s">
        <v>214</v>
      </c>
      <c r="F8822" s="405">
        <v>13635</v>
      </c>
      <c r="G8822" s="292" t="s">
        <v>2979</v>
      </c>
    </row>
    <row r="8823" spans="1:7">
      <c r="A8823" s="292" t="s">
        <v>49</v>
      </c>
      <c r="B8823" s="405">
        <v>13083</v>
      </c>
      <c r="C8823" s="292" t="s">
        <v>2979</v>
      </c>
      <c r="E8823" s="292" t="s">
        <v>214</v>
      </c>
      <c r="F8823" s="405">
        <v>13637</v>
      </c>
      <c r="G8823" s="292" t="s">
        <v>2979</v>
      </c>
    </row>
    <row r="8824" spans="1:7">
      <c r="A8824" s="292" t="s">
        <v>49</v>
      </c>
      <c r="B8824" s="405">
        <v>13333</v>
      </c>
      <c r="C8824" s="292" t="s">
        <v>2979</v>
      </c>
      <c r="E8824" s="292" t="s">
        <v>214</v>
      </c>
      <c r="F8824" s="405">
        <v>13639</v>
      </c>
      <c r="G8824" s="292" t="s">
        <v>2979</v>
      </c>
    </row>
    <row r="8825" spans="1:7">
      <c r="A8825" s="292" t="s">
        <v>49</v>
      </c>
      <c r="B8825" s="405">
        <v>13484</v>
      </c>
      <c r="C8825" s="292" t="s">
        <v>2979</v>
      </c>
      <c r="E8825" s="292" t="s">
        <v>214</v>
      </c>
      <c r="F8825" s="405">
        <v>13641</v>
      </c>
      <c r="G8825" s="292" t="s">
        <v>2979</v>
      </c>
    </row>
    <row r="8826" spans="1:7">
      <c r="A8826" s="292" t="s">
        <v>49</v>
      </c>
      <c r="B8826" s="405">
        <v>13667</v>
      </c>
      <c r="C8826" s="292" t="s">
        <v>2979</v>
      </c>
      <c r="E8826" s="292" t="s">
        <v>214</v>
      </c>
      <c r="F8826" s="405">
        <v>13643</v>
      </c>
      <c r="G8826" s="292" t="s">
        <v>2979</v>
      </c>
    </row>
    <row r="8827" spans="1:7">
      <c r="A8827" s="292" t="s">
        <v>49</v>
      </c>
      <c r="B8827" s="405">
        <v>13776</v>
      </c>
      <c r="C8827" s="292" t="s">
        <v>2979</v>
      </c>
      <c r="E8827" s="292" t="s">
        <v>214</v>
      </c>
      <c r="F8827" s="405">
        <v>13646</v>
      </c>
      <c r="G8827" s="292" t="s">
        <v>2979</v>
      </c>
    </row>
    <row r="8828" spans="1:7">
      <c r="A8828" s="292" t="s">
        <v>49</v>
      </c>
      <c r="B8828" s="405">
        <v>5832</v>
      </c>
      <c r="C8828" s="292" t="s">
        <v>2979</v>
      </c>
      <c r="E8828" s="292" t="s">
        <v>214</v>
      </c>
      <c r="F8828" s="405">
        <v>13648</v>
      </c>
      <c r="G8828" s="292" t="s">
        <v>2979</v>
      </c>
    </row>
    <row r="8829" spans="1:7">
      <c r="A8829" s="292" t="s">
        <v>49</v>
      </c>
      <c r="B8829" s="405">
        <v>6098</v>
      </c>
      <c r="C8829" s="292" t="s">
        <v>2979</v>
      </c>
      <c r="E8829" s="292" t="s">
        <v>214</v>
      </c>
      <c r="F8829" s="405">
        <v>13650</v>
      </c>
      <c r="G8829" s="292" t="s">
        <v>2979</v>
      </c>
    </row>
    <row r="8830" spans="1:7">
      <c r="A8830" s="292" t="s">
        <v>49</v>
      </c>
      <c r="B8830" s="405">
        <v>7833</v>
      </c>
      <c r="C8830" s="292" t="s">
        <v>2979</v>
      </c>
      <c r="E8830" s="292" t="s">
        <v>214</v>
      </c>
      <c r="F8830" s="405">
        <v>13652</v>
      </c>
      <c r="G8830" s="292" t="s">
        <v>2979</v>
      </c>
    </row>
    <row r="8831" spans="1:7">
      <c r="A8831" s="292" t="s">
        <v>49</v>
      </c>
      <c r="B8831" s="405">
        <v>12017</v>
      </c>
      <c r="C8831" s="292" t="s">
        <v>2979</v>
      </c>
      <c r="E8831" s="292" t="s">
        <v>214</v>
      </c>
      <c r="F8831" s="405">
        <v>13654</v>
      </c>
      <c r="G8831" s="292" t="s">
        <v>2979</v>
      </c>
    </row>
    <row r="8832" spans="1:7">
      <c r="A8832" s="292" t="s">
        <v>49</v>
      </c>
      <c r="B8832" s="405">
        <v>12122</v>
      </c>
      <c r="C8832" s="292" t="s">
        <v>2979</v>
      </c>
      <c r="E8832" s="292" t="s">
        <v>214</v>
      </c>
      <c r="F8832" s="405">
        <v>13655</v>
      </c>
      <c r="G8832" s="292" t="s">
        <v>2979</v>
      </c>
    </row>
    <row r="8833" spans="1:7">
      <c r="A8833" s="292" t="s">
        <v>49</v>
      </c>
      <c r="B8833" s="405">
        <v>12424</v>
      </c>
      <c r="C8833" s="292" t="s">
        <v>2979</v>
      </c>
      <c r="E8833" s="292" t="s">
        <v>214</v>
      </c>
      <c r="F8833" s="405">
        <v>13656</v>
      </c>
      <c r="G8833" s="292" t="s">
        <v>2979</v>
      </c>
    </row>
    <row r="8834" spans="1:7">
      <c r="A8834" s="292" t="s">
        <v>49</v>
      </c>
      <c r="B8834" s="405">
        <v>12502</v>
      </c>
      <c r="C8834" s="292" t="s">
        <v>2979</v>
      </c>
      <c r="E8834" s="292" t="s">
        <v>214</v>
      </c>
      <c r="F8834" s="405">
        <v>13658</v>
      </c>
      <c r="G8834" s="292" t="s">
        <v>2979</v>
      </c>
    </row>
    <row r="8835" spans="1:7">
      <c r="A8835" s="292" t="s">
        <v>49</v>
      </c>
      <c r="B8835" s="405">
        <v>12766</v>
      </c>
      <c r="C8835" s="292" t="s">
        <v>2979</v>
      </c>
      <c r="E8835" s="292" t="s">
        <v>214</v>
      </c>
      <c r="F8835" s="405">
        <v>13659</v>
      </c>
      <c r="G8835" s="292" t="s">
        <v>2979</v>
      </c>
    </row>
    <row r="8836" spans="1:7">
      <c r="A8836" s="292" t="s">
        <v>49</v>
      </c>
      <c r="B8836" s="405">
        <v>12852</v>
      </c>
      <c r="C8836" s="292" t="s">
        <v>2979</v>
      </c>
      <c r="E8836" s="292" t="s">
        <v>214</v>
      </c>
      <c r="F8836" s="405">
        <v>13660</v>
      </c>
      <c r="G8836" s="292" t="s">
        <v>2979</v>
      </c>
    </row>
    <row r="8837" spans="1:7">
      <c r="A8837" s="292" t="s">
        <v>49</v>
      </c>
      <c r="B8837" s="405">
        <v>12952</v>
      </c>
      <c r="C8837" s="292" t="s">
        <v>2979</v>
      </c>
      <c r="E8837" s="292" t="s">
        <v>214</v>
      </c>
      <c r="F8837" s="405">
        <v>13661</v>
      </c>
      <c r="G8837" s="292" t="s">
        <v>2979</v>
      </c>
    </row>
    <row r="8838" spans="1:7">
      <c r="A8838" s="292" t="s">
        <v>49</v>
      </c>
      <c r="B8838" s="405">
        <v>13087</v>
      </c>
      <c r="C8838" s="292" t="s">
        <v>2979</v>
      </c>
      <c r="E8838" s="292" t="s">
        <v>214</v>
      </c>
      <c r="F8838" s="405">
        <v>13664</v>
      </c>
      <c r="G8838" s="292" t="s">
        <v>2979</v>
      </c>
    </row>
    <row r="8839" spans="1:7">
      <c r="A8839" s="292" t="s">
        <v>49</v>
      </c>
      <c r="B8839" s="405">
        <v>13334</v>
      </c>
      <c r="C8839" s="292" t="s">
        <v>2979</v>
      </c>
      <c r="E8839" s="292" t="s">
        <v>214</v>
      </c>
      <c r="F8839" s="405">
        <v>13665</v>
      </c>
      <c r="G8839" s="292" t="s">
        <v>2979</v>
      </c>
    </row>
    <row r="8840" spans="1:7">
      <c r="A8840" s="292" t="s">
        <v>49</v>
      </c>
      <c r="B8840" s="405">
        <v>13485</v>
      </c>
      <c r="C8840" s="292" t="s">
        <v>2979</v>
      </c>
      <c r="E8840" s="292" t="s">
        <v>214</v>
      </c>
      <c r="F8840" s="405">
        <v>13666</v>
      </c>
      <c r="G8840" s="292" t="s">
        <v>2979</v>
      </c>
    </row>
    <row r="8841" spans="1:7">
      <c r="A8841" s="292" t="s">
        <v>49</v>
      </c>
      <c r="B8841" s="405">
        <v>13668</v>
      </c>
      <c r="C8841" s="292" t="s">
        <v>2979</v>
      </c>
      <c r="E8841" s="292" t="s">
        <v>214</v>
      </c>
      <c r="F8841" s="405">
        <v>13667</v>
      </c>
      <c r="G8841" s="292" t="s">
        <v>2979</v>
      </c>
    </row>
    <row r="8842" spans="1:7">
      <c r="A8842" s="292" t="s">
        <v>49</v>
      </c>
      <c r="B8842" s="405">
        <v>13780</v>
      </c>
      <c r="C8842" s="292" t="s">
        <v>2979</v>
      </c>
      <c r="E8842" s="292" t="s">
        <v>214</v>
      </c>
      <c r="F8842" s="405">
        <v>13668</v>
      </c>
      <c r="G8842" s="292" t="s">
        <v>2979</v>
      </c>
    </row>
    <row r="8843" spans="1:7">
      <c r="A8843" s="292" t="s">
        <v>49</v>
      </c>
      <c r="B8843" s="405">
        <v>5833</v>
      </c>
      <c r="C8843" s="292" t="s">
        <v>2979</v>
      </c>
      <c r="E8843" s="292" t="s">
        <v>214</v>
      </c>
      <c r="F8843" s="405">
        <v>13670</v>
      </c>
      <c r="G8843" s="292" t="s">
        <v>2979</v>
      </c>
    </row>
    <row r="8844" spans="1:7">
      <c r="A8844" s="292" t="s">
        <v>49</v>
      </c>
      <c r="B8844" s="405">
        <v>6234</v>
      </c>
      <c r="C8844" s="292" t="s">
        <v>2979</v>
      </c>
      <c r="E8844" s="292" t="s">
        <v>214</v>
      </c>
      <c r="F8844" s="405">
        <v>13671</v>
      </c>
      <c r="G8844" s="292" t="s">
        <v>2979</v>
      </c>
    </row>
    <row r="8845" spans="1:7">
      <c r="A8845" s="292" t="s">
        <v>49</v>
      </c>
      <c r="B8845" s="405">
        <v>7838</v>
      </c>
      <c r="C8845" s="292" t="s">
        <v>2979</v>
      </c>
      <c r="E8845" s="292" t="s">
        <v>214</v>
      </c>
      <c r="F8845" s="405">
        <v>13672</v>
      </c>
      <c r="G8845" s="292" t="s">
        <v>2979</v>
      </c>
    </row>
    <row r="8846" spans="1:7">
      <c r="A8846" s="292" t="s">
        <v>49</v>
      </c>
      <c r="B8846" s="405">
        <v>12022</v>
      </c>
      <c r="C8846" s="292" t="s">
        <v>2979</v>
      </c>
      <c r="E8846" s="292" t="s">
        <v>214</v>
      </c>
      <c r="F8846" s="405">
        <v>13673</v>
      </c>
      <c r="G8846" s="292" t="s">
        <v>2979</v>
      </c>
    </row>
    <row r="8847" spans="1:7">
      <c r="A8847" s="292" t="s">
        <v>49</v>
      </c>
      <c r="B8847" s="405">
        <v>12125</v>
      </c>
      <c r="C8847" s="292" t="s">
        <v>2979</v>
      </c>
      <c r="E8847" s="292" t="s">
        <v>214</v>
      </c>
      <c r="F8847" s="405">
        <v>13674</v>
      </c>
      <c r="G8847" s="292" t="s">
        <v>2979</v>
      </c>
    </row>
    <row r="8848" spans="1:7">
      <c r="A8848" s="292" t="s">
        <v>49</v>
      </c>
      <c r="B8848" s="405">
        <v>12427</v>
      </c>
      <c r="C8848" s="292" t="s">
        <v>2979</v>
      </c>
      <c r="E8848" s="292" t="s">
        <v>214</v>
      </c>
      <c r="F8848" s="405">
        <v>13675</v>
      </c>
      <c r="G8848" s="292" t="s">
        <v>2979</v>
      </c>
    </row>
    <row r="8849" spans="1:7">
      <c r="A8849" s="292" t="s">
        <v>49</v>
      </c>
      <c r="B8849" s="405">
        <v>12503</v>
      </c>
      <c r="C8849" s="292" t="s">
        <v>2979</v>
      </c>
      <c r="E8849" s="292" t="s">
        <v>214</v>
      </c>
      <c r="F8849" s="405">
        <v>13678</v>
      </c>
      <c r="G8849" s="292" t="s">
        <v>2979</v>
      </c>
    </row>
    <row r="8850" spans="1:7">
      <c r="A8850" s="292" t="s">
        <v>49</v>
      </c>
      <c r="B8850" s="405">
        <v>12770</v>
      </c>
      <c r="C8850" s="292" t="s">
        <v>2979</v>
      </c>
      <c r="E8850" s="292" t="s">
        <v>214</v>
      </c>
      <c r="F8850" s="405">
        <v>13679</v>
      </c>
      <c r="G8850" s="292" t="s">
        <v>2979</v>
      </c>
    </row>
    <row r="8851" spans="1:7">
      <c r="A8851" s="292" t="s">
        <v>49</v>
      </c>
      <c r="B8851" s="405">
        <v>12853</v>
      </c>
      <c r="C8851" s="292" t="s">
        <v>2979</v>
      </c>
      <c r="E8851" s="292" t="s">
        <v>214</v>
      </c>
      <c r="F8851" s="405">
        <v>13680</v>
      </c>
      <c r="G8851" s="292" t="s">
        <v>2979</v>
      </c>
    </row>
    <row r="8852" spans="1:7">
      <c r="A8852" s="292" t="s">
        <v>49</v>
      </c>
      <c r="B8852" s="405">
        <v>12955</v>
      </c>
      <c r="C8852" s="292" t="s">
        <v>2979</v>
      </c>
      <c r="E8852" s="292" t="s">
        <v>214</v>
      </c>
      <c r="F8852" s="405">
        <v>13681</v>
      </c>
      <c r="G8852" s="292" t="s">
        <v>2979</v>
      </c>
    </row>
    <row r="8853" spans="1:7">
      <c r="A8853" s="292" t="s">
        <v>49</v>
      </c>
      <c r="B8853" s="405">
        <v>13092</v>
      </c>
      <c r="C8853" s="292" t="s">
        <v>2979</v>
      </c>
      <c r="E8853" s="292" t="s">
        <v>214</v>
      </c>
      <c r="F8853" s="405">
        <v>13682</v>
      </c>
      <c r="G8853" s="292" t="s">
        <v>2979</v>
      </c>
    </row>
    <row r="8854" spans="1:7">
      <c r="A8854" s="292" t="s">
        <v>49</v>
      </c>
      <c r="B8854" s="405">
        <v>13338</v>
      </c>
      <c r="C8854" s="292" t="s">
        <v>2979</v>
      </c>
      <c r="E8854" s="292" t="s">
        <v>214</v>
      </c>
      <c r="F8854" s="405">
        <v>13684</v>
      </c>
      <c r="G8854" s="292" t="s">
        <v>2979</v>
      </c>
    </row>
    <row r="8855" spans="1:7">
      <c r="A8855" s="292" t="s">
        <v>49</v>
      </c>
      <c r="B8855" s="405">
        <v>13486</v>
      </c>
      <c r="C8855" s="292" t="s">
        <v>2979</v>
      </c>
      <c r="E8855" s="292" t="s">
        <v>214</v>
      </c>
      <c r="F8855" s="405">
        <v>13687</v>
      </c>
      <c r="G8855" s="292" t="s">
        <v>2979</v>
      </c>
    </row>
    <row r="8856" spans="1:7">
      <c r="A8856" s="292" t="s">
        <v>49</v>
      </c>
      <c r="B8856" s="405">
        <v>13670</v>
      </c>
      <c r="C8856" s="292" t="s">
        <v>2979</v>
      </c>
      <c r="E8856" s="292" t="s">
        <v>214</v>
      </c>
      <c r="F8856" s="405">
        <v>13690</v>
      </c>
      <c r="G8856" s="292" t="s">
        <v>2979</v>
      </c>
    </row>
    <row r="8857" spans="1:7">
      <c r="A8857" s="292" t="s">
        <v>49</v>
      </c>
      <c r="B8857" s="405">
        <v>13782</v>
      </c>
      <c r="C8857" s="292" t="s">
        <v>2979</v>
      </c>
      <c r="E8857" s="292" t="s">
        <v>214</v>
      </c>
      <c r="F8857" s="405">
        <v>13691</v>
      </c>
      <c r="G8857" s="292" t="s">
        <v>2979</v>
      </c>
    </row>
    <row r="8858" spans="1:7">
      <c r="A8858" s="292" t="s">
        <v>49</v>
      </c>
      <c r="B8858" s="405">
        <v>5836</v>
      </c>
      <c r="C8858" s="292" t="s">
        <v>2979</v>
      </c>
      <c r="E8858" s="292" t="s">
        <v>214</v>
      </c>
      <c r="F8858" s="405">
        <v>13692</v>
      </c>
      <c r="G8858" s="292" t="s">
        <v>2979</v>
      </c>
    </row>
    <row r="8859" spans="1:7">
      <c r="A8859" s="292" t="s">
        <v>49</v>
      </c>
      <c r="B8859" s="405">
        <v>6235</v>
      </c>
      <c r="C8859" s="292" t="s">
        <v>2979</v>
      </c>
      <c r="E8859" s="292" t="s">
        <v>214</v>
      </c>
      <c r="F8859" s="405">
        <v>13693</v>
      </c>
      <c r="G8859" s="292" t="s">
        <v>2979</v>
      </c>
    </row>
    <row r="8860" spans="1:7">
      <c r="A8860" s="292" t="s">
        <v>49</v>
      </c>
      <c r="B8860" s="405">
        <v>7844</v>
      </c>
      <c r="C8860" s="292" t="s">
        <v>2979</v>
      </c>
      <c r="E8860" s="292" t="s">
        <v>214</v>
      </c>
      <c r="F8860" s="405">
        <v>13694</v>
      </c>
      <c r="G8860" s="292" t="s">
        <v>2979</v>
      </c>
    </row>
    <row r="8861" spans="1:7">
      <c r="A8861" s="292" t="s">
        <v>49</v>
      </c>
      <c r="B8861" s="405">
        <v>12023</v>
      </c>
      <c r="C8861" s="292" t="s">
        <v>2979</v>
      </c>
      <c r="E8861" s="292" t="s">
        <v>214</v>
      </c>
      <c r="F8861" s="405">
        <v>13695</v>
      </c>
      <c r="G8861" s="292" t="s">
        <v>2979</v>
      </c>
    </row>
    <row r="8862" spans="1:7">
      <c r="A8862" s="292" t="s">
        <v>49</v>
      </c>
      <c r="B8862" s="405">
        <v>12134</v>
      </c>
      <c r="C8862" s="292" t="s">
        <v>2979</v>
      </c>
      <c r="E8862" s="292" t="s">
        <v>214</v>
      </c>
      <c r="F8862" s="405">
        <v>13696</v>
      </c>
      <c r="G8862" s="292" t="s">
        <v>2979</v>
      </c>
    </row>
    <row r="8863" spans="1:7">
      <c r="A8863" s="292" t="s">
        <v>49</v>
      </c>
      <c r="B8863" s="405">
        <v>12428</v>
      </c>
      <c r="C8863" s="292" t="s">
        <v>2979</v>
      </c>
      <c r="E8863" s="292" t="s">
        <v>214</v>
      </c>
      <c r="F8863" s="405">
        <v>13730</v>
      </c>
      <c r="G8863" s="292" t="s">
        <v>2979</v>
      </c>
    </row>
    <row r="8864" spans="1:7">
      <c r="A8864" s="292" t="s">
        <v>49</v>
      </c>
      <c r="B8864" s="405">
        <v>12516</v>
      </c>
      <c r="C8864" s="292" t="s">
        <v>2979</v>
      </c>
      <c r="E8864" s="292" t="s">
        <v>214</v>
      </c>
      <c r="F8864" s="405">
        <v>13731</v>
      </c>
      <c r="G8864" s="292" t="s">
        <v>2979</v>
      </c>
    </row>
    <row r="8865" spans="1:7">
      <c r="A8865" s="292" t="s">
        <v>49</v>
      </c>
      <c r="B8865" s="405">
        <v>12776</v>
      </c>
      <c r="C8865" s="292" t="s">
        <v>2979</v>
      </c>
      <c r="E8865" s="292" t="s">
        <v>214</v>
      </c>
      <c r="F8865" s="405">
        <v>13733</v>
      </c>
      <c r="G8865" s="292" t="s">
        <v>2979</v>
      </c>
    </row>
    <row r="8866" spans="1:7">
      <c r="A8866" s="292" t="s">
        <v>49</v>
      </c>
      <c r="B8866" s="405">
        <v>12855</v>
      </c>
      <c r="C8866" s="292" t="s">
        <v>2979</v>
      </c>
      <c r="E8866" s="292" t="s">
        <v>214</v>
      </c>
      <c r="F8866" s="405">
        <v>13734</v>
      </c>
      <c r="G8866" s="292" t="s">
        <v>2979</v>
      </c>
    </row>
    <row r="8867" spans="1:7">
      <c r="A8867" s="292" t="s">
        <v>49</v>
      </c>
      <c r="B8867" s="405">
        <v>12956</v>
      </c>
      <c r="C8867" s="292" t="s">
        <v>2979</v>
      </c>
      <c r="E8867" s="292" t="s">
        <v>214</v>
      </c>
      <c r="F8867" s="405">
        <v>13736</v>
      </c>
      <c r="G8867" s="292" t="s">
        <v>2979</v>
      </c>
    </row>
    <row r="8868" spans="1:7">
      <c r="A8868" s="292" t="s">
        <v>49</v>
      </c>
      <c r="B8868" s="405">
        <v>13101</v>
      </c>
      <c r="C8868" s="292" t="s">
        <v>2979</v>
      </c>
      <c r="E8868" s="292" t="s">
        <v>214</v>
      </c>
      <c r="F8868" s="405">
        <v>13739</v>
      </c>
      <c r="G8868" s="292" t="s">
        <v>2979</v>
      </c>
    </row>
    <row r="8869" spans="1:7">
      <c r="A8869" s="292" t="s">
        <v>49</v>
      </c>
      <c r="B8869" s="405">
        <v>13339</v>
      </c>
      <c r="C8869" s="292" t="s">
        <v>2979</v>
      </c>
      <c r="E8869" s="292" t="s">
        <v>214</v>
      </c>
      <c r="F8869" s="405">
        <v>13740</v>
      </c>
      <c r="G8869" s="292" t="s">
        <v>2979</v>
      </c>
    </row>
    <row r="8870" spans="1:7">
      <c r="A8870" s="292" t="s">
        <v>49</v>
      </c>
      <c r="B8870" s="405">
        <v>13488</v>
      </c>
      <c r="C8870" s="292" t="s">
        <v>2979</v>
      </c>
      <c r="E8870" s="292" t="s">
        <v>214</v>
      </c>
      <c r="F8870" s="405">
        <v>13743</v>
      </c>
      <c r="G8870" s="292" t="s">
        <v>2979</v>
      </c>
    </row>
    <row r="8871" spans="1:7">
      <c r="A8871" s="292" t="s">
        <v>49</v>
      </c>
      <c r="B8871" s="405">
        <v>13671</v>
      </c>
      <c r="C8871" s="292" t="s">
        <v>2979</v>
      </c>
      <c r="E8871" s="292" t="s">
        <v>214</v>
      </c>
      <c r="F8871" s="405">
        <v>13746</v>
      </c>
      <c r="G8871" s="292" t="s">
        <v>2979</v>
      </c>
    </row>
    <row r="8872" spans="1:7">
      <c r="A8872" s="292" t="s">
        <v>49</v>
      </c>
      <c r="B8872" s="405">
        <v>13783</v>
      </c>
      <c r="C8872" s="292" t="s">
        <v>2979</v>
      </c>
      <c r="E8872" s="292" t="s">
        <v>214</v>
      </c>
      <c r="F8872" s="405">
        <v>13750</v>
      </c>
      <c r="G8872" s="292" t="s">
        <v>2979</v>
      </c>
    </row>
    <row r="8873" spans="1:7">
      <c r="A8873" s="292" t="s">
        <v>49</v>
      </c>
      <c r="B8873" s="405">
        <v>13786</v>
      </c>
      <c r="C8873" s="292" t="s">
        <v>2979</v>
      </c>
      <c r="E8873" s="292" t="s">
        <v>214</v>
      </c>
      <c r="F8873" s="405">
        <v>13751</v>
      </c>
      <c r="G8873" s="292" t="s">
        <v>2979</v>
      </c>
    </row>
    <row r="8874" spans="1:7">
      <c r="A8874" s="292" t="s">
        <v>49</v>
      </c>
      <c r="B8874" s="405">
        <v>14055</v>
      </c>
      <c r="C8874" s="292" t="s">
        <v>2979</v>
      </c>
      <c r="E8874" s="292" t="s">
        <v>214</v>
      </c>
      <c r="F8874" s="405">
        <v>13752</v>
      </c>
      <c r="G8874" s="292" t="s">
        <v>2979</v>
      </c>
    </row>
    <row r="8875" spans="1:7">
      <c r="A8875" s="292" t="s">
        <v>49</v>
      </c>
      <c r="B8875" s="405">
        <v>14536</v>
      </c>
      <c r="C8875" s="292" t="s">
        <v>2979</v>
      </c>
      <c r="E8875" s="292" t="s">
        <v>214</v>
      </c>
      <c r="F8875" s="405">
        <v>13753</v>
      </c>
      <c r="G8875" s="292" t="s">
        <v>2979</v>
      </c>
    </row>
    <row r="8876" spans="1:7">
      <c r="A8876" s="292" t="s">
        <v>49</v>
      </c>
      <c r="B8876" s="405">
        <v>14754</v>
      </c>
      <c r="C8876" s="292" t="s">
        <v>2979</v>
      </c>
      <c r="E8876" s="292" t="s">
        <v>214</v>
      </c>
      <c r="F8876" s="405">
        <v>13754</v>
      </c>
      <c r="G8876" s="292" t="s">
        <v>2979</v>
      </c>
    </row>
    <row r="8877" spans="1:7">
      <c r="A8877" s="292" t="s">
        <v>49</v>
      </c>
      <c r="B8877" s="405">
        <v>14860</v>
      </c>
      <c r="C8877" s="292" t="s">
        <v>2979</v>
      </c>
      <c r="E8877" s="292" t="s">
        <v>214</v>
      </c>
      <c r="F8877" s="405">
        <v>13755</v>
      </c>
      <c r="G8877" s="292" t="s">
        <v>2979</v>
      </c>
    </row>
    <row r="8878" spans="1:7">
      <c r="A8878" s="292" t="s">
        <v>49</v>
      </c>
      <c r="B8878" s="405">
        <v>15411</v>
      </c>
      <c r="C8878" s="292" t="s">
        <v>2979</v>
      </c>
      <c r="E8878" s="292" t="s">
        <v>214</v>
      </c>
      <c r="F8878" s="405">
        <v>13756</v>
      </c>
      <c r="G8878" s="292" t="s">
        <v>2979</v>
      </c>
    </row>
    <row r="8879" spans="1:7">
      <c r="A8879" s="292" t="s">
        <v>49</v>
      </c>
      <c r="B8879" s="405">
        <v>15713</v>
      </c>
      <c r="C8879" s="292" t="s">
        <v>2979</v>
      </c>
      <c r="E8879" s="292" t="s">
        <v>214</v>
      </c>
      <c r="F8879" s="405">
        <v>13757</v>
      </c>
      <c r="G8879" s="292" t="s">
        <v>2979</v>
      </c>
    </row>
    <row r="8880" spans="1:7">
      <c r="A8880" s="292" t="s">
        <v>49</v>
      </c>
      <c r="B8880" s="405">
        <v>15864</v>
      </c>
      <c r="C8880" s="292" t="s">
        <v>2979</v>
      </c>
      <c r="E8880" s="292" t="s">
        <v>214</v>
      </c>
      <c r="F8880" s="405">
        <v>13774</v>
      </c>
      <c r="G8880" s="292" t="s">
        <v>2979</v>
      </c>
    </row>
    <row r="8881" spans="1:7">
      <c r="A8881" s="292" t="s">
        <v>49</v>
      </c>
      <c r="B8881" s="405">
        <v>16224</v>
      </c>
      <c r="C8881" s="292" t="s">
        <v>2979</v>
      </c>
      <c r="E8881" s="292" t="s">
        <v>214</v>
      </c>
      <c r="F8881" s="405">
        <v>13775</v>
      </c>
      <c r="G8881" s="292" t="s">
        <v>2979</v>
      </c>
    </row>
    <row r="8882" spans="1:7">
      <c r="A8882" s="292" t="s">
        <v>49</v>
      </c>
      <c r="B8882" s="405">
        <v>16374</v>
      </c>
      <c r="C8882" s="292" t="s">
        <v>2979</v>
      </c>
      <c r="E8882" s="292" t="s">
        <v>214</v>
      </c>
      <c r="F8882" s="405">
        <v>13776</v>
      </c>
      <c r="G8882" s="292" t="s">
        <v>2979</v>
      </c>
    </row>
    <row r="8883" spans="1:7">
      <c r="A8883" s="292" t="s">
        <v>49</v>
      </c>
      <c r="B8883" s="405">
        <v>16678</v>
      </c>
      <c r="C8883" s="292" t="s">
        <v>2979</v>
      </c>
      <c r="E8883" s="292" t="s">
        <v>214</v>
      </c>
      <c r="F8883" s="405">
        <v>13780</v>
      </c>
      <c r="G8883" s="292" t="s">
        <v>2979</v>
      </c>
    </row>
    <row r="8884" spans="1:7">
      <c r="A8884" s="292" t="s">
        <v>49</v>
      </c>
      <c r="B8884" s="405">
        <v>16839</v>
      </c>
      <c r="C8884" s="292" t="s">
        <v>2979</v>
      </c>
      <c r="E8884" s="292" t="s">
        <v>214</v>
      </c>
      <c r="F8884" s="405">
        <v>13782</v>
      </c>
      <c r="G8884" s="292" t="s">
        <v>2979</v>
      </c>
    </row>
    <row r="8885" spans="1:7">
      <c r="A8885" s="292" t="s">
        <v>49</v>
      </c>
      <c r="B8885" s="405">
        <v>16943</v>
      </c>
      <c r="C8885" s="292" t="s">
        <v>2979</v>
      </c>
      <c r="E8885" s="292" t="s">
        <v>214</v>
      </c>
      <c r="F8885" s="405">
        <v>13783</v>
      </c>
      <c r="G8885" s="292" t="s">
        <v>2979</v>
      </c>
    </row>
    <row r="8886" spans="1:7">
      <c r="A8886" s="292" t="s">
        <v>49</v>
      </c>
      <c r="B8886" s="405">
        <v>17219</v>
      </c>
      <c r="C8886" s="292" t="s">
        <v>2979</v>
      </c>
      <c r="E8886" s="292" t="s">
        <v>214</v>
      </c>
      <c r="F8886" s="405">
        <v>13786</v>
      </c>
      <c r="G8886" s="292" t="s">
        <v>2979</v>
      </c>
    </row>
    <row r="8887" spans="1:7">
      <c r="A8887" s="292" t="s">
        <v>49</v>
      </c>
      <c r="B8887" s="405">
        <v>17765</v>
      </c>
      <c r="C8887" s="292" t="s">
        <v>2979</v>
      </c>
      <c r="E8887" s="292" t="s">
        <v>214</v>
      </c>
      <c r="F8887" s="405">
        <v>13787</v>
      </c>
      <c r="G8887" s="292" t="s">
        <v>2979</v>
      </c>
    </row>
    <row r="8888" spans="1:7">
      <c r="A8888" s="292" t="s">
        <v>49</v>
      </c>
      <c r="B8888" s="405">
        <v>13787</v>
      </c>
      <c r="C8888" s="292" t="s">
        <v>2979</v>
      </c>
      <c r="E8888" s="292" t="s">
        <v>214</v>
      </c>
      <c r="F8888" s="405">
        <v>13788</v>
      </c>
      <c r="G8888" s="292" t="s">
        <v>2979</v>
      </c>
    </row>
    <row r="8889" spans="1:7">
      <c r="A8889" s="292" t="s">
        <v>49</v>
      </c>
      <c r="B8889" s="405">
        <v>14058</v>
      </c>
      <c r="C8889" s="292" t="s">
        <v>2979</v>
      </c>
      <c r="E8889" s="292" t="s">
        <v>214</v>
      </c>
      <c r="F8889" s="405">
        <v>13796</v>
      </c>
      <c r="G8889" s="292" t="s">
        <v>2979</v>
      </c>
    </row>
    <row r="8890" spans="1:7">
      <c r="A8890" s="292" t="s">
        <v>49</v>
      </c>
      <c r="B8890" s="405">
        <v>14539</v>
      </c>
      <c r="C8890" s="292" t="s">
        <v>2979</v>
      </c>
      <c r="E8890" s="292" t="s">
        <v>214</v>
      </c>
      <c r="F8890" s="405">
        <v>13797</v>
      </c>
      <c r="G8890" s="292" t="s">
        <v>2979</v>
      </c>
    </row>
    <row r="8891" spans="1:7">
      <c r="A8891" s="292" t="s">
        <v>49</v>
      </c>
      <c r="B8891" s="405">
        <v>14755</v>
      </c>
      <c r="C8891" s="292" t="s">
        <v>2979</v>
      </c>
      <c r="E8891" s="292" t="s">
        <v>214</v>
      </c>
      <c r="F8891" s="405">
        <v>13801</v>
      </c>
      <c r="G8891" s="292" t="s">
        <v>2979</v>
      </c>
    </row>
    <row r="8892" spans="1:7">
      <c r="A8892" s="292" t="s">
        <v>49</v>
      </c>
      <c r="B8892" s="405">
        <v>14861</v>
      </c>
      <c r="C8892" s="292" t="s">
        <v>2979</v>
      </c>
      <c r="E8892" s="292" t="s">
        <v>214</v>
      </c>
      <c r="F8892" s="405">
        <v>13803</v>
      </c>
      <c r="G8892" s="292" t="s">
        <v>2979</v>
      </c>
    </row>
    <row r="8893" spans="1:7">
      <c r="A8893" s="292" t="s">
        <v>49</v>
      </c>
      <c r="B8893" s="405">
        <v>15412</v>
      </c>
      <c r="C8893" s="292" t="s">
        <v>2979</v>
      </c>
      <c r="E8893" s="292" t="s">
        <v>214</v>
      </c>
      <c r="F8893" s="405">
        <v>13806</v>
      </c>
      <c r="G8893" s="292" t="s">
        <v>2979</v>
      </c>
    </row>
    <row r="8894" spans="1:7">
      <c r="A8894" s="292" t="s">
        <v>49</v>
      </c>
      <c r="B8894" s="405">
        <v>15716</v>
      </c>
      <c r="C8894" s="292" t="s">
        <v>2979</v>
      </c>
      <c r="E8894" s="292" t="s">
        <v>214</v>
      </c>
      <c r="F8894" s="405">
        <v>13807</v>
      </c>
      <c r="G8894" s="292" t="s">
        <v>2979</v>
      </c>
    </row>
    <row r="8895" spans="1:7">
      <c r="A8895" s="292" t="s">
        <v>49</v>
      </c>
      <c r="B8895" s="405">
        <v>15868</v>
      </c>
      <c r="C8895" s="292" t="s">
        <v>2979</v>
      </c>
      <c r="E8895" s="292" t="s">
        <v>214</v>
      </c>
      <c r="F8895" s="405">
        <v>13808</v>
      </c>
      <c r="G8895" s="292" t="s">
        <v>2979</v>
      </c>
    </row>
    <row r="8896" spans="1:7">
      <c r="A8896" s="292" t="s">
        <v>49</v>
      </c>
      <c r="B8896" s="405">
        <v>16226</v>
      </c>
      <c r="C8896" s="292" t="s">
        <v>2979</v>
      </c>
      <c r="E8896" s="292" t="s">
        <v>214</v>
      </c>
      <c r="F8896" s="405">
        <v>13809</v>
      </c>
      <c r="G8896" s="292" t="s">
        <v>2979</v>
      </c>
    </row>
    <row r="8897" spans="1:7">
      <c r="A8897" s="292" t="s">
        <v>49</v>
      </c>
      <c r="B8897" s="405">
        <v>16402</v>
      </c>
      <c r="C8897" s="292" t="s">
        <v>2979</v>
      </c>
      <c r="E8897" s="292" t="s">
        <v>214</v>
      </c>
      <c r="F8897" s="405">
        <v>13810</v>
      </c>
      <c r="G8897" s="292" t="s">
        <v>2979</v>
      </c>
    </row>
    <row r="8898" spans="1:7">
      <c r="A8898" s="292" t="s">
        <v>49</v>
      </c>
      <c r="B8898" s="405">
        <v>16679</v>
      </c>
      <c r="C8898" s="292" t="s">
        <v>2979</v>
      </c>
      <c r="E8898" s="292" t="s">
        <v>214</v>
      </c>
      <c r="F8898" s="405">
        <v>13811</v>
      </c>
      <c r="G8898" s="292" t="s">
        <v>2979</v>
      </c>
    </row>
    <row r="8899" spans="1:7">
      <c r="A8899" s="292" t="s">
        <v>49</v>
      </c>
      <c r="B8899" s="405">
        <v>16841</v>
      </c>
      <c r="C8899" s="292" t="s">
        <v>2979</v>
      </c>
      <c r="E8899" s="292" t="s">
        <v>214</v>
      </c>
      <c r="F8899" s="405">
        <v>13813</v>
      </c>
      <c r="G8899" s="292" t="s">
        <v>2979</v>
      </c>
    </row>
    <row r="8900" spans="1:7">
      <c r="A8900" s="292" t="s">
        <v>49</v>
      </c>
      <c r="B8900" s="405">
        <v>16945</v>
      </c>
      <c r="C8900" s="292" t="s">
        <v>2979</v>
      </c>
      <c r="E8900" s="292" t="s">
        <v>214</v>
      </c>
      <c r="F8900" s="405">
        <v>13825</v>
      </c>
      <c r="G8900" s="292" t="s">
        <v>2979</v>
      </c>
    </row>
    <row r="8901" spans="1:7">
      <c r="A8901" s="292" t="s">
        <v>49</v>
      </c>
      <c r="B8901" s="405">
        <v>17220</v>
      </c>
      <c r="C8901" s="292" t="s">
        <v>2979</v>
      </c>
      <c r="E8901" s="292" t="s">
        <v>214</v>
      </c>
      <c r="F8901" s="405">
        <v>13830</v>
      </c>
      <c r="G8901" s="292" t="s">
        <v>2979</v>
      </c>
    </row>
    <row r="8902" spans="1:7">
      <c r="A8902" s="292" t="s">
        <v>49</v>
      </c>
      <c r="B8902" s="405">
        <v>17771</v>
      </c>
      <c r="C8902" s="292" t="s">
        <v>2979</v>
      </c>
      <c r="E8902" s="292" t="s">
        <v>214</v>
      </c>
      <c r="F8902" s="405">
        <v>13835</v>
      </c>
      <c r="G8902" s="292" t="s">
        <v>2979</v>
      </c>
    </row>
    <row r="8903" spans="1:7">
      <c r="A8903" s="292" t="s">
        <v>49</v>
      </c>
      <c r="B8903" s="405">
        <v>13788</v>
      </c>
      <c r="C8903" s="292" t="s">
        <v>2979</v>
      </c>
      <c r="E8903" s="292" t="s">
        <v>214</v>
      </c>
      <c r="F8903" s="405">
        <v>13839</v>
      </c>
      <c r="G8903" s="292" t="s">
        <v>2979</v>
      </c>
    </row>
    <row r="8904" spans="1:7">
      <c r="A8904" s="292" t="s">
        <v>49</v>
      </c>
      <c r="B8904" s="405">
        <v>14060</v>
      </c>
      <c r="C8904" s="292" t="s">
        <v>2979</v>
      </c>
      <c r="E8904" s="292" t="s">
        <v>214</v>
      </c>
      <c r="F8904" s="405">
        <v>13841</v>
      </c>
      <c r="G8904" s="292" t="s">
        <v>2979</v>
      </c>
    </row>
    <row r="8905" spans="1:7">
      <c r="A8905" s="292" t="s">
        <v>49</v>
      </c>
      <c r="B8905" s="405">
        <v>14541</v>
      </c>
      <c r="C8905" s="292" t="s">
        <v>2979</v>
      </c>
      <c r="E8905" s="292" t="s">
        <v>214</v>
      </c>
      <c r="F8905" s="405">
        <v>13842</v>
      </c>
      <c r="G8905" s="292" t="s">
        <v>2979</v>
      </c>
    </row>
    <row r="8906" spans="1:7">
      <c r="A8906" s="292" t="s">
        <v>49</v>
      </c>
      <c r="B8906" s="405">
        <v>14758</v>
      </c>
      <c r="C8906" s="292" t="s">
        <v>2979</v>
      </c>
      <c r="E8906" s="292" t="s">
        <v>214</v>
      </c>
      <c r="F8906" s="405">
        <v>13843</v>
      </c>
      <c r="G8906" s="292" t="s">
        <v>2979</v>
      </c>
    </row>
    <row r="8907" spans="1:7">
      <c r="A8907" s="292" t="s">
        <v>49</v>
      </c>
      <c r="B8907" s="405">
        <v>14873</v>
      </c>
      <c r="C8907" s="292" t="s">
        <v>2979</v>
      </c>
      <c r="E8907" s="292" t="s">
        <v>214</v>
      </c>
      <c r="F8907" s="405">
        <v>13844</v>
      </c>
      <c r="G8907" s="292" t="s">
        <v>2979</v>
      </c>
    </row>
    <row r="8908" spans="1:7">
      <c r="A8908" s="292" t="s">
        <v>49</v>
      </c>
      <c r="B8908" s="405">
        <v>15424</v>
      </c>
      <c r="C8908" s="292" t="s">
        <v>2979</v>
      </c>
      <c r="E8908" s="292" t="s">
        <v>214</v>
      </c>
      <c r="F8908" s="405">
        <v>13846</v>
      </c>
      <c r="G8908" s="292" t="s">
        <v>2979</v>
      </c>
    </row>
    <row r="8909" spans="1:7">
      <c r="A8909" s="292" t="s">
        <v>49</v>
      </c>
      <c r="B8909" s="405">
        <v>15724</v>
      </c>
      <c r="C8909" s="292" t="s">
        <v>2979</v>
      </c>
      <c r="E8909" s="292" t="s">
        <v>214</v>
      </c>
      <c r="F8909" s="405">
        <v>13849</v>
      </c>
      <c r="G8909" s="292" t="s">
        <v>2979</v>
      </c>
    </row>
    <row r="8910" spans="1:7">
      <c r="A8910" s="292" t="s">
        <v>49</v>
      </c>
      <c r="B8910" s="405">
        <v>15870</v>
      </c>
      <c r="C8910" s="292" t="s">
        <v>2979</v>
      </c>
      <c r="E8910" s="292" t="s">
        <v>214</v>
      </c>
      <c r="F8910" s="405">
        <v>13856</v>
      </c>
      <c r="G8910" s="292" t="s">
        <v>2979</v>
      </c>
    </row>
    <row r="8911" spans="1:7">
      <c r="A8911" s="292" t="s">
        <v>49</v>
      </c>
      <c r="B8911" s="405">
        <v>16230</v>
      </c>
      <c r="C8911" s="292" t="s">
        <v>2979</v>
      </c>
      <c r="E8911" s="292" t="s">
        <v>214</v>
      </c>
      <c r="F8911" s="405">
        <v>13859</v>
      </c>
      <c r="G8911" s="292" t="s">
        <v>2979</v>
      </c>
    </row>
    <row r="8912" spans="1:7">
      <c r="A8912" s="292" t="s">
        <v>49</v>
      </c>
      <c r="B8912" s="405">
        <v>16404</v>
      </c>
      <c r="C8912" s="292" t="s">
        <v>2979</v>
      </c>
      <c r="E8912" s="292" t="s">
        <v>214</v>
      </c>
      <c r="F8912" s="405">
        <v>13862</v>
      </c>
      <c r="G8912" s="292" t="s">
        <v>2979</v>
      </c>
    </row>
    <row r="8913" spans="1:7">
      <c r="A8913" s="292" t="s">
        <v>49</v>
      </c>
      <c r="B8913" s="405">
        <v>16680</v>
      </c>
      <c r="C8913" s="292" t="s">
        <v>2979</v>
      </c>
      <c r="E8913" s="292" t="s">
        <v>214</v>
      </c>
      <c r="F8913" s="405">
        <v>13863</v>
      </c>
      <c r="G8913" s="292" t="s">
        <v>2979</v>
      </c>
    </row>
    <row r="8914" spans="1:7">
      <c r="A8914" s="292" t="s">
        <v>49</v>
      </c>
      <c r="B8914" s="405">
        <v>16845</v>
      </c>
      <c r="C8914" s="292" t="s">
        <v>2979</v>
      </c>
      <c r="E8914" s="292" t="s">
        <v>214</v>
      </c>
      <c r="F8914" s="405">
        <v>13864</v>
      </c>
      <c r="G8914" s="292" t="s">
        <v>2979</v>
      </c>
    </row>
    <row r="8915" spans="1:7">
      <c r="A8915" s="292" t="s">
        <v>49</v>
      </c>
      <c r="B8915" s="405">
        <v>16946</v>
      </c>
      <c r="C8915" s="292" t="s">
        <v>2979</v>
      </c>
      <c r="E8915" s="292" t="s">
        <v>214</v>
      </c>
      <c r="F8915" s="405">
        <v>13865</v>
      </c>
      <c r="G8915" s="292" t="s">
        <v>2979</v>
      </c>
    </row>
    <row r="8916" spans="1:7">
      <c r="A8916" s="292" t="s">
        <v>49</v>
      </c>
      <c r="B8916" s="405">
        <v>17222</v>
      </c>
      <c r="C8916" s="292" t="s">
        <v>2979</v>
      </c>
      <c r="E8916" s="292" t="s">
        <v>214</v>
      </c>
      <c r="F8916" s="405">
        <v>14008</v>
      </c>
      <c r="G8916" s="292" t="s">
        <v>2979</v>
      </c>
    </row>
    <row r="8917" spans="1:7">
      <c r="A8917" s="292" t="s">
        <v>49</v>
      </c>
      <c r="B8917" s="405">
        <v>17774</v>
      </c>
      <c r="C8917" s="292" t="s">
        <v>2979</v>
      </c>
      <c r="E8917" s="292" t="s">
        <v>214</v>
      </c>
      <c r="F8917" s="405">
        <v>14012</v>
      </c>
      <c r="G8917" s="292" t="s">
        <v>2979</v>
      </c>
    </row>
    <row r="8918" spans="1:7">
      <c r="A8918" s="292" t="s">
        <v>49</v>
      </c>
      <c r="B8918" s="405">
        <v>13796</v>
      </c>
      <c r="C8918" s="292" t="s">
        <v>2979</v>
      </c>
      <c r="E8918" s="292" t="s">
        <v>214</v>
      </c>
      <c r="F8918" s="405">
        <v>14013</v>
      </c>
      <c r="G8918" s="292" t="s">
        <v>2979</v>
      </c>
    </row>
    <row r="8919" spans="1:7">
      <c r="A8919" s="292" t="s">
        <v>49</v>
      </c>
      <c r="B8919" s="405">
        <v>14062</v>
      </c>
      <c r="C8919" s="292" t="s">
        <v>2979</v>
      </c>
      <c r="E8919" s="292" t="s">
        <v>214</v>
      </c>
      <c r="F8919" s="405">
        <v>14024</v>
      </c>
      <c r="G8919" s="292" t="s">
        <v>2979</v>
      </c>
    </row>
    <row r="8920" spans="1:7">
      <c r="A8920" s="292" t="s">
        <v>49</v>
      </c>
      <c r="B8920" s="405">
        <v>14547</v>
      </c>
      <c r="C8920" s="292" t="s">
        <v>2979</v>
      </c>
      <c r="E8920" s="292" t="s">
        <v>214</v>
      </c>
      <c r="F8920" s="405">
        <v>14028</v>
      </c>
      <c r="G8920" s="292" t="s">
        <v>2979</v>
      </c>
    </row>
    <row r="8921" spans="1:7">
      <c r="A8921" s="292" t="s">
        <v>49</v>
      </c>
      <c r="B8921" s="405">
        <v>14767</v>
      </c>
      <c r="C8921" s="292" t="s">
        <v>2979</v>
      </c>
      <c r="E8921" s="292" t="s">
        <v>214</v>
      </c>
      <c r="F8921" s="405">
        <v>14034</v>
      </c>
      <c r="G8921" s="292" t="s">
        <v>2979</v>
      </c>
    </row>
    <row r="8922" spans="1:7">
      <c r="A8922" s="292" t="s">
        <v>49</v>
      </c>
      <c r="B8922" s="405">
        <v>14874</v>
      </c>
      <c r="C8922" s="292" t="s">
        <v>2979</v>
      </c>
      <c r="E8922" s="292" t="s">
        <v>214</v>
      </c>
      <c r="F8922" s="405">
        <v>14035</v>
      </c>
      <c r="G8922" s="292" t="s">
        <v>2979</v>
      </c>
    </row>
    <row r="8923" spans="1:7">
      <c r="A8923" s="292" t="s">
        <v>49</v>
      </c>
      <c r="B8923" s="405">
        <v>15433</v>
      </c>
      <c r="C8923" s="292" t="s">
        <v>2979</v>
      </c>
      <c r="E8923" s="292" t="s">
        <v>214</v>
      </c>
      <c r="F8923" s="405">
        <v>14037</v>
      </c>
      <c r="G8923" s="292" t="s">
        <v>2979</v>
      </c>
    </row>
    <row r="8924" spans="1:7">
      <c r="A8924" s="292" t="s">
        <v>49</v>
      </c>
      <c r="B8924" s="405">
        <v>15725</v>
      </c>
      <c r="C8924" s="292" t="s">
        <v>2979</v>
      </c>
      <c r="E8924" s="292" t="s">
        <v>214</v>
      </c>
      <c r="F8924" s="405">
        <v>14040</v>
      </c>
      <c r="G8924" s="292" t="s">
        <v>2979</v>
      </c>
    </row>
    <row r="8925" spans="1:7">
      <c r="A8925" s="292" t="s">
        <v>49</v>
      </c>
      <c r="B8925" s="405">
        <v>15923</v>
      </c>
      <c r="C8925" s="292" t="s">
        <v>2979</v>
      </c>
      <c r="E8925" s="292" t="s">
        <v>214</v>
      </c>
      <c r="F8925" s="405">
        <v>14042</v>
      </c>
      <c r="G8925" s="292" t="s">
        <v>2979</v>
      </c>
    </row>
    <row r="8926" spans="1:7">
      <c r="A8926" s="292" t="s">
        <v>49</v>
      </c>
      <c r="B8926" s="405">
        <v>16233</v>
      </c>
      <c r="C8926" s="292" t="s">
        <v>2979</v>
      </c>
      <c r="E8926" s="292" t="s">
        <v>214</v>
      </c>
      <c r="F8926" s="405">
        <v>14054</v>
      </c>
      <c r="G8926" s="292" t="s">
        <v>2979</v>
      </c>
    </row>
    <row r="8927" spans="1:7">
      <c r="A8927" s="292" t="s">
        <v>49</v>
      </c>
      <c r="B8927" s="405">
        <v>16405</v>
      </c>
      <c r="C8927" s="292" t="s">
        <v>2979</v>
      </c>
      <c r="E8927" s="292" t="s">
        <v>214</v>
      </c>
      <c r="F8927" s="405">
        <v>14055</v>
      </c>
      <c r="G8927" s="292" t="s">
        <v>2979</v>
      </c>
    </row>
    <row r="8928" spans="1:7">
      <c r="A8928" s="292" t="s">
        <v>49</v>
      </c>
      <c r="B8928" s="405">
        <v>16683</v>
      </c>
      <c r="C8928" s="292" t="s">
        <v>2979</v>
      </c>
      <c r="E8928" s="292" t="s">
        <v>214</v>
      </c>
      <c r="F8928" s="405">
        <v>14058</v>
      </c>
      <c r="G8928" s="292" t="s">
        <v>2979</v>
      </c>
    </row>
    <row r="8929" spans="1:7">
      <c r="A8929" s="292" t="s">
        <v>49</v>
      </c>
      <c r="B8929" s="405">
        <v>16849</v>
      </c>
      <c r="C8929" s="292" t="s">
        <v>2979</v>
      </c>
      <c r="E8929" s="292" t="s">
        <v>214</v>
      </c>
      <c r="F8929" s="405">
        <v>14060</v>
      </c>
      <c r="G8929" s="292" t="s">
        <v>2979</v>
      </c>
    </row>
    <row r="8930" spans="1:7">
      <c r="A8930" s="292" t="s">
        <v>49</v>
      </c>
      <c r="B8930" s="405">
        <v>16947</v>
      </c>
      <c r="C8930" s="292" t="s">
        <v>2979</v>
      </c>
      <c r="E8930" s="292" t="s">
        <v>214</v>
      </c>
      <c r="F8930" s="405">
        <v>14062</v>
      </c>
      <c r="G8930" s="292" t="s">
        <v>2979</v>
      </c>
    </row>
    <row r="8931" spans="1:7">
      <c r="A8931" s="292" t="s">
        <v>49</v>
      </c>
      <c r="B8931" s="405">
        <v>17224</v>
      </c>
      <c r="C8931" s="292" t="s">
        <v>2979</v>
      </c>
      <c r="E8931" s="292" t="s">
        <v>214</v>
      </c>
      <c r="F8931" s="405">
        <v>14065</v>
      </c>
      <c r="G8931" s="292" t="s">
        <v>2979</v>
      </c>
    </row>
    <row r="8932" spans="1:7">
      <c r="A8932" s="292" t="s">
        <v>49</v>
      </c>
      <c r="B8932" s="405">
        <v>17776</v>
      </c>
      <c r="C8932" s="292" t="s">
        <v>2979</v>
      </c>
      <c r="E8932" s="292" t="s">
        <v>214</v>
      </c>
      <c r="F8932" s="405">
        <v>14066</v>
      </c>
      <c r="G8932" s="292" t="s">
        <v>2979</v>
      </c>
    </row>
    <row r="8933" spans="1:7">
      <c r="A8933" s="292" t="s">
        <v>49</v>
      </c>
      <c r="B8933" s="405">
        <v>13797</v>
      </c>
      <c r="C8933" s="292" t="s">
        <v>2979</v>
      </c>
      <c r="E8933" s="292" t="s">
        <v>214</v>
      </c>
      <c r="F8933" s="405">
        <v>14067</v>
      </c>
      <c r="G8933" s="292" t="s">
        <v>2979</v>
      </c>
    </row>
    <row r="8934" spans="1:7">
      <c r="A8934" s="292" t="s">
        <v>49</v>
      </c>
      <c r="B8934" s="405">
        <v>14065</v>
      </c>
      <c r="C8934" s="292" t="s">
        <v>2979</v>
      </c>
      <c r="E8934" s="292" t="s">
        <v>214</v>
      </c>
      <c r="F8934" s="405">
        <v>14069</v>
      </c>
      <c r="G8934" s="292" t="s">
        <v>2979</v>
      </c>
    </row>
    <row r="8935" spans="1:7">
      <c r="A8935" s="292" t="s">
        <v>49</v>
      </c>
      <c r="B8935" s="405">
        <v>14549</v>
      </c>
      <c r="C8935" s="292" t="s">
        <v>2979</v>
      </c>
      <c r="E8935" s="292" t="s">
        <v>214</v>
      </c>
      <c r="F8935" s="405">
        <v>14082</v>
      </c>
      <c r="G8935" s="292" t="s">
        <v>2979</v>
      </c>
    </row>
    <row r="8936" spans="1:7">
      <c r="A8936" s="292" t="s">
        <v>49</v>
      </c>
      <c r="B8936" s="405">
        <v>14769</v>
      </c>
      <c r="C8936" s="292" t="s">
        <v>2979</v>
      </c>
      <c r="E8936" s="292" t="s">
        <v>214</v>
      </c>
      <c r="F8936" s="405">
        <v>14083</v>
      </c>
      <c r="G8936" s="292" t="s">
        <v>2979</v>
      </c>
    </row>
    <row r="8937" spans="1:7">
      <c r="A8937" s="292" t="s">
        <v>49</v>
      </c>
      <c r="B8937" s="405">
        <v>14877</v>
      </c>
      <c r="C8937" s="292" t="s">
        <v>2979</v>
      </c>
      <c r="E8937" s="292" t="s">
        <v>214</v>
      </c>
      <c r="F8937" s="405">
        <v>14091</v>
      </c>
      <c r="G8937" s="292" t="s">
        <v>2979</v>
      </c>
    </row>
    <row r="8938" spans="1:7">
      <c r="A8938" s="292" t="s">
        <v>49</v>
      </c>
      <c r="B8938" s="405">
        <v>15440</v>
      </c>
      <c r="C8938" s="292" t="s">
        <v>2979</v>
      </c>
      <c r="E8938" s="292" t="s">
        <v>214</v>
      </c>
      <c r="F8938" s="405">
        <v>14098</v>
      </c>
      <c r="G8938" s="292" t="s">
        <v>2979</v>
      </c>
    </row>
    <row r="8939" spans="1:7">
      <c r="A8939" s="292" t="s">
        <v>49</v>
      </c>
      <c r="B8939" s="405">
        <v>15727</v>
      </c>
      <c r="C8939" s="292" t="s">
        <v>2979</v>
      </c>
      <c r="E8939" s="292" t="s">
        <v>214</v>
      </c>
      <c r="F8939" s="405">
        <v>14101</v>
      </c>
      <c r="G8939" s="292" t="s">
        <v>2979</v>
      </c>
    </row>
    <row r="8940" spans="1:7">
      <c r="A8940" s="292" t="s">
        <v>49</v>
      </c>
      <c r="B8940" s="405">
        <v>15924</v>
      </c>
      <c r="C8940" s="292" t="s">
        <v>2979</v>
      </c>
      <c r="E8940" s="292" t="s">
        <v>214</v>
      </c>
      <c r="F8940" s="405">
        <v>14109</v>
      </c>
      <c r="G8940" s="292" t="s">
        <v>2979</v>
      </c>
    </row>
    <row r="8941" spans="1:7">
      <c r="A8941" s="292" t="s">
        <v>49</v>
      </c>
      <c r="B8941" s="405">
        <v>16234</v>
      </c>
      <c r="C8941" s="292" t="s">
        <v>2979</v>
      </c>
      <c r="E8941" s="292" t="s">
        <v>214</v>
      </c>
      <c r="F8941" s="405">
        <v>14113</v>
      </c>
      <c r="G8941" s="292" t="s">
        <v>2979</v>
      </c>
    </row>
    <row r="8942" spans="1:7">
      <c r="A8942" s="292" t="s">
        <v>49</v>
      </c>
      <c r="B8942" s="405">
        <v>16406</v>
      </c>
      <c r="C8942" s="292" t="s">
        <v>2979</v>
      </c>
      <c r="E8942" s="292" t="s">
        <v>214</v>
      </c>
      <c r="F8942" s="405">
        <v>14125</v>
      </c>
      <c r="G8942" s="292" t="s">
        <v>2979</v>
      </c>
    </row>
    <row r="8943" spans="1:7">
      <c r="A8943" s="292" t="s">
        <v>49</v>
      </c>
      <c r="B8943" s="405">
        <v>16685</v>
      </c>
      <c r="C8943" s="292" t="s">
        <v>2979</v>
      </c>
      <c r="E8943" s="292" t="s">
        <v>214</v>
      </c>
      <c r="F8943" s="405">
        <v>14138</v>
      </c>
      <c r="G8943" s="292" t="s">
        <v>2979</v>
      </c>
    </row>
    <row r="8944" spans="1:7">
      <c r="A8944" s="292" t="s">
        <v>49</v>
      </c>
      <c r="B8944" s="405">
        <v>16852</v>
      </c>
      <c r="C8944" s="292" t="s">
        <v>2979</v>
      </c>
      <c r="E8944" s="292" t="s">
        <v>214</v>
      </c>
      <c r="F8944" s="405">
        <v>14145</v>
      </c>
      <c r="G8944" s="292" t="s">
        <v>2979</v>
      </c>
    </row>
    <row r="8945" spans="1:7">
      <c r="A8945" s="292" t="s">
        <v>49</v>
      </c>
      <c r="B8945" s="405">
        <v>16948</v>
      </c>
      <c r="C8945" s="292" t="s">
        <v>2979</v>
      </c>
      <c r="E8945" s="292" t="s">
        <v>214</v>
      </c>
      <c r="F8945" s="405">
        <v>14166</v>
      </c>
      <c r="G8945" s="292" t="s">
        <v>2979</v>
      </c>
    </row>
    <row r="8946" spans="1:7">
      <c r="A8946" s="292" t="s">
        <v>49</v>
      </c>
      <c r="B8946" s="405">
        <v>17228</v>
      </c>
      <c r="C8946" s="292" t="s">
        <v>2979</v>
      </c>
      <c r="E8946" s="292" t="s">
        <v>214</v>
      </c>
      <c r="F8946" s="405">
        <v>14167</v>
      </c>
      <c r="G8946" s="292" t="s">
        <v>2979</v>
      </c>
    </row>
    <row r="8947" spans="1:7">
      <c r="A8947" s="292" t="s">
        <v>49</v>
      </c>
      <c r="B8947" s="405">
        <v>17812</v>
      </c>
      <c r="C8947" s="292" t="s">
        <v>2979</v>
      </c>
      <c r="E8947" s="292" t="s">
        <v>214</v>
      </c>
      <c r="F8947" s="405">
        <v>14171</v>
      </c>
      <c r="G8947" s="292" t="s">
        <v>2979</v>
      </c>
    </row>
    <row r="8948" spans="1:7">
      <c r="A8948" s="292" t="s">
        <v>49</v>
      </c>
      <c r="B8948" s="405">
        <v>13801</v>
      </c>
      <c r="C8948" s="292" t="s">
        <v>2979</v>
      </c>
      <c r="E8948" s="292" t="s">
        <v>214</v>
      </c>
      <c r="F8948" s="405">
        <v>14415</v>
      </c>
      <c r="G8948" s="292" t="s">
        <v>2979</v>
      </c>
    </row>
    <row r="8949" spans="1:7">
      <c r="A8949" s="292" t="s">
        <v>49</v>
      </c>
      <c r="B8949" s="405">
        <v>14066</v>
      </c>
      <c r="C8949" s="292" t="s">
        <v>2979</v>
      </c>
      <c r="E8949" s="292" t="s">
        <v>214</v>
      </c>
      <c r="F8949" s="405">
        <v>14418</v>
      </c>
      <c r="G8949" s="292" t="s">
        <v>2979</v>
      </c>
    </row>
    <row r="8950" spans="1:7">
      <c r="A8950" s="292" t="s">
        <v>49</v>
      </c>
      <c r="B8950" s="405">
        <v>14550</v>
      </c>
      <c r="C8950" s="292" t="s">
        <v>2979</v>
      </c>
      <c r="E8950" s="292" t="s">
        <v>214</v>
      </c>
      <c r="F8950" s="405">
        <v>14427</v>
      </c>
      <c r="G8950" s="292" t="s">
        <v>2979</v>
      </c>
    </row>
    <row r="8951" spans="1:7">
      <c r="A8951" s="292" t="s">
        <v>49</v>
      </c>
      <c r="B8951" s="405">
        <v>14770</v>
      </c>
      <c r="C8951" s="292" t="s">
        <v>2979</v>
      </c>
      <c r="E8951" s="292" t="s">
        <v>214</v>
      </c>
      <c r="F8951" s="405">
        <v>14433</v>
      </c>
      <c r="G8951" s="292" t="s">
        <v>2979</v>
      </c>
    </row>
    <row r="8952" spans="1:7">
      <c r="A8952" s="292" t="s">
        <v>49</v>
      </c>
      <c r="B8952" s="405">
        <v>14878</v>
      </c>
      <c r="C8952" s="292" t="s">
        <v>2979</v>
      </c>
      <c r="E8952" s="292" t="s">
        <v>214</v>
      </c>
      <c r="F8952" s="405">
        <v>14435</v>
      </c>
      <c r="G8952" s="292" t="s">
        <v>2979</v>
      </c>
    </row>
    <row r="8953" spans="1:7">
      <c r="A8953" s="292" t="s">
        <v>49</v>
      </c>
      <c r="B8953" s="405">
        <v>15451</v>
      </c>
      <c r="C8953" s="292" t="s">
        <v>2979</v>
      </c>
      <c r="E8953" s="292" t="s">
        <v>214</v>
      </c>
      <c r="F8953" s="405">
        <v>14461</v>
      </c>
      <c r="G8953" s="292" t="s">
        <v>2979</v>
      </c>
    </row>
    <row r="8954" spans="1:7">
      <c r="A8954" s="292" t="s">
        <v>49</v>
      </c>
      <c r="B8954" s="405">
        <v>15729</v>
      </c>
      <c r="C8954" s="292" t="s">
        <v>2979</v>
      </c>
      <c r="E8954" s="292" t="s">
        <v>214</v>
      </c>
      <c r="F8954" s="405">
        <v>14462</v>
      </c>
      <c r="G8954" s="292" t="s">
        <v>2979</v>
      </c>
    </row>
    <row r="8955" spans="1:7">
      <c r="A8955" s="292" t="s">
        <v>49</v>
      </c>
      <c r="B8955" s="405">
        <v>15926</v>
      </c>
      <c r="C8955" s="292" t="s">
        <v>2979</v>
      </c>
      <c r="E8955" s="292" t="s">
        <v>214</v>
      </c>
      <c r="F8955" s="405">
        <v>14466</v>
      </c>
      <c r="G8955" s="292" t="s">
        <v>2979</v>
      </c>
    </row>
    <row r="8956" spans="1:7">
      <c r="A8956" s="292" t="s">
        <v>49</v>
      </c>
      <c r="B8956" s="405">
        <v>16235</v>
      </c>
      <c r="C8956" s="292" t="s">
        <v>2979</v>
      </c>
      <c r="E8956" s="292" t="s">
        <v>214</v>
      </c>
      <c r="F8956" s="405">
        <v>14471</v>
      </c>
      <c r="G8956" s="292" t="s">
        <v>2979</v>
      </c>
    </row>
    <row r="8957" spans="1:7">
      <c r="A8957" s="292" t="s">
        <v>49</v>
      </c>
      <c r="B8957" s="405">
        <v>16420</v>
      </c>
      <c r="C8957" s="292" t="s">
        <v>2979</v>
      </c>
      <c r="E8957" s="292" t="s">
        <v>214</v>
      </c>
      <c r="F8957" s="405">
        <v>14476</v>
      </c>
      <c r="G8957" s="292" t="s">
        <v>2979</v>
      </c>
    </row>
    <row r="8958" spans="1:7">
      <c r="A8958" s="292" t="s">
        <v>49</v>
      </c>
      <c r="B8958" s="405">
        <v>16689</v>
      </c>
      <c r="C8958" s="292" t="s">
        <v>2979</v>
      </c>
      <c r="E8958" s="292" t="s">
        <v>214</v>
      </c>
      <c r="F8958" s="405">
        <v>14477</v>
      </c>
      <c r="G8958" s="292" t="s">
        <v>2979</v>
      </c>
    </row>
    <row r="8959" spans="1:7">
      <c r="A8959" s="292" t="s">
        <v>49</v>
      </c>
      <c r="B8959" s="405">
        <v>16854</v>
      </c>
      <c r="C8959" s="292" t="s">
        <v>2979</v>
      </c>
      <c r="E8959" s="292" t="s">
        <v>214</v>
      </c>
      <c r="F8959" s="405">
        <v>14481</v>
      </c>
      <c r="G8959" s="292" t="s">
        <v>2979</v>
      </c>
    </row>
    <row r="8960" spans="1:7">
      <c r="A8960" s="292" t="s">
        <v>49</v>
      </c>
      <c r="B8960" s="405">
        <v>17002</v>
      </c>
      <c r="C8960" s="292" t="s">
        <v>2979</v>
      </c>
      <c r="E8960" s="292" t="s">
        <v>214</v>
      </c>
      <c r="F8960" s="405">
        <v>14486</v>
      </c>
      <c r="G8960" s="292" t="s">
        <v>2979</v>
      </c>
    </row>
    <row r="8961" spans="1:7">
      <c r="A8961" s="292" t="s">
        <v>49</v>
      </c>
      <c r="B8961" s="405">
        <v>17229</v>
      </c>
      <c r="C8961" s="292" t="s">
        <v>2979</v>
      </c>
      <c r="E8961" s="292" t="s">
        <v>214</v>
      </c>
      <c r="F8961" s="405">
        <v>14507</v>
      </c>
      <c r="G8961" s="292" t="s">
        <v>2979</v>
      </c>
    </row>
    <row r="8962" spans="1:7">
      <c r="A8962" s="292" t="s">
        <v>49</v>
      </c>
      <c r="B8962" s="405">
        <v>17813</v>
      </c>
      <c r="C8962" s="292" t="s">
        <v>2979</v>
      </c>
      <c r="E8962" s="292" t="s">
        <v>214</v>
      </c>
      <c r="F8962" s="405">
        <v>14510</v>
      </c>
      <c r="G8962" s="292" t="s">
        <v>2979</v>
      </c>
    </row>
    <row r="8963" spans="1:7">
      <c r="A8963" s="292" t="s">
        <v>49</v>
      </c>
      <c r="B8963" s="405">
        <v>13803</v>
      </c>
      <c r="C8963" s="292" t="s">
        <v>2979</v>
      </c>
      <c r="E8963" s="292" t="s">
        <v>214</v>
      </c>
      <c r="F8963" s="405">
        <v>14512</v>
      </c>
      <c r="G8963" s="292" t="s">
        <v>2979</v>
      </c>
    </row>
    <row r="8964" spans="1:7">
      <c r="A8964" s="292" t="s">
        <v>49</v>
      </c>
      <c r="B8964" s="405">
        <v>14067</v>
      </c>
      <c r="C8964" s="292" t="s">
        <v>2979</v>
      </c>
      <c r="E8964" s="292" t="s">
        <v>214</v>
      </c>
      <c r="F8964" s="405">
        <v>14516</v>
      </c>
      <c r="G8964" s="292" t="s">
        <v>2979</v>
      </c>
    </row>
    <row r="8965" spans="1:7">
      <c r="A8965" s="292" t="s">
        <v>49</v>
      </c>
      <c r="B8965" s="405">
        <v>14560</v>
      </c>
      <c r="C8965" s="292" t="s">
        <v>2979</v>
      </c>
      <c r="E8965" s="292" t="s">
        <v>214</v>
      </c>
      <c r="F8965" s="405">
        <v>14517</v>
      </c>
      <c r="G8965" s="292" t="s">
        <v>2979</v>
      </c>
    </row>
    <row r="8966" spans="1:7">
      <c r="A8966" s="292" t="s">
        <v>49</v>
      </c>
      <c r="B8966" s="405">
        <v>14772</v>
      </c>
      <c r="C8966" s="292" t="s">
        <v>2979</v>
      </c>
      <c r="E8966" s="292" t="s">
        <v>214</v>
      </c>
      <c r="F8966" s="405">
        <v>14521</v>
      </c>
      <c r="G8966" s="292" t="s">
        <v>2979</v>
      </c>
    </row>
    <row r="8967" spans="1:7">
      <c r="A8967" s="292" t="s">
        <v>49</v>
      </c>
      <c r="B8967" s="405">
        <v>14879</v>
      </c>
      <c r="C8967" s="292" t="s">
        <v>2979</v>
      </c>
      <c r="E8967" s="292" t="s">
        <v>214</v>
      </c>
      <c r="F8967" s="405">
        <v>14525</v>
      </c>
      <c r="G8967" s="292" t="s">
        <v>2979</v>
      </c>
    </row>
    <row r="8968" spans="1:7">
      <c r="A8968" s="292" t="s">
        <v>49</v>
      </c>
      <c r="B8968" s="405">
        <v>15459</v>
      </c>
      <c r="C8968" s="292" t="s">
        <v>2979</v>
      </c>
      <c r="E8968" s="292" t="s">
        <v>214</v>
      </c>
      <c r="F8968" s="405">
        <v>14536</v>
      </c>
      <c r="G8968" s="292" t="s">
        <v>2979</v>
      </c>
    </row>
    <row r="8969" spans="1:7">
      <c r="A8969" s="292" t="s">
        <v>49</v>
      </c>
      <c r="B8969" s="405">
        <v>15732</v>
      </c>
      <c r="C8969" s="292" t="s">
        <v>2979</v>
      </c>
      <c r="E8969" s="292" t="s">
        <v>214</v>
      </c>
      <c r="F8969" s="405">
        <v>14539</v>
      </c>
      <c r="G8969" s="292" t="s">
        <v>2979</v>
      </c>
    </row>
    <row r="8970" spans="1:7">
      <c r="A8970" s="292" t="s">
        <v>49</v>
      </c>
      <c r="B8970" s="405">
        <v>15929</v>
      </c>
      <c r="C8970" s="292" t="s">
        <v>2979</v>
      </c>
      <c r="E8970" s="292" t="s">
        <v>214</v>
      </c>
      <c r="F8970" s="405">
        <v>14541</v>
      </c>
      <c r="G8970" s="292" t="s">
        <v>2979</v>
      </c>
    </row>
    <row r="8971" spans="1:7">
      <c r="A8971" s="292" t="s">
        <v>49</v>
      </c>
      <c r="B8971" s="405">
        <v>16236</v>
      </c>
      <c r="C8971" s="292" t="s">
        <v>2979</v>
      </c>
      <c r="E8971" s="292" t="s">
        <v>214</v>
      </c>
      <c r="F8971" s="405">
        <v>14547</v>
      </c>
      <c r="G8971" s="292" t="s">
        <v>2979</v>
      </c>
    </row>
    <row r="8972" spans="1:7">
      <c r="A8972" s="292" t="s">
        <v>49</v>
      </c>
      <c r="B8972" s="405">
        <v>16434</v>
      </c>
      <c r="C8972" s="292" t="s">
        <v>2979</v>
      </c>
      <c r="E8972" s="292" t="s">
        <v>214</v>
      </c>
      <c r="F8972" s="405">
        <v>14549</v>
      </c>
      <c r="G8972" s="292" t="s">
        <v>2979</v>
      </c>
    </row>
    <row r="8973" spans="1:7">
      <c r="A8973" s="292" t="s">
        <v>49</v>
      </c>
      <c r="B8973" s="405">
        <v>16691</v>
      </c>
      <c r="C8973" s="292" t="s">
        <v>2979</v>
      </c>
      <c r="E8973" s="292" t="s">
        <v>214</v>
      </c>
      <c r="F8973" s="405">
        <v>14550</v>
      </c>
      <c r="G8973" s="292" t="s">
        <v>2979</v>
      </c>
    </row>
    <row r="8974" spans="1:7">
      <c r="A8974" s="292" t="s">
        <v>49</v>
      </c>
      <c r="B8974" s="405">
        <v>16855</v>
      </c>
      <c r="C8974" s="292" t="s">
        <v>2979</v>
      </c>
      <c r="E8974" s="292" t="s">
        <v>214</v>
      </c>
      <c r="F8974" s="405">
        <v>14560</v>
      </c>
      <c r="G8974" s="292" t="s">
        <v>2979</v>
      </c>
    </row>
    <row r="8975" spans="1:7">
      <c r="A8975" s="292" t="s">
        <v>49</v>
      </c>
      <c r="B8975" s="405">
        <v>17004</v>
      </c>
      <c r="C8975" s="292" t="s">
        <v>2979</v>
      </c>
      <c r="E8975" s="292" t="s">
        <v>214</v>
      </c>
      <c r="F8975" s="405">
        <v>14561</v>
      </c>
      <c r="G8975" s="292" t="s">
        <v>2979</v>
      </c>
    </row>
    <row r="8976" spans="1:7">
      <c r="A8976" s="292" t="s">
        <v>49</v>
      </c>
      <c r="B8976" s="405">
        <v>17238</v>
      </c>
      <c r="C8976" s="292" t="s">
        <v>2979</v>
      </c>
      <c r="E8976" s="292" t="s">
        <v>214</v>
      </c>
      <c r="F8976" s="405">
        <v>14571</v>
      </c>
      <c r="G8976" s="292" t="s">
        <v>2979</v>
      </c>
    </row>
    <row r="8977" spans="1:7">
      <c r="A8977" s="292" t="s">
        <v>49</v>
      </c>
      <c r="B8977" s="405">
        <v>17814</v>
      </c>
      <c r="C8977" s="292" t="s">
        <v>2979</v>
      </c>
      <c r="E8977" s="292" t="s">
        <v>214</v>
      </c>
      <c r="F8977" s="405">
        <v>14590</v>
      </c>
      <c r="G8977" s="292" t="s">
        <v>2979</v>
      </c>
    </row>
    <row r="8978" spans="1:7">
      <c r="A8978" s="292" t="s">
        <v>49</v>
      </c>
      <c r="B8978" s="405">
        <v>13806</v>
      </c>
      <c r="C8978" s="292" t="s">
        <v>2979</v>
      </c>
      <c r="E8978" s="292" t="s">
        <v>214</v>
      </c>
      <c r="F8978" s="405">
        <v>14591</v>
      </c>
      <c r="G8978" s="292" t="s">
        <v>2979</v>
      </c>
    </row>
    <row r="8979" spans="1:7">
      <c r="A8979" s="292" t="s">
        <v>49</v>
      </c>
      <c r="B8979" s="405">
        <v>14069</v>
      </c>
      <c r="C8979" s="292" t="s">
        <v>2979</v>
      </c>
      <c r="E8979" s="292" t="s">
        <v>214</v>
      </c>
      <c r="F8979" s="405">
        <v>14706</v>
      </c>
      <c r="G8979" s="292" t="s">
        <v>2979</v>
      </c>
    </row>
    <row r="8980" spans="1:7">
      <c r="A8980" s="292" t="s">
        <v>49</v>
      </c>
      <c r="B8980" s="405">
        <v>14561</v>
      </c>
      <c r="C8980" s="292" t="s">
        <v>2979</v>
      </c>
      <c r="E8980" s="292" t="s">
        <v>214</v>
      </c>
      <c r="F8980" s="405">
        <v>14708</v>
      </c>
      <c r="G8980" s="292" t="s">
        <v>2979</v>
      </c>
    </row>
    <row r="8981" spans="1:7">
      <c r="A8981" s="292" t="s">
        <v>49</v>
      </c>
      <c r="B8981" s="405">
        <v>14774</v>
      </c>
      <c r="C8981" s="292" t="s">
        <v>2979</v>
      </c>
      <c r="E8981" s="292" t="s">
        <v>214</v>
      </c>
      <c r="F8981" s="405">
        <v>14709</v>
      </c>
      <c r="G8981" s="292" t="s">
        <v>2979</v>
      </c>
    </row>
    <row r="8982" spans="1:7">
      <c r="A8982" s="292" t="s">
        <v>49</v>
      </c>
      <c r="B8982" s="405">
        <v>14880</v>
      </c>
      <c r="C8982" s="292" t="s">
        <v>2979</v>
      </c>
      <c r="E8982" s="292" t="s">
        <v>214</v>
      </c>
      <c r="F8982" s="405">
        <v>14711</v>
      </c>
      <c r="G8982" s="292" t="s">
        <v>2979</v>
      </c>
    </row>
    <row r="8983" spans="1:7">
      <c r="A8983" s="292" t="s">
        <v>49</v>
      </c>
      <c r="B8983" s="405">
        <v>15464</v>
      </c>
      <c r="C8983" s="292" t="s">
        <v>2979</v>
      </c>
      <c r="E8983" s="292" t="s">
        <v>214</v>
      </c>
      <c r="F8983" s="405">
        <v>14714</v>
      </c>
      <c r="G8983" s="292" t="s">
        <v>2979</v>
      </c>
    </row>
    <row r="8984" spans="1:7">
      <c r="A8984" s="292" t="s">
        <v>49</v>
      </c>
      <c r="B8984" s="405">
        <v>15736</v>
      </c>
      <c r="C8984" s="292" t="s">
        <v>2979</v>
      </c>
      <c r="E8984" s="292" t="s">
        <v>214</v>
      </c>
      <c r="F8984" s="405">
        <v>14715</v>
      </c>
      <c r="G8984" s="292" t="s">
        <v>2979</v>
      </c>
    </row>
    <row r="8985" spans="1:7">
      <c r="A8985" s="292" t="s">
        <v>49</v>
      </c>
      <c r="B8985" s="405">
        <v>15936</v>
      </c>
      <c r="C8985" s="292" t="s">
        <v>2979</v>
      </c>
      <c r="E8985" s="292" t="s">
        <v>214</v>
      </c>
      <c r="F8985" s="405">
        <v>14717</v>
      </c>
      <c r="G8985" s="292" t="s">
        <v>2979</v>
      </c>
    </row>
    <row r="8986" spans="1:7">
      <c r="A8986" s="292" t="s">
        <v>49</v>
      </c>
      <c r="B8986" s="405">
        <v>16239</v>
      </c>
      <c r="C8986" s="292" t="s">
        <v>2979</v>
      </c>
      <c r="E8986" s="292" t="s">
        <v>214</v>
      </c>
      <c r="F8986" s="405">
        <v>14718</v>
      </c>
      <c r="G8986" s="292" t="s">
        <v>2979</v>
      </c>
    </row>
    <row r="8987" spans="1:7">
      <c r="A8987" s="292" t="s">
        <v>49</v>
      </c>
      <c r="B8987" s="405">
        <v>16435</v>
      </c>
      <c r="C8987" s="292" t="s">
        <v>2979</v>
      </c>
      <c r="E8987" s="292" t="s">
        <v>214</v>
      </c>
      <c r="F8987" s="405">
        <v>14719</v>
      </c>
      <c r="G8987" s="292" t="s">
        <v>2979</v>
      </c>
    </row>
    <row r="8988" spans="1:7">
      <c r="A8988" s="292" t="s">
        <v>49</v>
      </c>
      <c r="B8988" s="405">
        <v>16692</v>
      </c>
      <c r="C8988" s="292" t="s">
        <v>2979</v>
      </c>
      <c r="E8988" s="292" t="s">
        <v>214</v>
      </c>
      <c r="F8988" s="405">
        <v>14721</v>
      </c>
      <c r="G8988" s="292" t="s">
        <v>2979</v>
      </c>
    </row>
    <row r="8989" spans="1:7">
      <c r="A8989" s="292" t="s">
        <v>49</v>
      </c>
      <c r="B8989" s="405">
        <v>16856</v>
      </c>
      <c r="C8989" s="292" t="s">
        <v>2979</v>
      </c>
      <c r="E8989" s="292" t="s">
        <v>214</v>
      </c>
      <c r="F8989" s="405">
        <v>14723</v>
      </c>
      <c r="G8989" s="292" t="s">
        <v>2979</v>
      </c>
    </row>
    <row r="8990" spans="1:7">
      <c r="A8990" s="292" t="s">
        <v>49</v>
      </c>
      <c r="B8990" s="405">
        <v>17006</v>
      </c>
      <c r="C8990" s="292" t="s">
        <v>2979</v>
      </c>
      <c r="E8990" s="292" t="s">
        <v>214</v>
      </c>
      <c r="F8990" s="405">
        <v>14724</v>
      </c>
      <c r="G8990" s="292" t="s">
        <v>2979</v>
      </c>
    </row>
    <row r="8991" spans="1:7">
      <c r="A8991" s="292" t="s">
        <v>49</v>
      </c>
      <c r="B8991" s="405">
        <v>17239</v>
      </c>
      <c r="C8991" s="292" t="s">
        <v>2979</v>
      </c>
      <c r="E8991" s="292" t="s">
        <v>214</v>
      </c>
      <c r="F8991" s="405">
        <v>14726</v>
      </c>
      <c r="G8991" s="292" t="s">
        <v>2979</v>
      </c>
    </row>
    <row r="8992" spans="1:7">
      <c r="A8992" s="292" t="s">
        <v>49</v>
      </c>
      <c r="B8992" s="405">
        <v>17821</v>
      </c>
      <c r="C8992" s="292" t="s">
        <v>2979</v>
      </c>
      <c r="E8992" s="292" t="s">
        <v>214</v>
      </c>
      <c r="F8992" s="405">
        <v>14727</v>
      </c>
      <c r="G8992" s="292" t="s">
        <v>2979</v>
      </c>
    </row>
    <row r="8993" spans="1:7">
      <c r="A8993" s="292" t="s">
        <v>49</v>
      </c>
      <c r="B8993" s="405">
        <v>13807</v>
      </c>
      <c r="C8993" s="292" t="s">
        <v>2979</v>
      </c>
      <c r="E8993" s="292" t="s">
        <v>214</v>
      </c>
      <c r="F8993" s="405">
        <v>14728</v>
      </c>
      <c r="G8993" s="292" t="s">
        <v>2979</v>
      </c>
    </row>
    <row r="8994" spans="1:7">
      <c r="A8994" s="292" t="s">
        <v>49</v>
      </c>
      <c r="B8994" s="405">
        <v>14082</v>
      </c>
      <c r="C8994" s="292" t="s">
        <v>2979</v>
      </c>
      <c r="E8994" s="292" t="s">
        <v>214</v>
      </c>
      <c r="F8994" s="405">
        <v>14729</v>
      </c>
      <c r="G8994" s="292" t="s">
        <v>2979</v>
      </c>
    </row>
    <row r="8995" spans="1:7">
      <c r="A8995" s="292" t="s">
        <v>49</v>
      </c>
      <c r="B8995" s="405">
        <v>14571</v>
      </c>
      <c r="C8995" s="292" t="s">
        <v>2979</v>
      </c>
      <c r="E8995" s="292" t="s">
        <v>214</v>
      </c>
      <c r="F8995" s="405">
        <v>14730</v>
      </c>
      <c r="G8995" s="292" t="s">
        <v>2979</v>
      </c>
    </row>
    <row r="8996" spans="1:7">
      <c r="A8996" s="292" t="s">
        <v>49</v>
      </c>
      <c r="B8996" s="405">
        <v>14775</v>
      </c>
      <c r="C8996" s="292" t="s">
        <v>2979</v>
      </c>
      <c r="E8996" s="292" t="s">
        <v>214</v>
      </c>
      <c r="F8996" s="405">
        <v>14731</v>
      </c>
      <c r="G8996" s="292" t="s">
        <v>2979</v>
      </c>
    </row>
    <row r="8997" spans="1:7">
      <c r="A8997" s="292" t="s">
        <v>49</v>
      </c>
      <c r="B8997" s="405">
        <v>14883</v>
      </c>
      <c r="C8997" s="292" t="s">
        <v>2979</v>
      </c>
      <c r="E8997" s="292" t="s">
        <v>214</v>
      </c>
      <c r="F8997" s="405">
        <v>14735</v>
      </c>
      <c r="G8997" s="292" t="s">
        <v>2979</v>
      </c>
    </row>
    <row r="8998" spans="1:7">
      <c r="A8998" s="292" t="s">
        <v>49</v>
      </c>
      <c r="B8998" s="405">
        <v>15467</v>
      </c>
      <c r="C8998" s="292" t="s">
        <v>2979</v>
      </c>
      <c r="E8998" s="292" t="s">
        <v>214</v>
      </c>
      <c r="F8998" s="405">
        <v>14736</v>
      </c>
      <c r="G8998" s="292" t="s">
        <v>2979</v>
      </c>
    </row>
    <row r="8999" spans="1:7">
      <c r="A8999" s="292" t="s">
        <v>49</v>
      </c>
      <c r="B8999" s="405">
        <v>15737</v>
      </c>
      <c r="C8999" s="292" t="s">
        <v>2979</v>
      </c>
      <c r="E8999" s="292" t="s">
        <v>214</v>
      </c>
      <c r="F8999" s="405">
        <v>14737</v>
      </c>
      <c r="G8999" s="292" t="s">
        <v>2979</v>
      </c>
    </row>
    <row r="9000" spans="1:7">
      <c r="A9000" s="292" t="s">
        <v>49</v>
      </c>
      <c r="B9000" s="405">
        <v>15940</v>
      </c>
      <c r="C9000" s="292" t="s">
        <v>2979</v>
      </c>
      <c r="E9000" s="292" t="s">
        <v>214</v>
      </c>
      <c r="F9000" s="405">
        <v>14738</v>
      </c>
      <c r="G9000" s="292" t="s">
        <v>2979</v>
      </c>
    </row>
    <row r="9001" spans="1:7">
      <c r="A9001" s="292" t="s">
        <v>49</v>
      </c>
      <c r="B9001" s="405">
        <v>16240</v>
      </c>
      <c r="C9001" s="292" t="s">
        <v>2979</v>
      </c>
      <c r="E9001" s="292" t="s">
        <v>214</v>
      </c>
      <c r="F9001" s="405">
        <v>14739</v>
      </c>
      <c r="G9001" s="292" t="s">
        <v>2979</v>
      </c>
    </row>
    <row r="9002" spans="1:7">
      <c r="A9002" s="292" t="s">
        <v>49</v>
      </c>
      <c r="B9002" s="405">
        <v>16436</v>
      </c>
      <c r="C9002" s="292" t="s">
        <v>2979</v>
      </c>
      <c r="E9002" s="292" t="s">
        <v>214</v>
      </c>
      <c r="F9002" s="405">
        <v>14740</v>
      </c>
      <c r="G9002" s="292" t="s">
        <v>2979</v>
      </c>
    </row>
    <row r="9003" spans="1:7">
      <c r="A9003" s="292" t="s">
        <v>49</v>
      </c>
      <c r="B9003" s="405">
        <v>16693</v>
      </c>
      <c r="C9003" s="292" t="s">
        <v>2979</v>
      </c>
      <c r="E9003" s="292" t="s">
        <v>214</v>
      </c>
      <c r="F9003" s="405">
        <v>14741</v>
      </c>
      <c r="G9003" s="292" t="s">
        <v>2979</v>
      </c>
    </row>
    <row r="9004" spans="1:7">
      <c r="A9004" s="292" t="s">
        <v>49</v>
      </c>
      <c r="B9004" s="405">
        <v>16858</v>
      </c>
      <c r="C9004" s="292" t="s">
        <v>2979</v>
      </c>
      <c r="E9004" s="292" t="s">
        <v>214</v>
      </c>
      <c r="F9004" s="405">
        <v>14743</v>
      </c>
      <c r="G9004" s="292" t="s">
        <v>2979</v>
      </c>
    </row>
    <row r="9005" spans="1:7">
      <c r="A9005" s="292" t="s">
        <v>49</v>
      </c>
      <c r="B9005" s="405">
        <v>17017</v>
      </c>
      <c r="C9005" s="292" t="s">
        <v>2979</v>
      </c>
      <c r="E9005" s="292" t="s">
        <v>214</v>
      </c>
      <c r="F9005" s="405">
        <v>14744</v>
      </c>
      <c r="G9005" s="292" t="s">
        <v>2979</v>
      </c>
    </row>
    <row r="9006" spans="1:7">
      <c r="A9006" s="292" t="s">
        <v>49</v>
      </c>
      <c r="B9006" s="405">
        <v>17240</v>
      </c>
      <c r="C9006" s="292" t="s">
        <v>2979</v>
      </c>
      <c r="E9006" s="292" t="s">
        <v>214</v>
      </c>
      <c r="F9006" s="405">
        <v>14747</v>
      </c>
      <c r="G9006" s="292" t="s">
        <v>2979</v>
      </c>
    </row>
    <row r="9007" spans="1:7">
      <c r="A9007" s="292" t="s">
        <v>49</v>
      </c>
      <c r="B9007" s="405">
        <v>17823</v>
      </c>
      <c r="C9007" s="292" t="s">
        <v>2979</v>
      </c>
      <c r="E9007" s="292" t="s">
        <v>214</v>
      </c>
      <c r="F9007" s="405">
        <v>14748</v>
      </c>
      <c r="G9007" s="292" t="s">
        <v>2979</v>
      </c>
    </row>
    <row r="9008" spans="1:7">
      <c r="A9008" s="292" t="s">
        <v>49</v>
      </c>
      <c r="B9008" s="405">
        <v>13808</v>
      </c>
      <c r="C9008" s="292" t="s">
        <v>2979</v>
      </c>
      <c r="E9008" s="292" t="s">
        <v>214</v>
      </c>
      <c r="F9008" s="405">
        <v>14753</v>
      </c>
      <c r="G9008" s="292" t="s">
        <v>2979</v>
      </c>
    </row>
    <row r="9009" spans="1:7">
      <c r="A9009" s="292" t="s">
        <v>49</v>
      </c>
      <c r="B9009" s="405">
        <v>14083</v>
      </c>
      <c r="C9009" s="292" t="s">
        <v>2979</v>
      </c>
      <c r="E9009" s="292" t="s">
        <v>214</v>
      </c>
      <c r="F9009" s="405">
        <v>14754</v>
      </c>
      <c r="G9009" s="292" t="s">
        <v>2979</v>
      </c>
    </row>
    <row r="9010" spans="1:7">
      <c r="A9010" s="292" t="s">
        <v>49</v>
      </c>
      <c r="B9010" s="405">
        <v>14590</v>
      </c>
      <c r="C9010" s="292" t="s">
        <v>2979</v>
      </c>
      <c r="E9010" s="292" t="s">
        <v>214</v>
      </c>
      <c r="F9010" s="405">
        <v>14755</v>
      </c>
      <c r="G9010" s="292" t="s">
        <v>2979</v>
      </c>
    </row>
    <row r="9011" spans="1:7">
      <c r="A9011" s="292" t="s">
        <v>49</v>
      </c>
      <c r="B9011" s="405">
        <v>14777</v>
      </c>
      <c r="C9011" s="292" t="s">
        <v>2979</v>
      </c>
      <c r="E9011" s="292" t="s">
        <v>214</v>
      </c>
      <c r="F9011" s="405">
        <v>14758</v>
      </c>
      <c r="G9011" s="292" t="s">
        <v>2979</v>
      </c>
    </row>
    <row r="9012" spans="1:7">
      <c r="A9012" s="292" t="s">
        <v>49</v>
      </c>
      <c r="B9012" s="405">
        <v>14884</v>
      </c>
      <c r="C9012" s="292" t="s">
        <v>2979</v>
      </c>
      <c r="E9012" s="292" t="s">
        <v>214</v>
      </c>
      <c r="F9012" s="405">
        <v>14767</v>
      </c>
      <c r="G9012" s="292" t="s">
        <v>2979</v>
      </c>
    </row>
    <row r="9013" spans="1:7">
      <c r="A9013" s="292" t="s">
        <v>49</v>
      </c>
      <c r="B9013" s="405">
        <v>15470</v>
      </c>
      <c r="C9013" s="292" t="s">
        <v>2979</v>
      </c>
      <c r="E9013" s="292" t="s">
        <v>214</v>
      </c>
      <c r="F9013" s="405">
        <v>14769</v>
      </c>
      <c r="G9013" s="292" t="s">
        <v>2979</v>
      </c>
    </row>
    <row r="9014" spans="1:7">
      <c r="A9014" s="292" t="s">
        <v>49</v>
      </c>
      <c r="B9014" s="405">
        <v>15742</v>
      </c>
      <c r="C9014" s="292" t="s">
        <v>2979</v>
      </c>
      <c r="E9014" s="292" t="s">
        <v>214</v>
      </c>
      <c r="F9014" s="405">
        <v>14770</v>
      </c>
      <c r="G9014" s="292" t="s">
        <v>2979</v>
      </c>
    </row>
    <row r="9015" spans="1:7">
      <c r="A9015" s="292" t="s">
        <v>49</v>
      </c>
      <c r="B9015" s="405">
        <v>15942</v>
      </c>
      <c r="C9015" s="292" t="s">
        <v>2979</v>
      </c>
      <c r="E9015" s="292" t="s">
        <v>214</v>
      </c>
      <c r="F9015" s="405">
        <v>14772</v>
      </c>
      <c r="G9015" s="292" t="s">
        <v>2979</v>
      </c>
    </row>
    <row r="9016" spans="1:7">
      <c r="A9016" s="292" t="s">
        <v>49</v>
      </c>
      <c r="B9016" s="405">
        <v>16242</v>
      </c>
      <c r="C9016" s="292" t="s">
        <v>2979</v>
      </c>
      <c r="E9016" s="292" t="s">
        <v>214</v>
      </c>
      <c r="F9016" s="405">
        <v>14774</v>
      </c>
      <c r="G9016" s="292" t="s">
        <v>2979</v>
      </c>
    </row>
    <row r="9017" spans="1:7">
      <c r="A9017" s="292" t="s">
        <v>49</v>
      </c>
      <c r="B9017" s="405">
        <v>16442</v>
      </c>
      <c r="C9017" s="292" t="s">
        <v>2979</v>
      </c>
      <c r="E9017" s="292" t="s">
        <v>214</v>
      </c>
      <c r="F9017" s="405">
        <v>14775</v>
      </c>
      <c r="G9017" s="292" t="s">
        <v>2979</v>
      </c>
    </row>
    <row r="9018" spans="1:7">
      <c r="A9018" s="292" t="s">
        <v>49</v>
      </c>
      <c r="B9018" s="405">
        <v>16694</v>
      </c>
      <c r="C9018" s="292" t="s">
        <v>2979</v>
      </c>
      <c r="E9018" s="292" t="s">
        <v>214</v>
      </c>
      <c r="F9018" s="405">
        <v>14777</v>
      </c>
      <c r="G9018" s="292" t="s">
        <v>2979</v>
      </c>
    </row>
    <row r="9019" spans="1:7">
      <c r="A9019" s="292" t="s">
        <v>49</v>
      </c>
      <c r="B9019" s="405">
        <v>16859</v>
      </c>
      <c r="C9019" s="292" t="s">
        <v>2979</v>
      </c>
      <c r="E9019" s="292" t="s">
        <v>214</v>
      </c>
      <c r="F9019" s="405">
        <v>14779</v>
      </c>
      <c r="G9019" s="292" t="s">
        <v>2979</v>
      </c>
    </row>
    <row r="9020" spans="1:7">
      <c r="A9020" s="292" t="s">
        <v>49</v>
      </c>
      <c r="B9020" s="405">
        <v>17021</v>
      </c>
      <c r="C9020" s="292" t="s">
        <v>2979</v>
      </c>
      <c r="E9020" s="292" t="s">
        <v>214</v>
      </c>
      <c r="F9020" s="405">
        <v>14781</v>
      </c>
      <c r="G9020" s="292" t="s">
        <v>2979</v>
      </c>
    </row>
    <row r="9021" spans="1:7">
      <c r="A9021" s="292" t="s">
        <v>49</v>
      </c>
      <c r="B9021" s="405">
        <v>17243</v>
      </c>
      <c r="C9021" s="292" t="s">
        <v>2979</v>
      </c>
      <c r="E9021" s="292" t="s">
        <v>214</v>
      </c>
      <c r="F9021" s="405">
        <v>14782</v>
      </c>
      <c r="G9021" s="292" t="s">
        <v>2979</v>
      </c>
    </row>
    <row r="9022" spans="1:7">
      <c r="A9022" s="292" t="s">
        <v>49</v>
      </c>
      <c r="B9022" s="405">
        <v>17824</v>
      </c>
      <c r="C9022" s="292" t="s">
        <v>2979</v>
      </c>
      <c r="E9022" s="292" t="s">
        <v>214</v>
      </c>
      <c r="F9022" s="405">
        <v>14784</v>
      </c>
      <c r="G9022" s="292" t="s">
        <v>2979</v>
      </c>
    </row>
    <row r="9023" spans="1:7">
      <c r="A9023" s="292" t="s">
        <v>49</v>
      </c>
      <c r="B9023" s="405">
        <v>13809</v>
      </c>
      <c r="C9023" s="292" t="s">
        <v>2979</v>
      </c>
      <c r="E9023" s="292" t="s">
        <v>214</v>
      </c>
      <c r="F9023" s="405">
        <v>14801</v>
      </c>
      <c r="G9023" s="292" t="s">
        <v>2979</v>
      </c>
    </row>
    <row r="9024" spans="1:7">
      <c r="A9024" s="292" t="s">
        <v>49</v>
      </c>
      <c r="B9024" s="405">
        <v>14091</v>
      </c>
      <c r="C9024" s="292" t="s">
        <v>2979</v>
      </c>
      <c r="E9024" s="292" t="s">
        <v>214</v>
      </c>
      <c r="F9024" s="405">
        <v>14803</v>
      </c>
      <c r="G9024" s="292" t="s">
        <v>2979</v>
      </c>
    </row>
    <row r="9025" spans="1:7">
      <c r="A9025" s="292" t="s">
        <v>49</v>
      </c>
      <c r="B9025" s="405">
        <v>14591</v>
      </c>
      <c r="C9025" s="292" t="s">
        <v>2979</v>
      </c>
      <c r="E9025" s="292" t="s">
        <v>214</v>
      </c>
      <c r="F9025" s="405">
        <v>14804</v>
      </c>
      <c r="G9025" s="292" t="s">
        <v>2979</v>
      </c>
    </row>
    <row r="9026" spans="1:7">
      <c r="A9026" s="292" t="s">
        <v>49</v>
      </c>
      <c r="B9026" s="405">
        <v>14779</v>
      </c>
      <c r="C9026" s="292" t="s">
        <v>2979</v>
      </c>
      <c r="E9026" s="292" t="s">
        <v>214</v>
      </c>
      <c r="F9026" s="405">
        <v>14805</v>
      </c>
      <c r="G9026" s="292" t="s">
        <v>2979</v>
      </c>
    </row>
    <row r="9027" spans="1:7">
      <c r="A9027" s="292" t="s">
        <v>49</v>
      </c>
      <c r="B9027" s="405">
        <v>14885</v>
      </c>
      <c r="C9027" s="292" t="s">
        <v>2979</v>
      </c>
      <c r="E9027" s="292" t="s">
        <v>214</v>
      </c>
      <c r="F9027" s="405">
        <v>14806</v>
      </c>
      <c r="G9027" s="292" t="s">
        <v>2979</v>
      </c>
    </row>
    <row r="9028" spans="1:7">
      <c r="A9028" s="292" t="s">
        <v>49</v>
      </c>
      <c r="B9028" s="405">
        <v>15485</v>
      </c>
      <c r="C9028" s="292" t="s">
        <v>2979</v>
      </c>
      <c r="E9028" s="292" t="s">
        <v>214</v>
      </c>
      <c r="F9028" s="405">
        <v>14807</v>
      </c>
      <c r="G9028" s="292" t="s">
        <v>2979</v>
      </c>
    </row>
    <row r="9029" spans="1:7">
      <c r="A9029" s="292" t="s">
        <v>49</v>
      </c>
      <c r="B9029" s="405">
        <v>15745</v>
      </c>
      <c r="C9029" s="292" t="s">
        <v>2979</v>
      </c>
      <c r="E9029" s="292" t="s">
        <v>214</v>
      </c>
      <c r="F9029" s="405">
        <v>14808</v>
      </c>
      <c r="G9029" s="292" t="s">
        <v>2979</v>
      </c>
    </row>
    <row r="9030" spans="1:7">
      <c r="A9030" s="292" t="s">
        <v>49</v>
      </c>
      <c r="B9030" s="405">
        <v>15944</v>
      </c>
      <c r="C9030" s="292" t="s">
        <v>2979</v>
      </c>
      <c r="E9030" s="292" t="s">
        <v>214</v>
      </c>
      <c r="F9030" s="405">
        <v>14809</v>
      </c>
      <c r="G9030" s="292" t="s">
        <v>2979</v>
      </c>
    </row>
    <row r="9031" spans="1:7">
      <c r="A9031" s="292" t="s">
        <v>49</v>
      </c>
      <c r="B9031" s="405">
        <v>16244</v>
      </c>
      <c r="C9031" s="292" t="s">
        <v>2979</v>
      </c>
      <c r="E9031" s="292" t="s">
        <v>214</v>
      </c>
      <c r="F9031" s="405">
        <v>14812</v>
      </c>
      <c r="G9031" s="292" t="s">
        <v>2979</v>
      </c>
    </row>
    <row r="9032" spans="1:7">
      <c r="A9032" s="292" t="s">
        <v>49</v>
      </c>
      <c r="B9032" s="405">
        <v>16611</v>
      </c>
      <c r="C9032" s="292" t="s">
        <v>2979</v>
      </c>
      <c r="E9032" s="292" t="s">
        <v>214</v>
      </c>
      <c r="F9032" s="405">
        <v>14813</v>
      </c>
      <c r="G9032" s="292" t="s">
        <v>2979</v>
      </c>
    </row>
    <row r="9033" spans="1:7">
      <c r="A9033" s="292" t="s">
        <v>49</v>
      </c>
      <c r="B9033" s="405">
        <v>16695</v>
      </c>
      <c r="C9033" s="292" t="s">
        <v>2979</v>
      </c>
      <c r="E9033" s="292" t="s">
        <v>214</v>
      </c>
      <c r="F9033" s="405">
        <v>14815</v>
      </c>
      <c r="G9033" s="292" t="s">
        <v>2979</v>
      </c>
    </row>
    <row r="9034" spans="1:7">
      <c r="A9034" s="292" t="s">
        <v>49</v>
      </c>
      <c r="B9034" s="405">
        <v>16860</v>
      </c>
      <c r="C9034" s="292" t="s">
        <v>2979</v>
      </c>
      <c r="E9034" s="292" t="s">
        <v>214</v>
      </c>
      <c r="F9034" s="405">
        <v>14819</v>
      </c>
      <c r="G9034" s="292" t="s">
        <v>2979</v>
      </c>
    </row>
    <row r="9035" spans="1:7">
      <c r="A9035" s="292" t="s">
        <v>49</v>
      </c>
      <c r="B9035" s="405">
        <v>17029</v>
      </c>
      <c r="C9035" s="292" t="s">
        <v>2979</v>
      </c>
      <c r="E9035" s="292" t="s">
        <v>214</v>
      </c>
      <c r="F9035" s="405">
        <v>14820</v>
      </c>
      <c r="G9035" s="292" t="s">
        <v>2979</v>
      </c>
    </row>
    <row r="9036" spans="1:7">
      <c r="A9036" s="292" t="s">
        <v>49</v>
      </c>
      <c r="B9036" s="405">
        <v>17244</v>
      </c>
      <c r="C9036" s="292" t="s">
        <v>2979</v>
      </c>
      <c r="E9036" s="292" t="s">
        <v>214</v>
      </c>
      <c r="F9036" s="405">
        <v>14821</v>
      </c>
      <c r="G9036" s="292" t="s">
        <v>2979</v>
      </c>
    </row>
    <row r="9037" spans="1:7">
      <c r="A9037" s="292" t="s">
        <v>49</v>
      </c>
      <c r="B9037" s="405">
        <v>17825</v>
      </c>
      <c r="C9037" s="292" t="s">
        <v>2979</v>
      </c>
      <c r="E9037" s="292" t="s">
        <v>214</v>
      </c>
      <c r="F9037" s="405">
        <v>14822</v>
      </c>
      <c r="G9037" s="292" t="s">
        <v>2979</v>
      </c>
    </row>
    <row r="9038" spans="1:7">
      <c r="A9038" s="292" t="s">
        <v>49</v>
      </c>
      <c r="B9038" s="405">
        <v>13810</v>
      </c>
      <c r="C9038" s="292" t="s">
        <v>2979</v>
      </c>
      <c r="E9038" s="292" t="s">
        <v>214</v>
      </c>
      <c r="F9038" s="405">
        <v>14823</v>
      </c>
      <c r="G9038" s="292" t="s">
        <v>2979</v>
      </c>
    </row>
    <row r="9039" spans="1:7">
      <c r="A9039" s="292" t="s">
        <v>49</v>
      </c>
      <c r="B9039" s="405">
        <v>14098</v>
      </c>
      <c r="C9039" s="292" t="s">
        <v>2979</v>
      </c>
      <c r="E9039" s="292" t="s">
        <v>214</v>
      </c>
      <c r="F9039" s="405">
        <v>14826</v>
      </c>
      <c r="G9039" s="292" t="s">
        <v>2979</v>
      </c>
    </row>
    <row r="9040" spans="1:7">
      <c r="A9040" s="292" t="s">
        <v>49</v>
      </c>
      <c r="B9040" s="405">
        <v>14706</v>
      </c>
      <c r="C9040" s="292" t="s">
        <v>2979</v>
      </c>
      <c r="E9040" s="292" t="s">
        <v>214</v>
      </c>
      <c r="F9040" s="405">
        <v>14836</v>
      </c>
      <c r="G9040" s="292" t="s">
        <v>2979</v>
      </c>
    </row>
    <row r="9041" spans="1:7">
      <c r="A9041" s="292" t="s">
        <v>49</v>
      </c>
      <c r="B9041" s="405">
        <v>14781</v>
      </c>
      <c r="C9041" s="292" t="s">
        <v>2979</v>
      </c>
      <c r="E9041" s="292" t="s">
        <v>214</v>
      </c>
      <c r="F9041" s="405">
        <v>14837</v>
      </c>
      <c r="G9041" s="292" t="s">
        <v>2979</v>
      </c>
    </row>
    <row r="9042" spans="1:7">
      <c r="A9042" s="292" t="s">
        <v>49</v>
      </c>
      <c r="B9042" s="405">
        <v>14889</v>
      </c>
      <c r="C9042" s="292" t="s">
        <v>2979</v>
      </c>
      <c r="E9042" s="292" t="s">
        <v>214</v>
      </c>
      <c r="F9042" s="405">
        <v>14839</v>
      </c>
      <c r="G9042" s="292" t="s">
        <v>2979</v>
      </c>
    </row>
    <row r="9043" spans="1:7">
      <c r="A9043" s="292" t="s">
        <v>49</v>
      </c>
      <c r="B9043" s="405">
        <v>15486</v>
      </c>
      <c r="C9043" s="292" t="s">
        <v>2979</v>
      </c>
      <c r="E9043" s="292" t="s">
        <v>214</v>
      </c>
      <c r="F9043" s="405">
        <v>14840</v>
      </c>
      <c r="G9043" s="292" t="s">
        <v>2979</v>
      </c>
    </row>
    <row r="9044" spans="1:7">
      <c r="A9044" s="292" t="s">
        <v>49</v>
      </c>
      <c r="B9044" s="405">
        <v>15746</v>
      </c>
      <c r="C9044" s="292" t="s">
        <v>2979</v>
      </c>
      <c r="E9044" s="292" t="s">
        <v>214</v>
      </c>
      <c r="F9044" s="405">
        <v>14841</v>
      </c>
      <c r="G9044" s="292" t="s">
        <v>2979</v>
      </c>
    </row>
    <row r="9045" spans="1:7">
      <c r="A9045" s="292" t="s">
        <v>49</v>
      </c>
      <c r="B9045" s="405">
        <v>15955</v>
      </c>
      <c r="C9045" s="292" t="s">
        <v>2979</v>
      </c>
      <c r="E9045" s="292" t="s">
        <v>214</v>
      </c>
      <c r="F9045" s="405">
        <v>14842</v>
      </c>
      <c r="G9045" s="292" t="s">
        <v>2979</v>
      </c>
    </row>
    <row r="9046" spans="1:7">
      <c r="A9046" s="292" t="s">
        <v>49</v>
      </c>
      <c r="B9046" s="405">
        <v>16245</v>
      </c>
      <c r="C9046" s="292" t="s">
        <v>2979</v>
      </c>
      <c r="E9046" s="292" t="s">
        <v>214</v>
      </c>
      <c r="F9046" s="405">
        <v>14846</v>
      </c>
      <c r="G9046" s="292" t="s">
        <v>2979</v>
      </c>
    </row>
    <row r="9047" spans="1:7">
      <c r="A9047" s="292" t="s">
        <v>49</v>
      </c>
      <c r="B9047" s="405">
        <v>16616</v>
      </c>
      <c r="C9047" s="292" t="s">
        <v>2979</v>
      </c>
      <c r="E9047" s="292" t="s">
        <v>214</v>
      </c>
      <c r="F9047" s="405">
        <v>14855</v>
      </c>
      <c r="G9047" s="292" t="s">
        <v>2979</v>
      </c>
    </row>
    <row r="9048" spans="1:7">
      <c r="A9048" s="292" t="s">
        <v>49</v>
      </c>
      <c r="B9048" s="405">
        <v>16698</v>
      </c>
      <c r="C9048" s="292" t="s">
        <v>2979</v>
      </c>
      <c r="E9048" s="292" t="s">
        <v>214</v>
      </c>
      <c r="F9048" s="405">
        <v>14858</v>
      </c>
      <c r="G9048" s="292" t="s">
        <v>2979</v>
      </c>
    </row>
    <row r="9049" spans="1:7">
      <c r="A9049" s="292" t="s">
        <v>49</v>
      </c>
      <c r="B9049" s="405">
        <v>16861</v>
      </c>
      <c r="C9049" s="292" t="s">
        <v>2979</v>
      </c>
      <c r="E9049" s="292" t="s">
        <v>214</v>
      </c>
      <c r="F9049" s="405">
        <v>14859</v>
      </c>
      <c r="G9049" s="292" t="s">
        <v>2979</v>
      </c>
    </row>
    <row r="9050" spans="1:7">
      <c r="A9050" s="292" t="s">
        <v>49</v>
      </c>
      <c r="B9050" s="405">
        <v>17030</v>
      </c>
      <c r="C9050" s="292" t="s">
        <v>2979</v>
      </c>
      <c r="E9050" s="292" t="s">
        <v>214</v>
      </c>
      <c r="F9050" s="405">
        <v>14860</v>
      </c>
      <c r="G9050" s="292" t="s">
        <v>2979</v>
      </c>
    </row>
    <row r="9051" spans="1:7">
      <c r="A9051" s="292" t="s">
        <v>49</v>
      </c>
      <c r="B9051" s="405">
        <v>17246</v>
      </c>
      <c r="C9051" s="292" t="s">
        <v>2979</v>
      </c>
      <c r="E9051" s="292" t="s">
        <v>214</v>
      </c>
      <c r="F9051" s="405">
        <v>14861</v>
      </c>
      <c r="G9051" s="292" t="s">
        <v>2979</v>
      </c>
    </row>
    <row r="9052" spans="1:7">
      <c r="A9052" s="292" t="s">
        <v>49</v>
      </c>
      <c r="B9052" s="405">
        <v>17828</v>
      </c>
      <c r="C9052" s="292" t="s">
        <v>2979</v>
      </c>
      <c r="E9052" s="292" t="s">
        <v>214</v>
      </c>
      <c r="F9052" s="405">
        <v>14873</v>
      </c>
      <c r="G9052" s="292" t="s">
        <v>2979</v>
      </c>
    </row>
    <row r="9053" spans="1:7">
      <c r="A9053" s="292" t="s">
        <v>49</v>
      </c>
      <c r="B9053" s="405">
        <v>13811</v>
      </c>
      <c r="C9053" s="292" t="s">
        <v>2979</v>
      </c>
      <c r="E9053" s="292" t="s">
        <v>214</v>
      </c>
      <c r="F9053" s="405">
        <v>14874</v>
      </c>
      <c r="G9053" s="292" t="s">
        <v>2979</v>
      </c>
    </row>
    <row r="9054" spans="1:7">
      <c r="A9054" s="292" t="s">
        <v>49</v>
      </c>
      <c r="B9054" s="405">
        <v>14101</v>
      </c>
      <c r="C9054" s="292" t="s">
        <v>2979</v>
      </c>
      <c r="E9054" s="292" t="s">
        <v>214</v>
      </c>
      <c r="F9054" s="405">
        <v>14877</v>
      </c>
      <c r="G9054" s="292" t="s">
        <v>2979</v>
      </c>
    </row>
    <row r="9055" spans="1:7">
      <c r="A9055" s="292" t="s">
        <v>49</v>
      </c>
      <c r="B9055" s="405">
        <v>14708</v>
      </c>
      <c r="C9055" s="292" t="s">
        <v>2979</v>
      </c>
      <c r="E9055" s="292" t="s">
        <v>214</v>
      </c>
      <c r="F9055" s="405">
        <v>14878</v>
      </c>
      <c r="G9055" s="292" t="s">
        <v>2979</v>
      </c>
    </row>
    <row r="9056" spans="1:7">
      <c r="A9056" s="292" t="s">
        <v>49</v>
      </c>
      <c r="B9056" s="405">
        <v>14782</v>
      </c>
      <c r="C9056" s="292" t="s">
        <v>2979</v>
      </c>
      <c r="E9056" s="292" t="s">
        <v>214</v>
      </c>
      <c r="F9056" s="405">
        <v>14879</v>
      </c>
      <c r="G9056" s="292" t="s">
        <v>2979</v>
      </c>
    </row>
    <row r="9057" spans="1:7">
      <c r="A9057" s="292" t="s">
        <v>49</v>
      </c>
      <c r="B9057" s="405">
        <v>14895</v>
      </c>
      <c r="C9057" s="292" t="s">
        <v>2979</v>
      </c>
      <c r="E9057" s="292" t="s">
        <v>214</v>
      </c>
      <c r="F9057" s="405">
        <v>14880</v>
      </c>
      <c r="G9057" s="292" t="s">
        <v>2979</v>
      </c>
    </row>
    <row r="9058" spans="1:7">
      <c r="A9058" s="292" t="s">
        <v>49</v>
      </c>
      <c r="B9058" s="405">
        <v>15488</v>
      </c>
      <c r="C9058" s="292" t="s">
        <v>2979</v>
      </c>
      <c r="E9058" s="292" t="s">
        <v>214</v>
      </c>
      <c r="F9058" s="405">
        <v>14883</v>
      </c>
      <c r="G9058" s="292" t="s">
        <v>2979</v>
      </c>
    </row>
    <row r="9059" spans="1:7">
      <c r="A9059" s="292" t="s">
        <v>49</v>
      </c>
      <c r="B9059" s="405">
        <v>15747</v>
      </c>
      <c r="C9059" s="292" t="s">
        <v>2979</v>
      </c>
      <c r="E9059" s="292" t="s">
        <v>214</v>
      </c>
      <c r="F9059" s="405">
        <v>14884</v>
      </c>
      <c r="G9059" s="292" t="s">
        <v>2979</v>
      </c>
    </row>
    <row r="9060" spans="1:7">
      <c r="A9060" s="292" t="s">
        <v>49</v>
      </c>
      <c r="B9060" s="405">
        <v>15957</v>
      </c>
      <c r="C9060" s="292" t="s">
        <v>2979</v>
      </c>
      <c r="E9060" s="292" t="s">
        <v>214</v>
      </c>
      <c r="F9060" s="405">
        <v>14885</v>
      </c>
      <c r="G9060" s="292" t="s">
        <v>2979</v>
      </c>
    </row>
    <row r="9061" spans="1:7">
      <c r="A9061" s="292" t="s">
        <v>49</v>
      </c>
      <c r="B9061" s="405">
        <v>16248</v>
      </c>
      <c r="C9061" s="292" t="s">
        <v>2979</v>
      </c>
      <c r="E9061" s="292" t="s">
        <v>214</v>
      </c>
      <c r="F9061" s="405">
        <v>14889</v>
      </c>
      <c r="G9061" s="292" t="s">
        <v>2979</v>
      </c>
    </row>
    <row r="9062" spans="1:7">
      <c r="A9062" s="292" t="s">
        <v>49</v>
      </c>
      <c r="B9062" s="405">
        <v>16619</v>
      </c>
      <c r="C9062" s="292" t="s">
        <v>2979</v>
      </c>
      <c r="E9062" s="292" t="s">
        <v>214</v>
      </c>
      <c r="F9062" s="405">
        <v>14895</v>
      </c>
      <c r="G9062" s="292" t="s">
        <v>2979</v>
      </c>
    </row>
    <row r="9063" spans="1:7">
      <c r="A9063" s="292" t="s">
        <v>49</v>
      </c>
      <c r="B9063" s="405">
        <v>16720</v>
      </c>
      <c r="C9063" s="292" t="s">
        <v>2979</v>
      </c>
      <c r="E9063" s="292" t="s">
        <v>214</v>
      </c>
      <c r="F9063" s="405">
        <v>14897</v>
      </c>
      <c r="G9063" s="292" t="s">
        <v>2979</v>
      </c>
    </row>
    <row r="9064" spans="1:7">
      <c r="A9064" s="292" t="s">
        <v>49</v>
      </c>
      <c r="B9064" s="405">
        <v>16863</v>
      </c>
      <c r="C9064" s="292" t="s">
        <v>2979</v>
      </c>
      <c r="E9064" s="292" t="s">
        <v>214</v>
      </c>
      <c r="F9064" s="405">
        <v>14898</v>
      </c>
      <c r="G9064" s="292" t="s">
        <v>2979</v>
      </c>
    </row>
    <row r="9065" spans="1:7">
      <c r="A9065" s="292" t="s">
        <v>49</v>
      </c>
      <c r="B9065" s="405">
        <v>17035</v>
      </c>
      <c r="C9065" s="292" t="s">
        <v>2979</v>
      </c>
      <c r="E9065" s="292" t="s">
        <v>214</v>
      </c>
      <c r="F9065" s="405">
        <v>15018</v>
      </c>
      <c r="G9065" s="292" t="s">
        <v>2979</v>
      </c>
    </row>
    <row r="9066" spans="1:7">
      <c r="A9066" s="292" t="s">
        <v>49</v>
      </c>
      <c r="B9066" s="405">
        <v>17251</v>
      </c>
      <c r="C9066" s="292" t="s">
        <v>2979</v>
      </c>
      <c r="E9066" s="292" t="s">
        <v>214</v>
      </c>
      <c r="F9066" s="405">
        <v>15021</v>
      </c>
      <c r="G9066" s="292" t="s">
        <v>2979</v>
      </c>
    </row>
    <row r="9067" spans="1:7">
      <c r="A9067" s="292" t="s">
        <v>49</v>
      </c>
      <c r="B9067" s="405">
        <v>17830</v>
      </c>
      <c r="C9067" s="292" t="s">
        <v>2979</v>
      </c>
      <c r="E9067" s="292" t="s">
        <v>214</v>
      </c>
      <c r="F9067" s="405">
        <v>15036</v>
      </c>
      <c r="G9067" s="292" t="s">
        <v>2979</v>
      </c>
    </row>
    <row r="9068" spans="1:7">
      <c r="A9068" s="292" t="s">
        <v>49</v>
      </c>
      <c r="B9068" s="405">
        <v>13813</v>
      </c>
      <c r="C9068" s="292" t="s">
        <v>2979</v>
      </c>
      <c r="E9068" s="292" t="s">
        <v>214</v>
      </c>
      <c r="F9068" s="405">
        <v>15043</v>
      </c>
      <c r="G9068" s="292" t="s">
        <v>2979</v>
      </c>
    </row>
    <row r="9069" spans="1:7">
      <c r="A9069" s="292" t="s">
        <v>49</v>
      </c>
      <c r="B9069" s="405">
        <v>14109</v>
      </c>
      <c r="C9069" s="292" t="s">
        <v>2979</v>
      </c>
      <c r="E9069" s="292" t="s">
        <v>214</v>
      </c>
      <c r="F9069" s="405">
        <v>15064</v>
      </c>
      <c r="G9069" s="292" t="s">
        <v>2979</v>
      </c>
    </row>
    <row r="9070" spans="1:7">
      <c r="A9070" s="292" t="s">
        <v>49</v>
      </c>
      <c r="B9070" s="405">
        <v>14709</v>
      </c>
      <c r="C9070" s="292" t="s">
        <v>2979</v>
      </c>
      <c r="E9070" s="292" t="s">
        <v>214</v>
      </c>
      <c r="F9070" s="405">
        <v>15078</v>
      </c>
      <c r="G9070" s="292" t="s">
        <v>2979</v>
      </c>
    </row>
    <row r="9071" spans="1:7">
      <c r="A9071" s="292" t="s">
        <v>49</v>
      </c>
      <c r="B9071" s="405">
        <v>14784</v>
      </c>
      <c r="C9071" s="292" t="s">
        <v>2979</v>
      </c>
      <c r="E9071" s="292" t="s">
        <v>214</v>
      </c>
      <c r="F9071" s="405">
        <v>15083</v>
      </c>
      <c r="G9071" s="292" t="s">
        <v>2979</v>
      </c>
    </row>
    <row r="9072" spans="1:7">
      <c r="A9072" s="292" t="s">
        <v>49</v>
      </c>
      <c r="B9072" s="405">
        <v>14897</v>
      </c>
      <c r="C9072" s="292" t="s">
        <v>2979</v>
      </c>
      <c r="E9072" s="292" t="s">
        <v>214</v>
      </c>
      <c r="F9072" s="405">
        <v>15311</v>
      </c>
      <c r="G9072" s="292" t="s">
        <v>2979</v>
      </c>
    </row>
    <row r="9073" spans="1:7">
      <c r="A9073" s="292" t="s">
        <v>49</v>
      </c>
      <c r="B9073" s="405">
        <v>15510</v>
      </c>
      <c r="C9073" s="292" t="s">
        <v>2979</v>
      </c>
      <c r="E9073" s="292" t="s">
        <v>214</v>
      </c>
      <c r="F9073" s="405">
        <v>15312</v>
      </c>
      <c r="G9073" s="292" t="s">
        <v>2979</v>
      </c>
    </row>
    <row r="9074" spans="1:7">
      <c r="A9074" s="292" t="s">
        <v>49</v>
      </c>
      <c r="B9074" s="405">
        <v>15753</v>
      </c>
      <c r="C9074" s="292" t="s">
        <v>2979</v>
      </c>
      <c r="E9074" s="292" t="s">
        <v>214</v>
      </c>
      <c r="F9074" s="405">
        <v>15322</v>
      </c>
      <c r="G9074" s="292" t="s">
        <v>2979</v>
      </c>
    </row>
    <row r="9075" spans="1:7">
      <c r="A9075" s="292" t="s">
        <v>49</v>
      </c>
      <c r="B9075" s="405">
        <v>15961</v>
      </c>
      <c r="C9075" s="292" t="s">
        <v>2979</v>
      </c>
      <c r="E9075" s="292" t="s">
        <v>214</v>
      </c>
      <c r="F9075" s="405">
        <v>15323</v>
      </c>
      <c r="G9075" s="292" t="s">
        <v>2979</v>
      </c>
    </row>
    <row r="9076" spans="1:7">
      <c r="A9076" s="292" t="s">
        <v>49</v>
      </c>
      <c r="B9076" s="405">
        <v>16249</v>
      </c>
      <c r="C9076" s="292" t="s">
        <v>2979</v>
      </c>
      <c r="E9076" s="292" t="s">
        <v>214</v>
      </c>
      <c r="F9076" s="405">
        <v>15329</v>
      </c>
      <c r="G9076" s="292" t="s">
        <v>2979</v>
      </c>
    </row>
    <row r="9077" spans="1:7">
      <c r="A9077" s="292" t="s">
        <v>49</v>
      </c>
      <c r="B9077" s="405">
        <v>16621</v>
      </c>
      <c r="C9077" s="292" t="s">
        <v>2979</v>
      </c>
      <c r="E9077" s="292" t="s">
        <v>214</v>
      </c>
      <c r="F9077" s="405">
        <v>15333</v>
      </c>
      <c r="G9077" s="292" t="s">
        <v>2979</v>
      </c>
    </row>
    <row r="9078" spans="1:7">
      <c r="A9078" s="292" t="s">
        <v>49</v>
      </c>
      <c r="B9078" s="405">
        <v>16726</v>
      </c>
      <c r="C9078" s="292" t="s">
        <v>2979</v>
      </c>
      <c r="E9078" s="292" t="s">
        <v>214</v>
      </c>
      <c r="F9078" s="405">
        <v>15337</v>
      </c>
      <c r="G9078" s="292" t="s">
        <v>2979</v>
      </c>
    </row>
    <row r="9079" spans="1:7">
      <c r="A9079" s="292" t="s">
        <v>49</v>
      </c>
      <c r="B9079" s="405">
        <v>16865</v>
      </c>
      <c r="C9079" s="292" t="s">
        <v>2979</v>
      </c>
      <c r="E9079" s="292" t="s">
        <v>214</v>
      </c>
      <c r="F9079" s="405">
        <v>15338</v>
      </c>
      <c r="G9079" s="292" t="s">
        <v>2979</v>
      </c>
    </row>
    <row r="9080" spans="1:7">
      <c r="A9080" s="292" t="s">
        <v>49</v>
      </c>
      <c r="B9080" s="405">
        <v>17037</v>
      </c>
      <c r="C9080" s="292" t="s">
        <v>2979</v>
      </c>
      <c r="E9080" s="292" t="s">
        <v>214</v>
      </c>
      <c r="F9080" s="405">
        <v>15341</v>
      </c>
      <c r="G9080" s="292" t="s">
        <v>2979</v>
      </c>
    </row>
    <row r="9081" spans="1:7">
      <c r="A9081" s="292" t="s">
        <v>49</v>
      </c>
      <c r="B9081" s="405">
        <v>17255</v>
      </c>
      <c r="C9081" s="292" t="s">
        <v>2979</v>
      </c>
      <c r="E9081" s="292" t="s">
        <v>214</v>
      </c>
      <c r="F9081" s="405">
        <v>15345</v>
      </c>
      <c r="G9081" s="292" t="s">
        <v>2979</v>
      </c>
    </row>
    <row r="9082" spans="1:7">
      <c r="A9082" s="292" t="s">
        <v>49</v>
      </c>
      <c r="B9082" s="405">
        <v>17836</v>
      </c>
      <c r="C9082" s="292" t="s">
        <v>2979</v>
      </c>
      <c r="E9082" s="292" t="s">
        <v>214</v>
      </c>
      <c r="F9082" s="405">
        <v>15349</v>
      </c>
      <c r="G9082" s="292" t="s">
        <v>2979</v>
      </c>
    </row>
    <row r="9083" spans="1:7">
      <c r="A9083" s="292" t="s">
        <v>49</v>
      </c>
      <c r="B9083" s="405">
        <v>13825</v>
      </c>
      <c r="C9083" s="292" t="s">
        <v>2979</v>
      </c>
      <c r="E9083" s="292" t="s">
        <v>214</v>
      </c>
      <c r="F9083" s="405">
        <v>15352</v>
      </c>
      <c r="G9083" s="292" t="s">
        <v>2979</v>
      </c>
    </row>
    <row r="9084" spans="1:7">
      <c r="A9084" s="292" t="s">
        <v>49</v>
      </c>
      <c r="B9084" s="405">
        <v>14113</v>
      </c>
      <c r="C9084" s="292" t="s">
        <v>2979</v>
      </c>
      <c r="E9084" s="292" t="s">
        <v>214</v>
      </c>
      <c r="F9084" s="405">
        <v>15354</v>
      </c>
      <c r="G9084" s="292" t="s">
        <v>2979</v>
      </c>
    </row>
    <row r="9085" spans="1:7">
      <c r="A9085" s="292" t="s">
        <v>49</v>
      </c>
      <c r="B9085" s="405">
        <v>14711</v>
      </c>
      <c r="C9085" s="292" t="s">
        <v>2979</v>
      </c>
      <c r="E9085" s="292" t="s">
        <v>214</v>
      </c>
      <c r="F9085" s="405">
        <v>15359</v>
      </c>
      <c r="G9085" s="292" t="s">
        <v>2979</v>
      </c>
    </row>
    <row r="9086" spans="1:7">
      <c r="A9086" s="292" t="s">
        <v>49</v>
      </c>
      <c r="B9086" s="405">
        <v>14801</v>
      </c>
      <c r="C9086" s="292" t="s">
        <v>2979</v>
      </c>
      <c r="E9086" s="292" t="s">
        <v>214</v>
      </c>
      <c r="F9086" s="405">
        <v>15360</v>
      </c>
      <c r="G9086" s="292" t="s">
        <v>2979</v>
      </c>
    </row>
    <row r="9087" spans="1:7">
      <c r="A9087" s="292" t="s">
        <v>49</v>
      </c>
      <c r="B9087" s="405">
        <v>14898</v>
      </c>
      <c r="C9087" s="292" t="s">
        <v>2979</v>
      </c>
      <c r="E9087" s="292" t="s">
        <v>214</v>
      </c>
      <c r="F9087" s="405">
        <v>15364</v>
      </c>
      <c r="G9087" s="292" t="s">
        <v>2979</v>
      </c>
    </row>
    <row r="9088" spans="1:7">
      <c r="A9088" s="292" t="s">
        <v>49</v>
      </c>
      <c r="B9088" s="405">
        <v>15530</v>
      </c>
      <c r="C9088" s="292" t="s">
        <v>2979</v>
      </c>
      <c r="E9088" s="292" t="s">
        <v>214</v>
      </c>
      <c r="F9088" s="405">
        <v>15376</v>
      </c>
      <c r="G9088" s="292" t="s">
        <v>2979</v>
      </c>
    </row>
    <row r="9089" spans="1:7">
      <c r="A9089" s="292" t="s">
        <v>49</v>
      </c>
      <c r="B9089" s="405">
        <v>15756</v>
      </c>
      <c r="C9089" s="292" t="s">
        <v>2979</v>
      </c>
      <c r="E9089" s="292" t="s">
        <v>214</v>
      </c>
      <c r="F9089" s="405">
        <v>15380</v>
      </c>
      <c r="G9089" s="292" t="s">
        <v>2979</v>
      </c>
    </row>
    <row r="9090" spans="1:7">
      <c r="A9090" s="292" t="s">
        <v>49</v>
      </c>
      <c r="B9090" s="405">
        <v>16020</v>
      </c>
      <c r="C9090" s="292" t="s">
        <v>2979</v>
      </c>
      <c r="E9090" s="292" t="s">
        <v>214</v>
      </c>
      <c r="F9090" s="405">
        <v>15410</v>
      </c>
      <c r="G9090" s="292" t="s">
        <v>2979</v>
      </c>
    </row>
    <row r="9091" spans="1:7">
      <c r="A9091" s="292" t="s">
        <v>49</v>
      </c>
      <c r="B9091" s="405">
        <v>16255</v>
      </c>
      <c r="C9091" s="292" t="s">
        <v>2979</v>
      </c>
      <c r="E9091" s="292" t="s">
        <v>214</v>
      </c>
      <c r="F9091" s="405">
        <v>15411</v>
      </c>
      <c r="G9091" s="292" t="s">
        <v>2979</v>
      </c>
    </row>
    <row r="9092" spans="1:7">
      <c r="A9092" s="292" t="s">
        <v>49</v>
      </c>
      <c r="B9092" s="405">
        <v>16622</v>
      </c>
      <c r="C9092" s="292" t="s">
        <v>2979</v>
      </c>
      <c r="E9092" s="292" t="s">
        <v>214</v>
      </c>
      <c r="F9092" s="405">
        <v>15412</v>
      </c>
      <c r="G9092" s="292" t="s">
        <v>2979</v>
      </c>
    </row>
    <row r="9093" spans="1:7">
      <c r="A9093" s="292" t="s">
        <v>49</v>
      </c>
      <c r="B9093" s="405">
        <v>16727</v>
      </c>
      <c r="C9093" s="292" t="s">
        <v>2979</v>
      </c>
      <c r="E9093" s="292" t="s">
        <v>214</v>
      </c>
      <c r="F9093" s="405">
        <v>15424</v>
      </c>
      <c r="G9093" s="292" t="s">
        <v>2979</v>
      </c>
    </row>
    <row r="9094" spans="1:7">
      <c r="A9094" s="292" t="s">
        <v>49</v>
      </c>
      <c r="B9094" s="405">
        <v>16866</v>
      </c>
      <c r="C9094" s="292" t="s">
        <v>2979</v>
      </c>
      <c r="E9094" s="292" t="s">
        <v>214</v>
      </c>
      <c r="F9094" s="405">
        <v>15433</v>
      </c>
      <c r="G9094" s="292" t="s">
        <v>2979</v>
      </c>
    </row>
    <row r="9095" spans="1:7">
      <c r="A9095" s="292" t="s">
        <v>49</v>
      </c>
      <c r="B9095" s="405">
        <v>17040</v>
      </c>
      <c r="C9095" s="292" t="s">
        <v>2979</v>
      </c>
      <c r="E9095" s="292" t="s">
        <v>214</v>
      </c>
      <c r="F9095" s="405">
        <v>15440</v>
      </c>
      <c r="G9095" s="292" t="s">
        <v>2979</v>
      </c>
    </row>
    <row r="9096" spans="1:7">
      <c r="A9096" s="292" t="s">
        <v>49</v>
      </c>
      <c r="B9096" s="405">
        <v>17260</v>
      </c>
      <c r="C9096" s="292" t="s">
        <v>2979</v>
      </c>
      <c r="E9096" s="292" t="s">
        <v>214</v>
      </c>
      <c r="F9096" s="405">
        <v>15451</v>
      </c>
      <c r="G9096" s="292" t="s">
        <v>2979</v>
      </c>
    </row>
    <row r="9097" spans="1:7">
      <c r="A9097" s="292" t="s">
        <v>49</v>
      </c>
      <c r="B9097" s="405">
        <v>17841</v>
      </c>
      <c r="C9097" s="292" t="s">
        <v>2979</v>
      </c>
      <c r="E9097" s="292" t="s">
        <v>214</v>
      </c>
      <c r="F9097" s="405">
        <v>15459</v>
      </c>
      <c r="G9097" s="292" t="s">
        <v>2979</v>
      </c>
    </row>
    <row r="9098" spans="1:7">
      <c r="A9098" s="292" t="s">
        <v>49</v>
      </c>
      <c r="B9098" s="405">
        <v>13830</v>
      </c>
      <c r="C9098" s="292" t="s">
        <v>2979</v>
      </c>
      <c r="E9098" s="292" t="s">
        <v>214</v>
      </c>
      <c r="F9098" s="405">
        <v>15464</v>
      </c>
      <c r="G9098" s="292" t="s">
        <v>2979</v>
      </c>
    </row>
    <row r="9099" spans="1:7">
      <c r="A9099" s="292" t="s">
        <v>49</v>
      </c>
      <c r="B9099" s="405">
        <v>14125</v>
      </c>
      <c r="C9099" s="292" t="s">
        <v>2979</v>
      </c>
      <c r="E9099" s="292" t="s">
        <v>214</v>
      </c>
      <c r="F9099" s="405">
        <v>15467</v>
      </c>
      <c r="G9099" s="292" t="s">
        <v>2979</v>
      </c>
    </row>
    <row r="9100" spans="1:7">
      <c r="A9100" s="292" t="s">
        <v>49</v>
      </c>
      <c r="B9100" s="405">
        <v>14714</v>
      </c>
      <c r="C9100" s="292" t="s">
        <v>2979</v>
      </c>
      <c r="E9100" s="292" t="s">
        <v>214</v>
      </c>
      <c r="F9100" s="405">
        <v>15470</v>
      </c>
      <c r="G9100" s="292" t="s">
        <v>2979</v>
      </c>
    </row>
    <row r="9101" spans="1:7">
      <c r="A9101" s="292" t="s">
        <v>49</v>
      </c>
      <c r="B9101" s="405">
        <v>14803</v>
      </c>
      <c r="C9101" s="292" t="s">
        <v>2979</v>
      </c>
      <c r="E9101" s="292" t="s">
        <v>214</v>
      </c>
      <c r="F9101" s="405">
        <v>15485</v>
      </c>
      <c r="G9101" s="292" t="s">
        <v>2979</v>
      </c>
    </row>
    <row r="9102" spans="1:7">
      <c r="A9102" s="292" t="s">
        <v>49</v>
      </c>
      <c r="B9102" s="405">
        <v>15018</v>
      </c>
      <c r="C9102" s="292" t="s">
        <v>2979</v>
      </c>
      <c r="E9102" s="292" t="s">
        <v>214</v>
      </c>
      <c r="F9102" s="405">
        <v>15486</v>
      </c>
      <c r="G9102" s="292" t="s">
        <v>2979</v>
      </c>
    </row>
    <row r="9103" spans="1:7">
      <c r="A9103" s="292" t="s">
        <v>49</v>
      </c>
      <c r="B9103" s="405">
        <v>15531</v>
      </c>
      <c r="C9103" s="292" t="s">
        <v>2979</v>
      </c>
      <c r="E9103" s="292" t="s">
        <v>214</v>
      </c>
      <c r="F9103" s="405">
        <v>15488</v>
      </c>
      <c r="G9103" s="292" t="s">
        <v>2979</v>
      </c>
    </row>
    <row r="9104" spans="1:7">
      <c r="A9104" s="292" t="s">
        <v>49</v>
      </c>
      <c r="B9104" s="405">
        <v>15757</v>
      </c>
      <c r="C9104" s="292" t="s">
        <v>2979</v>
      </c>
      <c r="E9104" s="292" t="s">
        <v>214</v>
      </c>
      <c r="F9104" s="405">
        <v>15510</v>
      </c>
      <c r="G9104" s="292" t="s">
        <v>2979</v>
      </c>
    </row>
    <row r="9105" spans="1:7">
      <c r="A9105" s="292" t="s">
        <v>49</v>
      </c>
      <c r="B9105" s="405">
        <v>16021</v>
      </c>
      <c r="C9105" s="292" t="s">
        <v>2979</v>
      </c>
      <c r="E9105" s="292" t="s">
        <v>214</v>
      </c>
      <c r="F9105" s="405">
        <v>15530</v>
      </c>
      <c r="G9105" s="292" t="s">
        <v>2979</v>
      </c>
    </row>
    <row r="9106" spans="1:7">
      <c r="A9106" s="292" t="s">
        <v>49</v>
      </c>
      <c r="B9106" s="405">
        <v>16256</v>
      </c>
      <c r="C9106" s="292" t="s">
        <v>2979</v>
      </c>
      <c r="E9106" s="292" t="s">
        <v>214</v>
      </c>
      <c r="F9106" s="405">
        <v>15531</v>
      </c>
      <c r="G9106" s="292" t="s">
        <v>2979</v>
      </c>
    </row>
    <row r="9107" spans="1:7">
      <c r="A9107" s="292" t="s">
        <v>49</v>
      </c>
      <c r="B9107" s="405">
        <v>16623</v>
      </c>
      <c r="C9107" s="292" t="s">
        <v>2979</v>
      </c>
      <c r="E9107" s="292" t="s">
        <v>214</v>
      </c>
      <c r="F9107" s="405">
        <v>15532</v>
      </c>
      <c r="G9107" s="292" t="s">
        <v>2979</v>
      </c>
    </row>
    <row r="9108" spans="1:7">
      <c r="A9108" s="292" t="s">
        <v>49</v>
      </c>
      <c r="B9108" s="405">
        <v>16729</v>
      </c>
      <c r="C9108" s="292" t="s">
        <v>2979</v>
      </c>
      <c r="E9108" s="292" t="s">
        <v>214</v>
      </c>
      <c r="F9108" s="405">
        <v>15533</v>
      </c>
      <c r="G9108" s="292" t="s">
        <v>2979</v>
      </c>
    </row>
    <row r="9109" spans="1:7">
      <c r="A9109" s="292" t="s">
        <v>49</v>
      </c>
      <c r="B9109" s="405">
        <v>16872</v>
      </c>
      <c r="C9109" s="292" t="s">
        <v>2979</v>
      </c>
      <c r="E9109" s="292" t="s">
        <v>214</v>
      </c>
      <c r="F9109" s="405">
        <v>15534</v>
      </c>
      <c r="G9109" s="292" t="s">
        <v>2979</v>
      </c>
    </row>
    <row r="9110" spans="1:7">
      <c r="A9110" s="292" t="s">
        <v>49</v>
      </c>
      <c r="B9110" s="405">
        <v>17044</v>
      </c>
      <c r="C9110" s="292" t="s">
        <v>2979</v>
      </c>
      <c r="E9110" s="292" t="s">
        <v>214</v>
      </c>
      <c r="F9110" s="405">
        <v>15536</v>
      </c>
      <c r="G9110" s="292" t="s">
        <v>2979</v>
      </c>
    </row>
    <row r="9111" spans="1:7">
      <c r="A9111" s="292" t="s">
        <v>49</v>
      </c>
      <c r="B9111" s="405">
        <v>17262</v>
      </c>
      <c r="C9111" s="292" t="s">
        <v>2979</v>
      </c>
      <c r="E9111" s="292" t="s">
        <v>214</v>
      </c>
      <c r="F9111" s="405">
        <v>15540</v>
      </c>
      <c r="G9111" s="292" t="s">
        <v>2979</v>
      </c>
    </row>
    <row r="9112" spans="1:7">
      <c r="A9112" s="292" t="s">
        <v>49</v>
      </c>
      <c r="B9112" s="405">
        <v>17843</v>
      </c>
      <c r="C9112" s="292" t="s">
        <v>2979</v>
      </c>
      <c r="E9112" s="292" t="s">
        <v>214</v>
      </c>
      <c r="F9112" s="405">
        <v>15542</v>
      </c>
      <c r="G9112" s="292" t="s">
        <v>2979</v>
      </c>
    </row>
    <row r="9113" spans="1:7">
      <c r="A9113" s="292" t="s">
        <v>49</v>
      </c>
      <c r="B9113" s="405">
        <v>13835</v>
      </c>
      <c r="C9113" s="292" t="s">
        <v>2979</v>
      </c>
      <c r="E9113" s="292" t="s">
        <v>214</v>
      </c>
      <c r="F9113" s="405">
        <v>15544</v>
      </c>
      <c r="G9113" s="292" t="s">
        <v>2979</v>
      </c>
    </row>
    <row r="9114" spans="1:7">
      <c r="A9114" s="292" t="s">
        <v>49</v>
      </c>
      <c r="B9114" s="405">
        <v>14138</v>
      </c>
      <c r="C9114" s="292" t="s">
        <v>2979</v>
      </c>
      <c r="E9114" s="292" t="s">
        <v>214</v>
      </c>
      <c r="F9114" s="405">
        <v>15545</v>
      </c>
      <c r="G9114" s="292" t="s">
        <v>2979</v>
      </c>
    </row>
    <row r="9115" spans="1:7">
      <c r="A9115" s="292" t="s">
        <v>49</v>
      </c>
      <c r="B9115" s="405">
        <v>14715</v>
      </c>
      <c r="C9115" s="292" t="s">
        <v>2979</v>
      </c>
      <c r="E9115" s="292" t="s">
        <v>214</v>
      </c>
      <c r="F9115" s="405">
        <v>15547</v>
      </c>
      <c r="G9115" s="292" t="s">
        <v>2979</v>
      </c>
    </row>
    <row r="9116" spans="1:7">
      <c r="A9116" s="292" t="s">
        <v>49</v>
      </c>
      <c r="B9116" s="405">
        <v>14804</v>
      </c>
      <c r="C9116" s="292" t="s">
        <v>2979</v>
      </c>
      <c r="E9116" s="292" t="s">
        <v>214</v>
      </c>
      <c r="F9116" s="405">
        <v>15550</v>
      </c>
      <c r="G9116" s="292" t="s">
        <v>2979</v>
      </c>
    </row>
    <row r="9117" spans="1:7">
      <c r="A9117" s="292" t="s">
        <v>49</v>
      </c>
      <c r="B9117" s="405">
        <v>15021</v>
      </c>
      <c r="C9117" s="292" t="s">
        <v>2979</v>
      </c>
      <c r="E9117" s="292" t="s">
        <v>214</v>
      </c>
      <c r="F9117" s="405">
        <v>15551</v>
      </c>
      <c r="G9117" s="292" t="s">
        <v>2979</v>
      </c>
    </row>
    <row r="9118" spans="1:7">
      <c r="A9118" s="292" t="s">
        <v>49</v>
      </c>
      <c r="B9118" s="405">
        <v>15532</v>
      </c>
      <c r="C9118" s="292" t="s">
        <v>2979</v>
      </c>
      <c r="E9118" s="292" t="s">
        <v>214</v>
      </c>
      <c r="F9118" s="405">
        <v>15552</v>
      </c>
      <c r="G9118" s="292" t="s">
        <v>2979</v>
      </c>
    </row>
    <row r="9119" spans="1:7">
      <c r="A9119" s="292" t="s">
        <v>49</v>
      </c>
      <c r="B9119" s="405">
        <v>15758</v>
      </c>
      <c r="C9119" s="292" t="s">
        <v>2979</v>
      </c>
      <c r="E9119" s="292" t="s">
        <v>214</v>
      </c>
      <c r="F9119" s="405">
        <v>15557</v>
      </c>
      <c r="G9119" s="292" t="s">
        <v>2979</v>
      </c>
    </row>
    <row r="9120" spans="1:7">
      <c r="A9120" s="292" t="s">
        <v>49</v>
      </c>
      <c r="B9120" s="405">
        <v>16028</v>
      </c>
      <c r="C9120" s="292" t="s">
        <v>2979</v>
      </c>
      <c r="E9120" s="292" t="s">
        <v>214</v>
      </c>
      <c r="F9120" s="405">
        <v>15558</v>
      </c>
      <c r="G9120" s="292" t="s">
        <v>2979</v>
      </c>
    </row>
    <row r="9121" spans="1:7">
      <c r="A9121" s="292" t="s">
        <v>49</v>
      </c>
      <c r="B9121" s="405">
        <v>16258</v>
      </c>
      <c r="C9121" s="292" t="s">
        <v>2979</v>
      </c>
      <c r="E9121" s="292" t="s">
        <v>214</v>
      </c>
      <c r="F9121" s="405">
        <v>15559</v>
      </c>
      <c r="G9121" s="292" t="s">
        <v>2979</v>
      </c>
    </row>
    <row r="9122" spans="1:7">
      <c r="A9122" s="292" t="s">
        <v>49</v>
      </c>
      <c r="B9122" s="405">
        <v>16625</v>
      </c>
      <c r="C9122" s="292" t="s">
        <v>2979</v>
      </c>
      <c r="E9122" s="292" t="s">
        <v>214</v>
      </c>
      <c r="F9122" s="405">
        <v>15563</v>
      </c>
      <c r="G9122" s="292" t="s">
        <v>2979</v>
      </c>
    </row>
    <row r="9123" spans="1:7">
      <c r="A9123" s="292" t="s">
        <v>49</v>
      </c>
      <c r="B9123" s="405">
        <v>16730</v>
      </c>
      <c r="C9123" s="292" t="s">
        <v>2979</v>
      </c>
      <c r="E9123" s="292" t="s">
        <v>214</v>
      </c>
      <c r="F9123" s="405">
        <v>15564</v>
      </c>
      <c r="G9123" s="292" t="s">
        <v>2979</v>
      </c>
    </row>
    <row r="9124" spans="1:7">
      <c r="A9124" s="292" t="s">
        <v>49</v>
      </c>
      <c r="B9124" s="405">
        <v>16874</v>
      </c>
      <c r="C9124" s="292" t="s">
        <v>2979</v>
      </c>
      <c r="E9124" s="292" t="s">
        <v>214</v>
      </c>
      <c r="F9124" s="405">
        <v>15655</v>
      </c>
      <c r="G9124" s="292" t="s">
        <v>2979</v>
      </c>
    </row>
    <row r="9125" spans="1:7">
      <c r="A9125" s="292" t="s">
        <v>49</v>
      </c>
      <c r="B9125" s="405">
        <v>17045</v>
      </c>
      <c r="C9125" s="292" t="s">
        <v>2979</v>
      </c>
      <c r="E9125" s="292" t="s">
        <v>214</v>
      </c>
      <c r="F9125" s="405">
        <v>15673</v>
      </c>
      <c r="G9125" s="292" t="s">
        <v>2979</v>
      </c>
    </row>
    <row r="9126" spans="1:7">
      <c r="A9126" s="292" t="s">
        <v>49</v>
      </c>
      <c r="B9126" s="405">
        <v>17263</v>
      </c>
      <c r="C9126" s="292" t="s">
        <v>2979</v>
      </c>
      <c r="E9126" s="292" t="s">
        <v>214</v>
      </c>
      <c r="F9126" s="405">
        <v>15677</v>
      </c>
      <c r="G9126" s="292" t="s">
        <v>2979</v>
      </c>
    </row>
    <row r="9127" spans="1:7">
      <c r="A9127" s="292" t="s">
        <v>49</v>
      </c>
      <c r="B9127" s="405">
        <v>17845</v>
      </c>
      <c r="C9127" s="292" t="s">
        <v>2979</v>
      </c>
      <c r="E9127" s="292" t="s">
        <v>214</v>
      </c>
      <c r="F9127" s="405">
        <v>15686</v>
      </c>
      <c r="G9127" s="292" t="s">
        <v>2979</v>
      </c>
    </row>
    <row r="9128" spans="1:7">
      <c r="A9128" s="292" t="s">
        <v>49</v>
      </c>
      <c r="B9128" s="405">
        <v>13839</v>
      </c>
      <c r="C9128" s="292" t="s">
        <v>2979</v>
      </c>
      <c r="E9128" s="292" t="s">
        <v>214</v>
      </c>
      <c r="F9128" s="405">
        <v>15687</v>
      </c>
      <c r="G9128" s="292" t="s">
        <v>2979</v>
      </c>
    </row>
    <row r="9129" spans="1:7">
      <c r="A9129" s="292" t="s">
        <v>49</v>
      </c>
      <c r="B9129" s="405">
        <v>14145</v>
      </c>
      <c r="C9129" s="292" t="s">
        <v>2979</v>
      </c>
      <c r="E9129" s="292" t="s">
        <v>214</v>
      </c>
      <c r="F9129" s="405">
        <v>15690</v>
      </c>
      <c r="G9129" s="292" t="s">
        <v>2979</v>
      </c>
    </row>
    <row r="9130" spans="1:7">
      <c r="A9130" s="292" t="s">
        <v>49</v>
      </c>
      <c r="B9130" s="405">
        <v>14717</v>
      </c>
      <c r="C9130" s="292" t="s">
        <v>2979</v>
      </c>
      <c r="E9130" s="292" t="s">
        <v>214</v>
      </c>
      <c r="F9130" s="405">
        <v>15693</v>
      </c>
      <c r="G9130" s="292" t="s">
        <v>2979</v>
      </c>
    </row>
    <row r="9131" spans="1:7">
      <c r="A9131" s="292" t="s">
        <v>49</v>
      </c>
      <c r="B9131" s="405">
        <v>14805</v>
      </c>
      <c r="C9131" s="292" t="s">
        <v>2979</v>
      </c>
      <c r="E9131" s="292" t="s">
        <v>214</v>
      </c>
      <c r="F9131" s="405">
        <v>15711</v>
      </c>
      <c r="G9131" s="292" t="s">
        <v>2979</v>
      </c>
    </row>
    <row r="9132" spans="1:7">
      <c r="A9132" s="292" t="s">
        <v>49</v>
      </c>
      <c r="B9132" s="405">
        <v>15036</v>
      </c>
      <c r="C9132" s="292" t="s">
        <v>2979</v>
      </c>
      <c r="E9132" s="292" t="s">
        <v>214</v>
      </c>
      <c r="F9132" s="405">
        <v>15713</v>
      </c>
      <c r="G9132" s="292" t="s">
        <v>2979</v>
      </c>
    </row>
    <row r="9133" spans="1:7">
      <c r="A9133" s="292" t="s">
        <v>49</v>
      </c>
      <c r="B9133" s="405">
        <v>15533</v>
      </c>
      <c r="C9133" s="292" t="s">
        <v>2979</v>
      </c>
      <c r="E9133" s="292" t="s">
        <v>214</v>
      </c>
      <c r="F9133" s="405">
        <v>15716</v>
      </c>
      <c r="G9133" s="292" t="s">
        <v>2979</v>
      </c>
    </row>
    <row r="9134" spans="1:7">
      <c r="A9134" s="292" t="s">
        <v>49</v>
      </c>
      <c r="B9134" s="405">
        <v>15759</v>
      </c>
      <c r="C9134" s="292" t="s">
        <v>2979</v>
      </c>
      <c r="E9134" s="292" t="s">
        <v>214</v>
      </c>
      <c r="F9134" s="405">
        <v>15724</v>
      </c>
      <c r="G9134" s="292" t="s">
        <v>2979</v>
      </c>
    </row>
    <row r="9135" spans="1:7">
      <c r="A9135" s="292" t="s">
        <v>49</v>
      </c>
      <c r="B9135" s="405">
        <v>16034</v>
      </c>
      <c r="C9135" s="292" t="s">
        <v>2979</v>
      </c>
      <c r="E9135" s="292" t="s">
        <v>214</v>
      </c>
      <c r="F9135" s="405">
        <v>15725</v>
      </c>
      <c r="G9135" s="292" t="s">
        <v>2979</v>
      </c>
    </row>
    <row r="9136" spans="1:7">
      <c r="A9136" s="292" t="s">
        <v>49</v>
      </c>
      <c r="B9136" s="405">
        <v>16259</v>
      </c>
      <c r="C9136" s="292" t="s">
        <v>2979</v>
      </c>
      <c r="E9136" s="292" t="s">
        <v>214</v>
      </c>
      <c r="F9136" s="405">
        <v>15727</v>
      </c>
      <c r="G9136" s="292" t="s">
        <v>2979</v>
      </c>
    </row>
    <row r="9137" spans="1:7">
      <c r="A9137" s="292" t="s">
        <v>49</v>
      </c>
      <c r="B9137" s="405">
        <v>16627</v>
      </c>
      <c r="C9137" s="292" t="s">
        <v>2979</v>
      </c>
      <c r="E9137" s="292" t="s">
        <v>214</v>
      </c>
      <c r="F9137" s="405">
        <v>15729</v>
      </c>
      <c r="G9137" s="292" t="s">
        <v>2979</v>
      </c>
    </row>
    <row r="9138" spans="1:7">
      <c r="A9138" s="292" t="s">
        <v>49</v>
      </c>
      <c r="B9138" s="405">
        <v>16731</v>
      </c>
      <c r="C9138" s="292" t="s">
        <v>2979</v>
      </c>
      <c r="E9138" s="292" t="s">
        <v>214</v>
      </c>
      <c r="F9138" s="405">
        <v>15732</v>
      </c>
      <c r="G9138" s="292" t="s">
        <v>2979</v>
      </c>
    </row>
    <row r="9139" spans="1:7">
      <c r="A9139" s="292" t="s">
        <v>49</v>
      </c>
      <c r="B9139" s="405">
        <v>16875</v>
      </c>
      <c r="C9139" s="292" t="s">
        <v>2979</v>
      </c>
      <c r="E9139" s="292" t="s">
        <v>214</v>
      </c>
      <c r="F9139" s="405">
        <v>15736</v>
      </c>
      <c r="G9139" s="292" t="s">
        <v>2979</v>
      </c>
    </row>
    <row r="9140" spans="1:7">
      <c r="A9140" s="292" t="s">
        <v>49</v>
      </c>
      <c r="B9140" s="405">
        <v>17047</v>
      </c>
      <c r="C9140" s="292" t="s">
        <v>2979</v>
      </c>
      <c r="E9140" s="292" t="s">
        <v>214</v>
      </c>
      <c r="F9140" s="405">
        <v>15737</v>
      </c>
      <c r="G9140" s="292" t="s">
        <v>2979</v>
      </c>
    </row>
    <row r="9141" spans="1:7">
      <c r="A9141" s="292" t="s">
        <v>49</v>
      </c>
      <c r="B9141" s="405">
        <v>17264</v>
      </c>
      <c r="C9141" s="292" t="s">
        <v>2979</v>
      </c>
      <c r="E9141" s="292" t="s">
        <v>214</v>
      </c>
      <c r="F9141" s="405">
        <v>15742</v>
      </c>
      <c r="G9141" s="292" t="s">
        <v>2979</v>
      </c>
    </row>
    <row r="9142" spans="1:7">
      <c r="A9142" s="292" t="s">
        <v>49</v>
      </c>
      <c r="B9142" s="405">
        <v>17853</v>
      </c>
      <c r="C9142" s="292" t="s">
        <v>2979</v>
      </c>
      <c r="E9142" s="292" t="s">
        <v>214</v>
      </c>
      <c r="F9142" s="405">
        <v>15745</v>
      </c>
      <c r="G9142" s="292" t="s">
        <v>2979</v>
      </c>
    </row>
    <row r="9143" spans="1:7">
      <c r="A9143" s="292" t="s">
        <v>49</v>
      </c>
      <c r="B9143" s="405">
        <v>13841</v>
      </c>
      <c r="C9143" s="292" t="s">
        <v>2979</v>
      </c>
      <c r="E9143" s="292" t="s">
        <v>214</v>
      </c>
      <c r="F9143" s="405">
        <v>15746</v>
      </c>
      <c r="G9143" s="292" t="s">
        <v>2979</v>
      </c>
    </row>
    <row r="9144" spans="1:7">
      <c r="A9144" s="292" t="s">
        <v>49</v>
      </c>
      <c r="B9144" s="405">
        <v>14166</v>
      </c>
      <c r="C9144" s="292" t="s">
        <v>2979</v>
      </c>
      <c r="E9144" s="292" t="s">
        <v>214</v>
      </c>
      <c r="F9144" s="405">
        <v>15747</v>
      </c>
      <c r="G9144" s="292" t="s">
        <v>2979</v>
      </c>
    </row>
    <row r="9145" spans="1:7">
      <c r="A9145" s="292" t="s">
        <v>49</v>
      </c>
      <c r="B9145" s="405">
        <v>14718</v>
      </c>
      <c r="C9145" s="292" t="s">
        <v>2979</v>
      </c>
      <c r="E9145" s="292" t="s">
        <v>214</v>
      </c>
      <c r="F9145" s="405">
        <v>15753</v>
      </c>
      <c r="G9145" s="292" t="s">
        <v>2979</v>
      </c>
    </row>
    <row r="9146" spans="1:7">
      <c r="A9146" s="292" t="s">
        <v>49</v>
      </c>
      <c r="B9146" s="405">
        <v>14806</v>
      </c>
      <c r="C9146" s="292" t="s">
        <v>2979</v>
      </c>
      <c r="E9146" s="292" t="s">
        <v>214</v>
      </c>
      <c r="F9146" s="405">
        <v>15756</v>
      </c>
      <c r="G9146" s="292" t="s">
        <v>2979</v>
      </c>
    </row>
    <row r="9147" spans="1:7">
      <c r="A9147" s="292" t="s">
        <v>49</v>
      </c>
      <c r="B9147" s="405">
        <v>15043</v>
      </c>
      <c r="C9147" s="292" t="s">
        <v>2979</v>
      </c>
      <c r="E9147" s="292" t="s">
        <v>214</v>
      </c>
      <c r="F9147" s="405">
        <v>15757</v>
      </c>
      <c r="G9147" s="292" t="s">
        <v>2979</v>
      </c>
    </row>
    <row r="9148" spans="1:7">
      <c r="A9148" s="292" t="s">
        <v>49</v>
      </c>
      <c r="B9148" s="405">
        <v>15534</v>
      </c>
      <c r="C9148" s="292" t="s">
        <v>2979</v>
      </c>
      <c r="E9148" s="292" t="s">
        <v>214</v>
      </c>
      <c r="F9148" s="405">
        <v>15758</v>
      </c>
      <c r="G9148" s="292" t="s">
        <v>2979</v>
      </c>
    </row>
    <row r="9149" spans="1:7">
      <c r="A9149" s="292" t="s">
        <v>49</v>
      </c>
      <c r="B9149" s="405">
        <v>15765</v>
      </c>
      <c r="C9149" s="292" t="s">
        <v>2979</v>
      </c>
      <c r="E9149" s="292" t="s">
        <v>214</v>
      </c>
      <c r="F9149" s="405">
        <v>15759</v>
      </c>
      <c r="G9149" s="292" t="s">
        <v>2979</v>
      </c>
    </row>
    <row r="9150" spans="1:7">
      <c r="A9150" s="292" t="s">
        <v>49</v>
      </c>
      <c r="B9150" s="405">
        <v>16035</v>
      </c>
      <c r="C9150" s="292" t="s">
        <v>2979</v>
      </c>
      <c r="E9150" s="292" t="s">
        <v>214</v>
      </c>
      <c r="F9150" s="405">
        <v>15765</v>
      </c>
      <c r="G9150" s="292" t="s">
        <v>2979</v>
      </c>
    </row>
    <row r="9151" spans="1:7">
      <c r="A9151" s="292" t="s">
        <v>49</v>
      </c>
      <c r="B9151" s="405">
        <v>16260</v>
      </c>
      <c r="C9151" s="292" t="s">
        <v>2979</v>
      </c>
      <c r="E9151" s="292" t="s">
        <v>214</v>
      </c>
      <c r="F9151" s="405">
        <v>15767</v>
      </c>
      <c r="G9151" s="292" t="s">
        <v>2979</v>
      </c>
    </row>
    <row r="9152" spans="1:7">
      <c r="A9152" s="292" t="s">
        <v>49</v>
      </c>
      <c r="B9152" s="405">
        <v>16634</v>
      </c>
      <c r="C9152" s="292" t="s">
        <v>2979</v>
      </c>
      <c r="E9152" s="292" t="s">
        <v>214</v>
      </c>
      <c r="F9152" s="405">
        <v>15770</v>
      </c>
      <c r="G9152" s="292" t="s">
        <v>2979</v>
      </c>
    </row>
    <row r="9153" spans="1:7">
      <c r="A9153" s="292" t="s">
        <v>49</v>
      </c>
      <c r="B9153" s="405">
        <v>16732</v>
      </c>
      <c r="C9153" s="292" t="s">
        <v>2979</v>
      </c>
      <c r="E9153" s="292" t="s">
        <v>214</v>
      </c>
      <c r="F9153" s="405">
        <v>15771</v>
      </c>
      <c r="G9153" s="292" t="s">
        <v>2979</v>
      </c>
    </row>
    <row r="9154" spans="1:7">
      <c r="A9154" s="292" t="s">
        <v>49</v>
      </c>
      <c r="B9154" s="405">
        <v>16878</v>
      </c>
      <c r="C9154" s="292" t="s">
        <v>2979</v>
      </c>
      <c r="E9154" s="292" t="s">
        <v>214</v>
      </c>
      <c r="F9154" s="405">
        <v>15772</v>
      </c>
      <c r="G9154" s="292" t="s">
        <v>2979</v>
      </c>
    </row>
    <row r="9155" spans="1:7">
      <c r="A9155" s="292" t="s">
        <v>49</v>
      </c>
      <c r="B9155" s="405">
        <v>17048</v>
      </c>
      <c r="C9155" s="292" t="s">
        <v>2979</v>
      </c>
      <c r="E9155" s="292" t="s">
        <v>214</v>
      </c>
      <c r="F9155" s="405">
        <v>15773</v>
      </c>
      <c r="G9155" s="292" t="s">
        <v>2979</v>
      </c>
    </row>
    <row r="9156" spans="1:7">
      <c r="A9156" s="292" t="s">
        <v>49</v>
      </c>
      <c r="B9156" s="405">
        <v>17265</v>
      </c>
      <c r="C9156" s="292" t="s">
        <v>2979</v>
      </c>
      <c r="E9156" s="292" t="s">
        <v>214</v>
      </c>
      <c r="F9156" s="405">
        <v>15774</v>
      </c>
      <c r="G9156" s="292" t="s">
        <v>2979</v>
      </c>
    </row>
    <row r="9157" spans="1:7">
      <c r="A9157" s="292" t="s">
        <v>49</v>
      </c>
      <c r="B9157" s="405">
        <v>17859</v>
      </c>
      <c r="C9157" s="292" t="s">
        <v>2979</v>
      </c>
      <c r="E9157" s="292" t="s">
        <v>214</v>
      </c>
      <c r="F9157" s="405">
        <v>15778</v>
      </c>
      <c r="G9157" s="292" t="s">
        <v>2979</v>
      </c>
    </row>
    <row r="9158" spans="1:7">
      <c r="A9158" s="292" t="s">
        <v>49</v>
      </c>
      <c r="B9158" s="405">
        <v>13842</v>
      </c>
      <c r="C9158" s="292" t="s">
        <v>2979</v>
      </c>
      <c r="E9158" s="292" t="s">
        <v>214</v>
      </c>
      <c r="F9158" s="405">
        <v>15779</v>
      </c>
      <c r="G9158" s="292" t="s">
        <v>2979</v>
      </c>
    </row>
    <row r="9159" spans="1:7">
      <c r="A9159" s="292" t="s">
        <v>49</v>
      </c>
      <c r="B9159" s="405">
        <v>14167</v>
      </c>
      <c r="C9159" s="292" t="s">
        <v>2979</v>
      </c>
      <c r="E9159" s="292" t="s">
        <v>214</v>
      </c>
      <c r="F9159" s="405">
        <v>15780</v>
      </c>
      <c r="G9159" s="292" t="s">
        <v>2979</v>
      </c>
    </row>
    <row r="9160" spans="1:7">
      <c r="A9160" s="292" t="s">
        <v>49</v>
      </c>
      <c r="B9160" s="405">
        <v>14719</v>
      </c>
      <c r="C9160" s="292" t="s">
        <v>2979</v>
      </c>
      <c r="E9160" s="292" t="s">
        <v>214</v>
      </c>
      <c r="F9160" s="405">
        <v>15821</v>
      </c>
      <c r="G9160" s="292" t="s">
        <v>2979</v>
      </c>
    </row>
    <row r="9161" spans="1:7">
      <c r="A9161" s="292" t="s">
        <v>49</v>
      </c>
      <c r="B9161" s="405">
        <v>14807</v>
      </c>
      <c r="C9161" s="292" t="s">
        <v>2979</v>
      </c>
      <c r="E9161" s="292" t="s">
        <v>214</v>
      </c>
      <c r="F9161" s="405">
        <v>15828</v>
      </c>
      <c r="G9161" s="292" t="s">
        <v>2979</v>
      </c>
    </row>
    <row r="9162" spans="1:7">
      <c r="A9162" s="292" t="s">
        <v>49</v>
      </c>
      <c r="B9162" s="405">
        <v>15064</v>
      </c>
      <c r="C9162" s="292" t="s">
        <v>2979</v>
      </c>
      <c r="E9162" s="292" t="s">
        <v>214</v>
      </c>
      <c r="F9162" s="405">
        <v>15829</v>
      </c>
      <c r="G9162" s="292" t="s">
        <v>2979</v>
      </c>
    </row>
    <row r="9163" spans="1:7">
      <c r="A9163" s="292" t="s">
        <v>49</v>
      </c>
      <c r="B9163" s="405">
        <v>15536</v>
      </c>
      <c r="C9163" s="292" t="s">
        <v>2979</v>
      </c>
      <c r="E9163" s="292" t="s">
        <v>214</v>
      </c>
      <c r="F9163" s="405">
        <v>15831</v>
      </c>
      <c r="G9163" s="292" t="s">
        <v>2979</v>
      </c>
    </row>
    <row r="9164" spans="1:7">
      <c r="A9164" s="292" t="s">
        <v>49</v>
      </c>
      <c r="B9164" s="405">
        <v>15767</v>
      </c>
      <c r="C9164" s="292" t="s">
        <v>2979</v>
      </c>
      <c r="E9164" s="292" t="s">
        <v>214</v>
      </c>
      <c r="F9164" s="405">
        <v>15832</v>
      </c>
      <c r="G9164" s="292" t="s">
        <v>2979</v>
      </c>
    </row>
    <row r="9165" spans="1:7">
      <c r="A9165" s="292" t="s">
        <v>49</v>
      </c>
      <c r="B9165" s="405">
        <v>16036</v>
      </c>
      <c r="C9165" s="292" t="s">
        <v>2979</v>
      </c>
      <c r="E9165" s="292" t="s">
        <v>214</v>
      </c>
      <c r="F9165" s="405">
        <v>15834</v>
      </c>
      <c r="G9165" s="292" t="s">
        <v>2979</v>
      </c>
    </row>
    <row r="9166" spans="1:7">
      <c r="A9166" s="292" t="s">
        <v>49</v>
      </c>
      <c r="B9166" s="405">
        <v>16263</v>
      </c>
      <c r="C9166" s="292" t="s">
        <v>2979</v>
      </c>
      <c r="E9166" s="292" t="s">
        <v>214</v>
      </c>
      <c r="F9166" s="405">
        <v>15847</v>
      </c>
      <c r="G9166" s="292" t="s">
        <v>2979</v>
      </c>
    </row>
    <row r="9167" spans="1:7">
      <c r="A9167" s="292" t="s">
        <v>49</v>
      </c>
      <c r="B9167" s="405">
        <v>16636</v>
      </c>
      <c r="C9167" s="292" t="s">
        <v>2979</v>
      </c>
      <c r="E9167" s="292" t="s">
        <v>214</v>
      </c>
      <c r="F9167" s="405">
        <v>15848</v>
      </c>
      <c r="G9167" s="292" t="s">
        <v>2979</v>
      </c>
    </row>
    <row r="9168" spans="1:7">
      <c r="A9168" s="292" t="s">
        <v>49</v>
      </c>
      <c r="B9168" s="405">
        <v>16733</v>
      </c>
      <c r="C9168" s="292" t="s">
        <v>2979</v>
      </c>
      <c r="E9168" s="292" t="s">
        <v>214</v>
      </c>
      <c r="F9168" s="405">
        <v>15849</v>
      </c>
      <c r="G9168" s="292" t="s">
        <v>2979</v>
      </c>
    </row>
    <row r="9169" spans="1:7">
      <c r="A9169" s="292" t="s">
        <v>49</v>
      </c>
      <c r="B9169" s="405">
        <v>16881</v>
      </c>
      <c r="C9169" s="292" t="s">
        <v>2979</v>
      </c>
      <c r="E9169" s="292" t="s">
        <v>214</v>
      </c>
      <c r="F9169" s="405">
        <v>15856</v>
      </c>
      <c r="G9169" s="292" t="s">
        <v>2979</v>
      </c>
    </row>
    <row r="9170" spans="1:7">
      <c r="A9170" s="292" t="s">
        <v>49</v>
      </c>
      <c r="B9170" s="405">
        <v>17049</v>
      </c>
      <c r="C9170" s="292" t="s">
        <v>2979</v>
      </c>
      <c r="E9170" s="292" t="s">
        <v>214</v>
      </c>
      <c r="F9170" s="405">
        <v>15860</v>
      </c>
      <c r="G9170" s="292" t="s">
        <v>2979</v>
      </c>
    </row>
    <row r="9171" spans="1:7">
      <c r="A9171" s="292" t="s">
        <v>49</v>
      </c>
      <c r="B9171" s="405">
        <v>17267</v>
      </c>
      <c r="C9171" s="292" t="s">
        <v>2979</v>
      </c>
      <c r="E9171" s="292" t="s">
        <v>214</v>
      </c>
      <c r="F9171" s="405">
        <v>15861</v>
      </c>
      <c r="G9171" s="292" t="s">
        <v>2979</v>
      </c>
    </row>
    <row r="9172" spans="1:7">
      <c r="A9172" s="292" t="s">
        <v>49</v>
      </c>
      <c r="B9172" s="405">
        <v>17861</v>
      </c>
      <c r="C9172" s="292" t="s">
        <v>2979</v>
      </c>
      <c r="E9172" s="292" t="s">
        <v>214</v>
      </c>
      <c r="F9172" s="405">
        <v>15863</v>
      </c>
      <c r="G9172" s="292" t="s">
        <v>2979</v>
      </c>
    </row>
    <row r="9173" spans="1:7">
      <c r="A9173" s="292" t="s">
        <v>49</v>
      </c>
      <c r="B9173" s="405">
        <v>13843</v>
      </c>
      <c r="C9173" s="292" t="s">
        <v>2979</v>
      </c>
      <c r="E9173" s="292" t="s">
        <v>214</v>
      </c>
      <c r="F9173" s="405">
        <v>15864</v>
      </c>
      <c r="G9173" s="292" t="s">
        <v>2979</v>
      </c>
    </row>
    <row r="9174" spans="1:7">
      <c r="A9174" s="292" t="s">
        <v>49</v>
      </c>
      <c r="B9174" s="405">
        <v>14171</v>
      </c>
      <c r="C9174" s="292" t="s">
        <v>2979</v>
      </c>
      <c r="E9174" s="292" t="s">
        <v>214</v>
      </c>
      <c r="F9174" s="405">
        <v>15868</v>
      </c>
      <c r="G9174" s="292" t="s">
        <v>2979</v>
      </c>
    </row>
    <row r="9175" spans="1:7">
      <c r="A9175" s="292" t="s">
        <v>49</v>
      </c>
      <c r="B9175" s="405">
        <v>14721</v>
      </c>
      <c r="C9175" s="292" t="s">
        <v>2979</v>
      </c>
      <c r="E9175" s="292" t="s">
        <v>214</v>
      </c>
      <c r="F9175" s="405">
        <v>15870</v>
      </c>
      <c r="G9175" s="292" t="s">
        <v>2979</v>
      </c>
    </row>
    <row r="9176" spans="1:7">
      <c r="A9176" s="292" t="s">
        <v>49</v>
      </c>
      <c r="B9176" s="405">
        <v>14808</v>
      </c>
      <c r="C9176" s="292" t="s">
        <v>2979</v>
      </c>
      <c r="E9176" s="292" t="s">
        <v>214</v>
      </c>
      <c r="F9176" s="405">
        <v>15923</v>
      </c>
      <c r="G9176" s="292" t="s">
        <v>2979</v>
      </c>
    </row>
    <row r="9177" spans="1:7">
      <c r="A9177" s="292" t="s">
        <v>49</v>
      </c>
      <c r="B9177" s="405">
        <v>15078</v>
      </c>
      <c r="C9177" s="292" t="s">
        <v>2979</v>
      </c>
      <c r="E9177" s="292" t="s">
        <v>214</v>
      </c>
      <c r="F9177" s="405">
        <v>15924</v>
      </c>
      <c r="G9177" s="292" t="s">
        <v>2979</v>
      </c>
    </row>
    <row r="9178" spans="1:7">
      <c r="A9178" s="292" t="s">
        <v>49</v>
      </c>
      <c r="B9178" s="405">
        <v>15540</v>
      </c>
      <c r="C9178" s="292" t="s">
        <v>2979</v>
      </c>
      <c r="E9178" s="292" t="s">
        <v>214</v>
      </c>
      <c r="F9178" s="405">
        <v>15926</v>
      </c>
      <c r="G9178" s="292" t="s">
        <v>2979</v>
      </c>
    </row>
    <row r="9179" spans="1:7">
      <c r="A9179" s="292" t="s">
        <v>49</v>
      </c>
      <c r="B9179" s="405">
        <v>15770</v>
      </c>
      <c r="C9179" s="292" t="s">
        <v>2979</v>
      </c>
      <c r="E9179" s="292" t="s">
        <v>214</v>
      </c>
      <c r="F9179" s="405">
        <v>15929</v>
      </c>
      <c r="G9179" s="292" t="s">
        <v>2979</v>
      </c>
    </row>
    <row r="9180" spans="1:7">
      <c r="A9180" s="292" t="s">
        <v>49</v>
      </c>
      <c r="B9180" s="405">
        <v>16040</v>
      </c>
      <c r="C9180" s="292" t="s">
        <v>2979</v>
      </c>
      <c r="E9180" s="292" t="s">
        <v>214</v>
      </c>
      <c r="F9180" s="405">
        <v>15936</v>
      </c>
      <c r="G9180" s="292" t="s">
        <v>2979</v>
      </c>
    </row>
    <row r="9181" spans="1:7">
      <c r="A9181" s="292" t="s">
        <v>49</v>
      </c>
      <c r="B9181" s="405">
        <v>16312</v>
      </c>
      <c r="C9181" s="292" t="s">
        <v>2979</v>
      </c>
      <c r="E9181" s="292" t="s">
        <v>214</v>
      </c>
      <c r="F9181" s="405">
        <v>15940</v>
      </c>
      <c r="G9181" s="292" t="s">
        <v>2979</v>
      </c>
    </row>
    <row r="9182" spans="1:7">
      <c r="A9182" s="292" t="s">
        <v>49</v>
      </c>
      <c r="B9182" s="405">
        <v>16638</v>
      </c>
      <c r="C9182" s="292" t="s">
        <v>2979</v>
      </c>
      <c r="E9182" s="292" t="s">
        <v>214</v>
      </c>
      <c r="F9182" s="405">
        <v>15942</v>
      </c>
      <c r="G9182" s="292" t="s">
        <v>2979</v>
      </c>
    </row>
    <row r="9183" spans="1:7">
      <c r="A9183" s="292" t="s">
        <v>49</v>
      </c>
      <c r="B9183" s="405">
        <v>16734</v>
      </c>
      <c r="C9183" s="292" t="s">
        <v>2979</v>
      </c>
      <c r="E9183" s="292" t="s">
        <v>214</v>
      </c>
      <c r="F9183" s="405">
        <v>15944</v>
      </c>
      <c r="G9183" s="292" t="s">
        <v>2979</v>
      </c>
    </row>
    <row r="9184" spans="1:7">
      <c r="A9184" s="292" t="s">
        <v>49</v>
      </c>
      <c r="B9184" s="405">
        <v>16882</v>
      </c>
      <c r="C9184" s="292" t="s">
        <v>2979</v>
      </c>
      <c r="E9184" s="292" t="s">
        <v>214</v>
      </c>
      <c r="F9184" s="405">
        <v>15955</v>
      </c>
      <c r="G9184" s="292" t="s">
        <v>2979</v>
      </c>
    </row>
    <row r="9185" spans="1:7">
      <c r="A9185" s="292" t="s">
        <v>49</v>
      </c>
      <c r="B9185" s="405">
        <v>17051</v>
      </c>
      <c r="C9185" s="292" t="s">
        <v>2979</v>
      </c>
      <c r="E9185" s="292" t="s">
        <v>214</v>
      </c>
      <c r="F9185" s="405">
        <v>15957</v>
      </c>
      <c r="G9185" s="292" t="s">
        <v>2979</v>
      </c>
    </row>
    <row r="9186" spans="1:7">
      <c r="A9186" s="292" t="s">
        <v>49</v>
      </c>
      <c r="B9186" s="405">
        <v>17271</v>
      </c>
      <c r="C9186" s="292" t="s">
        <v>2979</v>
      </c>
      <c r="E9186" s="292" t="s">
        <v>214</v>
      </c>
      <c r="F9186" s="405">
        <v>15961</v>
      </c>
      <c r="G9186" s="292" t="s">
        <v>2979</v>
      </c>
    </row>
    <row r="9187" spans="1:7">
      <c r="A9187" s="292" t="s">
        <v>49</v>
      </c>
      <c r="B9187" s="405">
        <v>17862</v>
      </c>
      <c r="C9187" s="292" t="s">
        <v>2979</v>
      </c>
      <c r="E9187" s="292" t="s">
        <v>214</v>
      </c>
      <c r="F9187" s="405">
        <v>16020</v>
      </c>
      <c r="G9187" s="292" t="s">
        <v>2979</v>
      </c>
    </row>
    <row r="9188" spans="1:7">
      <c r="A9188" s="292" t="s">
        <v>49</v>
      </c>
      <c r="B9188" s="405">
        <v>13844</v>
      </c>
      <c r="C9188" s="292" t="s">
        <v>2979</v>
      </c>
      <c r="E9188" s="292" t="s">
        <v>214</v>
      </c>
      <c r="F9188" s="405">
        <v>16021</v>
      </c>
      <c r="G9188" s="292" t="s">
        <v>2979</v>
      </c>
    </row>
    <row r="9189" spans="1:7">
      <c r="A9189" s="292" t="s">
        <v>49</v>
      </c>
      <c r="B9189" s="405">
        <v>14415</v>
      </c>
      <c r="C9189" s="292" t="s">
        <v>2979</v>
      </c>
      <c r="E9189" s="292" t="s">
        <v>214</v>
      </c>
      <c r="F9189" s="405">
        <v>16028</v>
      </c>
      <c r="G9189" s="292" t="s">
        <v>2979</v>
      </c>
    </row>
    <row r="9190" spans="1:7">
      <c r="A9190" s="292" t="s">
        <v>49</v>
      </c>
      <c r="B9190" s="405">
        <v>14723</v>
      </c>
      <c r="C9190" s="292" t="s">
        <v>2979</v>
      </c>
      <c r="E9190" s="292" t="s">
        <v>214</v>
      </c>
      <c r="F9190" s="405">
        <v>16034</v>
      </c>
      <c r="G9190" s="292" t="s">
        <v>2979</v>
      </c>
    </row>
    <row r="9191" spans="1:7">
      <c r="A9191" s="292" t="s">
        <v>49</v>
      </c>
      <c r="B9191" s="405">
        <v>14809</v>
      </c>
      <c r="C9191" s="292" t="s">
        <v>2979</v>
      </c>
      <c r="E9191" s="292" t="s">
        <v>214</v>
      </c>
      <c r="F9191" s="405">
        <v>16035</v>
      </c>
      <c r="G9191" s="292" t="s">
        <v>2979</v>
      </c>
    </row>
    <row r="9192" spans="1:7">
      <c r="A9192" s="292" t="s">
        <v>49</v>
      </c>
      <c r="B9192" s="405">
        <v>15083</v>
      </c>
      <c r="C9192" s="292" t="s">
        <v>2979</v>
      </c>
      <c r="E9192" s="292" t="s">
        <v>214</v>
      </c>
      <c r="F9192" s="405">
        <v>16036</v>
      </c>
      <c r="G9192" s="292" t="s">
        <v>2979</v>
      </c>
    </row>
    <row r="9193" spans="1:7">
      <c r="A9193" s="292" t="s">
        <v>49</v>
      </c>
      <c r="B9193" s="405">
        <v>15542</v>
      </c>
      <c r="C9193" s="292" t="s">
        <v>2979</v>
      </c>
      <c r="E9193" s="292" t="s">
        <v>214</v>
      </c>
      <c r="F9193" s="405">
        <v>16040</v>
      </c>
      <c r="G9193" s="292" t="s">
        <v>2979</v>
      </c>
    </row>
    <row r="9194" spans="1:7">
      <c r="A9194" s="292" t="s">
        <v>49</v>
      </c>
      <c r="B9194" s="405">
        <v>15771</v>
      </c>
      <c r="C9194" s="292" t="s">
        <v>2979</v>
      </c>
      <c r="E9194" s="292" t="s">
        <v>214</v>
      </c>
      <c r="F9194" s="405">
        <v>16041</v>
      </c>
      <c r="G9194" s="292" t="s">
        <v>2979</v>
      </c>
    </row>
    <row r="9195" spans="1:7">
      <c r="A9195" s="292" t="s">
        <v>49</v>
      </c>
      <c r="B9195" s="405">
        <v>16041</v>
      </c>
      <c r="C9195" s="292" t="s">
        <v>2979</v>
      </c>
      <c r="E9195" s="292" t="s">
        <v>214</v>
      </c>
      <c r="F9195" s="405">
        <v>16049</v>
      </c>
      <c r="G9195" s="292" t="s">
        <v>2979</v>
      </c>
    </row>
    <row r="9196" spans="1:7">
      <c r="A9196" s="292" t="s">
        <v>49</v>
      </c>
      <c r="B9196" s="405">
        <v>16313</v>
      </c>
      <c r="C9196" s="292" t="s">
        <v>2979</v>
      </c>
      <c r="E9196" s="292" t="s">
        <v>214</v>
      </c>
      <c r="F9196" s="405">
        <v>16050</v>
      </c>
      <c r="G9196" s="292" t="s">
        <v>2979</v>
      </c>
    </row>
    <row r="9197" spans="1:7">
      <c r="A9197" s="292" t="s">
        <v>49</v>
      </c>
      <c r="B9197" s="405">
        <v>16639</v>
      </c>
      <c r="C9197" s="292" t="s">
        <v>2979</v>
      </c>
      <c r="E9197" s="292" t="s">
        <v>214</v>
      </c>
      <c r="F9197" s="405">
        <v>16110</v>
      </c>
      <c r="G9197" s="292" t="s">
        <v>2979</v>
      </c>
    </row>
    <row r="9198" spans="1:7">
      <c r="A9198" s="292" t="s">
        <v>49</v>
      </c>
      <c r="B9198" s="405">
        <v>16735</v>
      </c>
      <c r="C9198" s="292" t="s">
        <v>2979</v>
      </c>
      <c r="E9198" s="292" t="s">
        <v>214</v>
      </c>
      <c r="F9198" s="405">
        <v>16111</v>
      </c>
      <c r="G9198" s="292" t="s">
        <v>2979</v>
      </c>
    </row>
    <row r="9199" spans="1:7">
      <c r="A9199" s="292" t="s">
        <v>49</v>
      </c>
      <c r="B9199" s="405">
        <v>16911</v>
      </c>
      <c r="C9199" s="292" t="s">
        <v>2979</v>
      </c>
      <c r="E9199" s="292" t="s">
        <v>214</v>
      </c>
      <c r="F9199" s="405">
        <v>16114</v>
      </c>
      <c r="G9199" s="292" t="s">
        <v>2979</v>
      </c>
    </row>
    <row r="9200" spans="1:7">
      <c r="A9200" s="292" t="s">
        <v>49</v>
      </c>
      <c r="B9200" s="405">
        <v>17052</v>
      </c>
      <c r="C9200" s="292" t="s">
        <v>2979</v>
      </c>
      <c r="E9200" s="292" t="s">
        <v>214</v>
      </c>
      <c r="F9200" s="405">
        <v>16115</v>
      </c>
      <c r="G9200" s="292" t="s">
        <v>2979</v>
      </c>
    </row>
    <row r="9201" spans="1:7">
      <c r="A9201" s="292" t="s">
        <v>49</v>
      </c>
      <c r="B9201" s="405">
        <v>17302</v>
      </c>
      <c r="C9201" s="292" t="s">
        <v>2979</v>
      </c>
      <c r="E9201" s="292" t="s">
        <v>214</v>
      </c>
      <c r="F9201" s="405">
        <v>16120</v>
      </c>
      <c r="G9201" s="292" t="s">
        <v>2979</v>
      </c>
    </row>
    <row r="9202" spans="1:7">
      <c r="A9202" s="292" t="s">
        <v>49</v>
      </c>
      <c r="B9202" s="405">
        <v>17867</v>
      </c>
      <c r="C9202" s="292" t="s">
        <v>2979</v>
      </c>
      <c r="E9202" s="292" t="s">
        <v>214</v>
      </c>
      <c r="F9202" s="405">
        <v>16124</v>
      </c>
      <c r="G9202" s="292" t="s">
        <v>2979</v>
      </c>
    </row>
    <row r="9203" spans="1:7">
      <c r="A9203" s="292" t="s">
        <v>49</v>
      </c>
      <c r="B9203" s="405">
        <v>13846</v>
      </c>
      <c r="C9203" s="292" t="s">
        <v>2979</v>
      </c>
      <c r="E9203" s="292" t="s">
        <v>214</v>
      </c>
      <c r="F9203" s="405">
        <v>16130</v>
      </c>
      <c r="G9203" s="292" t="s">
        <v>2979</v>
      </c>
    </row>
    <row r="9204" spans="1:7">
      <c r="A9204" s="292" t="s">
        <v>49</v>
      </c>
      <c r="B9204" s="405">
        <v>14418</v>
      </c>
      <c r="C9204" s="292" t="s">
        <v>2979</v>
      </c>
      <c r="E9204" s="292" t="s">
        <v>214</v>
      </c>
      <c r="F9204" s="405">
        <v>16131</v>
      </c>
      <c r="G9204" s="292" t="s">
        <v>2979</v>
      </c>
    </row>
    <row r="9205" spans="1:7">
      <c r="A9205" s="292" t="s">
        <v>49</v>
      </c>
      <c r="B9205" s="405">
        <v>14724</v>
      </c>
      <c r="C9205" s="292" t="s">
        <v>2979</v>
      </c>
      <c r="E9205" s="292" t="s">
        <v>214</v>
      </c>
      <c r="F9205" s="405">
        <v>16141</v>
      </c>
      <c r="G9205" s="292" t="s">
        <v>2979</v>
      </c>
    </row>
    <row r="9206" spans="1:7">
      <c r="A9206" s="292" t="s">
        <v>49</v>
      </c>
      <c r="B9206" s="405">
        <v>14812</v>
      </c>
      <c r="C9206" s="292" t="s">
        <v>2979</v>
      </c>
      <c r="E9206" s="292" t="s">
        <v>214</v>
      </c>
      <c r="F9206" s="405">
        <v>16145</v>
      </c>
      <c r="G9206" s="292" t="s">
        <v>2979</v>
      </c>
    </row>
    <row r="9207" spans="1:7">
      <c r="A9207" s="292" t="s">
        <v>49</v>
      </c>
      <c r="B9207" s="405">
        <v>15311</v>
      </c>
      <c r="C9207" s="292" t="s">
        <v>2979</v>
      </c>
      <c r="E9207" s="292" t="s">
        <v>214</v>
      </c>
      <c r="F9207" s="405">
        <v>16157</v>
      </c>
      <c r="G9207" s="292" t="s">
        <v>2979</v>
      </c>
    </row>
    <row r="9208" spans="1:7">
      <c r="A9208" s="292" t="s">
        <v>49</v>
      </c>
      <c r="B9208" s="405">
        <v>15544</v>
      </c>
      <c r="C9208" s="292" t="s">
        <v>2979</v>
      </c>
      <c r="E9208" s="292" t="s">
        <v>214</v>
      </c>
      <c r="F9208" s="405">
        <v>16210</v>
      </c>
      <c r="G9208" s="292" t="s">
        <v>2979</v>
      </c>
    </row>
    <row r="9209" spans="1:7">
      <c r="A9209" s="292" t="s">
        <v>49</v>
      </c>
      <c r="B9209" s="405">
        <v>15772</v>
      </c>
      <c r="C9209" s="292" t="s">
        <v>2979</v>
      </c>
      <c r="E9209" s="292" t="s">
        <v>214</v>
      </c>
      <c r="F9209" s="405">
        <v>16212</v>
      </c>
      <c r="G9209" s="292" t="s">
        <v>2979</v>
      </c>
    </row>
    <row r="9210" spans="1:7">
      <c r="A9210" s="292" t="s">
        <v>49</v>
      </c>
      <c r="B9210" s="405">
        <v>16049</v>
      </c>
      <c r="C9210" s="292" t="s">
        <v>2979</v>
      </c>
      <c r="E9210" s="292" t="s">
        <v>214</v>
      </c>
      <c r="F9210" s="405">
        <v>16213</v>
      </c>
      <c r="G9210" s="292" t="s">
        <v>2979</v>
      </c>
    </row>
    <row r="9211" spans="1:7">
      <c r="A9211" s="292" t="s">
        <v>49</v>
      </c>
      <c r="B9211" s="405">
        <v>16317</v>
      </c>
      <c r="C9211" s="292" t="s">
        <v>2979</v>
      </c>
      <c r="E9211" s="292" t="s">
        <v>214</v>
      </c>
      <c r="F9211" s="405">
        <v>16218</v>
      </c>
      <c r="G9211" s="292" t="s">
        <v>2979</v>
      </c>
    </row>
    <row r="9212" spans="1:7">
      <c r="A9212" s="292" t="s">
        <v>49</v>
      </c>
      <c r="B9212" s="405">
        <v>16644</v>
      </c>
      <c r="C9212" s="292" t="s">
        <v>2979</v>
      </c>
      <c r="E9212" s="292" t="s">
        <v>214</v>
      </c>
      <c r="F9212" s="405">
        <v>16221</v>
      </c>
      <c r="G9212" s="292" t="s">
        <v>2979</v>
      </c>
    </row>
    <row r="9213" spans="1:7">
      <c r="A9213" s="292" t="s">
        <v>49</v>
      </c>
      <c r="B9213" s="405">
        <v>16738</v>
      </c>
      <c r="C9213" s="292" t="s">
        <v>2979</v>
      </c>
      <c r="E9213" s="292" t="s">
        <v>214</v>
      </c>
      <c r="F9213" s="405">
        <v>16222</v>
      </c>
      <c r="G9213" s="292" t="s">
        <v>2979</v>
      </c>
    </row>
    <row r="9214" spans="1:7">
      <c r="A9214" s="292" t="s">
        <v>49</v>
      </c>
      <c r="B9214" s="405">
        <v>16912</v>
      </c>
      <c r="C9214" s="292" t="s">
        <v>2979</v>
      </c>
      <c r="E9214" s="292" t="s">
        <v>214</v>
      </c>
      <c r="F9214" s="405">
        <v>16224</v>
      </c>
      <c r="G9214" s="292" t="s">
        <v>2979</v>
      </c>
    </row>
    <row r="9215" spans="1:7">
      <c r="A9215" s="292" t="s">
        <v>49</v>
      </c>
      <c r="B9215" s="405">
        <v>17058</v>
      </c>
      <c r="C9215" s="292" t="s">
        <v>2979</v>
      </c>
      <c r="E9215" s="292" t="s">
        <v>214</v>
      </c>
      <c r="F9215" s="405">
        <v>16226</v>
      </c>
      <c r="G9215" s="292" t="s">
        <v>2979</v>
      </c>
    </row>
    <row r="9216" spans="1:7">
      <c r="A9216" s="292" t="s">
        <v>49</v>
      </c>
      <c r="B9216" s="405">
        <v>17324</v>
      </c>
      <c r="C9216" s="292" t="s">
        <v>2979</v>
      </c>
      <c r="E9216" s="292" t="s">
        <v>214</v>
      </c>
      <c r="F9216" s="405">
        <v>16230</v>
      </c>
      <c r="G9216" s="292" t="s">
        <v>2979</v>
      </c>
    </row>
    <row r="9217" spans="1:7">
      <c r="A9217" s="292" t="s">
        <v>49</v>
      </c>
      <c r="B9217" s="405">
        <v>17877</v>
      </c>
      <c r="C9217" s="292" t="s">
        <v>2979</v>
      </c>
      <c r="E9217" s="292" t="s">
        <v>214</v>
      </c>
      <c r="F9217" s="405">
        <v>16233</v>
      </c>
      <c r="G9217" s="292" t="s">
        <v>2979</v>
      </c>
    </row>
    <row r="9218" spans="1:7">
      <c r="A9218" s="292" t="s">
        <v>49</v>
      </c>
      <c r="B9218" s="405">
        <v>13849</v>
      </c>
      <c r="C9218" s="292" t="s">
        <v>2979</v>
      </c>
      <c r="E9218" s="292" t="s">
        <v>214</v>
      </c>
      <c r="F9218" s="405">
        <v>16234</v>
      </c>
      <c r="G9218" s="292" t="s">
        <v>2979</v>
      </c>
    </row>
    <row r="9219" spans="1:7">
      <c r="A9219" s="292" t="s">
        <v>49</v>
      </c>
      <c r="B9219" s="405">
        <v>14427</v>
      </c>
      <c r="C9219" s="292" t="s">
        <v>2979</v>
      </c>
      <c r="E9219" s="292" t="s">
        <v>214</v>
      </c>
      <c r="F9219" s="405">
        <v>16235</v>
      </c>
      <c r="G9219" s="292" t="s">
        <v>2979</v>
      </c>
    </row>
    <row r="9220" spans="1:7">
      <c r="A9220" s="292" t="s">
        <v>49</v>
      </c>
      <c r="B9220" s="405">
        <v>14726</v>
      </c>
      <c r="C9220" s="292" t="s">
        <v>2979</v>
      </c>
      <c r="E9220" s="292" t="s">
        <v>214</v>
      </c>
      <c r="F9220" s="405">
        <v>16236</v>
      </c>
      <c r="G9220" s="292" t="s">
        <v>2979</v>
      </c>
    </row>
    <row r="9221" spans="1:7">
      <c r="A9221" s="292" t="s">
        <v>49</v>
      </c>
      <c r="B9221" s="405">
        <v>14813</v>
      </c>
      <c r="C9221" s="292" t="s">
        <v>2979</v>
      </c>
      <c r="E9221" s="292" t="s">
        <v>214</v>
      </c>
      <c r="F9221" s="405">
        <v>16239</v>
      </c>
      <c r="G9221" s="292" t="s">
        <v>2979</v>
      </c>
    </row>
    <row r="9222" spans="1:7">
      <c r="A9222" s="292" t="s">
        <v>49</v>
      </c>
      <c r="B9222" s="405">
        <v>15312</v>
      </c>
      <c r="C9222" s="292" t="s">
        <v>2979</v>
      </c>
      <c r="E9222" s="292" t="s">
        <v>214</v>
      </c>
      <c r="F9222" s="405">
        <v>16240</v>
      </c>
      <c r="G9222" s="292" t="s">
        <v>2979</v>
      </c>
    </row>
    <row r="9223" spans="1:7">
      <c r="A9223" s="292" t="s">
        <v>49</v>
      </c>
      <c r="B9223" s="405">
        <v>15545</v>
      </c>
      <c r="C9223" s="292" t="s">
        <v>2979</v>
      </c>
      <c r="E9223" s="292" t="s">
        <v>214</v>
      </c>
      <c r="F9223" s="405">
        <v>16242</v>
      </c>
      <c r="G9223" s="292" t="s">
        <v>2979</v>
      </c>
    </row>
    <row r="9224" spans="1:7">
      <c r="A9224" s="292" t="s">
        <v>49</v>
      </c>
      <c r="B9224" s="405">
        <v>15773</v>
      </c>
      <c r="C9224" s="292" t="s">
        <v>2979</v>
      </c>
      <c r="E9224" s="292" t="s">
        <v>214</v>
      </c>
      <c r="F9224" s="405">
        <v>16244</v>
      </c>
      <c r="G9224" s="292" t="s">
        <v>2979</v>
      </c>
    </row>
    <row r="9225" spans="1:7">
      <c r="A9225" s="292" t="s">
        <v>49</v>
      </c>
      <c r="B9225" s="405">
        <v>16050</v>
      </c>
      <c r="C9225" s="292" t="s">
        <v>2979</v>
      </c>
      <c r="E9225" s="292" t="s">
        <v>214</v>
      </c>
      <c r="F9225" s="405">
        <v>16245</v>
      </c>
      <c r="G9225" s="292" t="s">
        <v>2979</v>
      </c>
    </row>
    <row r="9226" spans="1:7">
      <c r="A9226" s="292" t="s">
        <v>49</v>
      </c>
      <c r="B9226" s="405">
        <v>16329</v>
      </c>
      <c r="C9226" s="292" t="s">
        <v>2979</v>
      </c>
      <c r="E9226" s="292" t="s">
        <v>214</v>
      </c>
      <c r="F9226" s="405">
        <v>16248</v>
      </c>
      <c r="G9226" s="292" t="s">
        <v>2979</v>
      </c>
    </row>
    <row r="9227" spans="1:7">
      <c r="A9227" s="292" t="s">
        <v>49</v>
      </c>
      <c r="B9227" s="405">
        <v>16645</v>
      </c>
      <c r="C9227" s="292" t="s">
        <v>2979</v>
      </c>
      <c r="E9227" s="292" t="s">
        <v>214</v>
      </c>
      <c r="F9227" s="405">
        <v>16249</v>
      </c>
      <c r="G9227" s="292" t="s">
        <v>2979</v>
      </c>
    </row>
    <row r="9228" spans="1:7">
      <c r="A9228" s="292" t="s">
        <v>49</v>
      </c>
      <c r="B9228" s="405">
        <v>16740</v>
      </c>
      <c r="C9228" s="292" t="s">
        <v>2979</v>
      </c>
      <c r="E9228" s="292" t="s">
        <v>214</v>
      </c>
      <c r="F9228" s="405">
        <v>16255</v>
      </c>
      <c r="G9228" s="292" t="s">
        <v>2979</v>
      </c>
    </row>
    <row r="9229" spans="1:7">
      <c r="A9229" s="292" t="s">
        <v>49</v>
      </c>
      <c r="B9229" s="405">
        <v>16914</v>
      </c>
      <c r="C9229" s="292" t="s">
        <v>2979</v>
      </c>
      <c r="E9229" s="292" t="s">
        <v>214</v>
      </c>
      <c r="F9229" s="405">
        <v>16256</v>
      </c>
      <c r="G9229" s="292" t="s">
        <v>2979</v>
      </c>
    </row>
    <row r="9230" spans="1:7">
      <c r="A9230" s="292" t="s">
        <v>49</v>
      </c>
      <c r="B9230" s="405">
        <v>17059</v>
      </c>
      <c r="C9230" s="292" t="s">
        <v>2979</v>
      </c>
      <c r="E9230" s="292" t="s">
        <v>214</v>
      </c>
      <c r="F9230" s="405">
        <v>16258</v>
      </c>
      <c r="G9230" s="292" t="s">
        <v>2979</v>
      </c>
    </row>
    <row r="9231" spans="1:7">
      <c r="A9231" s="292" t="s">
        <v>49</v>
      </c>
      <c r="B9231" s="405">
        <v>17337</v>
      </c>
      <c r="C9231" s="292" t="s">
        <v>2979</v>
      </c>
      <c r="E9231" s="292" t="s">
        <v>214</v>
      </c>
      <c r="F9231" s="405">
        <v>16259</v>
      </c>
      <c r="G9231" s="292" t="s">
        <v>2979</v>
      </c>
    </row>
    <row r="9232" spans="1:7">
      <c r="A9232" s="292" t="s">
        <v>49</v>
      </c>
      <c r="B9232" s="405">
        <v>17878</v>
      </c>
      <c r="C9232" s="292" t="s">
        <v>2979</v>
      </c>
      <c r="E9232" s="292" t="s">
        <v>214</v>
      </c>
      <c r="F9232" s="405">
        <v>16260</v>
      </c>
      <c r="G9232" s="292" t="s">
        <v>2979</v>
      </c>
    </row>
    <row r="9233" spans="1:7">
      <c r="A9233" s="292" t="s">
        <v>49</v>
      </c>
      <c r="B9233" s="405">
        <v>13856</v>
      </c>
      <c r="C9233" s="292" t="s">
        <v>2979</v>
      </c>
      <c r="E9233" s="292" t="s">
        <v>214</v>
      </c>
      <c r="F9233" s="405">
        <v>16263</v>
      </c>
      <c r="G9233" s="292" t="s">
        <v>2979</v>
      </c>
    </row>
    <row r="9234" spans="1:7">
      <c r="A9234" s="292" t="s">
        <v>49</v>
      </c>
      <c r="B9234" s="405">
        <v>14433</v>
      </c>
      <c r="C9234" s="292" t="s">
        <v>2979</v>
      </c>
      <c r="E9234" s="292" t="s">
        <v>214</v>
      </c>
      <c r="F9234" s="405">
        <v>16312</v>
      </c>
      <c r="G9234" s="292" t="s">
        <v>2979</v>
      </c>
    </row>
    <row r="9235" spans="1:7">
      <c r="A9235" s="292" t="s">
        <v>49</v>
      </c>
      <c r="B9235" s="405">
        <v>14727</v>
      </c>
      <c r="C9235" s="292" t="s">
        <v>2979</v>
      </c>
      <c r="E9235" s="292" t="s">
        <v>214</v>
      </c>
      <c r="F9235" s="405">
        <v>16313</v>
      </c>
      <c r="G9235" s="292" t="s">
        <v>2979</v>
      </c>
    </row>
    <row r="9236" spans="1:7">
      <c r="A9236" s="292" t="s">
        <v>49</v>
      </c>
      <c r="B9236" s="405">
        <v>14815</v>
      </c>
      <c r="C9236" s="292" t="s">
        <v>2979</v>
      </c>
      <c r="E9236" s="292" t="s">
        <v>214</v>
      </c>
      <c r="F9236" s="405">
        <v>16317</v>
      </c>
      <c r="G9236" s="292" t="s">
        <v>2979</v>
      </c>
    </row>
    <row r="9237" spans="1:7">
      <c r="A9237" s="292" t="s">
        <v>49</v>
      </c>
      <c r="B9237" s="405">
        <v>15322</v>
      </c>
      <c r="C9237" s="292" t="s">
        <v>2979</v>
      </c>
      <c r="E9237" s="292" t="s">
        <v>214</v>
      </c>
      <c r="F9237" s="405">
        <v>16329</v>
      </c>
      <c r="G9237" s="292" t="s">
        <v>2979</v>
      </c>
    </row>
    <row r="9238" spans="1:7">
      <c r="A9238" s="292" t="s">
        <v>49</v>
      </c>
      <c r="B9238" s="405">
        <v>15547</v>
      </c>
      <c r="C9238" s="292" t="s">
        <v>2979</v>
      </c>
      <c r="E9238" s="292" t="s">
        <v>214</v>
      </c>
      <c r="F9238" s="405">
        <v>16332</v>
      </c>
      <c r="G9238" s="292" t="s">
        <v>2979</v>
      </c>
    </row>
    <row r="9239" spans="1:7">
      <c r="A9239" s="292" t="s">
        <v>49</v>
      </c>
      <c r="B9239" s="405">
        <v>15774</v>
      </c>
      <c r="C9239" s="292" t="s">
        <v>2979</v>
      </c>
      <c r="E9239" s="292" t="s">
        <v>214</v>
      </c>
      <c r="F9239" s="405">
        <v>16334</v>
      </c>
      <c r="G9239" s="292" t="s">
        <v>2979</v>
      </c>
    </row>
    <row r="9240" spans="1:7">
      <c r="A9240" s="292" t="s">
        <v>49</v>
      </c>
      <c r="B9240" s="405">
        <v>16110</v>
      </c>
      <c r="C9240" s="292" t="s">
        <v>2979</v>
      </c>
      <c r="E9240" s="292" t="s">
        <v>214</v>
      </c>
      <c r="F9240" s="405">
        <v>16340</v>
      </c>
      <c r="G9240" s="292" t="s">
        <v>2979</v>
      </c>
    </row>
    <row r="9241" spans="1:7">
      <c r="A9241" s="292" t="s">
        <v>49</v>
      </c>
      <c r="B9241" s="405">
        <v>16332</v>
      </c>
      <c r="C9241" s="292" t="s">
        <v>2979</v>
      </c>
      <c r="E9241" s="292" t="s">
        <v>214</v>
      </c>
      <c r="F9241" s="405">
        <v>16341</v>
      </c>
      <c r="G9241" s="292" t="s">
        <v>2979</v>
      </c>
    </row>
    <row r="9242" spans="1:7">
      <c r="A9242" s="292" t="s">
        <v>49</v>
      </c>
      <c r="B9242" s="405">
        <v>16647</v>
      </c>
      <c r="C9242" s="292" t="s">
        <v>2979</v>
      </c>
      <c r="E9242" s="292" t="s">
        <v>214</v>
      </c>
      <c r="F9242" s="405">
        <v>16342</v>
      </c>
      <c r="G9242" s="292" t="s">
        <v>2979</v>
      </c>
    </row>
    <row r="9243" spans="1:7">
      <c r="A9243" s="292" t="s">
        <v>49</v>
      </c>
      <c r="B9243" s="405">
        <v>16743</v>
      </c>
      <c r="C9243" s="292" t="s">
        <v>2979</v>
      </c>
      <c r="E9243" s="292" t="s">
        <v>214</v>
      </c>
      <c r="F9243" s="405">
        <v>16345</v>
      </c>
      <c r="G9243" s="292" t="s">
        <v>2979</v>
      </c>
    </row>
    <row r="9244" spans="1:7">
      <c r="A9244" s="292" t="s">
        <v>49</v>
      </c>
      <c r="B9244" s="405">
        <v>16915</v>
      </c>
      <c r="C9244" s="292" t="s">
        <v>2979</v>
      </c>
      <c r="E9244" s="292" t="s">
        <v>214</v>
      </c>
      <c r="F9244" s="405">
        <v>16347</v>
      </c>
      <c r="G9244" s="292" t="s">
        <v>2979</v>
      </c>
    </row>
    <row r="9245" spans="1:7">
      <c r="A9245" s="292" t="s">
        <v>49</v>
      </c>
      <c r="B9245" s="405">
        <v>17060</v>
      </c>
      <c r="C9245" s="292" t="s">
        <v>2979</v>
      </c>
      <c r="E9245" s="292" t="s">
        <v>214</v>
      </c>
      <c r="F9245" s="405">
        <v>16350</v>
      </c>
      <c r="G9245" s="292" t="s">
        <v>2979</v>
      </c>
    </row>
    <row r="9246" spans="1:7">
      <c r="A9246" s="292" t="s">
        <v>49</v>
      </c>
      <c r="B9246" s="405">
        <v>17342</v>
      </c>
      <c r="C9246" s="292" t="s">
        <v>2979</v>
      </c>
      <c r="E9246" s="292" t="s">
        <v>214</v>
      </c>
      <c r="F9246" s="405">
        <v>16351</v>
      </c>
      <c r="G9246" s="292" t="s">
        <v>2979</v>
      </c>
    </row>
    <row r="9247" spans="1:7">
      <c r="A9247" s="292" t="s">
        <v>49</v>
      </c>
      <c r="B9247" s="405">
        <v>17883</v>
      </c>
      <c r="C9247" s="292" t="s">
        <v>2979</v>
      </c>
      <c r="E9247" s="292" t="s">
        <v>214</v>
      </c>
      <c r="F9247" s="405">
        <v>16352</v>
      </c>
      <c r="G9247" s="292" t="s">
        <v>2979</v>
      </c>
    </row>
    <row r="9248" spans="1:7">
      <c r="A9248" s="292" t="s">
        <v>49</v>
      </c>
      <c r="B9248" s="405">
        <v>13859</v>
      </c>
      <c r="C9248" s="292" t="s">
        <v>2979</v>
      </c>
      <c r="E9248" s="292" t="s">
        <v>214</v>
      </c>
      <c r="F9248" s="405">
        <v>16353</v>
      </c>
      <c r="G9248" s="292" t="s">
        <v>2979</v>
      </c>
    </row>
    <row r="9249" spans="1:7">
      <c r="A9249" s="292" t="s">
        <v>49</v>
      </c>
      <c r="B9249" s="405">
        <v>14435</v>
      </c>
      <c r="C9249" s="292" t="s">
        <v>2979</v>
      </c>
      <c r="E9249" s="292" t="s">
        <v>214</v>
      </c>
      <c r="F9249" s="405">
        <v>16361</v>
      </c>
      <c r="G9249" s="292" t="s">
        <v>2979</v>
      </c>
    </row>
    <row r="9250" spans="1:7">
      <c r="A9250" s="292" t="s">
        <v>49</v>
      </c>
      <c r="B9250" s="405">
        <v>14728</v>
      </c>
      <c r="C9250" s="292" t="s">
        <v>2979</v>
      </c>
      <c r="E9250" s="292" t="s">
        <v>214</v>
      </c>
      <c r="F9250" s="405">
        <v>16362</v>
      </c>
      <c r="G9250" s="292" t="s">
        <v>2979</v>
      </c>
    </row>
    <row r="9251" spans="1:7">
      <c r="A9251" s="292" t="s">
        <v>49</v>
      </c>
      <c r="B9251" s="405">
        <v>14819</v>
      </c>
      <c r="C9251" s="292" t="s">
        <v>2979</v>
      </c>
      <c r="E9251" s="292" t="s">
        <v>214</v>
      </c>
      <c r="F9251" s="405">
        <v>16364</v>
      </c>
      <c r="G9251" s="292" t="s">
        <v>2979</v>
      </c>
    </row>
    <row r="9252" spans="1:7">
      <c r="A9252" s="292" t="s">
        <v>49</v>
      </c>
      <c r="B9252" s="405">
        <v>15323</v>
      </c>
      <c r="C9252" s="292" t="s">
        <v>2979</v>
      </c>
      <c r="E9252" s="292" t="s">
        <v>214</v>
      </c>
      <c r="F9252" s="405">
        <v>16370</v>
      </c>
      <c r="G9252" s="292" t="s">
        <v>2979</v>
      </c>
    </row>
    <row r="9253" spans="1:7">
      <c r="A9253" s="292" t="s">
        <v>49</v>
      </c>
      <c r="B9253" s="405">
        <v>15550</v>
      </c>
      <c r="C9253" s="292" t="s">
        <v>2979</v>
      </c>
      <c r="E9253" s="292" t="s">
        <v>214</v>
      </c>
      <c r="F9253" s="405">
        <v>16371</v>
      </c>
      <c r="G9253" s="292" t="s">
        <v>2979</v>
      </c>
    </row>
    <row r="9254" spans="1:7">
      <c r="A9254" s="292" t="s">
        <v>49</v>
      </c>
      <c r="B9254" s="405">
        <v>15778</v>
      </c>
      <c r="C9254" s="292" t="s">
        <v>2979</v>
      </c>
      <c r="E9254" s="292" t="s">
        <v>214</v>
      </c>
      <c r="F9254" s="405">
        <v>16373</v>
      </c>
      <c r="G9254" s="292" t="s">
        <v>2979</v>
      </c>
    </row>
    <row r="9255" spans="1:7">
      <c r="A9255" s="292" t="s">
        <v>49</v>
      </c>
      <c r="B9255" s="405">
        <v>16111</v>
      </c>
      <c r="C9255" s="292" t="s">
        <v>2979</v>
      </c>
      <c r="E9255" s="292" t="s">
        <v>214</v>
      </c>
      <c r="F9255" s="405">
        <v>16374</v>
      </c>
      <c r="G9255" s="292" t="s">
        <v>2979</v>
      </c>
    </row>
    <row r="9256" spans="1:7">
      <c r="A9256" s="292" t="s">
        <v>49</v>
      </c>
      <c r="B9256" s="405">
        <v>16334</v>
      </c>
      <c r="C9256" s="292" t="s">
        <v>2979</v>
      </c>
      <c r="E9256" s="292" t="s">
        <v>214</v>
      </c>
      <c r="F9256" s="405">
        <v>16402</v>
      </c>
      <c r="G9256" s="292" t="s">
        <v>2979</v>
      </c>
    </row>
    <row r="9257" spans="1:7">
      <c r="A9257" s="292" t="s">
        <v>49</v>
      </c>
      <c r="B9257" s="405">
        <v>16650</v>
      </c>
      <c r="C9257" s="292" t="s">
        <v>2979</v>
      </c>
      <c r="E9257" s="292" t="s">
        <v>214</v>
      </c>
      <c r="F9257" s="405">
        <v>16404</v>
      </c>
      <c r="G9257" s="292" t="s">
        <v>2979</v>
      </c>
    </row>
    <row r="9258" spans="1:7">
      <c r="A9258" s="292" t="s">
        <v>49</v>
      </c>
      <c r="B9258" s="405">
        <v>16744</v>
      </c>
      <c r="C9258" s="292" t="s">
        <v>2979</v>
      </c>
      <c r="E9258" s="292" t="s">
        <v>214</v>
      </c>
      <c r="F9258" s="405">
        <v>16405</v>
      </c>
      <c r="G9258" s="292" t="s">
        <v>2979</v>
      </c>
    </row>
    <row r="9259" spans="1:7">
      <c r="A9259" s="292" t="s">
        <v>49</v>
      </c>
      <c r="B9259" s="405">
        <v>16917</v>
      </c>
      <c r="C9259" s="292" t="s">
        <v>2979</v>
      </c>
      <c r="E9259" s="292" t="s">
        <v>214</v>
      </c>
      <c r="F9259" s="405">
        <v>16406</v>
      </c>
      <c r="G9259" s="292" t="s">
        <v>2979</v>
      </c>
    </row>
    <row r="9260" spans="1:7">
      <c r="A9260" s="292" t="s">
        <v>49</v>
      </c>
      <c r="B9260" s="405">
        <v>17062</v>
      </c>
      <c r="C9260" s="292" t="s">
        <v>2979</v>
      </c>
      <c r="E9260" s="292" t="s">
        <v>214</v>
      </c>
      <c r="F9260" s="405">
        <v>16420</v>
      </c>
      <c r="G9260" s="292" t="s">
        <v>2979</v>
      </c>
    </row>
    <row r="9261" spans="1:7">
      <c r="A9261" s="292" t="s">
        <v>49</v>
      </c>
      <c r="B9261" s="405">
        <v>17375</v>
      </c>
      <c r="C9261" s="292" t="s">
        <v>2979</v>
      </c>
      <c r="E9261" s="292" t="s">
        <v>214</v>
      </c>
      <c r="F9261" s="405">
        <v>16434</v>
      </c>
      <c r="G9261" s="292" t="s">
        <v>2979</v>
      </c>
    </row>
    <row r="9262" spans="1:7">
      <c r="A9262" s="292" t="s">
        <v>49</v>
      </c>
      <c r="B9262" s="405">
        <v>17885</v>
      </c>
      <c r="C9262" s="292" t="s">
        <v>2979</v>
      </c>
      <c r="E9262" s="292" t="s">
        <v>214</v>
      </c>
      <c r="F9262" s="405">
        <v>16435</v>
      </c>
      <c r="G9262" s="292" t="s">
        <v>2979</v>
      </c>
    </row>
    <row r="9263" spans="1:7">
      <c r="A9263" s="292" t="s">
        <v>49</v>
      </c>
      <c r="B9263" s="405">
        <v>13862</v>
      </c>
      <c r="C9263" s="292" t="s">
        <v>2979</v>
      </c>
      <c r="E9263" s="292" t="s">
        <v>214</v>
      </c>
      <c r="F9263" s="405">
        <v>16436</v>
      </c>
      <c r="G9263" s="292" t="s">
        <v>2979</v>
      </c>
    </row>
    <row r="9264" spans="1:7">
      <c r="A9264" s="292" t="s">
        <v>49</v>
      </c>
      <c r="B9264" s="405">
        <v>14461</v>
      </c>
      <c r="C9264" s="292" t="s">
        <v>2979</v>
      </c>
      <c r="E9264" s="292" t="s">
        <v>214</v>
      </c>
      <c r="F9264" s="405">
        <v>16442</v>
      </c>
      <c r="G9264" s="292" t="s">
        <v>2979</v>
      </c>
    </row>
    <row r="9265" spans="1:7">
      <c r="A9265" s="292" t="s">
        <v>49</v>
      </c>
      <c r="B9265" s="405">
        <v>14729</v>
      </c>
      <c r="C9265" s="292" t="s">
        <v>2979</v>
      </c>
      <c r="E9265" s="292" t="s">
        <v>214</v>
      </c>
      <c r="F9265" s="405">
        <v>16611</v>
      </c>
      <c r="G9265" s="292" t="s">
        <v>2979</v>
      </c>
    </row>
    <row r="9266" spans="1:7">
      <c r="A9266" s="292" t="s">
        <v>49</v>
      </c>
      <c r="B9266" s="405">
        <v>14820</v>
      </c>
      <c r="C9266" s="292" t="s">
        <v>2979</v>
      </c>
      <c r="E9266" s="292" t="s">
        <v>214</v>
      </c>
      <c r="F9266" s="405">
        <v>16616</v>
      </c>
      <c r="G9266" s="292" t="s">
        <v>2979</v>
      </c>
    </row>
    <row r="9267" spans="1:7">
      <c r="A9267" s="292" t="s">
        <v>49</v>
      </c>
      <c r="B9267" s="405">
        <v>15329</v>
      </c>
      <c r="C9267" s="292" t="s">
        <v>2979</v>
      </c>
      <c r="E9267" s="292" t="s">
        <v>214</v>
      </c>
      <c r="F9267" s="405">
        <v>16619</v>
      </c>
      <c r="G9267" s="292" t="s">
        <v>2979</v>
      </c>
    </row>
    <row r="9268" spans="1:7">
      <c r="A9268" s="292" t="s">
        <v>49</v>
      </c>
      <c r="B9268" s="405">
        <v>15551</v>
      </c>
      <c r="C9268" s="292" t="s">
        <v>2979</v>
      </c>
      <c r="E9268" s="292" t="s">
        <v>214</v>
      </c>
      <c r="F9268" s="405">
        <v>16621</v>
      </c>
      <c r="G9268" s="292" t="s">
        <v>2979</v>
      </c>
    </row>
    <row r="9269" spans="1:7">
      <c r="A9269" s="292" t="s">
        <v>49</v>
      </c>
      <c r="B9269" s="405">
        <v>15779</v>
      </c>
      <c r="C9269" s="292" t="s">
        <v>2979</v>
      </c>
      <c r="E9269" s="292" t="s">
        <v>214</v>
      </c>
      <c r="F9269" s="405">
        <v>16622</v>
      </c>
      <c r="G9269" s="292" t="s">
        <v>2979</v>
      </c>
    </row>
    <row r="9270" spans="1:7">
      <c r="A9270" s="292" t="s">
        <v>49</v>
      </c>
      <c r="B9270" s="405">
        <v>16114</v>
      </c>
      <c r="C9270" s="292" t="s">
        <v>2979</v>
      </c>
      <c r="E9270" s="292" t="s">
        <v>214</v>
      </c>
      <c r="F9270" s="405">
        <v>16623</v>
      </c>
      <c r="G9270" s="292" t="s">
        <v>2979</v>
      </c>
    </row>
    <row r="9271" spans="1:7">
      <c r="A9271" s="292" t="s">
        <v>49</v>
      </c>
      <c r="B9271" s="405">
        <v>16340</v>
      </c>
      <c r="C9271" s="292" t="s">
        <v>2979</v>
      </c>
      <c r="E9271" s="292" t="s">
        <v>214</v>
      </c>
      <c r="F9271" s="405">
        <v>16625</v>
      </c>
      <c r="G9271" s="292" t="s">
        <v>2979</v>
      </c>
    </row>
    <row r="9272" spans="1:7">
      <c r="A9272" s="292" t="s">
        <v>49</v>
      </c>
      <c r="B9272" s="405">
        <v>16651</v>
      </c>
      <c r="C9272" s="292" t="s">
        <v>2979</v>
      </c>
      <c r="E9272" s="292" t="s">
        <v>214</v>
      </c>
      <c r="F9272" s="405">
        <v>16627</v>
      </c>
      <c r="G9272" s="292" t="s">
        <v>2979</v>
      </c>
    </row>
    <row r="9273" spans="1:7">
      <c r="A9273" s="292" t="s">
        <v>49</v>
      </c>
      <c r="B9273" s="405">
        <v>16745</v>
      </c>
      <c r="C9273" s="292" t="s">
        <v>2979</v>
      </c>
      <c r="E9273" s="292" t="s">
        <v>214</v>
      </c>
      <c r="F9273" s="405">
        <v>16634</v>
      </c>
      <c r="G9273" s="292" t="s">
        <v>2979</v>
      </c>
    </row>
    <row r="9274" spans="1:7">
      <c r="A9274" s="292" t="s">
        <v>49</v>
      </c>
      <c r="B9274" s="405">
        <v>16918</v>
      </c>
      <c r="C9274" s="292" t="s">
        <v>2979</v>
      </c>
      <c r="E9274" s="292" t="s">
        <v>214</v>
      </c>
      <c r="F9274" s="405">
        <v>16636</v>
      </c>
      <c r="G9274" s="292" t="s">
        <v>2979</v>
      </c>
    </row>
    <row r="9275" spans="1:7">
      <c r="A9275" s="292" t="s">
        <v>49</v>
      </c>
      <c r="B9275" s="405">
        <v>17063</v>
      </c>
      <c r="C9275" s="292" t="s">
        <v>2979</v>
      </c>
      <c r="E9275" s="292" t="s">
        <v>214</v>
      </c>
      <c r="F9275" s="405">
        <v>16638</v>
      </c>
      <c r="G9275" s="292" t="s">
        <v>2979</v>
      </c>
    </row>
    <row r="9276" spans="1:7">
      <c r="A9276" s="292" t="s">
        <v>49</v>
      </c>
      <c r="B9276" s="405">
        <v>17509</v>
      </c>
      <c r="C9276" s="292" t="s">
        <v>2979</v>
      </c>
      <c r="E9276" s="292" t="s">
        <v>214</v>
      </c>
      <c r="F9276" s="405">
        <v>16639</v>
      </c>
      <c r="G9276" s="292" t="s">
        <v>2979</v>
      </c>
    </row>
    <row r="9277" spans="1:7">
      <c r="A9277" s="292" t="s">
        <v>49</v>
      </c>
      <c r="B9277" s="405">
        <v>17888</v>
      </c>
      <c r="C9277" s="292" t="s">
        <v>2979</v>
      </c>
      <c r="E9277" s="292" t="s">
        <v>214</v>
      </c>
      <c r="F9277" s="405">
        <v>16644</v>
      </c>
      <c r="G9277" s="292" t="s">
        <v>2979</v>
      </c>
    </row>
    <row r="9278" spans="1:7">
      <c r="A9278" s="292" t="s">
        <v>49</v>
      </c>
      <c r="B9278" s="405">
        <v>13863</v>
      </c>
      <c r="C9278" s="292" t="s">
        <v>2979</v>
      </c>
      <c r="E9278" s="292" t="s">
        <v>214</v>
      </c>
      <c r="F9278" s="405">
        <v>16645</v>
      </c>
      <c r="G9278" s="292" t="s">
        <v>2979</v>
      </c>
    </row>
    <row r="9279" spans="1:7">
      <c r="A9279" s="292" t="s">
        <v>49</v>
      </c>
      <c r="B9279" s="405">
        <v>14462</v>
      </c>
      <c r="C9279" s="292" t="s">
        <v>2979</v>
      </c>
      <c r="E9279" s="292" t="s">
        <v>214</v>
      </c>
      <c r="F9279" s="405">
        <v>16647</v>
      </c>
      <c r="G9279" s="292" t="s">
        <v>2979</v>
      </c>
    </row>
    <row r="9280" spans="1:7">
      <c r="A9280" s="292" t="s">
        <v>49</v>
      </c>
      <c r="B9280" s="405">
        <v>14730</v>
      </c>
      <c r="C9280" s="292" t="s">
        <v>2979</v>
      </c>
      <c r="E9280" s="292" t="s">
        <v>214</v>
      </c>
      <c r="F9280" s="405">
        <v>16650</v>
      </c>
      <c r="G9280" s="292" t="s">
        <v>2979</v>
      </c>
    </row>
    <row r="9281" spans="1:7">
      <c r="A9281" s="292" t="s">
        <v>49</v>
      </c>
      <c r="B9281" s="405">
        <v>14821</v>
      </c>
      <c r="C9281" s="292" t="s">
        <v>2979</v>
      </c>
      <c r="E9281" s="292" t="s">
        <v>214</v>
      </c>
      <c r="F9281" s="405">
        <v>16651</v>
      </c>
      <c r="G9281" s="292" t="s">
        <v>2979</v>
      </c>
    </row>
    <row r="9282" spans="1:7">
      <c r="A9282" s="292" t="s">
        <v>49</v>
      </c>
      <c r="B9282" s="405">
        <v>15333</v>
      </c>
      <c r="C9282" s="292" t="s">
        <v>2979</v>
      </c>
      <c r="E9282" s="292" t="s">
        <v>214</v>
      </c>
      <c r="F9282" s="405">
        <v>16652</v>
      </c>
      <c r="G9282" s="292" t="s">
        <v>2979</v>
      </c>
    </row>
    <row r="9283" spans="1:7">
      <c r="A9283" s="292" t="s">
        <v>49</v>
      </c>
      <c r="B9283" s="405">
        <v>15552</v>
      </c>
      <c r="C9283" s="292" t="s">
        <v>2979</v>
      </c>
      <c r="E9283" s="292" t="s">
        <v>214</v>
      </c>
      <c r="F9283" s="405">
        <v>16655</v>
      </c>
      <c r="G9283" s="292" t="s">
        <v>2979</v>
      </c>
    </row>
    <row r="9284" spans="1:7">
      <c r="A9284" s="292" t="s">
        <v>49</v>
      </c>
      <c r="B9284" s="405">
        <v>15780</v>
      </c>
      <c r="C9284" s="292" t="s">
        <v>2979</v>
      </c>
      <c r="E9284" s="292" t="s">
        <v>214</v>
      </c>
      <c r="F9284" s="405">
        <v>16656</v>
      </c>
      <c r="G9284" s="292" t="s">
        <v>2979</v>
      </c>
    </row>
    <row r="9285" spans="1:7">
      <c r="A9285" s="292" t="s">
        <v>49</v>
      </c>
      <c r="B9285" s="405">
        <v>16115</v>
      </c>
      <c r="C9285" s="292" t="s">
        <v>2979</v>
      </c>
      <c r="E9285" s="292" t="s">
        <v>214</v>
      </c>
      <c r="F9285" s="405">
        <v>16657</v>
      </c>
      <c r="G9285" s="292" t="s">
        <v>2979</v>
      </c>
    </row>
    <row r="9286" spans="1:7">
      <c r="A9286" s="292" t="s">
        <v>49</v>
      </c>
      <c r="B9286" s="405">
        <v>16341</v>
      </c>
      <c r="C9286" s="292" t="s">
        <v>2979</v>
      </c>
      <c r="E9286" s="292" t="s">
        <v>214</v>
      </c>
      <c r="F9286" s="405">
        <v>16661</v>
      </c>
      <c r="G9286" s="292" t="s">
        <v>2979</v>
      </c>
    </row>
    <row r="9287" spans="1:7">
      <c r="A9287" s="292" t="s">
        <v>49</v>
      </c>
      <c r="B9287" s="405">
        <v>16652</v>
      </c>
      <c r="C9287" s="292" t="s">
        <v>2979</v>
      </c>
      <c r="E9287" s="292" t="s">
        <v>214</v>
      </c>
      <c r="F9287" s="405">
        <v>16663</v>
      </c>
      <c r="G9287" s="292" t="s">
        <v>2979</v>
      </c>
    </row>
    <row r="9288" spans="1:7">
      <c r="A9288" s="292" t="s">
        <v>49</v>
      </c>
      <c r="B9288" s="405">
        <v>16748</v>
      </c>
      <c r="C9288" s="292" t="s">
        <v>2979</v>
      </c>
      <c r="E9288" s="292" t="s">
        <v>214</v>
      </c>
      <c r="F9288" s="405">
        <v>16664</v>
      </c>
      <c r="G9288" s="292" t="s">
        <v>2979</v>
      </c>
    </row>
    <row r="9289" spans="1:7">
      <c r="A9289" s="292" t="s">
        <v>49</v>
      </c>
      <c r="B9289" s="405">
        <v>16922</v>
      </c>
      <c r="C9289" s="292" t="s">
        <v>2979</v>
      </c>
      <c r="E9289" s="292" t="s">
        <v>214</v>
      </c>
      <c r="F9289" s="405">
        <v>16666</v>
      </c>
      <c r="G9289" s="292" t="s">
        <v>2979</v>
      </c>
    </row>
    <row r="9290" spans="1:7">
      <c r="A9290" s="292" t="s">
        <v>49</v>
      </c>
      <c r="B9290" s="405">
        <v>17066</v>
      </c>
      <c r="C9290" s="292" t="s">
        <v>2979</v>
      </c>
      <c r="E9290" s="292" t="s">
        <v>214</v>
      </c>
      <c r="F9290" s="405">
        <v>16667</v>
      </c>
      <c r="G9290" s="292" t="s">
        <v>2979</v>
      </c>
    </row>
    <row r="9291" spans="1:7">
      <c r="A9291" s="292" t="s">
        <v>49</v>
      </c>
      <c r="B9291" s="405">
        <v>17518</v>
      </c>
      <c r="C9291" s="292" t="s">
        <v>2979</v>
      </c>
      <c r="E9291" s="292" t="s">
        <v>214</v>
      </c>
      <c r="F9291" s="405">
        <v>16668</v>
      </c>
      <c r="G9291" s="292" t="s">
        <v>2979</v>
      </c>
    </row>
    <row r="9292" spans="1:7">
      <c r="A9292" s="292" t="s">
        <v>49</v>
      </c>
      <c r="B9292" s="405">
        <v>17923</v>
      </c>
      <c r="C9292" s="292" t="s">
        <v>2979</v>
      </c>
      <c r="E9292" s="292" t="s">
        <v>214</v>
      </c>
      <c r="F9292" s="405">
        <v>16669</v>
      </c>
      <c r="G9292" s="292" t="s">
        <v>2979</v>
      </c>
    </row>
    <row r="9293" spans="1:7">
      <c r="A9293" s="292" t="s">
        <v>49</v>
      </c>
      <c r="B9293" s="405">
        <v>13864</v>
      </c>
      <c r="C9293" s="292" t="s">
        <v>2979</v>
      </c>
      <c r="E9293" s="292" t="s">
        <v>214</v>
      </c>
      <c r="F9293" s="405">
        <v>16672</v>
      </c>
      <c r="G9293" s="292" t="s">
        <v>2979</v>
      </c>
    </row>
    <row r="9294" spans="1:7">
      <c r="A9294" s="292" t="s">
        <v>49</v>
      </c>
      <c r="B9294" s="405">
        <v>14466</v>
      </c>
      <c r="C9294" s="292" t="s">
        <v>2979</v>
      </c>
      <c r="E9294" s="292" t="s">
        <v>214</v>
      </c>
      <c r="F9294" s="405">
        <v>16674</v>
      </c>
      <c r="G9294" s="292" t="s">
        <v>2979</v>
      </c>
    </row>
    <row r="9295" spans="1:7">
      <c r="A9295" s="292" t="s">
        <v>49</v>
      </c>
      <c r="B9295" s="405">
        <v>14731</v>
      </c>
      <c r="C9295" s="292" t="s">
        <v>2979</v>
      </c>
      <c r="E9295" s="292" t="s">
        <v>214</v>
      </c>
      <c r="F9295" s="405">
        <v>16677</v>
      </c>
      <c r="G9295" s="292" t="s">
        <v>2979</v>
      </c>
    </row>
    <row r="9296" spans="1:7">
      <c r="A9296" s="292" t="s">
        <v>49</v>
      </c>
      <c r="B9296" s="405">
        <v>14822</v>
      </c>
      <c r="C9296" s="292" t="s">
        <v>2979</v>
      </c>
      <c r="E9296" s="292" t="s">
        <v>214</v>
      </c>
      <c r="F9296" s="405">
        <v>16678</v>
      </c>
      <c r="G9296" s="292" t="s">
        <v>2979</v>
      </c>
    </row>
    <row r="9297" spans="1:7">
      <c r="A9297" s="292" t="s">
        <v>49</v>
      </c>
      <c r="B9297" s="405">
        <v>15337</v>
      </c>
      <c r="C9297" s="292" t="s">
        <v>2979</v>
      </c>
      <c r="E9297" s="292" t="s">
        <v>214</v>
      </c>
      <c r="F9297" s="405">
        <v>16679</v>
      </c>
      <c r="G9297" s="292" t="s">
        <v>2979</v>
      </c>
    </row>
    <row r="9298" spans="1:7">
      <c r="A9298" s="292" t="s">
        <v>49</v>
      </c>
      <c r="B9298" s="405">
        <v>15557</v>
      </c>
      <c r="C9298" s="292" t="s">
        <v>2979</v>
      </c>
      <c r="E9298" s="292" t="s">
        <v>214</v>
      </c>
      <c r="F9298" s="405">
        <v>16680</v>
      </c>
      <c r="G9298" s="292" t="s">
        <v>2979</v>
      </c>
    </row>
    <row r="9299" spans="1:7">
      <c r="A9299" s="292" t="s">
        <v>49</v>
      </c>
      <c r="B9299" s="405">
        <v>15821</v>
      </c>
      <c r="C9299" s="292" t="s">
        <v>2979</v>
      </c>
      <c r="E9299" s="292" t="s">
        <v>214</v>
      </c>
      <c r="F9299" s="405">
        <v>16683</v>
      </c>
      <c r="G9299" s="292" t="s">
        <v>2979</v>
      </c>
    </row>
    <row r="9300" spans="1:7">
      <c r="A9300" s="292" t="s">
        <v>49</v>
      </c>
      <c r="B9300" s="405">
        <v>16120</v>
      </c>
      <c r="C9300" s="292" t="s">
        <v>2979</v>
      </c>
      <c r="E9300" s="292" t="s">
        <v>214</v>
      </c>
      <c r="F9300" s="405">
        <v>16685</v>
      </c>
      <c r="G9300" s="292" t="s">
        <v>2979</v>
      </c>
    </row>
    <row r="9301" spans="1:7">
      <c r="A9301" s="292" t="s">
        <v>49</v>
      </c>
      <c r="B9301" s="405">
        <v>16342</v>
      </c>
      <c r="C9301" s="292" t="s">
        <v>2979</v>
      </c>
      <c r="E9301" s="292" t="s">
        <v>214</v>
      </c>
      <c r="F9301" s="405">
        <v>16689</v>
      </c>
      <c r="G9301" s="292" t="s">
        <v>2979</v>
      </c>
    </row>
    <row r="9302" spans="1:7">
      <c r="A9302" s="292" t="s">
        <v>49</v>
      </c>
      <c r="B9302" s="405">
        <v>16655</v>
      </c>
      <c r="C9302" s="292" t="s">
        <v>2979</v>
      </c>
      <c r="E9302" s="292" t="s">
        <v>214</v>
      </c>
      <c r="F9302" s="405">
        <v>16691</v>
      </c>
      <c r="G9302" s="292" t="s">
        <v>2979</v>
      </c>
    </row>
    <row r="9303" spans="1:7">
      <c r="A9303" s="292" t="s">
        <v>49</v>
      </c>
      <c r="B9303" s="405">
        <v>16749</v>
      </c>
      <c r="C9303" s="292" t="s">
        <v>2979</v>
      </c>
      <c r="E9303" s="292" t="s">
        <v>214</v>
      </c>
      <c r="F9303" s="405">
        <v>16692</v>
      </c>
      <c r="G9303" s="292" t="s">
        <v>2979</v>
      </c>
    </row>
    <row r="9304" spans="1:7">
      <c r="A9304" s="292" t="s">
        <v>49</v>
      </c>
      <c r="B9304" s="405">
        <v>16923</v>
      </c>
      <c r="C9304" s="292" t="s">
        <v>2979</v>
      </c>
      <c r="E9304" s="292" t="s">
        <v>214</v>
      </c>
      <c r="F9304" s="405">
        <v>16693</v>
      </c>
      <c r="G9304" s="292" t="s">
        <v>2979</v>
      </c>
    </row>
    <row r="9305" spans="1:7">
      <c r="A9305" s="292" t="s">
        <v>49</v>
      </c>
      <c r="B9305" s="405">
        <v>17068</v>
      </c>
      <c r="C9305" s="292" t="s">
        <v>2979</v>
      </c>
      <c r="E9305" s="292" t="s">
        <v>214</v>
      </c>
      <c r="F9305" s="405">
        <v>16694</v>
      </c>
      <c r="G9305" s="292" t="s">
        <v>2979</v>
      </c>
    </row>
    <row r="9306" spans="1:7">
      <c r="A9306" s="292" t="s">
        <v>49</v>
      </c>
      <c r="B9306" s="405">
        <v>17536</v>
      </c>
      <c r="C9306" s="292" t="s">
        <v>2979</v>
      </c>
      <c r="E9306" s="292" t="s">
        <v>214</v>
      </c>
      <c r="F9306" s="405">
        <v>16695</v>
      </c>
      <c r="G9306" s="292" t="s">
        <v>2979</v>
      </c>
    </row>
    <row r="9307" spans="1:7">
      <c r="A9307" s="292" t="s">
        <v>49</v>
      </c>
      <c r="B9307" s="405">
        <v>17927</v>
      </c>
      <c r="C9307" s="292" t="s">
        <v>2979</v>
      </c>
      <c r="E9307" s="292" t="s">
        <v>214</v>
      </c>
      <c r="F9307" s="405">
        <v>16698</v>
      </c>
      <c r="G9307" s="292" t="s">
        <v>2979</v>
      </c>
    </row>
    <row r="9308" spans="1:7">
      <c r="A9308" s="292" t="s">
        <v>49</v>
      </c>
      <c r="B9308" s="405">
        <v>13865</v>
      </c>
      <c r="C9308" s="292" t="s">
        <v>2979</v>
      </c>
      <c r="E9308" s="292" t="s">
        <v>214</v>
      </c>
      <c r="F9308" s="405">
        <v>16720</v>
      </c>
      <c r="G9308" s="292" t="s">
        <v>2979</v>
      </c>
    </row>
    <row r="9309" spans="1:7">
      <c r="A9309" s="292" t="s">
        <v>49</v>
      </c>
      <c r="B9309" s="405">
        <v>14471</v>
      </c>
      <c r="C9309" s="292" t="s">
        <v>2979</v>
      </c>
      <c r="E9309" s="292" t="s">
        <v>214</v>
      </c>
      <c r="F9309" s="405">
        <v>16726</v>
      </c>
      <c r="G9309" s="292" t="s">
        <v>2979</v>
      </c>
    </row>
    <row r="9310" spans="1:7">
      <c r="A9310" s="292" t="s">
        <v>49</v>
      </c>
      <c r="B9310" s="405">
        <v>14735</v>
      </c>
      <c r="C9310" s="292" t="s">
        <v>2979</v>
      </c>
      <c r="E9310" s="292" t="s">
        <v>214</v>
      </c>
      <c r="F9310" s="405">
        <v>16727</v>
      </c>
      <c r="G9310" s="292" t="s">
        <v>2979</v>
      </c>
    </row>
    <row r="9311" spans="1:7">
      <c r="A9311" s="292" t="s">
        <v>49</v>
      </c>
      <c r="B9311" s="405">
        <v>14823</v>
      </c>
      <c r="C9311" s="292" t="s">
        <v>2979</v>
      </c>
      <c r="E9311" s="292" t="s">
        <v>214</v>
      </c>
      <c r="F9311" s="405">
        <v>16729</v>
      </c>
      <c r="G9311" s="292" t="s">
        <v>2979</v>
      </c>
    </row>
    <row r="9312" spans="1:7">
      <c r="A9312" s="292" t="s">
        <v>49</v>
      </c>
      <c r="B9312" s="405">
        <v>15338</v>
      </c>
      <c r="C9312" s="292" t="s">
        <v>2979</v>
      </c>
      <c r="E9312" s="292" t="s">
        <v>214</v>
      </c>
      <c r="F9312" s="405">
        <v>16730</v>
      </c>
      <c r="G9312" s="292" t="s">
        <v>2979</v>
      </c>
    </row>
    <row r="9313" spans="1:7">
      <c r="A9313" s="292" t="s">
        <v>49</v>
      </c>
      <c r="B9313" s="405">
        <v>15558</v>
      </c>
      <c r="C9313" s="292" t="s">
        <v>2979</v>
      </c>
      <c r="E9313" s="292" t="s">
        <v>214</v>
      </c>
      <c r="F9313" s="405">
        <v>16731</v>
      </c>
      <c r="G9313" s="292" t="s">
        <v>2979</v>
      </c>
    </row>
    <row r="9314" spans="1:7">
      <c r="A9314" s="292" t="s">
        <v>49</v>
      </c>
      <c r="B9314" s="405">
        <v>15828</v>
      </c>
      <c r="C9314" s="292" t="s">
        <v>2979</v>
      </c>
      <c r="E9314" s="292" t="s">
        <v>214</v>
      </c>
      <c r="F9314" s="405">
        <v>16732</v>
      </c>
      <c r="G9314" s="292" t="s">
        <v>2979</v>
      </c>
    </row>
    <row r="9315" spans="1:7">
      <c r="A9315" s="292" t="s">
        <v>49</v>
      </c>
      <c r="B9315" s="405">
        <v>16124</v>
      </c>
      <c r="C9315" s="292" t="s">
        <v>2979</v>
      </c>
      <c r="E9315" s="292" t="s">
        <v>214</v>
      </c>
      <c r="F9315" s="405">
        <v>16733</v>
      </c>
      <c r="G9315" s="292" t="s">
        <v>2979</v>
      </c>
    </row>
    <row r="9316" spans="1:7">
      <c r="A9316" s="292" t="s">
        <v>49</v>
      </c>
      <c r="B9316" s="405">
        <v>16345</v>
      </c>
      <c r="C9316" s="292" t="s">
        <v>2979</v>
      </c>
      <c r="E9316" s="292" t="s">
        <v>214</v>
      </c>
      <c r="F9316" s="405">
        <v>16734</v>
      </c>
      <c r="G9316" s="292" t="s">
        <v>2979</v>
      </c>
    </row>
    <row r="9317" spans="1:7">
      <c r="A9317" s="292" t="s">
        <v>49</v>
      </c>
      <c r="B9317" s="405">
        <v>16656</v>
      </c>
      <c r="C9317" s="292" t="s">
        <v>2979</v>
      </c>
      <c r="E9317" s="292" t="s">
        <v>214</v>
      </c>
      <c r="F9317" s="405">
        <v>16735</v>
      </c>
      <c r="G9317" s="292" t="s">
        <v>2979</v>
      </c>
    </row>
    <row r="9318" spans="1:7">
      <c r="A9318" s="292" t="s">
        <v>49</v>
      </c>
      <c r="B9318" s="405">
        <v>16750</v>
      </c>
      <c r="C9318" s="292" t="s">
        <v>2979</v>
      </c>
      <c r="E9318" s="292" t="s">
        <v>214</v>
      </c>
      <c r="F9318" s="405">
        <v>16738</v>
      </c>
      <c r="G9318" s="292" t="s">
        <v>2979</v>
      </c>
    </row>
    <row r="9319" spans="1:7">
      <c r="A9319" s="292" t="s">
        <v>49</v>
      </c>
      <c r="B9319" s="405">
        <v>16925</v>
      </c>
      <c r="C9319" s="292" t="s">
        <v>2979</v>
      </c>
      <c r="E9319" s="292" t="s">
        <v>214</v>
      </c>
      <c r="F9319" s="405">
        <v>16740</v>
      </c>
      <c r="G9319" s="292" t="s">
        <v>2979</v>
      </c>
    </row>
    <row r="9320" spans="1:7">
      <c r="A9320" s="292" t="s">
        <v>49</v>
      </c>
      <c r="B9320" s="405">
        <v>17071</v>
      </c>
      <c r="C9320" s="292" t="s">
        <v>2979</v>
      </c>
      <c r="E9320" s="292" t="s">
        <v>214</v>
      </c>
      <c r="F9320" s="405">
        <v>16743</v>
      </c>
      <c r="G9320" s="292" t="s">
        <v>2979</v>
      </c>
    </row>
    <row r="9321" spans="1:7">
      <c r="A9321" s="292" t="s">
        <v>49</v>
      </c>
      <c r="B9321" s="405">
        <v>17555</v>
      </c>
      <c r="C9321" s="292" t="s">
        <v>2979</v>
      </c>
      <c r="E9321" s="292" t="s">
        <v>214</v>
      </c>
      <c r="F9321" s="405">
        <v>16744</v>
      </c>
      <c r="G9321" s="292" t="s">
        <v>2979</v>
      </c>
    </row>
    <row r="9322" spans="1:7">
      <c r="A9322" s="292" t="s">
        <v>49</v>
      </c>
      <c r="B9322" s="405">
        <v>17938</v>
      </c>
      <c r="C9322" s="292" t="s">
        <v>2979</v>
      </c>
      <c r="E9322" s="292" t="s">
        <v>214</v>
      </c>
      <c r="F9322" s="405">
        <v>16745</v>
      </c>
      <c r="G9322" s="292" t="s">
        <v>2979</v>
      </c>
    </row>
    <row r="9323" spans="1:7">
      <c r="A9323" s="292" t="s">
        <v>49</v>
      </c>
      <c r="B9323" s="405">
        <v>14008</v>
      </c>
      <c r="C9323" s="292" t="s">
        <v>2979</v>
      </c>
      <c r="E9323" s="292" t="s">
        <v>214</v>
      </c>
      <c r="F9323" s="405">
        <v>16748</v>
      </c>
      <c r="G9323" s="292" t="s">
        <v>2979</v>
      </c>
    </row>
    <row r="9324" spans="1:7">
      <c r="A9324" s="292" t="s">
        <v>49</v>
      </c>
      <c r="B9324" s="405">
        <v>14476</v>
      </c>
      <c r="C9324" s="292" t="s">
        <v>2979</v>
      </c>
      <c r="E9324" s="292" t="s">
        <v>214</v>
      </c>
      <c r="F9324" s="405">
        <v>16749</v>
      </c>
      <c r="G9324" s="292" t="s">
        <v>2979</v>
      </c>
    </row>
    <row r="9325" spans="1:7">
      <c r="A9325" s="292" t="s">
        <v>49</v>
      </c>
      <c r="B9325" s="405">
        <v>14736</v>
      </c>
      <c r="C9325" s="292" t="s">
        <v>2979</v>
      </c>
      <c r="E9325" s="292" t="s">
        <v>214</v>
      </c>
      <c r="F9325" s="405">
        <v>16750</v>
      </c>
      <c r="G9325" s="292" t="s">
        <v>2979</v>
      </c>
    </row>
    <row r="9326" spans="1:7">
      <c r="A9326" s="292" t="s">
        <v>49</v>
      </c>
      <c r="B9326" s="405">
        <v>14826</v>
      </c>
      <c r="C9326" s="292" t="s">
        <v>2979</v>
      </c>
      <c r="E9326" s="292" t="s">
        <v>214</v>
      </c>
      <c r="F9326" s="405">
        <v>16751</v>
      </c>
      <c r="G9326" s="292" t="s">
        <v>2979</v>
      </c>
    </row>
    <row r="9327" spans="1:7">
      <c r="A9327" s="292" t="s">
        <v>49</v>
      </c>
      <c r="B9327" s="405">
        <v>15341</v>
      </c>
      <c r="C9327" s="292" t="s">
        <v>2979</v>
      </c>
      <c r="E9327" s="292" t="s">
        <v>214</v>
      </c>
      <c r="F9327" s="405">
        <v>16820</v>
      </c>
      <c r="G9327" s="292" t="s">
        <v>2979</v>
      </c>
    </row>
    <row r="9328" spans="1:7">
      <c r="A9328" s="292" t="s">
        <v>49</v>
      </c>
      <c r="B9328" s="405">
        <v>15559</v>
      </c>
      <c r="C9328" s="292" t="s">
        <v>2979</v>
      </c>
      <c r="E9328" s="292" t="s">
        <v>214</v>
      </c>
      <c r="F9328" s="405">
        <v>16822</v>
      </c>
      <c r="G9328" s="292" t="s">
        <v>2979</v>
      </c>
    </row>
    <row r="9329" spans="1:7">
      <c r="A9329" s="292" t="s">
        <v>49</v>
      </c>
      <c r="B9329" s="405">
        <v>15829</v>
      </c>
      <c r="C9329" s="292" t="s">
        <v>2979</v>
      </c>
      <c r="E9329" s="292" t="s">
        <v>214</v>
      </c>
      <c r="F9329" s="405">
        <v>16826</v>
      </c>
      <c r="G9329" s="292" t="s">
        <v>2979</v>
      </c>
    </row>
    <row r="9330" spans="1:7">
      <c r="A9330" s="292" t="s">
        <v>49</v>
      </c>
      <c r="B9330" s="405">
        <v>16130</v>
      </c>
      <c r="C9330" s="292" t="s">
        <v>2979</v>
      </c>
      <c r="E9330" s="292" t="s">
        <v>214</v>
      </c>
      <c r="F9330" s="405">
        <v>16829</v>
      </c>
      <c r="G9330" s="292" t="s">
        <v>2979</v>
      </c>
    </row>
    <row r="9331" spans="1:7">
      <c r="A9331" s="292" t="s">
        <v>49</v>
      </c>
      <c r="B9331" s="405">
        <v>16347</v>
      </c>
      <c r="C9331" s="292" t="s">
        <v>2979</v>
      </c>
      <c r="E9331" s="292" t="s">
        <v>214</v>
      </c>
      <c r="F9331" s="405">
        <v>16830</v>
      </c>
      <c r="G9331" s="292" t="s">
        <v>2979</v>
      </c>
    </row>
    <row r="9332" spans="1:7">
      <c r="A9332" s="292" t="s">
        <v>49</v>
      </c>
      <c r="B9332" s="405">
        <v>16657</v>
      </c>
      <c r="C9332" s="292" t="s">
        <v>2979</v>
      </c>
      <c r="E9332" s="292" t="s">
        <v>214</v>
      </c>
      <c r="F9332" s="405">
        <v>16832</v>
      </c>
      <c r="G9332" s="292" t="s">
        <v>2979</v>
      </c>
    </row>
    <row r="9333" spans="1:7">
      <c r="A9333" s="292" t="s">
        <v>49</v>
      </c>
      <c r="B9333" s="405">
        <v>16751</v>
      </c>
      <c r="C9333" s="292" t="s">
        <v>2979</v>
      </c>
      <c r="E9333" s="292" t="s">
        <v>214</v>
      </c>
      <c r="F9333" s="405">
        <v>16834</v>
      </c>
      <c r="G9333" s="292" t="s">
        <v>2979</v>
      </c>
    </row>
    <row r="9334" spans="1:7">
      <c r="A9334" s="292" t="s">
        <v>49</v>
      </c>
      <c r="B9334" s="405">
        <v>16926</v>
      </c>
      <c r="C9334" s="292" t="s">
        <v>2979</v>
      </c>
      <c r="E9334" s="292" t="s">
        <v>214</v>
      </c>
      <c r="F9334" s="405">
        <v>16835</v>
      </c>
      <c r="G9334" s="292" t="s">
        <v>2979</v>
      </c>
    </row>
    <row r="9335" spans="1:7">
      <c r="A9335" s="292" t="s">
        <v>49</v>
      </c>
      <c r="B9335" s="405">
        <v>17075</v>
      </c>
      <c r="C9335" s="292" t="s">
        <v>2979</v>
      </c>
      <c r="E9335" s="292" t="s">
        <v>214</v>
      </c>
      <c r="F9335" s="405">
        <v>16836</v>
      </c>
      <c r="G9335" s="292" t="s">
        <v>2979</v>
      </c>
    </row>
    <row r="9336" spans="1:7">
      <c r="A9336" s="292" t="s">
        <v>49</v>
      </c>
      <c r="B9336" s="405">
        <v>17563</v>
      </c>
      <c r="C9336" s="292" t="s">
        <v>2979</v>
      </c>
      <c r="E9336" s="292" t="s">
        <v>214</v>
      </c>
      <c r="F9336" s="405">
        <v>16838</v>
      </c>
      <c r="G9336" s="292" t="s">
        <v>2979</v>
      </c>
    </row>
    <row r="9337" spans="1:7">
      <c r="A9337" s="292" t="s">
        <v>49</v>
      </c>
      <c r="B9337" s="405">
        <v>17941</v>
      </c>
      <c r="C9337" s="292" t="s">
        <v>2979</v>
      </c>
      <c r="E9337" s="292" t="s">
        <v>214</v>
      </c>
      <c r="F9337" s="405">
        <v>16839</v>
      </c>
      <c r="G9337" s="292" t="s">
        <v>2979</v>
      </c>
    </row>
    <row r="9338" spans="1:7">
      <c r="A9338" s="292" t="s">
        <v>49</v>
      </c>
      <c r="B9338" s="405">
        <v>14012</v>
      </c>
      <c r="C9338" s="292" t="s">
        <v>2979</v>
      </c>
      <c r="E9338" s="292" t="s">
        <v>214</v>
      </c>
      <c r="F9338" s="405">
        <v>16841</v>
      </c>
      <c r="G9338" s="292" t="s">
        <v>2979</v>
      </c>
    </row>
    <row r="9339" spans="1:7">
      <c r="A9339" s="292" t="s">
        <v>49</v>
      </c>
      <c r="B9339" s="405">
        <v>14477</v>
      </c>
      <c r="C9339" s="292" t="s">
        <v>2979</v>
      </c>
      <c r="E9339" s="292" t="s">
        <v>214</v>
      </c>
      <c r="F9339" s="405">
        <v>16845</v>
      </c>
      <c r="G9339" s="292" t="s">
        <v>2979</v>
      </c>
    </row>
    <row r="9340" spans="1:7">
      <c r="A9340" s="292" t="s">
        <v>49</v>
      </c>
      <c r="B9340" s="405">
        <v>14737</v>
      </c>
      <c r="C9340" s="292" t="s">
        <v>2979</v>
      </c>
      <c r="E9340" s="292" t="s">
        <v>214</v>
      </c>
      <c r="F9340" s="405">
        <v>16849</v>
      </c>
      <c r="G9340" s="292" t="s">
        <v>2979</v>
      </c>
    </row>
    <row r="9341" spans="1:7">
      <c r="A9341" s="292" t="s">
        <v>49</v>
      </c>
      <c r="B9341" s="405">
        <v>14836</v>
      </c>
      <c r="C9341" s="292" t="s">
        <v>2979</v>
      </c>
      <c r="E9341" s="292" t="s">
        <v>214</v>
      </c>
      <c r="F9341" s="405">
        <v>16852</v>
      </c>
      <c r="G9341" s="292" t="s">
        <v>2979</v>
      </c>
    </row>
    <row r="9342" spans="1:7">
      <c r="A9342" s="292" t="s">
        <v>49</v>
      </c>
      <c r="B9342" s="405">
        <v>15345</v>
      </c>
      <c r="C9342" s="292" t="s">
        <v>2979</v>
      </c>
      <c r="E9342" s="292" t="s">
        <v>214</v>
      </c>
      <c r="F9342" s="405">
        <v>16854</v>
      </c>
      <c r="G9342" s="292" t="s">
        <v>2979</v>
      </c>
    </row>
    <row r="9343" spans="1:7">
      <c r="A9343" s="292" t="s">
        <v>49</v>
      </c>
      <c r="B9343" s="405">
        <v>15563</v>
      </c>
      <c r="C9343" s="292" t="s">
        <v>2979</v>
      </c>
      <c r="E9343" s="292" t="s">
        <v>214</v>
      </c>
      <c r="F9343" s="405">
        <v>16855</v>
      </c>
      <c r="G9343" s="292" t="s">
        <v>2979</v>
      </c>
    </row>
    <row r="9344" spans="1:7">
      <c r="A9344" s="292" t="s">
        <v>49</v>
      </c>
      <c r="B9344" s="405">
        <v>15831</v>
      </c>
      <c r="C9344" s="292" t="s">
        <v>2979</v>
      </c>
      <c r="E9344" s="292" t="s">
        <v>214</v>
      </c>
      <c r="F9344" s="405">
        <v>16856</v>
      </c>
      <c r="G9344" s="292" t="s">
        <v>2979</v>
      </c>
    </row>
    <row r="9345" spans="1:7">
      <c r="A9345" s="292" t="s">
        <v>49</v>
      </c>
      <c r="B9345" s="405">
        <v>16131</v>
      </c>
      <c r="C9345" s="292" t="s">
        <v>2979</v>
      </c>
      <c r="E9345" s="292" t="s">
        <v>214</v>
      </c>
      <c r="F9345" s="405">
        <v>16858</v>
      </c>
      <c r="G9345" s="292" t="s">
        <v>2979</v>
      </c>
    </row>
    <row r="9346" spans="1:7">
      <c r="A9346" s="292" t="s">
        <v>49</v>
      </c>
      <c r="B9346" s="405">
        <v>16350</v>
      </c>
      <c r="C9346" s="292" t="s">
        <v>2979</v>
      </c>
      <c r="E9346" s="292" t="s">
        <v>214</v>
      </c>
      <c r="F9346" s="405">
        <v>16859</v>
      </c>
      <c r="G9346" s="292" t="s">
        <v>2979</v>
      </c>
    </row>
    <row r="9347" spans="1:7">
      <c r="A9347" s="292" t="s">
        <v>49</v>
      </c>
      <c r="B9347" s="405">
        <v>16661</v>
      </c>
      <c r="C9347" s="292" t="s">
        <v>2979</v>
      </c>
      <c r="E9347" s="292" t="s">
        <v>214</v>
      </c>
      <c r="F9347" s="405">
        <v>16860</v>
      </c>
      <c r="G9347" s="292" t="s">
        <v>2979</v>
      </c>
    </row>
    <row r="9348" spans="1:7">
      <c r="A9348" s="292" t="s">
        <v>49</v>
      </c>
      <c r="B9348" s="405">
        <v>16820</v>
      </c>
      <c r="C9348" s="292" t="s">
        <v>2979</v>
      </c>
      <c r="E9348" s="292" t="s">
        <v>214</v>
      </c>
      <c r="F9348" s="405">
        <v>16861</v>
      </c>
      <c r="G9348" s="292" t="s">
        <v>2979</v>
      </c>
    </row>
    <row r="9349" spans="1:7">
      <c r="A9349" s="292" t="s">
        <v>49</v>
      </c>
      <c r="B9349" s="405">
        <v>16927</v>
      </c>
      <c r="C9349" s="292" t="s">
        <v>2979</v>
      </c>
      <c r="E9349" s="292" t="s">
        <v>214</v>
      </c>
      <c r="F9349" s="405">
        <v>16863</v>
      </c>
      <c r="G9349" s="292" t="s">
        <v>2979</v>
      </c>
    </row>
    <row r="9350" spans="1:7">
      <c r="A9350" s="292" t="s">
        <v>49</v>
      </c>
      <c r="B9350" s="405">
        <v>17082</v>
      </c>
      <c r="C9350" s="292" t="s">
        <v>2979</v>
      </c>
      <c r="E9350" s="292" t="s">
        <v>214</v>
      </c>
      <c r="F9350" s="405">
        <v>16865</v>
      </c>
      <c r="G9350" s="292" t="s">
        <v>2979</v>
      </c>
    </row>
    <row r="9351" spans="1:7">
      <c r="A9351" s="292" t="s">
        <v>49</v>
      </c>
      <c r="B9351" s="405">
        <v>17724</v>
      </c>
      <c r="C9351" s="292" t="s">
        <v>2979</v>
      </c>
      <c r="E9351" s="292" t="s">
        <v>214</v>
      </c>
      <c r="F9351" s="405">
        <v>16866</v>
      </c>
      <c r="G9351" s="292" t="s">
        <v>2979</v>
      </c>
    </row>
    <row r="9352" spans="1:7">
      <c r="A9352" s="292" t="s">
        <v>49</v>
      </c>
      <c r="B9352" s="405">
        <v>17952</v>
      </c>
      <c r="C9352" s="292" t="s">
        <v>2979</v>
      </c>
      <c r="E9352" s="292" t="s">
        <v>214</v>
      </c>
      <c r="F9352" s="405">
        <v>16872</v>
      </c>
      <c r="G9352" s="292" t="s">
        <v>2979</v>
      </c>
    </row>
    <row r="9353" spans="1:7">
      <c r="A9353" s="292" t="s">
        <v>49</v>
      </c>
      <c r="B9353" s="405">
        <v>14013</v>
      </c>
      <c r="C9353" s="292" t="s">
        <v>2979</v>
      </c>
      <c r="E9353" s="292" t="s">
        <v>214</v>
      </c>
      <c r="F9353" s="405">
        <v>16874</v>
      </c>
      <c r="G9353" s="292" t="s">
        <v>2979</v>
      </c>
    </row>
    <row r="9354" spans="1:7">
      <c r="A9354" s="292" t="s">
        <v>49</v>
      </c>
      <c r="B9354" s="405">
        <v>14481</v>
      </c>
      <c r="C9354" s="292" t="s">
        <v>2979</v>
      </c>
      <c r="E9354" s="292" t="s">
        <v>214</v>
      </c>
      <c r="F9354" s="405">
        <v>16875</v>
      </c>
      <c r="G9354" s="292" t="s">
        <v>2979</v>
      </c>
    </row>
    <row r="9355" spans="1:7">
      <c r="A9355" s="292" t="s">
        <v>49</v>
      </c>
      <c r="B9355" s="405">
        <v>14738</v>
      </c>
      <c r="C9355" s="292" t="s">
        <v>2979</v>
      </c>
      <c r="E9355" s="292" t="s">
        <v>214</v>
      </c>
      <c r="F9355" s="405">
        <v>16878</v>
      </c>
      <c r="G9355" s="292" t="s">
        <v>2979</v>
      </c>
    </row>
    <row r="9356" spans="1:7">
      <c r="A9356" s="292" t="s">
        <v>49</v>
      </c>
      <c r="B9356" s="405">
        <v>14837</v>
      </c>
      <c r="C9356" s="292" t="s">
        <v>2979</v>
      </c>
      <c r="E9356" s="292" t="s">
        <v>214</v>
      </c>
      <c r="F9356" s="405">
        <v>16881</v>
      </c>
      <c r="G9356" s="292" t="s">
        <v>2979</v>
      </c>
    </row>
    <row r="9357" spans="1:7">
      <c r="A9357" s="292" t="s">
        <v>49</v>
      </c>
      <c r="B9357" s="405">
        <v>15349</v>
      </c>
      <c r="C9357" s="292" t="s">
        <v>2979</v>
      </c>
      <c r="E9357" s="292" t="s">
        <v>214</v>
      </c>
      <c r="F9357" s="405">
        <v>16882</v>
      </c>
      <c r="G9357" s="292" t="s">
        <v>2979</v>
      </c>
    </row>
    <row r="9358" spans="1:7">
      <c r="A9358" s="292" t="s">
        <v>49</v>
      </c>
      <c r="B9358" s="405">
        <v>15564</v>
      </c>
      <c r="C9358" s="292" t="s">
        <v>2979</v>
      </c>
      <c r="E9358" s="292" t="s">
        <v>214</v>
      </c>
      <c r="F9358" s="405">
        <v>16911</v>
      </c>
      <c r="G9358" s="292" t="s">
        <v>2979</v>
      </c>
    </row>
    <row r="9359" spans="1:7">
      <c r="A9359" s="292" t="s">
        <v>49</v>
      </c>
      <c r="B9359" s="405">
        <v>15832</v>
      </c>
      <c r="C9359" s="292" t="s">
        <v>2979</v>
      </c>
      <c r="E9359" s="292" t="s">
        <v>214</v>
      </c>
      <c r="F9359" s="405">
        <v>16912</v>
      </c>
      <c r="G9359" s="292" t="s">
        <v>2979</v>
      </c>
    </row>
    <row r="9360" spans="1:7">
      <c r="A9360" s="292" t="s">
        <v>49</v>
      </c>
      <c r="B9360" s="405">
        <v>16141</v>
      </c>
      <c r="C9360" s="292" t="s">
        <v>2979</v>
      </c>
      <c r="E9360" s="292" t="s">
        <v>214</v>
      </c>
      <c r="F9360" s="405">
        <v>16914</v>
      </c>
      <c r="G9360" s="292" t="s">
        <v>2979</v>
      </c>
    </row>
    <row r="9361" spans="1:7">
      <c r="A9361" s="292" t="s">
        <v>49</v>
      </c>
      <c r="B9361" s="405">
        <v>16351</v>
      </c>
      <c r="C9361" s="292" t="s">
        <v>2979</v>
      </c>
      <c r="E9361" s="292" t="s">
        <v>214</v>
      </c>
      <c r="F9361" s="405">
        <v>16915</v>
      </c>
      <c r="G9361" s="292" t="s">
        <v>2979</v>
      </c>
    </row>
    <row r="9362" spans="1:7">
      <c r="A9362" s="292" t="s">
        <v>49</v>
      </c>
      <c r="B9362" s="405">
        <v>16663</v>
      </c>
      <c r="C9362" s="292" t="s">
        <v>2979</v>
      </c>
      <c r="E9362" s="292" t="s">
        <v>214</v>
      </c>
      <c r="F9362" s="405">
        <v>16917</v>
      </c>
      <c r="G9362" s="292" t="s">
        <v>2979</v>
      </c>
    </row>
    <row r="9363" spans="1:7">
      <c r="A9363" s="292" t="s">
        <v>49</v>
      </c>
      <c r="B9363" s="405">
        <v>16822</v>
      </c>
      <c r="C9363" s="292" t="s">
        <v>2979</v>
      </c>
      <c r="E9363" s="292" t="s">
        <v>214</v>
      </c>
      <c r="F9363" s="405">
        <v>16918</v>
      </c>
      <c r="G9363" s="292" t="s">
        <v>2979</v>
      </c>
    </row>
    <row r="9364" spans="1:7">
      <c r="A9364" s="292" t="s">
        <v>49</v>
      </c>
      <c r="B9364" s="405">
        <v>16928</v>
      </c>
      <c r="C9364" s="292" t="s">
        <v>2979</v>
      </c>
      <c r="E9364" s="292" t="s">
        <v>214</v>
      </c>
      <c r="F9364" s="405">
        <v>16922</v>
      </c>
      <c r="G9364" s="292" t="s">
        <v>2979</v>
      </c>
    </row>
    <row r="9365" spans="1:7">
      <c r="A9365" s="292" t="s">
        <v>49</v>
      </c>
      <c r="B9365" s="405">
        <v>17086</v>
      </c>
      <c r="C9365" s="292" t="s">
        <v>2979</v>
      </c>
      <c r="E9365" s="292" t="s">
        <v>214</v>
      </c>
      <c r="F9365" s="405">
        <v>16923</v>
      </c>
      <c r="G9365" s="292" t="s">
        <v>2979</v>
      </c>
    </row>
    <row r="9366" spans="1:7">
      <c r="A9366" s="292" t="s">
        <v>49</v>
      </c>
      <c r="B9366" s="405">
        <v>17735</v>
      </c>
      <c r="C9366" s="292" t="s">
        <v>2979</v>
      </c>
      <c r="E9366" s="292" t="s">
        <v>214</v>
      </c>
      <c r="F9366" s="405">
        <v>16925</v>
      </c>
      <c r="G9366" s="292" t="s">
        <v>2979</v>
      </c>
    </row>
    <row r="9367" spans="1:7">
      <c r="A9367" s="292" t="s">
        <v>49</v>
      </c>
      <c r="B9367" s="405">
        <v>17960</v>
      </c>
      <c r="C9367" s="292" t="s">
        <v>2979</v>
      </c>
      <c r="E9367" s="292" t="s">
        <v>214</v>
      </c>
      <c r="F9367" s="405">
        <v>16926</v>
      </c>
      <c r="G9367" s="292" t="s">
        <v>2979</v>
      </c>
    </row>
    <row r="9368" spans="1:7">
      <c r="A9368" s="292" t="s">
        <v>49</v>
      </c>
      <c r="B9368" s="405">
        <v>14024</v>
      </c>
      <c r="C9368" s="292" t="s">
        <v>2979</v>
      </c>
      <c r="E9368" s="292" t="s">
        <v>214</v>
      </c>
      <c r="F9368" s="405">
        <v>16927</v>
      </c>
      <c r="G9368" s="292" t="s">
        <v>2979</v>
      </c>
    </row>
    <row r="9369" spans="1:7">
      <c r="A9369" s="292" t="s">
        <v>49</v>
      </c>
      <c r="B9369" s="405">
        <v>14486</v>
      </c>
      <c r="C9369" s="292" t="s">
        <v>2979</v>
      </c>
      <c r="E9369" s="292" t="s">
        <v>214</v>
      </c>
      <c r="F9369" s="405">
        <v>16928</v>
      </c>
      <c r="G9369" s="292" t="s">
        <v>2979</v>
      </c>
    </row>
    <row r="9370" spans="1:7">
      <c r="A9370" s="292" t="s">
        <v>49</v>
      </c>
      <c r="B9370" s="405">
        <v>14739</v>
      </c>
      <c r="C9370" s="292" t="s">
        <v>2979</v>
      </c>
      <c r="E9370" s="292" t="s">
        <v>214</v>
      </c>
      <c r="F9370" s="405">
        <v>16929</v>
      </c>
      <c r="G9370" s="292" t="s">
        <v>2979</v>
      </c>
    </row>
    <row r="9371" spans="1:7">
      <c r="A9371" s="292" t="s">
        <v>49</v>
      </c>
      <c r="B9371" s="405">
        <v>14839</v>
      </c>
      <c r="C9371" s="292" t="s">
        <v>2979</v>
      </c>
      <c r="E9371" s="292" t="s">
        <v>214</v>
      </c>
      <c r="F9371" s="405">
        <v>16930</v>
      </c>
      <c r="G9371" s="292" t="s">
        <v>2979</v>
      </c>
    </row>
    <row r="9372" spans="1:7">
      <c r="A9372" s="292" t="s">
        <v>49</v>
      </c>
      <c r="B9372" s="405">
        <v>15352</v>
      </c>
      <c r="C9372" s="292" t="s">
        <v>2979</v>
      </c>
      <c r="E9372" s="292" t="s">
        <v>214</v>
      </c>
      <c r="F9372" s="405">
        <v>16932</v>
      </c>
      <c r="G9372" s="292" t="s">
        <v>2979</v>
      </c>
    </row>
    <row r="9373" spans="1:7">
      <c r="A9373" s="292" t="s">
        <v>49</v>
      </c>
      <c r="B9373" s="405">
        <v>15655</v>
      </c>
      <c r="C9373" s="292" t="s">
        <v>2979</v>
      </c>
      <c r="E9373" s="292" t="s">
        <v>214</v>
      </c>
      <c r="F9373" s="405">
        <v>16937</v>
      </c>
      <c r="G9373" s="292" t="s">
        <v>2979</v>
      </c>
    </row>
    <row r="9374" spans="1:7">
      <c r="A9374" s="292" t="s">
        <v>49</v>
      </c>
      <c r="B9374" s="405">
        <v>15834</v>
      </c>
      <c r="C9374" s="292" t="s">
        <v>2979</v>
      </c>
      <c r="E9374" s="292" t="s">
        <v>214</v>
      </c>
      <c r="F9374" s="405">
        <v>16938</v>
      </c>
      <c r="G9374" s="292" t="s">
        <v>2979</v>
      </c>
    </row>
    <row r="9375" spans="1:7">
      <c r="A9375" s="292" t="s">
        <v>49</v>
      </c>
      <c r="B9375" s="405">
        <v>16145</v>
      </c>
      <c r="C9375" s="292" t="s">
        <v>2979</v>
      </c>
      <c r="E9375" s="292" t="s">
        <v>214</v>
      </c>
      <c r="F9375" s="405">
        <v>16939</v>
      </c>
      <c r="G9375" s="292" t="s">
        <v>2979</v>
      </c>
    </row>
    <row r="9376" spans="1:7">
      <c r="A9376" s="292" t="s">
        <v>49</v>
      </c>
      <c r="B9376" s="405">
        <v>16352</v>
      </c>
      <c r="C9376" s="292" t="s">
        <v>2979</v>
      </c>
      <c r="E9376" s="292" t="s">
        <v>214</v>
      </c>
      <c r="F9376" s="405">
        <v>16940</v>
      </c>
      <c r="G9376" s="292" t="s">
        <v>2979</v>
      </c>
    </row>
    <row r="9377" spans="1:7">
      <c r="A9377" s="292" t="s">
        <v>49</v>
      </c>
      <c r="B9377" s="405">
        <v>16664</v>
      </c>
      <c r="C9377" s="292" t="s">
        <v>2979</v>
      </c>
      <c r="E9377" s="292" t="s">
        <v>214</v>
      </c>
      <c r="F9377" s="405">
        <v>16941</v>
      </c>
      <c r="G9377" s="292" t="s">
        <v>2979</v>
      </c>
    </row>
    <row r="9378" spans="1:7">
      <c r="A9378" s="292" t="s">
        <v>49</v>
      </c>
      <c r="B9378" s="405">
        <v>16826</v>
      </c>
      <c r="C9378" s="292" t="s">
        <v>2979</v>
      </c>
      <c r="E9378" s="292" t="s">
        <v>214</v>
      </c>
      <c r="F9378" s="405">
        <v>16943</v>
      </c>
      <c r="G9378" s="292" t="s">
        <v>2979</v>
      </c>
    </row>
    <row r="9379" spans="1:7">
      <c r="A9379" s="292" t="s">
        <v>49</v>
      </c>
      <c r="B9379" s="405">
        <v>16929</v>
      </c>
      <c r="C9379" s="292" t="s">
        <v>2979</v>
      </c>
      <c r="E9379" s="292" t="s">
        <v>214</v>
      </c>
      <c r="F9379" s="405">
        <v>16945</v>
      </c>
      <c r="G9379" s="292" t="s">
        <v>2979</v>
      </c>
    </row>
    <row r="9380" spans="1:7">
      <c r="A9380" s="292" t="s">
        <v>49</v>
      </c>
      <c r="B9380" s="405">
        <v>17087</v>
      </c>
      <c r="C9380" s="292" t="s">
        <v>2979</v>
      </c>
      <c r="E9380" s="292" t="s">
        <v>214</v>
      </c>
      <c r="F9380" s="405">
        <v>16946</v>
      </c>
      <c r="G9380" s="292" t="s">
        <v>2979</v>
      </c>
    </row>
    <row r="9381" spans="1:7">
      <c r="A9381" s="292" t="s">
        <v>49</v>
      </c>
      <c r="B9381" s="405">
        <v>17738</v>
      </c>
      <c r="C9381" s="292" t="s">
        <v>2979</v>
      </c>
      <c r="E9381" s="292" t="s">
        <v>214</v>
      </c>
      <c r="F9381" s="405">
        <v>16947</v>
      </c>
      <c r="G9381" s="292" t="s">
        <v>2979</v>
      </c>
    </row>
    <row r="9382" spans="1:7">
      <c r="A9382" s="292" t="s">
        <v>49</v>
      </c>
      <c r="B9382" s="405">
        <v>17964</v>
      </c>
      <c r="C9382" s="292" t="s">
        <v>2979</v>
      </c>
      <c r="E9382" s="292" t="s">
        <v>214</v>
      </c>
      <c r="F9382" s="405">
        <v>16948</v>
      </c>
      <c r="G9382" s="292" t="s">
        <v>2979</v>
      </c>
    </row>
    <row r="9383" spans="1:7">
      <c r="A9383" s="292" t="s">
        <v>49</v>
      </c>
      <c r="B9383" s="405">
        <v>14028</v>
      </c>
      <c r="C9383" s="292" t="s">
        <v>2979</v>
      </c>
      <c r="E9383" s="292" t="s">
        <v>214</v>
      </c>
      <c r="F9383" s="405">
        <v>17002</v>
      </c>
      <c r="G9383" s="292" t="s">
        <v>2979</v>
      </c>
    </row>
    <row r="9384" spans="1:7">
      <c r="A9384" s="292" t="s">
        <v>49</v>
      </c>
      <c r="B9384" s="405">
        <v>14507</v>
      </c>
      <c r="C9384" s="292" t="s">
        <v>2979</v>
      </c>
      <c r="E9384" s="292" t="s">
        <v>214</v>
      </c>
      <c r="F9384" s="405">
        <v>17004</v>
      </c>
      <c r="G9384" s="292" t="s">
        <v>2979</v>
      </c>
    </row>
    <row r="9385" spans="1:7">
      <c r="A9385" s="292" t="s">
        <v>49</v>
      </c>
      <c r="B9385" s="405">
        <v>14740</v>
      </c>
      <c r="C9385" s="292" t="s">
        <v>2979</v>
      </c>
      <c r="E9385" s="292" t="s">
        <v>214</v>
      </c>
      <c r="F9385" s="405">
        <v>17006</v>
      </c>
      <c r="G9385" s="292" t="s">
        <v>2979</v>
      </c>
    </row>
    <row r="9386" spans="1:7">
      <c r="A9386" s="292" t="s">
        <v>49</v>
      </c>
      <c r="B9386" s="405">
        <v>14840</v>
      </c>
      <c r="C9386" s="292" t="s">
        <v>2979</v>
      </c>
      <c r="E9386" s="292" t="s">
        <v>214</v>
      </c>
      <c r="F9386" s="405">
        <v>17017</v>
      </c>
      <c r="G9386" s="292" t="s">
        <v>2979</v>
      </c>
    </row>
    <row r="9387" spans="1:7">
      <c r="A9387" s="292" t="s">
        <v>49</v>
      </c>
      <c r="B9387" s="405">
        <v>15354</v>
      </c>
      <c r="C9387" s="292" t="s">
        <v>2979</v>
      </c>
      <c r="E9387" s="292" t="s">
        <v>214</v>
      </c>
      <c r="F9387" s="405">
        <v>17021</v>
      </c>
      <c r="G9387" s="292" t="s">
        <v>2979</v>
      </c>
    </row>
    <row r="9388" spans="1:7">
      <c r="A9388" s="292" t="s">
        <v>49</v>
      </c>
      <c r="B9388" s="405">
        <v>15673</v>
      </c>
      <c r="C9388" s="292" t="s">
        <v>2979</v>
      </c>
      <c r="E9388" s="292" t="s">
        <v>214</v>
      </c>
      <c r="F9388" s="405">
        <v>17029</v>
      </c>
      <c r="G9388" s="292" t="s">
        <v>2979</v>
      </c>
    </row>
    <row r="9389" spans="1:7">
      <c r="A9389" s="292" t="s">
        <v>49</v>
      </c>
      <c r="B9389" s="405">
        <v>15847</v>
      </c>
      <c r="C9389" s="292" t="s">
        <v>2979</v>
      </c>
      <c r="E9389" s="292" t="s">
        <v>214</v>
      </c>
      <c r="F9389" s="405">
        <v>17030</v>
      </c>
      <c r="G9389" s="292" t="s">
        <v>2979</v>
      </c>
    </row>
    <row r="9390" spans="1:7">
      <c r="A9390" s="292" t="s">
        <v>49</v>
      </c>
      <c r="B9390" s="405">
        <v>16157</v>
      </c>
      <c r="C9390" s="292" t="s">
        <v>2979</v>
      </c>
      <c r="E9390" s="292" t="s">
        <v>214</v>
      </c>
      <c r="F9390" s="405">
        <v>17035</v>
      </c>
      <c r="G9390" s="292" t="s">
        <v>2979</v>
      </c>
    </row>
    <row r="9391" spans="1:7">
      <c r="A9391" s="292" t="s">
        <v>49</v>
      </c>
      <c r="B9391" s="405">
        <v>16353</v>
      </c>
      <c r="C9391" s="292" t="s">
        <v>2979</v>
      </c>
      <c r="E9391" s="292" t="s">
        <v>214</v>
      </c>
      <c r="F9391" s="405">
        <v>17037</v>
      </c>
      <c r="G9391" s="292" t="s">
        <v>2979</v>
      </c>
    </row>
    <row r="9392" spans="1:7">
      <c r="A9392" s="292" t="s">
        <v>49</v>
      </c>
      <c r="B9392" s="405">
        <v>16666</v>
      </c>
      <c r="C9392" s="292" t="s">
        <v>2979</v>
      </c>
      <c r="E9392" s="292" t="s">
        <v>214</v>
      </c>
      <c r="F9392" s="405">
        <v>17040</v>
      </c>
      <c r="G9392" s="292" t="s">
        <v>2979</v>
      </c>
    </row>
    <row r="9393" spans="1:7">
      <c r="A9393" s="292" t="s">
        <v>49</v>
      </c>
      <c r="B9393" s="405">
        <v>16829</v>
      </c>
      <c r="C9393" s="292" t="s">
        <v>2979</v>
      </c>
      <c r="E9393" s="292" t="s">
        <v>214</v>
      </c>
      <c r="F9393" s="405">
        <v>17044</v>
      </c>
      <c r="G9393" s="292" t="s">
        <v>2979</v>
      </c>
    </row>
    <row r="9394" spans="1:7">
      <c r="A9394" s="292" t="s">
        <v>49</v>
      </c>
      <c r="B9394" s="405">
        <v>16930</v>
      </c>
      <c r="C9394" s="292" t="s">
        <v>2979</v>
      </c>
      <c r="E9394" s="292" t="s">
        <v>214</v>
      </c>
      <c r="F9394" s="405">
        <v>17045</v>
      </c>
      <c r="G9394" s="292" t="s">
        <v>2979</v>
      </c>
    </row>
    <row r="9395" spans="1:7">
      <c r="A9395" s="292" t="s">
        <v>49</v>
      </c>
      <c r="B9395" s="405">
        <v>17097</v>
      </c>
      <c r="C9395" s="292" t="s">
        <v>2979</v>
      </c>
      <c r="E9395" s="292" t="s">
        <v>214</v>
      </c>
      <c r="F9395" s="405">
        <v>17047</v>
      </c>
      <c r="G9395" s="292" t="s">
        <v>2979</v>
      </c>
    </row>
    <row r="9396" spans="1:7">
      <c r="A9396" s="292" t="s">
        <v>49</v>
      </c>
      <c r="B9396" s="405">
        <v>17742</v>
      </c>
      <c r="C9396" s="292" t="s">
        <v>2979</v>
      </c>
      <c r="E9396" s="292" t="s">
        <v>214</v>
      </c>
      <c r="F9396" s="405">
        <v>17048</v>
      </c>
      <c r="G9396" s="292" t="s">
        <v>2979</v>
      </c>
    </row>
    <row r="9397" spans="1:7">
      <c r="A9397" s="292" t="s">
        <v>49</v>
      </c>
      <c r="B9397" s="405">
        <v>17968</v>
      </c>
      <c r="C9397" s="292" t="s">
        <v>2979</v>
      </c>
      <c r="E9397" s="292" t="s">
        <v>214</v>
      </c>
      <c r="F9397" s="405">
        <v>17049</v>
      </c>
      <c r="G9397" s="292" t="s">
        <v>2979</v>
      </c>
    </row>
    <row r="9398" spans="1:7">
      <c r="A9398" s="292" t="s">
        <v>49</v>
      </c>
      <c r="B9398" s="405">
        <v>14034</v>
      </c>
      <c r="C9398" s="292" t="s">
        <v>2979</v>
      </c>
      <c r="E9398" s="292" t="s">
        <v>214</v>
      </c>
      <c r="F9398" s="405">
        <v>17051</v>
      </c>
      <c r="G9398" s="292" t="s">
        <v>2979</v>
      </c>
    </row>
    <row r="9399" spans="1:7">
      <c r="A9399" s="292" t="s">
        <v>49</v>
      </c>
      <c r="B9399" s="405">
        <v>14510</v>
      </c>
      <c r="C9399" s="292" t="s">
        <v>2979</v>
      </c>
      <c r="E9399" s="292" t="s">
        <v>214</v>
      </c>
      <c r="F9399" s="405">
        <v>17052</v>
      </c>
      <c r="G9399" s="292" t="s">
        <v>2979</v>
      </c>
    </row>
    <row r="9400" spans="1:7">
      <c r="A9400" s="292" t="s">
        <v>49</v>
      </c>
      <c r="B9400" s="405">
        <v>14741</v>
      </c>
      <c r="C9400" s="292" t="s">
        <v>2979</v>
      </c>
      <c r="E9400" s="292" t="s">
        <v>214</v>
      </c>
      <c r="F9400" s="405">
        <v>17058</v>
      </c>
      <c r="G9400" s="292" t="s">
        <v>2979</v>
      </c>
    </row>
    <row r="9401" spans="1:7">
      <c r="A9401" s="292" t="s">
        <v>49</v>
      </c>
      <c r="B9401" s="405">
        <v>14841</v>
      </c>
      <c r="C9401" s="292" t="s">
        <v>2979</v>
      </c>
      <c r="E9401" s="292" t="s">
        <v>214</v>
      </c>
      <c r="F9401" s="405">
        <v>17059</v>
      </c>
      <c r="G9401" s="292" t="s">
        <v>2979</v>
      </c>
    </row>
    <row r="9402" spans="1:7">
      <c r="A9402" s="292" t="s">
        <v>49</v>
      </c>
      <c r="B9402" s="405">
        <v>15359</v>
      </c>
      <c r="C9402" s="292" t="s">
        <v>2979</v>
      </c>
      <c r="E9402" s="292" t="s">
        <v>214</v>
      </c>
      <c r="F9402" s="405">
        <v>17060</v>
      </c>
      <c r="G9402" s="292" t="s">
        <v>2979</v>
      </c>
    </row>
    <row r="9403" spans="1:7">
      <c r="A9403" s="292" t="s">
        <v>49</v>
      </c>
      <c r="B9403" s="405">
        <v>15677</v>
      </c>
      <c r="C9403" s="292" t="s">
        <v>2979</v>
      </c>
      <c r="E9403" s="292" t="s">
        <v>214</v>
      </c>
      <c r="F9403" s="405">
        <v>17062</v>
      </c>
      <c r="G9403" s="292" t="s">
        <v>2979</v>
      </c>
    </row>
    <row r="9404" spans="1:7">
      <c r="A9404" s="292" t="s">
        <v>49</v>
      </c>
      <c r="B9404" s="405">
        <v>15848</v>
      </c>
      <c r="C9404" s="292" t="s">
        <v>2979</v>
      </c>
      <c r="E9404" s="292" t="s">
        <v>214</v>
      </c>
      <c r="F9404" s="405">
        <v>17063</v>
      </c>
      <c r="G9404" s="292" t="s">
        <v>2979</v>
      </c>
    </row>
    <row r="9405" spans="1:7">
      <c r="A9405" s="292" t="s">
        <v>49</v>
      </c>
      <c r="B9405" s="405">
        <v>16210</v>
      </c>
      <c r="C9405" s="292" t="s">
        <v>2979</v>
      </c>
      <c r="E9405" s="292" t="s">
        <v>214</v>
      </c>
      <c r="F9405" s="405">
        <v>17066</v>
      </c>
      <c r="G9405" s="292" t="s">
        <v>2979</v>
      </c>
    </row>
    <row r="9406" spans="1:7">
      <c r="A9406" s="292" t="s">
        <v>49</v>
      </c>
      <c r="B9406" s="405">
        <v>16361</v>
      </c>
      <c r="C9406" s="292" t="s">
        <v>2979</v>
      </c>
      <c r="E9406" s="292" t="s">
        <v>214</v>
      </c>
      <c r="F9406" s="405">
        <v>17068</v>
      </c>
      <c r="G9406" s="292" t="s">
        <v>2979</v>
      </c>
    </row>
    <row r="9407" spans="1:7">
      <c r="A9407" s="292" t="s">
        <v>49</v>
      </c>
      <c r="B9407" s="405">
        <v>16667</v>
      </c>
      <c r="C9407" s="292" t="s">
        <v>2979</v>
      </c>
      <c r="E9407" s="292" t="s">
        <v>214</v>
      </c>
      <c r="F9407" s="405">
        <v>17071</v>
      </c>
      <c r="G9407" s="292" t="s">
        <v>2979</v>
      </c>
    </row>
    <row r="9408" spans="1:7">
      <c r="A9408" s="292" t="s">
        <v>49</v>
      </c>
      <c r="B9408" s="405">
        <v>16830</v>
      </c>
      <c r="C9408" s="292" t="s">
        <v>2979</v>
      </c>
      <c r="E9408" s="292" t="s">
        <v>214</v>
      </c>
      <c r="F9408" s="405">
        <v>17075</v>
      </c>
      <c r="G9408" s="292" t="s">
        <v>2979</v>
      </c>
    </row>
    <row r="9409" spans="1:7">
      <c r="A9409" s="292" t="s">
        <v>49</v>
      </c>
      <c r="B9409" s="405">
        <v>16932</v>
      </c>
      <c r="C9409" s="292" t="s">
        <v>2979</v>
      </c>
      <c r="E9409" s="292" t="s">
        <v>214</v>
      </c>
      <c r="F9409" s="405">
        <v>17082</v>
      </c>
      <c r="G9409" s="292" t="s">
        <v>2979</v>
      </c>
    </row>
    <row r="9410" spans="1:7">
      <c r="A9410" s="292" t="s">
        <v>49</v>
      </c>
      <c r="B9410" s="405">
        <v>17099</v>
      </c>
      <c r="C9410" s="292" t="s">
        <v>2979</v>
      </c>
      <c r="E9410" s="292" t="s">
        <v>214</v>
      </c>
      <c r="F9410" s="405">
        <v>17086</v>
      </c>
      <c r="G9410" s="292" t="s">
        <v>2979</v>
      </c>
    </row>
    <row r="9411" spans="1:7">
      <c r="A9411" s="292" t="s">
        <v>49</v>
      </c>
      <c r="B9411" s="405">
        <v>17747</v>
      </c>
      <c r="C9411" s="292" t="s">
        <v>2979</v>
      </c>
      <c r="E9411" s="292" t="s">
        <v>214</v>
      </c>
      <c r="F9411" s="405">
        <v>17087</v>
      </c>
      <c r="G9411" s="292" t="s">
        <v>2979</v>
      </c>
    </row>
    <row r="9412" spans="1:7">
      <c r="A9412" s="292" t="s">
        <v>49</v>
      </c>
      <c r="B9412" s="405">
        <v>17983</v>
      </c>
      <c r="C9412" s="292" t="s">
        <v>2979</v>
      </c>
      <c r="E9412" s="292" t="s">
        <v>214</v>
      </c>
      <c r="F9412" s="405">
        <v>17097</v>
      </c>
      <c r="G9412" s="292" t="s">
        <v>2979</v>
      </c>
    </row>
    <row r="9413" spans="1:7">
      <c r="A9413" s="292" t="s">
        <v>49</v>
      </c>
      <c r="B9413" s="405">
        <v>14035</v>
      </c>
      <c r="C9413" s="292" t="s">
        <v>2979</v>
      </c>
      <c r="E9413" s="292" t="s">
        <v>214</v>
      </c>
      <c r="F9413" s="405">
        <v>17099</v>
      </c>
      <c r="G9413" s="292" t="s">
        <v>2979</v>
      </c>
    </row>
    <row r="9414" spans="1:7">
      <c r="A9414" s="292" t="s">
        <v>49</v>
      </c>
      <c r="B9414" s="405">
        <v>14512</v>
      </c>
      <c r="C9414" s="292" t="s">
        <v>2979</v>
      </c>
      <c r="E9414" s="292" t="s">
        <v>214</v>
      </c>
      <c r="F9414" s="405">
        <v>17210</v>
      </c>
      <c r="G9414" s="292" t="s">
        <v>2979</v>
      </c>
    </row>
    <row r="9415" spans="1:7">
      <c r="A9415" s="292" t="s">
        <v>49</v>
      </c>
      <c r="B9415" s="405">
        <v>14743</v>
      </c>
      <c r="C9415" s="292" t="s">
        <v>2979</v>
      </c>
      <c r="E9415" s="292" t="s">
        <v>214</v>
      </c>
      <c r="F9415" s="405">
        <v>17212</v>
      </c>
      <c r="G9415" s="292" t="s">
        <v>2979</v>
      </c>
    </row>
    <row r="9416" spans="1:7">
      <c r="A9416" s="292" t="s">
        <v>49</v>
      </c>
      <c r="B9416" s="405">
        <v>14842</v>
      </c>
      <c r="C9416" s="292" t="s">
        <v>2979</v>
      </c>
      <c r="E9416" s="292" t="s">
        <v>214</v>
      </c>
      <c r="F9416" s="405">
        <v>17213</v>
      </c>
      <c r="G9416" s="292" t="s">
        <v>2979</v>
      </c>
    </row>
    <row r="9417" spans="1:7">
      <c r="A9417" s="292" t="s">
        <v>49</v>
      </c>
      <c r="B9417" s="405">
        <v>15360</v>
      </c>
      <c r="C9417" s="292" t="s">
        <v>2979</v>
      </c>
      <c r="E9417" s="292" t="s">
        <v>214</v>
      </c>
      <c r="F9417" s="405">
        <v>17215</v>
      </c>
      <c r="G9417" s="292" t="s">
        <v>2979</v>
      </c>
    </row>
    <row r="9418" spans="1:7">
      <c r="A9418" s="292" t="s">
        <v>49</v>
      </c>
      <c r="B9418" s="405">
        <v>15686</v>
      </c>
      <c r="C9418" s="292" t="s">
        <v>2979</v>
      </c>
      <c r="E9418" s="292" t="s">
        <v>214</v>
      </c>
      <c r="F9418" s="405">
        <v>17217</v>
      </c>
      <c r="G9418" s="292" t="s">
        <v>2979</v>
      </c>
    </row>
    <row r="9419" spans="1:7">
      <c r="A9419" s="292" t="s">
        <v>49</v>
      </c>
      <c r="B9419" s="405">
        <v>15849</v>
      </c>
      <c r="C9419" s="292" t="s">
        <v>2979</v>
      </c>
      <c r="E9419" s="292" t="s">
        <v>214</v>
      </c>
      <c r="F9419" s="405">
        <v>17219</v>
      </c>
      <c r="G9419" s="292" t="s">
        <v>2979</v>
      </c>
    </row>
    <row r="9420" spans="1:7">
      <c r="A9420" s="292" t="s">
        <v>49</v>
      </c>
      <c r="B9420" s="405">
        <v>16212</v>
      </c>
      <c r="C9420" s="292" t="s">
        <v>2979</v>
      </c>
      <c r="E9420" s="292" t="s">
        <v>214</v>
      </c>
      <c r="F9420" s="405">
        <v>17220</v>
      </c>
      <c r="G9420" s="292" t="s">
        <v>2979</v>
      </c>
    </row>
    <row r="9421" spans="1:7">
      <c r="A9421" s="292" t="s">
        <v>49</v>
      </c>
      <c r="B9421" s="405">
        <v>16362</v>
      </c>
      <c r="C9421" s="292" t="s">
        <v>2979</v>
      </c>
      <c r="E9421" s="292" t="s">
        <v>214</v>
      </c>
      <c r="F9421" s="405">
        <v>17222</v>
      </c>
      <c r="G9421" s="292" t="s">
        <v>2979</v>
      </c>
    </row>
    <row r="9422" spans="1:7">
      <c r="A9422" s="292" t="s">
        <v>49</v>
      </c>
      <c r="B9422" s="405">
        <v>16668</v>
      </c>
      <c r="C9422" s="292" t="s">
        <v>2979</v>
      </c>
      <c r="E9422" s="292" t="s">
        <v>214</v>
      </c>
      <c r="F9422" s="405">
        <v>17224</v>
      </c>
      <c r="G9422" s="292" t="s">
        <v>2979</v>
      </c>
    </row>
    <row r="9423" spans="1:7">
      <c r="A9423" s="292" t="s">
        <v>49</v>
      </c>
      <c r="B9423" s="405">
        <v>16832</v>
      </c>
      <c r="C9423" s="292" t="s">
        <v>2979</v>
      </c>
      <c r="E9423" s="292" t="s">
        <v>214</v>
      </c>
      <c r="F9423" s="405">
        <v>17228</v>
      </c>
      <c r="G9423" s="292" t="s">
        <v>2979</v>
      </c>
    </row>
    <row r="9424" spans="1:7">
      <c r="A9424" s="292" t="s">
        <v>49</v>
      </c>
      <c r="B9424" s="405">
        <v>16937</v>
      </c>
      <c r="C9424" s="292" t="s">
        <v>2979</v>
      </c>
      <c r="E9424" s="292" t="s">
        <v>214</v>
      </c>
      <c r="F9424" s="405">
        <v>17229</v>
      </c>
      <c r="G9424" s="292" t="s">
        <v>2979</v>
      </c>
    </row>
    <row r="9425" spans="1:7">
      <c r="A9425" s="292" t="s">
        <v>49</v>
      </c>
      <c r="B9425" s="405">
        <v>17210</v>
      </c>
      <c r="C9425" s="292" t="s">
        <v>2979</v>
      </c>
      <c r="E9425" s="292" t="s">
        <v>214</v>
      </c>
      <c r="F9425" s="405">
        <v>17238</v>
      </c>
      <c r="G9425" s="292" t="s">
        <v>2979</v>
      </c>
    </row>
    <row r="9426" spans="1:7">
      <c r="A9426" s="292" t="s">
        <v>49</v>
      </c>
      <c r="B9426" s="405">
        <v>17756</v>
      </c>
      <c r="C9426" s="292" t="s">
        <v>2979</v>
      </c>
      <c r="E9426" s="292" t="s">
        <v>214</v>
      </c>
      <c r="F9426" s="405">
        <v>17239</v>
      </c>
      <c r="G9426" s="292" t="s">
        <v>2979</v>
      </c>
    </row>
    <row r="9427" spans="1:7">
      <c r="A9427" s="292" t="s">
        <v>49</v>
      </c>
      <c r="B9427" s="405">
        <v>17985</v>
      </c>
      <c r="C9427" s="292" t="s">
        <v>2979</v>
      </c>
      <c r="E9427" s="292" t="s">
        <v>214</v>
      </c>
      <c r="F9427" s="405">
        <v>17240</v>
      </c>
      <c r="G9427" s="292" t="s">
        <v>2979</v>
      </c>
    </row>
    <row r="9428" spans="1:7">
      <c r="A9428" s="292" t="s">
        <v>49</v>
      </c>
      <c r="B9428" s="405">
        <v>14037</v>
      </c>
      <c r="C9428" s="292" t="s">
        <v>2979</v>
      </c>
      <c r="E9428" s="292" t="s">
        <v>214</v>
      </c>
      <c r="F9428" s="405">
        <v>17243</v>
      </c>
      <c r="G9428" s="292" t="s">
        <v>2979</v>
      </c>
    </row>
    <row r="9429" spans="1:7">
      <c r="A9429" s="292" t="s">
        <v>49</v>
      </c>
      <c r="B9429" s="405">
        <v>14516</v>
      </c>
      <c r="C9429" s="292" t="s">
        <v>2979</v>
      </c>
      <c r="E9429" s="292" t="s">
        <v>214</v>
      </c>
      <c r="F9429" s="405">
        <v>17244</v>
      </c>
      <c r="G9429" s="292" t="s">
        <v>2979</v>
      </c>
    </row>
    <row r="9430" spans="1:7">
      <c r="A9430" s="292" t="s">
        <v>49</v>
      </c>
      <c r="B9430" s="405">
        <v>14744</v>
      </c>
      <c r="C9430" s="292" t="s">
        <v>2979</v>
      </c>
      <c r="E9430" s="292" t="s">
        <v>214</v>
      </c>
      <c r="F9430" s="405">
        <v>17246</v>
      </c>
      <c r="G9430" s="292" t="s">
        <v>2979</v>
      </c>
    </row>
    <row r="9431" spans="1:7">
      <c r="A9431" s="292" t="s">
        <v>49</v>
      </c>
      <c r="B9431" s="405">
        <v>14846</v>
      </c>
      <c r="C9431" s="292" t="s">
        <v>2979</v>
      </c>
      <c r="E9431" s="292" t="s">
        <v>214</v>
      </c>
      <c r="F9431" s="405">
        <v>17251</v>
      </c>
      <c r="G9431" s="292" t="s">
        <v>2979</v>
      </c>
    </row>
    <row r="9432" spans="1:7">
      <c r="A9432" s="292" t="s">
        <v>49</v>
      </c>
      <c r="B9432" s="405">
        <v>15364</v>
      </c>
      <c r="C9432" s="292" t="s">
        <v>2979</v>
      </c>
      <c r="E9432" s="292" t="s">
        <v>214</v>
      </c>
      <c r="F9432" s="405">
        <v>17255</v>
      </c>
      <c r="G9432" s="292" t="s">
        <v>2979</v>
      </c>
    </row>
    <row r="9433" spans="1:7">
      <c r="A9433" s="292" t="s">
        <v>49</v>
      </c>
      <c r="B9433" s="405">
        <v>15687</v>
      </c>
      <c r="C9433" s="292" t="s">
        <v>2979</v>
      </c>
      <c r="E9433" s="292" t="s">
        <v>214</v>
      </c>
      <c r="F9433" s="405">
        <v>17260</v>
      </c>
      <c r="G9433" s="292" t="s">
        <v>2979</v>
      </c>
    </row>
    <row r="9434" spans="1:7">
      <c r="A9434" s="292" t="s">
        <v>49</v>
      </c>
      <c r="B9434" s="405">
        <v>15856</v>
      </c>
      <c r="C9434" s="292" t="s">
        <v>2979</v>
      </c>
      <c r="E9434" s="292" t="s">
        <v>214</v>
      </c>
      <c r="F9434" s="405">
        <v>17262</v>
      </c>
      <c r="G9434" s="292" t="s">
        <v>2979</v>
      </c>
    </row>
    <row r="9435" spans="1:7">
      <c r="A9435" s="292" t="s">
        <v>49</v>
      </c>
      <c r="B9435" s="405">
        <v>16213</v>
      </c>
      <c r="C9435" s="292" t="s">
        <v>2979</v>
      </c>
      <c r="E9435" s="292" t="s">
        <v>214</v>
      </c>
      <c r="F9435" s="405">
        <v>17263</v>
      </c>
      <c r="G9435" s="292" t="s">
        <v>2979</v>
      </c>
    </row>
    <row r="9436" spans="1:7">
      <c r="A9436" s="292" t="s">
        <v>49</v>
      </c>
      <c r="B9436" s="405">
        <v>16364</v>
      </c>
      <c r="C9436" s="292" t="s">
        <v>2979</v>
      </c>
      <c r="E9436" s="292" t="s">
        <v>214</v>
      </c>
      <c r="F9436" s="405">
        <v>17264</v>
      </c>
      <c r="G9436" s="292" t="s">
        <v>2979</v>
      </c>
    </row>
    <row r="9437" spans="1:7">
      <c r="A9437" s="292" t="s">
        <v>49</v>
      </c>
      <c r="B9437" s="405">
        <v>16669</v>
      </c>
      <c r="C9437" s="292" t="s">
        <v>2979</v>
      </c>
      <c r="E9437" s="292" t="s">
        <v>214</v>
      </c>
      <c r="F9437" s="405">
        <v>17265</v>
      </c>
      <c r="G9437" s="292" t="s">
        <v>2979</v>
      </c>
    </row>
    <row r="9438" spans="1:7">
      <c r="A9438" s="292" t="s">
        <v>49</v>
      </c>
      <c r="B9438" s="405">
        <v>16834</v>
      </c>
      <c r="C9438" s="292" t="s">
        <v>2979</v>
      </c>
      <c r="E9438" s="292" t="s">
        <v>214</v>
      </c>
      <c r="F9438" s="405">
        <v>17267</v>
      </c>
      <c r="G9438" s="292" t="s">
        <v>2979</v>
      </c>
    </row>
    <row r="9439" spans="1:7">
      <c r="A9439" s="292" t="s">
        <v>49</v>
      </c>
      <c r="B9439" s="405">
        <v>16938</v>
      </c>
      <c r="C9439" s="292" t="s">
        <v>2979</v>
      </c>
      <c r="E9439" s="292" t="s">
        <v>214</v>
      </c>
      <c r="F9439" s="405">
        <v>17271</v>
      </c>
      <c r="G9439" s="292" t="s">
        <v>2979</v>
      </c>
    </row>
    <row r="9440" spans="1:7">
      <c r="A9440" s="292" t="s">
        <v>49</v>
      </c>
      <c r="B9440" s="405">
        <v>17212</v>
      </c>
      <c r="C9440" s="292" t="s">
        <v>2979</v>
      </c>
      <c r="E9440" s="292" t="s">
        <v>214</v>
      </c>
      <c r="F9440" s="405">
        <v>17302</v>
      </c>
      <c r="G9440" s="292" t="s">
        <v>2979</v>
      </c>
    </row>
    <row r="9441" spans="1:7">
      <c r="A9441" s="292" t="s">
        <v>49</v>
      </c>
      <c r="B9441" s="405">
        <v>17758</v>
      </c>
      <c r="C9441" s="292" t="s">
        <v>2979</v>
      </c>
      <c r="E9441" s="292" t="s">
        <v>214</v>
      </c>
      <c r="F9441" s="405">
        <v>17324</v>
      </c>
      <c r="G9441" s="292" t="s">
        <v>2979</v>
      </c>
    </row>
    <row r="9442" spans="1:7">
      <c r="A9442" s="292" t="s">
        <v>49</v>
      </c>
      <c r="B9442" s="405">
        <v>18039</v>
      </c>
      <c r="C9442" s="292" t="s">
        <v>2979</v>
      </c>
      <c r="E9442" s="292" t="s">
        <v>214</v>
      </c>
      <c r="F9442" s="405">
        <v>17337</v>
      </c>
      <c r="G9442" s="292" t="s">
        <v>2979</v>
      </c>
    </row>
    <row r="9443" spans="1:7">
      <c r="A9443" s="292" t="s">
        <v>49</v>
      </c>
      <c r="B9443" s="405">
        <v>14040</v>
      </c>
      <c r="C9443" s="292" t="s">
        <v>2979</v>
      </c>
      <c r="E9443" s="292" t="s">
        <v>214</v>
      </c>
      <c r="F9443" s="405">
        <v>17342</v>
      </c>
      <c r="G9443" s="292" t="s">
        <v>2979</v>
      </c>
    </row>
    <row r="9444" spans="1:7">
      <c r="A9444" s="292" t="s">
        <v>49</v>
      </c>
      <c r="B9444" s="405">
        <v>14517</v>
      </c>
      <c r="C9444" s="292" t="s">
        <v>2979</v>
      </c>
      <c r="E9444" s="292" t="s">
        <v>214</v>
      </c>
      <c r="F9444" s="405">
        <v>17375</v>
      </c>
      <c r="G9444" s="292" t="s">
        <v>2979</v>
      </c>
    </row>
    <row r="9445" spans="1:7">
      <c r="A9445" s="292" t="s">
        <v>49</v>
      </c>
      <c r="B9445" s="405">
        <v>14747</v>
      </c>
      <c r="C9445" s="292" t="s">
        <v>2979</v>
      </c>
      <c r="E9445" s="292" t="s">
        <v>214</v>
      </c>
      <c r="F9445" s="405">
        <v>17509</v>
      </c>
      <c r="G9445" s="292" t="s">
        <v>2979</v>
      </c>
    </row>
    <row r="9446" spans="1:7">
      <c r="A9446" s="292" t="s">
        <v>49</v>
      </c>
      <c r="B9446" s="405">
        <v>14855</v>
      </c>
      <c r="C9446" s="292" t="s">
        <v>2979</v>
      </c>
      <c r="E9446" s="292" t="s">
        <v>214</v>
      </c>
      <c r="F9446" s="405">
        <v>17518</v>
      </c>
      <c r="G9446" s="292" t="s">
        <v>2979</v>
      </c>
    </row>
    <row r="9447" spans="1:7">
      <c r="A9447" s="292" t="s">
        <v>49</v>
      </c>
      <c r="B9447" s="405">
        <v>15376</v>
      </c>
      <c r="C9447" s="292" t="s">
        <v>2979</v>
      </c>
      <c r="E9447" s="292" t="s">
        <v>214</v>
      </c>
      <c r="F9447" s="405">
        <v>17536</v>
      </c>
      <c r="G9447" s="292" t="s">
        <v>2979</v>
      </c>
    </row>
    <row r="9448" spans="1:7">
      <c r="A9448" s="292" t="s">
        <v>49</v>
      </c>
      <c r="B9448" s="405">
        <v>15690</v>
      </c>
      <c r="C9448" s="292" t="s">
        <v>2979</v>
      </c>
      <c r="E9448" s="292" t="s">
        <v>214</v>
      </c>
      <c r="F9448" s="405">
        <v>17555</v>
      </c>
      <c r="G9448" s="292" t="s">
        <v>2979</v>
      </c>
    </row>
    <row r="9449" spans="1:7">
      <c r="A9449" s="292" t="s">
        <v>49</v>
      </c>
      <c r="B9449" s="405">
        <v>15860</v>
      </c>
      <c r="C9449" s="292" t="s">
        <v>2979</v>
      </c>
      <c r="E9449" s="292" t="s">
        <v>214</v>
      </c>
      <c r="F9449" s="405">
        <v>17563</v>
      </c>
      <c r="G9449" s="292" t="s">
        <v>2979</v>
      </c>
    </row>
    <row r="9450" spans="1:7">
      <c r="A9450" s="292" t="s">
        <v>49</v>
      </c>
      <c r="B9450" s="405">
        <v>16218</v>
      </c>
      <c r="C9450" s="292" t="s">
        <v>2979</v>
      </c>
      <c r="E9450" s="292" t="s">
        <v>214</v>
      </c>
      <c r="F9450" s="405">
        <v>17724</v>
      </c>
      <c r="G9450" s="292" t="s">
        <v>2979</v>
      </c>
    </row>
    <row r="9451" spans="1:7">
      <c r="A9451" s="292" t="s">
        <v>49</v>
      </c>
      <c r="B9451" s="405">
        <v>16370</v>
      </c>
      <c r="C9451" s="292" t="s">
        <v>2979</v>
      </c>
      <c r="E9451" s="292" t="s">
        <v>214</v>
      </c>
      <c r="F9451" s="405">
        <v>17735</v>
      </c>
      <c r="G9451" s="292" t="s">
        <v>2979</v>
      </c>
    </row>
    <row r="9452" spans="1:7">
      <c r="A9452" s="292" t="s">
        <v>49</v>
      </c>
      <c r="B9452" s="405">
        <v>16672</v>
      </c>
      <c r="C9452" s="292" t="s">
        <v>2979</v>
      </c>
      <c r="E9452" s="292" t="s">
        <v>214</v>
      </c>
      <c r="F9452" s="405">
        <v>17738</v>
      </c>
      <c r="G9452" s="292" t="s">
        <v>2979</v>
      </c>
    </row>
    <row r="9453" spans="1:7">
      <c r="A9453" s="292" t="s">
        <v>49</v>
      </c>
      <c r="B9453" s="405">
        <v>16835</v>
      </c>
      <c r="C9453" s="292" t="s">
        <v>2979</v>
      </c>
      <c r="E9453" s="292" t="s">
        <v>214</v>
      </c>
      <c r="F9453" s="405">
        <v>17742</v>
      </c>
      <c r="G9453" s="292" t="s">
        <v>2979</v>
      </c>
    </row>
    <row r="9454" spans="1:7">
      <c r="A9454" s="292" t="s">
        <v>49</v>
      </c>
      <c r="B9454" s="405">
        <v>16939</v>
      </c>
      <c r="C9454" s="292" t="s">
        <v>2979</v>
      </c>
      <c r="E9454" s="292" t="s">
        <v>214</v>
      </c>
      <c r="F9454" s="405">
        <v>17747</v>
      </c>
      <c r="G9454" s="292" t="s">
        <v>2979</v>
      </c>
    </row>
    <row r="9455" spans="1:7">
      <c r="A9455" s="292" t="s">
        <v>49</v>
      </c>
      <c r="B9455" s="405">
        <v>17213</v>
      </c>
      <c r="C9455" s="292" t="s">
        <v>2979</v>
      </c>
      <c r="E9455" s="292" t="s">
        <v>214</v>
      </c>
      <c r="F9455" s="405">
        <v>17756</v>
      </c>
      <c r="G9455" s="292" t="s">
        <v>2979</v>
      </c>
    </row>
    <row r="9456" spans="1:7">
      <c r="A9456" s="292" t="s">
        <v>49</v>
      </c>
      <c r="B9456" s="405">
        <v>17760</v>
      </c>
      <c r="C9456" s="292" t="s">
        <v>2979</v>
      </c>
      <c r="E9456" s="292" t="s">
        <v>214</v>
      </c>
      <c r="F9456" s="405">
        <v>17758</v>
      </c>
      <c r="G9456" s="292" t="s">
        <v>2979</v>
      </c>
    </row>
    <row r="9457" spans="1:7">
      <c r="A9457" s="292" t="s">
        <v>49</v>
      </c>
      <c r="B9457" s="405">
        <v>18058</v>
      </c>
      <c r="C9457" s="292" t="s">
        <v>2979</v>
      </c>
      <c r="E9457" s="292" t="s">
        <v>214</v>
      </c>
      <c r="F9457" s="405">
        <v>17760</v>
      </c>
      <c r="G9457" s="292" t="s">
        <v>2979</v>
      </c>
    </row>
    <row r="9458" spans="1:7">
      <c r="A9458" s="292" t="s">
        <v>49</v>
      </c>
      <c r="B9458" s="405">
        <v>14042</v>
      </c>
      <c r="C9458" s="292" t="s">
        <v>2979</v>
      </c>
      <c r="E9458" s="292" t="s">
        <v>214</v>
      </c>
      <c r="F9458" s="405">
        <v>17763</v>
      </c>
      <c r="G9458" s="292" t="s">
        <v>2979</v>
      </c>
    </row>
    <row r="9459" spans="1:7">
      <c r="A9459" s="292" t="s">
        <v>49</v>
      </c>
      <c r="B9459" s="405">
        <v>14521</v>
      </c>
      <c r="C9459" s="292" t="s">
        <v>2979</v>
      </c>
      <c r="E9459" s="292" t="s">
        <v>214</v>
      </c>
      <c r="F9459" s="405">
        <v>17764</v>
      </c>
      <c r="G9459" s="292" t="s">
        <v>2979</v>
      </c>
    </row>
    <row r="9460" spans="1:7">
      <c r="A9460" s="292" t="s">
        <v>49</v>
      </c>
      <c r="B9460" s="405">
        <v>14748</v>
      </c>
      <c r="C9460" s="292" t="s">
        <v>2979</v>
      </c>
      <c r="E9460" s="292" t="s">
        <v>214</v>
      </c>
      <c r="F9460" s="405">
        <v>17765</v>
      </c>
      <c r="G9460" s="292" t="s">
        <v>2979</v>
      </c>
    </row>
    <row r="9461" spans="1:7">
      <c r="A9461" s="292" t="s">
        <v>49</v>
      </c>
      <c r="B9461" s="405">
        <v>14858</v>
      </c>
      <c r="C9461" s="292" t="s">
        <v>2979</v>
      </c>
      <c r="E9461" s="292" t="s">
        <v>214</v>
      </c>
      <c r="F9461" s="405">
        <v>17771</v>
      </c>
      <c r="G9461" s="292" t="s">
        <v>2979</v>
      </c>
    </row>
    <row r="9462" spans="1:7">
      <c r="A9462" s="292" t="s">
        <v>49</v>
      </c>
      <c r="B9462" s="405">
        <v>15380</v>
      </c>
      <c r="C9462" s="292" t="s">
        <v>2979</v>
      </c>
      <c r="E9462" s="292" t="s">
        <v>214</v>
      </c>
      <c r="F9462" s="405">
        <v>17774</v>
      </c>
      <c r="G9462" s="292" t="s">
        <v>2979</v>
      </c>
    </row>
    <row r="9463" spans="1:7">
      <c r="A9463" s="292" t="s">
        <v>49</v>
      </c>
      <c r="B9463" s="405">
        <v>15693</v>
      </c>
      <c r="C9463" s="292" t="s">
        <v>2979</v>
      </c>
      <c r="E9463" s="292" t="s">
        <v>214</v>
      </c>
      <c r="F9463" s="405">
        <v>17776</v>
      </c>
      <c r="G9463" s="292" t="s">
        <v>2979</v>
      </c>
    </row>
    <row r="9464" spans="1:7">
      <c r="A9464" s="292" t="s">
        <v>49</v>
      </c>
      <c r="B9464" s="405">
        <v>15861</v>
      </c>
      <c r="C9464" s="292" t="s">
        <v>2979</v>
      </c>
      <c r="E9464" s="292" t="s">
        <v>214</v>
      </c>
      <c r="F9464" s="405">
        <v>17812</v>
      </c>
      <c r="G9464" s="292" t="s">
        <v>2979</v>
      </c>
    </row>
    <row r="9465" spans="1:7">
      <c r="A9465" s="292" t="s">
        <v>49</v>
      </c>
      <c r="B9465" s="405">
        <v>16221</v>
      </c>
      <c r="C9465" s="292" t="s">
        <v>2979</v>
      </c>
      <c r="E9465" s="292" t="s">
        <v>214</v>
      </c>
      <c r="F9465" s="405">
        <v>17813</v>
      </c>
      <c r="G9465" s="292" t="s">
        <v>2979</v>
      </c>
    </row>
    <row r="9466" spans="1:7">
      <c r="A9466" s="292" t="s">
        <v>49</v>
      </c>
      <c r="B9466" s="405">
        <v>16371</v>
      </c>
      <c r="C9466" s="292" t="s">
        <v>2979</v>
      </c>
      <c r="E9466" s="292" t="s">
        <v>214</v>
      </c>
      <c r="F9466" s="405">
        <v>17814</v>
      </c>
      <c r="G9466" s="292" t="s">
        <v>2979</v>
      </c>
    </row>
    <row r="9467" spans="1:7">
      <c r="A9467" s="292" t="s">
        <v>49</v>
      </c>
      <c r="B9467" s="405">
        <v>16674</v>
      </c>
      <c r="C9467" s="292" t="s">
        <v>2979</v>
      </c>
      <c r="E9467" s="292" t="s">
        <v>214</v>
      </c>
      <c r="F9467" s="405">
        <v>17821</v>
      </c>
      <c r="G9467" s="292" t="s">
        <v>2979</v>
      </c>
    </row>
    <row r="9468" spans="1:7">
      <c r="A9468" s="292" t="s">
        <v>49</v>
      </c>
      <c r="B9468" s="405">
        <v>16836</v>
      </c>
      <c r="C9468" s="292" t="s">
        <v>2979</v>
      </c>
      <c r="E9468" s="292" t="s">
        <v>214</v>
      </c>
      <c r="F9468" s="405">
        <v>17823</v>
      </c>
      <c r="G9468" s="292" t="s">
        <v>2979</v>
      </c>
    </row>
    <row r="9469" spans="1:7">
      <c r="A9469" s="292" t="s">
        <v>49</v>
      </c>
      <c r="B9469" s="405">
        <v>16940</v>
      </c>
      <c r="C9469" s="292" t="s">
        <v>2979</v>
      </c>
      <c r="E9469" s="292" t="s">
        <v>214</v>
      </c>
      <c r="F9469" s="405">
        <v>17824</v>
      </c>
      <c r="G9469" s="292" t="s">
        <v>2979</v>
      </c>
    </row>
    <row r="9470" spans="1:7">
      <c r="A9470" s="292" t="s">
        <v>49</v>
      </c>
      <c r="B9470" s="405">
        <v>17215</v>
      </c>
      <c r="C9470" s="292" t="s">
        <v>2979</v>
      </c>
      <c r="E9470" s="292" t="s">
        <v>214</v>
      </c>
      <c r="F9470" s="405">
        <v>17825</v>
      </c>
      <c r="G9470" s="292" t="s">
        <v>2979</v>
      </c>
    </row>
    <row r="9471" spans="1:7">
      <c r="A9471" s="292" t="s">
        <v>49</v>
      </c>
      <c r="B9471" s="405">
        <v>17763</v>
      </c>
      <c r="C9471" s="292" t="s">
        <v>2979</v>
      </c>
      <c r="E9471" s="292" t="s">
        <v>214</v>
      </c>
      <c r="F9471" s="405">
        <v>17828</v>
      </c>
      <c r="G9471" s="292" t="s">
        <v>2979</v>
      </c>
    </row>
    <row r="9472" spans="1:7">
      <c r="A9472" s="292" t="s">
        <v>49</v>
      </c>
      <c r="B9472" s="405">
        <v>18063</v>
      </c>
      <c r="C9472" s="292" t="s">
        <v>2979</v>
      </c>
      <c r="E9472" s="292" t="s">
        <v>214</v>
      </c>
      <c r="F9472" s="405">
        <v>17830</v>
      </c>
      <c r="G9472" s="292" t="s">
        <v>2979</v>
      </c>
    </row>
    <row r="9473" spans="1:7">
      <c r="A9473" s="292" t="s">
        <v>49</v>
      </c>
      <c r="B9473" s="405">
        <v>14054</v>
      </c>
      <c r="C9473" s="292" t="s">
        <v>2979</v>
      </c>
      <c r="E9473" s="292" t="s">
        <v>214</v>
      </c>
      <c r="F9473" s="405">
        <v>17836</v>
      </c>
      <c r="G9473" s="292" t="s">
        <v>2979</v>
      </c>
    </row>
    <row r="9474" spans="1:7">
      <c r="A9474" s="292" t="s">
        <v>49</v>
      </c>
      <c r="B9474" s="405">
        <v>14525</v>
      </c>
      <c r="C9474" s="292" t="s">
        <v>2979</v>
      </c>
      <c r="E9474" s="292" t="s">
        <v>214</v>
      </c>
      <c r="F9474" s="405">
        <v>17841</v>
      </c>
      <c r="G9474" s="292" t="s">
        <v>2979</v>
      </c>
    </row>
    <row r="9475" spans="1:7">
      <c r="A9475" s="292" t="s">
        <v>49</v>
      </c>
      <c r="B9475" s="405">
        <v>14753</v>
      </c>
      <c r="C9475" s="292" t="s">
        <v>2979</v>
      </c>
      <c r="E9475" s="292" t="s">
        <v>214</v>
      </c>
      <c r="F9475" s="405">
        <v>17843</v>
      </c>
      <c r="G9475" s="292" t="s">
        <v>2979</v>
      </c>
    </row>
    <row r="9476" spans="1:7">
      <c r="A9476" s="292" t="s">
        <v>49</v>
      </c>
      <c r="B9476" s="405">
        <v>14859</v>
      </c>
      <c r="C9476" s="292" t="s">
        <v>2979</v>
      </c>
      <c r="E9476" s="292" t="s">
        <v>214</v>
      </c>
      <c r="F9476" s="405">
        <v>17845</v>
      </c>
      <c r="G9476" s="292" t="s">
        <v>2979</v>
      </c>
    </row>
    <row r="9477" spans="1:7">
      <c r="A9477" s="292" t="s">
        <v>49</v>
      </c>
      <c r="B9477" s="405">
        <v>15410</v>
      </c>
      <c r="C9477" s="292" t="s">
        <v>2979</v>
      </c>
      <c r="E9477" s="292" t="s">
        <v>214</v>
      </c>
      <c r="F9477" s="405">
        <v>17853</v>
      </c>
      <c r="G9477" s="292" t="s">
        <v>2979</v>
      </c>
    </row>
    <row r="9478" spans="1:7">
      <c r="A9478" s="292" t="s">
        <v>49</v>
      </c>
      <c r="B9478" s="405">
        <v>15711</v>
      </c>
      <c r="C9478" s="292" t="s">
        <v>2979</v>
      </c>
      <c r="E9478" s="292" t="s">
        <v>214</v>
      </c>
      <c r="F9478" s="405">
        <v>17859</v>
      </c>
      <c r="G9478" s="292" t="s">
        <v>2979</v>
      </c>
    </row>
    <row r="9479" spans="1:7">
      <c r="A9479" s="292" t="s">
        <v>49</v>
      </c>
      <c r="B9479" s="405">
        <v>15863</v>
      </c>
      <c r="C9479" s="292" t="s">
        <v>2979</v>
      </c>
      <c r="E9479" s="292" t="s">
        <v>214</v>
      </c>
      <c r="F9479" s="405">
        <v>17861</v>
      </c>
      <c r="G9479" s="292" t="s">
        <v>2979</v>
      </c>
    </row>
    <row r="9480" spans="1:7">
      <c r="A9480" s="292" t="s">
        <v>49</v>
      </c>
      <c r="B9480" s="405">
        <v>16222</v>
      </c>
      <c r="C9480" s="292" t="s">
        <v>2979</v>
      </c>
      <c r="E9480" s="292" t="s">
        <v>214</v>
      </c>
      <c r="F9480" s="405">
        <v>17862</v>
      </c>
      <c r="G9480" s="292" t="s">
        <v>2979</v>
      </c>
    </row>
    <row r="9481" spans="1:7">
      <c r="A9481" s="292" t="s">
        <v>49</v>
      </c>
      <c r="B9481" s="405">
        <v>16373</v>
      </c>
      <c r="C9481" s="292" t="s">
        <v>2979</v>
      </c>
      <c r="E9481" s="292" t="s">
        <v>214</v>
      </c>
      <c r="F9481" s="405">
        <v>17867</v>
      </c>
      <c r="G9481" s="292" t="s">
        <v>2979</v>
      </c>
    </row>
    <row r="9482" spans="1:7">
      <c r="A9482" s="292" t="s">
        <v>49</v>
      </c>
      <c r="B9482" s="405">
        <v>16677</v>
      </c>
      <c r="C9482" s="292" t="s">
        <v>2979</v>
      </c>
      <c r="E9482" s="292" t="s">
        <v>214</v>
      </c>
      <c r="F9482" s="405">
        <v>17877</v>
      </c>
      <c r="G9482" s="292" t="s">
        <v>2979</v>
      </c>
    </row>
    <row r="9483" spans="1:7">
      <c r="A9483" s="292" t="s">
        <v>49</v>
      </c>
      <c r="B9483" s="405">
        <v>16838</v>
      </c>
      <c r="C9483" s="292" t="s">
        <v>2979</v>
      </c>
      <c r="E9483" s="292" t="s">
        <v>214</v>
      </c>
      <c r="F9483" s="405">
        <v>17878</v>
      </c>
      <c r="G9483" s="292" t="s">
        <v>2979</v>
      </c>
    </row>
    <row r="9484" spans="1:7">
      <c r="A9484" s="292" t="s">
        <v>49</v>
      </c>
      <c r="B9484" s="405">
        <v>16941</v>
      </c>
      <c r="C9484" s="292" t="s">
        <v>2979</v>
      </c>
      <c r="E9484" s="292" t="s">
        <v>214</v>
      </c>
      <c r="F9484" s="405">
        <v>17883</v>
      </c>
      <c r="G9484" s="292" t="s">
        <v>2979</v>
      </c>
    </row>
    <row r="9485" spans="1:7">
      <c r="A9485" s="292" t="s">
        <v>49</v>
      </c>
      <c r="B9485" s="405">
        <v>17217</v>
      </c>
      <c r="C9485" s="292" t="s">
        <v>2979</v>
      </c>
      <c r="E9485" s="292" t="s">
        <v>214</v>
      </c>
      <c r="F9485" s="405">
        <v>17885</v>
      </c>
      <c r="G9485" s="292" t="s">
        <v>2979</v>
      </c>
    </row>
    <row r="9486" spans="1:7">
      <c r="A9486" s="292" t="s">
        <v>49</v>
      </c>
      <c r="B9486" s="405">
        <v>17764</v>
      </c>
      <c r="C9486" s="292" t="s">
        <v>2979</v>
      </c>
      <c r="E9486" s="292" t="s">
        <v>214</v>
      </c>
      <c r="F9486" s="405">
        <v>17888</v>
      </c>
      <c r="G9486" s="292" t="s">
        <v>2979</v>
      </c>
    </row>
    <row r="9487" spans="1:7">
      <c r="A9487" s="292" t="s">
        <v>49</v>
      </c>
      <c r="B9487" s="405">
        <v>18065</v>
      </c>
      <c r="C9487" s="292" t="s">
        <v>2979</v>
      </c>
      <c r="E9487" s="292" t="s">
        <v>214</v>
      </c>
      <c r="F9487" s="405">
        <v>17923</v>
      </c>
      <c r="G9487" s="292" t="s">
        <v>2979</v>
      </c>
    </row>
    <row r="9488" spans="1:7">
      <c r="A9488" s="292" t="s">
        <v>49</v>
      </c>
      <c r="B9488" s="405">
        <v>18066</v>
      </c>
      <c r="C9488" s="292" t="s">
        <v>2979</v>
      </c>
      <c r="E9488" s="292" t="s">
        <v>214</v>
      </c>
      <c r="F9488" s="405">
        <v>17927</v>
      </c>
      <c r="G9488" s="292" t="s">
        <v>2979</v>
      </c>
    </row>
    <row r="9489" spans="1:7">
      <c r="A9489" s="292" t="s">
        <v>49</v>
      </c>
      <c r="B9489" s="405">
        <v>18456</v>
      </c>
      <c r="C9489" s="292" t="s">
        <v>2979</v>
      </c>
      <c r="E9489" s="292" t="s">
        <v>214</v>
      </c>
      <c r="F9489" s="405">
        <v>17938</v>
      </c>
      <c r="G9489" s="292" t="s">
        <v>2979</v>
      </c>
    </row>
    <row r="9490" spans="1:7">
      <c r="A9490" s="292" t="s">
        <v>49</v>
      </c>
      <c r="B9490" s="405">
        <v>18844</v>
      </c>
      <c r="C9490" s="292" t="s">
        <v>2979</v>
      </c>
      <c r="E9490" s="292" t="s">
        <v>214</v>
      </c>
      <c r="F9490" s="405">
        <v>17941</v>
      </c>
      <c r="G9490" s="292" t="s">
        <v>2979</v>
      </c>
    </row>
    <row r="9491" spans="1:7">
      <c r="A9491" s="292" t="s">
        <v>49</v>
      </c>
      <c r="B9491" s="405">
        <v>20656</v>
      </c>
      <c r="C9491" s="292" t="s">
        <v>2979</v>
      </c>
      <c r="E9491" s="292" t="s">
        <v>214</v>
      </c>
      <c r="F9491" s="405">
        <v>17952</v>
      </c>
      <c r="G9491" s="292" t="s">
        <v>2979</v>
      </c>
    </row>
    <row r="9492" spans="1:7">
      <c r="A9492" s="292" t="s">
        <v>49</v>
      </c>
      <c r="B9492" s="405">
        <v>21636</v>
      </c>
      <c r="C9492" s="292" t="s">
        <v>2979</v>
      </c>
      <c r="E9492" s="292" t="s">
        <v>214</v>
      </c>
      <c r="F9492" s="405">
        <v>17960</v>
      </c>
      <c r="G9492" s="292" t="s">
        <v>2979</v>
      </c>
    </row>
    <row r="9493" spans="1:7">
      <c r="A9493" s="292" t="s">
        <v>49</v>
      </c>
      <c r="B9493" s="405">
        <v>21856</v>
      </c>
      <c r="C9493" s="292" t="s">
        <v>2979</v>
      </c>
      <c r="E9493" s="292" t="s">
        <v>214</v>
      </c>
      <c r="F9493" s="405">
        <v>17964</v>
      </c>
      <c r="G9493" s="292" t="s">
        <v>2979</v>
      </c>
    </row>
    <row r="9494" spans="1:7">
      <c r="A9494" s="292" t="s">
        <v>49</v>
      </c>
      <c r="B9494" s="405">
        <v>22530</v>
      </c>
      <c r="C9494" s="292" t="s">
        <v>2979</v>
      </c>
      <c r="E9494" s="292" t="s">
        <v>214</v>
      </c>
      <c r="F9494" s="405">
        <v>17968</v>
      </c>
      <c r="G9494" s="292" t="s">
        <v>2979</v>
      </c>
    </row>
    <row r="9495" spans="1:7">
      <c r="A9495" s="292" t="s">
        <v>49</v>
      </c>
      <c r="B9495" s="405">
        <v>22733</v>
      </c>
      <c r="C9495" s="292" t="s">
        <v>2979</v>
      </c>
      <c r="E9495" s="292" t="s">
        <v>214</v>
      </c>
      <c r="F9495" s="405">
        <v>17983</v>
      </c>
      <c r="G9495" s="292" t="s">
        <v>2979</v>
      </c>
    </row>
    <row r="9496" spans="1:7">
      <c r="A9496" s="292" t="s">
        <v>49</v>
      </c>
      <c r="B9496" s="405">
        <v>22973</v>
      </c>
      <c r="C9496" s="292" t="s">
        <v>2979</v>
      </c>
      <c r="E9496" s="292" t="s">
        <v>214</v>
      </c>
      <c r="F9496" s="405">
        <v>17985</v>
      </c>
      <c r="G9496" s="292" t="s">
        <v>2979</v>
      </c>
    </row>
    <row r="9497" spans="1:7">
      <c r="A9497" s="292" t="s">
        <v>49</v>
      </c>
      <c r="B9497" s="405">
        <v>23115</v>
      </c>
      <c r="C9497" s="292" t="s">
        <v>2979</v>
      </c>
      <c r="E9497" s="292" t="s">
        <v>214</v>
      </c>
      <c r="F9497" s="405">
        <v>18039</v>
      </c>
      <c r="G9497" s="292" t="s">
        <v>2979</v>
      </c>
    </row>
    <row r="9498" spans="1:7">
      <c r="A9498" s="292" t="s">
        <v>49</v>
      </c>
      <c r="B9498" s="405">
        <v>23401</v>
      </c>
      <c r="C9498" s="292" t="s">
        <v>2979</v>
      </c>
      <c r="E9498" s="292" t="s">
        <v>214</v>
      </c>
      <c r="F9498" s="405">
        <v>18058</v>
      </c>
      <c r="G9498" s="292" t="s">
        <v>2979</v>
      </c>
    </row>
    <row r="9499" spans="1:7">
      <c r="A9499" s="292" t="s">
        <v>49</v>
      </c>
      <c r="B9499" s="405">
        <v>23867</v>
      </c>
      <c r="C9499" s="292" t="s">
        <v>2979</v>
      </c>
      <c r="E9499" s="292" t="s">
        <v>214</v>
      </c>
      <c r="F9499" s="405">
        <v>18063</v>
      </c>
      <c r="G9499" s="292" t="s">
        <v>2979</v>
      </c>
    </row>
    <row r="9500" spans="1:7">
      <c r="A9500" s="292" t="s">
        <v>49</v>
      </c>
      <c r="B9500" s="405">
        <v>23976</v>
      </c>
      <c r="C9500" s="292" t="s">
        <v>2979</v>
      </c>
      <c r="E9500" s="292" t="s">
        <v>214</v>
      </c>
      <c r="F9500" s="405">
        <v>18065</v>
      </c>
      <c r="G9500" s="292" t="s">
        <v>2979</v>
      </c>
    </row>
    <row r="9501" spans="1:7">
      <c r="A9501" s="292" t="s">
        <v>49</v>
      </c>
      <c r="B9501" s="405">
        <v>24246</v>
      </c>
      <c r="C9501" s="292" t="s">
        <v>2979</v>
      </c>
      <c r="E9501" s="292" t="s">
        <v>214</v>
      </c>
      <c r="F9501" s="405">
        <v>18066</v>
      </c>
      <c r="G9501" s="292" t="s">
        <v>2979</v>
      </c>
    </row>
    <row r="9502" spans="1:7">
      <c r="A9502" s="292" t="s">
        <v>49</v>
      </c>
      <c r="B9502" s="405">
        <v>24380</v>
      </c>
      <c r="C9502" s="292" t="s">
        <v>2979</v>
      </c>
      <c r="E9502" s="292" t="s">
        <v>214</v>
      </c>
      <c r="F9502" s="405">
        <v>18220</v>
      </c>
      <c r="G9502" s="292" t="s">
        <v>2979</v>
      </c>
    </row>
    <row r="9503" spans="1:7">
      <c r="A9503" s="292" t="s">
        <v>49</v>
      </c>
      <c r="B9503" s="405">
        <v>18220</v>
      </c>
      <c r="C9503" s="292" t="s">
        <v>2979</v>
      </c>
      <c r="E9503" s="292" t="s">
        <v>214</v>
      </c>
      <c r="F9503" s="405">
        <v>18241</v>
      </c>
      <c r="G9503" s="292" t="s">
        <v>2979</v>
      </c>
    </row>
    <row r="9504" spans="1:7">
      <c r="A9504" s="292" t="s">
        <v>49</v>
      </c>
      <c r="B9504" s="405">
        <v>18457</v>
      </c>
      <c r="C9504" s="292" t="s">
        <v>2979</v>
      </c>
      <c r="E9504" s="292" t="s">
        <v>214</v>
      </c>
      <c r="F9504" s="405">
        <v>18242</v>
      </c>
      <c r="G9504" s="292" t="s">
        <v>2979</v>
      </c>
    </row>
    <row r="9505" spans="1:7">
      <c r="A9505" s="292" t="s">
        <v>49</v>
      </c>
      <c r="B9505" s="405">
        <v>18845</v>
      </c>
      <c r="C9505" s="292" t="s">
        <v>2979</v>
      </c>
      <c r="E9505" s="292" t="s">
        <v>214</v>
      </c>
      <c r="F9505" s="405">
        <v>18243</v>
      </c>
      <c r="G9505" s="292" t="s">
        <v>2979</v>
      </c>
    </row>
    <row r="9506" spans="1:7">
      <c r="A9506" s="292" t="s">
        <v>49</v>
      </c>
      <c r="B9506" s="405">
        <v>20662</v>
      </c>
      <c r="C9506" s="292" t="s">
        <v>2979</v>
      </c>
      <c r="E9506" s="292" t="s">
        <v>214</v>
      </c>
      <c r="F9506" s="405">
        <v>18246</v>
      </c>
      <c r="G9506" s="292" t="s">
        <v>2979</v>
      </c>
    </row>
    <row r="9507" spans="1:7">
      <c r="A9507" s="292" t="s">
        <v>49</v>
      </c>
      <c r="B9507" s="405">
        <v>21640</v>
      </c>
      <c r="C9507" s="292" t="s">
        <v>2979</v>
      </c>
      <c r="E9507" s="292" t="s">
        <v>214</v>
      </c>
      <c r="F9507" s="405">
        <v>18248</v>
      </c>
      <c r="G9507" s="292" t="s">
        <v>2979</v>
      </c>
    </row>
    <row r="9508" spans="1:7">
      <c r="A9508" s="292" t="s">
        <v>49</v>
      </c>
      <c r="B9508" s="405">
        <v>21857</v>
      </c>
      <c r="C9508" s="292" t="s">
        <v>2979</v>
      </c>
      <c r="E9508" s="292" t="s">
        <v>214</v>
      </c>
      <c r="F9508" s="405">
        <v>18249</v>
      </c>
      <c r="G9508" s="292" t="s">
        <v>2979</v>
      </c>
    </row>
    <row r="9509" spans="1:7">
      <c r="A9509" s="292" t="s">
        <v>49</v>
      </c>
      <c r="B9509" s="405">
        <v>22534</v>
      </c>
      <c r="C9509" s="292" t="s">
        <v>2979</v>
      </c>
      <c r="E9509" s="292" t="s">
        <v>214</v>
      </c>
      <c r="F9509" s="405">
        <v>18323</v>
      </c>
      <c r="G9509" s="292" t="s">
        <v>2979</v>
      </c>
    </row>
    <row r="9510" spans="1:7">
      <c r="A9510" s="292" t="s">
        <v>49</v>
      </c>
      <c r="B9510" s="405">
        <v>22735</v>
      </c>
      <c r="C9510" s="292" t="s">
        <v>2979</v>
      </c>
      <c r="E9510" s="292" t="s">
        <v>214</v>
      </c>
      <c r="F9510" s="405">
        <v>18324</v>
      </c>
      <c r="G9510" s="292" t="s">
        <v>2979</v>
      </c>
    </row>
    <row r="9511" spans="1:7">
      <c r="A9511" s="292" t="s">
        <v>49</v>
      </c>
      <c r="B9511" s="405">
        <v>22976</v>
      </c>
      <c r="C9511" s="292" t="s">
        <v>2979</v>
      </c>
      <c r="E9511" s="292" t="s">
        <v>214</v>
      </c>
      <c r="F9511" s="405">
        <v>18325</v>
      </c>
      <c r="G9511" s="292" t="s">
        <v>2979</v>
      </c>
    </row>
    <row r="9512" spans="1:7">
      <c r="A9512" s="292" t="s">
        <v>49</v>
      </c>
      <c r="B9512" s="405">
        <v>23117</v>
      </c>
      <c r="C9512" s="292" t="s">
        <v>2979</v>
      </c>
      <c r="E9512" s="292" t="s">
        <v>214</v>
      </c>
      <c r="F9512" s="405">
        <v>18327</v>
      </c>
      <c r="G9512" s="292" t="s">
        <v>2979</v>
      </c>
    </row>
    <row r="9513" spans="1:7">
      <c r="A9513" s="292" t="s">
        <v>49</v>
      </c>
      <c r="B9513" s="405">
        <v>23404</v>
      </c>
      <c r="C9513" s="292" t="s">
        <v>2979</v>
      </c>
      <c r="E9513" s="292" t="s">
        <v>214</v>
      </c>
      <c r="F9513" s="405">
        <v>18334</v>
      </c>
      <c r="G9513" s="292" t="s">
        <v>2979</v>
      </c>
    </row>
    <row r="9514" spans="1:7">
      <c r="A9514" s="292" t="s">
        <v>49</v>
      </c>
      <c r="B9514" s="405">
        <v>23868</v>
      </c>
      <c r="C9514" s="292" t="s">
        <v>2979</v>
      </c>
      <c r="E9514" s="292" t="s">
        <v>214</v>
      </c>
      <c r="F9514" s="405">
        <v>18335</v>
      </c>
      <c r="G9514" s="292" t="s">
        <v>2979</v>
      </c>
    </row>
    <row r="9515" spans="1:7">
      <c r="A9515" s="292" t="s">
        <v>49</v>
      </c>
      <c r="B9515" s="405">
        <v>24054</v>
      </c>
      <c r="C9515" s="292" t="s">
        <v>2979</v>
      </c>
      <c r="E9515" s="292" t="s">
        <v>214</v>
      </c>
      <c r="F9515" s="405">
        <v>18340</v>
      </c>
      <c r="G9515" s="292" t="s">
        <v>2979</v>
      </c>
    </row>
    <row r="9516" spans="1:7">
      <c r="A9516" s="292" t="s">
        <v>49</v>
      </c>
      <c r="B9516" s="405">
        <v>24248</v>
      </c>
      <c r="C9516" s="292" t="s">
        <v>2979</v>
      </c>
      <c r="E9516" s="292" t="s">
        <v>214</v>
      </c>
      <c r="F9516" s="405">
        <v>18348</v>
      </c>
      <c r="G9516" s="292" t="s">
        <v>2979</v>
      </c>
    </row>
    <row r="9517" spans="1:7">
      <c r="A9517" s="292" t="s">
        <v>49</v>
      </c>
      <c r="B9517" s="405">
        <v>24381</v>
      </c>
      <c r="C9517" s="292" t="s">
        <v>2979</v>
      </c>
      <c r="E9517" s="292" t="s">
        <v>214</v>
      </c>
      <c r="F9517" s="405">
        <v>18350</v>
      </c>
      <c r="G9517" s="292" t="s">
        <v>2979</v>
      </c>
    </row>
    <row r="9518" spans="1:7">
      <c r="A9518" s="292" t="s">
        <v>49</v>
      </c>
      <c r="B9518" s="405">
        <v>18241</v>
      </c>
      <c r="C9518" s="292" t="s">
        <v>2979</v>
      </c>
      <c r="E9518" s="292" t="s">
        <v>214</v>
      </c>
      <c r="F9518" s="405">
        <v>18351</v>
      </c>
      <c r="G9518" s="292" t="s">
        <v>2979</v>
      </c>
    </row>
    <row r="9519" spans="1:7">
      <c r="A9519" s="292" t="s">
        <v>49</v>
      </c>
      <c r="B9519" s="405">
        <v>18458</v>
      </c>
      <c r="C9519" s="292" t="s">
        <v>2979</v>
      </c>
      <c r="E9519" s="292" t="s">
        <v>214</v>
      </c>
      <c r="F9519" s="405">
        <v>18357</v>
      </c>
      <c r="G9519" s="292" t="s">
        <v>2979</v>
      </c>
    </row>
    <row r="9520" spans="1:7">
      <c r="A9520" s="292" t="s">
        <v>49</v>
      </c>
      <c r="B9520" s="405">
        <v>18846</v>
      </c>
      <c r="C9520" s="292" t="s">
        <v>2979</v>
      </c>
      <c r="E9520" s="292" t="s">
        <v>214</v>
      </c>
      <c r="F9520" s="405">
        <v>18371</v>
      </c>
      <c r="G9520" s="292" t="s">
        <v>2979</v>
      </c>
    </row>
    <row r="9521" spans="1:7">
      <c r="A9521" s="292" t="s">
        <v>49</v>
      </c>
      <c r="B9521" s="405">
        <v>20664</v>
      </c>
      <c r="C9521" s="292" t="s">
        <v>2979</v>
      </c>
      <c r="E9521" s="292" t="s">
        <v>214</v>
      </c>
      <c r="F9521" s="405">
        <v>18401</v>
      </c>
      <c r="G9521" s="292" t="s">
        <v>2979</v>
      </c>
    </row>
    <row r="9522" spans="1:7">
      <c r="A9522" s="292" t="s">
        <v>49</v>
      </c>
      <c r="B9522" s="405">
        <v>21641</v>
      </c>
      <c r="C9522" s="292" t="s">
        <v>2979</v>
      </c>
      <c r="E9522" s="292" t="s">
        <v>214</v>
      </c>
      <c r="F9522" s="405">
        <v>18405</v>
      </c>
      <c r="G9522" s="292" t="s">
        <v>2979</v>
      </c>
    </row>
    <row r="9523" spans="1:7">
      <c r="A9523" s="292" t="s">
        <v>49</v>
      </c>
      <c r="B9523" s="405">
        <v>21861</v>
      </c>
      <c r="C9523" s="292" t="s">
        <v>2979</v>
      </c>
      <c r="E9523" s="292" t="s">
        <v>214</v>
      </c>
      <c r="F9523" s="405">
        <v>18411</v>
      </c>
      <c r="G9523" s="292" t="s">
        <v>2979</v>
      </c>
    </row>
    <row r="9524" spans="1:7">
      <c r="A9524" s="292" t="s">
        <v>49</v>
      </c>
      <c r="B9524" s="405">
        <v>22535</v>
      </c>
      <c r="C9524" s="292" t="s">
        <v>2979</v>
      </c>
      <c r="E9524" s="292" t="s">
        <v>214</v>
      </c>
      <c r="F9524" s="405">
        <v>18413</v>
      </c>
      <c r="G9524" s="292" t="s">
        <v>2979</v>
      </c>
    </row>
    <row r="9525" spans="1:7">
      <c r="A9525" s="292" t="s">
        <v>49</v>
      </c>
      <c r="B9525" s="405">
        <v>22736</v>
      </c>
      <c r="C9525" s="292" t="s">
        <v>2979</v>
      </c>
      <c r="E9525" s="292" t="s">
        <v>214</v>
      </c>
      <c r="F9525" s="405">
        <v>18417</v>
      </c>
      <c r="G9525" s="292" t="s">
        <v>2979</v>
      </c>
    </row>
    <row r="9526" spans="1:7">
      <c r="A9526" s="292" t="s">
        <v>49</v>
      </c>
      <c r="B9526" s="405">
        <v>23002</v>
      </c>
      <c r="C9526" s="292" t="s">
        <v>2979</v>
      </c>
      <c r="E9526" s="292" t="s">
        <v>214</v>
      </c>
      <c r="F9526" s="405">
        <v>18419</v>
      </c>
      <c r="G9526" s="292" t="s">
        <v>2979</v>
      </c>
    </row>
    <row r="9527" spans="1:7">
      <c r="A9527" s="292" t="s">
        <v>49</v>
      </c>
      <c r="B9527" s="405">
        <v>23119</v>
      </c>
      <c r="C9527" s="292" t="s">
        <v>2979</v>
      </c>
      <c r="E9527" s="292" t="s">
        <v>214</v>
      </c>
      <c r="F9527" s="405">
        <v>18420</v>
      </c>
      <c r="G9527" s="292" t="s">
        <v>2979</v>
      </c>
    </row>
    <row r="9528" spans="1:7">
      <c r="A9528" s="292" t="s">
        <v>49</v>
      </c>
      <c r="B9528" s="405">
        <v>23405</v>
      </c>
      <c r="C9528" s="292" t="s">
        <v>2979</v>
      </c>
      <c r="E9528" s="292" t="s">
        <v>214</v>
      </c>
      <c r="F9528" s="405">
        <v>18421</v>
      </c>
      <c r="G9528" s="292" t="s">
        <v>2979</v>
      </c>
    </row>
    <row r="9529" spans="1:7">
      <c r="A9529" s="292" t="s">
        <v>49</v>
      </c>
      <c r="B9529" s="405">
        <v>23874</v>
      </c>
      <c r="C9529" s="292" t="s">
        <v>2979</v>
      </c>
      <c r="E9529" s="292" t="s">
        <v>214</v>
      </c>
      <c r="F9529" s="405">
        <v>18425</v>
      </c>
      <c r="G9529" s="292" t="s">
        <v>2979</v>
      </c>
    </row>
    <row r="9530" spans="1:7">
      <c r="A9530" s="292" t="s">
        <v>49</v>
      </c>
      <c r="B9530" s="405">
        <v>24055</v>
      </c>
      <c r="C9530" s="292" t="s">
        <v>2979</v>
      </c>
      <c r="E9530" s="292" t="s">
        <v>214</v>
      </c>
      <c r="F9530" s="405">
        <v>18426</v>
      </c>
      <c r="G9530" s="292" t="s">
        <v>2979</v>
      </c>
    </row>
    <row r="9531" spans="1:7">
      <c r="A9531" s="292" t="s">
        <v>49</v>
      </c>
      <c r="B9531" s="405">
        <v>24251</v>
      </c>
      <c r="C9531" s="292" t="s">
        <v>2979</v>
      </c>
      <c r="E9531" s="292" t="s">
        <v>214</v>
      </c>
      <c r="F9531" s="405">
        <v>18428</v>
      </c>
      <c r="G9531" s="292" t="s">
        <v>2979</v>
      </c>
    </row>
    <row r="9532" spans="1:7">
      <c r="A9532" s="292" t="s">
        <v>49</v>
      </c>
      <c r="B9532" s="405">
        <v>24413</v>
      </c>
      <c r="C9532" s="292" t="s">
        <v>2979</v>
      </c>
      <c r="E9532" s="292" t="s">
        <v>214</v>
      </c>
      <c r="F9532" s="405">
        <v>18435</v>
      </c>
      <c r="G9532" s="292" t="s">
        <v>2979</v>
      </c>
    </row>
    <row r="9533" spans="1:7">
      <c r="A9533" s="292" t="s">
        <v>49</v>
      </c>
      <c r="B9533" s="405">
        <v>18242</v>
      </c>
      <c r="C9533" s="292" t="s">
        <v>2979</v>
      </c>
      <c r="E9533" s="292" t="s">
        <v>214</v>
      </c>
      <c r="F9533" s="405">
        <v>18437</v>
      </c>
      <c r="G9533" s="292" t="s">
        <v>2979</v>
      </c>
    </row>
    <row r="9534" spans="1:7">
      <c r="A9534" s="292" t="s">
        <v>49</v>
      </c>
      <c r="B9534" s="405">
        <v>18460</v>
      </c>
      <c r="C9534" s="292" t="s">
        <v>2979</v>
      </c>
      <c r="E9534" s="292" t="s">
        <v>214</v>
      </c>
      <c r="F9534" s="405">
        <v>18439</v>
      </c>
      <c r="G9534" s="292" t="s">
        <v>2979</v>
      </c>
    </row>
    <row r="9535" spans="1:7">
      <c r="A9535" s="292" t="s">
        <v>49</v>
      </c>
      <c r="B9535" s="405">
        <v>18850</v>
      </c>
      <c r="C9535" s="292" t="s">
        <v>2979</v>
      </c>
      <c r="E9535" s="292" t="s">
        <v>214</v>
      </c>
      <c r="F9535" s="405">
        <v>18441</v>
      </c>
      <c r="G9535" s="292" t="s">
        <v>2979</v>
      </c>
    </row>
    <row r="9536" spans="1:7">
      <c r="A9536" s="292" t="s">
        <v>49</v>
      </c>
      <c r="B9536" s="405">
        <v>20670</v>
      </c>
      <c r="C9536" s="292" t="s">
        <v>2979</v>
      </c>
      <c r="E9536" s="292" t="s">
        <v>214</v>
      </c>
      <c r="F9536" s="405">
        <v>18443</v>
      </c>
      <c r="G9536" s="292" t="s">
        <v>2979</v>
      </c>
    </row>
    <row r="9537" spans="1:7">
      <c r="A9537" s="292" t="s">
        <v>49</v>
      </c>
      <c r="B9537" s="405">
        <v>21644</v>
      </c>
      <c r="C9537" s="292" t="s">
        <v>2979</v>
      </c>
      <c r="E9537" s="292" t="s">
        <v>214</v>
      </c>
      <c r="F9537" s="405">
        <v>18445</v>
      </c>
      <c r="G9537" s="292" t="s">
        <v>2979</v>
      </c>
    </row>
    <row r="9538" spans="1:7">
      <c r="A9538" s="292" t="s">
        <v>49</v>
      </c>
      <c r="B9538" s="405">
        <v>21863</v>
      </c>
      <c r="C9538" s="292" t="s">
        <v>2979</v>
      </c>
      <c r="E9538" s="292" t="s">
        <v>214</v>
      </c>
      <c r="F9538" s="405">
        <v>18446</v>
      </c>
      <c r="G9538" s="292" t="s">
        <v>2979</v>
      </c>
    </row>
    <row r="9539" spans="1:7">
      <c r="A9539" s="292" t="s">
        <v>49</v>
      </c>
      <c r="B9539" s="405">
        <v>22539</v>
      </c>
      <c r="C9539" s="292" t="s">
        <v>2979</v>
      </c>
      <c r="E9539" s="292" t="s">
        <v>214</v>
      </c>
      <c r="F9539" s="405">
        <v>18449</v>
      </c>
      <c r="G9539" s="292" t="s">
        <v>2979</v>
      </c>
    </row>
    <row r="9540" spans="1:7">
      <c r="A9540" s="292" t="s">
        <v>49</v>
      </c>
      <c r="B9540" s="405">
        <v>22737</v>
      </c>
      <c r="C9540" s="292" t="s">
        <v>2979</v>
      </c>
      <c r="E9540" s="292" t="s">
        <v>214</v>
      </c>
      <c r="F9540" s="405">
        <v>18453</v>
      </c>
      <c r="G9540" s="292" t="s">
        <v>2979</v>
      </c>
    </row>
    <row r="9541" spans="1:7">
      <c r="A9541" s="292" t="s">
        <v>49</v>
      </c>
      <c r="B9541" s="405">
        <v>23003</v>
      </c>
      <c r="C9541" s="292" t="s">
        <v>2979</v>
      </c>
      <c r="E9541" s="292" t="s">
        <v>214</v>
      </c>
      <c r="F9541" s="405">
        <v>18454</v>
      </c>
      <c r="G9541" s="292" t="s">
        <v>2979</v>
      </c>
    </row>
    <row r="9542" spans="1:7">
      <c r="A9542" s="292" t="s">
        <v>49</v>
      </c>
      <c r="B9542" s="405">
        <v>23126</v>
      </c>
      <c r="C9542" s="292" t="s">
        <v>2979</v>
      </c>
      <c r="E9542" s="292" t="s">
        <v>214</v>
      </c>
      <c r="F9542" s="405">
        <v>18456</v>
      </c>
      <c r="G9542" s="292" t="s">
        <v>2979</v>
      </c>
    </row>
    <row r="9543" spans="1:7">
      <c r="A9543" s="292" t="s">
        <v>49</v>
      </c>
      <c r="B9543" s="405">
        <v>23408</v>
      </c>
      <c r="C9543" s="292" t="s">
        <v>2979</v>
      </c>
      <c r="E9543" s="292" t="s">
        <v>214</v>
      </c>
      <c r="F9543" s="405">
        <v>18457</v>
      </c>
      <c r="G9543" s="292" t="s">
        <v>2979</v>
      </c>
    </row>
    <row r="9544" spans="1:7">
      <c r="A9544" s="292" t="s">
        <v>49</v>
      </c>
      <c r="B9544" s="405">
        <v>23876</v>
      </c>
      <c r="C9544" s="292" t="s">
        <v>2979</v>
      </c>
      <c r="E9544" s="292" t="s">
        <v>214</v>
      </c>
      <c r="F9544" s="405">
        <v>18458</v>
      </c>
      <c r="G9544" s="292" t="s">
        <v>2979</v>
      </c>
    </row>
    <row r="9545" spans="1:7">
      <c r="A9545" s="292" t="s">
        <v>49</v>
      </c>
      <c r="B9545" s="405">
        <v>24059</v>
      </c>
      <c r="C9545" s="292" t="s">
        <v>2979</v>
      </c>
      <c r="E9545" s="292" t="s">
        <v>214</v>
      </c>
      <c r="F9545" s="405">
        <v>18460</v>
      </c>
      <c r="G9545" s="292" t="s">
        <v>2979</v>
      </c>
    </row>
    <row r="9546" spans="1:7">
      <c r="A9546" s="292" t="s">
        <v>49</v>
      </c>
      <c r="B9546" s="405">
        <v>24256</v>
      </c>
      <c r="C9546" s="292" t="s">
        <v>2979</v>
      </c>
      <c r="E9546" s="292" t="s">
        <v>214</v>
      </c>
      <c r="F9546" s="405">
        <v>18461</v>
      </c>
      <c r="G9546" s="292" t="s">
        <v>2979</v>
      </c>
    </row>
    <row r="9547" spans="1:7">
      <c r="A9547" s="292" t="s">
        <v>49</v>
      </c>
      <c r="B9547" s="405">
        <v>24421</v>
      </c>
      <c r="C9547" s="292" t="s">
        <v>2979</v>
      </c>
      <c r="E9547" s="292" t="s">
        <v>214</v>
      </c>
      <c r="F9547" s="405">
        <v>18462</v>
      </c>
      <c r="G9547" s="292" t="s">
        <v>2979</v>
      </c>
    </row>
    <row r="9548" spans="1:7">
      <c r="A9548" s="292" t="s">
        <v>49</v>
      </c>
      <c r="B9548" s="405">
        <v>18243</v>
      </c>
      <c r="C9548" s="292" t="s">
        <v>2979</v>
      </c>
      <c r="E9548" s="292" t="s">
        <v>214</v>
      </c>
      <c r="F9548" s="405">
        <v>18464</v>
      </c>
      <c r="G9548" s="292" t="s">
        <v>2979</v>
      </c>
    </row>
    <row r="9549" spans="1:7">
      <c r="A9549" s="292" t="s">
        <v>49</v>
      </c>
      <c r="B9549" s="405">
        <v>18461</v>
      </c>
      <c r="C9549" s="292" t="s">
        <v>2979</v>
      </c>
      <c r="E9549" s="292" t="s">
        <v>214</v>
      </c>
      <c r="F9549" s="405">
        <v>18465</v>
      </c>
      <c r="G9549" s="292" t="s">
        <v>2979</v>
      </c>
    </row>
    <row r="9550" spans="1:7">
      <c r="A9550" s="292" t="s">
        <v>49</v>
      </c>
      <c r="B9550" s="405">
        <v>18851</v>
      </c>
      <c r="C9550" s="292" t="s">
        <v>2979</v>
      </c>
      <c r="E9550" s="292" t="s">
        <v>214</v>
      </c>
      <c r="F9550" s="405">
        <v>18466</v>
      </c>
      <c r="G9550" s="292" t="s">
        <v>2979</v>
      </c>
    </row>
    <row r="9551" spans="1:7">
      <c r="A9551" s="292" t="s">
        <v>49</v>
      </c>
      <c r="B9551" s="405">
        <v>20674</v>
      </c>
      <c r="C9551" s="292" t="s">
        <v>2979</v>
      </c>
      <c r="E9551" s="292" t="s">
        <v>214</v>
      </c>
      <c r="F9551" s="405">
        <v>18469</v>
      </c>
      <c r="G9551" s="292" t="s">
        <v>2979</v>
      </c>
    </row>
    <row r="9552" spans="1:7">
      <c r="A9552" s="292" t="s">
        <v>49</v>
      </c>
      <c r="B9552" s="405">
        <v>21645</v>
      </c>
      <c r="C9552" s="292" t="s">
        <v>2979</v>
      </c>
      <c r="E9552" s="292" t="s">
        <v>214</v>
      </c>
      <c r="F9552" s="405">
        <v>18470</v>
      </c>
      <c r="G9552" s="292" t="s">
        <v>2979</v>
      </c>
    </row>
    <row r="9553" spans="1:7">
      <c r="A9553" s="292" t="s">
        <v>49</v>
      </c>
      <c r="B9553" s="405">
        <v>21864</v>
      </c>
      <c r="C9553" s="292" t="s">
        <v>2979</v>
      </c>
      <c r="E9553" s="292" t="s">
        <v>214</v>
      </c>
      <c r="F9553" s="405">
        <v>18473</v>
      </c>
      <c r="G9553" s="292" t="s">
        <v>2979</v>
      </c>
    </row>
    <row r="9554" spans="1:7">
      <c r="A9554" s="292" t="s">
        <v>49</v>
      </c>
      <c r="B9554" s="405">
        <v>22542</v>
      </c>
      <c r="C9554" s="292" t="s">
        <v>2979</v>
      </c>
      <c r="E9554" s="292" t="s">
        <v>214</v>
      </c>
      <c r="F9554" s="405">
        <v>18611</v>
      </c>
      <c r="G9554" s="292" t="s">
        <v>2979</v>
      </c>
    </row>
    <row r="9555" spans="1:7">
      <c r="A9555" s="292" t="s">
        <v>49</v>
      </c>
      <c r="B9555" s="405">
        <v>22738</v>
      </c>
      <c r="C9555" s="292" t="s">
        <v>2979</v>
      </c>
      <c r="E9555" s="292" t="s">
        <v>214</v>
      </c>
      <c r="F9555" s="405">
        <v>18614</v>
      </c>
      <c r="G9555" s="292" t="s">
        <v>2979</v>
      </c>
    </row>
    <row r="9556" spans="1:7">
      <c r="A9556" s="292" t="s">
        <v>49</v>
      </c>
      <c r="B9556" s="405">
        <v>23004</v>
      </c>
      <c r="C9556" s="292" t="s">
        <v>2979</v>
      </c>
      <c r="E9556" s="292" t="s">
        <v>214</v>
      </c>
      <c r="F9556" s="405">
        <v>18616</v>
      </c>
      <c r="G9556" s="292" t="s">
        <v>2979</v>
      </c>
    </row>
    <row r="9557" spans="1:7">
      <c r="A9557" s="292" t="s">
        <v>49</v>
      </c>
      <c r="B9557" s="405">
        <v>23128</v>
      </c>
      <c r="C9557" s="292" t="s">
        <v>2979</v>
      </c>
      <c r="E9557" s="292" t="s">
        <v>214</v>
      </c>
      <c r="F9557" s="405">
        <v>18619</v>
      </c>
      <c r="G9557" s="292" t="s">
        <v>2979</v>
      </c>
    </row>
    <row r="9558" spans="1:7">
      <c r="A9558" s="292" t="s">
        <v>49</v>
      </c>
      <c r="B9558" s="405">
        <v>23410</v>
      </c>
      <c r="C9558" s="292" t="s">
        <v>2979</v>
      </c>
      <c r="E9558" s="292" t="s">
        <v>214</v>
      </c>
      <c r="F9558" s="405">
        <v>18622</v>
      </c>
      <c r="G9558" s="292" t="s">
        <v>2979</v>
      </c>
    </row>
    <row r="9559" spans="1:7">
      <c r="A9559" s="292" t="s">
        <v>49</v>
      </c>
      <c r="B9559" s="405">
        <v>23878</v>
      </c>
      <c r="C9559" s="292" t="s">
        <v>2979</v>
      </c>
      <c r="E9559" s="292" t="s">
        <v>214</v>
      </c>
      <c r="F9559" s="405">
        <v>18623</v>
      </c>
      <c r="G9559" s="292" t="s">
        <v>2979</v>
      </c>
    </row>
    <row r="9560" spans="1:7">
      <c r="A9560" s="292" t="s">
        <v>49</v>
      </c>
      <c r="B9560" s="405">
        <v>24065</v>
      </c>
      <c r="C9560" s="292" t="s">
        <v>2979</v>
      </c>
      <c r="E9560" s="292" t="s">
        <v>214</v>
      </c>
      <c r="F9560" s="405">
        <v>18624</v>
      </c>
      <c r="G9560" s="292" t="s">
        <v>2979</v>
      </c>
    </row>
    <row r="9561" spans="1:7">
      <c r="A9561" s="292" t="s">
        <v>49</v>
      </c>
      <c r="B9561" s="405">
        <v>24258</v>
      </c>
      <c r="C9561" s="292" t="s">
        <v>2979</v>
      </c>
      <c r="E9561" s="292" t="s">
        <v>214</v>
      </c>
      <c r="F9561" s="405">
        <v>18625</v>
      </c>
      <c r="G9561" s="292" t="s">
        <v>2979</v>
      </c>
    </row>
    <row r="9562" spans="1:7">
      <c r="A9562" s="292" t="s">
        <v>49</v>
      </c>
      <c r="B9562" s="405">
        <v>24422</v>
      </c>
      <c r="C9562" s="292" t="s">
        <v>2979</v>
      </c>
      <c r="E9562" s="292" t="s">
        <v>214</v>
      </c>
      <c r="F9562" s="405">
        <v>18626</v>
      </c>
      <c r="G9562" s="292" t="s">
        <v>2979</v>
      </c>
    </row>
    <row r="9563" spans="1:7">
      <c r="A9563" s="292" t="s">
        <v>49</v>
      </c>
      <c r="B9563" s="405">
        <v>18246</v>
      </c>
      <c r="C9563" s="292" t="s">
        <v>2979</v>
      </c>
      <c r="E9563" s="292" t="s">
        <v>214</v>
      </c>
      <c r="F9563" s="405">
        <v>18628</v>
      </c>
      <c r="G9563" s="292" t="s">
        <v>2979</v>
      </c>
    </row>
    <row r="9564" spans="1:7">
      <c r="A9564" s="292" t="s">
        <v>49</v>
      </c>
      <c r="B9564" s="405">
        <v>18462</v>
      </c>
      <c r="C9564" s="292" t="s">
        <v>2979</v>
      </c>
      <c r="E9564" s="292" t="s">
        <v>214</v>
      </c>
      <c r="F9564" s="405">
        <v>18631</v>
      </c>
      <c r="G9564" s="292" t="s">
        <v>2979</v>
      </c>
    </row>
    <row r="9565" spans="1:7">
      <c r="A9565" s="292" t="s">
        <v>49</v>
      </c>
      <c r="B9565" s="405">
        <v>18853</v>
      </c>
      <c r="C9565" s="292" t="s">
        <v>2979</v>
      </c>
      <c r="E9565" s="292" t="s">
        <v>214</v>
      </c>
      <c r="F9565" s="405">
        <v>18632</v>
      </c>
      <c r="G9565" s="292" t="s">
        <v>2979</v>
      </c>
    </row>
    <row r="9566" spans="1:7">
      <c r="A9566" s="292" t="s">
        <v>49</v>
      </c>
      <c r="B9566" s="405">
        <v>20680</v>
      </c>
      <c r="C9566" s="292" t="s">
        <v>2979</v>
      </c>
      <c r="E9566" s="292" t="s">
        <v>214</v>
      </c>
      <c r="F9566" s="405">
        <v>18635</v>
      </c>
      <c r="G9566" s="292" t="s">
        <v>2979</v>
      </c>
    </row>
    <row r="9567" spans="1:7">
      <c r="A9567" s="292" t="s">
        <v>49</v>
      </c>
      <c r="B9567" s="405">
        <v>21648</v>
      </c>
      <c r="C9567" s="292" t="s">
        <v>2979</v>
      </c>
      <c r="E9567" s="292" t="s">
        <v>214</v>
      </c>
      <c r="F9567" s="405">
        <v>18636</v>
      </c>
      <c r="G9567" s="292" t="s">
        <v>2979</v>
      </c>
    </row>
    <row r="9568" spans="1:7">
      <c r="A9568" s="292" t="s">
        <v>49</v>
      </c>
      <c r="B9568" s="405">
        <v>21865</v>
      </c>
      <c r="C9568" s="292" t="s">
        <v>2979</v>
      </c>
      <c r="E9568" s="292" t="s">
        <v>214</v>
      </c>
      <c r="F9568" s="405">
        <v>18656</v>
      </c>
      <c r="G9568" s="292" t="s">
        <v>2979</v>
      </c>
    </row>
    <row r="9569" spans="1:7">
      <c r="A9569" s="292" t="s">
        <v>49</v>
      </c>
      <c r="B9569" s="405">
        <v>22546</v>
      </c>
      <c r="C9569" s="292" t="s">
        <v>2979</v>
      </c>
      <c r="E9569" s="292" t="s">
        <v>214</v>
      </c>
      <c r="F9569" s="405">
        <v>18661</v>
      </c>
      <c r="G9569" s="292" t="s">
        <v>2979</v>
      </c>
    </row>
    <row r="9570" spans="1:7">
      <c r="A9570" s="292" t="s">
        <v>49</v>
      </c>
      <c r="B9570" s="405">
        <v>22740</v>
      </c>
      <c r="C9570" s="292" t="s">
        <v>2979</v>
      </c>
      <c r="E9570" s="292" t="s">
        <v>214</v>
      </c>
      <c r="F9570" s="405">
        <v>18801</v>
      </c>
      <c r="G9570" s="292" t="s">
        <v>2979</v>
      </c>
    </row>
    <row r="9571" spans="1:7">
      <c r="A9571" s="292" t="s">
        <v>49</v>
      </c>
      <c r="B9571" s="405">
        <v>23009</v>
      </c>
      <c r="C9571" s="292" t="s">
        <v>2979</v>
      </c>
      <c r="E9571" s="292" t="s">
        <v>214</v>
      </c>
      <c r="F9571" s="405">
        <v>18815</v>
      </c>
      <c r="G9571" s="292" t="s">
        <v>2979</v>
      </c>
    </row>
    <row r="9572" spans="1:7">
      <c r="A9572" s="292" t="s">
        <v>49</v>
      </c>
      <c r="B9572" s="405">
        <v>23130</v>
      </c>
      <c r="C9572" s="292" t="s">
        <v>2979</v>
      </c>
      <c r="E9572" s="292" t="s">
        <v>214</v>
      </c>
      <c r="F9572" s="405">
        <v>18816</v>
      </c>
      <c r="G9572" s="292" t="s">
        <v>2979</v>
      </c>
    </row>
    <row r="9573" spans="1:7">
      <c r="A9573" s="292" t="s">
        <v>49</v>
      </c>
      <c r="B9573" s="405">
        <v>23412</v>
      </c>
      <c r="C9573" s="292" t="s">
        <v>2979</v>
      </c>
      <c r="E9573" s="292" t="s">
        <v>214</v>
      </c>
      <c r="F9573" s="405">
        <v>18818</v>
      </c>
      <c r="G9573" s="292" t="s">
        <v>2979</v>
      </c>
    </row>
    <row r="9574" spans="1:7">
      <c r="A9574" s="292" t="s">
        <v>49</v>
      </c>
      <c r="B9574" s="405">
        <v>23879</v>
      </c>
      <c r="C9574" s="292" t="s">
        <v>2979</v>
      </c>
      <c r="E9574" s="292" t="s">
        <v>214</v>
      </c>
      <c r="F9574" s="405">
        <v>18823</v>
      </c>
      <c r="G9574" s="292" t="s">
        <v>2979</v>
      </c>
    </row>
    <row r="9575" spans="1:7">
      <c r="A9575" s="292" t="s">
        <v>49</v>
      </c>
      <c r="B9575" s="405">
        <v>24066</v>
      </c>
      <c r="C9575" s="292" t="s">
        <v>2979</v>
      </c>
      <c r="E9575" s="292" t="s">
        <v>214</v>
      </c>
      <c r="F9575" s="405">
        <v>18824</v>
      </c>
      <c r="G9575" s="292" t="s">
        <v>2979</v>
      </c>
    </row>
    <row r="9576" spans="1:7">
      <c r="A9576" s="292" t="s">
        <v>49</v>
      </c>
      <c r="B9576" s="405">
        <v>24260</v>
      </c>
      <c r="C9576" s="292" t="s">
        <v>2979</v>
      </c>
      <c r="E9576" s="292" t="s">
        <v>214</v>
      </c>
      <c r="F9576" s="405">
        <v>18825</v>
      </c>
      <c r="G9576" s="292" t="s">
        <v>2979</v>
      </c>
    </row>
    <row r="9577" spans="1:7">
      <c r="A9577" s="292" t="s">
        <v>49</v>
      </c>
      <c r="B9577" s="405">
        <v>24426</v>
      </c>
      <c r="C9577" s="292" t="s">
        <v>2979</v>
      </c>
      <c r="E9577" s="292" t="s">
        <v>214</v>
      </c>
      <c r="F9577" s="405">
        <v>18828</v>
      </c>
      <c r="G9577" s="292" t="s">
        <v>2979</v>
      </c>
    </row>
    <row r="9578" spans="1:7">
      <c r="A9578" s="292" t="s">
        <v>49</v>
      </c>
      <c r="B9578" s="405">
        <v>18248</v>
      </c>
      <c r="C9578" s="292" t="s">
        <v>2979</v>
      </c>
      <c r="E9578" s="292" t="s">
        <v>214</v>
      </c>
      <c r="F9578" s="405">
        <v>18830</v>
      </c>
      <c r="G9578" s="292" t="s">
        <v>2979</v>
      </c>
    </row>
    <row r="9579" spans="1:7">
      <c r="A9579" s="292" t="s">
        <v>49</v>
      </c>
      <c r="B9579" s="405">
        <v>18464</v>
      </c>
      <c r="C9579" s="292" t="s">
        <v>2979</v>
      </c>
      <c r="E9579" s="292" t="s">
        <v>214</v>
      </c>
      <c r="F9579" s="405">
        <v>18837</v>
      </c>
      <c r="G9579" s="292" t="s">
        <v>2979</v>
      </c>
    </row>
    <row r="9580" spans="1:7">
      <c r="A9580" s="292" t="s">
        <v>49</v>
      </c>
      <c r="B9580" s="405">
        <v>18854</v>
      </c>
      <c r="C9580" s="292" t="s">
        <v>2979</v>
      </c>
      <c r="E9580" s="292" t="s">
        <v>214</v>
      </c>
      <c r="F9580" s="405">
        <v>18839</v>
      </c>
      <c r="G9580" s="292" t="s">
        <v>2979</v>
      </c>
    </row>
    <row r="9581" spans="1:7">
      <c r="A9581" s="292" t="s">
        <v>49</v>
      </c>
      <c r="B9581" s="405">
        <v>20682</v>
      </c>
      <c r="C9581" s="292" t="s">
        <v>2979</v>
      </c>
      <c r="E9581" s="292" t="s">
        <v>214</v>
      </c>
      <c r="F9581" s="405">
        <v>18840</v>
      </c>
      <c r="G9581" s="292" t="s">
        <v>2979</v>
      </c>
    </row>
    <row r="9582" spans="1:7">
      <c r="A9582" s="292" t="s">
        <v>49</v>
      </c>
      <c r="B9582" s="405">
        <v>21650</v>
      </c>
      <c r="C9582" s="292" t="s">
        <v>2979</v>
      </c>
      <c r="E9582" s="292" t="s">
        <v>214</v>
      </c>
      <c r="F9582" s="405">
        <v>18842</v>
      </c>
      <c r="G9582" s="292" t="s">
        <v>2979</v>
      </c>
    </row>
    <row r="9583" spans="1:7">
      <c r="A9583" s="292" t="s">
        <v>49</v>
      </c>
      <c r="B9583" s="405">
        <v>21869</v>
      </c>
      <c r="C9583" s="292" t="s">
        <v>2979</v>
      </c>
      <c r="E9583" s="292" t="s">
        <v>214</v>
      </c>
      <c r="F9583" s="405">
        <v>18844</v>
      </c>
      <c r="G9583" s="292" t="s">
        <v>2979</v>
      </c>
    </row>
    <row r="9584" spans="1:7">
      <c r="A9584" s="292" t="s">
        <v>49</v>
      </c>
      <c r="B9584" s="405">
        <v>22548</v>
      </c>
      <c r="C9584" s="292" t="s">
        <v>2979</v>
      </c>
      <c r="E9584" s="292" t="s">
        <v>214</v>
      </c>
      <c r="F9584" s="405">
        <v>18845</v>
      </c>
      <c r="G9584" s="292" t="s">
        <v>2979</v>
      </c>
    </row>
    <row r="9585" spans="1:7">
      <c r="A9585" s="292" t="s">
        <v>49</v>
      </c>
      <c r="B9585" s="405">
        <v>22741</v>
      </c>
      <c r="C9585" s="292" t="s">
        <v>2979</v>
      </c>
      <c r="E9585" s="292" t="s">
        <v>214</v>
      </c>
      <c r="F9585" s="405">
        <v>18846</v>
      </c>
      <c r="G9585" s="292" t="s">
        <v>2979</v>
      </c>
    </row>
    <row r="9586" spans="1:7">
      <c r="A9586" s="292" t="s">
        <v>49</v>
      </c>
      <c r="B9586" s="405">
        <v>23011</v>
      </c>
      <c r="C9586" s="292" t="s">
        <v>2979</v>
      </c>
      <c r="E9586" s="292" t="s">
        <v>214</v>
      </c>
      <c r="F9586" s="405">
        <v>18850</v>
      </c>
      <c r="G9586" s="292" t="s">
        <v>2979</v>
      </c>
    </row>
    <row r="9587" spans="1:7">
      <c r="A9587" s="292" t="s">
        <v>49</v>
      </c>
      <c r="B9587" s="405">
        <v>23138</v>
      </c>
      <c r="C9587" s="292" t="s">
        <v>2979</v>
      </c>
      <c r="E9587" s="292" t="s">
        <v>214</v>
      </c>
      <c r="F9587" s="405">
        <v>18851</v>
      </c>
      <c r="G9587" s="292" t="s">
        <v>2979</v>
      </c>
    </row>
    <row r="9588" spans="1:7">
      <c r="A9588" s="292" t="s">
        <v>49</v>
      </c>
      <c r="B9588" s="405">
        <v>23415</v>
      </c>
      <c r="C9588" s="292" t="s">
        <v>2979</v>
      </c>
      <c r="E9588" s="292" t="s">
        <v>214</v>
      </c>
      <c r="F9588" s="405">
        <v>18853</v>
      </c>
      <c r="G9588" s="292" t="s">
        <v>2979</v>
      </c>
    </row>
    <row r="9589" spans="1:7">
      <c r="A9589" s="292" t="s">
        <v>49</v>
      </c>
      <c r="B9589" s="405">
        <v>23882</v>
      </c>
      <c r="C9589" s="292" t="s">
        <v>2979</v>
      </c>
      <c r="E9589" s="292" t="s">
        <v>214</v>
      </c>
      <c r="F9589" s="405">
        <v>18854</v>
      </c>
      <c r="G9589" s="292" t="s">
        <v>2979</v>
      </c>
    </row>
    <row r="9590" spans="1:7">
      <c r="A9590" s="292" t="s">
        <v>49</v>
      </c>
      <c r="B9590" s="405">
        <v>24069</v>
      </c>
      <c r="C9590" s="292" t="s">
        <v>2979</v>
      </c>
      <c r="E9590" s="292" t="s">
        <v>214</v>
      </c>
      <c r="F9590" s="405">
        <v>18920</v>
      </c>
      <c r="G9590" s="292" t="s">
        <v>2979</v>
      </c>
    </row>
    <row r="9591" spans="1:7">
      <c r="A9591" s="292" t="s">
        <v>49</v>
      </c>
      <c r="B9591" s="405">
        <v>24269</v>
      </c>
      <c r="C9591" s="292" t="s">
        <v>2979</v>
      </c>
      <c r="E9591" s="292" t="s">
        <v>214</v>
      </c>
      <c r="F9591" s="405">
        <v>18928</v>
      </c>
      <c r="G9591" s="292" t="s">
        <v>2979</v>
      </c>
    </row>
    <row r="9592" spans="1:7">
      <c r="A9592" s="292" t="s">
        <v>49</v>
      </c>
      <c r="B9592" s="405">
        <v>24430</v>
      </c>
      <c r="C9592" s="292" t="s">
        <v>2979</v>
      </c>
      <c r="E9592" s="292" t="s">
        <v>214</v>
      </c>
      <c r="F9592" s="405">
        <v>18933</v>
      </c>
      <c r="G9592" s="292" t="s">
        <v>2979</v>
      </c>
    </row>
    <row r="9593" spans="1:7">
      <c r="A9593" s="292" t="s">
        <v>49</v>
      </c>
      <c r="B9593" s="405">
        <v>18249</v>
      </c>
      <c r="C9593" s="292" t="s">
        <v>2979</v>
      </c>
      <c r="E9593" s="292" t="s">
        <v>214</v>
      </c>
      <c r="F9593" s="405">
        <v>19052</v>
      </c>
      <c r="G9593" s="292" t="s">
        <v>2979</v>
      </c>
    </row>
    <row r="9594" spans="1:7">
      <c r="A9594" s="292" t="s">
        <v>49</v>
      </c>
      <c r="B9594" s="405">
        <v>18465</v>
      </c>
      <c r="C9594" s="292" t="s">
        <v>2979</v>
      </c>
      <c r="E9594" s="292" t="s">
        <v>214</v>
      </c>
      <c r="F9594" s="405">
        <v>19507</v>
      </c>
      <c r="G9594" s="292" t="s">
        <v>2979</v>
      </c>
    </row>
    <row r="9595" spans="1:7">
      <c r="A9595" s="292" t="s">
        <v>49</v>
      </c>
      <c r="B9595" s="405">
        <v>18920</v>
      </c>
      <c r="C9595" s="292" t="s">
        <v>2979</v>
      </c>
      <c r="E9595" s="292" t="s">
        <v>214</v>
      </c>
      <c r="F9595" s="405">
        <v>19516</v>
      </c>
      <c r="G9595" s="292" t="s">
        <v>2979</v>
      </c>
    </row>
    <row r="9596" spans="1:7">
      <c r="A9596" s="292" t="s">
        <v>49</v>
      </c>
      <c r="B9596" s="405">
        <v>20685</v>
      </c>
      <c r="C9596" s="292" t="s">
        <v>2979</v>
      </c>
      <c r="E9596" s="292" t="s">
        <v>214</v>
      </c>
      <c r="F9596" s="405">
        <v>19529</v>
      </c>
      <c r="G9596" s="292" t="s">
        <v>2979</v>
      </c>
    </row>
    <row r="9597" spans="1:7">
      <c r="A9597" s="292" t="s">
        <v>49</v>
      </c>
      <c r="B9597" s="405">
        <v>21657</v>
      </c>
      <c r="C9597" s="292" t="s">
        <v>2979</v>
      </c>
      <c r="E9597" s="292" t="s">
        <v>214</v>
      </c>
      <c r="F9597" s="405">
        <v>19544</v>
      </c>
      <c r="G9597" s="292" t="s">
        <v>2979</v>
      </c>
    </row>
    <row r="9598" spans="1:7">
      <c r="A9598" s="292" t="s">
        <v>49</v>
      </c>
      <c r="B9598" s="405">
        <v>21871</v>
      </c>
      <c r="C9598" s="292" t="s">
        <v>2979</v>
      </c>
      <c r="E9598" s="292" t="s">
        <v>214</v>
      </c>
      <c r="F9598" s="405">
        <v>19736</v>
      </c>
      <c r="G9598" s="292" t="s">
        <v>2979</v>
      </c>
    </row>
    <row r="9599" spans="1:7">
      <c r="A9599" s="292" t="s">
        <v>49</v>
      </c>
      <c r="B9599" s="405">
        <v>22558</v>
      </c>
      <c r="C9599" s="292" t="s">
        <v>2979</v>
      </c>
      <c r="E9599" s="292" t="s">
        <v>214</v>
      </c>
      <c r="F9599" s="405">
        <v>19953</v>
      </c>
      <c r="G9599" s="292" t="s">
        <v>2979</v>
      </c>
    </row>
    <row r="9600" spans="1:7">
      <c r="A9600" s="292" t="s">
        <v>49</v>
      </c>
      <c r="B9600" s="405">
        <v>22743</v>
      </c>
      <c r="C9600" s="292" t="s">
        <v>2979</v>
      </c>
      <c r="E9600" s="292" t="s">
        <v>214</v>
      </c>
      <c r="F9600" s="405">
        <v>19955</v>
      </c>
      <c r="G9600" s="292" t="s">
        <v>2979</v>
      </c>
    </row>
    <row r="9601" spans="1:7">
      <c r="A9601" s="292" t="s">
        <v>49</v>
      </c>
      <c r="B9601" s="405">
        <v>23015</v>
      </c>
      <c r="C9601" s="292" t="s">
        <v>2979</v>
      </c>
      <c r="E9601" s="292" t="s">
        <v>214</v>
      </c>
      <c r="F9601" s="405">
        <v>19964</v>
      </c>
      <c r="G9601" s="292" t="s">
        <v>2979</v>
      </c>
    </row>
    <row r="9602" spans="1:7">
      <c r="A9602" s="292" t="s">
        <v>49</v>
      </c>
      <c r="B9602" s="405">
        <v>23140</v>
      </c>
      <c r="C9602" s="292" t="s">
        <v>2979</v>
      </c>
      <c r="E9602" s="292" t="s">
        <v>214</v>
      </c>
      <c r="F9602" s="405">
        <v>19975</v>
      </c>
      <c r="G9602" s="292" t="s">
        <v>2979</v>
      </c>
    </row>
    <row r="9603" spans="1:7">
      <c r="A9603" s="292" t="s">
        <v>49</v>
      </c>
      <c r="B9603" s="405">
        <v>23416</v>
      </c>
      <c r="C9603" s="292" t="s">
        <v>2979</v>
      </c>
      <c r="E9603" s="292" t="s">
        <v>214</v>
      </c>
      <c r="F9603" s="405">
        <v>19980</v>
      </c>
      <c r="G9603" s="292" t="s">
        <v>2979</v>
      </c>
    </row>
    <row r="9604" spans="1:7">
      <c r="A9604" s="292" t="s">
        <v>49</v>
      </c>
      <c r="B9604" s="405">
        <v>23883</v>
      </c>
      <c r="C9604" s="292" t="s">
        <v>2979</v>
      </c>
      <c r="E9604" s="292" t="s">
        <v>214</v>
      </c>
      <c r="F9604" s="405">
        <v>20115</v>
      </c>
      <c r="G9604" s="292" t="s">
        <v>2979</v>
      </c>
    </row>
    <row r="9605" spans="1:7">
      <c r="A9605" s="292" t="s">
        <v>49</v>
      </c>
      <c r="B9605" s="405">
        <v>24070</v>
      </c>
      <c r="C9605" s="292" t="s">
        <v>2979</v>
      </c>
      <c r="E9605" s="292" t="s">
        <v>214</v>
      </c>
      <c r="F9605" s="405">
        <v>20116</v>
      </c>
      <c r="G9605" s="292" t="s">
        <v>2979</v>
      </c>
    </row>
    <row r="9606" spans="1:7">
      <c r="A9606" s="292" t="s">
        <v>49</v>
      </c>
      <c r="B9606" s="405">
        <v>24270</v>
      </c>
      <c r="C9606" s="292" t="s">
        <v>2979</v>
      </c>
      <c r="E9606" s="292" t="s">
        <v>214</v>
      </c>
      <c r="F9606" s="405">
        <v>20117</v>
      </c>
      <c r="G9606" s="292" t="s">
        <v>2979</v>
      </c>
    </row>
    <row r="9607" spans="1:7">
      <c r="A9607" s="292" t="s">
        <v>49</v>
      </c>
      <c r="B9607" s="405">
        <v>24432</v>
      </c>
      <c r="C9607" s="292" t="s">
        <v>2979</v>
      </c>
      <c r="E9607" s="292" t="s">
        <v>214</v>
      </c>
      <c r="F9607" s="405">
        <v>20128</v>
      </c>
      <c r="G9607" s="292" t="s">
        <v>2979</v>
      </c>
    </row>
    <row r="9608" spans="1:7">
      <c r="A9608" s="292" t="s">
        <v>49</v>
      </c>
      <c r="B9608" s="405">
        <v>18323</v>
      </c>
      <c r="C9608" s="292" t="s">
        <v>2979</v>
      </c>
      <c r="E9608" s="292" t="s">
        <v>214</v>
      </c>
      <c r="F9608" s="405">
        <v>20144</v>
      </c>
      <c r="G9608" s="292" t="s">
        <v>2979</v>
      </c>
    </row>
    <row r="9609" spans="1:7">
      <c r="A9609" s="292" t="s">
        <v>49</v>
      </c>
      <c r="B9609" s="405">
        <v>18466</v>
      </c>
      <c r="C9609" s="292" t="s">
        <v>2979</v>
      </c>
      <c r="E9609" s="292" t="s">
        <v>214</v>
      </c>
      <c r="F9609" s="405">
        <v>20180</v>
      </c>
      <c r="G9609" s="292" t="s">
        <v>2979</v>
      </c>
    </row>
    <row r="9610" spans="1:7">
      <c r="A9610" s="292" t="s">
        <v>49</v>
      </c>
      <c r="B9610" s="405">
        <v>18928</v>
      </c>
      <c r="C9610" s="292" t="s">
        <v>2979</v>
      </c>
      <c r="E9610" s="292" t="s">
        <v>214</v>
      </c>
      <c r="F9610" s="405">
        <v>20181</v>
      </c>
      <c r="G9610" s="292" t="s">
        <v>2979</v>
      </c>
    </row>
    <row r="9611" spans="1:7">
      <c r="A9611" s="292" t="s">
        <v>49</v>
      </c>
      <c r="B9611" s="405">
        <v>20687</v>
      </c>
      <c r="C9611" s="292" t="s">
        <v>2979</v>
      </c>
      <c r="E9611" s="292" t="s">
        <v>214</v>
      </c>
      <c r="F9611" s="405">
        <v>20198</v>
      </c>
      <c r="G9611" s="292" t="s">
        <v>2979</v>
      </c>
    </row>
    <row r="9612" spans="1:7">
      <c r="A9612" s="292" t="s">
        <v>49</v>
      </c>
      <c r="B9612" s="405">
        <v>21658</v>
      </c>
      <c r="C9612" s="292" t="s">
        <v>2979</v>
      </c>
      <c r="E9612" s="292" t="s">
        <v>214</v>
      </c>
      <c r="F9612" s="405">
        <v>20606</v>
      </c>
      <c r="G9612" s="292" t="s">
        <v>2979</v>
      </c>
    </row>
    <row r="9613" spans="1:7">
      <c r="A9613" s="292" t="s">
        <v>49</v>
      </c>
      <c r="B9613" s="405">
        <v>21872</v>
      </c>
      <c r="C9613" s="292" t="s">
        <v>2979</v>
      </c>
      <c r="E9613" s="292" t="s">
        <v>214</v>
      </c>
      <c r="F9613" s="405">
        <v>20608</v>
      </c>
      <c r="G9613" s="292" t="s">
        <v>2979</v>
      </c>
    </row>
    <row r="9614" spans="1:7">
      <c r="A9614" s="292" t="s">
        <v>49</v>
      </c>
      <c r="B9614" s="405">
        <v>22565</v>
      </c>
      <c r="C9614" s="292" t="s">
        <v>2979</v>
      </c>
      <c r="E9614" s="292" t="s">
        <v>214</v>
      </c>
      <c r="F9614" s="405">
        <v>20609</v>
      </c>
      <c r="G9614" s="292" t="s">
        <v>2979</v>
      </c>
    </row>
    <row r="9615" spans="1:7">
      <c r="A9615" s="292" t="s">
        <v>49</v>
      </c>
      <c r="B9615" s="405">
        <v>22746</v>
      </c>
      <c r="C9615" s="292" t="s">
        <v>2979</v>
      </c>
      <c r="E9615" s="292" t="s">
        <v>214</v>
      </c>
      <c r="F9615" s="405">
        <v>20618</v>
      </c>
      <c r="G9615" s="292" t="s">
        <v>2979</v>
      </c>
    </row>
    <row r="9616" spans="1:7">
      <c r="A9616" s="292" t="s">
        <v>49</v>
      </c>
      <c r="B9616" s="405">
        <v>23021</v>
      </c>
      <c r="C9616" s="292" t="s">
        <v>2979</v>
      </c>
      <c r="E9616" s="292" t="s">
        <v>214</v>
      </c>
      <c r="F9616" s="405">
        <v>20621</v>
      </c>
      <c r="G9616" s="292" t="s">
        <v>2979</v>
      </c>
    </row>
    <row r="9617" spans="1:7">
      <c r="A9617" s="292" t="s">
        <v>49</v>
      </c>
      <c r="B9617" s="405">
        <v>23148</v>
      </c>
      <c r="C9617" s="292" t="s">
        <v>2979</v>
      </c>
      <c r="E9617" s="292" t="s">
        <v>214</v>
      </c>
      <c r="F9617" s="405">
        <v>20624</v>
      </c>
      <c r="G9617" s="292" t="s">
        <v>2979</v>
      </c>
    </row>
    <row r="9618" spans="1:7">
      <c r="A9618" s="292" t="s">
        <v>49</v>
      </c>
      <c r="B9618" s="405">
        <v>23417</v>
      </c>
      <c r="C9618" s="292" t="s">
        <v>2979</v>
      </c>
      <c r="E9618" s="292" t="s">
        <v>214</v>
      </c>
      <c r="F9618" s="405">
        <v>20625</v>
      </c>
      <c r="G9618" s="292" t="s">
        <v>2979</v>
      </c>
    </row>
    <row r="9619" spans="1:7">
      <c r="A9619" s="292" t="s">
        <v>49</v>
      </c>
      <c r="B9619" s="405">
        <v>23885</v>
      </c>
      <c r="C9619" s="292" t="s">
        <v>2979</v>
      </c>
      <c r="E9619" s="292" t="s">
        <v>214</v>
      </c>
      <c r="F9619" s="405">
        <v>20626</v>
      </c>
      <c r="G9619" s="292" t="s">
        <v>2979</v>
      </c>
    </row>
    <row r="9620" spans="1:7">
      <c r="A9620" s="292" t="s">
        <v>49</v>
      </c>
      <c r="B9620" s="405">
        <v>24072</v>
      </c>
      <c r="C9620" s="292" t="s">
        <v>2979</v>
      </c>
      <c r="E9620" s="292" t="s">
        <v>214</v>
      </c>
      <c r="F9620" s="405">
        <v>20628</v>
      </c>
      <c r="G9620" s="292" t="s">
        <v>2979</v>
      </c>
    </row>
    <row r="9621" spans="1:7">
      <c r="A9621" s="292" t="s">
        <v>49</v>
      </c>
      <c r="B9621" s="405">
        <v>24271</v>
      </c>
      <c r="C9621" s="292" t="s">
        <v>2979</v>
      </c>
      <c r="E9621" s="292" t="s">
        <v>214</v>
      </c>
      <c r="F9621" s="405">
        <v>20630</v>
      </c>
      <c r="G9621" s="292" t="s">
        <v>2979</v>
      </c>
    </row>
    <row r="9622" spans="1:7">
      <c r="A9622" s="292" t="s">
        <v>49</v>
      </c>
      <c r="B9622" s="405">
        <v>24433</v>
      </c>
      <c r="C9622" s="292" t="s">
        <v>2979</v>
      </c>
      <c r="E9622" s="292" t="s">
        <v>214</v>
      </c>
      <c r="F9622" s="405">
        <v>20639</v>
      </c>
      <c r="G9622" s="292" t="s">
        <v>2979</v>
      </c>
    </row>
    <row r="9623" spans="1:7">
      <c r="A9623" s="292" t="s">
        <v>49</v>
      </c>
      <c r="B9623" s="405">
        <v>18324</v>
      </c>
      <c r="C9623" s="292" t="s">
        <v>2979</v>
      </c>
      <c r="E9623" s="292" t="s">
        <v>214</v>
      </c>
      <c r="F9623" s="405">
        <v>20645</v>
      </c>
      <c r="G9623" s="292" t="s">
        <v>2979</v>
      </c>
    </row>
    <row r="9624" spans="1:7">
      <c r="A9624" s="292" t="s">
        <v>49</v>
      </c>
      <c r="B9624" s="405">
        <v>18469</v>
      </c>
      <c r="C9624" s="292" t="s">
        <v>2979</v>
      </c>
      <c r="E9624" s="292" t="s">
        <v>214</v>
      </c>
      <c r="F9624" s="405">
        <v>20656</v>
      </c>
      <c r="G9624" s="292" t="s">
        <v>2979</v>
      </c>
    </row>
    <row r="9625" spans="1:7">
      <c r="A9625" s="292" t="s">
        <v>49</v>
      </c>
      <c r="B9625" s="405">
        <v>18933</v>
      </c>
      <c r="C9625" s="292" t="s">
        <v>2979</v>
      </c>
      <c r="E9625" s="292" t="s">
        <v>214</v>
      </c>
      <c r="F9625" s="405">
        <v>20662</v>
      </c>
      <c r="G9625" s="292" t="s">
        <v>2979</v>
      </c>
    </row>
    <row r="9626" spans="1:7">
      <c r="A9626" s="292" t="s">
        <v>49</v>
      </c>
      <c r="B9626" s="405">
        <v>20692</v>
      </c>
      <c r="C9626" s="292" t="s">
        <v>2979</v>
      </c>
      <c r="E9626" s="292" t="s">
        <v>214</v>
      </c>
      <c r="F9626" s="405">
        <v>20664</v>
      </c>
      <c r="G9626" s="292" t="s">
        <v>2979</v>
      </c>
    </row>
    <row r="9627" spans="1:7">
      <c r="A9627" s="292" t="s">
        <v>49</v>
      </c>
      <c r="B9627" s="405">
        <v>21659</v>
      </c>
      <c r="C9627" s="292" t="s">
        <v>2979</v>
      </c>
      <c r="E9627" s="292" t="s">
        <v>214</v>
      </c>
      <c r="F9627" s="405">
        <v>20670</v>
      </c>
      <c r="G9627" s="292" t="s">
        <v>2979</v>
      </c>
    </row>
    <row r="9628" spans="1:7">
      <c r="A9628" s="292" t="s">
        <v>49</v>
      </c>
      <c r="B9628" s="405">
        <v>21912</v>
      </c>
      <c r="C9628" s="292" t="s">
        <v>2979</v>
      </c>
      <c r="E9628" s="292" t="s">
        <v>214</v>
      </c>
      <c r="F9628" s="405">
        <v>20674</v>
      </c>
      <c r="G9628" s="292" t="s">
        <v>2979</v>
      </c>
    </row>
    <row r="9629" spans="1:7">
      <c r="A9629" s="292" t="s">
        <v>49</v>
      </c>
      <c r="B9629" s="405">
        <v>22567</v>
      </c>
      <c r="C9629" s="292" t="s">
        <v>2979</v>
      </c>
      <c r="E9629" s="292" t="s">
        <v>214</v>
      </c>
      <c r="F9629" s="405">
        <v>20680</v>
      </c>
      <c r="G9629" s="292" t="s">
        <v>2979</v>
      </c>
    </row>
    <row r="9630" spans="1:7">
      <c r="A9630" s="292" t="s">
        <v>49</v>
      </c>
      <c r="B9630" s="405">
        <v>22747</v>
      </c>
      <c r="C9630" s="292" t="s">
        <v>2979</v>
      </c>
      <c r="E9630" s="292" t="s">
        <v>214</v>
      </c>
      <c r="F9630" s="405">
        <v>20682</v>
      </c>
      <c r="G9630" s="292" t="s">
        <v>2979</v>
      </c>
    </row>
    <row r="9631" spans="1:7">
      <c r="A9631" s="292" t="s">
        <v>49</v>
      </c>
      <c r="B9631" s="405">
        <v>23022</v>
      </c>
      <c r="C9631" s="292" t="s">
        <v>2979</v>
      </c>
      <c r="E9631" s="292" t="s">
        <v>214</v>
      </c>
      <c r="F9631" s="405">
        <v>20685</v>
      </c>
      <c r="G9631" s="292" t="s">
        <v>2979</v>
      </c>
    </row>
    <row r="9632" spans="1:7">
      <c r="A9632" s="292" t="s">
        <v>49</v>
      </c>
      <c r="B9632" s="405">
        <v>23149</v>
      </c>
      <c r="C9632" s="292" t="s">
        <v>2979</v>
      </c>
      <c r="E9632" s="292" t="s">
        <v>214</v>
      </c>
      <c r="F9632" s="405">
        <v>20687</v>
      </c>
      <c r="G9632" s="292" t="s">
        <v>2979</v>
      </c>
    </row>
    <row r="9633" spans="1:7">
      <c r="A9633" s="292" t="s">
        <v>49</v>
      </c>
      <c r="B9633" s="405">
        <v>23419</v>
      </c>
      <c r="C9633" s="292" t="s">
        <v>2979</v>
      </c>
      <c r="E9633" s="292" t="s">
        <v>214</v>
      </c>
      <c r="F9633" s="405">
        <v>20692</v>
      </c>
      <c r="G9633" s="292" t="s">
        <v>2979</v>
      </c>
    </row>
    <row r="9634" spans="1:7">
      <c r="A9634" s="292" t="s">
        <v>49</v>
      </c>
      <c r="B9634" s="405">
        <v>23887</v>
      </c>
      <c r="C9634" s="292" t="s">
        <v>2979</v>
      </c>
      <c r="E9634" s="292" t="s">
        <v>214</v>
      </c>
      <c r="F9634" s="405">
        <v>20837</v>
      </c>
      <c r="G9634" s="292" t="s">
        <v>2979</v>
      </c>
    </row>
    <row r="9635" spans="1:7">
      <c r="A9635" s="292" t="s">
        <v>49</v>
      </c>
      <c r="B9635" s="405">
        <v>24079</v>
      </c>
      <c r="C9635" s="292" t="s">
        <v>2979</v>
      </c>
      <c r="E9635" s="292" t="s">
        <v>214</v>
      </c>
      <c r="F9635" s="405">
        <v>20838</v>
      </c>
      <c r="G9635" s="292" t="s">
        <v>2979</v>
      </c>
    </row>
    <row r="9636" spans="1:7">
      <c r="A9636" s="292" t="s">
        <v>49</v>
      </c>
      <c r="B9636" s="405">
        <v>24279</v>
      </c>
      <c r="C9636" s="292" t="s">
        <v>2979</v>
      </c>
      <c r="E9636" s="292" t="s">
        <v>214</v>
      </c>
      <c r="F9636" s="405">
        <v>20839</v>
      </c>
      <c r="G9636" s="292" t="s">
        <v>2979</v>
      </c>
    </row>
    <row r="9637" spans="1:7">
      <c r="A9637" s="292" t="s">
        <v>49</v>
      </c>
      <c r="B9637" s="405">
        <v>24435</v>
      </c>
      <c r="C9637" s="292" t="s">
        <v>2979</v>
      </c>
      <c r="E9637" s="292" t="s">
        <v>214</v>
      </c>
      <c r="F9637" s="405">
        <v>20842</v>
      </c>
      <c r="G9637" s="292" t="s">
        <v>2979</v>
      </c>
    </row>
    <row r="9638" spans="1:7">
      <c r="A9638" s="292" t="s">
        <v>49</v>
      </c>
      <c r="B9638" s="405">
        <v>18325</v>
      </c>
      <c r="C9638" s="292" t="s">
        <v>2979</v>
      </c>
      <c r="E9638" s="292" t="s">
        <v>214</v>
      </c>
      <c r="F9638" s="405">
        <v>21034</v>
      </c>
      <c r="G9638" s="292" t="s">
        <v>2979</v>
      </c>
    </row>
    <row r="9639" spans="1:7">
      <c r="A9639" s="292" t="s">
        <v>49</v>
      </c>
      <c r="B9639" s="405">
        <v>18470</v>
      </c>
      <c r="C9639" s="292" t="s">
        <v>2979</v>
      </c>
      <c r="E9639" s="292" t="s">
        <v>214</v>
      </c>
      <c r="F9639" s="405">
        <v>21035</v>
      </c>
      <c r="G9639" s="292" t="s">
        <v>2979</v>
      </c>
    </row>
    <row r="9640" spans="1:7">
      <c r="A9640" s="292" t="s">
        <v>49</v>
      </c>
      <c r="B9640" s="405">
        <v>19052</v>
      </c>
      <c r="C9640" s="292" t="s">
        <v>2979</v>
      </c>
      <c r="E9640" s="292" t="s">
        <v>214</v>
      </c>
      <c r="F9640" s="405">
        <v>21053</v>
      </c>
      <c r="G9640" s="292" t="s">
        <v>2979</v>
      </c>
    </row>
    <row r="9641" spans="1:7">
      <c r="A9641" s="292" t="s">
        <v>49</v>
      </c>
      <c r="B9641" s="405">
        <v>20837</v>
      </c>
      <c r="C9641" s="292" t="s">
        <v>2979</v>
      </c>
      <c r="E9641" s="292" t="s">
        <v>214</v>
      </c>
      <c r="F9641" s="405">
        <v>21120</v>
      </c>
      <c r="G9641" s="292" t="s">
        <v>2979</v>
      </c>
    </row>
    <row r="9642" spans="1:7">
      <c r="A9642" s="292" t="s">
        <v>49</v>
      </c>
      <c r="B9642" s="405">
        <v>21661</v>
      </c>
      <c r="C9642" s="292" t="s">
        <v>2979</v>
      </c>
      <c r="E9642" s="292" t="s">
        <v>214</v>
      </c>
      <c r="F9642" s="405">
        <v>21132</v>
      </c>
      <c r="G9642" s="292" t="s">
        <v>2979</v>
      </c>
    </row>
    <row r="9643" spans="1:7">
      <c r="A9643" s="292" t="s">
        <v>49</v>
      </c>
      <c r="B9643" s="405">
        <v>21913</v>
      </c>
      <c r="C9643" s="292" t="s">
        <v>2979</v>
      </c>
      <c r="E9643" s="292" t="s">
        <v>214</v>
      </c>
      <c r="F9643" s="405">
        <v>21154</v>
      </c>
      <c r="G9643" s="292" t="s">
        <v>2979</v>
      </c>
    </row>
    <row r="9644" spans="1:7">
      <c r="A9644" s="292" t="s">
        <v>49</v>
      </c>
      <c r="B9644" s="405">
        <v>22570</v>
      </c>
      <c r="C9644" s="292" t="s">
        <v>2979</v>
      </c>
      <c r="E9644" s="292" t="s">
        <v>214</v>
      </c>
      <c r="F9644" s="405">
        <v>21160</v>
      </c>
      <c r="G9644" s="292" t="s">
        <v>2979</v>
      </c>
    </row>
    <row r="9645" spans="1:7">
      <c r="A9645" s="292" t="s">
        <v>49</v>
      </c>
      <c r="B9645" s="405">
        <v>22749</v>
      </c>
      <c r="C9645" s="292" t="s">
        <v>2979</v>
      </c>
      <c r="E9645" s="292" t="s">
        <v>214</v>
      </c>
      <c r="F9645" s="405">
        <v>21161</v>
      </c>
      <c r="G9645" s="292" t="s">
        <v>2979</v>
      </c>
    </row>
    <row r="9646" spans="1:7">
      <c r="A9646" s="292" t="s">
        <v>49</v>
      </c>
      <c r="B9646" s="405">
        <v>23023</v>
      </c>
      <c r="C9646" s="292" t="s">
        <v>2979</v>
      </c>
      <c r="E9646" s="292" t="s">
        <v>214</v>
      </c>
      <c r="F9646" s="405">
        <v>21520</v>
      </c>
      <c r="G9646" s="292" t="s">
        <v>2979</v>
      </c>
    </row>
    <row r="9647" spans="1:7">
      <c r="A9647" s="292" t="s">
        <v>49</v>
      </c>
      <c r="B9647" s="405">
        <v>23153</v>
      </c>
      <c r="C9647" s="292" t="s">
        <v>2979</v>
      </c>
      <c r="E9647" s="292" t="s">
        <v>214</v>
      </c>
      <c r="F9647" s="405">
        <v>21521</v>
      </c>
      <c r="G9647" s="292" t="s">
        <v>2979</v>
      </c>
    </row>
    <row r="9648" spans="1:7">
      <c r="A9648" s="292" t="s">
        <v>49</v>
      </c>
      <c r="B9648" s="405">
        <v>23421</v>
      </c>
      <c r="C9648" s="292" t="s">
        <v>2979</v>
      </c>
      <c r="E9648" s="292" t="s">
        <v>214</v>
      </c>
      <c r="F9648" s="405">
        <v>21523</v>
      </c>
      <c r="G9648" s="292" t="s">
        <v>2979</v>
      </c>
    </row>
    <row r="9649" spans="1:7">
      <c r="A9649" s="292" t="s">
        <v>49</v>
      </c>
      <c r="B9649" s="405">
        <v>23888</v>
      </c>
      <c r="C9649" s="292" t="s">
        <v>2979</v>
      </c>
      <c r="E9649" s="292" t="s">
        <v>214</v>
      </c>
      <c r="F9649" s="405">
        <v>21524</v>
      </c>
      <c r="G9649" s="292" t="s">
        <v>2979</v>
      </c>
    </row>
    <row r="9650" spans="1:7">
      <c r="A9650" s="292" t="s">
        <v>49</v>
      </c>
      <c r="B9650" s="405">
        <v>24082</v>
      </c>
      <c r="C9650" s="292" t="s">
        <v>2979</v>
      </c>
      <c r="E9650" s="292" t="s">
        <v>214</v>
      </c>
      <c r="F9650" s="405">
        <v>21530</v>
      </c>
      <c r="G9650" s="292" t="s">
        <v>2979</v>
      </c>
    </row>
    <row r="9651" spans="1:7">
      <c r="A9651" s="292" t="s">
        <v>49</v>
      </c>
      <c r="B9651" s="405">
        <v>24280</v>
      </c>
      <c r="C9651" s="292" t="s">
        <v>2979</v>
      </c>
      <c r="E9651" s="292" t="s">
        <v>214</v>
      </c>
      <c r="F9651" s="405">
        <v>21531</v>
      </c>
      <c r="G9651" s="292" t="s">
        <v>2979</v>
      </c>
    </row>
    <row r="9652" spans="1:7">
      <c r="A9652" s="292" t="s">
        <v>49</v>
      </c>
      <c r="B9652" s="405">
        <v>24439</v>
      </c>
      <c r="C9652" s="292" t="s">
        <v>2979</v>
      </c>
      <c r="E9652" s="292" t="s">
        <v>214</v>
      </c>
      <c r="F9652" s="405">
        <v>21536</v>
      </c>
      <c r="G9652" s="292" t="s">
        <v>2979</v>
      </c>
    </row>
    <row r="9653" spans="1:7">
      <c r="A9653" s="292" t="s">
        <v>49</v>
      </c>
      <c r="B9653" s="405">
        <v>18327</v>
      </c>
      <c r="C9653" s="292" t="s">
        <v>2979</v>
      </c>
      <c r="E9653" s="292" t="s">
        <v>214</v>
      </c>
      <c r="F9653" s="405">
        <v>21538</v>
      </c>
      <c r="G9653" s="292" t="s">
        <v>2979</v>
      </c>
    </row>
    <row r="9654" spans="1:7">
      <c r="A9654" s="292" t="s">
        <v>49</v>
      </c>
      <c r="B9654" s="405">
        <v>18473</v>
      </c>
      <c r="C9654" s="292" t="s">
        <v>2979</v>
      </c>
      <c r="E9654" s="292" t="s">
        <v>214</v>
      </c>
      <c r="F9654" s="405">
        <v>21543</v>
      </c>
      <c r="G9654" s="292" t="s">
        <v>2979</v>
      </c>
    </row>
    <row r="9655" spans="1:7">
      <c r="A9655" s="292" t="s">
        <v>49</v>
      </c>
      <c r="B9655" s="405">
        <v>19507</v>
      </c>
      <c r="C9655" s="292" t="s">
        <v>2979</v>
      </c>
      <c r="E9655" s="292" t="s">
        <v>214</v>
      </c>
      <c r="F9655" s="405">
        <v>21555</v>
      </c>
      <c r="G9655" s="292" t="s">
        <v>2979</v>
      </c>
    </row>
    <row r="9656" spans="1:7">
      <c r="A9656" s="292" t="s">
        <v>49</v>
      </c>
      <c r="B9656" s="405">
        <v>20838</v>
      </c>
      <c r="C9656" s="292" t="s">
        <v>2979</v>
      </c>
      <c r="E9656" s="292" t="s">
        <v>214</v>
      </c>
      <c r="F9656" s="405">
        <v>21561</v>
      </c>
      <c r="G9656" s="292" t="s">
        <v>2979</v>
      </c>
    </row>
    <row r="9657" spans="1:7">
      <c r="A9657" s="292" t="s">
        <v>49</v>
      </c>
      <c r="B9657" s="405">
        <v>21662</v>
      </c>
      <c r="C9657" s="292" t="s">
        <v>2979</v>
      </c>
      <c r="E9657" s="292" t="s">
        <v>214</v>
      </c>
      <c r="F9657" s="405">
        <v>21607</v>
      </c>
      <c r="G9657" s="292" t="s">
        <v>2979</v>
      </c>
    </row>
    <row r="9658" spans="1:7">
      <c r="A9658" s="292" t="s">
        <v>49</v>
      </c>
      <c r="B9658" s="405">
        <v>21915</v>
      </c>
      <c r="C9658" s="292" t="s">
        <v>2979</v>
      </c>
      <c r="E9658" s="292" t="s">
        <v>214</v>
      </c>
      <c r="F9658" s="405">
        <v>21612</v>
      </c>
      <c r="G9658" s="292" t="s">
        <v>2979</v>
      </c>
    </row>
    <row r="9659" spans="1:7">
      <c r="A9659" s="292" t="s">
        <v>49</v>
      </c>
      <c r="B9659" s="405">
        <v>22572</v>
      </c>
      <c r="C9659" s="292" t="s">
        <v>2979</v>
      </c>
      <c r="E9659" s="292" t="s">
        <v>214</v>
      </c>
      <c r="F9659" s="405">
        <v>21622</v>
      </c>
      <c r="G9659" s="292" t="s">
        <v>2979</v>
      </c>
    </row>
    <row r="9660" spans="1:7">
      <c r="A9660" s="292" t="s">
        <v>49</v>
      </c>
      <c r="B9660" s="405">
        <v>22810</v>
      </c>
      <c r="C9660" s="292" t="s">
        <v>2979</v>
      </c>
      <c r="E9660" s="292" t="s">
        <v>214</v>
      </c>
      <c r="F9660" s="405">
        <v>21624</v>
      </c>
      <c r="G9660" s="292" t="s">
        <v>2979</v>
      </c>
    </row>
    <row r="9661" spans="1:7">
      <c r="A9661" s="292" t="s">
        <v>49</v>
      </c>
      <c r="B9661" s="405">
        <v>23024</v>
      </c>
      <c r="C9661" s="292" t="s">
        <v>2979</v>
      </c>
      <c r="E9661" s="292" t="s">
        <v>214</v>
      </c>
      <c r="F9661" s="405">
        <v>21625</v>
      </c>
      <c r="G9661" s="292" t="s">
        <v>2979</v>
      </c>
    </row>
    <row r="9662" spans="1:7">
      <c r="A9662" s="292" t="s">
        <v>49</v>
      </c>
      <c r="B9662" s="405">
        <v>23154</v>
      </c>
      <c r="C9662" s="292" t="s">
        <v>2979</v>
      </c>
      <c r="E9662" s="292" t="s">
        <v>214</v>
      </c>
      <c r="F9662" s="405">
        <v>21627</v>
      </c>
      <c r="G9662" s="292" t="s">
        <v>2979</v>
      </c>
    </row>
    <row r="9663" spans="1:7">
      <c r="A9663" s="292" t="s">
        <v>49</v>
      </c>
      <c r="B9663" s="405">
        <v>23422</v>
      </c>
      <c r="C9663" s="292" t="s">
        <v>2979</v>
      </c>
      <c r="E9663" s="292" t="s">
        <v>214</v>
      </c>
      <c r="F9663" s="405">
        <v>21631</v>
      </c>
      <c r="G9663" s="292" t="s">
        <v>2979</v>
      </c>
    </row>
    <row r="9664" spans="1:7">
      <c r="A9664" s="292" t="s">
        <v>49</v>
      </c>
      <c r="B9664" s="405">
        <v>23889</v>
      </c>
      <c r="C9664" s="292" t="s">
        <v>2979</v>
      </c>
      <c r="E9664" s="292" t="s">
        <v>214</v>
      </c>
      <c r="F9664" s="405">
        <v>21634</v>
      </c>
      <c r="G9664" s="292" t="s">
        <v>2979</v>
      </c>
    </row>
    <row r="9665" spans="1:7">
      <c r="A9665" s="292" t="s">
        <v>49</v>
      </c>
      <c r="B9665" s="405">
        <v>24085</v>
      </c>
      <c r="C9665" s="292" t="s">
        <v>2979</v>
      </c>
      <c r="E9665" s="292" t="s">
        <v>214</v>
      </c>
      <c r="F9665" s="405">
        <v>21636</v>
      </c>
      <c r="G9665" s="292" t="s">
        <v>2979</v>
      </c>
    </row>
    <row r="9666" spans="1:7">
      <c r="A9666" s="292" t="s">
        <v>49</v>
      </c>
      <c r="B9666" s="405">
        <v>24281</v>
      </c>
      <c r="C9666" s="292" t="s">
        <v>2979</v>
      </c>
      <c r="E9666" s="292" t="s">
        <v>214</v>
      </c>
      <c r="F9666" s="405">
        <v>21640</v>
      </c>
      <c r="G9666" s="292" t="s">
        <v>2979</v>
      </c>
    </row>
    <row r="9667" spans="1:7">
      <c r="A9667" s="292" t="s">
        <v>49</v>
      </c>
      <c r="B9667" s="405">
        <v>24445</v>
      </c>
      <c r="C9667" s="292" t="s">
        <v>2979</v>
      </c>
      <c r="E9667" s="292" t="s">
        <v>214</v>
      </c>
      <c r="F9667" s="405">
        <v>21641</v>
      </c>
      <c r="G9667" s="292" t="s">
        <v>2979</v>
      </c>
    </row>
    <row r="9668" spans="1:7">
      <c r="A9668" s="292" t="s">
        <v>49</v>
      </c>
      <c r="B9668" s="405">
        <v>18334</v>
      </c>
      <c r="C9668" s="292" t="s">
        <v>2979</v>
      </c>
      <c r="E9668" s="292" t="s">
        <v>214</v>
      </c>
      <c r="F9668" s="405">
        <v>21644</v>
      </c>
      <c r="G9668" s="292" t="s">
        <v>2979</v>
      </c>
    </row>
    <row r="9669" spans="1:7">
      <c r="A9669" s="292" t="s">
        <v>49</v>
      </c>
      <c r="B9669" s="405">
        <v>18611</v>
      </c>
      <c r="C9669" s="292" t="s">
        <v>2979</v>
      </c>
      <c r="E9669" s="292" t="s">
        <v>214</v>
      </c>
      <c r="F9669" s="405">
        <v>21645</v>
      </c>
      <c r="G9669" s="292" t="s">
        <v>2979</v>
      </c>
    </row>
    <row r="9670" spans="1:7">
      <c r="A9670" s="292" t="s">
        <v>49</v>
      </c>
      <c r="B9670" s="405">
        <v>19516</v>
      </c>
      <c r="C9670" s="292" t="s">
        <v>2979</v>
      </c>
      <c r="E9670" s="292" t="s">
        <v>214</v>
      </c>
      <c r="F9670" s="405">
        <v>21648</v>
      </c>
      <c r="G9670" s="292" t="s">
        <v>2979</v>
      </c>
    </row>
    <row r="9671" spans="1:7">
      <c r="A9671" s="292" t="s">
        <v>49</v>
      </c>
      <c r="B9671" s="405">
        <v>20839</v>
      </c>
      <c r="C9671" s="292" t="s">
        <v>2979</v>
      </c>
      <c r="E9671" s="292" t="s">
        <v>214</v>
      </c>
      <c r="F9671" s="405">
        <v>21650</v>
      </c>
      <c r="G9671" s="292" t="s">
        <v>2979</v>
      </c>
    </row>
    <row r="9672" spans="1:7">
      <c r="A9672" s="292" t="s">
        <v>49</v>
      </c>
      <c r="B9672" s="405">
        <v>21665</v>
      </c>
      <c r="C9672" s="292" t="s">
        <v>2979</v>
      </c>
      <c r="E9672" s="292" t="s">
        <v>214</v>
      </c>
      <c r="F9672" s="405">
        <v>21657</v>
      </c>
      <c r="G9672" s="292" t="s">
        <v>2979</v>
      </c>
    </row>
    <row r="9673" spans="1:7">
      <c r="A9673" s="292" t="s">
        <v>49</v>
      </c>
      <c r="B9673" s="405">
        <v>21918</v>
      </c>
      <c r="C9673" s="292" t="s">
        <v>2979</v>
      </c>
      <c r="E9673" s="292" t="s">
        <v>214</v>
      </c>
      <c r="F9673" s="405">
        <v>21658</v>
      </c>
      <c r="G9673" s="292" t="s">
        <v>2979</v>
      </c>
    </row>
    <row r="9674" spans="1:7">
      <c r="A9674" s="292" t="s">
        <v>49</v>
      </c>
      <c r="B9674" s="405">
        <v>22576</v>
      </c>
      <c r="C9674" s="292" t="s">
        <v>2979</v>
      </c>
      <c r="E9674" s="292" t="s">
        <v>214</v>
      </c>
      <c r="F9674" s="405">
        <v>21659</v>
      </c>
      <c r="G9674" s="292" t="s">
        <v>2979</v>
      </c>
    </row>
    <row r="9675" spans="1:7">
      <c r="A9675" s="292" t="s">
        <v>49</v>
      </c>
      <c r="B9675" s="405">
        <v>22820</v>
      </c>
      <c r="C9675" s="292" t="s">
        <v>2979</v>
      </c>
      <c r="E9675" s="292" t="s">
        <v>214</v>
      </c>
      <c r="F9675" s="405">
        <v>21661</v>
      </c>
      <c r="G9675" s="292" t="s">
        <v>2979</v>
      </c>
    </row>
    <row r="9676" spans="1:7">
      <c r="A9676" s="292" t="s">
        <v>49</v>
      </c>
      <c r="B9676" s="405">
        <v>23025</v>
      </c>
      <c r="C9676" s="292" t="s">
        <v>2979</v>
      </c>
      <c r="E9676" s="292" t="s">
        <v>214</v>
      </c>
      <c r="F9676" s="405">
        <v>21662</v>
      </c>
      <c r="G9676" s="292" t="s">
        <v>2979</v>
      </c>
    </row>
    <row r="9677" spans="1:7">
      <c r="A9677" s="292" t="s">
        <v>49</v>
      </c>
      <c r="B9677" s="405">
        <v>23156</v>
      </c>
      <c r="C9677" s="292" t="s">
        <v>2979</v>
      </c>
      <c r="E9677" s="292" t="s">
        <v>214</v>
      </c>
      <c r="F9677" s="405">
        <v>21665</v>
      </c>
      <c r="G9677" s="292" t="s">
        <v>2979</v>
      </c>
    </row>
    <row r="9678" spans="1:7">
      <c r="A9678" s="292" t="s">
        <v>49</v>
      </c>
      <c r="B9678" s="405">
        <v>23423</v>
      </c>
      <c r="C9678" s="292" t="s">
        <v>2979</v>
      </c>
      <c r="E9678" s="292" t="s">
        <v>214</v>
      </c>
      <c r="F9678" s="405">
        <v>21667</v>
      </c>
      <c r="G9678" s="292" t="s">
        <v>2979</v>
      </c>
    </row>
    <row r="9679" spans="1:7">
      <c r="A9679" s="292" t="s">
        <v>49</v>
      </c>
      <c r="B9679" s="405">
        <v>23890</v>
      </c>
      <c r="C9679" s="292" t="s">
        <v>2979</v>
      </c>
      <c r="E9679" s="292" t="s">
        <v>214</v>
      </c>
      <c r="F9679" s="405">
        <v>21668</v>
      </c>
      <c r="G9679" s="292" t="s">
        <v>2979</v>
      </c>
    </row>
    <row r="9680" spans="1:7">
      <c r="A9680" s="292" t="s">
        <v>49</v>
      </c>
      <c r="B9680" s="405">
        <v>24086</v>
      </c>
      <c r="C9680" s="292" t="s">
        <v>2979</v>
      </c>
      <c r="E9680" s="292" t="s">
        <v>214</v>
      </c>
      <c r="F9680" s="405">
        <v>21672</v>
      </c>
      <c r="G9680" s="292" t="s">
        <v>2979</v>
      </c>
    </row>
    <row r="9681" spans="1:7">
      <c r="A9681" s="292" t="s">
        <v>49</v>
      </c>
      <c r="B9681" s="405">
        <v>24283</v>
      </c>
      <c r="C9681" s="292" t="s">
        <v>2979</v>
      </c>
      <c r="E9681" s="292" t="s">
        <v>214</v>
      </c>
      <c r="F9681" s="405">
        <v>21673</v>
      </c>
      <c r="G9681" s="292" t="s">
        <v>2979</v>
      </c>
    </row>
    <row r="9682" spans="1:7">
      <c r="A9682" s="292" t="s">
        <v>49</v>
      </c>
      <c r="B9682" s="405">
        <v>24448</v>
      </c>
      <c r="C9682" s="292" t="s">
        <v>2979</v>
      </c>
      <c r="E9682" s="292" t="s">
        <v>214</v>
      </c>
      <c r="F9682" s="405">
        <v>21675</v>
      </c>
      <c r="G9682" s="292" t="s">
        <v>2979</v>
      </c>
    </row>
    <row r="9683" spans="1:7">
      <c r="A9683" s="292" t="s">
        <v>49</v>
      </c>
      <c r="B9683" s="405">
        <v>18335</v>
      </c>
      <c r="C9683" s="292" t="s">
        <v>2979</v>
      </c>
      <c r="E9683" s="292" t="s">
        <v>214</v>
      </c>
      <c r="F9683" s="405">
        <v>21676</v>
      </c>
      <c r="G9683" s="292" t="s">
        <v>2979</v>
      </c>
    </row>
    <row r="9684" spans="1:7">
      <c r="A9684" s="292" t="s">
        <v>49</v>
      </c>
      <c r="B9684" s="405">
        <v>18614</v>
      </c>
      <c r="C9684" s="292" t="s">
        <v>2979</v>
      </c>
      <c r="E9684" s="292" t="s">
        <v>214</v>
      </c>
      <c r="F9684" s="405">
        <v>21677</v>
      </c>
      <c r="G9684" s="292" t="s">
        <v>2979</v>
      </c>
    </row>
    <row r="9685" spans="1:7">
      <c r="A9685" s="292" t="s">
        <v>49</v>
      </c>
      <c r="B9685" s="405">
        <v>19529</v>
      </c>
      <c r="C9685" s="292" t="s">
        <v>2979</v>
      </c>
      <c r="E9685" s="292" t="s">
        <v>214</v>
      </c>
      <c r="F9685" s="405">
        <v>21678</v>
      </c>
      <c r="G9685" s="292" t="s">
        <v>2979</v>
      </c>
    </row>
    <row r="9686" spans="1:7">
      <c r="A9686" s="292" t="s">
        <v>49</v>
      </c>
      <c r="B9686" s="405">
        <v>20842</v>
      </c>
      <c r="C9686" s="292" t="s">
        <v>2979</v>
      </c>
      <c r="E9686" s="292" t="s">
        <v>214</v>
      </c>
      <c r="F9686" s="405">
        <v>21679</v>
      </c>
      <c r="G9686" s="292" t="s">
        <v>2979</v>
      </c>
    </row>
    <row r="9687" spans="1:7">
      <c r="A9687" s="292" t="s">
        <v>49</v>
      </c>
      <c r="B9687" s="405">
        <v>21667</v>
      </c>
      <c r="C9687" s="292" t="s">
        <v>2979</v>
      </c>
      <c r="E9687" s="292" t="s">
        <v>214</v>
      </c>
      <c r="F9687" s="405">
        <v>21711</v>
      </c>
      <c r="G9687" s="292" t="s">
        <v>2979</v>
      </c>
    </row>
    <row r="9688" spans="1:7">
      <c r="A9688" s="292" t="s">
        <v>49</v>
      </c>
      <c r="B9688" s="405">
        <v>21919</v>
      </c>
      <c r="C9688" s="292" t="s">
        <v>2979</v>
      </c>
      <c r="E9688" s="292" t="s">
        <v>214</v>
      </c>
      <c r="F9688" s="405">
        <v>21750</v>
      </c>
      <c r="G9688" s="292" t="s">
        <v>2979</v>
      </c>
    </row>
    <row r="9689" spans="1:7">
      <c r="A9689" s="292" t="s">
        <v>49</v>
      </c>
      <c r="B9689" s="405">
        <v>22578</v>
      </c>
      <c r="C9689" s="292" t="s">
        <v>2979</v>
      </c>
      <c r="E9689" s="292" t="s">
        <v>214</v>
      </c>
      <c r="F9689" s="405">
        <v>21757</v>
      </c>
      <c r="G9689" s="292" t="s">
        <v>2979</v>
      </c>
    </row>
    <row r="9690" spans="1:7">
      <c r="A9690" s="292" t="s">
        <v>49</v>
      </c>
      <c r="B9690" s="405">
        <v>22832</v>
      </c>
      <c r="C9690" s="292" t="s">
        <v>2979</v>
      </c>
      <c r="E9690" s="292" t="s">
        <v>214</v>
      </c>
      <c r="F9690" s="405">
        <v>21762</v>
      </c>
      <c r="G9690" s="292" t="s">
        <v>2979</v>
      </c>
    </row>
    <row r="9691" spans="1:7">
      <c r="A9691" s="292" t="s">
        <v>49</v>
      </c>
      <c r="B9691" s="405">
        <v>23027</v>
      </c>
      <c r="C9691" s="292" t="s">
        <v>2979</v>
      </c>
      <c r="E9691" s="292" t="s">
        <v>214</v>
      </c>
      <c r="F9691" s="405">
        <v>21765</v>
      </c>
      <c r="G9691" s="292" t="s">
        <v>2979</v>
      </c>
    </row>
    <row r="9692" spans="1:7">
      <c r="A9692" s="292" t="s">
        <v>49</v>
      </c>
      <c r="B9692" s="405">
        <v>23161</v>
      </c>
      <c r="C9692" s="292" t="s">
        <v>2979</v>
      </c>
      <c r="E9692" s="292" t="s">
        <v>214</v>
      </c>
      <c r="F9692" s="405">
        <v>21766</v>
      </c>
      <c r="G9692" s="292" t="s">
        <v>2979</v>
      </c>
    </row>
    <row r="9693" spans="1:7">
      <c r="A9693" s="292" t="s">
        <v>49</v>
      </c>
      <c r="B9693" s="405">
        <v>23426</v>
      </c>
      <c r="C9693" s="292" t="s">
        <v>2979</v>
      </c>
      <c r="E9693" s="292" t="s">
        <v>214</v>
      </c>
      <c r="F9693" s="405">
        <v>21778</v>
      </c>
      <c r="G9693" s="292" t="s">
        <v>2979</v>
      </c>
    </row>
    <row r="9694" spans="1:7">
      <c r="A9694" s="292" t="s">
        <v>49</v>
      </c>
      <c r="B9694" s="405">
        <v>23893</v>
      </c>
      <c r="C9694" s="292" t="s">
        <v>2979</v>
      </c>
      <c r="E9694" s="292" t="s">
        <v>214</v>
      </c>
      <c r="F9694" s="405">
        <v>21790</v>
      </c>
      <c r="G9694" s="292" t="s">
        <v>2979</v>
      </c>
    </row>
    <row r="9695" spans="1:7">
      <c r="A9695" s="292" t="s">
        <v>49</v>
      </c>
      <c r="B9695" s="405">
        <v>24087</v>
      </c>
      <c r="C9695" s="292" t="s">
        <v>2979</v>
      </c>
      <c r="E9695" s="292" t="s">
        <v>214</v>
      </c>
      <c r="F9695" s="405">
        <v>21814</v>
      </c>
      <c r="G9695" s="292" t="s">
        <v>2979</v>
      </c>
    </row>
    <row r="9696" spans="1:7">
      <c r="A9696" s="292" t="s">
        <v>49</v>
      </c>
      <c r="B9696" s="405">
        <v>24285</v>
      </c>
      <c r="C9696" s="292" t="s">
        <v>2979</v>
      </c>
      <c r="E9696" s="292" t="s">
        <v>214</v>
      </c>
      <c r="F9696" s="405">
        <v>21817</v>
      </c>
      <c r="G9696" s="292" t="s">
        <v>2979</v>
      </c>
    </row>
    <row r="9697" spans="1:7">
      <c r="A9697" s="292" t="s">
        <v>49</v>
      </c>
      <c r="B9697" s="405">
        <v>24458</v>
      </c>
      <c r="C9697" s="292" t="s">
        <v>2979</v>
      </c>
      <c r="E9697" s="292" t="s">
        <v>214</v>
      </c>
      <c r="F9697" s="405">
        <v>21821</v>
      </c>
      <c r="G9697" s="292" t="s">
        <v>2979</v>
      </c>
    </row>
    <row r="9698" spans="1:7">
      <c r="A9698" s="292" t="s">
        <v>49</v>
      </c>
      <c r="B9698" s="405">
        <v>18340</v>
      </c>
      <c r="C9698" s="292" t="s">
        <v>2979</v>
      </c>
      <c r="E9698" s="292" t="s">
        <v>214</v>
      </c>
      <c r="F9698" s="405">
        <v>21822</v>
      </c>
      <c r="G9698" s="292" t="s">
        <v>2979</v>
      </c>
    </row>
    <row r="9699" spans="1:7">
      <c r="A9699" s="292" t="s">
        <v>49</v>
      </c>
      <c r="B9699" s="405">
        <v>18616</v>
      </c>
      <c r="C9699" s="292" t="s">
        <v>2979</v>
      </c>
      <c r="E9699" s="292" t="s">
        <v>214</v>
      </c>
      <c r="F9699" s="405">
        <v>21829</v>
      </c>
      <c r="G9699" s="292" t="s">
        <v>2979</v>
      </c>
    </row>
    <row r="9700" spans="1:7">
      <c r="A9700" s="292" t="s">
        <v>49</v>
      </c>
      <c r="B9700" s="405">
        <v>19544</v>
      </c>
      <c r="C9700" s="292" t="s">
        <v>2979</v>
      </c>
      <c r="E9700" s="292" t="s">
        <v>214</v>
      </c>
      <c r="F9700" s="405">
        <v>21835</v>
      </c>
      <c r="G9700" s="292" t="s">
        <v>2979</v>
      </c>
    </row>
    <row r="9701" spans="1:7">
      <c r="A9701" s="292" t="s">
        <v>49</v>
      </c>
      <c r="B9701" s="405">
        <v>21034</v>
      </c>
      <c r="C9701" s="292" t="s">
        <v>2979</v>
      </c>
      <c r="E9701" s="292" t="s">
        <v>214</v>
      </c>
      <c r="F9701" s="405">
        <v>21836</v>
      </c>
      <c r="G9701" s="292" t="s">
        <v>2979</v>
      </c>
    </row>
    <row r="9702" spans="1:7">
      <c r="A9702" s="292" t="s">
        <v>49</v>
      </c>
      <c r="B9702" s="405">
        <v>21668</v>
      </c>
      <c r="C9702" s="292" t="s">
        <v>2979</v>
      </c>
      <c r="E9702" s="292" t="s">
        <v>214</v>
      </c>
      <c r="F9702" s="405">
        <v>21837</v>
      </c>
      <c r="G9702" s="292" t="s">
        <v>2979</v>
      </c>
    </row>
    <row r="9703" spans="1:7">
      <c r="A9703" s="292" t="s">
        <v>49</v>
      </c>
      <c r="B9703" s="405">
        <v>21920</v>
      </c>
      <c r="C9703" s="292" t="s">
        <v>2979</v>
      </c>
      <c r="E9703" s="292" t="s">
        <v>214</v>
      </c>
      <c r="F9703" s="405">
        <v>21840</v>
      </c>
      <c r="G9703" s="292" t="s">
        <v>2979</v>
      </c>
    </row>
    <row r="9704" spans="1:7">
      <c r="A9704" s="292" t="s">
        <v>49</v>
      </c>
      <c r="B9704" s="405">
        <v>22579</v>
      </c>
      <c r="C9704" s="292" t="s">
        <v>2979</v>
      </c>
      <c r="E9704" s="292" t="s">
        <v>214</v>
      </c>
      <c r="F9704" s="405">
        <v>21841</v>
      </c>
      <c r="G9704" s="292" t="s">
        <v>2979</v>
      </c>
    </row>
    <row r="9705" spans="1:7">
      <c r="A9705" s="292" t="s">
        <v>49</v>
      </c>
      <c r="B9705" s="405">
        <v>22834</v>
      </c>
      <c r="C9705" s="292" t="s">
        <v>2979</v>
      </c>
      <c r="E9705" s="292" t="s">
        <v>214</v>
      </c>
      <c r="F9705" s="405">
        <v>21853</v>
      </c>
      <c r="G9705" s="292" t="s">
        <v>2979</v>
      </c>
    </row>
    <row r="9706" spans="1:7">
      <c r="A9706" s="292" t="s">
        <v>49</v>
      </c>
      <c r="B9706" s="405">
        <v>23030</v>
      </c>
      <c r="C9706" s="292" t="s">
        <v>2979</v>
      </c>
      <c r="E9706" s="292" t="s">
        <v>214</v>
      </c>
      <c r="F9706" s="405">
        <v>21856</v>
      </c>
      <c r="G9706" s="292" t="s">
        <v>2979</v>
      </c>
    </row>
    <row r="9707" spans="1:7">
      <c r="A9707" s="292" t="s">
        <v>49</v>
      </c>
      <c r="B9707" s="405">
        <v>23163</v>
      </c>
      <c r="C9707" s="292" t="s">
        <v>2979</v>
      </c>
      <c r="E9707" s="292" t="s">
        <v>214</v>
      </c>
      <c r="F9707" s="405">
        <v>21857</v>
      </c>
      <c r="G9707" s="292" t="s">
        <v>2979</v>
      </c>
    </row>
    <row r="9708" spans="1:7">
      <c r="A9708" s="292" t="s">
        <v>49</v>
      </c>
      <c r="B9708" s="405">
        <v>23427</v>
      </c>
      <c r="C9708" s="292" t="s">
        <v>2979</v>
      </c>
      <c r="E9708" s="292" t="s">
        <v>214</v>
      </c>
      <c r="F9708" s="405">
        <v>21861</v>
      </c>
      <c r="G9708" s="292" t="s">
        <v>2979</v>
      </c>
    </row>
    <row r="9709" spans="1:7">
      <c r="A9709" s="292" t="s">
        <v>49</v>
      </c>
      <c r="B9709" s="405">
        <v>23894</v>
      </c>
      <c r="C9709" s="292" t="s">
        <v>2979</v>
      </c>
      <c r="E9709" s="292" t="s">
        <v>214</v>
      </c>
      <c r="F9709" s="405">
        <v>21863</v>
      </c>
      <c r="G9709" s="292" t="s">
        <v>2979</v>
      </c>
    </row>
    <row r="9710" spans="1:7">
      <c r="A9710" s="292" t="s">
        <v>49</v>
      </c>
      <c r="B9710" s="405">
        <v>24090</v>
      </c>
      <c r="C9710" s="292" t="s">
        <v>2979</v>
      </c>
      <c r="E9710" s="292" t="s">
        <v>214</v>
      </c>
      <c r="F9710" s="405">
        <v>21864</v>
      </c>
      <c r="G9710" s="292" t="s">
        <v>2979</v>
      </c>
    </row>
    <row r="9711" spans="1:7">
      <c r="A9711" s="292" t="s">
        <v>49</v>
      </c>
      <c r="B9711" s="405">
        <v>24292</v>
      </c>
      <c r="C9711" s="292" t="s">
        <v>2979</v>
      </c>
      <c r="E9711" s="292" t="s">
        <v>214</v>
      </c>
      <c r="F9711" s="405">
        <v>21865</v>
      </c>
      <c r="G9711" s="292" t="s">
        <v>2979</v>
      </c>
    </row>
    <row r="9712" spans="1:7">
      <c r="A9712" s="292" t="s">
        <v>49</v>
      </c>
      <c r="B9712" s="405">
        <v>24459</v>
      </c>
      <c r="C9712" s="292" t="s">
        <v>2979</v>
      </c>
      <c r="E9712" s="292" t="s">
        <v>214</v>
      </c>
      <c r="F9712" s="405">
        <v>21869</v>
      </c>
      <c r="G9712" s="292" t="s">
        <v>2979</v>
      </c>
    </row>
    <row r="9713" spans="1:7">
      <c r="A9713" s="292" t="s">
        <v>49</v>
      </c>
      <c r="B9713" s="405">
        <v>18348</v>
      </c>
      <c r="C9713" s="292" t="s">
        <v>2979</v>
      </c>
      <c r="E9713" s="292" t="s">
        <v>214</v>
      </c>
      <c r="F9713" s="405">
        <v>21871</v>
      </c>
      <c r="G9713" s="292" t="s">
        <v>2979</v>
      </c>
    </row>
    <row r="9714" spans="1:7">
      <c r="A9714" s="292" t="s">
        <v>49</v>
      </c>
      <c r="B9714" s="405">
        <v>18619</v>
      </c>
      <c r="C9714" s="292" t="s">
        <v>2979</v>
      </c>
      <c r="E9714" s="292" t="s">
        <v>214</v>
      </c>
      <c r="F9714" s="405">
        <v>21872</v>
      </c>
      <c r="G9714" s="292" t="s">
        <v>2979</v>
      </c>
    </row>
    <row r="9715" spans="1:7">
      <c r="A9715" s="292" t="s">
        <v>49</v>
      </c>
      <c r="B9715" s="405">
        <v>19736</v>
      </c>
      <c r="C9715" s="292" t="s">
        <v>2979</v>
      </c>
      <c r="E9715" s="292" t="s">
        <v>214</v>
      </c>
      <c r="F9715" s="405">
        <v>21912</v>
      </c>
      <c r="G9715" s="292" t="s">
        <v>2979</v>
      </c>
    </row>
    <row r="9716" spans="1:7">
      <c r="A9716" s="292" t="s">
        <v>49</v>
      </c>
      <c r="B9716" s="405">
        <v>21035</v>
      </c>
      <c r="C9716" s="292" t="s">
        <v>2979</v>
      </c>
      <c r="E9716" s="292" t="s">
        <v>214</v>
      </c>
      <c r="F9716" s="405">
        <v>21913</v>
      </c>
      <c r="G9716" s="292" t="s">
        <v>2979</v>
      </c>
    </row>
    <row r="9717" spans="1:7">
      <c r="A9717" s="292" t="s">
        <v>49</v>
      </c>
      <c r="B9717" s="405">
        <v>21672</v>
      </c>
      <c r="C9717" s="292" t="s">
        <v>2979</v>
      </c>
      <c r="E9717" s="292" t="s">
        <v>214</v>
      </c>
      <c r="F9717" s="405">
        <v>21915</v>
      </c>
      <c r="G9717" s="292" t="s">
        <v>2979</v>
      </c>
    </row>
    <row r="9718" spans="1:7">
      <c r="A9718" s="292" t="s">
        <v>49</v>
      </c>
      <c r="B9718" s="405">
        <v>21930</v>
      </c>
      <c r="C9718" s="292" t="s">
        <v>2979</v>
      </c>
      <c r="E9718" s="292" t="s">
        <v>214</v>
      </c>
      <c r="F9718" s="405">
        <v>21918</v>
      </c>
      <c r="G9718" s="292" t="s">
        <v>2979</v>
      </c>
    </row>
    <row r="9719" spans="1:7">
      <c r="A9719" s="292" t="s">
        <v>49</v>
      </c>
      <c r="B9719" s="405">
        <v>22580</v>
      </c>
      <c r="C9719" s="292" t="s">
        <v>2979</v>
      </c>
      <c r="E9719" s="292" t="s">
        <v>214</v>
      </c>
      <c r="F9719" s="405">
        <v>21919</v>
      </c>
      <c r="G9719" s="292" t="s">
        <v>2979</v>
      </c>
    </row>
    <row r="9720" spans="1:7">
      <c r="A9720" s="292" t="s">
        <v>49</v>
      </c>
      <c r="B9720" s="405">
        <v>22841</v>
      </c>
      <c r="C9720" s="292" t="s">
        <v>2979</v>
      </c>
      <c r="E9720" s="292" t="s">
        <v>214</v>
      </c>
      <c r="F9720" s="405">
        <v>21920</v>
      </c>
      <c r="G9720" s="292" t="s">
        <v>2979</v>
      </c>
    </row>
    <row r="9721" spans="1:7">
      <c r="A9721" s="292" t="s">
        <v>49</v>
      </c>
      <c r="B9721" s="405">
        <v>23031</v>
      </c>
      <c r="C9721" s="292" t="s">
        <v>2979</v>
      </c>
      <c r="E9721" s="292" t="s">
        <v>214</v>
      </c>
      <c r="F9721" s="405">
        <v>21930</v>
      </c>
      <c r="G9721" s="292" t="s">
        <v>2979</v>
      </c>
    </row>
    <row r="9722" spans="1:7">
      <c r="A9722" s="292" t="s">
        <v>49</v>
      </c>
      <c r="B9722" s="405">
        <v>23169</v>
      </c>
      <c r="C9722" s="292" t="s">
        <v>2979</v>
      </c>
      <c r="E9722" s="292" t="s">
        <v>214</v>
      </c>
      <c r="F9722" s="405">
        <v>22427</v>
      </c>
      <c r="G9722" s="292" t="s">
        <v>2979</v>
      </c>
    </row>
    <row r="9723" spans="1:7">
      <c r="A9723" s="292" t="s">
        <v>49</v>
      </c>
      <c r="B9723" s="405">
        <v>23429</v>
      </c>
      <c r="C9723" s="292" t="s">
        <v>2979</v>
      </c>
      <c r="E9723" s="292" t="s">
        <v>214</v>
      </c>
      <c r="F9723" s="405">
        <v>22432</v>
      </c>
      <c r="G9723" s="292" t="s">
        <v>2979</v>
      </c>
    </row>
    <row r="9724" spans="1:7">
      <c r="A9724" s="292" t="s">
        <v>49</v>
      </c>
      <c r="B9724" s="405">
        <v>23897</v>
      </c>
      <c r="C9724" s="292" t="s">
        <v>2979</v>
      </c>
      <c r="E9724" s="292" t="s">
        <v>214</v>
      </c>
      <c r="F9724" s="405">
        <v>22435</v>
      </c>
      <c r="G9724" s="292" t="s">
        <v>2979</v>
      </c>
    </row>
    <row r="9725" spans="1:7">
      <c r="A9725" s="292" t="s">
        <v>49</v>
      </c>
      <c r="B9725" s="405">
        <v>24094</v>
      </c>
      <c r="C9725" s="292" t="s">
        <v>2979</v>
      </c>
      <c r="E9725" s="292" t="s">
        <v>214</v>
      </c>
      <c r="F9725" s="405">
        <v>22436</v>
      </c>
      <c r="G9725" s="292" t="s">
        <v>2979</v>
      </c>
    </row>
    <row r="9726" spans="1:7">
      <c r="A9726" s="292" t="s">
        <v>49</v>
      </c>
      <c r="B9726" s="405">
        <v>24312</v>
      </c>
      <c r="C9726" s="292" t="s">
        <v>2979</v>
      </c>
      <c r="E9726" s="292" t="s">
        <v>214</v>
      </c>
      <c r="F9726" s="405">
        <v>22437</v>
      </c>
      <c r="G9726" s="292" t="s">
        <v>2979</v>
      </c>
    </row>
    <row r="9727" spans="1:7">
      <c r="A9727" s="292" t="s">
        <v>49</v>
      </c>
      <c r="B9727" s="405">
        <v>24464</v>
      </c>
      <c r="C9727" s="292" t="s">
        <v>2979</v>
      </c>
      <c r="E9727" s="292" t="s">
        <v>214</v>
      </c>
      <c r="F9727" s="405">
        <v>22442</v>
      </c>
      <c r="G9727" s="292" t="s">
        <v>2979</v>
      </c>
    </row>
    <row r="9728" spans="1:7">
      <c r="A9728" s="292" t="s">
        <v>49</v>
      </c>
      <c r="B9728" s="405">
        <v>18350</v>
      </c>
      <c r="C9728" s="292" t="s">
        <v>2979</v>
      </c>
      <c r="E9728" s="292" t="s">
        <v>214</v>
      </c>
      <c r="F9728" s="405">
        <v>22443</v>
      </c>
      <c r="G9728" s="292" t="s">
        <v>2979</v>
      </c>
    </row>
    <row r="9729" spans="1:7">
      <c r="A9729" s="292" t="s">
        <v>49</v>
      </c>
      <c r="B9729" s="405">
        <v>18622</v>
      </c>
      <c r="C9729" s="292" t="s">
        <v>2979</v>
      </c>
      <c r="E9729" s="292" t="s">
        <v>214</v>
      </c>
      <c r="F9729" s="405">
        <v>22446</v>
      </c>
      <c r="G9729" s="292" t="s">
        <v>2979</v>
      </c>
    </row>
    <row r="9730" spans="1:7">
      <c r="A9730" s="292" t="s">
        <v>49</v>
      </c>
      <c r="B9730" s="405">
        <v>19953</v>
      </c>
      <c r="C9730" s="292" t="s">
        <v>2979</v>
      </c>
      <c r="E9730" s="292" t="s">
        <v>214</v>
      </c>
      <c r="F9730" s="405">
        <v>22454</v>
      </c>
      <c r="G9730" s="292" t="s">
        <v>2979</v>
      </c>
    </row>
    <row r="9731" spans="1:7">
      <c r="A9731" s="292" t="s">
        <v>49</v>
      </c>
      <c r="B9731" s="405">
        <v>21053</v>
      </c>
      <c r="C9731" s="292" t="s">
        <v>2979</v>
      </c>
      <c r="E9731" s="292" t="s">
        <v>214</v>
      </c>
      <c r="F9731" s="405">
        <v>22460</v>
      </c>
      <c r="G9731" s="292" t="s">
        <v>2979</v>
      </c>
    </row>
    <row r="9732" spans="1:7">
      <c r="A9732" s="292" t="s">
        <v>49</v>
      </c>
      <c r="B9732" s="405">
        <v>21673</v>
      </c>
      <c r="C9732" s="292" t="s">
        <v>2979</v>
      </c>
      <c r="E9732" s="292" t="s">
        <v>214</v>
      </c>
      <c r="F9732" s="405">
        <v>22469</v>
      </c>
      <c r="G9732" s="292" t="s">
        <v>2979</v>
      </c>
    </row>
    <row r="9733" spans="1:7">
      <c r="A9733" s="292" t="s">
        <v>49</v>
      </c>
      <c r="B9733" s="405">
        <v>22427</v>
      </c>
      <c r="C9733" s="292" t="s">
        <v>2979</v>
      </c>
      <c r="E9733" s="292" t="s">
        <v>214</v>
      </c>
      <c r="F9733" s="405">
        <v>22472</v>
      </c>
      <c r="G9733" s="292" t="s">
        <v>2979</v>
      </c>
    </row>
    <row r="9734" spans="1:7">
      <c r="A9734" s="292" t="s">
        <v>49</v>
      </c>
      <c r="B9734" s="405">
        <v>22610</v>
      </c>
      <c r="C9734" s="292" t="s">
        <v>2979</v>
      </c>
      <c r="E9734" s="292" t="s">
        <v>214</v>
      </c>
      <c r="F9734" s="405">
        <v>22473</v>
      </c>
      <c r="G9734" s="292" t="s">
        <v>2979</v>
      </c>
    </row>
    <row r="9735" spans="1:7">
      <c r="A9735" s="292" t="s">
        <v>49</v>
      </c>
      <c r="B9735" s="405">
        <v>22842</v>
      </c>
      <c r="C9735" s="292" t="s">
        <v>2979</v>
      </c>
      <c r="E9735" s="292" t="s">
        <v>214</v>
      </c>
      <c r="F9735" s="405">
        <v>22476</v>
      </c>
      <c r="G9735" s="292" t="s">
        <v>2979</v>
      </c>
    </row>
    <row r="9736" spans="1:7">
      <c r="A9736" s="292" t="s">
        <v>49</v>
      </c>
      <c r="B9736" s="405">
        <v>23032</v>
      </c>
      <c r="C9736" s="292" t="s">
        <v>2979</v>
      </c>
      <c r="E9736" s="292" t="s">
        <v>214</v>
      </c>
      <c r="F9736" s="405">
        <v>22482</v>
      </c>
      <c r="G9736" s="292" t="s">
        <v>2979</v>
      </c>
    </row>
    <row r="9737" spans="1:7">
      <c r="A9737" s="292" t="s">
        <v>49</v>
      </c>
      <c r="B9737" s="405">
        <v>23175</v>
      </c>
      <c r="C9737" s="292" t="s">
        <v>2979</v>
      </c>
      <c r="E9737" s="292" t="s">
        <v>214</v>
      </c>
      <c r="F9737" s="405">
        <v>22488</v>
      </c>
      <c r="G9737" s="292" t="s">
        <v>2979</v>
      </c>
    </row>
    <row r="9738" spans="1:7">
      <c r="A9738" s="292" t="s">
        <v>49</v>
      </c>
      <c r="B9738" s="405">
        <v>23432</v>
      </c>
      <c r="C9738" s="292" t="s">
        <v>2979</v>
      </c>
      <c r="E9738" s="292" t="s">
        <v>214</v>
      </c>
      <c r="F9738" s="405">
        <v>22503</v>
      </c>
      <c r="G9738" s="292" t="s">
        <v>2979</v>
      </c>
    </row>
    <row r="9739" spans="1:7">
      <c r="A9739" s="292" t="s">
        <v>49</v>
      </c>
      <c r="B9739" s="405">
        <v>23898</v>
      </c>
      <c r="C9739" s="292" t="s">
        <v>2979</v>
      </c>
      <c r="E9739" s="292" t="s">
        <v>214</v>
      </c>
      <c r="F9739" s="405">
        <v>22504</v>
      </c>
      <c r="G9739" s="292" t="s">
        <v>2979</v>
      </c>
    </row>
    <row r="9740" spans="1:7">
      <c r="A9740" s="292" t="s">
        <v>49</v>
      </c>
      <c r="B9740" s="405">
        <v>24101</v>
      </c>
      <c r="C9740" s="292" t="s">
        <v>2979</v>
      </c>
      <c r="E9740" s="292" t="s">
        <v>214</v>
      </c>
      <c r="F9740" s="405">
        <v>22511</v>
      </c>
      <c r="G9740" s="292" t="s">
        <v>2979</v>
      </c>
    </row>
    <row r="9741" spans="1:7">
      <c r="A9741" s="292" t="s">
        <v>49</v>
      </c>
      <c r="B9741" s="405">
        <v>24313</v>
      </c>
      <c r="C9741" s="292" t="s">
        <v>2979</v>
      </c>
      <c r="E9741" s="292" t="s">
        <v>214</v>
      </c>
      <c r="F9741" s="405">
        <v>22513</v>
      </c>
      <c r="G9741" s="292" t="s">
        <v>2979</v>
      </c>
    </row>
    <row r="9742" spans="1:7">
      <c r="A9742" s="292" t="s">
        <v>49</v>
      </c>
      <c r="B9742" s="405">
        <v>24468</v>
      </c>
      <c r="C9742" s="292" t="s">
        <v>2979</v>
      </c>
      <c r="E9742" s="292" t="s">
        <v>214</v>
      </c>
      <c r="F9742" s="405">
        <v>22514</v>
      </c>
      <c r="G9742" s="292" t="s">
        <v>2979</v>
      </c>
    </row>
    <row r="9743" spans="1:7">
      <c r="A9743" s="292" t="s">
        <v>49</v>
      </c>
      <c r="B9743" s="405">
        <v>18351</v>
      </c>
      <c r="C9743" s="292" t="s">
        <v>2979</v>
      </c>
      <c r="E9743" s="292" t="s">
        <v>214</v>
      </c>
      <c r="F9743" s="405">
        <v>22520</v>
      </c>
      <c r="G9743" s="292" t="s">
        <v>2979</v>
      </c>
    </row>
    <row r="9744" spans="1:7">
      <c r="A9744" s="292" t="s">
        <v>49</v>
      </c>
      <c r="B9744" s="405">
        <v>18623</v>
      </c>
      <c r="C9744" s="292" t="s">
        <v>2979</v>
      </c>
      <c r="E9744" s="292" t="s">
        <v>214</v>
      </c>
      <c r="F9744" s="405">
        <v>22523</v>
      </c>
      <c r="G9744" s="292" t="s">
        <v>2979</v>
      </c>
    </row>
    <row r="9745" spans="1:7">
      <c r="A9745" s="292" t="s">
        <v>49</v>
      </c>
      <c r="B9745" s="405">
        <v>19955</v>
      </c>
      <c r="C9745" s="292" t="s">
        <v>2979</v>
      </c>
      <c r="E9745" s="292" t="s">
        <v>214</v>
      </c>
      <c r="F9745" s="405">
        <v>22526</v>
      </c>
      <c r="G9745" s="292" t="s">
        <v>2979</v>
      </c>
    </row>
    <row r="9746" spans="1:7">
      <c r="A9746" s="292" t="s">
        <v>49</v>
      </c>
      <c r="B9746" s="405">
        <v>21120</v>
      </c>
      <c r="C9746" s="292" t="s">
        <v>2979</v>
      </c>
      <c r="E9746" s="292" t="s">
        <v>214</v>
      </c>
      <c r="F9746" s="405">
        <v>22529</v>
      </c>
      <c r="G9746" s="292" t="s">
        <v>2979</v>
      </c>
    </row>
    <row r="9747" spans="1:7">
      <c r="A9747" s="292" t="s">
        <v>49</v>
      </c>
      <c r="B9747" s="405">
        <v>21675</v>
      </c>
      <c r="C9747" s="292" t="s">
        <v>2979</v>
      </c>
      <c r="E9747" s="292" t="s">
        <v>214</v>
      </c>
      <c r="F9747" s="405">
        <v>22530</v>
      </c>
      <c r="G9747" s="292" t="s">
        <v>2979</v>
      </c>
    </row>
    <row r="9748" spans="1:7">
      <c r="A9748" s="292" t="s">
        <v>49</v>
      </c>
      <c r="B9748" s="405">
        <v>22432</v>
      </c>
      <c r="C9748" s="292" t="s">
        <v>2979</v>
      </c>
      <c r="E9748" s="292" t="s">
        <v>214</v>
      </c>
      <c r="F9748" s="405">
        <v>22534</v>
      </c>
      <c r="G9748" s="292" t="s">
        <v>2979</v>
      </c>
    </row>
    <row r="9749" spans="1:7">
      <c r="A9749" s="292" t="s">
        <v>49</v>
      </c>
      <c r="B9749" s="405">
        <v>22627</v>
      </c>
      <c r="C9749" s="292" t="s">
        <v>2979</v>
      </c>
      <c r="E9749" s="292" t="s">
        <v>214</v>
      </c>
      <c r="F9749" s="405">
        <v>22535</v>
      </c>
      <c r="G9749" s="292" t="s">
        <v>2979</v>
      </c>
    </row>
    <row r="9750" spans="1:7">
      <c r="A9750" s="292" t="s">
        <v>49</v>
      </c>
      <c r="B9750" s="405">
        <v>22843</v>
      </c>
      <c r="C9750" s="292" t="s">
        <v>2979</v>
      </c>
      <c r="E9750" s="292" t="s">
        <v>214</v>
      </c>
      <c r="F9750" s="405">
        <v>22539</v>
      </c>
      <c r="G9750" s="292" t="s">
        <v>2979</v>
      </c>
    </row>
    <row r="9751" spans="1:7">
      <c r="A9751" s="292" t="s">
        <v>49</v>
      </c>
      <c r="B9751" s="405">
        <v>23035</v>
      </c>
      <c r="C9751" s="292" t="s">
        <v>2979</v>
      </c>
      <c r="E9751" s="292" t="s">
        <v>214</v>
      </c>
      <c r="F9751" s="405">
        <v>22542</v>
      </c>
      <c r="G9751" s="292" t="s">
        <v>2979</v>
      </c>
    </row>
    <row r="9752" spans="1:7">
      <c r="A9752" s="292" t="s">
        <v>49</v>
      </c>
      <c r="B9752" s="405">
        <v>23176</v>
      </c>
      <c r="C9752" s="292" t="s">
        <v>2979</v>
      </c>
      <c r="E9752" s="292" t="s">
        <v>214</v>
      </c>
      <c r="F9752" s="405">
        <v>22546</v>
      </c>
      <c r="G9752" s="292" t="s">
        <v>2979</v>
      </c>
    </row>
    <row r="9753" spans="1:7">
      <c r="A9753" s="292" t="s">
        <v>49</v>
      </c>
      <c r="B9753" s="405">
        <v>23437</v>
      </c>
      <c r="C9753" s="292" t="s">
        <v>2979</v>
      </c>
      <c r="E9753" s="292" t="s">
        <v>214</v>
      </c>
      <c r="F9753" s="405">
        <v>22548</v>
      </c>
      <c r="G9753" s="292" t="s">
        <v>2979</v>
      </c>
    </row>
    <row r="9754" spans="1:7">
      <c r="A9754" s="292" t="s">
        <v>49</v>
      </c>
      <c r="B9754" s="405">
        <v>23915</v>
      </c>
      <c r="C9754" s="292" t="s">
        <v>2979</v>
      </c>
      <c r="E9754" s="292" t="s">
        <v>214</v>
      </c>
      <c r="F9754" s="405">
        <v>22558</v>
      </c>
      <c r="G9754" s="292" t="s">
        <v>2979</v>
      </c>
    </row>
    <row r="9755" spans="1:7">
      <c r="A9755" s="292" t="s">
        <v>49</v>
      </c>
      <c r="B9755" s="405">
        <v>24102</v>
      </c>
      <c r="C9755" s="292" t="s">
        <v>2979</v>
      </c>
      <c r="E9755" s="292" t="s">
        <v>214</v>
      </c>
      <c r="F9755" s="405">
        <v>22565</v>
      </c>
      <c r="G9755" s="292" t="s">
        <v>2979</v>
      </c>
    </row>
    <row r="9756" spans="1:7">
      <c r="A9756" s="292" t="s">
        <v>49</v>
      </c>
      <c r="B9756" s="405">
        <v>24314</v>
      </c>
      <c r="C9756" s="292" t="s">
        <v>2979</v>
      </c>
      <c r="E9756" s="292" t="s">
        <v>214</v>
      </c>
      <c r="F9756" s="405">
        <v>22567</v>
      </c>
      <c r="G9756" s="292" t="s">
        <v>2979</v>
      </c>
    </row>
    <row r="9757" spans="1:7">
      <c r="A9757" s="292" t="s">
        <v>49</v>
      </c>
      <c r="B9757" s="405">
        <v>24472</v>
      </c>
      <c r="C9757" s="292" t="s">
        <v>2979</v>
      </c>
      <c r="E9757" s="292" t="s">
        <v>214</v>
      </c>
      <c r="F9757" s="405">
        <v>22570</v>
      </c>
      <c r="G9757" s="292" t="s">
        <v>2979</v>
      </c>
    </row>
    <row r="9758" spans="1:7">
      <c r="A9758" s="292" t="s">
        <v>49</v>
      </c>
      <c r="B9758" s="405">
        <v>18357</v>
      </c>
      <c r="C9758" s="292" t="s">
        <v>2979</v>
      </c>
      <c r="E9758" s="292" t="s">
        <v>214</v>
      </c>
      <c r="F9758" s="405">
        <v>22572</v>
      </c>
      <c r="G9758" s="292" t="s">
        <v>2979</v>
      </c>
    </row>
    <row r="9759" spans="1:7">
      <c r="A9759" s="292" t="s">
        <v>49</v>
      </c>
      <c r="B9759" s="405">
        <v>18624</v>
      </c>
      <c r="C9759" s="292" t="s">
        <v>2979</v>
      </c>
      <c r="E9759" s="292" t="s">
        <v>214</v>
      </c>
      <c r="F9759" s="405">
        <v>22576</v>
      </c>
      <c r="G9759" s="292" t="s">
        <v>2979</v>
      </c>
    </row>
    <row r="9760" spans="1:7">
      <c r="A9760" s="292" t="s">
        <v>49</v>
      </c>
      <c r="B9760" s="405">
        <v>19964</v>
      </c>
      <c r="C9760" s="292" t="s">
        <v>2979</v>
      </c>
      <c r="E9760" s="292" t="s">
        <v>214</v>
      </c>
      <c r="F9760" s="405">
        <v>22578</v>
      </c>
      <c r="G9760" s="292" t="s">
        <v>2979</v>
      </c>
    </row>
    <row r="9761" spans="1:7">
      <c r="A9761" s="292" t="s">
        <v>49</v>
      </c>
      <c r="B9761" s="405">
        <v>21132</v>
      </c>
      <c r="C9761" s="292" t="s">
        <v>2979</v>
      </c>
      <c r="E9761" s="292" t="s">
        <v>214</v>
      </c>
      <c r="F9761" s="405">
        <v>22579</v>
      </c>
      <c r="G9761" s="292" t="s">
        <v>2979</v>
      </c>
    </row>
    <row r="9762" spans="1:7">
      <c r="A9762" s="292" t="s">
        <v>49</v>
      </c>
      <c r="B9762" s="405">
        <v>21676</v>
      </c>
      <c r="C9762" s="292" t="s">
        <v>2979</v>
      </c>
      <c r="E9762" s="292" t="s">
        <v>214</v>
      </c>
      <c r="F9762" s="405">
        <v>22580</v>
      </c>
      <c r="G9762" s="292" t="s">
        <v>2979</v>
      </c>
    </row>
    <row r="9763" spans="1:7">
      <c r="A9763" s="292" t="s">
        <v>49</v>
      </c>
      <c r="B9763" s="405">
        <v>22435</v>
      </c>
      <c r="C9763" s="292" t="s">
        <v>2979</v>
      </c>
      <c r="E9763" s="292" t="s">
        <v>214</v>
      </c>
      <c r="F9763" s="405">
        <v>22610</v>
      </c>
      <c r="G9763" s="292" t="s">
        <v>2979</v>
      </c>
    </row>
    <row r="9764" spans="1:7">
      <c r="A9764" s="292" t="s">
        <v>49</v>
      </c>
      <c r="B9764" s="405">
        <v>22637</v>
      </c>
      <c r="C9764" s="292" t="s">
        <v>2979</v>
      </c>
      <c r="E9764" s="292" t="s">
        <v>214</v>
      </c>
      <c r="F9764" s="405">
        <v>22627</v>
      </c>
      <c r="G9764" s="292" t="s">
        <v>2979</v>
      </c>
    </row>
    <row r="9765" spans="1:7">
      <c r="A9765" s="292" t="s">
        <v>49</v>
      </c>
      <c r="B9765" s="405">
        <v>22847</v>
      </c>
      <c r="C9765" s="292" t="s">
        <v>2979</v>
      </c>
      <c r="E9765" s="292" t="s">
        <v>214</v>
      </c>
      <c r="F9765" s="405">
        <v>22637</v>
      </c>
      <c r="G9765" s="292" t="s">
        <v>2979</v>
      </c>
    </row>
    <row r="9766" spans="1:7">
      <c r="A9766" s="292" t="s">
        <v>49</v>
      </c>
      <c r="B9766" s="405">
        <v>23038</v>
      </c>
      <c r="C9766" s="292" t="s">
        <v>2979</v>
      </c>
      <c r="E9766" s="292" t="s">
        <v>214</v>
      </c>
      <c r="F9766" s="405">
        <v>22639</v>
      </c>
      <c r="G9766" s="292" t="s">
        <v>2979</v>
      </c>
    </row>
    <row r="9767" spans="1:7">
      <c r="A9767" s="292" t="s">
        <v>49</v>
      </c>
      <c r="B9767" s="405">
        <v>23177</v>
      </c>
      <c r="C9767" s="292" t="s">
        <v>2979</v>
      </c>
      <c r="E9767" s="292" t="s">
        <v>214</v>
      </c>
      <c r="F9767" s="405">
        <v>22640</v>
      </c>
      <c r="G9767" s="292" t="s">
        <v>2979</v>
      </c>
    </row>
    <row r="9768" spans="1:7">
      <c r="A9768" s="292" t="s">
        <v>49</v>
      </c>
      <c r="B9768" s="405">
        <v>23438</v>
      </c>
      <c r="C9768" s="292" t="s">
        <v>2979</v>
      </c>
      <c r="E9768" s="292" t="s">
        <v>214</v>
      </c>
      <c r="F9768" s="405">
        <v>22641</v>
      </c>
      <c r="G9768" s="292" t="s">
        <v>2979</v>
      </c>
    </row>
    <row r="9769" spans="1:7">
      <c r="A9769" s="292" t="s">
        <v>49</v>
      </c>
      <c r="B9769" s="405">
        <v>23917</v>
      </c>
      <c r="C9769" s="292" t="s">
        <v>2979</v>
      </c>
      <c r="E9769" s="292" t="s">
        <v>214</v>
      </c>
      <c r="F9769" s="405">
        <v>22643</v>
      </c>
      <c r="G9769" s="292" t="s">
        <v>2979</v>
      </c>
    </row>
    <row r="9770" spans="1:7">
      <c r="A9770" s="292" t="s">
        <v>49</v>
      </c>
      <c r="B9770" s="405">
        <v>24104</v>
      </c>
      <c r="C9770" s="292" t="s">
        <v>2979</v>
      </c>
      <c r="E9770" s="292" t="s">
        <v>214</v>
      </c>
      <c r="F9770" s="405">
        <v>22644</v>
      </c>
      <c r="G9770" s="292" t="s">
        <v>2979</v>
      </c>
    </row>
    <row r="9771" spans="1:7">
      <c r="A9771" s="292" t="s">
        <v>49</v>
      </c>
      <c r="B9771" s="405">
        <v>24315</v>
      </c>
      <c r="C9771" s="292" t="s">
        <v>2979</v>
      </c>
      <c r="E9771" s="292" t="s">
        <v>214</v>
      </c>
      <c r="F9771" s="405">
        <v>22650</v>
      </c>
      <c r="G9771" s="292" t="s">
        <v>2979</v>
      </c>
    </row>
    <row r="9772" spans="1:7">
      <c r="A9772" s="292" t="s">
        <v>49</v>
      </c>
      <c r="B9772" s="405">
        <v>24473</v>
      </c>
      <c r="C9772" s="292" t="s">
        <v>2979</v>
      </c>
      <c r="E9772" s="292" t="s">
        <v>214</v>
      </c>
      <c r="F9772" s="405">
        <v>22652</v>
      </c>
      <c r="G9772" s="292" t="s">
        <v>2979</v>
      </c>
    </row>
    <row r="9773" spans="1:7">
      <c r="A9773" s="292" t="s">
        <v>49</v>
      </c>
      <c r="B9773" s="405">
        <v>18371</v>
      </c>
      <c r="C9773" s="292" t="s">
        <v>2979</v>
      </c>
      <c r="E9773" s="292" t="s">
        <v>214</v>
      </c>
      <c r="F9773" s="405">
        <v>22654</v>
      </c>
      <c r="G9773" s="292" t="s">
        <v>2979</v>
      </c>
    </row>
    <row r="9774" spans="1:7">
      <c r="A9774" s="292" t="s">
        <v>49</v>
      </c>
      <c r="B9774" s="405">
        <v>18625</v>
      </c>
      <c r="C9774" s="292" t="s">
        <v>2979</v>
      </c>
      <c r="E9774" s="292" t="s">
        <v>214</v>
      </c>
      <c r="F9774" s="405">
        <v>22709</v>
      </c>
      <c r="G9774" s="292" t="s">
        <v>2979</v>
      </c>
    </row>
    <row r="9775" spans="1:7">
      <c r="A9775" s="292" t="s">
        <v>49</v>
      </c>
      <c r="B9775" s="405">
        <v>19975</v>
      </c>
      <c r="C9775" s="292" t="s">
        <v>2979</v>
      </c>
      <c r="E9775" s="292" t="s">
        <v>214</v>
      </c>
      <c r="F9775" s="405">
        <v>22711</v>
      </c>
      <c r="G9775" s="292" t="s">
        <v>2979</v>
      </c>
    </row>
    <row r="9776" spans="1:7">
      <c r="A9776" s="292" t="s">
        <v>49</v>
      </c>
      <c r="B9776" s="405">
        <v>21154</v>
      </c>
      <c r="C9776" s="292" t="s">
        <v>2979</v>
      </c>
      <c r="E9776" s="292" t="s">
        <v>214</v>
      </c>
      <c r="F9776" s="405">
        <v>22713</v>
      </c>
      <c r="G9776" s="292" t="s">
        <v>2979</v>
      </c>
    </row>
    <row r="9777" spans="1:7">
      <c r="A9777" s="292" t="s">
        <v>49</v>
      </c>
      <c r="B9777" s="405">
        <v>21677</v>
      </c>
      <c r="C9777" s="292" t="s">
        <v>2979</v>
      </c>
      <c r="E9777" s="292" t="s">
        <v>214</v>
      </c>
      <c r="F9777" s="405">
        <v>22714</v>
      </c>
      <c r="G9777" s="292" t="s">
        <v>2979</v>
      </c>
    </row>
    <row r="9778" spans="1:7">
      <c r="A9778" s="292" t="s">
        <v>49</v>
      </c>
      <c r="B9778" s="405">
        <v>22436</v>
      </c>
      <c r="C9778" s="292" t="s">
        <v>2979</v>
      </c>
      <c r="E9778" s="292" t="s">
        <v>214</v>
      </c>
      <c r="F9778" s="405">
        <v>22715</v>
      </c>
      <c r="G9778" s="292" t="s">
        <v>2979</v>
      </c>
    </row>
    <row r="9779" spans="1:7">
      <c r="A9779" s="292" t="s">
        <v>49</v>
      </c>
      <c r="B9779" s="405">
        <v>22639</v>
      </c>
      <c r="C9779" s="292" t="s">
        <v>2979</v>
      </c>
      <c r="E9779" s="292" t="s">
        <v>214</v>
      </c>
      <c r="F9779" s="405">
        <v>22716</v>
      </c>
      <c r="G9779" s="292" t="s">
        <v>2979</v>
      </c>
    </row>
    <row r="9780" spans="1:7">
      <c r="A9780" s="292" t="s">
        <v>49</v>
      </c>
      <c r="B9780" s="405">
        <v>22848</v>
      </c>
      <c r="C9780" s="292" t="s">
        <v>2979</v>
      </c>
      <c r="E9780" s="292" t="s">
        <v>214</v>
      </c>
      <c r="F9780" s="405">
        <v>22718</v>
      </c>
      <c r="G9780" s="292" t="s">
        <v>2979</v>
      </c>
    </row>
    <row r="9781" spans="1:7">
      <c r="A9781" s="292" t="s">
        <v>49</v>
      </c>
      <c r="B9781" s="405">
        <v>23039</v>
      </c>
      <c r="C9781" s="292" t="s">
        <v>2979</v>
      </c>
      <c r="E9781" s="292" t="s">
        <v>214</v>
      </c>
      <c r="F9781" s="405">
        <v>22719</v>
      </c>
      <c r="G9781" s="292" t="s">
        <v>2979</v>
      </c>
    </row>
    <row r="9782" spans="1:7">
      <c r="A9782" s="292" t="s">
        <v>49</v>
      </c>
      <c r="B9782" s="405">
        <v>23178</v>
      </c>
      <c r="C9782" s="292" t="s">
        <v>2979</v>
      </c>
      <c r="E9782" s="292" t="s">
        <v>214</v>
      </c>
      <c r="F9782" s="405">
        <v>22721</v>
      </c>
      <c r="G9782" s="292" t="s">
        <v>2979</v>
      </c>
    </row>
    <row r="9783" spans="1:7">
      <c r="A9783" s="292" t="s">
        <v>49</v>
      </c>
      <c r="B9783" s="405">
        <v>23441</v>
      </c>
      <c r="C9783" s="292" t="s">
        <v>2979</v>
      </c>
      <c r="E9783" s="292" t="s">
        <v>214</v>
      </c>
      <c r="F9783" s="405">
        <v>22723</v>
      </c>
      <c r="G9783" s="292" t="s">
        <v>2979</v>
      </c>
    </row>
    <row r="9784" spans="1:7">
      <c r="A9784" s="292" t="s">
        <v>49</v>
      </c>
      <c r="B9784" s="405">
        <v>23920</v>
      </c>
      <c r="C9784" s="292" t="s">
        <v>2979</v>
      </c>
      <c r="E9784" s="292" t="s">
        <v>214</v>
      </c>
      <c r="F9784" s="405">
        <v>22726</v>
      </c>
      <c r="G9784" s="292" t="s">
        <v>2979</v>
      </c>
    </row>
    <row r="9785" spans="1:7">
      <c r="A9785" s="292" t="s">
        <v>49</v>
      </c>
      <c r="B9785" s="405">
        <v>24105</v>
      </c>
      <c r="C9785" s="292" t="s">
        <v>2979</v>
      </c>
      <c r="E9785" s="292" t="s">
        <v>214</v>
      </c>
      <c r="F9785" s="405">
        <v>22727</v>
      </c>
      <c r="G9785" s="292" t="s">
        <v>2979</v>
      </c>
    </row>
    <row r="9786" spans="1:7">
      <c r="A9786" s="292" t="s">
        <v>49</v>
      </c>
      <c r="B9786" s="405">
        <v>24317</v>
      </c>
      <c r="C9786" s="292" t="s">
        <v>2979</v>
      </c>
      <c r="E9786" s="292" t="s">
        <v>214</v>
      </c>
      <c r="F9786" s="405">
        <v>22730</v>
      </c>
      <c r="G9786" s="292" t="s">
        <v>2979</v>
      </c>
    </row>
    <row r="9787" spans="1:7">
      <c r="A9787" s="292" t="s">
        <v>49</v>
      </c>
      <c r="B9787" s="405">
        <v>24474</v>
      </c>
      <c r="C9787" s="292" t="s">
        <v>2979</v>
      </c>
      <c r="E9787" s="292" t="s">
        <v>214</v>
      </c>
      <c r="F9787" s="405">
        <v>22732</v>
      </c>
      <c r="G9787" s="292" t="s">
        <v>2979</v>
      </c>
    </row>
    <row r="9788" spans="1:7">
      <c r="A9788" s="292" t="s">
        <v>49</v>
      </c>
      <c r="B9788" s="405">
        <v>18401</v>
      </c>
      <c r="C9788" s="292" t="s">
        <v>2979</v>
      </c>
      <c r="E9788" s="292" t="s">
        <v>214</v>
      </c>
      <c r="F9788" s="405">
        <v>22733</v>
      </c>
      <c r="G9788" s="292" t="s">
        <v>2979</v>
      </c>
    </row>
    <row r="9789" spans="1:7">
      <c r="A9789" s="292" t="s">
        <v>49</v>
      </c>
      <c r="B9789" s="405">
        <v>18626</v>
      </c>
      <c r="C9789" s="292" t="s">
        <v>2979</v>
      </c>
      <c r="E9789" s="292" t="s">
        <v>214</v>
      </c>
      <c r="F9789" s="405">
        <v>22735</v>
      </c>
      <c r="G9789" s="292" t="s">
        <v>2979</v>
      </c>
    </row>
    <row r="9790" spans="1:7">
      <c r="A9790" s="292" t="s">
        <v>49</v>
      </c>
      <c r="B9790" s="405">
        <v>19980</v>
      </c>
      <c r="C9790" s="292" t="s">
        <v>2979</v>
      </c>
      <c r="E9790" s="292" t="s">
        <v>214</v>
      </c>
      <c r="F9790" s="405">
        <v>22736</v>
      </c>
      <c r="G9790" s="292" t="s">
        <v>2979</v>
      </c>
    </row>
    <row r="9791" spans="1:7">
      <c r="A9791" s="292" t="s">
        <v>49</v>
      </c>
      <c r="B9791" s="405">
        <v>21160</v>
      </c>
      <c r="C9791" s="292" t="s">
        <v>2979</v>
      </c>
      <c r="E9791" s="292" t="s">
        <v>214</v>
      </c>
      <c r="F9791" s="405">
        <v>22737</v>
      </c>
      <c r="G9791" s="292" t="s">
        <v>2979</v>
      </c>
    </row>
    <row r="9792" spans="1:7">
      <c r="A9792" s="292" t="s">
        <v>49</v>
      </c>
      <c r="B9792" s="405">
        <v>21678</v>
      </c>
      <c r="C9792" s="292" t="s">
        <v>2979</v>
      </c>
      <c r="E9792" s="292" t="s">
        <v>214</v>
      </c>
      <c r="F9792" s="405">
        <v>22738</v>
      </c>
      <c r="G9792" s="292" t="s">
        <v>2979</v>
      </c>
    </row>
    <row r="9793" spans="1:7">
      <c r="A9793" s="292" t="s">
        <v>49</v>
      </c>
      <c r="B9793" s="405">
        <v>22437</v>
      </c>
      <c r="C9793" s="292" t="s">
        <v>2979</v>
      </c>
      <c r="E9793" s="292" t="s">
        <v>214</v>
      </c>
      <c r="F9793" s="405">
        <v>22740</v>
      </c>
      <c r="G9793" s="292" t="s">
        <v>2979</v>
      </c>
    </row>
    <row r="9794" spans="1:7">
      <c r="A9794" s="292" t="s">
        <v>49</v>
      </c>
      <c r="B9794" s="405">
        <v>22640</v>
      </c>
      <c r="C9794" s="292" t="s">
        <v>2979</v>
      </c>
      <c r="E9794" s="292" t="s">
        <v>214</v>
      </c>
      <c r="F9794" s="405">
        <v>22741</v>
      </c>
      <c r="G9794" s="292" t="s">
        <v>2979</v>
      </c>
    </row>
    <row r="9795" spans="1:7">
      <c r="A9795" s="292" t="s">
        <v>49</v>
      </c>
      <c r="B9795" s="405">
        <v>22849</v>
      </c>
      <c r="C9795" s="292" t="s">
        <v>2979</v>
      </c>
      <c r="E9795" s="292" t="s">
        <v>214</v>
      </c>
      <c r="F9795" s="405">
        <v>22743</v>
      </c>
      <c r="G9795" s="292" t="s">
        <v>2979</v>
      </c>
    </row>
    <row r="9796" spans="1:7">
      <c r="A9796" s="292" t="s">
        <v>49</v>
      </c>
      <c r="B9796" s="405">
        <v>23040</v>
      </c>
      <c r="C9796" s="292" t="s">
        <v>2979</v>
      </c>
      <c r="E9796" s="292" t="s">
        <v>214</v>
      </c>
      <c r="F9796" s="405">
        <v>22746</v>
      </c>
      <c r="G9796" s="292" t="s">
        <v>2979</v>
      </c>
    </row>
    <row r="9797" spans="1:7">
      <c r="A9797" s="292" t="s">
        <v>49</v>
      </c>
      <c r="B9797" s="405">
        <v>23181</v>
      </c>
      <c r="C9797" s="292" t="s">
        <v>2979</v>
      </c>
      <c r="E9797" s="292" t="s">
        <v>214</v>
      </c>
      <c r="F9797" s="405">
        <v>22747</v>
      </c>
      <c r="G9797" s="292" t="s">
        <v>2979</v>
      </c>
    </row>
    <row r="9798" spans="1:7">
      <c r="A9798" s="292" t="s">
        <v>49</v>
      </c>
      <c r="B9798" s="405">
        <v>23457</v>
      </c>
      <c r="C9798" s="292" t="s">
        <v>2979</v>
      </c>
      <c r="E9798" s="292" t="s">
        <v>214</v>
      </c>
      <c r="F9798" s="405">
        <v>22749</v>
      </c>
      <c r="G9798" s="292" t="s">
        <v>2979</v>
      </c>
    </row>
    <row r="9799" spans="1:7">
      <c r="A9799" s="292" t="s">
        <v>49</v>
      </c>
      <c r="B9799" s="405">
        <v>23922</v>
      </c>
      <c r="C9799" s="292" t="s">
        <v>2979</v>
      </c>
      <c r="E9799" s="292" t="s">
        <v>214</v>
      </c>
      <c r="F9799" s="405">
        <v>22810</v>
      </c>
      <c r="G9799" s="292" t="s">
        <v>2979</v>
      </c>
    </row>
    <row r="9800" spans="1:7">
      <c r="A9800" s="292" t="s">
        <v>49</v>
      </c>
      <c r="B9800" s="405">
        <v>24121</v>
      </c>
      <c r="C9800" s="292" t="s">
        <v>2979</v>
      </c>
      <c r="E9800" s="292" t="s">
        <v>214</v>
      </c>
      <c r="F9800" s="405">
        <v>22820</v>
      </c>
      <c r="G9800" s="292" t="s">
        <v>2979</v>
      </c>
    </row>
    <row r="9801" spans="1:7">
      <c r="A9801" s="292" t="s">
        <v>49</v>
      </c>
      <c r="B9801" s="405">
        <v>24318</v>
      </c>
      <c r="C9801" s="292" t="s">
        <v>2979</v>
      </c>
      <c r="E9801" s="292" t="s">
        <v>214</v>
      </c>
      <c r="F9801" s="405">
        <v>22832</v>
      </c>
      <c r="G9801" s="292" t="s">
        <v>2979</v>
      </c>
    </row>
    <row r="9802" spans="1:7">
      <c r="A9802" s="292" t="s">
        <v>49</v>
      </c>
      <c r="B9802" s="405">
        <v>24476</v>
      </c>
      <c r="C9802" s="292" t="s">
        <v>2979</v>
      </c>
      <c r="E9802" s="292" t="s">
        <v>214</v>
      </c>
      <c r="F9802" s="405">
        <v>22834</v>
      </c>
      <c r="G9802" s="292" t="s">
        <v>2979</v>
      </c>
    </row>
    <row r="9803" spans="1:7">
      <c r="A9803" s="292" t="s">
        <v>49</v>
      </c>
      <c r="B9803" s="405">
        <v>18405</v>
      </c>
      <c r="C9803" s="292" t="s">
        <v>2979</v>
      </c>
      <c r="E9803" s="292" t="s">
        <v>214</v>
      </c>
      <c r="F9803" s="405">
        <v>22841</v>
      </c>
      <c r="G9803" s="292" t="s">
        <v>2979</v>
      </c>
    </row>
    <row r="9804" spans="1:7">
      <c r="A9804" s="292" t="s">
        <v>49</v>
      </c>
      <c r="B9804" s="405">
        <v>18628</v>
      </c>
      <c r="C9804" s="292" t="s">
        <v>2979</v>
      </c>
      <c r="E9804" s="292" t="s">
        <v>214</v>
      </c>
      <c r="F9804" s="405">
        <v>22842</v>
      </c>
      <c r="G9804" s="292" t="s">
        <v>2979</v>
      </c>
    </row>
    <row r="9805" spans="1:7">
      <c r="A9805" s="292" t="s">
        <v>49</v>
      </c>
      <c r="B9805" s="405">
        <v>20115</v>
      </c>
      <c r="C9805" s="292" t="s">
        <v>2979</v>
      </c>
      <c r="E9805" s="292" t="s">
        <v>214</v>
      </c>
      <c r="F9805" s="405">
        <v>22843</v>
      </c>
      <c r="G9805" s="292" t="s">
        <v>2979</v>
      </c>
    </row>
    <row r="9806" spans="1:7">
      <c r="A9806" s="292" t="s">
        <v>49</v>
      </c>
      <c r="B9806" s="405">
        <v>21161</v>
      </c>
      <c r="C9806" s="292" t="s">
        <v>2979</v>
      </c>
      <c r="E9806" s="292" t="s">
        <v>214</v>
      </c>
      <c r="F9806" s="405">
        <v>22847</v>
      </c>
      <c r="G9806" s="292" t="s">
        <v>2979</v>
      </c>
    </row>
    <row r="9807" spans="1:7">
      <c r="A9807" s="292" t="s">
        <v>49</v>
      </c>
      <c r="B9807" s="405">
        <v>21679</v>
      </c>
      <c r="C9807" s="292" t="s">
        <v>2979</v>
      </c>
      <c r="E9807" s="292" t="s">
        <v>214</v>
      </c>
      <c r="F9807" s="405">
        <v>22848</v>
      </c>
      <c r="G9807" s="292" t="s">
        <v>2979</v>
      </c>
    </row>
    <row r="9808" spans="1:7">
      <c r="A9808" s="292" t="s">
        <v>49</v>
      </c>
      <c r="B9808" s="405">
        <v>22442</v>
      </c>
      <c r="C9808" s="292" t="s">
        <v>2979</v>
      </c>
      <c r="E9808" s="292" t="s">
        <v>214</v>
      </c>
      <c r="F9808" s="405">
        <v>22849</v>
      </c>
      <c r="G9808" s="292" t="s">
        <v>2979</v>
      </c>
    </row>
    <row r="9809" spans="1:7">
      <c r="A9809" s="292" t="s">
        <v>49</v>
      </c>
      <c r="B9809" s="405">
        <v>22641</v>
      </c>
      <c r="C9809" s="292" t="s">
        <v>2979</v>
      </c>
      <c r="E9809" s="292" t="s">
        <v>214</v>
      </c>
      <c r="F9809" s="405">
        <v>22850</v>
      </c>
      <c r="G9809" s="292" t="s">
        <v>2979</v>
      </c>
    </row>
    <row r="9810" spans="1:7">
      <c r="A9810" s="292" t="s">
        <v>49</v>
      </c>
      <c r="B9810" s="405">
        <v>22850</v>
      </c>
      <c r="C9810" s="292" t="s">
        <v>2979</v>
      </c>
      <c r="E9810" s="292" t="s">
        <v>214</v>
      </c>
      <c r="F9810" s="405">
        <v>22851</v>
      </c>
      <c r="G9810" s="292" t="s">
        <v>2979</v>
      </c>
    </row>
    <row r="9811" spans="1:7">
      <c r="A9811" s="292" t="s">
        <v>49</v>
      </c>
      <c r="B9811" s="405">
        <v>23045</v>
      </c>
      <c r="C9811" s="292" t="s">
        <v>2979</v>
      </c>
      <c r="E9811" s="292" t="s">
        <v>214</v>
      </c>
      <c r="F9811" s="405">
        <v>22920</v>
      </c>
      <c r="G9811" s="292" t="s">
        <v>2979</v>
      </c>
    </row>
    <row r="9812" spans="1:7">
      <c r="A9812" s="292" t="s">
        <v>49</v>
      </c>
      <c r="B9812" s="405">
        <v>23192</v>
      </c>
      <c r="C9812" s="292" t="s">
        <v>2979</v>
      </c>
      <c r="E9812" s="292" t="s">
        <v>214</v>
      </c>
      <c r="F9812" s="405">
        <v>22922</v>
      </c>
      <c r="G9812" s="292" t="s">
        <v>2979</v>
      </c>
    </row>
    <row r="9813" spans="1:7">
      <c r="A9813" s="292" t="s">
        <v>49</v>
      </c>
      <c r="B9813" s="405">
        <v>23480</v>
      </c>
      <c r="C9813" s="292" t="s">
        <v>2979</v>
      </c>
      <c r="E9813" s="292" t="s">
        <v>214</v>
      </c>
      <c r="F9813" s="405">
        <v>22931</v>
      </c>
      <c r="G9813" s="292" t="s">
        <v>2979</v>
      </c>
    </row>
    <row r="9814" spans="1:7">
      <c r="A9814" s="292" t="s">
        <v>49</v>
      </c>
      <c r="B9814" s="405">
        <v>23923</v>
      </c>
      <c r="C9814" s="292" t="s">
        <v>2979</v>
      </c>
      <c r="E9814" s="292" t="s">
        <v>214</v>
      </c>
      <c r="F9814" s="405">
        <v>22935</v>
      </c>
      <c r="G9814" s="292" t="s">
        <v>2979</v>
      </c>
    </row>
    <row r="9815" spans="1:7">
      <c r="A9815" s="292" t="s">
        <v>49</v>
      </c>
      <c r="B9815" s="405">
        <v>24124</v>
      </c>
      <c r="C9815" s="292" t="s">
        <v>2979</v>
      </c>
      <c r="E9815" s="292" t="s">
        <v>214</v>
      </c>
      <c r="F9815" s="405">
        <v>22937</v>
      </c>
      <c r="G9815" s="292" t="s">
        <v>2979</v>
      </c>
    </row>
    <row r="9816" spans="1:7">
      <c r="A9816" s="292" t="s">
        <v>49</v>
      </c>
      <c r="B9816" s="405">
        <v>24319</v>
      </c>
      <c r="C9816" s="292" t="s">
        <v>2979</v>
      </c>
      <c r="E9816" s="292" t="s">
        <v>214</v>
      </c>
      <c r="F9816" s="405">
        <v>22938</v>
      </c>
      <c r="G9816" s="292" t="s">
        <v>2979</v>
      </c>
    </row>
    <row r="9817" spans="1:7">
      <c r="A9817" s="292" t="s">
        <v>49</v>
      </c>
      <c r="B9817" s="405">
        <v>24479</v>
      </c>
      <c r="C9817" s="292" t="s">
        <v>2979</v>
      </c>
      <c r="E9817" s="292" t="s">
        <v>214</v>
      </c>
      <c r="F9817" s="405">
        <v>22940</v>
      </c>
      <c r="G9817" s="292" t="s">
        <v>2979</v>
      </c>
    </row>
    <row r="9818" spans="1:7">
      <c r="A9818" s="292" t="s">
        <v>49</v>
      </c>
      <c r="B9818" s="405">
        <v>18411</v>
      </c>
      <c r="C9818" s="292" t="s">
        <v>2979</v>
      </c>
      <c r="E9818" s="292" t="s">
        <v>214</v>
      </c>
      <c r="F9818" s="405">
        <v>22943</v>
      </c>
      <c r="G9818" s="292" t="s">
        <v>2979</v>
      </c>
    </row>
    <row r="9819" spans="1:7">
      <c r="A9819" s="292" t="s">
        <v>49</v>
      </c>
      <c r="B9819" s="405">
        <v>18631</v>
      </c>
      <c r="C9819" s="292" t="s">
        <v>2979</v>
      </c>
      <c r="E9819" s="292" t="s">
        <v>214</v>
      </c>
      <c r="F9819" s="405">
        <v>22946</v>
      </c>
      <c r="G9819" s="292" t="s">
        <v>2979</v>
      </c>
    </row>
    <row r="9820" spans="1:7">
      <c r="A9820" s="292" t="s">
        <v>49</v>
      </c>
      <c r="B9820" s="405">
        <v>20116</v>
      </c>
      <c r="C9820" s="292" t="s">
        <v>2979</v>
      </c>
      <c r="E9820" s="292" t="s">
        <v>214</v>
      </c>
      <c r="F9820" s="405">
        <v>22948</v>
      </c>
      <c r="G9820" s="292" t="s">
        <v>2979</v>
      </c>
    </row>
    <row r="9821" spans="1:7">
      <c r="A9821" s="292" t="s">
        <v>49</v>
      </c>
      <c r="B9821" s="405">
        <v>21520</v>
      </c>
      <c r="C9821" s="292" t="s">
        <v>2979</v>
      </c>
      <c r="E9821" s="292" t="s">
        <v>214</v>
      </c>
      <c r="F9821" s="405">
        <v>22949</v>
      </c>
      <c r="G9821" s="292" t="s">
        <v>2979</v>
      </c>
    </row>
    <row r="9822" spans="1:7">
      <c r="A9822" s="292" t="s">
        <v>49</v>
      </c>
      <c r="B9822" s="405">
        <v>21711</v>
      </c>
      <c r="C9822" s="292" t="s">
        <v>2979</v>
      </c>
      <c r="E9822" s="292" t="s">
        <v>214</v>
      </c>
      <c r="F9822" s="405">
        <v>22952</v>
      </c>
      <c r="G9822" s="292" t="s">
        <v>2979</v>
      </c>
    </row>
    <row r="9823" spans="1:7">
      <c r="A9823" s="292" t="s">
        <v>49</v>
      </c>
      <c r="B9823" s="405">
        <v>22443</v>
      </c>
      <c r="C9823" s="292" t="s">
        <v>2979</v>
      </c>
      <c r="E9823" s="292" t="s">
        <v>214</v>
      </c>
      <c r="F9823" s="405">
        <v>22954</v>
      </c>
      <c r="G9823" s="292" t="s">
        <v>2979</v>
      </c>
    </row>
    <row r="9824" spans="1:7">
      <c r="A9824" s="292" t="s">
        <v>49</v>
      </c>
      <c r="B9824" s="405">
        <v>22643</v>
      </c>
      <c r="C9824" s="292" t="s">
        <v>2979</v>
      </c>
      <c r="E9824" s="292" t="s">
        <v>214</v>
      </c>
      <c r="F9824" s="405">
        <v>22959</v>
      </c>
      <c r="G9824" s="292" t="s">
        <v>2979</v>
      </c>
    </row>
    <row r="9825" spans="1:7">
      <c r="A9825" s="292" t="s">
        <v>49</v>
      </c>
      <c r="B9825" s="405">
        <v>22851</v>
      </c>
      <c r="C9825" s="292" t="s">
        <v>2979</v>
      </c>
      <c r="E9825" s="292" t="s">
        <v>214</v>
      </c>
      <c r="F9825" s="405">
        <v>22967</v>
      </c>
      <c r="G9825" s="292" t="s">
        <v>2979</v>
      </c>
    </row>
    <row r="9826" spans="1:7">
      <c r="A9826" s="292" t="s">
        <v>49</v>
      </c>
      <c r="B9826" s="405">
        <v>23047</v>
      </c>
      <c r="C9826" s="292" t="s">
        <v>2979</v>
      </c>
      <c r="E9826" s="292" t="s">
        <v>214</v>
      </c>
      <c r="F9826" s="405">
        <v>22969</v>
      </c>
      <c r="G9826" s="292" t="s">
        <v>2979</v>
      </c>
    </row>
    <row r="9827" spans="1:7">
      <c r="A9827" s="292" t="s">
        <v>49</v>
      </c>
      <c r="B9827" s="405">
        <v>23301</v>
      </c>
      <c r="C9827" s="292" t="s">
        <v>2979</v>
      </c>
      <c r="E9827" s="292" t="s">
        <v>214</v>
      </c>
      <c r="F9827" s="405">
        <v>22971</v>
      </c>
      <c r="G9827" s="292" t="s">
        <v>2979</v>
      </c>
    </row>
    <row r="9828" spans="1:7">
      <c r="A9828" s="292" t="s">
        <v>49</v>
      </c>
      <c r="B9828" s="405">
        <v>23486</v>
      </c>
      <c r="C9828" s="292" t="s">
        <v>2979</v>
      </c>
      <c r="E9828" s="292" t="s">
        <v>214</v>
      </c>
      <c r="F9828" s="405">
        <v>22972</v>
      </c>
      <c r="G9828" s="292" t="s">
        <v>2979</v>
      </c>
    </row>
    <row r="9829" spans="1:7">
      <c r="A9829" s="292" t="s">
        <v>49</v>
      </c>
      <c r="B9829" s="405">
        <v>23924</v>
      </c>
      <c r="C9829" s="292" t="s">
        <v>2979</v>
      </c>
      <c r="E9829" s="292" t="s">
        <v>214</v>
      </c>
      <c r="F9829" s="405">
        <v>22973</v>
      </c>
      <c r="G9829" s="292" t="s">
        <v>2979</v>
      </c>
    </row>
    <row r="9830" spans="1:7">
      <c r="A9830" s="292" t="s">
        <v>49</v>
      </c>
      <c r="B9830" s="405">
        <v>24130</v>
      </c>
      <c r="C9830" s="292" t="s">
        <v>2979</v>
      </c>
      <c r="E9830" s="292" t="s">
        <v>214</v>
      </c>
      <c r="F9830" s="405">
        <v>22976</v>
      </c>
      <c r="G9830" s="292" t="s">
        <v>2979</v>
      </c>
    </row>
    <row r="9831" spans="1:7">
      <c r="A9831" s="292" t="s">
        <v>49</v>
      </c>
      <c r="B9831" s="405">
        <v>24322</v>
      </c>
      <c r="C9831" s="292" t="s">
        <v>2979</v>
      </c>
      <c r="E9831" s="292" t="s">
        <v>214</v>
      </c>
      <c r="F9831" s="405">
        <v>23002</v>
      </c>
      <c r="G9831" s="292" t="s">
        <v>2979</v>
      </c>
    </row>
    <row r="9832" spans="1:7">
      <c r="A9832" s="292" t="s">
        <v>49</v>
      </c>
      <c r="B9832" s="405">
        <v>24483</v>
      </c>
      <c r="C9832" s="292" t="s">
        <v>2979</v>
      </c>
      <c r="E9832" s="292" t="s">
        <v>214</v>
      </c>
      <c r="F9832" s="405">
        <v>23003</v>
      </c>
      <c r="G9832" s="292" t="s">
        <v>2979</v>
      </c>
    </row>
    <row r="9833" spans="1:7">
      <c r="A9833" s="292" t="s">
        <v>49</v>
      </c>
      <c r="B9833" s="405">
        <v>18413</v>
      </c>
      <c r="C9833" s="292" t="s">
        <v>2979</v>
      </c>
      <c r="E9833" s="292" t="s">
        <v>214</v>
      </c>
      <c r="F9833" s="405">
        <v>23004</v>
      </c>
      <c r="G9833" s="292" t="s">
        <v>2979</v>
      </c>
    </row>
    <row r="9834" spans="1:7">
      <c r="A9834" s="292" t="s">
        <v>49</v>
      </c>
      <c r="B9834" s="405">
        <v>18632</v>
      </c>
      <c r="C9834" s="292" t="s">
        <v>2979</v>
      </c>
      <c r="E9834" s="292" t="s">
        <v>214</v>
      </c>
      <c r="F9834" s="405">
        <v>23009</v>
      </c>
      <c r="G9834" s="292" t="s">
        <v>2979</v>
      </c>
    </row>
    <row r="9835" spans="1:7">
      <c r="A9835" s="292" t="s">
        <v>49</v>
      </c>
      <c r="B9835" s="405">
        <v>20117</v>
      </c>
      <c r="C9835" s="292" t="s">
        <v>2979</v>
      </c>
      <c r="E9835" s="292" t="s">
        <v>214</v>
      </c>
      <c r="F9835" s="405">
        <v>23011</v>
      </c>
      <c r="G9835" s="292" t="s">
        <v>2979</v>
      </c>
    </row>
    <row r="9836" spans="1:7">
      <c r="A9836" s="292" t="s">
        <v>49</v>
      </c>
      <c r="B9836" s="405">
        <v>21521</v>
      </c>
      <c r="C9836" s="292" t="s">
        <v>2979</v>
      </c>
      <c r="E9836" s="292" t="s">
        <v>214</v>
      </c>
      <c r="F9836" s="405">
        <v>23015</v>
      </c>
      <c r="G9836" s="292" t="s">
        <v>2979</v>
      </c>
    </row>
    <row r="9837" spans="1:7">
      <c r="A9837" s="292" t="s">
        <v>49</v>
      </c>
      <c r="B9837" s="405">
        <v>21750</v>
      </c>
      <c r="C9837" s="292" t="s">
        <v>2979</v>
      </c>
      <c r="E9837" s="292" t="s">
        <v>214</v>
      </c>
      <c r="F9837" s="405">
        <v>23021</v>
      </c>
      <c r="G9837" s="292" t="s">
        <v>2979</v>
      </c>
    </row>
    <row r="9838" spans="1:7">
      <c r="A9838" s="292" t="s">
        <v>49</v>
      </c>
      <c r="B9838" s="405">
        <v>22446</v>
      </c>
      <c r="C9838" s="292" t="s">
        <v>2979</v>
      </c>
      <c r="E9838" s="292" t="s">
        <v>214</v>
      </c>
      <c r="F9838" s="405">
        <v>23022</v>
      </c>
      <c r="G9838" s="292" t="s">
        <v>2979</v>
      </c>
    </row>
    <row r="9839" spans="1:7">
      <c r="A9839" s="292" t="s">
        <v>49</v>
      </c>
      <c r="B9839" s="405">
        <v>22644</v>
      </c>
      <c r="C9839" s="292" t="s">
        <v>2979</v>
      </c>
      <c r="E9839" s="292" t="s">
        <v>214</v>
      </c>
      <c r="F9839" s="405">
        <v>23023</v>
      </c>
      <c r="G9839" s="292" t="s">
        <v>2979</v>
      </c>
    </row>
    <row r="9840" spans="1:7">
      <c r="A9840" s="292" t="s">
        <v>49</v>
      </c>
      <c r="B9840" s="405">
        <v>22920</v>
      </c>
      <c r="C9840" s="292" t="s">
        <v>2979</v>
      </c>
      <c r="E9840" s="292" t="s">
        <v>214</v>
      </c>
      <c r="F9840" s="405">
        <v>23024</v>
      </c>
      <c r="G9840" s="292" t="s">
        <v>2979</v>
      </c>
    </row>
    <row r="9841" spans="1:7">
      <c r="A9841" s="292" t="s">
        <v>49</v>
      </c>
      <c r="B9841" s="405">
        <v>23050</v>
      </c>
      <c r="C9841" s="292" t="s">
        <v>2979</v>
      </c>
      <c r="E9841" s="292" t="s">
        <v>214</v>
      </c>
      <c r="F9841" s="405">
        <v>23025</v>
      </c>
      <c r="G9841" s="292" t="s">
        <v>2979</v>
      </c>
    </row>
    <row r="9842" spans="1:7">
      <c r="A9842" s="292" t="s">
        <v>49</v>
      </c>
      <c r="B9842" s="405">
        <v>23302</v>
      </c>
      <c r="C9842" s="292" t="s">
        <v>2979</v>
      </c>
      <c r="E9842" s="292" t="s">
        <v>214</v>
      </c>
      <c r="F9842" s="405">
        <v>23027</v>
      </c>
      <c r="G9842" s="292" t="s">
        <v>2979</v>
      </c>
    </row>
    <row r="9843" spans="1:7">
      <c r="A9843" s="292" t="s">
        <v>49</v>
      </c>
      <c r="B9843" s="405">
        <v>23487</v>
      </c>
      <c r="C9843" s="292" t="s">
        <v>2979</v>
      </c>
      <c r="E9843" s="292" t="s">
        <v>214</v>
      </c>
      <c r="F9843" s="405">
        <v>23030</v>
      </c>
      <c r="G9843" s="292" t="s">
        <v>2979</v>
      </c>
    </row>
    <row r="9844" spans="1:7">
      <c r="A9844" s="292" t="s">
        <v>49</v>
      </c>
      <c r="B9844" s="405">
        <v>23927</v>
      </c>
      <c r="C9844" s="292" t="s">
        <v>2979</v>
      </c>
      <c r="E9844" s="292" t="s">
        <v>214</v>
      </c>
      <c r="F9844" s="405">
        <v>23031</v>
      </c>
      <c r="G9844" s="292" t="s">
        <v>2979</v>
      </c>
    </row>
    <row r="9845" spans="1:7">
      <c r="A9845" s="292" t="s">
        <v>49</v>
      </c>
      <c r="B9845" s="405">
        <v>24132</v>
      </c>
      <c r="C9845" s="292" t="s">
        <v>2979</v>
      </c>
      <c r="E9845" s="292" t="s">
        <v>214</v>
      </c>
      <c r="F9845" s="405">
        <v>23032</v>
      </c>
      <c r="G9845" s="292" t="s">
        <v>2979</v>
      </c>
    </row>
    <row r="9846" spans="1:7">
      <c r="A9846" s="292" t="s">
        <v>49</v>
      </c>
      <c r="B9846" s="405">
        <v>24323</v>
      </c>
      <c r="C9846" s="292" t="s">
        <v>2979</v>
      </c>
      <c r="E9846" s="292" t="s">
        <v>214</v>
      </c>
      <c r="F9846" s="405">
        <v>23035</v>
      </c>
      <c r="G9846" s="292" t="s">
        <v>2979</v>
      </c>
    </row>
    <row r="9847" spans="1:7">
      <c r="A9847" s="292" t="s">
        <v>49</v>
      </c>
      <c r="B9847" s="405">
        <v>24485</v>
      </c>
      <c r="C9847" s="292" t="s">
        <v>2979</v>
      </c>
      <c r="E9847" s="292" t="s">
        <v>214</v>
      </c>
      <c r="F9847" s="405">
        <v>23038</v>
      </c>
      <c r="G9847" s="292" t="s">
        <v>2979</v>
      </c>
    </row>
    <row r="9848" spans="1:7">
      <c r="A9848" s="292" t="s">
        <v>49</v>
      </c>
      <c r="B9848" s="405">
        <v>18417</v>
      </c>
      <c r="C9848" s="292" t="s">
        <v>2979</v>
      </c>
      <c r="E9848" s="292" t="s">
        <v>214</v>
      </c>
      <c r="F9848" s="405">
        <v>23039</v>
      </c>
      <c r="G9848" s="292" t="s">
        <v>2979</v>
      </c>
    </row>
    <row r="9849" spans="1:7">
      <c r="A9849" s="292" t="s">
        <v>49</v>
      </c>
      <c r="B9849" s="405">
        <v>18635</v>
      </c>
      <c r="C9849" s="292" t="s">
        <v>2979</v>
      </c>
      <c r="E9849" s="292" t="s">
        <v>214</v>
      </c>
      <c r="F9849" s="405">
        <v>23040</v>
      </c>
      <c r="G9849" s="292" t="s">
        <v>2979</v>
      </c>
    </row>
    <row r="9850" spans="1:7">
      <c r="A9850" s="292" t="s">
        <v>49</v>
      </c>
      <c r="B9850" s="405">
        <v>20128</v>
      </c>
      <c r="C9850" s="292" t="s">
        <v>2979</v>
      </c>
      <c r="E9850" s="292" t="s">
        <v>214</v>
      </c>
      <c r="F9850" s="405">
        <v>23045</v>
      </c>
      <c r="G9850" s="292" t="s">
        <v>2979</v>
      </c>
    </row>
    <row r="9851" spans="1:7">
      <c r="A9851" s="292" t="s">
        <v>49</v>
      </c>
      <c r="B9851" s="405">
        <v>21523</v>
      </c>
      <c r="C9851" s="292" t="s">
        <v>2979</v>
      </c>
      <c r="E9851" s="292" t="s">
        <v>214</v>
      </c>
      <c r="F9851" s="405">
        <v>23047</v>
      </c>
      <c r="G9851" s="292" t="s">
        <v>2979</v>
      </c>
    </row>
    <row r="9852" spans="1:7">
      <c r="A9852" s="292" t="s">
        <v>49</v>
      </c>
      <c r="B9852" s="405">
        <v>21757</v>
      </c>
      <c r="C9852" s="292" t="s">
        <v>2979</v>
      </c>
      <c r="E9852" s="292" t="s">
        <v>214</v>
      </c>
      <c r="F9852" s="405">
        <v>23050</v>
      </c>
      <c r="G9852" s="292" t="s">
        <v>2979</v>
      </c>
    </row>
    <row r="9853" spans="1:7">
      <c r="A9853" s="292" t="s">
        <v>49</v>
      </c>
      <c r="B9853" s="405">
        <v>22454</v>
      </c>
      <c r="C9853" s="292" t="s">
        <v>2979</v>
      </c>
      <c r="E9853" s="292" t="s">
        <v>214</v>
      </c>
      <c r="F9853" s="405">
        <v>23055</v>
      </c>
      <c r="G9853" s="292" t="s">
        <v>2979</v>
      </c>
    </row>
    <row r="9854" spans="1:7">
      <c r="A9854" s="292" t="s">
        <v>49</v>
      </c>
      <c r="B9854" s="405">
        <v>22650</v>
      </c>
      <c r="C9854" s="292" t="s">
        <v>2979</v>
      </c>
      <c r="E9854" s="292" t="s">
        <v>214</v>
      </c>
      <c r="F9854" s="405">
        <v>23056</v>
      </c>
      <c r="G9854" s="292" t="s">
        <v>2979</v>
      </c>
    </row>
    <row r="9855" spans="1:7">
      <c r="A9855" s="292" t="s">
        <v>49</v>
      </c>
      <c r="B9855" s="405">
        <v>22922</v>
      </c>
      <c r="C9855" s="292" t="s">
        <v>2979</v>
      </c>
      <c r="E9855" s="292" t="s">
        <v>214</v>
      </c>
      <c r="F9855" s="405">
        <v>23065</v>
      </c>
      <c r="G9855" s="292" t="s">
        <v>2979</v>
      </c>
    </row>
    <row r="9856" spans="1:7">
      <c r="A9856" s="292" t="s">
        <v>49</v>
      </c>
      <c r="B9856" s="405">
        <v>23055</v>
      </c>
      <c r="C9856" s="292" t="s">
        <v>2979</v>
      </c>
      <c r="E9856" s="292" t="s">
        <v>214</v>
      </c>
      <c r="F9856" s="405">
        <v>23067</v>
      </c>
      <c r="G9856" s="292" t="s">
        <v>2979</v>
      </c>
    </row>
    <row r="9857" spans="1:7">
      <c r="A9857" s="292" t="s">
        <v>49</v>
      </c>
      <c r="B9857" s="405">
        <v>23303</v>
      </c>
      <c r="C9857" s="292" t="s">
        <v>2979</v>
      </c>
      <c r="E9857" s="292" t="s">
        <v>214</v>
      </c>
      <c r="F9857" s="405">
        <v>23068</v>
      </c>
      <c r="G9857" s="292" t="s">
        <v>2979</v>
      </c>
    </row>
    <row r="9858" spans="1:7">
      <c r="A9858" s="292" t="s">
        <v>49</v>
      </c>
      <c r="B9858" s="405">
        <v>23821</v>
      </c>
      <c r="C9858" s="292" t="s">
        <v>2979</v>
      </c>
      <c r="E9858" s="292" t="s">
        <v>214</v>
      </c>
      <c r="F9858" s="405">
        <v>23070</v>
      </c>
      <c r="G9858" s="292" t="s">
        <v>2979</v>
      </c>
    </row>
    <row r="9859" spans="1:7">
      <c r="A9859" s="292" t="s">
        <v>49</v>
      </c>
      <c r="B9859" s="405">
        <v>23930</v>
      </c>
      <c r="C9859" s="292" t="s">
        <v>2979</v>
      </c>
      <c r="E9859" s="292" t="s">
        <v>214</v>
      </c>
      <c r="F9859" s="405">
        <v>23071</v>
      </c>
      <c r="G9859" s="292" t="s">
        <v>2979</v>
      </c>
    </row>
    <row r="9860" spans="1:7">
      <c r="A9860" s="292" t="s">
        <v>49</v>
      </c>
      <c r="B9860" s="405">
        <v>24133</v>
      </c>
      <c r="C9860" s="292" t="s">
        <v>2979</v>
      </c>
      <c r="E9860" s="292" t="s">
        <v>214</v>
      </c>
      <c r="F9860" s="405">
        <v>23076</v>
      </c>
      <c r="G9860" s="292" t="s">
        <v>2979</v>
      </c>
    </row>
    <row r="9861" spans="1:7">
      <c r="A9861" s="292" t="s">
        <v>49</v>
      </c>
      <c r="B9861" s="405">
        <v>24327</v>
      </c>
      <c r="C9861" s="292" t="s">
        <v>2979</v>
      </c>
      <c r="E9861" s="292" t="s">
        <v>214</v>
      </c>
      <c r="F9861" s="405">
        <v>23084</v>
      </c>
      <c r="G9861" s="292" t="s">
        <v>2979</v>
      </c>
    </row>
    <row r="9862" spans="1:7">
      <c r="A9862" s="292" t="s">
        <v>49</v>
      </c>
      <c r="B9862" s="405">
        <v>24487</v>
      </c>
      <c r="C9862" s="292" t="s">
        <v>2979</v>
      </c>
      <c r="E9862" s="292" t="s">
        <v>214</v>
      </c>
      <c r="F9862" s="405">
        <v>23086</v>
      </c>
      <c r="G9862" s="292" t="s">
        <v>2979</v>
      </c>
    </row>
    <row r="9863" spans="1:7">
      <c r="A9863" s="292" t="s">
        <v>49</v>
      </c>
      <c r="B9863" s="405">
        <v>18419</v>
      </c>
      <c r="C9863" s="292" t="s">
        <v>2979</v>
      </c>
      <c r="E9863" s="292" t="s">
        <v>214</v>
      </c>
      <c r="F9863" s="405">
        <v>23089</v>
      </c>
      <c r="G9863" s="292" t="s">
        <v>2979</v>
      </c>
    </row>
    <row r="9864" spans="1:7">
      <c r="A9864" s="292" t="s">
        <v>49</v>
      </c>
      <c r="B9864" s="405">
        <v>18636</v>
      </c>
      <c r="C9864" s="292" t="s">
        <v>2979</v>
      </c>
      <c r="E9864" s="292" t="s">
        <v>214</v>
      </c>
      <c r="F9864" s="405">
        <v>23091</v>
      </c>
      <c r="G9864" s="292" t="s">
        <v>2979</v>
      </c>
    </row>
    <row r="9865" spans="1:7">
      <c r="A9865" s="292" t="s">
        <v>49</v>
      </c>
      <c r="B9865" s="405">
        <v>20144</v>
      </c>
      <c r="C9865" s="292" t="s">
        <v>2979</v>
      </c>
      <c r="E9865" s="292" t="s">
        <v>214</v>
      </c>
      <c r="F9865" s="405">
        <v>23093</v>
      </c>
      <c r="G9865" s="292" t="s">
        <v>2979</v>
      </c>
    </row>
    <row r="9866" spans="1:7">
      <c r="A9866" s="292" t="s">
        <v>49</v>
      </c>
      <c r="B9866" s="405">
        <v>21524</v>
      </c>
      <c r="C9866" s="292" t="s">
        <v>2979</v>
      </c>
      <c r="E9866" s="292" t="s">
        <v>214</v>
      </c>
      <c r="F9866" s="405">
        <v>23106</v>
      </c>
      <c r="G9866" s="292" t="s">
        <v>2979</v>
      </c>
    </row>
    <row r="9867" spans="1:7">
      <c r="A9867" s="292" t="s">
        <v>49</v>
      </c>
      <c r="B9867" s="405">
        <v>21762</v>
      </c>
      <c r="C9867" s="292" t="s">
        <v>2979</v>
      </c>
      <c r="E9867" s="292" t="s">
        <v>214</v>
      </c>
      <c r="F9867" s="405">
        <v>23108</v>
      </c>
      <c r="G9867" s="292" t="s">
        <v>2979</v>
      </c>
    </row>
    <row r="9868" spans="1:7">
      <c r="A9868" s="292" t="s">
        <v>49</v>
      </c>
      <c r="B9868" s="405">
        <v>22460</v>
      </c>
      <c r="C9868" s="292" t="s">
        <v>2979</v>
      </c>
      <c r="E9868" s="292" t="s">
        <v>214</v>
      </c>
      <c r="F9868" s="405">
        <v>23109</v>
      </c>
      <c r="G9868" s="292" t="s">
        <v>2979</v>
      </c>
    </row>
    <row r="9869" spans="1:7">
      <c r="A9869" s="292" t="s">
        <v>49</v>
      </c>
      <c r="B9869" s="405">
        <v>22652</v>
      </c>
      <c r="C9869" s="292" t="s">
        <v>2979</v>
      </c>
      <c r="E9869" s="292" t="s">
        <v>214</v>
      </c>
      <c r="F9869" s="405">
        <v>23110</v>
      </c>
      <c r="G9869" s="292" t="s">
        <v>2979</v>
      </c>
    </row>
    <row r="9870" spans="1:7">
      <c r="A9870" s="292" t="s">
        <v>49</v>
      </c>
      <c r="B9870" s="405">
        <v>22931</v>
      </c>
      <c r="C9870" s="292" t="s">
        <v>2979</v>
      </c>
      <c r="E9870" s="292" t="s">
        <v>214</v>
      </c>
      <c r="F9870" s="405">
        <v>23115</v>
      </c>
      <c r="G9870" s="292" t="s">
        <v>2979</v>
      </c>
    </row>
    <row r="9871" spans="1:7">
      <c r="A9871" s="292" t="s">
        <v>49</v>
      </c>
      <c r="B9871" s="405">
        <v>23056</v>
      </c>
      <c r="C9871" s="292" t="s">
        <v>2979</v>
      </c>
      <c r="E9871" s="292" t="s">
        <v>214</v>
      </c>
      <c r="F9871" s="405">
        <v>23117</v>
      </c>
      <c r="G9871" s="292" t="s">
        <v>2979</v>
      </c>
    </row>
    <row r="9872" spans="1:7">
      <c r="A9872" s="292" t="s">
        <v>49</v>
      </c>
      <c r="B9872" s="405">
        <v>23306</v>
      </c>
      <c r="C9872" s="292" t="s">
        <v>2979</v>
      </c>
      <c r="E9872" s="292" t="s">
        <v>214</v>
      </c>
      <c r="F9872" s="405">
        <v>23119</v>
      </c>
      <c r="G9872" s="292" t="s">
        <v>2979</v>
      </c>
    </row>
    <row r="9873" spans="1:7">
      <c r="A9873" s="292" t="s">
        <v>49</v>
      </c>
      <c r="B9873" s="405">
        <v>23827</v>
      </c>
      <c r="C9873" s="292" t="s">
        <v>2979</v>
      </c>
      <c r="E9873" s="292" t="s">
        <v>214</v>
      </c>
      <c r="F9873" s="405">
        <v>23126</v>
      </c>
      <c r="G9873" s="292" t="s">
        <v>2979</v>
      </c>
    </row>
    <row r="9874" spans="1:7">
      <c r="A9874" s="292" t="s">
        <v>49</v>
      </c>
      <c r="B9874" s="405">
        <v>23934</v>
      </c>
      <c r="C9874" s="292" t="s">
        <v>2979</v>
      </c>
      <c r="E9874" s="292" t="s">
        <v>214</v>
      </c>
      <c r="F9874" s="405">
        <v>23128</v>
      </c>
      <c r="G9874" s="292" t="s">
        <v>2979</v>
      </c>
    </row>
    <row r="9875" spans="1:7">
      <c r="A9875" s="292" t="s">
        <v>49</v>
      </c>
      <c r="B9875" s="405">
        <v>24136</v>
      </c>
      <c r="C9875" s="292" t="s">
        <v>2979</v>
      </c>
      <c r="E9875" s="292" t="s">
        <v>214</v>
      </c>
      <c r="F9875" s="405">
        <v>23130</v>
      </c>
      <c r="G9875" s="292" t="s">
        <v>2979</v>
      </c>
    </row>
    <row r="9876" spans="1:7">
      <c r="A9876" s="292" t="s">
        <v>49</v>
      </c>
      <c r="B9876" s="405">
        <v>24328</v>
      </c>
      <c r="C9876" s="292" t="s">
        <v>2979</v>
      </c>
      <c r="E9876" s="292" t="s">
        <v>214</v>
      </c>
      <c r="F9876" s="405">
        <v>23138</v>
      </c>
      <c r="G9876" s="292" t="s">
        <v>2979</v>
      </c>
    </row>
    <row r="9877" spans="1:7">
      <c r="A9877" s="292" t="s">
        <v>49</v>
      </c>
      <c r="B9877" s="405">
        <v>24520</v>
      </c>
      <c r="C9877" s="292" t="s">
        <v>2979</v>
      </c>
      <c r="E9877" s="292" t="s">
        <v>214</v>
      </c>
      <c r="F9877" s="405">
        <v>23140</v>
      </c>
      <c r="G9877" s="292" t="s">
        <v>2979</v>
      </c>
    </row>
    <row r="9878" spans="1:7">
      <c r="A9878" s="292" t="s">
        <v>49</v>
      </c>
      <c r="B9878" s="405">
        <v>18420</v>
      </c>
      <c r="C9878" s="292" t="s">
        <v>2979</v>
      </c>
      <c r="E9878" s="292" t="s">
        <v>214</v>
      </c>
      <c r="F9878" s="405">
        <v>23148</v>
      </c>
      <c r="G9878" s="292" t="s">
        <v>2979</v>
      </c>
    </row>
    <row r="9879" spans="1:7">
      <c r="A9879" s="292" t="s">
        <v>49</v>
      </c>
      <c r="B9879" s="405">
        <v>18656</v>
      </c>
      <c r="C9879" s="292" t="s">
        <v>2979</v>
      </c>
      <c r="E9879" s="292" t="s">
        <v>214</v>
      </c>
      <c r="F9879" s="405">
        <v>23149</v>
      </c>
      <c r="G9879" s="292" t="s">
        <v>2979</v>
      </c>
    </row>
    <row r="9880" spans="1:7">
      <c r="A9880" s="292" t="s">
        <v>49</v>
      </c>
      <c r="B9880" s="405">
        <v>20180</v>
      </c>
      <c r="C9880" s="292" t="s">
        <v>2979</v>
      </c>
      <c r="E9880" s="292" t="s">
        <v>214</v>
      </c>
      <c r="F9880" s="405">
        <v>23153</v>
      </c>
      <c r="G9880" s="292" t="s">
        <v>2979</v>
      </c>
    </row>
    <row r="9881" spans="1:7">
      <c r="A9881" s="292" t="s">
        <v>49</v>
      </c>
      <c r="B9881" s="405">
        <v>21530</v>
      </c>
      <c r="C9881" s="292" t="s">
        <v>2979</v>
      </c>
      <c r="E9881" s="292" t="s">
        <v>214</v>
      </c>
      <c r="F9881" s="405">
        <v>23154</v>
      </c>
      <c r="G9881" s="292" t="s">
        <v>2979</v>
      </c>
    </row>
    <row r="9882" spans="1:7">
      <c r="A9882" s="292" t="s">
        <v>49</v>
      </c>
      <c r="B9882" s="405">
        <v>21765</v>
      </c>
      <c r="C9882" s="292" t="s">
        <v>2979</v>
      </c>
      <c r="E9882" s="292" t="s">
        <v>214</v>
      </c>
      <c r="F9882" s="405">
        <v>23156</v>
      </c>
      <c r="G9882" s="292" t="s">
        <v>2979</v>
      </c>
    </row>
    <row r="9883" spans="1:7">
      <c r="A9883" s="292" t="s">
        <v>49</v>
      </c>
      <c r="B9883" s="405">
        <v>22469</v>
      </c>
      <c r="C9883" s="292" t="s">
        <v>2979</v>
      </c>
      <c r="E9883" s="292" t="s">
        <v>214</v>
      </c>
      <c r="F9883" s="405">
        <v>23161</v>
      </c>
      <c r="G9883" s="292" t="s">
        <v>2979</v>
      </c>
    </row>
    <row r="9884" spans="1:7">
      <c r="A9884" s="292" t="s">
        <v>49</v>
      </c>
      <c r="B9884" s="405">
        <v>22654</v>
      </c>
      <c r="C9884" s="292" t="s">
        <v>2979</v>
      </c>
      <c r="E9884" s="292" t="s">
        <v>214</v>
      </c>
      <c r="F9884" s="405">
        <v>23163</v>
      </c>
      <c r="G9884" s="292" t="s">
        <v>2979</v>
      </c>
    </row>
    <row r="9885" spans="1:7">
      <c r="A9885" s="292" t="s">
        <v>49</v>
      </c>
      <c r="B9885" s="405">
        <v>22935</v>
      </c>
      <c r="C9885" s="292" t="s">
        <v>2979</v>
      </c>
      <c r="E9885" s="292" t="s">
        <v>214</v>
      </c>
      <c r="F9885" s="405">
        <v>23169</v>
      </c>
      <c r="G9885" s="292" t="s">
        <v>2979</v>
      </c>
    </row>
    <row r="9886" spans="1:7">
      <c r="A9886" s="292" t="s">
        <v>49</v>
      </c>
      <c r="B9886" s="405">
        <v>23065</v>
      </c>
      <c r="C9886" s="292" t="s">
        <v>2979</v>
      </c>
      <c r="E9886" s="292" t="s">
        <v>214</v>
      </c>
      <c r="F9886" s="405">
        <v>23175</v>
      </c>
      <c r="G9886" s="292" t="s">
        <v>2979</v>
      </c>
    </row>
    <row r="9887" spans="1:7">
      <c r="A9887" s="292" t="s">
        <v>49</v>
      </c>
      <c r="B9887" s="405">
        <v>23307</v>
      </c>
      <c r="C9887" s="292" t="s">
        <v>2979</v>
      </c>
      <c r="E9887" s="292" t="s">
        <v>214</v>
      </c>
      <c r="F9887" s="405">
        <v>23176</v>
      </c>
      <c r="G9887" s="292" t="s">
        <v>2979</v>
      </c>
    </row>
    <row r="9888" spans="1:7">
      <c r="A9888" s="292" t="s">
        <v>49</v>
      </c>
      <c r="B9888" s="405">
        <v>23828</v>
      </c>
      <c r="C9888" s="292" t="s">
        <v>2979</v>
      </c>
      <c r="E9888" s="292" t="s">
        <v>214</v>
      </c>
      <c r="F9888" s="405">
        <v>23177</v>
      </c>
      <c r="G9888" s="292" t="s">
        <v>2979</v>
      </c>
    </row>
    <row r="9889" spans="1:7">
      <c r="A9889" s="292" t="s">
        <v>49</v>
      </c>
      <c r="B9889" s="405">
        <v>23936</v>
      </c>
      <c r="C9889" s="292" t="s">
        <v>2979</v>
      </c>
      <c r="E9889" s="292" t="s">
        <v>214</v>
      </c>
      <c r="F9889" s="405">
        <v>23178</v>
      </c>
      <c r="G9889" s="292" t="s">
        <v>2979</v>
      </c>
    </row>
    <row r="9890" spans="1:7">
      <c r="A9890" s="292" t="s">
        <v>49</v>
      </c>
      <c r="B9890" s="405">
        <v>24139</v>
      </c>
      <c r="C9890" s="292" t="s">
        <v>2979</v>
      </c>
      <c r="E9890" s="292" t="s">
        <v>214</v>
      </c>
      <c r="F9890" s="405">
        <v>23181</v>
      </c>
      <c r="G9890" s="292" t="s">
        <v>2979</v>
      </c>
    </row>
    <row r="9891" spans="1:7">
      <c r="A9891" s="292" t="s">
        <v>49</v>
      </c>
      <c r="B9891" s="405">
        <v>24340</v>
      </c>
      <c r="C9891" s="292" t="s">
        <v>2979</v>
      </c>
      <c r="E9891" s="292" t="s">
        <v>214</v>
      </c>
      <c r="F9891" s="405">
        <v>23192</v>
      </c>
      <c r="G9891" s="292" t="s">
        <v>2979</v>
      </c>
    </row>
    <row r="9892" spans="1:7">
      <c r="A9892" s="292" t="s">
        <v>49</v>
      </c>
      <c r="B9892" s="405">
        <v>24521</v>
      </c>
      <c r="C9892" s="292" t="s">
        <v>2979</v>
      </c>
      <c r="E9892" s="292" t="s">
        <v>214</v>
      </c>
      <c r="F9892" s="405">
        <v>23301</v>
      </c>
      <c r="G9892" s="292" t="s">
        <v>2979</v>
      </c>
    </row>
    <row r="9893" spans="1:7">
      <c r="A9893" s="292" t="s">
        <v>49</v>
      </c>
      <c r="B9893" s="405">
        <v>18421</v>
      </c>
      <c r="C9893" s="292" t="s">
        <v>2979</v>
      </c>
      <c r="E9893" s="292" t="s">
        <v>214</v>
      </c>
      <c r="F9893" s="405">
        <v>23302</v>
      </c>
      <c r="G9893" s="292" t="s">
        <v>2979</v>
      </c>
    </row>
    <row r="9894" spans="1:7">
      <c r="A9894" s="292" t="s">
        <v>49</v>
      </c>
      <c r="B9894" s="405">
        <v>18661</v>
      </c>
      <c r="C9894" s="292" t="s">
        <v>2979</v>
      </c>
      <c r="E9894" s="292" t="s">
        <v>214</v>
      </c>
      <c r="F9894" s="405">
        <v>23303</v>
      </c>
      <c r="G9894" s="292" t="s">
        <v>2979</v>
      </c>
    </row>
    <row r="9895" spans="1:7">
      <c r="A9895" s="292" t="s">
        <v>49</v>
      </c>
      <c r="B9895" s="405">
        <v>20181</v>
      </c>
      <c r="C9895" s="292" t="s">
        <v>2979</v>
      </c>
      <c r="E9895" s="292" t="s">
        <v>214</v>
      </c>
      <c r="F9895" s="405">
        <v>23306</v>
      </c>
      <c r="G9895" s="292" t="s">
        <v>2979</v>
      </c>
    </row>
    <row r="9896" spans="1:7">
      <c r="A9896" s="292" t="s">
        <v>49</v>
      </c>
      <c r="B9896" s="405">
        <v>21531</v>
      </c>
      <c r="C9896" s="292" t="s">
        <v>2979</v>
      </c>
      <c r="E9896" s="292" t="s">
        <v>214</v>
      </c>
      <c r="F9896" s="405">
        <v>23307</v>
      </c>
      <c r="G9896" s="292" t="s">
        <v>2979</v>
      </c>
    </row>
    <row r="9897" spans="1:7">
      <c r="A9897" s="292" t="s">
        <v>49</v>
      </c>
      <c r="B9897" s="405">
        <v>21766</v>
      </c>
      <c r="C9897" s="292" t="s">
        <v>2979</v>
      </c>
      <c r="E9897" s="292" t="s">
        <v>214</v>
      </c>
      <c r="F9897" s="405">
        <v>23308</v>
      </c>
      <c r="G9897" s="292" t="s">
        <v>2979</v>
      </c>
    </row>
    <row r="9898" spans="1:7">
      <c r="A9898" s="292" t="s">
        <v>49</v>
      </c>
      <c r="B9898" s="405">
        <v>22472</v>
      </c>
      <c r="C9898" s="292" t="s">
        <v>2979</v>
      </c>
      <c r="E9898" s="292" t="s">
        <v>214</v>
      </c>
      <c r="F9898" s="405">
        <v>23310</v>
      </c>
      <c r="G9898" s="292" t="s">
        <v>2979</v>
      </c>
    </row>
    <row r="9899" spans="1:7">
      <c r="A9899" s="292" t="s">
        <v>49</v>
      </c>
      <c r="B9899" s="405">
        <v>22709</v>
      </c>
      <c r="C9899" s="292" t="s">
        <v>2979</v>
      </c>
      <c r="E9899" s="292" t="s">
        <v>214</v>
      </c>
      <c r="F9899" s="405">
        <v>23315</v>
      </c>
      <c r="G9899" s="292" t="s">
        <v>2979</v>
      </c>
    </row>
    <row r="9900" spans="1:7">
      <c r="A9900" s="292" t="s">
        <v>49</v>
      </c>
      <c r="B9900" s="405">
        <v>22937</v>
      </c>
      <c r="C9900" s="292" t="s">
        <v>2979</v>
      </c>
      <c r="E9900" s="292" t="s">
        <v>214</v>
      </c>
      <c r="F9900" s="405">
        <v>23336</v>
      </c>
      <c r="G9900" s="292" t="s">
        <v>2979</v>
      </c>
    </row>
    <row r="9901" spans="1:7">
      <c r="A9901" s="292" t="s">
        <v>49</v>
      </c>
      <c r="B9901" s="405">
        <v>23067</v>
      </c>
      <c r="C9901" s="292" t="s">
        <v>2979</v>
      </c>
      <c r="E9901" s="292" t="s">
        <v>214</v>
      </c>
      <c r="F9901" s="405">
        <v>23345</v>
      </c>
      <c r="G9901" s="292" t="s">
        <v>2979</v>
      </c>
    </row>
    <row r="9902" spans="1:7">
      <c r="A9902" s="292" t="s">
        <v>49</v>
      </c>
      <c r="B9902" s="405">
        <v>23308</v>
      </c>
      <c r="C9902" s="292" t="s">
        <v>2979</v>
      </c>
      <c r="E9902" s="292" t="s">
        <v>214</v>
      </c>
      <c r="F9902" s="405">
        <v>23347</v>
      </c>
      <c r="G9902" s="292" t="s">
        <v>2979</v>
      </c>
    </row>
    <row r="9903" spans="1:7">
      <c r="A9903" s="292" t="s">
        <v>49</v>
      </c>
      <c r="B9903" s="405">
        <v>23830</v>
      </c>
      <c r="C9903" s="292" t="s">
        <v>2979</v>
      </c>
      <c r="E9903" s="292" t="s">
        <v>214</v>
      </c>
      <c r="F9903" s="405">
        <v>23350</v>
      </c>
      <c r="G9903" s="292" t="s">
        <v>2979</v>
      </c>
    </row>
    <row r="9904" spans="1:7">
      <c r="A9904" s="292" t="s">
        <v>49</v>
      </c>
      <c r="B9904" s="405">
        <v>23937</v>
      </c>
      <c r="C9904" s="292" t="s">
        <v>2979</v>
      </c>
      <c r="E9904" s="292" t="s">
        <v>214</v>
      </c>
      <c r="F9904" s="405">
        <v>23356</v>
      </c>
      <c r="G9904" s="292" t="s">
        <v>2979</v>
      </c>
    </row>
    <row r="9905" spans="1:7">
      <c r="A9905" s="292" t="s">
        <v>49</v>
      </c>
      <c r="B9905" s="405">
        <v>24147</v>
      </c>
      <c r="C9905" s="292" t="s">
        <v>2979</v>
      </c>
      <c r="E9905" s="292" t="s">
        <v>214</v>
      </c>
      <c r="F9905" s="405">
        <v>23357</v>
      </c>
      <c r="G9905" s="292" t="s">
        <v>2979</v>
      </c>
    </row>
    <row r="9906" spans="1:7">
      <c r="A9906" s="292" t="s">
        <v>49</v>
      </c>
      <c r="B9906" s="405">
        <v>24343</v>
      </c>
      <c r="C9906" s="292" t="s">
        <v>2979</v>
      </c>
      <c r="E9906" s="292" t="s">
        <v>214</v>
      </c>
      <c r="F9906" s="405">
        <v>23358</v>
      </c>
      <c r="G9906" s="292" t="s">
        <v>2979</v>
      </c>
    </row>
    <row r="9907" spans="1:7">
      <c r="A9907" s="292" t="s">
        <v>49</v>
      </c>
      <c r="B9907" s="405">
        <v>24522</v>
      </c>
      <c r="C9907" s="292" t="s">
        <v>2979</v>
      </c>
      <c r="E9907" s="292" t="s">
        <v>214</v>
      </c>
      <c r="F9907" s="405">
        <v>23359</v>
      </c>
      <c r="G9907" s="292" t="s">
        <v>2979</v>
      </c>
    </row>
    <row r="9908" spans="1:7">
      <c r="A9908" s="292" t="s">
        <v>49</v>
      </c>
      <c r="B9908" s="405">
        <v>18425</v>
      </c>
      <c r="C9908" s="292" t="s">
        <v>2979</v>
      </c>
      <c r="E9908" s="292" t="s">
        <v>214</v>
      </c>
      <c r="F9908" s="405">
        <v>23395</v>
      </c>
      <c r="G9908" s="292" t="s">
        <v>2979</v>
      </c>
    </row>
    <row r="9909" spans="1:7">
      <c r="A9909" s="292" t="s">
        <v>49</v>
      </c>
      <c r="B9909" s="405">
        <v>18801</v>
      </c>
      <c r="C9909" s="292" t="s">
        <v>2979</v>
      </c>
      <c r="E9909" s="292" t="s">
        <v>214</v>
      </c>
      <c r="F9909" s="405">
        <v>23396</v>
      </c>
      <c r="G9909" s="292" t="s">
        <v>2979</v>
      </c>
    </row>
    <row r="9910" spans="1:7">
      <c r="A9910" s="292" t="s">
        <v>49</v>
      </c>
      <c r="B9910" s="405">
        <v>20198</v>
      </c>
      <c r="C9910" s="292" t="s">
        <v>2979</v>
      </c>
      <c r="E9910" s="292" t="s">
        <v>214</v>
      </c>
      <c r="F9910" s="405">
        <v>23399</v>
      </c>
      <c r="G9910" s="292" t="s">
        <v>2979</v>
      </c>
    </row>
    <row r="9911" spans="1:7">
      <c r="A9911" s="292" t="s">
        <v>49</v>
      </c>
      <c r="B9911" s="405">
        <v>21536</v>
      </c>
      <c r="C9911" s="292" t="s">
        <v>2979</v>
      </c>
      <c r="E9911" s="292" t="s">
        <v>214</v>
      </c>
      <c r="F9911" s="405">
        <v>23401</v>
      </c>
      <c r="G9911" s="292" t="s">
        <v>2979</v>
      </c>
    </row>
    <row r="9912" spans="1:7">
      <c r="A9912" s="292" t="s">
        <v>49</v>
      </c>
      <c r="B9912" s="405">
        <v>21778</v>
      </c>
      <c r="C9912" s="292" t="s">
        <v>2979</v>
      </c>
      <c r="E9912" s="292" t="s">
        <v>214</v>
      </c>
      <c r="F9912" s="405">
        <v>23404</v>
      </c>
      <c r="G9912" s="292" t="s">
        <v>2979</v>
      </c>
    </row>
    <row r="9913" spans="1:7">
      <c r="A9913" s="292" t="s">
        <v>49</v>
      </c>
      <c r="B9913" s="405">
        <v>22473</v>
      </c>
      <c r="C9913" s="292" t="s">
        <v>2979</v>
      </c>
      <c r="E9913" s="292" t="s">
        <v>214</v>
      </c>
      <c r="F9913" s="405">
        <v>23405</v>
      </c>
      <c r="G9913" s="292" t="s">
        <v>2979</v>
      </c>
    </row>
    <row r="9914" spans="1:7">
      <c r="A9914" s="292" t="s">
        <v>49</v>
      </c>
      <c r="B9914" s="405">
        <v>22711</v>
      </c>
      <c r="C9914" s="292" t="s">
        <v>2979</v>
      </c>
      <c r="E9914" s="292" t="s">
        <v>214</v>
      </c>
      <c r="F9914" s="405">
        <v>23408</v>
      </c>
      <c r="G9914" s="292" t="s">
        <v>2979</v>
      </c>
    </row>
    <row r="9915" spans="1:7">
      <c r="A9915" s="292" t="s">
        <v>49</v>
      </c>
      <c r="B9915" s="405">
        <v>22938</v>
      </c>
      <c r="C9915" s="292" t="s">
        <v>2979</v>
      </c>
      <c r="E9915" s="292" t="s">
        <v>214</v>
      </c>
      <c r="F9915" s="405">
        <v>23410</v>
      </c>
      <c r="G9915" s="292" t="s">
        <v>2979</v>
      </c>
    </row>
    <row r="9916" spans="1:7">
      <c r="A9916" s="292" t="s">
        <v>49</v>
      </c>
      <c r="B9916" s="405">
        <v>23068</v>
      </c>
      <c r="C9916" s="292" t="s">
        <v>2979</v>
      </c>
      <c r="E9916" s="292" t="s">
        <v>214</v>
      </c>
      <c r="F9916" s="405">
        <v>23412</v>
      </c>
      <c r="G9916" s="292" t="s">
        <v>2979</v>
      </c>
    </row>
    <row r="9917" spans="1:7">
      <c r="A9917" s="292" t="s">
        <v>49</v>
      </c>
      <c r="B9917" s="405">
        <v>23310</v>
      </c>
      <c r="C9917" s="292" t="s">
        <v>2979</v>
      </c>
      <c r="E9917" s="292" t="s">
        <v>214</v>
      </c>
      <c r="F9917" s="405">
        <v>23415</v>
      </c>
      <c r="G9917" s="292" t="s">
        <v>2979</v>
      </c>
    </row>
    <row r="9918" spans="1:7">
      <c r="A9918" s="292" t="s">
        <v>49</v>
      </c>
      <c r="B9918" s="405">
        <v>23833</v>
      </c>
      <c r="C9918" s="292" t="s">
        <v>2979</v>
      </c>
      <c r="E9918" s="292" t="s">
        <v>214</v>
      </c>
      <c r="F9918" s="405">
        <v>23416</v>
      </c>
      <c r="G9918" s="292" t="s">
        <v>2979</v>
      </c>
    </row>
    <row r="9919" spans="1:7">
      <c r="A9919" s="292" t="s">
        <v>49</v>
      </c>
      <c r="B9919" s="405">
        <v>23938</v>
      </c>
      <c r="C9919" s="292" t="s">
        <v>2979</v>
      </c>
      <c r="E9919" s="292" t="s">
        <v>214</v>
      </c>
      <c r="F9919" s="405">
        <v>23417</v>
      </c>
      <c r="G9919" s="292" t="s">
        <v>2979</v>
      </c>
    </row>
    <row r="9920" spans="1:7">
      <c r="A9920" s="292" t="s">
        <v>49</v>
      </c>
      <c r="B9920" s="405">
        <v>24148</v>
      </c>
      <c r="C9920" s="292" t="s">
        <v>2979</v>
      </c>
      <c r="E9920" s="292" t="s">
        <v>214</v>
      </c>
      <c r="F9920" s="405">
        <v>23419</v>
      </c>
      <c r="G9920" s="292" t="s">
        <v>2979</v>
      </c>
    </row>
    <row r="9921" spans="1:7">
      <c r="A9921" s="292" t="s">
        <v>49</v>
      </c>
      <c r="B9921" s="405">
        <v>24347</v>
      </c>
      <c r="C9921" s="292" t="s">
        <v>2979</v>
      </c>
      <c r="E9921" s="292" t="s">
        <v>214</v>
      </c>
      <c r="F9921" s="405">
        <v>23421</v>
      </c>
      <c r="G9921" s="292" t="s">
        <v>2979</v>
      </c>
    </row>
    <row r="9922" spans="1:7">
      <c r="A9922" s="292" t="s">
        <v>49</v>
      </c>
      <c r="B9922" s="405">
        <v>24528</v>
      </c>
      <c r="C9922" s="292" t="s">
        <v>2979</v>
      </c>
      <c r="E9922" s="292" t="s">
        <v>214</v>
      </c>
      <c r="F9922" s="405">
        <v>23422</v>
      </c>
      <c r="G9922" s="292" t="s">
        <v>2979</v>
      </c>
    </row>
    <row r="9923" spans="1:7">
      <c r="A9923" s="292" t="s">
        <v>49</v>
      </c>
      <c r="B9923" s="405">
        <v>18426</v>
      </c>
      <c r="C9923" s="292" t="s">
        <v>2979</v>
      </c>
      <c r="E9923" s="292" t="s">
        <v>214</v>
      </c>
      <c r="F9923" s="405">
        <v>23423</v>
      </c>
      <c r="G9923" s="292" t="s">
        <v>2979</v>
      </c>
    </row>
    <row r="9924" spans="1:7">
      <c r="A9924" s="292" t="s">
        <v>49</v>
      </c>
      <c r="B9924" s="405">
        <v>18815</v>
      </c>
      <c r="C9924" s="292" t="s">
        <v>2979</v>
      </c>
      <c r="E9924" s="292" t="s">
        <v>214</v>
      </c>
      <c r="F9924" s="405">
        <v>23426</v>
      </c>
      <c r="G9924" s="292" t="s">
        <v>2979</v>
      </c>
    </row>
    <row r="9925" spans="1:7">
      <c r="A9925" s="292" t="s">
        <v>49</v>
      </c>
      <c r="B9925" s="405">
        <v>20606</v>
      </c>
      <c r="C9925" s="292" t="s">
        <v>2979</v>
      </c>
      <c r="E9925" s="292" t="s">
        <v>214</v>
      </c>
      <c r="F9925" s="405">
        <v>23427</v>
      </c>
      <c r="G9925" s="292" t="s">
        <v>2979</v>
      </c>
    </row>
    <row r="9926" spans="1:7">
      <c r="A9926" s="292" t="s">
        <v>49</v>
      </c>
      <c r="B9926" s="405">
        <v>21538</v>
      </c>
      <c r="C9926" s="292" t="s">
        <v>2979</v>
      </c>
      <c r="E9926" s="292" t="s">
        <v>214</v>
      </c>
      <c r="F9926" s="405">
        <v>23429</v>
      </c>
      <c r="G9926" s="292" t="s">
        <v>2979</v>
      </c>
    </row>
    <row r="9927" spans="1:7">
      <c r="A9927" s="292" t="s">
        <v>49</v>
      </c>
      <c r="B9927" s="405">
        <v>21790</v>
      </c>
      <c r="C9927" s="292" t="s">
        <v>2979</v>
      </c>
      <c r="E9927" s="292" t="s">
        <v>214</v>
      </c>
      <c r="F9927" s="405">
        <v>23432</v>
      </c>
      <c r="G9927" s="292" t="s">
        <v>2979</v>
      </c>
    </row>
    <row r="9928" spans="1:7">
      <c r="A9928" s="292" t="s">
        <v>49</v>
      </c>
      <c r="B9928" s="405">
        <v>22476</v>
      </c>
      <c r="C9928" s="292" t="s">
        <v>2979</v>
      </c>
      <c r="E9928" s="292" t="s">
        <v>214</v>
      </c>
      <c r="F9928" s="405">
        <v>23437</v>
      </c>
      <c r="G9928" s="292" t="s">
        <v>2979</v>
      </c>
    </row>
    <row r="9929" spans="1:7">
      <c r="A9929" s="292" t="s">
        <v>49</v>
      </c>
      <c r="B9929" s="405">
        <v>22713</v>
      </c>
      <c r="C9929" s="292" t="s">
        <v>2979</v>
      </c>
      <c r="E9929" s="292" t="s">
        <v>214</v>
      </c>
      <c r="F9929" s="405">
        <v>23438</v>
      </c>
      <c r="G9929" s="292" t="s">
        <v>2979</v>
      </c>
    </row>
    <row r="9930" spans="1:7">
      <c r="A9930" s="292" t="s">
        <v>49</v>
      </c>
      <c r="B9930" s="405">
        <v>22940</v>
      </c>
      <c r="C9930" s="292" t="s">
        <v>2979</v>
      </c>
      <c r="E9930" s="292" t="s">
        <v>214</v>
      </c>
      <c r="F9930" s="405">
        <v>23441</v>
      </c>
      <c r="G9930" s="292" t="s">
        <v>2979</v>
      </c>
    </row>
    <row r="9931" spans="1:7">
      <c r="A9931" s="292" t="s">
        <v>49</v>
      </c>
      <c r="B9931" s="405">
        <v>23070</v>
      </c>
      <c r="C9931" s="292" t="s">
        <v>2979</v>
      </c>
      <c r="E9931" s="292" t="s">
        <v>214</v>
      </c>
      <c r="F9931" s="405">
        <v>23457</v>
      </c>
      <c r="G9931" s="292" t="s">
        <v>2979</v>
      </c>
    </row>
    <row r="9932" spans="1:7">
      <c r="A9932" s="292" t="s">
        <v>49</v>
      </c>
      <c r="B9932" s="405">
        <v>23315</v>
      </c>
      <c r="C9932" s="292" t="s">
        <v>2979</v>
      </c>
      <c r="E9932" s="292" t="s">
        <v>214</v>
      </c>
      <c r="F9932" s="405">
        <v>23480</v>
      </c>
      <c r="G9932" s="292" t="s">
        <v>2979</v>
      </c>
    </row>
    <row r="9933" spans="1:7">
      <c r="A9933" s="292" t="s">
        <v>49</v>
      </c>
      <c r="B9933" s="405">
        <v>23837</v>
      </c>
      <c r="C9933" s="292" t="s">
        <v>2979</v>
      </c>
      <c r="E9933" s="292" t="s">
        <v>214</v>
      </c>
      <c r="F9933" s="405">
        <v>23486</v>
      </c>
      <c r="G9933" s="292" t="s">
        <v>2979</v>
      </c>
    </row>
    <row r="9934" spans="1:7">
      <c r="A9934" s="292" t="s">
        <v>49</v>
      </c>
      <c r="B9934" s="405">
        <v>23944</v>
      </c>
      <c r="C9934" s="292" t="s">
        <v>2979</v>
      </c>
      <c r="E9934" s="292" t="s">
        <v>214</v>
      </c>
      <c r="F9934" s="405">
        <v>23487</v>
      </c>
      <c r="G9934" s="292" t="s">
        <v>2979</v>
      </c>
    </row>
    <row r="9935" spans="1:7">
      <c r="A9935" s="292" t="s">
        <v>49</v>
      </c>
      <c r="B9935" s="405">
        <v>24149</v>
      </c>
      <c r="C9935" s="292" t="s">
        <v>2979</v>
      </c>
      <c r="E9935" s="292" t="s">
        <v>214</v>
      </c>
      <c r="F9935" s="405">
        <v>23821</v>
      </c>
      <c r="G9935" s="292" t="s">
        <v>2979</v>
      </c>
    </row>
    <row r="9936" spans="1:7">
      <c r="A9936" s="292" t="s">
        <v>49</v>
      </c>
      <c r="B9936" s="405">
        <v>24348</v>
      </c>
      <c r="C9936" s="292" t="s">
        <v>2979</v>
      </c>
      <c r="E9936" s="292" t="s">
        <v>214</v>
      </c>
      <c r="F9936" s="405">
        <v>23827</v>
      </c>
      <c r="G9936" s="292" t="s">
        <v>2979</v>
      </c>
    </row>
    <row r="9937" spans="1:7">
      <c r="A9937" s="292" t="s">
        <v>49</v>
      </c>
      <c r="B9937" s="405">
        <v>24529</v>
      </c>
      <c r="C9937" s="292" t="s">
        <v>2979</v>
      </c>
      <c r="E9937" s="292" t="s">
        <v>214</v>
      </c>
      <c r="F9937" s="405">
        <v>23828</v>
      </c>
      <c r="G9937" s="292" t="s">
        <v>2979</v>
      </c>
    </row>
    <row r="9938" spans="1:7">
      <c r="A9938" s="292" t="s">
        <v>49</v>
      </c>
      <c r="B9938" s="405">
        <v>18428</v>
      </c>
      <c r="C9938" s="292" t="s">
        <v>2979</v>
      </c>
      <c r="E9938" s="292" t="s">
        <v>214</v>
      </c>
      <c r="F9938" s="405">
        <v>23830</v>
      </c>
      <c r="G9938" s="292" t="s">
        <v>2979</v>
      </c>
    </row>
    <row r="9939" spans="1:7">
      <c r="A9939" s="292" t="s">
        <v>49</v>
      </c>
      <c r="B9939" s="405">
        <v>18816</v>
      </c>
      <c r="C9939" s="292" t="s">
        <v>2979</v>
      </c>
      <c r="E9939" s="292" t="s">
        <v>214</v>
      </c>
      <c r="F9939" s="405">
        <v>23833</v>
      </c>
      <c r="G9939" s="292" t="s">
        <v>2979</v>
      </c>
    </row>
    <row r="9940" spans="1:7">
      <c r="A9940" s="292" t="s">
        <v>49</v>
      </c>
      <c r="B9940" s="405">
        <v>20608</v>
      </c>
      <c r="C9940" s="292" t="s">
        <v>2979</v>
      </c>
      <c r="E9940" s="292" t="s">
        <v>214</v>
      </c>
      <c r="F9940" s="405">
        <v>23837</v>
      </c>
      <c r="G9940" s="292" t="s">
        <v>2979</v>
      </c>
    </row>
    <row r="9941" spans="1:7">
      <c r="A9941" s="292" t="s">
        <v>49</v>
      </c>
      <c r="B9941" s="405">
        <v>21543</v>
      </c>
      <c r="C9941" s="292" t="s">
        <v>2979</v>
      </c>
      <c r="E9941" s="292" t="s">
        <v>214</v>
      </c>
      <c r="F9941" s="405">
        <v>23839</v>
      </c>
      <c r="G9941" s="292" t="s">
        <v>2979</v>
      </c>
    </row>
    <row r="9942" spans="1:7">
      <c r="A9942" s="292" t="s">
        <v>49</v>
      </c>
      <c r="B9942" s="405">
        <v>21814</v>
      </c>
      <c r="C9942" s="292" t="s">
        <v>2979</v>
      </c>
      <c r="E9942" s="292" t="s">
        <v>214</v>
      </c>
      <c r="F9942" s="405">
        <v>23840</v>
      </c>
      <c r="G9942" s="292" t="s">
        <v>2979</v>
      </c>
    </row>
    <row r="9943" spans="1:7">
      <c r="A9943" s="292" t="s">
        <v>49</v>
      </c>
      <c r="B9943" s="405">
        <v>22482</v>
      </c>
      <c r="C9943" s="292" t="s">
        <v>2979</v>
      </c>
      <c r="E9943" s="292" t="s">
        <v>214</v>
      </c>
      <c r="F9943" s="405">
        <v>23841</v>
      </c>
      <c r="G9943" s="292" t="s">
        <v>2979</v>
      </c>
    </row>
    <row r="9944" spans="1:7">
      <c r="A9944" s="292" t="s">
        <v>49</v>
      </c>
      <c r="B9944" s="405">
        <v>22714</v>
      </c>
      <c r="C9944" s="292" t="s">
        <v>2979</v>
      </c>
      <c r="E9944" s="292" t="s">
        <v>214</v>
      </c>
      <c r="F9944" s="405">
        <v>23843</v>
      </c>
      <c r="G9944" s="292" t="s">
        <v>2979</v>
      </c>
    </row>
    <row r="9945" spans="1:7">
      <c r="A9945" s="292" t="s">
        <v>49</v>
      </c>
      <c r="B9945" s="405">
        <v>22943</v>
      </c>
      <c r="C9945" s="292" t="s">
        <v>2979</v>
      </c>
      <c r="E9945" s="292" t="s">
        <v>214</v>
      </c>
      <c r="F9945" s="405">
        <v>23844</v>
      </c>
      <c r="G9945" s="292" t="s">
        <v>2979</v>
      </c>
    </row>
    <row r="9946" spans="1:7">
      <c r="A9946" s="292" t="s">
        <v>49</v>
      </c>
      <c r="B9946" s="405">
        <v>23071</v>
      </c>
      <c r="C9946" s="292" t="s">
        <v>2979</v>
      </c>
      <c r="E9946" s="292" t="s">
        <v>214</v>
      </c>
      <c r="F9946" s="405">
        <v>23845</v>
      </c>
      <c r="G9946" s="292" t="s">
        <v>2979</v>
      </c>
    </row>
    <row r="9947" spans="1:7">
      <c r="A9947" s="292" t="s">
        <v>49</v>
      </c>
      <c r="B9947" s="405">
        <v>23336</v>
      </c>
      <c r="C9947" s="292" t="s">
        <v>2979</v>
      </c>
      <c r="E9947" s="292" t="s">
        <v>214</v>
      </c>
      <c r="F9947" s="405">
        <v>23846</v>
      </c>
      <c r="G9947" s="292" t="s">
        <v>2979</v>
      </c>
    </row>
    <row r="9948" spans="1:7">
      <c r="A9948" s="292" t="s">
        <v>49</v>
      </c>
      <c r="B9948" s="405">
        <v>23839</v>
      </c>
      <c r="C9948" s="292" t="s">
        <v>2979</v>
      </c>
      <c r="E9948" s="292" t="s">
        <v>214</v>
      </c>
      <c r="F9948" s="405">
        <v>23850</v>
      </c>
      <c r="G9948" s="292" t="s">
        <v>2979</v>
      </c>
    </row>
    <row r="9949" spans="1:7">
      <c r="A9949" s="292" t="s">
        <v>49</v>
      </c>
      <c r="B9949" s="405">
        <v>23947</v>
      </c>
      <c r="C9949" s="292" t="s">
        <v>2979</v>
      </c>
      <c r="E9949" s="292" t="s">
        <v>214</v>
      </c>
      <c r="F9949" s="405">
        <v>23856</v>
      </c>
      <c r="G9949" s="292" t="s">
        <v>2979</v>
      </c>
    </row>
    <row r="9950" spans="1:7">
      <c r="A9950" s="292" t="s">
        <v>49</v>
      </c>
      <c r="B9950" s="405">
        <v>24150</v>
      </c>
      <c r="C9950" s="292" t="s">
        <v>2979</v>
      </c>
      <c r="E9950" s="292" t="s">
        <v>214</v>
      </c>
      <c r="F9950" s="405">
        <v>23857</v>
      </c>
      <c r="G9950" s="292" t="s">
        <v>2979</v>
      </c>
    </row>
    <row r="9951" spans="1:7">
      <c r="A9951" s="292" t="s">
        <v>49</v>
      </c>
      <c r="B9951" s="405">
        <v>24350</v>
      </c>
      <c r="C9951" s="292" t="s">
        <v>2979</v>
      </c>
      <c r="E9951" s="292" t="s">
        <v>214</v>
      </c>
      <c r="F9951" s="405">
        <v>23866</v>
      </c>
      <c r="G9951" s="292" t="s">
        <v>2979</v>
      </c>
    </row>
    <row r="9952" spans="1:7">
      <c r="A9952" s="292" t="s">
        <v>49</v>
      </c>
      <c r="B9952" s="405">
        <v>24531</v>
      </c>
      <c r="C9952" s="292" t="s">
        <v>2979</v>
      </c>
      <c r="E9952" s="292" t="s">
        <v>214</v>
      </c>
      <c r="F9952" s="405">
        <v>23867</v>
      </c>
      <c r="G9952" s="292" t="s">
        <v>2979</v>
      </c>
    </row>
    <row r="9953" spans="1:7">
      <c r="A9953" s="292" t="s">
        <v>49</v>
      </c>
      <c r="B9953" s="405">
        <v>18435</v>
      </c>
      <c r="C9953" s="292" t="s">
        <v>2979</v>
      </c>
      <c r="E9953" s="292" t="s">
        <v>214</v>
      </c>
      <c r="F9953" s="405">
        <v>23868</v>
      </c>
      <c r="G9953" s="292" t="s">
        <v>2979</v>
      </c>
    </row>
    <row r="9954" spans="1:7">
      <c r="A9954" s="292" t="s">
        <v>49</v>
      </c>
      <c r="B9954" s="405">
        <v>18818</v>
      </c>
      <c r="C9954" s="292" t="s">
        <v>2979</v>
      </c>
      <c r="E9954" s="292" t="s">
        <v>214</v>
      </c>
      <c r="F9954" s="405">
        <v>23874</v>
      </c>
      <c r="G9954" s="292" t="s">
        <v>2979</v>
      </c>
    </row>
    <row r="9955" spans="1:7">
      <c r="A9955" s="292" t="s">
        <v>49</v>
      </c>
      <c r="B9955" s="405">
        <v>20609</v>
      </c>
      <c r="C9955" s="292" t="s">
        <v>2979</v>
      </c>
      <c r="E9955" s="292" t="s">
        <v>214</v>
      </c>
      <c r="F9955" s="405">
        <v>23876</v>
      </c>
      <c r="G9955" s="292" t="s">
        <v>2979</v>
      </c>
    </row>
    <row r="9956" spans="1:7">
      <c r="A9956" s="292" t="s">
        <v>49</v>
      </c>
      <c r="B9956" s="405">
        <v>21555</v>
      </c>
      <c r="C9956" s="292" t="s">
        <v>2979</v>
      </c>
      <c r="E9956" s="292" t="s">
        <v>214</v>
      </c>
      <c r="F9956" s="405">
        <v>23878</v>
      </c>
      <c r="G9956" s="292" t="s">
        <v>2979</v>
      </c>
    </row>
    <row r="9957" spans="1:7">
      <c r="A9957" s="292" t="s">
        <v>49</v>
      </c>
      <c r="B9957" s="405">
        <v>21817</v>
      </c>
      <c r="C9957" s="292" t="s">
        <v>2979</v>
      </c>
      <c r="E9957" s="292" t="s">
        <v>214</v>
      </c>
      <c r="F9957" s="405">
        <v>23879</v>
      </c>
      <c r="G9957" s="292" t="s">
        <v>2979</v>
      </c>
    </row>
    <row r="9958" spans="1:7">
      <c r="A9958" s="292" t="s">
        <v>49</v>
      </c>
      <c r="B9958" s="405">
        <v>22488</v>
      </c>
      <c r="C9958" s="292" t="s">
        <v>2979</v>
      </c>
      <c r="E9958" s="292" t="s">
        <v>214</v>
      </c>
      <c r="F9958" s="405">
        <v>23882</v>
      </c>
      <c r="G9958" s="292" t="s">
        <v>2979</v>
      </c>
    </row>
    <row r="9959" spans="1:7">
      <c r="A9959" s="292" t="s">
        <v>49</v>
      </c>
      <c r="B9959" s="405">
        <v>22715</v>
      </c>
      <c r="C9959" s="292" t="s">
        <v>2979</v>
      </c>
      <c r="E9959" s="292" t="s">
        <v>214</v>
      </c>
      <c r="F9959" s="405">
        <v>23883</v>
      </c>
      <c r="G9959" s="292" t="s">
        <v>2979</v>
      </c>
    </row>
    <row r="9960" spans="1:7">
      <c r="A9960" s="292" t="s">
        <v>49</v>
      </c>
      <c r="B9960" s="405">
        <v>22946</v>
      </c>
      <c r="C9960" s="292" t="s">
        <v>2979</v>
      </c>
      <c r="E9960" s="292" t="s">
        <v>214</v>
      </c>
      <c r="F9960" s="405">
        <v>23885</v>
      </c>
      <c r="G9960" s="292" t="s">
        <v>2979</v>
      </c>
    </row>
    <row r="9961" spans="1:7">
      <c r="A9961" s="292" t="s">
        <v>49</v>
      </c>
      <c r="B9961" s="405">
        <v>23076</v>
      </c>
      <c r="C9961" s="292" t="s">
        <v>2979</v>
      </c>
      <c r="E9961" s="292" t="s">
        <v>214</v>
      </c>
      <c r="F9961" s="405">
        <v>23887</v>
      </c>
      <c r="G9961" s="292" t="s">
        <v>2979</v>
      </c>
    </row>
    <row r="9962" spans="1:7">
      <c r="A9962" s="292" t="s">
        <v>49</v>
      </c>
      <c r="B9962" s="405">
        <v>23345</v>
      </c>
      <c r="C9962" s="292" t="s">
        <v>2979</v>
      </c>
      <c r="E9962" s="292" t="s">
        <v>214</v>
      </c>
      <c r="F9962" s="405">
        <v>23888</v>
      </c>
      <c r="G9962" s="292" t="s">
        <v>2979</v>
      </c>
    </row>
    <row r="9963" spans="1:7">
      <c r="A9963" s="292" t="s">
        <v>49</v>
      </c>
      <c r="B9963" s="405">
        <v>23840</v>
      </c>
      <c r="C9963" s="292" t="s">
        <v>2979</v>
      </c>
      <c r="E9963" s="292" t="s">
        <v>214</v>
      </c>
      <c r="F9963" s="405">
        <v>23889</v>
      </c>
      <c r="G9963" s="292" t="s">
        <v>2979</v>
      </c>
    </row>
    <row r="9964" spans="1:7">
      <c r="A9964" s="292" t="s">
        <v>49</v>
      </c>
      <c r="B9964" s="405">
        <v>23952</v>
      </c>
      <c r="C9964" s="292" t="s">
        <v>2979</v>
      </c>
      <c r="E9964" s="292" t="s">
        <v>214</v>
      </c>
      <c r="F9964" s="405">
        <v>23890</v>
      </c>
      <c r="G9964" s="292" t="s">
        <v>2979</v>
      </c>
    </row>
    <row r="9965" spans="1:7">
      <c r="A9965" s="292" t="s">
        <v>49</v>
      </c>
      <c r="B9965" s="405">
        <v>24161</v>
      </c>
      <c r="C9965" s="292" t="s">
        <v>2979</v>
      </c>
      <c r="E9965" s="292" t="s">
        <v>214</v>
      </c>
      <c r="F9965" s="405">
        <v>23893</v>
      </c>
      <c r="G9965" s="292" t="s">
        <v>2979</v>
      </c>
    </row>
    <row r="9966" spans="1:7">
      <c r="A9966" s="292" t="s">
        <v>49</v>
      </c>
      <c r="B9966" s="405">
        <v>24351</v>
      </c>
      <c r="C9966" s="292" t="s">
        <v>2979</v>
      </c>
      <c r="E9966" s="292" t="s">
        <v>214</v>
      </c>
      <c r="F9966" s="405">
        <v>23894</v>
      </c>
      <c r="G9966" s="292" t="s">
        <v>2979</v>
      </c>
    </row>
    <row r="9967" spans="1:7">
      <c r="A9967" s="292" t="s">
        <v>49</v>
      </c>
      <c r="B9967" s="405">
        <v>24533</v>
      </c>
      <c r="C9967" s="292" t="s">
        <v>2979</v>
      </c>
      <c r="E9967" s="292" t="s">
        <v>214</v>
      </c>
      <c r="F9967" s="405">
        <v>23897</v>
      </c>
      <c r="G9967" s="292" t="s">
        <v>2979</v>
      </c>
    </row>
    <row r="9968" spans="1:7">
      <c r="A9968" s="292" t="s">
        <v>49</v>
      </c>
      <c r="B9968" s="405">
        <v>18437</v>
      </c>
      <c r="C9968" s="292" t="s">
        <v>2979</v>
      </c>
      <c r="E9968" s="292" t="s">
        <v>214</v>
      </c>
      <c r="F9968" s="405">
        <v>23898</v>
      </c>
      <c r="G9968" s="292" t="s">
        <v>2979</v>
      </c>
    </row>
    <row r="9969" spans="1:7">
      <c r="A9969" s="292" t="s">
        <v>49</v>
      </c>
      <c r="B9969" s="405">
        <v>18823</v>
      </c>
      <c r="C9969" s="292" t="s">
        <v>2979</v>
      </c>
      <c r="E9969" s="292" t="s">
        <v>214</v>
      </c>
      <c r="F9969" s="405">
        <v>23915</v>
      </c>
      <c r="G9969" s="292" t="s">
        <v>2979</v>
      </c>
    </row>
    <row r="9970" spans="1:7">
      <c r="A9970" s="292" t="s">
        <v>49</v>
      </c>
      <c r="B9970" s="405">
        <v>20618</v>
      </c>
      <c r="C9970" s="292" t="s">
        <v>2979</v>
      </c>
      <c r="E9970" s="292" t="s">
        <v>214</v>
      </c>
      <c r="F9970" s="405">
        <v>23917</v>
      </c>
      <c r="G9970" s="292" t="s">
        <v>2979</v>
      </c>
    </row>
    <row r="9971" spans="1:7">
      <c r="A9971" s="292" t="s">
        <v>49</v>
      </c>
      <c r="B9971" s="405">
        <v>21561</v>
      </c>
      <c r="C9971" s="292" t="s">
        <v>2979</v>
      </c>
      <c r="E9971" s="292" t="s">
        <v>214</v>
      </c>
      <c r="F9971" s="405">
        <v>23920</v>
      </c>
      <c r="G9971" s="292" t="s">
        <v>2979</v>
      </c>
    </row>
    <row r="9972" spans="1:7">
      <c r="A9972" s="292" t="s">
        <v>49</v>
      </c>
      <c r="B9972" s="405">
        <v>21821</v>
      </c>
      <c r="C9972" s="292" t="s">
        <v>2979</v>
      </c>
      <c r="E9972" s="292" t="s">
        <v>214</v>
      </c>
      <c r="F9972" s="405">
        <v>23922</v>
      </c>
      <c r="G9972" s="292" t="s">
        <v>2979</v>
      </c>
    </row>
    <row r="9973" spans="1:7">
      <c r="A9973" s="292" t="s">
        <v>49</v>
      </c>
      <c r="B9973" s="405">
        <v>22503</v>
      </c>
      <c r="C9973" s="292" t="s">
        <v>2979</v>
      </c>
      <c r="E9973" s="292" t="s">
        <v>214</v>
      </c>
      <c r="F9973" s="405">
        <v>23923</v>
      </c>
      <c r="G9973" s="292" t="s">
        <v>2979</v>
      </c>
    </row>
    <row r="9974" spans="1:7">
      <c r="A9974" s="292" t="s">
        <v>49</v>
      </c>
      <c r="B9974" s="405">
        <v>22716</v>
      </c>
      <c r="C9974" s="292" t="s">
        <v>2979</v>
      </c>
      <c r="E9974" s="292" t="s">
        <v>214</v>
      </c>
      <c r="F9974" s="405">
        <v>23924</v>
      </c>
      <c r="G9974" s="292" t="s">
        <v>2979</v>
      </c>
    </row>
    <row r="9975" spans="1:7">
      <c r="A9975" s="292" t="s">
        <v>49</v>
      </c>
      <c r="B9975" s="405">
        <v>22948</v>
      </c>
      <c r="C9975" s="292" t="s">
        <v>2979</v>
      </c>
      <c r="E9975" s="292" t="s">
        <v>214</v>
      </c>
      <c r="F9975" s="405">
        <v>23927</v>
      </c>
      <c r="G9975" s="292" t="s">
        <v>2979</v>
      </c>
    </row>
    <row r="9976" spans="1:7">
      <c r="A9976" s="292" t="s">
        <v>49</v>
      </c>
      <c r="B9976" s="405">
        <v>23084</v>
      </c>
      <c r="C9976" s="292" t="s">
        <v>2979</v>
      </c>
      <c r="E9976" s="292" t="s">
        <v>214</v>
      </c>
      <c r="F9976" s="405">
        <v>23930</v>
      </c>
      <c r="G9976" s="292" t="s">
        <v>2979</v>
      </c>
    </row>
    <row r="9977" spans="1:7">
      <c r="A9977" s="292" t="s">
        <v>49</v>
      </c>
      <c r="B9977" s="405">
        <v>23347</v>
      </c>
      <c r="C9977" s="292" t="s">
        <v>2979</v>
      </c>
      <c r="E9977" s="292" t="s">
        <v>214</v>
      </c>
      <c r="F9977" s="405">
        <v>23934</v>
      </c>
      <c r="G9977" s="292" t="s">
        <v>2979</v>
      </c>
    </row>
    <row r="9978" spans="1:7">
      <c r="A9978" s="292" t="s">
        <v>49</v>
      </c>
      <c r="B9978" s="405">
        <v>23841</v>
      </c>
      <c r="C9978" s="292" t="s">
        <v>2979</v>
      </c>
      <c r="E9978" s="292" t="s">
        <v>214</v>
      </c>
      <c r="F9978" s="405">
        <v>23936</v>
      </c>
      <c r="G9978" s="292" t="s">
        <v>2979</v>
      </c>
    </row>
    <row r="9979" spans="1:7">
      <c r="A9979" s="292" t="s">
        <v>49</v>
      </c>
      <c r="B9979" s="405">
        <v>23958</v>
      </c>
      <c r="C9979" s="292" t="s">
        <v>2979</v>
      </c>
      <c r="E9979" s="292" t="s">
        <v>214</v>
      </c>
      <c r="F9979" s="405">
        <v>23937</v>
      </c>
      <c r="G9979" s="292" t="s">
        <v>2979</v>
      </c>
    </row>
    <row r="9980" spans="1:7">
      <c r="A9980" s="292" t="s">
        <v>49</v>
      </c>
      <c r="B9980" s="405">
        <v>24165</v>
      </c>
      <c r="C9980" s="292" t="s">
        <v>2979</v>
      </c>
      <c r="E9980" s="292" t="s">
        <v>214</v>
      </c>
      <c r="F9980" s="405">
        <v>23938</v>
      </c>
      <c r="G9980" s="292" t="s">
        <v>2979</v>
      </c>
    </row>
    <row r="9981" spans="1:7">
      <c r="A9981" s="292" t="s">
        <v>49</v>
      </c>
      <c r="B9981" s="405">
        <v>24352</v>
      </c>
      <c r="C9981" s="292" t="s">
        <v>2979</v>
      </c>
      <c r="E9981" s="292" t="s">
        <v>214</v>
      </c>
      <c r="F9981" s="405">
        <v>23944</v>
      </c>
      <c r="G9981" s="292" t="s">
        <v>2979</v>
      </c>
    </row>
    <row r="9982" spans="1:7">
      <c r="A9982" s="292" t="s">
        <v>49</v>
      </c>
      <c r="B9982" s="405">
        <v>24534</v>
      </c>
      <c r="C9982" s="292" t="s">
        <v>2979</v>
      </c>
      <c r="E9982" s="292" t="s">
        <v>214</v>
      </c>
      <c r="F9982" s="405">
        <v>23947</v>
      </c>
      <c r="G9982" s="292" t="s">
        <v>2979</v>
      </c>
    </row>
    <row r="9983" spans="1:7">
      <c r="A9983" s="292" t="s">
        <v>49</v>
      </c>
      <c r="B9983" s="405">
        <v>18439</v>
      </c>
      <c r="C9983" s="292" t="s">
        <v>2979</v>
      </c>
      <c r="E9983" s="292" t="s">
        <v>214</v>
      </c>
      <c r="F9983" s="405">
        <v>23952</v>
      </c>
      <c r="G9983" s="292" t="s">
        <v>2979</v>
      </c>
    </row>
    <row r="9984" spans="1:7">
      <c r="A9984" s="292" t="s">
        <v>49</v>
      </c>
      <c r="B9984" s="405">
        <v>18824</v>
      </c>
      <c r="C9984" s="292" t="s">
        <v>2979</v>
      </c>
      <c r="E9984" s="292" t="s">
        <v>214</v>
      </c>
      <c r="F9984" s="405">
        <v>23958</v>
      </c>
      <c r="G9984" s="292" t="s">
        <v>2979</v>
      </c>
    </row>
    <row r="9985" spans="1:7">
      <c r="A9985" s="292" t="s">
        <v>49</v>
      </c>
      <c r="B9985" s="405">
        <v>20621</v>
      </c>
      <c r="C9985" s="292" t="s">
        <v>2979</v>
      </c>
      <c r="E9985" s="292" t="s">
        <v>214</v>
      </c>
      <c r="F9985" s="405">
        <v>23959</v>
      </c>
      <c r="G9985" s="292" t="s">
        <v>2979</v>
      </c>
    </row>
    <row r="9986" spans="1:7">
      <c r="A9986" s="292" t="s">
        <v>49</v>
      </c>
      <c r="B9986" s="405">
        <v>21607</v>
      </c>
      <c r="C9986" s="292" t="s">
        <v>2979</v>
      </c>
      <c r="E9986" s="292" t="s">
        <v>214</v>
      </c>
      <c r="F9986" s="405">
        <v>23962</v>
      </c>
      <c r="G9986" s="292" t="s">
        <v>2979</v>
      </c>
    </row>
    <row r="9987" spans="1:7">
      <c r="A9987" s="292" t="s">
        <v>49</v>
      </c>
      <c r="B9987" s="405">
        <v>21822</v>
      </c>
      <c r="C9987" s="292" t="s">
        <v>2979</v>
      </c>
      <c r="E9987" s="292" t="s">
        <v>214</v>
      </c>
      <c r="F9987" s="405">
        <v>23963</v>
      </c>
      <c r="G9987" s="292" t="s">
        <v>2979</v>
      </c>
    </row>
    <row r="9988" spans="1:7">
      <c r="A9988" s="292" t="s">
        <v>49</v>
      </c>
      <c r="B9988" s="405">
        <v>22504</v>
      </c>
      <c r="C9988" s="292" t="s">
        <v>2979</v>
      </c>
      <c r="E9988" s="292" t="s">
        <v>214</v>
      </c>
      <c r="F9988" s="405">
        <v>23964</v>
      </c>
      <c r="G9988" s="292" t="s">
        <v>2979</v>
      </c>
    </row>
    <row r="9989" spans="1:7">
      <c r="A9989" s="292" t="s">
        <v>49</v>
      </c>
      <c r="B9989" s="405">
        <v>22718</v>
      </c>
      <c r="C9989" s="292" t="s">
        <v>2979</v>
      </c>
      <c r="E9989" s="292" t="s">
        <v>214</v>
      </c>
      <c r="F9989" s="405">
        <v>23966</v>
      </c>
      <c r="G9989" s="292" t="s">
        <v>2979</v>
      </c>
    </row>
    <row r="9990" spans="1:7">
      <c r="A9990" s="292" t="s">
        <v>49</v>
      </c>
      <c r="B9990" s="405">
        <v>22949</v>
      </c>
      <c r="C9990" s="292" t="s">
        <v>2979</v>
      </c>
      <c r="E9990" s="292" t="s">
        <v>214</v>
      </c>
      <c r="F9990" s="405">
        <v>23967</v>
      </c>
      <c r="G9990" s="292" t="s">
        <v>2979</v>
      </c>
    </row>
    <row r="9991" spans="1:7">
      <c r="A9991" s="292" t="s">
        <v>49</v>
      </c>
      <c r="B9991" s="405">
        <v>23086</v>
      </c>
      <c r="C9991" s="292" t="s">
        <v>2979</v>
      </c>
      <c r="E9991" s="292" t="s">
        <v>214</v>
      </c>
      <c r="F9991" s="405">
        <v>23968</v>
      </c>
      <c r="G9991" s="292" t="s">
        <v>2979</v>
      </c>
    </row>
    <row r="9992" spans="1:7">
      <c r="A9992" s="292" t="s">
        <v>49</v>
      </c>
      <c r="B9992" s="405">
        <v>23350</v>
      </c>
      <c r="C9992" s="292" t="s">
        <v>2979</v>
      </c>
      <c r="E9992" s="292" t="s">
        <v>214</v>
      </c>
      <c r="F9992" s="405">
        <v>23974</v>
      </c>
      <c r="G9992" s="292" t="s">
        <v>2979</v>
      </c>
    </row>
    <row r="9993" spans="1:7">
      <c r="A9993" s="292" t="s">
        <v>49</v>
      </c>
      <c r="B9993" s="405">
        <v>23843</v>
      </c>
      <c r="C9993" s="292" t="s">
        <v>2979</v>
      </c>
      <c r="E9993" s="292" t="s">
        <v>214</v>
      </c>
      <c r="F9993" s="405">
        <v>23976</v>
      </c>
      <c r="G9993" s="292" t="s">
        <v>2979</v>
      </c>
    </row>
    <row r="9994" spans="1:7">
      <c r="A9994" s="292" t="s">
        <v>49</v>
      </c>
      <c r="B9994" s="405">
        <v>23959</v>
      </c>
      <c r="C9994" s="292" t="s">
        <v>2979</v>
      </c>
      <c r="E9994" s="292" t="s">
        <v>214</v>
      </c>
      <c r="F9994" s="405">
        <v>24054</v>
      </c>
      <c r="G9994" s="292" t="s">
        <v>2979</v>
      </c>
    </row>
    <row r="9995" spans="1:7">
      <c r="A9995" s="292" t="s">
        <v>49</v>
      </c>
      <c r="B9995" s="405">
        <v>24167</v>
      </c>
      <c r="C9995" s="292" t="s">
        <v>2979</v>
      </c>
      <c r="E9995" s="292" t="s">
        <v>214</v>
      </c>
      <c r="F9995" s="405">
        <v>24055</v>
      </c>
      <c r="G9995" s="292" t="s">
        <v>2979</v>
      </c>
    </row>
    <row r="9996" spans="1:7">
      <c r="A9996" s="292" t="s">
        <v>49</v>
      </c>
      <c r="B9996" s="405">
        <v>24360</v>
      </c>
      <c r="C9996" s="292" t="s">
        <v>2979</v>
      </c>
      <c r="E9996" s="292" t="s">
        <v>214</v>
      </c>
      <c r="F9996" s="405">
        <v>24059</v>
      </c>
      <c r="G9996" s="292" t="s">
        <v>2979</v>
      </c>
    </row>
    <row r="9997" spans="1:7">
      <c r="A9997" s="292" t="s">
        <v>49</v>
      </c>
      <c r="B9997" s="405">
        <v>24536</v>
      </c>
      <c r="C9997" s="292" t="s">
        <v>2979</v>
      </c>
      <c r="E9997" s="292" t="s">
        <v>214</v>
      </c>
      <c r="F9997" s="405">
        <v>24065</v>
      </c>
      <c r="G9997" s="292" t="s">
        <v>2979</v>
      </c>
    </row>
    <row r="9998" spans="1:7">
      <c r="A9998" s="292" t="s">
        <v>49</v>
      </c>
      <c r="B9998" s="405">
        <v>18441</v>
      </c>
      <c r="C9998" s="292" t="s">
        <v>2979</v>
      </c>
      <c r="E9998" s="292" t="s">
        <v>214</v>
      </c>
      <c r="F9998" s="405">
        <v>24066</v>
      </c>
      <c r="G9998" s="292" t="s">
        <v>2979</v>
      </c>
    </row>
    <row r="9999" spans="1:7">
      <c r="A9999" s="292" t="s">
        <v>49</v>
      </c>
      <c r="B9999" s="405">
        <v>18825</v>
      </c>
      <c r="C9999" s="292" t="s">
        <v>2979</v>
      </c>
      <c r="E9999" s="292" t="s">
        <v>214</v>
      </c>
      <c r="F9999" s="405">
        <v>24069</v>
      </c>
      <c r="G9999" s="292" t="s">
        <v>2979</v>
      </c>
    </row>
    <row r="10000" spans="1:7">
      <c r="A10000" s="292" t="s">
        <v>49</v>
      </c>
      <c r="B10000" s="405">
        <v>20624</v>
      </c>
      <c r="C10000" s="292" t="s">
        <v>2979</v>
      </c>
      <c r="E10000" s="292" t="s">
        <v>214</v>
      </c>
      <c r="F10000" s="405">
        <v>24070</v>
      </c>
      <c r="G10000" s="292" t="s">
        <v>2979</v>
      </c>
    </row>
    <row r="10001" spans="1:7">
      <c r="A10001" s="292" t="s">
        <v>49</v>
      </c>
      <c r="B10001" s="405">
        <v>21612</v>
      </c>
      <c r="C10001" s="292" t="s">
        <v>2979</v>
      </c>
      <c r="E10001" s="292" t="s">
        <v>214</v>
      </c>
      <c r="F10001" s="405">
        <v>24072</v>
      </c>
      <c r="G10001" s="292" t="s">
        <v>2979</v>
      </c>
    </row>
    <row r="10002" spans="1:7">
      <c r="A10002" s="292" t="s">
        <v>49</v>
      </c>
      <c r="B10002" s="405">
        <v>21829</v>
      </c>
      <c r="C10002" s="292" t="s">
        <v>2979</v>
      </c>
      <c r="E10002" s="292" t="s">
        <v>214</v>
      </c>
      <c r="F10002" s="405">
        <v>24079</v>
      </c>
      <c r="G10002" s="292" t="s">
        <v>2979</v>
      </c>
    </row>
    <row r="10003" spans="1:7">
      <c r="A10003" s="292" t="s">
        <v>49</v>
      </c>
      <c r="B10003" s="405">
        <v>22511</v>
      </c>
      <c r="C10003" s="292" t="s">
        <v>2979</v>
      </c>
      <c r="E10003" s="292" t="s">
        <v>214</v>
      </c>
      <c r="F10003" s="405">
        <v>24082</v>
      </c>
      <c r="G10003" s="292" t="s">
        <v>2979</v>
      </c>
    </row>
    <row r="10004" spans="1:7">
      <c r="A10004" s="292" t="s">
        <v>49</v>
      </c>
      <c r="B10004" s="405">
        <v>22719</v>
      </c>
      <c r="C10004" s="292" t="s">
        <v>2979</v>
      </c>
      <c r="E10004" s="292" t="s">
        <v>214</v>
      </c>
      <c r="F10004" s="405">
        <v>24085</v>
      </c>
      <c r="G10004" s="292" t="s">
        <v>2979</v>
      </c>
    </row>
    <row r="10005" spans="1:7">
      <c r="A10005" s="292" t="s">
        <v>49</v>
      </c>
      <c r="B10005" s="405">
        <v>22952</v>
      </c>
      <c r="C10005" s="292" t="s">
        <v>2979</v>
      </c>
      <c r="E10005" s="292" t="s">
        <v>214</v>
      </c>
      <c r="F10005" s="405">
        <v>24086</v>
      </c>
      <c r="G10005" s="292" t="s">
        <v>2979</v>
      </c>
    </row>
    <row r="10006" spans="1:7">
      <c r="A10006" s="292" t="s">
        <v>49</v>
      </c>
      <c r="B10006" s="405">
        <v>23089</v>
      </c>
      <c r="C10006" s="292" t="s">
        <v>2979</v>
      </c>
      <c r="E10006" s="292" t="s">
        <v>214</v>
      </c>
      <c r="F10006" s="405">
        <v>24087</v>
      </c>
      <c r="G10006" s="292" t="s">
        <v>2979</v>
      </c>
    </row>
    <row r="10007" spans="1:7">
      <c r="A10007" s="292" t="s">
        <v>49</v>
      </c>
      <c r="B10007" s="405">
        <v>23356</v>
      </c>
      <c r="C10007" s="292" t="s">
        <v>2979</v>
      </c>
      <c r="E10007" s="292" t="s">
        <v>214</v>
      </c>
      <c r="F10007" s="405">
        <v>24090</v>
      </c>
      <c r="G10007" s="292" t="s">
        <v>2979</v>
      </c>
    </row>
    <row r="10008" spans="1:7">
      <c r="A10008" s="292" t="s">
        <v>49</v>
      </c>
      <c r="B10008" s="405">
        <v>23844</v>
      </c>
      <c r="C10008" s="292" t="s">
        <v>2979</v>
      </c>
      <c r="E10008" s="292" t="s">
        <v>214</v>
      </c>
      <c r="F10008" s="405">
        <v>24094</v>
      </c>
      <c r="G10008" s="292" t="s">
        <v>2979</v>
      </c>
    </row>
    <row r="10009" spans="1:7">
      <c r="A10009" s="292" t="s">
        <v>49</v>
      </c>
      <c r="B10009" s="405">
        <v>23962</v>
      </c>
      <c r="C10009" s="292" t="s">
        <v>2979</v>
      </c>
      <c r="E10009" s="292" t="s">
        <v>214</v>
      </c>
      <c r="F10009" s="405">
        <v>24101</v>
      </c>
      <c r="G10009" s="292" t="s">
        <v>2979</v>
      </c>
    </row>
    <row r="10010" spans="1:7">
      <c r="A10010" s="292" t="s">
        <v>49</v>
      </c>
      <c r="B10010" s="405">
        <v>24185</v>
      </c>
      <c r="C10010" s="292" t="s">
        <v>2979</v>
      </c>
      <c r="E10010" s="292" t="s">
        <v>214</v>
      </c>
      <c r="F10010" s="405">
        <v>24102</v>
      </c>
      <c r="G10010" s="292" t="s">
        <v>2979</v>
      </c>
    </row>
    <row r="10011" spans="1:7">
      <c r="A10011" s="292" t="s">
        <v>49</v>
      </c>
      <c r="B10011" s="405">
        <v>24361</v>
      </c>
      <c r="C10011" s="292" t="s">
        <v>2979</v>
      </c>
      <c r="E10011" s="292" t="s">
        <v>214</v>
      </c>
      <c r="F10011" s="405">
        <v>24104</v>
      </c>
      <c r="G10011" s="292" t="s">
        <v>2979</v>
      </c>
    </row>
    <row r="10012" spans="1:7">
      <c r="A10012" s="292" t="s">
        <v>49</v>
      </c>
      <c r="B10012" s="405">
        <v>24538</v>
      </c>
      <c r="C10012" s="292" t="s">
        <v>2979</v>
      </c>
      <c r="E10012" s="292" t="s">
        <v>214</v>
      </c>
      <c r="F10012" s="405">
        <v>24105</v>
      </c>
      <c r="G10012" s="292" t="s">
        <v>2979</v>
      </c>
    </row>
    <row r="10013" spans="1:7">
      <c r="A10013" s="292" t="s">
        <v>49</v>
      </c>
      <c r="B10013" s="405">
        <v>18443</v>
      </c>
      <c r="C10013" s="292" t="s">
        <v>2979</v>
      </c>
      <c r="E10013" s="292" t="s">
        <v>214</v>
      </c>
      <c r="F10013" s="405">
        <v>24121</v>
      </c>
      <c r="G10013" s="292" t="s">
        <v>2979</v>
      </c>
    </row>
    <row r="10014" spans="1:7">
      <c r="A10014" s="292" t="s">
        <v>49</v>
      </c>
      <c r="B10014" s="405">
        <v>18828</v>
      </c>
      <c r="C10014" s="292" t="s">
        <v>2979</v>
      </c>
      <c r="E10014" s="292" t="s">
        <v>214</v>
      </c>
      <c r="F10014" s="405">
        <v>24124</v>
      </c>
      <c r="G10014" s="292" t="s">
        <v>2979</v>
      </c>
    </row>
    <row r="10015" spans="1:7">
      <c r="A10015" s="292" t="s">
        <v>49</v>
      </c>
      <c r="B10015" s="405">
        <v>20625</v>
      </c>
      <c r="C10015" s="292" t="s">
        <v>2979</v>
      </c>
      <c r="E10015" s="292" t="s">
        <v>214</v>
      </c>
      <c r="F10015" s="405">
        <v>24130</v>
      </c>
      <c r="G10015" s="292" t="s">
        <v>2979</v>
      </c>
    </row>
    <row r="10016" spans="1:7">
      <c r="A10016" s="292" t="s">
        <v>49</v>
      </c>
      <c r="B10016" s="405">
        <v>21622</v>
      </c>
      <c r="C10016" s="292" t="s">
        <v>2979</v>
      </c>
      <c r="E10016" s="292" t="s">
        <v>214</v>
      </c>
      <c r="F10016" s="405">
        <v>24132</v>
      </c>
      <c r="G10016" s="292" t="s">
        <v>2979</v>
      </c>
    </row>
    <row r="10017" spans="1:7">
      <c r="A10017" s="292" t="s">
        <v>49</v>
      </c>
      <c r="B10017" s="405">
        <v>21835</v>
      </c>
      <c r="C10017" s="292" t="s">
        <v>2979</v>
      </c>
      <c r="E10017" s="292" t="s">
        <v>214</v>
      </c>
      <c r="F10017" s="405">
        <v>24133</v>
      </c>
      <c r="G10017" s="292" t="s">
        <v>2979</v>
      </c>
    </row>
    <row r="10018" spans="1:7">
      <c r="A10018" s="292" t="s">
        <v>49</v>
      </c>
      <c r="B10018" s="405">
        <v>22513</v>
      </c>
      <c r="C10018" s="292" t="s">
        <v>2979</v>
      </c>
      <c r="E10018" s="292" t="s">
        <v>214</v>
      </c>
      <c r="F10018" s="405">
        <v>24136</v>
      </c>
      <c r="G10018" s="292" t="s">
        <v>2979</v>
      </c>
    </row>
    <row r="10019" spans="1:7">
      <c r="A10019" s="292" t="s">
        <v>49</v>
      </c>
      <c r="B10019" s="405">
        <v>22721</v>
      </c>
      <c r="C10019" s="292" t="s">
        <v>2979</v>
      </c>
      <c r="E10019" s="292" t="s">
        <v>214</v>
      </c>
      <c r="F10019" s="405">
        <v>24139</v>
      </c>
      <c r="G10019" s="292" t="s">
        <v>2979</v>
      </c>
    </row>
    <row r="10020" spans="1:7">
      <c r="A10020" s="292" t="s">
        <v>49</v>
      </c>
      <c r="B10020" s="405">
        <v>22954</v>
      </c>
      <c r="C10020" s="292" t="s">
        <v>2979</v>
      </c>
      <c r="E10020" s="292" t="s">
        <v>214</v>
      </c>
      <c r="F10020" s="405">
        <v>24147</v>
      </c>
      <c r="G10020" s="292" t="s">
        <v>2979</v>
      </c>
    </row>
    <row r="10021" spans="1:7">
      <c r="A10021" s="292" t="s">
        <v>49</v>
      </c>
      <c r="B10021" s="405">
        <v>23091</v>
      </c>
      <c r="C10021" s="292" t="s">
        <v>2979</v>
      </c>
      <c r="E10021" s="292" t="s">
        <v>214</v>
      </c>
      <c r="F10021" s="405">
        <v>24148</v>
      </c>
      <c r="G10021" s="292" t="s">
        <v>2979</v>
      </c>
    </row>
    <row r="10022" spans="1:7">
      <c r="A10022" s="292" t="s">
        <v>49</v>
      </c>
      <c r="B10022" s="405">
        <v>23357</v>
      </c>
      <c r="C10022" s="292" t="s">
        <v>2979</v>
      </c>
      <c r="E10022" s="292" t="s">
        <v>214</v>
      </c>
      <c r="F10022" s="405">
        <v>24149</v>
      </c>
      <c r="G10022" s="292" t="s">
        <v>2979</v>
      </c>
    </row>
    <row r="10023" spans="1:7">
      <c r="A10023" s="292" t="s">
        <v>49</v>
      </c>
      <c r="B10023" s="405">
        <v>23845</v>
      </c>
      <c r="C10023" s="292" t="s">
        <v>2979</v>
      </c>
      <c r="E10023" s="292" t="s">
        <v>214</v>
      </c>
      <c r="F10023" s="405">
        <v>24150</v>
      </c>
      <c r="G10023" s="292" t="s">
        <v>2979</v>
      </c>
    </row>
    <row r="10024" spans="1:7">
      <c r="A10024" s="292" t="s">
        <v>49</v>
      </c>
      <c r="B10024" s="405">
        <v>23963</v>
      </c>
      <c r="C10024" s="292" t="s">
        <v>2979</v>
      </c>
      <c r="E10024" s="292" t="s">
        <v>214</v>
      </c>
      <c r="F10024" s="405">
        <v>24161</v>
      </c>
      <c r="G10024" s="292" t="s">
        <v>2979</v>
      </c>
    </row>
    <row r="10025" spans="1:7">
      <c r="A10025" s="292" t="s">
        <v>49</v>
      </c>
      <c r="B10025" s="405">
        <v>24219</v>
      </c>
      <c r="C10025" s="292" t="s">
        <v>2979</v>
      </c>
      <c r="E10025" s="292" t="s">
        <v>214</v>
      </c>
      <c r="F10025" s="405">
        <v>24165</v>
      </c>
      <c r="G10025" s="292" t="s">
        <v>2979</v>
      </c>
    </row>
    <row r="10026" spans="1:7">
      <c r="A10026" s="292" t="s">
        <v>49</v>
      </c>
      <c r="B10026" s="405">
        <v>24363</v>
      </c>
      <c r="C10026" s="292" t="s">
        <v>2979</v>
      </c>
      <c r="E10026" s="292" t="s">
        <v>214</v>
      </c>
      <c r="F10026" s="405">
        <v>24167</v>
      </c>
      <c r="G10026" s="292" t="s">
        <v>2979</v>
      </c>
    </row>
    <row r="10027" spans="1:7">
      <c r="A10027" s="292" t="s">
        <v>49</v>
      </c>
      <c r="B10027" s="405">
        <v>24539</v>
      </c>
      <c r="C10027" s="292" t="s">
        <v>2979</v>
      </c>
      <c r="E10027" s="292" t="s">
        <v>214</v>
      </c>
      <c r="F10027" s="405">
        <v>24185</v>
      </c>
      <c r="G10027" s="292" t="s">
        <v>2979</v>
      </c>
    </row>
    <row r="10028" spans="1:7">
      <c r="A10028" s="292" t="s">
        <v>49</v>
      </c>
      <c r="B10028" s="405">
        <v>18445</v>
      </c>
      <c r="C10028" s="292" t="s">
        <v>2979</v>
      </c>
      <c r="E10028" s="292" t="s">
        <v>214</v>
      </c>
      <c r="F10028" s="405">
        <v>24219</v>
      </c>
      <c r="G10028" s="292" t="s">
        <v>2979</v>
      </c>
    </row>
    <row r="10029" spans="1:7">
      <c r="A10029" s="292" t="s">
        <v>49</v>
      </c>
      <c r="B10029" s="405">
        <v>18830</v>
      </c>
      <c r="C10029" s="292" t="s">
        <v>2979</v>
      </c>
      <c r="E10029" s="292" t="s">
        <v>214</v>
      </c>
      <c r="F10029" s="405">
        <v>24224</v>
      </c>
      <c r="G10029" s="292" t="s">
        <v>2979</v>
      </c>
    </row>
    <row r="10030" spans="1:7">
      <c r="A10030" s="292" t="s">
        <v>49</v>
      </c>
      <c r="B10030" s="405">
        <v>20626</v>
      </c>
      <c r="C10030" s="292" t="s">
        <v>2979</v>
      </c>
      <c r="E10030" s="292" t="s">
        <v>214</v>
      </c>
      <c r="F10030" s="405">
        <v>24225</v>
      </c>
      <c r="G10030" s="292" t="s">
        <v>2979</v>
      </c>
    </row>
    <row r="10031" spans="1:7">
      <c r="A10031" s="292" t="s">
        <v>49</v>
      </c>
      <c r="B10031" s="405">
        <v>21624</v>
      </c>
      <c r="C10031" s="292" t="s">
        <v>2979</v>
      </c>
      <c r="E10031" s="292" t="s">
        <v>214</v>
      </c>
      <c r="F10031" s="405">
        <v>24230</v>
      </c>
      <c r="G10031" s="292" t="s">
        <v>2979</v>
      </c>
    </row>
    <row r="10032" spans="1:7">
      <c r="A10032" s="292" t="s">
        <v>49</v>
      </c>
      <c r="B10032" s="405">
        <v>21836</v>
      </c>
      <c r="C10032" s="292" t="s">
        <v>2979</v>
      </c>
      <c r="E10032" s="292" t="s">
        <v>214</v>
      </c>
      <c r="F10032" s="405">
        <v>24236</v>
      </c>
      <c r="G10032" s="292" t="s">
        <v>2979</v>
      </c>
    </row>
    <row r="10033" spans="1:7">
      <c r="A10033" s="292" t="s">
        <v>49</v>
      </c>
      <c r="B10033" s="405">
        <v>22514</v>
      </c>
      <c r="C10033" s="292" t="s">
        <v>2979</v>
      </c>
      <c r="E10033" s="292" t="s">
        <v>214</v>
      </c>
      <c r="F10033" s="405">
        <v>24237</v>
      </c>
      <c r="G10033" s="292" t="s">
        <v>2979</v>
      </c>
    </row>
    <row r="10034" spans="1:7">
      <c r="A10034" s="292" t="s">
        <v>49</v>
      </c>
      <c r="B10034" s="405">
        <v>22723</v>
      </c>
      <c r="C10034" s="292" t="s">
        <v>2979</v>
      </c>
      <c r="E10034" s="292" t="s">
        <v>214</v>
      </c>
      <c r="F10034" s="405">
        <v>24246</v>
      </c>
      <c r="G10034" s="292" t="s">
        <v>2979</v>
      </c>
    </row>
    <row r="10035" spans="1:7">
      <c r="A10035" s="292" t="s">
        <v>49</v>
      </c>
      <c r="B10035" s="405">
        <v>22959</v>
      </c>
      <c r="C10035" s="292" t="s">
        <v>2979</v>
      </c>
      <c r="E10035" s="292" t="s">
        <v>214</v>
      </c>
      <c r="F10035" s="405">
        <v>24248</v>
      </c>
      <c r="G10035" s="292" t="s">
        <v>2979</v>
      </c>
    </row>
    <row r="10036" spans="1:7">
      <c r="A10036" s="292" t="s">
        <v>49</v>
      </c>
      <c r="B10036" s="405">
        <v>23093</v>
      </c>
      <c r="C10036" s="292" t="s">
        <v>2979</v>
      </c>
      <c r="E10036" s="292" t="s">
        <v>214</v>
      </c>
      <c r="F10036" s="405">
        <v>24251</v>
      </c>
      <c r="G10036" s="292" t="s">
        <v>2979</v>
      </c>
    </row>
    <row r="10037" spans="1:7">
      <c r="A10037" s="292" t="s">
        <v>49</v>
      </c>
      <c r="B10037" s="405">
        <v>23358</v>
      </c>
      <c r="C10037" s="292" t="s">
        <v>2979</v>
      </c>
      <c r="E10037" s="292" t="s">
        <v>214</v>
      </c>
      <c r="F10037" s="405">
        <v>24256</v>
      </c>
      <c r="G10037" s="292" t="s">
        <v>2979</v>
      </c>
    </row>
    <row r="10038" spans="1:7">
      <c r="A10038" s="292" t="s">
        <v>49</v>
      </c>
      <c r="B10038" s="405">
        <v>23846</v>
      </c>
      <c r="C10038" s="292" t="s">
        <v>2979</v>
      </c>
      <c r="E10038" s="292" t="s">
        <v>214</v>
      </c>
      <c r="F10038" s="405">
        <v>24258</v>
      </c>
      <c r="G10038" s="292" t="s">
        <v>2979</v>
      </c>
    </row>
    <row r="10039" spans="1:7">
      <c r="A10039" s="292" t="s">
        <v>49</v>
      </c>
      <c r="B10039" s="405">
        <v>23964</v>
      </c>
      <c r="C10039" s="292" t="s">
        <v>2979</v>
      </c>
      <c r="E10039" s="292" t="s">
        <v>214</v>
      </c>
      <c r="F10039" s="405">
        <v>24260</v>
      </c>
      <c r="G10039" s="292" t="s">
        <v>2979</v>
      </c>
    </row>
    <row r="10040" spans="1:7">
      <c r="A10040" s="292" t="s">
        <v>49</v>
      </c>
      <c r="B10040" s="405">
        <v>24224</v>
      </c>
      <c r="C10040" s="292" t="s">
        <v>2979</v>
      </c>
      <c r="E10040" s="292" t="s">
        <v>214</v>
      </c>
      <c r="F10040" s="405">
        <v>24269</v>
      </c>
      <c r="G10040" s="292" t="s">
        <v>2979</v>
      </c>
    </row>
    <row r="10041" spans="1:7">
      <c r="A10041" s="292" t="s">
        <v>49</v>
      </c>
      <c r="B10041" s="405">
        <v>24368</v>
      </c>
      <c r="C10041" s="292" t="s">
        <v>2979</v>
      </c>
      <c r="E10041" s="292" t="s">
        <v>214</v>
      </c>
      <c r="F10041" s="405">
        <v>24270</v>
      </c>
      <c r="G10041" s="292" t="s">
        <v>2979</v>
      </c>
    </row>
    <row r="10042" spans="1:7">
      <c r="A10042" s="292" t="s">
        <v>49</v>
      </c>
      <c r="B10042" s="405">
        <v>24549</v>
      </c>
      <c r="C10042" s="292" t="s">
        <v>2979</v>
      </c>
      <c r="E10042" s="292" t="s">
        <v>214</v>
      </c>
      <c r="F10042" s="405">
        <v>24271</v>
      </c>
      <c r="G10042" s="292" t="s">
        <v>2979</v>
      </c>
    </row>
    <row r="10043" spans="1:7">
      <c r="A10043" s="292" t="s">
        <v>49</v>
      </c>
      <c r="B10043" s="405">
        <v>18446</v>
      </c>
      <c r="C10043" s="292" t="s">
        <v>2979</v>
      </c>
      <c r="E10043" s="292" t="s">
        <v>214</v>
      </c>
      <c r="F10043" s="405">
        <v>24279</v>
      </c>
      <c r="G10043" s="292" t="s">
        <v>2979</v>
      </c>
    </row>
    <row r="10044" spans="1:7">
      <c r="A10044" s="292" t="s">
        <v>49</v>
      </c>
      <c r="B10044" s="405">
        <v>18837</v>
      </c>
      <c r="C10044" s="292" t="s">
        <v>2979</v>
      </c>
      <c r="E10044" s="292" t="s">
        <v>214</v>
      </c>
      <c r="F10044" s="405">
        <v>24280</v>
      </c>
      <c r="G10044" s="292" t="s">
        <v>2979</v>
      </c>
    </row>
    <row r="10045" spans="1:7">
      <c r="A10045" s="292" t="s">
        <v>49</v>
      </c>
      <c r="B10045" s="405">
        <v>20628</v>
      </c>
      <c r="C10045" s="292" t="s">
        <v>2979</v>
      </c>
      <c r="E10045" s="292" t="s">
        <v>214</v>
      </c>
      <c r="F10045" s="405">
        <v>24281</v>
      </c>
      <c r="G10045" s="292" t="s">
        <v>2979</v>
      </c>
    </row>
    <row r="10046" spans="1:7">
      <c r="A10046" s="292" t="s">
        <v>49</v>
      </c>
      <c r="B10046" s="405">
        <v>21625</v>
      </c>
      <c r="C10046" s="292" t="s">
        <v>2979</v>
      </c>
      <c r="E10046" s="292" t="s">
        <v>214</v>
      </c>
      <c r="F10046" s="405">
        <v>24283</v>
      </c>
      <c r="G10046" s="292" t="s">
        <v>2979</v>
      </c>
    </row>
    <row r="10047" spans="1:7">
      <c r="A10047" s="292" t="s">
        <v>49</v>
      </c>
      <c r="B10047" s="405">
        <v>21837</v>
      </c>
      <c r="C10047" s="292" t="s">
        <v>2979</v>
      </c>
      <c r="E10047" s="292" t="s">
        <v>214</v>
      </c>
      <c r="F10047" s="405">
        <v>24285</v>
      </c>
      <c r="G10047" s="292" t="s">
        <v>2979</v>
      </c>
    </row>
    <row r="10048" spans="1:7">
      <c r="A10048" s="292" t="s">
        <v>49</v>
      </c>
      <c r="B10048" s="405">
        <v>22520</v>
      </c>
      <c r="C10048" s="292" t="s">
        <v>2979</v>
      </c>
      <c r="E10048" s="292" t="s">
        <v>214</v>
      </c>
      <c r="F10048" s="405">
        <v>24292</v>
      </c>
      <c r="G10048" s="292" t="s">
        <v>2979</v>
      </c>
    </row>
    <row r="10049" spans="1:7">
      <c r="A10049" s="292" t="s">
        <v>49</v>
      </c>
      <c r="B10049" s="405">
        <v>22726</v>
      </c>
      <c r="C10049" s="292" t="s">
        <v>2979</v>
      </c>
      <c r="E10049" s="292" t="s">
        <v>214</v>
      </c>
      <c r="F10049" s="405">
        <v>24312</v>
      </c>
      <c r="G10049" s="292" t="s">
        <v>2979</v>
      </c>
    </row>
    <row r="10050" spans="1:7">
      <c r="A10050" s="292" t="s">
        <v>49</v>
      </c>
      <c r="B10050" s="405">
        <v>22967</v>
      </c>
      <c r="C10050" s="292" t="s">
        <v>2979</v>
      </c>
      <c r="E10050" s="292" t="s">
        <v>214</v>
      </c>
      <c r="F10050" s="405">
        <v>24313</v>
      </c>
      <c r="G10050" s="292" t="s">
        <v>2979</v>
      </c>
    </row>
    <row r="10051" spans="1:7">
      <c r="A10051" s="292" t="s">
        <v>49</v>
      </c>
      <c r="B10051" s="405">
        <v>23106</v>
      </c>
      <c r="C10051" s="292" t="s">
        <v>2979</v>
      </c>
      <c r="E10051" s="292" t="s">
        <v>214</v>
      </c>
      <c r="F10051" s="405">
        <v>24314</v>
      </c>
      <c r="G10051" s="292" t="s">
        <v>2979</v>
      </c>
    </row>
    <row r="10052" spans="1:7">
      <c r="A10052" s="292" t="s">
        <v>49</v>
      </c>
      <c r="B10052" s="405">
        <v>23359</v>
      </c>
      <c r="C10052" s="292" t="s">
        <v>2979</v>
      </c>
      <c r="E10052" s="292" t="s">
        <v>214</v>
      </c>
      <c r="F10052" s="405">
        <v>24315</v>
      </c>
      <c r="G10052" s="292" t="s">
        <v>2979</v>
      </c>
    </row>
    <row r="10053" spans="1:7">
      <c r="A10053" s="292" t="s">
        <v>49</v>
      </c>
      <c r="B10053" s="405">
        <v>23850</v>
      </c>
      <c r="C10053" s="292" t="s">
        <v>2979</v>
      </c>
      <c r="E10053" s="292" t="s">
        <v>214</v>
      </c>
      <c r="F10053" s="405">
        <v>24317</v>
      </c>
      <c r="G10053" s="292" t="s">
        <v>2979</v>
      </c>
    </row>
    <row r="10054" spans="1:7">
      <c r="A10054" s="292" t="s">
        <v>49</v>
      </c>
      <c r="B10054" s="405">
        <v>23966</v>
      </c>
      <c r="C10054" s="292" t="s">
        <v>2979</v>
      </c>
      <c r="E10054" s="292" t="s">
        <v>214</v>
      </c>
      <c r="F10054" s="405">
        <v>24318</v>
      </c>
      <c r="G10054" s="292" t="s">
        <v>2979</v>
      </c>
    </row>
    <row r="10055" spans="1:7">
      <c r="A10055" s="292" t="s">
        <v>49</v>
      </c>
      <c r="B10055" s="405">
        <v>24225</v>
      </c>
      <c r="C10055" s="292" t="s">
        <v>2979</v>
      </c>
      <c r="E10055" s="292" t="s">
        <v>214</v>
      </c>
      <c r="F10055" s="405">
        <v>24319</v>
      </c>
      <c r="G10055" s="292" t="s">
        <v>2979</v>
      </c>
    </row>
    <row r="10056" spans="1:7">
      <c r="A10056" s="292" t="s">
        <v>49</v>
      </c>
      <c r="B10056" s="405">
        <v>24370</v>
      </c>
      <c r="C10056" s="292" t="s">
        <v>2979</v>
      </c>
      <c r="E10056" s="292" t="s">
        <v>214</v>
      </c>
      <c r="F10056" s="405">
        <v>24322</v>
      </c>
      <c r="G10056" s="292" t="s">
        <v>2979</v>
      </c>
    </row>
    <row r="10057" spans="1:7">
      <c r="A10057" s="292" t="s">
        <v>49</v>
      </c>
      <c r="B10057" s="405">
        <v>24553</v>
      </c>
      <c r="C10057" s="292" t="s">
        <v>2979</v>
      </c>
      <c r="E10057" s="292" t="s">
        <v>214</v>
      </c>
      <c r="F10057" s="405">
        <v>24323</v>
      </c>
      <c r="G10057" s="292" t="s">
        <v>2979</v>
      </c>
    </row>
    <row r="10058" spans="1:7">
      <c r="A10058" s="292" t="s">
        <v>49</v>
      </c>
      <c r="B10058" s="405">
        <v>18449</v>
      </c>
      <c r="C10058" s="292" t="s">
        <v>2979</v>
      </c>
      <c r="E10058" s="292" t="s">
        <v>214</v>
      </c>
      <c r="F10058" s="405">
        <v>24327</v>
      </c>
      <c r="G10058" s="292" t="s">
        <v>2979</v>
      </c>
    </row>
    <row r="10059" spans="1:7">
      <c r="A10059" s="292" t="s">
        <v>49</v>
      </c>
      <c r="B10059" s="405">
        <v>18839</v>
      </c>
      <c r="C10059" s="292" t="s">
        <v>2979</v>
      </c>
      <c r="E10059" s="292" t="s">
        <v>214</v>
      </c>
      <c r="F10059" s="405">
        <v>24328</v>
      </c>
      <c r="G10059" s="292" t="s">
        <v>2979</v>
      </c>
    </row>
    <row r="10060" spans="1:7">
      <c r="A10060" s="292" t="s">
        <v>49</v>
      </c>
      <c r="B10060" s="405">
        <v>20630</v>
      </c>
      <c r="C10060" s="292" t="s">
        <v>2979</v>
      </c>
      <c r="E10060" s="292" t="s">
        <v>214</v>
      </c>
      <c r="F10060" s="405">
        <v>24340</v>
      </c>
      <c r="G10060" s="292" t="s">
        <v>2979</v>
      </c>
    </row>
    <row r="10061" spans="1:7">
      <c r="A10061" s="292" t="s">
        <v>49</v>
      </c>
      <c r="B10061" s="405">
        <v>21627</v>
      </c>
      <c r="C10061" s="292" t="s">
        <v>2979</v>
      </c>
      <c r="E10061" s="292" t="s">
        <v>214</v>
      </c>
      <c r="F10061" s="405">
        <v>24343</v>
      </c>
      <c r="G10061" s="292" t="s">
        <v>2979</v>
      </c>
    </row>
    <row r="10062" spans="1:7">
      <c r="A10062" s="292" t="s">
        <v>49</v>
      </c>
      <c r="B10062" s="405">
        <v>21840</v>
      </c>
      <c r="C10062" s="292" t="s">
        <v>2979</v>
      </c>
      <c r="E10062" s="292" t="s">
        <v>214</v>
      </c>
      <c r="F10062" s="405">
        <v>24347</v>
      </c>
      <c r="G10062" s="292" t="s">
        <v>2979</v>
      </c>
    </row>
    <row r="10063" spans="1:7">
      <c r="A10063" s="292" t="s">
        <v>49</v>
      </c>
      <c r="B10063" s="405">
        <v>22523</v>
      </c>
      <c r="C10063" s="292" t="s">
        <v>2979</v>
      </c>
      <c r="E10063" s="292" t="s">
        <v>214</v>
      </c>
      <c r="F10063" s="405">
        <v>24348</v>
      </c>
      <c r="G10063" s="292" t="s">
        <v>2979</v>
      </c>
    </row>
    <row r="10064" spans="1:7">
      <c r="A10064" s="292" t="s">
        <v>49</v>
      </c>
      <c r="B10064" s="405">
        <v>22727</v>
      </c>
      <c r="C10064" s="292" t="s">
        <v>2979</v>
      </c>
      <c r="E10064" s="292" t="s">
        <v>214</v>
      </c>
      <c r="F10064" s="405">
        <v>24350</v>
      </c>
      <c r="G10064" s="292" t="s">
        <v>2979</v>
      </c>
    </row>
    <row r="10065" spans="1:7">
      <c r="A10065" s="292" t="s">
        <v>49</v>
      </c>
      <c r="B10065" s="405">
        <v>22969</v>
      </c>
      <c r="C10065" s="292" t="s">
        <v>2979</v>
      </c>
      <c r="E10065" s="292" t="s">
        <v>214</v>
      </c>
      <c r="F10065" s="405">
        <v>24351</v>
      </c>
      <c r="G10065" s="292" t="s">
        <v>2979</v>
      </c>
    </row>
    <row r="10066" spans="1:7">
      <c r="A10066" s="292" t="s">
        <v>49</v>
      </c>
      <c r="B10066" s="405">
        <v>23108</v>
      </c>
      <c r="C10066" s="292" t="s">
        <v>2979</v>
      </c>
      <c r="E10066" s="292" t="s">
        <v>214</v>
      </c>
      <c r="F10066" s="405">
        <v>24352</v>
      </c>
      <c r="G10066" s="292" t="s">
        <v>2979</v>
      </c>
    </row>
    <row r="10067" spans="1:7">
      <c r="A10067" s="292" t="s">
        <v>49</v>
      </c>
      <c r="B10067" s="405">
        <v>23395</v>
      </c>
      <c r="C10067" s="292" t="s">
        <v>2979</v>
      </c>
      <c r="E10067" s="292" t="s">
        <v>214</v>
      </c>
      <c r="F10067" s="405">
        <v>24360</v>
      </c>
      <c r="G10067" s="292" t="s">
        <v>2979</v>
      </c>
    </row>
    <row r="10068" spans="1:7">
      <c r="A10068" s="292" t="s">
        <v>49</v>
      </c>
      <c r="B10068" s="405">
        <v>23856</v>
      </c>
      <c r="C10068" s="292" t="s">
        <v>2979</v>
      </c>
      <c r="E10068" s="292" t="s">
        <v>214</v>
      </c>
      <c r="F10068" s="405">
        <v>24361</v>
      </c>
      <c r="G10068" s="292" t="s">
        <v>2979</v>
      </c>
    </row>
    <row r="10069" spans="1:7">
      <c r="A10069" s="292" t="s">
        <v>49</v>
      </c>
      <c r="B10069" s="405">
        <v>23967</v>
      </c>
      <c r="C10069" s="292" t="s">
        <v>2979</v>
      </c>
      <c r="E10069" s="292" t="s">
        <v>214</v>
      </c>
      <c r="F10069" s="405">
        <v>24363</v>
      </c>
      <c r="G10069" s="292" t="s">
        <v>2979</v>
      </c>
    </row>
    <row r="10070" spans="1:7">
      <c r="A10070" s="292" t="s">
        <v>49</v>
      </c>
      <c r="B10070" s="405">
        <v>24230</v>
      </c>
      <c r="C10070" s="292" t="s">
        <v>2979</v>
      </c>
      <c r="E10070" s="292" t="s">
        <v>214</v>
      </c>
      <c r="F10070" s="405">
        <v>24368</v>
      </c>
      <c r="G10070" s="292" t="s">
        <v>2979</v>
      </c>
    </row>
    <row r="10071" spans="1:7">
      <c r="A10071" s="292" t="s">
        <v>49</v>
      </c>
      <c r="B10071" s="405">
        <v>24374</v>
      </c>
      <c r="C10071" s="292" t="s">
        <v>2979</v>
      </c>
      <c r="E10071" s="292" t="s">
        <v>214</v>
      </c>
      <c r="F10071" s="405">
        <v>24370</v>
      </c>
      <c r="G10071" s="292" t="s">
        <v>2979</v>
      </c>
    </row>
    <row r="10072" spans="1:7">
      <c r="A10072" s="292" t="s">
        <v>49</v>
      </c>
      <c r="B10072" s="405">
        <v>24554</v>
      </c>
      <c r="C10072" s="292" t="s">
        <v>2979</v>
      </c>
      <c r="E10072" s="292" t="s">
        <v>214</v>
      </c>
      <c r="F10072" s="405">
        <v>24374</v>
      </c>
      <c r="G10072" s="292" t="s">
        <v>2979</v>
      </c>
    </row>
    <row r="10073" spans="1:7">
      <c r="A10073" s="292" t="s">
        <v>49</v>
      </c>
      <c r="B10073" s="405">
        <v>18453</v>
      </c>
      <c r="C10073" s="292" t="s">
        <v>2979</v>
      </c>
      <c r="E10073" s="292" t="s">
        <v>214</v>
      </c>
      <c r="F10073" s="405">
        <v>24375</v>
      </c>
      <c r="G10073" s="292" t="s">
        <v>2979</v>
      </c>
    </row>
    <row r="10074" spans="1:7">
      <c r="A10074" s="292" t="s">
        <v>49</v>
      </c>
      <c r="B10074" s="405">
        <v>18840</v>
      </c>
      <c r="C10074" s="292" t="s">
        <v>2979</v>
      </c>
      <c r="E10074" s="292" t="s">
        <v>214</v>
      </c>
      <c r="F10074" s="405">
        <v>24378</v>
      </c>
      <c r="G10074" s="292" t="s">
        <v>2979</v>
      </c>
    </row>
    <row r="10075" spans="1:7">
      <c r="A10075" s="292" t="s">
        <v>49</v>
      </c>
      <c r="B10075" s="405">
        <v>20639</v>
      </c>
      <c r="C10075" s="292" t="s">
        <v>2979</v>
      </c>
      <c r="E10075" s="292" t="s">
        <v>214</v>
      </c>
      <c r="F10075" s="405">
        <v>24380</v>
      </c>
      <c r="G10075" s="292" t="s">
        <v>2979</v>
      </c>
    </row>
    <row r="10076" spans="1:7">
      <c r="A10076" s="292" t="s">
        <v>49</v>
      </c>
      <c r="B10076" s="405">
        <v>21631</v>
      </c>
      <c r="C10076" s="292" t="s">
        <v>2979</v>
      </c>
      <c r="E10076" s="292" t="s">
        <v>214</v>
      </c>
      <c r="F10076" s="405">
        <v>24381</v>
      </c>
      <c r="G10076" s="292" t="s">
        <v>2979</v>
      </c>
    </row>
    <row r="10077" spans="1:7">
      <c r="A10077" s="292" t="s">
        <v>49</v>
      </c>
      <c r="B10077" s="405">
        <v>21841</v>
      </c>
      <c r="C10077" s="292" t="s">
        <v>2979</v>
      </c>
      <c r="E10077" s="292" t="s">
        <v>214</v>
      </c>
      <c r="F10077" s="405">
        <v>24413</v>
      </c>
      <c r="G10077" s="292" t="s">
        <v>2979</v>
      </c>
    </row>
    <row r="10078" spans="1:7">
      <c r="A10078" s="292" t="s">
        <v>49</v>
      </c>
      <c r="B10078" s="405">
        <v>22526</v>
      </c>
      <c r="C10078" s="292" t="s">
        <v>2979</v>
      </c>
      <c r="E10078" s="292" t="s">
        <v>214</v>
      </c>
      <c r="F10078" s="405">
        <v>24421</v>
      </c>
      <c r="G10078" s="292" t="s">
        <v>2979</v>
      </c>
    </row>
    <row r="10079" spans="1:7">
      <c r="A10079" s="292" t="s">
        <v>49</v>
      </c>
      <c r="B10079" s="405">
        <v>22730</v>
      </c>
      <c r="C10079" s="292" t="s">
        <v>2979</v>
      </c>
      <c r="E10079" s="292" t="s">
        <v>214</v>
      </c>
      <c r="F10079" s="405">
        <v>24422</v>
      </c>
      <c r="G10079" s="292" t="s">
        <v>2979</v>
      </c>
    </row>
    <row r="10080" spans="1:7">
      <c r="A10080" s="292" t="s">
        <v>49</v>
      </c>
      <c r="B10080" s="405">
        <v>22971</v>
      </c>
      <c r="C10080" s="292" t="s">
        <v>2979</v>
      </c>
      <c r="E10080" s="292" t="s">
        <v>214</v>
      </c>
      <c r="F10080" s="405">
        <v>24426</v>
      </c>
      <c r="G10080" s="292" t="s">
        <v>2979</v>
      </c>
    </row>
    <row r="10081" spans="1:7">
      <c r="A10081" s="292" t="s">
        <v>49</v>
      </c>
      <c r="B10081" s="405">
        <v>23109</v>
      </c>
      <c r="C10081" s="292" t="s">
        <v>2979</v>
      </c>
      <c r="E10081" s="292" t="s">
        <v>214</v>
      </c>
      <c r="F10081" s="405">
        <v>24430</v>
      </c>
      <c r="G10081" s="292" t="s">
        <v>2979</v>
      </c>
    </row>
    <row r="10082" spans="1:7">
      <c r="A10082" s="292" t="s">
        <v>49</v>
      </c>
      <c r="B10082" s="405">
        <v>23396</v>
      </c>
      <c r="C10082" s="292" t="s">
        <v>2979</v>
      </c>
      <c r="E10082" s="292" t="s">
        <v>214</v>
      </c>
      <c r="F10082" s="405">
        <v>24432</v>
      </c>
      <c r="G10082" s="292" t="s">
        <v>2979</v>
      </c>
    </row>
    <row r="10083" spans="1:7">
      <c r="A10083" s="292" t="s">
        <v>49</v>
      </c>
      <c r="B10083" s="405">
        <v>23857</v>
      </c>
      <c r="C10083" s="292" t="s">
        <v>2979</v>
      </c>
      <c r="E10083" s="292" t="s">
        <v>214</v>
      </c>
      <c r="F10083" s="405">
        <v>24433</v>
      </c>
      <c r="G10083" s="292" t="s">
        <v>2979</v>
      </c>
    </row>
    <row r="10084" spans="1:7">
      <c r="A10084" s="292" t="s">
        <v>49</v>
      </c>
      <c r="B10084" s="405">
        <v>23968</v>
      </c>
      <c r="C10084" s="292" t="s">
        <v>2979</v>
      </c>
      <c r="E10084" s="292" t="s">
        <v>214</v>
      </c>
      <c r="F10084" s="405">
        <v>24435</v>
      </c>
      <c r="G10084" s="292" t="s">
        <v>2979</v>
      </c>
    </row>
    <row r="10085" spans="1:7">
      <c r="A10085" s="292" t="s">
        <v>49</v>
      </c>
      <c r="B10085" s="405">
        <v>24236</v>
      </c>
      <c r="C10085" s="292" t="s">
        <v>2979</v>
      </c>
      <c r="E10085" s="292" t="s">
        <v>214</v>
      </c>
      <c r="F10085" s="405">
        <v>24439</v>
      </c>
      <c r="G10085" s="292" t="s">
        <v>2979</v>
      </c>
    </row>
    <row r="10086" spans="1:7">
      <c r="A10086" s="292" t="s">
        <v>49</v>
      </c>
      <c r="B10086" s="405">
        <v>24375</v>
      </c>
      <c r="C10086" s="292" t="s">
        <v>2979</v>
      </c>
      <c r="E10086" s="292" t="s">
        <v>214</v>
      </c>
      <c r="F10086" s="405">
        <v>24445</v>
      </c>
      <c r="G10086" s="292" t="s">
        <v>2979</v>
      </c>
    </row>
    <row r="10087" spans="1:7">
      <c r="A10087" s="292" t="s">
        <v>49</v>
      </c>
      <c r="B10087" s="405">
        <v>24555</v>
      </c>
      <c r="C10087" s="292" t="s">
        <v>2979</v>
      </c>
      <c r="E10087" s="292" t="s">
        <v>214</v>
      </c>
      <c r="F10087" s="405">
        <v>24448</v>
      </c>
      <c r="G10087" s="292" t="s">
        <v>2979</v>
      </c>
    </row>
    <row r="10088" spans="1:7">
      <c r="A10088" s="292" t="s">
        <v>49</v>
      </c>
      <c r="B10088" s="405">
        <v>18454</v>
      </c>
      <c r="C10088" s="292" t="s">
        <v>2979</v>
      </c>
      <c r="E10088" s="292" t="s">
        <v>214</v>
      </c>
      <c r="F10088" s="405">
        <v>24458</v>
      </c>
      <c r="G10088" s="292" t="s">
        <v>2979</v>
      </c>
    </row>
    <row r="10089" spans="1:7">
      <c r="A10089" s="292" t="s">
        <v>49</v>
      </c>
      <c r="B10089" s="405">
        <v>18842</v>
      </c>
      <c r="C10089" s="292" t="s">
        <v>2979</v>
      </c>
      <c r="E10089" s="292" t="s">
        <v>214</v>
      </c>
      <c r="F10089" s="405">
        <v>24459</v>
      </c>
      <c r="G10089" s="292" t="s">
        <v>2979</v>
      </c>
    </row>
    <row r="10090" spans="1:7">
      <c r="A10090" s="292" t="s">
        <v>49</v>
      </c>
      <c r="B10090" s="405">
        <v>20645</v>
      </c>
      <c r="C10090" s="292" t="s">
        <v>2979</v>
      </c>
      <c r="E10090" s="292" t="s">
        <v>214</v>
      </c>
      <c r="F10090" s="405">
        <v>24464</v>
      </c>
      <c r="G10090" s="292" t="s">
        <v>2979</v>
      </c>
    </row>
    <row r="10091" spans="1:7">
      <c r="A10091" s="292" t="s">
        <v>49</v>
      </c>
      <c r="B10091" s="405">
        <v>21634</v>
      </c>
      <c r="C10091" s="292" t="s">
        <v>2979</v>
      </c>
      <c r="E10091" s="292" t="s">
        <v>214</v>
      </c>
      <c r="F10091" s="405">
        <v>24468</v>
      </c>
      <c r="G10091" s="292" t="s">
        <v>2979</v>
      </c>
    </row>
    <row r="10092" spans="1:7">
      <c r="A10092" s="292" t="s">
        <v>49</v>
      </c>
      <c r="B10092" s="405">
        <v>21853</v>
      </c>
      <c r="C10092" s="292" t="s">
        <v>2979</v>
      </c>
      <c r="E10092" s="292" t="s">
        <v>214</v>
      </c>
      <c r="F10092" s="405">
        <v>24472</v>
      </c>
      <c r="G10092" s="292" t="s">
        <v>2979</v>
      </c>
    </row>
    <row r="10093" spans="1:7">
      <c r="A10093" s="292" t="s">
        <v>49</v>
      </c>
      <c r="B10093" s="405">
        <v>22529</v>
      </c>
      <c r="C10093" s="292" t="s">
        <v>2979</v>
      </c>
      <c r="E10093" s="292" t="s">
        <v>214</v>
      </c>
      <c r="F10093" s="405">
        <v>24473</v>
      </c>
      <c r="G10093" s="292" t="s">
        <v>2979</v>
      </c>
    </row>
    <row r="10094" spans="1:7">
      <c r="A10094" s="292" t="s">
        <v>49</v>
      </c>
      <c r="B10094" s="405">
        <v>22732</v>
      </c>
      <c r="C10094" s="292" t="s">
        <v>2979</v>
      </c>
      <c r="E10094" s="292" t="s">
        <v>214</v>
      </c>
      <c r="F10094" s="405">
        <v>24474</v>
      </c>
      <c r="G10094" s="292" t="s">
        <v>2979</v>
      </c>
    </row>
    <row r="10095" spans="1:7">
      <c r="A10095" s="292" t="s">
        <v>49</v>
      </c>
      <c r="B10095" s="405">
        <v>22972</v>
      </c>
      <c r="C10095" s="292" t="s">
        <v>2979</v>
      </c>
      <c r="E10095" s="292" t="s">
        <v>214</v>
      </c>
      <c r="F10095" s="405">
        <v>24476</v>
      </c>
      <c r="G10095" s="292" t="s">
        <v>2979</v>
      </c>
    </row>
    <row r="10096" spans="1:7">
      <c r="A10096" s="292" t="s">
        <v>49</v>
      </c>
      <c r="B10096" s="405">
        <v>23110</v>
      </c>
      <c r="C10096" s="292" t="s">
        <v>2979</v>
      </c>
      <c r="E10096" s="292" t="s">
        <v>214</v>
      </c>
      <c r="F10096" s="405">
        <v>24479</v>
      </c>
      <c r="G10096" s="292" t="s">
        <v>2979</v>
      </c>
    </row>
    <row r="10097" spans="1:7">
      <c r="A10097" s="292" t="s">
        <v>49</v>
      </c>
      <c r="B10097" s="405">
        <v>23399</v>
      </c>
      <c r="C10097" s="292" t="s">
        <v>2979</v>
      </c>
      <c r="E10097" s="292" t="s">
        <v>214</v>
      </c>
      <c r="F10097" s="405">
        <v>24483</v>
      </c>
      <c r="G10097" s="292" t="s">
        <v>2979</v>
      </c>
    </row>
    <row r="10098" spans="1:7">
      <c r="A10098" s="292" t="s">
        <v>49</v>
      </c>
      <c r="B10098" s="405">
        <v>23866</v>
      </c>
      <c r="C10098" s="292" t="s">
        <v>2979</v>
      </c>
      <c r="E10098" s="292" t="s">
        <v>214</v>
      </c>
      <c r="F10098" s="405">
        <v>24485</v>
      </c>
      <c r="G10098" s="292" t="s">
        <v>2979</v>
      </c>
    </row>
    <row r="10099" spans="1:7">
      <c r="A10099" s="292" t="s">
        <v>49</v>
      </c>
      <c r="B10099" s="405">
        <v>23974</v>
      </c>
      <c r="C10099" s="292" t="s">
        <v>2979</v>
      </c>
      <c r="E10099" s="292" t="s">
        <v>214</v>
      </c>
      <c r="F10099" s="405">
        <v>24487</v>
      </c>
      <c r="G10099" s="292" t="s">
        <v>2979</v>
      </c>
    </row>
    <row r="10100" spans="1:7">
      <c r="A10100" s="292" t="s">
        <v>49</v>
      </c>
      <c r="B10100" s="405">
        <v>24237</v>
      </c>
      <c r="C10100" s="292" t="s">
        <v>2979</v>
      </c>
      <c r="E10100" s="292" t="s">
        <v>214</v>
      </c>
      <c r="F10100" s="405">
        <v>24520</v>
      </c>
      <c r="G10100" s="292" t="s">
        <v>2979</v>
      </c>
    </row>
    <row r="10101" spans="1:7">
      <c r="A10101" s="292" t="s">
        <v>49</v>
      </c>
      <c r="B10101" s="405">
        <v>24378</v>
      </c>
      <c r="C10101" s="292" t="s">
        <v>2979</v>
      </c>
      <c r="E10101" s="292" t="s">
        <v>214</v>
      </c>
      <c r="F10101" s="405">
        <v>24521</v>
      </c>
      <c r="G10101" s="292" t="s">
        <v>2979</v>
      </c>
    </row>
    <row r="10102" spans="1:7">
      <c r="A10102" s="292" t="s">
        <v>49</v>
      </c>
      <c r="B10102" s="405">
        <v>24557</v>
      </c>
      <c r="C10102" s="292" t="s">
        <v>2979</v>
      </c>
      <c r="E10102" s="292" t="s">
        <v>214</v>
      </c>
      <c r="F10102" s="405">
        <v>24522</v>
      </c>
      <c r="G10102" s="292" t="s">
        <v>2979</v>
      </c>
    </row>
    <row r="10103" spans="1:7">
      <c r="A10103" s="292" t="s">
        <v>49</v>
      </c>
      <c r="B10103" s="405">
        <v>24558</v>
      </c>
      <c r="C10103" s="292" t="s">
        <v>2979</v>
      </c>
      <c r="E10103" s="292" t="s">
        <v>214</v>
      </c>
      <c r="F10103" s="405">
        <v>24528</v>
      </c>
      <c r="G10103" s="292" t="s">
        <v>2979</v>
      </c>
    </row>
    <row r="10104" spans="1:7">
      <c r="A10104" s="292" t="s">
        <v>49</v>
      </c>
      <c r="B10104" s="405">
        <v>24714</v>
      </c>
      <c r="C10104" s="292" t="s">
        <v>2979</v>
      </c>
      <c r="E10104" s="292" t="s">
        <v>214</v>
      </c>
      <c r="F10104" s="405">
        <v>24529</v>
      </c>
      <c r="G10104" s="292" t="s">
        <v>2979</v>
      </c>
    </row>
    <row r="10105" spans="1:7">
      <c r="A10105" s="292" t="s">
        <v>49</v>
      </c>
      <c r="B10105" s="405">
        <v>24878</v>
      </c>
      <c r="C10105" s="292" t="s">
        <v>2979</v>
      </c>
      <c r="E10105" s="292" t="s">
        <v>214</v>
      </c>
      <c r="F10105" s="405">
        <v>24531</v>
      </c>
      <c r="G10105" s="292" t="s">
        <v>2979</v>
      </c>
    </row>
    <row r="10106" spans="1:7">
      <c r="A10106" s="292" t="s">
        <v>49</v>
      </c>
      <c r="B10106" s="405">
        <v>25003</v>
      </c>
      <c r="C10106" s="292" t="s">
        <v>2979</v>
      </c>
      <c r="E10106" s="292" t="s">
        <v>214</v>
      </c>
      <c r="F10106" s="405">
        <v>24533</v>
      </c>
      <c r="G10106" s="292" t="s">
        <v>2979</v>
      </c>
    </row>
    <row r="10107" spans="1:7">
      <c r="A10107" s="292" t="s">
        <v>49</v>
      </c>
      <c r="B10107" s="405">
        <v>25121</v>
      </c>
      <c r="C10107" s="292" t="s">
        <v>2979</v>
      </c>
      <c r="E10107" s="292" t="s">
        <v>214</v>
      </c>
      <c r="F10107" s="405">
        <v>24534</v>
      </c>
      <c r="G10107" s="292" t="s">
        <v>2979</v>
      </c>
    </row>
    <row r="10108" spans="1:7">
      <c r="A10108" s="292" t="s">
        <v>49</v>
      </c>
      <c r="B10108" s="405">
        <v>25251</v>
      </c>
      <c r="C10108" s="292" t="s">
        <v>2979</v>
      </c>
      <c r="E10108" s="292" t="s">
        <v>214</v>
      </c>
      <c r="F10108" s="405">
        <v>24536</v>
      </c>
      <c r="G10108" s="292" t="s">
        <v>2979</v>
      </c>
    </row>
    <row r="10109" spans="1:7">
      <c r="A10109" s="292" t="s">
        <v>49</v>
      </c>
      <c r="B10109" s="405">
        <v>25635</v>
      </c>
      <c r="C10109" s="292" t="s">
        <v>2979</v>
      </c>
      <c r="E10109" s="292" t="s">
        <v>214</v>
      </c>
      <c r="F10109" s="405">
        <v>24538</v>
      </c>
      <c r="G10109" s="292" t="s">
        <v>2979</v>
      </c>
    </row>
    <row r="10110" spans="1:7">
      <c r="A10110" s="292" t="s">
        <v>49</v>
      </c>
      <c r="B10110" s="405">
        <v>25857</v>
      </c>
      <c r="C10110" s="292" t="s">
        <v>2979</v>
      </c>
      <c r="E10110" s="292" t="s">
        <v>214</v>
      </c>
      <c r="F10110" s="405">
        <v>24539</v>
      </c>
      <c r="G10110" s="292" t="s">
        <v>2979</v>
      </c>
    </row>
    <row r="10111" spans="1:7">
      <c r="A10111" s="292" t="s">
        <v>49</v>
      </c>
      <c r="B10111" s="405">
        <v>26047</v>
      </c>
      <c r="C10111" s="292" t="s">
        <v>2979</v>
      </c>
      <c r="E10111" s="292" t="s">
        <v>214</v>
      </c>
      <c r="F10111" s="405">
        <v>24549</v>
      </c>
      <c r="G10111" s="292" t="s">
        <v>2979</v>
      </c>
    </row>
    <row r="10112" spans="1:7">
      <c r="A10112" s="292" t="s">
        <v>49</v>
      </c>
      <c r="B10112" s="405">
        <v>26285</v>
      </c>
      <c r="C10112" s="292" t="s">
        <v>2979</v>
      </c>
      <c r="E10112" s="292" t="s">
        <v>214</v>
      </c>
      <c r="F10112" s="405">
        <v>24553</v>
      </c>
      <c r="G10112" s="292" t="s">
        <v>2979</v>
      </c>
    </row>
    <row r="10113" spans="1:7">
      <c r="A10113" s="292" t="s">
        <v>49</v>
      </c>
      <c r="B10113" s="405">
        <v>26572</v>
      </c>
      <c r="C10113" s="292" t="s">
        <v>2979</v>
      </c>
      <c r="E10113" s="292" t="s">
        <v>214</v>
      </c>
      <c r="F10113" s="405">
        <v>24554</v>
      </c>
      <c r="G10113" s="292" t="s">
        <v>2979</v>
      </c>
    </row>
    <row r="10114" spans="1:7">
      <c r="A10114" s="292" t="s">
        <v>49</v>
      </c>
      <c r="B10114" s="405">
        <v>27013</v>
      </c>
      <c r="C10114" s="292" t="s">
        <v>2979</v>
      </c>
      <c r="E10114" s="292" t="s">
        <v>214</v>
      </c>
      <c r="F10114" s="405">
        <v>24555</v>
      </c>
      <c r="G10114" s="292" t="s">
        <v>2979</v>
      </c>
    </row>
    <row r="10115" spans="1:7">
      <c r="A10115" s="292" t="s">
        <v>49</v>
      </c>
      <c r="B10115" s="405">
        <v>27521</v>
      </c>
      <c r="C10115" s="292" t="s">
        <v>2979</v>
      </c>
      <c r="E10115" s="292" t="s">
        <v>214</v>
      </c>
      <c r="F10115" s="405">
        <v>24557</v>
      </c>
      <c r="G10115" s="292" t="s">
        <v>2979</v>
      </c>
    </row>
    <row r="10116" spans="1:7">
      <c r="A10116" s="292" t="s">
        <v>49</v>
      </c>
      <c r="B10116" s="405">
        <v>27849</v>
      </c>
      <c r="C10116" s="292" t="s">
        <v>2979</v>
      </c>
      <c r="E10116" s="292" t="s">
        <v>214</v>
      </c>
      <c r="F10116" s="405">
        <v>24558</v>
      </c>
      <c r="G10116" s="292" t="s">
        <v>2979</v>
      </c>
    </row>
    <row r="10117" spans="1:7">
      <c r="A10117" s="292" t="s">
        <v>49</v>
      </c>
      <c r="B10117" s="405">
        <v>27943</v>
      </c>
      <c r="C10117" s="292" t="s">
        <v>2979</v>
      </c>
      <c r="E10117" s="292" t="s">
        <v>214</v>
      </c>
      <c r="F10117" s="405">
        <v>24562</v>
      </c>
      <c r="G10117" s="292" t="s">
        <v>2979</v>
      </c>
    </row>
    <row r="10118" spans="1:7">
      <c r="A10118" s="292" t="s">
        <v>49</v>
      </c>
      <c r="B10118" s="405">
        <v>24562</v>
      </c>
      <c r="C10118" s="292" t="s">
        <v>2979</v>
      </c>
      <c r="E10118" s="292" t="s">
        <v>214</v>
      </c>
      <c r="F10118" s="405">
        <v>24563</v>
      </c>
      <c r="G10118" s="292" t="s">
        <v>2979</v>
      </c>
    </row>
    <row r="10119" spans="1:7">
      <c r="A10119" s="292" t="s">
        <v>49</v>
      </c>
      <c r="B10119" s="405">
        <v>24715</v>
      </c>
      <c r="C10119" s="292" t="s">
        <v>2979</v>
      </c>
      <c r="E10119" s="292" t="s">
        <v>214</v>
      </c>
      <c r="F10119" s="405">
        <v>24566</v>
      </c>
      <c r="G10119" s="292" t="s">
        <v>2979</v>
      </c>
    </row>
    <row r="10120" spans="1:7">
      <c r="A10120" s="292" t="s">
        <v>49</v>
      </c>
      <c r="B10120" s="405">
        <v>24879</v>
      </c>
      <c r="C10120" s="292" t="s">
        <v>2979</v>
      </c>
      <c r="E10120" s="292" t="s">
        <v>214</v>
      </c>
      <c r="F10120" s="405">
        <v>24569</v>
      </c>
      <c r="G10120" s="292" t="s">
        <v>2979</v>
      </c>
    </row>
    <row r="10121" spans="1:7">
      <c r="A10121" s="292" t="s">
        <v>49</v>
      </c>
      <c r="B10121" s="405">
        <v>25004</v>
      </c>
      <c r="C10121" s="292" t="s">
        <v>2979</v>
      </c>
      <c r="E10121" s="292" t="s">
        <v>214</v>
      </c>
      <c r="F10121" s="405">
        <v>24571</v>
      </c>
      <c r="G10121" s="292" t="s">
        <v>2979</v>
      </c>
    </row>
    <row r="10122" spans="1:7">
      <c r="A10122" s="292" t="s">
        <v>49</v>
      </c>
      <c r="B10122" s="405">
        <v>25122</v>
      </c>
      <c r="C10122" s="292" t="s">
        <v>2979</v>
      </c>
      <c r="E10122" s="292" t="s">
        <v>214</v>
      </c>
      <c r="F10122" s="405">
        <v>24574</v>
      </c>
      <c r="G10122" s="292" t="s">
        <v>2979</v>
      </c>
    </row>
    <row r="10123" spans="1:7">
      <c r="A10123" s="292" t="s">
        <v>49</v>
      </c>
      <c r="B10123" s="405">
        <v>25258</v>
      </c>
      <c r="C10123" s="292" t="s">
        <v>2979</v>
      </c>
      <c r="E10123" s="292" t="s">
        <v>214</v>
      </c>
      <c r="F10123" s="405">
        <v>24576</v>
      </c>
      <c r="G10123" s="292" t="s">
        <v>2979</v>
      </c>
    </row>
    <row r="10124" spans="1:7">
      <c r="A10124" s="292" t="s">
        <v>49</v>
      </c>
      <c r="B10124" s="405">
        <v>25636</v>
      </c>
      <c r="C10124" s="292" t="s">
        <v>2979</v>
      </c>
      <c r="E10124" s="292" t="s">
        <v>214</v>
      </c>
      <c r="F10124" s="405">
        <v>24577</v>
      </c>
      <c r="G10124" s="292" t="s">
        <v>2979</v>
      </c>
    </row>
    <row r="10125" spans="1:7">
      <c r="A10125" s="292" t="s">
        <v>49</v>
      </c>
      <c r="B10125" s="405">
        <v>25862</v>
      </c>
      <c r="C10125" s="292" t="s">
        <v>2979</v>
      </c>
      <c r="E10125" s="292" t="s">
        <v>214</v>
      </c>
      <c r="F10125" s="405">
        <v>24578</v>
      </c>
      <c r="G10125" s="292" t="s">
        <v>2979</v>
      </c>
    </row>
    <row r="10126" spans="1:7">
      <c r="A10126" s="292" t="s">
        <v>49</v>
      </c>
      <c r="B10126" s="405">
        <v>26056</v>
      </c>
      <c r="C10126" s="292" t="s">
        <v>2979</v>
      </c>
      <c r="E10126" s="292" t="s">
        <v>214</v>
      </c>
      <c r="F10126" s="405">
        <v>24579</v>
      </c>
      <c r="G10126" s="292" t="s">
        <v>2979</v>
      </c>
    </row>
    <row r="10127" spans="1:7">
      <c r="A10127" s="292" t="s">
        <v>49</v>
      </c>
      <c r="B10127" s="405">
        <v>26287</v>
      </c>
      <c r="C10127" s="292" t="s">
        <v>2979</v>
      </c>
      <c r="E10127" s="292" t="s">
        <v>214</v>
      </c>
      <c r="F10127" s="405">
        <v>24585</v>
      </c>
      <c r="G10127" s="292" t="s">
        <v>2979</v>
      </c>
    </row>
    <row r="10128" spans="1:7">
      <c r="A10128" s="292" t="s">
        <v>49</v>
      </c>
      <c r="B10128" s="405">
        <v>26575</v>
      </c>
      <c r="C10128" s="292" t="s">
        <v>2979</v>
      </c>
      <c r="E10128" s="292" t="s">
        <v>214</v>
      </c>
      <c r="F10128" s="405">
        <v>24586</v>
      </c>
      <c r="G10128" s="292" t="s">
        <v>2979</v>
      </c>
    </row>
    <row r="10129" spans="1:7">
      <c r="A10129" s="292" t="s">
        <v>49</v>
      </c>
      <c r="B10129" s="405">
        <v>27017</v>
      </c>
      <c r="C10129" s="292" t="s">
        <v>2979</v>
      </c>
      <c r="E10129" s="292" t="s">
        <v>214</v>
      </c>
      <c r="F10129" s="405">
        <v>24589</v>
      </c>
      <c r="G10129" s="292" t="s">
        <v>2979</v>
      </c>
    </row>
    <row r="10130" spans="1:7">
      <c r="A10130" s="292" t="s">
        <v>49</v>
      </c>
      <c r="B10130" s="405">
        <v>27524</v>
      </c>
      <c r="C10130" s="292" t="s">
        <v>2979</v>
      </c>
      <c r="E10130" s="292" t="s">
        <v>214</v>
      </c>
      <c r="F10130" s="405">
        <v>24590</v>
      </c>
      <c r="G10130" s="292" t="s">
        <v>2979</v>
      </c>
    </row>
    <row r="10131" spans="1:7">
      <c r="A10131" s="292" t="s">
        <v>49</v>
      </c>
      <c r="B10131" s="405">
        <v>27850</v>
      </c>
      <c r="C10131" s="292" t="s">
        <v>2979</v>
      </c>
      <c r="E10131" s="292" t="s">
        <v>214</v>
      </c>
      <c r="F10131" s="405">
        <v>24592</v>
      </c>
      <c r="G10131" s="292" t="s">
        <v>2979</v>
      </c>
    </row>
    <row r="10132" spans="1:7">
      <c r="A10132" s="292" t="s">
        <v>49</v>
      </c>
      <c r="B10132" s="405">
        <v>27946</v>
      </c>
      <c r="C10132" s="292" t="s">
        <v>2979</v>
      </c>
      <c r="E10132" s="292" t="s">
        <v>214</v>
      </c>
      <c r="F10132" s="405">
        <v>24593</v>
      </c>
      <c r="G10132" s="292" t="s">
        <v>2979</v>
      </c>
    </row>
    <row r="10133" spans="1:7">
      <c r="A10133" s="292" t="s">
        <v>49</v>
      </c>
      <c r="B10133" s="405">
        <v>24563</v>
      </c>
      <c r="C10133" s="292" t="s">
        <v>2979</v>
      </c>
      <c r="E10133" s="292" t="s">
        <v>214</v>
      </c>
      <c r="F10133" s="405">
        <v>24595</v>
      </c>
      <c r="G10133" s="292" t="s">
        <v>2979</v>
      </c>
    </row>
    <row r="10134" spans="1:7">
      <c r="A10134" s="292" t="s">
        <v>49</v>
      </c>
      <c r="B10134" s="405">
        <v>24716</v>
      </c>
      <c r="C10134" s="292" t="s">
        <v>2979</v>
      </c>
      <c r="E10134" s="292" t="s">
        <v>214</v>
      </c>
      <c r="F10134" s="405">
        <v>24597</v>
      </c>
      <c r="G10134" s="292" t="s">
        <v>2979</v>
      </c>
    </row>
    <row r="10135" spans="1:7">
      <c r="A10135" s="292" t="s">
        <v>49</v>
      </c>
      <c r="B10135" s="405">
        <v>24880</v>
      </c>
      <c r="C10135" s="292" t="s">
        <v>2979</v>
      </c>
      <c r="E10135" s="292" t="s">
        <v>214</v>
      </c>
      <c r="F10135" s="405">
        <v>24598</v>
      </c>
      <c r="G10135" s="292" t="s">
        <v>2979</v>
      </c>
    </row>
    <row r="10136" spans="1:7">
      <c r="A10136" s="292" t="s">
        <v>49</v>
      </c>
      <c r="B10136" s="405">
        <v>25005</v>
      </c>
      <c r="C10136" s="292" t="s">
        <v>2979</v>
      </c>
      <c r="E10136" s="292" t="s">
        <v>214</v>
      </c>
      <c r="F10136" s="405">
        <v>24599</v>
      </c>
      <c r="G10136" s="292" t="s">
        <v>2979</v>
      </c>
    </row>
    <row r="10137" spans="1:7">
      <c r="A10137" s="292" t="s">
        <v>49</v>
      </c>
      <c r="B10137" s="405">
        <v>25124</v>
      </c>
      <c r="C10137" s="292" t="s">
        <v>2979</v>
      </c>
      <c r="E10137" s="292" t="s">
        <v>214</v>
      </c>
      <c r="F10137" s="405">
        <v>24603</v>
      </c>
      <c r="G10137" s="292" t="s">
        <v>2979</v>
      </c>
    </row>
    <row r="10138" spans="1:7">
      <c r="A10138" s="292" t="s">
        <v>49</v>
      </c>
      <c r="B10138" s="405">
        <v>25261</v>
      </c>
      <c r="C10138" s="292" t="s">
        <v>2979</v>
      </c>
      <c r="E10138" s="292" t="s">
        <v>214</v>
      </c>
      <c r="F10138" s="405">
        <v>24607</v>
      </c>
      <c r="G10138" s="292" t="s">
        <v>2979</v>
      </c>
    </row>
    <row r="10139" spans="1:7">
      <c r="A10139" s="292" t="s">
        <v>49</v>
      </c>
      <c r="B10139" s="405">
        <v>25637</v>
      </c>
      <c r="C10139" s="292" t="s">
        <v>2979</v>
      </c>
      <c r="E10139" s="292" t="s">
        <v>214</v>
      </c>
      <c r="F10139" s="405">
        <v>24609</v>
      </c>
      <c r="G10139" s="292" t="s">
        <v>2979</v>
      </c>
    </row>
    <row r="10140" spans="1:7">
      <c r="A10140" s="292" t="s">
        <v>49</v>
      </c>
      <c r="B10140" s="405">
        <v>25864</v>
      </c>
      <c r="C10140" s="292" t="s">
        <v>2979</v>
      </c>
      <c r="E10140" s="292" t="s">
        <v>214</v>
      </c>
      <c r="F10140" s="405">
        <v>24613</v>
      </c>
      <c r="G10140" s="292" t="s">
        <v>2979</v>
      </c>
    </row>
    <row r="10141" spans="1:7">
      <c r="A10141" s="292" t="s">
        <v>49</v>
      </c>
      <c r="B10141" s="405">
        <v>26070</v>
      </c>
      <c r="C10141" s="292" t="s">
        <v>2979</v>
      </c>
      <c r="E10141" s="292" t="s">
        <v>214</v>
      </c>
      <c r="F10141" s="405">
        <v>24614</v>
      </c>
      <c r="G10141" s="292" t="s">
        <v>2979</v>
      </c>
    </row>
    <row r="10142" spans="1:7">
      <c r="A10142" s="292" t="s">
        <v>49</v>
      </c>
      <c r="B10142" s="405">
        <v>26289</v>
      </c>
      <c r="C10142" s="292" t="s">
        <v>2979</v>
      </c>
      <c r="E10142" s="292" t="s">
        <v>214</v>
      </c>
      <c r="F10142" s="405">
        <v>24618</v>
      </c>
      <c r="G10142" s="292" t="s">
        <v>2979</v>
      </c>
    </row>
    <row r="10143" spans="1:7">
      <c r="A10143" s="292" t="s">
        <v>49</v>
      </c>
      <c r="B10143" s="405">
        <v>26586</v>
      </c>
      <c r="C10143" s="292" t="s">
        <v>2979</v>
      </c>
      <c r="E10143" s="292" t="s">
        <v>214</v>
      </c>
      <c r="F10143" s="405">
        <v>24619</v>
      </c>
      <c r="G10143" s="292" t="s">
        <v>2979</v>
      </c>
    </row>
    <row r="10144" spans="1:7">
      <c r="A10144" s="292" t="s">
        <v>49</v>
      </c>
      <c r="B10144" s="405">
        <v>27020</v>
      </c>
      <c r="C10144" s="292" t="s">
        <v>2979</v>
      </c>
      <c r="E10144" s="292" t="s">
        <v>214</v>
      </c>
      <c r="F10144" s="405">
        <v>24622</v>
      </c>
      <c r="G10144" s="292" t="s">
        <v>2979</v>
      </c>
    </row>
    <row r="10145" spans="1:7">
      <c r="A10145" s="292" t="s">
        <v>49</v>
      </c>
      <c r="B10145" s="405">
        <v>27541</v>
      </c>
      <c r="C10145" s="292" t="s">
        <v>2979</v>
      </c>
      <c r="E10145" s="292" t="s">
        <v>214</v>
      </c>
      <c r="F10145" s="405">
        <v>24624</v>
      </c>
      <c r="G10145" s="292" t="s">
        <v>2979</v>
      </c>
    </row>
    <row r="10146" spans="1:7">
      <c r="A10146" s="292" t="s">
        <v>49</v>
      </c>
      <c r="B10146" s="405">
        <v>27851</v>
      </c>
      <c r="C10146" s="292" t="s">
        <v>2979</v>
      </c>
      <c r="E10146" s="292" t="s">
        <v>214</v>
      </c>
      <c r="F10146" s="405">
        <v>24627</v>
      </c>
      <c r="G10146" s="292" t="s">
        <v>2979</v>
      </c>
    </row>
    <row r="10147" spans="1:7">
      <c r="A10147" s="292" t="s">
        <v>49</v>
      </c>
      <c r="B10147" s="405">
        <v>27949</v>
      </c>
      <c r="C10147" s="292" t="s">
        <v>2979</v>
      </c>
      <c r="E10147" s="292" t="s">
        <v>214</v>
      </c>
      <c r="F10147" s="405">
        <v>24630</v>
      </c>
      <c r="G10147" s="292" t="s">
        <v>2979</v>
      </c>
    </row>
    <row r="10148" spans="1:7">
      <c r="A10148" s="292" t="s">
        <v>49</v>
      </c>
      <c r="B10148" s="405">
        <v>24566</v>
      </c>
      <c r="C10148" s="292" t="s">
        <v>2979</v>
      </c>
      <c r="E10148" s="292" t="s">
        <v>214</v>
      </c>
      <c r="F10148" s="405">
        <v>24631</v>
      </c>
      <c r="G10148" s="292" t="s">
        <v>2979</v>
      </c>
    </row>
    <row r="10149" spans="1:7">
      <c r="A10149" s="292" t="s">
        <v>49</v>
      </c>
      <c r="B10149" s="405">
        <v>24719</v>
      </c>
      <c r="C10149" s="292" t="s">
        <v>2979</v>
      </c>
      <c r="E10149" s="292" t="s">
        <v>214</v>
      </c>
      <c r="F10149" s="405">
        <v>24634</v>
      </c>
      <c r="G10149" s="292" t="s">
        <v>2979</v>
      </c>
    </row>
    <row r="10150" spans="1:7">
      <c r="A10150" s="292" t="s">
        <v>49</v>
      </c>
      <c r="B10150" s="405">
        <v>24882</v>
      </c>
      <c r="C10150" s="292" t="s">
        <v>2979</v>
      </c>
      <c r="E10150" s="292" t="s">
        <v>214</v>
      </c>
      <c r="F10150" s="405">
        <v>24639</v>
      </c>
      <c r="G10150" s="292" t="s">
        <v>2979</v>
      </c>
    </row>
    <row r="10151" spans="1:7">
      <c r="A10151" s="292" t="s">
        <v>49</v>
      </c>
      <c r="B10151" s="405">
        <v>25007</v>
      </c>
      <c r="C10151" s="292" t="s">
        <v>2979</v>
      </c>
      <c r="E10151" s="292" t="s">
        <v>214</v>
      </c>
      <c r="F10151" s="405">
        <v>24640</v>
      </c>
      <c r="G10151" s="292" t="s">
        <v>2979</v>
      </c>
    </row>
    <row r="10152" spans="1:7">
      <c r="A10152" s="292" t="s">
        <v>49</v>
      </c>
      <c r="B10152" s="405">
        <v>25126</v>
      </c>
      <c r="C10152" s="292" t="s">
        <v>2979</v>
      </c>
      <c r="E10152" s="292" t="s">
        <v>214</v>
      </c>
      <c r="F10152" s="405">
        <v>24646</v>
      </c>
      <c r="G10152" s="292" t="s">
        <v>2979</v>
      </c>
    </row>
    <row r="10153" spans="1:7">
      <c r="A10153" s="292" t="s">
        <v>49</v>
      </c>
      <c r="B10153" s="405">
        <v>25276</v>
      </c>
      <c r="C10153" s="292" t="s">
        <v>2979</v>
      </c>
      <c r="E10153" s="292" t="s">
        <v>214</v>
      </c>
      <c r="F10153" s="405">
        <v>24649</v>
      </c>
      <c r="G10153" s="292" t="s">
        <v>2979</v>
      </c>
    </row>
    <row r="10154" spans="1:7">
      <c r="A10154" s="292" t="s">
        <v>49</v>
      </c>
      <c r="B10154" s="405">
        <v>25638</v>
      </c>
      <c r="C10154" s="292" t="s">
        <v>2979</v>
      </c>
      <c r="E10154" s="292" t="s">
        <v>214</v>
      </c>
      <c r="F10154" s="405">
        <v>24651</v>
      </c>
      <c r="G10154" s="292" t="s">
        <v>2979</v>
      </c>
    </row>
    <row r="10155" spans="1:7">
      <c r="A10155" s="292" t="s">
        <v>49</v>
      </c>
      <c r="B10155" s="405">
        <v>25865</v>
      </c>
      <c r="C10155" s="292" t="s">
        <v>2979</v>
      </c>
      <c r="E10155" s="292" t="s">
        <v>214</v>
      </c>
      <c r="F10155" s="405">
        <v>24656</v>
      </c>
      <c r="G10155" s="292" t="s">
        <v>2979</v>
      </c>
    </row>
    <row r="10156" spans="1:7">
      <c r="A10156" s="292" t="s">
        <v>49</v>
      </c>
      <c r="B10156" s="405">
        <v>26121</v>
      </c>
      <c r="C10156" s="292" t="s">
        <v>2979</v>
      </c>
      <c r="E10156" s="292" t="s">
        <v>214</v>
      </c>
      <c r="F10156" s="405">
        <v>24658</v>
      </c>
      <c r="G10156" s="292" t="s">
        <v>2979</v>
      </c>
    </row>
    <row r="10157" spans="1:7">
      <c r="A10157" s="292" t="s">
        <v>49</v>
      </c>
      <c r="B10157" s="405">
        <v>26291</v>
      </c>
      <c r="C10157" s="292" t="s">
        <v>2979</v>
      </c>
      <c r="E10157" s="292" t="s">
        <v>214</v>
      </c>
      <c r="F10157" s="405">
        <v>24714</v>
      </c>
      <c r="G10157" s="292" t="s">
        <v>2979</v>
      </c>
    </row>
    <row r="10158" spans="1:7">
      <c r="A10158" s="292" t="s">
        <v>49</v>
      </c>
      <c r="B10158" s="405">
        <v>26589</v>
      </c>
      <c r="C10158" s="292" t="s">
        <v>2979</v>
      </c>
      <c r="E10158" s="292" t="s">
        <v>214</v>
      </c>
      <c r="F10158" s="405">
        <v>24715</v>
      </c>
      <c r="G10158" s="292" t="s">
        <v>2979</v>
      </c>
    </row>
    <row r="10159" spans="1:7">
      <c r="A10159" s="292" t="s">
        <v>49</v>
      </c>
      <c r="B10159" s="405">
        <v>27022</v>
      </c>
      <c r="C10159" s="292" t="s">
        <v>2979</v>
      </c>
      <c r="E10159" s="292" t="s">
        <v>214</v>
      </c>
      <c r="F10159" s="405">
        <v>24716</v>
      </c>
      <c r="G10159" s="292" t="s">
        <v>2979</v>
      </c>
    </row>
    <row r="10160" spans="1:7">
      <c r="A10160" s="292" t="s">
        <v>49</v>
      </c>
      <c r="B10160" s="405">
        <v>27544</v>
      </c>
      <c r="C10160" s="292" t="s">
        <v>2979</v>
      </c>
      <c r="E10160" s="292" t="s">
        <v>214</v>
      </c>
      <c r="F10160" s="405">
        <v>24719</v>
      </c>
      <c r="G10160" s="292" t="s">
        <v>2979</v>
      </c>
    </row>
    <row r="10161" spans="1:7">
      <c r="A10161" s="292" t="s">
        <v>49</v>
      </c>
      <c r="B10161" s="405">
        <v>27852</v>
      </c>
      <c r="C10161" s="292" t="s">
        <v>2979</v>
      </c>
      <c r="E10161" s="292" t="s">
        <v>214</v>
      </c>
      <c r="F10161" s="405">
        <v>24733</v>
      </c>
      <c r="G10161" s="292" t="s">
        <v>2979</v>
      </c>
    </row>
    <row r="10162" spans="1:7">
      <c r="A10162" s="292" t="s">
        <v>49</v>
      </c>
      <c r="B10162" s="405">
        <v>27950</v>
      </c>
      <c r="C10162" s="292" t="s">
        <v>2979</v>
      </c>
      <c r="E10162" s="292" t="s">
        <v>214</v>
      </c>
      <c r="F10162" s="405">
        <v>24801</v>
      </c>
      <c r="G10162" s="292" t="s">
        <v>2979</v>
      </c>
    </row>
    <row r="10163" spans="1:7">
      <c r="A10163" s="292" t="s">
        <v>49</v>
      </c>
      <c r="B10163" s="405">
        <v>24569</v>
      </c>
      <c r="C10163" s="292" t="s">
        <v>2979</v>
      </c>
      <c r="E10163" s="292" t="s">
        <v>214</v>
      </c>
      <c r="F10163" s="405">
        <v>24808</v>
      </c>
      <c r="G10163" s="292" t="s">
        <v>2979</v>
      </c>
    </row>
    <row r="10164" spans="1:7">
      <c r="A10164" s="292" t="s">
        <v>49</v>
      </c>
      <c r="B10164" s="405">
        <v>24733</v>
      </c>
      <c r="C10164" s="292" t="s">
        <v>2979</v>
      </c>
      <c r="E10164" s="292" t="s">
        <v>214</v>
      </c>
      <c r="F10164" s="405">
        <v>24813</v>
      </c>
      <c r="G10164" s="292" t="s">
        <v>2979</v>
      </c>
    </row>
    <row r="10165" spans="1:7">
      <c r="A10165" s="292" t="s">
        <v>49</v>
      </c>
      <c r="B10165" s="405">
        <v>24883</v>
      </c>
      <c r="C10165" s="292" t="s">
        <v>2979</v>
      </c>
      <c r="E10165" s="292" t="s">
        <v>214</v>
      </c>
      <c r="F10165" s="405">
        <v>24818</v>
      </c>
      <c r="G10165" s="292" t="s">
        <v>2979</v>
      </c>
    </row>
    <row r="10166" spans="1:7">
      <c r="A10166" s="292" t="s">
        <v>49</v>
      </c>
      <c r="B10166" s="405">
        <v>25008</v>
      </c>
      <c r="C10166" s="292" t="s">
        <v>2979</v>
      </c>
      <c r="E10166" s="292" t="s">
        <v>214</v>
      </c>
      <c r="F10166" s="405">
        <v>24821</v>
      </c>
      <c r="G10166" s="292" t="s">
        <v>2979</v>
      </c>
    </row>
    <row r="10167" spans="1:7">
      <c r="A10167" s="292" t="s">
        <v>49</v>
      </c>
      <c r="B10167" s="405">
        <v>25130</v>
      </c>
      <c r="C10167" s="292" t="s">
        <v>2979</v>
      </c>
      <c r="E10167" s="292" t="s">
        <v>214</v>
      </c>
      <c r="F10167" s="405">
        <v>24822</v>
      </c>
      <c r="G10167" s="292" t="s">
        <v>2979</v>
      </c>
    </row>
    <row r="10168" spans="1:7">
      <c r="A10168" s="292" t="s">
        <v>49</v>
      </c>
      <c r="B10168" s="405">
        <v>25279</v>
      </c>
      <c r="C10168" s="292" t="s">
        <v>2979</v>
      </c>
      <c r="E10168" s="292" t="s">
        <v>214</v>
      </c>
      <c r="F10168" s="405">
        <v>24823</v>
      </c>
      <c r="G10168" s="292" t="s">
        <v>2979</v>
      </c>
    </row>
    <row r="10169" spans="1:7">
      <c r="A10169" s="292" t="s">
        <v>49</v>
      </c>
      <c r="B10169" s="405">
        <v>25644</v>
      </c>
      <c r="C10169" s="292" t="s">
        <v>2979</v>
      </c>
      <c r="E10169" s="292" t="s">
        <v>214</v>
      </c>
      <c r="F10169" s="405">
        <v>24824</v>
      </c>
      <c r="G10169" s="292" t="s">
        <v>2979</v>
      </c>
    </row>
    <row r="10170" spans="1:7">
      <c r="A10170" s="292" t="s">
        <v>49</v>
      </c>
      <c r="B10170" s="405">
        <v>25866</v>
      </c>
      <c r="C10170" s="292" t="s">
        <v>2979</v>
      </c>
      <c r="E10170" s="292" t="s">
        <v>214</v>
      </c>
      <c r="F10170" s="405">
        <v>24825</v>
      </c>
      <c r="G10170" s="292" t="s">
        <v>2979</v>
      </c>
    </row>
    <row r="10171" spans="1:7">
      <c r="A10171" s="292" t="s">
        <v>49</v>
      </c>
      <c r="B10171" s="405">
        <v>26135</v>
      </c>
      <c r="C10171" s="292" t="s">
        <v>2979</v>
      </c>
      <c r="E10171" s="292" t="s">
        <v>214</v>
      </c>
      <c r="F10171" s="405">
        <v>24826</v>
      </c>
      <c r="G10171" s="292" t="s">
        <v>2979</v>
      </c>
    </row>
    <row r="10172" spans="1:7">
      <c r="A10172" s="292" t="s">
        <v>49</v>
      </c>
      <c r="B10172" s="405">
        <v>26293</v>
      </c>
      <c r="C10172" s="292" t="s">
        <v>2979</v>
      </c>
      <c r="E10172" s="292" t="s">
        <v>214</v>
      </c>
      <c r="F10172" s="405">
        <v>24830</v>
      </c>
      <c r="G10172" s="292" t="s">
        <v>2979</v>
      </c>
    </row>
    <row r="10173" spans="1:7">
      <c r="A10173" s="292" t="s">
        <v>49</v>
      </c>
      <c r="B10173" s="405">
        <v>26590</v>
      </c>
      <c r="C10173" s="292" t="s">
        <v>2979</v>
      </c>
      <c r="E10173" s="292" t="s">
        <v>214</v>
      </c>
      <c r="F10173" s="405">
        <v>24831</v>
      </c>
      <c r="G10173" s="292" t="s">
        <v>2979</v>
      </c>
    </row>
    <row r="10174" spans="1:7">
      <c r="A10174" s="292" t="s">
        <v>49</v>
      </c>
      <c r="B10174" s="405">
        <v>27024</v>
      </c>
      <c r="C10174" s="292" t="s">
        <v>2979</v>
      </c>
      <c r="E10174" s="292" t="s">
        <v>214</v>
      </c>
      <c r="F10174" s="405">
        <v>24832</v>
      </c>
      <c r="G10174" s="292" t="s">
        <v>2979</v>
      </c>
    </row>
    <row r="10175" spans="1:7">
      <c r="A10175" s="292" t="s">
        <v>49</v>
      </c>
      <c r="B10175" s="405">
        <v>27549</v>
      </c>
      <c r="C10175" s="292" t="s">
        <v>2979</v>
      </c>
      <c r="E10175" s="292" t="s">
        <v>214</v>
      </c>
      <c r="F10175" s="405">
        <v>24834</v>
      </c>
      <c r="G10175" s="292" t="s">
        <v>2979</v>
      </c>
    </row>
    <row r="10176" spans="1:7">
      <c r="A10176" s="292" t="s">
        <v>49</v>
      </c>
      <c r="B10176" s="405">
        <v>27853</v>
      </c>
      <c r="C10176" s="292" t="s">
        <v>2979</v>
      </c>
      <c r="E10176" s="292" t="s">
        <v>214</v>
      </c>
      <c r="F10176" s="405">
        <v>24836</v>
      </c>
      <c r="G10176" s="292" t="s">
        <v>2979</v>
      </c>
    </row>
    <row r="10177" spans="1:7">
      <c r="A10177" s="292" t="s">
        <v>49</v>
      </c>
      <c r="B10177" s="405">
        <v>27953</v>
      </c>
      <c r="C10177" s="292" t="s">
        <v>2979</v>
      </c>
      <c r="E10177" s="292" t="s">
        <v>214</v>
      </c>
      <c r="F10177" s="405">
        <v>24839</v>
      </c>
      <c r="G10177" s="292" t="s">
        <v>2979</v>
      </c>
    </row>
    <row r="10178" spans="1:7">
      <c r="A10178" s="292" t="s">
        <v>49</v>
      </c>
      <c r="B10178" s="405">
        <v>24571</v>
      </c>
      <c r="C10178" s="292" t="s">
        <v>2979</v>
      </c>
      <c r="E10178" s="292" t="s">
        <v>214</v>
      </c>
      <c r="F10178" s="405">
        <v>24841</v>
      </c>
      <c r="G10178" s="292" t="s">
        <v>2979</v>
      </c>
    </row>
    <row r="10179" spans="1:7">
      <c r="A10179" s="292" t="s">
        <v>49</v>
      </c>
      <c r="B10179" s="405">
        <v>24801</v>
      </c>
      <c r="C10179" s="292" t="s">
        <v>2979</v>
      </c>
      <c r="E10179" s="292" t="s">
        <v>214</v>
      </c>
      <c r="F10179" s="405">
        <v>24842</v>
      </c>
      <c r="G10179" s="292" t="s">
        <v>2979</v>
      </c>
    </row>
    <row r="10180" spans="1:7">
      <c r="A10180" s="292" t="s">
        <v>49</v>
      </c>
      <c r="B10180" s="405">
        <v>24887</v>
      </c>
      <c r="C10180" s="292" t="s">
        <v>2979</v>
      </c>
      <c r="E10180" s="292" t="s">
        <v>214</v>
      </c>
      <c r="F10180" s="405">
        <v>24845</v>
      </c>
      <c r="G10180" s="292" t="s">
        <v>2979</v>
      </c>
    </row>
    <row r="10181" spans="1:7">
      <c r="A10181" s="292" t="s">
        <v>49</v>
      </c>
      <c r="B10181" s="405">
        <v>25010</v>
      </c>
      <c r="C10181" s="292" t="s">
        <v>2979</v>
      </c>
      <c r="E10181" s="292" t="s">
        <v>214</v>
      </c>
      <c r="F10181" s="405">
        <v>24846</v>
      </c>
      <c r="G10181" s="292" t="s">
        <v>2979</v>
      </c>
    </row>
    <row r="10182" spans="1:7">
      <c r="A10182" s="292" t="s">
        <v>49</v>
      </c>
      <c r="B10182" s="405">
        <v>25132</v>
      </c>
      <c r="C10182" s="292" t="s">
        <v>2979</v>
      </c>
      <c r="E10182" s="292" t="s">
        <v>214</v>
      </c>
      <c r="F10182" s="405">
        <v>24847</v>
      </c>
      <c r="G10182" s="292" t="s">
        <v>2979</v>
      </c>
    </row>
    <row r="10183" spans="1:7">
      <c r="A10183" s="292" t="s">
        <v>49</v>
      </c>
      <c r="B10183" s="405">
        <v>25281</v>
      </c>
      <c r="C10183" s="292" t="s">
        <v>2979</v>
      </c>
      <c r="E10183" s="292" t="s">
        <v>214</v>
      </c>
      <c r="F10183" s="405">
        <v>24851</v>
      </c>
      <c r="G10183" s="292" t="s">
        <v>2979</v>
      </c>
    </row>
    <row r="10184" spans="1:7">
      <c r="A10184" s="292" t="s">
        <v>49</v>
      </c>
      <c r="B10184" s="405">
        <v>25645</v>
      </c>
      <c r="C10184" s="292" t="s">
        <v>2979</v>
      </c>
      <c r="E10184" s="292" t="s">
        <v>214</v>
      </c>
      <c r="F10184" s="405">
        <v>24852</v>
      </c>
      <c r="G10184" s="292" t="s">
        <v>2979</v>
      </c>
    </row>
    <row r="10185" spans="1:7">
      <c r="A10185" s="292" t="s">
        <v>49</v>
      </c>
      <c r="B10185" s="405">
        <v>25868</v>
      </c>
      <c r="C10185" s="292" t="s">
        <v>2979</v>
      </c>
      <c r="E10185" s="292" t="s">
        <v>214</v>
      </c>
      <c r="F10185" s="405">
        <v>24853</v>
      </c>
      <c r="G10185" s="292" t="s">
        <v>2979</v>
      </c>
    </row>
    <row r="10186" spans="1:7">
      <c r="A10186" s="292" t="s">
        <v>49</v>
      </c>
      <c r="B10186" s="405">
        <v>26136</v>
      </c>
      <c r="C10186" s="292" t="s">
        <v>2979</v>
      </c>
      <c r="E10186" s="292" t="s">
        <v>214</v>
      </c>
      <c r="F10186" s="405">
        <v>24856</v>
      </c>
      <c r="G10186" s="292" t="s">
        <v>2979</v>
      </c>
    </row>
    <row r="10187" spans="1:7">
      <c r="A10187" s="292" t="s">
        <v>49</v>
      </c>
      <c r="B10187" s="405">
        <v>26298</v>
      </c>
      <c r="C10187" s="292" t="s">
        <v>2979</v>
      </c>
      <c r="E10187" s="292" t="s">
        <v>214</v>
      </c>
      <c r="F10187" s="405">
        <v>24859</v>
      </c>
      <c r="G10187" s="292" t="s">
        <v>2979</v>
      </c>
    </row>
    <row r="10188" spans="1:7">
      <c r="A10188" s="292" t="s">
        <v>49</v>
      </c>
      <c r="B10188" s="405">
        <v>26624</v>
      </c>
      <c r="C10188" s="292" t="s">
        <v>2979</v>
      </c>
      <c r="E10188" s="292" t="s">
        <v>214</v>
      </c>
      <c r="F10188" s="405">
        <v>24860</v>
      </c>
      <c r="G10188" s="292" t="s">
        <v>2979</v>
      </c>
    </row>
    <row r="10189" spans="1:7">
      <c r="A10189" s="292" t="s">
        <v>49</v>
      </c>
      <c r="B10189" s="405">
        <v>27027</v>
      </c>
      <c r="C10189" s="292" t="s">
        <v>2979</v>
      </c>
      <c r="E10189" s="292" t="s">
        <v>214</v>
      </c>
      <c r="F10189" s="405">
        <v>24861</v>
      </c>
      <c r="G10189" s="292" t="s">
        <v>2979</v>
      </c>
    </row>
    <row r="10190" spans="1:7">
      <c r="A10190" s="292" t="s">
        <v>49</v>
      </c>
      <c r="B10190" s="405">
        <v>27551</v>
      </c>
      <c r="C10190" s="292" t="s">
        <v>2979</v>
      </c>
      <c r="E10190" s="292" t="s">
        <v>214</v>
      </c>
      <c r="F10190" s="405">
        <v>24862</v>
      </c>
      <c r="G10190" s="292" t="s">
        <v>2979</v>
      </c>
    </row>
    <row r="10191" spans="1:7">
      <c r="A10191" s="292" t="s">
        <v>49</v>
      </c>
      <c r="B10191" s="405">
        <v>27857</v>
      </c>
      <c r="C10191" s="292" t="s">
        <v>2979</v>
      </c>
      <c r="E10191" s="292" t="s">
        <v>214</v>
      </c>
      <c r="F10191" s="405">
        <v>24867</v>
      </c>
      <c r="G10191" s="292" t="s">
        <v>2979</v>
      </c>
    </row>
    <row r="10192" spans="1:7">
      <c r="A10192" s="292" t="s">
        <v>49</v>
      </c>
      <c r="B10192" s="405">
        <v>27954</v>
      </c>
      <c r="C10192" s="292" t="s">
        <v>2979</v>
      </c>
      <c r="E10192" s="292" t="s">
        <v>214</v>
      </c>
      <c r="F10192" s="405">
        <v>24868</v>
      </c>
      <c r="G10192" s="292" t="s">
        <v>2979</v>
      </c>
    </row>
    <row r="10193" spans="1:7">
      <c r="A10193" s="292" t="s">
        <v>49</v>
      </c>
      <c r="B10193" s="405">
        <v>24574</v>
      </c>
      <c r="C10193" s="292" t="s">
        <v>2979</v>
      </c>
      <c r="E10193" s="292" t="s">
        <v>214</v>
      </c>
      <c r="F10193" s="405">
        <v>24869</v>
      </c>
      <c r="G10193" s="292" t="s">
        <v>2979</v>
      </c>
    </row>
    <row r="10194" spans="1:7">
      <c r="A10194" s="292" t="s">
        <v>49</v>
      </c>
      <c r="B10194" s="405">
        <v>24808</v>
      </c>
      <c r="C10194" s="292" t="s">
        <v>2979</v>
      </c>
      <c r="E10194" s="292" t="s">
        <v>214</v>
      </c>
      <c r="F10194" s="405">
        <v>24870</v>
      </c>
      <c r="G10194" s="292" t="s">
        <v>2979</v>
      </c>
    </row>
    <row r="10195" spans="1:7">
      <c r="A10195" s="292" t="s">
        <v>49</v>
      </c>
      <c r="B10195" s="405">
        <v>24888</v>
      </c>
      <c r="C10195" s="292" t="s">
        <v>2979</v>
      </c>
      <c r="E10195" s="292" t="s">
        <v>214</v>
      </c>
      <c r="F10195" s="405">
        <v>24871</v>
      </c>
      <c r="G10195" s="292" t="s">
        <v>2979</v>
      </c>
    </row>
    <row r="10196" spans="1:7">
      <c r="A10196" s="292" t="s">
        <v>49</v>
      </c>
      <c r="B10196" s="405">
        <v>25018</v>
      </c>
      <c r="C10196" s="292" t="s">
        <v>2979</v>
      </c>
      <c r="E10196" s="292" t="s">
        <v>214</v>
      </c>
      <c r="F10196" s="405">
        <v>24874</v>
      </c>
      <c r="G10196" s="292" t="s">
        <v>2979</v>
      </c>
    </row>
    <row r="10197" spans="1:7">
      <c r="A10197" s="292" t="s">
        <v>49</v>
      </c>
      <c r="B10197" s="405">
        <v>25134</v>
      </c>
      <c r="C10197" s="292" t="s">
        <v>2979</v>
      </c>
      <c r="E10197" s="292" t="s">
        <v>214</v>
      </c>
      <c r="F10197" s="405">
        <v>24877</v>
      </c>
      <c r="G10197" s="292" t="s">
        <v>2979</v>
      </c>
    </row>
    <row r="10198" spans="1:7">
      <c r="A10198" s="292" t="s">
        <v>49</v>
      </c>
      <c r="B10198" s="405">
        <v>25283</v>
      </c>
      <c r="C10198" s="292" t="s">
        <v>2979</v>
      </c>
      <c r="E10198" s="292" t="s">
        <v>214</v>
      </c>
      <c r="F10198" s="405">
        <v>24878</v>
      </c>
      <c r="G10198" s="292" t="s">
        <v>2979</v>
      </c>
    </row>
    <row r="10199" spans="1:7">
      <c r="A10199" s="292" t="s">
        <v>49</v>
      </c>
      <c r="B10199" s="405">
        <v>25646</v>
      </c>
      <c r="C10199" s="292" t="s">
        <v>2979</v>
      </c>
      <c r="E10199" s="292" t="s">
        <v>214</v>
      </c>
      <c r="F10199" s="405">
        <v>24879</v>
      </c>
      <c r="G10199" s="292" t="s">
        <v>2979</v>
      </c>
    </row>
    <row r="10200" spans="1:7">
      <c r="A10200" s="292" t="s">
        <v>49</v>
      </c>
      <c r="B10200" s="405">
        <v>25870</v>
      </c>
      <c r="C10200" s="292" t="s">
        <v>2979</v>
      </c>
      <c r="E10200" s="292" t="s">
        <v>214</v>
      </c>
      <c r="F10200" s="405">
        <v>24880</v>
      </c>
      <c r="G10200" s="292" t="s">
        <v>2979</v>
      </c>
    </row>
    <row r="10201" spans="1:7">
      <c r="A10201" s="292" t="s">
        <v>49</v>
      </c>
      <c r="B10201" s="405">
        <v>26137</v>
      </c>
      <c r="C10201" s="292" t="s">
        <v>2979</v>
      </c>
      <c r="E10201" s="292" t="s">
        <v>214</v>
      </c>
      <c r="F10201" s="405">
        <v>24882</v>
      </c>
      <c r="G10201" s="292" t="s">
        <v>2979</v>
      </c>
    </row>
    <row r="10202" spans="1:7">
      <c r="A10202" s="292" t="s">
        <v>49</v>
      </c>
      <c r="B10202" s="405">
        <v>26327</v>
      </c>
      <c r="C10202" s="292" t="s">
        <v>2979</v>
      </c>
      <c r="E10202" s="292" t="s">
        <v>214</v>
      </c>
      <c r="F10202" s="405">
        <v>24883</v>
      </c>
      <c r="G10202" s="292" t="s">
        <v>2979</v>
      </c>
    </row>
    <row r="10203" spans="1:7">
      <c r="A10203" s="292" t="s">
        <v>49</v>
      </c>
      <c r="B10203" s="405">
        <v>26629</v>
      </c>
      <c r="C10203" s="292" t="s">
        <v>2979</v>
      </c>
      <c r="E10203" s="292" t="s">
        <v>214</v>
      </c>
      <c r="F10203" s="405">
        <v>24887</v>
      </c>
      <c r="G10203" s="292" t="s">
        <v>2979</v>
      </c>
    </row>
    <row r="10204" spans="1:7">
      <c r="A10204" s="292" t="s">
        <v>49</v>
      </c>
      <c r="B10204" s="405">
        <v>27046</v>
      </c>
      <c r="C10204" s="292" t="s">
        <v>2979</v>
      </c>
      <c r="E10204" s="292" t="s">
        <v>214</v>
      </c>
      <c r="F10204" s="405">
        <v>24888</v>
      </c>
      <c r="G10204" s="292" t="s">
        <v>2979</v>
      </c>
    </row>
    <row r="10205" spans="1:7">
      <c r="A10205" s="292" t="s">
        <v>49</v>
      </c>
      <c r="B10205" s="405">
        <v>27553</v>
      </c>
      <c r="C10205" s="292" t="s">
        <v>2979</v>
      </c>
      <c r="E10205" s="292" t="s">
        <v>214</v>
      </c>
      <c r="F10205" s="405">
        <v>24892</v>
      </c>
      <c r="G10205" s="292" t="s">
        <v>2979</v>
      </c>
    </row>
    <row r="10206" spans="1:7">
      <c r="A10206" s="292" t="s">
        <v>49</v>
      </c>
      <c r="B10206" s="405">
        <v>27860</v>
      </c>
      <c r="C10206" s="292" t="s">
        <v>2979</v>
      </c>
      <c r="E10206" s="292" t="s">
        <v>214</v>
      </c>
      <c r="F10206" s="405">
        <v>24894</v>
      </c>
      <c r="G10206" s="292" t="s">
        <v>2979</v>
      </c>
    </row>
    <row r="10207" spans="1:7">
      <c r="A10207" s="292" t="s">
        <v>49</v>
      </c>
      <c r="B10207" s="405">
        <v>27956</v>
      </c>
      <c r="C10207" s="292" t="s">
        <v>2979</v>
      </c>
      <c r="E10207" s="292" t="s">
        <v>214</v>
      </c>
      <c r="F10207" s="405">
        <v>24895</v>
      </c>
      <c r="G10207" s="292" t="s">
        <v>2979</v>
      </c>
    </row>
    <row r="10208" spans="1:7">
      <c r="A10208" s="292" t="s">
        <v>49</v>
      </c>
      <c r="B10208" s="405">
        <v>24576</v>
      </c>
      <c r="C10208" s="292" t="s">
        <v>2979</v>
      </c>
      <c r="E10208" s="292" t="s">
        <v>214</v>
      </c>
      <c r="F10208" s="405">
        <v>24898</v>
      </c>
      <c r="G10208" s="292" t="s">
        <v>2979</v>
      </c>
    </row>
    <row r="10209" spans="1:7">
      <c r="A10209" s="292" t="s">
        <v>49</v>
      </c>
      <c r="B10209" s="405">
        <v>24813</v>
      </c>
      <c r="C10209" s="292" t="s">
        <v>2979</v>
      </c>
      <c r="E10209" s="292" t="s">
        <v>214</v>
      </c>
      <c r="F10209" s="405">
        <v>24899</v>
      </c>
      <c r="G10209" s="292" t="s">
        <v>2979</v>
      </c>
    </row>
    <row r="10210" spans="1:7">
      <c r="A10210" s="292" t="s">
        <v>49</v>
      </c>
      <c r="B10210" s="405">
        <v>24892</v>
      </c>
      <c r="C10210" s="292" t="s">
        <v>2979</v>
      </c>
      <c r="E10210" s="292" t="s">
        <v>214</v>
      </c>
      <c r="F10210" s="405">
        <v>24910</v>
      </c>
      <c r="G10210" s="292" t="s">
        <v>2979</v>
      </c>
    </row>
    <row r="10211" spans="1:7">
      <c r="A10211" s="292" t="s">
        <v>49</v>
      </c>
      <c r="B10211" s="405">
        <v>25019</v>
      </c>
      <c r="C10211" s="292" t="s">
        <v>2979</v>
      </c>
      <c r="E10211" s="292" t="s">
        <v>214</v>
      </c>
      <c r="F10211" s="405">
        <v>24915</v>
      </c>
      <c r="G10211" s="292" t="s">
        <v>2979</v>
      </c>
    </row>
    <row r="10212" spans="1:7">
      <c r="A10212" s="292" t="s">
        <v>49</v>
      </c>
      <c r="B10212" s="405">
        <v>25136</v>
      </c>
      <c r="C10212" s="292" t="s">
        <v>2979</v>
      </c>
      <c r="E10212" s="292" t="s">
        <v>214</v>
      </c>
      <c r="F10212" s="405">
        <v>24916</v>
      </c>
      <c r="G10212" s="292" t="s">
        <v>2979</v>
      </c>
    </row>
    <row r="10213" spans="1:7">
      <c r="A10213" s="292" t="s">
        <v>49</v>
      </c>
      <c r="B10213" s="405">
        <v>25285</v>
      </c>
      <c r="C10213" s="292" t="s">
        <v>2979</v>
      </c>
      <c r="E10213" s="292" t="s">
        <v>214</v>
      </c>
      <c r="F10213" s="405">
        <v>24917</v>
      </c>
      <c r="G10213" s="292" t="s">
        <v>2979</v>
      </c>
    </row>
    <row r="10214" spans="1:7">
      <c r="A10214" s="292" t="s">
        <v>49</v>
      </c>
      <c r="B10214" s="405">
        <v>25647</v>
      </c>
      <c r="C10214" s="292" t="s">
        <v>2979</v>
      </c>
      <c r="E10214" s="292" t="s">
        <v>214</v>
      </c>
      <c r="F10214" s="405">
        <v>24919</v>
      </c>
      <c r="G10214" s="292" t="s">
        <v>2979</v>
      </c>
    </row>
    <row r="10215" spans="1:7">
      <c r="A10215" s="292" t="s">
        <v>49</v>
      </c>
      <c r="B10215" s="405">
        <v>25875</v>
      </c>
      <c r="C10215" s="292" t="s">
        <v>2979</v>
      </c>
      <c r="E10215" s="292" t="s">
        <v>214</v>
      </c>
      <c r="F10215" s="405">
        <v>24924</v>
      </c>
      <c r="G10215" s="292" t="s">
        <v>2979</v>
      </c>
    </row>
    <row r="10216" spans="1:7">
      <c r="A10216" s="292" t="s">
        <v>49</v>
      </c>
      <c r="B10216" s="405">
        <v>26138</v>
      </c>
      <c r="C10216" s="292" t="s">
        <v>2979</v>
      </c>
      <c r="E10216" s="292" t="s">
        <v>214</v>
      </c>
      <c r="F10216" s="405">
        <v>24925</v>
      </c>
      <c r="G10216" s="292" t="s">
        <v>2979</v>
      </c>
    </row>
    <row r="10217" spans="1:7">
      <c r="A10217" s="292" t="s">
        <v>49</v>
      </c>
      <c r="B10217" s="405">
        <v>26328</v>
      </c>
      <c r="C10217" s="292" t="s">
        <v>2979</v>
      </c>
      <c r="E10217" s="292" t="s">
        <v>214</v>
      </c>
      <c r="F10217" s="405">
        <v>24931</v>
      </c>
      <c r="G10217" s="292" t="s">
        <v>2979</v>
      </c>
    </row>
    <row r="10218" spans="1:7">
      <c r="A10218" s="292" t="s">
        <v>49</v>
      </c>
      <c r="B10218" s="405">
        <v>26634</v>
      </c>
      <c r="C10218" s="292" t="s">
        <v>2979</v>
      </c>
      <c r="E10218" s="292" t="s">
        <v>214</v>
      </c>
      <c r="F10218" s="405">
        <v>24935</v>
      </c>
      <c r="G10218" s="292" t="s">
        <v>2979</v>
      </c>
    </row>
    <row r="10219" spans="1:7">
      <c r="A10219" s="292" t="s">
        <v>49</v>
      </c>
      <c r="B10219" s="405">
        <v>27047</v>
      </c>
      <c r="C10219" s="292" t="s">
        <v>2979</v>
      </c>
      <c r="E10219" s="292" t="s">
        <v>214</v>
      </c>
      <c r="F10219" s="405">
        <v>24936</v>
      </c>
      <c r="G10219" s="292" t="s">
        <v>2979</v>
      </c>
    </row>
    <row r="10220" spans="1:7">
      <c r="A10220" s="292" t="s">
        <v>49</v>
      </c>
      <c r="B10220" s="405">
        <v>27557</v>
      </c>
      <c r="C10220" s="292" t="s">
        <v>2979</v>
      </c>
      <c r="E10220" s="292" t="s">
        <v>214</v>
      </c>
      <c r="F10220" s="405">
        <v>24938</v>
      </c>
      <c r="G10220" s="292" t="s">
        <v>2979</v>
      </c>
    </row>
    <row r="10221" spans="1:7">
      <c r="A10221" s="292" t="s">
        <v>49</v>
      </c>
      <c r="B10221" s="405">
        <v>27861</v>
      </c>
      <c r="C10221" s="292" t="s">
        <v>2979</v>
      </c>
      <c r="E10221" s="292" t="s">
        <v>214</v>
      </c>
      <c r="F10221" s="405">
        <v>24941</v>
      </c>
      <c r="G10221" s="292" t="s">
        <v>2979</v>
      </c>
    </row>
    <row r="10222" spans="1:7">
      <c r="A10222" s="292" t="s">
        <v>49</v>
      </c>
      <c r="B10222" s="405">
        <v>27957</v>
      </c>
      <c r="C10222" s="292" t="s">
        <v>2979</v>
      </c>
      <c r="E10222" s="292" t="s">
        <v>214</v>
      </c>
      <c r="F10222" s="405">
        <v>24942</v>
      </c>
      <c r="G10222" s="292" t="s">
        <v>2979</v>
      </c>
    </row>
    <row r="10223" spans="1:7">
      <c r="A10223" s="292" t="s">
        <v>49</v>
      </c>
      <c r="B10223" s="405">
        <v>24577</v>
      </c>
      <c r="C10223" s="292" t="s">
        <v>2979</v>
      </c>
      <c r="E10223" s="292" t="s">
        <v>214</v>
      </c>
      <c r="F10223" s="405">
        <v>24943</v>
      </c>
      <c r="G10223" s="292" t="s">
        <v>2979</v>
      </c>
    </row>
    <row r="10224" spans="1:7">
      <c r="A10224" s="292" t="s">
        <v>49</v>
      </c>
      <c r="B10224" s="405">
        <v>24818</v>
      </c>
      <c r="C10224" s="292" t="s">
        <v>2979</v>
      </c>
      <c r="E10224" s="292" t="s">
        <v>214</v>
      </c>
      <c r="F10224" s="405">
        <v>24944</v>
      </c>
      <c r="G10224" s="292" t="s">
        <v>2979</v>
      </c>
    </row>
    <row r="10225" spans="1:7">
      <c r="A10225" s="292" t="s">
        <v>49</v>
      </c>
      <c r="B10225" s="405">
        <v>24894</v>
      </c>
      <c r="C10225" s="292" t="s">
        <v>2979</v>
      </c>
      <c r="E10225" s="292" t="s">
        <v>214</v>
      </c>
      <c r="F10225" s="405">
        <v>24945</v>
      </c>
      <c r="G10225" s="292" t="s">
        <v>2979</v>
      </c>
    </row>
    <row r="10226" spans="1:7">
      <c r="A10226" s="292" t="s">
        <v>49</v>
      </c>
      <c r="B10226" s="405">
        <v>25021</v>
      </c>
      <c r="C10226" s="292" t="s">
        <v>2979</v>
      </c>
      <c r="E10226" s="292" t="s">
        <v>214</v>
      </c>
      <c r="F10226" s="405">
        <v>24946</v>
      </c>
      <c r="G10226" s="292" t="s">
        <v>2979</v>
      </c>
    </row>
    <row r="10227" spans="1:7">
      <c r="A10227" s="292" t="s">
        <v>49</v>
      </c>
      <c r="B10227" s="405">
        <v>25140</v>
      </c>
      <c r="C10227" s="292" t="s">
        <v>2979</v>
      </c>
      <c r="E10227" s="292" t="s">
        <v>214</v>
      </c>
      <c r="F10227" s="405">
        <v>24950</v>
      </c>
      <c r="G10227" s="292" t="s">
        <v>2979</v>
      </c>
    </row>
    <row r="10228" spans="1:7">
      <c r="A10228" s="292" t="s">
        <v>49</v>
      </c>
      <c r="B10228" s="405">
        <v>25312</v>
      </c>
      <c r="C10228" s="292" t="s">
        <v>2979</v>
      </c>
      <c r="E10228" s="292" t="s">
        <v>214</v>
      </c>
      <c r="F10228" s="405">
        <v>24951</v>
      </c>
      <c r="G10228" s="292" t="s">
        <v>2979</v>
      </c>
    </row>
    <row r="10229" spans="1:7">
      <c r="A10229" s="292" t="s">
        <v>49</v>
      </c>
      <c r="B10229" s="405">
        <v>25649</v>
      </c>
      <c r="C10229" s="292" t="s">
        <v>2979</v>
      </c>
      <c r="E10229" s="292" t="s">
        <v>214</v>
      </c>
      <c r="F10229" s="405">
        <v>24954</v>
      </c>
      <c r="G10229" s="292" t="s">
        <v>2979</v>
      </c>
    </row>
    <row r="10230" spans="1:7">
      <c r="A10230" s="292" t="s">
        <v>49</v>
      </c>
      <c r="B10230" s="405">
        <v>25876</v>
      </c>
      <c r="C10230" s="292" t="s">
        <v>2979</v>
      </c>
      <c r="E10230" s="292" t="s">
        <v>214</v>
      </c>
      <c r="F10230" s="405">
        <v>24958</v>
      </c>
      <c r="G10230" s="292" t="s">
        <v>2979</v>
      </c>
    </row>
    <row r="10231" spans="1:7">
      <c r="A10231" s="292" t="s">
        <v>49</v>
      </c>
      <c r="B10231" s="405">
        <v>26142</v>
      </c>
      <c r="C10231" s="292" t="s">
        <v>2979</v>
      </c>
      <c r="E10231" s="292" t="s">
        <v>214</v>
      </c>
      <c r="F10231" s="405">
        <v>24963</v>
      </c>
      <c r="G10231" s="292" t="s">
        <v>2979</v>
      </c>
    </row>
    <row r="10232" spans="1:7">
      <c r="A10232" s="292" t="s">
        <v>49</v>
      </c>
      <c r="B10232" s="405">
        <v>26332</v>
      </c>
      <c r="C10232" s="292" t="s">
        <v>2979</v>
      </c>
      <c r="E10232" s="292" t="s">
        <v>214</v>
      </c>
      <c r="F10232" s="405">
        <v>24976</v>
      </c>
      <c r="G10232" s="292" t="s">
        <v>2979</v>
      </c>
    </row>
    <row r="10233" spans="1:7">
      <c r="A10233" s="292" t="s">
        <v>49</v>
      </c>
      <c r="B10233" s="405">
        <v>26639</v>
      </c>
      <c r="C10233" s="292" t="s">
        <v>2979</v>
      </c>
      <c r="E10233" s="292" t="s">
        <v>214</v>
      </c>
      <c r="F10233" s="405">
        <v>24977</v>
      </c>
      <c r="G10233" s="292" t="s">
        <v>2979</v>
      </c>
    </row>
    <row r="10234" spans="1:7">
      <c r="A10234" s="292" t="s">
        <v>49</v>
      </c>
      <c r="B10234" s="405">
        <v>27048</v>
      </c>
      <c r="C10234" s="292" t="s">
        <v>2979</v>
      </c>
      <c r="E10234" s="292" t="s">
        <v>214</v>
      </c>
      <c r="F10234" s="405">
        <v>24981</v>
      </c>
      <c r="G10234" s="292" t="s">
        <v>2979</v>
      </c>
    </row>
    <row r="10235" spans="1:7">
      <c r="A10235" s="292" t="s">
        <v>49</v>
      </c>
      <c r="B10235" s="405">
        <v>27559</v>
      </c>
      <c r="C10235" s="292" t="s">
        <v>2979</v>
      </c>
      <c r="E10235" s="292" t="s">
        <v>214</v>
      </c>
      <c r="F10235" s="405">
        <v>24983</v>
      </c>
      <c r="G10235" s="292" t="s">
        <v>2979</v>
      </c>
    </row>
    <row r="10236" spans="1:7">
      <c r="A10236" s="292" t="s">
        <v>49</v>
      </c>
      <c r="B10236" s="405">
        <v>27862</v>
      </c>
      <c r="C10236" s="292" t="s">
        <v>2979</v>
      </c>
      <c r="E10236" s="292" t="s">
        <v>214</v>
      </c>
      <c r="F10236" s="405">
        <v>24985</v>
      </c>
      <c r="G10236" s="292" t="s">
        <v>2979</v>
      </c>
    </row>
    <row r="10237" spans="1:7">
      <c r="A10237" s="292" t="s">
        <v>49</v>
      </c>
      <c r="B10237" s="405">
        <v>27959</v>
      </c>
      <c r="C10237" s="292" t="s">
        <v>2979</v>
      </c>
      <c r="E10237" s="292" t="s">
        <v>214</v>
      </c>
      <c r="F10237" s="405">
        <v>24991</v>
      </c>
      <c r="G10237" s="292" t="s">
        <v>2979</v>
      </c>
    </row>
    <row r="10238" spans="1:7">
      <c r="A10238" s="292" t="s">
        <v>49</v>
      </c>
      <c r="B10238" s="405">
        <v>24578</v>
      </c>
      <c r="C10238" s="292" t="s">
        <v>2979</v>
      </c>
      <c r="E10238" s="292" t="s">
        <v>214</v>
      </c>
      <c r="F10238" s="405">
        <v>25002</v>
      </c>
      <c r="G10238" s="292" t="s">
        <v>2979</v>
      </c>
    </row>
    <row r="10239" spans="1:7">
      <c r="A10239" s="292" t="s">
        <v>49</v>
      </c>
      <c r="B10239" s="405">
        <v>24821</v>
      </c>
      <c r="C10239" s="292" t="s">
        <v>2979</v>
      </c>
      <c r="E10239" s="292" t="s">
        <v>214</v>
      </c>
      <c r="F10239" s="405">
        <v>25003</v>
      </c>
      <c r="G10239" s="292" t="s">
        <v>2979</v>
      </c>
    </row>
    <row r="10240" spans="1:7">
      <c r="A10240" s="292" t="s">
        <v>49</v>
      </c>
      <c r="B10240" s="405">
        <v>24895</v>
      </c>
      <c r="C10240" s="292" t="s">
        <v>2979</v>
      </c>
      <c r="E10240" s="292" t="s">
        <v>214</v>
      </c>
      <c r="F10240" s="405">
        <v>25004</v>
      </c>
      <c r="G10240" s="292" t="s">
        <v>2979</v>
      </c>
    </row>
    <row r="10241" spans="1:7">
      <c r="A10241" s="292" t="s">
        <v>49</v>
      </c>
      <c r="B10241" s="405">
        <v>25022</v>
      </c>
      <c r="C10241" s="292" t="s">
        <v>2979</v>
      </c>
      <c r="E10241" s="292" t="s">
        <v>214</v>
      </c>
      <c r="F10241" s="405">
        <v>25005</v>
      </c>
      <c r="G10241" s="292" t="s">
        <v>2979</v>
      </c>
    </row>
    <row r="10242" spans="1:7">
      <c r="A10242" s="292" t="s">
        <v>49</v>
      </c>
      <c r="B10242" s="405">
        <v>25141</v>
      </c>
      <c r="C10242" s="292" t="s">
        <v>2979</v>
      </c>
      <c r="E10242" s="292" t="s">
        <v>214</v>
      </c>
      <c r="F10242" s="405">
        <v>25007</v>
      </c>
      <c r="G10242" s="292" t="s">
        <v>2979</v>
      </c>
    </row>
    <row r="10243" spans="1:7">
      <c r="A10243" s="292" t="s">
        <v>49</v>
      </c>
      <c r="B10243" s="405">
        <v>25320</v>
      </c>
      <c r="C10243" s="292" t="s">
        <v>2979</v>
      </c>
      <c r="E10243" s="292" t="s">
        <v>214</v>
      </c>
      <c r="F10243" s="405">
        <v>25008</v>
      </c>
      <c r="G10243" s="292" t="s">
        <v>2979</v>
      </c>
    </row>
    <row r="10244" spans="1:7">
      <c r="A10244" s="292" t="s">
        <v>49</v>
      </c>
      <c r="B10244" s="405">
        <v>25650</v>
      </c>
      <c r="C10244" s="292" t="s">
        <v>2979</v>
      </c>
      <c r="E10244" s="292" t="s">
        <v>214</v>
      </c>
      <c r="F10244" s="405">
        <v>25010</v>
      </c>
      <c r="G10244" s="292" t="s">
        <v>2979</v>
      </c>
    </row>
    <row r="10245" spans="1:7">
      <c r="A10245" s="292" t="s">
        <v>49</v>
      </c>
      <c r="B10245" s="405">
        <v>25879</v>
      </c>
      <c r="C10245" s="292" t="s">
        <v>2979</v>
      </c>
      <c r="E10245" s="292" t="s">
        <v>214</v>
      </c>
      <c r="F10245" s="405">
        <v>25018</v>
      </c>
      <c r="G10245" s="292" t="s">
        <v>2979</v>
      </c>
    </row>
    <row r="10246" spans="1:7">
      <c r="A10246" s="292" t="s">
        <v>49</v>
      </c>
      <c r="B10246" s="405">
        <v>26143</v>
      </c>
      <c r="C10246" s="292" t="s">
        <v>2979</v>
      </c>
      <c r="E10246" s="292" t="s">
        <v>214</v>
      </c>
      <c r="F10246" s="405">
        <v>25019</v>
      </c>
      <c r="G10246" s="292" t="s">
        <v>2979</v>
      </c>
    </row>
    <row r="10247" spans="1:7">
      <c r="A10247" s="292" t="s">
        <v>49</v>
      </c>
      <c r="B10247" s="405">
        <v>26334</v>
      </c>
      <c r="C10247" s="292" t="s">
        <v>2979</v>
      </c>
      <c r="E10247" s="292" t="s">
        <v>214</v>
      </c>
      <c r="F10247" s="405">
        <v>25021</v>
      </c>
      <c r="G10247" s="292" t="s">
        <v>2979</v>
      </c>
    </row>
    <row r="10248" spans="1:7">
      <c r="A10248" s="292" t="s">
        <v>49</v>
      </c>
      <c r="B10248" s="405">
        <v>26641</v>
      </c>
      <c r="C10248" s="292" t="s">
        <v>2979</v>
      </c>
      <c r="E10248" s="292" t="s">
        <v>214</v>
      </c>
      <c r="F10248" s="405">
        <v>25022</v>
      </c>
      <c r="G10248" s="292" t="s">
        <v>2979</v>
      </c>
    </row>
    <row r="10249" spans="1:7">
      <c r="A10249" s="292" t="s">
        <v>49</v>
      </c>
      <c r="B10249" s="405">
        <v>27052</v>
      </c>
      <c r="C10249" s="292" t="s">
        <v>2979</v>
      </c>
      <c r="E10249" s="292" t="s">
        <v>214</v>
      </c>
      <c r="F10249" s="405">
        <v>25025</v>
      </c>
      <c r="G10249" s="292" t="s">
        <v>2979</v>
      </c>
    </row>
    <row r="10250" spans="1:7">
      <c r="A10250" s="292" t="s">
        <v>49</v>
      </c>
      <c r="B10250" s="405">
        <v>27563</v>
      </c>
      <c r="C10250" s="292" t="s">
        <v>2979</v>
      </c>
      <c r="E10250" s="292" t="s">
        <v>214</v>
      </c>
      <c r="F10250" s="405">
        <v>25028</v>
      </c>
      <c r="G10250" s="292" t="s">
        <v>2979</v>
      </c>
    </row>
    <row r="10251" spans="1:7">
      <c r="A10251" s="292" t="s">
        <v>49</v>
      </c>
      <c r="B10251" s="405">
        <v>27869</v>
      </c>
      <c r="C10251" s="292" t="s">
        <v>2979</v>
      </c>
      <c r="E10251" s="292" t="s">
        <v>214</v>
      </c>
      <c r="F10251" s="405">
        <v>25031</v>
      </c>
      <c r="G10251" s="292" t="s">
        <v>2979</v>
      </c>
    </row>
    <row r="10252" spans="1:7">
      <c r="A10252" s="292" t="s">
        <v>49</v>
      </c>
      <c r="B10252" s="405">
        <v>27960</v>
      </c>
      <c r="C10252" s="292" t="s">
        <v>2979</v>
      </c>
      <c r="E10252" s="292" t="s">
        <v>214</v>
      </c>
      <c r="F10252" s="405">
        <v>25035</v>
      </c>
      <c r="G10252" s="292" t="s">
        <v>2979</v>
      </c>
    </row>
    <row r="10253" spans="1:7">
      <c r="A10253" s="292" t="s">
        <v>49</v>
      </c>
      <c r="B10253" s="405">
        <v>24579</v>
      </c>
      <c r="C10253" s="292" t="s">
        <v>2979</v>
      </c>
      <c r="E10253" s="292" t="s">
        <v>214</v>
      </c>
      <c r="F10253" s="405">
        <v>25036</v>
      </c>
      <c r="G10253" s="292" t="s">
        <v>2979</v>
      </c>
    </row>
    <row r="10254" spans="1:7">
      <c r="A10254" s="292" t="s">
        <v>49</v>
      </c>
      <c r="B10254" s="405">
        <v>24822</v>
      </c>
      <c r="C10254" s="292" t="s">
        <v>2979</v>
      </c>
      <c r="E10254" s="292" t="s">
        <v>214</v>
      </c>
      <c r="F10254" s="405">
        <v>25039</v>
      </c>
      <c r="G10254" s="292" t="s">
        <v>2979</v>
      </c>
    </row>
    <row r="10255" spans="1:7">
      <c r="A10255" s="292" t="s">
        <v>49</v>
      </c>
      <c r="B10255" s="405">
        <v>24898</v>
      </c>
      <c r="C10255" s="292" t="s">
        <v>2979</v>
      </c>
      <c r="E10255" s="292" t="s">
        <v>214</v>
      </c>
      <c r="F10255" s="405">
        <v>25044</v>
      </c>
      <c r="G10255" s="292" t="s">
        <v>2979</v>
      </c>
    </row>
    <row r="10256" spans="1:7">
      <c r="A10256" s="292" t="s">
        <v>49</v>
      </c>
      <c r="B10256" s="405">
        <v>25025</v>
      </c>
      <c r="C10256" s="292" t="s">
        <v>2979</v>
      </c>
      <c r="E10256" s="292" t="s">
        <v>214</v>
      </c>
      <c r="F10256" s="405">
        <v>25045</v>
      </c>
      <c r="G10256" s="292" t="s">
        <v>2979</v>
      </c>
    </row>
    <row r="10257" spans="1:7">
      <c r="A10257" s="292" t="s">
        <v>49</v>
      </c>
      <c r="B10257" s="405">
        <v>25142</v>
      </c>
      <c r="C10257" s="292" t="s">
        <v>2979</v>
      </c>
      <c r="E10257" s="292" t="s">
        <v>214</v>
      </c>
      <c r="F10257" s="405">
        <v>25046</v>
      </c>
      <c r="G10257" s="292" t="s">
        <v>2979</v>
      </c>
    </row>
    <row r="10258" spans="1:7">
      <c r="A10258" s="292" t="s">
        <v>49</v>
      </c>
      <c r="B10258" s="405">
        <v>25411</v>
      </c>
      <c r="C10258" s="292" t="s">
        <v>2979</v>
      </c>
      <c r="E10258" s="292" t="s">
        <v>214</v>
      </c>
      <c r="F10258" s="405">
        <v>25048</v>
      </c>
      <c r="G10258" s="292" t="s">
        <v>2979</v>
      </c>
    </row>
    <row r="10259" spans="1:7">
      <c r="A10259" s="292" t="s">
        <v>49</v>
      </c>
      <c r="B10259" s="405">
        <v>25651</v>
      </c>
      <c r="C10259" s="292" t="s">
        <v>2979</v>
      </c>
      <c r="E10259" s="292" t="s">
        <v>214</v>
      </c>
      <c r="F10259" s="405">
        <v>25049</v>
      </c>
      <c r="G10259" s="292" t="s">
        <v>2979</v>
      </c>
    </row>
    <row r="10260" spans="1:7">
      <c r="A10260" s="292" t="s">
        <v>49</v>
      </c>
      <c r="B10260" s="405">
        <v>25880</v>
      </c>
      <c r="C10260" s="292" t="s">
        <v>2979</v>
      </c>
      <c r="E10260" s="292" t="s">
        <v>214</v>
      </c>
      <c r="F10260" s="405">
        <v>25053</v>
      </c>
      <c r="G10260" s="292" t="s">
        <v>2979</v>
      </c>
    </row>
    <row r="10261" spans="1:7">
      <c r="A10261" s="292" t="s">
        <v>49</v>
      </c>
      <c r="B10261" s="405">
        <v>26146</v>
      </c>
      <c r="C10261" s="292" t="s">
        <v>2979</v>
      </c>
      <c r="E10261" s="292" t="s">
        <v>214</v>
      </c>
      <c r="F10261" s="405">
        <v>25054</v>
      </c>
      <c r="G10261" s="292" t="s">
        <v>2979</v>
      </c>
    </row>
    <row r="10262" spans="1:7">
      <c r="A10262" s="292" t="s">
        <v>49</v>
      </c>
      <c r="B10262" s="405">
        <v>26337</v>
      </c>
      <c r="C10262" s="292" t="s">
        <v>2979</v>
      </c>
      <c r="E10262" s="292" t="s">
        <v>214</v>
      </c>
      <c r="F10262" s="405">
        <v>25057</v>
      </c>
      <c r="G10262" s="292" t="s">
        <v>2979</v>
      </c>
    </row>
    <row r="10263" spans="1:7">
      <c r="A10263" s="292" t="s">
        <v>49</v>
      </c>
      <c r="B10263" s="405">
        <v>26651</v>
      </c>
      <c r="C10263" s="292" t="s">
        <v>2979</v>
      </c>
      <c r="E10263" s="292" t="s">
        <v>214</v>
      </c>
      <c r="F10263" s="405">
        <v>25059</v>
      </c>
      <c r="G10263" s="292" t="s">
        <v>2979</v>
      </c>
    </row>
    <row r="10264" spans="1:7">
      <c r="A10264" s="292" t="s">
        <v>49</v>
      </c>
      <c r="B10264" s="405">
        <v>27053</v>
      </c>
      <c r="C10264" s="292" t="s">
        <v>2979</v>
      </c>
      <c r="E10264" s="292" t="s">
        <v>214</v>
      </c>
      <c r="F10264" s="405">
        <v>25061</v>
      </c>
      <c r="G10264" s="292" t="s">
        <v>2979</v>
      </c>
    </row>
    <row r="10265" spans="1:7">
      <c r="A10265" s="292" t="s">
        <v>49</v>
      </c>
      <c r="B10265" s="405">
        <v>27565</v>
      </c>
      <c r="C10265" s="292" t="s">
        <v>2979</v>
      </c>
      <c r="E10265" s="292" t="s">
        <v>214</v>
      </c>
      <c r="F10265" s="405">
        <v>25062</v>
      </c>
      <c r="G10265" s="292" t="s">
        <v>2979</v>
      </c>
    </row>
    <row r="10266" spans="1:7">
      <c r="A10266" s="292" t="s">
        <v>49</v>
      </c>
      <c r="B10266" s="405">
        <v>27871</v>
      </c>
      <c r="C10266" s="292" t="s">
        <v>2979</v>
      </c>
      <c r="E10266" s="292" t="s">
        <v>214</v>
      </c>
      <c r="F10266" s="405">
        <v>25067</v>
      </c>
      <c r="G10266" s="292" t="s">
        <v>2979</v>
      </c>
    </row>
    <row r="10267" spans="1:7">
      <c r="A10267" s="292" t="s">
        <v>49</v>
      </c>
      <c r="B10267" s="405">
        <v>27962</v>
      </c>
      <c r="C10267" s="292" t="s">
        <v>2979</v>
      </c>
      <c r="E10267" s="292" t="s">
        <v>214</v>
      </c>
      <c r="F10267" s="405">
        <v>25071</v>
      </c>
      <c r="G10267" s="292" t="s">
        <v>2979</v>
      </c>
    </row>
    <row r="10268" spans="1:7">
      <c r="A10268" s="292" t="s">
        <v>49</v>
      </c>
      <c r="B10268" s="405">
        <v>24585</v>
      </c>
      <c r="C10268" s="292" t="s">
        <v>2979</v>
      </c>
      <c r="E10268" s="292" t="s">
        <v>214</v>
      </c>
      <c r="F10268" s="405">
        <v>25075</v>
      </c>
      <c r="G10268" s="292" t="s">
        <v>2979</v>
      </c>
    </row>
    <row r="10269" spans="1:7">
      <c r="A10269" s="292" t="s">
        <v>49</v>
      </c>
      <c r="B10269" s="405">
        <v>24823</v>
      </c>
      <c r="C10269" s="292" t="s">
        <v>2979</v>
      </c>
      <c r="E10269" s="292" t="s">
        <v>214</v>
      </c>
      <c r="F10269" s="405">
        <v>25082</v>
      </c>
      <c r="G10269" s="292" t="s">
        <v>2979</v>
      </c>
    </row>
    <row r="10270" spans="1:7">
      <c r="A10270" s="292" t="s">
        <v>49</v>
      </c>
      <c r="B10270" s="405">
        <v>24899</v>
      </c>
      <c r="C10270" s="292" t="s">
        <v>2979</v>
      </c>
      <c r="E10270" s="292" t="s">
        <v>214</v>
      </c>
      <c r="F10270" s="405">
        <v>25085</v>
      </c>
      <c r="G10270" s="292" t="s">
        <v>2979</v>
      </c>
    </row>
    <row r="10271" spans="1:7">
      <c r="A10271" s="292" t="s">
        <v>49</v>
      </c>
      <c r="B10271" s="405">
        <v>25028</v>
      </c>
      <c r="C10271" s="292" t="s">
        <v>2979</v>
      </c>
      <c r="E10271" s="292" t="s">
        <v>214</v>
      </c>
      <c r="F10271" s="405">
        <v>25093</v>
      </c>
      <c r="G10271" s="292" t="s">
        <v>2979</v>
      </c>
    </row>
    <row r="10272" spans="1:7">
      <c r="A10272" s="292" t="s">
        <v>49</v>
      </c>
      <c r="B10272" s="405">
        <v>25148</v>
      </c>
      <c r="C10272" s="292" t="s">
        <v>2979</v>
      </c>
      <c r="E10272" s="292" t="s">
        <v>214</v>
      </c>
      <c r="F10272" s="405">
        <v>25102</v>
      </c>
      <c r="G10272" s="292" t="s">
        <v>2979</v>
      </c>
    </row>
    <row r="10273" spans="1:7">
      <c r="A10273" s="292" t="s">
        <v>49</v>
      </c>
      <c r="B10273" s="405">
        <v>25413</v>
      </c>
      <c r="C10273" s="292" t="s">
        <v>2979</v>
      </c>
      <c r="E10273" s="292" t="s">
        <v>214</v>
      </c>
      <c r="F10273" s="405">
        <v>25106</v>
      </c>
      <c r="G10273" s="292" t="s">
        <v>2979</v>
      </c>
    </row>
    <row r="10274" spans="1:7">
      <c r="A10274" s="292" t="s">
        <v>49</v>
      </c>
      <c r="B10274" s="405">
        <v>25661</v>
      </c>
      <c r="C10274" s="292" t="s">
        <v>2979</v>
      </c>
      <c r="E10274" s="292" t="s">
        <v>214</v>
      </c>
      <c r="F10274" s="405">
        <v>25107</v>
      </c>
      <c r="G10274" s="292" t="s">
        <v>2979</v>
      </c>
    </row>
    <row r="10275" spans="1:7">
      <c r="A10275" s="292" t="s">
        <v>49</v>
      </c>
      <c r="B10275" s="405">
        <v>25882</v>
      </c>
      <c r="C10275" s="292" t="s">
        <v>2979</v>
      </c>
      <c r="E10275" s="292" t="s">
        <v>214</v>
      </c>
      <c r="F10275" s="405">
        <v>25109</v>
      </c>
      <c r="G10275" s="292" t="s">
        <v>2979</v>
      </c>
    </row>
    <row r="10276" spans="1:7">
      <c r="A10276" s="292" t="s">
        <v>49</v>
      </c>
      <c r="B10276" s="405">
        <v>26147</v>
      </c>
      <c r="C10276" s="292" t="s">
        <v>2979</v>
      </c>
      <c r="E10276" s="292" t="s">
        <v>214</v>
      </c>
      <c r="F10276" s="405">
        <v>25114</v>
      </c>
      <c r="G10276" s="292" t="s">
        <v>2979</v>
      </c>
    </row>
    <row r="10277" spans="1:7">
      <c r="A10277" s="292" t="s">
        <v>49</v>
      </c>
      <c r="B10277" s="405">
        <v>26348</v>
      </c>
      <c r="C10277" s="292" t="s">
        <v>2979</v>
      </c>
      <c r="E10277" s="292" t="s">
        <v>214</v>
      </c>
      <c r="F10277" s="405">
        <v>25115</v>
      </c>
      <c r="G10277" s="292" t="s">
        <v>2979</v>
      </c>
    </row>
    <row r="10278" spans="1:7">
      <c r="A10278" s="292" t="s">
        <v>49</v>
      </c>
      <c r="B10278" s="405">
        <v>26656</v>
      </c>
      <c r="C10278" s="292" t="s">
        <v>2979</v>
      </c>
      <c r="E10278" s="292" t="s">
        <v>214</v>
      </c>
      <c r="F10278" s="405">
        <v>25118</v>
      </c>
      <c r="G10278" s="292" t="s">
        <v>2979</v>
      </c>
    </row>
    <row r="10279" spans="1:7">
      <c r="A10279" s="292" t="s">
        <v>49</v>
      </c>
      <c r="B10279" s="405">
        <v>27054</v>
      </c>
      <c r="C10279" s="292" t="s">
        <v>2979</v>
      </c>
      <c r="E10279" s="292" t="s">
        <v>214</v>
      </c>
      <c r="F10279" s="405">
        <v>25119</v>
      </c>
      <c r="G10279" s="292" t="s">
        <v>2979</v>
      </c>
    </row>
    <row r="10280" spans="1:7">
      <c r="A10280" s="292" t="s">
        <v>49</v>
      </c>
      <c r="B10280" s="405">
        <v>27569</v>
      </c>
      <c r="C10280" s="292" t="s">
        <v>2979</v>
      </c>
      <c r="E10280" s="292" t="s">
        <v>214</v>
      </c>
      <c r="F10280" s="405">
        <v>25121</v>
      </c>
      <c r="G10280" s="292" t="s">
        <v>2979</v>
      </c>
    </row>
    <row r="10281" spans="1:7">
      <c r="A10281" s="292" t="s">
        <v>49</v>
      </c>
      <c r="B10281" s="405">
        <v>27872</v>
      </c>
      <c r="C10281" s="292" t="s">
        <v>2979</v>
      </c>
      <c r="E10281" s="292" t="s">
        <v>214</v>
      </c>
      <c r="F10281" s="405">
        <v>25122</v>
      </c>
      <c r="G10281" s="292" t="s">
        <v>2979</v>
      </c>
    </row>
    <row r="10282" spans="1:7">
      <c r="A10282" s="292" t="s">
        <v>49</v>
      </c>
      <c r="B10282" s="405">
        <v>27965</v>
      </c>
      <c r="C10282" s="292" t="s">
        <v>2979</v>
      </c>
      <c r="E10282" s="292" t="s">
        <v>214</v>
      </c>
      <c r="F10282" s="405">
        <v>25124</v>
      </c>
      <c r="G10282" s="292" t="s">
        <v>2979</v>
      </c>
    </row>
    <row r="10283" spans="1:7">
      <c r="A10283" s="292" t="s">
        <v>49</v>
      </c>
      <c r="B10283" s="405">
        <v>24586</v>
      </c>
      <c r="C10283" s="292" t="s">
        <v>2979</v>
      </c>
      <c r="E10283" s="292" t="s">
        <v>214</v>
      </c>
      <c r="F10283" s="405">
        <v>25126</v>
      </c>
      <c r="G10283" s="292" t="s">
        <v>2979</v>
      </c>
    </row>
    <row r="10284" spans="1:7">
      <c r="A10284" s="292" t="s">
        <v>49</v>
      </c>
      <c r="B10284" s="405">
        <v>24824</v>
      </c>
      <c r="C10284" s="292" t="s">
        <v>2979</v>
      </c>
      <c r="E10284" s="292" t="s">
        <v>214</v>
      </c>
      <c r="F10284" s="405">
        <v>25130</v>
      </c>
      <c r="G10284" s="292" t="s">
        <v>2979</v>
      </c>
    </row>
    <row r="10285" spans="1:7">
      <c r="A10285" s="292" t="s">
        <v>49</v>
      </c>
      <c r="B10285" s="405">
        <v>24910</v>
      </c>
      <c r="C10285" s="292" t="s">
        <v>2979</v>
      </c>
      <c r="E10285" s="292" t="s">
        <v>214</v>
      </c>
      <c r="F10285" s="405">
        <v>25132</v>
      </c>
      <c r="G10285" s="292" t="s">
        <v>2979</v>
      </c>
    </row>
    <row r="10286" spans="1:7">
      <c r="A10286" s="292" t="s">
        <v>49</v>
      </c>
      <c r="B10286" s="405">
        <v>25031</v>
      </c>
      <c r="C10286" s="292" t="s">
        <v>2979</v>
      </c>
      <c r="E10286" s="292" t="s">
        <v>214</v>
      </c>
      <c r="F10286" s="405">
        <v>25134</v>
      </c>
      <c r="G10286" s="292" t="s">
        <v>2979</v>
      </c>
    </row>
    <row r="10287" spans="1:7">
      <c r="A10287" s="292" t="s">
        <v>49</v>
      </c>
      <c r="B10287" s="405">
        <v>25149</v>
      </c>
      <c r="C10287" s="292" t="s">
        <v>2979</v>
      </c>
      <c r="E10287" s="292" t="s">
        <v>214</v>
      </c>
      <c r="F10287" s="405">
        <v>25136</v>
      </c>
      <c r="G10287" s="292" t="s">
        <v>2979</v>
      </c>
    </row>
    <row r="10288" spans="1:7">
      <c r="A10288" s="292" t="s">
        <v>49</v>
      </c>
      <c r="B10288" s="405">
        <v>25427</v>
      </c>
      <c r="C10288" s="292" t="s">
        <v>2979</v>
      </c>
      <c r="E10288" s="292" t="s">
        <v>214</v>
      </c>
      <c r="F10288" s="405">
        <v>25140</v>
      </c>
      <c r="G10288" s="292" t="s">
        <v>2979</v>
      </c>
    </row>
    <row r="10289" spans="1:7">
      <c r="A10289" s="292" t="s">
        <v>49</v>
      </c>
      <c r="B10289" s="405">
        <v>25665</v>
      </c>
      <c r="C10289" s="292" t="s">
        <v>2979</v>
      </c>
      <c r="E10289" s="292" t="s">
        <v>214</v>
      </c>
      <c r="F10289" s="405">
        <v>25141</v>
      </c>
      <c r="G10289" s="292" t="s">
        <v>2979</v>
      </c>
    </row>
    <row r="10290" spans="1:7">
      <c r="A10290" s="292" t="s">
        <v>49</v>
      </c>
      <c r="B10290" s="405">
        <v>25904</v>
      </c>
      <c r="C10290" s="292" t="s">
        <v>2979</v>
      </c>
      <c r="E10290" s="292" t="s">
        <v>214</v>
      </c>
      <c r="F10290" s="405">
        <v>25142</v>
      </c>
      <c r="G10290" s="292" t="s">
        <v>2979</v>
      </c>
    </row>
    <row r="10291" spans="1:7">
      <c r="A10291" s="292" t="s">
        <v>49</v>
      </c>
      <c r="B10291" s="405">
        <v>26148</v>
      </c>
      <c r="C10291" s="292" t="s">
        <v>2979</v>
      </c>
      <c r="E10291" s="292" t="s">
        <v>214</v>
      </c>
      <c r="F10291" s="405">
        <v>25148</v>
      </c>
      <c r="G10291" s="292" t="s">
        <v>2979</v>
      </c>
    </row>
    <row r="10292" spans="1:7">
      <c r="A10292" s="292" t="s">
        <v>49</v>
      </c>
      <c r="B10292" s="405">
        <v>26354</v>
      </c>
      <c r="C10292" s="292" t="s">
        <v>2979</v>
      </c>
      <c r="E10292" s="292" t="s">
        <v>214</v>
      </c>
      <c r="F10292" s="405">
        <v>25149</v>
      </c>
      <c r="G10292" s="292" t="s">
        <v>2979</v>
      </c>
    </row>
    <row r="10293" spans="1:7">
      <c r="A10293" s="292" t="s">
        <v>49</v>
      </c>
      <c r="B10293" s="405">
        <v>26660</v>
      </c>
      <c r="C10293" s="292" t="s">
        <v>2979</v>
      </c>
      <c r="E10293" s="292" t="s">
        <v>214</v>
      </c>
      <c r="F10293" s="405">
        <v>25150</v>
      </c>
      <c r="G10293" s="292" t="s">
        <v>2979</v>
      </c>
    </row>
    <row r="10294" spans="1:7">
      <c r="A10294" s="292" t="s">
        <v>49</v>
      </c>
      <c r="B10294" s="405">
        <v>27207</v>
      </c>
      <c r="C10294" s="292" t="s">
        <v>2979</v>
      </c>
      <c r="E10294" s="292" t="s">
        <v>214</v>
      </c>
      <c r="F10294" s="405">
        <v>25152</v>
      </c>
      <c r="G10294" s="292" t="s">
        <v>2979</v>
      </c>
    </row>
    <row r="10295" spans="1:7">
      <c r="A10295" s="292" t="s">
        <v>49</v>
      </c>
      <c r="B10295" s="405">
        <v>27570</v>
      </c>
      <c r="C10295" s="292" t="s">
        <v>2979</v>
      </c>
      <c r="E10295" s="292" t="s">
        <v>214</v>
      </c>
      <c r="F10295" s="405">
        <v>25154</v>
      </c>
      <c r="G10295" s="292" t="s">
        <v>2979</v>
      </c>
    </row>
    <row r="10296" spans="1:7">
      <c r="A10296" s="292" t="s">
        <v>49</v>
      </c>
      <c r="B10296" s="405">
        <v>27873</v>
      </c>
      <c r="C10296" s="292" t="s">
        <v>2979</v>
      </c>
      <c r="E10296" s="292" t="s">
        <v>214</v>
      </c>
      <c r="F10296" s="405">
        <v>25160</v>
      </c>
      <c r="G10296" s="292" t="s">
        <v>2979</v>
      </c>
    </row>
    <row r="10297" spans="1:7">
      <c r="A10297" s="292" t="s">
        <v>49</v>
      </c>
      <c r="B10297" s="405">
        <v>27967</v>
      </c>
      <c r="C10297" s="292" t="s">
        <v>2979</v>
      </c>
      <c r="E10297" s="292" t="s">
        <v>214</v>
      </c>
      <c r="F10297" s="405">
        <v>25161</v>
      </c>
      <c r="G10297" s="292" t="s">
        <v>2979</v>
      </c>
    </row>
    <row r="10298" spans="1:7">
      <c r="A10298" s="292" t="s">
        <v>49</v>
      </c>
      <c r="B10298" s="405">
        <v>24589</v>
      </c>
      <c r="C10298" s="292" t="s">
        <v>2979</v>
      </c>
      <c r="E10298" s="292" t="s">
        <v>214</v>
      </c>
      <c r="F10298" s="405">
        <v>25169</v>
      </c>
      <c r="G10298" s="292" t="s">
        <v>2979</v>
      </c>
    </row>
    <row r="10299" spans="1:7">
      <c r="A10299" s="292" t="s">
        <v>49</v>
      </c>
      <c r="B10299" s="405">
        <v>24825</v>
      </c>
      <c r="C10299" s="292" t="s">
        <v>2979</v>
      </c>
      <c r="E10299" s="292" t="s">
        <v>214</v>
      </c>
      <c r="F10299" s="405">
        <v>25173</v>
      </c>
      <c r="G10299" s="292" t="s">
        <v>2979</v>
      </c>
    </row>
    <row r="10300" spans="1:7">
      <c r="A10300" s="292" t="s">
        <v>49</v>
      </c>
      <c r="B10300" s="405">
        <v>24915</v>
      </c>
      <c r="C10300" s="292" t="s">
        <v>2979</v>
      </c>
      <c r="E10300" s="292" t="s">
        <v>214</v>
      </c>
      <c r="F10300" s="405">
        <v>25174</v>
      </c>
      <c r="G10300" s="292" t="s">
        <v>2979</v>
      </c>
    </row>
    <row r="10301" spans="1:7">
      <c r="A10301" s="292" t="s">
        <v>49</v>
      </c>
      <c r="B10301" s="405">
        <v>25035</v>
      </c>
      <c r="C10301" s="292" t="s">
        <v>2979</v>
      </c>
      <c r="E10301" s="292" t="s">
        <v>214</v>
      </c>
      <c r="F10301" s="405">
        <v>25181</v>
      </c>
      <c r="G10301" s="292" t="s">
        <v>2979</v>
      </c>
    </row>
    <row r="10302" spans="1:7">
      <c r="A10302" s="292" t="s">
        <v>49</v>
      </c>
      <c r="B10302" s="405">
        <v>25150</v>
      </c>
      <c r="C10302" s="292" t="s">
        <v>2979</v>
      </c>
      <c r="E10302" s="292" t="s">
        <v>214</v>
      </c>
      <c r="F10302" s="405">
        <v>25182</v>
      </c>
      <c r="G10302" s="292" t="s">
        <v>2979</v>
      </c>
    </row>
    <row r="10303" spans="1:7">
      <c r="A10303" s="292" t="s">
        <v>49</v>
      </c>
      <c r="B10303" s="405">
        <v>25441</v>
      </c>
      <c r="C10303" s="292" t="s">
        <v>2979</v>
      </c>
      <c r="E10303" s="292" t="s">
        <v>214</v>
      </c>
      <c r="F10303" s="405">
        <v>25183</v>
      </c>
      <c r="G10303" s="292" t="s">
        <v>2979</v>
      </c>
    </row>
    <row r="10304" spans="1:7">
      <c r="A10304" s="292" t="s">
        <v>49</v>
      </c>
      <c r="B10304" s="405">
        <v>25666</v>
      </c>
      <c r="C10304" s="292" t="s">
        <v>2979</v>
      </c>
      <c r="E10304" s="292" t="s">
        <v>214</v>
      </c>
      <c r="F10304" s="405">
        <v>25187</v>
      </c>
      <c r="G10304" s="292" t="s">
        <v>2979</v>
      </c>
    </row>
    <row r="10305" spans="1:7">
      <c r="A10305" s="292" t="s">
        <v>49</v>
      </c>
      <c r="B10305" s="405">
        <v>25907</v>
      </c>
      <c r="C10305" s="292" t="s">
        <v>2979</v>
      </c>
      <c r="E10305" s="292" t="s">
        <v>214</v>
      </c>
      <c r="F10305" s="405">
        <v>25193</v>
      </c>
      <c r="G10305" s="292" t="s">
        <v>2979</v>
      </c>
    </row>
    <row r="10306" spans="1:7">
      <c r="A10306" s="292" t="s">
        <v>49</v>
      </c>
      <c r="B10306" s="405">
        <v>26149</v>
      </c>
      <c r="C10306" s="292" t="s">
        <v>2979</v>
      </c>
      <c r="E10306" s="292" t="s">
        <v>214</v>
      </c>
      <c r="F10306" s="405">
        <v>25201</v>
      </c>
      <c r="G10306" s="292" t="s">
        <v>2979</v>
      </c>
    </row>
    <row r="10307" spans="1:7">
      <c r="A10307" s="292" t="s">
        <v>49</v>
      </c>
      <c r="B10307" s="405">
        <v>26361</v>
      </c>
      <c r="C10307" s="292" t="s">
        <v>2979</v>
      </c>
      <c r="E10307" s="292" t="s">
        <v>214</v>
      </c>
      <c r="F10307" s="405">
        <v>25203</v>
      </c>
      <c r="G10307" s="292" t="s">
        <v>2979</v>
      </c>
    </row>
    <row r="10308" spans="1:7">
      <c r="A10308" s="292" t="s">
        <v>49</v>
      </c>
      <c r="B10308" s="405">
        <v>26662</v>
      </c>
      <c r="C10308" s="292" t="s">
        <v>2979</v>
      </c>
      <c r="E10308" s="292" t="s">
        <v>214</v>
      </c>
      <c r="F10308" s="405">
        <v>25205</v>
      </c>
      <c r="G10308" s="292" t="s">
        <v>2979</v>
      </c>
    </row>
    <row r="10309" spans="1:7">
      <c r="A10309" s="292" t="s">
        <v>49</v>
      </c>
      <c r="B10309" s="405">
        <v>27208</v>
      </c>
      <c r="C10309" s="292" t="s">
        <v>2979</v>
      </c>
      <c r="E10309" s="292" t="s">
        <v>214</v>
      </c>
      <c r="F10309" s="405">
        <v>25206</v>
      </c>
      <c r="G10309" s="292" t="s">
        <v>2979</v>
      </c>
    </row>
    <row r="10310" spans="1:7">
      <c r="A10310" s="292" t="s">
        <v>49</v>
      </c>
      <c r="B10310" s="405">
        <v>27572</v>
      </c>
      <c r="C10310" s="292" t="s">
        <v>2979</v>
      </c>
      <c r="E10310" s="292" t="s">
        <v>214</v>
      </c>
      <c r="F10310" s="405">
        <v>25208</v>
      </c>
      <c r="G10310" s="292" t="s">
        <v>2979</v>
      </c>
    </row>
    <row r="10311" spans="1:7">
      <c r="A10311" s="292" t="s">
        <v>49</v>
      </c>
      <c r="B10311" s="405">
        <v>27874</v>
      </c>
      <c r="C10311" s="292" t="s">
        <v>2979</v>
      </c>
      <c r="E10311" s="292" t="s">
        <v>214</v>
      </c>
      <c r="F10311" s="405">
        <v>25209</v>
      </c>
      <c r="G10311" s="292" t="s">
        <v>2979</v>
      </c>
    </row>
    <row r="10312" spans="1:7">
      <c r="A10312" s="292" t="s">
        <v>49</v>
      </c>
      <c r="B10312" s="405">
        <v>27968</v>
      </c>
      <c r="C10312" s="292" t="s">
        <v>2979</v>
      </c>
      <c r="E10312" s="292" t="s">
        <v>214</v>
      </c>
      <c r="F10312" s="405">
        <v>25214</v>
      </c>
      <c r="G10312" s="292" t="s">
        <v>2979</v>
      </c>
    </row>
    <row r="10313" spans="1:7">
      <c r="A10313" s="292" t="s">
        <v>49</v>
      </c>
      <c r="B10313" s="405">
        <v>24590</v>
      </c>
      <c r="C10313" s="292" t="s">
        <v>2979</v>
      </c>
      <c r="E10313" s="292" t="s">
        <v>214</v>
      </c>
      <c r="F10313" s="405">
        <v>25231</v>
      </c>
      <c r="G10313" s="292" t="s">
        <v>2979</v>
      </c>
    </row>
    <row r="10314" spans="1:7">
      <c r="A10314" s="292" t="s">
        <v>49</v>
      </c>
      <c r="B10314" s="405">
        <v>24826</v>
      </c>
      <c r="C10314" s="292" t="s">
        <v>2979</v>
      </c>
      <c r="E10314" s="292" t="s">
        <v>214</v>
      </c>
      <c r="F10314" s="405">
        <v>25239</v>
      </c>
      <c r="G10314" s="292" t="s">
        <v>2979</v>
      </c>
    </row>
    <row r="10315" spans="1:7">
      <c r="A10315" s="292" t="s">
        <v>49</v>
      </c>
      <c r="B10315" s="405">
        <v>24916</v>
      </c>
      <c r="C10315" s="292" t="s">
        <v>2979</v>
      </c>
      <c r="E10315" s="292" t="s">
        <v>214</v>
      </c>
      <c r="F10315" s="405">
        <v>25241</v>
      </c>
      <c r="G10315" s="292" t="s">
        <v>2979</v>
      </c>
    </row>
    <row r="10316" spans="1:7">
      <c r="A10316" s="292" t="s">
        <v>49</v>
      </c>
      <c r="B10316" s="405">
        <v>25036</v>
      </c>
      <c r="C10316" s="292" t="s">
        <v>2979</v>
      </c>
      <c r="E10316" s="292" t="s">
        <v>214</v>
      </c>
      <c r="F10316" s="405">
        <v>25244</v>
      </c>
      <c r="G10316" s="292" t="s">
        <v>2979</v>
      </c>
    </row>
    <row r="10317" spans="1:7">
      <c r="A10317" s="292" t="s">
        <v>49</v>
      </c>
      <c r="B10317" s="405">
        <v>25152</v>
      </c>
      <c r="C10317" s="292" t="s">
        <v>2979</v>
      </c>
      <c r="E10317" s="292" t="s">
        <v>214</v>
      </c>
      <c r="F10317" s="405">
        <v>25245</v>
      </c>
      <c r="G10317" s="292" t="s">
        <v>2979</v>
      </c>
    </row>
    <row r="10318" spans="1:7">
      <c r="A10318" s="292" t="s">
        <v>49</v>
      </c>
      <c r="B10318" s="405">
        <v>25442</v>
      </c>
      <c r="C10318" s="292" t="s">
        <v>2979</v>
      </c>
      <c r="E10318" s="292" t="s">
        <v>214</v>
      </c>
      <c r="F10318" s="405">
        <v>25247</v>
      </c>
      <c r="G10318" s="292" t="s">
        <v>2979</v>
      </c>
    </row>
    <row r="10319" spans="1:7">
      <c r="A10319" s="292" t="s">
        <v>49</v>
      </c>
      <c r="B10319" s="405">
        <v>25670</v>
      </c>
      <c r="C10319" s="292" t="s">
        <v>2979</v>
      </c>
      <c r="E10319" s="292" t="s">
        <v>214</v>
      </c>
      <c r="F10319" s="405">
        <v>25248</v>
      </c>
      <c r="G10319" s="292" t="s">
        <v>2979</v>
      </c>
    </row>
    <row r="10320" spans="1:7">
      <c r="A10320" s="292" t="s">
        <v>49</v>
      </c>
      <c r="B10320" s="405">
        <v>25913</v>
      </c>
      <c r="C10320" s="292" t="s">
        <v>2979</v>
      </c>
      <c r="E10320" s="292" t="s">
        <v>214</v>
      </c>
      <c r="F10320" s="405">
        <v>25250</v>
      </c>
      <c r="G10320" s="292" t="s">
        <v>2979</v>
      </c>
    </row>
    <row r="10321" spans="1:7">
      <c r="A10321" s="292" t="s">
        <v>49</v>
      </c>
      <c r="B10321" s="405">
        <v>26170</v>
      </c>
      <c r="C10321" s="292" t="s">
        <v>2979</v>
      </c>
      <c r="E10321" s="292" t="s">
        <v>214</v>
      </c>
      <c r="F10321" s="405">
        <v>25251</v>
      </c>
      <c r="G10321" s="292" t="s">
        <v>2979</v>
      </c>
    </row>
    <row r="10322" spans="1:7">
      <c r="A10322" s="292" t="s">
        <v>49</v>
      </c>
      <c r="B10322" s="405">
        <v>26374</v>
      </c>
      <c r="C10322" s="292" t="s">
        <v>2979</v>
      </c>
      <c r="E10322" s="292" t="s">
        <v>214</v>
      </c>
      <c r="F10322" s="405">
        <v>25258</v>
      </c>
      <c r="G10322" s="292" t="s">
        <v>2979</v>
      </c>
    </row>
    <row r="10323" spans="1:7">
      <c r="A10323" s="292" t="s">
        <v>49</v>
      </c>
      <c r="B10323" s="405">
        <v>26674</v>
      </c>
      <c r="C10323" s="292" t="s">
        <v>2979</v>
      </c>
      <c r="E10323" s="292" t="s">
        <v>214</v>
      </c>
      <c r="F10323" s="405">
        <v>25261</v>
      </c>
      <c r="G10323" s="292" t="s">
        <v>2979</v>
      </c>
    </row>
    <row r="10324" spans="1:7">
      <c r="A10324" s="292" t="s">
        <v>49</v>
      </c>
      <c r="B10324" s="405">
        <v>27212</v>
      </c>
      <c r="C10324" s="292" t="s">
        <v>2979</v>
      </c>
      <c r="E10324" s="292" t="s">
        <v>214</v>
      </c>
      <c r="F10324" s="405">
        <v>25276</v>
      </c>
      <c r="G10324" s="292" t="s">
        <v>2979</v>
      </c>
    </row>
    <row r="10325" spans="1:7">
      <c r="A10325" s="292" t="s">
        <v>49</v>
      </c>
      <c r="B10325" s="405">
        <v>27574</v>
      </c>
      <c r="C10325" s="292" t="s">
        <v>2979</v>
      </c>
      <c r="E10325" s="292" t="s">
        <v>214</v>
      </c>
      <c r="F10325" s="405">
        <v>25279</v>
      </c>
      <c r="G10325" s="292" t="s">
        <v>2979</v>
      </c>
    </row>
    <row r="10326" spans="1:7">
      <c r="A10326" s="292" t="s">
        <v>49</v>
      </c>
      <c r="B10326" s="405">
        <v>27875</v>
      </c>
      <c r="C10326" s="292" t="s">
        <v>2979</v>
      </c>
      <c r="E10326" s="292" t="s">
        <v>214</v>
      </c>
      <c r="F10326" s="405">
        <v>25281</v>
      </c>
      <c r="G10326" s="292" t="s">
        <v>2979</v>
      </c>
    </row>
    <row r="10327" spans="1:7">
      <c r="A10327" s="292" t="s">
        <v>49</v>
      </c>
      <c r="B10327" s="405">
        <v>27969</v>
      </c>
      <c r="C10327" s="292" t="s">
        <v>2979</v>
      </c>
      <c r="E10327" s="292" t="s">
        <v>214</v>
      </c>
      <c r="F10327" s="405">
        <v>25283</v>
      </c>
      <c r="G10327" s="292" t="s">
        <v>2979</v>
      </c>
    </row>
    <row r="10328" spans="1:7">
      <c r="A10328" s="292" t="s">
        <v>49</v>
      </c>
      <c r="B10328" s="405">
        <v>24592</v>
      </c>
      <c r="C10328" s="292" t="s">
        <v>2979</v>
      </c>
      <c r="E10328" s="292" t="s">
        <v>214</v>
      </c>
      <c r="F10328" s="405">
        <v>25285</v>
      </c>
      <c r="G10328" s="292" t="s">
        <v>2979</v>
      </c>
    </row>
    <row r="10329" spans="1:7">
      <c r="A10329" s="292" t="s">
        <v>49</v>
      </c>
      <c r="B10329" s="405">
        <v>24830</v>
      </c>
      <c r="C10329" s="292" t="s">
        <v>2979</v>
      </c>
      <c r="E10329" s="292" t="s">
        <v>214</v>
      </c>
      <c r="F10329" s="405">
        <v>25312</v>
      </c>
      <c r="G10329" s="292" t="s">
        <v>2979</v>
      </c>
    </row>
    <row r="10330" spans="1:7">
      <c r="A10330" s="292" t="s">
        <v>49</v>
      </c>
      <c r="B10330" s="405">
        <v>24917</v>
      </c>
      <c r="C10330" s="292" t="s">
        <v>2979</v>
      </c>
      <c r="E10330" s="292" t="s">
        <v>214</v>
      </c>
      <c r="F10330" s="405">
        <v>25320</v>
      </c>
      <c r="G10330" s="292" t="s">
        <v>2979</v>
      </c>
    </row>
    <row r="10331" spans="1:7">
      <c r="A10331" s="292" t="s">
        <v>49</v>
      </c>
      <c r="B10331" s="405">
        <v>25039</v>
      </c>
      <c r="C10331" s="292" t="s">
        <v>2979</v>
      </c>
      <c r="E10331" s="292" t="s">
        <v>214</v>
      </c>
      <c r="F10331" s="405">
        <v>25411</v>
      </c>
      <c r="G10331" s="292" t="s">
        <v>2979</v>
      </c>
    </row>
    <row r="10332" spans="1:7">
      <c r="A10332" s="292" t="s">
        <v>49</v>
      </c>
      <c r="B10332" s="405">
        <v>25154</v>
      </c>
      <c r="C10332" s="292" t="s">
        <v>2979</v>
      </c>
      <c r="E10332" s="292" t="s">
        <v>214</v>
      </c>
      <c r="F10332" s="405">
        <v>25413</v>
      </c>
      <c r="G10332" s="292" t="s">
        <v>2979</v>
      </c>
    </row>
    <row r="10333" spans="1:7">
      <c r="A10333" s="292" t="s">
        <v>49</v>
      </c>
      <c r="B10333" s="405">
        <v>25446</v>
      </c>
      <c r="C10333" s="292" t="s">
        <v>2979</v>
      </c>
      <c r="E10333" s="292" t="s">
        <v>214</v>
      </c>
      <c r="F10333" s="405">
        <v>25427</v>
      </c>
      <c r="G10333" s="292" t="s">
        <v>2979</v>
      </c>
    </row>
    <row r="10334" spans="1:7">
      <c r="A10334" s="292" t="s">
        <v>49</v>
      </c>
      <c r="B10334" s="405">
        <v>25672</v>
      </c>
      <c r="C10334" s="292" t="s">
        <v>2979</v>
      </c>
      <c r="E10334" s="292" t="s">
        <v>214</v>
      </c>
      <c r="F10334" s="405">
        <v>25441</v>
      </c>
      <c r="G10334" s="292" t="s">
        <v>2979</v>
      </c>
    </row>
    <row r="10335" spans="1:7">
      <c r="A10335" s="292" t="s">
        <v>49</v>
      </c>
      <c r="B10335" s="405">
        <v>25915</v>
      </c>
      <c r="C10335" s="292" t="s">
        <v>2979</v>
      </c>
      <c r="E10335" s="292" t="s">
        <v>214</v>
      </c>
      <c r="F10335" s="405">
        <v>25442</v>
      </c>
      <c r="G10335" s="292" t="s">
        <v>2979</v>
      </c>
    </row>
    <row r="10336" spans="1:7">
      <c r="A10336" s="292" t="s">
        <v>49</v>
      </c>
      <c r="B10336" s="405">
        <v>26173</v>
      </c>
      <c r="C10336" s="292" t="s">
        <v>2979</v>
      </c>
      <c r="E10336" s="292" t="s">
        <v>214</v>
      </c>
      <c r="F10336" s="405">
        <v>25446</v>
      </c>
      <c r="G10336" s="292" t="s">
        <v>2979</v>
      </c>
    </row>
    <row r="10337" spans="1:7">
      <c r="A10337" s="292" t="s">
        <v>49</v>
      </c>
      <c r="B10337" s="405">
        <v>26375</v>
      </c>
      <c r="C10337" s="292" t="s">
        <v>2979</v>
      </c>
      <c r="E10337" s="292" t="s">
        <v>214</v>
      </c>
      <c r="F10337" s="405">
        <v>25501</v>
      </c>
      <c r="G10337" s="292" t="s">
        <v>2979</v>
      </c>
    </row>
    <row r="10338" spans="1:7">
      <c r="A10338" s="292" t="s">
        <v>49</v>
      </c>
      <c r="B10338" s="405">
        <v>26675</v>
      </c>
      <c r="C10338" s="292" t="s">
        <v>2979</v>
      </c>
      <c r="E10338" s="292" t="s">
        <v>214</v>
      </c>
      <c r="F10338" s="405">
        <v>25502</v>
      </c>
      <c r="G10338" s="292" t="s">
        <v>2979</v>
      </c>
    </row>
    <row r="10339" spans="1:7">
      <c r="A10339" s="292" t="s">
        <v>49</v>
      </c>
      <c r="B10339" s="405">
        <v>27213</v>
      </c>
      <c r="C10339" s="292" t="s">
        <v>2979</v>
      </c>
      <c r="E10339" s="292" t="s">
        <v>214</v>
      </c>
      <c r="F10339" s="405">
        <v>25503</v>
      </c>
      <c r="G10339" s="292" t="s">
        <v>2979</v>
      </c>
    </row>
    <row r="10340" spans="1:7">
      <c r="A10340" s="292" t="s">
        <v>49</v>
      </c>
      <c r="B10340" s="405">
        <v>27582</v>
      </c>
      <c r="C10340" s="292" t="s">
        <v>2979</v>
      </c>
      <c r="E10340" s="292" t="s">
        <v>214</v>
      </c>
      <c r="F10340" s="405">
        <v>25505</v>
      </c>
      <c r="G10340" s="292" t="s">
        <v>2979</v>
      </c>
    </row>
    <row r="10341" spans="1:7">
      <c r="A10341" s="292" t="s">
        <v>49</v>
      </c>
      <c r="B10341" s="405">
        <v>27876</v>
      </c>
      <c r="C10341" s="292" t="s">
        <v>2979</v>
      </c>
      <c r="E10341" s="292" t="s">
        <v>214</v>
      </c>
      <c r="F10341" s="405">
        <v>25506</v>
      </c>
      <c r="G10341" s="292" t="s">
        <v>2979</v>
      </c>
    </row>
    <row r="10342" spans="1:7">
      <c r="A10342" s="292" t="s">
        <v>49</v>
      </c>
      <c r="B10342" s="405">
        <v>27970</v>
      </c>
      <c r="C10342" s="292" t="s">
        <v>2979</v>
      </c>
      <c r="E10342" s="292" t="s">
        <v>214</v>
      </c>
      <c r="F10342" s="405">
        <v>25508</v>
      </c>
      <c r="G10342" s="292" t="s">
        <v>2979</v>
      </c>
    </row>
    <row r="10343" spans="1:7">
      <c r="A10343" s="292" t="s">
        <v>49</v>
      </c>
      <c r="B10343" s="405">
        <v>24593</v>
      </c>
      <c r="C10343" s="292" t="s">
        <v>2979</v>
      </c>
      <c r="E10343" s="292" t="s">
        <v>214</v>
      </c>
      <c r="F10343" s="405">
        <v>25523</v>
      </c>
      <c r="G10343" s="292" t="s">
        <v>2979</v>
      </c>
    </row>
    <row r="10344" spans="1:7">
      <c r="A10344" s="292" t="s">
        <v>49</v>
      </c>
      <c r="B10344" s="405">
        <v>24831</v>
      </c>
      <c r="C10344" s="292" t="s">
        <v>2979</v>
      </c>
      <c r="E10344" s="292" t="s">
        <v>214</v>
      </c>
      <c r="F10344" s="405">
        <v>25529</v>
      </c>
      <c r="G10344" s="292" t="s">
        <v>2979</v>
      </c>
    </row>
    <row r="10345" spans="1:7">
      <c r="A10345" s="292" t="s">
        <v>49</v>
      </c>
      <c r="B10345" s="405">
        <v>24919</v>
      </c>
      <c r="C10345" s="292" t="s">
        <v>2979</v>
      </c>
      <c r="E10345" s="292" t="s">
        <v>214</v>
      </c>
      <c r="F10345" s="405">
        <v>25537</v>
      </c>
      <c r="G10345" s="292" t="s">
        <v>2979</v>
      </c>
    </row>
    <row r="10346" spans="1:7">
      <c r="A10346" s="292" t="s">
        <v>49</v>
      </c>
      <c r="B10346" s="405">
        <v>25044</v>
      </c>
      <c r="C10346" s="292" t="s">
        <v>2979</v>
      </c>
      <c r="E10346" s="292" t="s">
        <v>214</v>
      </c>
      <c r="F10346" s="405">
        <v>25540</v>
      </c>
      <c r="G10346" s="292" t="s">
        <v>2979</v>
      </c>
    </row>
    <row r="10347" spans="1:7">
      <c r="A10347" s="292" t="s">
        <v>49</v>
      </c>
      <c r="B10347" s="405">
        <v>25160</v>
      </c>
      <c r="C10347" s="292" t="s">
        <v>2979</v>
      </c>
      <c r="E10347" s="292" t="s">
        <v>214</v>
      </c>
      <c r="F10347" s="405">
        <v>25541</v>
      </c>
      <c r="G10347" s="292" t="s">
        <v>2979</v>
      </c>
    </row>
    <row r="10348" spans="1:7">
      <c r="A10348" s="292" t="s">
        <v>49</v>
      </c>
      <c r="B10348" s="405">
        <v>25501</v>
      </c>
      <c r="C10348" s="292" t="s">
        <v>2979</v>
      </c>
      <c r="E10348" s="292" t="s">
        <v>214</v>
      </c>
      <c r="F10348" s="405">
        <v>25550</v>
      </c>
      <c r="G10348" s="292" t="s">
        <v>2979</v>
      </c>
    </row>
    <row r="10349" spans="1:7">
      <c r="A10349" s="292" t="s">
        <v>49</v>
      </c>
      <c r="B10349" s="405">
        <v>25674</v>
      </c>
      <c r="C10349" s="292" t="s">
        <v>2979</v>
      </c>
      <c r="E10349" s="292" t="s">
        <v>214</v>
      </c>
      <c r="F10349" s="405">
        <v>25555</v>
      </c>
      <c r="G10349" s="292" t="s">
        <v>2979</v>
      </c>
    </row>
    <row r="10350" spans="1:7">
      <c r="A10350" s="292" t="s">
        <v>49</v>
      </c>
      <c r="B10350" s="405">
        <v>25917</v>
      </c>
      <c r="C10350" s="292" t="s">
        <v>2979</v>
      </c>
      <c r="E10350" s="292" t="s">
        <v>214</v>
      </c>
      <c r="F10350" s="405">
        <v>25564</v>
      </c>
      <c r="G10350" s="292" t="s">
        <v>2979</v>
      </c>
    </row>
    <row r="10351" spans="1:7">
      <c r="A10351" s="292" t="s">
        <v>49</v>
      </c>
      <c r="B10351" s="405">
        <v>26175</v>
      </c>
      <c r="C10351" s="292" t="s">
        <v>2979</v>
      </c>
      <c r="E10351" s="292" t="s">
        <v>214</v>
      </c>
      <c r="F10351" s="405">
        <v>25565</v>
      </c>
      <c r="G10351" s="292" t="s">
        <v>2979</v>
      </c>
    </row>
    <row r="10352" spans="1:7">
      <c r="A10352" s="292" t="s">
        <v>49</v>
      </c>
      <c r="B10352" s="405">
        <v>26376</v>
      </c>
      <c r="C10352" s="292" t="s">
        <v>2979</v>
      </c>
      <c r="E10352" s="292" t="s">
        <v>214</v>
      </c>
      <c r="F10352" s="405">
        <v>25567</v>
      </c>
      <c r="G10352" s="292" t="s">
        <v>2979</v>
      </c>
    </row>
    <row r="10353" spans="1:7">
      <c r="A10353" s="292" t="s">
        <v>49</v>
      </c>
      <c r="B10353" s="405">
        <v>26676</v>
      </c>
      <c r="C10353" s="292" t="s">
        <v>2979</v>
      </c>
      <c r="E10353" s="292" t="s">
        <v>214</v>
      </c>
      <c r="F10353" s="405">
        <v>25571</v>
      </c>
      <c r="G10353" s="292" t="s">
        <v>2979</v>
      </c>
    </row>
    <row r="10354" spans="1:7">
      <c r="A10354" s="292" t="s">
        <v>49</v>
      </c>
      <c r="B10354" s="405">
        <v>27229</v>
      </c>
      <c r="C10354" s="292" t="s">
        <v>2979</v>
      </c>
      <c r="E10354" s="292" t="s">
        <v>214</v>
      </c>
      <c r="F10354" s="405">
        <v>25572</v>
      </c>
      <c r="G10354" s="292" t="s">
        <v>2979</v>
      </c>
    </row>
    <row r="10355" spans="1:7">
      <c r="A10355" s="292" t="s">
        <v>49</v>
      </c>
      <c r="B10355" s="405">
        <v>27583</v>
      </c>
      <c r="C10355" s="292" t="s">
        <v>2979</v>
      </c>
      <c r="E10355" s="292" t="s">
        <v>214</v>
      </c>
      <c r="F10355" s="405">
        <v>25573</v>
      </c>
      <c r="G10355" s="292" t="s">
        <v>2979</v>
      </c>
    </row>
    <row r="10356" spans="1:7">
      <c r="A10356" s="292" t="s">
        <v>49</v>
      </c>
      <c r="B10356" s="405">
        <v>27877</v>
      </c>
      <c r="C10356" s="292" t="s">
        <v>2979</v>
      </c>
      <c r="E10356" s="292" t="s">
        <v>214</v>
      </c>
      <c r="F10356" s="405">
        <v>25607</v>
      </c>
      <c r="G10356" s="292" t="s">
        <v>2979</v>
      </c>
    </row>
    <row r="10357" spans="1:7">
      <c r="A10357" s="292" t="s">
        <v>49</v>
      </c>
      <c r="B10357" s="405">
        <v>27972</v>
      </c>
      <c r="C10357" s="292" t="s">
        <v>2979</v>
      </c>
      <c r="E10357" s="292" t="s">
        <v>214</v>
      </c>
      <c r="F10357" s="405">
        <v>25608</v>
      </c>
      <c r="G10357" s="292" t="s">
        <v>2979</v>
      </c>
    </row>
    <row r="10358" spans="1:7">
      <c r="A10358" s="292" t="s">
        <v>49</v>
      </c>
      <c r="B10358" s="405">
        <v>24595</v>
      </c>
      <c r="C10358" s="292" t="s">
        <v>2979</v>
      </c>
      <c r="E10358" s="292" t="s">
        <v>214</v>
      </c>
      <c r="F10358" s="405">
        <v>25617</v>
      </c>
      <c r="G10358" s="292" t="s">
        <v>2979</v>
      </c>
    </row>
    <row r="10359" spans="1:7">
      <c r="A10359" s="292" t="s">
        <v>49</v>
      </c>
      <c r="B10359" s="405">
        <v>24832</v>
      </c>
      <c r="C10359" s="292" t="s">
        <v>2979</v>
      </c>
      <c r="E10359" s="292" t="s">
        <v>214</v>
      </c>
      <c r="F10359" s="405">
        <v>25621</v>
      </c>
      <c r="G10359" s="292" t="s">
        <v>2979</v>
      </c>
    </row>
    <row r="10360" spans="1:7">
      <c r="A10360" s="292" t="s">
        <v>49</v>
      </c>
      <c r="B10360" s="405">
        <v>24924</v>
      </c>
      <c r="C10360" s="292" t="s">
        <v>2979</v>
      </c>
      <c r="E10360" s="292" t="s">
        <v>214</v>
      </c>
      <c r="F10360" s="405">
        <v>25625</v>
      </c>
      <c r="G10360" s="292" t="s">
        <v>2979</v>
      </c>
    </row>
    <row r="10361" spans="1:7">
      <c r="A10361" s="292" t="s">
        <v>49</v>
      </c>
      <c r="B10361" s="405">
        <v>25045</v>
      </c>
      <c r="C10361" s="292" t="s">
        <v>2979</v>
      </c>
      <c r="E10361" s="292" t="s">
        <v>214</v>
      </c>
      <c r="F10361" s="405">
        <v>25634</v>
      </c>
      <c r="G10361" s="292" t="s">
        <v>2979</v>
      </c>
    </row>
    <row r="10362" spans="1:7">
      <c r="A10362" s="292" t="s">
        <v>49</v>
      </c>
      <c r="B10362" s="405">
        <v>25161</v>
      </c>
      <c r="C10362" s="292" t="s">
        <v>2979</v>
      </c>
      <c r="E10362" s="292" t="s">
        <v>214</v>
      </c>
      <c r="F10362" s="405">
        <v>25635</v>
      </c>
      <c r="G10362" s="292" t="s">
        <v>2979</v>
      </c>
    </row>
    <row r="10363" spans="1:7">
      <c r="A10363" s="292" t="s">
        <v>49</v>
      </c>
      <c r="B10363" s="405">
        <v>25502</v>
      </c>
      <c r="C10363" s="292" t="s">
        <v>2979</v>
      </c>
      <c r="E10363" s="292" t="s">
        <v>214</v>
      </c>
      <c r="F10363" s="405">
        <v>25636</v>
      </c>
      <c r="G10363" s="292" t="s">
        <v>2979</v>
      </c>
    </row>
    <row r="10364" spans="1:7">
      <c r="A10364" s="292" t="s">
        <v>49</v>
      </c>
      <c r="B10364" s="405">
        <v>25676</v>
      </c>
      <c r="C10364" s="292" t="s">
        <v>2979</v>
      </c>
      <c r="E10364" s="292" t="s">
        <v>214</v>
      </c>
      <c r="F10364" s="405">
        <v>25637</v>
      </c>
      <c r="G10364" s="292" t="s">
        <v>2979</v>
      </c>
    </row>
    <row r="10365" spans="1:7">
      <c r="A10365" s="292" t="s">
        <v>49</v>
      </c>
      <c r="B10365" s="405">
        <v>25918</v>
      </c>
      <c r="C10365" s="292" t="s">
        <v>2979</v>
      </c>
      <c r="E10365" s="292" t="s">
        <v>214</v>
      </c>
      <c r="F10365" s="405">
        <v>25638</v>
      </c>
      <c r="G10365" s="292" t="s">
        <v>2979</v>
      </c>
    </row>
    <row r="10366" spans="1:7">
      <c r="A10366" s="292" t="s">
        <v>49</v>
      </c>
      <c r="B10366" s="405">
        <v>26180</v>
      </c>
      <c r="C10366" s="292" t="s">
        <v>2979</v>
      </c>
      <c r="E10366" s="292" t="s">
        <v>214</v>
      </c>
      <c r="F10366" s="405">
        <v>25644</v>
      </c>
      <c r="G10366" s="292" t="s">
        <v>2979</v>
      </c>
    </row>
    <row r="10367" spans="1:7">
      <c r="A10367" s="292" t="s">
        <v>49</v>
      </c>
      <c r="B10367" s="405">
        <v>26377</v>
      </c>
      <c r="C10367" s="292" t="s">
        <v>2979</v>
      </c>
      <c r="E10367" s="292" t="s">
        <v>214</v>
      </c>
      <c r="F10367" s="405">
        <v>25645</v>
      </c>
      <c r="G10367" s="292" t="s">
        <v>2979</v>
      </c>
    </row>
    <row r="10368" spans="1:7">
      <c r="A10368" s="292" t="s">
        <v>49</v>
      </c>
      <c r="B10368" s="405">
        <v>26678</v>
      </c>
      <c r="C10368" s="292" t="s">
        <v>2979</v>
      </c>
      <c r="E10368" s="292" t="s">
        <v>214</v>
      </c>
      <c r="F10368" s="405">
        <v>25646</v>
      </c>
      <c r="G10368" s="292" t="s">
        <v>2979</v>
      </c>
    </row>
    <row r="10369" spans="1:7">
      <c r="A10369" s="292" t="s">
        <v>49</v>
      </c>
      <c r="B10369" s="405">
        <v>27231</v>
      </c>
      <c r="C10369" s="292" t="s">
        <v>2979</v>
      </c>
      <c r="E10369" s="292" t="s">
        <v>214</v>
      </c>
      <c r="F10369" s="405">
        <v>25647</v>
      </c>
      <c r="G10369" s="292" t="s">
        <v>2979</v>
      </c>
    </row>
    <row r="10370" spans="1:7">
      <c r="A10370" s="292" t="s">
        <v>49</v>
      </c>
      <c r="B10370" s="405">
        <v>27589</v>
      </c>
      <c r="C10370" s="292" t="s">
        <v>2979</v>
      </c>
      <c r="E10370" s="292" t="s">
        <v>214</v>
      </c>
      <c r="F10370" s="405">
        <v>25649</v>
      </c>
      <c r="G10370" s="292" t="s">
        <v>2979</v>
      </c>
    </row>
    <row r="10371" spans="1:7">
      <c r="A10371" s="292" t="s">
        <v>49</v>
      </c>
      <c r="B10371" s="405">
        <v>27878</v>
      </c>
      <c r="C10371" s="292" t="s">
        <v>2979</v>
      </c>
      <c r="E10371" s="292" t="s">
        <v>214</v>
      </c>
      <c r="F10371" s="405">
        <v>25650</v>
      </c>
      <c r="G10371" s="292" t="s">
        <v>2979</v>
      </c>
    </row>
    <row r="10372" spans="1:7">
      <c r="A10372" s="292" t="s">
        <v>49</v>
      </c>
      <c r="B10372" s="405">
        <v>27973</v>
      </c>
      <c r="C10372" s="292" t="s">
        <v>2979</v>
      </c>
      <c r="E10372" s="292" t="s">
        <v>214</v>
      </c>
      <c r="F10372" s="405">
        <v>25651</v>
      </c>
      <c r="G10372" s="292" t="s">
        <v>2979</v>
      </c>
    </row>
    <row r="10373" spans="1:7">
      <c r="A10373" s="292" t="s">
        <v>49</v>
      </c>
      <c r="B10373" s="405">
        <v>24597</v>
      </c>
      <c r="C10373" s="292" t="s">
        <v>2979</v>
      </c>
      <c r="E10373" s="292" t="s">
        <v>214</v>
      </c>
      <c r="F10373" s="405">
        <v>25661</v>
      </c>
      <c r="G10373" s="292" t="s">
        <v>2979</v>
      </c>
    </row>
    <row r="10374" spans="1:7">
      <c r="A10374" s="292" t="s">
        <v>49</v>
      </c>
      <c r="B10374" s="405">
        <v>24834</v>
      </c>
      <c r="C10374" s="292" t="s">
        <v>2979</v>
      </c>
      <c r="E10374" s="292" t="s">
        <v>214</v>
      </c>
      <c r="F10374" s="405">
        <v>25665</v>
      </c>
      <c r="G10374" s="292" t="s">
        <v>2979</v>
      </c>
    </row>
    <row r="10375" spans="1:7">
      <c r="A10375" s="292" t="s">
        <v>49</v>
      </c>
      <c r="B10375" s="405">
        <v>24925</v>
      </c>
      <c r="C10375" s="292" t="s">
        <v>2979</v>
      </c>
      <c r="E10375" s="292" t="s">
        <v>214</v>
      </c>
      <c r="F10375" s="405">
        <v>25666</v>
      </c>
      <c r="G10375" s="292" t="s">
        <v>2979</v>
      </c>
    </row>
    <row r="10376" spans="1:7">
      <c r="A10376" s="292" t="s">
        <v>49</v>
      </c>
      <c r="B10376" s="405">
        <v>25046</v>
      </c>
      <c r="C10376" s="292" t="s">
        <v>2979</v>
      </c>
      <c r="E10376" s="292" t="s">
        <v>214</v>
      </c>
      <c r="F10376" s="405">
        <v>25670</v>
      </c>
      <c r="G10376" s="292" t="s">
        <v>2979</v>
      </c>
    </row>
    <row r="10377" spans="1:7">
      <c r="A10377" s="292" t="s">
        <v>49</v>
      </c>
      <c r="B10377" s="405">
        <v>25169</v>
      </c>
      <c r="C10377" s="292" t="s">
        <v>2979</v>
      </c>
      <c r="E10377" s="292" t="s">
        <v>214</v>
      </c>
      <c r="F10377" s="405">
        <v>25672</v>
      </c>
      <c r="G10377" s="292" t="s">
        <v>2979</v>
      </c>
    </row>
    <row r="10378" spans="1:7">
      <c r="A10378" s="292" t="s">
        <v>49</v>
      </c>
      <c r="B10378" s="405">
        <v>25503</v>
      </c>
      <c r="C10378" s="292" t="s">
        <v>2979</v>
      </c>
      <c r="E10378" s="292" t="s">
        <v>214</v>
      </c>
      <c r="F10378" s="405">
        <v>25674</v>
      </c>
      <c r="G10378" s="292" t="s">
        <v>2979</v>
      </c>
    </row>
    <row r="10379" spans="1:7">
      <c r="A10379" s="292" t="s">
        <v>49</v>
      </c>
      <c r="B10379" s="405">
        <v>25678</v>
      </c>
      <c r="C10379" s="292" t="s">
        <v>2979</v>
      </c>
      <c r="E10379" s="292" t="s">
        <v>214</v>
      </c>
      <c r="F10379" s="405">
        <v>25676</v>
      </c>
      <c r="G10379" s="292" t="s">
        <v>2979</v>
      </c>
    </row>
    <row r="10380" spans="1:7">
      <c r="A10380" s="292" t="s">
        <v>49</v>
      </c>
      <c r="B10380" s="405">
        <v>25920</v>
      </c>
      <c r="C10380" s="292" t="s">
        <v>2979</v>
      </c>
      <c r="E10380" s="292" t="s">
        <v>214</v>
      </c>
      <c r="F10380" s="405">
        <v>25678</v>
      </c>
      <c r="G10380" s="292" t="s">
        <v>2979</v>
      </c>
    </row>
    <row r="10381" spans="1:7">
      <c r="A10381" s="292" t="s">
        <v>49</v>
      </c>
      <c r="B10381" s="405">
        <v>26186</v>
      </c>
      <c r="C10381" s="292" t="s">
        <v>2979</v>
      </c>
      <c r="E10381" s="292" t="s">
        <v>214</v>
      </c>
      <c r="F10381" s="405">
        <v>25682</v>
      </c>
      <c r="G10381" s="292" t="s">
        <v>2979</v>
      </c>
    </row>
    <row r="10382" spans="1:7">
      <c r="A10382" s="292" t="s">
        <v>49</v>
      </c>
      <c r="B10382" s="405">
        <v>26385</v>
      </c>
      <c r="C10382" s="292" t="s">
        <v>2979</v>
      </c>
      <c r="E10382" s="292" t="s">
        <v>214</v>
      </c>
      <c r="F10382" s="405">
        <v>25685</v>
      </c>
      <c r="G10382" s="292" t="s">
        <v>2979</v>
      </c>
    </row>
    <row r="10383" spans="1:7">
      <c r="A10383" s="292" t="s">
        <v>49</v>
      </c>
      <c r="B10383" s="405">
        <v>26681</v>
      </c>
      <c r="C10383" s="292" t="s">
        <v>2979</v>
      </c>
      <c r="E10383" s="292" t="s">
        <v>214</v>
      </c>
      <c r="F10383" s="405">
        <v>25687</v>
      </c>
      <c r="G10383" s="292" t="s">
        <v>2979</v>
      </c>
    </row>
    <row r="10384" spans="1:7">
      <c r="A10384" s="292" t="s">
        <v>49</v>
      </c>
      <c r="B10384" s="405">
        <v>27239</v>
      </c>
      <c r="C10384" s="292" t="s">
        <v>2979</v>
      </c>
      <c r="E10384" s="292" t="s">
        <v>214</v>
      </c>
      <c r="F10384" s="405">
        <v>25694</v>
      </c>
      <c r="G10384" s="292" t="s">
        <v>2979</v>
      </c>
    </row>
    <row r="10385" spans="1:7">
      <c r="A10385" s="292" t="s">
        <v>49</v>
      </c>
      <c r="B10385" s="405">
        <v>27805</v>
      </c>
      <c r="C10385" s="292" t="s">
        <v>2979</v>
      </c>
      <c r="E10385" s="292" t="s">
        <v>214</v>
      </c>
      <c r="F10385" s="405">
        <v>25696</v>
      </c>
      <c r="G10385" s="292" t="s">
        <v>2979</v>
      </c>
    </row>
    <row r="10386" spans="1:7">
      <c r="A10386" s="292" t="s">
        <v>49</v>
      </c>
      <c r="B10386" s="405">
        <v>27882</v>
      </c>
      <c r="C10386" s="292" t="s">
        <v>2979</v>
      </c>
      <c r="E10386" s="292" t="s">
        <v>214</v>
      </c>
      <c r="F10386" s="405">
        <v>25811</v>
      </c>
      <c r="G10386" s="292" t="s">
        <v>2979</v>
      </c>
    </row>
    <row r="10387" spans="1:7">
      <c r="A10387" s="292" t="s">
        <v>49</v>
      </c>
      <c r="B10387" s="405">
        <v>27974</v>
      </c>
      <c r="C10387" s="292" t="s">
        <v>2979</v>
      </c>
      <c r="E10387" s="292" t="s">
        <v>214</v>
      </c>
      <c r="F10387" s="405">
        <v>25812</v>
      </c>
      <c r="G10387" s="292" t="s">
        <v>2979</v>
      </c>
    </row>
    <row r="10388" spans="1:7">
      <c r="A10388" s="292" t="s">
        <v>49</v>
      </c>
      <c r="B10388" s="405">
        <v>24598</v>
      </c>
      <c r="C10388" s="292" t="s">
        <v>2979</v>
      </c>
      <c r="E10388" s="292" t="s">
        <v>214</v>
      </c>
      <c r="F10388" s="405">
        <v>25816</v>
      </c>
      <c r="G10388" s="292" t="s">
        <v>2979</v>
      </c>
    </row>
    <row r="10389" spans="1:7">
      <c r="A10389" s="292" t="s">
        <v>49</v>
      </c>
      <c r="B10389" s="405">
        <v>24836</v>
      </c>
      <c r="C10389" s="292" t="s">
        <v>2979</v>
      </c>
      <c r="E10389" s="292" t="s">
        <v>214</v>
      </c>
      <c r="F10389" s="405">
        <v>25817</v>
      </c>
      <c r="G10389" s="292" t="s">
        <v>2979</v>
      </c>
    </row>
    <row r="10390" spans="1:7">
      <c r="A10390" s="292" t="s">
        <v>49</v>
      </c>
      <c r="B10390" s="405">
        <v>24931</v>
      </c>
      <c r="C10390" s="292" t="s">
        <v>2979</v>
      </c>
      <c r="E10390" s="292" t="s">
        <v>214</v>
      </c>
      <c r="F10390" s="405">
        <v>25825</v>
      </c>
      <c r="G10390" s="292" t="s">
        <v>2979</v>
      </c>
    </row>
    <row r="10391" spans="1:7">
      <c r="A10391" s="292" t="s">
        <v>49</v>
      </c>
      <c r="B10391" s="405">
        <v>25048</v>
      </c>
      <c r="C10391" s="292" t="s">
        <v>2979</v>
      </c>
      <c r="E10391" s="292" t="s">
        <v>214</v>
      </c>
      <c r="F10391" s="405">
        <v>25831</v>
      </c>
      <c r="G10391" s="292" t="s">
        <v>2979</v>
      </c>
    </row>
    <row r="10392" spans="1:7">
      <c r="A10392" s="292" t="s">
        <v>49</v>
      </c>
      <c r="B10392" s="405">
        <v>25173</v>
      </c>
      <c r="C10392" s="292" t="s">
        <v>2979</v>
      </c>
      <c r="E10392" s="292" t="s">
        <v>214</v>
      </c>
      <c r="F10392" s="405">
        <v>25836</v>
      </c>
      <c r="G10392" s="292" t="s">
        <v>2979</v>
      </c>
    </row>
    <row r="10393" spans="1:7">
      <c r="A10393" s="292" t="s">
        <v>49</v>
      </c>
      <c r="B10393" s="405">
        <v>25505</v>
      </c>
      <c r="C10393" s="292" t="s">
        <v>2979</v>
      </c>
      <c r="E10393" s="292" t="s">
        <v>214</v>
      </c>
      <c r="F10393" s="405">
        <v>25837</v>
      </c>
      <c r="G10393" s="292" t="s">
        <v>2979</v>
      </c>
    </row>
    <row r="10394" spans="1:7">
      <c r="A10394" s="292" t="s">
        <v>49</v>
      </c>
      <c r="B10394" s="405">
        <v>25682</v>
      </c>
      <c r="C10394" s="292" t="s">
        <v>2979</v>
      </c>
      <c r="E10394" s="292" t="s">
        <v>214</v>
      </c>
      <c r="F10394" s="405">
        <v>25839</v>
      </c>
      <c r="G10394" s="292" t="s">
        <v>2979</v>
      </c>
    </row>
    <row r="10395" spans="1:7">
      <c r="A10395" s="292" t="s">
        <v>49</v>
      </c>
      <c r="B10395" s="405">
        <v>25922</v>
      </c>
      <c r="C10395" s="292" t="s">
        <v>2979</v>
      </c>
      <c r="E10395" s="292" t="s">
        <v>214</v>
      </c>
      <c r="F10395" s="405">
        <v>25841</v>
      </c>
      <c r="G10395" s="292" t="s">
        <v>2979</v>
      </c>
    </row>
    <row r="10396" spans="1:7">
      <c r="A10396" s="292" t="s">
        <v>49</v>
      </c>
      <c r="B10396" s="405">
        <v>26202</v>
      </c>
      <c r="C10396" s="292" t="s">
        <v>2979</v>
      </c>
      <c r="E10396" s="292" t="s">
        <v>214</v>
      </c>
      <c r="F10396" s="405">
        <v>25843</v>
      </c>
      <c r="G10396" s="292" t="s">
        <v>2979</v>
      </c>
    </row>
    <row r="10397" spans="1:7">
      <c r="A10397" s="292" t="s">
        <v>49</v>
      </c>
      <c r="B10397" s="405">
        <v>26405</v>
      </c>
      <c r="C10397" s="292" t="s">
        <v>2979</v>
      </c>
      <c r="E10397" s="292" t="s">
        <v>214</v>
      </c>
      <c r="F10397" s="405">
        <v>25844</v>
      </c>
      <c r="G10397" s="292" t="s">
        <v>2979</v>
      </c>
    </row>
    <row r="10398" spans="1:7">
      <c r="A10398" s="292" t="s">
        <v>49</v>
      </c>
      <c r="B10398" s="405">
        <v>26684</v>
      </c>
      <c r="C10398" s="292" t="s">
        <v>2979</v>
      </c>
      <c r="E10398" s="292" t="s">
        <v>214</v>
      </c>
      <c r="F10398" s="405">
        <v>25845</v>
      </c>
      <c r="G10398" s="292" t="s">
        <v>2979</v>
      </c>
    </row>
    <row r="10399" spans="1:7">
      <c r="A10399" s="292" t="s">
        <v>49</v>
      </c>
      <c r="B10399" s="405">
        <v>27242</v>
      </c>
      <c r="C10399" s="292" t="s">
        <v>2979</v>
      </c>
      <c r="E10399" s="292" t="s">
        <v>214</v>
      </c>
      <c r="F10399" s="405">
        <v>25846</v>
      </c>
      <c r="G10399" s="292" t="s">
        <v>2979</v>
      </c>
    </row>
    <row r="10400" spans="1:7">
      <c r="A10400" s="292" t="s">
        <v>49</v>
      </c>
      <c r="B10400" s="405">
        <v>27806</v>
      </c>
      <c r="C10400" s="292" t="s">
        <v>2979</v>
      </c>
      <c r="E10400" s="292" t="s">
        <v>214</v>
      </c>
      <c r="F10400" s="405">
        <v>25847</v>
      </c>
      <c r="G10400" s="292" t="s">
        <v>2979</v>
      </c>
    </row>
    <row r="10401" spans="1:7">
      <c r="A10401" s="292" t="s">
        <v>49</v>
      </c>
      <c r="B10401" s="405">
        <v>27883</v>
      </c>
      <c r="C10401" s="292" t="s">
        <v>2979</v>
      </c>
      <c r="E10401" s="292" t="s">
        <v>214</v>
      </c>
      <c r="F10401" s="405">
        <v>25848</v>
      </c>
      <c r="G10401" s="292" t="s">
        <v>2979</v>
      </c>
    </row>
    <row r="10402" spans="1:7">
      <c r="A10402" s="292" t="s">
        <v>49</v>
      </c>
      <c r="B10402" s="405">
        <v>27976</v>
      </c>
      <c r="C10402" s="292" t="s">
        <v>2979</v>
      </c>
      <c r="E10402" s="292" t="s">
        <v>214</v>
      </c>
      <c r="F10402" s="405">
        <v>25856</v>
      </c>
      <c r="G10402" s="292" t="s">
        <v>2979</v>
      </c>
    </row>
    <row r="10403" spans="1:7">
      <c r="A10403" s="292" t="s">
        <v>49</v>
      </c>
      <c r="B10403" s="405">
        <v>24599</v>
      </c>
      <c r="C10403" s="292" t="s">
        <v>2979</v>
      </c>
      <c r="E10403" s="292" t="s">
        <v>214</v>
      </c>
      <c r="F10403" s="405">
        <v>25857</v>
      </c>
      <c r="G10403" s="292" t="s">
        <v>2979</v>
      </c>
    </row>
    <row r="10404" spans="1:7">
      <c r="A10404" s="292" t="s">
        <v>49</v>
      </c>
      <c r="B10404" s="405">
        <v>24839</v>
      </c>
      <c r="C10404" s="292" t="s">
        <v>2979</v>
      </c>
      <c r="E10404" s="292" t="s">
        <v>214</v>
      </c>
      <c r="F10404" s="405">
        <v>25862</v>
      </c>
      <c r="G10404" s="292" t="s">
        <v>2979</v>
      </c>
    </row>
    <row r="10405" spans="1:7">
      <c r="A10405" s="292" t="s">
        <v>49</v>
      </c>
      <c r="B10405" s="405">
        <v>24935</v>
      </c>
      <c r="C10405" s="292" t="s">
        <v>2979</v>
      </c>
      <c r="E10405" s="292" t="s">
        <v>214</v>
      </c>
      <c r="F10405" s="405">
        <v>25864</v>
      </c>
      <c r="G10405" s="292" t="s">
        <v>2979</v>
      </c>
    </row>
    <row r="10406" spans="1:7">
      <c r="A10406" s="292" t="s">
        <v>49</v>
      </c>
      <c r="B10406" s="405">
        <v>25049</v>
      </c>
      <c r="C10406" s="292" t="s">
        <v>2979</v>
      </c>
      <c r="E10406" s="292" t="s">
        <v>214</v>
      </c>
      <c r="F10406" s="405">
        <v>25865</v>
      </c>
      <c r="G10406" s="292" t="s">
        <v>2979</v>
      </c>
    </row>
    <row r="10407" spans="1:7">
      <c r="A10407" s="292" t="s">
        <v>49</v>
      </c>
      <c r="B10407" s="405">
        <v>25174</v>
      </c>
      <c r="C10407" s="292" t="s">
        <v>2979</v>
      </c>
      <c r="E10407" s="292" t="s">
        <v>214</v>
      </c>
      <c r="F10407" s="405">
        <v>25866</v>
      </c>
      <c r="G10407" s="292" t="s">
        <v>2979</v>
      </c>
    </row>
    <row r="10408" spans="1:7">
      <c r="A10408" s="292" t="s">
        <v>49</v>
      </c>
      <c r="B10408" s="405">
        <v>25506</v>
      </c>
      <c r="C10408" s="292" t="s">
        <v>2979</v>
      </c>
      <c r="E10408" s="292" t="s">
        <v>214</v>
      </c>
      <c r="F10408" s="405">
        <v>25868</v>
      </c>
      <c r="G10408" s="292" t="s">
        <v>2979</v>
      </c>
    </row>
    <row r="10409" spans="1:7">
      <c r="A10409" s="292" t="s">
        <v>49</v>
      </c>
      <c r="B10409" s="405">
        <v>25685</v>
      </c>
      <c r="C10409" s="292" t="s">
        <v>2979</v>
      </c>
      <c r="E10409" s="292" t="s">
        <v>214</v>
      </c>
      <c r="F10409" s="405">
        <v>25870</v>
      </c>
      <c r="G10409" s="292" t="s">
        <v>2979</v>
      </c>
    </row>
    <row r="10410" spans="1:7">
      <c r="A10410" s="292" t="s">
        <v>49</v>
      </c>
      <c r="B10410" s="405">
        <v>25928</v>
      </c>
      <c r="C10410" s="292" t="s">
        <v>2979</v>
      </c>
      <c r="E10410" s="292" t="s">
        <v>214</v>
      </c>
      <c r="F10410" s="405">
        <v>25875</v>
      </c>
      <c r="G10410" s="292" t="s">
        <v>2979</v>
      </c>
    </row>
    <row r="10411" spans="1:7">
      <c r="A10411" s="292" t="s">
        <v>49</v>
      </c>
      <c r="B10411" s="405">
        <v>26205</v>
      </c>
      <c r="C10411" s="292" t="s">
        <v>2979</v>
      </c>
      <c r="E10411" s="292" t="s">
        <v>214</v>
      </c>
      <c r="F10411" s="405">
        <v>25876</v>
      </c>
      <c r="G10411" s="292" t="s">
        <v>2979</v>
      </c>
    </row>
    <row r="10412" spans="1:7">
      <c r="A10412" s="292" t="s">
        <v>49</v>
      </c>
      <c r="B10412" s="405">
        <v>26408</v>
      </c>
      <c r="C10412" s="292" t="s">
        <v>2979</v>
      </c>
      <c r="E10412" s="292" t="s">
        <v>214</v>
      </c>
      <c r="F10412" s="405">
        <v>25879</v>
      </c>
      <c r="G10412" s="292" t="s">
        <v>2979</v>
      </c>
    </row>
    <row r="10413" spans="1:7">
      <c r="A10413" s="292" t="s">
        <v>49</v>
      </c>
      <c r="B10413" s="405">
        <v>26690</v>
      </c>
      <c r="C10413" s="292" t="s">
        <v>2979</v>
      </c>
      <c r="E10413" s="292" t="s">
        <v>214</v>
      </c>
      <c r="F10413" s="405">
        <v>25880</v>
      </c>
      <c r="G10413" s="292" t="s">
        <v>2979</v>
      </c>
    </row>
    <row r="10414" spans="1:7">
      <c r="A10414" s="292" t="s">
        <v>49</v>
      </c>
      <c r="B10414" s="405">
        <v>27243</v>
      </c>
      <c r="C10414" s="292" t="s">
        <v>2979</v>
      </c>
      <c r="E10414" s="292" t="s">
        <v>214</v>
      </c>
      <c r="F10414" s="405">
        <v>25882</v>
      </c>
      <c r="G10414" s="292" t="s">
        <v>2979</v>
      </c>
    </row>
    <row r="10415" spans="1:7">
      <c r="A10415" s="292" t="s">
        <v>49</v>
      </c>
      <c r="B10415" s="405">
        <v>27810</v>
      </c>
      <c r="C10415" s="292" t="s">
        <v>2979</v>
      </c>
      <c r="E10415" s="292" t="s">
        <v>214</v>
      </c>
      <c r="F10415" s="405">
        <v>25904</v>
      </c>
      <c r="G10415" s="292" t="s">
        <v>2979</v>
      </c>
    </row>
    <row r="10416" spans="1:7">
      <c r="A10416" s="292" t="s">
        <v>49</v>
      </c>
      <c r="B10416" s="405">
        <v>27884</v>
      </c>
      <c r="C10416" s="292" t="s">
        <v>2979</v>
      </c>
      <c r="E10416" s="292" t="s">
        <v>214</v>
      </c>
      <c r="F10416" s="405">
        <v>25907</v>
      </c>
      <c r="G10416" s="292" t="s">
        <v>2979</v>
      </c>
    </row>
    <row r="10417" spans="1:7">
      <c r="A10417" s="292" t="s">
        <v>49</v>
      </c>
      <c r="B10417" s="405">
        <v>27978</v>
      </c>
      <c r="C10417" s="292" t="s">
        <v>2979</v>
      </c>
      <c r="E10417" s="292" t="s">
        <v>214</v>
      </c>
      <c r="F10417" s="405">
        <v>25913</v>
      </c>
      <c r="G10417" s="292" t="s">
        <v>2979</v>
      </c>
    </row>
    <row r="10418" spans="1:7">
      <c r="A10418" s="292" t="s">
        <v>49</v>
      </c>
      <c r="B10418" s="405">
        <v>24603</v>
      </c>
      <c r="C10418" s="292" t="s">
        <v>2979</v>
      </c>
      <c r="E10418" s="292" t="s">
        <v>214</v>
      </c>
      <c r="F10418" s="405">
        <v>25915</v>
      </c>
      <c r="G10418" s="292" t="s">
        <v>2979</v>
      </c>
    </row>
    <row r="10419" spans="1:7">
      <c r="A10419" s="292" t="s">
        <v>49</v>
      </c>
      <c r="B10419" s="405">
        <v>24841</v>
      </c>
      <c r="C10419" s="292" t="s">
        <v>2979</v>
      </c>
      <c r="E10419" s="292" t="s">
        <v>214</v>
      </c>
      <c r="F10419" s="405">
        <v>25917</v>
      </c>
      <c r="G10419" s="292" t="s">
        <v>2979</v>
      </c>
    </row>
    <row r="10420" spans="1:7">
      <c r="A10420" s="292" t="s">
        <v>49</v>
      </c>
      <c r="B10420" s="405">
        <v>24936</v>
      </c>
      <c r="C10420" s="292" t="s">
        <v>2979</v>
      </c>
      <c r="E10420" s="292" t="s">
        <v>214</v>
      </c>
      <c r="F10420" s="405">
        <v>25918</v>
      </c>
      <c r="G10420" s="292" t="s">
        <v>2979</v>
      </c>
    </row>
    <row r="10421" spans="1:7">
      <c r="A10421" s="292" t="s">
        <v>49</v>
      </c>
      <c r="B10421" s="405">
        <v>25053</v>
      </c>
      <c r="C10421" s="292" t="s">
        <v>2979</v>
      </c>
      <c r="E10421" s="292" t="s">
        <v>214</v>
      </c>
      <c r="F10421" s="405">
        <v>25920</v>
      </c>
      <c r="G10421" s="292" t="s">
        <v>2979</v>
      </c>
    </row>
    <row r="10422" spans="1:7">
      <c r="A10422" s="292" t="s">
        <v>49</v>
      </c>
      <c r="B10422" s="405">
        <v>25181</v>
      </c>
      <c r="C10422" s="292" t="s">
        <v>2979</v>
      </c>
      <c r="E10422" s="292" t="s">
        <v>214</v>
      </c>
      <c r="F10422" s="405">
        <v>25922</v>
      </c>
      <c r="G10422" s="292" t="s">
        <v>2979</v>
      </c>
    </row>
    <row r="10423" spans="1:7">
      <c r="A10423" s="292" t="s">
        <v>49</v>
      </c>
      <c r="B10423" s="405">
        <v>25508</v>
      </c>
      <c r="C10423" s="292" t="s">
        <v>2979</v>
      </c>
      <c r="E10423" s="292" t="s">
        <v>214</v>
      </c>
      <c r="F10423" s="405">
        <v>25928</v>
      </c>
      <c r="G10423" s="292" t="s">
        <v>2979</v>
      </c>
    </row>
    <row r="10424" spans="1:7">
      <c r="A10424" s="292" t="s">
        <v>49</v>
      </c>
      <c r="B10424" s="405">
        <v>25687</v>
      </c>
      <c r="C10424" s="292" t="s">
        <v>2979</v>
      </c>
      <c r="E10424" s="292" t="s">
        <v>214</v>
      </c>
      <c r="F10424" s="405">
        <v>25932</v>
      </c>
      <c r="G10424" s="292" t="s">
        <v>2979</v>
      </c>
    </row>
    <row r="10425" spans="1:7">
      <c r="A10425" s="292" t="s">
        <v>49</v>
      </c>
      <c r="B10425" s="405">
        <v>25932</v>
      </c>
      <c r="C10425" s="292" t="s">
        <v>2979</v>
      </c>
      <c r="E10425" s="292" t="s">
        <v>214</v>
      </c>
      <c r="F10425" s="405">
        <v>25951</v>
      </c>
      <c r="G10425" s="292" t="s">
        <v>2979</v>
      </c>
    </row>
    <row r="10426" spans="1:7">
      <c r="A10426" s="292" t="s">
        <v>49</v>
      </c>
      <c r="B10426" s="405">
        <v>26208</v>
      </c>
      <c r="C10426" s="292" t="s">
        <v>2979</v>
      </c>
      <c r="E10426" s="292" t="s">
        <v>214</v>
      </c>
      <c r="F10426" s="405">
        <v>25958</v>
      </c>
      <c r="G10426" s="292" t="s">
        <v>2979</v>
      </c>
    </row>
    <row r="10427" spans="1:7">
      <c r="A10427" s="292" t="s">
        <v>49</v>
      </c>
      <c r="B10427" s="405">
        <v>26415</v>
      </c>
      <c r="C10427" s="292" t="s">
        <v>2979</v>
      </c>
      <c r="E10427" s="292" t="s">
        <v>214</v>
      </c>
      <c r="F10427" s="405">
        <v>25962</v>
      </c>
      <c r="G10427" s="292" t="s">
        <v>2979</v>
      </c>
    </row>
    <row r="10428" spans="1:7">
      <c r="A10428" s="292" t="s">
        <v>49</v>
      </c>
      <c r="B10428" s="405">
        <v>26691</v>
      </c>
      <c r="C10428" s="292" t="s">
        <v>2979</v>
      </c>
      <c r="E10428" s="292" t="s">
        <v>214</v>
      </c>
      <c r="F10428" s="405">
        <v>25966</v>
      </c>
      <c r="G10428" s="292" t="s">
        <v>2979</v>
      </c>
    </row>
    <row r="10429" spans="1:7">
      <c r="A10429" s="292" t="s">
        <v>49</v>
      </c>
      <c r="B10429" s="405">
        <v>27247</v>
      </c>
      <c r="C10429" s="292" t="s">
        <v>2979</v>
      </c>
      <c r="E10429" s="292" t="s">
        <v>214</v>
      </c>
      <c r="F10429" s="405">
        <v>25967</v>
      </c>
      <c r="G10429" s="292" t="s">
        <v>2979</v>
      </c>
    </row>
    <row r="10430" spans="1:7">
      <c r="A10430" s="292" t="s">
        <v>49</v>
      </c>
      <c r="B10430" s="405">
        <v>27812</v>
      </c>
      <c r="C10430" s="292" t="s">
        <v>2979</v>
      </c>
      <c r="E10430" s="292" t="s">
        <v>214</v>
      </c>
      <c r="F10430" s="405">
        <v>25969</v>
      </c>
      <c r="G10430" s="292" t="s">
        <v>2979</v>
      </c>
    </row>
    <row r="10431" spans="1:7">
      <c r="A10431" s="292" t="s">
        <v>49</v>
      </c>
      <c r="B10431" s="405">
        <v>27885</v>
      </c>
      <c r="C10431" s="292" t="s">
        <v>2979</v>
      </c>
      <c r="E10431" s="292" t="s">
        <v>214</v>
      </c>
      <c r="F10431" s="405">
        <v>25971</v>
      </c>
      <c r="G10431" s="292" t="s">
        <v>2979</v>
      </c>
    </row>
    <row r="10432" spans="1:7">
      <c r="A10432" s="292" t="s">
        <v>49</v>
      </c>
      <c r="B10432" s="405">
        <v>27979</v>
      </c>
      <c r="C10432" s="292" t="s">
        <v>2979</v>
      </c>
      <c r="E10432" s="292" t="s">
        <v>214</v>
      </c>
      <c r="F10432" s="405">
        <v>25976</v>
      </c>
      <c r="G10432" s="292" t="s">
        <v>2979</v>
      </c>
    </row>
    <row r="10433" spans="1:7">
      <c r="A10433" s="292" t="s">
        <v>49</v>
      </c>
      <c r="B10433" s="405">
        <v>24607</v>
      </c>
      <c r="C10433" s="292" t="s">
        <v>2979</v>
      </c>
      <c r="E10433" s="292" t="s">
        <v>214</v>
      </c>
      <c r="F10433" s="405">
        <v>25977</v>
      </c>
      <c r="G10433" s="292" t="s">
        <v>2979</v>
      </c>
    </row>
    <row r="10434" spans="1:7">
      <c r="A10434" s="292" t="s">
        <v>49</v>
      </c>
      <c r="B10434" s="405">
        <v>24842</v>
      </c>
      <c r="C10434" s="292" t="s">
        <v>2979</v>
      </c>
      <c r="E10434" s="292" t="s">
        <v>214</v>
      </c>
      <c r="F10434" s="405">
        <v>25978</v>
      </c>
      <c r="G10434" s="292" t="s">
        <v>2979</v>
      </c>
    </row>
    <row r="10435" spans="1:7">
      <c r="A10435" s="292" t="s">
        <v>49</v>
      </c>
      <c r="B10435" s="405">
        <v>24938</v>
      </c>
      <c r="C10435" s="292" t="s">
        <v>2979</v>
      </c>
      <c r="E10435" s="292" t="s">
        <v>214</v>
      </c>
      <c r="F10435" s="405">
        <v>25979</v>
      </c>
      <c r="G10435" s="292" t="s">
        <v>2979</v>
      </c>
    </row>
    <row r="10436" spans="1:7">
      <c r="A10436" s="292" t="s">
        <v>49</v>
      </c>
      <c r="B10436" s="405">
        <v>25054</v>
      </c>
      <c r="C10436" s="292" t="s">
        <v>2979</v>
      </c>
      <c r="E10436" s="292" t="s">
        <v>214</v>
      </c>
      <c r="F10436" s="405">
        <v>25984</v>
      </c>
      <c r="G10436" s="292" t="s">
        <v>2979</v>
      </c>
    </row>
    <row r="10437" spans="1:7">
      <c r="A10437" s="292" t="s">
        <v>49</v>
      </c>
      <c r="B10437" s="405">
        <v>25182</v>
      </c>
      <c r="C10437" s="292" t="s">
        <v>2979</v>
      </c>
      <c r="E10437" s="292" t="s">
        <v>214</v>
      </c>
      <c r="F10437" s="405">
        <v>25985</v>
      </c>
      <c r="G10437" s="292" t="s">
        <v>2979</v>
      </c>
    </row>
    <row r="10438" spans="1:7">
      <c r="A10438" s="292" t="s">
        <v>49</v>
      </c>
      <c r="B10438" s="405">
        <v>25523</v>
      </c>
      <c r="C10438" s="292" t="s">
        <v>2979</v>
      </c>
      <c r="E10438" s="292" t="s">
        <v>214</v>
      </c>
      <c r="F10438" s="405">
        <v>25988</v>
      </c>
      <c r="G10438" s="292" t="s">
        <v>2979</v>
      </c>
    </row>
    <row r="10439" spans="1:7">
      <c r="A10439" s="292" t="s">
        <v>49</v>
      </c>
      <c r="B10439" s="405">
        <v>25694</v>
      </c>
      <c r="C10439" s="292" t="s">
        <v>2979</v>
      </c>
      <c r="E10439" s="292" t="s">
        <v>214</v>
      </c>
      <c r="F10439" s="405">
        <v>25989</v>
      </c>
      <c r="G10439" s="292" t="s">
        <v>2979</v>
      </c>
    </row>
    <row r="10440" spans="1:7">
      <c r="A10440" s="292" t="s">
        <v>49</v>
      </c>
      <c r="B10440" s="405">
        <v>25951</v>
      </c>
      <c r="C10440" s="292" t="s">
        <v>2979</v>
      </c>
      <c r="E10440" s="292" t="s">
        <v>214</v>
      </c>
      <c r="F10440" s="405">
        <v>26032</v>
      </c>
      <c r="G10440" s="292" t="s">
        <v>2979</v>
      </c>
    </row>
    <row r="10441" spans="1:7">
      <c r="A10441" s="292" t="s">
        <v>49</v>
      </c>
      <c r="B10441" s="405">
        <v>26209</v>
      </c>
      <c r="C10441" s="292" t="s">
        <v>2979</v>
      </c>
      <c r="E10441" s="292" t="s">
        <v>214</v>
      </c>
      <c r="F10441" s="405">
        <v>26033</v>
      </c>
      <c r="G10441" s="292" t="s">
        <v>2979</v>
      </c>
    </row>
    <row r="10442" spans="1:7">
      <c r="A10442" s="292" t="s">
        <v>49</v>
      </c>
      <c r="B10442" s="405">
        <v>26416</v>
      </c>
      <c r="C10442" s="292" t="s">
        <v>2979</v>
      </c>
      <c r="E10442" s="292" t="s">
        <v>214</v>
      </c>
      <c r="F10442" s="405">
        <v>26034</v>
      </c>
      <c r="G10442" s="292" t="s">
        <v>2979</v>
      </c>
    </row>
    <row r="10443" spans="1:7">
      <c r="A10443" s="292" t="s">
        <v>49</v>
      </c>
      <c r="B10443" s="405">
        <v>26704</v>
      </c>
      <c r="C10443" s="292" t="s">
        <v>2979</v>
      </c>
      <c r="E10443" s="292" t="s">
        <v>214</v>
      </c>
      <c r="F10443" s="405">
        <v>26036</v>
      </c>
      <c r="G10443" s="292" t="s">
        <v>2979</v>
      </c>
    </row>
    <row r="10444" spans="1:7">
      <c r="A10444" s="292" t="s">
        <v>49</v>
      </c>
      <c r="B10444" s="405">
        <v>27252</v>
      </c>
      <c r="C10444" s="292" t="s">
        <v>2979</v>
      </c>
      <c r="E10444" s="292" t="s">
        <v>214</v>
      </c>
      <c r="F10444" s="405">
        <v>26047</v>
      </c>
      <c r="G10444" s="292" t="s">
        <v>2979</v>
      </c>
    </row>
    <row r="10445" spans="1:7">
      <c r="A10445" s="292" t="s">
        <v>49</v>
      </c>
      <c r="B10445" s="405">
        <v>27814</v>
      </c>
      <c r="C10445" s="292" t="s">
        <v>2979</v>
      </c>
      <c r="E10445" s="292" t="s">
        <v>214</v>
      </c>
      <c r="F10445" s="405">
        <v>26056</v>
      </c>
      <c r="G10445" s="292" t="s">
        <v>2979</v>
      </c>
    </row>
    <row r="10446" spans="1:7">
      <c r="A10446" s="292" t="s">
        <v>49</v>
      </c>
      <c r="B10446" s="405">
        <v>27887</v>
      </c>
      <c r="C10446" s="292" t="s">
        <v>2979</v>
      </c>
      <c r="E10446" s="292" t="s">
        <v>214</v>
      </c>
      <c r="F10446" s="405">
        <v>26070</v>
      </c>
      <c r="G10446" s="292" t="s">
        <v>2979</v>
      </c>
    </row>
    <row r="10447" spans="1:7">
      <c r="A10447" s="292" t="s">
        <v>49</v>
      </c>
      <c r="B10447" s="405">
        <v>27983</v>
      </c>
      <c r="C10447" s="292" t="s">
        <v>2979</v>
      </c>
      <c r="E10447" s="292" t="s">
        <v>214</v>
      </c>
      <c r="F10447" s="405">
        <v>26121</v>
      </c>
      <c r="G10447" s="292" t="s">
        <v>2979</v>
      </c>
    </row>
    <row r="10448" spans="1:7">
      <c r="A10448" s="292" t="s">
        <v>49</v>
      </c>
      <c r="B10448" s="405">
        <v>24609</v>
      </c>
      <c r="C10448" s="292" t="s">
        <v>2979</v>
      </c>
      <c r="E10448" s="292" t="s">
        <v>214</v>
      </c>
      <c r="F10448" s="405">
        <v>26135</v>
      </c>
      <c r="G10448" s="292" t="s">
        <v>2979</v>
      </c>
    </row>
    <row r="10449" spans="1:7">
      <c r="A10449" s="292" t="s">
        <v>49</v>
      </c>
      <c r="B10449" s="405">
        <v>24845</v>
      </c>
      <c r="C10449" s="292" t="s">
        <v>2979</v>
      </c>
      <c r="E10449" s="292" t="s">
        <v>214</v>
      </c>
      <c r="F10449" s="405">
        <v>26136</v>
      </c>
      <c r="G10449" s="292" t="s">
        <v>2979</v>
      </c>
    </row>
    <row r="10450" spans="1:7">
      <c r="A10450" s="292" t="s">
        <v>49</v>
      </c>
      <c r="B10450" s="405">
        <v>24941</v>
      </c>
      <c r="C10450" s="292" t="s">
        <v>2979</v>
      </c>
      <c r="E10450" s="292" t="s">
        <v>214</v>
      </c>
      <c r="F10450" s="405">
        <v>26137</v>
      </c>
      <c r="G10450" s="292" t="s">
        <v>2979</v>
      </c>
    </row>
    <row r="10451" spans="1:7">
      <c r="A10451" s="292" t="s">
        <v>49</v>
      </c>
      <c r="B10451" s="405">
        <v>25057</v>
      </c>
      <c r="C10451" s="292" t="s">
        <v>2979</v>
      </c>
      <c r="E10451" s="292" t="s">
        <v>214</v>
      </c>
      <c r="F10451" s="405">
        <v>26138</v>
      </c>
      <c r="G10451" s="292" t="s">
        <v>2979</v>
      </c>
    </row>
    <row r="10452" spans="1:7">
      <c r="A10452" s="292" t="s">
        <v>49</v>
      </c>
      <c r="B10452" s="405">
        <v>25183</v>
      </c>
      <c r="C10452" s="292" t="s">
        <v>2979</v>
      </c>
      <c r="E10452" s="292" t="s">
        <v>214</v>
      </c>
      <c r="F10452" s="405">
        <v>26142</v>
      </c>
      <c r="G10452" s="292" t="s">
        <v>2979</v>
      </c>
    </row>
    <row r="10453" spans="1:7">
      <c r="A10453" s="292" t="s">
        <v>49</v>
      </c>
      <c r="B10453" s="405">
        <v>25529</v>
      </c>
      <c r="C10453" s="292" t="s">
        <v>2979</v>
      </c>
      <c r="E10453" s="292" t="s">
        <v>214</v>
      </c>
      <c r="F10453" s="405">
        <v>26143</v>
      </c>
      <c r="G10453" s="292" t="s">
        <v>2979</v>
      </c>
    </row>
    <row r="10454" spans="1:7">
      <c r="A10454" s="292" t="s">
        <v>49</v>
      </c>
      <c r="B10454" s="405">
        <v>25696</v>
      </c>
      <c r="C10454" s="292" t="s">
        <v>2979</v>
      </c>
      <c r="E10454" s="292" t="s">
        <v>214</v>
      </c>
      <c r="F10454" s="405">
        <v>26146</v>
      </c>
      <c r="G10454" s="292" t="s">
        <v>2979</v>
      </c>
    </row>
    <row r="10455" spans="1:7">
      <c r="A10455" s="292" t="s">
        <v>49</v>
      </c>
      <c r="B10455" s="405">
        <v>25958</v>
      </c>
      <c r="C10455" s="292" t="s">
        <v>2979</v>
      </c>
      <c r="E10455" s="292" t="s">
        <v>214</v>
      </c>
      <c r="F10455" s="405">
        <v>26147</v>
      </c>
      <c r="G10455" s="292" t="s">
        <v>2979</v>
      </c>
    </row>
    <row r="10456" spans="1:7">
      <c r="A10456" s="292" t="s">
        <v>49</v>
      </c>
      <c r="B10456" s="405">
        <v>26210</v>
      </c>
      <c r="C10456" s="292" t="s">
        <v>2979</v>
      </c>
      <c r="E10456" s="292" t="s">
        <v>214</v>
      </c>
      <c r="F10456" s="405">
        <v>26148</v>
      </c>
      <c r="G10456" s="292" t="s">
        <v>2979</v>
      </c>
    </row>
    <row r="10457" spans="1:7">
      <c r="A10457" s="292" t="s">
        <v>49</v>
      </c>
      <c r="B10457" s="405">
        <v>26426</v>
      </c>
      <c r="C10457" s="292" t="s">
        <v>2979</v>
      </c>
      <c r="E10457" s="292" t="s">
        <v>214</v>
      </c>
      <c r="F10457" s="405">
        <v>26149</v>
      </c>
      <c r="G10457" s="292" t="s">
        <v>2979</v>
      </c>
    </row>
    <row r="10458" spans="1:7">
      <c r="A10458" s="292" t="s">
        <v>49</v>
      </c>
      <c r="B10458" s="405">
        <v>26710</v>
      </c>
      <c r="C10458" s="292" t="s">
        <v>2979</v>
      </c>
      <c r="E10458" s="292" t="s">
        <v>214</v>
      </c>
      <c r="F10458" s="405">
        <v>26170</v>
      </c>
      <c r="G10458" s="292" t="s">
        <v>2979</v>
      </c>
    </row>
    <row r="10459" spans="1:7">
      <c r="A10459" s="292" t="s">
        <v>49</v>
      </c>
      <c r="B10459" s="405">
        <v>27281</v>
      </c>
      <c r="C10459" s="292" t="s">
        <v>2979</v>
      </c>
      <c r="E10459" s="292" t="s">
        <v>214</v>
      </c>
      <c r="F10459" s="405">
        <v>26173</v>
      </c>
      <c r="G10459" s="292" t="s">
        <v>2979</v>
      </c>
    </row>
    <row r="10460" spans="1:7">
      <c r="A10460" s="292" t="s">
        <v>49</v>
      </c>
      <c r="B10460" s="405">
        <v>27816</v>
      </c>
      <c r="C10460" s="292" t="s">
        <v>2979</v>
      </c>
      <c r="E10460" s="292" t="s">
        <v>214</v>
      </c>
      <c r="F10460" s="405">
        <v>26175</v>
      </c>
      <c r="G10460" s="292" t="s">
        <v>2979</v>
      </c>
    </row>
    <row r="10461" spans="1:7">
      <c r="A10461" s="292" t="s">
        <v>49</v>
      </c>
      <c r="B10461" s="405">
        <v>27888</v>
      </c>
      <c r="C10461" s="292" t="s">
        <v>2979</v>
      </c>
      <c r="E10461" s="292" t="s">
        <v>214</v>
      </c>
      <c r="F10461" s="405">
        <v>26180</v>
      </c>
      <c r="G10461" s="292" t="s">
        <v>2979</v>
      </c>
    </row>
    <row r="10462" spans="1:7">
      <c r="A10462" s="292" t="s">
        <v>49</v>
      </c>
      <c r="B10462" s="405">
        <v>27985</v>
      </c>
      <c r="C10462" s="292" t="s">
        <v>2979</v>
      </c>
      <c r="E10462" s="292" t="s">
        <v>214</v>
      </c>
      <c r="F10462" s="405">
        <v>26186</v>
      </c>
      <c r="G10462" s="292" t="s">
        <v>2979</v>
      </c>
    </row>
    <row r="10463" spans="1:7">
      <c r="A10463" s="292" t="s">
        <v>49</v>
      </c>
      <c r="B10463" s="405">
        <v>24613</v>
      </c>
      <c r="C10463" s="292" t="s">
        <v>2979</v>
      </c>
      <c r="E10463" s="292" t="s">
        <v>214</v>
      </c>
      <c r="F10463" s="405">
        <v>26202</v>
      </c>
      <c r="G10463" s="292" t="s">
        <v>2979</v>
      </c>
    </row>
    <row r="10464" spans="1:7">
      <c r="A10464" s="292" t="s">
        <v>49</v>
      </c>
      <c r="B10464" s="405">
        <v>24846</v>
      </c>
      <c r="C10464" s="292" t="s">
        <v>2979</v>
      </c>
      <c r="E10464" s="292" t="s">
        <v>214</v>
      </c>
      <c r="F10464" s="405">
        <v>26205</v>
      </c>
      <c r="G10464" s="292" t="s">
        <v>2979</v>
      </c>
    </row>
    <row r="10465" spans="1:7">
      <c r="A10465" s="292" t="s">
        <v>49</v>
      </c>
      <c r="B10465" s="405">
        <v>24942</v>
      </c>
      <c r="C10465" s="292" t="s">
        <v>2979</v>
      </c>
      <c r="E10465" s="292" t="s">
        <v>214</v>
      </c>
      <c r="F10465" s="405">
        <v>26208</v>
      </c>
      <c r="G10465" s="292" t="s">
        <v>2979</v>
      </c>
    </row>
    <row r="10466" spans="1:7">
      <c r="A10466" s="292" t="s">
        <v>49</v>
      </c>
      <c r="B10466" s="405">
        <v>25059</v>
      </c>
      <c r="C10466" s="292" t="s">
        <v>2979</v>
      </c>
      <c r="E10466" s="292" t="s">
        <v>214</v>
      </c>
      <c r="F10466" s="405">
        <v>26209</v>
      </c>
      <c r="G10466" s="292" t="s">
        <v>2979</v>
      </c>
    </row>
    <row r="10467" spans="1:7">
      <c r="A10467" s="292" t="s">
        <v>49</v>
      </c>
      <c r="B10467" s="405">
        <v>25187</v>
      </c>
      <c r="C10467" s="292" t="s">
        <v>2979</v>
      </c>
      <c r="E10467" s="292" t="s">
        <v>214</v>
      </c>
      <c r="F10467" s="405">
        <v>26210</v>
      </c>
      <c r="G10467" s="292" t="s">
        <v>2979</v>
      </c>
    </row>
    <row r="10468" spans="1:7">
      <c r="A10468" s="292" t="s">
        <v>49</v>
      </c>
      <c r="B10468" s="405">
        <v>25537</v>
      </c>
      <c r="C10468" s="292" t="s">
        <v>2979</v>
      </c>
      <c r="E10468" s="292" t="s">
        <v>214</v>
      </c>
      <c r="F10468" s="405">
        <v>26229</v>
      </c>
      <c r="G10468" s="292" t="s">
        <v>2979</v>
      </c>
    </row>
    <row r="10469" spans="1:7">
      <c r="A10469" s="292" t="s">
        <v>49</v>
      </c>
      <c r="B10469" s="405">
        <v>25811</v>
      </c>
      <c r="C10469" s="292" t="s">
        <v>2979</v>
      </c>
      <c r="E10469" s="292" t="s">
        <v>214</v>
      </c>
      <c r="F10469" s="405">
        <v>26236</v>
      </c>
      <c r="G10469" s="292" t="s">
        <v>2979</v>
      </c>
    </row>
    <row r="10470" spans="1:7">
      <c r="A10470" s="292" t="s">
        <v>49</v>
      </c>
      <c r="B10470" s="405">
        <v>25962</v>
      </c>
      <c r="C10470" s="292" t="s">
        <v>2979</v>
      </c>
      <c r="E10470" s="292" t="s">
        <v>214</v>
      </c>
      <c r="F10470" s="405">
        <v>26238</v>
      </c>
      <c r="G10470" s="292" t="s">
        <v>2979</v>
      </c>
    </row>
    <row r="10471" spans="1:7">
      <c r="A10471" s="292" t="s">
        <v>49</v>
      </c>
      <c r="B10471" s="405">
        <v>26229</v>
      </c>
      <c r="C10471" s="292" t="s">
        <v>2979</v>
      </c>
      <c r="E10471" s="292" t="s">
        <v>214</v>
      </c>
      <c r="F10471" s="405">
        <v>26250</v>
      </c>
      <c r="G10471" s="292" t="s">
        <v>2979</v>
      </c>
    </row>
    <row r="10472" spans="1:7">
      <c r="A10472" s="292" t="s">
        <v>49</v>
      </c>
      <c r="B10472" s="405">
        <v>26430</v>
      </c>
      <c r="C10472" s="292" t="s">
        <v>2979</v>
      </c>
      <c r="E10472" s="292" t="s">
        <v>214</v>
      </c>
      <c r="F10472" s="405">
        <v>26253</v>
      </c>
      <c r="G10472" s="292" t="s">
        <v>2979</v>
      </c>
    </row>
    <row r="10473" spans="1:7">
      <c r="A10473" s="292" t="s">
        <v>49</v>
      </c>
      <c r="B10473" s="405">
        <v>26711</v>
      </c>
      <c r="C10473" s="292" t="s">
        <v>2979</v>
      </c>
      <c r="E10473" s="292" t="s">
        <v>214</v>
      </c>
      <c r="F10473" s="405">
        <v>26257</v>
      </c>
      <c r="G10473" s="292" t="s">
        <v>2979</v>
      </c>
    </row>
    <row r="10474" spans="1:7">
      <c r="A10474" s="292" t="s">
        <v>49</v>
      </c>
      <c r="B10474" s="405">
        <v>27299</v>
      </c>
      <c r="C10474" s="292" t="s">
        <v>2979</v>
      </c>
      <c r="E10474" s="292" t="s">
        <v>214</v>
      </c>
      <c r="F10474" s="405">
        <v>26260</v>
      </c>
      <c r="G10474" s="292" t="s">
        <v>2979</v>
      </c>
    </row>
    <row r="10475" spans="1:7">
      <c r="A10475" s="292" t="s">
        <v>49</v>
      </c>
      <c r="B10475" s="405">
        <v>27817</v>
      </c>
      <c r="C10475" s="292" t="s">
        <v>2979</v>
      </c>
      <c r="E10475" s="292" t="s">
        <v>214</v>
      </c>
      <c r="F10475" s="405">
        <v>26261</v>
      </c>
      <c r="G10475" s="292" t="s">
        <v>2979</v>
      </c>
    </row>
    <row r="10476" spans="1:7">
      <c r="A10476" s="292" t="s">
        <v>49</v>
      </c>
      <c r="B10476" s="405">
        <v>27890</v>
      </c>
      <c r="C10476" s="292" t="s">
        <v>2979</v>
      </c>
      <c r="E10476" s="292" t="s">
        <v>214</v>
      </c>
      <c r="F10476" s="405">
        <v>26263</v>
      </c>
      <c r="G10476" s="292" t="s">
        <v>2979</v>
      </c>
    </row>
    <row r="10477" spans="1:7">
      <c r="A10477" s="292" t="s">
        <v>49</v>
      </c>
      <c r="B10477" s="405">
        <v>28006</v>
      </c>
      <c r="C10477" s="292" t="s">
        <v>2979</v>
      </c>
      <c r="E10477" s="292" t="s">
        <v>214</v>
      </c>
      <c r="F10477" s="405">
        <v>26266</v>
      </c>
      <c r="G10477" s="292" t="s">
        <v>2979</v>
      </c>
    </row>
    <row r="10478" spans="1:7">
      <c r="A10478" s="292" t="s">
        <v>49</v>
      </c>
      <c r="B10478" s="405">
        <v>24614</v>
      </c>
      <c r="C10478" s="292" t="s">
        <v>2979</v>
      </c>
      <c r="E10478" s="292" t="s">
        <v>214</v>
      </c>
      <c r="F10478" s="405">
        <v>26267</v>
      </c>
      <c r="G10478" s="292" t="s">
        <v>2979</v>
      </c>
    </row>
    <row r="10479" spans="1:7">
      <c r="A10479" s="292" t="s">
        <v>49</v>
      </c>
      <c r="B10479" s="405">
        <v>24847</v>
      </c>
      <c r="C10479" s="292" t="s">
        <v>2979</v>
      </c>
      <c r="E10479" s="292" t="s">
        <v>214</v>
      </c>
      <c r="F10479" s="405">
        <v>26269</v>
      </c>
      <c r="G10479" s="292" t="s">
        <v>2979</v>
      </c>
    </row>
    <row r="10480" spans="1:7">
      <c r="A10480" s="292" t="s">
        <v>49</v>
      </c>
      <c r="B10480" s="405">
        <v>24943</v>
      </c>
      <c r="C10480" s="292" t="s">
        <v>2979</v>
      </c>
      <c r="E10480" s="292" t="s">
        <v>214</v>
      </c>
      <c r="F10480" s="405">
        <v>26271</v>
      </c>
      <c r="G10480" s="292" t="s">
        <v>2979</v>
      </c>
    </row>
    <row r="10481" spans="1:7">
      <c r="A10481" s="292" t="s">
        <v>49</v>
      </c>
      <c r="B10481" s="405">
        <v>25061</v>
      </c>
      <c r="C10481" s="292" t="s">
        <v>2979</v>
      </c>
      <c r="E10481" s="292" t="s">
        <v>214</v>
      </c>
      <c r="F10481" s="405">
        <v>26276</v>
      </c>
      <c r="G10481" s="292" t="s">
        <v>2979</v>
      </c>
    </row>
    <row r="10482" spans="1:7">
      <c r="A10482" s="292" t="s">
        <v>49</v>
      </c>
      <c r="B10482" s="405">
        <v>25193</v>
      </c>
      <c r="C10482" s="292" t="s">
        <v>2979</v>
      </c>
      <c r="E10482" s="292" t="s">
        <v>214</v>
      </c>
      <c r="F10482" s="405">
        <v>26278</v>
      </c>
      <c r="G10482" s="292" t="s">
        <v>2979</v>
      </c>
    </row>
    <row r="10483" spans="1:7">
      <c r="A10483" s="292" t="s">
        <v>49</v>
      </c>
      <c r="B10483" s="405">
        <v>25540</v>
      </c>
      <c r="C10483" s="292" t="s">
        <v>2979</v>
      </c>
      <c r="E10483" s="292" t="s">
        <v>214</v>
      </c>
      <c r="F10483" s="405">
        <v>26280</v>
      </c>
      <c r="G10483" s="292" t="s">
        <v>2979</v>
      </c>
    </row>
    <row r="10484" spans="1:7">
      <c r="A10484" s="292" t="s">
        <v>49</v>
      </c>
      <c r="B10484" s="405">
        <v>25812</v>
      </c>
      <c r="C10484" s="292" t="s">
        <v>2979</v>
      </c>
      <c r="E10484" s="292" t="s">
        <v>214</v>
      </c>
      <c r="F10484" s="405">
        <v>26283</v>
      </c>
      <c r="G10484" s="292" t="s">
        <v>2979</v>
      </c>
    </row>
    <row r="10485" spans="1:7">
      <c r="A10485" s="292" t="s">
        <v>49</v>
      </c>
      <c r="B10485" s="405">
        <v>25966</v>
      </c>
      <c r="C10485" s="292" t="s">
        <v>2979</v>
      </c>
      <c r="E10485" s="292" t="s">
        <v>214</v>
      </c>
      <c r="F10485" s="405">
        <v>26285</v>
      </c>
      <c r="G10485" s="292" t="s">
        <v>2979</v>
      </c>
    </row>
    <row r="10486" spans="1:7">
      <c r="A10486" s="292" t="s">
        <v>49</v>
      </c>
      <c r="B10486" s="405">
        <v>26236</v>
      </c>
      <c r="C10486" s="292" t="s">
        <v>2979</v>
      </c>
      <c r="E10486" s="292" t="s">
        <v>214</v>
      </c>
      <c r="F10486" s="405">
        <v>26287</v>
      </c>
      <c r="G10486" s="292" t="s">
        <v>2979</v>
      </c>
    </row>
    <row r="10487" spans="1:7">
      <c r="A10487" s="292" t="s">
        <v>49</v>
      </c>
      <c r="B10487" s="405">
        <v>26434</v>
      </c>
      <c r="C10487" s="292" t="s">
        <v>2979</v>
      </c>
      <c r="E10487" s="292" t="s">
        <v>214</v>
      </c>
      <c r="F10487" s="405">
        <v>26289</v>
      </c>
      <c r="G10487" s="292" t="s">
        <v>2979</v>
      </c>
    </row>
    <row r="10488" spans="1:7">
      <c r="A10488" s="292" t="s">
        <v>49</v>
      </c>
      <c r="B10488" s="405">
        <v>26734</v>
      </c>
      <c r="C10488" s="292" t="s">
        <v>2979</v>
      </c>
      <c r="E10488" s="292" t="s">
        <v>214</v>
      </c>
      <c r="F10488" s="405">
        <v>26291</v>
      </c>
      <c r="G10488" s="292" t="s">
        <v>2979</v>
      </c>
    </row>
    <row r="10489" spans="1:7">
      <c r="A10489" s="292" t="s">
        <v>49</v>
      </c>
      <c r="B10489" s="405">
        <v>27305</v>
      </c>
      <c r="C10489" s="292" t="s">
        <v>2979</v>
      </c>
      <c r="E10489" s="292" t="s">
        <v>214</v>
      </c>
      <c r="F10489" s="405">
        <v>26293</v>
      </c>
      <c r="G10489" s="292" t="s">
        <v>2979</v>
      </c>
    </row>
    <row r="10490" spans="1:7">
      <c r="A10490" s="292" t="s">
        <v>49</v>
      </c>
      <c r="B10490" s="405">
        <v>27818</v>
      </c>
      <c r="C10490" s="292" t="s">
        <v>2979</v>
      </c>
      <c r="E10490" s="292" t="s">
        <v>214</v>
      </c>
      <c r="F10490" s="405">
        <v>26298</v>
      </c>
      <c r="G10490" s="292" t="s">
        <v>2979</v>
      </c>
    </row>
    <row r="10491" spans="1:7">
      <c r="A10491" s="292" t="s">
        <v>49</v>
      </c>
      <c r="B10491" s="405">
        <v>27897</v>
      </c>
      <c r="C10491" s="292" t="s">
        <v>2979</v>
      </c>
      <c r="E10491" s="292" t="s">
        <v>214</v>
      </c>
      <c r="F10491" s="405">
        <v>26327</v>
      </c>
      <c r="G10491" s="292" t="s">
        <v>2979</v>
      </c>
    </row>
    <row r="10492" spans="1:7">
      <c r="A10492" s="292" t="s">
        <v>49</v>
      </c>
      <c r="B10492" s="405">
        <v>28007</v>
      </c>
      <c r="C10492" s="292" t="s">
        <v>2979</v>
      </c>
      <c r="E10492" s="292" t="s">
        <v>214</v>
      </c>
      <c r="F10492" s="405">
        <v>26328</v>
      </c>
      <c r="G10492" s="292" t="s">
        <v>2979</v>
      </c>
    </row>
    <row r="10493" spans="1:7">
      <c r="A10493" s="292" t="s">
        <v>49</v>
      </c>
      <c r="B10493" s="405">
        <v>24618</v>
      </c>
      <c r="C10493" s="292" t="s">
        <v>2979</v>
      </c>
      <c r="E10493" s="292" t="s">
        <v>214</v>
      </c>
      <c r="F10493" s="405">
        <v>26332</v>
      </c>
      <c r="G10493" s="292" t="s">
        <v>2979</v>
      </c>
    </row>
    <row r="10494" spans="1:7">
      <c r="A10494" s="292" t="s">
        <v>49</v>
      </c>
      <c r="B10494" s="405">
        <v>24851</v>
      </c>
      <c r="C10494" s="292" t="s">
        <v>2979</v>
      </c>
      <c r="E10494" s="292" t="s">
        <v>214</v>
      </c>
      <c r="F10494" s="405">
        <v>26334</v>
      </c>
      <c r="G10494" s="292" t="s">
        <v>2979</v>
      </c>
    </row>
    <row r="10495" spans="1:7">
      <c r="A10495" s="292" t="s">
        <v>49</v>
      </c>
      <c r="B10495" s="405">
        <v>24944</v>
      </c>
      <c r="C10495" s="292" t="s">
        <v>2979</v>
      </c>
      <c r="E10495" s="292" t="s">
        <v>214</v>
      </c>
      <c r="F10495" s="405">
        <v>26337</v>
      </c>
      <c r="G10495" s="292" t="s">
        <v>2979</v>
      </c>
    </row>
    <row r="10496" spans="1:7">
      <c r="A10496" s="292" t="s">
        <v>49</v>
      </c>
      <c r="B10496" s="405">
        <v>25062</v>
      </c>
      <c r="C10496" s="292" t="s">
        <v>2979</v>
      </c>
      <c r="E10496" s="292" t="s">
        <v>214</v>
      </c>
      <c r="F10496" s="405">
        <v>26348</v>
      </c>
      <c r="G10496" s="292" t="s">
        <v>2979</v>
      </c>
    </row>
    <row r="10497" spans="1:7">
      <c r="A10497" s="292" t="s">
        <v>49</v>
      </c>
      <c r="B10497" s="405">
        <v>25201</v>
      </c>
      <c r="C10497" s="292" t="s">
        <v>2979</v>
      </c>
      <c r="E10497" s="292" t="s">
        <v>214</v>
      </c>
      <c r="F10497" s="405">
        <v>26354</v>
      </c>
      <c r="G10497" s="292" t="s">
        <v>2979</v>
      </c>
    </row>
    <row r="10498" spans="1:7">
      <c r="A10498" s="292" t="s">
        <v>49</v>
      </c>
      <c r="B10498" s="405">
        <v>25541</v>
      </c>
      <c r="C10498" s="292" t="s">
        <v>2979</v>
      </c>
      <c r="E10498" s="292" t="s">
        <v>214</v>
      </c>
      <c r="F10498" s="405">
        <v>26361</v>
      </c>
      <c r="G10498" s="292" t="s">
        <v>2979</v>
      </c>
    </row>
    <row r="10499" spans="1:7">
      <c r="A10499" s="292" t="s">
        <v>49</v>
      </c>
      <c r="B10499" s="405">
        <v>25816</v>
      </c>
      <c r="C10499" s="292" t="s">
        <v>2979</v>
      </c>
      <c r="E10499" s="292" t="s">
        <v>214</v>
      </c>
      <c r="F10499" s="405">
        <v>26374</v>
      </c>
      <c r="G10499" s="292" t="s">
        <v>2979</v>
      </c>
    </row>
    <row r="10500" spans="1:7">
      <c r="A10500" s="292" t="s">
        <v>49</v>
      </c>
      <c r="B10500" s="405">
        <v>25967</v>
      </c>
      <c r="C10500" s="292" t="s">
        <v>2979</v>
      </c>
      <c r="E10500" s="292" t="s">
        <v>214</v>
      </c>
      <c r="F10500" s="405">
        <v>26375</v>
      </c>
      <c r="G10500" s="292" t="s">
        <v>2979</v>
      </c>
    </row>
    <row r="10501" spans="1:7">
      <c r="A10501" s="292" t="s">
        <v>49</v>
      </c>
      <c r="B10501" s="405">
        <v>26238</v>
      </c>
      <c r="C10501" s="292" t="s">
        <v>2979</v>
      </c>
      <c r="E10501" s="292" t="s">
        <v>214</v>
      </c>
      <c r="F10501" s="405">
        <v>26376</v>
      </c>
      <c r="G10501" s="292" t="s">
        <v>2979</v>
      </c>
    </row>
    <row r="10502" spans="1:7">
      <c r="A10502" s="292" t="s">
        <v>49</v>
      </c>
      <c r="B10502" s="405">
        <v>26435</v>
      </c>
      <c r="C10502" s="292" t="s">
        <v>2979</v>
      </c>
      <c r="E10502" s="292" t="s">
        <v>214</v>
      </c>
      <c r="F10502" s="405">
        <v>26377</v>
      </c>
      <c r="G10502" s="292" t="s">
        <v>2979</v>
      </c>
    </row>
    <row r="10503" spans="1:7">
      <c r="A10503" s="292" t="s">
        <v>49</v>
      </c>
      <c r="B10503" s="405">
        <v>26743</v>
      </c>
      <c r="C10503" s="292" t="s">
        <v>2979</v>
      </c>
      <c r="E10503" s="292" t="s">
        <v>214</v>
      </c>
      <c r="F10503" s="405">
        <v>26385</v>
      </c>
      <c r="G10503" s="292" t="s">
        <v>2979</v>
      </c>
    </row>
    <row r="10504" spans="1:7">
      <c r="A10504" s="292" t="s">
        <v>49</v>
      </c>
      <c r="B10504" s="405">
        <v>27311</v>
      </c>
      <c r="C10504" s="292" t="s">
        <v>2979</v>
      </c>
      <c r="E10504" s="292" t="s">
        <v>214</v>
      </c>
      <c r="F10504" s="405">
        <v>26405</v>
      </c>
      <c r="G10504" s="292" t="s">
        <v>2979</v>
      </c>
    </row>
    <row r="10505" spans="1:7">
      <c r="A10505" s="292" t="s">
        <v>49</v>
      </c>
      <c r="B10505" s="405">
        <v>27820</v>
      </c>
      <c r="C10505" s="292" t="s">
        <v>2979</v>
      </c>
      <c r="E10505" s="292" t="s">
        <v>214</v>
      </c>
      <c r="F10505" s="405">
        <v>26408</v>
      </c>
      <c r="G10505" s="292" t="s">
        <v>2979</v>
      </c>
    </row>
    <row r="10506" spans="1:7">
      <c r="A10506" s="292" t="s">
        <v>49</v>
      </c>
      <c r="B10506" s="405">
        <v>27915</v>
      </c>
      <c r="C10506" s="292" t="s">
        <v>2979</v>
      </c>
      <c r="E10506" s="292" t="s">
        <v>214</v>
      </c>
      <c r="F10506" s="405">
        <v>26415</v>
      </c>
      <c r="G10506" s="292" t="s">
        <v>2979</v>
      </c>
    </row>
    <row r="10507" spans="1:7">
      <c r="A10507" s="292" t="s">
        <v>49</v>
      </c>
      <c r="B10507" s="405">
        <v>28010</v>
      </c>
      <c r="C10507" s="292" t="s">
        <v>2979</v>
      </c>
      <c r="E10507" s="292" t="s">
        <v>214</v>
      </c>
      <c r="F10507" s="405">
        <v>26416</v>
      </c>
      <c r="G10507" s="292" t="s">
        <v>2979</v>
      </c>
    </row>
    <row r="10508" spans="1:7">
      <c r="A10508" s="292" t="s">
        <v>49</v>
      </c>
      <c r="B10508" s="405">
        <v>24619</v>
      </c>
      <c r="C10508" s="292" t="s">
        <v>2979</v>
      </c>
      <c r="E10508" s="292" t="s">
        <v>214</v>
      </c>
      <c r="F10508" s="405">
        <v>26426</v>
      </c>
      <c r="G10508" s="292" t="s">
        <v>2979</v>
      </c>
    </row>
    <row r="10509" spans="1:7">
      <c r="A10509" s="292" t="s">
        <v>49</v>
      </c>
      <c r="B10509" s="405">
        <v>24852</v>
      </c>
      <c r="C10509" s="292" t="s">
        <v>2979</v>
      </c>
      <c r="E10509" s="292" t="s">
        <v>214</v>
      </c>
      <c r="F10509" s="405">
        <v>26430</v>
      </c>
      <c r="G10509" s="292" t="s">
        <v>2979</v>
      </c>
    </row>
    <row r="10510" spans="1:7">
      <c r="A10510" s="292" t="s">
        <v>49</v>
      </c>
      <c r="B10510" s="405">
        <v>24945</v>
      </c>
      <c r="C10510" s="292" t="s">
        <v>2979</v>
      </c>
      <c r="E10510" s="292" t="s">
        <v>214</v>
      </c>
      <c r="F10510" s="405">
        <v>26434</v>
      </c>
      <c r="G10510" s="292" t="s">
        <v>2979</v>
      </c>
    </row>
    <row r="10511" spans="1:7">
      <c r="A10511" s="292" t="s">
        <v>49</v>
      </c>
      <c r="B10511" s="405">
        <v>25067</v>
      </c>
      <c r="C10511" s="292" t="s">
        <v>2979</v>
      </c>
      <c r="E10511" s="292" t="s">
        <v>214</v>
      </c>
      <c r="F10511" s="405">
        <v>26435</v>
      </c>
      <c r="G10511" s="292" t="s">
        <v>2979</v>
      </c>
    </row>
    <row r="10512" spans="1:7">
      <c r="A10512" s="292" t="s">
        <v>49</v>
      </c>
      <c r="B10512" s="405">
        <v>25203</v>
      </c>
      <c r="C10512" s="292" t="s">
        <v>2979</v>
      </c>
      <c r="E10512" s="292" t="s">
        <v>214</v>
      </c>
      <c r="F10512" s="405">
        <v>26436</v>
      </c>
      <c r="G10512" s="292" t="s">
        <v>2979</v>
      </c>
    </row>
    <row r="10513" spans="1:7">
      <c r="A10513" s="292" t="s">
        <v>49</v>
      </c>
      <c r="B10513" s="405">
        <v>25550</v>
      </c>
      <c r="C10513" s="292" t="s">
        <v>2979</v>
      </c>
      <c r="E10513" s="292" t="s">
        <v>214</v>
      </c>
      <c r="F10513" s="405">
        <v>26461</v>
      </c>
      <c r="G10513" s="292" t="s">
        <v>2979</v>
      </c>
    </row>
    <row r="10514" spans="1:7">
      <c r="A10514" s="292" t="s">
        <v>49</v>
      </c>
      <c r="B10514" s="405">
        <v>25817</v>
      </c>
      <c r="C10514" s="292" t="s">
        <v>2979</v>
      </c>
      <c r="E10514" s="292" t="s">
        <v>214</v>
      </c>
      <c r="F10514" s="405">
        <v>26519</v>
      </c>
      <c r="G10514" s="292" t="s">
        <v>2979</v>
      </c>
    </row>
    <row r="10515" spans="1:7">
      <c r="A10515" s="292" t="s">
        <v>49</v>
      </c>
      <c r="B10515" s="405">
        <v>25969</v>
      </c>
      <c r="C10515" s="292" t="s">
        <v>2979</v>
      </c>
      <c r="E10515" s="292" t="s">
        <v>214</v>
      </c>
      <c r="F10515" s="405">
        <v>26521</v>
      </c>
      <c r="G10515" s="292" t="s">
        <v>2979</v>
      </c>
    </row>
    <row r="10516" spans="1:7">
      <c r="A10516" s="292" t="s">
        <v>49</v>
      </c>
      <c r="B10516" s="405">
        <v>26250</v>
      </c>
      <c r="C10516" s="292" t="s">
        <v>2979</v>
      </c>
      <c r="E10516" s="292" t="s">
        <v>214</v>
      </c>
      <c r="F10516" s="405">
        <v>26529</v>
      </c>
      <c r="G10516" s="292" t="s">
        <v>2979</v>
      </c>
    </row>
    <row r="10517" spans="1:7">
      <c r="A10517" s="292" t="s">
        <v>49</v>
      </c>
      <c r="B10517" s="405">
        <v>26436</v>
      </c>
      <c r="C10517" s="292" t="s">
        <v>2979</v>
      </c>
      <c r="E10517" s="292" t="s">
        <v>214</v>
      </c>
      <c r="F10517" s="405">
        <v>26535</v>
      </c>
      <c r="G10517" s="292" t="s">
        <v>2979</v>
      </c>
    </row>
    <row r="10518" spans="1:7">
      <c r="A10518" s="292" t="s">
        <v>49</v>
      </c>
      <c r="B10518" s="405">
        <v>26757</v>
      </c>
      <c r="C10518" s="292" t="s">
        <v>2979</v>
      </c>
      <c r="E10518" s="292" t="s">
        <v>214</v>
      </c>
      <c r="F10518" s="405">
        <v>26537</v>
      </c>
      <c r="G10518" s="292" t="s">
        <v>2979</v>
      </c>
    </row>
    <row r="10519" spans="1:7">
      <c r="A10519" s="292" t="s">
        <v>49</v>
      </c>
      <c r="B10519" s="405">
        <v>27315</v>
      </c>
      <c r="C10519" s="292" t="s">
        <v>2979</v>
      </c>
      <c r="E10519" s="292" t="s">
        <v>214</v>
      </c>
      <c r="F10519" s="405">
        <v>26541</v>
      </c>
      <c r="G10519" s="292" t="s">
        <v>2979</v>
      </c>
    </row>
    <row r="10520" spans="1:7">
      <c r="A10520" s="292" t="s">
        <v>49</v>
      </c>
      <c r="B10520" s="405">
        <v>27821</v>
      </c>
      <c r="C10520" s="292" t="s">
        <v>2979</v>
      </c>
      <c r="E10520" s="292" t="s">
        <v>214</v>
      </c>
      <c r="F10520" s="405">
        <v>26546</v>
      </c>
      <c r="G10520" s="292" t="s">
        <v>2979</v>
      </c>
    </row>
    <row r="10521" spans="1:7">
      <c r="A10521" s="292" t="s">
        <v>49</v>
      </c>
      <c r="B10521" s="405">
        <v>27919</v>
      </c>
      <c r="C10521" s="292" t="s">
        <v>2979</v>
      </c>
      <c r="E10521" s="292" t="s">
        <v>214</v>
      </c>
      <c r="F10521" s="405">
        <v>26559</v>
      </c>
      <c r="G10521" s="292" t="s">
        <v>2979</v>
      </c>
    </row>
    <row r="10522" spans="1:7">
      <c r="A10522" s="292" t="s">
        <v>49</v>
      </c>
      <c r="B10522" s="405">
        <v>28018</v>
      </c>
      <c r="C10522" s="292" t="s">
        <v>2979</v>
      </c>
      <c r="E10522" s="292" t="s">
        <v>214</v>
      </c>
      <c r="F10522" s="405">
        <v>26561</v>
      </c>
      <c r="G10522" s="292" t="s">
        <v>2979</v>
      </c>
    </row>
    <row r="10523" spans="1:7">
      <c r="A10523" s="292" t="s">
        <v>49</v>
      </c>
      <c r="B10523" s="405">
        <v>24622</v>
      </c>
      <c r="C10523" s="292" t="s">
        <v>2979</v>
      </c>
      <c r="E10523" s="292" t="s">
        <v>214</v>
      </c>
      <c r="F10523" s="405">
        <v>26563</v>
      </c>
      <c r="G10523" s="292" t="s">
        <v>2979</v>
      </c>
    </row>
    <row r="10524" spans="1:7">
      <c r="A10524" s="292" t="s">
        <v>49</v>
      </c>
      <c r="B10524" s="405">
        <v>24853</v>
      </c>
      <c r="C10524" s="292" t="s">
        <v>2979</v>
      </c>
      <c r="E10524" s="292" t="s">
        <v>214</v>
      </c>
      <c r="F10524" s="405">
        <v>26570</v>
      </c>
      <c r="G10524" s="292" t="s">
        <v>2979</v>
      </c>
    </row>
    <row r="10525" spans="1:7">
      <c r="A10525" s="292" t="s">
        <v>49</v>
      </c>
      <c r="B10525" s="405">
        <v>24946</v>
      </c>
      <c r="C10525" s="292" t="s">
        <v>2979</v>
      </c>
      <c r="E10525" s="292" t="s">
        <v>214</v>
      </c>
      <c r="F10525" s="405">
        <v>26571</v>
      </c>
      <c r="G10525" s="292" t="s">
        <v>2979</v>
      </c>
    </row>
    <row r="10526" spans="1:7">
      <c r="A10526" s="292" t="s">
        <v>49</v>
      </c>
      <c r="B10526" s="405">
        <v>25071</v>
      </c>
      <c r="C10526" s="292" t="s">
        <v>2979</v>
      </c>
      <c r="E10526" s="292" t="s">
        <v>214</v>
      </c>
      <c r="F10526" s="405">
        <v>26572</v>
      </c>
      <c r="G10526" s="292" t="s">
        <v>2979</v>
      </c>
    </row>
    <row r="10527" spans="1:7">
      <c r="A10527" s="292" t="s">
        <v>49</v>
      </c>
      <c r="B10527" s="405">
        <v>25205</v>
      </c>
      <c r="C10527" s="292" t="s">
        <v>2979</v>
      </c>
      <c r="E10527" s="292" t="s">
        <v>214</v>
      </c>
      <c r="F10527" s="405">
        <v>26575</v>
      </c>
      <c r="G10527" s="292" t="s">
        <v>2979</v>
      </c>
    </row>
    <row r="10528" spans="1:7">
      <c r="A10528" s="292" t="s">
        <v>49</v>
      </c>
      <c r="B10528" s="405">
        <v>25555</v>
      </c>
      <c r="C10528" s="292" t="s">
        <v>2979</v>
      </c>
      <c r="E10528" s="292" t="s">
        <v>214</v>
      </c>
      <c r="F10528" s="405">
        <v>26586</v>
      </c>
      <c r="G10528" s="292" t="s">
        <v>2979</v>
      </c>
    </row>
    <row r="10529" spans="1:7">
      <c r="A10529" s="292" t="s">
        <v>49</v>
      </c>
      <c r="B10529" s="405">
        <v>25825</v>
      </c>
      <c r="C10529" s="292" t="s">
        <v>2979</v>
      </c>
      <c r="E10529" s="292" t="s">
        <v>214</v>
      </c>
      <c r="F10529" s="405">
        <v>26589</v>
      </c>
      <c r="G10529" s="292" t="s">
        <v>2979</v>
      </c>
    </row>
    <row r="10530" spans="1:7">
      <c r="A10530" s="292" t="s">
        <v>49</v>
      </c>
      <c r="B10530" s="405">
        <v>25971</v>
      </c>
      <c r="C10530" s="292" t="s">
        <v>2979</v>
      </c>
      <c r="E10530" s="292" t="s">
        <v>214</v>
      </c>
      <c r="F10530" s="405">
        <v>26590</v>
      </c>
      <c r="G10530" s="292" t="s">
        <v>2979</v>
      </c>
    </row>
    <row r="10531" spans="1:7">
      <c r="A10531" s="292" t="s">
        <v>49</v>
      </c>
      <c r="B10531" s="405">
        <v>26253</v>
      </c>
      <c r="C10531" s="292" t="s">
        <v>2979</v>
      </c>
      <c r="E10531" s="292" t="s">
        <v>214</v>
      </c>
      <c r="F10531" s="405">
        <v>26624</v>
      </c>
      <c r="G10531" s="292" t="s">
        <v>2979</v>
      </c>
    </row>
    <row r="10532" spans="1:7">
      <c r="A10532" s="292" t="s">
        <v>49</v>
      </c>
      <c r="B10532" s="405">
        <v>26461</v>
      </c>
      <c r="C10532" s="292" t="s">
        <v>2979</v>
      </c>
      <c r="E10532" s="292" t="s">
        <v>214</v>
      </c>
      <c r="F10532" s="405">
        <v>26629</v>
      </c>
      <c r="G10532" s="292" t="s">
        <v>2979</v>
      </c>
    </row>
    <row r="10533" spans="1:7">
      <c r="A10533" s="292" t="s">
        <v>49</v>
      </c>
      <c r="B10533" s="405">
        <v>26761</v>
      </c>
      <c r="C10533" s="292" t="s">
        <v>2979</v>
      </c>
      <c r="E10533" s="292" t="s">
        <v>214</v>
      </c>
      <c r="F10533" s="405">
        <v>26634</v>
      </c>
      <c r="G10533" s="292" t="s">
        <v>2979</v>
      </c>
    </row>
    <row r="10534" spans="1:7">
      <c r="A10534" s="292" t="s">
        <v>49</v>
      </c>
      <c r="B10534" s="405">
        <v>27316</v>
      </c>
      <c r="C10534" s="292" t="s">
        <v>2979</v>
      </c>
      <c r="E10534" s="292" t="s">
        <v>214</v>
      </c>
      <c r="F10534" s="405">
        <v>26639</v>
      </c>
      <c r="G10534" s="292" t="s">
        <v>2979</v>
      </c>
    </row>
    <row r="10535" spans="1:7">
      <c r="A10535" s="292" t="s">
        <v>49</v>
      </c>
      <c r="B10535" s="405">
        <v>27822</v>
      </c>
      <c r="C10535" s="292" t="s">
        <v>2979</v>
      </c>
      <c r="E10535" s="292" t="s">
        <v>214</v>
      </c>
      <c r="F10535" s="405">
        <v>26641</v>
      </c>
      <c r="G10535" s="292" t="s">
        <v>2979</v>
      </c>
    </row>
    <row r="10536" spans="1:7">
      <c r="A10536" s="292" t="s">
        <v>49</v>
      </c>
      <c r="B10536" s="405">
        <v>27920</v>
      </c>
      <c r="C10536" s="292" t="s">
        <v>2979</v>
      </c>
      <c r="E10536" s="292" t="s">
        <v>214</v>
      </c>
      <c r="F10536" s="405">
        <v>26651</v>
      </c>
      <c r="G10536" s="292" t="s">
        <v>2979</v>
      </c>
    </row>
    <row r="10537" spans="1:7">
      <c r="A10537" s="292" t="s">
        <v>49</v>
      </c>
      <c r="B10537" s="405">
        <v>28020</v>
      </c>
      <c r="C10537" s="292" t="s">
        <v>2979</v>
      </c>
      <c r="E10537" s="292" t="s">
        <v>214</v>
      </c>
      <c r="F10537" s="405">
        <v>26656</v>
      </c>
      <c r="G10537" s="292" t="s">
        <v>2979</v>
      </c>
    </row>
    <row r="10538" spans="1:7">
      <c r="A10538" s="292" t="s">
        <v>49</v>
      </c>
      <c r="B10538" s="405">
        <v>24624</v>
      </c>
      <c r="C10538" s="292" t="s">
        <v>2979</v>
      </c>
      <c r="E10538" s="292" t="s">
        <v>214</v>
      </c>
      <c r="F10538" s="405">
        <v>26660</v>
      </c>
      <c r="G10538" s="292" t="s">
        <v>2979</v>
      </c>
    </row>
    <row r="10539" spans="1:7">
      <c r="A10539" s="292" t="s">
        <v>49</v>
      </c>
      <c r="B10539" s="405">
        <v>24856</v>
      </c>
      <c r="C10539" s="292" t="s">
        <v>2979</v>
      </c>
      <c r="E10539" s="292" t="s">
        <v>214</v>
      </c>
      <c r="F10539" s="405">
        <v>26662</v>
      </c>
      <c r="G10539" s="292" t="s">
        <v>2979</v>
      </c>
    </row>
    <row r="10540" spans="1:7">
      <c r="A10540" s="292" t="s">
        <v>49</v>
      </c>
      <c r="B10540" s="405">
        <v>24950</v>
      </c>
      <c r="C10540" s="292" t="s">
        <v>2979</v>
      </c>
      <c r="E10540" s="292" t="s">
        <v>214</v>
      </c>
      <c r="F10540" s="405">
        <v>26674</v>
      </c>
      <c r="G10540" s="292" t="s">
        <v>2979</v>
      </c>
    </row>
    <row r="10541" spans="1:7">
      <c r="A10541" s="292" t="s">
        <v>49</v>
      </c>
      <c r="B10541" s="405">
        <v>25075</v>
      </c>
      <c r="C10541" s="292" t="s">
        <v>2979</v>
      </c>
      <c r="E10541" s="292" t="s">
        <v>214</v>
      </c>
      <c r="F10541" s="405">
        <v>26675</v>
      </c>
      <c r="G10541" s="292" t="s">
        <v>2979</v>
      </c>
    </row>
    <row r="10542" spans="1:7">
      <c r="A10542" s="292" t="s">
        <v>49</v>
      </c>
      <c r="B10542" s="405">
        <v>25206</v>
      </c>
      <c r="C10542" s="292" t="s">
        <v>2979</v>
      </c>
      <c r="E10542" s="292" t="s">
        <v>214</v>
      </c>
      <c r="F10542" s="405">
        <v>26676</v>
      </c>
      <c r="G10542" s="292" t="s">
        <v>2979</v>
      </c>
    </row>
    <row r="10543" spans="1:7">
      <c r="A10543" s="292" t="s">
        <v>49</v>
      </c>
      <c r="B10543" s="405">
        <v>25564</v>
      </c>
      <c r="C10543" s="292" t="s">
        <v>2979</v>
      </c>
      <c r="E10543" s="292" t="s">
        <v>214</v>
      </c>
      <c r="F10543" s="405">
        <v>26678</v>
      </c>
      <c r="G10543" s="292" t="s">
        <v>2979</v>
      </c>
    </row>
    <row r="10544" spans="1:7">
      <c r="A10544" s="292" t="s">
        <v>49</v>
      </c>
      <c r="B10544" s="405">
        <v>25831</v>
      </c>
      <c r="C10544" s="292" t="s">
        <v>2979</v>
      </c>
      <c r="E10544" s="292" t="s">
        <v>214</v>
      </c>
      <c r="F10544" s="405">
        <v>26681</v>
      </c>
      <c r="G10544" s="292" t="s">
        <v>2979</v>
      </c>
    </row>
    <row r="10545" spans="1:7">
      <c r="A10545" s="292" t="s">
        <v>49</v>
      </c>
      <c r="B10545" s="405">
        <v>25976</v>
      </c>
      <c r="C10545" s="292" t="s">
        <v>2979</v>
      </c>
      <c r="E10545" s="292" t="s">
        <v>214</v>
      </c>
      <c r="F10545" s="405">
        <v>26684</v>
      </c>
      <c r="G10545" s="292" t="s">
        <v>2979</v>
      </c>
    </row>
    <row r="10546" spans="1:7">
      <c r="A10546" s="292" t="s">
        <v>49</v>
      </c>
      <c r="B10546" s="405">
        <v>26257</v>
      </c>
      <c r="C10546" s="292" t="s">
        <v>2979</v>
      </c>
      <c r="E10546" s="292" t="s">
        <v>214</v>
      </c>
      <c r="F10546" s="405">
        <v>26690</v>
      </c>
      <c r="G10546" s="292" t="s">
        <v>2979</v>
      </c>
    </row>
    <row r="10547" spans="1:7">
      <c r="A10547" s="292" t="s">
        <v>49</v>
      </c>
      <c r="B10547" s="405">
        <v>26519</v>
      </c>
      <c r="C10547" s="292" t="s">
        <v>2979</v>
      </c>
      <c r="E10547" s="292" t="s">
        <v>214</v>
      </c>
      <c r="F10547" s="405">
        <v>26691</v>
      </c>
      <c r="G10547" s="292" t="s">
        <v>2979</v>
      </c>
    </row>
    <row r="10548" spans="1:7">
      <c r="A10548" s="292" t="s">
        <v>49</v>
      </c>
      <c r="B10548" s="405">
        <v>26763</v>
      </c>
      <c r="C10548" s="292" t="s">
        <v>2979</v>
      </c>
      <c r="E10548" s="292" t="s">
        <v>214</v>
      </c>
      <c r="F10548" s="405">
        <v>26704</v>
      </c>
      <c r="G10548" s="292" t="s">
        <v>2979</v>
      </c>
    </row>
    <row r="10549" spans="1:7">
      <c r="A10549" s="292" t="s">
        <v>49</v>
      </c>
      <c r="B10549" s="405">
        <v>27325</v>
      </c>
      <c r="C10549" s="292" t="s">
        <v>2979</v>
      </c>
      <c r="E10549" s="292" t="s">
        <v>214</v>
      </c>
      <c r="F10549" s="405">
        <v>26710</v>
      </c>
      <c r="G10549" s="292" t="s">
        <v>2979</v>
      </c>
    </row>
    <row r="10550" spans="1:7">
      <c r="A10550" s="292" t="s">
        <v>49</v>
      </c>
      <c r="B10550" s="405">
        <v>27824</v>
      </c>
      <c r="C10550" s="292" t="s">
        <v>2979</v>
      </c>
      <c r="E10550" s="292" t="s">
        <v>214</v>
      </c>
      <c r="F10550" s="405">
        <v>26711</v>
      </c>
      <c r="G10550" s="292" t="s">
        <v>2979</v>
      </c>
    </row>
    <row r="10551" spans="1:7">
      <c r="A10551" s="292" t="s">
        <v>49</v>
      </c>
      <c r="B10551" s="405">
        <v>27921</v>
      </c>
      <c r="C10551" s="292" t="s">
        <v>2979</v>
      </c>
      <c r="E10551" s="292" t="s">
        <v>214</v>
      </c>
      <c r="F10551" s="405">
        <v>26734</v>
      </c>
      <c r="G10551" s="292" t="s">
        <v>2979</v>
      </c>
    </row>
    <row r="10552" spans="1:7">
      <c r="A10552" s="292" t="s">
        <v>49</v>
      </c>
      <c r="B10552" s="405">
        <v>28042</v>
      </c>
      <c r="C10552" s="292" t="s">
        <v>2979</v>
      </c>
      <c r="E10552" s="292" t="s">
        <v>214</v>
      </c>
      <c r="F10552" s="405">
        <v>26743</v>
      </c>
      <c r="G10552" s="292" t="s">
        <v>2979</v>
      </c>
    </row>
    <row r="10553" spans="1:7">
      <c r="A10553" s="292" t="s">
        <v>49</v>
      </c>
      <c r="B10553" s="405">
        <v>24627</v>
      </c>
      <c r="C10553" s="292" t="s">
        <v>2979</v>
      </c>
      <c r="E10553" s="292" t="s">
        <v>214</v>
      </c>
      <c r="F10553" s="405">
        <v>26757</v>
      </c>
      <c r="G10553" s="292" t="s">
        <v>2979</v>
      </c>
    </row>
    <row r="10554" spans="1:7">
      <c r="A10554" s="292" t="s">
        <v>49</v>
      </c>
      <c r="B10554" s="405">
        <v>24859</v>
      </c>
      <c r="C10554" s="292" t="s">
        <v>2979</v>
      </c>
      <c r="E10554" s="292" t="s">
        <v>214</v>
      </c>
      <c r="F10554" s="405">
        <v>26761</v>
      </c>
      <c r="G10554" s="292" t="s">
        <v>2979</v>
      </c>
    </row>
    <row r="10555" spans="1:7">
      <c r="A10555" s="292" t="s">
        <v>49</v>
      </c>
      <c r="B10555" s="405">
        <v>24951</v>
      </c>
      <c r="C10555" s="292" t="s">
        <v>2979</v>
      </c>
      <c r="E10555" s="292" t="s">
        <v>214</v>
      </c>
      <c r="F10555" s="405">
        <v>26763</v>
      </c>
      <c r="G10555" s="292" t="s">
        <v>2979</v>
      </c>
    </row>
    <row r="10556" spans="1:7">
      <c r="A10556" s="292" t="s">
        <v>49</v>
      </c>
      <c r="B10556" s="405">
        <v>25082</v>
      </c>
      <c r="C10556" s="292" t="s">
        <v>2979</v>
      </c>
      <c r="E10556" s="292" t="s">
        <v>214</v>
      </c>
      <c r="F10556" s="405">
        <v>26802</v>
      </c>
      <c r="G10556" s="292" t="s">
        <v>2979</v>
      </c>
    </row>
    <row r="10557" spans="1:7">
      <c r="A10557" s="292" t="s">
        <v>49</v>
      </c>
      <c r="B10557" s="405">
        <v>25208</v>
      </c>
      <c r="C10557" s="292" t="s">
        <v>2979</v>
      </c>
      <c r="E10557" s="292" t="s">
        <v>214</v>
      </c>
      <c r="F10557" s="405">
        <v>26808</v>
      </c>
      <c r="G10557" s="292" t="s">
        <v>2979</v>
      </c>
    </row>
    <row r="10558" spans="1:7">
      <c r="A10558" s="292" t="s">
        <v>49</v>
      </c>
      <c r="B10558" s="405">
        <v>25565</v>
      </c>
      <c r="C10558" s="292" t="s">
        <v>2979</v>
      </c>
      <c r="E10558" s="292" t="s">
        <v>214</v>
      </c>
      <c r="F10558" s="405">
        <v>26810</v>
      </c>
      <c r="G10558" s="292" t="s">
        <v>2979</v>
      </c>
    </row>
    <row r="10559" spans="1:7">
      <c r="A10559" s="292" t="s">
        <v>49</v>
      </c>
      <c r="B10559" s="405">
        <v>25836</v>
      </c>
      <c r="C10559" s="292" t="s">
        <v>2979</v>
      </c>
      <c r="E10559" s="292" t="s">
        <v>214</v>
      </c>
      <c r="F10559" s="405">
        <v>26817</v>
      </c>
      <c r="G10559" s="292" t="s">
        <v>2979</v>
      </c>
    </row>
    <row r="10560" spans="1:7">
      <c r="A10560" s="292" t="s">
        <v>49</v>
      </c>
      <c r="B10560" s="405">
        <v>25977</v>
      </c>
      <c r="C10560" s="292" t="s">
        <v>2979</v>
      </c>
      <c r="E10560" s="292" t="s">
        <v>214</v>
      </c>
      <c r="F10560" s="405">
        <v>26824</v>
      </c>
      <c r="G10560" s="292" t="s">
        <v>2979</v>
      </c>
    </row>
    <row r="10561" spans="1:7">
      <c r="A10561" s="292" t="s">
        <v>49</v>
      </c>
      <c r="B10561" s="405">
        <v>26260</v>
      </c>
      <c r="C10561" s="292" t="s">
        <v>2979</v>
      </c>
      <c r="E10561" s="292" t="s">
        <v>214</v>
      </c>
      <c r="F10561" s="405">
        <v>26833</v>
      </c>
      <c r="G10561" s="292" t="s">
        <v>2979</v>
      </c>
    </row>
    <row r="10562" spans="1:7">
      <c r="A10562" s="292" t="s">
        <v>49</v>
      </c>
      <c r="B10562" s="405">
        <v>26521</v>
      </c>
      <c r="C10562" s="292" t="s">
        <v>2979</v>
      </c>
      <c r="E10562" s="292" t="s">
        <v>214</v>
      </c>
      <c r="F10562" s="405">
        <v>26836</v>
      </c>
      <c r="G10562" s="292" t="s">
        <v>2979</v>
      </c>
    </row>
    <row r="10563" spans="1:7">
      <c r="A10563" s="292" t="s">
        <v>49</v>
      </c>
      <c r="B10563" s="405">
        <v>26802</v>
      </c>
      <c r="C10563" s="292" t="s">
        <v>2979</v>
      </c>
      <c r="E10563" s="292" t="s">
        <v>214</v>
      </c>
      <c r="F10563" s="405">
        <v>26845</v>
      </c>
      <c r="G10563" s="292" t="s">
        <v>2979</v>
      </c>
    </row>
    <row r="10564" spans="1:7">
      <c r="A10564" s="292" t="s">
        <v>49</v>
      </c>
      <c r="B10564" s="405">
        <v>27326</v>
      </c>
      <c r="C10564" s="292" t="s">
        <v>2979</v>
      </c>
      <c r="E10564" s="292" t="s">
        <v>214</v>
      </c>
      <c r="F10564" s="405">
        <v>26886</v>
      </c>
      <c r="G10564" s="292" t="s">
        <v>2979</v>
      </c>
    </row>
    <row r="10565" spans="1:7">
      <c r="A10565" s="292" t="s">
        <v>49</v>
      </c>
      <c r="B10565" s="405">
        <v>27826</v>
      </c>
      <c r="C10565" s="292" t="s">
        <v>2979</v>
      </c>
      <c r="E10565" s="292" t="s">
        <v>214</v>
      </c>
      <c r="F10565" s="405">
        <v>27007</v>
      </c>
      <c r="G10565" s="292" t="s">
        <v>2979</v>
      </c>
    </row>
    <row r="10566" spans="1:7">
      <c r="A10566" s="292" t="s">
        <v>49</v>
      </c>
      <c r="B10566" s="405">
        <v>27922</v>
      </c>
      <c r="C10566" s="292" t="s">
        <v>2979</v>
      </c>
      <c r="E10566" s="292" t="s">
        <v>214</v>
      </c>
      <c r="F10566" s="405">
        <v>27011</v>
      </c>
      <c r="G10566" s="292" t="s">
        <v>2979</v>
      </c>
    </row>
    <row r="10567" spans="1:7">
      <c r="A10567" s="292" t="s">
        <v>49</v>
      </c>
      <c r="B10567" s="405">
        <v>28071</v>
      </c>
      <c r="C10567" s="292" t="s">
        <v>2979</v>
      </c>
      <c r="E10567" s="292" t="s">
        <v>214</v>
      </c>
      <c r="F10567" s="405">
        <v>27013</v>
      </c>
      <c r="G10567" s="292" t="s">
        <v>2979</v>
      </c>
    </row>
    <row r="10568" spans="1:7">
      <c r="A10568" s="292" t="s">
        <v>49</v>
      </c>
      <c r="B10568" s="405">
        <v>24630</v>
      </c>
      <c r="C10568" s="292" t="s">
        <v>2979</v>
      </c>
      <c r="E10568" s="292" t="s">
        <v>214</v>
      </c>
      <c r="F10568" s="405">
        <v>27017</v>
      </c>
      <c r="G10568" s="292" t="s">
        <v>2979</v>
      </c>
    </row>
    <row r="10569" spans="1:7">
      <c r="A10569" s="292" t="s">
        <v>49</v>
      </c>
      <c r="B10569" s="405">
        <v>24860</v>
      </c>
      <c r="C10569" s="292" t="s">
        <v>2979</v>
      </c>
      <c r="E10569" s="292" t="s">
        <v>214</v>
      </c>
      <c r="F10569" s="405">
        <v>27020</v>
      </c>
      <c r="G10569" s="292" t="s">
        <v>2979</v>
      </c>
    </row>
    <row r="10570" spans="1:7">
      <c r="A10570" s="292" t="s">
        <v>49</v>
      </c>
      <c r="B10570" s="405">
        <v>24954</v>
      </c>
      <c r="C10570" s="292" t="s">
        <v>2979</v>
      </c>
      <c r="E10570" s="292" t="s">
        <v>214</v>
      </c>
      <c r="F10570" s="405">
        <v>27022</v>
      </c>
      <c r="G10570" s="292" t="s">
        <v>2979</v>
      </c>
    </row>
    <row r="10571" spans="1:7">
      <c r="A10571" s="292" t="s">
        <v>49</v>
      </c>
      <c r="B10571" s="405">
        <v>25085</v>
      </c>
      <c r="C10571" s="292" t="s">
        <v>2979</v>
      </c>
      <c r="E10571" s="292" t="s">
        <v>214</v>
      </c>
      <c r="F10571" s="405">
        <v>27024</v>
      </c>
      <c r="G10571" s="292" t="s">
        <v>2979</v>
      </c>
    </row>
    <row r="10572" spans="1:7">
      <c r="A10572" s="292" t="s">
        <v>49</v>
      </c>
      <c r="B10572" s="405">
        <v>25209</v>
      </c>
      <c r="C10572" s="292" t="s">
        <v>2979</v>
      </c>
      <c r="E10572" s="292" t="s">
        <v>214</v>
      </c>
      <c r="F10572" s="405">
        <v>27027</v>
      </c>
      <c r="G10572" s="292" t="s">
        <v>2979</v>
      </c>
    </row>
    <row r="10573" spans="1:7">
      <c r="A10573" s="292" t="s">
        <v>49</v>
      </c>
      <c r="B10573" s="405">
        <v>25567</v>
      </c>
      <c r="C10573" s="292" t="s">
        <v>2979</v>
      </c>
      <c r="E10573" s="292" t="s">
        <v>214</v>
      </c>
      <c r="F10573" s="405">
        <v>27046</v>
      </c>
      <c r="G10573" s="292" t="s">
        <v>2979</v>
      </c>
    </row>
    <row r="10574" spans="1:7">
      <c r="A10574" s="292" t="s">
        <v>49</v>
      </c>
      <c r="B10574" s="405">
        <v>25837</v>
      </c>
      <c r="C10574" s="292" t="s">
        <v>2979</v>
      </c>
      <c r="E10574" s="292" t="s">
        <v>214</v>
      </c>
      <c r="F10574" s="405">
        <v>27047</v>
      </c>
      <c r="G10574" s="292" t="s">
        <v>2979</v>
      </c>
    </row>
    <row r="10575" spans="1:7">
      <c r="A10575" s="292" t="s">
        <v>49</v>
      </c>
      <c r="B10575" s="405">
        <v>25978</v>
      </c>
      <c r="C10575" s="292" t="s">
        <v>2979</v>
      </c>
      <c r="E10575" s="292" t="s">
        <v>214</v>
      </c>
      <c r="F10575" s="405">
        <v>27048</v>
      </c>
      <c r="G10575" s="292" t="s">
        <v>2979</v>
      </c>
    </row>
    <row r="10576" spans="1:7">
      <c r="A10576" s="292" t="s">
        <v>49</v>
      </c>
      <c r="B10576" s="405">
        <v>26261</v>
      </c>
      <c r="C10576" s="292" t="s">
        <v>2979</v>
      </c>
      <c r="E10576" s="292" t="s">
        <v>214</v>
      </c>
      <c r="F10576" s="405">
        <v>27052</v>
      </c>
      <c r="G10576" s="292" t="s">
        <v>2979</v>
      </c>
    </row>
    <row r="10577" spans="1:7">
      <c r="A10577" s="292" t="s">
        <v>49</v>
      </c>
      <c r="B10577" s="405">
        <v>26529</v>
      </c>
      <c r="C10577" s="292" t="s">
        <v>2979</v>
      </c>
      <c r="E10577" s="292" t="s">
        <v>214</v>
      </c>
      <c r="F10577" s="405">
        <v>27053</v>
      </c>
      <c r="G10577" s="292" t="s">
        <v>2979</v>
      </c>
    </row>
    <row r="10578" spans="1:7">
      <c r="A10578" s="292" t="s">
        <v>49</v>
      </c>
      <c r="B10578" s="405">
        <v>26808</v>
      </c>
      <c r="C10578" s="292" t="s">
        <v>2979</v>
      </c>
      <c r="E10578" s="292" t="s">
        <v>214</v>
      </c>
      <c r="F10578" s="405">
        <v>27054</v>
      </c>
      <c r="G10578" s="292" t="s">
        <v>2979</v>
      </c>
    </row>
    <row r="10579" spans="1:7">
      <c r="A10579" s="292" t="s">
        <v>49</v>
      </c>
      <c r="B10579" s="405">
        <v>27340</v>
      </c>
      <c r="C10579" s="292" t="s">
        <v>2979</v>
      </c>
      <c r="E10579" s="292" t="s">
        <v>214</v>
      </c>
      <c r="F10579" s="405">
        <v>27207</v>
      </c>
      <c r="G10579" s="292" t="s">
        <v>2979</v>
      </c>
    </row>
    <row r="10580" spans="1:7">
      <c r="A10580" s="292" t="s">
        <v>49</v>
      </c>
      <c r="B10580" s="405">
        <v>27829</v>
      </c>
      <c r="C10580" s="292" t="s">
        <v>2979</v>
      </c>
      <c r="E10580" s="292" t="s">
        <v>214</v>
      </c>
      <c r="F10580" s="405">
        <v>27208</v>
      </c>
      <c r="G10580" s="292" t="s">
        <v>2979</v>
      </c>
    </row>
    <row r="10581" spans="1:7">
      <c r="A10581" s="292" t="s">
        <v>49</v>
      </c>
      <c r="B10581" s="405">
        <v>27923</v>
      </c>
      <c r="C10581" s="292" t="s">
        <v>2979</v>
      </c>
      <c r="E10581" s="292" t="s">
        <v>214</v>
      </c>
      <c r="F10581" s="405">
        <v>27212</v>
      </c>
      <c r="G10581" s="292" t="s">
        <v>2979</v>
      </c>
    </row>
    <row r="10582" spans="1:7">
      <c r="A10582" s="292" t="s">
        <v>49</v>
      </c>
      <c r="B10582" s="405">
        <v>28074</v>
      </c>
      <c r="C10582" s="292" t="s">
        <v>2979</v>
      </c>
      <c r="E10582" s="292" t="s">
        <v>214</v>
      </c>
      <c r="F10582" s="405">
        <v>27213</v>
      </c>
      <c r="G10582" s="292" t="s">
        <v>2979</v>
      </c>
    </row>
    <row r="10583" spans="1:7">
      <c r="A10583" s="292" t="s">
        <v>49</v>
      </c>
      <c r="B10583" s="405">
        <v>24631</v>
      </c>
      <c r="C10583" s="292" t="s">
        <v>2979</v>
      </c>
      <c r="E10583" s="292" t="s">
        <v>214</v>
      </c>
      <c r="F10583" s="405">
        <v>27229</v>
      </c>
      <c r="G10583" s="292" t="s">
        <v>2979</v>
      </c>
    </row>
    <row r="10584" spans="1:7">
      <c r="A10584" s="292" t="s">
        <v>49</v>
      </c>
      <c r="B10584" s="405">
        <v>24861</v>
      </c>
      <c r="C10584" s="292" t="s">
        <v>2979</v>
      </c>
      <c r="E10584" s="292" t="s">
        <v>214</v>
      </c>
      <c r="F10584" s="405">
        <v>27231</v>
      </c>
      <c r="G10584" s="292" t="s">
        <v>2979</v>
      </c>
    </row>
    <row r="10585" spans="1:7">
      <c r="A10585" s="292" t="s">
        <v>49</v>
      </c>
      <c r="B10585" s="405">
        <v>24958</v>
      </c>
      <c r="C10585" s="292" t="s">
        <v>2979</v>
      </c>
      <c r="E10585" s="292" t="s">
        <v>214</v>
      </c>
      <c r="F10585" s="405">
        <v>27239</v>
      </c>
      <c r="G10585" s="292" t="s">
        <v>2979</v>
      </c>
    </row>
    <row r="10586" spans="1:7">
      <c r="A10586" s="292" t="s">
        <v>49</v>
      </c>
      <c r="B10586" s="405">
        <v>25093</v>
      </c>
      <c r="C10586" s="292" t="s">
        <v>2979</v>
      </c>
      <c r="E10586" s="292" t="s">
        <v>214</v>
      </c>
      <c r="F10586" s="405">
        <v>27242</v>
      </c>
      <c r="G10586" s="292" t="s">
        <v>2979</v>
      </c>
    </row>
    <row r="10587" spans="1:7">
      <c r="A10587" s="292" t="s">
        <v>49</v>
      </c>
      <c r="B10587" s="405">
        <v>25214</v>
      </c>
      <c r="C10587" s="292" t="s">
        <v>2979</v>
      </c>
      <c r="E10587" s="292" t="s">
        <v>214</v>
      </c>
      <c r="F10587" s="405">
        <v>27243</v>
      </c>
      <c r="G10587" s="292" t="s">
        <v>2979</v>
      </c>
    </row>
    <row r="10588" spans="1:7">
      <c r="A10588" s="292" t="s">
        <v>49</v>
      </c>
      <c r="B10588" s="405">
        <v>25571</v>
      </c>
      <c r="C10588" s="292" t="s">
        <v>2979</v>
      </c>
      <c r="E10588" s="292" t="s">
        <v>214</v>
      </c>
      <c r="F10588" s="405">
        <v>27247</v>
      </c>
      <c r="G10588" s="292" t="s">
        <v>2979</v>
      </c>
    </row>
    <row r="10589" spans="1:7">
      <c r="A10589" s="292" t="s">
        <v>49</v>
      </c>
      <c r="B10589" s="405">
        <v>25839</v>
      </c>
      <c r="C10589" s="292" t="s">
        <v>2979</v>
      </c>
      <c r="E10589" s="292" t="s">
        <v>214</v>
      </c>
      <c r="F10589" s="405">
        <v>27252</v>
      </c>
      <c r="G10589" s="292" t="s">
        <v>2979</v>
      </c>
    </row>
    <row r="10590" spans="1:7">
      <c r="A10590" s="292" t="s">
        <v>49</v>
      </c>
      <c r="B10590" s="405">
        <v>25979</v>
      </c>
      <c r="C10590" s="292" t="s">
        <v>2979</v>
      </c>
      <c r="E10590" s="292" t="s">
        <v>214</v>
      </c>
      <c r="F10590" s="405">
        <v>27281</v>
      </c>
      <c r="G10590" s="292" t="s">
        <v>2979</v>
      </c>
    </row>
    <row r="10591" spans="1:7">
      <c r="A10591" s="292" t="s">
        <v>49</v>
      </c>
      <c r="B10591" s="405">
        <v>26263</v>
      </c>
      <c r="C10591" s="292" t="s">
        <v>2979</v>
      </c>
      <c r="E10591" s="292" t="s">
        <v>214</v>
      </c>
      <c r="F10591" s="405">
        <v>27299</v>
      </c>
      <c r="G10591" s="292" t="s">
        <v>2979</v>
      </c>
    </row>
    <row r="10592" spans="1:7">
      <c r="A10592" s="292" t="s">
        <v>49</v>
      </c>
      <c r="B10592" s="405">
        <v>26535</v>
      </c>
      <c r="C10592" s="292" t="s">
        <v>2979</v>
      </c>
      <c r="E10592" s="292" t="s">
        <v>214</v>
      </c>
      <c r="F10592" s="405">
        <v>27305</v>
      </c>
      <c r="G10592" s="292" t="s">
        <v>2979</v>
      </c>
    </row>
    <row r="10593" spans="1:7">
      <c r="A10593" s="292" t="s">
        <v>49</v>
      </c>
      <c r="B10593" s="405">
        <v>26810</v>
      </c>
      <c r="C10593" s="292" t="s">
        <v>2979</v>
      </c>
      <c r="E10593" s="292" t="s">
        <v>214</v>
      </c>
      <c r="F10593" s="405">
        <v>27311</v>
      </c>
      <c r="G10593" s="292" t="s">
        <v>2979</v>
      </c>
    </row>
    <row r="10594" spans="1:7">
      <c r="A10594" s="292" t="s">
        <v>49</v>
      </c>
      <c r="B10594" s="405">
        <v>27344</v>
      </c>
      <c r="C10594" s="292" t="s">
        <v>2979</v>
      </c>
      <c r="E10594" s="292" t="s">
        <v>214</v>
      </c>
      <c r="F10594" s="405">
        <v>27315</v>
      </c>
      <c r="G10594" s="292" t="s">
        <v>2979</v>
      </c>
    </row>
    <row r="10595" spans="1:7">
      <c r="A10595" s="292" t="s">
        <v>49</v>
      </c>
      <c r="B10595" s="405">
        <v>27830</v>
      </c>
      <c r="C10595" s="292" t="s">
        <v>2979</v>
      </c>
      <c r="E10595" s="292" t="s">
        <v>214</v>
      </c>
      <c r="F10595" s="405">
        <v>27316</v>
      </c>
      <c r="G10595" s="292" t="s">
        <v>2979</v>
      </c>
    </row>
    <row r="10596" spans="1:7">
      <c r="A10596" s="292" t="s">
        <v>49</v>
      </c>
      <c r="B10596" s="405">
        <v>27924</v>
      </c>
      <c r="C10596" s="292" t="s">
        <v>2979</v>
      </c>
      <c r="E10596" s="292" t="s">
        <v>214</v>
      </c>
      <c r="F10596" s="405">
        <v>27325</v>
      </c>
      <c r="G10596" s="292" t="s">
        <v>2979</v>
      </c>
    </row>
    <row r="10597" spans="1:7">
      <c r="A10597" s="292" t="s">
        <v>49</v>
      </c>
      <c r="B10597" s="405">
        <v>28076</v>
      </c>
      <c r="C10597" s="292" t="s">
        <v>2979</v>
      </c>
      <c r="E10597" s="292" t="s">
        <v>214</v>
      </c>
      <c r="F10597" s="405">
        <v>27326</v>
      </c>
      <c r="G10597" s="292" t="s">
        <v>2979</v>
      </c>
    </row>
    <row r="10598" spans="1:7">
      <c r="A10598" s="292" t="s">
        <v>49</v>
      </c>
      <c r="B10598" s="405">
        <v>24634</v>
      </c>
      <c r="C10598" s="292" t="s">
        <v>2979</v>
      </c>
      <c r="E10598" s="292" t="s">
        <v>214</v>
      </c>
      <c r="F10598" s="405">
        <v>27340</v>
      </c>
      <c r="G10598" s="292" t="s">
        <v>2979</v>
      </c>
    </row>
    <row r="10599" spans="1:7">
      <c r="A10599" s="292" t="s">
        <v>49</v>
      </c>
      <c r="B10599" s="405">
        <v>24862</v>
      </c>
      <c r="C10599" s="292" t="s">
        <v>2979</v>
      </c>
      <c r="E10599" s="292" t="s">
        <v>214</v>
      </c>
      <c r="F10599" s="405">
        <v>27344</v>
      </c>
      <c r="G10599" s="292" t="s">
        <v>2979</v>
      </c>
    </row>
    <row r="10600" spans="1:7">
      <c r="A10600" s="292" t="s">
        <v>49</v>
      </c>
      <c r="B10600" s="405">
        <v>24963</v>
      </c>
      <c r="C10600" s="292" t="s">
        <v>2979</v>
      </c>
      <c r="E10600" s="292" t="s">
        <v>214</v>
      </c>
      <c r="F10600" s="405">
        <v>27349</v>
      </c>
      <c r="G10600" s="292" t="s">
        <v>2979</v>
      </c>
    </row>
    <row r="10601" spans="1:7">
      <c r="A10601" s="292" t="s">
        <v>49</v>
      </c>
      <c r="B10601" s="405">
        <v>25102</v>
      </c>
      <c r="C10601" s="292" t="s">
        <v>2979</v>
      </c>
      <c r="E10601" s="292" t="s">
        <v>214</v>
      </c>
      <c r="F10601" s="405">
        <v>27355</v>
      </c>
      <c r="G10601" s="292" t="s">
        <v>2979</v>
      </c>
    </row>
    <row r="10602" spans="1:7">
      <c r="A10602" s="292" t="s">
        <v>49</v>
      </c>
      <c r="B10602" s="405">
        <v>25231</v>
      </c>
      <c r="C10602" s="292" t="s">
        <v>2979</v>
      </c>
      <c r="E10602" s="292" t="s">
        <v>214</v>
      </c>
      <c r="F10602" s="405">
        <v>27356</v>
      </c>
      <c r="G10602" s="292" t="s">
        <v>2979</v>
      </c>
    </row>
    <row r="10603" spans="1:7">
      <c r="A10603" s="292" t="s">
        <v>49</v>
      </c>
      <c r="B10603" s="405">
        <v>25572</v>
      </c>
      <c r="C10603" s="292" t="s">
        <v>2979</v>
      </c>
      <c r="E10603" s="292" t="s">
        <v>214</v>
      </c>
      <c r="F10603" s="405">
        <v>27371</v>
      </c>
      <c r="G10603" s="292" t="s">
        <v>2979</v>
      </c>
    </row>
    <row r="10604" spans="1:7">
      <c r="A10604" s="292" t="s">
        <v>49</v>
      </c>
      <c r="B10604" s="405">
        <v>25841</v>
      </c>
      <c r="C10604" s="292" t="s">
        <v>2979</v>
      </c>
      <c r="E10604" s="292" t="s">
        <v>214</v>
      </c>
      <c r="F10604" s="405">
        <v>27379</v>
      </c>
      <c r="G10604" s="292" t="s">
        <v>2979</v>
      </c>
    </row>
    <row r="10605" spans="1:7">
      <c r="A10605" s="292" t="s">
        <v>49</v>
      </c>
      <c r="B10605" s="405">
        <v>25984</v>
      </c>
      <c r="C10605" s="292" t="s">
        <v>2979</v>
      </c>
      <c r="E10605" s="292" t="s">
        <v>214</v>
      </c>
      <c r="F10605" s="405">
        <v>27505</v>
      </c>
      <c r="G10605" s="292" t="s">
        <v>2979</v>
      </c>
    </row>
    <row r="10606" spans="1:7">
      <c r="A10606" s="292" t="s">
        <v>49</v>
      </c>
      <c r="B10606" s="405">
        <v>26266</v>
      </c>
      <c r="C10606" s="292" t="s">
        <v>2979</v>
      </c>
      <c r="E10606" s="292" t="s">
        <v>214</v>
      </c>
      <c r="F10606" s="405">
        <v>27506</v>
      </c>
      <c r="G10606" s="292" t="s">
        <v>2979</v>
      </c>
    </row>
    <row r="10607" spans="1:7">
      <c r="A10607" s="292" t="s">
        <v>49</v>
      </c>
      <c r="B10607" s="405">
        <v>26537</v>
      </c>
      <c r="C10607" s="292" t="s">
        <v>2979</v>
      </c>
      <c r="E10607" s="292" t="s">
        <v>214</v>
      </c>
      <c r="F10607" s="405">
        <v>27507</v>
      </c>
      <c r="G10607" s="292" t="s">
        <v>2979</v>
      </c>
    </row>
    <row r="10608" spans="1:7">
      <c r="A10608" s="292" t="s">
        <v>49</v>
      </c>
      <c r="B10608" s="405">
        <v>26817</v>
      </c>
      <c r="C10608" s="292" t="s">
        <v>2979</v>
      </c>
      <c r="E10608" s="292" t="s">
        <v>214</v>
      </c>
      <c r="F10608" s="405">
        <v>27521</v>
      </c>
      <c r="G10608" s="292" t="s">
        <v>2979</v>
      </c>
    </row>
    <row r="10609" spans="1:7">
      <c r="A10609" s="292" t="s">
        <v>49</v>
      </c>
      <c r="B10609" s="405">
        <v>27349</v>
      </c>
      <c r="C10609" s="292" t="s">
        <v>2979</v>
      </c>
      <c r="E10609" s="292" t="s">
        <v>214</v>
      </c>
      <c r="F10609" s="405">
        <v>27524</v>
      </c>
      <c r="G10609" s="292" t="s">
        <v>2979</v>
      </c>
    </row>
    <row r="10610" spans="1:7">
      <c r="A10610" s="292" t="s">
        <v>49</v>
      </c>
      <c r="B10610" s="405">
        <v>27831</v>
      </c>
      <c r="C10610" s="292" t="s">
        <v>2979</v>
      </c>
      <c r="E10610" s="292" t="s">
        <v>214</v>
      </c>
      <c r="F10610" s="405">
        <v>27541</v>
      </c>
      <c r="G10610" s="292" t="s">
        <v>2979</v>
      </c>
    </row>
    <row r="10611" spans="1:7">
      <c r="A10611" s="292" t="s">
        <v>49</v>
      </c>
      <c r="B10611" s="405">
        <v>27925</v>
      </c>
      <c r="C10611" s="292" t="s">
        <v>2979</v>
      </c>
      <c r="E10611" s="292" t="s">
        <v>214</v>
      </c>
      <c r="F10611" s="405">
        <v>27544</v>
      </c>
      <c r="G10611" s="292" t="s">
        <v>2979</v>
      </c>
    </row>
    <row r="10612" spans="1:7">
      <c r="A10612" s="292" t="s">
        <v>49</v>
      </c>
      <c r="B10612" s="405">
        <v>28080</v>
      </c>
      <c r="C10612" s="292" t="s">
        <v>2979</v>
      </c>
      <c r="E10612" s="292" t="s">
        <v>214</v>
      </c>
      <c r="F10612" s="405">
        <v>27549</v>
      </c>
      <c r="G10612" s="292" t="s">
        <v>2979</v>
      </c>
    </row>
    <row r="10613" spans="1:7">
      <c r="A10613" s="292" t="s">
        <v>49</v>
      </c>
      <c r="B10613" s="405">
        <v>24639</v>
      </c>
      <c r="C10613" s="292" t="s">
        <v>2979</v>
      </c>
      <c r="E10613" s="292" t="s">
        <v>214</v>
      </c>
      <c r="F10613" s="405">
        <v>27551</v>
      </c>
      <c r="G10613" s="292" t="s">
        <v>2979</v>
      </c>
    </row>
    <row r="10614" spans="1:7">
      <c r="A10614" s="292" t="s">
        <v>49</v>
      </c>
      <c r="B10614" s="405">
        <v>24867</v>
      </c>
      <c r="C10614" s="292" t="s">
        <v>2979</v>
      </c>
      <c r="E10614" s="292" t="s">
        <v>214</v>
      </c>
      <c r="F10614" s="405">
        <v>27553</v>
      </c>
      <c r="G10614" s="292" t="s">
        <v>2979</v>
      </c>
    </row>
    <row r="10615" spans="1:7">
      <c r="A10615" s="292" t="s">
        <v>49</v>
      </c>
      <c r="B10615" s="405">
        <v>24976</v>
      </c>
      <c r="C10615" s="292" t="s">
        <v>2979</v>
      </c>
      <c r="E10615" s="292" t="s">
        <v>214</v>
      </c>
      <c r="F10615" s="405">
        <v>27557</v>
      </c>
      <c r="G10615" s="292" t="s">
        <v>2979</v>
      </c>
    </row>
    <row r="10616" spans="1:7">
      <c r="A10616" s="292" t="s">
        <v>49</v>
      </c>
      <c r="B10616" s="405">
        <v>25106</v>
      </c>
      <c r="C10616" s="292" t="s">
        <v>2979</v>
      </c>
      <c r="E10616" s="292" t="s">
        <v>214</v>
      </c>
      <c r="F10616" s="405">
        <v>27559</v>
      </c>
      <c r="G10616" s="292" t="s">
        <v>2979</v>
      </c>
    </row>
    <row r="10617" spans="1:7">
      <c r="A10617" s="292" t="s">
        <v>49</v>
      </c>
      <c r="B10617" s="405">
        <v>25239</v>
      </c>
      <c r="C10617" s="292" t="s">
        <v>2979</v>
      </c>
      <c r="E10617" s="292" t="s">
        <v>214</v>
      </c>
      <c r="F10617" s="405">
        <v>27563</v>
      </c>
      <c r="G10617" s="292" t="s">
        <v>2979</v>
      </c>
    </row>
    <row r="10618" spans="1:7">
      <c r="A10618" s="292" t="s">
        <v>49</v>
      </c>
      <c r="B10618" s="405">
        <v>25573</v>
      </c>
      <c r="C10618" s="292" t="s">
        <v>2979</v>
      </c>
      <c r="E10618" s="292" t="s">
        <v>214</v>
      </c>
      <c r="F10618" s="405">
        <v>27565</v>
      </c>
      <c r="G10618" s="292" t="s">
        <v>2979</v>
      </c>
    </row>
    <row r="10619" spans="1:7">
      <c r="A10619" s="292" t="s">
        <v>49</v>
      </c>
      <c r="B10619" s="405">
        <v>25843</v>
      </c>
      <c r="C10619" s="292" t="s">
        <v>2979</v>
      </c>
      <c r="E10619" s="292" t="s">
        <v>214</v>
      </c>
      <c r="F10619" s="405">
        <v>27569</v>
      </c>
      <c r="G10619" s="292" t="s">
        <v>2979</v>
      </c>
    </row>
    <row r="10620" spans="1:7">
      <c r="A10620" s="292" t="s">
        <v>49</v>
      </c>
      <c r="B10620" s="405">
        <v>25985</v>
      </c>
      <c r="C10620" s="292" t="s">
        <v>2979</v>
      </c>
      <c r="E10620" s="292" t="s">
        <v>214</v>
      </c>
      <c r="F10620" s="405">
        <v>27570</v>
      </c>
      <c r="G10620" s="292" t="s">
        <v>2979</v>
      </c>
    </row>
    <row r="10621" spans="1:7">
      <c r="A10621" s="292" t="s">
        <v>49</v>
      </c>
      <c r="B10621" s="405">
        <v>26267</v>
      </c>
      <c r="C10621" s="292" t="s">
        <v>2979</v>
      </c>
      <c r="E10621" s="292" t="s">
        <v>214</v>
      </c>
      <c r="F10621" s="405">
        <v>27572</v>
      </c>
      <c r="G10621" s="292" t="s">
        <v>2979</v>
      </c>
    </row>
    <row r="10622" spans="1:7">
      <c r="A10622" s="292" t="s">
        <v>49</v>
      </c>
      <c r="B10622" s="405">
        <v>26541</v>
      </c>
      <c r="C10622" s="292" t="s">
        <v>2979</v>
      </c>
      <c r="E10622" s="292" t="s">
        <v>214</v>
      </c>
      <c r="F10622" s="405">
        <v>27574</v>
      </c>
      <c r="G10622" s="292" t="s">
        <v>2979</v>
      </c>
    </row>
    <row r="10623" spans="1:7">
      <c r="A10623" s="292" t="s">
        <v>49</v>
      </c>
      <c r="B10623" s="405">
        <v>26824</v>
      </c>
      <c r="C10623" s="292" t="s">
        <v>2979</v>
      </c>
      <c r="E10623" s="292" t="s">
        <v>214</v>
      </c>
      <c r="F10623" s="405">
        <v>27582</v>
      </c>
      <c r="G10623" s="292" t="s">
        <v>2979</v>
      </c>
    </row>
    <row r="10624" spans="1:7">
      <c r="A10624" s="292" t="s">
        <v>49</v>
      </c>
      <c r="B10624" s="405">
        <v>27355</v>
      </c>
      <c r="C10624" s="292" t="s">
        <v>2979</v>
      </c>
      <c r="E10624" s="292" t="s">
        <v>214</v>
      </c>
      <c r="F10624" s="405">
        <v>27583</v>
      </c>
      <c r="G10624" s="292" t="s">
        <v>2979</v>
      </c>
    </row>
    <row r="10625" spans="1:7">
      <c r="A10625" s="292" t="s">
        <v>49</v>
      </c>
      <c r="B10625" s="405">
        <v>27832</v>
      </c>
      <c r="C10625" s="292" t="s">
        <v>2979</v>
      </c>
      <c r="E10625" s="292" t="s">
        <v>214</v>
      </c>
      <c r="F10625" s="405">
        <v>27589</v>
      </c>
      <c r="G10625" s="292" t="s">
        <v>2979</v>
      </c>
    </row>
    <row r="10626" spans="1:7">
      <c r="A10626" s="292" t="s">
        <v>49</v>
      </c>
      <c r="B10626" s="405">
        <v>27926</v>
      </c>
      <c r="C10626" s="292" t="s">
        <v>2979</v>
      </c>
      <c r="E10626" s="292" t="s">
        <v>214</v>
      </c>
      <c r="F10626" s="405">
        <v>27805</v>
      </c>
      <c r="G10626" s="292" t="s">
        <v>2979</v>
      </c>
    </row>
    <row r="10627" spans="1:7">
      <c r="A10627" s="292" t="s">
        <v>49</v>
      </c>
      <c r="B10627" s="405">
        <v>28090</v>
      </c>
      <c r="C10627" s="292" t="s">
        <v>2979</v>
      </c>
      <c r="E10627" s="292" t="s">
        <v>214</v>
      </c>
      <c r="F10627" s="405">
        <v>27806</v>
      </c>
      <c r="G10627" s="292" t="s">
        <v>2979</v>
      </c>
    </row>
    <row r="10628" spans="1:7">
      <c r="A10628" s="292" t="s">
        <v>49</v>
      </c>
      <c r="B10628" s="405">
        <v>24640</v>
      </c>
      <c r="C10628" s="292" t="s">
        <v>2979</v>
      </c>
      <c r="E10628" s="292" t="s">
        <v>214</v>
      </c>
      <c r="F10628" s="405">
        <v>27810</v>
      </c>
      <c r="G10628" s="292" t="s">
        <v>2979</v>
      </c>
    </row>
    <row r="10629" spans="1:7">
      <c r="A10629" s="292" t="s">
        <v>49</v>
      </c>
      <c r="B10629" s="405">
        <v>24868</v>
      </c>
      <c r="C10629" s="292" t="s">
        <v>2979</v>
      </c>
      <c r="E10629" s="292" t="s">
        <v>214</v>
      </c>
      <c r="F10629" s="405">
        <v>27812</v>
      </c>
      <c r="G10629" s="292" t="s">
        <v>2979</v>
      </c>
    </row>
    <row r="10630" spans="1:7">
      <c r="A10630" s="292" t="s">
        <v>49</v>
      </c>
      <c r="B10630" s="405">
        <v>24977</v>
      </c>
      <c r="C10630" s="292" t="s">
        <v>2979</v>
      </c>
      <c r="E10630" s="292" t="s">
        <v>214</v>
      </c>
      <c r="F10630" s="405">
        <v>27814</v>
      </c>
      <c r="G10630" s="292" t="s">
        <v>2979</v>
      </c>
    </row>
    <row r="10631" spans="1:7">
      <c r="A10631" s="292" t="s">
        <v>49</v>
      </c>
      <c r="B10631" s="405">
        <v>25107</v>
      </c>
      <c r="C10631" s="292" t="s">
        <v>2979</v>
      </c>
      <c r="E10631" s="292" t="s">
        <v>214</v>
      </c>
      <c r="F10631" s="405">
        <v>27816</v>
      </c>
      <c r="G10631" s="292" t="s">
        <v>2979</v>
      </c>
    </row>
    <row r="10632" spans="1:7">
      <c r="A10632" s="292" t="s">
        <v>49</v>
      </c>
      <c r="B10632" s="405">
        <v>25241</v>
      </c>
      <c r="C10632" s="292" t="s">
        <v>2979</v>
      </c>
      <c r="E10632" s="292" t="s">
        <v>214</v>
      </c>
      <c r="F10632" s="405">
        <v>27817</v>
      </c>
      <c r="G10632" s="292" t="s">
        <v>2979</v>
      </c>
    </row>
    <row r="10633" spans="1:7">
      <c r="A10633" s="292" t="s">
        <v>49</v>
      </c>
      <c r="B10633" s="405">
        <v>25607</v>
      </c>
      <c r="C10633" s="292" t="s">
        <v>2979</v>
      </c>
      <c r="E10633" s="292" t="s">
        <v>214</v>
      </c>
      <c r="F10633" s="405">
        <v>27818</v>
      </c>
      <c r="G10633" s="292" t="s">
        <v>2979</v>
      </c>
    </row>
    <row r="10634" spans="1:7">
      <c r="A10634" s="292" t="s">
        <v>49</v>
      </c>
      <c r="B10634" s="405">
        <v>25844</v>
      </c>
      <c r="C10634" s="292" t="s">
        <v>2979</v>
      </c>
      <c r="E10634" s="292" t="s">
        <v>214</v>
      </c>
      <c r="F10634" s="405">
        <v>27820</v>
      </c>
      <c r="G10634" s="292" t="s">
        <v>2979</v>
      </c>
    </row>
    <row r="10635" spans="1:7">
      <c r="A10635" s="292" t="s">
        <v>49</v>
      </c>
      <c r="B10635" s="405">
        <v>25988</v>
      </c>
      <c r="C10635" s="292" t="s">
        <v>2979</v>
      </c>
      <c r="E10635" s="292" t="s">
        <v>214</v>
      </c>
      <c r="F10635" s="405">
        <v>27821</v>
      </c>
      <c r="G10635" s="292" t="s">
        <v>2979</v>
      </c>
    </row>
    <row r="10636" spans="1:7">
      <c r="A10636" s="292" t="s">
        <v>49</v>
      </c>
      <c r="B10636" s="405">
        <v>26269</v>
      </c>
      <c r="C10636" s="292" t="s">
        <v>2979</v>
      </c>
      <c r="E10636" s="292" t="s">
        <v>214</v>
      </c>
      <c r="F10636" s="405">
        <v>27822</v>
      </c>
      <c r="G10636" s="292" t="s">
        <v>2979</v>
      </c>
    </row>
    <row r="10637" spans="1:7">
      <c r="A10637" s="292" t="s">
        <v>49</v>
      </c>
      <c r="B10637" s="405">
        <v>26546</v>
      </c>
      <c r="C10637" s="292" t="s">
        <v>2979</v>
      </c>
      <c r="E10637" s="292" t="s">
        <v>214</v>
      </c>
      <c r="F10637" s="405">
        <v>27824</v>
      </c>
      <c r="G10637" s="292" t="s">
        <v>2979</v>
      </c>
    </row>
    <row r="10638" spans="1:7">
      <c r="A10638" s="292" t="s">
        <v>49</v>
      </c>
      <c r="B10638" s="405">
        <v>26833</v>
      </c>
      <c r="C10638" s="292" t="s">
        <v>2979</v>
      </c>
      <c r="E10638" s="292" t="s">
        <v>214</v>
      </c>
      <c r="F10638" s="405">
        <v>27826</v>
      </c>
      <c r="G10638" s="292" t="s">
        <v>2979</v>
      </c>
    </row>
    <row r="10639" spans="1:7">
      <c r="A10639" s="292" t="s">
        <v>49</v>
      </c>
      <c r="B10639" s="405">
        <v>27356</v>
      </c>
      <c r="C10639" s="292" t="s">
        <v>2979</v>
      </c>
      <c r="E10639" s="292" t="s">
        <v>214</v>
      </c>
      <c r="F10639" s="405">
        <v>27829</v>
      </c>
      <c r="G10639" s="292" t="s">
        <v>2979</v>
      </c>
    </row>
    <row r="10640" spans="1:7">
      <c r="A10640" s="292" t="s">
        <v>49</v>
      </c>
      <c r="B10640" s="405">
        <v>27839</v>
      </c>
      <c r="C10640" s="292" t="s">
        <v>2979</v>
      </c>
      <c r="E10640" s="292" t="s">
        <v>214</v>
      </c>
      <c r="F10640" s="405">
        <v>27830</v>
      </c>
      <c r="G10640" s="292" t="s">
        <v>2979</v>
      </c>
    </row>
    <row r="10641" spans="1:7">
      <c r="A10641" s="292" t="s">
        <v>49</v>
      </c>
      <c r="B10641" s="405">
        <v>27927</v>
      </c>
      <c r="C10641" s="292" t="s">
        <v>2979</v>
      </c>
      <c r="E10641" s="292" t="s">
        <v>214</v>
      </c>
      <c r="F10641" s="405">
        <v>27831</v>
      </c>
      <c r="G10641" s="292" t="s">
        <v>2979</v>
      </c>
    </row>
    <row r="10642" spans="1:7">
      <c r="A10642" s="292" t="s">
        <v>49</v>
      </c>
      <c r="B10642" s="405">
        <v>28091</v>
      </c>
      <c r="C10642" s="292" t="s">
        <v>2979</v>
      </c>
      <c r="E10642" s="292" t="s">
        <v>214</v>
      </c>
      <c r="F10642" s="405">
        <v>27832</v>
      </c>
      <c r="G10642" s="292" t="s">
        <v>2979</v>
      </c>
    </row>
    <row r="10643" spans="1:7">
      <c r="A10643" s="292" t="s">
        <v>49</v>
      </c>
      <c r="B10643" s="405">
        <v>24646</v>
      </c>
      <c r="C10643" s="292" t="s">
        <v>2979</v>
      </c>
      <c r="E10643" s="292" t="s">
        <v>214</v>
      </c>
      <c r="F10643" s="405">
        <v>27839</v>
      </c>
      <c r="G10643" s="292" t="s">
        <v>2979</v>
      </c>
    </row>
    <row r="10644" spans="1:7">
      <c r="A10644" s="292" t="s">
        <v>49</v>
      </c>
      <c r="B10644" s="405">
        <v>24869</v>
      </c>
      <c r="C10644" s="292" t="s">
        <v>2979</v>
      </c>
      <c r="E10644" s="292" t="s">
        <v>214</v>
      </c>
      <c r="F10644" s="405">
        <v>27840</v>
      </c>
      <c r="G10644" s="292" t="s">
        <v>2979</v>
      </c>
    </row>
    <row r="10645" spans="1:7">
      <c r="A10645" s="292" t="s">
        <v>49</v>
      </c>
      <c r="B10645" s="405">
        <v>24981</v>
      </c>
      <c r="C10645" s="292" t="s">
        <v>2979</v>
      </c>
      <c r="E10645" s="292" t="s">
        <v>214</v>
      </c>
      <c r="F10645" s="405">
        <v>27842</v>
      </c>
      <c r="G10645" s="292" t="s">
        <v>2979</v>
      </c>
    </row>
    <row r="10646" spans="1:7">
      <c r="A10646" s="292" t="s">
        <v>49</v>
      </c>
      <c r="B10646" s="405">
        <v>25109</v>
      </c>
      <c r="C10646" s="292" t="s">
        <v>2979</v>
      </c>
      <c r="E10646" s="292" t="s">
        <v>214</v>
      </c>
      <c r="F10646" s="405">
        <v>27843</v>
      </c>
      <c r="G10646" s="292" t="s">
        <v>2979</v>
      </c>
    </row>
    <row r="10647" spans="1:7">
      <c r="A10647" s="292" t="s">
        <v>49</v>
      </c>
      <c r="B10647" s="405">
        <v>25244</v>
      </c>
      <c r="C10647" s="292" t="s">
        <v>2979</v>
      </c>
      <c r="E10647" s="292" t="s">
        <v>214</v>
      </c>
      <c r="F10647" s="405">
        <v>27844</v>
      </c>
      <c r="G10647" s="292" t="s">
        <v>2979</v>
      </c>
    </row>
    <row r="10648" spans="1:7">
      <c r="A10648" s="292" t="s">
        <v>49</v>
      </c>
      <c r="B10648" s="405">
        <v>25608</v>
      </c>
      <c r="C10648" s="292" t="s">
        <v>2979</v>
      </c>
      <c r="E10648" s="292" t="s">
        <v>214</v>
      </c>
      <c r="F10648" s="405">
        <v>27847</v>
      </c>
      <c r="G10648" s="292" t="s">
        <v>2979</v>
      </c>
    </row>
    <row r="10649" spans="1:7">
      <c r="A10649" s="292" t="s">
        <v>49</v>
      </c>
      <c r="B10649" s="405">
        <v>25845</v>
      </c>
      <c r="C10649" s="292" t="s">
        <v>2979</v>
      </c>
      <c r="E10649" s="292" t="s">
        <v>214</v>
      </c>
      <c r="F10649" s="405">
        <v>27849</v>
      </c>
      <c r="G10649" s="292" t="s">
        <v>2979</v>
      </c>
    </row>
    <row r="10650" spans="1:7">
      <c r="A10650" s="292" t="s">
        <v>49</v>
      </c>
      <c r="B10650" s="405">
        <v>25989</v>
      </c>
      <c r="C10650" s="292" t="s">
        <v>2979</v>
      </c>
      <c r="E10650" s="292" t="s">
        <v>214</v>
      </c>
      <c r="F10650" s="405">
        <v>27850</v>
      </c>
      <c r="G10650" s="292" t="s">
        <v>2979</v>
      </c>
    </row>
    <row r="10651" spans="1:7">
      <c r="A10651" s="292" t="s">
        <v>49</v>
      </c>
      <c r="B10651" s="405">
        <v>26271</v>
      </c>
      <c r="C10651" s="292" t="s">
        <v>2979</v>
      </c>
      <c r="E10651" s="292" t="s">
        <v>214</v>
      </c>
      <c r="F10651" s="405">
        <v>27851</v>
      </c>
      <c r="G10651" s="292" t="s">
        <v>2979</v>
      </c>
    </row>
    <row r="10652" spans="1:7">
      <c r="A10652" s="292" t="s">
        <v>49</v>
      </c>
      <c r="B10652" s="405">
        <v>26559</v>
      </c>
      <c r="C10652" s="292" t="s">
        <v>2979</v>
      </c>
      <c r="E10652" s="292" t="s">
        <v>214</v>
      </c>
      <c r="F10652" s="405">
        <v>27852</v>
      </c>
      <c r="G10652" s="292" t="s">
        <v>2979</v>
      </c>
    </row>
    <row r="10653" spans="1:7">
      <c r="A10653" s="292" t="s">
        <v>49</v>
      </c>
      <c r="B10653" s="405">
        <v>26836</v>
      </c>
      <c r="C10653" s="292" t="s">
        <v>2979</v>
      </c>
      <c r="E10653" s="292" t="s">
        <v>214</v>
      </c>
      <c r="F10653" s="405">
        <v>27853</v>
      </c>
      <c r="G10653" s="292" t="s">
        <v>2979</v>
      </c>
    </row>
    <row r="10654" spans="1:7">
      <c r="A10654" s="292" t="s">
        <v>49</v>
      </c>
      <c r="B10654" s="405">
        <v>27371</v>
      </c>
      <c r="C10654" s="292" t="s">
        <v>2979</v>
      </c>
      <c r="E10654" s="292" t="s">
        <v>214</v>
      </c>
      <c r="F10654" s="405">
        <v>27857</v>
      </c>
      <c r="G10654" s="292" t="s">
        <v>2979</v>
      </c>
    </row>
    <row r="10655" spans="1:7">
      <c r="A10655" s="292" t="s">
        <v>49</v>
      </c>
      <c r="B10655" s="405">
        <v>27840</v>
      </c>
      <c r="C10655" s="292" t="s">
        <v>2979</v>
      </c>
      <c r="E10655" s="292" t="s">
        <v>214</v>
      </c>
      <c r="F10655" s="405">
        <v>27860</v>
      </c>
      <c r="G10655" s="292" t="s">
        <v>2979</v>
      </c>
    </row>
    <row r="10656" spans="1:7">
      <c r="A10656" s="292" t="s">
        <v>49</v>
      </c>
      <c r="B10656" s="405">
        <v>27928</v>
      </c>
      <c r="C10656" s="292" t="s">
        <v>2979</v>
      </c>
      <c r="E10656" s="292" t="s">
        <v>214</v>
      </c>
      <c r="F10656" s="405">
        <v>27861</v>
      </c>
      <c r="G10656" s="292" t="s">
        <v>2979</v>
      </c>
    </row>
    <row r="10657" spans="1:7">
      <c r="A10657" s="292" t="s">
        <v>49</v>
      </c>
      <c r="B10657" s="405">
        <v>28103</v>
      </c>
      <c r="C10657" s="292" t="s">
        <v>2979</v>
      </c>
      <c r="E10657" s="292" t="s">
        <v>214</v>
      </c>
      <c r="F10657" s="405">
        <v>27862</v>
      </c>
      <c r="G10657" s="292" t="s">
        <v>2979</v>
      </c>
    </row>
    <row r="10658" spans="1:7">
      <c r="A10658" s="292" t="s">
        <v>49</v>
      </c>
      <c r="B10658" s="405">
        <v>24649</v>
      </c>
      <c r="C10658" s="292" t="s">
        <v>2979</v>
      </c>
      <c r="E10658" s="292" t="s">
        <v>214</v>
      </c>
      <c r="F10658" s="405">
        <v>27869</v>
      </c>
      <c r="G10658" s="292" t="s">
        <v>2979</v>
      </c>
    </row>
    <row r="10659" spans="1:7">
      <c r="A10659" s="292" t="s">
        <v>49</v>
      </c>
      <c r="B10659" s="405">
        <v>24870</v>
      </c>
      <c r="C10659" s="292" t="s">
        <v>2979</v>
      </c>
      <c r="E10659" s="292" t="s">
        <v>214</v>
      </c>
      <c r="F10659" s="405">
        <v>27871</v>
      </c>
      <c r="G10659" s="292" t="s">
        <v>2979</v>
      </c>
    </row>
    <row r="10660" spans="1:7">
      <c r="A10660" s="292" t="s">
        <v>49</v>
      </c>
      <c r="B10660" s="405">
        <v>24983</v>
      </c>
      <c r="C10660" s="292" t="s">
        <v>2979</v>
      </c>
      <c r="E10660" s="292" t="s">
        <v>214</v>
      </c>
      <c r="F10660" s="405">
        <v>27872</v>
      </c>
      <c r="G10660" s="292" t="s">
        <v>2979</v>
      </c>
    </row>
    <row r="10661" spans="1:7">
      <c r="A10661" s="292" t="s">
        <v>49</v>
      </c>
      <c r="B10661" s="405">
        <v>25114</v>
      </c>
      <c r="C10661" s="292" t="s">
        <v>2979</v>
      </c>
      <c r="E10661" s="292" t="s">
        <v>214</v>
      </c>
      <c r="F10661" s="405">
        <v>27873</v>
      </c>
      <c r="G10661" s="292" t="s">
        <v>2979</v>
      </c>
    </row>
    <row r="10662" spans="1:7">
      <c r="A10662" s="292" t="s">
        <v>49</v>
      </c>
      <c r="B10662" s="405">
        <v>25245</v>
      </c>
      <c r="C10662" s="292" t="s">
        <v>2979</v>
      </c>
      <c r="E10662" s="292" t="s">
        <v>214</v>
      </c>
      <c r="F10662" s="405">
        <v>27874</v>
      </c>
      <c r="G10662" s="292" t="s">
        <v>2979</v>
      </c>
    </row>
    <row r="10663" spans="1:7">
      <c r="A10663" s="292" t="s">
        <v>49</v>
      </c>
      <c r="B10663" s="405">
        <v>25617</v>
      </c>
      <c r="C10663" s="292" t="s">
        <v>2979</v>
      </c>
      <c r="E10663" s="292" t="s">
        <v>214</v>
      </c>
      <c r="F10663" s="405">
        <v>27875</v>
      </c>
      <c r="G10663" s="292" t="s">
        <v>2979</v>
      </c>
    </row>
    <row r="10664" spans="1:7">
      <c r="A10664" s="292" t="s">
        <v>49</v>
      </c>
      <c r="B10664" s="405">
        <v>25846</v>
      </c>
      <c r="C10664" s="292" t="s">
        <v>2979</v>
      </c>
      <c r="E10664" s="292" t="s">
        <v>214</v>
      </c>
      <c r="F10664" s="405">
        <v>27876</v>
      </c>
      <c r="G10664" s="292" t="s">
        <v>2979</v>
      </c>
    </row>
    <row r="10665" spans="1:7">
      <c r="A10665" s="292" t="s">
        <v>49</v>
      </c>
      <c r="B10665" s="405">
        <v>26032</v>
      </c>
      <c r="C10665" s="292" t="s">
        <v>2979</v>
      </c>
      <c r="E10665" s="292" t="s">
        <v>214</v>
      </c>
      <c r="F10665" s="405">
        <v>27877</v>
      </c>
      <c r="G10665" s="292" t="s">
        <v>2979</v>
      </c>
    </row>
    <row r="10666" spans="1:7">
      <c r="A10666" s="292" t="s">
        <v>49</v>
      </c>
      <c r="B10666" s="405">
        <v>26276</v>
      </c>
      <c r="C10666" s="292" t="s">
        <v>2979</v>
      </c>
      <c r="E10666" s="292" t="s">
        <v>214</v>
      </c>
      <c r="F10666" s="405">
        <v>27878</v>
      </c>
      <c r="G10666" s="292" t="s">
        <v>2979</v>
      </c>
    </row>
    <row r="10667" spans="1:7">
      <c r="A10667" s="292" t="s">
        <v>49</v>
      </c>
      <c r="B10667" s="405">
        <v>26561</v>
      </c>
      <c r="C10667" s="292" t="s">
        <v>2979</v>
      </c>
      <c r="E10667" s="292" t="s">
        <v>214</v>
      </c>
      <c r="F10667" s="405">
        <v>27882</v>
      </c>
      <c r="G10667" s="292" t="s">
        <v>2979</v>
      </c>
    </row>
    <row r="10668" spans="1:7">
      <c r="A10668" s="292" t="s">
        <v>49</v>
      </c>
      <c r="B10668" s="405">
        <v>26845</v>
      </c>
      <c r="C10668" s="292" t="s">
        <v>2979</v>
      </c>
      <c r="E10668" s="292" t="s">
        <v>214</v>
      </c>
      <c r="F10668" s="405">
        <v>27883</v>
      </c>
      <c r="G10668" s="292" t="s">
        <v>2979</v>
      </c>
    </row>
    <row r="10669" spans="1:7">
      <c r="A10669" s="292" t="s">
        <v>49</v>
      </c>
      <c r="B10669" s="405">
        <v>27379</v>
      </c>
      <c r="C10669" s="292" t="s">
        <v>2979</v>
      </c>
      <c r="E10669" s="292" t="s">
        <v>214</v>
      </c>
      <c r="F10669" s="405">
        <v>27884</v>
      </c>
      <c r="G10669" s="292" t="s">
        <v>2979</v>
      </c>
    </row>
    <row r="10670" spans="1:7">
      <c r="A10670" s="292" t="s">
        <v>49</v>
      </c>
      <c r="B10670" s="405">
        <v>27842</v>
      </c>
      <c r="C10670" s="292" t="s">
        <v>2979</v>
      </c>
      <c r="E10670" s="292" t="s">
        <v>214</v>
      </c>
      <c r="F10670" s="405">
        <v>27885</v>
      </c>
      <c r="G10670" s="292" t="s">
        <v>2979</v>
      </c>
    </row>
    <row r="10671" spans="1:7">
      <c r="A10671" s="292" t="s">
        <v>49</v>
      </c>
      <c r="B10671" s="405">
        <v>27935</v>
      </c>
      <c r="C10671" s="292" t="s">
        <v>2979</v>
      </c>
      <c r="E10671" s="292" t="s">
        <v>214</v>
      </c>
      <c r="F10671" s="405">
        <v>27887</v>
      </c>
      <c r="G10671" s="292" t="s">
        <v>2979</v>
      </c>
    </row>
    <row r="10672" spans="1:7">
      <c r="A10672" s="292" t="s">
        <v>49</v>
      </c>
      <c r="B10672" s="405">
        <v>28109</v>
      </c>
      <c r="C10672" s="292" t="s">
        <v>2979</v>
      </c>
      <c r="E10672" s="292" t="s">
        <v>214</v>
      </c>
      <c r="F10672" s="405">
        <v>27888</v>
      </c>
      <c r="G10672" s="292" t="s">
        <v>2979</v>
      </c>
    </row>
    <row r="10673" spans="1:7">
      <c r="A10673" s="292" t="s">
        <v>49</v>
      </c>
      <c r="B10673" s="405">
        <v>24651</v>
      </c>
      <c r="C10673" s="292" t="s">
        <v>2979</v>
      </c>
      <c r="E10673" s="292" t="s">
        <v>214</v>
      </c>
      <c r="F10673" s="405">
        <v>27890</v>
      </c>
      <c r="G10673" s="292" t="s">
        <v>2979</v>
      </c>
    </row>
    <row r="10674" spans="1:7">
      <c r="A10674" s="292" t="s">
        <v>49</v>
      </c>
      <c r="B10674" s="405">
        <v>24871</v>
      </c>
      <c r="C10674" s="292" t="s">
        <v>2979</v>
      </c>
      <c r="E10674" s="292" t="s">
        <v>214</v>
      </c>
      <c r="F10674" s="405">
        <v>27897</v>
      </c>
      <c r="G10674" s="292" t="s">
        <v>2979</v>
      </c>
    </row>
    <row r="10675" spans="1:7">
      <c r="A10675" s="292" t="s">
        <v>49</v>
      </c>
      <c r="B10675" s="405">
        <v>24985</v>
      </c>
      <c r="C10675" s="292" t="s">
        <v>2979</v>
      </c>
      <c r="E10675" s="292" t="s">
        <v>214</v>
      </c>
      <c r="F10675" s="405">
        <v>27915</v>
      </c>
      <c r="G10675" s="292" t="s">
        <v>2979</v>
      </c>
    </row>
    <row r="10676" spans="1:7">
      <c r="A10676" s="292" t="s">
        <v>49</v>
      </c>
      <c r="B10676" s="405">
        <v>25115</v>
      </c>
      <c r="C10676" s="292" t="s">
        <v>2979</v>
      </c>
      <c r="E10676" s="292" t="s">
        <v>214</v>
      </c>
      <c r="F10676" s="405">
        <v>27919</v>
      </c>
      <c r="G10676" s="292" t="s">
        <v>2979</v>
      </c>
    </row>
    <row r="10677" spans="1:7">
      <c r="A10677" s="292" t="s">
        <v>49</v>
      </c>
      <c r="B10677" s="405">
        <v>25247</v>
      </c>
      <c r="C10677" s="292" t="s">
        <v>2979</v>
      </c>
      <c r="E10677" s="292" t="s">
        <v>214</v>
      </c>
      <c r="F10677" s="405">
        <v>27920</v>
      </c>
      <c r="G10677" s="292" t="s">
        <v>2979</v>
      </c>
    </row>
    <row r="10678" spans="1:7">
      <c r="A10678" s="292" t="s">
        <v>49</v>
      </c>
      <c r="B10678" s="405">
        <v>25621</v>
      </c>
      <c r="C10678" s="292" t="s">
        <v>2979</v>
      </c>
      <c r="E10678" s="292" t="s">
        <v>214</v>
      </c>
      <c r="F10678" s="405">
        <v>27921</v>
      </c>
      <c r="G10678" s="292" t="s">
        <v>2979</v>
      </c>
    </row>
    <row r="10679" spans="1:7">
      <c r="A10679" s="292" t="s">
        <v>49</v>
      </c>
      <c r="B10679" s="405">
        <v>25847</v>
      </c>
      <c r="C10679" s="292" t="s">
        <v>2979</v>
      </c>
      <c r="E10679" s="292" t="s">
        <v>214</v>
      </c>
      <c r="F10679" s="405">
        <v>27922</v>
      </c>
      <c r="G10679" s="292" t="s">
        <v>2979</v>
      </c>
    </row>
    <row r="10680" spans="1:7">
      <c r="A10680" s="292" t="s">
        <v>49</v>
      </c>
      <c r="B10680" s="405">
        <v>26033</v>
      </c>
      <c r="C10680" s="292" t="s">
        <v>2979</v>
      </c>
      <c r="E10680" s="292" t="s">
        <v>214</v>
      </c>
      <c r="F10680" s="405">
        <v>27923</v>
      </c>
      <c r="G10680" s="292" t="s">
        <v>2979</v>
      </c>
    </row>
    <row r="10681" spans="1:7">
      <c r="A10681" s="292" t="s">
        <v>49</v>
      </c>
      <c r="B10681" s="405">
        <v>26278</v>
      </c>
      <c r="C10681" s="292" t="s">
        <v>2979</v>
      </c>
      <c r="E10681" s="292" t="s">
        <v>214</v>
      </c>
      <c r="F10681" s="405">
        <v>27924</v>
      </c>
      <c r="G10681" s="292" t="s">
        <v>2979</v>
      </c>
    </row>
    <row r="10682" spans="1:7">
      <c r="A10682" s="292" t="s">
        <v>49</v>
      </c>
      <c r="B10682" s="405">
        <v>26563</v>
      </c>
      <c r="C10682" s="292" t="s">
        <v>2979</v>
      </c>
      <c r="E10682" s="292" t="s">
        <v>214</v>
      </c>
      <c r="F10682" s="405">
        <v>27925</v>
      </c>
      <c r="G10682" s="292" t="s">
        <v>2979</v>
      </c>
    </row>
    <row r="10683" spans="1:7">
      <c r="A10683" s="292" t="s">
        <v>49</v>
      </c>
      <c r="B10683" s="405">
        <v>26886</v>
      </c>
      <c r="C10683" s="292" t="s">
        <v>2979</v>
      </c>
      <c r="E10683" s="292" t="s">
        <v>214</v>
      </c>
      <c r="F10683" s="405">
        <v>27926</v>
      </c>
      <c r="G10683" s="292" t="s">
        <v>2979</v>
      </c>
    </row>
    <row r="10684" spans="1:7">
      <c r="A10684" s="292" t="s">
        <v>49</v>
      </c>
      <c r="B10684" s="405">
        <v>27505</v>
      </c>
      <c r="C10684" s="292" t="s">
        <v>2979</v>
      </c>
      <c r="E10684" s="292" t="s">
        <v>214</v>
      </c>
      <c r="F10684" s="405">
        <v>27927</v>
      </c>
      <c r="G10684" s="292" t="s">
        <v>2979</v>
      </c>
    </row>
    <row r="10685" spans="1:7">
      <c r="A10685" s="292" t="s">
        <v>49</v>
      </c>
      <c r="B10685" s="405">
        <v>27843</v>
      </c>
      <c r="C10685" s="292" t="s">
        <v>2979</v>
      </c>
      <c r="E10685" s="292" t="s">
        <v>214</v>
      </c>
      <c r="F10685" s="405">
        <v>27928</v>
      </c>
      <c r="G10685" s="292" t="s">
        <v>2979</v>
      </c>
    </row>
    <row r="10686" spans="1:7">
      <c r="A10686" s="292" t="s">
        <v>49</v>
      </c>
      <c r="B10686" s="405">
        <v>27937</v>
      </c>
      <c r="C10686" s="292" t="s">
        <v>2979</v>
      </c>
      <c r="E10686" s="292" t="s">
        <v>214</v>
      </c>
      <c r="F10686" s="405">
        <v>27935</v>
      </c>
      <c r="G10686" s="292" t="s">
        <v>2979</v>
      </c>
    </row>
    <row r="10687" spans="1:7">
      <c r="A10687" s="292" t="s">
        <v>49</v>
      </c>
      <c r="B10687" s="405">
        <v>28114</v>
      </c>
      <c r="C10687" s="292" t="s">
        <v>2979</v>
      </c>
      <c r="E10687" s="292" t="s">
        <v>214</v>
      </c>
      <c r="F10687" s="405">
        <v>27937</v>
      </c>
      <c r="G10687" s="292" t="s">
        <v>2979</v>
      </c>
    </row>
    <row r="10688" spans="1:7">
      <c r="A10688" s="292" t="s">
        <v>49</v>
      </c>
      <c r="B10688" s="405">
        <v>24656</v>
      </c>
      <c r="C10688" s="292" t="s">
        <v>2979</v>
      </c>
      <c r="E10688" s="292" t="s">
        <v>214</v>
      </c>
      <c r="F10688" s="405">
        <v>27938</v>
      </c>
      <c r="G10688" s="292" t="s">
        <v>2979</v>
      </c>
    </row>
    <row r="10689" spans="1:7">
      <c r="A10689" s="292" t="s">
        <v>49</v>
      </c>
      <c r="B10689" s="405">
        <v>24874</v>
      </c>
      <c r="C10689" s="292" t="s">
        <v>2979</v>
      </c>
      <c r="E10689" s="292" t="s">
        <v>214</v>
      </c>
      <c r="F10689" s="405">
        <v>27942</v>
      </c>
      <c r="G10689" s="292" t="s">
        <v>2979</v>
      </c>
    </row>
    <row r="10690" spans="1:7">
      <c r="A10690" s="292" t="s">
        <v>49</v>
      </c>
      <c r="B10690" s="405">
        <v>24991</v>
      </c>
      <c r="C10690" s="292" t="s">
        <v>2979</v>
      </c>
      <c r="E10690" s="292" t="s">
        <v>214</v>
      </c>
      <c r="F10690" s="405">
        <v>27943</v>
      </c>
      <c r="G10690" s="292" t="s">
        <v>2979</v>
      </c>
    </row>
    <row r="10691" spans="1:7">
      <c r="A10691" s="292" t="s">
        <v>49</v>
      </c>
      <c r="B10691" s="405">
        <v>25118</v>
      </c>
      <c r="C10691" s="292" t="s">
        <v>2979</v>
      </c>
      <c r="E10691" s="292" t="s">
        <v>214</v>
      </c>
      <c r="F10691" s="405">
        <v>27946</v>
      </c>
      <c r="G10691" s="292" t="s">
        <v>2979</v>
      </c>
    </row>
    <row r="10692" spans="1:7">
      <c r="A10692" s="292" t="s">
        <v>49</v>
      </c>
      <c r="B10692" s="405">
        <v>25248</v>
      </c>
      <c r="C10692" s="292" t="s">
        <v>2979</v>
      </c>
      <c r="E10692" s="292" t="s">
        <v>214</v>
      </c>
      <c r="F10692" s="405">
        <v>27949</v>
      </c>
      <c r="G10692" s="292" t="s">
        <v>2979</v>
      </c>
    </row>
    <row r="10693" spans="1:7">
      <c r="A10693" s="292" t="s">
        <v>49</v>
      </c>
      <c r="B10693" s="405">
        <v>25625</v>
      </c>
      <c r="C10693" s="292" t="s">
        <v>2979</v>
      </c>
      <c r="E10693" s="292" t="s">
        <v>214</v>
      </c>
      <c r="F10693" s="405">
        <v>27950</v>
      </c>
      <c r="G10693" s="292" t="s">
        <v>2979</v>
      </c>
    </row>
    <row r="10694" spans="1:7">
      <c r="A10694" s="292" t="s">
        <v>49</v>
      </c>
      <c r="B10694" s="405">
        <v>25848</v>
      </c>
      <c r="C10694" s="292" t="s">
        <v>2979</v>
      </c>
      <c r="E10694" s="292" t="s">
        <v>214</v>
      </c>
      <c r="F10694" s="405">
        <v>27953</v>
      </c>
      <c r="G10694" s="292" t="s">
        <v>2979</v>
      </c>
    </row>
    <row r="10695" spans="1:7">
      <c r="A10695" s="292" t="s">
        <v>49</v>
      </c>
      <c r="B10695" s="405">
        <v>26034</v>
      </c>
      <c r="C10695" s="292" t="s">
        <v>2979</v>
      </c>
      <c r="E10695" s="292" t="s">
        <v>214</v>
      </c>
      <c r="F10695" s="405">
        <v>27954</v>
      </c>
      <c r="G10695" s="292" t="s">
        <v>2979</v>
      </c>
    </row>
    <row r="10696" spans="1:7">
      <c r="A10696" s="292" t="s">
        <v>49</v>
      </c>
      <c r="B10696" s="405">
        <v>26280</v>
      </c>
      <c r="C10696" s="292" t="s">
        <v>2979</v>
      </c>
      <c r="E10696" s="292" t="s">
        <v>214</v>
      </c>
      <c r="F10696" s="405">
        <v>27956</v>
      </c>
      <c r="G10696" s="292" t="s">
        <v>2979</v>
      </c>
    </row>
    <row r="10697" spans="1:7">
      <c r="A10697" s="292" t="s">
        <v>49</v>
      </c>
      <c r="B10697" s="405">
        <v>26570</v>
      </c>
      <c r="C10697" s="292" t="s">
        <v>2979</v>
      </c>
      <c r="E10697" s="292" t="s">
        <v>214</v>
      </c>
      <c r="F10697" s="405">
        <v>27957</v>
      </c>
      <c r="G10697" s="292" t="s">
        <v>2979</v>
      </c>
    </row>
    <row r="10698" spans="1:7">
      <c r="A10698" s="292" t="s">
        <v>49</v>
      </c>
      <c r="B10698" s="405">
        <v>27007</v>
      </c>
      <c r="C10698" s="292" t="s">
        <v>2979</v>
      </c>
      <c r="E10698" s="292" t="s">
        <v>214</v>
      </c>
      <c r="F10698" s="405">
        <v>27959</v>
      </c>
      <c r="G10698" s="292" t="s">
        <v>2979</v>
      </c>
    </row>
    <row r="10699" spans="1:7">
      <c r="A10699" s="292" t="s">
        <v>49</v>
      </c>
      <c r="B10699" s="405">
        <v>27506</v>
      </c>
      <c r="C10699" s="292" t="s">
        <v>2979</v>
      </c>
      <c r="E10699" s="292" t="s">
        <v>214</v>
      </c>
      <c r="F10699" s="405">
        <v>27960</v>
      </c>
      <c r="G10699" s="292" t="s">
        <v>2979</v>
      </c>
    </row>
    <row r="10700" spans="1:7">
      <c r="A10700" s="292" t="s">
        <v>49</v>
      </c>
      <c r="B10700" s="405">
        <v>27844</v>
      </c>
      <c r="C10700" s="292" t="s">
        <v>2979</v>
      </c>
      <c r="E10700" s="292" t="s">
        <v>214</v>
      </c>
      <c r="F10700" s="405">
        <v>27962</v>
      </c>
      <c r="G10700" s="292" t="s">
        <v>2979</v>
      </c>
    </row>
    <row r="10701" spans="1:7">
      <c r="A10701" s="292" t="s">
        <v>49</v>
      </c>
      <c r="B10701" s="405">
        <v>27938</v>
      </c>
      <c r="C10701" s="292" t="s">
        <v>2979</v>
      </c>
      <c r="E10701" s="292" t="s">
        <v>214</v>
      </c>
      <c r="F10701" s="405">
        <v>27965</v>
      </c>
      <c r="G10701" s="292" t="s">
        <v>2979</v>
      </c>
    </row>
    <row r="10702" spans="1:7">
      <c r="A10702" s="292" t="s">
        <v>49</v>
      </c>
      <c r="B10702" s="405">
        <v>28119</v>
      </c>
      <c r="C10702" s="292" t="s">
        <v>2979</v>
      </c>
      <c r="E10702" s="292" t="s">
        <v>214</v>
      </c>
      <c r="F10702" s="405">
        <v>27967</v>
      </c>
      <c r="G10702" s="292" t="s">
        <v>2979</v>
      </c>
    </row>
    <row r="10703" spans="1:7">
      <c r="A10703" s="292" t="s">
        <v>49</v>
      </c>
      <c r="B10703" s="405">
        <v>24658</v>
      </c>
      <c r="C10703" s="292" t="s">
        <v>2979</v>
      </c>
      <c r="E10703" s="292" t="s">
        <v>214</v>
      </c>
      <c r="F10703" s="405">
        <v>27968</v>
      </c>
      <c r="G10703" s="292" t="s">
        <v>2979</v>
      </c>
    </row>
    <row r="10704" spans="1:7">
      <c r="A10704" s="292" t="s">
        <v>49</v>
      </c>
      <c r="B10704" s="405">
        <v>24877</v>
      </c>
      <c r="C10704" s="292" t="s">
        <v>2979</v>
      </c>
      <c r="E10704" s="292" t="s">
        <v>214</v>
      </c>
      <c r="F10704" s="405">
        <v>27969</v>
      </c>
      <c r="G10704" s="292" t="s">
        <v>2979</v>
      </c>
    </row>
    <row r="10705" spans="1:7">
      <c r="A10705" s="292" t="s">
        <v>49</v>
      </c>
      <c r="B10705" s="405">
        <v>25002</v>
      </c>
      <c r="C10705" s="292" t="s">
        <v>2979</v>
      </c>
      <c r="E10705" s="292" t="s">
        <v>214</v>
      </c>
      <c r="F10705" s="405">
        <v>27970</v>
      </c>
      <c r="G10705" s="292" t="s">
        <v>2979</v>
      </c>
    </row>
    <row r="10706" spans="1:7">
      <c r="A10706" s="292" t="s">
        <v>49</v>
      </c>
      <c r="B10706" s="405">
        <v>25119</v>
      </c>
      <c r="C10706" s="292" t="s">
        <v>2979</v>
      </c>
      <c r="E10706" s="292" t="s">
        <v>214</v>
      </c>
      <c r="F10706" s="405">
        <v>27972</v>
      </c>
      <c r="G10706" s="292" t="s">
        <v>2979</v>
      </c>
    </row>
    <row r="10707" spans="1:7">
      <c r="A10707" s="292" t="s">
        <v>49</v>
      </c>
      <c r="B10707" s="405">
        <v>25250</v>
      </c>
      <c r="C10707" s="292" t="s">
        <v>2979</v>
      </c>
      <c r="E10707" s="292" t="s">
        <v>214</v>
      </c>
      <c r="F10707" s="405">
        <v>27973</v>
      </c>
      <c r="G10707" s="292" t="s">
        <v>2979</v>
      </c>
    </row>
    <row r="10708" spans="1:7">
      <c r="A10708" s="292" t="s">
        <v>49</v>
      </c>
      <c r="B10708" s="405">
        <v>25634</v>
      </c>
      <c r="C10708" s="292" t="s">
        <v>2979</v>
      </c>
      <c r="E10708" s="292" t="s">
        <v>214</v>
      </c>
      <c r="F10708" s="405">
        <v>27974</v>
      </c>
      <c r="G10708" s="292" t="s">
        <v>2979</v>
      </c>
    </row>
    <row r="10709" spans="1:7">
      <c r="A10709" s="292" t="s">
        <v>49</v>
      </c>
      <c r="B10709" s="405">
        <v>25856</v>
      </c>
      <c r="C10709" s="292" t="s">
        <v>2979</v>
      </c>
      <c r="E10709" s="292" t="s">
        <v>214</v>
      </c>
      <c r="F10709" s="405">
        <v>27976</v>
      </c>
      <c r="G10709" s="292" t="s">
        <v>2979</v>
      </c>
    </row>
    <row r="10710" spans="1:7">
      <c r="A10710" s="292" t="s">
        <v>49</v>
      </c>
      <c r="B10710" s="405">
        <v>26036</v>
      </c>
      <c r="C10710" s="292" t="s">
        <v>2979</v>
      </c>
      <c r="E10710" s="292" t="s">
        <v>214</v>
      </c>
      <c r="F10710" s="405">
        <v>27978</v>
      </c>
      <c r="G10710" s="292" t="s">
        <v>2979</v>
      </c>
    </row>
    <row r="10711" spans="1:7">
      <c r="A10711" s="292" t="s">
        <v>49</v>
      </c>
      <c r="B10711" s="405">
        <v>26283</v>
      </c>
      <c r="C10711" s="292" t="s">
        <v>2979</v>
      </c>
      <c r="E10711" s="292" t="s">
        <v>214</v>
      </c>
      <c r="F10711" s="405">
        <v>27979</v>
      </c>
      <c r="G10711" s="292" t="s">
        <v>2979</v>
      </c>
    </row>
    <row r="10712" spans="1:7">
      <c r="A10712" s="292" t="s">
        <v>49</v>
      </c>
      <c r="B10712" s="405">
        <v>26571</v>
      </c>
      <c r="C10712" s="292" t="s">
        <v>2979</v>
      </c>
      <c r="E10712" s="292" t="s">
        <v>214</v>
      </c>
      <c r="F10712" s="405">
        <v>27983</v>
      </c>
      <c r="G10712" s="292" t="s">
        <v>2979</v>
      </c>
    </row>
    <row r="10713" spans="1:7">
      <c r="A10713" s="292" t="s">
        <v>49</v>
      </c>
      <c r="B10713" s="405">
        <v>27011</v>
      </c>
      <c r="C10713" s="292" t="s">
        <v>2979</v>
      </c>
      <c r="E10713" s="292" t="s">
        <v>214</v>
      </c>
      <c r="F10713" s="405">
        <v>27985</v>
      </c>
      <c r="G10713" s="292" t="s">
        <v>2979</v>
      </c>
    </row>
    <row r="10714" spans="1:7">
      <c r="A10714" s="292" t="s">
        <v>49</v>
      </c>
      <c r="B10714" s="405">
        <v>27507</v>
      </c>
      <c r="C10714" s="292" t="s">
        <v>2979</v>
      </c>
      <c r="E10714" s="292" t="s">
        <v>214</v>
      </c>
      <c r="F10714" s="405">
        <v>28006</v>
      </c>
      <c r="G10714" s="292" t="s">
        <v>2979</v>
      </c>
    </row>
    <row r="10715" spans="1:7">
      <c r="A10715" s="292" t="s">
        <v>49</v>
      </c>
      <c r="B10715" s="405">
        <v>27847</v>
      </c>
      <c r="C10715" s="292" t="s">
        <v>2979</v>
      </c>
      <c r="E10715" s="292" t="s">
        <v>214</v>
      </c>
      <c r="F10715" s="405">
        <v>28007</v>
      </c>
      <c r="G10715" s="292" t="s">
        <v>2979</v>
      </c>
    </row>
    <row r="10716" spans="1:7">
      <c r="A10716" s="292" t="s">
        <v>49</v>
      </c>
      <c r="B10716" s="405">
        <v>27942</v>
      </c>
      <c r="C10716" s="292" t="s">
        <v>2979</v>
      </c>
      <c r="E10716" s="292" t="s">
        <v>214</v>
      </c>
      <c r="F10716" s="405">
        <v>28010</v>
      </c>
      <c r="G10716" s="292" t="s">
        <v>2979</v>
      </c>
    </row>
    <row r="10717" spans="1:7">
      <c r="A10717" s="292" t="s">
        <v>49</v>
      </c>
      <c r="B10717" s="405">
        <v>28125</v>
      </c>
      <c r="C10717" s="292" t="s">
        <v>2979</v>
      </c>
      <c r="E10717" s="292" t="s">
        <v>214</v>
      </c>
      <c r="F10717" s="405">
        <v>28018</v>
      </c>
      <c r="G10717" s="292" t="s">
        <v>2979</v>
      </c>
    </row>
    <row r="10718" spans="1:7">
      <c r="A10718" s="292" t="s">
        <v>49</v>
      </c>
      <c r="B10718" s="405">
        <v>28127</v>
      </c>
      <c r="C10718" s="292" t="s">
        <v>2979</v>
      </c>
      <c r="E10718" s="292" t="s">
        <v>214</v>
      </c>
      <c r="F10718" s="405">
        <v>28020</v>
      </c>
      <c r="G10718" s="292" t="s">
        <v>2979</v>
      </c>
    </row>
    <row r="10719" spans="1:7">
      <c r="A10719" s="292" t="s">
        <v>49</v>
      </c>
      <c r="B10719" s="405">
        <v>28398</v>
      </c>
      <c r="C10719" s="292" t="s">
        <v>2979</v>
      </c>
      <c r="E10719" s="292" t="s">
        <v>214</v>
      </c>
      <c r="F10719" s="405">
        <v>28042</v>
      </c>
      <c r="G10719" s="292" t="s">
        <v>2979</v>
      </c>
    </row>
    <row r="10720" spans="1:7">
      <c r="A10720" s="292" t="s">
        <v>49</v>
      </c>
      <c r="B10720" s="405">
        <v>28512</v>
      </c>
      <c r="C10720" s="292" t="s">
        <v>2979</v>
      </c>
      <c r="E10720" s="292" t="s">
        <v>214</v>
      </c>
      <c r="F10720" s="405">
        <v>28071</v>
      </c>
      <c r="G10720" s="292" t="s">
        <v>2979</v>
      </c>
    </row>
    <row r="10721" spans="1:7">
      <c r="A10721" s="292" t="s">
        <v>49</v>
      </c>
      <c r="B10721" s="405">
        <v>28636</v>
      </c>
      <c r="C10721" s="292" t="s">
        <v>2979</v>
      </c>
      <c r="E10721" s="292" t="s">
        <v>214</v>
      </c>
      <c r="F10721" s="405">
        <v>28074</v>
      </c>
      <c r="G10721" s="292" t="s">
        <v>2979</v>
      </c>
    </row>
    <row r="10722" spans="1:7">
      <c r="A10722" s="292" t="s">
        <v>49</v>
      </c>
      <c r="B10722" s="405">
        <v>28768</v>
      </c>
      <c r="C10722" s="292" t="s">
        <v>2979</v>
      </c>
      <c r="E10722" s="292" t="s">
        <v>214</v>
      </c>
      <c r="F10722" s="405">
        <v>28076</v>
      </c>
      <c r="G10722" s="292" t="s">
        <v>2979</v>
      </c>
    </row>
    <row r="10723" spans="1:7">
      <c r="A10723" s="292" t="s">
        <v>49</v>
      </c>
      <c r="B10723" s="405">
        <v>29080</v>
      </c>
      <c r="C10723" s="292" t="s">
        <v>2979</v>
      </c>
      <c r="E10723" s="292" t="s">
        <v>214</v>
      </c>
      <c r="F10723" s="405">
        <v>28080</v>
      </c>
      <c r="G10723" s="292" t="s">
        <v>2979</v>
      </c>
    </row>
    <row r="10724" spans="1:7">
      <c r="A10724" s="292" t="s">
        <v>49</v>
      </c>
      <c r="B10724" s="405">
        <v>29372</v>
      </c>
      <c r="C10724" s="292" t="s">
        <v>2979</v>
      </c>
      <c r="E10724" s="292" t="s">
        <v>214</v>
      </c>
      <c r="F10724" s="405">
        <v>28090</v>
      </c>
      <c r="G10724" s="292" t="s">
        <v>2979</v>
      </c>
    </row>
    <row r="10725" spans="1:7">
      <c r="A10725" s="292" t="s">
        <v>49</v>
      </c>
      <c r="B10725" s="405">
        <v>29544</v>
      </c>
      <c r="C10725" s="292" t="s">
        <v>2979</v>
      </c>
      <c r="E10725" s="292" t="s">
        <v>214</v>
      </c>
      <c r="F10725" s="405">
        <v>28091</v>
      </c>
      <c r="G10725" s="292" t="s">
        <v>2979</v>
      </c>
    </row>
    <row r="10726" spans="1:7">
      <c r="A10726" s="292" t="s">
        <v>49</v>
      </c>
      <c r="B10726" s="405">
        <v>29728</v>
      </c>
      <c r="C10726" s="292" t="s">
        <v>2979</v>
      </c>
      <c r="E10726" s="292" t="s">
        <v>214</v>
      </c>
      <c r="F10726" s="405">
        <v>28103</v>
      </c>
      <c r="G10726" s="292" t="s">
        <v>2979</v>
      </c>
    </row>
    <row r="10727" spans="1:7">
      <c r="A10727" s="292" t="s">
        <v>49</v>
      </c>
      <c r="B10727" s="405">
        <v>30056</v>
      </c>
      <c r="C10727" s="292" t="s">
        <v>2979</v>
      </c>
      <c r="E10727" s="292" t="s">
        <v>214</v>
      </c>
      <c r="F10727" s="405">
        <v>28109</v>
      </c>
      <c r="G10727" s="292" t="s">
        <v>2979</v>
      </c>
    </row>
    <row r="10728" spans="1:7">
      <c r="A10728" s="292" t="s">
        <v>49</v>
      </c>
      <c r="B10728" s="405">
        <v>30293</v>
      </c>
      <c r="C10728" s="292" t="s">
        <v>2979</v>
      </c>
      <c r="E10728" s="292" t="s">
        <v>214</v>
      </c>
      <c r="F10728" s="405">
        <v>28114</v>
      </c>
      <c r="G10728" s="292" t="s">
        <v>2979</v>
      </c>
    </row>
    <row r="10729" spans="1:7">
      <c r="A10729" s="292" t="s">
        <v>49</v>
      </c>
      <c r="B10729" s="405">
        <v>30533</v>
      </c>
      <c r="C10729" s="292" t="s">
        <v>2979</v>
      </c>
      <c r="E10729" s="292" t="s">
        <v>214</v>
      </c>
      <c r="F10729" s="405">
        <v>28119</v>
      </c>
      <c r="G10729" s="292" t="s">
        <v>2979</v>
      </c>
    </row>
    <row r="10730" spans="1:7">
      <c r="A10730" s="292" t="s">
        <v>49</v>
      </c>
      <c r="B10730" s="405">
        <v>30678</v>
      </c>
      <c r="C10730" s="292" t="s">
        <v>2979</v>
      </c>
      <c r="E10730" s="292" t="s">
        <v>214</v>
      </c>
      <c r="F10730" s="405">
        <v>28125</v>
      </c>
      <c r="G10730" s="292" t="s">
        <v>2979</v>
      </c>
    </row>
    <row r="10731" spans="1:7">
      <c r="A10731" s="292" t="s">
        <v>49</v>
      </c>
      <c r="B10731" s="405">
        <v>31035</v>
      </c>
      <c r="C10731" s="292" t="s">
        <v>2979</v>
      </c>
      <c r="E10731" s="292" t="s">
        <v>214</v>
      </c>
      <c r="F10731" s="405">
        <v>28127</v>
      </c>
      <c r="G10731" s="292" t="s">
        <v>2979</v>
      </c>
    </row>
    <row r="10732" spans="1:7">
      <c r="A10732" s="292" t="s">
        <v>49</v>
      </c>
      <c r="B10732" s="405">
        <v>31331</v>
      </c>
      <c r="C10732" s="292" t="s">
        <v>2979</v>
      </c>
      <c r="E10732" s="292" t="s">
        <v>214</v>
      </c>
      <c r="F10732" s="405">
        <v>28128</v>
      </c>
      <c r="G10732" s="292" t="s">
        <v>2979</v>
      </c>
    </row>
    <row r="10733" spans="1:7">
      <c r="A10733" s="292" t="s">
        <v>49</v>
      </c>
      <c r="B10733" s="405">
        <v>28128</v>
      </c>
      <c r="C10733" s="292" t="s">
        <v>2979</v>
      </c>
      <c r="E10733" s="292" t="s">
        <v>214</v>
      </c>
      <c r="F10733" s="405">
        <v>28129</v>
      </c>
      <c r="G10733" s="292" t="s">
        <v>2979</v>
      </c>
    </row>
    <row r="10734" spans="1:7">
      <c r="A10734" s="292" t="s">
        <v>49</v>
      </c>
      <c r="B10734" s="405">
        <v>28399</v>
      </c>
      <c r="C10734" s="292" t="s">
        <v>2979</v>
      </c>
      <c r="E10734" s="292" t="s">
        <v>214</v>
      </c>
      <c r="F10734" s="405">
        <v>28133</v>
      </c>
      <c r="G10734" s="292" t="s">
        <v>2979</v>
      </c>
    </row>
    <row r="10735" spans="1:7">
      <c r="A10735" s="292" t="s">
        <v>49</v>
      </c>
      <c r="B10735" s="405">
        <v>28515</v>
      </c>
      <c r="C10735" s="292" t="s">
        <v>2979</v>
      </c>
      <c r="E10735" s="292" t="s">
        <v>214</v>
      </c>
      <c r="F10735" s="405">
        <v>28135</v>
      </c>
      <c r="G10735" s="292" t="s">
        <v>2979</v>
      </c>
    </row>
    <row r="10736" spans="1:7">
      <c r="A10736" s="292" t="s">
        <v>49</v>
      </c>
      <c r="B10736" s="405">
        <v>28640</v>
      </c>
      <c r="C10736" s="292" t="s">
        <v>2979</v>
      </c>
      <c r="E10736" s="292" t="s">
        <v>214</v>
      </c>
      <c r="F10736" s="405">
        <v>28139</v>
      </c>
      <c r="G10736" s="292" t="s">
        <v>2979</v>
      </c>
    </row>
    <row r="10737" spans="1:7">
      <c r="A10737" s="292" t="s">
        <v>49</v>
      </c>
      <c r="B10737" s="405">
        <v>28771</v>
      </c>
      <c r="C10737" s="292" t="s">
        <v>2979</v>
      </c>
      <c r="E10737" s="292" t="s">
        <v>214</v>
      </c>
      <c r="F10737" s="405">
        <v>28163</v>
      </c>
      <c r="G10737" s="292" t="s">
        <v>2979</v>
      </c>
    </row>
    <row r="10738" spans="1:7">
      <c r="A10738" s="292" t="s">
        <v>49</v>
      </c>
      <c r="B10738" s="405">
        <v>29081</v>
      </c>
      <c r="C10738" s="292" t="s">
        <v>2979</v>
      </c>
      <c r="E10738" s="292" t="s">
        <v>214</v>
      </c>
      <c r="F10738" s="405">
        <v>28167</v>
      </c>
      <c r="G10738" s="292" t="s">
        <v>2979</v>
      </c>
    </row>
    <row r="10739" spans="1:7">
      <c r="A10739" s="292" t="s">
        <v>49</v>
      </c>
      <c r="B10739" s="405">
        <v>29373</v>
      </c>
      <c r="C10739" s="292" t="s">
        <v>2979</v>
      </c>
      <c r="E10739" s="292" t="s">
        <v>214</v>
      </c>
      <c r="F10739" s="405">
        <v>28168</v>
      </c>
      <c r="G10739" s="292" t="s">
        <v>2979</v>
      </c>
    </row>
    <row r="10740" spans="1:7">
      <c r="A10740" s="292" t="s">
        <v>49</v>
      </c>
      <c r="B10740" s="405">
        <v>29545</v>
      </c>
      <c r="C10740" s="292" t="s">
        <v>2979</v>
      </c>
      <c r="E10740" s="292" t="s">
        <v>214</v>
      </c>
      <c r="F10740" s="405">
        <v>28170</v>
      </c>
      <c r="G10740" s="292" t="s">
        <v>2979</v>
      </c>
    </row>
    <row r="10741" spans="1:7">
      <c r="A10741" s="292" t="s">
        <v>49</v>
      </c>
      <c r="B10741" s="405">
        <v>29729</v>
      </c>
      <c r="C10741" s="292" t="s">
        <v>2979</v>
      </c>
      <c r="E10741" s="292" t="s">
        <v>214</v>
      </c>
      <c r="F10741" s="405">
        <v>28315</v>
      </c>
      <c r="G10741" s="292" t="s">
        <v>2979</v>
      </c>
    </row>
    <row r="10742" spans="1:7">
      <c r="A10742" s="292" t="s">
        <v>49</v>
      </c>
      <c r="B10742" s="405">
        <v>30103</v>
      </c>
      <c r="C10742" s="292" t="s">
        <v>2979</v>
      </c>
      <c r="E10742" s="292" t="s">
        <v>214</v>
      </c>
      <c r="F10742" s="405">
        <v>28318</v>
      </c>
      <c r="G10742" s="292" t="s">
        <v>2979</v>
      </c>
    </row>
    <row r="10743" spans="1:7">
      <c r="A10743" s="292" t="s">
        <v>49</v>
      </c>
      <c r="B10743" s="405">
        <v>30295</v>
      </c>
      <c r="C10743" s="292" t="s">
        <v>2979</v>
      </c>
      <c r="E10743" s="292" t="s">
        <v>214</v>
      </c>
      <c r="F10743" s="405">
        <v>28319</v>
      </c>
      <c r="G10743" s="292" t="s">
        <v>2979</v>
      </c>
    </row>
    <row r="10744" spans="1:7">
      <c r="A10744" s="292" t="s">
        <v>49</v>
      </c>
      <c r="B10744" s="405">
        <v>30534</v>
      </c>
      <c r="C10744" s="292" t="s">
        <v>2979</v>
      </c>
      <c r="E10744" s="292" t="s">
        <v>214</v>
      </c>
      <c r="F10744" s="405">
        <v>28320</v>
      </c>
      <c r="G10744" s="292" t="s">
        <v>2979</v>
      </c>
    </row>
    <row r="10745" spans="1:7">
      <c r="A10745" s="292" t="s">
        <v>49</v>
      </c>
      <c r="B10745" s="405">
        <v>30683</v>
      </c>
      <c r="C10745" s="292" t="s">
        <v>2979</v>
      </c>
      <c r="E10745" s="292" t="s">
        <v>214</v>
      </c>
      <c r="F10745" s="405">
        <v>28323</v>
      </c>
      <c r="G10745" s="292" t="s">
        <v>2979</v>
      </c>
    </row>
    <row r="10746" spans="1:7">
      <c r="A10746" s="292" t="s">
        <v>49</v>
      </c>
      <c r="B10746" s="405">
        <v>31036</v>
      </c>
      <c r="C10746" s="292" t="s">
        <v>2979</v>
      </c>
      <c r="E10746" s="292" t="s">
        <v>214</v>
      </c>
      <c r="F10746" s="405">
        <v>28325</v>
      </c>
      <c r="G10746" s="292" t="s">
        <v>2979</v>
      </c>
    </row>
    <row r="10747" spans="1:7">
      <c r="A10747" s="292" t="s">
        <v>49</v>
      </c>
      <c r="B10747" s="405">
        <v>31510</v>
      </c>
      <c r="C10747" s="292" t="s">
        <v>2979</v>
      </c>
      <c r="E10747" s="292" t="s">
        <v>214</v>
      </c>
      <c r="F10747" s="405">
        <v>28332</v>
      </c>
      <c r="G10747" s="292" t="s">
        <v>2979</v>
      </c>
    </row>
    <row r="10748" spans="1:7">
      <c r="A10748" s="292" t="s">
        <v>49</v>
      </c>
      <c r="B10748" s="405">
        <v>28129</v>
      </c>
      <c r="C10748" s="292" t="s">
        <v>2979</v>
      </c>
      <c r="E10748" s="292" t="s">
        <v>214</v>
      </c>
      <c r="F10748" s="405">
        <v>28337</v>
      </c>
      <c r="G10748" s="292" t="s">
        <v>2979</v>
      </c>
    </row>
    <row r="10749" spans="1:7">
      <c r="A10749" s="292" t="s">
        <v>49</v>
      </c>
      <c r="B10749" s="405">
        <v>28420</v>
      </c>
      <c r="C10749" s="292" t="s">
        <v>2979</v>
      </c>
      <c r="E10749" s="292" t="s">
        <v>214</v>
      </c>
      <c r="F10749" s="405">
        <v>28338</v>
      </c>
      <c r="G10749" s="292" t="s">
        <v>2979</v>
      </c>
    </row>
    <row r="10750" spans="1:7">
      <c r="A10750" s="292" t="s">
        <v>49</v>
      </c>
      <c r="B10750" s="405">
        <v>28516</v>
      </c>
      <c r="C10750" s="292" t="s">
        <v>2979</v>
      </c>
      <c r="E10750" s="292" t="s">
        <v>214</v>
      </c>
      <c r="F10750" s="405">
        <v>28340</v>
      </c>
      <c r="G10750" s="292" t="s">
        <v>2979</v>
      </c>
    </row>
    <row r="10751" spans="1:7">
      <c r="A10751" s="292" t="s">
        <v>49</v>
      </c>
      <c r="B10751" s="405">
        <v>28646</v>
      </c>
      <c r="C10751" s="292" t="s">
        <v>2979</v>
      </c>
      <c r="E10751" s="292" t="s">
        <v>214</v>
      </c>
      <c r="F10751" s="405">
        <v>28341</v>
      </c>
      <c r="G10751" s="292" t="s">
        <v>2979</v>
      </c>
    </row>
    <row r="10752" spans="1:7">
      <c r="A10752" s="292" t="s">
        <v>49</v>
      </c>
      <c r="B10752" s="405">
        <v>28774</v>
      </c>
      <c r="C10752" s="292" t="s">
        <v>2979</v>
      </c>
      <c r="E10752" s="292" t="s">
        <v>214</v>
      </c>
      <c r="F10752" s="405">
        <v>28342</v>
      </c>
      <c r="G10752" s="292" t="s">
        <v>2979</v>
      </c>
    </row>
    <row r="10753" spans="1:7">
      <c r="A10753" s="292" t="s">
        <v>49</v>
      </c>
      <c r="B10753" s="405">
        <v>29082</v>
      </c>
      <c r="C10753" s="292" t="s">
        <v>2979</v>
      </c>
      <c r="E10753" s="292" t="s">
        <v>214</v>
      </c>
      <c r="F10753" s="405">
        <v>28344</v>
      </c>
      <c r="G10753" s="292" t="s">
        <v>2979</v>
      </c>
    </row>
    <row r="10754" spans="1:7">
      <c r="A10754" s="292" t="s">
        <v>49</v>
      </c>
      <c r="B10754" s="405">
        <v>29374</v>
      </c>
      <c r="C10754" s="292" t="s">
        <v>2979</v>
      </c>
      <c r="E10754" s="292" t="s">
        <v>214</v>
      </c>
      <c r="F10754" s="405">
        <v>28347</v>
      </c>
      <c r="G10754" s="292" t="s">
        <v>2979</v>
      </c>
    </row>
    <row r="10755" spans="1:7">
      <c r="A10755" s="292" t="s">
        <v>49</v>
      </c>
      <c r="B10755" s="405">
        <v>29547</v>
      </c>
      <c r="C10755" s="292" t="s">
        <v>2979</v>
      </c>
      <c r="E10755" s="292" t="s">
        <v>214</v>
      </c>
      <c r="F10755" s="405">
        <v>28350</v>
      </c>
      <c r="G10755" s="292" t="s">
        <v>2979</v>
      </c>
    </row>
    <row r="10756" spans="1:7">
      <c r="A10756" s="292" t="s">
        <v>49</v>
      </c>
      <c r="B10756" s="405">
        <v>29741</v>
      </c>
      <c r="C10756" s="292" t="s">
        <v>2979</v>
      </c>
      <c r="E10756" s="292" t="s">
        <v>214</v>
      </c>
      <c r="F10756" s="405">
        <v>28351</v>
      </c>
      <c r="G10756" s="292" t="s">
        <v>2979</v>
      </c>
    </row>
    <row r="10757" spans="1:7">
      <c r="A10757" s="292" t="s">
        <v>49</v>
      </c>
      <c r="B10757" s="405">
        <v>30104</v>
      </c>
      <c r="C10757" s="292" t="s">
        <v>2979</v>
      </c>
      <c r="E10757" s="292" t="s">
        <v>214</v>
      </c>
      <c r="F10757" s="405">
        <v>28361</v>
      </c>
      <c r="G10757" s="292" t="s">
        <v>2979</v>
      </c>
    </row>
    <row r="10758" spans="1:7">
      <c r="A10758" s="292" t="s">
        <v>49</v>
      </c>
      <c r="B10758" s="405">
        <v>30410</v>
      </c>
      <c r="C10758" s="292" t="s">
        <v>2979</v>
      </c>
      <c r="E10758" s="292" t="s">
        <v>214</v>
      </c>
      <c r="F10758" s="405">
        <v>28362</v>
      </c>
      <c r="G10758" s="292" t="s">
        <v>2979</v>
      </c>
    </row>
    <row r="10759" spans="1:7">
      <c r="A10759" s="292" t="s">
        <v>49</v>
      </c>
      <c r="B10759" s="405">
        <v>30537</v>
      </c>
      <c r="C10759" s="292" t="s">
        <v>2979</v>
      </c>
      <c r="E10759" s="292" t="s">
        <v>214</v>
      </c>
      <c r="F10759" s="405">
        <v>28363</v>
      </c>
      <c r="G10759" s="292" t="s">
        <v>2979</v>
      </c>
    </row>
    <row r="10760" spans="1:7">
      <c r="A10760" s="292" t="s">
        <v>49</v>
      </c>
      <c r="B10760" s="405">
        <v>30707</v>
      </c>
      <c r="C10760" s="292" t="s">
        <v>2979</v>
      </c>
      <c r="E10760" s="292" t="s">
        <v>214</v>
      </c>
      <c r="F10760" s="405">
        <v>28365</v>
      </c>
      <c r="G10760" s="292" t="s">
        <v>2979</v>
      </c>
    </row>
    <row r="10761" spans="1:7">
      <c r="A10761" s="292" t="s">
        <v>49</v>
      </c>
      <c r="B10761" s="405">
        <v>31037</v>
      </c>
      <c r="C10761" s="292" t="s">
        <v>2979</v>
      </c>
      <c r="E10761" s="292" t="s">
        <v>214</v>
      </c>
      <c r="F10761" s="405">
        <v>28366</v>
      </c>
      <c r="G10761" s="292" t="s">
        <v>2979</v>
      </c>
    </row>
    <row r="10762" spans="1:7">
      <c r="A10762" s="292" t="s">
        <v>49</v>
      </c>
      <c r="B10762" s="405">
        <v>31512</v>
      </c>
      <c r="C10762" s="292" t="s">
        <v>2979</v>
      </c>
      <c r="E10762" s="292" t="s">
        <v>214</v>
      </c>
      <c r="F10762" s="405">
        <v>28367</v>
      </c>
      <c r="G10762" s="292" t="s">
        <v>2979</v>
      </c>
    </row>
    <row r="10763" spans="1:7">
      <c r="A10763" s="292" t="s">
        <v>49</v>
      </c>
      <c r="B10763" s="405">
        <v>28133</v>
      </c>
      <c r="C10763" s="292" t="s">
        <v>2979</v>
      </c>
      <c r="E10763" s="292" t="s">
        <v>214</v>
      </c>
      <c r="F10763" s="405">
        <v>28369</v>
      </c>
      <c r="G10763" s="292" t="s">
        <v>2979</v>
      </c>
    </row>
    <row r="10764" spans="1:7">
      <c r="A10764" s="292" t="s">
        <v>49</v>
      </c>
      <c r="B10764" s="405">
        <v>28421</v>
      </c>
      <c r="C10764" s="292" t="s">
        <v>2979</v>
      </c>
      <c r="E10764" s="292" t="s">
        <v>214</v>
      </c>
      <c r="F10764" s="405">
        <v>28377</v>
      </c>
      <c r="G10764" s="292" t="s">
        <v>2979</v>
      </c>
    </row>
    <row r="10765" spans="1:7">
      <c r="A10765" s="292" t="s">
        <v>49</v>
      </c>
      <c r="B10765" s="405">
        <v>28520</v>
      </c>
      <c r="C10765" s="292" t="s">
        <v>2979</v>
      </c>
      <c r="E10765" s="292" t="s">
        <v>214</v>
      </c>
      <c r="F10765" s="405">
        <v>28382</v>
      </c>
      <c r="G10765" s="292" t="s">
        <v>2979</v>
      </c>
    </row>
    <row r="10766" spans="1:7">
      <c r="A10766" s="292" t="s">
        <v>49</v>
      </c>
      <c r="B10766" s="405">
        <v>28651</v>
      </c>
      <c r="C10766" s="292" t="s">
        <v>2979</v>
      </c>
      <c r="E10766" s="292" t="s">
        <v>214</v>
      </c>
      <c r="F10766" s="405">
        <v>28383</v>
      </c>
      <c r="G10766" s="292" t="s">
        <v>2979</v>
      </c>
    </row>
    <row r="10767" spans="1:7">
      <c r="A10767" s="292" t="s">
        <v>49</v>
      </c>
      <c r="B10767" s="405">
        <v>28775</v>
      </c>
      <c r="C10767" s="292" t="s">
        <v>2979</v>
      </c>
      <c r="E10767" s="292" t="s">
        <v>214</v>
      </c>
      <c r="F10767" s="405">
        <v>28385</v>
      </c>
      <c r="G10767" s="292" t="s">
        <v>2979</v>
      </c>
    </row>
    <row r="10768" spans="1:7">
      <c r="A10768" s="292" t="s">
        <v>49</v>
      </c>
      <c r="B10768" s="405">
        <v>29101</v>
      </c>
      <c r="C10768" s="292" t="s">
        <v>2979</v>
      </c>
      <c r="E10768" s="292" t="s">
        <v>214</v>
      </c>
      <c r="F10768" s="405">
        <v>28386</v>
      </c>
      <c r="G10768" s="292" t="s">
        <v>2979</v>
      </c>
    </row>
    <row r="10769" spans="1:7">
      <c r="A10769" s="292" t="s">
        <v>49</v>
      </c>
      <c r="B10769" s="405">
        <v>29377</v>
      </c>
      <c r="C10769" s="292" t="s">
        <v>2979</v>
      </c>
      <c r="E10769" s="292" t="s">
        <v>214</v>
      </c>
      <c r="F10769" s="405">
        <v>28393</v>
      </c>
      <c r="G10769" s="292" t="s">
        <v>2979</v>
      </c>
    </row>
    <row r="10770" spans="1:7">
      <c r="A10770" s="292" t="s">
        <v>49</v>
      </c>
      <c r="B10770" s="405">
        <v>29555</v>
      </c>
      <c r="C10770" s="292" t="s">
        <v>2979</v>
      </c>
      <c r="E10770" s="292" t="s">
        <v>214</v>
      </c>
      <c r="F10770" s="405">
        <v>28395</v>
      </c>
      <c r="G10770" s="292" t="s">
        <v>2979</v>
      </c>
    </row>
    <row r="10771" spans="1:7">
      <c r="A10771" s="292" t="s">
        <v>49</v>
      </c>
      <c r="B10771" s="405">
        <v>29743</v>
      </c>
      <c r="C10771" s="292" t="s">
        <v>2979</v>
      </c>
      <c r="E10771" s="292" t="s">
        <v>214</v>
      </c>
      <c r="F10771" s="405">
        <v>28396</v>
      </c>
      <c r="G10771" s="292" t="s">
        <v>2979</v>
      </c>
    </row>
    <row r="10772" spans="1:7">
      <c r="A10772" s="292" t="s">
        <v>49</v>
      </c>
      <c r="B10772" s="405">
        <v>30105</v>
      </c>
      <c r="C10772" s="292" t="s">
        <v>2979</v>
      </c>
      <c r="E10772" s="292" t="s">
        <v>214</v>
      </c>
      <c r="F10772" s="405">
        <v>28398</v>
      </c>
      <c r="G10772" s="292" t="s">
        <v>2979</v>
      </c>
    </row>
    <row r="10773" spans="1:7">
      <c r="A10773" s="292" t="s">
        <v>49</v>
      </c>
      <c r="B10773" s="405">
        <v>30411</v>
      </c>
      <c r="C10773" s="292" t="s">
        <v>2979</v>
      </c>
      <c r="E10773" s="292" t="s">
        <v>214</v>
      </c>
      <c r="F10773" s="405">
        <v>28399</v>
      </c>
      <c r="G10773" s="292" t="s">
        <v>2979</v>
      </c>
    </row>
    <row r="10774" spans="1:7">
      <c r="A10774" s="292" t="s">
        <v>49</v>
      </c>
      <c r="B10774" s="405">
        <v>30540</v>
      </c>
      <c r="C10774" s="292" t="s">
        <v>2979</v>
      </c>
      <c r="E10774" s="292" t="s">
        <v>214</v>
      </c>
      <c r="F10774" s="405">
        <v>28420</v>
      </c>
      <c r="G10774" s="292" t="s">
        <v>2979</v>
      </c>
    </row>
    <row r="10775" spans="1:7">
      <c r="A10775" s="292" t="s">
        <v>49</v>
      </c>
      <c r="B10775" s="405">
        <v>30708</v>
      </c>
      <c r="C10775" s="292" t="s">
        <v>2979</v>
      </c>
      <c r="E10775" s="292" t="s">
        <v>214</v>
      </c>
      <c r="F10775" s="405">
        <v>28421</v>
      </c>
      <c r="G10775" s="292" t="s">
        <v>2979</v>
      </c>
    </row>
    <row r="10776" spans="1:7">
      <c r="A10776" s="292" t="s">
        <v>49</v>
      </c>
      <c r="B10776" s="405">
        <v>31041</v>
      </c>
      <c r="C10776" s="292" t="s">
        <v>2979</v>
      </c>
      <c r="E10776" s="292" t="s">
        <v>214</v>
      </c>
      <c r="F10776" s="405">
        <v>28423</v>
      </c>
      <c r="G10776" s="292" t="s">
        <v>2979</v>
      </c>
    </row>
    <row r="10777" spans="1:7">
      <c r="A10777" s="292" t="s">
        <v>49</v>
      </c>
      <c r="B10777" s="405">
        <v>31513</v>
      </c>
      <c r="C10777" s="292" t="s">
        <v>2979</v>
      </c>
      <c r="E10777" s="292" t="s">
        <v>214</v>
      </c>
      <c r="F10777" s="405">
        <v>28424</v>
      </c>
      <c r="G10777" s="292" t="s">
        <v>2979</v>
      </c>
    </row>
    <row r="10778" spans="1:7">
      <c r="A10778" s="292" t="s">
        <v>49</v>
      </c>
      <c r="B10778" s="405">
        <v>28135</v>
      </c>
      <c r="C10778" s="292" t="s">
        <v>2979</v>
      </c>
      <c r="E10778" s="292" t="s">
        <v>214</v>
      </c>
      <c r="F10778" s="405">
        <v>28430</v>
      </c>
      <c r="G10778" s="292" t="s">
        <v>2979</v>
      </c>
    </row>
    <row r="10779" spans="1:7">
      <c r="A10779" s="292" t="s">
        <v>49</v>
      </c>
      <c r="B10779" s="405">
        <v>28423</v>
      </c>
      <c r="C10779" s="292" t="s">
        <v>2979</v>
      </c>
      <c r="E10779" s="292" t="s">
        <v>214</v>
      </c>
      <c r="F10779" s="405">
        <v>28431</v>
      </c>
      <c r="G10779" s="292" t="s">
        <v>2979</v>
      </c>
    </row>
    <row r="10780" spans="1:7">
      <c r="A10780" s="292" t="s">
        <v>49</v>
      </c>
      <c r="B10780" s="405">
        <v>28521</v>
      </c>
      <c r="C10780" s="292" t="s">
        <v>2979</v>
      </c>
      <c r="E10780" s="292" t="s">
        <v>214</v>
      </c>
      <c r="F10780" s="405">
        <v>28432</v>
      </c>
      <c r="G10780" s="292" t="s">
        <v>2979</v>
      </c>
    </row>
    <row r="10781" spans="1:7">
      <c r="A10781" s="292" t="s">
        <v>49</v>
      </c>
      <c r="B10781" s="405">
        <v>28654</v>
      </c>
      <c r="C10781" s="292" t="s">
        <v>2979</v>
      </c>
      <c r="E10781" s="292" t="s">
        <v>214</v>
      </c>
      <c r="F10781" s="405">
        <v>28433</v>
      </c>
      <c r="G10781" s="292" t="s">
        <v>2979</v>
      </c>
    </row>
    <row r="10782" spans="1:7">
      <c r="A10782" s="292" t="s">
        <v>49</v>
      </c>
      <c r="B10782" s="405">
        <v>28777</v>
      </c>
      <c r="C10782" s="292" t="s">
        <v>2979</v>
      </c>
      <c r="E10782" s="292" t="s">
        <v>214</v>
      </c>
      <c r="F10782" s="405">
        <v>28434</v>
      </c>
      <c r="G10782" s="292" t="s">
        <v>2979</v>
      </c>
    </row>
    <row r="10783" spans="1:7">
      <c r="A10783" s="292" t="s">
        <v>49</v>
      </c>
      <c r="B10783" s="405">
        <v>29104</v>
      </c>
      <c r="C10783" s="292" t="s">
        <v>2979</v>
      </c>
      <c r="E10783" s="292" t="s">
        <v>214</v>
      </c>
      <c r="F10783" s="405">
        <v>28435</v>
      </c>
      <c r="G10783" s="292" t="s">
        <v>2979</v>
      </c>
    </row>
    <row r="10784" spans="1:7">
      <c r="A10784" s="292" t="s">
        <v>49</v>
      </c>
      <c r="B10784" s="405">
        <v>29379</v>
      </c>
      <c r="C10784" s="292" t="s">
        <v>2979</v>
      </c>
      <c r="E10784" s="292" t="s">
        <v>214</v>
      </c>
      <c r="F10784" s="405">
        <v>28436</v>
      </c>
      <c r="G10784" s="292" t="s">
        <v>2979</v>
      </c>
    </row>
    <row r="10785" spans="1:7">
      <c r="A10785" s="292" t="s">
        <v>49</v>
      </c>
      <c r="B10785" s="405">
        <v>29556</v>
      </c>
      <c r="C10785" s="292" t="s">
        <v>2979</v>
      </c>
      <c r="E10785" s="292" t="s">
        <v>214</v>
      </c>
      <c r="F10785" s="405">
        <v>28438</v>
      </c>
      <c r="G10785" s="292" t="s">
        <v>2979</v>
      </c>
    </row>
    <row r="10786" spans="1:7">
      <c r="A10786" s="292" t="s">
        <v>49</v>
      </c>
      <c r="B10786" s="405">
        <v>29810</v>
      </c>
      <c r="C10786" s="292" t="s">
        <v>2979</v>
      </c>
      <c r="E10786" s="292" t="s">
        <v>214</v>
      </c>
      <c r="F10786" s="405">
        <v>28439</v>
      </c>
      <c r="G10786" s="292" t="s">
        <v>2979</v>
      </c>
    </row>
    <row r="10787" spans="1:7">
      <c r="A10787" s="292" t="s">
        <v>49</v>
      </c>
      <c r="B10787" s="405">
        <v>30108</v>
      </c>
      <c r="C10787" s="292" t="s">
        <v>2979</v>
      </c>
      <c r="E10787" s="292" t="s">
        <v>214</v>
      </c>
      <c r="F10787" s="405">
        <v>28441</v>
      </c>
      <c r="G10787" s="292" t="s">
        <v>2979</v>
      </c>
    </row>
    <row r="10788" spans="1:7">
      <c r="A10788" s="292" t="s">
        <v>49</v>
      </c>
      <c r="B10788" s="405">
        <v>30412</v>
      </c>
      <c r="C10788" s="292" t="s">
        <v>2979</v>
      </c>
      <c r="E10788" s="292" t="s">
        <v>214</v>
      </c>
      <c r="F10788" s="405">
        <v>28442</v>
      </c>
      <c r="G10788" s="292" t="s">
        <v>2979</v>
      </c>
    </row>
    <row r="10789" spans="1:7">
      <c r="A10789" s="292" t="s">
        <v>49</v>
      </c>
      <c r="B10789" s="405">
        <v>30545</v>
      </c>
      <c r="C10789" s="292" t="s">
        <v>2979</v>
      </c>
      <c r="E10789" s="292" t="s">
        <v>214</v>
      </c>
      <c r="F10789" s="405">
        <v>28444</v>
      </c>
      <c r="G10789" s="292" t="s">
        <v>2979</v>
      </c>
    </row>
    <row r="10790" spans="1:7">
      <c r="A10790" s="292" t="s">
        <v>49</v>
      </c>
      <c r="B10790" s="405">
        <v>30711</v>
      </c>
      <c r="C10790" s="292" t="s">
        <v>2979</v>
      </c>
      <c r="E10790" s="292" t="s">
        <v>214</v>
      </c>
      <c r="F10790" s="405">
        <v>28447</v>
      </c>
      <c r="G10790" s="292" t="s">
        <v>2979</v>
      </c>
    </row>
    <row r="10791" spans="1:7">
      <c r="A10791" s="292" t="s">
        <v>49</v>
      </c>
      <c r="B10791" s="405">
        <v>31042</v>
      </c>
      <c r="C10791" s="292" t="s">
        <v>2979</v>
      </c>
      <c r="E10791" s="292" t="s">
        <v>214</v>
      </c>
      <c r="F10791" s="405">
        <v>28448</v>
      </c>
      <c r="G10791" s="292" t="s">
        <v>2979</v>
      </c>
    </row>
    <row r="10792" spans="1:7">
      <c r="A10792" s="292" t="s">
        <v>49</v>
      </c>
      <c r="B10792" s="405">
        <v>31515</v>
      </c>
      <c r="C10792" s="292" t="s">
        <v>2979</v>
      </c>
      <c r="E10792" s="292" t="s">
        <v>214</v>
      </c>
      <c r="F10792" s="405">
        <v>28450</v>
      </c>
      <c r="G10792" s="292" t="s">
        <v>2979</v>
      </c>
    </row>
    <row r="10793" spans="1:7">
      <c r="A10793" s="292" t="s">
        <v>49</v>
      </c>
      <c r="B10793" s="405">
        <v>28139</v>
      </c>
      <c r="C10793" s="292" t="s">
        <v>2979</v>
      </c>
      <c r="E10793" s="292" t="s">
        <v>214</v>
      </c>
      <c r="F10793" s="405">
        <v>28452</v>
      </c>
      <c r="G10793" s="292" t="s">
        <v>2979</v>
      </c>
    </row>
    <row r="10794" spans="1:7">
      <c r="A10794" s="292" t="s">
        <v>49</v>
      </c>
      <c r="B10794" s="405">
        <v>28424</v>
      </c>
      <c r="C10794" s="292" t="s">
        <v>2979</v>
      </c>
      <c r="E10794" s="292" t="s">
        <v>214</v>
      </c>
      <c r="F10794" s="405">
        <v>28453</v>
      </c>
      <c r="G10794" s="292" t="s">
        <v>2979</v>
      </c>
    </row>
    <row r="10795" spans="1:7">
      <c r="A10795" s="292" t="s">
        <v>49</v>
      </c>
      <c r="B10795" s="405">
        <v>28523</v>
      </c>
      <c r="C10795" s="292" t="s">
        <v>2979</v>
      </c>
      <c r="E10795" s="292" t="s">
        <v>214</v>
      </c>
      <c r="F10795" s="405">
        <v>28454</v>
      </c>
      <c r="G10795" s="292" t="s">
        <v>2979</v>
      </c>
    </row>
    <row r="10796" spans="1:7">
      <c r="A10796" s="292" t="s">
        <v>49</v>
      </c>
      <c r="B10796" s="405">
        <v>28660</v>
      </c>
      <c r="C10796" s="292" t="s">
        <v>2979</v>
      </c>
      <c r="E10796" s="292" t="s">
        <v>214</v>
      </c>
      <c r="F10796" s="405">
        <v>28455</v>
      </c>
      <c r="G10796" s="292" t="s">
        <v>2979</v>
      </c>
    </row>
    <row r="10797" spans="1:7">
      <c r="A10797" s="292" t="s">
        <v>49</v>
      </c>
      <c r="B10797" s="405">
        <v>28782</v>
      </c>
      <c r="C10797" s="292" t="s">
        <v>2979</v>
      </c>
      <c r="E10797" s="292" t="s">
        <v>214</v>
      </c>
      <c r="F10797" s="405">
        <v>28456</v>
      </c>
      <c r="G10797" s="292" t="s">
        <v>2979</v>
      </c>
    </row>
    <row r="10798" spans="1:7">
      <c r="A10798" s="292" t="s">
        <v>49</v>
      </c>
      <c r="B10798" s="405">
        <v>29105</v>
      </c>
      <c r="C10798" s="292" t="s">
        <v>2979</v>
      </c>
      <c r="E10798" s="292" t="s">
        <v>214</v>
      </c>
      <c r="F10798" s="405">
        <v>28458</v>
      </c>
      <c r="G10798" s="292" t="s">
        <v>2979</v>
      </c>
    </row>
    <row r="10799" spans="1:7">
      <c r="A10799" s="292" t="s">
        <v>49</v>
      </c>
      <c r="B10799" s="405">
        <v>29384</v>
      </c>
      <c r="C10799" s="292" t="s">
        <v>2979</v>
      </c>
      <c r="E10799" s="292" t="s">
        <v>214</v>
      </c>
      <c r="F10799" s="405">
        <v>28459</v>
      </c>
      <c r="G10799" s="292" t="s">
        <v>2979</v>
      </c>
    </row>
    <row r="10800" spans="1:7">
      <c r="A10800" s="292" t="s">
        <v>49</v>
      </c>
      <c r="B10800" s="405">
        <v>29565</v>
      </c>
      <c r="C10800" s="292" t="s">
        <v>2979</v>
      </c>
      <c r="E10800" s="292" t="s">
        <v>214</v>
      </c>
      <c r="F10800" s="405">
        <v>28461</v>
      </c>
      <c r="G10800" s="292" t="s">
        <v>2979</v>
      </c>
    </row>
    <row r="10801" spans="1:7">
      <c r="A10801" s="292" t="s">
        <v>49</v>
      </c>
      <c r="B10801" s="405">
        <v>29812</v>
      </c>
      <c r="C10801" s="292" t="s">
        <v>2979</v>
      </c>
      <c r="E10801" s="292" t="s">
        <v>214</v>
      </c>
      <c r="F10801" s="405">
        <v>28462</v>
      </c>
      <c r="G10801" s="292" t="s">
        <v>2979</v>
      </c>
    </row>
    <row r="10802" spans="1:7">
      <c r="A10802" s="292" t="s">
        <v>49</v>
      </c>
      <c r="B10802" s="405">
        <v>30113</v>
      </c>
      <c r="C10802" s="292" t="s">
        <v>2979</v>
      </c>
      <c r="E10802" s="292" t="s">
        <v>214</v>
      </c>
      <c r="F10802" s="405">
        <v>28463</v>
      </c>
      <c r="G10802" s="292" t="s">
        <v>2979</v>
      </c>
    </row>
    <row r="10803" spans="1:7">
      <c r="A10803" s="292" t="s">
        <v>49</v>
      </c>
      <c r="B10803" s="405">
        <v>30413</v>
      </c>
      <c r="C10803" s="292" t="s">
        <v>2979</v>
      </c>
      <c r="E10803" s="292" t="s">
        <v>214</v>
      </c>
      <c r="F10803" s="405">
        <v>28464</v>
      </c>
      <c r="G10803" s="292" t="s">
        <v>2979</v>
      </c>
    </row>
    <row r="10804" spans="1:7">
      <c r="A10804" s="292" t="s">
        <v>49</v>
      </c>
      <c r="B10804" s="405">
        <v>30547</v>
      </c>
      <c r="C10804" s="292" t="s">
        <v>2979</v>
      </c>
      <c r="E10804" s="292" t="s">
        <v>214</v>
      </c>
      <c r="F10804" s="405">
        <v>28466</v>
      </c>
      <c r="G10804" s="292" t="s">
        <v>2979</v>
      </c>
    </row>
    <row r="10805" spans="1:7">
      <c r="A10805" s="292" t="s">
        <v>49</v>
      </c>
      <c r="B10805" s="405">
        <v>30724</v>
      </c>
      <c r="C10805" s="292" t="s">
        <v>2979</v>
      </c>
      <c r="E10805" s="292" t="s">
        <v>214</v>
      </c>
      <c r="F10805" s="405">
        <v>28468</v>
      </c>
      <c r="G10805" s="292" t="s">
        <v>2979</v>
      </c>
    </row>
    <row r="10806" spans="1:7">
      <c r="A10806" s="292" t="s">
        <v>49</v>
      </c>
      <c r="B10806" s="405">
        <v>31044</v>
      </c>
      <c r="C10806" s="292" t="s">
        <v>2979</v>
      </c>
      <c r="E10806" s="292" t="s">
        <v>214</v>
      </c>
      <c r="F10806" s="405">
        <v>28469</v>
      </c>
      <c r="G10806" s="292" t="s">
        <v>2979</v>
      </c>
    </row>
    <row r="10807" spans="1:7">
      <c r="A10807" s="292" t="s">
        <v>49</v>
      </c>
      <c r="B10807" s="405">
        <v>31518</v>
      </c>
      <c r="C10807" s="292" t="s">
        <v>2979</v>
      </c>
      <c r="E10807" s="292" t="s">
        <v>214</v>
      </c>
      <c r="F10807" s="405">
        <v>28470</v>
      </c>
      <c r="G10807" s="292" t="s">
        <v>2979</v>
      </c>
    </row>
    <row r="10808" spans="1:7">
      <c r="A10808" s="292" t="s">
        <v>49</v>
      </c>
      <c r="B10808" s="405">
        <v>28163</v>
      </c>
      <c r="C10808" s="292" t="s">
        <v>2979</v>
      </c>
      <c r="E10808" s="292" t="s">
        <v>214</v>
      </c>
      <c r="F10808" s="405">
        <v>28478</v>
      </c>
      <c r="G10808" s="292" t="s">
        <v>2979</v>
      </c>
    </row>
    <row r="10809" spans="1:7">
      <c r="A10809" s="292" t="s">
        <v>49</v>
      </c>
      <c r="B10809" s="405">
        <v>28430</v>
      </c>
      <c r="C10809" s="292" t="s">
        <v>2979</v>
      </c>
      <c r="E10809" s="292" t="s">
        <v>214</v>
      </c>
      <c r="F10809" s="405">
        <v>28501</v>
      </c>
      <c r="G10809" s="292" t="s">
        <v>2979</v>
      </c>
    </row>
    <row r="10810" spans="1:7">
      <c r="A10810" s="292" t="s">
        <v>49</v>
      </c>
      <c r="B10810" s="405">
        <v>28524</v>
      </c>
      <c r="C10810" s="292" t="s">
        <v>2979</v>
      </c>
      <c r="E10810" s="292" t="s">
        <v>214</v>
      </c>
      <c r="F10810" s="405">
        <v>28504</v>
      </c>
      <c r="G10810" s="292" t="s">
        <v>2979</v>
      </c>
    </row>
    <row r="10811" spans="1:7">
      <c r="A10811" s="292" t="s">
        <v>49</v>
      </c>
      <c r="B10811" s="405">
        <v>28663</v>
      </c>
      <c r="C10811" s="292" t="s">
        <v>2979</v>
      </c>
      <c r="E10811" s="292" t="s">
        <v>214</v>
      </c>
      <c r="F10811" s="405">
        <v>28508</v>
      </c>
      <c r="G10811" s="292" t="s">
        <v>2979</v>
      </c>
    </row>
    <row r="10812" spans="1:7">
      <c r="A10812" s="292" t="s">
        <v>49</v>
      </c>
      <c r="B10812" s="405">
        <v>28784</v>
      </c>
      <c r="C10812" s="292" t="s">
        <v>2979</v>
      </c>
      <c r="E10812" s="292" t="s">
        <v>214</v>
      </c>
      <c r="F10812" s="405">
        <v>28511</v>
      </c>
      <c r="G10812" s="292" t="s">
        <v>2979</v>
      </c>
    </row>
    <row r="10813" spans="1:7">
      <c r="A10813" s="292" t="s">
        <v>49</v>
      </c>
      <c r="B10813" s="405">
        <v>29107</v>
      </c>
      <c r="C10813" s="292" t="s">
        <v>2979</v>
      </c>
      <c r="E10813" s="292" t="s">
        <v>214</v>
      </c>
      <c r="F10813" s="405">
        <v>28512</v>
      </c>
      <c r="G10813" s="292" t="s">
        <v>2979</v>
      </c>
    </row>
    <row r="10814" spans="1:7">
      <c r="A10814" s="292" t="s">
        <v>49</v>
      </c>
      <c r="B10814" s="405">
        <v>29429</v>
      </c>
      <c r="C10814" s="292" t="s">
        <v>2979</v>
      </c>
      <c r="E10814" s="292" t="s">
        <v>214</v>
      </c>
      <c r="F10814" s="405">
        <v>28515</v>
      </c>
      <c r="G10814" s="292" t="s">
        <v>2979</v>
      </c>
    </row>
    <row r="10815" spans="1:7">
      <c r="A10815" s="292" t="s">
        <v>49</v>
      </c>
      <c r="B10815" s="405">
        <v>29567</v>
      </c>
      <c r="C10815" s="292" t="s">
        <v>2979</v>
      </c>
      <c r="E10815" s="292" t="s">
        <v>214</v>
      </c>
      <c r="F10815" s="405">
        <v>28516</v>
      </c>
      <c r="G10815" s="292" t="s">
        <v>2979</v>
      </c>
    </row>
    <row r="10816" spans="1:7">
      <c r="A10816" s="292" t="s">
        <v>49</v>
      </c>
      <c r="B10816" s="405">
        <v>29813</v>
      </c>
      <c r="C10816" s="292" t="s">
        <v>2979</v>
      </c>
      <c r="E10816" s="292" t="s">
        <v>214</v>
      </c>
      <c r="F10816" s="405">
        <v>28520</v>
      </c>
      <c r="G10816" s="292" t="s">
        <v>2979</v>
      </c>
    </row>
    <row r="10817" spans="1:7">
      <c r="A10817" s="292" t="s">
        <v>49</v>
      </c>
      <c r="B10817" s="405">
        <v>30124</v>
      </c>
      <c r="C10817" s="292" t="s">
        <v>2979</v>
      </c>
      <c r="E10817" s="292" t="s">
        <v>214</v>
      </c>
      <c r="F10817" s="405">
        <v>28521</v>
      </c>
      <c r="G10817" s="292" t="s">
        <v>2979</v>
      </c>
    </row>
    <row r="10818" spans="1:7">
      <c r="A10818" s="292" t="s">
        <v>49</v>
      </c>
      <c r="B10818" s="405">
        <v>30420</v>
      </c>
      <c r="C10818" s="292" t="s">
        <v>2979</v>
      </c>
      <c r="E10818" s="292" t="s">
        <v>214</v>
      </c>
      <c r="F10818" s="405">
        <v>28523</v>
      </c>
      <c r="G10818" s="292" t="s">
        <v>2979</v>
      </c>
    </row>
    <row r="10819" spans="1:7">
      <c r="A10819" s="292" t="s">
        <v>49</v>
      </c>
      <c r="B10819" s="405">
        <v>30554</v>
      </c>
      <c r="C10819" s="292" t="s">
        <v>2979</v>
      </c>
      <c r="E10819" s="292" t="s">
        <v>214</v>
      </c>
      <c r="F10819" s="405">
        <v>28524</v>
      </c>
      <c r="G10819" s="292" t="s">
        <v>2979</v>
      </c>
    </row>
    <row r="10820" spans="1:7">
      <c r="A10820" s="292" t="s">
        <v>49</v>
      </c>
      <c r="B10820" s="405">
        <v>30735</v>
      </c>
      <c r="C10820" s="292" t="s">
        <v>2979</v>
      </c>
      <c r="E10820" s="292" t="s">
        <v>214</v>
      </c>
      <c r="F10820" s="405">
        <v>28525</v>
      </c>
      <c r="G10820" s="292" t="s">
        <v>2979</v>
      </c>
    </row>
    <row r="10821" spans="1:7">
      <c r="A10821" s="292" t="s">
        <v>49</v>
      </c>
      <c r="B10821" s="405">
        <v>31050</v>
      </c>
      <c r="C10821" s="292" t="s">
        <v>2979</v>
      </c>
      <c r="E10821" s="292" t="s">
        <v>214</v>
      </c>
      <c r="F10821" s="405">
        <v>28526</v>
      </c>
      <c r="G10821" s="292" t="s">
        <v>2979</v>
      </c>
    </row>
    <row r="10822" spans="1:7">
      <c r="A10822" s="292" t="s">
        <v>49</v>
      </c>
      <c r="B10822" s="405">
        <v>31519</v>
      </c>
      <c r="C10822" s="292" t="s">
        <v>2979</v>
      </c>
      <c r="E10822" s="292" t="s">
        <v>214</v>
      </c>
      <c r="F10822" s="405">
        <v>28527</v>
      </c>
      <c r="G10822" s="292" t="s">
        <v>2979</v>
      </c>
    </row>
    <row r="10823" spans="1:7">
      <c r="A10823" s="292" t="s">
        <v>49</v>
      </c>
      <c r="B10823" s="405">
        <v>28167</v>
      </c>
      <c r="C10823" s="292" t="s">
        <v>2979</v>
      </c>
      <c r="E10823" s="292" t="s">
        <v>214</v>
      </c>
      <c r="F10823" s="405">
        <v>28528</v>
      </c>
      <c r="G10823" s="292" t="s">
        <v>2979</v>
      </c>
    </row>
    <row r="10824" spans="1:7">
      <c r="A10824" s="292" t="s">
        <v>49</v>
      </c>
      <c r="B10824" s="405">
        <v>28431</v>
      </c>
      <c r="C10824" s="292" t="s">
        <v>2979</v>
      </c>
      <c r="E10824" s="292" t="s">
        <v>214</v>
      </c>
      <c r="F10824" s="405">
        <v>28537</v>
      </c>
      <c r="G10824" s="292" t="s">
        <v>2979</v>
      </c>
    </row>
    <row r="10825" spans="1:7">
      <c r="A10825" s="292" t="s">
        <v>49</v>
      </c>
      <c r="B10825" s="405">
        <v>28525</v>
      </c>
      <c r="C10825" s="292" t="s">
        <v>2979</v>
      </c>
      <c r="E10825" s="292" t="s">
        <v>214</v>
      </c>
      <c r="F10825" s="405">
        <v>28538</v>
      </c>
      <c r="G10825" s="292" t="s">
        <v>2979</v>
      </c>
    </row>
    <row r="10826" spans="1:7">
      <c r="A10826" s="292" t="s">
        <v>49</v>
      </c>
      <c r="B10826" s="405">
        <v>28664</v>
      </c>
      <c r="C10826" s="292" t="s">
        <v>2979</v>
      </c>
      <c r="E10826" s="292" t="s">
        <v>214</v>
      </c>
      <c r="F10826" s="405">
        <v>28539</v>
      </c>
      <c r="G10826" s="292" t="s">
        <v>2979</v>
      </c>
    </row>
    <row r="10827" spans="1:7">
      <c r="A10827" s="292" t="s">
        <v>49</v>
      </c>
      <c r="B10827" s="405">
        <v>28785</v>
      </c>
      <c r="C10827" s="292" t="s">
        <v>2979</v>
      </c>
      <c r="E10827" s="292" t="s">
        <v>214</v>
      </c>
      <c r="F10827" s="405">
        <v>28552</v>
      </c>
      <c r="G10827" s="292" t="s">
        <v>2979</v>
      </c>
    </row>
    <row r="10828" spans="1:7">
      <c r="A10828" s="292" t="s">
        <v>49</v>
      </c>
      <c r="B10828" s="405">
        <v>29111</v>
      </c>
      <c r="C10828" s="292" t="s">
        <v>2979</v>
      </c>
      <c r="E10828" s="292" t="s">
        <v>214</v>
      </c>
      <c r="F10828" s="405">
        <v>28553</v>
      </c>
      <c r="G10828" s="292" t="s">
        <v>2979</v>
      </c>
    </row>
    <row r="10829" spans="1:7">
      <c r="A10829" s="292" t="s">
        <v>49</v>
      </c>
      <c r="B10829" s="405">
        <v>29431</v>
      </c>
      <c r="C10829" s="292" t="s">
        <v>2979</v>
      </c>
      <c r="E10829" s="292" t="s">
        <v>214</v>
      </c>
      <c r="F10829" s="405">
        <v>28554</v>
      </c>
      <c r="G10829" s="292" t="s">
        <v>2979</v>
      </c>
    </row>
    <row r="10830" spans="1:7">
      <c r="A10830" s="292" t="s">
        <v>49</v>
      </c>
      <c r="B10830" s="405">
        <v>29570</v>
      </c>
      <c r="C10830" s="292" t="s">
        <v>2979</v>
      </c>
      <c r="E10830" s="292" t="s">
        <v>214</v>
      </c>
      <c r="F10830" s="405">
        <v>28555</v>
      </c>
      <c r="G10830" s="292" t="s">
        <v>2979</v>
      </c>
    </row>
    <row r="10831" spans="1:7">
      <c r="A10831" s="292" t="s">
        <v>49</v>
      </c>
      <c r="B10831" s="405">
        <v>29817</v>
      </c>
      <c r="C10831" s="292" t="s">
        <v>2979</v>
      </c>
      <c r="E10831" s="292" t="s">
        <v>214</v>
      </c>
      <c r="F10831" s="405">
        <v>28557</v>
      </c>
      <c r="G10831" s="292" t="s">
        <v>2979</v>
      </c>
    </row>
    <row r="10832" spans="1:7">
      <c r="A10832" s="292" t="s">
        <v>49</v>
      </c>
      <c r="B10832" s="405">
        <v>30139</v>
      </c>
      <c r="C10832" s="292" t="s">
        <v>2979</v>
      </c>
      <c r="E10832" s="292" t="s">
        <v>214</v>
      </c>
      <c r="F10832" s="405">
        <v>28570</v>
      </c>
      <c r="G10832" s="292" t="s">
        <v>2979</v>
      </c>
    </row>
    <row r="10833" spans="1:7">
      <c r="A10833" s="292" t="s">
        <v>49</v>
      </c>
      <c r="B10833" s="405">
        <v>30421</v>
      </c>
      <c r="C10833" s="292" t="s">
        <v>2979</v>
      </c>
      <c r="E10833" s="292" t="s">
        <v>214</v>
      </c>
      <c r="F10833" s="405">
        <v>28571</v>
      </c>
      <c r="G10833" s="292" t="s">
        <v>2979</v>
      </c>
    </row>
    <row r="10834" spans="1:7">
      <c r="A10834" s="292" t="s">
        <v>49</v>
      </c>
      <c r="B10834" s="405">
        <v>30557</v>
      </c>
      <c r="C10834" s="292" t="s">
        <v>2979</v>
      </c>
      <c r="E10834" s="292" t="s">
        <v>214</v>
      </c>
      <c r="F10834" s="405">
        <v>28572</v>
      </c>
      <c r="G10834" s="292" t="s">
        <v>2979</v>
      </c>
    </row>
    <row r="10835" spans="1:7">
      <c r="A10835" s="292" t="s">
        <v>49</v>
      </c>
      <c r="B10835" s="405">
        <v>30746</v>
      </c>
      <c r="C10835" s="292" t="s">
        <v>2979</v>
      </c>
      <c r="E10835" s="292" t="s">
        <v>214</v>
      </c>
      <c r="F10835" s="405">
        <v>28573</v>
      </c>
      <c r="G10835" s="292" t="s">
        <v>2979</v>
      </c>
    </row>
    <row r="10836" spans="1:7">
      <c r="A10836" s="292" t="s">
        <v>49</v>
      </c>
      <c r="B10836" s="405">
        <v>31051</v>
      </c>
      <c r="C10836" s="292" t="s">
        <v>2979</v>
      </c>
      <c r="E10836" s="292" t="s">
        <v>214</v>
      </c>
      <c r="F10836" s="405">
        <v>28574</v>
      </c>
      <c r="G10836" s="292" t="s">
        <v>2979</v>
      </c>
    </row>
    <row r="10837" spans="1:7">
      <c r="A10837" s="292" t="s">
        <v>49</v>
      </c>
      <c r="B10837" s="405">
        <v>31527</v>
      </c>
      <c r="C10837" s="292" t="s">
        <v>2979</v>
      </c>
      <c r="E10837" s="292" t="s">
        <v>214</v>
      </c>
      <c r="F10837" s="405">
        <v>28578</v>
      </c>
      <c r="G10837" s="292" t="s">
        <v>2979</v>
      </c>
    </row>
    <row r="10838" spans="1:7">
      <c r="A10838" s="292" t="s">
        <v>49</v>
      </c>
      <c r="B10838" s="405">
        <v>28168</v>
      </c>
      <c r="C10838" s="292" t="s">
        <v>2979</v>
      </c>
      <c r="E10838" s="292" t="s">
        <v>214</v>
      </c>
      <c r="F10838" s="405">
        <v>28579</v>
      </c>
      <c r="G10838" s="292" t="s">
        <v>2979</v>
      </c>
    </row>
    <row r="10839" spans="1:7">
      <c r="A10839" s="292" t="s">
        <v>49</v>
      </c>
      <c r="B10839" s="405">
        <v>28432</v>
      </c>
      <c r="C10839" s="292" t="s">
        <v>2979</v>
      </c>
      <c r="E10839" s="292" t="s">
        <v>214</v>
      </c>
      <c r="F10839" s="405">
        <v>28580</v>
      </c>
      <c r="G10839" s="292" t="s">
        <v>2979</v>
      </c>
    </row>
    <row r="10840" spans="1:7">
      <c r="A10840" s="292" t="s">
        <v>49</v>
      </c>
      <c r="B10840" s="405">
        <v>28526</v>
      </c>
      <c r="C10840" s="292" t="s">
        <v>2979</v>
      </c>
      <c r="E10840" s="292" t="s">
        <v>214</v>
      </c>
      <c r="F10840" s="405">
        <v>28581</v>
      </c>
      <c r="G10840" s="292" t="s">
        <v>2979</v>
      </c>
    </row>
    <row r="10841" spans="1:7">
      <c r="A10841" s="292" t="s">
        <v>49</v>
      </c>
      <c r="B10841" s="405">
        <v>28665</v>
      </c>
      <c r="C10841" s="292" t="s">
        <v>2979</v>
      </c>
      <c r="E10841" s="292" t="s">
        <v>214</v>
      </c>
      <c r="F10841" s="405">
        <v>28584</v>
      </c>
      <c r="G10841" s="292" t="s">
        <v>2979</v>
      </c>
    </row>
    <row r="10842" spans="1:7">
      <c r="A10842" s="292" t="s">
        <v>49</v>
      </c>
      <c r="B10842" s="405">
        <v>28789</v>
      </c>
      <c r="C10842" s="292" t="s">
        <v>2979</v>
      </c>
      <c r="E10842" s="292" t="s">
        <v>214</v>
      </c>
      <c r="F10842" s="405">
        <v>28585</v>
      </c>
      <c r="G10842" s="292" t="s">
        <v>2979</v>
      </c>
    </row>
    <row r="10843" spans="1:7">
      <c r="A10843" s="292" t="s">
        <v>49</v>
      </c>
      <c r="B10843" s="405">
        <v>29112</v>
      </c>
      <c r="C10843" s="292" t="s">
        <v>2979</v>
      </c>
      <c r="E10843" s="292" t="s">
        <v>214</v>
      </c>
      <c r="F10843" s="405">
        <v>28586</v>
      </c>
      <c r="G10843" s="292" t="s">
        <v>2979</v>
      </c>
    </row>
    <row r="10844" spans="1:7">
      <c r="A10844" s="292" t="s">
        <v>49</v>
      </c>
      <c r="B10844" s="405">
        <v>29432</v>
      </c>
      <c r="C10844" s="292" t="s">
        <v>2979</v>
      </c>
      <c r="E10844" s="292" t="s">
        <v>214</v>
      </c>
      <c r="F10844" s="405">
        <v>28587</v>
      </c>
      <c r="G10844" s="292" t="s">
        <v>2979</v>
      </c>
    </row>
    <row r="10845" spans="1:7">
      <c r="A10845" s="292" t="s">
        <v>49</v>
      </c>
      <c r="B10845" s="405">
        <v>29574</v>
      </c>
      <c r="C10845" s="292" t="s">
        <v>2979</v>
      </c>
      <c r="E10845" s="292" t="s">
        <v>214</v>
      </c>
      <c r="F10845" s="405">
        <v>28594</v>
      </c>
      <c r="G10845" s="292" t="s">
        <v>2979</v>
      </c>
    </row>
    <row r="10846" spans="1:7">
      <c r="A10846" s="292" t="s">
        <v>49</v>
      </c>
      <c r="B10846" s="405">
        <v>29819</v>
      </c>
      <c r="C10846" s="292" t="s">
        <v>2979</v>
      </c>
      <c r="E10846" s="292" t="s">
        <v>214</v>
      </c>
      <c r="F10846" s="405">
        <v>28604</v>
      </c>
      <c r="G10846" s="292" t="s">
        <v>2979</v>
      </c>
    </row>
    <row r="10847" spans="1:7">
      <c r="A10847" s="292" t="s">
        <v>49</v>
      </c>
      <c r="B10847" s="405">
        <v>30147</v>
      </c>
      <c r="C10847" s="292" t="s">
        <v>2979</v>
      </c>
      <c r="E10847" s="292" t="s">
        <v>214</v>
      </c>
      <c r="F10847" s="405">
        <v>28618</v>
      </c>
      <c r="G10847" s="292" t="s">
        <v>2979</v>
      </c>
    </row>
    <row r="10848" spans="1:7">
      <c r="A10848" s="292" t="s">
        <v>49</v>
      </c>
      <c r="B10848" s="405">
        <v>30424</v>
      </c>
      <c r="C10848" s="292" t="s">
        <v>2979</v>
      </c>
      <c r="E10848" s="292" t="s">
        <v>214</v>
      </c>
      <c r="F10848" s="405">
        <v>28622</v>
      </c>
      <c r="G10848" s="292" t="s">
        <v>2979</v>
      </c>
    </row>
    <row r="10849" spans="1:7">
      <c r="A10849" s="292" t="s">
        <v>49</v>
      </c>
      <c r="B10849" s="405">
        <v>30558</v>
      </c>
      <c r="C10849" s="292" t="s">
        <v>2979</v>
      </c>
      <c r="E10849" s="292" t="s">
        <v>214</v>
      </c>
      <c r="F10849" s="405">
        <v>28623</v>
      </c>
      <c r="G10849" s="292" t="s">
        <v>2979</v>
      </c>
    </row>
    <row r="10850" spans="1:7">
      <c r="A10850" s="292" t="s">
        <v>49</v>
      </c>
      <c r="B10850" s="405">
        <v>30747</v>
      </c>
      <c r="C10850" s="292" t="s">
        <v>2979</v>
      </c>
      <c r="E10850" s="292" t="s">
        <v>214</v>
      </c>
      <c r="F10850" s="405">
        <v>28624</v>
      </c>
      <c r="G10850" s="292" t="s">
        <v>2979</v>
      </c>
    </row>
    <row r="10851" spans="1:7">
      <c r="A10851" s="292" t="s">
        <v>49</v>
      </c>
      <c r="B10851" s="405">
        <v>31054</v>
      </c>
      <c r="C10851" s="292" t="s">
        <v>2979</v>
      </c>
      <c r="E10851" s="292" t="s">
        <v>214</v>
      </c>
      <c r="F10851" s="405">
        <v>28626</v>
      </c>
      <c r="G10851" s="292" t="s">
        <v>2979</v>
      </c>
    </row>
    <row r="10852" spans="1:7">
      <c r="A10852" s="292" t="s">
        <v>49</v>
      </c>
      <c r="B10852" s="405">
        <v>31532</v>
      </c>
      <c r="C10852" s="292" t="s">
        <v>2979</v>
      </c>
      <c r="E10852" s="292" t="s">
        <v>214</v>
      </c>
      <c r="F10852" s="405">
        <v>28627</v>
      </c>
      <c r="G10852" s="292" t="s">
        <v>2979</v>
      </c>
    </row>
    <row r="10853" spans="1:7">
      <c r="A10853" s="292" t="s">
        <v>49</v>
      </c>
      <c r="B10853" s="405">
        <v>28170</v>
      </c>
      <c r="C10853" s="292" t="s">
        <v>2979</v>
      </c>
      <c r="E10853" s="292" t="s">
        <v>214</v>
      </c>
      <c r="F10853" s="405">
        <v>28634</v>
      </c>
      <c r="G10853" s="292" t="s">
        <v>2979</v>
      </c>
    </row>
    <row r="10854" spans="1:7">
      <c r="A10854" s="292" t="s">
        <v>49</v>
      </c>
      <c r="B10854" s="405">
        <v>28433</v>
      </c>
      <c r="C10854" s="292" t="s">
        <v>2979</v>
      </c>
      <c r="E10854" s="292" t="s">
        <v>214</v>
      </c>
      <c r="F10854" s="405">
        <v>28636</v>
      </c>
      <c r="G10854" s="292" t="s">
        <v>2979</v>
      </c>
    </row>
    <row r="10855" spans="1:7">
      <c r="A10855" s="292" t="s">
        <v>49</v>
      </c>
      <c r="B10855" s="405">
        <v>28527</v>
      </c>
      <c r="C10855" s="292" t="s">
        <v>2979</v>
      </c>
      <c r="E10855" s="292" t="s">
        <v>214</v>
      </c>
      <c r="F10855" s="405">
        <v>28640</v>
      </c>
      <c r="G10855" s="292" t="s">
        <v>2979</v>
      </c>
    </row>
    <row r="10856" spans="1:7">
      <c r="A10856" s="292" t="s">
        <v>49</v>
      </c>
      <c r="B10856" s="405">
        <v>28669</v>
      </c>
      <c r="C10856" s="292" t="s">
        <v>2979</v>
      </c>
      <c r="E10856" s="292" t="s">
        <v>214</v>
      </c>
      <c r="F10856" s="405">
        <v>28646</v>
      </c>
      <c r="G10856" s="292" t="s">
        <v>2979</v>
      </c>
    </row>
    <row r="10857" spans="1:7">
      <c r="A10857" s="292" t="s">
        <v>49</v>
      </c>
      <c r="B10857" s="405">
        <v>28904</v>
      </c>
      <c r="C10857" s="292" t="s">
        <v>2979</v>
      </c>
      <c r="E10857" s="292" t="s">
        <v>214</v>
      </c>
      <c r="F10857" s="405">
        <v>28651</v>
      </c>
      <c r="G10857" s="292" t="s">
        <v>2979</v>
      </c>
    </row>
    <row r="10858" spans="1:7">
      <c r="A10858" s="292" t="s">
        <v>49</v>
      </c>
      <c r="B10858" s="405">
        <v>29113</v>
      </c>
      <c r="C10858" s="292" t="s">
        <v>2979</v>
      </c>
      <c r="E10858" s="292" t="s">
        <v>214</v>
      </c>
      <c r="F10858" s="405">
        <v>28654</v>
      </c>
      <c r="G10858" s="292" t="s">
        <v>2979</v>
      </c>
    </row>
    <row r="10859" spans="1:7">
      <c r="A10859" s="292" t="s">
        <v>49</v>
      </c>
      <c r="B10859" s="405">
        <v>29434</v>
      </c>
      <c r="C10859" s="292" t="s">
        <v>2979</v>
      </c>
      <c r="E10859" s="292" t="s">
        <v>214</v>
      </c>
      <c r="F10859" s="405">
        <v>28660</v>
      </c>
      <c r="G10859" s="292" t="s">
        <v>2979</v>
      </c>
    </row>
    <row r="10860" spans="1:7">
      <c r="A10860" s="292" t="s">
        <v>49</v>
      </c>
      <c r="B10860" s="405">
        <v>29581</v>
      </c>
      <c r="C10860" s="292" t="s">
        <v>2979</v>
      </c>
      <c r="E10860" s="292" t="s">
        <v>214</v>
      </c>
      <c r="F10860" s="405">
        <v>28663</v>
      </c>
      <c r="G10860" s="292" t="s">
        <v>2979</v>
      </c>
    </row>
    <row r="10861" spans="1:7">
      <c r="A10861" s="292" t="s">
        <v>49</v>
      </c>
      <c r="B10861" s="405">
        <v>29821</v>
      </c>
      <c r="C10861" s="292" t="s">
        <v>2979</v>
      </c>
      <c r="E10861" s="292" t="s">
        <v>214</v>
      </c>
      <c r="F10861" s="405">
        <v>28664</v>
      </c>
      <c r="G10861" s="292" t="s">
        <v>2979</v>
      </c>
    </row>
    <row r="10862" spans="1:7">
      <c r="A10862" s="292" t="s">
        <v>49</v>
      </c>
      <c r="B10862" s="405">
        <v>30148</v>
      </c>
      <c r="C10862" s="292" t="s">
        <v>2979</v>
      </c>
      <c r="E10862" s="292" t="s">
        <v>214</v>
      </c>
      <c r="F10862" s="405">
        <v>28665</v>
      </c>
      <c r="G10862" s="292" t="s">
        <v>2979</v>
      </c>
    </row>
    <row r="10863" spans="1:7">
      <c r="A10863" s="292" t="s">
        <v>49</v>
      </c>
      <c r="B10863" s="405">
        <v>30425</v>
      </c>
      <c r="C10863" s="292" t="s">
        <v>2979</v>
      </c>
      <c r="E10863" s="292" t="s">
        <v>214</v>
      </c>
      <c r="F10863" s="405">
        <v>28669</v>
      </c>
      <c r="G10863" s="292" t="s">
        <v>2979</v>
      </c>
    </row>
    <row r="10864" spans="1:7">
      <c r="A10864" s="292" t="s">
        <v>49</v>
      </c>
      <c r="B10864" s="405">
        <v>30564</v>
      </c>
      <c r="C10864" s="292" t="s">
        <v>2979</v>
      </c>
      <c r="E10864" s="292" t="s">
        <v>214</v>
      </c>
      <c r="F10864" s="405">
        <v>28670</v>
      </c>
      <c r="G10864" s="292" t="s">
        <v>2979</v>
      </c>
    </row>
    <row r="10865" spans="1:7">
      <c r="A10865" s="292" t="s">
        <v>49</v>
      </c>
      <c r="B10865" s="405">
        <v>30752</v>
      </c>
      <c r="C10865" s="292" t="s">
        <v>2979</v>
      </c>
      <c r="E10865" s="292" t="s">
        <v>214</v>
      </c>
      <c r="F10865" s="405">
        <v>28672</v>
      </c>
      <c r="G10865" s="292" t="s">
        <v>2979</v>
      </c>
    </row>
    <row r="10866" spans="1:7">
      <c r="A10866" s="292" t="s">
        <v>49</v>
      </c>
      <c r="B10866" s="405">
        <v>31055</v>
      </c>
      <c r="C10866" s="292" t="s">
        <v>2979</v>
      </c>
      <c r="E10866" s="292" t="s">
        <v>214</v>
      </c>
      <c r="F10866" s="405">
        <v>28675</v>
      </c>
      <c r="G10866" s="292" t="s">
        <v>2979</v>
      </c>
    </row>
    <row r="10867" spans="1:7">
      <c r="A10867" s="292" t="s">
        <v>49</v>
      </c>
      <c r="B10867" s="405">
        <v>31533</v>
      </c>
      <c r="C10867" s="292" t="s">
        <v>2979</v>
      </c>
      <c r="E10867" s="292" t="s">
        <v>214</v>
      </c>
      <c r="F10867" s="405">
        <v>28676</v>
      </c>
      <c r="G10867" s="292" t="s">
        <v>2979</v>
      </c>
    </row>
    <row r="10868" spans="1:7">
      <c r="A10868" s="292" t="s">
        <v>49</v>
      </c>
      <c r="B10868" s="405">
        <v>28315</v>
      </c>
      <c r="C10868" s="292" t="s">
        <v>2979</v>
      </c>
      <c r="E10868" s="292" t="s">
        <v>214</v>
      </c>
      <c r="F10868" s="405">
        <v>28683</v>
      </c>
      <c r="G10868" s="292" t="s">
        <v>2979</v>
      </c>
    </row>
    <row r="10869" spans="1:7">
      <c r="A10869" s="292" t="s">
        <v>49</v>
      </c>
      <c r="B10869" s="405">
        <v>28434</v>
      </c>
      <c r="C10869" s="292" t="s">
        <v>2979</v>
      </c>
      <c r="E10869" s="292" t="s">
        <v>214</v>
      </c>
      <c r="F10869" s="405">
        <v>28685</v>
      </c>
      <c r="G10869" s="292" t="s">
        <v>2979</v>
      </c>
    </row>
    <row r="10870" spans="1:7">
      <c r="A10870" s="292" t="s">
        <v>49</v>
      </c>
      <c r="B10870" s="405">
        <v>28528</v>
      </c>
      <c r="C10870" s="292" t="s">
        <v>2979</v>
      </c>
      <c r="E10870" s="292" t="s">
        <v>214</v>
      </c>
      <c r="F10870" s="405">
        <v>28689</v>
      </c>
      <c r="G10870" s="292" t="s">
        <v>2979</v>
      </c>
    </row>
    <row r="10871" spans="1:7">
      <c r="A10871" s="292" t="s">
        <v>49</v>
      </c>
      <c r="B10871" s="405">
        <v>28670</v>
      </c>
      <c r="C10871" s="292" t="s">
        <v>2979</v>
      </c>
      <c r="E10871" s="292" t="s">
        <v>214</v>
      </c>
      <c r="F10871" s="405">
        <v>28702</v>
      </c>
      <c r="G10871" s="292" t="s">
        <v>2979</v>
      </c>
    </row>
    <row r="10872" spans="1:7">
      <c r="A10872" s="292" t="s">
        <v>49</v>
      </c>
      <c r="B10872" s="405">
        <v>28905</v>
      </c>
      <c r="C10872" s="292" t="s">
        <v>2979</v>
      </c>
      <c r="E10872" s="292" t="s">
        <v>214</v>
      </c>
      <c r="F10872" s="405">
        <v>28708</v>
      </c>
      <c r="G10872" s="292" t="s">
        <v>2979</v>
      </c>
    </row>
    <row r="10873" spans="1:7">
      <c r="A10873" s="292" t="s">
        <v>49</v>
      </c>
      <c r="B10873" s="405">
        <v>29114</v>
      </c>
      <c r="C10873" s="292" t="s">
        <v>2979</v>
      </c>
      <c r="E10873" s="292" t="s">
        <v>214</v>
      </c>
      <c r="F10873" s="405">
        <v>28709</v>
      </c>
      <c r="G10873" s="292" t="s">
        <v>2979</v>
      </c>
    </row>
    <row r="10874" spans="1:7">
      <c r="A10874" s="292" t="s">
        <v>49</v>
      </c>
      <c r="B10874" s="405">
        <v>29435</v>
      </c>
      <c r="C10874" s="292" t="s">
        <v>2979</v>
      </c>
      <c r="E10874" s="292" t="s">
        <v>214</v>
      </c>
      <c r="F10874" s="405">
        <v>28710</v>
      </c>
      <c r="G10874" s="292" t="s">
        <v>2979</v>
      </c>
    </row>
    <row r="10875" spans="1:7">
      <c r="A10875" s="292" t="s">
        <v>49</v>
      </c>
      <c r="B10875" s="405">
        <v>29583</v>
      </c>
      <c r="C10875" s="292" t="s">
        <v>2979</v>
      </c>
      <c r="E10875" s="292" t="s">
        <v>214</v>
      </c>
      <c r="F10875" s="405">
        <v>28712</v>
      </c>
      <c r="G10875" s="292" t="s">
        <v>2979</v>
      </c>
    </row>
    <row r="10876" spans="1:7">
      <c r="A10876" s="292" t="s">
        <v>49</v>
      </c>
      <c r="B10876" s="405">
        <v>29822</v>
      </c>
      <c r="C10876" s="292" t="s">
        <v>2979</v>
      </c>
      <c r="E10876" s="292" t="s">
        <v>214</v>
      </c>
      <c r="F10876" s="405">
        <v>28713</v>
      </c>
      <c r="G10876" s="292" t="s">
        <v>2979</v>
      </c>
    </row>
    <row r="10877" spans="1:7">
      <c r="A10877" s="292" t="s">
        <v>49</v>
      </c>
      <c r="B10877" s="405">
        <v>30151</v>
      </c>
      <c r="C10877" s="292" t="s">
        <v>2979</v>
      </c>
      <c r="E10877" s="292" t="s">
        <v>214</v>
      </c>
      <c r="F10877" s="405">
        <v>28718</v>
      </c>
      <c r="G10877" s="292" t="s">
        <v>2979</v>
      </c>
    </row>
    <row r="10878" spans="1:7">
      <c r="A10878" s="292" t="s">
        <v>49</v>
      </c>
      <c r="B10878" s="405">
        <v>30426</v>
      </c>
      <c r="C10878" s="292" t="s">
        <v>2979</v>
      </c>
      <c r="E10878" s="292" t="s">
        <v>214</v>
      </c>
      <c r="F10878" s="405">
        <v>28722</v>
      </c>
      <c r="G10878" s="292" t="s">
        <v>2979</v>
      </c>
    </row>
    <row r="10879" spans="1:7">
      <c r="A10879" s="292" t="s">
        <v>49</v>
      </c>
      <c r="B10879" s="405">
        <v>30567</v>
      </c>
      <c r="C10879" s="292" t="s">
        <v>2979</v>
      </c>
      <c r="E10879" s="292" t="s">
        <v>214</v>
      </c>
      <c r="F10879" s="405">
        <v>28730</v>
      </c>
      <c r="G10879" s="292" t="s">
        <v>2979</v>
      </c>
    </row>
    <row r="10880" spans="1:7">
      <c r="A10880" s="292" t="s">
        <v>49</v>
      </c>
      <c r="B10880" s="405">
        <v>30802</v>
      </c>
      <c r="C10880" s="292" t="s">
        <v>2979</v>
      </c>
      <c r="E10880" s="292" t="s">
        <v>214</v>
      </c>
      <c r="F10880" s="405">
        <v>28736</v>
      </c>
      <c r="G10880" s="292" t="s">
        <v>2979</v>
      </c>
    </row>
    <row r="10881" spans="1:7">
      <c r="A10881" s="292" t="s">
        <v>49</v>
      </c>
      <c r="B10881" s="405">
        <v>31057</v>
      </c>
      <c r="C10881" s="292" t="s">
        <v>2979</v>
      </c>
      <c r="E10881" s="292" t="s">
        <v>214</v>
      </c>
      <c r="F10881" s="405">
        <v>28739</v>
      </c>
      <c r="G10881" s="292" t="s">
        <v>2979</v>
      </c>
    </row>
    <row r="10882" spans="1:7">
      <c r="A10882" s="292" t="s">
        <v>49</v>
      </c>
      <c r="B10882" s="405">
        <v>31537</v>
      </c>
      <c r="C10882" s="292" t="s">
        <v>2979</v>
      </c>
      <c r="E10882" s="292" t="s">
        <v>214</v>
      </c>
      <c r="F10882" s="405">
        <v>28740</v>
      </c>
      <c r="G10882" s="292" t="s">
        <v>2979</v>
      </c>
    </row>
    <row r="10883" spans="1:7">
      <c r="A10883" s="292" t="s">
        <v>49</v>
      </c>
      <c r="B10883" s="405">
        <v>28318</v>
      </c>
      <c r="C10883" s="292" t="s">
        <v>2979</v>
      </c>
      <c r="E10883" s="292" t="s">
        <v>214</v>
      </c>
      <c r="F10883" s="405">
        <v>28743</v>
      </c>
      <c r="G10883" s="292" t="s">
        <v>2979</v>
      </c>
    </row>
    <row r="10884" spans="1:7">
      <c r="A10884" s="292" t="s">
        <v>49</v>
      </c>
      <c r="B10884" s="405">
        <v>28435</v>
      </c>
      <c r="C10884" s="292" t="s">
        <v>2979</v>
      </c>
      <c r="E10884" s="292" t="s">
        <v>214</v>
      </c>
      <c r="F10884" s="405">
        <v>28746</v>
      </c>
      <c r="G10884" s="292" t="s">
        <v>2979</v>
      </c>
    </row>
    <row r="10885" spans="1:7">
      <c r="A10885" s="292" t="s">
        <v>49</v>
      </c>
      <c r="B10885" s="405">
        <v>28537</v>
      </c>
      <c r="C10885" s="292" t="s">
        <v>2979</v>
      </c>
      <c r="E10885" s="292" t="s">
        <v>214</v>
      </c>
      <c r="F10885" s="405">
        <v>28747</v>
      </c>
      <c r="G10885" s="292" t="s">
        <v>2979</v>
      </c>
    </row>
    <row r="10886" spans="1:7">
      <c r="A10886" s="292" t="s">
        <v>49</v>
      </c>
      <c r="B10886" s="405">
        <v>28672</v>
      </c>
      <c r="C10886" s="292" t="s">
        <v>2979</v>
      </c>
      <c r="E10886" s="292" t="s">
        <v>214</v>
      </c>
      <c r="F10886" s="405">
        <v>28748</v>
      </c>
      <c r="G10886" s="292" t="s">
        <v>2979</v>
      </c>
    </row>
    <row r="10887" spans="1:7">
      <c r="A10887" s="292" t="s">
        <v>49</v>
      </c>
      <c r="B10887" s="405">
        <v>28906</v>
      </c>
      <c r="C10887" s="292" t="s">
        <v>2979</v>
      </c>
      <c r="E10887" s="292" t="s">
        <v>214</v>
      </c>
      <c r="F10887" s="405">
        <v>28749</v>
      </c>
      <c r="G10887" s="292" t="s">
        <v>2979</v>
      </c>
    </row>
    <row r="10888" spans="1:7">
      <c r="A10888" s="292" t="s">
        <v>49</v>
      </c>
      <c r="B10888" s="405">
        <v>29124</v>
      </c>
      <c r="C10888" s="292" t="s">
        <v>2979</v>
      </c>
      <c r="E10888" s="292" t="s">
        <v>214</v>
      </c>
      <c r="F10888" s="405">
        <v>28751</v>
      </c>
      <c r="G10888" s="292" t="s">
        <v>2979</v>
      </c>
    </row>
    <row r="10889" spans="1:7">
      <c r="A10889" s="292" t="s">
        <v>49</v>
      </c>
      <c r="B10889" s="405">
        <v>29436</v>
      </c>
      <c r="C10889" s="292" t="s">
        <v>2979</v>
      </c>
      <c r="E10889" s="292" t="s">
        <v>214</v>
      </c>
      <c r="F10889" s="405">
        <v>28754</v>
      </c>
      <c r="G10889" s="292" t="s">
        <v>2979</v>
      </c>
    </row>
    <row r="10890" spans="1:7">
      <c r="A10890" s="292" t="s">
        <v>49</v>
      </c>
      <c r="B10890" s="405">
        <v>29584</v>
      </c>
      <c r="C10890" s="292" t="s">
        <v>2979</v>
      </c>
      <c r="E10890" s="292" t="s">
        <v>214</v>
      </c>
      <c r="F10890" s="405">
        <v>28755</v>
      </c>
      <c r="G10890" s="292" t="s">
        <v>2979</v>
      </c>
    </row>
    <row r="10891" spans="1:7">
      <c r="A10891" s="292" t="s">
        <v>49</v>
      </c>
      <c r="B10891" s="405">
        <v>29824</v>
      </c>
      <c r="C10891" s="292" t="s">
        <v>2979</v>
      </c>
      <c r="E10891" s="292" t="s">
        <v>214</v>
      </c>
      <c r="F10891" s="405">
        <v>28761</v>
      </c>
      <c r="G10891" s="292" t="s">
        <v>2979</v>
      </c>
    </row>
    <row r="10892" spans="1:7">
      <c r="A10892" s="292" t="s">
        <v>49</v>
      </c>
      <c r="B10892" s="405">
        <v>30170</v>
      </c>
      <c r="C10892" s="292" t="s">
        <v>2979</v>
      </c>
      <c r="E10892" s="292" t="s">
        <v>214</v>
      </c>
      <c r="F10892" s="405">
        <v>28762</v>
      </c>
      <c r="G10892" s="292" t="s">
        <v>2979</v>
      </c>
    </row>
    <row r="10893" spans="1:7">
      <c r="A10893" s="292" t="s">
        <v>49</v>
      </c>
      <c r="B10893" s="405">
        <v>30427</v>
      </c>
      <c r="C10893" s="292" t="s">
        <v>2979</v>
      </c>
      <c r="E10893" s="292" t="s">
        <v>214</v>
      </c>
      <c r="F10893" s="405">
        <v>28763</v>
      </c>
      <c r="G10893" s="292" t="s">
        <v>2979</v>
      </c>
    </row>
    <row r="10894" spans="1:7">
      <c r="A10894" s="292" t="s">
        <v>49</v>
      </c>
      <c r="B10894" s="405">
        <v>30568</v>
      </c>
      <c r="C10894" s="292" t="s">
        <v>2979</v>
      </c>
      <c r="E10894" s="292" t="s">
        <v>214</v>
      </c>
      <c r="F10894" s="405">
        <v>28765</v>
      </c>
      <c r="G10894" s="292" t="s">
        <v>2979</v>
      </c>
    </row>
    <row r="10895" spans="1:7">
      <c r="A10895" s="292" t="s">
        <v>49</v>
      </c>
      <c r="B10895" s="405">
        <v>30803</v>
      </c>
      <c r="C10895" s="292" t="s">
        <v>2979</v>
      </c>
      <c r="E10895" s="292" t="s">
        <v>214</v>
      </c>
      <c r="F10895" s="405">
        <v>28768</v>
      </c>
      <c r="G10895" s="292" t="s">
        <v>2979</v>
      </c>
    </row>
    <row r="10896" spans="1:7">
      <c r="A10896" s="292" t="s">
        <v>49</v>
      </c>
      <c r="B10896" s="405">
        <v>31058</v>
      </c>
      <c r="C10896" s="292" t="s">
        <v>2979</v>
      </c>
      <c r="E10896" s="292" t="s">
        <v>214</v>
      </c>
      <c r="F10896" s="405">
        <v>28771</v>
      </c>
      <c r="G10896" s="292" t="s">
        <v>2979</v>
      </c>
    </row>
    <row r="10897" spans="1:7">
      <c r="A10897" s="292" t="s">
        <v>49</v>
      </c>
      <c r="B10897" s="405">
        <v>31539</v>
      </c>
      <c r="C10897" s="292" t="s">
        <v>2979</v>
      </c>
      <c r="E10897" s="292" t="s">
        <v>214</v>
      </c>
      <c r="F10897" s="405">
        <v>28774</v>
      </c>
      <c r="G10897" s="292" t="s">
        <v>2979</v>
      </c>
    </row>
    <row r="10898" spans="1:7">
      <c r="A10898" s="292" t="s">
        <v>49</v>
      </c>
      <c r="B10898" s="405">
        <v>28319</v>
      </c>
      <c r="C10898" s="292" t="s">
        <v>2979</v>
      </c>
      <c r="E10898" s="292" t="s">
        <v>214</v>
      </c>
      <c r="F10898" s="405">
        <v>28775</v>
      </c>
      <c r="G10898" s="292" t="s">
        <v>2979</v>
      </c>
    </row>
    <row r="10899" spans="1:7">
      <c r="A10899" s="292" t="s">
        <v>49</v>
      </c>
      <c r="B10899" s="405">
        <v>28436</v>
      </c>
      <c r="C10899" s="292" t="s">
        <v>2979</v>
      </c>
      <c r="E10899" s="292" t="s">
        <v>214</v>
      </c>
      <c r="F10899" s="405">
        <v>28777</v>
      </c>
      <c r="G10899" s="292" t="s">
        <v>2979</v>
      </c>
    </row>
    <row r="10900" spans="1:7">
      <c r="A10900" s="292" t="s">
        <v>49</v>
      </c>
      <c r="B10900" s="405">
        <v>28538</v>
      </c>
      <c r="C10900" s="292" t="s">
        <v>2979</v>
      </c>
      <c r="E10900" s="292" t="s">
        <v>214</v>
      </c>
      <c r="F10900" s="405">
        <v>28782</v>
      </c>
      <c r="G10900" s="292" t="s">
        <v>2979</v>
      </c>
    </row>
    <row r="10901" spans="1:7">
      <c r="A10901" s="292" t="s">
        <v>49</v>
      </c>
      <c r="B10901" s="405">
        <v>28675</v>
      </c>
      <c r="C10901" s="292" t="s">
        <v>2979</v>
      </c>
      <c r="E10901" s="292" t="s">
        <v>214</v>
      </c>
      <c r="F10901" s="405">
        <v>28784</v>
      </c>
      <c r="G10901" s="292" t="s">
        <v>2979</v>
      </c>
    </row>
    <row r="10902" spans="1:7">
      <c r="A10902" s="292" t="s">
        <v>49</v>
      </c>
      <c r="B10902" s="405">
        <v>28909</v>
      </c>
      <c r="C10902" s="292" t="s">
        <v>2979</v>
      </c>
      <c r="E10902" s="292" t="s">
        <v>214</v>
      </c>
      <c r="F10902" s="405">
        <v>28785</v>
      </c>
      <c r="G10902" s="292" t="s">
        <v>2979</v>
      </c>
    </row>
    <row r="10903" spans="1:7">
      <c r="A10903" s="292" t="s">
        <v>49</v>
      </c>
      <c r="B10903" s="405">
        <v>29125</v>
      </c>
      <c r="C10903" s="292" t="s">
        <v>2979</v>
      </c>
      <c r="E10903" s="292" t="s">
        <v>214</v>
      </c>
      <c r="F10903" s="405">
        <v>28789</v>
      </c>
      <c r="G10903" s="292" t="s">
        <v>2979</v>
      </c>
    </row>
    <row r="10904" spans="1:7">
      <c r="A10904" s="292" t="s">
        <v>49</v>
      </c>
      <c r="B10904" s="405">
        <v>29437</v>
      </c>
      <c r="C10904" s="292" t="s">
        <v>2979</v>
      </c>
      <c r="E10904" s="292" t="s">
        <v>214</v>
      </c>
      <c r="F10904" s="405">
        <v>28904</v>
      </c>
      <c r="G10904" s="292" t="s">
        <v>2979</v>
      </c>
    </row>
    <row r="10905" spans="1:7">
      <c r="A10905" s="292" t="s">
        <v>49</v>
      </c>
      <c r="B10905" s="405">
        <v>29589</v>
      </c>
      <c r="C10905" s="292" t="s">
        <v>2979</v>
      </c>
      <c r="E10905" s="292" t="s">
        <v>214</v>
      </c>
      <c r="F10905" s="405">
        <v>28905</v>
      </c>
      <c r="G10905" s="292" t="s">
        <v>2979</v>
      </c>
    </row>
    <row r="10906" spans="1:7">
      <c r="A10906" s="292" t="s">
        <v>49</v>
      </c>
      <c r="B10906" s="405">
        <v>29827</v>
      </c>
      <c r="C10906" s="292" t="s">
        <v>2979</v>
      </c>
      <c r="E10906" s="292" t="s">
        <v>214</v>
      </c>
      <c r="F10906" s="405">
        <v>28906</v>
      </c>
      <c r="G10906" s="292" t="s">
        <v>2979</v>
      </c>
    </row>
    <row r="10907" spans="1:7">
      <c r="A10907" s="292" t="s">
        <v>49</v>
      </c>
      <c r="B10907" s="405">
        <v>30171</v>
      </c>
      <c r="C10907" s="292" t="s">
        <v>2979</v>
      </c>
      <c r="E10907" s="292" t="s">
        <v>214</v>
      </c>
      <c r="F10907" s="405">
        <v>28909</v>
      </c>
      <c r="G10907" s="292" t="s">
        <v>2979</v>
      </c>
    </row>
    <row r="10908" spans="1:7">
      <c r="A10908" s="292" t="s">
        <v>49</v>
      </c>
      <c r="B10908" s="405">
        <v>30434</v>
      </c>
      <c r="C10908" s="292" t="s">
        <v>2979</v>
      </c>
      <c r="E10908" s="292" t="s">
        <v>214</v>
      </c>
      <c r="F10908" s="405">
        <v>29001</v>
      </c>
      <c r="G10908" s="292" t="s">
        <v>2979</v>
      </c>
    </row>
    <row r="10909" spans="1:7">
      <c r="A10909" s="292" t="s">
        <v>49</v>
      </c>
      <c r="B10909" s="405">
        <v>30571</v>
      </c>
      <c r="C10909" s="292" t="s">
        <v>2979</v>
      </c>
      <c r="E10909" s="292" t="s">
        <v>214</v>
      </c>
      <c r="F10909" s="405">
        <v>29003</v>
      </c>
      <c r="G10909" s="292" t="s">
        <v>2979</v>
      </c>
    </row>
    <row r="10910" spans="1:7">
      <c r="A10910" s="292" t="s">
        <v>49</v>
      </c>
      <c r="B10910" s="405">
        <v>30807</v>
      </c>
      <c r="C10910" s="292" t="s">
        <v>2979</v>
      </c>
      <c r="E10910" s="292" t="s">
        <v>214</v>
      </c>
      <c r="F10910" s="405">
        <v>29009</v>
      </c>
      <c r="G10910" s="292" t="s">
        <v>2979</v>
      </c>
    </row>
    <row r="10911" spans="1:7">
      <c r="A10911" s="292" t="s">
        <v>49</v>
      </c>
      <c r="B10911" s="405">
        <v>31063</v>
      </c>
      <c r="C10911" s="292" t="s">
        <v>2979</v>
      </c>
      <c r="E10911" s="292" t="s">
        <v>214</v>
      </c>
      <c r="F10911" s="405">
        <v>29010</v>
      </c>
      <c r="G10911" s="292" t="s">
        <v>2979</v>
      </c>
    </row>
    <row r="10912" spans="1:7">
      <c r="A10912" s="292" t="s">
        <v>49</v>
      </c>
      <c r="B10912" s="405">
        <v>31542</v>
      </c>
      <c r="C10912" s="292" t="s">
        <v>2979</v>
      </c>
      <c r="E10912" s="292" t="s">
        <v>214</v>
      </c>
      <c r="F10912" s="405">
        <v>29014</v>
      </c>
      <c r="G10912" s="292" t="s">
        <v>2979</v>
      </c>
    </row>
    <row r="10913" spans="1:7">
      <c r="A10913" s="292" t="s">
        <v>49</v>
      </c>
      <c r="B10913" s="405">
        <v>28320</v>
      </c>
      <c r="C10913" s="292" t="s">
        <v>2979</v>
      </c>
      <c r="E10913" s="292" t="s">
        <v>214</v>
      </c>
      <c r="F10913" s="405">
        <v>29015</v>
      </c>
      <c r="G10913" s="292" t="s">
        <v>2979</v>
      </c>
    </row>
    <row r="10914" spans="1:7">
      <c r="A10914" s="292" t="s">
        <v>49</v>
      </c>
      <c r="B10914" s="405">
        <v>28438</v>
      </c>
      <c r="C10914" s="292" t="s">
        <v>2979</v>
      </c>
      <c r="E10914" s="292" t="s">
        <v>214</v>
      </c>
      <c r="F10914" s="405">
        <v>29018</v>
      </c>
      <c r="G10914" s="292" t="s">
        <v>2979</v>
      </c>
    </row>
    <row r="10915" spans="1:7">
      <c r="A10915" s="292" t="s">
        <v>49</v>
      </c>
      <c r="B10915" s="405">
        <v>28539</v>
      </c>
      <c r="C10915" s="292" t="s">
        <v>2979</v>
      </c>
      <c r="E10915" s="292" t="s">
        <v>214</v>
      </c>
      <c r="F10915" s="405">
        <v>29030</v>
      </c>
      <c r="G10915" s="292" t="s">
        <v>2979</v>
      </c>
    </row>
    <row r="10916" spans="1:7">
      <c r="A10916" s="292" t="s">
        <v>49</v>
      </c>
      <c r="B10916" s="405">
        <v>28676</v>
      </c>
      <c r="C10916" s="292" t="s">
        <v>2979</v>
      </c>
      <c r="E10916" s="292" t="s">
        <v>214</v>
      </c>
      <c r="F10916" s="405">
        <v>29032</v>
      </c>
      <c r="G10916" s="292" t="s">
        <v>2979</v>
      </c>
    </row>
    <row r="10917" spans="1:7">
      <c r="A10917" s="292" t="s">
        <v>49</v>
      </c>
      <c r="B10917" s="405">
        <v>29001</v>
      </c>
      <c r="C10917" s="292" t="s">
        <v>2979</v>
      </c>
      <c r="E10917" s="292" t="s">
        <v>214</v>
      </c>
      <c r="F10917" s="405">
        <v>29037</v>
      </c>
      <c r="G10917" s="292" t="s">
        <v>2979</v>
      </c>
    </row>
    <row r="10918" spans="1:7">
      <c r="A10918" s="292" t="s">
        <v>49</v>
      </c>
      <c r="B10918" s="405">
        <v>29126</v>
      </c>
      <c r="C10918" s="292" t="s">
        <v>2979</v>
      </c>
      <c r="E10918" s="292" t="s">
        <v>214</v>
      </c>
      <c r="F10918" s="405">
        <v>29038</v>
      </c>
      <c r="G10918" s="292" t="s">
        <v>2979</v>
      </c>
    </row>
    <row r="10919" spans="1:7">
      <c r="A10919" s="292" t="s">
        <v>49</v>
      </c>
      <c r="B10919" s="405">
        <v>29438</v>
      </c>
      <c r="C10919" s="292" t="s">
        <v>2979</v>
      </c>
      <c r="E10919" s="292" t="s">
        <v>214</v>
      </c>
      <c r="F10919" s="405">
        <v>29039</v>
      </c>
      <c r="G10919" s="292" t="s">
        <v>2979</v>
      </c>
    </row>
    <row r="10920" spans="1:7">
      <c r="A10920" s="292" t="s">
        <v>49</v>
      </c>
      <c r="B10920" s="405">
        <v>29592</v>
      </c>
      <c r="C10920" s="292" t="s">
        <v>2979</v>
      </c>
      <c r="E10920" s="292" t="s">
        <v>214</v>
      </c>
      <c r="F10920" s="405">
        <v>29040</v>
      </c>
      <c r="G10920" s="292" t="s">
        <v>2979</v>
      </c>
    </row>
    <row r="10921" spans="1:7">
      <c r="A10921" s="292" t="s">
        <v>49</v>
      </c>
      <c r="B10921" s="405">
        <v>29831</v>
      </c>
      <c r="C10921" s="292" t="s">
        <v>2979</v>
      </c>
      <c r="E10921" s="292" t="s">
        <v>214</v>
      </c>
      <c r="F10921" s="405">
        <v>29041</v>
      </c>
      <c r="G10921" s="292" t="s">
        <v>2979</v>
      </c>
    </row>
    <row r="10922" spans="1:7">
      <c r="A10922" s="292" t="s">
        <v>49</v>
      </c>
      <c r="B10922" s="405">
        <v>30173</v>
      </c>
      <c r="C10922" s="292" t="s">
        <v>2979</v>
      </c>
      <c r="E10922" s="292" t="s">
        <v>214</v>
      </c>
      <c r="F10922" s="405">
        <v>29042</v>
      </c>
      <c r="G10922" s="292" t="s">
        <v>2979</v>
      </c>
    </row>
    <row r="10923" spans="1:7">
      <c r="A10923" s="292" t="s">
        <v>49</v>
      </c>
      <c r="B10923" s="405">
        <v>30438</v>
      </c>
      <c r="C10923" s="292" t="s">
        <v>2979</v>
      </c>
      <c r="E10923" s="292" t="s">
        <v>214</v>
      </c>
      <c r="F10923" s="405">
        <v>29045</v>
      </c>
      <c r="G10923" s="292" t="s">
        <v>2979</v>
      </c>
    </row>
    <row r="10924" spans="1:7">
      <c r="A10924" s="292" t="s">
        <v>49</v>
      </c>
      <c r="B10924" s="405">
        <v>30572</v>
      </c>
      <c r="C10924" s="292" t="s">
        <v>2979</v>
      </c>
      <c r="E10924" s="292" t="s">
        <v>214</v>
      </c>
      <c r="F10924" s="405">
        <v>29047</v>
      </c>
      <c r="G10924" s="292" t="s">
        <v>2979</v>
      </c>
    </row>
    <row r="10925" spans="1:7">
      <c r="A10925" s="292" t="s">
        <v>49</v>
      </c>
      <c r="B10925" s="405">
        <v>30808</v>
      </c>
      <c r="C10925" s="292" t="s">
        <v>2979</v>
      </c>
      <c r="E10925" s="292" t="s">
        <v>214</v>
      </c>
      <c r="F10925" s="405">
        <v>29048</v>
      </c>
      <c r="G10925" s="292" t="s">
        <v>2979</v>
      </c>
    </row>
    <row r="10926" spans="1:7">
      <c r="A10926" s="292" t="s">
        <v>49</v>
      </c>
      <c r="B10926" s="405">
        <v>31064</v>
      </c>
      <c r="C10926" s="292" t="s">
        <v>2979</v>
      </c>
      <c r="E10926" s="292" t="s">
        <v>214</v>
      </c>
      <c r="F10926" s="405">
        <v>29051</v>
      </c>
      <c r="G10926" s="292" t="s">
        <v>2979</v>
      </c>
    </row>
    <row r="10927" spans="1:7">
      <c r="A10927" s="292" t="s">
        <v>49</v>
      </c>
      <c r="B10927" s="405">
        <v>31544</v>
      </c>
      <c r="C10927" s="292" t="s">
        <v>2979</v>
      </c>
      <c r="E10927" s="292" t="s">
        <v>214</v>
      </c>
      <c r="F10927" s="405">
        <v>29052</v>
      </c>
      <c r="G10927" s="292" t="s">
        <v>2979</v>
      </c>
    </row>
    <row r="10928" spans="1:7">
      <c r="A10928" s="292" t="s">
        <v>49</v>
      </c>
      <c r="B10928" s="405">
        <v>28323</v>
      </c>
      <c r="C10928" s="292" t="s">
        <v>2979</v>
      </c>
      <c r="E10928" s="292" t="s">
        <v>214</v>
      </c>
      <c r="F10928" s="405">
        <v>29055</v>
      </c>
      <c r="G10928" s="292" t="s">
        <v>2979</v>
      </c>
    </row>
    <row r="10929" spans="1:7">
      <c r="A10929" s="292" t="s">
        <v>49</v>
      </c>
      <c r="B10929" s="405">
        <v>28439</v>
      </c>
      <c r="C10929" s="292" t="s">
        <v>2979</v>
      </c>
      <c r="E10929" s="292" t="s">
        <v>214</v>
      </c>
      <c r="F10929" s="405">
        <v>29058</v>
      </c>
      <c r="G10929" s="292" t="s">
        <v>2979</v>
      </c>
    </row>
    <row r="10930" spans="1:7">
      <c r="A10930" s="292" t="s">
        <v>49</v>
      </c>
      <c r="B10930" s="405">
        <v>28552</v>
      </c>
      <c r="C10930" s="292" t="s">
        <v>2979</v>
      </c>
      <c r="E10930" s="292" t="s">
        <v>214</v>
      </c>
      <c r="F10930" s="405">
        <v>29059</v>
      </c>
      <c r="G10930" s="292" t="s">
        <v>2979</v>
      </c>
    </row>
    <row r="10931" spans="1:7">
      <c r="A10931" s="292" t="s">
        <v>49</v>
      </c>
      <c r="B10931" s="405">
        <v>28683</v>
      </c>
      <c r="C10931" s="292" t="s">
        <v>2979</v>
      </c>
      <c r="E10931" s="292" t="s">
        <v>214</v>
      </c>
      <c r="F10931" s="405">
        <v>29062</v>
      </c>
      <c r="G10931" s="292" t="s">
        <v>2979</v>
      </c>
    </row>
    <row r="10932" spans="1:7">
      <c r="A10932" s="292" t="s">
        <v>49</v>
      </c>
      <c r="B10932" s="405">
        <v>29003</v>
      </c>
      <c r="C10932" s="292" t="s">
        <v>2979</v>
      </c>
      <c r="E10932" s="292" t="s">
        <v>214</v>
      </c>
      <c r="F10932" s="405">
        <v>29065</v>
      </c>
      <c r="G10932" s="292" t="s">
        <v>2979</v>
      </c>
    </row>
    <row r="10933" spans="1:7">
      <c r="A10933" s="292" t="s">
        <v>49</v>
      </c>
      <c r="B10933" s="405">
        <v>29128</v>
      </c>
      <c r="C10933" s="292" t="s">
        <v>2979</v>
      </c>
      <c r="E10933" s="292" t="s">
        <v>214</v>
      </c>
      <c r="F10933" s="405">
        <v>29067</v>
      </c>
      <c r="G10933" s="292" t="s">
        <v>2979</v>
      </c>
    </row>
    <row r="10934" spans="1:7">
      <c r="A10934" s="292" t="s">
        <v>49</v>
      </c>
      <c r="B10934" s="405">
        <v>29440</v>
      </c>
      <c r="C10934" s="292" t="s">
        <v>2979</v>
      </c>
      <c r="E10934" s="292" t="s">
        <v>214</v>
      </c>
      <c r="F10934" s="405">
        <v>29069</v>
      </c>
      <c r="G10934" s="292" t="s">
        <v>2979</v>
      </c>
    </row>
    <row r="10935" spans="1:7">
      <c r="A10935" s="292" t="s">
        <v>49</v>
      </c>
      <c r="B10935" s="405">
        <v>29596</v>
      </c>
      <c r="C10935" s="292" t="s">
        <v>2979</v>
      </c>
      <c r="E10935" s="292" t="s">
        <v>214</v>
      </c>
      <c r="F10935" s="405">
        <v>29078</v>
      </c>
      <c r="G10935" s="292" t="s">
        <v>2979</v>
      </c>
    </row>
    <row r="10936" spans="1:7">
      <c r="A10936" s="292" t="s">
        <v>49</v>
      </c>
      <c r="B10936" s="405">
        <v>29832</v>
      </c>
      <c r="C10936" s="292" t="s">
        <v>2979</v>
      </c>
      <c r="E10936" s="292" t="s">
        <v>214</v>
      </c>
      <c r="F10936" s="405">
        <v>29080</v>
      </c>
      <c r="G10936" s="292" t="s">
        <v>2979</v>
      </c>
    </row>
    <row r="10937" spans="1:7">
      <c r="A10937" s="292" t="s">
        <v>49</v>
      </c>
      <c r="B10937" s="405">
        <v>30176</v>
      </c>
      <c r="C10937" s="292" t="s">
        <v>2979</v>
      </c>
      <c r="E10937" s="292" t="s">
        <v>214</v>
      </c>
      <c r="F10937" s="405">
        <v>29081</v>
      </c>
      <c r="G10937" s="292" t="s">
        <v>2979</v>
      </c>
    </row>
    <row r="10938" spans="1:7">
      <c r="A10938" s="292" t="s">
        <v>49</v>
      </c>
      <c r="B10938" s="405">
        <v>30439</v>
      </c>
      <c r="C10938" s="292" t="s">
        <v>2979</v>
      </c>
      <c r="E10938" s="292" t="s">
        <v>214</v>
      </c>
      <c r="F10938" s="405">
        <v>29082</v>
      </c>
      <c r="G10938" s="292" t="s">
        <v>2979</v>
      </c>
    </row>
    <row r="10939" spans="1:7">
      <c r="A10939" s="292" t="s">
        <v>49</v>
      </c>
      <c r="B10939" s="405">
        <v>30573</v>
      </c>
      <c r="C10939" s="292" t="s">
        <v>2979</v>
      </c>
      <c r="E10939" s="292" t="s">
        <v>214</v>
      </c>
      <c r="F10939" s="405">
        <v>29101</v>
      </c>
      <c r="G10939" s="292" t="s">
        <v>2979</v>
      </c>
    </row>
    <row r="10940" spans="1:7">
      <c r="A10940" s="292" t="s">
        <v>49</v>
      </c>
      <c r="B10940" s="405">
        <v>30810</v>
      </c>
      <c r="C10940" s="292" t="s">
        <v>2979</v>
      </c>
      <c r="E10940" s="292" t="s">
        <v>214</v>
      </c>
      <c r="F10940" s="405">
        <v>29104</v>
      </c>
      <c r="G10940" s="292" t="s">
        <v>2979</v>
      </c>
    </row>
    <row r="10941" spans="1:7">
      <c r="A10941" s="292" t="s">
        <v>49</v>
      </c>
      <c r="B10941" s="405">
        <v>31066</v>
      </c>
      <c r="C10941" s="292" t="s">
        <v>2979</v>
      </c>
      <c r="E10941" s="292" t="s">
        <v>214</v>
      </c>
      <c r="F10941" s="405">
        <v>29105</v>
      </c>
      <c r="G10941" s="292" t="s">
        <v>2979</v>
      </c>
    </row>
    <row r="10942" spans="1:7">
      <c r="A10942" s="292" t="s">
        <v>49</v>
      </c>
      <c r="B10942" s="405">
        <v>31546</v>
      </c>
      <c r="C10942" s="292" t="s">
        <v>2979</v>
      </c>
      <c r="E10942" s="292" t="s">
        <v>214</v>
      </c>
      <c r="F10942" s="405">
        <v>29107</v>
      </c>
      <c r="G10942" s="292" t="s">
        <v>2979</v>
      </c>
    </row>
    <row r="10943" spans="1:7">
      <c r="A10943" s="292" t="s">
        <v>49</v>
      </c>
      <c r="B10943" s="405">
        <v>28325</v>
      </c>
      <c r="C10943" s="292" t="s">
        <v>2979</v>
      </c>
      <c r="E10943" s="292" t="s">
        <v>214</v>
      </c>
      <c r="F10943" s="405">
        <v>29111</v>
      </c>
      <c r="G10943" s="292" t="s">
        <v>2979</v>
      </c>
    </row>
    <row r="10944" spans="1:7">
      <c r="A10944" s="292" t="s">
        <v>49</v>
      </c>
      <c r="B10944" s="405">
        <v>28441</v>
      </c>
      <c r="C10944" s="292" t="s">
        <v>2979</v>
      </c>
      <c r="E10944" s="292" t="s">
        <v>214</v>
      </c>
      <c r="F10944" s="405">
        <v>29112</v>
      </c>
      <c r="G10944" s="292" t="s">
        <v>2979</v>
      </c>
    </row>
    <row r="10945" spans="1:7">
      <c r="A10945" s="292" t="s">
        <v>49</v>
      </c>
      <c r="B10945" s="405">
        <v>28553</v>
      </c>
      <c r="C10945" s="292" t="s">
        <v>2979</v>
      </c>
      <c r="E10945" s="292" t="s">
        <v>214</v>
      </c>
      <c r="F10945" s="405">
        <v>29113</v>
      </c>
      <c r="G10945" s="292" t="s">
        <v>2979</v>
      </c>
    </row>
    <row r="10946" spans="1:7">
      <c r="A10946" s="292" t="s">
        <v>49</v>
      </c>
      <c r="B10946" s="405">
        <v>28685</v>
      </c>
      <c r="C10946" s="292" t="s">
        <v>2979</v>
      </c>
      <c r="E10946" s="292" t="s">
        <v>214</v>
      </c>
      <c r="F10946" s="405">
        <v>29114</v>
      </c>
      <c r="G10946" s="292" t="s">
        <v>2979</v>
      </c>
    </row>
    <row r="10947" spans="1:7">
      <c r="A10947" s="292" t="s">
        <v>49</v>
      </c>
      <c r="B10947" s="405">
        <v>29009</v>
      </c>
      <c r="C10947" s="292" t="s">
        <v>2979</v>
      </c>
      <c r="E10947" s="292" t="s">
        <v>214</v>
      </c>
      <c r="F10947" s="405">
        <v>29124</v>
      </c>
      <c r="G10947" s="292" t="s">
        <v>2979</v>
      </c>
    </row>
    <row r="10948" spans="1:7">
      <c r="A10948" s="292" t="s">
        <v>49</v>
      </c>
      <c r="B10948" s="405">
        <v>29129</v>
      </c>
      <c r="C10948" s="292" t="s">
        <v>2979</v>
      </c>
      <c r="E10948" s="292" t="s">
        <v>214</v>
      </c>
      <c r="F10948" s="405">
        <v>29125</v>
      </c>
      <c r="G10948" s="292" t="s">
        <v>2979</v>
      </c>
    </row>
    <row r="10949" spans="1:7">
      <c r="A10949" s="292" t="s">
        <v>49</v>
      </c>
      <c r="B10949" s="405">
        <v>29447</v>
      </c>
      <c r="C10949" s="292" t="s">
        <v>2979</v>
      </c>
      <c r="E10949" s="292" t="s">
        <v>214</v>
      </c>
      <c r="F10949" s="405">
        <v>29126</v>
      </c>
      <c r="G10949" s="292" t="s">
        <v>2979</v>
      </c>
    </row>
    <row r="10950" spans="1:7">
      <c r="A10950" s="292" t="s">
        <v>49</v>
      </c>
      <c r="B10950" s="405">
        <v>29620</v>
      </c>
      <c r="C10950" s="292" t="s">
        <v>2979</v>
      </c>
      <c r="E10950" s="292" t="s">
        <v>214</v>
      </c>
      <c r="F10950" s="405">
        <v>29128</v>
      </c>
      <c r="G10950" s="292" t="s">
        <v>2979</v>
      </c>
    </row>
    <row r="10951" spans="1:7">
      <c r="A10951" s="292" t="s">
        <v>49</v>
      </c>
      <c r="B10951" s="405">
        <v>29835</v>
      </c>
      <c r="C10951" s="292" t="s">
        <v>2979</v>
      </c>
      <c r="E10951" s="292" t="s">
        <v>214</v>
      </c>
      <c r="F10951" s="405">
        <v>29129</v>
      </c>
      <c r="G10951" s="292" t="s">
        <v>2979</v>
      </c>
    </row>
    <row r="10952" spans="1:7">
      <c r="A10952" s="292" t="s">
        <v>49</v>
      </c>
      <c r="B10952" s="405">
        <v>30177</v>
      </c>
      <c r="C10952" s="292" t="s">
        <v>2979</v>
      </c>
      <c r="E10952" s="292" t="s">
        <v>214</v>
      </c>
      <c r="F10952" s="405">
        <v>29130</v>
      </c>
      <c r="G10952" s="292" t="s">
        <v>2979</v>
      </c>
    </row>
    <row r="10953" spans="1:7">
      <c r="A10953" s="292" t="s">
        <v>49</v>
      </c>
      <c r="B10953" s="405">
        <v>30442</v>
      </c>
      <c r="C10953" s="292" t="s">
        <v>2979</v>
      </c>
      <c r="E10953" s="292" t="s">
        <v>214</v>
      </c>
      <c r="F10953" s="405">
        <v>29133</v>
      </c>
      <c r="G10953" s="292" t="s">
        <v>2979</v>
      </c>
    </row>
    <row r="10954" spans="1:7">
      <c r="A10954" s="292" t="s">
        <v>49</v>
      </c>
      <c r="B10954" s="405">
        <v>30576</v>
      </c>
      <c r="C10954" s="292" t="s">
        <v>2979</v>
      </c>
      <c r="E10954" s="292" t="s">
        <v>214</v>
      </c>
      <c r="F10954" s="405">
        <v>29135</v>
      </c>
      <c r="G10954" s="292" t="s">
        <v>2979</v>
      </c>
    </row>
    <row r="10955" spans="1:7">
      <c r="A10955" s="292" t="s">
        <v>49</v>
      </c>
      <c r="B10955" s="405">
        <v>30811</v>
      </c>
      <c r="C10955" s="292" t="s">
        <v>2979</v>
      </c>
      <c r="E10955" s="292" t="s">
        <v>214</v>
      </c>
      <c r="F10955" s="405">
        <v>29137</v>
      </c>
      <c r="G10955" s="292" t="s">
        <v>2979</v>
      </c>
    </row>
    <row r="10956" spans="1:7">
      <c r="A10956" s="292" t="s">
        <v>49</v>
      </c>
      <c r="B10956" s="405">
        <v>31068</v>
      </c>
      <c r="C10956" s="292" t="s">
        <v>2979</v>
      </c>
      <c r="E10956" s="292" t="s">
        <v>214</v>
      </c>
      <c r="F10956" s="405">
        <v>29138</v>
      </c>
      <c r="G10956" s="292" t="s">
        <v>2979</v>
      </c>
    </row>
    <row r="10957" spans="1:7">
      <c r="A10957" s="292" t="s">
        <v>49</v>
      </c>
      <c r="B10957" s="405">
        <v>31549</v>
      </c>
      <c r="C10957" s="292" t="s">
        <v>2979</v>
      </c>
      <c r="E10957" s="292" t="s">
        <v>214</v>
      </c>
      <c r="F10957" s="405">
        <v>29142</v>
      </c>
      <c r="G10957" s="292" t="s">
        <v>2979</v>
      </c>
    </row>
    <row r="10958" spans="1:7">
      <c r="A10958" s="292" t="s">
        <v>49</v>
      </c>
      <c r="B10958" s="405">
        <v>28332</v>
      </c>
      <c r="C10958" s="292" t="s">
        <v>2979</v>
      </c>
      <c r="E10958" s="292" t="s">
        <v>214</v>
      </c>
      <c r="F10958" s="405">
        <v>29143</v>
      </c>
      <c r="G10958" s="292" t="s">
        <v>2979</v>
      </c>
    </row>
    <row r="10959" spans="1:7">
      <c r="A10959" s="292" t="s">
        <v>49</v>
      </c>
      <c r="B10959" s="405">
        <v>28442</v>
      </c>
      <c r="C10959" s="292" t="s">
        <v>2979</v>
      </c>
      <c r="E10959" s="292" t="s">
        <v>214</v>
      </c>
      <c r="F10959" s="405">
        <v>29145</v>
      </c>
      <c r="G10959" s="292" t="s">
        <v>2979</v>
      </c>
    </row>
    <row r="10960" spans="1:7">
      <c r="A10960" s="292" t="s">
        <v>49</v>
      </c>
      <c r="B10960" s="405">
        <v>28554</v>
      </c>
      <c r="C10960" s="292" t="s">
        <v>2979</v>
      </c>
      <c r="E10960" s="292" t="s">
        <v>214</v>
      </c>
      <c r="F10960" s="405">
        <v>29146</v>
      </c>
      <c r="G10960" s="292" t="s">
        <v>2979</v>
      </c>
    </row>
    <row r="10961" spans="1:7">
      <c r="A10961" s="292" t="s">
        <v>49</v>
      </c>
      <c r="B10961" s="405">
        <v>28689</v>
      </c>
      <c r="C10961" s="292" t="s">
        <v>2979</v>
      </c>
      <c r="E10961" s="292" t="s">
        <v>214</v>
      </c>
      <c r="F10961" s="405">
        <v>29148</v>
      </c>
      <c r="G10961" s="292" t="s">
        <v>2979</v>
      </c>
    </row>
    <row r="10962" spans="1:7">
      <c r="A10962" s="292" t="s">
        <v>49</v>
      </c>
      <c r="B10962" s="405">
        <v>29010</v>
      </c>
      <c r="C10962" s="292" t="s">
        <v>2979</v>
      </c>
      <c r="E10962" s="292" t="s">
        <v>214</v>
      </c>
      <c r="F10962" s="405">
        <v>29162</v>
      </c>
      <c r="G10962" s="292" t="s">
        <v>2979</v>
      </c>
    </row>
    <row r="10963" spans="1:7">
      <c r="A10963" s="292" t="s">
        <v>49</v>
      </c>
      <c r="B10963" s="405">
        <v>29130</v>
      </c>
      <c r="C10963" s="292" t="s">
        <v>2979</v>
      </c>
      <c r="E10963" s="292" t="s">
        <v>214</v>
      </c>
      <c r="F10963" s="405">
        <v>29163</v>
      </c>
      <c r="G10963" s="292" t="s">
        <v>2979</v>
      </c>
    </row>
    <row r="10964" spans="1:7">
      <c r="A10964" s="292" t="s">
        <v>49</v>
      </c>
      <c r="B10964" s="405">
        <v>29448</v>
      </c>
      <c r="C10964" s="292" t="s">
        <v>2979</v>
      </c>
      <c r="E10964" s="292" t="s">
        <v>214</v>
      </c>
      <c r="F10964" s="405">
        <v>29164</v>
      </c>
      <c r="G10964" s="292" t="s">
        <v>2979</v>
      </c>
    </row>
    <row r="10965" spans="1:7">
      <c r="A10965" s="292" t="s">
        <v>49</v>
      </c>
      <c r="B10965" s="405">
        <v>29628</v>
      </c>
      <c r="C10965" s="292" t="s">
        <v>2979</v>
      </c>
      <c r="E10965" s="292" t="s">
        <v>214</v>
      </c>
      <c r="F10965" s="405">
        <v>29166</v>
      </c>
      <c r="G10965" s="292" t="s">
        <v>2979</v>
      </c>
    </row>
    <row r="10966" spans="1:7">
      <c r="A10966" s="292" t="s">
        <v>49</v>
      </c>
      <c r="B10966" s="405">
        <v>29838</v>
      </c>
      <c r="C10966" s="292" t="s">
        <v>2979</v>
      </c>
      <c r="E10966" s="292" t="s">
        <v>214</v>
      </c>
      <c r="F10966" s="405">
        <v>29168</v>
      </c>
      <c r="G10966" s="292" t="s">
        <v>2979</v>
      </c>
    </row>
    <row r="10967" spans="1:7">
      <c r="A10967" s="292" t="s">
        <v>49</v>
      </c>
      <c r="B10967" s="405">
        <v>30178</v>
      </c>
      <c r="C10967" s="292" t="s">
        <v>2979</v>
      </c>
      <c r="E10967" s="292" t="s">
        <v>214</v>
      </c>
      <c r="F10967" s="405">
        <v>29175</v>
      </c>
      <c r="G10967" s="292" t="s">
        <v>2979</v>
      </c>
    </row>
    <row r="10968" spans="1:7">
      <c r="A10968" s="292" t="s">
        <v>49</v>
      </c>
      <c r="B10968" s="405">
        <v>30445</v>
      </c>
      <c r="C10968" s="292" t="s">
        <v>2979</v>
      </c>
      <c r="E10968" s="292" t="s">
        <v>214</v>
      </c>
      <c r="F10968" s="405">
        <v>29178</v>
      </c>
      <c r="G10968" s="292" t="s">
        <v>2979</v>
      </c>
    </row>
    <row r="10969" spans="1:7">
      <c r="A10969" s="292" t="s">
        <v>49</v>
      </c>
      <c r="B10969" s="405">
        <v>30580</v>
      </c>
      <c r="C10969" s="292" t="s">
        <v>2979</v>
      </c>
      <c r="E10969" s="292" t="s">
        <v>214</v>
      </c>
      <c r="F10969" s="405">
        <v>29180</v>
      </c>
      <c r="G10969" s="292" t="s">
        <v>2979</v>
      </c>
    </row>
    <row r="10970" spans="1:7">
      <c r="A10970" s="292" t="s">
        <v>49</v>
      </c>
      <c r="B10970" s="405">
        <v>30817</v>
      </c>
      <c r="C10970" s="292" t="s">
        <v>2979</v>
      </c>
      <c r="E10970" s="292" t="s">
        <v>214</v>
      </c>
      <c r="F10970" s="405">
        <v>29321</v>
      </c>
      <c r="G10970" s="292" t="s">
        <v>2979</v>
      </c>
    </row>
    <row r="10971" spans="1:7">
      <c r="A10971" s="292" t="s">
        <v>49</v>
      </c>
      <c r="B10971" s="405">
        <v>31070</v>
      </c>
      <c r="C10971" s="292" t="s">
        <v>2979</v>
      </c>
      <c r="E10971" s="292" t="s">
        <v>214</v>
      </c>
      <c r="F10971" s="405">
        <v>29335</v>
      </c>
      <c r="G10971" s="292" t="s">
        <v>2979</v>
      </c>
    </row>
    <row r="10972" spans="1:7">
      <c r="A10972" s="292" t="s">
        <v>49</v>
      </c>
      <c r="B10972" s="405">
        <v>31550</v>
      </c>
      <c r="C10972" s="292" t="s">
        <v>2979</v>
      </c>
      <c r="E10972" s="292" t="s">
        <v>214</v>
      </c>
      <c r="F10972" s="405">
        <v>29351</v>
      </c>
      <c r="G10972" s="292" t="s">
        <v>2979</v>
      </c>
    </row>
    <row r="10973" spans="1:7">
      <c r="A10973" s="292" t="s">
        <v>49</v>
      </c>
      <c r="B10973" s="405">
        <v>28337</v>
      </c>
      <c r="C10973" s="292" t="s">
        <v>2979</v>
      </c>
      <c r="E10973" s="292" t="s">
        <v>214</v>
      </c>
      <c r="F10973" s="405">
        <v>29353</v>
      </c>
      <c r="G10973" s="292" t="s">
        <v>2979</v>
      </c>
    </row>
    <row r="10974" spans="1:7">
      <c r="A10974" s="292" t="s">
        <v>49</v>
      </c>
      <c r="B10974" s="405">
        <v>28444</v>
      </c>
      <c r="C10974" s="292" t="s">
        <v>2979</v>
      </c>
      <c r="E10974" s="292" t="s">
        <v>214</v>
      </c>
      <c r="F10974" s="405">
        <v>29364</v>
      </c>
      <c r="G10974" s="292" t="s">
        <v>2979</v>
      </c>
    </row>
    <row r="10975" spans="1:7">
      <c r="A10975" s="292" t="s">
        <v>49</v>
      </c>
      <c r="B10975" s="405">
        <v>28555</v>
      </c>
      <c r="C10975" s="292" t="s">
        <v>2979</v>
      </c>
      <c r="E10975" s="292" t="s">
        <v>214</v>
      </c>
      <c r="F10975" s="405">
        <v>29368</v>
      </c>
      <c r="G10975" s="292" t="s">
        <v>2979</v>
      </c>
    </row>
    <row r="10976" spans="1:7">
      <c r="A10976" s="292" t="s">
        <v>49</v>
      </c>
      <c r="B10976" s="405">
        <v>28702</v>
      </c>
      <c r="C10976" s="292" t="s">
        <v>2979</v>
      </c>
      <c r="E10976" s="292" t="s">
        <v>214</v>
      </c>
      <c r="F10976" s="405">
        <v>29370</v>
      </c>
      <c r="G10976" s="292" t="s">
        <v>2979</v>
      </c>
    </row>
    <row r="10977" spans="1:7">
      <c r="A10977" s="292" t="s">
        <v>49</v>
      </c>
      <c r="B10977" s="405">
        <v>29014</v>
      </c>
      <c r="C10977" s="292" t="s">
        <v>2979</v>
      </c>
      <c r="E10977" s="292" t="s">
        <v>214</v>
      </c>
      <c r="F10977" s="405">
        <v>29372</v>
      </c>
      <c r="G10977" s="292" t="s">
        <v>2979</v>
      </c>
    </row>
    <row r="10978" spans="1:7">
      <c r="A10978" s="292" t="s">
        <v>49</v>
      </c>
      <c r="B10978" s="405">
        <v>29133</v>
      </c>
      <c r="C10978" s="292" t="s">
        <v>2979</v>
      </c>
      <c r="E10978" s="292" t="s">
        <v>214</v>
      </c>
      <c r="F10978" s="405">
        <v>29373</v>
      </c>
      <c r="G10978" s="292" t="s">
        <v>2979</v>
      </c>
    </row>
    <row r="10979" spans="1:7">
      <c r="A10979" s="292" t="s">
        <v>49</v>
      </c>
      <c r="B10979" s="405">
        <v>29449</v>
      </c>
      <c r="C10979" s="292" t="s">
        <v>2979</v>
      </c>
      <c r="E10979" s="292" t="s">
        <v>214</v>
      </c>
      <c r="F10979" s="405">
        <v>29374</v>
      </c>
      <c r="G10979" s="292" t="s">
        <v>2979</v>
      </c>
    </row>
    <row r="10980" spans="1:7">
      <c r="A10980" s="292" t="s">
        <v>49</v>
      </c>
      <c r="B10980" s="405">
        <v>29635</v>
      </c>
      <c r="C10980" s="292" t="s">
        <v>2979</v>
      </c>
      <c r="E10980" s="292" t="s">
        <v>214</v>
      </c>
      <c r="F10980" s="405">
        <v>29377</v>
      </c>
      <c r="G10980" s="292" t="s">
        <v>2979</v>
      </c>
    </row>
    <row r="10981" spans="1:7">
      <c r="A10981" s="292" t="s">
        <v>49</v>
      </c>
      <c r="B10981" s="405">
        <v>29842</v>
      </c>
      <c r="C10981" s="292" t="s">
        <v>2979</v>
      </c>
      <c r="E10981" s="292" t="s">
        <v>214</v>
      </c>
      <c r="F10981" s="405">
        <v>29379</v>
      </c>
      <c r="G10981" s="292" t="s">
        <v>2979</v>
      </c>
    </row>
    <row r="10982" spans="1:7">
      <c r="A10982" s="292" t="s">
        <v>49</v>
      </c>
      <c r="B10982" s="405">
        <v>30182</v>
      </c>
      <c r="C10982" s="292" t="s">
        <v>2979</v>
      </c>
      <c r="E10982" s="292" t="s">
        <v>214</v>
      </c>
      <c r="F10982" s="405">
        <v>29384</v>
      </c>
      <c r="G10982" s="292" t="s">
        <v>2979</v>
      </c>
    </row>
    <row r="10983" spans="1:7">
      <c r="A10983" s="292" t="s">
        <v>49</v>
      </c>
      <c r="B10983" s="405">
        <v>30446</v>
      </c>
      <c r="C10983" s="292" t="s">
        <v>2979</v>
      </c>
      <c r="E10983" s="292" t="s">
        <v>214</v>
      </c>
      <c r="F10983" s="405">
        <v>29429</v>
      </c>
      <c r="G10983" s="292" t="s">
        <v>2979</v>
      </c>
    </row>
    <row r="10984" spans="1:7">
      <c r="A10984" s="292" t="s">
        <v>49</v>
      </c>
      <c r="B10984" s="405">
        <v>30581</v>
      </c>
      <c r="C10984" s="292" t="s">
        <v>2979</v>
      </c>
      <c r="E10984" s="292" t="s">
        <v>214</v>
      </c>
      <c r="F10984" s="405">
        <v>29431</v>
      </c>
      <c r="G10984" s="292" t="s">
        <v>2979</v>
      </c>
    </row>
    <row r="10985" spans="1:7">
      <c r="A10985" s="292" t="s">
        <v>49</v>
      </c>
      <c r="B10985" s="405">
        <v>30818</v>
      </c>
      <c r="C10985" s="292" t="s">
        <v>2979</v>
      </c>
      <c r="E10985" s="292" t="s">
        <v>214</v>
      </c>
      <c r="F10985" s="405">
        <v>29432</v>
      </c>
      <c r="G10985" s="292" t="s">
        <v>2979</v>
      </c>
    </row>
    <row r="10986" spans="1:7">
      <c r="A10986" s="292" t="s">
        <v>49</v>
      </c>
      <c r="B10986" s="405">
        <v>31071</v>
      </c>
      <c r="C10986" s="292" t="s">
        <v>2979</v>
      </c>
      <c r="E10986" s="292" t="s">
        <v>214</v>
      </c>
      <c r="F10986" s="405">
        <v>29434</v>
      </c>
      <c r="G10986" s="292" t="s">
        <v>2979</v>
      </c>
    </row>
    <row r="10987" spans="1:7">
      <c r="A10987" s="292" t="s">
        <v>49</v>
      </c>
      <c r="B10987" s="405">
        <v>31551</v>
      </c>
      <c r="C10987" s="292" t="s">
        <v>2979</v>
      </c>
      <c r="E10987" s="292" t="s">
        <v>214</v>
      </c>
      <c r="F10987" s="405">
        <v>29435</v>
      </c>
      <c r="G10987" s="292" t="s">
        <v>2979</v>
      </c>
    </row>
    <row r="10988" spans="1:7">
      <c r="A10988" s="292" t="s">
        <v>49</v>
      </c>
      <c r="B10988" s="405">
        <v>28338</v>
      </c>
      <c r="C10988" s="292" t="s">
        <v>2979</v>
      </c>
      <c r="E10988" s="292" t="s">
        <v>214</v>
      </c>
      <c r="F10988" s="405">
        <v>29436</v>
      </c>
      <c r="G10988" s="292" t="s">
        <v>2979</v>
      </c>
    </row>
    <row r="10989" spans="1:7">
      <c r="A10989" s="292" t="s">
        <v>49</v>
      </c>
      <c r="B10989" s="405">
        <v>28447</v>
      </c>
      <c r="C10989" s="292" t="s">
        <v>2979</v>
      </c>
      <c r="E10989" s="292" t="s">
        <v>214</v>
      </c>
      <c r="F10989" s="405">
        <v>29437</v>
      </c>
      <c r="G10989" s="292" t="s">
        <v>2979</v>
      </c>
    </row>
    <row r="10990" spans="1:7">
      <c r="A10990" s="292" t="s">
        <v>49</v>
      </c>
      <c r="B10990" s="405">
        <v>28557</v>
      </c>
      <c r="C10990" s="292" t="s">
        <v>2979</v>
      </c>
      <c r="E10990" s="292" t="s">
        <v>214</v>
      </c>
      <c r="F10990" s="405">
        <v>29438</v>
      </c>
      <c r="G10990" s="292" t="s">
        <v>2979</v>
      </c>
    </row>
    <row r="10991" spans="1:7">
      <c r="A10991" s="292" t="s">
        <v>49</v>
      </c>
      <c r="B10991" s="405">
        <v>28708</v>
      </c>
      <c r="C10991" s="292" t="s">
        <v>2979</v>
      </c>
      <c r="E10991" s="292" t="s">
        <v>214</v>
      </c>
      <c r="F10991" s="405">
        <v>29440</v>
      </c>
      <c r="G10991" s="292" t="s">
        <v>2979</v>
      </c>
    </row>
    <row r="10992" spans="1:7">
      <c r="A10992" s="292" t="s">
        <v>49</v>
      </c>
      <c r="B10992" s="405">
        <v>29015</v>
      </c>
      <c r="C10992" s="292" t="s">
        <v>2979</v>
      </c>
      <c r="E10992" s="292" t="s">
        <v>214</v>
      </c>
      <c r="F10992" s="405">
        <v>29447</v>
      </c>
      <c r="G10992" s="292" t="s">
        <v>2979</v>
      </c>
    </row>
    <row r="10993" spans="1:7">
      <c r="A10993" s="292" t="s">
        <v>49</v>
      </c>
      <c r="B10993" s="405">
        <v>29135</v>
      </c>
      <c r="C10993" s="292" t="s">
        <v>2979</v>
      </c>
      <c r="E10993" s="292" t="s">
        <v>214</v>
      </c>
      <c r="F10993" s="405">
        <v>29448</v>
      </c>
      <c r="G10993" s="292" t="s">
        <v>2979</v>
      </c>
    </row>
    <row r="10994" spans="1:7">
      <c r="A10994" s="292" t="s">
        <v>49</v>
      </c>
      <c r="B10994" s="405">
        <v>29450</v>
      </c>
      <c r="C10994" s="292" t="s">
        <v>2979</v>
      </c>
      <c r="E10994" s="292" t="s">
        <v>214</v>
      </c>
      <c r="F10994" s="405">
        <v>29449</v>
      </c>
      <c r="G10994" s="292" t="s">
        <v>2979</v>
      </c>
    </row>
    <row r="10995" spans="1:7">
      <c r="A10995" s="292" t="s">
        <v>49</v>
      </c>
      <c r="B10995" s="405">
        <v>29638</v>
      </c>
      <c r="C10995" s="292" t="s">
        <v>2979</v>
      </c>
      <c r="E10995" s="292" t="s">
        <v>214</v>
      </c>
      <c r="F10995" s="405">
        <v>29450</v>
      </c>
      <c r="G10995" s="292" t="s">
        <v>2979</v>
      </c>
    </row>
    <row r="10996" spans="1:7">
      <c r="A10996" s="292" t="s">
        <v>49</v>
      </c>
      <c r="B10996" s="405">
        <v>29844</v>
      </c>
      <c r="C10996" s="292" t="s">
        <v>2979</v>
      </c>
      <c r="E10996" s="292" t="s">
        <v>214</v>
      </c>
      <c r="F10996" s="405">
        <v>29452</v>
      </c>
      <c r="G10996" s="292" t="s">
        <v>2979</v>
      </c>
    </row>
    <row r="10997" spans="1:7">
      <c r="A10997" s="292" t="s">
        <v>49</v>
      </c>
      <c r="B10997" s="405">
        <v>30183</v>
      </c>
      <c r="C10997" s="292" t="s">
        <v>2979</v>
      </c>
      <c r="E10997" s="292" t="s">
        <v>214</v>
      </c>
      <c r="F10997" s="405">
        <v>29453</v>
      </c>
      <c r="G10997" s="292" t="s">
        <v>2979</v>
      </c>
    </row>
    <row r="10998" spans="1:7">
      <c r="A10998" s="292" t="s">
        <v>49</v>
      </c>
      <c r="B10998" s="405">
        <v>30447</v>
      </c>
      <c r="C10998" s="292" t="s">
        <v>2979</v>
      </c>
      <c r="E10998" s="292" t="s">
        <v>214</v>
      </c>
      <c r="F10998" s="405">
        <v>29455</v>
      </c>
      <c r="G10998" s="292" t="s">
        <v>2979</v>
      </c>
    </row>
    <row r="10999" spans="1:7">
      <c r="A10999" s="292" t="s">
        <v>49</v>
      </c>
      <c r="B10999" s="405">
        <v>30582</v>
      </c>
      <c r="C10999" s="292" t="s">
        <v>2979</v>
      </c>
      <c r="E10999" s="292" t="s">
        <v>214</v>
      </c>
      <c r="F10999" s="405">
        <v>29458</v>
      </c>
      <c r="G10999" s="292" t="s">
        <v>2979</v>
      </c>
    </row>
    <row r="11000" spans="1:7">
      <c r="A11000" s="292" t="s">
        <v>49</v>
      </c>
      <c r="B11000" s="405">
        <v>30819</v>
      </c>
      <c r="C11000" s="292" t="s">
        <v>2979</v>
      </c>
      <c r="E11000" s="292" t="s">
        <v>214</v>
      </c>
      <c r="F11000" s="405">
        <v>29468</v>
      </c>
      <c r="G11000" s="292" t="s">
        <v>2979</v>
      </c>
    </row>
    <row r="11001" spans="1:7">
      <c r="A11001" s="292" t="s">
        <v>49</v>
      </c>
      <c r="B11001" s="405">
        <v>31072</v>
      </c>
      <c r="C11001" s="292" t="s">
        <v>2979</v>
      </c>
      <c r="E11001" s="292" t="s">
        <v>214</v>
      </c>
      <c r="F11001" s="405">
        <v>29469</v>
      </c>
      <c r="G11001" s="292" t="s">
        <v>2979</v>
      </c>
    </row>
    <row r="11002" spans="1:7">
      <c r="A11002" s="292" t="s">
        <v>49</v>
      </c>
      <c r="B11002" s="405">
        <v>31552</v>
      </c>
      <c r="C11002" s="292" t="s">
        <v>2979</v>
      </c>
      <c r="E11002" s="292" t="s">
        <v>214</v>
      </c>
      <c r="F11002" s="405">
        <v>29470</v>
      </c>
      <c r="G11002" s="292" t="s">
        <v>2979</v>
      </c>
    </row>
    <row r="11003" spans="1:7">
      <c r="A11003" s="292" t="s">
        <v>49</v>
      </c>
      <c r="B11003" s="405">
        <v>28340</v>
      </c>
      <c r="C11003" s="292" t="s">
        <v>2979</v>
      </c>
      <c r="E11003" s="292" t="s">
        <v>214</v>
      </c>
      <c r="F11003" s="405">
        <v>29471</v>
      </c>
      <c r="G11003" s="292" t="s">
        <v>2979</v>
      </c>
    </row>
    <row r="11004" spans="1:7">
      <c r="A11004" s="292" t="s">
        <v>49</v>
      </c>
      <c r="B11004" s="405">
        <v>28448</v>
      </c>
      <c r="C11004" s="292" t="s">
        <v>2979</v>
      </c>
      <c r="E11004" s="292" t="s">
        <v>214</v>
      </c>
      <c r="F11004" s="405">
        <v>29472</v>
      </c>
      <c r="G11004" s="292" t="s">
        <v>2979</v>
      </c>
    </row>
    <row r="11005" spans="1:7">
      <c r="A11005" s="292" t="s">
        <v>49</v>
      </c>
      <c r="B11005" s="405">
        <v>28570</v>
      </c>
      <c r="C11005" s="292" t="s">
        <v>2979</v>
      </c>
      <c r="E11005" s="292" t="s">
        <v>214</v>
      </c>
      <c r="F11005" s="405">
        <v>29474</v>
      </c>
      <c r="G11005" s="292" t="s">
        <v>2979</v>
      </c>
    </row>
    <row r="11006" spans="1:7">
      <c r="A11006" s="292" t="s">
        <v>49</v>
      </c>
      <c r="B11006" s="405">
        <v>28709</v>
      </c>
      <c r="C11006" s="292" t="s">
        <v>2979</v>
      </c>
      <c r="E11006" s="292" t="s">
        <v>214</v>
      </c>
      <c r="F11006" s="405">
        <v>29475</v>
      </c>
      <c r="G11006" s="292" t="s">
        <v>2979</v>
      </c>
    </row>
    <row r="11007" spans="1:7">
      <c r="A11007" s="292" t="s">
        <v>49</v>
      </c>
      <c r="B11007" s="405">
        <v>29018</v>
      </c>
      <c r="C11007" s="292" t="s">
        <v>2979</v>
      </c>
      <c r="E11007" s="292" t="s">
        <v>214</v>
      </c>
      <c r="F11007" s="405">
        <v>29476</v>
      </c>
      <c r="G11007" s="292" t="s">
        <v>2979</v>
      </c>
    </row>
    <row r="11008" spans="1:7">
      <c r="A11008" s="292" t="s">
        <v>49</v>
      </c>
      <c r="B11008" s="405">
        <v>29137</v>
      </c>
      <c r="C11008" s="292" t="s">
        <v>2979</v>
      </c>
      <c r="E11008" s="292" t="s">
        <v>214</v>
      </c>
      <c r="F11008" s="405">
        <v>29477</v>
      </c>
      <c r="G11008" s="292" t="s">
        <v>2979</v>
      </c>
    </row>
    <row r="11009" spans="1:7">
      <c r="A11009" s="292" t="s">
        <v>49</v>
      </c>
      <c r="B11009" s="405">
        <v>29452</v>
      </c>
      <c r="C11009" s="292" t="s">
        <v>2979</v>
      </c>
      <c r="E11009" s="292" t="s">
        <v>214</v>
      </c>
      <c r="F11009" s="405">
        <v>29479</v>
      </c>
      <c r="G11009" s="292" t="s">
        <v>2979</v>
      </c>
    </row>
    <row r="11010" spans="1:7">
      <c r="A11010" s="292" t="s">
        <v>49</v>
      </c>
      <c r="B11010" s="405">
        <v>29639</v>
      </c>
      <c r="C11010" s="292" t="s">
        <v>2979</v>
      </c>
      <c r="E11010" s="292" t="s">
        <v>214</v>
      </c>
      <c r="F11010" s="405">
        <v>29481</v>
      </c>
      <c r="G11010" s="292" t="s">
        <v>2979</v>
      </c>
    </row>
    <row r="11011" spans="1:7">
      <c r="A11011" s="292" t="s">
        <v>49</v>
      </c>
      <c r="B11011" s="405">
        <v>29847</v>
      </c>
      <c r="C11011" s="292" t="s">
        <v>2979</v>
      </c>
      <c r="E11011" s="292" t="s">
        <v>214</v>
      </c>
      <c r="F11011" s="405">
        <v>29510</v>
      </c>
      <c r="G11011" s="292" t="s">
        <v>2979</v>
      </c>
    </row>
    <row r="11012" spans="1:7">
      <c r="A11012" s="292" t="s">
        <v>49</v>
      </c>
      <c r="B11012" s="405">
        <v>30184</v>
      </c>
      <c r="C11012" s="292" t="s">
        <v>2979</v>
      </c>
      <c r="E11012" s="292" t="s">
        <v>214</v>
      </c>
      <c r="F11012" s="405">
        <v>29512</v>
      </c>
      <c r="G11012" s="292" t="s">
        <v>2979</v>
      </c>
    </row>
    <row r="11013" spans="1:7">
      <c r="A11013" s="292" t="s">
        <v>49</v>
      </c>
      <c r="B11013" s="405">
        <v>30450</v>
      </c>
      <c r="C11013" s="292" t="s">
        <v>2979</v>
      </c>
      <c r="E11013" s="292" t="s">
        <v>214</v>
      </c>
      <c r="F11013" s="405">
        <v>29516</v>
      </c>
      <c r="G11013" s="292" t="s">
        <v>2979</v>
      </c>
    </row>
    <row r="11014" spans="1:7">
      <c r="A11014" s="292" t="s">
        <v>49</v>
      </c>
      <c r="B11014" s="405">
        <v>30599</v>
      </c>
      <c r="C11014" s="292" t="s">
        <v>2979</v>
      </c>
      <c r="E11014" s="292" t="s">
        <v>214</v>
      </c>
      <c r="F11014" s="405">
        <v>29518</v>
      </c>
      <c r="G11014" s="292" t="s">
        <v>2979</v>
      </c>
    </row>
    <row r="11015" spans="1:7">
      <c r="A11015" s="292" t="s">
        <v>49</v>
      </c>
      <c r="B11015" s="405">
        <v>30820</v>
      </c>
      <c r="C11015" s="292" t="s">
        <v>2979</v>
      </c>
      <c r="E11015" s="292" t="s">
        <v>214</v>
      </c>
      <c r="F11015" s="405">
        <v>29525</v>
      </c>
      <c r="G11015" s="292" t="s">
        <v>2979</v>
      </c>
    </row>
    <row r="11016" spans="1:7">
      <c r="A11016" s="292" t="s">
        <v>49</v>
      </c>
      <c r="B11016" s="405">
        <v>31075</v>
      </c>
      <c r="C11016" s="292" t="s">
        <v>2979</v>
      </c>
      <c r="E11016" s="292" t="s">
        <v>214</v>
      </c>
      <c r="F11016" s="405">
        <v>29530</v>
      </c>
      <c r="G11016" s="292" t="s">
        <v>2979</v>
      </c>
    </row>
    <row r="11017" spans="1:7">
      <c r="A11017" s="292" t="s">
        <v>49</v>
      </c>
      <c r="B11017" s="405">
        <v>31553</v>
      </c>
      <c r="C11017" s="292" t="s">
        <v>2979</v>
      </c>
      <c r="E11017" s="292" t="s">
        <v>214</v>
      </c>
      <c r="F11017" s="405">
        <v>29540</v>
      </c>
      <c r="G11017" s="292" t="s">
        <v>2979</v>
      </c>
    </row>
    <row r="11018" spans="1:7">
      <c r="A11018" s="292" t="s">
        <v>49</v>
      </c>
      <c r="B11018" s="405">
        <v>28341</v>
      </c>
      <c r="C11018" s="292" t="s">
        <v>2979</v>
      </c>
      <c r="E11018" s="292" t="s">
        <v>214</v>
      </c>
      <c r="F11018" s="405">
        <v>29544</v>
      </c>
      <c r="G11018" s="292" t="s">
        <v>2979</v>
      </c>
    </row>
    <row r="11019" spans="1:7">
      <c r="A11019" s="292" t="s">
        <v>49</v>
      </c>
      <c r="B11019" s="405">
        <v>28450</v>
      </c>
      <c r="C11019" s="292" t="s">
        <v>2979</v>
      </c>
      <c r="E11019" s="292" t="s">
        <v>214</v>
      </c>
      <c r="F11019" s="405">
        <v>29545</v>
      </c>
      <c r="G11019" s="292" t="s">
        <v>2979</v>
      </c>
    </row>
    <row r="11020" spans="1:7">
      <c r="A11020" s="292" t="s">
        <v>49</v>
      </c>
      <c r="B11020" s="405">
        <v>28571</v>
      </c>
      <c r="C11020" s="292" t="s">
        <v>2979</v>
      </c>
      <c r="E11020" s="292" t="s">
        <v>214</v>
      </c>
      <c r="F11020" s="405">
        <v>29547</v>
      </c>
      <c r="G11020" s="292" t="s">
        <v>2979</v>
      </c>
    </row>
    <row r="11021" spans="1:7">
      <c r="A11021" s="292" t="s">
        <v>49</v>
      </c>
      <c r="B11021" s="405">
        <v>28710</v>
      </c>
      <c r="C11021" s="292" t="s">
        <v>2979</v>
      </c>
      <c r="E11021" s="292" t="s">
        <v>214</v>
      </c>
      <c r="F11021" s="405">
        <v>29555</v>
      </c>
      <c r="G11021" s="292" t="s">
        <v>2979</v>
      </c>
    </row>
    <row r="11022" spans="1:7">
      <c r="A11022" s="292" t="s">
        <v>49</v>
      </c>
      <c r="B11022" s="405">
        <v>29030</v>
      </c>
      <c r="C11022" s="292" t="s">
        <v>2979</v>
      </c>
      <c r="E11022" s="292" t="s">
        <v>214</v>
      </c>
      <c r="F11022" s="405">
        <v>29556</v>
      </c>
      <c r="G11022" s="292" t="s">
        <v>2979</v>
      </c>
    </row>
    <row r="11023" spans="1:7">
      <c r="A11023" s="292" t="s">
        <v>49</v>
      </c>
      <c r="B11023" s="405">
        <v>29138</v>
      </c>
      <c r="C11023" s="292" t="s">
        <v>2979</v>
      </c>
      <c r="E11023" s="292" t="s">
        <v>214</v>
      </c>
      <c r="F11023" s="405">
        <v>29565</v>
      </c>
      <c r="G11023" s="292" t="s">
        <v>2979</v>
      </c>
    </row>
    <row r="11024" spans="1:7">
      <c r="A11024" s="292" t="s">
        <v>49</v>
      </c>
      <c r="B11024" s="405">
        <v>29453</v>
      </c>
      <c r="C11024" s="292" t="s">
        <v>2979</v>
      </c>
      <c r="E11024" s="292" t="s">
        <v>214</v>
      </c>
      <c r="F11024" s="405">
        <v>29567</v>
      </c>
      <c r="G11024" s="292" t="s">
        <v>2979</v>
      </c>
    </row>
    <row r="11025" spans="1:7">
      <c r="A11025" s="292" t="s">
        <v>49</v>
      </c>
      <c r="B11025" s="405">
        <v>29645</v>
      </c>
      <c r="C11025" s="292" t="s">
        <v>2979</v>
      </c>
      <c r="E11025" s="292" t="s">
        <v>214</v>
      </c>
      <c r="F11025" s="405">
        <v>29570</v>
      </c>
      <c r="G11025" s="292" t="s">
        <v>2979</v>
      </c>
    </row>
    <row r="11026" spans="1:7">
      <c r="A11026" s="292" t="s">
        <v>49</v>
      </c>
      <c r="B11026" s="405">
        <v>29849</v>
      </c>
      <c r="C11026" s="292" t="s">
        <v>2979</v>
      </c>
      <c r="E11026" s="292" t="s">
        <v>214</v>
      </c>
      <c r="F11026" s="405">
        <v>29574</v>
      </c>
      <c r="G11026" s="292" t="s">
        <v>2979</v>
      </c>
    </row>
    <row r="11027" spans="1:7">
      <c r="A11027" s="292" t="s">
        <v>49</v>
      </c>
      <c r="B11027" s="405">
        <v>30185</v>
      </c>
      <c r="C11027" s="292" t="s">
        <v>2979</v>
      </c>
      <c r="E11027" s="292" t="s">
        <v>214</v>
      </c>
      <c r="F11027" s="405">
        <v>29581</v>
      </c>
      <c r="G11027" s="292" t="s">
        <v>2979</v>
      </c>
    </row>
    <row r="11028" spans="1:7">
      <c r="A11028" s="292" t="s">
        <v>49</v>
      </c>
      <c r="B11028" s="405">
        <v>30451</v>
      </c>
      <c r="C11028" s="292" t="s">
        <v>2979</v>
      </c>
      <c r="E11028" s="292" t="s">
        <v>214</v>
      </c>
      <c r="F11028" s="405">
        <v>29583</v>
      </c>
      <c r="G11028" s="292" t="s">
        <v>2979</v>
      </c>
    </row>
    <row r="11029" spans="1:7">
      <c r="A11029" s="292" t="s">
        <v>49</v>
      </c>
      <c r="B11029" s="405">
        <v>30619</v>
      </c>
      <c r="C11029" s="292" t="s">
        <v>2979</v>
      </c>
      <c r="E11029" s="292" t="s">
        <v>214</v>
      </c>
      <c r="F11029" s="405">
        <v>29584</v>
      </c>
      <c r="G11029" s="292" t="s">
        <v>2979</v>
      </c>
    </row>
    <row r="11030" spans="1:7">
      <c r="A11030" s="292" t="s">
        <v>49</v>
      </c>
      <c r="B11030" s="405">
        <v>30822</v>
      </c>
      <c r="C11030" s="292" t="s">
        <v>2979</v>
      </c>
      <c r="E11030" s="292" t="s">
        <v>214</v>
      </c>
      <c r="F11030" s="405">
        <v>29589</v>
      </c>
      <c r="G11030" s="292" t="s">
        <v>2979</v>
      </c>
    </row>
    <row r="11031" spans="1:7">
      <c r="A11031" s="292" t="s">
        <v>49</v>
      </c>
      <c r="B11031" s="405">
        <v>31076</v>
      </c>
      <c r="C11031" s="292" t="s">
        <v>2979</v>
      </c>
      <c r="E11031" s="292" t="s">
        <v>214</v>
      </c>
      <c r="F11031" s="405">
        <v>29592</v>
      </c>
      <c r="G11031" s="292" t="s">
        <v>2979</v>
      </c>
    </row>
    <row r="11032" spans="1:7">
      <c r="A11032" s="292" t="s">
        <v>49</v>
      </c>
      <c r="B11032" s="405">
        <v>31557</v>
      </c>
      <c r="C11032" s="292" t="s">
        <v>2979</v>
      </c>
      <c r="E11032" s="292" t="s">
        <v>214</v>
      </c>
      <c r="F11032" s="405">
        <v>29596</v>
      </c>
      <c r="G11032" s="292" t="s">
        <v>2979</v>
      </c>
    </row>
    <row r="11033" spans="1:7">
      <c r="A11033" s="292" t="s">
        <v>49</v>
      </c>
      <c r="B11033" s="405">
        <v>28342</v>
      </c>
      <c r="C11033" s="292" t="s">
        <v>2979</v>
      </c>
      <c r="E11033" s="292" t="s">
        <v>214</v>
      </c>
      <c r="F11033" s="405">
        <v>29620</v>
      </c>
      <c r="G11033" s="292" t="s">
        <v>2979</v>
      </c>
    </row>
    <row r="11034" spans="1:7">
      <c r="A11034" s="292" t="s">
        <v>49</v>
      </c>
      <c r="B11034" s="405">
        <v>28452</v>
      </c>
      <c r="C11034" s="292" t="s">
        <v>2979</v>
      </c>
      <c r="E11034" s="292" t="s">
        <v>214</v>
      </c>
      <c r="F11034" s="405">
        <v>29628</v>
      </c>
      <c r="G11034" s="292" t="s">
        <v>2979</v>
      </c>
    </row>
    <row r="11035" spans="1:7">
      <c r="A11035" s="292" t="s">
        <v>49</v>
      </c>
      <c r="B11035" s="405">
        <v>28572</v>
      </c>
      <c r="C11035" s="292" t="s">
        <v>2979</v>
      </c>
      <c r="E11035" s="292" t="s">
        <v>214</v>
      </c>
      <c r="F11035" s="405">
        <v>29635</v>
      </c>
      <c r="G11035" s="292" t="s">
        <v>2979</v>
      </c>
    </row>
    <row r="11036" spans="1:7">
      <c r="A11036" s="292" t="s">
        <v>49</v>
      </c>
      <c r="B11036" s="405">
        <v>28712</v>
      </c>
      <c r="C11036" s="292" t="s">
        <v>2979</v>
      </c>
      <c r="E11036" s="292" t="s">
        <v>214</v>
      </c>
      <c r="F11036" s="405">
        <v>29638</v>
      </c>
      <c r="G11036" s="292" t="s">
        <v>2979</v>
      </c>
    </row>
    <row r="11037" spans="1:7">
      <c r="A11037" s="292" t="s">
        <v>49</v>
      </c>
      <c r="B11037" s="405">
        <v>29032</v>
      </c>
      <c r="C11037" s="292" t="s">
        <v>2979</v>
      </c>
      <c r="E11037" s="292" t="s">
        <v>214</v>
      </c>
      <c r="F11037" s="405">
        <v>29639</v>
      </c>
      <c r="G11037" s="292" t="s">
        <v>2979</v>
      </c>
    </row>
    <row r="11038" spans="1:7">
      <c r="A11038" s="292" t="s">
        <v>49</v>
      </c>
      <c r="B11038" s="405">
        <v>29142</v>
      </c>
      <c r="C11038" s="292" t="s">
        <v>2979</v>
      </c>
      <c r="E11038" s="292" t="s">
        <v>214</v>
      </c>
      <c r="F11038" s="405">
        <v>29645</v>
      </c>
      <c r="G11038" s="292" t="s">
        <v>2979</v>
      </c>
    </row>
    <row r="11039" spans="1:7">
      <c r="A11039" s="292" t="s">
        <v>49</v>
      </c>
      <c r="B11039" s="405">
        <v>29455</v>
      </c>
      <c r="C11039" s="292" t="s">
        <v>2979</v>
      </c>
      <c r="E11039" s="292" t="s">
        <v>214</v>
      </c>
      <c r="F11039" s="405">
        <v>29655</v>
      </c>
      <c r="G11039" s="292" t="s">
        <v>2979</v>
      </c>
    </row>
    <row r="11040" spans="1:7">
      <c r="A11040" s="292" t="s">
        <v>49</v>
      </c>
      <c r="B11040" s="405">
        <v>29655</v>
      </c>
      <c r="C11040" s="292" t="s">
        <v>2979</v>
      </c>
      <c r="E11040" s="292" t="s">
        <v>214</v>
      </c>
      <c r="F11040" s="405">
        <v>29658</v>
      </c>
      <c r="G11040" s="292" t="s">
        <v>2979</v>
      </c>
    </row>
    <row r="11041" spans="1:7">
      <c r="A11041" s="292" t="s">
        <v>49</v>
      </c>
      <c r="B11041" s="405">
        <v>29853</v>
      </c>
      <c r="C11041" s="292" t="s">
        <v>2979</v>
      </c>
      <c r="E11041" s="292" t="s">
        <v>214</v>
      </c>
      <c r="F11041" s="405">
        <v>29659</v>
      </c>
      <c r="G11041" s="292" t="s">
        <v>2979</v>
      </c>
    </row>
    <row r="11042" spans="1:7">
      <c r="A11042" s="292" t="s">
        <v>49</v>
      </c>
      <c r="B11042" s="405">
        <v>30204</v>
      </c>
      <c r="C11042" s="292" t="s">
        <v>2979</v>
      </c>
      <c r="E11042" s="292" t="s">
        <v>214</v>
      </c>
      <c r="F11042" s="405">
        <v>29661</v>
      </c>
      <c r="G11042" s="292" t="s">
        <v>2979</v>
      </c>
    </row>
    <row r="11043" spans="1:7">
      <c r="A11043" s="292" t="s">
        <v>49</v>
      </c>
      <c r="B11043" s="405">
        <v>30452</v>
      </c>
      <c r="C11043" s="292" t="s">
        <v>2979</v>
      </c>
      <c r="E11043" s="292" t="s">
        <v>214</v>
      </c>
      <c r="F11043" s="405">
        <v>29664</v>
      </c>
      <c r="G11043" s="292" t="s">
        <v>2979</v>
      </c>
    </row>
    <row r="11044" spans="1:7">
      <c r="A11044" s="292" t="s">
        <v>49</v>
      </c>
      <c r="B11044" s="405">
        <v>30624</v>
      </c>
      <c r="C11044" s="292" t="s">
        <v>2979</v>
      </c>
      <c r="E11044" s="292" t="s">
        <v>214</v>
      </c>
      <c r="F11044" s="405">
        <v>29666</v>
      </c>
      <c r="G11044" s="292" t="s">
        <v>2979</v>
      </c>
    </row>
    <row r="11045" spans="1:7">
      <c r="A11045" s="292" t="s">
        <v>49</v>
      </c>
      <c r="B11045" s="405">
        <v>30823</v>
      </c>
      <c r="C11045" s="292" t="s">
        <v>2979</v>
      </c>
      <c r="E11045" s="292" t="s">
        <v>214</v>
      </c>
      <c r="F11045" s="405">
        <v>29671</v>
      </c>
      <c r="G11045" s="292" t="s">
        <v>2979</v>
      </c>
    </row>
    <row r="11046" spans="1:7">
      <c r="A11046" s="292" t="s">
        <v>49</v>
      </c>
      <c r="B11046" s="405">
        <v>31078</v>
      </c>
      <c r="C11046" s="292" t="s">
        <v>2979</v>
      </c>
      <c r="E11046" s="292" t="s">
        <v>214</v>
      </c>
      <c r="F11046" s="405">
        <v>29676</v>
      </c>
      <c r="G11046" s="292" t="s">
        <v>2979</v>
      </c>
    </row>
    <row r="11047" spans="1:7">
      <c r="A11047" s="292" t="s">
        <v>49</v>
      </c>
      <c r="B11047" s="405">
        <v>31560</v>
      </c>
      <c r="C11047" s="292" t="s">
        <v>2979</v>
      </c>
      <c r="E11047" s="292" t="s">
        <v>214</v>
      </c>
      <c r="F11047" s="405">
        <v>29683</v>
      </c>
      <c r="G11047" s="292" t="s">
        <v>2979</v>
      </c>
    </row>
    <row r="11048" spans="1:7">
      <c r="A11048" s="292" t="s">
        <v>49</v>
      </c>
      <c r="B11048" s="405">
        <v>28344</v>
      </c>
      <c r="C11048" s="292" t="s">
        <v>2979</v>
      </c>
      <c r="E11048" s="292" t="s">
        <v>214</v>
      </c>
      <c r="F11048" s="405">
        <v>29684</v>
      </c>
      <c r="G11048" s="292" t="s">
        <v>2979</v>
      </c>
    </row>
    <row r="11049" spans="1:7">
      <c r="A11049" s="292" t="s">
        <v>49</v>
      </c>
      <c r="B11049" s="405">
        <v>28453</v>
      </c>
      <c r="C11049" s="292" t="s">
        <v>2979</v>
      </c>
      <c r="E11049" s="292" t="s">
        <v>214</v>
      </c>
      <c r="F11049" s="405">
        <v>29686</v>
      </c>
      <c r="G11049" s="292" t="s">
        <v>2979</v>
      </c>
    </row>
    <row r="11050" spans="1:7">
      <c r="A11050" s="292" t="s">
        <v>49</v>
      </c>
      <c r="B11050" s="405">
        <v>28573</v>
      </c>
      <c r="C11050" s="292" t="s">
        <v>2979</v>
      </c>
      <c r="E11050" s="292" t="s">
        <v>214</v>
      </c>
      <c r="F11050" s="405">
        <v>29692</v>
      </c>
      <c r="G11050" s="292" t="s">
        <v>2979</v>
      </c>
    </row>
    <row r="11051" spans="1:7">
      <c r="A11051" s="292" t="s">
        <v>49</v>
      </c>
      <c r="B11051" s="405">
        <v>28713</v>
      </c>
      <c r="C11051" s="292" t="s">
        <v>2979</v>
      </c>
      <c r="E11051" s="292" t="s">
        <v>214</v>
      </c>
      <c r="F11051" s="405">
        <v>29696</v>
      </c>
      <c r="G11051" s="292" t="s">
        <v>2979</v>
      </c>
    </row>
    <row r="11052" spans="1:7">
      <c r="A11052" s="292" t="s">
        <v>49</v>
      </c>
      <c r="B11052" s="405">
        <v>29037</v>
      </c>
      <c r="C11052" s="292" t="s">
        <v>2979</v>
      </c>
      <c r="E11052" s="292" t="s">
        <v>214</v>
      </c>
      <c r="F11052" s="405">
        <v>29706</v>
      </c>
      <c r="G11052" s="292" t="s">
        <v>2979</v>
      </c>
    </row>
    <row r="11053" spans="1:7">
      <c r="A11053" s="292" t="s">
        <v>49</v>
      </c>
      <c r="B11053" s="405">
        <v>29143</v>
      </c>
      <c r="C11053" s="292" t="s">
        <v>2979</v>
      </c>
      <c r="E11053" s="292" t="s">
        <v>214</v>
      </c>
      <c r="F11053" s="405">
        <v>29709</v>
      </c>
      <c r="G11053" s="292" t="s">
        <v>2979</v>
      </c>
    </row>
    <row r="11054" spans="1:7">
      <c r="A11054" s="292" t="s">
        <v>49</v>
      </c>
      <c r="B11054" s="405">
        <v>29458</v>
      </c>
      <c r="C11054" s="292" t="s">
        <v>2979</v>
      </c>
      <c r="E11054" s="292" t="s">
        <v>214</v>
      </c>
      <c r="F11054" s="405">
        <v>29712</v>
      </c>
      <c r="G11054" s="292" t="s">
        <v>2979</v>
      </c>
    </row>
    <row r="11055" spans="1:7">
      <c r="A11055" s="292" t="s">
        <v>49</v>
      </c>
      <c r="B11055" s="405">
        <v>29658</v>
      </c>
      <c r="C11055" s="292" t="s">
        <v>2979</v>
      </c>
      <c r="E11055" s="292" t="s">
        <v>214</v>
      </c>
      <c r="F11055" s="405">
        <v>29717</v>
      </c>
      <c r="G11055" s="292" t="s">
        <v>2979</v>
      </c>
    </row>
    <row r="11056" spans="1:7">
      <c r="A11056" s="292" t="s">
        <v>49</v>
      </c>
      <c r="B11056" s="405">
        <v>29856</v>
      </c>
      <c r="C11056" s="292" t="s">
        <v>2979</v>
      </c>
      <c r="E11056" s="292" t="s">
        <v>214</v>
      </c>
      <c r="F11056" s="405">
        <v>29718</v>
      </c>
      <c r="G11056" s="292" t="s">
        <v>2979</v>
      </c>
    </row>
    <row r="11057" spans="1:7">
      <c r="A11057" s="292" t="s">
        <v>49</v>
      </c>
      <c r="B11057" s="405">
        <v>30205</v>
      </c>
      <c r="C11057" s="292" t="s">
        <v>2979</v>
      </c>
      <c r="E11057" s="292" t="s">
        <v>214</v>
      </c>
      <c r="F11057" s="405">
        <v>29726</v>
      </c>
      <c r="G11057" s="292" t="s">
        <v>2979</v>
      </c>
    </row>
    <row r="11058" spans="1:7">
      <c r="A11058" s="292" t="s">
        <v>49</v>
      </c>
      <c r="B11058" s="405">
        <v>30453</v>
      </c>
      <c r="C11058" s="292" t="s">
        <v>2979</v>
      </c>
      <c r="E11058" s="292" t="s">
        <v>214</v>
      </c>
      <c r="F11058" s="405">
        <v>29727</v>
      </c>
      <c r="G11058" s="292" t="s">
        <v>2979</v>
      </c>
    </row>
    <row r="11059" spans="1:7">
      <c r="A11059" s="292" t="s">
        <v>49</v>
      </c>
      <c r="B11059" s="405">
        <v>30625</v>
      </c>
      <c r="C11059" s="292" t="s">
        <v>2979</v>
      </c>
      <c r="E11059" s="292" t="s">
        <v>214</v>
      </c>
      <c r="F11059" s="405">
        <v>29728</v>
      </c>
      <c r="G11059" s="292" t="s">
        <v>2979</v>
      </c>
    </row>
    <row r="11060" spans="1:7">
      <c r="A11060" s="292" t="s">
        <v>49</v>
      </c>
      <c r="B11060" s="405">
        <v>30828</v>
      </c>
      <c r="C11060" s="292" t="s">
        <v>2979</v>
      </c>
      <c r="E11060" s="292" t="s">
        <v>214</v>
      </c>
      <c r="F11060" s="405">
        <v>29729</v>
      </c>
      <c r="G11060" s="292" t="s">
        <v>2979</v>
      </c>
    </row>
    <row r="11061" spans="1:7">
      <c r="A11061" s="292" t="s">
        <v>49</v>
      </c>
      <c r="B11061" s="405">
        <v>31079</v>
      </c>
      <c r="C11061" s="292" t="s">
        <v>2979</v>
      </c>
      <c r="E11061" s="292" t="s">
        <v>214</v>
      </c>
      <c r="F11061" s="405">
        <v>29741</v>
      </c>
      <c r="G11061" s="292" t="s">
        <v>2979</v>
      </c>
    </row>
    <row r="11062" spans="1:7">
      <c r="A11062" s="292" t="s">
        <v>49</v>
      </c>
      <c r="B11062" s="405">
        <v>31562</v>
      </c>
      <c r="C11062" s="292" t="s">
        <v>2979</v>
      </c>
      <c r="E11062" s="292" t="s">
        <v>214</v>
      </c>
      <c r="F11062" s="405">
        <v>29743</v>
      </c>
      <c r="G11062" s="292" t="s">
        <v>2979</v>
      </c>
    </row>
    <row r="11063" spans="1:7">
      <c r="A11063" s="292" t="s">
        <v>49</v>
      </c>
      <c r="B11063" s="405">
        <v>28347</v>
      </c>
      <c r="C11063" s="292" t="s">
        <v>2979</v>
      </c>
      <c r="E11063" s="292" t="s">
        <v>214</v>
      </c>
      <c r="F11063" s="405">
        <v>29810</v>
      </c>
      <c r="G11063" s="292" t="s">
        <v>2979</v>
      </c>
    </row>
    <row r="11064" spans="1:7">
      <c r="A11064" s="292" t="s">
        <v>49</v>
      </c>
      <c r="B11064" s="405">
        <v>28454</v>
      </c>
      <c r="C11064" s="292" t="s">
        <v>2979</v>
      </c>
      <c r="E11064" s="292" t="s">
        <v>214</v>
      </c>
      <c r="F11064" s="405">
        <v>29812</v>
      </c>
      <c r="G11064" s="292" t="s">
        <v>2979</v>
      </c>
    </row>
    <row r="11065" spans="1:7">
      <c r="A11065" s="292" t="s">
        <v>49</v>
      </c>
      <c r="B11065" s="405">
        <v>28574</v>
      </c>
      <c r="C11065" s="292" t="s">
        <v>2979</v>
      </c>
      <c r="E11065" s="292" t="s">
        <v>214</v>
      </c>
      <c r="F11065" s="405">
        <v>29813</v>
      </c>
      <c r="G11065" s="292" t="s">
        <v>2979</v>
      </c>
    </row>
    <row r="11066" spans="1:7">
      <c r="A11066" s="292" t="s">
        <v>49</v>
      </c>
      <c r="B11066" s="405">
        <v>28718</v>
      </c>
      <c r="C11066" s="292" t="s">
        <v>2979</v>
      </c>
      <c r="E11066" s="292" t="s">
        <v>214</v>
      </c>
      <c r="F11066" s="405">
        <v>29817</v>
      </c>
      <c r="G11066" s="292" t="s">
        <v>2979</v>
      </c>
    </row>
    <row r="11067" spans="1:7">
      <c r="A11067" s="292" t="s">
        <v>49</v>
      </c>
      <c r="B11067" s="405">
        <v>29038</v>
      </c>
      <c r="C11067" s="292" t="s">
        <v>2979</v>
      </c>
      <c r="E11067" s="292" t="s">
        <v>214</v>
      </c>
      <c r="F11067" s="405">
        <v>29819</v>
      </c>
      <c r="G11067" s="292" t="s">
        <v>2979</v>
      </c>
    </row>
    <row r="11068" spans="1:7">
      <c r="A11068" s="292" t="s">
        <v>49</v>
      </c>
      <c r="B11068" s="405">
        <v>29145</v>
      </c>
      <c r="C11068" s="292" t="s">
        <v>2979</v>
      </c>
      <c r="E11068" s="292" t="s">
        <v>214</v>
      </c>
      <c r="F11068" s="405">
        <v>29821</v>
      </c>
      <c r="G11068" s="292" t="s">
        <v>2979</v>
      </c>
    </row>
    <row r="11069" spans="1:7">
      <c r="A11069" s="292" t="s">
        <v>49</v>
      </c>
      <c r="B11069" s="405">
        <v>29468</v>
      </c>
      <c r="C11069" s="292" t="s">
        <v>2979</v>
      </c>
      <c r="E11069" s="292" t="s">
        <v>214</v>
      </c>
      <c r="F11069" s="405">
        <v>29822</v>
      </c>
      <c r="G11069" s="292" t="s">
        <v>2979</v>
      </c>
    </row>
    <row r="11070" spans="1:7">
      <c r="A11070" s="292" t="s">
        <v>49</v>
      </c>
      <c r="B11070" s="405">
        <v>29659</v>
      </c>
      <c r="C11070" s="292" t="s">
        <v>2979</v>
      </c>
      <c r="E11070" s="292" t="s">
        <v>214</v>
      </c>
      <c r="F11070" s="405">
        <v>29824</v>
      </c>
      <c r="G11070" s="292" t="s">
        <v>2979</v>
      </c>
    </row>
    <row r="11071" spans="1:7">
      <c r="A11071" s="292" t="s">
        <v>49</v>
      </c>
      <c r="B11071" s="405">
        <v>29899</v>
      </c>
      <c r="C11071" s="292" t="s">
        <v>2979</v>
      </c>
      <c r="E11071" s="292" t="s">
        <v>214</v>
      </c>
      <c r="F11071" s="405">
        <v>29827</v>
      </c>
      <c r="G11071" s="292" t="s">
        <v>2979</v>
      </c>
    </row>
    <row r="11072" spans="1:7">
      <c r="A11072" s="292" t="s">
        <v>49</v>
      </c>
      <c r="B11072" s="405">
        <v>30206</v>
      </c>
      <c r="C11072" s="292" t="s">
        <v>2979</v>
      </c>
      <c r="E11072" s="292" t="s">
        <v>214</v>
      </c>
      <c r="F11072" s="405">
        <v>29831</v>
      </c>
      <c r="G11072" s="292" t="s">
        <v>2979</v>
      </c>
    </row>
    <row r="11073" spans="1:7">
      <c r="A11073" s="292" t="s">
        <v>49</v>
      </c>
      <c r="B11073" s="405">
        <v>30455</v>
      </c>
      <c r="C11073" s="292" t="s">
        <v>2979</v>
      </c>
      <c r="E11073" s="292" t="s">
        <v>214</v>
      </c>
      <c r="F11073" s="405">
        <v>29832</v>
      </c>
      <c r="G11073" s="292" t="s">
        <v>2979</v>
      </c>
    </row>
    <row r="11074" spans="1:7">
      <c r="A11074" s="292" t="s">
        <v>49</v>
      </c>
      <c r="B11074" s="405">
        <v>30627</v>
      </c>
      <c r="C11074" s="292" t="s">
        <v>2979</v>
      </c>
      <c r="E11074" s="292" t="s">
        <v>214</v>
      </c>
      <c r="F11074" s="405">
        <v>29835</v>
      </c>
      <c r="G11074" s="292" t="s">
        <v>2979</v>
      </c>
    </row>
    <row r="11075" spans="1:7">
      <c r="A11075" s="292" t="s">
        <v>49</v>
      </c>
      <c r="B11075" s="405">
        <v>30833</v>
      </c>
      <c r="C11075" s="292" t="s">
        <v>2979</v>
      </c>
      <c r="E11075" s="292" t="s">
        <v>214</v>
      </c>
      <c r="F11075" s="405">
        <v>29838</v>
      </c>
      <c r="G11075" s="292" t="s">
        <v>2979</v>
      </c>
    </row>
    <row r="11076" spans="1:7">
      <c r="A11076" s="292" t="s">
        <v>49</v>
      </c>
      <c r="B11076" s="405">
        <v>31082</v>
      </c>
      <c r="C11076" s="292" t="s">
        <v>2979</v>
      </c>
      <c r="E11076" s="292" t="s">
        <v>214</v>
      </c>
      <c r="F11076" s="405">
        <v>29842</v>
      </c>
      <c r="G11076" s="292" t="s">
        <v>2979</v>
      </c>
    </row>
    <row r="11077" spans="1:7">
      <c r="A11077" s="292" t="s">
        <v>49</v>
      </c>
      <c r="B11077" s="405">
        <v>31563</v>
      </c>
      <c r="C11077" s="292" t="s">
        <v>2979</v>
      </c>
      <c r="E11077" s="292" t="s">
        <v>214</v>
      </c>
      <c r="F11077" s="405">
        <v>29844</v>
      </c>
      <c r="G11077" s="292" t="s">
        <v>2979</v>
      </c>
    </row>
    <row r="11078" spans="1:7">
      <c r="A11078" s="292" t="s">
        <v>49</v>
      </c>
      <c r="B11078" s="405">
        <v>28350</v>
      </c>
      <c r="C11078" s="292" t="s">
        <v>2979</v>
      </c>
      <c r="E11078" s="292" t="s">
        <v>214</v>
      </c>
      <c r="F11078" s="405">
        <v>29847</v>
      </c>
      <c r="G11078" s="292" t="s">
        <v>2979</v>
      </c>
    </row>
    <row r="11079" spans="1:7">
      <c r="A11079" s="292" t="s">
        <v>49</v>
      </c>
      <c r="B11079" s="405">
        <v>28455</v>
      </c>
      <c r="C11079" s="292" t="s">
        <v>2979</v>
      </c>
      <c r="E11079" s="292" t="s">
        <v>214</v>
      </c>
      <c r="F11079" s="405">
        <v>29849</v>
      </c>
      <c r="G11079" s="292" t="s">
        <v>2979</v>
      </c>
    </row>
    <row r="11080" spans="1:7">
      <c r="A11080" s="292" t="s">
        <v>49</v>
      </c>
      <c r="B11080" s="405">
        <v>28578</v>
      </c>
      <c r="C11080" s="292" t="s">
        <v>2979</v>
      </c>
      <c r="E11080" s="292" t="s">
        <v>214</v>
      </c>
      <c r="F11080" s="405">
        <v>29853</v>
      </c>
      <c r="G11080" s="292" t="s">
        <v>2979</v>
      </c>
    </row>
    <row r="11081" spans="1:7">
      <c r="A11081" s="292" t="s">
        <v>49</v>
      </c>
      <c r="B11081" s="405">
        <v>28722</v>
      </c>
      <c r="C11081" s="292" t="s">
        <v>2979</v>
      </c>
      <c r="E11081" s="292" t="s">
        <v>214</v>
      </c>
      <c r="F11081" s="405">
        <v>29856</v>
      </c>
      <c r="G11081" s="292" t="s">
        <v>2979</v>
      </c>
    </row>
    <row r="11082" spans="1:7">
      <c r="A11082" s="292" t="s">
        <v>49</v>
      </c>
      <c r="B11082" s="405">
        <v>29039</v>
      </c>
      <c r="C11082" s="292" t="s">
        <v>2979</v>
      </c>
      <c r="E11082" s="292" t="s">
        <v>214</v>
      </c>
      <c r="F11082" s="405">
        <v>29899</v>
      </c>
      <c r="G11082" s="292" t="s">
        <v>2979</v>
      </c>
    </row>
    <row r="11083" spans="1:7">
      <c r="A11083" s="292" t="s">
        <v>49</v>
      </c>
      <c r="B11083" s="405">
        <v>29146</v>
      </c>
      <c r="C11083" s="292" t="s">
        <v>2979</v>
      </c>
      <c r="E11083" s="292" t="s">
        <v>214</v>
      </c>
      <c r="F11083" s="405">
        <v>29911</v>
      </c>
      <c r="G11083" s="292" t="s">
        <v>2979</v>
      </c>
    </row>
    <row r="11084" spans="1:7">
      <c r="A11084" s="292" t="s">
        <v>49</v>
      </c>
      <c r="B11084" s="405">
        <v>29469</v>
      </c>
      <c r="C11084" s="292" t="s">
        <v>2979</v>
      </c>
      <c r="E11084" s="292" t="s">
        <v>214</v>
      </c>
      <c r="F11084" s="405">
        <v>29914</v>
      </c>
      <c r="G11084" s="292" t="s">
        <v>2979</v>
      </c>
    </row>
    <row r="11085" spans="1:7">
      <c r="A11085" s="292" t="s">
        <v>49</v>
      </c>
      <c r="B11085" s="405">
        <v>29661</v>
      </c>
      <c r="C11085" s="292" t="s">
        <v>2979</v>
      </c>
      <c r="E11085" s="292" t="s">
        <v>214</v>
      </c>
      <c r="F11085" s="405">
        <v>29916</v>
      </c>
      <c r="G11085" s="292" t="s">
        <v>2979</v>
      </c>
    </row>
    <row r="11086" spans="1:7">
      <c r="A11086" s="292" t="s">
        <v>49</v>
      </c>
      <c r="B11086" s="405">
        <v>29911</v>
      </c>
      <c r="C11086" s="292" t="s">
        <v>2979</v>
      </c>
      <c r="E11086" s="292" t="s">
        <v>214</v>
      </c>
      <c r="F11086" s="405">
        <v>29918</v>
      </c>
      <c r="G11086" s="292" t="s">
        <v>2979</v>
      </c>
    </row>
    <row r="11087" spans="1:7">
      <c r="A11087" s="292" t="s">
        <v>49</v>
      </c>
      <c r="B11087" s="405">
        <v>30217</v>
      </c>
      <c r="C11087" s="292" t="s">
        <v>2979</v>
      </c>
      <c r="E11087" s="292" t="s">
        <v>214</v>
      </c>
      <c r="F11087" s="405">
        <v>29921</v>
      </c>
      <c r="G11087" s="292" t="s">
        <v>2979</v>
      </c>
    </row>
    <row r="11088" spans="1:7">
      <c r="A11088" s="292" t="s">
        <v>49</v>
      </c>
      <c r="B11088" s="405">
        <v>30456</v>
      </c>
      <c r="C11088" s="292" t="s">
        <v>2979</v>
      </c>
      <c r="E11088" s="292" t="s">
        <v>214</v>
      </c>
      <c r="F11088" s="405">
        <v>29924</v>
      </c>
      <c r="G11088" s="292" t="s">
        <v>2979</v>
      </c>
    </row>
    <row r="11089" spans="1:7">
      <c r="A11089" s="292" t="s">
        <v>49</v>
      </c>
      <c r="B11089" s="405">
        <v>30628</v>
      </c>
      <c r="C11089" s="292" t="s">
        <v>2979</v>
      </c>
      <c r="E11089" s="292" t="s">
        <v>214</v>
      </c>
      <c r="F11089" s="405">
        <v>29929</v>
      </c>
      <c r="G11089" s="292" t="s">
        <v>2979</v>
      </c>
    </row>
    <row r="11090" spans="1:7">
      <c r="A11090" s="292" t="s">
        <v>49</v>
      </c>
      <c r="B11090" s="405">
        <v>31006</v>
      </c>
      <c r="C11090" s="292" t="s">
        <v>2979</v>
      </c>
      <c r="E11090" s="292" t="s">
        <v>214</v>
      </c>
      <c r="F11090" s="405">
        <v>29932</v>
      </c>
      <c r="G11090" s="292" t="s">
        <v>2979</v>
      </c>
    </row>
    <row r="11091" spans="1:7">
      <c r="A11091" s="292" t="s">
        <v>49</v>
      </c>
      <c r="B11091" s="405">
        <v>31083</v>
      </c>
      <c r="C11091" s="292" t="s">
        <v>2979</v>
      </c>
      <c r="E11091" s="292" t="s">
        <v>214</v>
      </c>
      <c r="F11091" s="405">
        <v>29936</v>
      </c>
      <c r="G11091" s="292" t="s">
        <v>2979</v>
      </c>
    </row>
    <row r="11092" spans="1:7">
      <c r="A11092" s="292" t="s">
        <v>49</v>
      </c>
      <c r="B11092" s="405">
        <v>31565</v>
      </c>
      <c r="C11092" s="292" t="s">
        <v>2979</v>
      </c>
      <c r="E11092" s="292" t="s">
        <v>214</v>
      </c>
      <c r="F11092" s="405">
        <v>29939</v>
      </c>
      <c r="G11092" s="292" t="s">
        <v>2979</v>
      </c>
    </row>
    <row r="11093" spans="1:7">
      <c r="A11093" s="292" t="s">
        <v>49</v>
      </c>
      <c r="B11093" s="405">
        <v>28351</v>
      </c>
      <c r="C11093" s="292" t="s">
        <v>2979</v>
      </c>
      <c r="E11093" s="292" t="s">
        <v>214</v>
      </c>
      <c r="F11093" s="405">
        <v>29940</v>
      </c>
      <c r="G11093" s="292" t="s">
        <v>2979</v>
      </c>
    </row>
    <row r="11094" spans="1:7">
      <c r="A11094" s="292" t="s">
        <v>49</v>
      </c>
      <c r="B11094" s="405">
        <v>28456</v>
      </c>
      <c r="C11094" s="292" t="s">
        <v>2979</v>
      </c>
      <c r="E11094" s="292" t="s">
        <v>214</v>
      </c>
      <c r="F11094" s="405">
        <v>29941</v>
      </c>
      <c r="G11094" s="292" t="s">
        <v>2979</v>
      </c>
    </row>
    <row r="11095" spans="1:7">
      <c r="A11095" s="292" t="s">
        <v>49</v>
      </c>
      <c r="B11095" s="405">
        <v>28579</v>
      </c>
      <c r="C11095" s="292" t="s">
        <v>2979</v>
      </c>
      <c r="E11095" s="292" t="s">
        <v>214</v>
      </c>
      <c r="F11095" s="405">
        <v>29944</v>
      </c>
      <c r="G11095" s="292" t="s">
        <v>2979</v>
      </c>
    </row>
    <row r="11096" spans="1:7">
      <c r="A11096" s="292" t="s">
        <v>49</v>
      </c>
      <c r="B11096" s="405">
        <v>28730</v>
      </c>
      <c r="C11096" s="292" t="s">
        <v>2979</v>
      </c>
      <c r="E11096" s="292" t="s">
        <v>214</v>
      </c>
      <c r="F11096" s="405">
        <v>29945</v>
      </c>
      <c r="G11096" s="292" t="s">
        <v>2979</v>
      </c>
    </row>
    <row r="11097" spans="1:7">
      <c r="A11097" s="292" t="s">
        <v>49</v>
      </c>
      <c r="B11097" s="405">
        <v>29040</v>
      </c>
      <c r="C11097" s="292" t="s">
        <v>2979</v>
      </c>
      <c r="E11097" s="292" t="s">
        <v>214</v>
      </c>
      <c r="F11097" s="405">
        <v>30018</v>
      </c>
      <c r="G11097" s="292" t="s">
        <v>2979</v>
      </c>
    </row>
    <row r="11098" spans="1:7">
      <c r="A11098" s="292" t="s">
        <v>49</v>
      </c>
      <c r="B11098" s="405">
        <v>29148</v>
      </c>
      <c r="C11098" s="292" t="s">
        <v>2979</v>
      </c>
      <c r="E11098" s="292" t="s">
        <v>214</v>
      </c>
      <c r="F11098" s="405">
        <v>30054</v>
      </c>
      <c r="G11098" s="292" t="s">
        <v>2979</v>
      </c>
    </row>
    <row r="11099" spans="1:7">
      <c r="A11099" s="292" t="s">
        <v>49</v>
      </c>
      <c r="B11099" s="405">
        <v>29470</v>
      </c>
      <c r="C11099" s="292" t="s">
        <v>2979</v>
      </c>
      <c r="E11099" s="292" t="s">
        <v>214</v>
      </c>
      <c r="F11099" s="405">
        <v>30055</v>
      </c>
      <c r="G11099" s="292" t="s">
        <v>2979</v>
      </c>
    </row>
    <row r="11100" spans="1:7">
      <c r="A11100" s="292" t="s">
        <v>49</v>
      </c>
      <c r="B11100" s="405">
        <v>29664</v>
      </c>
      <c r="C11100" s="292" t="s">
        <v>2979</v>
      </c>
      <c r="E11100" s="292" t="s">
        <v>214</v>
      </c>
      <c r="F11100" s="405">
        <v>30056</v>
      </c>
      <c r="G11100" s="292" t="s">
        <v>2979</v>
      </c>
    </row>
    <row r="11101" spans="1:7">
      <c r="A11101" s="292" t="s">
        <v>49</v>
      </c>
      <c r="B11101" s="405">
        <v>29914</v>
      </c>
      <c r="C11101" s="292" t="s">
        <v>2979</v>
      </c>
      <c r="E11101" s="292" t="s">
        <v>214</v>
      </c>
      <c r="F11101" s="405">
        <v>30103</v>
      </c>
      <c r="G11101" s="292" t="s">
        <v>2979</v>
      </c>
    </row>
    <row r="11102" spans="1:7">
      <c r="A11102" s="292" t="s">
        <v>49</v>
      </c>
      <c r="B11102" s="405">
        <v>30218</v>
      </c>
      <c r="C11102" s="292" t="s">
        <v>2979</v>
      </c>
      <c r="E11102" s="292" t="s">
        <v>214</v>
      </c>
      <c r="F11102" s="405">
        <v>30104</v>
      </c>
      <c r="G11102" s="292" t="s">
        <v>2979</v>
      </c>
    </row>
    <row r="11103" spans="1:7">
      <c r="A11103" s="292" t="s">
        <v>49</v>
      </c>
      <c r="B11103" s="405">
        <v>30457</v>
      </c>
      <c r="C11103" s="292" t="s">
        <v>2979</v>
      </c>
      <c r="E11103" s="292" t="s">
        <v>214</v>
      </c>
      <c r="F11103" s="405">
        <v>30105</v>
      </c>
      <c r="G11103" s="292" t="s">
        <v>2979</v>
      </c>
    </row>
    <row r="11104" spans="1:7">
      <c r="A11104" s="292" t="s">
        <v>49</v>
      </c>
      <c r="B11104" s="405">
        <v>30629</v>
      </c>
      <c r="C11104" s="292" t="s">
        <v>2979</v>
      </c>
      <c r="E11104" s="292" t="s">
        <v>214</v>
      </c>
      <c r="F11104" s="405">
        <v>30108</v>
      </c>
      <c r="G11104" s="292" t="s">
        <v>2979</v>
      </c>
    </row>
    <row r="11105" spans="1:7">
      <c r="A11105" s="292" t="s">
        <v>49</v>
      </c>
      <c r="B11105" s="405">
        <v>31007</v>
      </c>
      <c r="C11105" s="292" t="s">
        <v>2979</v>
      </c>
      <c r="E11105" s="292" t="s">
        <v>214</v>
      </c>
      <c r="F11105" s="405">
        <v>30113</v>
      </c>
      <c r="G11105" s="292" t="s">
        <v>2979</v>
      </c>
    </row>
    <row r="11106" spans="1:7">
      <c r="A11106" s="292" t="s">
        <v>49</v>
      </c>
      <c r="B11106" s="405">
        <v>31089</v>
      </c>
      <c r="C11106" s="292" t="s">
        <v>2979</v>
      </c>
      <c r="E11106" s="292" t="s">
        <v>214</v>
      </c>
      <c r="F11106" s="405">
        <v>30124</v>
      </c>
      <c r="G11106" s="292" t="s">
        <v>2979</v>
      </c>
    </row>
    <row r="11107" spans="1:7">
      <c r="A11107" s="292" t="s">
        <v>49</v>
      </c>
      <c r="B11107" s="405">
        <v>31566</v>
      </c>
      <c r="C11107" s="292" t="s">
        <v>2979</v>
      </c>
      <c r="E11107" s="292" t="s">
        <v>214</v>
      </c>
      <c r="F11107" s="405">
        <v>30139</v>
      </c>
      <c r="G11107" s="292" t="s">
        <v>2979</v>
      </c>
    </row>
    <row r="11108" spans="1:7">
      <c r="A11108" s="292" t="s">
        <v>49</v>
      </c>
      <c r="B11108" s="405">
        <v>28361</v>
      </c>
      <c r="C11108" s="292" t="s">
        <v>2979</v>
      </c>
      <c r="E11108" s="292" t="s">
        <v>214</v>
      </c>
      <c r="F11108" s="405">
        <v>30147</v>
      </c>
      <c r="G11108" s="292" t="s">
        <v>2979</v>
      </c>
    </row>
    <row r="11109" spans="1:7">
      <c r="A11109" s="292" t="s">
        <v>49</v>
      </c>
      <c r="B11109" s="405">
        <v>28458</v>
      </c>
      <c r="C11109" s="292" t="s">
        <v>2979</v>
      </c>
      <c r="E11109" s="292" t="s">
        <v>214</v>
      </c>
      <c r="F11109" s="405">
        <v>30148</v>
      </c>
      <c r="G11109" s="292" t="s">
        <v>2979</v>
      </c>
    </row>
    <row r="11110" spans="1:7">
      <c r="A11110" s="292" t="s">
        <v>49</v>
      </c>
      <c r="B11110" s="405">
        <v>28580</v>
      </c>
      <c r="C11110" s="292" t="s">
        <v>2979</v>
      </c>
      <c r="E11110" s="292" t="s">
        <v>214</v>
      </c>
      <c r="F11110" s="405">
        <v>30151</v>
      </c>
      <c r="G11110" s="292" t="s">
        <v>2979</v>
      </c>
    </row>
    <row r="11111" spans="1:7">
      <c r="A11111" s="292" t="s">
        <v>49</v>
      </c>
      <c r="B11111" s="405">
        <v>28736</v>
      </c>
      <c r="C11111" s="292" t="s">
        <v>2979</v>
      </c>
      <c r="E11111" s="292" t="s">
        <v>214</v>
      </c>
      <c r="F11111" s="405">
        <v>30170</v>
      </c>
      <c r="G11111" s="292" t="s">
        <v>2979</v>
      </c>
    </row>
    <row r="11112" spans="1:7">
      <c r="A11112" s="292" t="s">
        <v>49</v>
      </c>
      <c r="B11112" s="405">
        <v>29041</v>
      </c>
      <c r="C11112" s="292" t="s">
        <v>2979</v>
      </c>
      <c r="E11112" s="292" t="s">
        <v>214</v>
      </c>
      <c r="F11112" s="405">
        <v>30171</v>
      </c>
      <c r="G11112" s="292" t="s">
        <v>2979</v>
      </c>
    </row>
    <row r="11113" spans="1:7">
      <c r="A11113" s="292" t="s">
        <v>49</v>
      </c>
      <c r="B11113" s="405">
        <v>29162</v>
      </c>
      <c r="C11113" s="292" t="s">
        <v>2979</v>
      </c>
      <c r="E11113" s="292" t="s">
        <v>214</v>
      </c>
      <c r="F11113" s="405">
        <v>30173</v>
      </c>
      <c r="G11113" s="292" t="s">
        <v>2979</v>
      </c>
    </row>
    <row r="11114" spans="1:7">
      <c r="A11114" s="292" t="s">
        <v>49</v>
      </c>
      <c r="B11114" s="405">
        <v>29471</v>
      </c>
      <c r="C11114" s="292" t="s">
        <v>2979</v>
      </c>
      <c r="E11114" s="292" t="s">
        <v>214</v>
      </c>
      <c r="F11114" s="405">
        <v>30176</v>
      </c>
      <c r="G11114" s="292" t="s">
        <v>2979</v>
      </c>
    </row>
    <row r="11115" spans="1:7">
      <c r="A11115" s="292" t="s">
        <v>49</v>
      </c>
      <c r="B11115" s="405">
        <v>29666</v>
      </c>
      <c r="C11115" s="292" t="s">
        <v>2979</v>
      </c>
      <c r="E11115" s="292" t="s">
        <v>214</v>
      </c>
      <c r="F11115" s="405">
        <v>30177</v>
      </c>
      <c r="G11115" s="292" t="s">
        <v>2979</v>
      </c>
    </row>
    <row r="11116" spans="1:7">
      <c r="A11116" s="292" t="s">
        <v>49</v>
      </c>
      <c r="B11116" s="405">
        <v>29916</v>
      </c>
      <c r="C11116" s="292" t="s">
        <v>2979</v>
      </c>
      <c r="E11116" s="292" t="s">
        <v>214</v>
      </c>
      <c r="F11116" s="405">
        <v>30178</v>
      </c>
      <c r="G11116" s="292" t="s">
        <v>2979</v>
      </c>
    </row>
    <row r="11117" spans="1:7">
      <c r="A11117" s="292" t="s">
        <v>49</v>
      </c>
      <c r="B11117" s="405">
        <v>30220</v>
      </c>
      <c r="C11117" s="292" t="s">
        <v>2979</v>
      </c>
      <c r="E11117" s="292" t="s">
        <v>214</v>
      </c>
      <c r="F11117" s="405">
        <v>30182</v>
      </c>
      <c r="G11117" s="292" t="s">
        <v>2979</v>
      </c>
    </row>
    <row r="11118" spans="1:7">
      <c r="A11118" s="292" t="s">
        <v>49</v>
      </c>
      <c r="B11118" s="405">
        <v>30467</v>
      </c>
      <c r="C11118" s="292" t="s">
        <v>2979</v>
      </c>
      <c r="E11118" s="292" t="s">
        <v>214</v>
      </c>
      <c r="F11118" s="405">
        <v>30183</v>
      </c>
      <c r="G11118" s="292" t="s">
        <v>2979</v>
      </c>
    </row>
    <row r="11119" spans="1:7">
      <c r="A11119" s="292" t="s">
        <v>49</v>
      </c>
      <c r="B11119" s="405">
        <v>30630</v>
      </c>
      <c r="C11119" s="292" t="s">
        <v>2979</v>
      </c>
      <c r="E11119" s="292" t="s">
        <v>214</v>
      </c>
      <c r="F11119" s="405">
        <v>30184</v>
      </c>
      <c r="G11119" s="292" t="s">
        <v>2979</v>
      </c>
    </row>
    <row r="11120" spans="1:7">
      <c r="A11120" s="292" t="s">
        <v>49</v>
      </c>
      <c r="B11120" s="405">
        <v>31012</v>
      </c>
      <c r="C11120" s="292" t="s">
        <v>2979</v>
      </c>
      <c r="E11120" s="292" t="s">
        <v>214</v>
      </c>
      <c r="F11120" s="405">
        <v>30185</v>
      </c>
      <c r="G11120" s="292" t="s">
        <v>2979</v>
      </c>
    </row>
    <row r="11121" spans="1:7">
      <c r="A11121" s="292" t="s">
        <v>49</v>
      </c>
      <c r="B11121" s="405">
        <v>31090</v>
      </c>
      <c r="C11121" s="292" t="s">
        <v>2979</v>
      </c>
      <c r="E11121" s="292" t="s">
        <v>214</v>
      </c>
      <c r="F11121" s="405">
        <v>30204</v>
      </c>
      <c r="G11121" s="292" t="s">
        <v>2979</v>
      </c>
    </row>
    <row r="11122" spans="1:7">
      <c r="A11122" s="292" t="s">
        <v>49</v>
      </c>
      <c r="B11122" s="405">
        <v>31567</v>
      </c>
      <c r="C11122" s="292" t="s">
        <v>2979</v>
      </c>
      <c r="E11122" s="292" t="s">
        <v>214</v>
      </c>
      <c r="F11122" s="405">
        <v>30205</v>
      </c>
      <c r="G11122" s="292" t="s">
        <v>2979</v>
      </c>
    </row>
    <row r="11123" spans="1:7">
      <c r="A11123" s="292" t="s">
        <v>49</v>
      </c>
      <c r="B11123" s="405">
        <v>28362</v>
      </c>
      <c r="C11123" s="292" t="s">
        <v>2979</v>
      </c>
      <c r="E11123" s="292" t="s">
        <v>214</v>
      </c>
      <c r="F11123" s="405">
        <v>30206</v>
      </c>
      <c r="G11123" s="292" t="s">
        <v>2979</v>
      </c>
    </row>
    <row r="11124" spans="1:7">
      <c r="A11124" s="292" t="s">
        <v>49</v>
      </c>
      <c r="B11124" s="405">
        <v>28459</v>
      </c>
      <c r="C11124" s="292" t="s">
        <v>2979</v>
      </c>
      <c r="E11124" s="292" t="s">
        <v>214</v>
      </c>
      <c r="F11124" s="405">
        <v>30217</v>
      </c>
      <c r="G11124" s="292" t="s">
        <v>2979</v>
      </c>
    </row>
    <row r="11125" spans="1:7">
      <c r="A11125" s="292" t="s">
        <v>49</v>
      </c>
      <c r="B11125" s="405">
        <v>28581</v>
      </c>
      <c r="C11125" s="292" t="s">
        <v>2979</v>
      </c>
      <c r="E11125" s="292" t="s">
        <v>214</v>
      </c>
      <c r="F11125" s="405">
        <v>30218</v>
      </c>
      <c r="G11125" s="292" t="s">
        <v>2979</v>
      </c>
    </row>
    <row r="11126" spans="1:7">
      <c r="A11126" s="292" t="s">
        <v>49</v>
      </c>
      <c r="B11126" s="405">
        <v>28739</v>
      </c>
      <c r="C11126" s="292" t="s">
        <v>2979</v>
      </c>
      <c r="E11126" s="292" t="s">
        <v>214</v>
      </c>
      <c r="F11126" s="405">
        <v>30220</v>
      </c>
      <c r="G11126" s="292" t="s">
        <v>2979</v>
      </c>
    </row>
    <row r="11127" spans="1:7">
      <c r="A11127" s="292" t="s">
        <v>49</v>
      </c>
      <c r="B11127" s="405">
        <v>29042</v>
      </c>
      <c r="C11127" s="292" t="s">
        <v>2979</v>
      </c>
      <c r="E11127" s="292" t="s">
        <v>214</v>
      </c>
      <c r="F11127" s="405">
        <v>30222</v>
      </c>
      <c r="G11127" s="292" t="s">
        <v>2979</v>
      </c>
    </row>
    <row r="11128" spans="1:7">
      <c r="A11128" s="292" t="s">
        <v>49</v>
      </c>
      <c r="B11128" s="405">
        <v>29163</v>
      </c>
      <c r="C11128" s="292" t="s">
        <v>2979</v>
      </c>
      <c r="E11128" s="292" t="s">
        <v>214</v>
      </c>
      <c r="F11128" s="405">
        <v>30230</v>
      </c>
      <c r="G11128" s="292" t="s">
        <v>2979</v>
      </c>
    </row>
    <row r="11129" spans="1:7">
      <c r="A11129" s="292" t="s">
        <v>49</v>
      </c>
      <c r="B11129" s="405">
        <v>29472</v>
      </c>
      <c r="C11129" s="292" t="s">
        <v>2979</v>
      </c>
      <c r="E11129" s="292" t="s">
        <v>214</v>
      </c>
      <c r="F11129" s="405">
        <v>30232</v>
      </c>
      <c r="G11129" s="292" t="s">
        <v>2979</v>
      </c>
    </row>
    <row r="11130" spans="1:7">
      <c r="A11130" s="292" t="s">
        <v>49</v>
      </c>
      <c r="B11130" s="405">
        <v>29671</v>
      </c>
      <c r="C11130" s="292" t="s">
        <v>2979</v>
      </c>
      <c r="E11130" s="292" t="s">
        <v>214</v>
      </c>
      <c r="F11130" s="405">
        <v>30233</v>
      </c>
      <c r="G11130" s="292" t="s">
        <v>2979</v>
      </c>
    </row>
    <row r="11131" spans="1:7">
      <c r="A11131" s="292" t="s">
        <v>49</v>
      </c>
      <c r="B11131" s="405">
        <v>29918</v>
      </c>
      <c r="C11131" s="292" t="s">
        <v>2979</v>
      </c>
      <c r="E11131" s="292" t="s">
        <v>214</v>
      </c>
      <c r="F11131" s="405">
        <v>30234</v>
      </c>
      <c r="G11131" s="292" t="s">
        <v>2979</v>
      </c>
    </row>
    <row r="11132" spans="1:7">
      <c r="A11132" s="292" t="s">
        <v>49</v>
      </c>
      <c r="B11132" s="405">
        <v>30222</v>
      </c>
      <c r="C11132" s="292" t="s">
        <v>2979</v>
      </c>
      <c r="E11132" s="292" t="s">
        <v>214</v>
      </c>
      <c r="F11132" s="405">
        <v>30251</v>
      </c>
      <c r="G11132" s="292" t="s">
        <v>2979</v>
      </c>
    </row>
    <row r="11133" spans="1:7">
      <c r="A11133" s="292" t="s">
        <v>49</v>
      </c>
      <c r="B11133" s="405">
        <v>30470</v>
      </c>
      <c r="C11133" s="292" t="s">
        <v>2979</v>
      </c>
      <c r="E11133" s="292" t="s">
        <v>214</v>
      </c>
      <c r="F11133" s="405">
        <v>30256</v>
      </c>
      <c r="G11133" s="292" t="s">
        <v>2979</v>
      </c>
    </row>
    <row r="11134" spans="1:7">
      <c r="A11134" s="292" t="s">
        <v>49</v>
      </c>
      <c r="B11134" s="405">
        <v>30631</v>
      </c>
      <c r="C11134" s="292" t="s">
        <v>2979</v>
      </c>
      <c r="E11134" s="292" t="s">
        <v>214</v>
      </c>
      <c r="F11134" s="405">
        <v>30257</v>
      </c>
      <c r="G11134" s="292" t="s">
        <v>2979</v>
      </c>
    </row>
    <row r="11135" spans="1:7">
      <c r="A11135" s="292" t="s">
        <v>49</v>
      </c>
      <c r="B11135" s="405">
        <v>31013</v>
      </c>
      <c r="C11135" s="292" t="s">
        <v>2979</v>
      </c>
      <c r="E11135" s="292" t="s">
        <v>214</v>
      </c>
      <c r="F11135" s="405">
        <v>30259</v>
      </c>
      <c r="G11135" s="292" t="s">
        <v>2979</v>
      </c>
    </row>
    <row r="11136" spans="1:7">
      <c r="A11136" s="292" t="s">
        <v>49</v>
      </c>
      <c r="B11136" s="405">
        <v>31091</v>
      </c>
      <c r="C11136" s="292" t="s">
        <v>2979</v>
      </c>
      <c r="E11136" s="292" t="s">
        <v>214</v>
      </c>
      <c r="F11136" s="405">
        <v>30268</v>
      </c>
      <c r="G11136" s="292" t="s">
        <v>2979</v>
      </c>
    </row>
    <row r="11137" spans="1:7">
      <c r="A11137" s="292" t="s">
        <v>49</v>
      </c>
      <c r="B11137" s="405">
        <v>31568</v>
      </c>
      <c r="C11137" s="292" t="s">
        <v>2979</v>
      </c>
      <c r="E11137" s="292" t="s">
        <v>214</v>
      </c>
      <c r="F11137" s="405">
        <v>30285</v>
      </c>
      <c r="G11137" s="292" t="s">
        <v>2979</v>
      </c>
    </row>
    <row r="11138" spans="1:7">
      <c r="A11138" s="292" t="s">
        <v>49</v>
      </c>
      <c r="B11138" s="405">
        <v>28363</v>
      </c>
      <c r="C11138" s="292" t="s">
        <v>2979</v>
      </c>
      <c r="E11138" s="292" t="s">
        <v>214</v>
      </c>
      <c r="F11138" s="405">
        <v>30286</v>
      </c>
      <c r="G11138" s="292" t="s">
        <v>2979</v>
      </c>
    </row>
    <row r="11139" spans="1:7">
      <c r="A11139" s="292" t="s">
        <v>49</v>
      </c>
      <c r="B11139" s="405">
        <v>28461</v>
      </c>
      <c r="C11139" s="292" t="s">
        <v>2979</v>
      </c>
      <c r="E11139" s="292" t="s">
        <v>214</v>
      </c>
      <c r="F11139" s="405">
        <v>30289</v>
      </c>
      <c r="G11139" s="292" t="s">
        <v>2979</v>
      </c>
    </row>
    <row r="11140" spans="1:7">
      <c r="A11140" s="292" t="s">
        <v>49</v>
      </c>
      <c r="B11140" s="405">
        <v>28584</v>
      </c>
      <c r="C11140" s="292" t="s">
        <v>2979</v>
      </c>
      <c r="E11140" s="292" t="s">
        <v>214</v>
      </c>
      <c r="F11140" s="405">
        <v>30292</v>
      </c>
      <c r="G11140" s="292" t="s">
        <v>2979</v>
      </c>
    </row>
    <row r="11141" spans="1:7">
      <c r="A11141" s="292" t="s">
        <v>49</v>
      </c>
      <c r="B11141" s="405">
        <v>28740</v>
      </c>
      <c r="C11141" s="292" t="s">
        <v>2979</v>
      </c>
      <c r="E11141" s="292" t="s">
        <v>214</v>
      </c>
      <c r="F11141" s="405">
        <v>30293</v>
      </c>
      <c r="G11141" s="292" t="s">
        <v>2979</v>
      </c>
    </row>
    <row r="11142" spans="1:7">
      <c r="A11142" s="292" t="s">
        <v>49</v>
      </c>
      <c r="B11142" s="405">
        <v>29045</v>
      </c>
      <c r="C11142" s="292" t="s">
        <v>2979</v>
      </c>
      <c r="E11142" s="292" t="s">
        <v>214</v>
      </c>
      <c r="F11142" s="405">
        <v>30295</v>
      </c>
      <c r="G11142" s="292" t="s">
        <v>2979</v>
      </c>
    </row>
    <row r="11143" spans="1:7">
      <c r="A11143" s="292" t="s">
        <v>49</v>
      </c>
      <c r="B11143" s="405">
        <v>29164</v>
      </c>
      <c r="C11143" s="292" t="s">
        <v>2979</v>
      </c>
      <c r="E11143" s="292" t="s">
        <v>214</v>
      </c>
      <c r="F11143" s="405">
        <v>30410</v>
      </c>
      <c r="G11143" s="292" t="s">
        <v>2979</v>
      </c>
    </row>
    <row r="11144" spans="1:7">
      <c r="A11144" s="292" t="s">
        <v>49</v>
      </c>
      <c r="B11144" s="405">
        <v>29474</v>
      </c>
      <c r="C11144" s="292" t="s">
        <v>2979</v>
      </c>
      <c r="E11144" s="292" t="s">
        <v>214</v>
      </c>
      <c r="F11144" s="405">
        <v>30411</v>
      </c>
      <c r="G11144" s="292" t="s">
        <v>2979</v>
      </c>
    </row>
    <row r="11145" spans="1:7">
      <c r="A11145" s="292" t="s">
        <v>49</v>
      </c>
      <c r="B11145" s="405">
        <v>29676</v>
      </c>
      <c r="C11145" s="292" t="s">
        <v>2979</v>
      </c>
      <c r="E11145" s="292" t="s">
        <v>214</v>
      </c>
      <c r="F11145" s="405">
        <v>30412</v>
      </c>
      <c r="G11145" s="292" t="s">
        <v>2979</v>
      </c>
    </row>
    <row r="11146" spans="1:7">
      <c r="A11146" s="292" t="s">
        <v>49</v>
      </c>
      <c r="B11146" s="405">
        <v>29921</v>
      </c>
      <c r="C11146" s="292" t="s">
        <v>2979</v>
      </c>
      <c r="E11146" s="292" t="s">
        <v>214</v>
      </c>
      <c r="F11146" s="405">
        <v>30413</v>
      </c>
      <c r="G11146" s="292" t="s">
        <v>2979</v>
      </c>
    </row>
    <row r="11147" spans="1:7">
      <c r="A11147" s="292" t="s">
        <v>49</v>
      </c>
      <c r="B11147" s="405">
        <v>30230</v>
      </c>
      <c r="C11147" s="292" t="s">
        <v>2979</v>
      </c>
      <c r="E11147" s="292" t="s">
        <v>214</v>
      </c>
      <c r="F11147" s="405">
        <v>30420</v>
      </c>
      <c r="G11147" s="292" t="s">
        <v>2979</v>
      </c>
    </row>
    <row r="11148" spans="1:7">
      <c r="A11148" s="292" t="s">
        <v>49</v>
      </c>
      <c r="B11148" s="405">
        <v>30471</v>
      </c>
      <c r="C11148" s="292" t="s">
        <v>2979</v>
      </c>
      <c r="E11148" s="292" t="s">
        <v>214</v>
      </c>
      <c r="F11148" s="405">
        <v>30421</v>
      </c>
      <c r="G11148" s="292" t="s">
        <v>2979</v>
      </c>
    </row>
    <row r="11149" spans="1:7">
      <c r="A11149" s="292" t="s">
        <v>49</v>
      </c>
      <c r="B11149" s="405">
        <v>30633</v>
      </c>
      <c r="C11149" s="292" t="s">
        <v>2979</v>
      </c>
      <c r="E11149" s="292" t="s">
        <v>214</v>
      </c>
      <c r="F11149" s="405">
        <v>30424</v>
      </c>
      <c r="G11149" s="292" t="s">
        <v>2979</v>
      </c>
    </row>
    <row r="11150" spans="1:7">
      <c r="A11150" s="292" t="s">
        <v>49</v>
      </c>
      <c r="B11150" s="405">
        <v>31014</v>
      </c>
      <c r="C11150" s="292" t="s">
        <v>2979</v>
      </c>
      <c r="E11150" s="292" t="s">
        <v>214</v>
      </c>
      <c r="F11150" s="405">
        <v>30425</v>
      </c>
      <c r="G11150" s="292" t="s">
        <v>2979</v>
      </c>
    </row>
    <row r="11151" spans="1:7">
      <c r="A11151" s="292" t="s">
        <v>49</v>
      </c>
      <c r="B11151" s="405">
        <v>31092</v>
      </c>
      <c r="C11151" s="292" t="s">
        <v>2979</v>
      </c>
      <c r="E11151" s="292" t="s">
        <v>214</v>
      </c>
      <c r="F11151" s="405">
        <v>30426</v>
      </c>
      <c r="G11151" s="292" t="s">
        <v>2979</v>
      </c>
    </row>
    <row r="11152" spans="1:7">
      <c r="A11152" s="292" t="s">
        <v>49</v>
      </c>
      <c r="B11152" s="405">
        <v>31569</v>
      </c>
      <c r="C11152" s="292" t="s">
        <v>2979</v>
      </c>
      <c r="E11152" s="292" t="s">
        <v>214</v>
      </c>
      <c r="F11152" s="405">
        <v>30427</v>
      </c>
      <c r="G11152" s="292" t="s">
        <v>2979</v>
      </c>
    </row>
    <row r="11153" spans="1:7">
      <c r="A11153" s="292" t="s">
        <v>49</v>
      </c>
      <c r="B11153" s="405">
        <v>28365</v>
      </c>
      <c r="C11153" s="292" t="s">
        <v>2979</v>
      </c>
      <c r="E11153" s="292" t="s">
        <v>214</v>
      </c>
      <c r="F11153" s="405">
        <v>30434</v>
      </c>
      <c r="G11153" s="292" t="s">
        <v>2979</v>
      </c>
    </row>
    <row r="11154" spans="1:7">
      <c r="A11154" s="292" t="s">
        <v>49</v>
      </c>
      <c r="B11154" s="405">
        <v>28462</v>
      </c>
      <c r="C11154" s="292" t="s">
        <v>2979</v>
      </c>
      <c r="E11154" s="292" t="s">
        <v>214</v>
      </c>
      <c r="F11154" s="405">
        <v>30438</v>
      </c>
      <c r="G11154" s="292" t="s">
        <v>2979</v>
      </c>
    </row>
    <row r="11155" spans="1:7">
      <c r="A11155" s="292" t="s">
        <v>49</v>
      </c>
      <c r="B11155" s="405">
        <v>28585</v>
      </c>
      <c r="C11155" s="292" t="s">
        <v>2979</v>
      </c>
      <c r="E11155" s="292" t="s">
        <v>214</v>
      </c>
      <c r="F11155" s="405">
        <v>30439</v>
      </c>
      <c r="G11155" s="292" t="s">
        <v>2979</v>
      </c>
    </row>
    <row r="11156" spans="1:7">
      <c r="A11156" s="292" t="s">
        <v>49</v>
      </c>
      <c r="B11156" s="405">
        <v>28743</v>
      </c>
      <c r="C11156" s="292" t="s">
        <v>2979</v>
      </c>
      <c r="E11156" s="292" t="s">
        <v>214</v>
      </c>
      <c r="F11156" s="405">
        <v>30442</v>
      </c>
      <c r="G11156" s="292" t="s">
        <v>2979</v>
      </c>
    </row>
    <row r="11157" spans="1:7">
      <c r="A11157" s="292" t="s">
        <v>49</v>
      </c>
      <c r="B11157" s="405">
        <v>29047</v>
      </c>
      <c r="C11157" s="292" t="s">
        <v>2979</v>
      </c>
      <c r="E11157" s="292" t="s">
        <v>214</v>
      </c>
      <c r="F11157" s="405">
        <v>30445</v>
      </c>
      <c r="G11157" s="292" t="s">
        <v>2979</v>
      </c>
    </row>
    <row r="11158" spans="1:7">
      <c r="A11158" s="292" t="s">
        <v>49</v>
      </c>
      <c r="B11158" s="405">
        <v>29166</v>
      </c>
      <c r="C11158" s="292" t="s">
        <v>2979</v>
      </c>
      <c r="E11158" s="292" t="s">
        <v>214</v>
      </c>
      <c r="F11158" s="405">
        <v>30446</v>
      </c>
      <c r="G11158" s="292" t="s">
        <v>2979</v>
      </c>
    </row>
    <row r="11159" spans="1:7">
      <c r="A11159" s="292" t="s">
        <v>49</v>
      </c>
      <c r="B11159" s="405">
        <v>29475</v>
      </c>
      <c r="C11159" s="292" t="s">
        <v>2979</v>
      </c>
      <c r="E11159" s="292" t="s">
        <v>214</v>
      </c>
      <c r="F11159" s="405">
        <v>30447</v>
      </c>
      <c r="G11159" s="292" t="s">
        <v>2979</v>
      </c>
    </row>
    <row r="11160" spans="1:7">
      <c r="A11160" s="292" t="s">
        <v>49</v>
      </c>
      <c r="B11160" s="405">
        <v>29683</v>
      </c>
      <c r="C11160" s="292" t="s">
        <v>2979</v>
      </c>
      <c r="E11160" s="292" t="s">
        <v>214</v>
      </c>
      <c r="F11160" s="405">
        <v>30450</v>
      </c>
      <c r="G11160" s="292" t="s">
        <v>2979</v>
      </c>
    </row>
    <row r="11161" spans="1:7">
      <c r="A11161" s="292" t="s">
        <v>49</v>
      </c>
      <c r="B11161" s="405">
        <v>29924</v>
      </c>
      <c r="C11161" s="292" t="s">
        <v>2979</v>
      </c>
      <c r="E11161" s="292" t="s">
        <v>214</v>
      </c>
      <c r="F11161" s="405">
        <v>30451</v>
      </c>
      <c r="G11161" s="292" t="s">
        <v>2979</v>
      </c>
    </row>
    <row r="11162" spans="1:7">
      <c r="A11162" s="292" t="s">
        <v>49</v>
      </c>
      <c r="B11162" s="405">
        <v>30232</v>
      </c>
      <c r="C11162" s="292" t="s">
        <v>2979</v>
      </c>
      <c r="E11162" s="292" t="s">
        <v>214</v>
      </c>
      <c r="F11162" s="405">
        <v>30452</v>
      </c>
      <c r="G11162" s="292" t="s">
        <v>2979</v>
      </c>
    </row>
    <row r="11163" spans="1:7">
      <c r="A11163" s="292" t="s">
        <v>49</v>
      </c>
      <c r="B11163" s="405">
        <v>30473</v>
      </c>
      <c r="C11163" s="292" t="s">
        <v>2979</v>
      </c>
      <c r="E11163" s="292" t="s">
        <v>214</v>
      </c>
      <c r="F11163" s="405">
        <v>30453</v>
      </c>
      <c r="G11163" s="292" t="s">
        <v>2979</v>
      </c>
    </row>
    <row r="11164" spans="1:7">
      <c r="A11164" s="292" t="s">
        <v>49</v>
      </c>
      <c r="B11164" s="405">
        <v>30641</v>
      </c>
      <c r="C11164" s="292" t="s">
        <v>2979</v>
      </c>
      <c r="E11164" s="292" t="s">
        <v>214</v>
      </c>
      <c r="F11164" s="405">
        <v>30455</v>
      </c>
      <c r="G11164" s="292" t="s">
        <v>2979</v>
      </c>
    </row>
    <row r="11165" spans="1:7">
      <c r="A11165" s="292" t="s">
        <v>49</v>
      </c>
      <c r="B11165" s="405">
        <v>31016</v>
      </c>
      <c r="C11165" s="292" t="s">
        <v>2979</v>
      </c>
      <c r="E11165" s="292" t="s">
        <v>214</v>
      </c>
      <c r="F11165" s="405">
        <v>30456</v>
      </c>
      <c r="G11165" s="292" t="s">
        <v>2979</v>
      </c>
    </row>
    <row r="11166" spans="1:7">
      <c r="A11166" s="292" t="s">
        <v>49</v>
      </c>
      <c r="B11166" s="405">
        <v>31096</v>
      </c>
      <c r="C11166" s="292" t="s">
        <v>2979</v>
      </c>
      <c r="E11166" s="292" t="s">
        <v>214</v>
      </c>
      <c r="F11166" s="405">
        <v>30457</v>
      </c>
      <c r="G11166" s="292" t="s">
        <v>2979</v>
      </c>
    </row>
    <row r="11167" spans="1:7">
      <c r="A11167" s="292" t="s">
        <v>49</v>
      </c>
      <c r="B11167" s="405">
        <v>31598</v>
      </c>
      <c r="C11167" s="292" t="s">
        <v>2979</v>
      </c>
      <c r="E11167" s="292" t="s">
        <v>214</v>
      </c>
      <c r="F11167" s="405">
        <v>30467</v>
      </c>
      <c r="G11167" s="292" t="s">
        <v>2979</v>
      </c>
    </row>
    <row r="11168" spans="1:7">
      <c r="A11168" s="292" t="s">
        <v>49</v>
      </c>
      <c r="B11168" s="405">
        <v>28366</v>
      </c>
      <c r="C11168" s="292" t="s">
        <v>2979</v>
      </c>
      <c r="E11168" s="292" t="s">
        <v>214</v>
      </c>
      <c r="F11168" s="405">
        <v>30470</v>
      </c>
      <c r="G11168" s="292" t="s">
        <v>2979</v>
      </c>
    </row>
    <row r="11169" spans="1:7">
      <c r="A11169" s="292" t="s">
        <v>49</v>
      </c>
      <c r="B11169" s="405">
        <v>28463</v>
      </c>
      <c r="C11169" s="292" t="s">
        <v>2979</v>
      </c>
      <c r="E11169" s="292" t="s">
        <v>214</v>
      </c>
      <c r="F11169" s="405">
        <v>30471</v>
      </c>
      <c r="G11169" s="292" t="s">
        <v>2979</v>
      </c>
    </row>
    <row r="11170" spans="1:7">
      <c r="A11170" s="292" t="s">
        <v>49</v>
      </c>
      <c r="B11170" s="405">
        <v>28586</v>
      </c>
      <c r="C11170" s="292" t="s">
        <v>2979</v>
      </c>
      <c r="E11170" s="292" t="s">
        <v>214</v>
      </c>
      <c r="F11170" s="405">
        <v>30473</v>
      </c>
      <c r="G11170" s="292" t="s">
        <v>2979</v>
      </c>
    </row>
    <row r="11171" spans="1:7">
      <c r="A11171" s="292" t="s">
        <v>49</v>
      </c>
      <c r="B11171" s="405">
        <v>28746</v>
      </c>
      <c r="C11171" s="292" t="s">
        <v>2979</v>
      </c>
      <c r="E11171" s="292" t="s">
        <v>214</v>
      </c>
      <c r="F11171" s="405">
        <v>30477</v>
      </c>
      <c r="G11171" s="292" t="s">
        <v>2979</v>
      </c>
    </row>
    <row r="11172" spans="1:7">
      <c r="A11172" s="292" t="s">
        <v>49</v>
      </c>
      <c r="B11172" s="405">
        <v>29048</v>
      </c>
      <c r="C11172" s="292" t="s">
        <v>2979</v>
      </c>
      <c r="E11172" s="292" t="s">
        <v>214</v>
      </c>
      <c r="F11172" s="405">
        <v>30499</v>
      </c>
      <c r="G11172" s="292" t="s">
        <v>2979</v>
      </c>
    </row>
    <row r="11173" spans="1:7">
      <c r="A11173" s="292" t="s">
        <v>49</v>
      </c>
      <c r="B11173" s="405">
        <v>29168</v>
      </c>
      <c r="C11173" s="292" t="s">
        <v>2979</v>
      </c>
      <c r="E11173" s="292" t="s">
        <v>214</v>
      </c>
      <c r="F11173" s="405">
        <v>30512</v>
      </c>
      <c r="G11173" s="292" t="s">
        <v>2979</v>
      </c>
    </row>
    <row r="11174" spans="1:7">
      <c r="A11174" s="292" t="s">
        <v>49</v>
      </c>
      <c r="B11174" s="405">
        <v>29476</v>
      </c>
      <c r="C11174" s="292" t="s">
        <v>2979</v>
      </c>
      <c r="E11174" s="292" t="s">
        <v>214</v>
      </c>
      <c r="F11174" s="405">
        <v>30513</v>
      </c>
      <c r="G11174" s="292" t="s">
        <v>2979</v>
      </c>
    </row>
    <row r="11175" spans="1:7">
      <c r="A11175" s="292" t="s">
        <v>49</v>
      </c>
      <c r="B11175" s="405">
        <v>29684</v>
      </c>
      <c r="C11175" s="292" t="s">
        <v>2979</v>
      </c>
      <c r="E11175" s="292" t="s">
        <v>214</v>
      </c>
      <c r="F11175" s="405">
        <v>30516</v>
      </c>
      <c r="G11175" s="292" t="s">
        <v>2979</v>
      </c>
    </row>
    <row r="11176" spans="1:7">
      <c r="A11176" s="292" t="s">
        <v>49</v>
      </c>
      <c r="B11176" s="405">
        <v>29929</v>
      </c>
      <c r="C11176" s="292" t="s">
        <v>2979</v>
      </c>
      <c r="E11176" s="292" t="s">
        <v>214</v>
      </c>
      <c r="F11176" s="405">
        <v>30520</v>
      </c>
      <c r="G11176" s="292" t="s">
        <v>2979</v>
      </c>
    </row>
    <row r="11177" spans="1:7">
      <c r="A11177" s="292" t="s">
        <v>49</v>
      </c>
      <c r="B11177" s="405">
        <v>30233</v>
      </c>
      <c r="C11177" s="292" t="s">
        <v>2979</v>
      </c>
      <c r="E11177" s="292" t="s">
        <v>214</v>
      </c>
      <c r="F11177" s="405">
        <v>30521</v>
      </c>
      <c r="G11177" s="292" t="s">
        <v>2979</v>
      </c>
    </row>
    <row r="11178" spans="1:7">
      <c r="A11178" s="292" t="s">
        <v>49</v>
      </c>
      <c r="B11178" s="405">
        <v>30477</v>
      </c>
      <c r="C11178" s="292" t="s">
        <v>2979</v>
      </c>
      <c r="E11178" s="292" t="s">
        <v>214</v>
      </c>
      <c r="F11178" s="405">
        <v>30523</v>
      </c>
      <c r="G11178" s="292" t="s">
        <v>2979</v>
      </c>
    </row>
    <row r="11179" spans="1:7">
      <c r="A11179" s="292" t="s">
        <v>49</v>
      </c>
      <c r="B11179" s="405">
        <v>30642</v>
      </c>
      <c r="C11179" s="292" t="s">
        <v>2979</v>
      </c>
      <c r="E11179" s="292" t="s">
        <v>214</v>
      </c>
      <c r="F11179" s="405">
        <v>30525</v>
      </c>
      <c r="G11179" s="292" t="s">
        <v>2979</v>
      </c>
    </row>
    <row r="11180" spans="1:7">
      <c r="A11180" s="292" t="s">
        <v>49</v>
      </c>
      <c r="B11180" s="405">
        <v>31018</v>
      </c>
      <c r="C11180" s="292" t="s">
        <v>2979</v>
      </c>
      <c r="E11180" s="292" t="s">
        <v>214</v>
      </c>
      <c r="F11180" s="405">
        <v>30528</v>
      </c>
      <c r="G11180" s="292" t="s">
        <v>2979</v>
      </c>
    </row>
    <row r="11181" spans="1:7">
      <c r="A11181" s="292" t="s">
        <v>49</v>
      </c>
      <c r="B11181" s="405">
        <v>31303</v>
      </c>
      <c r="C11181" s="292" t="s">
        <v>2979</v>
      </c>
      <c r="E11181" s="292" t="s">
        <v>214</v>
      </c>
      <c r="F11181" s="405">
        <v>30529</v>
      </c>
      <c r="G11181" s="292" t="s">
        <v>2979</v>
      </c>
    </row>
    <row r="11182" spans="1:7">
      <c r="A11182" s="292" t="s">
        <v>49</v>
      </c>
      <c r="B11182" s="405">
        <v>31599</v>
      </c>
      <c r="C11182" s="292" t="s">
        <v>2979</v>
      </c>
      <c r="E11182" s="292" t="s">
        <v>214</v>
      </c>
      <c r="F11182" s="405">
        <v>30533</v>
      </c>
      <c r="G11182" s="292" t="s">
        <v>2979</v>
      </c>
    </row>
    <row r="11183" spans="1:7">
      <c r="A11183" s="292" t="s">
        <v>49</v>
      </c>
      <c r="B11183" s="405">
        <v>28367</v>
      </c>
      <c r="C11183" s="292" t="s">
        <v>2979</v>
      </c>
      <c r="E11183" s="292" t="s">
        <v>214</v>
      </c>
      <c r="F11183" s="405">
        <v>30534</v>
      </c>
      <c r="G11183" s="292" t="s">
        <v>2979</v>
      </c>
    </row>
    <row r="11184" spans="1:7">
      <c r="A11184" s="292" t="s">
        <v>49</v>
      </c>
      <c r="B11184" s="405">
        <v>28464</v>
      </c>
      <c r="C11184" s="292" t="s">
        <v>2979</v>
      </c>
      <c r="E11184" s="292" t="s">
        <v>214</v>
      </c>
      <c r="F11184" s="405">
        <v>30537</v>
      </c>
      <c r="G11184" s="292" t="s">
        <v>2979</v>
      </c>
    </row>
    <row r="11185" spans="1:7">
      <c r="A11185" s="292" t="s">
        <v>49</v>
      </c>
      <c r="B11185" s="405">
        <v>28587</v>
      </c>
      <c r="C11185" s="292" t="s">
        <v>2979</v>
      </c>
      <c r="E11185" s="292" t="s">
        <v>214</v>
      </c>
      <c r="F11185" s="405">
        <v>30540</v>
      </c>
      <c r="G11185" s="292" t="s">
        <v>2979</v>
      </c>
    </row>
    <row r="11186" spans="1:7">
      <c r="A11186" s="292" t="s">
        <v>49</v>
      </c>
      <c r="B11186" s="405">
        <v>28747</v>
      </c>
      <c r="C11186" s="292" t="s">
        <v>2979</v>
      </c>
      <c r="E11186" s="292" t="s">
        <v>214</v>
      </c>
      <c r="F11186" s="405">
        <v>30545</v>
      </c>
      <c r="G11186" s="292" t="s">
        <v>2979</v>
      </c>
    </row>
    <row r="11187" spans="1:7">
      <c r="A11187" s="292" t="s">
        <v>49</v>
      </c>
      <c r="B11187" s="405">
        <v>29051</v>
      </c>
      <c r="C11187" s="292" t="s">
        <v>2979</v>
      </c>
      <c r="E11187" s="292" t="s">
        <v>214</v>
      </c>
      <c r="F11187" s="405">
        <v>30547</v>
      </c>
      <c r="G11187" s="292" t="s">
        <v>2979</v>
      </c>
    </row>
    <row r="11188" spans="1:7">
      <c r="A11188" s="292" t="s">
        <v>49</v>
      </c>
      <c r="B11188" s="405">
        <v>29175</v>
      </c>
      <c r="C11188" s="292" t="s">
        <v>2979</v>
      </c>
      <c r="E11188" s="292" t="s">
        <v>214</v>
      </c>
      <c r="F11188" s="405">
        <v>30554</v>
      </c>
      <c r="G11188" s="292" t="s">
        <v>2979</v>
      </c>
    </row>
    <row r="11189" spans="1:7">
      <c r="A11189" s="292" t="s">
        <v>49</v>
      </c>
      <c r="B11189" s="405">
        <v>29477</v>
      </c>
      <c r="C11189" s="292" t="s">
        <v>2979</v>
      </c>
      <c r="E11189" s="292" t="s">
        <v>214</v>
      </c>
      <c r="F11189" s="405">
        <v>30557</v>
      </c>
      <c r="G11189" s="292" t="s">
        <v>2979</v>
      </c>
    </row>
    <row r="11190" spans="1:7">
      <c r="A11190" s="292" t="s">
        <v>49</v>
      </c>
      <c r="B11190" s="405">
        <v>29686</v>
      </c>
      <c r="C11190" s="292" t="s">
        <v>2979</v>
      </c>
      <c r="E11190" s="292" t="s">
        <v>214</v>
      </c>
      <c r="F11190" s="405">
        <v>30558</v>
      </c>
      <c r="G11190" s="292" t="s">
        <v>2979</v>
      </c>
    </row>
    <row r="11191" spans="1:7">
      <c r="A11191" s="292" t="s">
        <v>49</v>
      </c>
      <c r="B11191" s="405">
        <v>29932</v>
      </c>
      <c r="C11191" s="292" t="s">
        <v>2979</v>
      </c>
      <c r="E11191" s="292" t="s">
        <v>214</v>
      </c>
      <c r="F11191" s="405">
        <v>30564</v>
      </c>
      <c r="G11191" s="292" t="s">
        <v>2979</v>
      </c>
    </row>
    <row r="11192" spans="1:7">
      <c r="A11192" s="292" t="s">
        <v>49</v>
      </c>
      <c r="B11192" s="405">
        <v>30234</v>
      </c>
      <c r="C11192" s="292" t="s">
        <v>2979</v>
      </c>
      <c r="E11192" s="292" t="s">
        <v>214</v>
      </c>
      <c r="F11192" s="405">
        <v>30567</v>
      </c>
      <c r="G11192" s="292" t="s">
        <v>2979</v>
      </c>
    </row>
    <row r="11193" spans="1:7">
      <c r="A11193" s="292" t="s">
        <v>49</v>
      </c>
      <c r="B11193" s="405">
        <v>30499</v>
      </c>
      <c r="C11193" s="292" t="s">
        <v>2979</v>
      </c>
      <c r="E11193" s="292" t="s">
        <v>214</v>
      </c>
      <c r="F11193" s="405">
        <v>30568</v>
      </c>
      <c r="G11193" s="292" t="s">
        <v>2979</v>
      </c>
    </row>
    <row r="11194" spans="1:7">
      <c r="A11194" s="292" t="s">
        <v>49</v>
      </c>
      <c r="B11194" s="405">
        <v>30647</v>
      </c>
      <c r="C11194" s="292" t="s">
        <v>2979</v>
      </c>
      <c r="E11194" s="292" t="s">
        <v>214</v>
      </c>
      <c r="F11194" s="405">
        <v>30571</v>
      </c>
      <c r="G11194" s="292" t="s">
        <v>2979</v>
      </c>
    </row>
    <row r="11195" spans="1:7">
      <c r="A11195" s="292" t="s">
        <v>49</v>
      </c>
      <c r="B11195" s="405">
        <v>31019</v>
      </c>
      <c r="C11195" s="292" t="s">
        <v>2979</v>
      </c>
      <c r="E11195" s="292" t="s">
        <v>214</v>
      </c>
      <c r="F11195" s="405">
        <v>30572</v>
      </c>
      <c r="G11195" s="292" t="s">
        <v>2979</v>
      </c>
    </row>
    <row r="11196" spans="1:7">
      <c r="A11196" s="292" t="s">
        <v>49</v>
      </c>
      <c r="B11196" s="405">
        <v>31304</v>
      </c>
      <c r="C11196" s="292" t="s">
        <v>2979</v>
      </c>
      <c r="E11196" s="292" t="s">
        <v>214</v>
      </c>
      <c r="F11196" s="405">
        <v>30573</v>
      </c>
      <c r="G11196" s="292" t="s">
        <v>2979</v>
      </c>
    </row>
    <row r="11197" spans="1:7">
      <c r="A11197" s="292" t="s">
        <v>49</v>
      </c>
      <c r="B11197" s="405">
        <v>31606</v>
      </c>
      <c r="C11197" s="292" t="s">
        <v>2979</v>
      </c>
      <c r="E11197" s="292" t="s">
        <v>214</v>
      </c>
      <c r="F11197" s="405">
        <v>30576</v>
      </c>
      <c r="G11197" s="292" t="s">
        <v>2979</v>
      </c>
    </row>
    <row r="11198" spans="1:7">
      <c r="A11198" s="292" t="s">
        <v>49</v>
      </c>
      <c r="B11198" s="405">
        <v>28369</v>
      </c>
      <c r="C11198" s="292" t="s">
        <v>2979</v>
      </c>
      <c r="E11198" s="292" t="s">
        <v>214</v>
      </c>
      <c r="F11198" s="405">
        <v>30580</v>
      </c>
      <c r="G11198" s="292" t="s">
        <v>2979</v>
      </c>
    </row>
    <row r="11199" spans="1:7">
      <c r="A11199" s="292" t="s">
        <v>49</v>
      </c>
      <c r="B11199" s="405">
        <v>28466</v>
      </c>
      <c r="C11199" s="292" t="s">
        <v>2979</v>
      </c>
      <c r="E11199" s="292" t="s">
        <v>214</v>
      </c>
      <c r="F11199" s="405">
        <v>30581</v>
      </c>
      <c r="G11199" s="292" t="s">
        <v>2979</v>
      </c>
    </row>
    <row r="11200" spans="1:7">
      <c r="A11200" s="292" t="s">
        <v>49</v>
      </c>
      <c r="B11200" s="405">
        <v>28594</v>
      </c>
      <c r="C11200" s="292" t="s">
        <v>2979</v>
      </c>
      <c r="E11200" s="292" t="s">
        <v>214</v>
      </c>
      <c r="F11200" s="405">
        <v>30582</v>
      </c>
      <c r="G11200" s="292" t="s">
        <v>2979</v>
      </c>
    </row>
    <row r="11201" spans="1:7">
      <c r="A11201" s="292" t="s">
        <v>49</v>
      </c>
      <c r="B11201" s="405">
        <v>28748</v>
      </c>
      <c r="C11201" s="292" t="s">
        <v>2979</v>
      </c>
      <c r="E11201" s="292" t="s">
        <v>214</v>
      </c>
      <c r="F11201" s="405">
        <v>30599</v>
      </c>
      <c r="G11201" s="292" t="s">
        <v>2979</v>
      </c>
    </row>
    <row r="11202" spans="1:7">
      <c r="A11202" s="292" t="s">
        <v>49</v>
      </c>
      <c r="B11202" s="405">
        <v>29052</v>
      </c>
      <c r="C11202" s="292" t="s">
        <v>2979</v>
      </c>
      <c r="E11202" s="292" t="s">
        <v>214</v>
      </c>
      <c r="F11202" s="405">
        <v>30619</v>
      </c>
      <c r="G11202" s="292" t="s">
        <v>2979</v>
      </c>
    </row>
    <row r="11203" spans="1:7">
      <c r="A11203" s="292" t="s">
        <v>49</v>
      </c>
      <c r="B11203" s="405">
        <v>29178</v>
      </c>
      <c r="C11203" s="292" t="s">
        <v>2979</v>
      </c>
      <c r="E11203" s="292" t="s">
        <v>214</v>
      </c>
      <c r="F11203" s="405">
        <v>30624</v>
      </c>
      <c r="G11203" s="292" t="s">
        <v>2979</v>
      </c>
    </row>
    <row r="11204" spans="1:7">
      <c r="A11204" s="292" t="s">
        <v>49</v>
      </c>
      <c r="B11204" s="405">
        <v>29479</v>
      </c>
      <c r="C11204" s="292" t="s">
        <v>2979</v>
      </c>
      <c r="E11204" s="292" t="s">
        <v>214</v>
      </c>
      <c r="F11204" s="405">
        <v>30625</v>
      </c>
      <c r="G11204" s="292" t="s">
        <v>2979</v>
      </c>
    </row>
    <row r="11205" spans="1:7">
      <c r="A11205" s="292" t="s">
        <v>49</v>
      </c>
      <c r="B11205" s="405">
        <v>29692</v>
      </c>
      <c r="C11205" s="292" t="s">
        <v>2979</v>
      </c>
      <c r="E11205" s="292" t="s">
        <v>214</v>
      </c>
      <c r="F11205" s="405">
        <v>30627</v>
      </c>
      <c r="G11205" s="292" t="s">
        <v>2979</v>
      </c>
    </row>
    <row r="11206" spans="1:7">
      <c r="A11206" s="292" t="s">
        <v>49</v>
      </c>
      <c r="B11206" s="405">
        <v>29936</v>
      </c>
      <c r="C11206" s="292" t="s">
        <v>2979</v>
      </c>
      <c r="E11206" s="292" t="s">
        <v>214</v>
      </c>
      <c r="F11206" s="405">
        <v>30628</v>
      </c>
      <c r="G11206" s="292" t="s">
        <v>2979</v>
      </c>
    </row>
    <row r="11207" spans="1:7">
      <c r="A11207" s="292" t="s">
        <v>49</v>
      </c>
      <c r="B11207" s="405">
        <v>30251</v>
      </c>
      <c r="C11207" s="292" t="s">
        <v>2979</v>
      </c>
      <c r="E11207" s="292" t="s">
        <v>214</v>
      </c>
      <c r="F11207" s="405">
        <v>30629</v>
      </c>
      <c r="G11207" s="292" t="s">
        <v>2979</v>
      </c>
    </row>
    <row r="11208" spans="1:7">
      <c r="A11208" s="292" t="s">
        <v>49</v>
      </c>
      <c r="B11208" s="405">
        <v>30512</v>
      </c>
      <c r="C11208" s="292" t="s">
        <v>2979</v>
      </c>
      <c r="E11208" s="292" t="s">
        <v>214</v>
      </c>
      <c r="F11208" s="405">
        <v>30630</v>
      </c>
      <c r="G11208" s="292" t="s">
        <v>2979</v>
      </c>
    </row>
    <row r="11209" spans="1:7">
      <c r="A11209" s="292" t="s">
        <v>49</v>
      </c>
      <c r="B11209" s="405">
        <v>30648</v>
      </c>
      <c r="C11209" s="292" t="s">
        <v>2979</v>
      </c>
      <c r="E11209" s="292" t="s">
        <v>214</v>
      </c>
      <c r="F11209" s="405">
        <v>30631</v>
      </c>
      <c r="G11209" s="292" t="s">
        <v>2979</v>
      </c>
    </row>
    <row r="11210" spans="1:7">
      <c r="A11210" s="292" t="s">
        <v>49</v>
      </c>
      <c r="B11210" s="405">
        <v>31020</v>
      </c>
      <c r="C11210" s="292" t="s">
        <v>2979</v>
      </c>
      <c r="E11210" s="292" t="s">
        <v>214</v>
      </c>
      <c r="F11210" s="405">
        <v>30633</v>
      </c>
      <c r="G11210" s="292" t="s">
        <v>2979</v>
      </c>
    </row>
    <row r="11211" spans="1:7">
      <c r="A11211" s="292" t="s">
        <v>49</v>
      </c>
      <c r="B11211" s="405">
        <v>31305</v>
      </c>
      <c r="C11211" s="292" t="s">
        <v>2979</v>
      </c>
      <c r="E11211" s="292" t="s">
        <v>214</v>
      </c>
      <c r="F11211" s="405">
        <v>30641</v>
      </c>
      <c r="G11211" s="292" t="s">
        <v>2979</v>
      </c>
    </row>
    <row r="11212" spans="1:7">
      <c r="A11212" s="292" t="s">
        <v>49</v>
      </c>
      <c r="B11212" s="405">
        <v>31622</v>
      </c>
      <c r="C11212" s="292" t="s">
        <v>2979</v>
      </c>
      <c r="E11212" s="292" t="s">
        <v>214</v>
      </c>
      <c r="F11212" s="405">
        <v>30642</v>
      </c>
      <c r="G11212" s="292" t="s">
        <v>2979</v>
      </c>
    </row>
    <row r="11213" spans="1:7">
      <c r="A11213" s="292" t="s">
        <v>49</v>
      </c>
      <c r="B11213" s="405">
        <v>28377</v>
      </c>
      <c r="C11213" s="292" t="s">
        <v>2979</v>
      </c>
      <c r="E11213" s="292" t="s">
        <v>214</v>
      </c>
      <c r="F11213" s="405">
        <v>30647</v>
      </c>
      <c r="G11213" s="292" t="s">
        <v>2979</v>
      </c>
    </row>
    <row r="11214" spans="1:7">
      <c r="A11214" s="292" t="s">
        <v>49</v>
      </c>
      <c r="B11214" s="405">
        <v>28468</v>
      </c>
      <c r="C11214" s="292" t="s">
        <v>2979</v>
      </c>
      <c r="E11214" s="292" t="s">
        <v>214</v>
      </c>
      <c r="F11214" s="405">
        <v>30648</v>
      </c>
      <c r="G11214" s="292" t="s">
        <v>2979</v>
      </c>
    </row>
    <row r="11215" spans="1:7">
      <c r="A11215" s="292" t="s">
        <v>49</v>
      </c>
      <c r="B11215" s="405">
        <v>28604</v>
      </c>
      <c r="C11215" s="292" t="s">
        <v>2979</v>
      </c>
      <c r="E11215" s="292" t="s">
        <v>214</v>
      </c>
      <c r="F11215" s="405">
        <v>30660</v>
      </c>
      <c r="G11215" s="292" t="s">
        <v>2979</v>
      </c>
    </row>
    <row r="11216" spans="1:7">
      <c r="A11216" s="292" t="s">
        <v>49</v>
      </c>
      <c r="B11216" s="405">
        <v>28749</v>
      </c>
      <c r="C11216" s="292" t="s">
        <v>2979</v>
      </c>
      <c r="E11216" s="292" t="s">
        <v>214</v>
      </c>
      <c r="F11216" s="405">
        <v>30662</v>
      </c>
      <c r="G11216" s="292" t="s">
        <v>2979</v>
      </c>
    </row>
    <row r="11217" spans="1:7">
      <c r="A11217" s="292" t="s">
        <v>49</v>
      </c>
      <c r="B11217" s="405">
        <v>29055</v>
      </c>
      <c r="C11217" s="292" t="s">
        <v>2979</v>
      </c>
      <c r="E11217" s="292" t="s">
        <v>214</v>
      </c>
      <c r="F11217" s="405">
        <v>30663</v>
      </c>
      <c r="G11217" s="292" t="s">
        <v>2979</v>
      </c>
    </row>
    <row r="11218" spans="1:7">
      <c r="A11218" s="292" t="s">
        <v>49</v>
      </c>
      <c r="B11218" s="405">
        <v>29180</v>
      </c>
      <c r="C11218" s="292" t="s">
        <v>2979</v>
      </c>
      <c r="E11218" s="292" t="s">
        <v>214</v>
      </c>
      <c r="F11218" s="405">
        <v>30664</v>
      </c>
      <c r="G11218" s="292" t="s">
        <v>2979</v>
      </c>
    </row>
    <row r="11219" spans="1:7">
      <c r="A11219" s="292" t="s">
        <v>49</v>
      </c>
      <c r="B11219" s="405">
        <v>29481</v>
      </c>
      <c r="C11219" s="292" t="s">
        <v>2979</v>
      </c>
      <c r="E11219" s="292" t="s">
        <v>214</v>
      </c>
      <c r="F11219" s="405">
        <v>30667</v>
      </c>
      <c r="G11219" s="292" t="s">
        <v>2979</v>
      </c>
    </row>
    <row r="11220" spans="1:7">
      <c r="A11220" s="292" t="s">
        <v>49</v>
      </c>
      <c r="B11220" s="405">
        <v>29696</v>
      </c>
      <c r="C11220" s="292" t="s">
        <v>2979</v>
      </c>
      <c r="E11220" s="292" t="s">
        <v>214</v>
      </c>
      <c r="F11220" s="405">
        <v>30668</v>
      </c>
      <c r="G11220" s="292" t="s">
        <v>2979</v>
      </c>
    </row>
    <row r="11221" spans="1:7">
      <c r="A11221" s="292" t="s">
        <v>49</v>
      </c>
      <c r="B11221" s="405">
        <v>29939</v>
      </c>
      <c r="C11221" s="292" t="s">
        <v>2979</v>
      </c>
      <c r="E11221" s="292" t="s">
        <v>214</v>
      </c>
      <c r="F11221" s="405">
        <v>30669</v>
      </c>
      <c r="G11221" s="292" t="s">
        <v>2979</v>
      </c>
    </row>
    <row r="11222" spans="1:7">
      <c r="A11222" s="292" t="s">
        <v>49</v>
      </c>
      <c r="B11222" s="405">
        <v>30256</v>
      </c>
      <c r="C11222" s="292" t="s">
        <v>2979</v>
      </c>
      <c r="E11222" s="292" t="s">
        <v>214</v>
      </c>
      <c r="F11222" s="405">
        <v>30673</v>
      </c>
      <c r="G11222" s="292" t="s">
        <v>2979</v>
      </c>
    </row>
    <row r="11223" spans="1:7">
      <c r="A11223" s="292" t="s">
        <v>49</v>
      </c>
      <c r="B11223" s="405">
        <v>30513</v>
      </c>
      <c r="C11223" s="292" t="s">
        <v>2979</v>
      </c>
      <c r="E11223" s="292" t="s">
        <v>214</v>
      </c>
      <c r="F11223" s="405">
        <v>30678</v>
      </c>
      <c r="G11223" s="292" t="s">
        <v>2979</v>
      </c>
    </row>
    <row r="11224" spans="1:7">
      <c r="A11224" s="292" t="s">
        <v>49</v>
      </c>
      <c r="B11224" s="405">
        <v>30660</v>
      </c>
      <c r="C11224" s="292" t="s">
        <v>2979</v>
      </c>
      <c r="E11224" s="292" t="s">
        <v>214</v>
      </c>
      <c r="F11224" s="405">
        <v>30683</v>
      </c>
      <c r="G11224" s="292" t="s">
        <v>2979</v>
      </c>
    </row>
    <row r="11225" spans="1:7">
      <c r="A11225" s="292" t="s">
        <v>49</v>
      </c>
      <c r="B11225" s="405">
        <v>31021</v>
      </c>
      <c r="C11225" s="292" t="s">
        <v>2979</v>
      </c>
      <c r="E11225" s="292" t="s">
        <v>214</v>
      </c>
      <c r="F11225" s="405">
        <v>30707</v>
      </c>
      <c r="G11225" s="292" t="s">
        <v>2979</v>
      </c>
    </row>
    <row r="11226" spans="1:7">
      <c r="A11226" s="292" t="s">
        <v>49</v>
      </c>
      <c r="B11226" s="405">
        <v>31309</v>
      </c>
      <c r="C11226" s="292" t="s">
        <v>2979</v>
      </c>
      <c r="E11226" s="292" t="s">
        <v>214</v>
      </c>
      <c r="F11226" s="405">
        <v>30708</v>
      </c>
      <c r="G11226" s="292" t="s">
        <v>2979</v>
      </c>
    </row>
    <row r="11227" spans="1:7">
      <c r="A11227" s="292" t="s">
        <v>49</v>
      </c>
      <c r="B11227" s="405">
        <v>31625</v>
      </c>
      <c r="C11227" s="292" t="s">
        <v>2979</v>
      </c>
      <c r="E11227" s="292" t="s">
        <v>214</v>
      </c>
      <c r="F11227" s="405">
        <v>30711</v>
      </c>
      <c r="G11227" s="292" t="s">
        <v>2979</v>
      </c>
    </row>
    <row r="11228" spans="1:7">
      <c r="A11228" s="292" t="s">
        <v>49</v>
      </c>
      <c r="B11228" s="405">
        <v>28382</v>
      </c>
      <c r="C11228" s="292" t="s">
        <v>2979</v>
      </c>
      <c r="E11228" s="292" t="s">
        <v>214</v>
      </c>
      <c r="F11228" s="405">
        <v>30724</v>
      </c>
      <c r="G11228" s="292" t="s">
        <v>2979</v>
      </c>
    </row>
    <row r="11229" spans="1:7">
      <c r="A11229" s="292" t="s">
        <v>49</v>
      </c>
      <c r="B11229" s="405">
        <v>28469</v>
      </c>
      <c r="C11229" s="292" t="s">
        <v>2979</v>
      </c>
      <c r="E11229" s="292" t="s">
        <v>214</v>
      </c>
      <c r="F11229" s="405">
        <v>30735</v>
      </c>
      <c r="G11229" s="292" t="s">
        <v>2979</v>
      </c>
    </row>
    <row r="11230" spans="1:7">
      <c r="A11230" s="292" t="s">
        <v>49</v>
      </c>
      <c r="B11230" s="405">
        <v>28618</v>
      </c>
      <c r="C11230" s="292" t="s">
        <v>2979</v>
      </c>
      <c r="E11230" s="292" t="s">
        <v>214</v>
      </c>
      <c r="F11230" s="405">
        <v>30746</v>
      </c>
      <c r="G11230" s="292" t="s">
        <v>2979</v>
      </c>
    </row>
    <row r="11231" spans="1:7">
      <c r="A11231" s="292" t="s">
        <v>49</v>
      </c>
      <c r="B11231" s="405">
        <v>28751</v>
      </c>
      <c r="C11231" s="292" t="s">
        <v>2979</v>
      </c>
      <c r="E11231" s="292" t="s">
        <v>214</v>
      </c>
      <c r="F11231" s="405">
        <v>30747</v>
      </c>
      <c r="G11231" s="292" t="s">
        <v>2979</v>
      </c>
    </row>
    <row r="11232" spans="1:7">
      <c r="A11232" s="292" t="s">
        <v>49</v>
      </c>
      <c r="B11232" s="405">
        <v>29058</v>
      </c>
      <c r="C11232" s="292" t="s">
        <v>2979</v>
      </c>
      <c r="E11232" s="292" t="s">
        <v>214</v>
      </c>
      <c r="F11232" s="405">
        <v>30752</v>
      </c>
      <c r="G11232" s="292" t="s">
        <v>2979</v>
      </c>
    </row>
    <row r="11233" spans="1:7">
      <c r="A11233" s="292" t="s">
        <v>49</v>
      </c>
      <c r="B11233" s="405">
        <v>29321</v>
      </c>
      <c r="C11233" s="292" t="s">
        <v>2979</v>
      </c>
      <c r="E11233" s="292" t="s">
        <v>214</v>
      </c>
      <c r="F11233" s="405">
        <v>30802</v>
      </c>
      <c r="G11233" s="292" t="s">
        <v>2979</v>
      </c>
    </row>
    <row r="11234" spans="1:7">
      <c r="A11234" s="292" t="s">
        <v>49</v>
      </c>
      <c r="B11234" s="405">
        <v>29510</v>
      </c>
      <c r="C11234" s="292" t="s">
        <v>2979</v>
      </c>
      <c r="E11234" s="292" t="s">
        <v>214</v>
      </c>
      <c r="F11234" s="405">
        <v>30803</v>
      </c>
      <c r="G11234" s="292" t="s">
        <v>2979</v>
      </c>
    </row>
    <row r="11235" spans="1:7">
      <c r="A11235" s="292" t="s">
        <v>49</v>
      </c>
      <c r="B11235" s="405">
        <v>29706</v>
      </c>
      <c r="C11235" s="292" t="s">
        <v>2979</v>
      </c>
      <c r="E11235" s="292" t="s">
        <v>214</v>
      </c>
      <c r="F11235" s="405">
        <v>30807</v>
      </c>
      <c r="G11235" s="292" t="s">
        <v>2979</v>
      </c>
    </row>
    <row r="11236" spans="1:7">
      <c r="A11236" s="292" t="s">
        <v>49</v>
      </c>
      <c r="B11236" s="405">
        <v>29940</v>
      </c>
      <c r="C11236" s="292" t="s">
        <v>2979</v>
      </c>
      <c r="E11236" s="292" t="s">
        <v>214</v>
      </c>
      <c r="F11236" s="405">
        <v>30808</v>
      </c>
      <c r="G11236" s="292" t="s">
        <v>2979</v>
      </c>
    </row>
    <row r="11237" spans="1:7">
      <c r="A11237" s="292" t="s">
        <v>49</v>
      </c>
      <c r="B11237" s="405">
        <v>30257</v>
      </c>
      <c r="C11237" s="292" t="s">
        <v>2979</v>
      </c>
      <c r="E11237" s="292" t="s">
        <v>214</v>
      </c>
      <c r="F11237" s="405">
        <v>30810</v>
      </c>
      <c r="G11237" s="292" t="s">
        <v>2979</v>
      </c>
    </row>
    <row r="11238" spans="1:7">
      <c r="A11238" s="292" t="s">
        <v>49</v>
      </c>
      <c r="B11238" s="405">
        <v>30516</v>
      </c>
      <c r="C11238" s="292" t="s">
        <v>2979</v>
      </c>
      <c r="E11238" s="292" t="s">
        <v>214</v>
      </c>
      <c r="F11238" s="405">
        <v>30811</v>
      </c>
      <c r="G11238" s="292" t="s">
        <v>2979</v>
      </c>
    </row>
    <row r="11239" spans="1:7">
      <c r="A11239" s="292" t="s">
        <v>49</v>
      </c>
      <c r="B11239" s="405">
        <v>30662</v>
      </c>
      <c r="C11239" s="292" t="s">
        <v>2979</v>
      </c>
      <c r="E11239" s="292" t="s">
        <v>214</v>
      </c>
      <c r="F11239" s="405">
        <v>30817</v>
      </c>
      <c r="G11239" s="292" t="s">
        <v>2979</v>
      </c>
    </row>
    <row r="11240" spans="1:7">
      <c r="A11240" s="292" t="s">
        <v>49</v>
      </c>
      <c r="B11240" s="405">
        <v>31022</v>
      </c>
      <c r="C11240" s="292" t="s">
        <v>2979</v>
      </c>
      <c r="E11240" s="292" t="s">
        <v>214</v>
      </c>
      <c r="F11240" s="405">
        <v>30818</v>
      </c>
      <c r="G11240" s="292" t="s">
        <v>2979</v>
      </c>
    </row>
    <row r="11241" spans="1:7">
      <c r="A11241" s="292" t="s">
        <v>49</v>
      </c>
      <c r="B11241" s="405">
        <v>31314</v>
      </c>
      <c r="C11241" s="292" t="s">
        <v>2979</v>
      </c>
      <c r="E11241" s="292" t="s">
        <v>214</v>
      </c>
      <c r="F11241" s="405">
        <v>30819</v>
      </c>
      <c r="G11241" s="292" t="s">
        <v>2979</v>
      </c>
    </row>
    <row r="11242" spans="1:7">
      <c r="A11242" s="292" t="s">
        <v>49</v>
      </c>
      <c r="B11242" s="405">
        <v>31626</v>
      </c>
      <c r="C11242" s="292" t="s">
        <v>2979</v>
      </c>
      <c r="E11242" s="292" t="s">
        <v>214</v>
      </c>
      <c r="F11242" s="405">
        <v>30820</v>
      </c>
      <c r="G11242" s="292" t="s">
        <v>2979</v>
      </c>
    </row>
    <row r="11243" spans="1:7">
      <c r="A11243" s="292" t="s">
        <v>49</v>
      </c>
      <c r="B11243" s="405">
        <v>28383</v>
      </c>
      <c r="C11243" s="292" t="s">
        <v>2979</v>
      </c>
      <c r="E11243" s="292" t="s">
        <v>214</v>
      </c>
      <c r="F11243" s="405">
        <v>30822</v>
      </c>
      <c r="G11243" s="292" t="s">
        <v>2979</v>
      </c>
    </row>
    <row r="11244" spans="1:7">
      <c r="A11244" s="292" t="s">
        <v>49</v>
      </c>
      <c r="B11244" s="405">
        <v>28470</v>
      </c>
      <c r="C11244" s="292" t="s">
        <v>2979</v>
      </c>
      <c r="E11244" s="292" t="s">
        <v>214</v>
      </c>
      <c r="F11244" s="405">
        <v>30823</v>
      </c>
      <c r="G11244" s="292" t="s">
        <v>2979</v>
      </c>
    </row>
    <row r="11245" spans="1:7">
      <c r="A11245" s="292" t="s">
        <v>49</v>
      </c>
      <c r="B11245" s="405">
        <v>28622</v>
      </c>
      <c r="C11245" s="292" t="s">
        <v>2979</v>
      </c>
      <c r="E11245" s="292" t="s">
        <v>214</v>
      </c>
      <c r="F11245" s="405">
        <v>30828</v>
      </c>
      <c r="G11245" s="292" t="s">
        <v>2979</v>
      </c>
    </row>
    <row r="11246" spans="1:7">
      <c r="A11246" s="292" t="s">
        <v>49</v>
      </c>
      <c r="B11246" s="405">
        <v>28754</v>
      </c>
      <c r="C11246" s="292" t="s">
        <v>2979</v>
      </c>
      <c r="E11246" s="292" t="s">
        <v>214</v>
      </c>
      <c r="F11246" s="405">
        <v>30833</v>
      </c>
      <c r="G11246" s="292" t="s">
        <v>2979</v>
      </c>
    </row>
    <row r="11247" spans="1:7">
      <c r="A11247" s="292" t="s">
        <v>49</v>
      </c>
      <c r="B11247" s="405">
        <v>29059</v>
      </c>
      <c r="C11247" s="292" t="s">
        <v>2979</v>
      </c>
      <c r="E11247" s="292" t="s">
        <v>214</v>
      </c>
      <c r="F11247" s="405">
        <v>31006</v>
      </c>
      <c r="G11247" s="292" t="s">
        <v>2979</v>
      </c>
    </row>
    <row r="11248" spans="1:7">
      <c r="A11248" s="292" t="s">
        <v>49</v>
      </c>
      <c r="B11248" s="405">
        <v>29335</v>
      </c>
      <c r="C11248" s="292" t="s">
        <v>2979</v>
      </c>
      <c r="E11248" s="292" t="s">
        <v>214</v>
      </c>
      <c r="F11248" s="405">
        <v>31007</v>
      </c>
      <c r="G11248" s="292" t="s">
        <v>2979</v>
      </c>
    </row>
    <row r="11249" spans="1:7">
      <c r="A11249" s="292" t="s">
        <v>49</v>
      </c>
      <c r="B11249" s="405">
        <v>29512</v>
      </c>
      <c r="C11249" s="292" t="s">
        <v>2979</v>
      </c>
      <c r="E11249" s="292" t="s">
        <v>214</v>
      </c>
      <c r="F11249" s="405">
        <v>31012</v>
      </c>
      <c r="G11249" s="292" t="s">
        <v>2979</v>
      </c>
    </row>
    <row r="11250" spans="1:7">
      <c r="A11250" s="292" t="s">
        <v>49</v>
      </c>
      <c r="B11250" s="405">
        <v>29709</v>
      </c>
      <c r="C11250" s="292" t="s">
        <v>2979</v>
      </c>
      <c r="E11250" s="292" t="s">
        <v>214</v>
      </c>
      <c r="F11250" s="405">
        <v>31013</v>
      </c>
      <c r="G11250" s="292" t="s">
        <v>2979</v>
      </c>
    </row>
    <row r="11251" spans="1:7">
      <c r="A11251" s="292" t="s">
        <v>49</v>
      </c>
      <c r="B11251" s="405">
        <v>29941</v>
      </c>
      <c r="C11251" s="292" t="s">
        <v>2979</v>
      </c>
      <c r="E11251" s="292" t="s">
        <v>214</v>
      </c>
      <c r="F11251" s="405">
        <v>31014</v>
      </c>
      <c r="G11251" s="292" t="s">
        <v>2979</v>
      </c>
    </row>
    <row r="11252" spans="1:7">
      <c r="A11252" s="292" t="s">
        <v>49</v>
      </c>
      <c r="B11252" s="405">
        <v>30259</v>
      </c>
      <c r="C11252" s="292" t="s">
        <v>2979</v>
      </c>
      <c r="E11252" s="292" t="s">
        <v>214</v>
      </c>
      <c r="F11252" s="405">
        <v>31016</v>
      </c>
      <c r="G11252" s="292" t="s">
        <v>2979</v>
      </c>
    </row>
    <row r="11253" spans="1:7">
      <c r="A11253" s="292" t="s">
        <v>49</v>
      </c>
      <c r="B11253" s="405">
        <v>30520</v>
      </c>
      <c r="C11253" s="292" t="s">
        <v>2979</v>
      </c>
      <c r="E11253" s="292" t="s">
        <v>214</v>
      </c>
      <c r="F11253" s="405">
        <v>31018</v>
      </c>
      <c r="G11253" s="292" t="s">
        <v>2979</v>
      </c>
    </row>
    <row r="11254" spans="1:7">
      <c r="A11254" s="292" t="s">
        <v>49</v>
      </c>
      <c r="B11254" s="405">
        <v>30663</v>
      </c>
      <c r="C11254" s="292" t="s">
        <v>2979</v>
      </c>
      <c r="E11254" s="292" t="s">
        <v>214</v>
      </c>
      <c r="F11254" s="405">
        <v>31019</v>
      </c>
      <c r="G11254" s="292" t="s">
        <v>2979</v>
      </c>
    </row>
    <row r="11255" spans="1:7">
      <c r="A11255" s="292" t="s">
        <v>49</v>
      </c>
      <c r="B11255" s="405">
        <v>31023</v>
      </c>
      <c r="C11255" s="292" t="s">
        <v>2979</v>
      </c>
      <c r="E11255" s="292" t="s">
        <v>214</v>
      </c>
      <c r="F11255" s="405">
        <v>31020</v>
      </c>
      <c r="G11255" s="292" t="s">
        <v>2979</v>
      </c>
    </row>
    <row r="11256" spans="1:7">
      <c r="A11256" s="292" t="s">
        <v>49</v>
      </c>
      <c r="B11256" s="405">
        <v>31316</v>
      </c>
      <c r="C11256" s="292" t="s">
        <v>2979</v>
      </c>
      <c r="E11256" s="292" t="s">
        <v>214</v>
      </c>
      <c r="F11256" s="405">
        <v>31021</v>
      </c>
      <c r="G11256" s="292" t="s">
        <v>2979</v>
      </c>
    </row>
    <row r="11257" spans="1:7">
      <c r="A11257" s="292" t="s">
        <v>49</v>
      </c>
      <c r="B11257" s="405">
        <v>31627</v>
      </c>
      <c r="C11257" s="292" t="s">
        <v>2979</v>
      </c>
      <c r="E11257" s="292" t="s">
        <v>214</v>
      </c>
      <c r="F11257" s="405">
        <v>31022</v>
      </c>
      <c r="G11257" s="292" t="s">
        <v>2979</v>
      </c>
    </row>
    <row r="11258" spans="1:7">
      <c r="A11258" s="292" t="s">
        <v>49</v>
      </c>
      <c r="B11258" s="405">
        <v>28385</v>
      </c>
      <c r="C11258" s="292" t="s">
        <v>2979</v>
      </c>
      <c r="E11258" s="292" t="s">
        <v>214</v>
      </c>
      <c r="F11258" s="405">
        <v>31023</v>
      </c>
      <c r="G11258" s="292" t="s">
        <v>2979</v>
      </c>
    </row>
    <row r="11259" spans="1:7">
      <c r="A11259" s="292" t="s">
        <v>49</v>
      </c>
      <c r="B11259" s="405">
        <v>28478</v>
      </c>
      <c r="C11259" s="292" t="s">
        <v>2979</v>
      </c>
      <c r="E11259" s="292" t="s">
        <v>214</v>
      </c>
      <c r="F11259" s="405">
        <v>31024</v>
      </c>
      <c r="G11259" s="292" t="s">
        <v>2979</v>
      </c>
    </row>
    <row r="11260" spans="1:7">
      <c r="A11260" s="292" t="s">
        <v>49</v>
      </c>
      <c r="B11260" s="405">
        <v>28623</v>
      </c>
      <c r="C11260" s="292" t="s">
        <v>2979</v>
      </c>
      <c r="E11260" s="292" t="s">
        <v>214</v>
      </c>
      <c r="F11260" s="405">
        <v>31026</v>
      </c>
      <c r="G11260" s="292" t="s">
        <v>2979</v>
      </c>
    </row>
    <row r="11261" spans="1:7">
      <c r="A11261" s="292" t="s">
        <v>49</v>
      </c>
      <c r="B11261" s="405">
        <v>28755</v>
      </c>
      <c r="C11261" s="292" t="s">
        <v>2979</v>
      </c>
      <c r="E11261" s="292" t="s">
        <v>214</v>
      </c>
      <c r="F11261" s="405">
        <v>31027</v>
      </c>
      <c r="G11261" s="292" t="s">
        <v>2979</v>
      </c>
    </row>
    <row r="11262" spans="1:7">
      <c r="A11262" s="292" t="s">
        <v>49</v>
      </c>
      <c r="B11262" s="405">
        <v>29062</v>
      </c>
      <c r="C11262" s="292" t="s">
        <v>2979</v>
      </c>
      <c r="E11262" s="292" t="s">
        <v>214</v>
      </c>
      <c r="F11262" s="405">
        <v>31031</v>
      </c>
      <c r="G11262" s="292" t="s">
        <v>2979</v>
      </c>
    </row>
    <row r="11263" spans="1:7">
      <c r="A11263" s="292" t="s">
        <v>49</v>
      </c>
      <c r="B11263" s="405">
        <v>29351</v>
      </c>
      <c r="C11263" s="292" t="s">
        <v>2979</v>
      </c>
      <c r="E11263" s="292" t="s">
        <v>214</v>
      </c>
      <c r="F11263" s="405">
        <v>31033</v>
      </c>
      <c r="G11263" s="292" t="s">
        <v>2979</v>
      </c>
    </row>
    <row r="11264" spans="1:7">
      <c r="A11264" s="292" t="s">
        <v>49</v>
      </c>
      <c r="B11264" s="405">
        <v>29516</v>
      </c>
      <c r="C11264" s="292" t="s">
        <v>2979</v>
      </c>
      <c r="E11264" s="292" t="s">
        <v>214</v>
      </c>
      <c r="F11264" s="405">
        <v>31035</v>
      </c>
      <c r="G11264" s="292" t="s">
        <v>2979</v>
      </c>
    </row>
    <row r="11265" spans="1:7">
      <c r="A11265" s="292" t="s">
        <v>49</v>
      </c>
      <c r="B11265" s="405">
        <v>29712</v>
      </c>
      <c r="C11265" s="292" t="s">
        <v>2979</v>
      </c>
      <c r="E11265" s="292" t="s">
        <v>214</v>
      </c>
      <c r="F11265" s="405">
        <v>31036</v>
      </c>
      <c r="G11265" s="292" t="s">
        <v>2979</v>
      </c>
    </row>
    <row r="11266" spans="1:7">
      <c r="A11266" s="292" t="s">
        <v>49</v>
      </c>
      <c r="B11266" s="405">
        <v>29944</v>
      </c>
      <c r="C11266" s="292" t="s">
        <v>2979</v>
      </c>
      <c r="E11266" s="292" t="s">
        <v>214</v>
      </c>
      <c r="F11266" s="405">
        <v>31037</v>
      </c>
      <c r="G11266" s="292" t="s">
        <v>2979</v>
      </c>
    </row>
    <row r="11267" spans="1:7">
      <c r="A11267" s="292" t="s">
        <v>49</v>
      </c>
      <c r="B11267" s="405">
        <v>30268</v>
      </c>
      <c r="C11267" s="292" t="s">
        <v>2979</v>
      </c>
      <c r="E11267" s="292" t="s">
        <v>214</v>
      </c>
      <c r="F11267" s="405">
        <v>31041</v>
      </c>
      <c r="G11267" s="292" t="s">
        <v>2979</v>
      </c>
    </row>
    <row r="11268" spans="1:7">
      <c r="A11268" s="292" t="s">
        <v>49</v>
      </c>
      <c r="B11268" s="405">
        <v>30521</v>
      </c>
      <c r="C11268" s="292" t="s">
        <v>2979</v>
      </c>
      <c r="E11268" s="292" t="s">
        <v>214</v>
      </c>
      <c r="F11268" s="405">
        <v>31042</v>
      </c>
      <c r="G11268" s="292" t="s">
        <v>2979</v>
      </c>
    </row>
    <row r="11269" spans="1:7">
      <c r="A11269" s="292" t="s">
        <v>49</v>
      </c>
      <c r="B11269" s="405">
        <v>30664</v>
      </c>
      <c r="C11269" s="292" t="s">
        <v>2979</v>
      </c>
      <c r="E11269" s="292" t="s">
        <v>214</v>
      </c>
      <c r="F11269" s="405">
        <v>31044</v>
      </c>
      <c r="G11269" s="292" t="s">
        <v>2979</v>
      </c>
    </row>
    <row r="11270" spans="1:7">
      <c r="A11270" s="292" t="s">
        <v>49</v>
      </c>
      <c r="B11270" s="405">
        <v>31024</v>
      </c>
      <c r="C11270" s="292" t="s">
        <v>2979</v>
      </c>
      <c r="E11270" s="292" t="s">
        <v>214</v>
      </c>
      <c r="F11270" s="405">
        <v>31050</v>
      </c>
      <c r="G11270" s="292" t="s">
        <v>2979</v>
      </c>
    </row>
    <row r="11271" spans="1:7">
      <c r="A11271" s="292" t="s">
        <v>49</v>
      </c>
      <c r="B11271" s="405">
        <v>31319</v>
      </c>
      <c r="C11271" s="292" t="s">
        <v>2979</v>
      </c>
      <c r="E11271" s="292" t="s">
        <v>214</v>
      </c>
      <c r="F11271" s="405">
        <v>31051</v>
      </c>
      <c r="G11271" s="292" t="s">
        <v>2979</v>
      </c>
    </row>
    <row r="11272" spans="1:7">
      <c r="A11272" s="292" t="s">
        <v>49</v>
      </c>
      <c r="B11272" s="405">
        <v>31630</v>
      </c>
      <c r="C11272" s="292" t="s">
        <v>2979</v>
      </c>
      <c r="E11272" s="292" t="s">
        <v>214</v>
      </c>
      <c r="F11272" s="405">
        <v>31054</v>
      </c>
      <c r="G11272" s="292" t="s">
        <v>2979</v>
      </c>
    </row>
    <row r="11273" spans="1:7">
      <c r="A11273" s="292" t="s">
        <v>49</v>
      </c>
      <c r="B11273" s="405">
        <v>28386</v>
      </c>
      <c r="C11273" s="292" t="s">
        <v>2979</v>
      </c>
      <c r="E11273" s="292" t="s">
        <v>214</v>
      </c>
      <c r="F11273" s="405">
        <v>31055</v>
      </c>
      <c r="G11273" s="292" t="s">
        <v>2979</v>
      </c>
    </row>
    <row r="11274" spans="1:7">
      <c r="A11274" s="292" t="s">
        <v>49</v>
      </c>
      <c r="B11274" s="405">
        <v>28501</v>
      </c>
      <c r="C11274" s="292" t="s">
        <v>2979</v>
      </c>
      <c r="E11274" s="292" t="s">
        <v>214</v>
      </c>
      <c r="F11274" s="405">
        <v>31057</v>
      </c>
      <c r="G11274" s="292" t="s">
        <v>2979</v>
      </c>
    </row>
    <row r="11275" spans="1:7">
      <c r="A11275" s="292" t="s">
        <v>49</v>
      </c>
      <c r="B11275" s="405">
        <v>28624</v>
      </c>
      <c r="C11275" s="292" t="s">
        <v>2979</v>
      </c>
      <c r="E11275" s="292" t="s">
        <v>214</v>
      </c>
      <c r="F11275" s="405">
        <v>31058</v>
      </c>
      <c r="G11275" s="292" t="s">
        <v>2979</v>
      </c>
    </row>
    <row r="11276" spans="1:7">
      <c r="A11276" s="292" t="s">
        <v>49</v>
      </c>
      <c r="B11276" s="405">
        <v>28761</v>
      </c>
      <c r="C11276" s="292" t="s">
        <v>2979</v>
      </c>
      <c r="E11276" s="292" t="s">
        <v>214</v>
      </c>
      <c r="F11276" s="405">
        <v>31063</v>
      </c>
      <c r="G11276" s="292" t="s">
        <v>2979</v>
      </c>
    </row>
    <row r="11277" spans="1:7">
      <c r="A11277" s="292" t="s">
        <v>49</v>
      </c>
      <c r="B11277" s="405">
        <v>29065</v>
      </c>
      <c r="C11277" s="292" t="s">
        <v>2979</v>
      </c>
      <c r="E11277" s="292" t="s">
        <v>214</v>
      </c>
      <c r="F11277" s="405">
        <v>31064</v>
      </c>
      <c r="G11277" s="292" t="s">
        <v>2979</v>
      </c>
    </row>
    <row r="11278" spans="1:7">
      <c r="A11278" s="292" t="s">
        <v>49</v>
      </c>
      <c r="B11278" s="405">
        <v>29353</v>
      </c>
      <c r="C11278" s="292" t="s">
        <v>2979</v>
      </c>
      <c r="E11278" s="292" t="s">
        <v>214</v>
      </c>
      <c r="F11278" s="405">
        <v>31066</v>
      </c>
      <c r="G11278" s="292" t="s">
        <v>2979</v>
      </c>
    </row>
    <row r="11279" spans="1:7">
      <c r="A11279" s="292" t="s">
        <v>49</v>
      </c>
      <c r="B11279" s="405">
        <v>29518</v>
      </c>
      <c r="C11279" s="292" t="s">
        <v>2979</v>
      </c>
      <c r="E11279" s="292" t="s">
        <v>214</v>
      </c>
      <c r="F11279" s="405">
        <v>31068</v>
      </c>
      <c r="G11279" s="292" t="s">
        <v>2979</v>
      </c>
    </row>
    <row r="11280" spans="1:7">
      <c r="A11280" s="292" t="s">
        <v>49</v>
      </c>
      <c r="B11280" s="405">
        <v>29717</v>
      </c>
      <c r="C11280" s="292" t="s">
        <v>2979</v>
      </c>
      <c r="E11280" s="292" t="s">
        <v>214</v>
      </c>
      <c r="F11280" s="405">
        <v>31070</v>
      </c>
      <c r="G11280" s="292" t="s">
        <v>2979</v>
      </c>
    </row>
    <row r="11281" spans="1:7">
      <c r="A11281" s="292" t="s">
        <v>49</v>
      </c>
      <c r="B11281" s="405">
        <v>29945</v>
      </c>
      <c r="C11281" s="292" t="s">
        <v>2979</v>
      </c>
      <c r="E11281" s="292" t="s">
        <v>214</v>
      </c>
      <c r="F11281" s="405">
        <v>31071</v>
      </c>
      <c r="G11281" s="292" t="s">
        <v>2979</v>
      </c>
    </row>
    <row r="11282" spans="1:7">
      <c r="A11282" s="292" t="s">
        <v>49</v>
      </c>
      <c r="B11282" s="405">
        <v>30285</v>
      </c>
      <c r="C11282" s="292" t="s">
        <v>2979</v>
      </c>
      <c r="E11282" s="292" t="s">
        <v>214</v>
      </c>
      <c r="F11282" s="405">
        <v>31072</v>
      </c>
      <c r="G11282" s="292" t="s">
        <v>2979</v>
      </c>
    </row>
    <row r="11283" spans="1:7">
      <c r="A11283" s="292" t="s">
        <v>49</v>
      </c>
      <c r="B11283" s="405">
        <v>30523</v>
      </c>
      <c r="C11283" s="292" t="s">
        <v>2979</v>
      </c>
      <c r="E11283" s="292" t="s">
        <v>214</v>
      </c>
      <c r="F11283" s="405">
        <v>31075</v>
      </c>
      <c r="G11283" s="292" t="s">
        <v>2979</v>
      </c>
    </row>
    <row r="11284" spans="1:7">
      <c r="A11284" s="292" t="s">
        <v>49</v>
      </c>
      <c r="B11284" s="405">
        <v>30667</v>
      </c>
      <c r="C11284" s="292" t="s">
        <v>2979</v>
      </c>
      <c r="E11284" s="292" t="s">
        <v>214</v>
      </c>
      <c r="F11284" s="405">
        <v>31076</v>
      </c>
      <c r="G11284" s="292" t="s">
        <v>2979</v>
      </c>
    </row>
    <row r="11285" spans="1:7">
      <c r="A11285" s="292" t="s">
        <v>49</v>
      </c>
      <c r="B11285" s="405">
        <v>31026</v>
      </c>
      <c r="C11285" s="292" t="s">
        <v>2979</v>
      </c>
      <c r="E11285" s="292" t="s">
        <v>214</v>
      </c>
      <c r="F11285" s="405">
        <v>31078</v>
      </c>
      <c r="G11285" s="292" t="s">
        <v>2979</v>
      </c>
    </row>
    <row r="11286" spans="1:7">
      <c r="A11286" s="292" t="s">
        <v>49</v>
      </c>
      <c r="B11286" s="405">
        <v>31320</v>
      </c>
      <c r="C11286" s="292" t="s">
        <v>2979</v>
      </c>
      <c r="E11286" s="292" t="s">
        <v>214</v>
      </c>
      <c r="F11286" s="405">
        <v>31079</v>
      </c>
      <c r="G11286" s="292" t="s">
        <v>2979</v>
      </c>
    </row>
    <row r="11287" spans="1:7">
      <c r="A11287" s="292" t="s">
        <v>49</v>
      </c>
      <c r="B11287" s="405">
        <v>31631</v>
      </c>
      <c r="C11287" s="292" t="s">
        <v>2979</v>
      </c>
      <c r="E11287" s="292" t="s">
        <v>214</v>
      </c>
      <c r="F11287" s="405">
        <v>31082</v>
      </c>
      <c r="G11287" s="292" t="s">
        <v>2979</v>
      </c>
    </row>
    <row r="11288" spans="1:7">
      <c r="A11288" s="292" t="s">
        <v>49</v>
      </c>
      <c r="B11288" s="405">
        <v>28393</v>
      </c>
      <c r="C11288" s="292" t="s">
        <v>2979</v>
      </c>
      <c r="E11288" s="292" t="s">
        <v>214</v>
      </c>
      <c r="F11288" s="405">
        <v>31083</v>
      </c>
      <c r="G11288" s="292" t="s">
        <v>2979</v>
      </c>
    </row>
    <row r="11289" spans="1:7">
      <c r="A11289" s="292" t="s">
        <v>49</v>
      </c>
      <c r="B11289" s="405">
        <v>28504</v>
      </c>
      <c r="C11289" s="292" t="s">
        <v>2979</v>
      </c>
      <c r="E11289" s="292" t="s">
        <v>214</v>
      </c>
      <c r="F11289" s="405">
        <v>31089</v>
      </c>
      <c r="G11289" s="292" t="s">
        <v>2979</v>
      </c>
    </row>
    <row r="11290" spans="1:7">
      <c r="A11290" s="292" t="s">
        <v>49</v>
      </c>
      <c r="B11290" s="405">
        <v>28626</v>
      </c>
      <c r="C11290" s="292" t="s">
        <v>2979</v>
      </c>
      <c r="E11290" s="292" t="s">
        <v>214</v>
      </c>
      <c r="F11290" s="405">
        <v>31090</v>
      </c>
      <c r="G11290" s="292" t="s">
        <v>2979</v>
      </c>
    </row>
    <row r="11291" spans="1:7">
      <c r="A11291" s="292" t="s">
        <v>49</v>
      </c>
      <c r="B11291" s="405">
        <v>28762</v>
      </c>
      <c r="C11291" s="292" t="s">
        <v>2979</v>
      </c>
      <c r="E11291" s="292" t="s">
        <v>214</v>
      </c>
      <c r="F11291" s="405">
        <v>31091</v>
      </c>
      <c r="G11291" s="292" t="s">
        <v>2979</v>
      </c>
    </row>
    <row r="11292" spans="1:7">
      <c r="A11292" s="292" t="s">
        <v>49</v>
      </c>
      <c r="B11292" s="405">
        <v>29067</v>
      </c>
      <c r="C11292" s="292" t="s">
        <v>2979</v>
      </c>
      <c r="E11292" s="292" t="s">
        <v>214</v>
      </c>
      <c r="F11292" s="405">
        <v>31092</v>
      </c>
      <c r="G11292" s="292" t="s">
        <v>2979</v>
      </c>
    </row>
    <row r="11293" spans="1:7">
      <c r="A11293" s="292" t="s">
        <v>49</v>
      </c>
      <c r="B11293" s="405">
        <v>29364</v>
      </c>
      <c r="C11293" s="292" t="s">
        <v>2979</v>
      </c>
      <c r="E11293" s="292" t="s">
        <v>214</v>
      </c>
      <c r="F11293" s="405">
        <v>31096</v>
      </c>
      <c r="G11293" s="292" t="s">
        <v>2979</v>
      </c>
    </row>
    <row r="11294" spans="1:7">
      <c r="A11294" s="292" t="s">
        <v>49</v>
      </c>
      <c r="B11294" s="405">
        <v>29525</v>
      </c>
      <c r="C11294" s="292" t="s">
        <v>2979</v>
      </c>
      <c r="E11294" s="292" t="s">
        <v>214</v>
      </c>
      <c r="F11294" s="405">
        <v>31303</v>
      </c>
      <c r="G11294" s="292" t="s">
        <v>2979</v>
      </c>
    </row>
    <row r="11295" spans="1:7">
      <c r="A11295" s="292" t="s">
        <v>49</v>
      </c>
      <c r="B11295" s="405">
        <v>29718</v>
      </c>
      <c r="C11295" s="292" t="s">
        <v>2979</v>
      </c>
      <c r="E11295" s="292" t="s">
        <v>214</v>
      </c>
      <c r="F11295" s="405">
        <v>31304</v>
      </c>
      <c r="G11295" s="292" t="s">
        <v>2979</v>
      </c>
    </row>
    <row r="11296" spans="1:7">
      <c r="A11296" s="292" t="s">
        <v>49</v>
      </c>
      <c r="B11296" s="405">
        <v>30018</v>
      </c>
      <c r="C11296" s="292" t="s">
        <v>2979</v>
      </c>
      <c r="E11296" s="292" t="s">
        <v>214</v>
      </c>
      <c r="F11296" s="405">
        <v>31305</v>
      </c>
      <c r="G11296" s="292" t="s">
        <v>2979</v>
      </c>
    </row>
    <row r="11297" spans="1:7">
      <c r="A11297" s="292" t="s">
        <v>49</v>
      </c>
      <c r="B11297" s="405">
        <v>30286</v>
      </c>
      <c r="C11297" s="292" t="s">
        <v>2979</v>
      </c>
      <c r="E11297" s="292" t="s">
        <v>214</v>
      </c>
      <c r="F11297" s="405">
        <v>31309</v>
      </c>
      <c r="G11297" s="292" t="s">
        <v>2979</v>
      </c>
    </row>
    <row r="11298" spans="1:7">
      <c r="A11298" s="292" t="s">
        <v>49</v>
      </c>
      <c r="B11298" s="405">
        <v>30525</v>
      </c>
      <c r="C11298" s="292" t="s">
        <v>2979</v>
      </c>
      <c r="E11298" s="292" t="s">
        <v>214</v>
      </c>
      <c r="F11298" s="405">
        <v>31314</v>
      </c>
      <c r="G11298" s="292" t="s">
        <v>2979</v>
      </c>
    </row>
    <row r="11299" spans="1:7">
      <c r="A11299" s="292" t="s">
        <v>49</v>
      </c>
      <c r="B11299" s="405">
        <v>30668</v>
      </c>
      <c r="C11299" s="292" t="s">
        <v>2979</v>
      </c>
      <c r="E11299" s="292" t="s">
        <v>214</v>
      </c>
      <c r="F11299" s="405">
        <v>31316</v>
      </c>
      <c r="G11299" s="292" t="s">
        <v>2979</v>
      </c>
    </row>
    <row r="11300" spans="1:7">
      <c r="A11300" s="292" t="s">
        <v>49</v>
      </c>
      <c r="B11300" s="405">
        <v>31027</v>
      </c>
      <c r="C11300" s="292" t="s">
        <v>2979</v>
      </c>
      <c r="E11300" s="292" t="s">
        <v>214</v>
      </c>
      <c r="F11300" s="405">
        <v>31319</v>
      </c>
      <c r="G11300" s="292" t="s">
        <v>2979</v>
      </c>
    </row>
    <row r="11301" spans="1:7">
      <c r="A11301" s="292" t="s">
        <v>49</v>
      </c>
      <c r="B11301" s="405">
        <v>31321</v>
      </c>
      <c r="C11301" s="292" t="s">
        <v>2979</v>
      </c>
      <c r="E11301" s="292" t="s">
        <v>214</v>
      </c>
      <c r="F11301" s="405">
        <v>31320</v>
      </c>
      <c r="G11301" s="292" t="s">
        <v>2979</v>
      </c>
    </row>
    <row r="11302" spans="1:7">
      <c r="A11302" s="292" t="s">
        <v>49</v>
      </c>
      <c r="B11302" s="405">
        <v>31634</v>
      </c>
      <c r="C11302" s="292" t="s">
        <v>2979</v>
      </c>
      <c r="E11302" s="292" t="s">
        <v>214</v>
      </c>
      <c r="F11302" s="405">
        <v>31321</v>
      </c>
      <c r="G11302" s="292" t="s">
        <v>2979</v>
      </c>
    </row>
    <row r="11303" spans="1:7">
      <c r="A11303" s="292" t="s">
        <v>49</v>
      </c>
      <c r="B11303" s="405">
        <v>28395</v>
      </c>
      <c r="C11303" s="292" t="s">
        <v>2979</v>
      </c>
      <c r="E11303" s="292" t="s">
        <v>214</v>
      </c>
      <c r="F11303" s="405">
        <v>31323</v>
      </c>
      <c r="G11303" s="292" t="s">
        <v>2979</v>
      </c>
    </row>
    <row r="11304" spans="1:7">
      <c r="A11304" s="292" t="s">
        <v>49</v>
      </c>
      <c r="B11304" s="405">
        <v>28508</v>
      </c>
      <c r="C11304" s="292" t="s">
        <v>2979</v>
      </c>
      <c r="E11304" s="292" t="s">
        <v>214</v>
      </c>
      <c r="F11304" s="405">
        <v>31329</v>
      </c>
      <c r="G11304" s="292" t="s">
        <v>2979</v>
      </c>
    </row>
    <row r="11305" spans="1:7">
      <c r="A11305" s="292" t="s">
        <v>49</v>
      </c>
      <c r="B11305" s="405">
        <v>28627</v>
      </c>
      <c r="C11305" s="292" t="s">
        <v>2979</v>
      </c>
      <c r="E11305" s="292" t="s">
        <v>214</v>
      </c>
      <c r="F11305" s="405">
        <v>31331</v>
      </c>
      <c r="G11305" s="292" t="s">
        <v>2979</v>
      </c>
    </row>
    <row r="11306" spans="1:7">
      <c r="A11306" s="292" t="s">
        <v>49</v>
      </c>
      <c r="B11306" s="405">
        <v>28763</v>
      </c>
      <c r="C11306" s="292" t="s">
        <v>2979</v>
      </c>
      <c r="E11306" s="292" t="s">
        <v>214</v>
      </c>
      <c r="F11306" s="405">
        <v>31510</v>
      </c>
      <c r="G11306" s="292" t="s">
        <v>2979</v>
      </c>
    </row>
    <row r="11307" spans="1:7">
      <c r="A11307" s="292" t="s">
        <v>49</v>
      </c>
      <c r="B11307" s="405">
        <v>29069</v>
      </c>
      <c r="C11307" s="292" t="s">
        <v>2979</v>
      </c>
      <c r="E11307" s="292" t="s">
        <v>214</v>
      </c>
      <c r="F11307" s="405">
        <v>31512</v>
      </c>
      <c r="G11307" s="292" t="s">
        <v>2979</v>
      </c>
    </row>
    <row r="11308" spans="1:7">
      <c r="A11308" s="292" t="s">
        <v>49</v>
      </c>
      <c r="B11308" s="405">
        <v>29368</v>
      </c>
      <c r="C11308" s="292" t="s">
        <v>2979</v>
      </c>
      <c r="E11308" s="292" t="s">
        <v>214</v>
      </c>
      <c r="F11308" s="405">
        <v>31513</v>
      </c>
      <c r="G11308" s="292" t="s">
        <v>2979</v>
      </c>
    </row>
    <row r="11309" spans="1:7">
      <c r="A11309" s="292" t="s">
        <v>49</v>
      </c>
      <c r="B11309" s="405">
        <v>29530</v>
      </c>
      <c r="C11309" s="292" t="s">
        <v>2979</v>
      </c>
      <c r="E11309" s="292" t="s">
        <v>214</v>
      </c>
      <c r="F11309" s="405">
        <v>31515</v>
      </c>
      <c r="G11309" s="292" t="s">
        <v>2979</v>
      </c>
    </row>
    <row r="11310" spans="1:7">
      <c r="A11310" s="292" t="s">
        <v>49</v>
      </c>
      <c r="B11310" s="405">
        <v>29726</v>
      </c>
      <c r="C11310" s="292" t="s">
        <v>2979</v>
      </c>
      <c r="E11310" s="292" t="s">
        <v>214</v>
      </c>
      <c r="F11310" s="405">
        <v>31518</v>
      </c>
      <c r="G11310" s="292" t="s">
        <v>2979</v>
      </c>
    </row>
    <row r="11311" spans="1:7">
      <c r="A11311" s="292" t="s">
        <v>49</v>
      </c>
      <c r="B11311" s="405">
        <v>30054</v>
      </c>
      <c r="C11311" s="292" t="s">
        <v>2979</v>
      </c>
      <c r="E11311" s="292" t="s">
        <v>214</v>
      </c>
      <c r="F11311" s="405">
        <v>31519</v>
      </c>
      <c r="G11311" s="292" t="s">
        <v>2979</v>
      </c>
    </row>
    <row r="11312" spans="1:7">
      <c r="A11312" s="292" t="s">
        <v>49</v>
      </c>
      <c r="B11312" s="405">
        <v>30289</v>
      </c>
      <c r="C11312" s="292" t="s">
        <v>2979</v>
      </c>
      <c r="E11312" s="292" t="s">
        <v>214</v>
      </c>
      <c r="F11312" s="405">
        <v>31527</v>
      </c>
      <c r="G11312" s="292" t="s">
        <v>2979</v>
      </c>
    </row>
    <row r="11313" spans="1:7">
      <c r="A11313" s="292" t="s">
        <v>49</v>
      </c>
      <c r="B11313" s="405">
        <v>30528</v>
      </c>
      <c r="C11313" s="292" t="s">
        <v>2979</v>
      </c>
      <c r="E11313" s="292" t="s">
        <v>214</v>
      </c>
      <c r="F11313" s="405">
        <v>31532</v>
      </c>
      <c r="G11313" s="292" t="s">
        <v>2979</v>
      </c>
    </row>
    <row r="11314" spans="1:7">
      <c r="A11314" s="292" t="s">
        <v>49</v>
      </c>
      <c r="B11314" s="405">
        <v>30669</v>
      </c>
      <c r="C11314" s="292" t="s">
        <v>2979</v>
      </c>
      <c r="E11314" s="292" t="s">
        <v>214</v>
      </c>
      <c r="F11314" s="405">
        <v>31533</v>
      </c>
      <c r="G11314" s="292" t="s">
        <v>2979</v>
      </c>
    </row>
    <row r="11315" spans="1:7">
      <c r="A11315" s="292" t="s">
        <v>49</v>
      </c>
      <c r="B11315" s="405">
        <v>31031</v>
      </c>
      <c r="C11315" s="292" t="s">
        <v>2979</v>
      </c>
      <c r="E11315" s="292" t="s">
        <v>214</v>
      </c>
      <c r="F11315" s="405">
        <v>31537</v>
      </c>
      <c r="G11315" s="292" t="s">
        <v>2979</v>
      </c>
    </row>
    <row r="11316" spans="1:7">
      <c r="A11316" s="292" t="s">
        <v>49</v>
      </c>
      <c r="B11316" s="405">
        <v>31323</v>
      </c>
      <c r="C11316" s="292" t="s">
        <v>2979</v>
      </c>
      <c r="E11316" s="292" t="s">
        <v>214</v>
      </c>
      <c r="F11316" s="405">
        <v>31539</v>
      </c>
      <c r="G11316" s="292" t="s">
        <v>2979</v>
      </c>
    </row>
    <row r="11317" spans="1:7">
      <c r="A11317" s="292" t="s">
        <v>49</v>
      </c>
      <c r="B11317" s="405">
        <v>31635</v>
      </c>
      <c r="C11317" s="292" t="s">
        <v>2979</v>
      </c>
      <c r="E11317" s="292" t="s">
        <v>214</v>
      </c>
      <c r="F11317" s="405">
        <v>31542</v>
      </c>
      <c r="G11317" s="292" t="s">
        <v>2979</v>
      </c>
    </row>
    <row r="11318" spans="1:7">
      <c r="A11318" s="292" t="s">
        <v>49</v>
      </c>
      <c r="B11318" s="405">
        <v>28396</v>
      </c>
      <c r="C11318" s="292" t="s">
        <v>2979</v>
      </c>
      <c r="E11318" s="292" t="s">
        <v>214</v>
      </c>
      <c r="F11318" s="405">
        <v>31544</v>
      </c>
      <c r="G11318" s="292" t="s">
        <v>2979</v>
      </c>
    </row>
    <row r="11319" spans="1:7">
      <c r="A11319" s="292" t="s">
        <v>49</v>
      </c>
      <c r="B11319" s="405">
        <v>28511</v>
      </c>
      <c r="C11319" s="292" t="s">
        <v>2979</v>
      </c>
      <c r="E11319" s="292" t="s">
        <v>214</v>
      </c>
      <c r="F11319" s="405">
        <v>31546</v>
      </c>
      <c r="G11319" s="292" t="s">
        <v>2979</v>
      </c>
    </row>
    <row r="11320" spans="1:7">
      <c r="A11320" s="292" t="s">
        <v>49</v>
      </c>
      <c r="B11320" s="405">
        <v>28634</v>
      </c>
      <c r="C11320" s="292" t="s">
        <v>2979</v>
      </c>
      <c r="E11320" s="292" t="s">
        <v>214</v>
      </c>
      <c r="F11320" s="405">
        <v>31549</v>
      </c>
      <c r="G11320" s="292" t="s">
        <v>2979</v>
      </c>
    </row>
    <row r="11321" spans="1:7">
      <c r="A11321" s="292" t="s">
        <v>49</v>
      </c>
      <c r="B11321" s="405">
        <v>28765</v>
      </c>
      <c r="C11321" s="292" t="s">
        <v>2979</v>
      </c>
      <c r="E11321" s="292" t="s">
        <v>214</v>
      </c>
      <c r="F11321" s="405">
        <v>31550</v>
      </c>
      <c r="G11321" s="292" t="s">
        <v>2979</v>
      </c>
    </row>
    <row r="11322" spans="1:7">
      <c r="A11322" s="292" t="s">
        <v>49</v>
      </c>
      <c r="B11322" s="405">
        <v>29078</v>
      </c>
      <c r="C11322" s="292" t="s">
        <v>2979</v>
      </c>
      <c r="E11322" s="292" t="s">
        <v>214</v>
      </c>
      <c r="F11322" s="405">
        <v>31551</v>
      </c>
      <c r="G11322" s="292" t="s">
        <v>2979</v>
      </c>
    </row>
    <row r="11323" spans="1:7">
      <c r="A11323" s="292" t="s">
        <v>49</v>
      </c>
      <c r="B11323" s="405">
        <v>29370</v>
      </c>
      <c r="C11323" s="292" t="s">
        <v>2979</v>
      </c>
      <c r="E11323" s="292" t="s">
        <v>214</v>
      </c>
      <c r="F11323" s="405">
        <v>31552</v>
      </c>
      <c r="G11323" s="292" t="s">
        <v>2979</v>
      </c>
    </row>
    <row r="11324" spans="1:7">
      <c r="A11324" s="292" t="s">
        <v>49</v>
      </c>
      <c r="B11324" s="405">
        <v>29540</v>
      </c>
      <c r="C11324" s="292" t="s">
        <v>2979</v>
      </c>
      <c r="E11324" s="292" t="s">
        <v>214</v>
      </c>
      <c r="F11324" s="405">
        <v>31553</v>
      </c>
      <c r="G11324" s="292" t="s">
        <v>2979</v>
      </c>
    </row>
    <row r="11325" spans="1:7">
      <c r="A11325" s="292" t="s">
        <v>49</v>
      </c>
      <c r="B11325" s="405">
        <v>29727</v>
      </c>
      <c r="C11325" s="292" t="s">
        <v>2979</v>
      </c>
      <c r="E11325" s="292" t="s">
        <v>214</v>
      </c>
      <c r="F11325" s="405">
        <v>31557</v>
      </c>
      <c r="G11325" s="292" t="s">
        <v>2979</v>
      </c>
    </row>
    <row r="11326" spans="1:7">
      <c r="A11326" s="292" t="s">
        <v>49</v>
      </c>
      <c r="B11326" s="405">
        <v>30055</v>
      </c>
      <c r="C11326" s="292" t="s">
        <v>2979</v>
      </c>
      <c r="E11326" s="292" t="s">
        <v>214</v>
      </c>
      <c r="F11326" s="405">
        <v>31560</v>
      </c>
      <c r="G11326" s="292" t="s">
        <v>2979</v>
      </c>
    </row>
    <row r="11327" spans="1:7">
      <c r="A11327" s="292" t="s">
        <v>49</v>
      </c>
      <c r="B11327" s="405">
        <v>30292</v>
      </c>
      <c r="C11327" s="292" t="s">
        <v>2979</v>
      </c>
      <c r="E11327" s="292" t="s">
        <v>214</v>
      </c>
      <c r="F11327" s="405">
        <v>31562</v>
      </c>
      <c r="G11327" s="292" t="s">
        <v>2979</v>
      </c>
    </row>
    <row r="11328" spans="1:7">
      <c r="A11328" s="292" t="s">
        <v>49</v>
      </c>
      <c r="B11328" s="405">
        <v>30529</v>
      </c>
      <c r="C11328" s="292" t="s">
        <v>2979</v>
      </c>
      <c r="E11328" s="292" t="s">
        <v>214</v>
      </c>
      <c r="F11328" s="405">
        <v>31563</v>
      </c>
      <c r="G11328" s="292" t="s">
        <v>2979</v>
      </c>
    </row>
    <row r="11329" spans="1:7">
      <c r="A11329" s="292" t="s">
        <v>49</v>
      </c>
      <c r="B11329" s="405">
        <v>30673</v>
      </c>
      <c r="C11329" s="292" t="s">
        <v>2979</v>
      </c>
      <c r="E11329" s="292" t="s">
        <v>214</v>
      </c>
      <c r="F11329" s="405">
        <v>31565</v>
      </c>
      <c r="G11329" s="292" t="s">
        <v>2979</v>
      </c>
    </row>
    <row r="11330" spans="1:7">
      <c r="A11330" s="292" t="s">
        <v>49</v>
      </c>
      <c r="B11330" s="405">
        <v>31033</v>
      </c>
      <c r="C11330" s="292" t="s">
        <v>2979</v>
      </c>
      <c r="E11330" s="292" t="s">
        <v>214</v>
      </c>
      <c r="F11330" s="405">
        <v>31566</v>
      </c>
      <c r="G11330" s="292" t="s">
        <v>2979</v>
      </c>
    </row>
    <row r="11331" spans="1:7">
      <c r="A11331" s="292" t="s">
        <v>49</v>
      </c>
      <c r="B11331" s="405">
        <v>31329</v>
      </c>
      <c r="C11331" s="292" t="s">
        <v>2979</v>
      </c>
      <c r="E11331" s="292" t="s">
        <v>214</v>
      </c>
      <c r="F11331" s="405">
        <v>31567</v>
      </c>
      <c r="G11331" s="292" t="s">
        <v>2979</v>
      </c>
    </row>
    <row r="11332" spans="1:7">
      <c r="A11332" s="292" t="s">
        <v>49</v>
      </c>
      <c r="B11332" s="405">
        <v>31637</v>
      </c>
      <c r="C11332" s="292" t="s">
        <v>2979</v>
      </c>
      <c r="E11332" s="292" t="s">
        <v>214</v>
      </c>
      <c r="F11332" s="405">
        <v>31568</v>
      </c>
      <c r="G11332" s="292" t="s">
        <v>2979</v>
      </c>
    </row>
    <row r="11333" spans="1:7">
      <c r="A11333" s="292" t="s">
        <v>49</v>
      </c>
      <c r="B11333" s="405">
        <v>31638</v>
      </c>
      <c r="C11333" s="292" t="s">
        <v>2979</v>
      </c>
      <c r="E11333" s="292" t="s">
        <v>214</v>
      </c>
      <c r="F11333" s="405">
        <v>31569</v>
      </c>
      <c r="G11333" s="292" t="s">
        <v>2979</v>
      </c>
    </row>
    <row r="11334" spans="1:7">
      <c r="A11334" s="292" t="s">
        <v>49</v>
      </c>
      <c r="B11334" s="405">
        <v>31752</v>
      </c>
      <c r="C11334" s="292" t="s">
        <v>2979</v>
      </c>
      <c r="E11334" s="292" t="s">
        <v>214</v>
      </c>
      <c r="F11334" s="405">
        <v>31598</v>
      </c>
      <c r="G11334" s="292" t="s">
        <v>2979</v>
      </c>
    </row>
    <row r="11335" spans="1:7">
      <c r="A11335" s="292" t="s">
        <v>49</v>
      </c>
      <c r="B11335" s="405">
        <v>31826</v>
      </c>
      <c r="C11335" s="292" t="s">
        <v>2979</v>
      </c>
      <c r="E11335" s="292" t="s">
        <v>214</v>
      </c>
      <c r="F11335" s="405">
        <v>31599</v>
      </c>
      <c r="G11335" s="292" t="s">
        <v>2979</v>
      </c>
    </row>
    <row r="11336" spans="1:7">
      <c r="A11336" s="292" t="s">
        <v>49</v>
      </c>
      <c r="B11336" s="405">
        <v>32180</v>
      </c>
      <c r="C11336" s="292" t="s">
        <v>2979</v>
      </c>
      <c r="E11336" s="292" t="s">
        <v>214</v>
      </c>
      <c r="F11336" s="405">
        <v>31606</v>
      </c>
      <c r="G11336" s="292" t="s">
        <v>2979</v>
      </c>
    </row>
    <row r="11337" spans="1:7">
      <c r="A11337" s="292" t="s">
        <v>49</v>
      </c>
      <c r="B11337" s="405">
        <v>32438</v>
      </c>
      <c r="C11337" s="292" t="s">
        <v>2979</v>
      </c>
      <c r="E11337" s="292" t="s">
        <v>214</v>
      </c>
      <c r="F11337" s="405">
        <v>31622</v>
      </c>
      <c r="G11337" s="292" t="s">
        <v>2979</v>
      </c>
    </row>
    <row r="11338" spans="1:7">
      <c r="A11338" s="292" t="s">
        <v>49</v>
      </c>
      <c r="B11338" s="405">
        <v>32736</v>
      </c>
      <c r="C11338" s="292" t="s">
        <v>2979</v>
      </c>
      <c r="E11338" s="292" t="s">
        <v>214</v>
      </c>
      <c r="F11338" s="405">
        <v>31625</v>
      </c>
      <c r="G11338" s="292" t="s">
        <v>2979</v>
      </c>
    </row>
    <row r="11339" spans="1:7">
      <c r="A11339" s="292" t="s">
        <v>49</v>
      </c>
      <c r="B11339" s="405">
        <v>33960</v>
      </c>
      <c r="C11339" s="292" t="s">
        <v>2979</v>
      </c>
      <c r="E11339" s="292" t="s">
        <v>214</v>
      </c>
      <c r="F11339" s="405">
        <v>31626</v>
      </c>
      <c r="G11339" s="292" t="s">
        <v>2979</v>
      </c>
    </row>
    <row r="11340" spans="1:7">
      <c r="A11340" s="292" t="s">
        <v>49</v>
      </c>
      <c r="B11340" s="405">
        <v>35060</v>
      </c>
      <c r="C11340" s="292" t="s">
        <v>2979</v>
      </c>
      <c r="E11340" s="292" t="s">
        <v>214</v>
      </c>
      <c r="F11340" s="405">
        <v>31627</v>
      </c>
      <c r="G11340" s="292" t="s">
        <v>2979</v>
      </c>
    </row>
    <row r="11341" spans="1:7">
      <c r="A11341" s="292" t="s">
        <v>49</v>
      </c>
      <c r="B11341" s="405">
        <v>35474</v>
      </c>
      <c r="C11341" s="292" t="s">
        <v>2979</v>
      </c>
      <c r="E11341" s="292" t="s">
        <v>214</v>
      </c>
      <c r="F11341" s="405">
        <v>31630</v>
      </c>
      <c r="G11341" s="292" t="s">
        <v>2979</v>
      </c>
    </row>
    <row r="11342" spans="1:7">
      <c r="A11342" s="292" t="s">
        <v>49</v>
      </c>
      <c r="B11342" s="405">
        <v>35622</v>
      </c>
      <c r="C11342" s="292" t="s">
        <v>2979</v>
      </c>
      <c r="E11342" s="292" t="s">
        <v>214</v>
      </c>
      <c r="F11342" s="405">
        <v>31631</v>
      </c>
      <c r="G11342" s="292" t="s">
        <v>2979</v>
      </c>
    </row>
    <row r="11343" spans="1:7">
      <c r="A11343" s="292" t="s">
        <v>49</v>
      </c>
      <c r="B11343" s="405">
        <v>35979</v>
      </c>
      <c r="C11343" s="292" t="s">
        <v>2979</v>
      </c>
      <c r="E11343" s="292" t="s">
        <v>214</v>
      </c>
      <c r="F11343" s="405">
        <v>31634</v>
      </c>
      <c r="G11343" s="292" t="s">
        <v>2979</v>
      </c>
    </row>
    <row r="11344" spans="1:7">
      <c r="A11344" s="292" t="s">
        <v>49</v>
      </c>
      <c r="B11344" s="405">
        <v>36264</v>
      </c>
      <c r="C11344" s="292" t="s">
        <v>2979</v>
      </c>
      <c r="E11344" s="292" t="s">
        <v>214</v>
      </c>
      <c r="F11344" s="405">
        <v>31635</v>
      </c>
      <c r="G11344" s="292" t="s">
        <v>2979</v>
      </c>
    </row>
    <row r="11345" spans="1:7">
      <c r="A11345" s="292" t="s">
        <v>49</v>
      </c>
      <c r="B11345" s="405">
        <v>36475</v>
      </c>
      <c r="C11345" s="292" t="s">
        <v>2979</v>
      </c>
      <c r="E11345" s="292" t="s">
        <v>214</v>
      </c>
      <c r="F11345" s="405">
        <v>31637</v>
      </c>
      <c r="G11345" s="292" t="s">
        <v>2979</v>
      </c>
    </row>
    <row r="11346" spans="1:7">
      <c r="A11346" s="292" t="s">
        <v>49</v>
      </c>
      <c r="B11346" s="405">
        <v>36782</v>
      </c>
      <c r="C11346" s="292" t="s">
        <v>2979</v>
      </c>
      <c r="E11346" s="292" t="s">
        <v>214</v>
      </c>
      <c r="F11346" s="405">
        <v>31638</v>
      </c>
      <c r="G11346" s="292" t="s">
        <v>2979</v>
      </c>
    </row>
    <row r="11347" spans="1:7">
      <c r="A11347" s="292" t="s">
        <v>49</v>
      </c>
      <c r="B11347" s="405">
        <v>37049</v>
      </c>
      <c r="C11347" s="292" t="s">
        <v>2979</v>
      </c>
      <c r="E11347" s="292" t="s">
        <v>214</v>
      </c>
      <c r="F11347" s="405">
        <v>31639</v>
      </c>
      <c r="G11347" s="292" t="s">
        <v>2979</v>
      </c>
    </row>
    <row r="11348" spans="1:7">
      <c r="A11348" s="292" t="s">
        <v>49</v>
      </c>
      <c r="B11348" s="405">
        <v>31639</v>
      </c>
      <c r="C11348" s="292" t="s">
        <v>2979</v>
      </c>
      <c r="E11348" s="292" t="s">
        <v>214</v>
      </c>
      <c r="F11348" s="405">
        <v>31641</v>
      </c>
      <c r="G11348" s="292" t="s">
        <v>2979</v>
      </c>
    </row>
    <row r="11349" spans="1:7">
      <c r="A11349" s="292" t="s">
        <v>49</v>
      </c>
      <c r="B11349" s="405">
        <v>31754</v>
      </c>
      <c r="C11349" s="292" t="s">
        <v>2979</v>
      </c>
      <c r="E11349" s="292" t="s">
        <v>214</v>
      </c>
      <c r="F11349" s="405">
        <v>31642</v>
      </c>
      <c r="G11349" s="292" t="s">
        <v>2979</v>
      </c>
    </row>
    <row r="11350" spans="1:7">
      <c r="A11350" s="292" t="s">
        <v>49</v>
      </c>
      <c r="B11350" s="405">
        <v>31827</v>
      </c>
      <c r="C11350" s="292" t="s">
        <v>2979</v>
      </c>
      <c r="E11350" s="292" t="s">
        <v>214</v>
      </c>
      <c r="F11350" s="405">
        <v>31643</v>
      </c>
      <c r="G11350" s="292" t="s">
        <v>2979</v>
      </c>
    </row>
    <row r="11351" spans="1:7">
      <c r="A11351" s="292" t="s">
        <v>49</v>
      </c>
      <c r="B11351" s="405">
        <v>32181</v>
      </c>
      <c r="C11351" s="292" t="s">
        <v>2979</v>
      </c>
      <c r="E11351" s="292" t="s">
        <v>214</v>
      </c>
      <c r="F11351" s="405">
        <v>31645</v>
      </c>
      <c r="G11351" s="292" t="s">
        <v>2979</v>
      </c>
    </row>
    <row r="11352" spans="1:7">
      <c r="A11352" s="292" t="s">
        <v>49</v>
      </c>
      <c r="B11352" s="405">
        <v>32442</v>
      </c>
      <c r="C11352" s="292" t="s">
        <v>2979</v>
      </c>
      <c r="E11352" s="292" t="s">
        <v>214</v>
      </c>
      <c r="F11352" s="405">
        <v>31646</v>
      </c>
      <c r="G11352" s="292" t="s">
        <v>2979</v>
      </c>
    </row>
    <row r="11353" spans="1:7">
      <c r="A11353" s="292" t="s">
        <v>49</v>
      </c>
      <c r="B11353" s="405">
        <v>32764</v>
      </c>
      <c r="C11353" s="292" t="s">
        <v>2979</v>
      </c>
      <c r="E11353" s="292" t="s">
        <v>214</v>
      </c>
      <c r="F11353" s="405">
        <v>31647</v>
      </c>
      <c r="G11353" s="292" t="s">
        <v>2979</v>
      </c>
    </row>
    <row r="11354" spans="1:7">
      <c r="A11354" s="292" t="s">
        <v>49</v>
      </c>
      <c r="B11354" s="405">
        <v>33975</v>
      </c>
      <c r="C11354" s="292" t="s">
        <v>2979</v>
      </c>
      <c r="E11354" s="292" t="s">
        <v>214</v>
      </c>
      <c r="F11354" s="405">
        <v>31648</v>
      </c>
      <c r="G11354" s="292" t="s">
        <v>2979</v>
      </c>
    </row>
    <row r="11355" spans="1:7">
      <c r="A11355" s="292" t="s">
        <v>49</v>
      </c>
      <c r="B11355" s="405">
        <v>35063</v>
      </c>
      <c r="C11355" s="292" t="s">
        <v>2979</v>
      </c>
      <c r="E11355" s="292" t="s">
        <v>214</v>
      </c>
      <c r="F11355" s="405">
        <v>31649</v>
      </c>
      <c r="G11355" s="292" t="s">
        <v>2979</v>
      </c>
    </row>
    <row r="11356" spans="1:7">
      <c r="A11356" s="292" t="s">
        <v>49</v>
      </c>
      <c r="B11356" s="405">
        <v>35480</v>
      </c>
      <c r="C11356" s="292" t="s">
        <v>2979</v>
      </c>
      <c r="E11356" s="292" t="s">
        <v>214</v>
      </c>
      <c r="F11356" s="405">
        <v>31650</v>
      </c>
      <c r="G11356" s="292" t="s">
        <v>2979</v>
      </c>
    </row>
    <row r="11357" spans="1:7">
      <c r="A11357" s="292" t="s">
        <v>49</v>
      </c>
      <c r="B11357" s="405">
        <v>35633</v>
      </c>
      <c r="C11357" s="292" t="s">
        <v>2979</v>
      </c>
      <c r="E11357" s="292" t="s">
        <v>214</v>
      </c>
      <c r="F11357" s="405">
        <v>31711</v>
      </c>
      <c r="G11357" s="292" t="s">
        <v>2979</v>
      </c>
    </row>
    <row r="11358" spans="1:7">
      <c r="A11358" s="292" t="s">
        <v>49</v>
      </c>
      <c r="B11358" s="405">
        <v>35980</v>
      </c>
      <c r="C11358" s="292" t="s">
        <v>2979</v>
      </c>
      <c r="E11358" s="292" t="s">
        <v>214</v>
      </c>
      <c r="F11358" s="405">
        <v>31712</v>
      </c>
      <c r="G11358" s="292" t="s">
        <v>2979</v>
      </c>
    </row>
    <row r="11359" spans="1:7">
      <c r="A11359" s="292" t="s">
        <v>49</v>
      </c>
      <c r="B11359" s="405">
        <v>36267</v>
      </c>
      <c r="C11359" s="292" t="s">
        <v>2979</v>
      </c>
      <c r="E11359" s="292" t="s">
        <v>214</v>
      </c>
      <c r="F11359" s="405">
        <v>31713</v>
      </c>
      <c r="G11359" s="292" t="s">
        <v>2979</v>
      </c>
    </row>
    <row r="11360" spans="1:7">
      <c r="A11360" s="292" t="s">
        <v>49</v>
      </c>
      <c r="B11360" s="405">
        <v>36477</v>
      </c>
      <c r="C11360" s="292" t="s">
        <v>2979</v>
      </c>
      <c r="E11360" s="292" t="s">
        <v>214</v>
      </c>
      <c r="F11360" s="405">
        <v>31714</v>
      </c>
      <c r="G11360" s="292" t="s">
        <v>2979</v>
      </c>
    </row>
    <row r="11361" spans="1:7">
      <c r="A11361" s="292" t="s">
        <v>49</v>
      </c>
      <c r="B11361" s="405">
        <v>36783</v>
      </c>
      <c r="C11361" s="292" t="s">
        <v>2979</v>
      </c>
      <c r="E11361" s="292" t="s">
        <v>214</v>
      </c>
      <c r="F11361" s="405">
        <v>31715</v>
      </c>
      <c r="G11361" s="292" t="s">
        <v>2979</v>
      </c>
    </row>
    <row r="11362" spans="1:7">
      <c r="A11362" s="292" t="s">
        <v>49</v>
      </c>
      <c r="B11362" s="405">
        <v>37050</v>
      </c>
      <c r="C11362" s="292" t="s">
        <v>2979</v>
      </c>
      <c r="E11362" s="292" t="s">
        <v>214</v>
      </c>
      <c r="F11362" s="405">
        <v>31716</v>
      </c>
      <c r="G11362" s="292" t="s">
        <v>2979</v>
      </c>
    </row>
    <row r="11363" spans="1:7">
      <c r="A11363" s="292" t="s">
        <v>49</v>
      </c>
      <c r="B11363" s="405">
        <v>31641</v>
      </c>
      <c r="C11363" s="292" t="s">
        <v>2979</v>
      </c>
      <c r="E11363" s="292" t="s">
        <v>214</v>
      </c>
      <c r="F11363" s="405">
        <v>31717</v>
      </c>
      <c r="G11363" s="292" t="s">
        <v>2979</v>
      </c>
    </row>
    <row r="11364" spans="1:7">
      <c r="A11364" s="292" t="s">
        <v>49</v>
      </c>
      <c r="B11364" s="405">
        <v>31756</v>
      </c>
      <c r="C11364" s="292" t="s">
        <v>2979</v>
      </c>
      <c r="E11364" s="292" t="s">
        <v>214</v>
      </c>
      <c r="F11364" s="405">
        <v>31723</v>
      </c>
      <c r="G11364" s="292" t="s">
        <v>2979</v>
      </c>
    </row>
    <row r="11365" spans="1:7">
      <c r="A11365" s="292" t="s">
        <v>49</v>
      </c>
      <c r="B11365" s="405">
        <v>31830</v>
      </c>
      <c r="C11365" s="292" t="s">
        <v>2979</v>
      </c>
      <c r="E11365" s="292" t="s">
        <v>214</v>
      </c>
      <c r="F11365" s="405">
        <v>31724</v>
      </c>
      <c r="G11365" s="292" t="s">
        <v>2979</v>
      </c>
    </row>
    <row r="11366" spans="1:7">
      <c r="A11366" s="292" t="s">
        <v>49</v>
      </c>
      <c r="B11366" s="405">
        <v>32182</v>
      </c>
      <c r="C11366" s="292" t="s">
        <v>2979</v>
      </c>
      <c r="E11366" s="292" t="s">
        <v>214</v>
      </c>
      <c r="F11366" s="405">
        <v>31725</v>
      </c>
      <c r="G11366" s="292" t="s">
        <v>2979</v>
      </c>
    </row>
    <row r="11367" spans="1:7">
      <c r="A11367" s="292" t="s">
        <v>49</v>
      </c>
      <c r="B11367" s="405">
        <v>32445</v>
      </c>
      <c r="C11367" s="292" t="s">
        <v>2979</v>
      </c>
      <c r="E11367" s="292" t="s">
        <v>214</v>
      </c>
      <c r="F11367" s="405">
        <v>31726</v>
      </c>
      <c r="G11367" s="292" t="s">
        <v>2979</v>
      </c>
    </row>
    <row r="11368" spans="1:7">
      <c r="A11368" s="292" t="s">
        <v>49</v>
      </c>
      <c r="B11368" s="405">
        <v>32767</v>
      </c>
      <c r="C11368" s="292" t="s">
        <v>2979</v>
      </c>
      <c r="E11368" s="292" t="s">
        <v>214</v>
      </c>
      <c r="F11368" s="405">
        <v>31730</v>
      </c>
      <c r="G11368" s="292" t="s">
        <v>2979</v>
      </c>
    </row>
    <row r="11369" spans="1:7">
      <c r="A11369" s="292" t="s">
        <v>49</v>
      </c>
      <c r="B11369" s="405">
        <v>33982</v>
      </c>
      <c r="C11369" s="292" t="s">
        <v>2979</v>
      </c>
      <c r="E11369" s="292" t="s">
        <v>214</v>
      </c>
      <c r="F11369" s="405">
        <v>31732</v>
      </c>
      <c r="G11369" s="292" t="s">
        <v>2979</v>
      </c>
    </row>
    <row r="11370" spans="1:7">
      <c r="A11370" s="292" t="s">
        <v>49</v>
      </c>
      <c r="B11370" s="405">
        <v>35072</v>
      </c>
      <c r="C11370" s="292" t="s">
        <v>2979</v>
      </c>
      <c r="E11370" s="292" t="s">
        <v>214</v>
      </c>
      <c r="F11370" s="405">
        <v>31733</v>
      </c>
      <c r="G11370" s="292" t="s">
        <v>2979</v>
      </c>
    </row>
    <row r="11371" spans="1:7">
      <c r="A11371" s="292" t="s">
        <v>49</v>
      </c>
      <c r="B11371" s="405">
        <v>35481</v>
      </c>
      <c r="C11371" s="292" t="s">
        <v>2979</v>
      </c>
      <c r="E11371" s="292" t="s">
        <v>214</v>
      </c>
      <c r="F11371" s="405">
        <v>31734</v>
      </c>
      <c r="G11371" s="292" t="s">
        <v>2979</v>
      </c>
    </row>
    <row r="11372" spans="1:7">
      <c r="A11372" s="292" t="s">
        <v>49</v>
      </c>
      <c r="B11372" s="405">
        <v>35643</v>
      </c>
      <c r="C11372" s="292" t="s">
        <v>2979</v>
      </c>
      <c r="E11372" s="292" t="s">
        <v>214</v>
      </c>
      <c r="F11372" s="405">
        <v>31735</v>
      </c>
      <c r="G11372" s="292" t="s">
        <v>2979</v>
      </c>
    </row>
    <row r="11373" spans="1:7">
      <c r="A11373" s="292" t="s">
        <v>49</v>
      </c>
      <c r="B11373" s="405">
        <v>35981</v>
      </c>
      <c r="C11373" s="292" t="s">
        <v>2979</v>
      </c>
      <c r="E11373" s="292" t="s">
        <v>214</v>
      </c>
      <c r="F11373" s="405">
        <v>31736</v>
      </c>
      <c r="G11373" s="292" t="s">
        <v>2979</v>
      </c>
    </row>
    <row r="11374" spans="1:7">
      <c r="A11374" s="292" t="s">
        <v>49</v>
      </c>
      <c r="B11374" s="405">
        <v>36270</v>
      </c>
      <c r="C11374" s="292" t="s">
        <v>2979</v>
      </c>
      <c r="E11374" s="292" t="s">
        <v>214</v>
      </c>
      <c r="F11374" s="405">
        <v>31737</v>
      </c>
      <c r="G11374" s="292" t="s">
        <v>2979</v>
      </c>
    </row>
    <row r="11375" spans="1:7">
      <c r="A11375" s="292" t="s">
        <v>49</v>
      </c>
      <c r="B11375" s="405">
        <v>36483</v>
      </c>
      <c r="C11375" s="292" t="s">
        <v>2979</v>
      </c>
      <c r="E11375" s="292" t="s">
        <v>214</v>
      </c>
      <c r="F11375" s="405">
        <v>31738</v>
      </c>
      <c r="G11375" s="292" t="s">
        <v>2979</v>
      </c>
    </row>
    <row r="11376" spans="1:7">
      <c r="A11376" s="292" t="s">
        <v>49</v>
      </c>
      <c r="B11376" s="405">
        <v>36784</v>
      </c>
      <c r="C11376" s="292" t="s">
        <v>2979</v>
      </c>
      <c r="E11376" s="292" t="s">
        <v>214</v>
      </c>
      <c r="F11376" s="405">
        <v>31740</v>
      </c>
      <c r="G11376" s="292" t="s">
        <v>2979</v>
      </c>
    </row>
    <row r="11377" spans="1:7">
      <c r="A11377" s="292" t="s">
        <v>49</v>
      </c>
      <c r="B11377" s="405">
        <v>37051</v>
      </c>
      <c r="C11377" s="292" t="s">
        <v>2979</v>
      </c>
      <c r="E11377" s="292" t="s">
        <v>214</v>
      </c>
      <c r="F11377" s="405">
        <v>31741</v>
      </c>
      <c r="G11377" s="292" t="s">
        <v>2979</v>
      </c>
    </row>
    <row r="11378" spans="1:7">
      <c r="A11378" s="292" t="s">
        <v>49</v>
      </c>
      <c r="B11378" s="405">
        <v>31642</v>
      </c>
      <c r="C11378" s="292" t="s">
        <v>2979</v>
      </c>
      <c r="E11378" s="292" t="s">
        <v>214</v>
      </c>
      <c r="F11378" s="405">
        <v>31742</v>
      </c>
      <c r="G11378" s="292" t="s">
        <v>2979</v>
      </c>
    </row>
    <row r="11379" spans="1:7">
      <c r="A11379" s="292" t="s">
        <v>49</v>
      </c>
      <c r="B11379" s="405">
        <v>31759</v>
      </c>
      <c r="C11379" s="292" t="s">
        <v>2979</v>
      </c>
      <c r="E11379" s="292" t="s">
        <v>214</v>
      </c>
      <c r="F11379" s="405">
        <v>31743</v>
      </c>
      <c r="G11379" s="292" t="s">
        <v>2979</v>
      </c>
    </row>
    <row r="11380" spans="1:7">
      <c r="A11380" s="292" t="s">
        <v>49</v>
      </c>
      <c r="B11380" s="405">
        <v>31832</v>
      </c>
      <c r="C11380" s="292" t="s">
        <v>2979</v>
      </c>
      <c r="E11380" s="292" t="s">
        <v>214</v>
      </c>
      <c r="F11380" s="405">
        <v>31744</v>
      </c>
      <c r="G11380" s="292" t="s">
        <v>2979</v>
      </c>
    </row>
    <row r="11381" spans="1:7">
      <c r="A11381" s="292" t="s">
        <v>49</v>
      </c>
      <c r="B11381" s="405">
        <v>32183</v>
      </c>
      <c r="C11381" s="292" t="s">
        <v>2979</v>
      </c>
      <c r="E11381" s="292" t="s">
        <v>214</v>
      </c>
      <c r="F11381" s="405">
        <v>31745</v>
      </c>
      <c r="G11381" s="292" t="s">
        <v>2979</v>
      </c>
    </row>
    <row r="11382" spans="1:7">
      <c r="A11382" s="292" t="s">
        <v>49</v>
      </c>
      <c r="B11382" s="405">
        <v>32449</v>
      </c>
      <c r="C11382" s="292" t="s">
        <v>2979</v>
      </c>
      <c r="E11382" s="292" t="s">
        <v>214</v>
      </c>
      <c r="F11382" s="405">
        <v>31746</v>
      </c>
      <c r="G11382" s="292" t="s">
        <v>2979</v>
      </c>
    </row>
    <row r="11383" spans="1:7">
      <c r="A11383" s="292" t="s">
        <v>49</v>
      </c>
      <c r="B11383" s="405">
        <v>32775</v>
      </c>
      <c r="C11383" s="292" t="s">
        <v>2979</v>
      </c>
      <c r="E11383" s="292" t="s">
        <v>214</v>
      </c>
      <c r="F11383" s="405">
        <v>31747</v>
      </c>
      <c r="G11383" s="292" t="s">
        <v>2979</v>
      </c>
    </row>
    <row r="11384" spans="1:7">
      <c r="A11384" s="292" t="s">
        <v>49</v>
      </c>
      <c r="B11384" s="405">
        <v>34138</v>
      </c>
      <c r="C11384" s="292" t="s">
        <v>2979</v>
      </c>
      <c r="E11384" s="292" t="s">
        <v>214</v>
      </c>
      <c r="F11384" s="405">
        <v>31749</v>
      </c>
      <c r="G11384" s="292" t="s">
        <v>2979</v>
      </c>
    </row>
    <row r="11385" spans="1:7">
      <c r="A11385" s="292" t="s">
        <v>49</v>
      </c>
      <c r="B11385" s="405">
        <v>35074</v>
      </c>
      <c r="C11385" s="292" t="s">
        <v>2979</v>
      </c>
      <c r="E11385" s="292" t="s">
        <v>214</v>
      </c>
      <c r="F11385" s="405">
        <v>31750</v>
      </c>
      <c r="G11385" s="292" t="s">
        <v>2979</v>
      </c>
    </row>
    <row r="11386" spans="1:7">
      <c r="A11386" s="292" t="s">
        <v>49</v>
      </c>
      <c r="B11386" s="405">
        <v>35490</v>
      </c>
      <c r="C11386" s="292" t="s">
        <v>2979</v>
      </c>
      <c r="E11386" s="292" t="s">
        <v>214</v>
      </c>
      <c r="F11386" s="405">
        <v>31751</v>
      </c>
      <c r="G11386" s="292" t="s">
        <v>2979</v>
      </c>
    </row>
    <row r="11387" spans="1:7">
      <c r="A11387" s="292" t="s">
        <v>49</v>
      </c>
      <c r="B11387" s="405">
        <v>35645</v>
      </c>
      <c r="C11387" s="292" t="s">
        <v>2979</v>
      </c>
      <c r="E11387" s="292" t="s">
        <v>214</v>
      </c>
      <c r="F11387" s="405">
        <v>31752</v>
      </c>
      <c r="G11387" s="292" t="s">
        <v>2979</v>
      </c>
    </row>
    <row r="11388" spans="1:7">
      <c r="A11388" s="292" t="s">
        <v>49</v>
      </c>
      <c r="B11388" s="405">
        <v>35983</v>
      </c>
      <c r="C11388" s="292" t="s">
        <v>2979</v>
      </c>
      <c r="E11388" s="292" t="s">
        <v>214</v>
      </c>
      <c r="F11388" s="405">
        <v>31754</v>
      </c>
      <c r="G11388" s="292" t="s">
        <v>2979</v>
      </c>
    </row>
    <row r="11389" spans="1:7">
      <c r="A11389" s="292" t="s">
        <v>49</v>
      </c>
      <c r="B11389" s="405">
        <v>36272</v>
      </c>
      <c r="C11389" s="292" t="s">
        <v>2979</v>
      </c>
      <c r="E11389" s="292" t="s">
        <v>214</v>
      </c>
      <c r="F11389" s="405">
        <v>31756</v>
      </c>
      <c r="G11389" s="292" t="s">
        <v>2979</v>
      </c>
    </row>
    <row r="11390" spans="1:7">
      <c r="A11390" s="292" t="s">
        <v>49</v>
      </c>
      <c r="B11390" s="405">
        <v>36505</v>
      </c>
      <c r="C11390" s="292" t="s">
        <v>2979</v>
      </c>
      <c r="E11390" s="292" t="s">
        <v>214</v>
      </c>
      <c r="F11390" s="405">
        <v>31759</v>
      </c>
      <c r="G11390" s="292" t="s">
        <v>2979</v>
      </c>
    </row>
    <row r="11391" spans="1:7">
      <c r="A11391" s="292" t="s">
        <v>49</v>
      </c>
      <c r="B11391" s="405">
        <v>36790</v>
      </c>
      <c r="C11391" s="292" t="s">
        <v>2979</v>
      </c>
      <c r="E11391" s="292" t="s">
        <v>214</v>
      </c>
      <c r="F11391" s="405">
        <v>31761</v>
      </c>
      <c r="G11391" s="292" t="s">
        <v>2979</v>
      </c>
    </row>
    <row r="11392" spans="1:7">
      <c r="A11392" s="292" t="s">
        <v>49</v>
      </c>
      <c r="B11392" s="405">
        <v>37052</v>
      </c>
      <c r="C11392" s="292" t="s">
        <v>2979</v>
      </c>
      <c r="E11392" s="292" t="s">
        <v>214</v>
      </c>
      <c r="F11392" s="405">
        <v>31762</v>
      </c>
      <c r="G11392" s="292" t="s">
        <v>2979</v>
      </c>
    </row>
    <row r="11393" spans="1:7">
      <c r="A11393" s="292" t="s">
        <v>49</v>
      </c>
      <c r="B11393" s="405">
        <v>31643</v>
      </c>
      <c r="C11393" s="292" t="s">
        <v>2979</v>
      </c>
      <c r="E11393" s="292" t="s">
        <v>214</v>
      </c>
      <c r="F11393" s="405">
        <v>31765</v>
      </c>
      <c r="G11393" s="292" t="s">
        <v>2979</v>
      </c>
    </row>
    <row r="11394" spans="1:7">
      <c r="A11394" s="292" t="s">
        <v>49</v>
      </c>
      <c r="B11394" s="405">
        <v>31761</v>
      </c>
      <c r="C11394" s="292" t="s">
        <v>2979</v>
      </c>
      <c r="E11394" s="292" t="s">
        <v>214</v>
      </c>
      <c r="F11394" s="405">
        <v>31766</v>
      </c>
      <c r="G11394" s="292" t="s">
        <v>2979</v>
      </c>
    </row>
    <row r="11395" spans="1:7">
      <c r="A11395" s="292" t="s">
        <v>49</v>
      </c>
      <c r="B11395" s="405">
        <v>31836</v>
      </c>
      <c r="C11395" s="292" t="s">
        <v>2979</v>
      </c>
      <c r="E11395" s="292" t="s">
        <v>214</v>
      </c>
      <c r="F11395" s="405">
        <v>31767</v>
      </c>
      <c r="G11395" s="292" t="s">
        <v>2979</v>
      </c>
    </row>
    <row r="11396" spans="1:7">
      <c r="A11396" s="292" t="s">
        <v>49</v>
      </c>
      <c r="B11396" s="405">
        <v>32185</v>
      </c>
      <c r="C11396" s="292" t="s">
        <v>2979</v>
      </c>
      <c r="E11396" s="292" t="s">
        <v>214</v>
      </c>
      <c r="F11396" s="405">
        <v>31770</v>
      </c>
      <c r="G11396" s="292" t="s">
        <v>2979</v>
      </c>
    </row>
    <row r="11397" spans="1:7">
      <c r="A11397" s="292" t="s">
        <v>49</v>
      </c>
      <c r="B11397" s="405">
        <v>32452</v>
      </c>
      <c r="C11397" s="292" t="s">
        <v>2979</v>
      </c>
      <c r="E11397" s="292" t="s">
        <v>214</v>
      </c>
      <c r="F11397" s="405">
        <v>31771</v>
      </c>
      <c r="G11397" s="292" t="s">
        <v>2979</v>
      </c>
    </row>
    <row r="11398" spans="1:7">
      <c r="A11398" s="292" t="s">
        <v>49</v>
      </c>
      <c r="B11398" s="405">
        <v>32833</v>
      </c>
      <c r="C11398" s="292" t="s">
        <v>2979</v>
      </c>
      <c r="E11398" s="292" t="s">
        <v>214</v>
      </c>
      <c r="F11398" s="405">
        <v>31772</v>
      </c>
      <c r="G11398" s="292" t="s">
        <v>2979</v>
      </c>
    </row>
    <row r="11399" spans="1:7">
      <c r="A11399" s="292" t="s">
        <v>49</v>
      </c>
      <c r="B11399" s="405">
        <v>34139</v>
      </c>
      <c r="C11399" s="292" t="s">
        <v>2979</v>
      </c>
      <c r="E11399" s="292" t="s">
        <v>214</v>
      </c>
      <c r="F11399" s="405">
        <v>31773</v>
      </c>
      <c r="G11399" s="292" t="s">
        <v>2979</v>
      </c>
    </row>
    <row r="11400" spans="1:7">
      <c r="A11400" s="292" t="s">
        <v>49</v>
      </c>
      <c r="B11400" s="405">
        <v>35077</v>
      </c>
      <c r="C11400" s="292" t="s">
        <v>2979</v>
      </c>
      <c r="E11400" s="292" t="s">
        <v>214</v>
      </c>
      <c r="F11400" s="405">
        <v>31774</v>
      </c>
      <c r="G11400" s="292" t="s">
        <v>2979</v>
      </c>
    </row>
    <row r="11401" spans="1:7">
      <c r="A11401" s="292" t="s">
        <v>49</v>
      </c>
      <c r="B11401" s="405">
        <v>35503</v>
      </c>
      <c r="C11401" s="292" t="s">
        <v>2979</v>
      </c>
      <c r="E11401" s="292" t="s">
        <v>214</v>
      </c>
      <c r="F11401" s="405">
        <v>31775</v>
      </c>
      <c r="G11401" s="292" t="s">
        <v>2979</v>
      </c>
    </row>
    <row r="11402" spans="1:7">
      <c r="A11402" s="292" t="s">
        <v>49</v>
      </c>
      <c r="B11402" s="405">
        <v>35646</v>
      </c>
      <c r="C11402" s="292" t="s">
        <v>2979</v>
      </c>
      <c r="E11402" s="292" t="s">
        <v>214</v>
      </c>
      <c r="F11402" s="405">
        <v>31777</v>
      </c>
      <c r="G11402" s="292" t="s">
        <v>2979</v>
      </c>
    </row>
    <row r="11403" spans="1:7">
      <c r="A11403" s="292" t="s">
        <v>49</v>
      </c>
      <c r="B11403" s="405">
        <v>35984</v>
      </c>
      <c r="C11403" s="292" t="s">
        <v>2979</v>
      </c>
      <c r="E11403" s="292" t="s">
        <v>214</v>
      </c>
      <c r="F11403" s="405">
        <v>31778</v>
      </c>
      <c r="G11403" s="292" t="s">
        <v>2979</v>
      </c>
    </row>
    <row r="11404" spans="1:7">
      <c r="A11404" s="292" t="s">
        <v>49</v>
      </c>
      <c r="B11404" s="405">
        <v>36274</v>
      </c>
      <c r="C11404" s="292" t="s">
        <v>2979</v>
      </c>
      <c r="E11404" s="292" t="s">
        <v>214</v>
      </c>
      <c r="F11404" s="405">
        <v>31779</v>
      </c>
      <c r="G11404" s="292" t="s">
        <v>2979</v>
      </c>
    </row>
    <row r="11405" spans="1:7">
      <c r="A11405" s="292" t="s">
        <v>49</v>
      </c>
      <c r="B11405" s="405">
        <v>36507</v>
      </c>
      <c r="C11405" s="292" t="s">
        <v>2979</v>
      </c>
      <c r="E11405" s="292" t="s">
        <v>214</v>
      </c>
      <c r="F11405" s="405">
        <v>31780</v>
      </c>
      <c r="G11405" s="292" t="s">
        <v>2979</v>
      </c>
    </row>
    <row r="11406" spans="1:7">
      <c r="A11406" s="292" t="s">
        <v>49</v>
      </c>
      <c r="B11406" s="405">
        <v>36792</v>
      </c>
      <c r="C11406" s="292" t="s">
        <v>2979</v>
      </c>
      <c r="E11406" s="292" t="s">
        <v>214</v>
      </c>
      <c r="F11406" s="405">
        <v>31781</v>
      </c>
      <c r="G11406" s="292" t="s">
        <v>2979</v>
      </c>
    </row>
    <row r="11407" spans="1:7">
      <c r="A11407" s="292" t="s">
        <v>49</v>
      </c>
      <c r="B11407" s="405">
        <v>37057</v>
      </c>
      <c r="C11407" s="292" t="s">
        <v>2979</v>
      </c>
      <c r="E11407" s="292" t="s">
        <v>214</v>
      </c>
      <c r="F11407" s="405">
        <v>31783</v>
      </c>
      <c r="G11407" s="292" t="s">
        <v>2979</v>
      </c>
    </row>
    <row r="11408" spans="1:7">
      <c r="A11408" s="292" t="s">
        <v>49</v>
      </c>
      <c r="B11408" s="405">
        <v>31645</v>
      </c>
      <c r="C11408" s="292" t="s">
        <v>2979</v>
      </c>
      <c r="E11408" s="292" t="s">
        <v>214</v>
      </c>
      <c r="F11408" s="405">
        <v>31784</v>
      </c>
      <c r="G11408" s="292" t="s">
        <v>2979</v>
      </c>
    </row>
    <row r="11409" spans="1:7">
      <c r="A11409" s="292" t="s">
        <v>49</v>
      </c>
      <c r="B11409" s="405">
        <v>31762</v>
      </c>
      <c r="C11409" s="292" t="s">
        <v>2979</v>
      </c>
      <c r="E11409" s="292" t="s">
        <v>214</v>
      </c>
      <c r="F11409" s="405">
        <v>31785</v>
      </c>
      <c r="G11409" s="292" t="s">
        <v>2979</v>
      </c>
    </row>
    <row r="11410" spans="1:7">
      <c r="A11410" s="292" t="s">
        <v>49</v>
      </c>
      <c r="B11410" s="405">
        <v>32009</v>
      </c>
      <c r="C11410" s="292" t="s">
        <v>2979</v>
      </c>
      <c r="E11410" s="292" t="s">
        <v>214</v>
      </c>
      <c r="F11410" s="405">
        <v>31786</v>
      </c>
      <c r="G11410" s="292" t="s">
        <v>2979</v>
      </c>
    </row>
    <row r="11411" spans="1:7">
      <c r="A11411" s="292" t="s">
        <v>49</v>
      </c>
      <c r="B11411" s="405">
        <v>32187</v>
      </c>
      <c r="C11411" s="292" t="s">
        <v>2979</v>
      </c>
      <c r="E11411" s="292" t="s">
        <v>214</v>
      </c>
      <c r="F11411" s="405">
        <v>31787</v>
      </c>
      <c r="G11411" s="292" t="s">
        <v>2979</v>
      </c>
    </row>
    <row r="11412" spans="1:7">
      <c r="A11412" s="292" t="s">
        <v>49</v>
      </c>
      <c r="B11412" s="405">
        <v>32462</v>
      </c>
      <c r="C11412" s="292" t="s">
        <v>2979</v>
      </c>
      <c r="E11412" s="292" t="s">
        <v>214</v>
      </c>
      <c r="F11412" s="405">
        <v>31789</v>
      </c>
      <c r="G11412" s="292" t="s">
        <v>2979</v>
      </c>
    </row>
    <row r="11413" spans="1:7">
      <c r="A11413" s="292" t="s">
        <v>49</v>
      </c>
      <c r="B11413" s="405">
        <v>32834</v>
      </c>
      <c r="C11413" s="292" t="s">
        <v>2979</v>
      </c>
      <c r="E11413" s="292" t="s">
        <v>214</v>
      </c>
      <c r="F11413" s="405">
        <v>31790</v>
      </c>
      <c r="G11413" s="292" t="s">
        <v>2979</v>
      </c>
    </row>
    <row r="11414" spans="1:7">
      <c r="A11414" s="292" t="s">
        <v>49</v>
      </c>
      <c r="B11414" s="405">
        <v>34141</v>
      </c>
      <c r="C11414" s="292" t="s">
        <v>2979</v>
      </c>
      <c r="E11414" s="292" t="s">
        <v>214</v>
      </c>
      <c r="F11414" s="405">
        <v>31795</v>
      </c>
      <c r="G11414" s="292" t="s">
        <v>2979</v>
      </c>
    </row>
    <row r="11415" spans="1:7">
      <c r="A11415" s="292" t="s">
        <v>49</v>
      </c>
      <c r="B11415" s="405">
        <v>35078</v>
      </c>
      <c r="C11415" s="292" t="s">
        <v>2979</v>
      </c>
      <c r="E11415" s="292" t="s">
        <v>214</v>
      </c>
      <c r="F11415" s="405">
        <v>31796</v>
      </c>
      <c r="G11415" s="292" t="s">
        <v>2979</v>
      </c>
    </row>
    <row r="11416" spans="1:7">
      <c r="A11416" s="292" t="s">
        <v>49</v>
      </c>
      <c r="B11416" s="405">
        <v>35540</v>
      </c>
      <c r="C11416" s="292" t="s">
        <v>2979</v>
      </c>
      <c r="E11416" s="292" t="s">
        <v>214</v>
      </c>
      <c r="F11416" s="405">
        <v>31797</v>
      </c>
      <c r="G11416" s="292" t="s">
        <v>2979</v>
      </c>
    </row>
    <row r="11417" spans="1:7">
      <c r="A11417" s="292" t="s">
        <v>49</v>
      </c>
      <c r="B11417" s="405">
        <v>35647</v>
      </c>
      <c r="C11417" s="292" t="s">
        <v>2979</v>
      </c>
      <c r="E11417" s="292" t="s">
        <v>214</v>
      </c>
      <c r="F11417" s="405">
        <v>31798</v>
      </c>
      <c r="G11417" s="292" t="s">
        <v>2979</v>
      </c>
    </row>
    <row r="11418" spans="1:7">
      <c r="A11418" s="292" t="s">
        <v>49</v>
      </c>
      <c r="B11418" s="405">
        <v>35988</v>
      </c>
      <c r="C11418" s="292" t="s">
        <v>2979</v>
      </c>
      <c r="E11418" s="292" t="s">
        <v>214</v>
      </c>
      <c r="F11418" s="405">
        <v>31801</v>
      </c>
      <c r="G11418" s="292" t="s">
        <v>2979</v>
      </c>
    </row>
    <row r="11419" spans="1:7">
      <c r="A11419" s="292" t="s">
        <v>49</v>
      </c>
      <c r="B11419" s="405">
        <v>36276</v>
      </c>
      <c r="C11419" s="292" t="s">
        <v>2979</v>
      </c>
      <c r="E11419" s="292" t="s">
        <v>214</v>
      </c>
      <c r="F11419" s="405">
        <v>31803</v>
      </c>
      <c r="G11419" s="292" t="s">
        <v>2979</v>
      </c>
    </row>
    <row r="11420" spans="1:7">
      <c r="A11420" s="292" t="s">
        <v>49</v>
      </c>
      <c r="B11420" s="405">
        <v>36511</v>
      </c>
      <c r="C11420" s="292" t="s">
        <v>2979</v>
      </c>
      <c r="E11420" s="292" t="s">
        <v>214</v>
      </c>
      <c r="F11420" s="405">
        <v>31805</v>
      </c>
      <c r="G11420" s="292" t="s">
        <v>2979</v>
      </c>
    </row>
    <row r="11421" spans="1:7">
      <c r="A11421" s="292" t="s">
        <v>49</v>
      </c>
      <c r="B11421" s="405">
        <v>36850</v>
      </c>
      <c r="C11421" s="292" t="s">
        <v>2979</v>
      </c>
      <c r="E11421" s="292" t="s">
        <v>214</v>
      </c>
      <c r="F11421" s="405">
        <v>31806</v>
      </c>
      <c r="G11421" s="292" t="s">
        <v>2979</v>
      </c>
    </row>
    <row r="11422" spans="1:7">
      <c r="A11422" s="292" t="s">
        <v>49</v>
      </c>
      <c r="B11422" s="405">
        <v>37059</v>
      </c>
      <c r="C11422" s="292" t="s">
        <v>2979</v>
      </c>
      <c r="E11422" s="292" t="s">
        <v>214</v>
      </c>
      <c r="F11422" s="405">
        <v>31811</v>
      </c>
      <c r="G11422" s="292" t="s">
        <v>2979</v>
      </c>
    </row>
    <row r="11423" spans="1:7">
      <c r="A11423" s="292" t="s">
        <v>49</v>
      </c>
      <c r="B11423" s="405">
        <v>31646</v>
      </c>
      <c r="C11423" s="292" t="s">
        <v>2979</v>
      </c>
      <c r="E11423" s="292" t="s">
        <v>214</v>
      </c>
      <c r="F11423" s="405">
        <v>31815</v>
      </c>
      <c r="G11423" s="292" t="s">
        <v>2979</v>
      </c>
    </row>
    <row r="11424" spans="1:7">
      <c r="A11424" s="292" t="s">
        <v>49</v>
      </c>
      <c r="B11424" s="405">
        <v>31765</v>
      </c>
      <c r="C11424" s="292" t="s">
        <v>2979</v>
      </c>
      <c r="E11424" s="292" t="s">
        <v>214</v>
      </c>
      <c r="F11424" s="405">
        <v>31816</v>
      </c>
      <c r="G11424" s="292" t="s">
        <v>2979</v>
      </c>
    </row>
    <row r="11425" spans="1:7">
      <c r="A11425" s="292" t="s">
        <v>49</v>
      </c>
      <c r="B11425" s="405">
        <v>32013</v>
      </c>
      <c r="C11425" s="292" t="s">
        <v>2979</v>
      </c>
      <c r="E11425" s="292" t="s">
        <v>214</v>
      </c>
      <c r="F11425" s="405">
        <v>31823</v>
      </c>
      <c r="G11425" s="292" t="s">
        <v>2979</v>
      </c>
    </row>
    <row r="11426" spans="1:7">
      <c r="A11426" s="292" t="s">
        <v>49</v>
      </c>
      <c r="B11426" s="405">
        <v>32189</v>
      </c>
      <c r="C11426" s="292" t="s">
        <v>2979</v>
      </c>
      <c r="E11426" s="292" t="s">
        <v>214</v>
      </c>
      <c r="F11426" s="405">
        <v>31824</v>
      </c>
      <c r="G11426" s="292" t="s">
        <v>2979</v>
      </c>
    </row>
    <row r="11427" spans="1:7">
      <c r="A11427" s="292" t="s">
        <v>49</v>
      </c>
      <c r="B11427" s="405">
        <v>32465</v>
      </c>
      <c r="C11427" s="292" t="s">
        <v>2979</v>
      </c>
      <c r="E11427" s="292" t="s">
        <v>214</v>
      </c>
      <c r="F11427" s="405">
        <v>31825</v>
      </c>
      <c r="G11427" s="292" t="s">
        <v>2979</v>
      </c>
    </row>
    <row r="11428" spans="1:7">
      <c r="A11428" s="292" t="s">
        <v>49</v>
      </c>
      <c r="B11428" s="405">
        <v>32948</v>
      </c>
      <c r="C11428" s="292" t="s">
        <v>2979</v>
      </c>
      <c r="E11428" s="292" t="s">
        <v>214</v>
      </c>
      <c r="F11428" s="405">
        <v>31826</v>
      </c>
      <c r="G11428" s="292" t="s">
        <v>2979</v>
      </c>
    </row>
    <row r="11429" spans="1:7">
      <c r="A11429" s="292" t="s">
        <v>49</v>
      </c>
      <c r="B11429" s="405">
        <v>34142</v>
      </c>
      <c r="C11429" s="292" t="s">
        <v>2979</v>
      </c>
      <c r="E11429" s="292" t="s">
        <v>214</v>
      </c>
      <c r="F11429" s="405">
        <v>31827</v>
      </c>
      <c r="G11429" s="292" t="s">
        <v>2979</v>
      </c>
    </row>
    <row r="11430" spans="1:7">
      <c r="A11430" s="292" t="s">
        <v>49</v>
      </c>
      <c r="B11430" s="405">
        <v>35079</v>
      </c>
      <c r="C11430" s="292" t="s">
        <v>2979</v>
      </c>
      <c r="E11430" s="292" t="s">
        <v>214</v>
      </c>
      <c r="F11430" s="405">
        <v>31830</v>
      </c>
      <c r="G11430" s="292" t="s">
        <v>2979</v>
      </c>
    </row>
    <row r="11431" spans="1:7">
      <c r="A11431" s="292" t="s">
        <v>49</v>
      </c>
      <c r="B11431" s="405">
        <v>35541</v>
      </c>
      <c r="C11431" s="292" t="s">
        <v>2979</v>
      </c>
      <c r="E11431" s="292" t="s">
        <v>214</v>
      </c>
      <c r="F11431" s="405">
        <v>31832</v>
      </c>
      <c r="G11431" s="292" t="s">
        <v>2979</v>
      </c>
    </row>
    <row r="11432" spans="1:7">
      <c r="A11432" s="292" t="s">
        <v>49</v>
      </c>
      <c r="B11432" s="405">
        <v>35648</v>
      </c>
      <c r="C11432" s="292" t="s">
        <v>2979</v>
      </c>
      <c r="E11432" s="292" t="s">
        <v>214</v>
      </c>
      <c r="F11432" s="405">
        <v>31836</v>
      </c>
      <c r="G11432" s="292" t="s">
        <v>2979</v>
      </c>
    </row>
    <row r="11433" spans="1:7">
      <c r="A11433" s="292" t="s">
        <v>49</v>
      </c>
      <c r="B11433" s="405">
        <v>35989</v>
      </c>
      <c r="C11433" s="292" t="s">
        <v>2979</v>
      </c>
      <c r="E11433" s="292" t="s">
        <v>214</v>
      </c>
      <c r="F11433" s="405">
        <v>32009</v>
      </c>
      <c r="G11433" s="292" t="s">
        <v>2979</v>
      </c>
    </row>
    <row r="11434" spans="1:7">
      <c r="A11434" s="292" t="s">
        <v>49</v>
      </c>
      <c r="B11434" s="405">
        <v>36278</v>
      </c>
      <c r="C11434" s="292" t="s">
        <v>2979</v>
      </c>
      <c r="E11434" s="292" t="s">
        <v>214</v>
      </c>
      <c r="F11434" s="405">
        <v>32013</v>
      </c>
      <c r="G11434" s="292" t="s">
        <v>2979</v>
      </c>
    </row>
    <row r="11435" spans="1:7">
      <c r="A11435" s="292" t="s">
        <v>49</v>
      </c>
      <c r="B11435" s="405">
        <v>36515</v>
      </c>
      <c r="C11435" s="292" t="s">
        <v>2979</v>
      </c>
      <c r="E11435" s="292" t="s">
        <v>214</v>
      </c>
      <c r="F11435" s="405">
        <v>32033</v>
      </c>
      <c r="G11435" s="292" t="s">
        <v>2979</v>
      </c>
    </row>
    <row r="11436" spans="1:7">
      <c r="A11436" s="292" t="s">
        <v>49</v>
      </c>
      <c r="B11436" s="405">
        <v>36851</v>
      </c>
      <c r="C11436" s="292" t="s">
        <v>2979</v>
      </c>
      <c r="E11436" s="292" t="s">
        <v>214</v>
      </c>
      <c r="F11436" s="405">
        <v>32038</v>
      </c>
      <c r="G11436" s="292" t="s">
        <v>2979</v>
      </c>
    </row>
    <row r="11437" spans="1:7">
      <c r="A11437" s="292" t="s">
        <v>49</v>
      </c>
      <c r="B11437" s="405">
        <v>37060</v>
      </c>
      <c r="C11437" s="292" t="s">
        <v>2979</v>
      </c>
      <c r="E11437" s="292" t="s">
        <v>214</v>
      </c>
      <c r="F11437" s="405">
        <v>32040</v>
      </c>
      <c r="G11437" s="292" t="s">
        <v>2979</v>
      </c>
    </row>
    <row r="11438" spans="1:7">
      <c r="A11438" s="292" t="s">
        <v>49</v>
      </c>
      <c r="B11438" s="405">
        <v>31647</v>
      </c>
      <c r="C11438" s="292" t="s">
        <v>2979</v>
      </c>
      <c r="E11438" s="292" t="s">
        <v>214</v>
      </c>
      <c r="F11438" s="405">
        <v>32042</v>
      </c>
      <c r="G11438" s="292" t="s">
        <v>2979</v>
      </c>
    </row>
    <row r="11439" spans="1:7">
      <c r="A11439" s="292" t="s">
        <v>49</v>
      </c>
      <c r="B11439" s="405">
        <v>31766</v>
      </c>
      <c r="C11439" s="292" t="s">
        <v>2979</v>
      </c>
      <c r="E11439" s="292" t="s">
        <v>214</v>
      </c>
      <c r="F11439" s="405">
        <v>32044</v>
      </c>
      <c r="G11439" s="292" t="s">
        <v>2979</v>
      </c>
    </row>
    <row r="11440" spans="1:7">
      <c r="A11440" s="292" t="s">
        <v>49</v>
      </c>
      <c r="B11440" s="405">
        <v>32033</v>
      </c>
      <c r="C11440" s="292" t="s">
        <v>2979</v>
      </c>
      <c r="E11440" s="292" t="s">
        <v>214</v>
      </c>
      <c r="F11440" s="405">
        <v>32046</v>
      </c>
      <c r="G11440" s="292" t="s">
        <v>2979</v>
      </c>
    </row>
    <row r="11441" spans="1:7">
      <c r="A11441" s="292" t="s">
        <v>49</v>
      </c>
      <c r="B11441" s="405">
        <v>32190</v>
      </c>
      <c r="C11441" s="292" t="s">
        <v>2979</v>
      </c>
      <c r="E11441" s="292" t="s">
        <v>214</v>
      </c>
      <c r="F11441" s="405">
        <v>32052</v>
      </c>
      <c r="G11441" s="292" t="s">
        <v>2979</v>
      </c>
    </row>
    <row r="11442" spans="1:7">
      <c r="A11442" s="292" t="s">
        <v>49</v>
      </c>
      <c r="B11442" s="405">
        <v>32466</v>
      </c>
      <c r="C11442" s="292" t="s">
        <v>2979</v>
      </c>
      <c r="E11442" s="292" t="s">
        <v>214</v>
      </c>
      <c r="F11442" s="405">
        <v>32053</v>
      </c>
      <c r="G11442" s="292" t="s">
        <v>2979</v>
      </c>
    </row>
    <row r="11443" spans="1:7">
      <c r="A11443" s="292" t="s">
        <v>49</v>
      </c>
      <c r="B11443" s="405">
        <v>33001</v>
      </c>
      <c r="C11443" s="292" t="s">
        <v>2979</v>
      </c>
      <c r="E11443" s="292" t="s">
        <v>214</v>
      </c>
      <c r="F11443" s="405">
        <v>32054</v>
      </c>
      <c r="G11443" s="292" t="s">
        <v>2979</v>
      </c>
    </row>
    <row r="11444" spans="1:7">
      <c r="A11444" s="292" t="s">
        <v>49</v>
      </c>
      <c r="B11444" s="405">
        <v>34143</v>
      </c>
      <c r="C11444" s="292" t="s">
        <v>2979</v>
      </c>
      <c r="E11444" s="292" t="s">
        <v>214</v>
      </c>
      <c r="F11444" s="405">
        <v>32058</v>
      </c>
      <c r="G11444" s="292" t="s">
        <v>2979</v>
      </c>
    </row>
    <row r="11445" spans="1:7">
      <c r="A11445" s="292" t="s">
        <v>49</v>
      </c>
      <c r="B11445" s="405">
        <v>35083</v>
      </c>
      <c r="C11445" s="292" t="s">
        <v>2979</v>
      </c>
      <c r="E11445" s="292" t="s">
        <v>214</v>
      </c>
      <c r="F11445" s="405">
        <v>32059</v>
      </c>
      <c r="G11445" s="292" t="s">
        <v>2979</v>
      </c>
    </row>
    <row r="11446" spans="1:7">
      <c r="A11446" s="292" t="s">
        <v>49</v>
      </c>
      <c r="B11446" s="405">
        <v>35542</v>
      </c>
      <c r="C11446" s="292" t="s">
        <v>2979</v>
      </c>
      <c r="E11446" s="292" t="s">
        <v>214</v>
      </c>
      <c r="F11446" s="405">
        <v>32060</v>
      </c>
      <c r="G11446" s="292" t="s">
        <v>2979</v>
      </c>
    </row>
    <row r="11447" spans="1:7">
      <c r="A11447" s="292" t="s">
        <v>49</v>
      </c>
      <c r="B11447" s="405">
        <v>35652</v>
      </c>
      <c r="C11447" s="292" t="s">
        <v>2979</v>
      </c>
      <c r="E11447" s="292" t="s">
        <v>214</v>
      </c>
      <c r="F11447" s="405">
        <v>32062</v>
      </c>
      <c r="G11447" s="292" t="s">
        <v>2979</v>
      </c>
    </row>
    <row r="11448" spans="1:7">
      <c r="A11448" s="292" t="s">
        <v>49</v>
      </c>
      <c r="B11448" s="405">
        <v>35990</v>
      </c>
      <c r="C11448" s="292" t="s">
        <v>2979</v>
      </c>
      <c r="E11448" s="292" t="s">
        <v>214</v>
      </c>
      <c r="F11448" s="405">
        <v>32066</v>
      </c>
      <c r="G11448" s="292" t="s">
        <v>2979</v>
      </c>
    </row>
    <row r="11449" spans="1:7">
      <c r="A11449" s="292" t="s">
        <v>49</v>
      </c>
      <c r="B11449" s="405">
        <v>36279</v>
      </c>
      <c r="C11449" s="292" t="s">
        <v>2979</v>
      </c>
      <c r="E11449" s="292" t="s">
        <v>214</v>
      </c>
      <c r="F11449" s="405">
        <v>32072</v>
      </c>
      <c r="G11449" s="292" t="s">
        <v>2979</v>
      </c>
    </row>
    <row r="11450" spans="1:7">
      <c r="A11450" s="292" t="s">
        <v>49</v>
      </c>
      <c r="B11450" s="405">
        <v>36521</v>
      </c>
      <c r="C11450" s="292" t="s">
        <v>2979</v>
      </c>
      <c r="E11450" s="292" t="s">
        <v>214</v>
      </c>
      <c r="F11450" s="405">
        <v>32091</v>
      </c>
      <c r="G11450" s="292" t="s">
        <v>2979</v>
      </c>
    </row>
    <row r="11451" spans="1:7">
      <c r="A11451" s="292" t="s">
        <v>49</v>
      </c>
      <c r="B11451" s="405">
        <v>36852</v>
      </c>
      <c r="C11451" s="292" t="s">
        <v>2979</v>
      </c>
      <c r="E11451" s="292" t="s">
        <v>214</v>
      </c>
      <c r="F11451" s="405">
        <v>32094</v>
      </c>
      <c r="G11451" s="292" t="s">
        <v>2979</v>
      </c>
    </row>
    <row r="11452" spans="1:7">
      <c r="A11452" s="292" t="s">
        <v>49</v>
      </c>
      <c r="B11452" s="405">
        <v>37061</v>
      </c>
      <c r="C11452" s="292" t="s">
        <v>2979</v>
      </c>
      <c r="E11452" s="292" t="s">
        <v>214</v>
      </c>
      <c r="F11452" s="405">
        <v>32096</v>
      </c>
      <c r="G11452" s="292" t="s">
        <v>2979</v>
      </c>
    </row>
    <row r="11453" spans="1:7">
      <c r="A11453" s="292" t="s">
        <v>49</v>
      </c>
      <c r="B11453" s="405">
        <v>31648</v>
      </c>
      <c r="C11453" s="292" t="s">
        <v>2979</v>
      </c>
      <c r="E11453" s="292" t="s">
        <v>214</v>
      </c>
      <c r="F11453" s="405">
        <v>32102</v>
      </c>
      <c r="G11453" s="292" t="s">
        <v>2979</v>
      </c>
    </row>
    <row r="11454" spans="1:7">
      <c r="A11454" s="292" t="s">
        <v>49</v>
      </c>
      <c r="B11454" s="405">
        <v>31767</v>
      </c>
      <c r="C11454" s="292" t="s">
        <v>2979</v>
      </c>
      <c r="E11454" s="292" t="s">
        <v>214</v>
      </c>
      <c r="F11454" s="405">
        <v>32105</v>
      </c>
      <c r="G11454" s="292" t="s">
        <v>2979</v>
      </c>
    </row>
    <row r="11455" spans="1:7">
      <c r="A11455" s="292" t="s">
        <v>49</v>
      </c>
      <c r="B11455" s="405">
        <v>32038</v>
      </c>
      <c r="C11455" s="292" t="s">
        <v>2979</v>
      </c>
      <c r="E11455" s="292" t="s">
        <v>214</v>
      </c>
      <c r="F11455" s="405">
        <v>32112</v>
      </c>
      <c r="G11455" s="292" t="s">
        <v>2979</v>
      </c>
    </row>
    <row r="11456" spans="1:7">
      <c r="A11456" s="292" t="s">
        <v>49</v>
      </c>
      <c r="B11456" s="405">
        <v>32192</v>
      </c>
      <c r="C11456" s="292" t="s">
        <v>2979</v>
      </c>
      <c r="E11456" s="292" t="s">
        <v>214</v>
      </c>
      <c r="F11456" s="405">
        <v>32130</v>
      </c>
      <c r="G11456" s="292" t="s">
        <v>2979</v>
      </c>
    </row>
    <row r="11457" spans="1:7">
      <c r="A11457" s="292" t="s">
        <v>49</v>
      </c>
      <c r="B11457" s="405">
        <v>32531</v>
      </c>
      <c r="C11457" s="292" t="s">
        <v>2979</v>
      </c>
      <c r="E11457" s="292" t="s">
        <v>214</v>
      </c>
      <c r="F11457" s="405">
        <v>32131</v>
      </c>
      <c r="G11457" s="292" t="s">
        <v>2979</v>
      </c>
    </row>
    <row r="11458" spans="1:7">
      <c r="A11458" s="292" t="s">
        <v>49</v>
      </c>
      <c r="B11458" s="405">
        <v>33036</v>
      </c>
      <c r="C11458" s="292" t="s">
        <v>2979</v>
      </c>
      <c r="E11458" s="292" t="s">
        <v>214</v>
      </c>
      <c r="F11458" s="405">
        <v>32133</v>
      </c>
      <c r="G11458" s="292" t="s">
        <v>2979</v>
      </c>
    </row>
    <row r="11459" spans="1:7">
      <c r="A11459" s="292" t="s">
        <v>49</v>
      </c>
      <c r="B11459" s="405">
        <v>34251</v>
      </c>
      <c r="C11459" s="292" t="s">
        <v>2979</v>
      </c>
      <c r="E11459" s="292" t="s">
        <v>214</v>
      </c>
      <c r="F11459" s="405">
        <v>32134</v>
      </c>
      <c r="G11459" s="292" t="s">
        <v>2979</v>
      </c>
    </row>
    <row r="11460" spans="1:7">
      <c r="A11460" s="292" t="s">
        <v>49</v>
      </c>
      <c r="B11460" s="405">
        <v>35085</v>
      </c>
      <c r="C11460" s="292" t="s">
        <v>2979</v>
      </c>
      <c r="E11460" s="292" t="s">
        <v>214</v>
      </c>
      <c r="F11460" s="405">
        <v>32138</v>
      </c>
      <c r="G11460" s="292" t="s">
        <v>2979</v>
      </c>
    </row>
    <row r="11461" spans="1:7">
      <c r="A11461" s="292" t="s">
        <v>49</v>
      </c>
      <c r="B11461" s="405">
        <v>35543</v>
      </c>
      <c r="C11461" s="292" t="s">
        <v>2979</v>
      </c>
      <c r="E11461" s="292" t="s">
        <v>214</v>
      </c>
      <c r="F11461" s="405">
        <v>32139</v>
      </c>
      <c r="G11461" s="292" t="s">
        <v>2979</v>
      </c>
    </row>
    <row r="11462" spans="1:7">
      <c r="A11462" s="292" t="s">
        <v>49</v>
      </c>
      <c r="B11462" s="405">
        <v>35670</v>
      </c>
      <c r="C11462" s="292" t="s">
        <v>2979</v>
      </c>
      <c r="E11462" s="292" t="s">
        <v>214</v>
      </c>
      <c r="F11462" s="405">
        <v>32145</v>
      </c>
      <c r="G11462" s="292" t="s">
        <v>2979</v>
      </c>
    </row>
    <row r="11463" spans="1:7">
      <c r="A11463" s="292" t="s">
        <v>49</v>
      </c>
      <c r="B11463" s="405">
        <v>36005</v>
      </c>
      <c r="C11463" s="292" t="s">
        <v>2979</v>
      </c>
      <c r="E11463" s="292" t="s">
        <v>214</v>
      </c>
      <c r="F11463" s="405">
        <v>32147</v>
      </c>
      <c r="G11463" s="292" t="s">
        <v>2979</v>
      </c>
    </row>
    <row r="11464" spans="1:7">
      <c r="A11464" s="292" t="s">
        <v>49</v>
      </c>
      <c r="B11464" s="405">
        <v>36311</v>
      </c>
      <c r="C11464" s="292" t="s">
        <v>2979</v>
      </c>
      <c r="E11464" s="292" t="s">
        <v>214</v>
      </c>
      <c r="F11464" s="405">
        <v>32148</v>
      </c>
      <c r="G11464" s="292" t="s">
        <v>2979</v>
      </c>
    </row>
    <row r="11465" spans="1:7">
      <c r="A11465" s="292" t="s">
        <v>49</v>
      </c>
      <c r="B11465" s="405">
        <v>36522</v>
      </c>
      <c r="C11465" s="292" t="s">
        <v>2979</v>
      </c>
      <c r="E11465" s="292" t="s">
        <v>214</v>
      </c>
      <c r="F11465" s="405">
        <v>32149</v>
      </c>
      <c r="G11465" s="292" t="s">
        <v>2979</v>
      </c>
    </row>
    <row r="11466" spans="1:7">
      <c r="A11466" s="292" t="s">
        <v>49</v>
      </c>
      <c r="B11466" s="405">
        <v>36853</v>
      </c>
      <c r="C11466" s="292" t="s">
        <v>2979</v>
      </c>
      <c r="E11466" s="292" t="s">
        <v>214</v>
      </c>
      <c r="F11466" s="405">
        <v>32157</v>
      </c>
      <c r="G11466" s="292" t="s">
        <v>2979</v>
      </c>
    </row>
    <row r="11467" spans="1:7">
      <c r="A11467" s="292" t="s">
        <v>49</v>
      </c>
      <c r="B11467" s="405">
        <v>37078</v>
      </c>
      <c r="C11467" s="292" t="s">
        <v>2979</v>
      </c>
      <c r="E11467" s="292" t="s">
        <v>214</v>
      </c>
      <c r="F11467" s="405">
        <v>32160</v>
      </c>
      <c r="G11467" s="292" t="s">
        <v>2979</v>
      </c>
    </row>
    <row r="11468" spans="1:7">
      <c r="A11468" s="292" t="s">
        <v>49</v>
      </c>
      <c r="B11468" s="405">
        <v>31649</v>
      </c>
      <c r="C11468" s="292" t="s">
        <v>2979</v>
      </c>
      <c r="E11468" s="292" t="s">
        <v>214</v>
      </c>
      <c r="F11468" s="405">
        <v>32179</v>
      </c>
      <c r="G11468" s="292" t="s">
        <v>2979</v>
      </c>
    </row>
    <row r="11469" spans="1:7">
      <c r="A11469" s="292" t="s">
        <v>49</v>
      </c>
      <c r="B11469" s="405">
        <v>31770</v>
      </c>
      <c r="C11469" s="292" t="s">
        <v>2979</v>
      </c>
      <c r="E11469" s="292" t="s">
        <v>214</v>
      </c>
      <c r="F11469" s="405">
        <v>32180</v>
      </c>
      <c r="G11469" s="292" t="s">
        <v>2979</v>
      </c>
    </row>
    <row r="11470" spans="1:7">
      <c r="A11470" s="292" t="s">
        <v>49</v>
      </c>
      <c r="B11470" s="405">
        <v>32040</v>
      </c>
      <c r="C11470" s="292" t="s">
        <v>2979</v>
      </c>
      <c r="E11470" s="292" t="s">
        <v>214</v>
      </c>
      <c r="F11470" s="405">
        <v>32181</v>
      </c>
      <c r="G11470" s="292" t="s">
        <v>2979</v>
      </c>
    </row>
    <row r="11471" spans="1:7">
      <c r="A11471" s="292" t="s">
        <v>49</v>
      </c>
      <c r="B11471" s="405">
        <v>32227</v>
      </c>
      <c r="C11471" s="292" t="s">
        <v>2979</v>
      </c>
      <c r="E11471" s="292" t="s">
        <v>214</v>
      </c>
      <c r="F11471" s="405">
        <v>32182</v>
      </c>
      <c r="G11471" s="292" t="s">
        <v>2979</v>
      </c>
    </row>
    <row r="11472" spans="1:7">
      <c r="A11472" s="292" t="s">
        <v>49</v>
      </c>
      <c r="B11472" s="405">
        <v>32535</v>
      </c>
      <c r="C11472" s="292" t="s">
        <v>2979</v>
      </c>
      <c r="E11472" s="292" t="s">
        <v>214</v>
      </c>
      <c r="F11472" s="405">
        <v>32183</v>
      </c>
      <c r="G11472" s="292" t="s">
        <v>2979</v>
      </c>
    </row>
    <row r="11473" spans="1:7">
      <c r="A11473" s="292" t="s">
        <v>49</v>
      </c>
      <c r="B11473" s="405">
        <v>33042</v>
      </c>
      <c r="C11473" s="292" t="s">
        <v>2979</v>
      </c>
      <c r="E11473" s="292" t="s">
        <v>214</v>
      </c>
      <c r="F11473" s="405">
        <v>32185</v>
      </c>
      <c r="G11473" s="292" t="s">
        <v>2979</v>
      </c>
    </row>
    <row r="11474" spans="1:7">
      <c r="A11474" s="292" t="s">
        <v>49</v>
      </c>
      <c r="B11474" s="405">
        <v>34265</v>
      </c>
      <c r="C11474" s="292" t="s">
        <v>2979</v>
      </c>
      <c r="E11474" s="292" t="s">
        <v>214</v>
      </c>
      <c r="F11474" s="405">
        <v>32187</v>
      </c>
      <c r="G11474" s="292" t="s">
        <v>2979</v>
      </c>
    </row>
    <row r="11475" spans="1:7">
      <c r="A11475" s="292" t="s">
        <v>49</v>
      </c>
      <c r="B11475" s="405">
        <v>35087</v>
      </c>
      <c r="C11475" s="292" t="s">
        <v>2979</v>
      </c>
      <c r="E11475" s="292" t="s">
        <v>214</v>
      </c>
      <c r="F11475" s="405">
        <v>32189</v>
      </c>
      <c r="G11475" s="292" t="s">
        <v>2979</v>
      </c>
    </row>
    <row r="11476" spans="1:7">
      <c r="A11476" s="292" t="s">
        <v>49</v>
      </c>
      <c r="B11476" s="405">
        <v>35544</v>
      </c>
      <c r="C11476" s="292" t="s">
        <v>2979</v>
      </c>
      <c r="E11476" s="292" t="s">
        <v>214</v>
      </c>
      <c r="F11476" s="405">
        <v>32190</v>
      </c>
      <c r="G11476" s="292" t="s">
        <v>2979</v>
      </c>
    </row>
    <row r="11477" spans="1:7">
      <c r="A11477" s="292" t="s">
        <v>49</v>
      </c>
      <c r="B11477" s="405">
        <v>35671</v>
      </c>
      <c r="C11477" s="292" t="s">
        <v>2979</v>
      </c>
      <c r="E11477" s="292" t="s">
        <v>214</v>
      </c>
      <c r="F11477" s="405">
        <v>32192</v>
      </c>
      <c r="G11477" s="292" t="s">
        <v>2979</v>
      </c>
    </row>
    <row r="11478" spans="1:7">
      <c r="A11478" s="292" t="s">
        <v>49</v>
      </c>
      <c r="B11478" s="405">
        <v>36006</v>
      </c>
      <c r="C11478" s="292" t="s">
        <v>2979</v>
      </c>
      <c r="E11478" s="292" t="s">
        <v>214</v>
      </c>
      <c r="F11478" s="405">
        <v>32227</v>
      </c>
      <c r="G11478" s="292" t="s">
        <v>2979</v>
      </c>
    </row>
    <row r="11479" spans="1:7">
      <c r="A11479" s="292" t="s">
        <v>49</v>
      </c>
      <c r="B11479" s="405">
        <v>36314</v>
      </c>
      <c r="C11479" s="292" t="s">
        <v>2979</v>
      </c>
      <c r="E11479" s="292" t="s">
        <v>214</v>
      </c>
      <c r="F11479" s="405">
        <v>32234</v>
      </c>
      <c r="G11479" s="292" t="s">
        <v>2979</v>
      </c>
    </row>
    <row r="11480" spans="1:7">
      <c r="A11480" s="292" t="s">
        <v>49</v>
      </c>
      <c r="B11480" s="405">
        <v>36525</v>
      </c>
      <c r="C11480" s="292" t="s">
        <v>2979</v>
      </c>
      <c r="E11480" s="292" t="s">
        <v>214</v>
      </c>
      <c r="F11480" s="405">
        <v>32320</v>
      </c>
      <c r="G11480" s="292" t="s">
        <v>2979</v>
      </c>
    </row>
    <row r="11481" spans="1:7">
      <c r="A11481" s="292" t="s">
        <v>49</v>
      </c>
      <c r="B11481" s="405">
        <v>36854</v>
      </c>
      <c r="C11481" s="292" t="s">
        <v>2979</v>
      </c>
      <c r="E11481" s="292" t="s">
        <v>214</v>
      </c>
      <c r="F11481" s="405">
        <v>32321</v>
      </c>
      <c r="G11481" s="292" t="s">
        <v>2979</v>
      </c>
    </row>
    <row r="11482" spans="1:7">
      <c r="A11482" s="292" t="s">
        <v>49</v>
      </c>
      <c r="B11482" s="405">
        <v>37079</v>
      </c>
      <c r="C11482" s="292" t="s">
        <v>2979</v>
      </c>
      <c r="E11482" s="292" t="s">
        <v>214</v>
      </c>
      <c r="F11482" s="405">
        <v>32322</v>
      </c>
      <c r="G11482" s="292" t="s">
        <v>2979</v>
      </c>
    </row>
    <row r="11483" spans="1:7">
      <c r="A11483" s="292" t="s">
        <v>49</v>
      </c>
      <c r="B11483" s="405">
        <v>31650</v>
      </c>
      <c r="C11483" s="292" t="s">
        <v>2979</v>
      </c>
      <c r="E11483" s="292" t="s">
        <v>214</v>
      </c>
      <c r="F11483" s="405">
        <v>32323</v>
      </c>
      <c r="G11483" s="292" t="s">
        <v>2979</v>
      </c>
    </row>
    <row r="11484" spans="1:7">
      <c r="A11484" s="292" t="s">
        <v>49</v>
      </c>
      <c r="B11484" s="405">
        <v>31771</v>
      </c>
      <c r="C11484" s="292" t="s">
        <v>2979</v>
      </c>
      <c r="E11484" s="292" t="s">
        <v>214</v>
      </c>
      <c r="F11484" s="405">
        <v>32328</v>
      </c>
      <c r="G11484" s="292" t="s">
        <v>2979</v>
      </c>
    </row>
    <row r="11485" spans="1:7">
      <c r="A11485" s="292" t="s">
        <v>49</v>
      </c>
      <c r="B11485" s="405">
        <v>32042</v>
      </c>
      <c r="C11485" s="292" t="s">
        <v>2979</v>
      </c>
      <c r="E11485" s="292" t="s">
        <v>214</v>
      </c>
      <c r="F11485" s="405">
        <v>32334</v>
      </c>
      <c r="G11485" s="292" t="s">
        <v>2979</v>
      </c>
    </row>
    <row r="11486" spans="1:7">
      <c r="A11486" s="292" t="s">
        <v>49</v>
      </c>
      <c r="B11486" s="405">
        <v>32234</v>
      </c>
      <c r="C11486" s="292" t="s">
        <v>2979</v>
      </c>
      <c r="E11486" s="292" t="s">
        <v>214</v>
      </c>
      <c r="F11486" s="405">
        <v>32335</v>
      </c>
      <c r="G11486" s="292" t="s">
        <v>2979</v>
      </c>
    </row>
    <row r="11487" spans="1:7">
      <c r="A11487" s="292" t="s">
        <v>49</v>
      </c>
      <c r="B11487" s="405">
        <v>32537</v>
      </c>
      <c r="C11487" s="292" t="s">
        <v>2979</v>
      </c>
      <c r="E11487" s="292" t="s">
        <v>214</v>
      </c>
      <c r="F11487" s="405">
        <v>32340</v>
      </c>
      <c r="G11487" s="292" t="s">
        <v>2979</v>
      </c>
    </row>
    <row r="11488" spans="1:7">
      <c r="A11488" s="292" t="s">
        <v>49</v>
      </c>
      <c r="B11488" s="405">
        <v>33043</v>
      </c>
      <c r="C11488" s="292" t="s">
        <v>2979</v>
      </c>
      <c r="E11488" s="292" t="s">
        <v>214</v>
      </c>
      <c r="F11488" s="405">
        <v>32341</v>
      </c>
      <c r="G11488" s="292" t="s">
        <v>2979</v>
      </c>
    </row>
    <row r="11489" spans="1:7">
      <c r="A11489" s="292" t="s">
        <v>49</v>
      </c>
      <c r="B11489" s="405">
        <v>34266</v>
      </c>
      <c r="C11489" s="292" t="s">
        <v>2979</v>
      </c>
      <c r="E11489" s="292" t="s">
        <v>214</v>
      </c>
      <c r="F11489" s="405">
        <v>32344</v>
      </c>
      <c r="G11489" s="292" t="s">
        <v>2979</v>
      </c>
    </row>
    <row r="11490" spans="1:7">
      <c r="A11490" s="292" t="s">
        <v>49</v>
      </c>
      <c r="B11490" s="405">
        <v>35089</v>
      </c>
      <c r="C11490" s="292" t="s">
        <v>2979</v>
      </c>
      <c r="E11490" s="292" t="s">
        <v>214</v>
      </c>
      <c r="F11490" s="405">
        <v>32345</v>
      </c>
      <c r="G11490" s="292" t="s">
        <v>2979</v>
      </c>
    </row>
    <row r="11491" spans="1:7">
      <c r="A11491" s="292" t="s">
        <v>49</v>
      </c>
      <c r="B11491" s="405">
        <v>35546</v>
      </c>
      <c r="C11491" s="292" t="s">
        <v>2979</v>
      </c>
      <c r="E11491" s="292" t="s">
        <v>214</v>
      </c>
      <c r="F11491" s="405">
        <v>32346</v>
      </c>
      <c r="G11491" s="292" t="s">
        <v>2979</v>
      </c>
    </row>
    <row r="11492" spans="1:7">
      <c r="A11492" s="292" t="s">
        <v>49</v>
      </c>
      <c r="B11492" s="405">
        <v>35672</v>
      </c>
      <c r="C11492" s="292" t="s">
        <v>2979</v>
      </c>
      <c r="E11492" s="292" t="s">
        <v>214</v>
      </c>
      <c r="F11492" s="405">
        <v>32347</v>
      </c>
      <c r="G11492" s="292" t="s">
        <v>2979</v>
      </c>
    </row>
    <row r="11493" spans="1:7">
      <c r="A11493" s="292" t="s">
        <v>49</v>
      </c>
      <c r="B11493" s="405">
        <v>36009</v>
      </c>
      <c r="C11493" s="292" t="s">
        <v>2979</v>
      </c>
      <c r="E11493" s="292" t="s">
        <v>214</v>
      </c>
      <c r="F11493" s="405">
        <v>32348</v>
      </c>
      <c r="G11493" s="292" t="s">
        <v>2979</v>
      </c>
    </row>
    <row r="11494" spans="1:7">
      <c r="A11494" s="292" t="s">
        <v>49</v>
      </c>
      <c r="B11494" s="405">
        <v>36316</v>
      </c>
      <c r="C11494" s="292" t="s">
        <v>2979</v>
      </c>
      <c r="E11494" s="292" t="s">
        <v>214</v>
      </c>
      <c r="F11494" s="405">
        <v>32350</v>
      </c>
      <c r="G11494" s="292" t="s">
        <v>2979</v>
      </c>
    </row>
    <row r="11495" spans="1:7">
      <c r="A11495" s="292" t="s">
        <v>49</v>
      </c>
      <c r="B11495" s="405">
        <v>36530</v>
      </c>
      <c r="C11495" s="292" t="s">
        <v>2979</v>
      </c>
      <c r="E11495" s="292" t="s">
        <v>214</v>
      </c>
      <c r="F11495" s="405">
        <v>32352</v>
      </c>
      <c r="G11495" s="292" t="s">
        <v>2979</v>
      </c>
    </row>
    <row r="11496" spans="1:7">
      <c r="A11496" s="292" t="s">
        <v>49</v>
      </c>
      <c r="B11496" s="405">
        <v>36861</v>
      </c>
      <c r="C11496" s="292" t="s">
        <v>2979</v>
      </c>
      <c r="E11496" s="292" t="s">
        <v>214</v>
      </c>
      <c r="F11496" s="405">
        <v>32356</v>
      </c>
      <c r="G11496" s="292" t="s">
        <v>2979</v>
      </c>
    </row>
    <row r="11497" spans="1:7">
      <c r="A11497" s="292" t="s">
        <v>49</v>
      </c>
      <c r="B11497" s="405">
        <v>37082</v>
      </c>
      <c r="C11497" s="292" t="s">
        <v>2979</v>
      </c>
      <c r="E11497" s="292" t="s">
        <v>214</v>
      </c>
      <c r="F11497" s="405">
        <v>32359</v>
      </c>
      <c r="G11497" s="292" t="s">
        <v>2979</v>
      </c>
    </row>
    <row r="11498" spans="1:7">
      <c r="A11498" s="292" t="s">
        <v>49</v>
      </c>
      <c r="B11498" s="405">
        <v>31711</v>
      </c>
      <c r="C11498" s="292" t="s">
        <v>2979</v>
      </c>
      <c r="E11498" s="292" t="s">
        <v>214</v>
      </c>
      <c r="F11498" s="405">
        <v>32360</v>
      </c>
      <c r="G11498" s="292" t="s">
        <v>2979</v>
      </c>
    </row>
    <row r="11499" spans="1:7">
      <c r="A11499" s="292" t="s">
        <v>49</v>
      </c>
      <c r="B11499" s="405">
        <v>31772</v>
      </c>
      <c r="C11499" s="292" t="s">
        <v>2979</v>
      </c>
      <c r="E11499" s="292" t="s">
        <v>214</v>
      </c>
      <c r="F11499" s="405">
        <v>32420</v>
      </c>
      <c r="G11499" s="292" t="s">
        <v>2979</v>
      </c>
    </row>
    <row r="11500" spans="1:7">
      <c r="A11500" s="292" t="s">
        <v>49</v>
      </c>
      <c r="B11500" s="405">
        <v>32044</v>
      </c>
      <c r="C11500" s="292" t="s">
        <v>2979</v>
      </c>
      <c r="E11500" s="292" t="s">
        <v>214</v>
      </c>
      <c r="F11500" s="405">
        <v>32421</v>
      </c>
      <c r="G11500" s="292" t="s">
        <v>2979</v>
      </c>
    </row>
    <row r="11501" spans="1:7">
      <c r="A11501" s="292" t="s">
        <v>49</v>
      </c>
      <c r="B11501" s="405">
        <v>32320</v>
      </c>
      <c r="C11501" s="292" t="s">
        <v>2979</v>
      </c>
      <c r="E11501" s="292" t="s">
        <v>214</v>
      </c>
      <c r="F11501" s="405">
        <v>32423</v>
      </c>
      <c r="G11501" s="292" t="s">
        <v>2979</v>
      </c>
    </row>
    <row r="11502" spans="1:7">
      <c r="A11502" s="292" t="s">
        <v>49</v>
      </c>
      <c r="B11502" s="405">
        <v>32538</v>
      </c>
      <c r="C11502" s="292" t="s">
        <v>2979</v>
      </c>
      <c r="E11502" s="292" t="s">
        <v>214</v>
      </c>
      <c r="F11502" s="405">
        <v>32425</v>
      </c>
      <c r="G11502" s="292" t="s">
        <v>2979</v>
      </c>
    </row>
    <row r="11503" spans="1:7">
      <c r="A11503" s="292" t="s">
        <v>49</v>
      </c>
      <c r="B11503" s="405">
        <v>33050</v>
      </c>
      <c r="C11503" s="292" t="s">
        <v>2979</v>
      </c>
      <c r="E11503" s="292" t="s">
        <v>214</v>
      </c>
      <c r="F11503" s="405">
        <v>32426</v>
      </c>
      <c r="G11503" s="292" t="s">
        <v>2979</v>
      </c>
    </row>
    <row r="11504" spans="1:7">
      <c r="A11504" s="292" t="s">
        <v>49</v>
      </c>
      <c r="B11504" s="405">
        <v>34268</v>
      </c>
      <c r="C11504" s="292" t="s">
        <v>2979</v>
      </c>
      <c r="E11504" s="292" t="s">
        <v>214</v>
      </c>
      <c r="F11504" s="405">
        <v>32427</v>
      </c>
      <c r="G11504" s="292" t="s">
        <v>2979</v>
      </c>
    </row>
    <row r="11505" spans="1:7">
      <c r="A11505" s="292" t="s">
        <v>49</v>
      </c>
      <c r="B11505" s="405">
        <v>35097</v>
      </c>
      <c r="C11505" s="292" t="s">
        <v>2979</v>
      </c>
      <c r="E11505" s="292" t="s">
        <v>214</v>
      </c>
      <c r="F11505" s="405">
        <v>32430</v>
      </c>
      <c r="G11505" s="292" t="s">
        <v>2979</v>
      </c>
    </row>
    <row r="11506" spans="1:7">
      <c r="A11506" s="292" t="s">
        <v>49</v>
      </c>
      <c r="B11506" s="405">
        <v>35548</v>
      </c>
      <c r="C11506" s="292" t="s">
        <v>2979</v>
      </c>
      <c r="E11506" s="292" t="s">
        <v>214</v>
      </c>
      <c r="F11506" s="405">
        <v>32431</v>
      </c>
      <c r="G11506" s="292" t="s">
        <v>2979</v>
      </c>
    </row>
    <row r="11507" spans="1:7">
      <c r="A11507" s="292" t="s">
        <v>49</v>
      </c>
      <c r="B11507" s="405">
        <v>35740</v>
      </c>
      <c r="C11507" s="292" t="s">
        <v>2979</v>
      </c>
      <c r="E11507" s="292" t="s">
        <v>214</v>
      </c>
      <c r="F11507" s="405">
        <v>32433</v>
      </c>
      <c r="G11507" s="292" t="s">
        <v>2979</v>
      </c>
    </row>
    <row r="11508" spans="1:7">
      <c r="A11508" s="292" t="s">
        <v>49</v>
      </c>
      <c r="B11508" s="405">
        <v>36010</v>
      </c>
      <c r="C11508" s="292" t="s">
        <v>2979</v>
      </c>
      <c r="E11508" s="292" t="s">
        <v>214</v>
      </c>
      <c r="F11508" s="405">
        <v>32434</v>
      </c>
      <c r="G11508" s="292" t="s">
        <v>2979</v>
      </c>
    </row>
    <row r="11509" spans="1:7">
      <c r="A11509" s="292" t="s">
        <v>49</v>
      </c>
      <c r="B11509" s="405">
        <v>36319</v>
      </c>
      <c r="C11509" s="292" t="s">
        <v>2979</v>
      </c>
      <c r="E11509" s="292" t="s">
        <v>214</v>
      </c>
      <c r="F11509" s="405">
        <v>32435</v>
      </c>
      <c r="G11509" s="292" t="s">
        <v>2979</v>
      </c>
    </row>
    <row r="11510" spans="1:7">
      <c r="A11510" s="292" t="s">
        <v>49</v>
      </c>
      <c r="B11510" s="405">
        <v>36541</v>
      </c>
      <c r="C11510" s="292" t="s">
        <v>2979</v>
      </c>
      <c r="E11510" s="292" t="s">
        <v>214</v>
      </c>
      <c r="F11510" s="405">
        <v>32438</v>
      </c>
      <c r="G11510" s="292" t="s">
        <v>2979</v>
      </c>
    </row>
    <row r="11511" spans="1:7">
      <c r="A11511" s="292" t="s">
        <v>49</v>
      </c>
      <c r="B11511" s="405">
        <v>36862</v>
      </c>
      <c r="C11511" s="292" t="s">
        <v>2979</v>
      </c>
      <c r="E11511" s="292" t="s">
        <v>214</v>
      </c>
      <c r="F11511" s="405">
        <v>32442</v>
      </c>
      <c r="G11511" s="292" t="s">
        <v>2979</v>
      </c>
    </row>
    <row r="11512" spans="1:7">
      <c r="A11512" s="292" t="s">
        <v>49</v>
      </c>
      <c r="B11512" s="405">
        <v>37083</v>
      </c>
      <c r="C11512" s="292" t="s">
        <v>2979</v>
      </c>
      <c r="E11512" s="292" t="s">
        <v>214</v>
      </c>
      <c r="F11512" s="405">
        <v>32445</v>
      </c>
      <c r="G11512" s="292" t="s">
        <v>2979</v>
      </c>
    </row>
    <row r="11513" spans="1:7">
      <c r="A11513" s="292" t="s">
        <v>49</v>
      </c>
      <c r="B11513" s="405">
        <v>31712</v>
      </c>
      <c r="C11513" s="292" t="s">
        <v>2979</v>
      </c>
      <c r="E11513" s="292" t="s">
        <v>214</v>
      </c>
      <c r="F11513" s="405">
        <v>32449</v>
      </c>
      <c r="G11513" s="292" t="s">
        <v>2979</v>
      </c>
    </row>
    <row r="11514" spans="1:7">
      <c r="A11514" s="292" t="s">
        <v>49</v>
      </c>
      <c r="B11514" s="405">
        <v>31773</v>
      </c>
      <c r="C11514" s="292" t="s">
        <v>2979</v>
      </c>
      <c r="E11514" s="292" t="s">
        <v>214</v>
      </c>
      <c r="F11514" s="405">
        <v>32452</v>
      </c>
      <c r="G11514" s="292" t="s">
        <v>2979</v>
      </c>
    </row>
    <row r="11515" spans="1:7">
      <c r="A11515" s="292" t="s">
        <v>49</v>
      </c>
      <c r="B11515" s="405">
        <v>32046</v>
      </c>
      <c r="C11515" s="292" t="s">
        <v>2979</v>
      </c>
      <c r="E11515" s="292" t="s">
        <v>214</v>
      </c>
      <c r="F11515" s="405">
        <v>32462</v>
      </c>
      <c r="G11515" s="292" t="s">
        <v>2979</v>
      </c>
    </row>
    <row r="11516" spans="1:7">
      <c r="A11516" s="292" t="s">
        <v>49</v>
      </c>
      <c r="B11516" s="405">
        <v>32321</v>
      </c>
      <c r="C11516" s="292" t="s">
        <v>2979</v>
      </c>
      <c r="E11516" s="292" t="s">
        <v>214</v>
      </c>
      <c r="F11516" s="405">
        <v>32465</v>
      </c>
      <c r="G11516" s="292" t="s">
        <v>2979</v>
      </c>
    </row>
    <row r="11517" spans="1:7">
      <c r="A11517" s="292" t="s">
        <v>49</v>
      </c>
      <c r="B11517" s="405">
        <v>32564</v>
      </c>
      <c r="C11517" s="292" t="s">
        <v>2979</v>
      </c>
      <c r="E11517" s="292" t="s">
        <v>214</v>
      </c>
      <c r="F11517" s="405">
        <v>32466</v>
      </c>
      <c r="G11517" s="292" t="s">
        <v>2979</v>
      </c>
    </row>
    <row r="11518" spans="1:7">
      <c r="A11518" s="292" t="s">
        <v>49</v>
      </c>
      <c r="B11518" s="405">
        <v>33070</v>
      </c>
      <c r="C11518" s="292" t="s">
        <v>2979</v>
      </c>
      <c r="E11518" s="292" t="s">
        <v>214</v>
      </c>
      <c r="F11518" s="405">
        <v>32531</v>
      </c>
      <c r="G11518" s="292" t="s">
        <v>2979</v>
      </c>
    </row>
    <row r="11519" spans="1:7">
      <c r="A11519" s="292" t="s">
        <v>49</v>
      </c>
      <c r="B11519" s="405">
        <v>34433</v>
      </c>
      <c r="C11519" s="292" t="s">
        <v>2979</v>
      </c>
      <c r="E11519" s="292" t="s">
        <v>214</v>
      </c>
      <c r="F11519" s="405">
        <v>32535</v>
      </c>
      <c r="G11519" s="292" t="s">
        <v>2979</v>
      </c>
    </row>
    <row r="11520" spans="1:7">
      <c r="A11520" s="292" t="s">
        <v>49</v>
      </c>
      <c r="B11520" s="405">
        <v>35098</v>
      </c>
      <c r="C11520" s="292" t="s">
        <v>2979</v>
      </c>
      <c r="E11520" s="292" t="s">
        <v>214</v>
      </c>
      <c r="F11520" s="405">
        <v>32537</v>
      </c>
      <c r="G11520" s="292" t="s">
        <v>2979</v>
      </c>
    </row>
    <row r="11521" spans="1:7">
      <c r="A11521" s="292" t="s">
        <v>49</v>
      </c>
      <c r="B11521" s="405">
        <v>35549</v>
      </c>
      <c r="C11521" s="292" t="s">
        <v>2979</v>
      </c>
      <c r="E11521" s="292" t="s">
        <v>214</v>
      </c>
      <c r="F11521" s="405">
        <v>32538</v>
      </c>
      <c r="G11521" s="292" t="s">
        <v>2979</v>
      </c>
    </row>
    <row r="11522" spans="1:7">
      <c r="A11522" s="292" t="s">
        <v>49</v>
      </c>
      <c r="B11522" s="405">
        <v>35744</v>
      </c>
      <c r="C11522" s="292" t="s">
        <v>2979</v>
      </c>
      <c r="E11522" s="292" t="s">
        <v>214</v>
      </c>
      <c r="F11522" s="405">
        <v>32564</v>
      </c>
      <c r="G11522" s="292" t="s">
        <v>2979</v>
      </c>
    </row>
    <row r="11523" spans="1:7">
      <c r="A11523" s="292" t="s">
        <v>49</v>
      </c>
      <c r="B11523" s="405">
        <v>36013</v>
      </c>
      <c r="C11523" s="292" t="s">
        <v>2979</v>
      </c>
      <c r="E11523" s="292" t="s">
        <v>214</v>
      </c>
      <c r="F11523" s="405">
        <v>32565</v>
      </c>
      <c r="G11523" s="292" t="s">
        <v>2979</v>
      </c>
    </row>
    <row r="11524" spans="1:7">
      <c r="A11524" s="292" t="s">
        <v>49</v>
      </c>
      <c r="B11524" s="405">
        <v>36320</v>
      </c>
      <c r="C11524" s="292" t="s">
        <v>2979</v>
      </c>
      <c r="E11524" s="292" t="s">
        <v>214</v>
      </c>
      <c r="F11524" s="405">
        <v>32567</v>
      </c>
      <c r="G11524" s="292" t="s">
        <v>2979</v>
      </c>
    </row>
    <row r="11525" spans="1:7">
      <c r="A11525" s="292" t="s">
        <v>49</v>
      </c>
      <c r="B11525" s="405">
        <v>36545</v>
      </c>
      <c r="C11525" s="292" t="s">
        <v>2979</v>
      </c>
      <c r="E11525" s="292" t="s">
        <v>214</v>
      </c>
      <c r="F11525" s="405">
        <v>32577</v>
      </c>
      <c r="G11525" s="292" t="s">
        <v>2979</v>
      </c>
    </row>
    <row r="11526" spans="1:7">
      <c r="A11526" s="292" t="s">
        <v>49</v>
      </c>
      <c r="B11526" s="405">
        <v>36863</v>
      </c>
      <c r="C11526" s="292" t="s">
        <v>2979</v>
      </c>
      <c r="E11526" s="292" t="s">
        <v>214</v>
      </c>
      <c r="F11526" s="405">
        <v>32619</v>
      </c>
      <c r="G11526" s="292" t="s">
        <v>2979</v>
      </c>
    </row>
    <row r="11527" spans="1:7">
      <c r="A11527" s="292" t="s">
        <v>49</v>
      </c>
      <c r="B11527" s="405">
        <v>37095</v>
      </c>
      <c r="C11527" s="292" t="s">
        <v>2979</v>
      </c>
      <c r="E11527" s="292" t="s">
        <v>214</v>
      </c>
      <c r="F11527" s="405">
        <v>32621</v>
      </c>
      <c r="G11527" s="292" t="s">
        <v>2979</v>
      </c>
    </row>
    <row r="11528" spans="1:7">
      <c r="A11528" s="292" t="s">
        <v>49</v>
      </c>
      <c r="B11528" s="405">
        <v>31713</v>
      </c>
      <c r="C11528" s="292" t="s">
        <v>2979</v>
      </c>
      <c r="E11528" s="292" t="s">
        <v>214</v>
      </c>
      <c r="F11528" s="405">
        <v>32622</v>
      </c>
      <c r="G11528" s="292" t="s">
        <v>2979</v>
      </c>
    </row>
    <row r="11529" spans="1:7">
      <c r="A11529" s="292" t="s">
        <v>49</v>
      </c>
      <c r="B11529" s="405">
        <v>31774</v>
      </c>
      <c r="C11529" s="292" t="s">
        <v>2979</v>
      </c>
      <c r="E11529" s="292" t="s">
        <v>214</v>
      </c>
      <c r="F11529" s="405">
        <v>32625</v>
      </c>
      <c r="G11529" s="292" t="s">
        <v>2979</v>
      </c>
    </row>
    <row r="11530" spans="1:7">
      <c r="A11530" s="292" t="s">
        <v>49</v>
      </c>
      <c r="B11530" s="405">
        <v>32052</v>
      </c>
      <c r="C11530" s="292" t="s">
        <v>2979</v>
      </c>
      <c r="E11530" s="292" t="s">
        <v>214</v>
      </c>
      <c r="F11530" s="405">
        <v>32626</v>
      </c>
      <c r="G11530" s="292" t="s">
        <v>2979</v>
      </c>
    </row>
    <row r="11531" spans="1:7">
      <c r="A11531" s="292" t="s">
        <v>49</v>
      </c>
      <c r="B11531" s="405">
        <v>32322</v>
      </c>
      <c r="C11531" s="292" t="s">
        <v>2979</v>
      </c>
      <c r="E11531" s="292" t="s">
        <v>214</v>
      </c>
      <c r="F11531" s="405">
        <v>32628</v>
      </c>
      <c r="G11531" s="292" t="s">
        <v>2979</v>
      </c>
    </row>
    <row r="11532" spans="1:7">
      <c r="A11532" s="292" t="s">
        <v>49</v>
      </c>
      <c r="B11532" s="405">
        <v>32565</v>
      </c>
      <c r="C11532" s="292" t="s">
        <v>2979</v>
      </c>
      <c r="E11532" s="292" t="s">
        <v>214</v>
      </c>
      <c r="F11532" s="405">
        <v>32631</v>
      </c>
      <c r="G11532" s="292" t="s">
        <v>2979</v>
      </c>
    </row>
    <row r="11533" spans="1:7">
      <c r="A11533" s="292" t="s">
        <v>49</v>
      </c>
      <c r="B11533" s="405">
        <v>33109</v>
      </c>
      <c r="C11533" s="292" t="s">
        <v>2979</v>
      </c>
      <c r="E11533" s="292" t="s">
        <v>214</v>
      </c>
      <c r="F11533" s="405">
        <v>32639</v>
      </c>
      <c r="G11533" s="292" t="s">
        <v>2979</v>
      </c>
    </row>
    <row r="11534" spans="1:7">
      <c r="A11534" s="292" t="s">
        <v>49</v>
      </c>
      <c r="B11534" s="405">
        <v>34436</v>
      </c>
      <c r="C11534" s="292" t="s">
        <v>2979</v>
      </c>
      <c r="E11534" s="292" t="s">
        <v>214</v>
      </c>
      <c r="F11534" s="405">
        <v>32640</v>
      </c>
      <c r="G11534" s="292" t="s">
        <v>2979</v>
      </c>
    </row>
    <row r="11535" spans="1:7">
      <c r="A11535" s="292" t="s">
        <v>49</v>
      </c>
      <c r="B11535" s="405">
        <v>35118</v>
      </c>
      <c r="C11535" s="292" t="s">
        <v>2979</v>
      </c>
      <c r="E11535" s="292" t="s">
        <v>214</v>
      </c>
      <c r="F11535" s="405">
        <v>32641</v>
      </c>
      <c r="G11535" s="292" t="s">
        <v>2979</v>
      </c>
    </row>
    <row r="11536" spans="1:7">
      <c r="A11536" s="292" t="s">
        <v>49</v>
      </c>
      <c r="B11536" s="405">
        <v>35550</v>
      </c>
      <c r="C11536" s="292" t="s">
        <v>2979</v>
      </c>
      <c r="E11536" s="292" t="s">
        <v>214</v>
      </c>
      <c r="F11536" s="405">
        <v>32644</v>
      </c>
      <c r="G11536" s="292" t="s">
        <v>2979</v>
      </c>
    </row>
    <row r="11537" spans="1:7">
      <c r="A11537" s="292" t="s">
        <v>49</v>
      </c>
      <c r="B11537" s="405">
        <v>35746</v>
      </c>
      <c r="C11537" s="292" t="s">
        <v>2979</v>
      </c>
      <c r="E11537" s="292" t="s">
        <v>214</v>
      </c>
      <c r="F11537" s="405">
        <v>32656</v>
      </c>
      <c r="G11537" s="292" t="s">
        <v>2979</v>
      </c>
    </row>
    <row r="11538" spans="1:7">
      <c r="A11538" s="292" t="s">
        <v>49</v>
      </c>
      <c r="B11538" s="405">
        <v>36024</v>
      </c>
      <c r="C11538" s="292" t="s">
        <v>2979</v>
      </c>
      <c r="E11538" s="292" t="s">
        <v>214</v>
      </c>
      <c r="F11538" s="405">
        <v>32662</v>
      </c>
      <c r="G11538" s="292" t="s">
        <v>2979</v>
      </c>
    </row>
    <row r="11539" spans="1:7">
      <c r="A11539" s="292" t="s">
        <v>49</v>
      </c>
      <c r="B11539" s="405">
        <v>36323</v>
      </c>
      <c r="C11539" s="292" t="s">
        <v>2979</v>
      </c>
      <c r="E11539" s="292" t="s">
        <v>214</v>
      </c>
      <c r="F11539" s="405">
        <v>32663</v>
      </c>
      <c r="G11539" s="292" t="s">
        <v>2979</v>
      </c>
    </row>
    <row r="11540" spans="1:7">
      <c r="A11540" s="292" t="s">
        <v>49</v>
      </c>
      <c r="B11540" s="405">
        <v>36548</v>
      </c>
      <c r="C11540" s="292" t="s">
        <v>2979</v>
      </c>
      <c r="E11540" s="292" t="s">
        <v>214</v>
      </c>
      <c r="F11540" s="405">
        <v>32666</v>
      </c>
      <c r="G11540" s="292" t="s">
        <v>2979</v>
      </c>
    </row>
    <row r="11541" spans="1:7">
      <c r="A11541" s="292" t="s">
        <v>49</v>
      </c>
      <c r="B11541" s="405">
        <v>36866</v>
      </c>
      <c r="C11541" s="292" t="s">
        <v>2979</v>
      </c>
      <c r="E11541" s="292" t="s">
        <v>214</v>
      </c>
      <c r="F11541" s="405">
        <v>32667</v>
      </c>
      <c r="G11541" s="292" t="s">
        <v>2979</v>
      </c>
    </row>
    <row r="11542" spans="1:7">
      <c r="A11542" s="292" t="s">
        <v>49</v>
      </c>
      <c r="B11542" s="405">
        <v>37098</v>
      </c>
      <c r="C11542" s="292" t="s">
        <v>2979</v>
      </c>
      <c r="E11542" s="292" t="s">
        <v>214</v>
      </c>
      <c r="F11542" s="405">
        <v>32668</v>
      </c>
      <c r="G11542" s="292" t="s">
        <v>2979</v>
      </c>
    </row>
    <row r="11543" spans="1:7">
      <c r="A11543" s="292" t="s">
        <v>49</v>
      </c>
      <c r="B11543" s="405">
        <v>31714</v>
      </c>
      <c r="C11543" s="292" t="s">
        <v>2979</v>
      </c>
      <c r="E11543" s="292" t="s">
        <v>214</v>
      </c>
      <c r="F11543" s="405">
        <v>32680</v>
      </c>
      <c r="G11543" s="292" t="s">
        <v>2979</v>
      </c>
    </row>
    <row r="11544" spans="1:7">
      <c r="A11544" s="292" t="s">
        <v>49</v>
      </c>
      <c r="B11544" s="405">
        <v>31775</v>
      </c>
      <c r="C11544" s="292" t="s">
        <v>2979</v>
      </c>
      <c r="E11544" s="292" t="s">
        <v>214</v>
      </c>
      <c r="F11544" s="405">
        <v>32681</v>
      </c>
      <c r="G11544" s="292" t="s">
        <v>2979</v>
      </c>
    </row>
    <row r="11545" spans="1:7">
      <c r="A11545" s="292" t="s">
        <v>49</v>
      </c>
      <c r="B11545" s="405">
        <v>32053</v>
      </c>
      <c r="C11545" s="292" t="s">
        <v>2979</v>
      </c>
      <c r="E11545" s="292" t="s">
        <v>214</v>
      </c>
      <c r="F11545" s="405">
        <v>32686</v>
      </c>
      <c r="G11545" s="292" t="s">
        <v>2979</v>
      </c>
    </row>
    <row r="11546" spans="1:7">
      <c r="A11546" s="292" t="s">
        <v>49</v>
      </c>
      <c r="B11546" s="405">
        <v>32323</v>
      </c>
      <c r="C11546" s="292" t="s">
        <v>2979</v>
      </c>
      <c r="E11546" s="292" t="s">
        <v>214</v>
      </c>
      <c r="F11546" s="405">
        <v>32692</v>
      </c>
      <c r="G11546" s="292" t="s">
        <v>2979</v>
      </c>
    </row>
    <row r="11547" spans="1:7">
      <c r="A11547" s="292" t="s">
        <v>49</v>
      </c>
      <c r="B11547" s="405">
        <v>32567</v>
      </c>
      <c r="C11547" s="292" t="s">
        <v>2979</v>
      </c>
      <c r="E11547" s="292" t="s">
        <v>214</v>
      </c>
      <c r="F11547" s="405">
        <v>32693</v>
      </c>
      <c r="G11547" s="292" t="s">
        <v>2979</v>
      </c>
    </row>
    <row r="11548" spans="1:7">
      <c r="A11548" s="292" t="s">
        <v>49</v>
      </c>
      <c r="B11548" s="405">
        <v>33430</v>
      </c>
      <c r="C11548" s="292" t="s">
        <v>2979</v>
      </c>
      <c r="E11548" s="292" t="s">
        <v>214</v>
      </c>
      <c r="F11548" s="405">
        <v>32694</v>
      </c>
      <c r="G11548" s="292" t="s">
        <v>2979</v>
      </c>
    </row>
    <row r="11549" spans="1:7">
      <c r="A11549" s="292" t="s">
        <v>49</v>
      </c>
      <c r="B11549" s="405">
        <v>34449</v>
      </c>
      <c r="C11549" s="292" t="s">
        <v>2979</v>
      </c>
      <c r="E11549" s="292" t="s">
        <v>214</v>
      </c>
      <c r="F11549" s="405">
        <v>32709</v>
      </c>
      <c r="G11549" s="292" t="s">
        <v>2979</v>
      </c>
    </row>
    <row r="11550" spans="1:7">
      <c r="A11550" s="292" t="s">
        <v>49</v>
      </c>
      <c r="B11550" s="405">
        <v>35130</v>
      </c>
      <c r="C11550" s="292" t="s">
        <v>2979</v>
      </c>
      <c r="E11550" s="292" t="s">
        <v>214</v>
      </c>
      <c r="F11550" s="405">
        <v>32732</v>
      </c>
      <c r="G11550" s="292" t="s">
        <v>2979</v>
      </c>
    </row>
    <row r="11551" spans="1:7">
      <c r="A11551" s="292" t="s">
        <v>49</v>
      </c>
      <c r="B11551" s="405">
        <v>35552</v>
      </c>
      <c r="C11551" s="292" t="s">
        <v>2979</v>
      </c>
      <c r="E11551" s="292" t="s">
        <v>214</v>
      </c>
      <c r="F11551" s="405">
        <v>32736</v>
      </c>
      <c r="G11551" s="292" t="s">
        <v>2979</v>
      </c>
    </row>
    <row r="11552" spans="1:7">
      <c r="A11552" s="292" t="s">
        <v>49</v>
      </c>
      <c r="B11552" s="405">
        <v>35747</v>
      </c>
      <c r="C11552" s="292" t="s">
        <v>2979</v>
      </c>
      <c r="E11552" s="292" t="s">
        <v>214</v>
      </c>
      <c r="F11552" s="405">
        <v>32764</v>
      </c>
      <c r="G11552" s="292" t="s">
        <v>2979</v>
      </c>
    </row>
    <row r="11553" spans="1:7">
      <c r="A11553" s="292" t="s">
        <v>49</v>
      </c>
      <c r="B11553" s="405">
        <v>36026</v>
      </c>
      <c r="C11553" s="292" t="s">
        <v>2979</v>
      </c>
      <c r="E11553" s="292" t="s">
        <v>214</v>
      </c>
      <c r="F11553" s="405">
        <v>32767</v>
      </c>
      <c r="G11553" s="292" t="s">
        <v>2979</v>
      </c>
    </row>
    <row r="11554" spans="1:7">
      <c r="A11554" s="292" t="s">
        <v>49</v>
      </c>
      <c r="B11554" s="405">
        <v>36344</v>
      </c>
      <c r="C11554" s="292" t="s">
        <v>2979</v>
      </c>
      <c r="E11554" s="292" t="s">
        <v>214</v>
      </c>
      <c r="F11554" s="405">
        <v>32775</v>
      </c>
      <c r="G11554" s="292" t="s">
        <v>2979</v>
      </c>
    </row>
    <row r="11555" spans="1:7">
      <c r="A11555" s="292" t="s">
        <v>49</v>
      </c>
      <c r="B11555" s="405">
        <v>36551</v>
      </c>
      <c r="C11555" s="292" t="s">
        <v>2979</v>
      </c>
      <c r="E11555" s="292" t="s">
        <v>214</v>
      </c>
      <c r="F11555" s="405">
        <v>32833</v>
      </c>
      <c r="G11555" s="292" t="s">
        <v>2979</v>
      </c>
    </row>
    <row r="11556" spans="1:7">
      <c r="A11556" s="292" t="s">
        <v>49</v>
      </c>
      <c r="B11556" s="405">
        <v>36869</v>
      </c>
      <c r="C11556" s="292" t="s">
        <v>2979</v>
      </c>
      <c r="E11556" s="292" t="s">
        <v>214</v>
      </c>
      <c r="F11556" s="405">
        <v>32834</v>
      </c>
      <c r="G11556" s="292" t="s">
        <v>2979</v>
      </c>
    </row>
    <row r="11557" spans="1:7">
      <c r="A11557" s="292" t="s">
        <v>49</v>
      </c>
      <c r="B11557" s="405">
        <v>37101</v>
      </c>
      <c r="C11557" s="292" t="s">
        <v>2979</v>
      </c>
      <c r="E11557" s="292" t="s">
        <v>214</v>
      </c>
      <c r="F11557" s="405">
        <v>32948</v>
      </c>
      <c r="G11557" s="292" t="s">
        <v>2979</v>
      </c>
    </row>
    <row r="11558" spans="1:7">
      <c r="A11558" s="292" t="s">
        <v>49</v>
      </c>
      <c r="B11558" s="405">
        <v>31715</v>
      </c>
      <c r="C11558" s="292" t="s">
        <v>2979</v>
      </c>
      <c r="E11558" s="292" t="s">
        <v>214</v>
      </c>
      <c r="F11558" s="405">
        <v>33001</v>
      </c>
      <c r="G11558" s="292" t="s">
        <v>2979</v>
      </c>
    </row>
    <row r="11559" spans="1:7">
      <c r="A11559" s="292" t="s">
        <v>49</v>
      </c>
      <c r="B11559" s="405">
        <v>31777</v>
      </c>
      <c r="C11559" s="292" t="s">
        <v>2979</v>
      </c>
      <c r="E11559" s="292" t="s">
        <v>214</v>
      </c>
      <c r="F11559" s="405">
        <v>33036</v>
      </c>
      <c r="G11559" s="292" t="s">
        <v>2979</v>
      </c>
    </row>
    <row r="11560" spans="1:7">
      <c r="A11560" s="292" t="s">
        <v>49</v>
      </c>
      <c r="B11560" s="405">
        <v>32054</v>
      </c>
      <c r="C11560" s="292" t="s">
        <v>2979</v>
      </c>
      <c r="E11560" s="292" t="s">
        <v>214</v>
      </c>
      <c r="F11560" s="405">
        <v>33042</v>
      </c>
      <c r="G11560" s="292" t="s">
        <v>2979</v>
      </c>
    </row>
    <row r="11561" spans="1:7">
      <c r="A11561" s="292" t="s">
        <v>49</v>
      </c>
      <c r="B11561" s="405">
        <v>32328</v>
      </c>
      <c r="C11561" s="292" t="s">
        <v>2979</v>
      </c>
      <c r="E11561" s="292" t="s">
        <v>214</v>
      </c>
      <c r="F11561" s="405">
        <v>33043</v>
      </c>
      <c r="G11561" s="292" t="s">
        <v>2979</v>
      </c>
    </row>
    <row r="11562" spans="1:7">
      <c r="A11562" s="292" t="s">
        <v>49</v>
      </c>
      <c r="B11562" s="405">
        <v>32577</v>
      </c>
      <c r="C11562" s="292" t="s">
        <v>2979</v>
      </c>
      <c r="E11562" s="292" t="s">
        <v>214</v>
      </c>
      <c r="F11562" s="405">
        <v>33050</v>
      </c>
      <c r="G11562" s="292" t="s">
        <v>2979</v>
      </c>
    </row>
    <row r="11563" spans="1:7">
      <c r="A11563" s="292" t="s">
        <v>49</v>
      </c>
      <c r="B11563" s="405">
        <v>33438</v>
      </c>
      <c r="C11563" s="292" t="s">
        <v>2979</v>
      </c>
      <c r="E11563" s="292" t="s">
        <v>214</v>
      </c>
      <c r="F11563" s="405">
        <v>33070</v>
      </c>
      <c r="G11563" s="292" t="s">
        <v>2979</v>
      </c>
    </row>
    <row r="11564" spans="1:7">
      <c r="A11564" s="292" t="s">
        <v>49</v>
      </c>
      <c r="B11564" s="405">
        <v>34484</v>
      </c>
      <c r="C11564" s="292" t="s">
        <v>2979</v>
      </c>
      <c r="E11564" s="292" t="s">
        <v>214</v>
      </c>
      <c r="F11564" s="405">
        <v>33109</v>
      </c>
      <c r="G11564" s="292" t="s">
        <v>2979</v>
      </c>
    </row>
    <row r="11565" spans="1:7">
      <c r="A11565" s="292" t="s">
        <v>49</v>
      </c>
      <c r="B11565" s="405">
        <v>35131</v>
      </c>
      <c r="C11565" s="292" t="s">
        <v>2979</v>
      </c>
      <c r="E11565" s="292" t="s">
        <v>214</v>
      </c>
      <c r="F11565" s="405">
        <v>33430</v>
      </c>
      <c r="G11565" s="292" t="s">
        <v>2979</v>
      </c>
    </row>
    <row r="11566" spans="1:7">
      <c r="A11566" s="292" t="s">
        <v>49</v>
      </c>
      <c r="B11566" s="405">
        <v>35554</v>
      </c>
      <c r="C11566" s="292" t="s">
        <v>2979</v>
      </c>
      <c r="E11566" s="292" t="s">
        <v>214</v>
      </c>
      <c r="F11566" s="405">
        <v>33438</v>
      </c>
      <c r="G11566" s="292" t="s">
        <v>2979</v>
      </c>
    </row>
    <row r="11567" spans="1:7">
      <c r="A11567" s="292" t="s">
        <v>49</v>
      </c>
      <c r="B11567" s="405">
        <v>35751</v>
      </c>
      <c r="C11567" s="292" t="s">
        <v>2979</v>
      </c>
      <c r="E11567" s="292" t="s">
        <v>214</v>
      </c>
      <c r="F11567" s="405">
        <v>33439</v>
      </c>
      <c r="G11567" s="292" t="s">
        <v>2979</v>
      </c>
    </row>
    <row r="11568" spans="1:7">
      <c r="A11568" s="292" t="s">
        <v>49</v>
      </c>
      <c r="B11568" s="405">
        <v>36028</v>
      </c>
      <c r="C11568" s="292" t="s">
        <v>2979</v>
      </c>
      <c r="E11568" s="292" t="s">
        <v>214</v>
      </c>
      <c r="F11568" s="405">
        <v>33440</v>
      </c>
      <c r="G11568" s="292" t="s">
        <v>2979</v>
      </c>
    </row>
    <row r="11569" spans="1:7">
      <c r="A11569" s="292" t="s">
        <v>49</v>
      </c>
      <c r="B11569" s="405">
        <v>36346</v>
      </c>
      <c r="C11569" s="292" t="s">
        <v>2979</v>
      </c>
      <c r="E11569" s="292" t="s">
        <v>214</v>
      </c>
      <c r="F11569" s="405">
        <v>33459</v>
      </c>
      <c r="G11569" s="292" t="s">
        <v>2979</v>
      </c>
    </row>
    <row r="11570" spans="1:7">
      <c r="A11570" s="292" t="s">
        <v>49</v>
      </c>
      <c r="B11570" s="405">
        <v>36560</v>
      </c>
      <c r="C11570" s="292" t="s">
        <v>2979</v>
      </c>
      <c r="E11570" s="292" t="s">
        <v>214</v>
      </c>
      <c r="F11570" s="405">
        <v>33471</v>
      </c>
      <c r="G11570" s="292" t="s">
        <v>2979</v>
      </c>
    </row>
    <row r="11571" spans="1:7">
      <c r="A11571" s="292" t="s">
        <v>49</v>
      </c>
      <c r="B11571" s="405">
        <v>36871</v>
      </c>
      <c r="C11571" s="292" t="s">
        <v>2979</v>
      </c>
      <c r="E11571" s="292" t="s">
        <v>214</v>
      </c>
      <c r="F11571" s="405">
        <v>33493</v>
      </c>
      <c r="G11571" s="292" t="s">
        <v>2979</v>
      </c>
    </row>
    <row r="11572" spans="1:7">
      <c r="A11572" s="292" t="s">
        <v>49</v>
      </c>
      <c r="B11572" s="405">
        <v>37118</v>
      </c>
      <c r="C11572" s="292" t="s">
        <v>2979</v>
      </c>
      <c r="E11572" s="292" t="s">
        <v>214</v>
      </c>
      <c r="F11572" s="405">
        <v>33514</v>
      </c>
      <c r="G11572" s="292" t="s">
        <v>2979</v>
      </c>
    </row>
    <row r="11573" spans="1:7">
      <c r="A11573" s="292" t="s">
        <v>49</v>
      </c>
      <c r="B11573" s="405">
        <v>31716</v>
      </c>
      <c r="C11573" s="292" t="s">
        <v>2979</v>
      </c>
      <c r="E11573" s="292" t="s">
        <v>214</v>
      </c>
      <c r="F11573" s="405">
        <v>33523</v>
      </c>
      <c r="G11573" s="292" t="s">
        <v>2979</v>
      </c>
    </row>
    <row r="11574" spans="1:7">
      <c r="A11574" s="292" t="s">
        <v>49</v>
      </c>
      <c r="B11574" s="405">
        <v>31778</v>
      </c>
      <c r="C11574" s="292" t="s">
        <v>2979</v>
      </c>
      <c r="E11574" s="292" t="s">
        <v>214</v>
      </c>
      <c r="F11574" s="405">
        <v>33538</v>
      </c>
      <c r="G11574" s="292" t="s">
        <v>2979</v>
      </c>
    </row>
    <row r="11575" spans="1:7">
      <c r="A11575" s="292" t="s">
        <v>49</v>
      </c>
      <c r="B11575" s="405">
        <v>32058</v>
      </c>
      <c r="C11575" s="292" t="s">
        <v>2979</v>
      </c>
      <c r="E11575" s="292" t="s">
        <v>214</v>
      </c>
      <c r="F11575" s="405">
        <v>33565</v>
      </c>
      <c r="G11575" s="292" t="s">
        <v>2979</v>
      </c>
    </row>
    <row r="11576" spans="1:7">
      <c r="A11576" s="292" t="s">
        <v>49</v>
      </c>
      <c r="B11576" s="405">
        <v>32334</v>
      </c>
      <c r="C11576" s="292" t="s">
        <v>2979</v>
      </c>
      <c r="E11576" s="292" t="s">
        <v>214</v>
      </c>
      <c r="F11576" s="405">
        <v>33567</v>
      </c>
      <c r="G11576" s="292" t="s">
        <v>2979</v>
      </c>
    </row>
    <row r="11577" spans="1:7">
      <c r="A11577" s="292" t="s">
        <v>49</v>
      </c>
      <c r="B11577" s="405">
        <v>32619</v>
      </c>
      <c r="C11577" s="292" t="s">
        <v>2979</v>
      </c>
      <c r="E11577" s="292" t="s">
        <v>214</v>
      </c>
      <c r="F11577" s="405">
        <v>33585</v>
      </c>
      <c r="G11577" s="292" t="s">
        <v>2979</v>
      </c>
    </row>
    <row r="11578" spans="1:7">
      <c r="A11578" s="292" t="s">
        <v>49</v>
      </c>
      <c r="B11578" s="405">
        <v>33439</v>
      </c>
      <c r="C11578" s="292" t="s">
        <v>2979</v>
      </c>
      <c r="E11578" s="292" t="s">
        <v>214</v>
      </c>
      <c r="F11578" s="405">
        <v>33597</v>
      </c>
      <c r="G11578" s="292" t="s">
        <v>2979</v>
      </c>
    </row>
    <row r="11579" spans="1:7">
      <c r="A11579" s="292" t="s">
        <v>49</v>
      </c>
      <c r="B11579" s="405">
        <v>34488</v>
      </c>
      <c r="C11579" s="292" t="s">
        <v>2979</v>
      </c>
      <c r="E11579" s="292" t="s">
        <v>214</v>
      </c>
      <c r="F11579" s="405">
        <v>33834</v>
      </c>
      <c r="G11579" s="292" t="s">
        <v>2979</v>
      </c>
    </row>
    <row r="11580" spans="1:7">
      <c r="A11580" s="292" t="s">
        <v>49</v>
      </c>
      <c r="B11580" s="405">
        <v>35133</v>
      </c>
      <c r="C11580" s="292" t="s">
        <v>2979</v>
      </c>
      <c r="E11580" s="292" t="s">
        <v>214</v>
      </c>
      <c r="F11580" s="405">
        <v>33835</v>
      </c>
      <c r="G11580" s="292" t="s">
        <v>2979</v>
      </c>
    </row>
    <row r="11581" spans="1:7">
      <c r="A11581" s="292" t="s">
        <v>49</v>
      </c>
      <c r="B11581" s="405">
        <v>35555</v>
      </c>
      <c r="C11581" s="292" t="s">
        <v>2979</v>
      </c>
      <c r="E11581" s="292" t="s">
        <v>214</v>
      </c>
      <c r="F11581" s="405">
        <v>33841</v>
      </c>
      <c r="G11581" s="292" t="s">
        <v>2979</v>
      </c>
    </row>
    <row r="11582" spans="1:7">
      <c r="A11582" s="292" t="s">
        <v>49</v>
      </c>
      <c r="B11582" s="405">
        <v>35752</v>
      </c>
      <c r="C11582" s="292" t="s">
        <v>2979</v>
      </c>
      <c r="E11582" s="292" t="s">
        <v>214</v>
      </c>
      <c r="F11582" s="405">
        <v>33849</v>
      </c>
      <c r="G11582" s="292" t="s">
        <v>2979</v>
      </c>
    </row>
    <row r="11583" spans="1:7">
      <c r="A11583" s="292" t="s">
        <v>49</v>
      </c>
      <c r="B11583" s="405">
        <v>36032</v>
      </c>
      <c r="C11583" s="292" t="s">
        <v>2979</v>
      </c>
      <c r="E11583" s="292" t="s">
        <v>214</v>
      </c>
      <c r="F11583" s="405">
        <v>33852</v>
      </c>
      <c r="G11583" s="292" t="s">
        <v>2979</v>
      </c>
    </row>
    <row r="11584" spans="1:7">
      <c r="A11584" s="292" t="s">
        <v>49</v>
      </c>
      <c r="B11584" s="405">
        <v>36351</v>
      </c>
      <c r="C11584" s="292" t="s">
        <v>2979</v>
      </c>
      <c r="E11584" s="292" t="s">
        <v>214</v>
      </c>
      <c r="F11584" s="405">
        <v>33862</v>
      </c>
      <c r="G11584" s="292" t="s">
        <v>2979</v>
      </c>
    </row>
    <row r="11585" spans="1:7">
      <c r="A11585" s="292" t="s">
        <v>49</v>
      </c>
      <c r="B11585" s="405">
        <v>36562</v>
      </c>
      <c r="C11585" s="292" t="s">
        <v>2979</v>
      </c>
      <c r="E11585" s="292" t="s">
        <v>214</v>
      </c>
      <c r="F11585" s="405">
        <v>33867</v>
      </c>
      <c r="G11585" s="292" t="s">
        <v>2979</v>
      </c>
    </row>
    <row r="11586" spans="1:7">
      <c r="A11586" s="292" t="s">
        <v>49</v>
      </c>
      <c r="B11586" s="405">
        <v>36874</v>
      </c>
      <c r="C11586" s="292" t="s">
        <v>2979</v>
      </c>
      <c r="E11586" s="292" t="s">
        <v>214</v>
      </c>
      <c r="F11586" s="405">
        <v>33875</v>
      </c>
      <c r="G11586" s="292" t="s">
        <v>2979</v>
      </c>
    </row>
    <row r="11587" spans="1:7">
      <c r="A11587" s="292" t="s">
        <v>49</v>
      </c>
      <c r="B11587" s="405">
        <v>37134</v>
      </c>
      <c r="C11587" s="292" t="s">
        <v>2979</v>
      </c>
      <c r="E11587" s="292" t="s">
        <v>214</v>
      </c>
      <c r="F11587" s="405">
        <v>33876</v>
      </c>
      <c r="G11587" s="292" t="s">
        <v>2979</v>
      </c>
    </row>
    <row r="11588" spans="1:7">
      <c r="A11588" s="292" t="s">
        <v>49</v>
      </c>
      <c r="B11588" s="405">
        <v>31717</v>
      </c>
      <c r="C11588" s="292" t="s">
        <v>2979</v>
      </c>
      <c r="E11588" s="292" t="s">
        <v>214</v>
      </c>
      <c r="F11588" s="405">
        <v>33898</v>
      </c>
      <c r="G11588" s="292" t="s">
        <v>2979</v>
      </c>
    </row>
    <row r="11589" spans="1:7">
      <c r="A11589" s="292" t="s">
        <v>49</v>
      </c>
      <c r="B11589" s="405">
        <v>31779</v>
      </c>
      <c r="C11589" s="292" t="s">
        <v>2979</v>
      </c>
      <c r="E11589" s="292" t="s">
        <v>214</v>
      </c>
      <c r="F11589" s="405">
        <v>33930</v>
      </c>
      <c r="G11589" s="292" t="s">
        <v>2979</v>
      </c>
    </row>
    <row r="11590" spans="1:7">
      <c r="A11590" s="292" t="s">
        <v>49</v>
      </c>
      <c r="B11590" s="405">
        <v>32059</v>
      </c>
      <c r="C11590" s="292" t="s">
        <v>2979</v>
      </c>
      <c r="E11590" s="292" t="s">
        <v>214</v>
      </c>
      <c r="F11590" s="405">
        <v>33935</v>
      </c>
      <c r="G11590" s="292" t="s">
        <v>2979</v>
      </c>
    </row>
    <row r="11591" spans="1:7">
      <c r="A11591" s="292" t="s">
        <v>49</v>
      </c>
      <c r="B11591" s="405">
        <v>32335</v>
      </c>
      <c r="C11591" s="292" t="s">
        <v>2979</v>
      </c>
      <c r="E11591" s="292" t="s">
        <v>214</v>
      </c>
      <c r="F11591" s="405">
        <v>33944</v>
      </c>
      <c r="G11591" s="292" t="s">
        <v>2979</v>
      </c>
    </row>
    <row r="11592" spans="1:7">
      <c r="A11592" s="292" t="s">
        <v>49</v>
      </c>
      <c r="B11592" s="405">
        <v>32621</v>
      </c>
      <c r="C11592" s="292" t="s">
        <v>2979</v>
      </c>
      <c r="E11592" s="292" t="s">
        <v>214</v>
      </c>
      <c r="F11592" s="405">
        <v>33960</v>
      </c>
      <c r="G11592" s="292" t="s">
        <v>2979</v>
      </c>
    </row>
    <row r="11593" spans="1:7">
      <c r="A11593" s="292" t="s">
        <v>49</v>
      </c>
      <c r="B11593" s="405">
        <v>33440</v>
      </c>
      <c r="C11593" s="292" t="s">
        <v>2979</v>
      </c>
      <c r="E11593" s="292" t="s">
        <v>214</v>
      </c>
      <c r="F11593" s="405">
        <v>33975</v>
      </c>
      <c r="G11593" s="292" t="s">
        <v>2979</v>
      </c>
    </row>
    <row r="11594" spans="1:7">
      <c r="A11594" s="292" t="s">
        <v>49</v>
      </c>
      <c r="B11594" s="405">
        <v>34498</v>
      </c>
      <c r="C11594" s="292" t="s">
        <v>2979</v>
      </c>
      <c r="E11594" s="292" t="s">
        <v>214</v>
      </c>
      <c r="F11594" s="405">
        <v>33982</v>
      </c>
      <c r="G11594" s="292" t="s">
        <v>2979</v>
      </c>
    </row>
    <row r="11595" spans="1:7">
      <c r="A11595" s="292" t="s">
        <v>49</v>
      </c>
      <c r="B11595" s="405">
        <v>35143</v>
      </c>
      <c r="C11595" s="292" t="s">
        <v>2979</v>
      </c>
      <c r="E11595" s="292" t="s">
        <v>214</v>
      </c>
      <c r="F11595" s="405">
        <v>34138</v>
      </c>
      <c r="G11595" s="292" t="s">
        <v>2979</v>
      </c>
    </row>
    <row r="11596" spans="1:7">
      <c r="A11596" s="292" t="s">
        <v>49</v>
      </c>
      <c r="B11596" s="405">
        <v>35560</v>
      </c>
      <c r="C11596" s="292" t="s">
        <v>2979</v>
      </c>
      <c r="E11596" s="292" t="s">
        <v>214</v>
      </c>
      <c r="F11596" s="405">
        <v>34139</v>
      </c>
      <c r="G11596" s="292" t="s">
        <v>2979</v>
      </c>
    </row>
    <row r="11597" spans="1:7">
      <c r="A11597" s="292" t="s">
        <v>49</v>
      </c>
      <c r="B11597" s="405">
        <v>35755</v>
      </c>
      <c r="C11597" s="292" t="s">
        <v>2979</v>
      </c>
      <c r="E11597" s="292" t="s">
        <v>214</v>
      </c>
      <c r="F11597" s="405">
        <v>34141</v>
      </c>
      <c r="G11597" s="292" t="s">
        <v>2979</v>
      </c>
    </row>
    <row r="11598" spans="1:7">
      <c r="A11598" s="292" t="s">
        <v>49</v>
      </c>
      <c r="B11598" s="405">
        <v>36033</v>
      </c>
      <c r="C11598" s="292" t="s">
        <v>2979</v>
      </c>
      <c r="E11598" s="292" t="s">
        <v>214</v>
      </c>
      <c r="F11598" s="405">
        <v>34142</v>
      </c>
      <c r="G11598" s="292" t="s">
        <v>2979</v>
      </c>
    </row>
    <row r="11599" spans="1:7">
      <c r="A11599" s="292" t="s">
        <v>49</v>
      </c>
      <c r="B11599" s="405">
        <v>36353</v>
      </c>
      <c r="C11599" s="292" t="s">
        <v>2979</v>
      </c>
      <c r="E11599" s="292" t="s">
        <v>214</v>
      </c>
      <c r="F11599" s="405">
        <v>34143</v>
      </c>
      <c r="G11599" s="292" t="s">
        <v>2979</v>
      </c>
    </row>
    <row r="11600" spans="1:7">
      <c r="A11600" s="292" t="s">
        <v>49</v>
      </c>
      <c r="B11600" s="405">
        <v>36569</v>
      </c>
      <c r="C11600" s="292" t="s">
        <v>2979</v>
      </c>
      <c r="E11600" s="292" t="s">
        <v>214</v>
      </c>
      <c r="F11600" s="405">
        <v>34251</v>
      </c>
      <c r="G11600" s="292" t="s">
        <v>2979</v>
      </c>
    </row>
    <row r="11601" spans="1:7">
      <c r="A11601" s="292" t="s">
        <v>49</v>
      </c>
      <c r="B11601" s="405">
        <v>36875</v>
      </c>
      <c r="C11601" s="292" t="s">
        <v>2979</v>
      </c>
      <c r="E11601" s="292" t="s">
        <v>214</v>
      </c>
      <c r="F11601" s="405">
        <v>34265</v>
      </c>
      <c r="G11601" s="292" t="s">
        <v>2979</v>
      </c>
    </row>
    <row r="11602" spans="1:7">
      <c r="A11602" s="292" t="s">
        <v>49</v>
      </c>
      <c r="B11602" s="405">
        <v>37137</v>
      </c>
      <c r="C11602" s="292" t="s">
        <v>2979</v>
      </c>
      <c r="E11602" s="292" t="s">
        <v>214</v>
      </c>
      <c r="F11602" s="405">
        <v>34266</v>
      </c>
      <c r="G11602" s="292" t="s">
        <v>2979</v>
      </c>
    </row>
    <row r="11603" spans="1:7">
      <c r="A11603" s="292" t="s">
        <v>49</v>
      </c>
      <c r="B11603" s="405">
        <v>31723</v>
      </c>
      <c r="C11603" s="292" t="s">
        <v>2979</v>
      </c>
      <c r="E11603" s="292" t="s">
        <v>214</v>
      </c>
      <c r="F11603" s="405">
        <v>34268</v>
      </c>
      <c r="G11603" s="292" t="s">
        <v>2979</v>
      </c>
    </row>
    <row r="11604" spans="1:7">
      <c r="A11604" s="292" t="s">
        <v>49</v>
      </c>
      <c r="B11604" s="405">
        <v>31780</v>
      </c>
      <c r="C11604" s="292" t="s">
        <v>2979</v>
      </c>
      <c r="E11604" s="292" t="s">
        <v>214</v>
      </c>
      <c r="F11604" s="405">
        <v>34433</v>
      </c>
      <c r="G11604" s="292" t="s">
        <v>2979</v>
      </c>
    </row>
    <row r="11605" spans="1:7">
      <c r="A11605" s="292" t="s">
        <v>49</v>
      </c>
      <c r="B11605" s="405">
        <v>32060</v>
      </c>
      <c r="C11605" s="292" t="s">
        <v>2979</v>
      </c>
      <c r="E11605" s="292" t="s">
        <v>214</v>
      </c>
      <c r="F11605" s="405">
        <v>34436</v>
      </c>
      <c r="G11605" s="292" t="s">
        <v>2979</v>
      </c>
    </row>
    <row r="11606" spans="1:7">
      <c r="A11606" s="292" t="s">
        <v>49</v>
      </c>
      <c r="B11606" s="405">
        <v>32340</v>
      </c>
      <c r="C11606" s="292" t="s">
        <v>2979</v>
      </c>
      <c r="E11606" s="292" t="s">
        <v>214</v>
      </c>
      <c r="F11606" s="405">
        <v>34449</v>
      </c>
      <c r="G11606" s="292" t="s">
        <v>2979</v>
      </c>
    </row>
    <row r="11607" spans="1:7">
      <c r="A11607" s="292" t="s">
        <v>49</v>
      </c>
      <c r="B11607" s="405">
        <v>32622</v>
      </c>
      <c r="C11607" s="292" t="s">
        <v>2979</v>
      </c>
      <c r="E11607" s="292" t="s">
        <v>214</v>
      </c>
      <c r="F11607" s="405">
        <v>34484</v>
      </c>
      <c r="G11607" s="292" t="s">
        <v>2979</v>
      </c>
    </row>
    <row r="11608" spans="1:7">
      <c r="A11608" s="292" t="s">
        <v>49</v>
      </c>
      <c r="B11608" s="405">
        <v>33459</v>
      </c>
      <c r="C11608" s="292" t="s">
        <v>2979</v>
      </c>
      <c r="E11608" s="292" t="s">
        <v>214</v>
      </c>
      <c r="F11608" s="405">
        <v>34488</v>
      </c>
      <c r="G11608" s="292" t="s">
        <v>2979</v>
      </c>
    </row>
    <row r="11609" spans="1:7">
      <c r="A11609" s="292" t="s">
        <v>49</v>
      </c>
      <c r="B11609" s="405">
        <v>34614</v>
      </c>
      <c r="C11609" s="292" t="s">
        <v>2979</v>
      </c>
      <c r="E11609" s="292" t="s">
        <v>214</v>
      </c>
      <c r="F11609" s="405">
        <v>34498</v>
      </c>
      <c r="G11609" s="292" t="s">
        <v>2979</v>
      </c>
    </row>
    <row r="11610" spans="1:7">
      <c r="A11610" s="292" t="s">
        <v>49</v>
      </c>
      <c r="B11610" s="405">
        <v>35151</v>
      </c>
      <c r="C11610" s="292" t="s">
        <v>2979</v>
      </c>
      <c r="E11610" s="292" t="s">
        <v>214</v>
      </c>
      <c r="F11610" s="405">
        <v>34614</v>
      </c>
      <c r="G11610" s="292" t="s">
        <v>2979</v>
      </c>
    </row>
    <row r="11611" spans="1:7">
      <c r="A11611" s="292" t="s">
        <v>49</v>
      </c>
      <c r="B11611" s="405">
        <v>35563</v>
      </c>
      <c r="C11611" s="292" t="s">
        <v>2979</v>
      </c>
      <c r="E11611" s="292" t="s">
        <v>214</v>
      </c>
      <c r="F11611" s="405">
        <v>34679</v>
      </c>
      <c r="G11611" s="292" t="s">
        <v>2979</v>
      </c>
    </row>
    <row r="11612" spans="1:7">
      <c r="A11612" s="292" t="s">
        <v>49</v>
      </c>
      <c r="B11612" s="405">
        <v>35756</v>
      </c>
      <c r="C11612" s="292" t="s">
        <v>2979</v>
      </c>
      <c r="E11612" s="292" t="s">
        <v>214</v>
      </c>
      <c r="F11612" s="405">
        <v>34705</v>
      </c>
      <c r="G11612" s="292" t="s">
        <v>2979</v>
      </c>
    </row>
    <row r="11613" spans="1:7">
      <c r="A11613" s="292" t="s">
        <v>49</v>
      </c>
      <c r="B11613" s="405">
        <v>36034</v>
      </c>
      <c r="C11613" s="292" t="s">
        <v>2979</v>
      </c>
      <c r="E11613" s="292" t="s">
        <v>214</v>
      </c>
      <c r="F11613" s="405">
        <v>34773</v>
      </c>
      <c r="G11613" s="292" t="s">
        <v>2979</v>
      </c>
    </row>
    <row r="11614" spans="1:7">
      <c r="A11614" s="292" t="s">
        <v>49</v>
      </c>
      <c r="B11614" s="405">
        <v>36360</v>
      </c>
      <c r="C11614" s="292" t="s">
        <v>2979</v>
      </c>
      <c r="E11614" s="292" t="s">
        <v>214</v>
      </c>
      <c r="F11614" s="405">
        <v>34945</v>
      </c>
      <c r="G11614" s="292" t="s">
        <v>2979</v>
      </c>
    </row>
    <row r="11615" spans="1:7">
      <c r="A11615" s="292" t="s">
        <v>49</v>
      </c>
      <c r="B11615" s="405">
        <v>36583</v>
      </c>
      <c r="C11615" s="292" t="s">
        <v>2979</v>
      </c>
      <c r="E11615" s="292" t="s">
        <v>214</v>
      </c>
      <c r="F11615" s="405">
        <v>34956</v>
      </c>
      <c r="G11615" s="292" t="s">
        <v>2979</v>
      </c>
    </row>
    <row r="11616" spans="1:7">
      <c r="A11616" s="292" t="s">
        <v>49</v>
      </c>
      <c r="B11616" s="405">
        <v>36877</v>
      </c>
      <c r="C11616" s="292" t="s">
        <v>2979</v>
      </c>
      <c r="E11616" s="292" t="s">
        <v>214</v>
      </c>
      <c r="F11616" s="405">
        <v>34972</v>
      </c>
      <c r="G11616" s="292" t="s">
        <v>2979</v>
      </c>
    </row>
    <row r="11617" spans="1:7">
      <c r="A11617" s="292" t="s">
        <v>49</v>
      </c>
      <c r="B11617" s="405">
        <v>37141</v>
      </c>
      <c r="C11617" s="292" t="s">
        <v>2979</v>
      </c>
      <c r="E11617" s="292" t="s">
        <v>214</v>
      </c>
      <c r="F11617" s="405">
        <v>34973</v>
      </c>
      <c r="G11617" s="292" t="s">
        <v>2979</v>
      </c>
    </row>
    <row r="11618" spans="1:7">
      <c r="A11618" s="292" t="s">
        <v>49</v>
      </c>
      <c r="B11618" s="405">
        <v>31724</v>
      </c>
      <c r="C11618" s="292" t="s">
        <v>2979</v>
      </c>
      <c r="E11618" s="292" t="s">
        <v>214</v>
      </c>
      <c r="F11618" s="405">
        <v>34974</v>
      </c>
      <c r="G11618" s="292" t="s">
        <v>2979</v>
      </c>
    </row>
    <row r="11619" spans="1:7">
      <c r="A11619" s="292" t="s">
        <v>49</v>
      </c>
      <c r="B11619" s="405">
        <v>31781</v>
      </c>
      <c r="C11619" s="292" t="s">
        <v>2979</v>
      </c>
      <c r="E11619" s="292" t="s">
        <v>214</v>
      </c>
      <c r="F11619" s="405">
        <v>35005</v>
      </c>
      <c r="G11619" s="292" t="s">
        <v>2979</v>
      </c>
    </row>
    <row r="11620" spans="1:7">
      <c r="A11620" s="292" t="s">
        <v>49</v>
      </c>
      <c r="B11620" s="405">
        <v>32062</v>
      </c>
      <c r="C11620" s="292" t="s">
        <v>2979</v>
      </c>
      <c r="E11620" s="292" t="s">
        <v>214</v>
      </c>
      <c r="F11620" s="405">
        <v>35006</v>
      </c>
      <c r="G11620" s="292" t="s">
        <v>2979</v>
      </c>
    </row>
    <row r="11621" spans="1:7">
      <c r="A11621" s="292" t="s">
        <v>49</v>
      </c>
      <c r="B11621" s="405">
        <v>32341</v>
      </c>
      <c r="C11621" s="292" t="s">
        <v>2979</v>
      </c>
      <c r="E11621" s="292" t="s">
        <v>214</v>
      </c>
      <c r="F11621" s="405">
        <v>35014</v>
      </c>
      <c r="G11621" s="292" t="s">
        <v>2979</v>
      </c>
    </row>
    <row r="11622" spans="1:7">
      <c r="A11622" s="292" t="s">
        <v>49</v>
      </c>
      <c r="B11622" s="405">
        <v>32625</v>
      </c>
      <c r="C11622" s="292" t="s">
        <v>2979</v>
      </c>
      <c r="E11622" s="292" t="s">
        <v>214</v>
      </c>
      <c r="F11622" s="405">
        <v>35031</v>
      </c>
      <c r="G11622" s="292" t="s">
        <v>2979</v>
      </c>
    </row>
    <row r="11623" spans="1:7">
      <c r="A11623" s="292" t="s">
        <v>49</v>
      </c>
      <c r="B11623" s="405">
        <v>33471</v>
      </c>
      <c r="C11623" s="292" t="s">
        <v>2979</v>
      </c>
      <c r="E11623" s="292" t="s">
        <v>214</v>
      </c>
      <c r="F11623" s="405">
        <v>35033</v>
      </c>
      <c r="G11623" s="292" t="s">
        <v>2979</v>
      </c>
    </row>
    <row r="11624" spans="1:7">
      <c r="A11624" s="292" t="s">
        <v>49</v>
      </c>
      <c r="B11624" s="405">
        <v>34679</v>
      </c>
      <c r="C11624" s="292" t="s">
        <v>2979</v>
      </c>
      <c r="E11624" s="292" t="s">
        <v>214</v>
      </c>
      <c r="F11624" s="405">
        <v>35034</v>
      </c>
      <c r="G11624" s="292" t="s">
        <v>2979</v>
      </c>
    </row>
    <row r="11625" spans="1:7">
      <c r="A11625" s="292" t="s">
        <v>49</v>
      </c>
      <c r="B11625" s="405">
        <v>35171</v>
      </c>
      <c r="C11625" s="292" t="s">
        <v>2979</v>
      </c>
      <c r="E11625" s="292" t="s">
        <v>214</v>
      </c>
      <c r="F11625" s="405">
        <v>35035</v>
      </c>
      <c r="G11625" s="292" t="s">
        <v>2979</v>
      </c>
    </row>
    <row r="11626" spans="1:7">
      <c r="A11626" s="292" t="s">
        <v>49</v>
      </c>
      <c r="B11626" s="405">
        <v>35564</v>
      </c>
      <c r="C11626" s="292" t="s">
        <v>2979</v>
      </c>
      <c r="E11626" s="292" t="s">
        <v>214</v>
      </c>
      <c r="F11626" s="405">
        <v>35036</v>
      </c>
      <c r="G11626" s="292" t="s">
        <v>2979</v>
      </c>
    </row>
    <row r="11627" spans="1:7">
      <c r="A11627" s="292" t="s">
        <v>49</v>
      </c>
      <c r="B11627" s="405">
        <v>35764</v>
      </c>
      <c r="C11627" s="292" t="s">
        <v>2979</v>
      </c>
      <c r="E11627" s="292" t="s">
        <v>214</v>
      </c>
      <c r="F11627" s="405">
        <v>35042</v>
      </c>
      <c r="G11627" s="292" t="s">
        <v>2979</v>
      </c>
    </row>
    <row r="11628" spans="1:7">
      <c r="A11628" s="292" t="s">
        <v>49</v>
      </c>
      <c r="B11628" s="405">
        <v>36036</v>
      </c>
      <c r="C11628" s="292" t="s">
        <v>2979</v>
      </c>
      <c r="E11628" s="292" t="s">
        <v>214</v>
      </c>
      <c r="F11628" s="405">
        <v>35044</v>
      </c>
      <c r="G11628" s="292" t="s">
        <v>2979</v>
      </c>
    </row>
    <row r="11629" spans="1:7">
      <c r="A11629" s="292" t="s">
        <v>49</v>
      </c>
      <c r="B11629" s="405">
        <v>36373</v>
      </c>
      <c r="C11629" s="292" t="s">
        <v>2979</v>
      </c>
      <c r="E11629" s="292" t="s">
        <v>214</v>
      </c>
      <c r="F11629" s="405">
        <v>35046</v>
      </c>
      <c r="G11629" s="292" t="s">
        <v>2979</v>
      </c>
    </row>
    <row r="11630" spans="1:7">
      <c r="A11630" s="292" t="s">
        <v>49</v>
      </c>
      <c r="B11630" s="405">
        <v>36584</v>
      </c>
      <c r="C11630" s="292" t="s">
        <v>2979</v>
      </c>
      <c r="E11630" s="292" t="s">
        <v>214</v>
      </c>
      <c r="F11630" s="405">
        <v>35049</v>
      </c>
      <c r="G11630" s="292" t="s">
        <v>2979</v>
      </c>
    </row>
    <row r="11631" spans="1:7">
      <c r="A11631" s="292" t="s">
        <v>49</v>
      </c>
      <c r="B11631" s="405">
        <v>36879</v>
      </c>
      <c r="C11631" s="292" t="s">
        <v>2979</v>
      </c>
      <c r="E11631" s="292" t="s">
        <v>214</v>
      </c>
      <c r="F11631" s="405">
        <v>35051</v>
      </c>
      <c r="G11631" s="292" t="s">
        <v>2979</v>
      </c>
    </row>
    <row r="11632" spans="1:7">
      <c r="A11632" s="292" t="s">
        <v>49</v>
      </c>
      <c r="B11632" s="405">
        <v>37142</v>
      </c>
      <c r="C11632" s="292" t="s">
        <v>2979</v>
      </c>
      <c r="E11632" s="292" t="s">
        <v>214</v>
      </c>
      <c r="F11632" s="405">
        <v>35053</v>
      </c>
      <c r="G11632" s="292" t="s">
        <v>2979</v>
      </c>
    </row>
    <row r="11633" spans="1:7">
      <c r="A11633" s="292" t="s">
        <v>49</v>
      </c>
      <c r="B11633" s="405">
        <v>31725</v>
      </c>
      <c r="C11633" s="292" t="s">
        <v>2979</v>
      </c>
      <c r="E11633" s="292" t="s">
        <v>214</v>
      </c>
      <c r="F11633" s="405">
        <v>35060</v>
      </c>
      <c r="G11633" s="292" t="s">
        <v>2979</v>
      </c>
    </row>
    <row r="11634" spans="1:7">
      <c r="A11634" s="292" t="s">
        <v>49</v>
      </c>
      <c r="B11634" s="405">
        <v>31783</v>
      </c>
      <c r="C11634" s="292" t="s">
        <v>2979</v>
      </c>
      <c r="E11634" s="292" t="s">
        <v>214</v>
      </c>
      <c r="F11634" s="405">
        <v>35063</v>
      </c>
      <c r="G11634" s="292" t="s">
        <v>2979</v>
      </c>
    </row>
    <row r="11635" spans="1:7">
      <c r="A11635" s="292" t="s">
        <v>49</v>
      </c>
      <c r="B11635" s="405">
        <v>32066</v>
      </c>
      <c r="C11635" s="292" t="s">
        <v>2979</v>
      </c>
      <c r="E11635" s="292" t="s">
        <v>214</v>
      </c>
      <c r="F11635" s="405">
        <v>35072</v>
      </c>
      <c r="G11635" s="292" t="s">
        <v>2979</v>
      </c>
    </row>
    <row r="11636" spans="1:7">
      <c r="A11636" s="292" t="s">
        <v>49</v>
      </c>
      <c r="B11636" s="405">
        <v>32344</v>
      </c>
      <c r="C11636" s="292" t="s">
        <v>2979</v>
      </c>
      <c r="E11636" s="292" t="s">
        <v>214</v>
      </c>
      <c r="F11636" s="405">
        <v>35074</v>
      </c>
      <c r="G11636" s="292" t="s">
        <v>2979</v>
      </c>
    </row>
    <row r="11637" spans="1:7">
      <c r="A11637" s="292" t="s">
        <v>49</v>
      </c>
      <c r="B11637" s="405">
        <v>32626</v>
      </c>
      <c r="C11637" s="292" t="s">
        <v>2979</v>
      </c>
      <c r="E11637" s="292" t="s">
        <v>214</v>
      </c>
      <c r="F11637" s="405">
        <v>35077</v>
      </c>
      <c r="G11637" s="292" t="s">
        <v>2979</v>
      </c>
    </row>
    <row r="11638" spans="1:7">
      <c r="A11638" s="292" t="s">
        <v>49</v>
      </c>
      <c r="B11638" s="405">
        <v>33493</v>
      </c>
      <c r="C11638" s="292" t="s">
        <v>2979</v>
      </c>
      <c r="E11638" s="292" t="s">
        <v>214</v>
      </c>
      <c r="F11638" s="405">
        <v>35078</v>
      </c>
      <c r="G11638" s="292" t="s">
        <v>2979</v>
      </c>
    </row>
    <row r="11639" spans="1:7">
      <c r="A11639" s="292" t="s">
        <v>49</v>
      </c>
      <c r="B11639" s="405">
        <v>34705</v>
      </c>
      <c r="C11639" s="292" t="s">
        <v>2979</v>
      </c>
      <c r="E11639" s="292" t="s">
        <v>214</v>
      </c>
      <c r="F11639" s="405">
        <v>35079</v>
      </c>
      <c r="G11639" s="292" t="s">
        <v>2979</v>
      </c>
    </row>
    <row r="11640" spans="1:7">
      <c r="A11640" s="292" t="s">
        <v>49</v>
      </c>
      <c r="B11640" s="405">
        <v>35172</v>
      </c>
      <c r="C11640" s="292" t="s">
        <v>2979</v>
      </c>
      <c r="E11640" s="292" t="s">
        <v>214</v>
      </c>
      <c r="F11640" s="405">
        <v>35083</v>
      </c>
      <c r="G11640" s="292" t="s">
        <v>2979</v>
      </c>
    </row>
    <row r="11641" spans="1:7">
      <c r="A11641" s="292" t="s">
        <v>49</v>
      </c>
      <c r="B11641" s="405">
        <v>35565</v>
      </c>
      <c r="C11641" s="292" t="s">
        <v>2979</v>
      </c>
      <c r="E11641" s="292" t="s">
        <v>214</v>
      </c>
      <c r="F11641" s="405">
        <v>35085</v>
      </c>
      <c r="G11641" s="292" t="s">
        <v>2979</v>
      </c>
    </row>
    <row r="11642" spans="1:7">
      <c r="A11642" s="292" t="s">
        <v>49</v>
      </c>
      <c r="B11642" s="405">
        <v>35765</v>
      </c>
      <c r="C11642" s="292" t="s">
        <v>2979</v>
      </c>
      <c r="E11642" s="292" t="s">
        <v>214</v>
      </c>
      <c r="F11642" s="405">
        <v>35087</v>
      </c>
      <c r="G11642" s="292" t="s">
        <v>2979</v>
      </c>
    </row>
    <row r="11643" spans="1:7">
      <c r="A11643" s="292" t="s">
        <v>49</v>
      </c>
      <c r="B11643" s="405">
        <v>36037</v>
      </c>
      <c r="C11643" s="292" t="s">
        <v>2979</v>
      </c>
      <c r="E11643" s="292" t="s">
        <v>214</v>
      </c>
      <c r="F11643" s="405">
        <v>35089</v>
      </c>
      <c r="G11643" s="292" t="s">
        <v>2979</v>
      </c>
    </row>
    <row r="11644" spans="1:7">
      <c r="A11644" s="292" t="s">
        <v>49</v>
      </c>
      <c r="B11644" s="405">
        <v>36374</v>
      </c>
      <c r="C11644" s="292" t="s">
        <v>2979</v>
      </c>
      <c r="E11644" s="292" t="s">
        <v>214</v>
      </c>
      <c r="F11644" s="405">
        <v>35097</v>
      </c>
      <c r="G11644" s="292" t="s">
        <v>2979</v>
      </c>
    </row>
    <row r="11645" spans="1:7">
      <c r="A11645" s="292" t="s">
        <v>49</v>
      </c>
      <c r="B11645" s="405">
        <v>36586</v>
      </c>
      <c r="C11645" s="292" t="s">
        <v>2979</v>
      </c>
      <c r="E11645" s="292" t="s">
        <v>214</v>
      </c>
      <c r="F11645" s="405">
        <v>35098</v>
      </c>
      <c r="G11645" s="292" t="s">
        <v>2979</v>
      </c>
    </row>
    <row r="11646" spans="1:7">
      <c r="A11646" s="292" t="s">
        <v>49</v>
      </c>
      <c r="B11646" s="405">
        <v>36904</v>
      </c>
      <c r="C11646" s="292" t="s">
        <v>2979</v>
      </c>
      <c r="E11646" s="292" t="s">
        <v>214</v>
      </c>
      <c r="F11646" s="405">
        <v>35118</v>
      </c>
      <c r="G11646" s="292" t="s">
        <v>2979</v>
      </c>
    </row>
    <row r="11647" spans="1:7">
      <c r="A11647" s="292" t="s">
        <v>49</v>
      </c>
      <c r="B11647" s="405">
        <v>37147</v>
      </c>
      <c r="C11647" s="292" t="s">
        <v>2979</v>
      </c>
      <c r="E11647" s="292" t="s">
        <v>214</v>
      </c>
      <c r="F11647" s="405">
        <v>35130</v>
      </c>
      <c r="G11647" s="292" t="s">
        <v>2979</v>
      </c>
    </row>
    <row r="11648" spans="1:7">
      <c r="A11648" s="292" t="s">
        <v>49</v>
      </c>
      <c r="B11648" s="405">
        <v>31726</v>
      </c>
      <c r="C11648" s="292" t="s">
        <v>2979</v>
      </c>
      <c r="E11648" s="292" t="s">
        <v>214</v>
      </c>
      <c r="F11648" s="405">
        <v>35131</v>
      </c>
      <c r="G11648" s="292" t="s">
        <v>2979</v>
      </c>
    </row>
    <row r="11649" spans="1:7">
      <c r="A11649" s="292" t="s">
        <v>49</v>
      </c>
      <c r="B11649" s="405">
        <v>31784</v>
      </c>
      <c r="C11649" s="292" t="s">
        <v>2979</v>
      </c>
      <c r="E11649" s="292" t="s">
        <v>214</v>
      </c>
      <c r="F11649" s="405">
        <v>35133</v>
      </c>
      <c r="G11649" s="292" t="s">
        <v>2979</v>
      </c>
    </row>
    <row r="11650" spans="1:7">
      <c r="A11650" s="292" t="s">
        <v>49</v>
      </c>
      <c r="B11650" s="405">
        <v>32072</v>
      </c>
      <c r="C11650" s="292" t="s">
        <v>2979</v>
      </c>
      <c r="E11650" s="292" t="s">
        <v>214</v>
      </c>
      <c r="F11650" s="405">
        <v>35143</v>
      </c>
      <c r="G11650" s="292" t="s">
        <v>2979</v>
      </c>
    </row>
    <row r="11651" spans="1:7">
      <c r="A11651" s="292" t="s">
        <v>49</v>
      </c>
      <c r="B11651" s="405">
        <v>32345</v>
      </c>
      <c r="C11651" s="292" t="s">
        <v>2979</v>
      </c>
      <c r="E11651" s="292" t="s">
        <v>214</v>
      </c>
      <c r="F11651" s="405">
        <v>35151</v>
      </c>
      <c r="G11651" s="292" t="s">
        <v>2979</v>
      </c>
    </row>
    <row r="11652" spans="1:7">
      <c r="A11652" s="292" t="s">
        <v>49</v>
      </c>
      <c r="B11652" s="405">
        <v>32628</v>
      </c>
      <c r="C11652" s="292" t="s">
        <v>2979</v>
      </c>
      <c r="E11652" s="292" t="s">
        <v>214</v>
      </c>
      <c r="F11652" s="405">
        <v>35171</v>
      </c>
      <c r="G11652" s="292" t="s">
        <v>2979</v>
      </c>
    </row>
    <row r="11653" spans="1:7">
      <c r="A11653" s="292" t="s">
        <v>49</v>
      </c>
      <c r="B11653" s="405">
        <v>33514</v>
      </c>
      <c r="C11653" s="292" t="s">
        <v>2979</v>
      </c>
      <c r="E11653" s="292" t="s">
        <v>214</v>
      </c>
      <c r="F11653" s="405">
        <v>35172</v>
      </c>
      <c r="G11653" s="292" t="s">
        <v>2979</v>
      </c>
    </row>
    <row r="11654" spans="1:7">
      <c r="A11654" s="292" t="s">
        <v>49</v>
      </c>
      <c r="B11654" s="405">
        <v>34773</v>
      </c>
      <c r="C11654" s="292" t="s">
        <v>2979</v>
      </c>
      <c r="E11654" s="292" t="s">
        <v>214</v>
      </c>
      <c r="F11654" s="405">
        <v>35175</v>
      </c>
      <c r="G11654" s="292" t="s">
        <v>2979</v>
      </c>
    </row>
    <row r="11655" spans="1:7">
      <c r="A11655" s="292" t="s">
        <v>49</v>
      </c>
      <c r="B11655" s="405">
        <v>35175</v>
      </c>
      <c r="C11655" s="292" t="s">
        <v>2979</v>
      </c>
      <c r="E11655" s="292" t="s">
        <v>214</v>
      </c>
      <c r="F11655" s="405">
        <v>35178</v>
      </c>
      <c r="G11655" s="292" t="s">
        <v>2979</v>
      </c>
    </row>
    <row r="11656" spans="1:7">
      <c r="A11656" s="292" t="s">
        <v>49</v>
      </c>
      <c r="B11656" s="405">
        <v>35570</v>
      </c>
      <c r="C11656" s="292" t="s">
        <v>2979</v>
      </c>
      <c r="E11656" s="292" t="s">
        <v>214</v>
      </c>
      <c r="F11656" s="405">
        <v>35179</v>
      </c>
      <c r="G11656" s="292" t="s">
        <v>2979</v>
      </c>
    </row>
    <row r="11657" spans="1:7">
      <c r="A11657" s="292" t="s">
        <v>49</v>
      </c>
      <c r="B11657" s="405">
        <v>35769</v>
      </c>
      <c r="C11657" s="292" t="s">
        <v>2979</v>
      </c>
      <c r="E11657" s="292" t="s">
        <v>214</v>
      </c>
      <c r="F11657" s="405">
        <v>35183</v>
      </c>
      <c r="G11657" s="292" t="s">
        <v>2979</v>
      </c>
    </row>
    <row r="11658" spans="1:7">
      <c r="A11658" s="292" t="s">
        <v>49</v>
      </c>
      <c r="B11658" s="405">
        <v>36041</v>
      </c>
      <c r="C11658" s="292" t="s">
        <v>2979</v>
      </c>
      <c r="E11658" s="292" t="s">
        <v>214</v>
      </c>
      <c r="F11658" s="405">
        <v>35184</v>
      </c>
      <c r="G11658" s="292" t="s">
        <v>2979</v>
      </c>
    </row>
    <row r="11659" spans="1:7">
      <c r="A11659" s="292" t="s">
        <v>49</v>
      </c>
      <c r="B11659" s="405">
        <v>36375</v>
      </c>
      <c r="C11659" s="292" t="s">
        <v>2979</v>
      </c>
      <c r="E11659" s="292" t="s">
        <v>214</v>
      </c>
      <c r="F11659" s="405">
        <v>35186</v>
      </c>
      <c r="G11659" s="292" t="s">
        <v>2979</v>
      </c>
    </row>
    <row r="11660" spans="1:7">
      <c r="A11660" s="292" t="s">
        <v>49</v>
      </c>
      <c r="B11660" s="405">
        <v>36720</v>
      </c>
      <c r="C11660" s="292" t="s">
        <v>2979</v>
      </c>
      <c r="E11660" s="292" t="s">
        <v>214</v>
      </c>
      <c r="F11660" s="405">
        <v>35188</v>
      </c>
      <c r="G11660" s="292" t="s">
        <v>2979</v>
      </c>
    </row>
    <row r="11661" spans="1:7">
      <c r="A11661" s="292" t="s">
        <v>49</v>
      </c>
      <c r="B11661" s="405">
        <v>36907</v>
      </c>
      <c r="C11661" s="292" t="s">
        <v>2979</v>
      </c>
      <c r="E11661" s="292" t="s">
        <v>214</v>
      </c>
      <c r="F11661" s="405">
        <v>35442</v>
      </c>
      <c r="G11661" s="292" t="s">
        <v>2979</v>
      </c>
    </row>
    <row r="11662" spans="1:7">
      <c r="A11662" s="292" t="s">
        <v>49</v>
      </c>
      <c r="B11662" s="405">
        <v>37149</v>
      </c>
      <c r="C11662" s="292" t="s">
        <v>2979</v>
      </c>
      <c r="E11662" s="292" t="s">
        <v>214</v>
      </c>
      <c r="F11662" s="405">
        <v>35444</v>
      </c>
      <c r="G11662" s="292" t="s">
        <v>2979</v>
      </c>
    </row>
    <row r="11663" spans="1:7">
      <c r="A11663" s="292" t="s">
        <v>49</v>
      </c>
      <c r="B11663" s="405">
        <v>31730</v>
      </c>
      <c r="C11663" s="292" t="s">
        <v>2979</v>
      </c>
      <c r="E11663" s="292" t="s">
        <v>214</v>
      </c>
      <c r="F11663" s="405">
        <v>35446</v>
      </c>
      <c r="G11663" s="292" t="s">
        <v>2979</v>
      </c>
    </row>
    <row r="11664" spans="1:7">
      <c r="A11664" s="292" t="s">
        <v>49</v>
      </c>
      <c r="B11664" s="405">
        <v>31785</v>
      </c>
      <c r="C11664" s="292" t="s">
        <v>2979</v>
      </c>
      <c r="E11664" s="292" t="s">
        <v>214</v>
      </c>
      <c r="F11664" s="405">
        <v>35452</v>
      </c>
      <c r="G11664" s="292" t="s">
        <v>2979</v>
      </c>
    </row>
    <row r="11665" spans="1:7">
      <c r="A11665" s="292" t="s">
        <v>49</v>
      </c>
      <c r="B11665" s="405">
        <v>32091</v>
      </c>
      <c r="C11665" s="292" t="s">
        <v>2979</v>
      </c>
      <c r="E11665" s="292" t="s">
        <v>214</v>
      </c>
      <c r="F11665" s="405">
        <v>35453</v>
      </c>
      <c r="G11665" s="292" t="s">
        <v>2979</v>
      </c>
    </row>
    <row r="11666" spans="1:7">
      <c r="A11666" s="292" t="s">
        <v>49</v>
      </c>
      <c r="B11666" s="405">
        <v>32346</v>
      </c>
      <c r="C11666" s="292" t="s">
        <v>2979</v>
      </c>
      <c r="E11666" s="292" t="s">
        <v>214</v>
      </c>
      <c r="F11666" s="405">
        <v>35456</v>
      </c>
      <c r="G11666" s="292" t="s">
        <v>2979</v>
      </c>
    </row>
    <row r="11667" spans="1:7">
      <c r="A11667" s="292" t="s">
        <v>49</v>
      </c>
      <c r="B11667" s="405">
        <v>32631</v>
      </c>
      <c r="C11667" s="292" t="s">
        <v>2979</v>
      </c>
      <c r="E11667" s="292" t="s">
        <v>214</v>
      </c>
      <c r="F11667" s="405">
        <v>35457</v>
      </c>
      <c r="G11667" s="292" t="s">
        <v>2979</v>
      </c>
    </row>
    <row r="11668" spans="1:7">
      <c r="A11668" s="292" t="s">
        <v>49</v>
      </c>
      <c r="B11668" s="405">
        <v>33523</v>
      </c>
      <c r="C11668" s="292" t="s">
        <v>2979</v>
      </c>
      <c r="E11668" s="292" t="s">
        <v>214</v>
      </c>
      <c r="F11668" s="405">
        <v>35458</v>
      </c>
      <c r="G11668" s="292" t="s">
        <v>2979</v>
      </c>
    </row>
    <row r="11669" spans="1:7">
      <c r="A11669" s="292" t="s">
        <v>49</v>
      </c>
      <c r="B11669" s="405">
        <v>34945</v>
      </c>
      <c r="C11669" s="292" t="s">
        <v>2979</v>
      </c>
      <c r="E11669" s="292" t="s">
        <v>214</v>
      </c>
      <c r="F11669" s="405">
        <v>35460</v>
      </c>
      <c r="G11669" s="292" t="s">
        <v>2979</v>
      </c>
    </row>
    <row r="11670" spans="1:7">
      <c r="A11670" s="292" t="s">
        <v>49</v>
      </c>
      <c r="B11670" s="405">
        <v>35178</v>
      </c>
      <c r="C11670" s="292" t="s">
        <v>2979</v>
      </c>
      <c r="E11670" s="292" t="s">
        <v>214</v>
      </c>
      <c r="F11670" s="405">
        <v>35462</v>
      </c>
      <c r="G11670" s="292" t="s">
        <v>2979</v>
      </c>
    </row>
    <row r="11671" spans="1:7">
      <c r="A11671" s="292" t="s">
        <v>49</v>
      </c>
      <c r="B11671" s="405">
        <v>35571</v>
      </c>
      <c r="C11671" s="292" t="s">
        <v>2979</v>
      </c>
      <c r="E11671" s="292" t="s">
        <v>214</v>
      </c>
      <c r="F11671" s="405">
        <v>35463</v>
      </c>
      <c r="G11671" s="292" t="s">
        <v>2979</v>
      </c>
    </row>
    <row r="11672" spans="1:7">
      <c r="A11672" s="292" t="s">
        <v>49</v>
      </c>
      <c r="B11672" s="405">
        <v>35771</v>
      </c>
      <c r="C11672" s="292" t="s">
        <v>2979</v>
      </c>
      <c r="E11672" s="292" t="s">
        <v>214</v>
      </c>
      <c r="F11672" s="405">
        <v>35466</v>
      </c>
      <c r="G11672" s="292" t="s">
        <v>2979</v>
      </c>
    </row>
    <row r="11673" spans="1:7">
      <c r="A11673" s="292" t="s">
        <v>49</v>
      </c>
      <c r="B11673" s="405">
        <v>36042</v>
      </c>
      <c r="C11673" s="292" t="s">
        <v>2979</v>
      </c>
      <c r="E11673" s="292" t="s">
        <v>214</v>
      </c>
      <c r="F11673" s="405">
        <v>35470</v>
      </c>
      <c r="G11673" s="292" t="s">
        <v>2979</v>
      </c>
    </row>
    <row r="11674" spans="1:7">
      <c r="A11674" s="292" t="s">
        <v>49</v>
      </c>
      <c r="B11674" s="405">
        <v>36401</v>
      </c>
      <c r="C11674" s="292" t="s">
        <v>2979</v>
      </c>
      <c r="E11674" s="292" t="s">
        <v>214</v>
      </c>
      <c r="F11674" s="405">
        <v>35474</v>
      </c>
      <c r="G11674" s="292" t="s">
        <v>2979</v>
      </c>
    </row>
    <row r="11675" spans="1:7">
      <c r="A11675" s="292" t="s">
        <v>49</v>
      </c>
      <c r="B11675" s="405">
        <v>36721</v>
      </c>
      <c r="C11675" s="292" t="s">
        <v>2979</v>
      </c>
      <c r="E11675" s="292" t="s">
        <v>214</v>
      </c>
      <c r="F11675" s="405">
        <v>35480</v>
      </c>
      <c r="G11675" s="292" t="s">
        <v>2979</v>
      </c>
    </row>
    <row r="11676" spans="1:7">
      <c r="A11676" s="292" t="s">
        <v>49</v>
      </c>
      <c r="B11676" s="405">
        <v>36910</v>
      </c>
      <c r="C11676" s="292" t="s">
        <v>2979</v>
      </c>
      <c r="E11676" s="292" t="s">
        <v>214</v>
      </c>
      <c r="F11676" s="405">
        <v>35481</v>
      </c>
      <c r="G11676" s="292" t="s">
        <v>2979</v>
      </c>
    </row>
    <row r="11677" spans="1:7">
      <c r="A11677" s="292" t="s">
        <v>49</v>
      </c>
      <c r="B11677" s="405">
        <v>37151</v>
      </c>
      <c r="C11677" s="292" t="s">
        <v>2979</v>
      </c>
      <c r="E11677" s="292" t="s">
        <v>214</v>
      </c>
      <c r="F11677" s="405">
        <v>35490</v>
      </c>
      <c r="G11677" s="292" t="s">
        <v>2979</v>
      </c>
    </row>
    <row r="11678" spans="1:7">
      <c r="A11678" s="292" t="s">
        <v>49</v>
      </c>
      <c r="B11678" s="405">
        <v>31732</v>
      </c>
      <c r="C11678" s="292" t="s">
        <v>2979</v>
      </c>
      <c r="E11678" s="292" t="s">
        <v>214</v>
      </c>
      <c r="F11678" s="405">
        <v>35503</v>
      </c>
      <c r="G11678" s="292" t="s">
        <v>2979</v>
      </c>
    </row>
    <row r="11679" spans="1:7">
      <c r="A11679" s="292" t="s">
        <v>49</v>
      </c>
      <c r="B11679" s="405">
        <v>31786</v>
      </c>
      <c r="C11679" s="292" t="s">
        <v>2979</v>
      </c>
      <c r="E11679" s="292" t="s">
        <v>214</v>
      </c>
      <c r="F11679" s="405">
        <v>35540</v>
      </c>
      <c r="G11679" s="292" t="s">
        <v>2979</v>
      </c>
    </row>
    <row r="11680" spans="1:7">
      <c r="A11680" s="292" t="s">
        <v>49</v>
      </c>
      <c r="B11680" s="405">
        <v>32094</v>
      </c>
      <c r="C11680" s="292" t="s">
        <v>2979</v>
      </c>
      <c r="E11680" s="292" t="s">
        <v>214</v>
      </c>
      <c r="F11680" s="405">
        <v>35541</v>
      </c>
      <c r="G11680" s="292" t="s">
        <v>2979</v>
      </c>
    </row>
    <row r="11681" spans="1:7">
      <c r="A11681" s="292" t="s">
        <v>49</v>
      </c>
      <c r="B11681" s="405">
        <v>32347</v>
      </c>
      <c r="C11681" s="292" t="s">
        <v>2979</v>
      </c>
      <c r="E11681" s="292" t="s">
        <v>214</v>
      </c>
      <c r="F11681" s="405">
        <v>35542</v>
      </c>
      <c r="G11681" s="292" t="s">
        <v>2979</v>
      </c>
    </row>
    <row r="11682" spans="1:7">
      <c r="A11682" s="292" t="s">
        <v>49</v>
      </c>
      <c r="B11682" s="405">
        <v>32639</v>
      </c>
      <c r="C11682" s="292" t="s">
        <v>2979</v>
      </c>
      <c r="E11682" s="292" t="s">
        <v>214</v>
      </c>
      <c r="F11682" s="405">
        <v>35543</v>
      </c>
      <c r="G11682" s="292" t="s">
        <v>2979</v>
      </c>
    </row>
    <row r="11683" spans="1:7">
      <c r="A11683" s="292" t="s">
        <v>49</v>
      </c>
      <c r="B11683" s="405">
        <v>33538</v>
      </c>
      <c r="C11683" s="292" t="s">
        <v>2979</v>
      </c>
      <c r="E11683" s="292" t="s">
        <v>214</v>
      </c>
      <c r="F11683" s="405">
        <v>35544</v>
      </c>
      <c r="G11683" s="292" t="s">
        <v>2979</v>
      </c>
    </row>
    <row r="11684" spans="1:7">
      <c r="A11684" s="292" t="s">
        <v>49</v>
      </c>
      <c r="B11684" s="405">
        <v>34956</v>
      </c>
      <c r="C11684" s="292" t="s">
        <v>2979</v>
      </c>
      <c r="E11684" s="292" t="s">
        <v>214</v>
      </c>
      <c r="F11684" s="405">
        <v>35546</v>
      </c>
      <c r="G11684" s="292" t="s">
        <v>2979</v>
      </c>
    </row>
    <row r="11685" spans="1:7">
      <c r="A11685" s="292" t="s">
        <v>49</v>
      </c>
      <c r="B11685" s="405">
        <v>35179</v>
      </c>
      <c r="C11685" s="292" t="s">
        <v>2979</v>
      </c>
      <c r="E11685" s="292" t="s">
        <v>214</v>
      </c>
      <c r="F11685" s="405">
        <v>35548</v>
      </c>
      <c r="G11685" s="292" t="s">
        <v>2979</v>
      </c>
    </row>
    <row r="11686" spans="1:7">
      <c r="A11686" s="292" t="s">
        <v>49</v>
      </c>
      <c r="B11686" s="405">
        <v>35573</v>
      </c>
      <c r="C11686" s="292" t="s">
        <v>2979</v>
      </c>
      <c r="E11686" s="292" t="s">
        <v>214</v>
      </c>
      <c r="F11686" s="405">
        <v>35549</v>
      </c>
      <c r="G11686" s="292" t="s">
        <v>2979</v>
      </c>
    </row>
    <row r="11687" spans="1:7">
      <c r="A11687" s="292" t="s">
        <v>49</v>
      </c>
      <c r="B11687" s="405">
        <v>35772</v>
      </c>
      <c r="C11687" s="292" t="s">
        <v>2979</v>
      </c>
      <c r="E11687" s="292" t="s">
        <v>214</v>
      </c>
      <c r="F11687" s="405">
        <v>35550</v>
      </c>
      <c r="G11687" s="292" t="s">
        <v>2979</v>
      </c>
    </row>
    <row r="11688" spans="1:7">
      <c r="A11688" s="292" t="s">
        <v>49</v>
      </c>
      <c r="B11688" s="405">
        <v>36043</v>
      </c>
      <c r="C11688" s="292" t="s">
        <v>2979</v>
      </c>
      <c r="E11688" s="292" t="s">
        <v>214</v>
      </c>
      <c r="F11688" s="405">
        <v>35552</v>
      </c>
      <c r="G11688" s="292" t="s">
        <v>2979</v>
      </c>
    </row>
    <row r="11689" spans="1:7">
      <c r="A11689" s="292" t="s">
        <v>49</v>
      </c>
      <c r="B11689" s="405">
        <v>36420</v>
      </c>
      <c r="C11689" s="292" t="s">
        <v>2979</v>
      </c>
      <c r="E11689" s="292" t="s">
        <v>214</v>
      </c>
      <c r="F11689" s="405">
        <v>35554</v>
      </c>
      <c r="G11689" s="292" t="s">
        <v>2979</v>
      </c>
    </row>
    <row r="11690" spans="1:7">
      <c r="A11690" s="292" t="s">
        <v>49</v>
      </c>
      <c r="B11690" s="405">
        <v>36722</v>
      </c>
      <c r="C11690" s="292" t="s">
        <v>2979</v>
      </c>
      <c r="E11690" s="292" t="s">
        <v>214</v>
      </c>
      <c r="F11690" s="405">
        <v>35555</v>
      </c>
      <c r="G11690" s="292" t="s">
        <v>2979</v>
      </c>
    </row>
    <row r="11691" spans="1:7">
      <c r="A11691" s="292" t="s">
        <v>49</v>
      </c>
      <c r="B11691" s="405">
        <v>36913</v>
      </c>
      <c r="C11691" s="292" t="s">
        <v>2979</v>
      </c>
      <c r="E11691" s="292" t="s">
        <v>214</v>
      </c>
      <c r="F11691" s="405">
        <v>35560</v>
      </c>
      <c r="G11691" s="292" t="s">
        <v>2979</v>
      </c>
    </row>
    <row r="11692" spans="1:7">
      <c r="A11692" s="292" t="s">
        <v>49</v>
      </c>
      <c r="B11692" s="405">
        <v>37165</v>
      </c>
      <c r="C11692" s="292" t="s">
        <v>2979</v>
      </c>
      <c r="E11692" s="292" t="s">
        <v>214</v>
      </c>
      <c r="F11692" s="405">
        <v>35563</v>
      </c>
      <c r="G11692" s="292" t="s">
        <v>2979</v>
      </c>
    </row>
    <row r="11693" spans="1:7">
      <c r="A11693" s="292" t="s">
        <v>49</v>
      </c>
      <c r="B11693" s="405">
        <v>31733</v>
      </c>
      <c r="C11693" s="292" t="s">
        <v>2979</v>
      </c>
      <c r="E11693" s="292" t="s">
        <v>214</v>
      </c>
      <c r="F11693" s="405">
        <v>35564</v>
      </c>
      <c r="G11693" s="292" t="s">
        <v>2979</v>
      </c>
    </row>
    <row r="11694" spans="1:7">
      <c r="A11694" s="292" t="s">
        <v>49</v>
      </c>
      <c r="B11694" s="405">
        <v>31787</v>
      </c>
      <c r="C11694" s="292" t="s">
        <v>2979</v>
      </c>
      <c r="E11694" s="292" t="s">
        <v>214</v>
      </c>
      <c r="F11694" s="405">
        <v>35565</v>
      </c>
      <c r="G11694" s="292" t="s">
        <v>2979</v>
      </c>
    </row>
    <row r="11695" spans="1:7">
      <c r="A11695" s="292" t="s">
        <v>49</v>
      </c>
      <c r="B11695" s="405">
        <v>32096</v>
      </c>
      <c r="C11695" s="292" t="s">
        <v>2979</v>
      </c>
      <c r="E11695" s="292" t="s">
        <v>214</v>
      </c>
      <c r="F11695" s="405">
        <v>35570</v>
      </c>
      <c r="G11695" s="292" t="s">
        <v>2979</v>
      </c>
    </row>
    <row r="11696" spans="1:7">
      <c r="A11696" s="292" t="s">
        <v>49</v>
      </c>
      <c r="B11696" s="405">
        <v>32348</v>
      </c>
      <c r="C11696" s="292" t="s">
        <v>2979</v>
      </c>
      <c r="E11696" s="292" t="s">
        <v>214</v>
      </c>
      <c r="F11696" s="405">
        <v>35571</v>
      </c>
      <c r="G11696" s="292" t="s">
        <v>2979</v>
      </c>
    </row>
    <row r="11697" spans="1:7">
      <c r="A11697" s="292" t="s">
        <v>49</v>
      </c>
      <c r="B11697" s="405">
        <v>32640</v>
      </c>
      <c r="C11697" s="292" t="s">
        <v>2979</v>
      </c>
      <c r="E11697" s="292" t="s">
        <v>214</v>
      </c>
      <c r="F11697" s="405">
        <v>35573</v>
      </c>
      <c r="G11697" s="292" t="s">
        <v>2979</v>
      </c>
    </row>
    <row r="11698" spans="1:7">
      <c r="A11698" s="292" t="s">
        <v>49</v>
      </c>
      <c r="B11698" s="405">
        <v>33565</v>
      </c>
      <c r="C11698" s="292" t="s">
        <v>2979</v>
      </c>
      <c r="E11698" s="292" t="s">
        <v>214</v>
      </c>
      <c r="F11698" s="405">
        <v>35574</v>
      </c>
      <c r="G11698" s="292" t="s">
        <v>2979</v>
      </c>
    </row>
    <row r="11699" spans="1:7">
      <c r="A11699" s="292" t="s">
        <v>49</v>
      </c>
      <c r="B11699" s="405">
        <v>34972</v>
      </c>
      <c r="C11699" s="292" t="s">
        <v>2979</v>
      </c>
      <c r="E11699" s="292" t="s">
        <v>214</v>
      </c>
      <c r="F11699" s="405">
        <v>35576</v>
      </c>
      <c r="G11699" s="292" t="s">
        <v>2979</v>
      </c>
    </row>
    <row r="11700" spans="1:7">
      <c r="A11700" s="292" t="s">
        <v>49</v>
      </c>
      <c r="B11700" s="405">
        <v>35183</v>
      </c>
      <c r="C11700" s="292" t="s">
        <v>2979</v>
      </c>
      <c r="E11700" s="292" t="s">
        <v>214</v>
      </c>
      <c r="F11700" s="405">
        <v>35577</v>
      </c>
      <c r="G11700" s="292" t="s">
        <v>2979</v>
      </c>
    </row>
    <row r="11701" spans="1:7">
      <c r="A11701" s="292" t="s">
        <v>49</v>
      </c>
      <c r="B11701" s="405">
        <v>35574</v>
      </c>
      <c r="C11701" s="292" t="s">
        <v>2979</v>
      </c>
      <c r="E11701" s="292" t="s">
        <v>214</v>
      </c>
      <c r="F11701" s="405">
        <v>35578</v>
      </c>
      <c r="G11701" s="292" t="s">
        <v>2979</v>
      </c>
    </row>
    <row r="11702" spans="1:7">
      <c r="A11702" s="292" t="s">
        <v>49</v>
      </c>
      <c r="B11702" s="405">
        <v>35774</v>
      </c>
      <c r="C11702" s="292" t="s">
        <v>2979</v>
      </c>
      <c r="E11702" s="292" t="s">
        <v>214</v>
      </c>
      <c r="F11702" s="405">
        <v>35579</v>
      </c>
      <c r="G11702" s="292" t="s">
        <v>2979</v>
      </c>
    </row>
    <row r="11703" spans="1:7">
      <c r="A11703" s="292" t="s">
        <v>49</v>
      </c>
      <c r="B11703" s="405">
        <v>36048</v>
      </c>
      <c r="C11703" s="292" t="s">
        <v>2979</v>
      </c>
      <c r="E11703" s="292" t="s">
        <v>214</v>
      </c>
      <c r="F11703" s="405">
        <v>35580</v>
      </c>
      <c r="G11703" s="292" t="s">
        <v>2979</v>
      </c>
    </row>
    <row r="11704" spans="1:7">
      <c r="A11704" s="292" t="s">
        <v>49</v>
      </c>
      <c r="B11704" s="405">
        <v>36421</v>
      </c>
      <c r="C11704" s="292" t="s">
        <v>2979</v>
      </c>
      <c r="E11704" s="292" t="s">
        <v>214</v>
      </c>
      <c r="F11704" s="405">
        <v>35585</v>
      </c>
      <c r="G11704" s="292" t="s">
        <v>2979</v>
      </c>
    </row>
    <row r="11705" spans="1:7">
      <c r="A11705" s="292" t="s">
        <v>49</v>
      </c>
      <c r="B11705" s="405">
        <v>36726</v>
      </c>
      <c r="C11705" s="292" t="s">
        <v>2979</v>
      </c>
      <c r="E11705" s="292" t="s">
        <v>214</v>
      </c>
      <c r="F11705" s="405">
        <v>35586</v>
      </c>
      <c r="G11705" s="292" t="s">
        <v>2979</v>
      </c>
    </row>
    <row r="11706" spans="1:7">
      <c r="A11706" s="292" t="s">
        <v>49</v>
      </c>
      <c r="B11706" s="405">
        <v>36916</v>
      </c>
      <c r="C11706" s="292" t="s">
        <v>2979</v>
      </c>
      <c r="E11706" s="292" t="s">
        <v>214</v>
      </c>
      <c r="F11706" s="405">
        <v>35587</v>
      </c>
      <c r="G11706" s="292" t="s">
        <v>2979</v>
      </c>
    </row>
    <row r="11707" spans="1:7">
      <c r="A11707" s="292" t="s">
        <v>49</v>
      </c>
      <c r="B11707" s="405">
        <v>37171</v>
      </c>
      <c r="C11707" s="292" t="s">
        <v>2979</v>
      </c>
      <c r="E11707" s="292" t="s">
        <v>214</v>
      </c>
      <c r="F11707" s="405">
        <v>35592</v>
      </c>
      <c r="G11707" s="292" t="s">
        <v>2979</v>
      </c>
    </row>
    <row r="11708" spans="1:7">
      <c r="A11708" s="292" t="s">
        <v>49</v>
      </c>
      <c r="B11708" s="405">
        <v>31734</v>
      </c>
      <c r="C11708" s="292" t="s">
        <v>2979</v>
      </c>
      <c r="E11708" s="292" t="s">
        <v>214</v>
      </c>
      <c r="F11708" s="405">
        <v>35593</v>
      </c>
      <c r="G11708" s="292" t="s">
        <v>2979</v>
      </c>
    </row>
    <row r="11709" spans="1:7">
      <c r="A11709" s="292" t="s">
        <v>49</v>
      </c>
      <c r="B11709" s="405">
        <v>31789</v>
      </c>
      <c r="C11709" s="292" t="s">
        <v>2979</v>
      </c>
      <c r="E11709" s="292" t="s">
        <v>214</v>
      </c>
      <c r="F11709" s="405">
        <v>35594</v>
      </c>
      <c r="G11709" s="292" t="s">
        <v>2979</v>
      </c>
    </row>
    <row r="11710" spans="1:7">
      <c r="A11710" s="292" t="s">
        <v>49</v>
      </c>
      <c r="B11710" s="405">
        <v>32102</v>
      </c>
      <c r="C11710" s="292" t="s">
        <v>2979</v>
      </c>
      <c r="E11710" s="292" t="s">
        <v>214</v>
      </c>
      <c r="F11710" s="405">
        <v>35614</v>
      </c>
      <c r="G11710" s="292" t="s">
        <v>2979</v>
      </c>
    </row>
    <row r="11711" spans="1:7">
      <c r="A11711" s="292" t="s">
        <v>49</v>
      </c>
      <c r="B11711" s="405">
        <v>32350</v>
      </c>
      <c r="C11711" s="292" t="s">
        <v>2979</v>
      </c>
      <c r="E11711" s="292" t="s">
        <v>214</v>
      </c>
      <c r="F11711" s="405">
        <v>35616</v>
      </c>
      <c r="G11711" s="292" t="s">
        <v>2979</v>
      </c>
    </row>
    <row r="11712" spans="1:7">
      <c r="A11712" s="292" t="s">
        <v>49</v>
      </c>
      <c r="B11712" s="405">
        <v>32641</v>
      </c>
      <c r="C11712" s="292" t="s">
        <v>2979</v>
      </c>
      <c r="E11712" s="292" t="s">
        <v>214</v>
      </c>
      <c r="F11712" s="405">
        <v>35618</v>
      </c>
      <c r="G11712" s="292" t="s">
        <v>2979</v>
      </c>
    </row>
    <row r="11713" spans="1:7">
      <c r="A11713" s="292" t="s">
        <v>49</v>
      </c>
      <c r="B11713" s="405">
        <v>33567</v>
      </c>
      <c r="C11713" s="292" t="s">
        <v>2979</v>
      </c>
      <c r="E11713" s="292" t="s">
        <v>214</v>
      </c>
      <c r="F11713" s="405">
        <v>35619</v>
      </c>
      <c r="G11713" s="292" t="s">
        <v>2979</v>
      </c>
    </row>
    <row r="11714" spans="1:7">
      <c r="A11714" s="292" t="s">
        <v>49</v>
      </c>
      <c r="B11714" s="405">
        <v>34973</v>
      </c>
      <c r="C11714" s="292" t="s">
        <v>2979</v>
      </c>
      <c r="E11714" s="292" t="s">
        <v>214</v>
      </c>
      <c r="F11714" s="405">
        <v>35621</v>
      </c>
      <c r="G11714" s="292" t="s">
        <v>2979</v>
      </c>
    </row>
    <row r="11715" spans="1:7">
      <c r="A11715" s="292" t="s">
        <v>49</v>
      </c>
      <c r="B11715" s="405">
        <v>35184</v>
      </c>
      <c r="C11715" s="292" t="s">
        <v>2979</v>
      </c>
      <c r="E11715" s="292" t="s">
        <v>214</v>
      </c>
      <c r="F11715" s="405">
        <v>35622</v>
      </c>
      <c r="G11715" s="292" t="s">
        <v>2979</v>
      </c>
    </row>
    <row r="11716" spans="1:7">
      <c r="A11716" s="292" t="s">
        <v>49</v>
      </c>
      <c r="B11716" s="405">
        <v>35576</v>
      </c>
      <c r="C11716" s="292" t="s">
        <v>2979</v>
      </c>
      <c r="E11716" s="292" t="s">
        <v>214</v>
      </c>
      <c r="F11716" s="405">
        <v>35633</v>
      </c>
      <c r="G11716" s="292" t="s">
        <v>2979</v>
      </c>
    </row>
    <row r="11717" spans="1:7">
      <c r="A11717" s="292" t="s">
        <v>49</v>
      </c>
      <c r="B11717" s="405">
        <v>35775</v>
      </c>
      <c r="C11717" s="292" t="s">
        <v>2979</v>
      </c>
      <c r="E11717" s="292" t="s">
        <v>214</v>
      </c>
      <c r="F11717" s="405">
        <v>35643</v>
      </c>
      <c r="G11717" s="292" t="s">
        <v>2979</v>
      </c>
    </row>
    <row r="11718" spans="1:7">
      <c r="A11718" s="292" t="s">
        <v>49</v>
      </c>
      <c r="B11718" s="405">
        <v>36049</v>
      </c>
      <c r="C11718" s="292" t="s">
        <v>2979</v>
      </c>
      <c r="E11718" s="292" t="s">
        <v>214</v>
      </c>
      <c r="F11718" s="405">
        <v>35645</v>
      </c>
      <c r="G11718" s="292" t="s">
        <v>2979</v>
      </c>
    </row>
    <row r="11719" spans="1:7">
      <c r="A11719" s="292" t="s">
        <v>49</v>
      </c>
      <c r="B11719" s="405">
        <v>36431</v>
      </c>
      <c r="C11719" s="292" t="s">
        <v>2979</v>
      </c>
      <c r="E11719" s="292" t="s">
        <v>214</v>
      </c>
      <c r="F11719" s="405">
        <v>35646</v>
      </c>
      <c r="G11719" s="292" t="s">
        <v>2979</v>
      </c>
    </row>
    <row r="11720" spans="1:7">
      <c r="A11720" s="292" t="s">
        <v>49</v>
      </c>
      <c r="B11720" s="405">
        <v>36728</v>
      </c>
      <c r="C11720" s="292" t="s">
        <v>2979</v>
      </c>
      <c r="E11720" s="292" t="s">
        <v>214</v>
      </c>
      <c r="F11720" s="405">
        <v>35647</v>
      </c>
      <c r="G11720" s="292" t="s">
        <v>2979</v>
      </c>
    </row>
    <row r="11721" spans="1:7">
      <c r="A11721" s="292" t="s">
        <v>49</v>
      </c>
      <c r="B11721" s="405">
        <v>36921</v>
      </c>
      <c r="C11721" s="292" t="s">
        <v>2979</v>
      </c>
      <c r="E11721" s="292" t="s">
        <v>214</v>
      </c>
      <c r="F11721" s="405">
        <v>35648</v>
      </c>
      <c r="G11721" s="292" t="s">
        <v>2979</v>
      </c>
    </row>
    <row r="11722" spans="1:7">
      <c r="A11722" s="292" t="s">
        <v>49</v>
      </c>
      <c r="B11722" s="405">
        <v>37181</v>
      </c>
      <c r="C11722" s="292" t="s">
        <v>2979</v>
      </c>
      <c r="E11722" s="292" t="s">
        <v>214</v>
      </c>
      <c r="F11722" s="405">
        <v>35652</v>
      </c>
      <c r="G11722" s="292" t="s">
        <v>2979</v>
      </c>
    </row>
    <row r="11723" spans="1:7">
      <c r="A11723" s="292" t="s">
        <v>49</v>
      </c>
      <c r="B11723" s="405">
        <v>31735</v>
      </c>
      <c r="C11723" s="292" t="s">
        <v>2979</v>
      </c>
      <c r="E11723" s="292" t="s">
        <v>214</v>
      </c>
      <c r="F11723" s="405">
        <v>35670</v>
      </c>
      <c r="G11723" s="292" t="s">
        <v>2979</v>
      </c>
    </row>
    <row r="11724" spans="1:7">
      <c r="A11724" s="292" t="s">
        <v>49</v>
      </c>
      <c r="B11724" s="405">
        <v>31790</v>
      </c>
      <c r="C11724" s="292" t="s">
        <v>2979</v>
      </c>
      <c r="E11724" s="292" t="s">
        <v>214</v>
      </c>
      <c r="F11724" s="405">
        <v>35671</v>
      </c>
      <c r="G11724" s="292" t="s">
        <v>2979</v>
      </c>
    </row>
    <row r="11725" spans="1:7">
      <c r="A11725" s="292" t="s">
        <v>49</v>
      </c>
      <c r="B11725" s="405">
        <v>32105</v>
      </c>
      <c r="C11725" s="292" t="s">
        <v>2979</v>
      </c>
      <c r="E11725" s="292" t="s">
        <v>214</v>
      </c>
      <c r="F11725" s="405">
        <v>35672</v>
      </c>
      <c r="G11725" s="292" t="s">
        <v>2979</v>
      </c>
    </row>
    <row r="11726" spans="1:7">
      <c r="A11726" s="292" t="s">
        <v>49</v>
      </c>
      <c r="B11726" s="405">
        <v>32352</v>
      </c>
      <c r="C11726" s="292" t="s">
        <v>2979</v>
      </c>
      <c r="E11726" s="292" t="s">
        <v>214</v>
      </c>
      <c r="F11726" s="405">
        <v>35740</v>
      </c>
      <c r="G11726" s="292" t="s">
        <v>2979</v>
      </c>
    </row>
    <row r="11727" spans="1:7">
      <c r="A11727" s="292" t="s">
        <v>49</v>
      </c>
      <c r="B11727" s="405">
        <v>32644</v>
      </c>
      <c r="C11727" s="292" t="s">
        <v>2979</v>
      </c>
      <c r="E11727" s="292" t="s">
        <v>214</v>
      </c>
      <c r="F11727" s="405">
        <v>35744</v>
      </c>
      <c r="G11727" s="292" t="s">
        <v>2979</v>
      </c>
    </row>
    <row r="11728" spans="1:7">
      <c r="A11728" s="292" t="s">
        <v>49</v>
      </c>
      <c r="B11728" s="405">
        <v>33585</v>
      </c>
      <c r="C11728" s="292" t="s">
        <v>2979</v>
      </c>
      <c r="E11728" s="292" t="s">
        <v>214</v>
      </c>
      <c r="F11728" s="405">
        <v>35746</v>
      </c>
      <c r="G11728" s="292" t="s">
        <v>2979</v>
      </c>
    </row>
    <row r="11729" spans="1:7">
      <c r="A11729" s="292" t="s">
        <v>49</v>
      </c>
      <c r="B11729" s="405">
        <v>34974</v>
      </c>
      <c r="C11729" s="292" t="s">
        <v>2979</v>
      </c>
      <c r="E11729" s="292" t="s">
        <v>214</v>
      </c>
      <c r="F11729" s="405">
        <v>35747</v>
      </c>
      <c r="G11729" s="292" t="s">
        <v>2979</v>
      </c>
    </row>
    <row r="11730" spans="1:7">
      <c r="A11730" s="292" t="s">
        <v>49</v>
      </c>
      <c r="B11730" s="405">
        <v>35186</v>
      </c>
      <c r="C11730" s="292" t="s">
        <v>2979</v>
      </c>
      <c r="E11730" s="292" t="s">
        <v>214</v>
      </c>
      <c r="F11730" s="405">
        <v>35751</v>
      </c>
      <c r="G11730" s="292" t="s">
        <v>2979</v>
      </c>
    </row>
    <row r="11731" spans="1:7">
      <c r="A11731" s="292" t="s">
        <v>49</v>
      </c>
      <c r="B11731" s="405">
        <v>35577</v>
      </c>
      <c r="C11731" s="292" t="s">
        <v>2979</v>
      </c>
      <c r="E11731" s="292" t="s">
        <v>214</v>
      </c>
      <c r="F11731" s="405">
        <v>35752</v>
      </c>
      <c r="G11731" s="292" t="s">
        <v>2979</v>
      </c>
    </row>
    <row r="11732" spans="1:7">
      <c r="A11732" s="292" t="s">
        <v>49</v>
      </c>
      <c r="B11732" s="405">
        <v>35776</v>
      </c>
      <c r="C11732" s="292" t="s">
        <v>2979</v>
      </c>
      <c r="E11732" s="292" t="s">
        <v>214</v>
      </c>
      <c r="F11732" s="405">
        <v>35755</v>
      </c>
      <c r="G11732" s="292" t="s">
        <v>2979</v>
      </c>
    </row>
    <row r="11733" spans="1:7">
      <c r="A11733" s="292" t="s">
        <v>49</v>
      </c>
      <c r="B11733" s="405">
        <v>36052</v>
      </c>
      <c r="C11733" s="292" t="s">
        <v>2979</v>
      </c>
      <c r="E11733" s="292" t="s">
        <v>214</v>
      </c>
      <c r="F11733" s="405">
        <v>35756</v>
      </c>
      <c r="G11733" s="292" t="s">
        <v>2979</v>
      </c>
    </row>
    <row r="11734" spans="1:7">
      <c r="A11734" s="292" t="s">
        <v>49</v>
      </c>
      <c r="B11734" s="405">
        <v>36432</v>
      </c>
      <c r="C11734" s="292" t="s">
        <v>2979</v>
      </c>
      <c r="E11734" s="292" t="s">
        <v>214</v>
      </c>
      <c r="F11734" s="405">
        <v>35764</v>
      </c>
      <c r="G11734" s="292" t="s">
        <v>2979</v>
      </c>
    </row>
    <row r="11735" spans="1:7">
      <c r="A11735" s="292" t="s">
        <v>49</v>
      </c>
      <c r="B11735" s="405">
        <v>36736</v>
      </c>
      <c r="C11735" s="292" t="s">
        <v>2979</v>
      </c>
      <c r="E11735" s="292" t="s">
        <v>214</v>
      </c>
      <c r="F11735" s="405">
        <v>35765</v>
      </c>
      <c r="G11735" s="292" t="s">
        <v>2979</v>
      </c>
    </row>
    <row r="11736" spans="1:7">
      <c r="A11736" s="292" t="s">
        <v>49</v>
      </c>
      <c r="B11736" s="405">
        <v>36925</v>
      </c>
      <c r="C11736" s="292" t="s">
        <v>2979</v>
      </c>
      <c r="E11736" s="292" t="s">
        <v>214</v>
      </c>
      <c r="F11736" s="405">
        <v>35769</v>
      </c>
      <c r="G11736" s="292" t="s">
        <v>2979</v>
      </c>
    </row>
    <row r="11737" spans="1:7">
      <c r="A11737" s="292" t="s">
        <v>49</v>
      </c>
      <c r="B11737" s="405">
        <v>37183</v>
      </c>
      <c r="C11737" s="292" t="s">
        <v>2979</v>
      </c>
      <c r="E11737" s="292" t="s">
        <v>214</v>
      </c>
      <c r="F11737" s="405">
        <v>35771</v>
      </c>
      <c r="G11737" s="292" t="s">
        <v>2979</v>
      </c>
    </row>
    <row r="11738" spans="1:7">
      <c r="A11738" s="292" t="s">
        <v>49</v>
      </c>
      <c r="B11738" s="405">
        <v>31736</v>
      </c>
      <c r="C11738" s="292" t="s">
        <v>2979</v>
      </c>
      <c r="E11738" s="292" t="s">
        <v>214</v>
      </c>
      <c r="F11738" s="405">
        <v>35772</v>
      </c>
      <c r="G11738" s="292" t="s">
        <v>2979</v>
      </c>
    </row>
    <row r="11739" spans="1:7">
      <c r="A11739" s="292" t="s">
        <v>49</v>
      </c>
      <c r="B11739" s="405">
        <v>31795</v>
      </c>
      <c r="C11739" s="292" t="s">
        <v>2979</v>
      </c>
      <c r="E11739" s="292" t="s">
        <v>214</v>
      </c>
      <c r="F11739" s="405">
        <v>35774</v>
      </c>
      <c r="G11739" s="292" t="s">
        <v>2979</v>
      </c>
    </row>
    <row r="11740" spans="1:7">
      <c r="A11740" s="292" t="s">
        <v>49</v>
      </c>
      <c r="B11740" s="405">
        <v>32112</v>
      </c>
      <c r="C11740" s="292" t="s">
        <v>2979</v>
      </c>
      <c r="E11740" s="292" t="s">
        <v>214</v>
      </c>
      <c r="F11740" s="405">
        <v>35775</v>
      </c>
      <c r="G11740" s="292" t="s">
        <v>2979</v>
      </c>
    </row>
    <row r="11741" spans="1:7">
      <c r="A11741" s="292" t="s">
        <v>49</v>
      </c>
      <c r="B11741" s="405">
        <v>32356</v>
      </c>
      <c r="C11741" s="292" t="s">
        <v>2979</v>
      </c>
      <c r="E11741" s="292" t="s">
        <v>214</v>
      </c>
      <c r="F11741" s="405">
        <v>35776</v>
      </c>
      <c r="G11741" s="292" t="s">
        <v>2979</v>
      </c>
    </row>
    <row r="11742" spans="1:7">
      <c r="A11742" s="292" t="s">
        <v>49</v>
      </c>
      <c r="B11742" s="405">
        <v>32656</v>
      </c>
      <c r="C11742" s="292" t="s">
        <v>2979</v>
      </c>
      <c r="E11742" s="292" t="s">
        <v>214</v>
      </c>
      <c r="F11742" s="405">
        <v>35952</v>
      </c>
      <c r="G11742" s="292" t="s">
        <v>2979</v>
      </c>
    </row>
    <row r="11743" spans="1:7">
      <c r="A11743" s="292" t="s">
        <v>49</v>
      </c>
      <c r="B11743" s="405">
        <v>33597</v>
      </c>
      <c r="C11743" s="292" t="s">
        <v>2979</v>
      </c>
      <c r="E11743" s="292" t="s">
        <v>214</v>
      </c>
      <c r="F11743" s="405">
        <v>35953</v>
      </c>
      <c r="G11743" s="292" t="s">
        <v>2979</v>
      </c>
    </row>
    <row r="11744" spans="1:7">
      <c r="A11744" s="292" t="s">
        <v>49</v>
      </c>
      <c r="B11744" s="405">
        <v>35005</v>
      </c>
      <c r="C11744" s="292" t="s">
        <v>2979</v>
      </c>
      <c r="E11744" s="292" t="s">
        <v>214</v>
      </c>
      <c r="F11744" s="405">
        <v>35959</v>
      </c>
      <c r="G11744" s="292" t="s">
        <v>2979</v>
      </c>
    </row>
    <row r="11745" spans="1:7">
      <c r="A11745" s="292" t="s">
        <v>49</v>
      </c>
      <c r="B11745" s="405">
        <v>35188</v>
      </c>
      <c r="C11745" s="292" t="s">
        <v>2979</v>
      </c>
      <c r="E11745" s="292" t="s">
        <v>214</v>
      </c>
      <c r="F11745" s="405">
        <v>35960</v>
      </c>
      <c r="G11745" s="292" t="s">
        <v>2979</v>
      </c>
    </row>
    <row r="11746" spans="1:7">
      <c r="A11746" s="292" t="s">
        <v>49</v>
      </c>
      <c r="B11746" s="405">
        <v>35578</v>
      </c>
      <c r="C11746" s="292" t="s">
        <v>2979</v>
      </c>
      <c r="E11746" s="292" t="s">
        <v>214</v>
      </c>
      <c r="F11746" s="405">
        <v>35961</v>
      </c>
      <c r="G11746" s="292" t="s">
        <v>2979</v>
      </c>
    </row>
    <row r="11747" spans="1:7">
      <c r="A11747" s="292" t="s">
        <v>49</v>
      </c>
      <c r="B11747" s="405">
        <v>35952</v>
      </c>
      <c r="C11747" s="292" t="s">
        <v>2979</v>
      </c>
      <c r="E11747" s="292" t="s">
        <v>214</v>
      </c>
      <c r="F11747" s="405">
        <v>35962</v>
      </c>
      <c r="G11747" s="292" t="s">
        <v>2979</v>
      </c>
    </row>
    <row r="11748" spans="1:7">
      <c r="A11748" s="292" t="s">
        <v>49</v>
      </c>
      <c r="B11748" s="405">
        <v>36061</v>
      </c>
      <c r="C11748" s="292" t="s">
        <v>2979</v>
      </c>
      <c r="E11748" s="292" t="s">
        <v>214</v>
      </c>
      <c r="F11748" s="405">
        <v>35963</v>
      </c>
      <c r="G11748" s="292" t="s">
        <v>2979</v>
      </c>
    </row>
    <row r="11749" spans="1:7">
      <c r="A11749" s="292" t="s">
        <v>49</v>
      </c>
      <c r="B11749" s="405">
        <v>36436</v>
      </c>
      <c r="C11749" s="292" t="s">
        <v>2979</v>
      </c>
      <c r="E11749" s="292" t="s">
        <v>214</v>
      </c>
      <c r="F11749" s="405">
        <v>35964</v>
      </c>
      <c r="G11749" s="292" t="s">
        <v>2979</v>
      </c>
    </row>
    <row r="11750" spans="1:7">
      <c r="A11750" s="292" t="s">
        <v>49</v>
      </c>
      <c r="B11750" s="405">
        <v>36744</v>
      </c>
      <c r="C11750" s="292" t="s">
        <v>2979</v>
      </c>
      <c r="E11750" s="292" t="s">
        <v>214</v>
      </c>
      <c r="F11750" s="405">
        <v>35966</v>
      </c>
      <c r="G11750" s="292" t="s">
        <v>2979</v>
      </c>
    </row>
    <row r="11751" spans="1:7">
      <c r="A11751" s="292" t="s">
        <v>49</v>
      </c>
      <c r="B11751" s="405">
        <v>37010</v>
      </c>
      <c r="C11751" s="292" t="s">
        <v>2979</v>
      </c>
      <c r="E11751" s="292" t="s">
        <v>214</v>
      </c>
      <c r="F11751" s="405">
        <v>35971</v>
      </c>
      <c r="G11751" s="292" t="s">
        <v>2979</v>
      </c>
    </row>
    <row r="11752" spans="1:7">
      <c r="A11752" s="292" t="s">
        <v>49</v>
      </c>
      <c r="B11752" s="405">
        <v>37184</v>
      </c>
      <c r="C11752" s="292" t="s">
        <v>2979</v>
      </c>
      <c r="E11752" s="292" t="s">
        <v>214</v>
      </c>
      <c r="F11752" s="405">
        <v>35972</v>
      </c>
      <c r="G11752" s="292" t="s">
        <v>2979</v>
      </c>
    </row>
    <row r="11753" spans="1:7">
      <c r="A11753" s="292" t="s">
        <v>49</v>
      </c>
      <c r="B11753" s="405">
        <v>31737</v>
      </c>
      <c r="C11753" s="292" t="s">
        <v>2979</v>
      </c>
      <c r="E11753" s="292" t="s">
        <v>214</v>
      </c>
      <c r="F11753" s="405">
        <v>35974</v>
      </c>
      <c r="G11753" s="292" t="s">
        <v>2979</v>
      </c>
    </row>
    <row r="11754" spans="1:7">
      <c r="A11754" s="292" t="s">
        <v>49</v>
      </c>
      <c r="B11754" s="405">
        <v>31796</v>
      </c>
      <c r="C11754" s="292" t="s">
        <v>2979</v>
      </c>
      <c r="E11754" s="292" t="s">
        <v>214</v>
      </c>
      <c r="F11754" s="405">
        <v>35975</v>
      </c>
      <c r="G11754" s="292" t="s">
        <v>2979</v>
      </c>
    </row>
    <row r="11755" spans="1:7">
      <c r="A11755" s="292" t="s">
        <v>49</v>
      </c>
      <c r="B11755" s="405">
        <v>32130</v>
      </c>
      <c r="C11755" s="292" t="s">
        <v>2979</v>
      </c>
      <c r="E11755" s="292" t="s">
        <v>214</v>
      </c>
      <c r="F11755" s="405">
        <v>35978</v>
      </c>
      <c r="G11755" s="292" t="s">
        <v>2979</v>
      </c>
    </row>
    <row r="11756" spans="1:7">
      <c r="A11756" s="292" t="s">
        <v>49</v>
      </c>
      <c r="B11756" s="405">
        <v>32359</v>
      </c>
      <c r="C11756" s="292" t="s">
        <v>2979</v>
      </c>
      <c r="E11756" s="292" t="s">
        <v>214</v>
      </c>
      <c r="F11756" s="405">
        <v>35979</v>
      </c>
      <c r="G11756" s="292" t="s">
        <v>2979</v>
      </c>
    </row>
    <row r="11757" spans="1:7">
      <c r="A11757" s="292" t="s">
        <v>49</v>
      </c>
      <c r="B11757" s="405">
        <v>32662</v>
      </c>
      <c r="C11757" s="292" t="s">
        <v>2979</v>
      </c>
      <c r="E11757" s="292" t="s">
        <v>214</v>
      </c>
      <c r="F11757" s="405">
        <v>35980</v>
      </c>
      <c r="G11757" s="292" t="s">
        <v>2979</v>
      </c>
    </row>
    <row r="11758" spans="1:7">
      <c r="A11758" s="292" t="s">
        <v>49</v>
      </c>
      <c r="B11758" s="405">
        <v>33834</v>
      </c>
      <c r="C11758" s="292" t="s">
        <v>2979</v>
      </c>
      <c r="E11758" s="292" t="s">
        <v>214</v>
      </c>
      <c r="F11758" s="405">
        <v>35981</v>
      </c>
      <c r="G11758" s="292" t="s">
        <v>2979</v>
      </c>
    </row>
    <row r="11759" spans="1:7">
      <c r="A11759" s="292" t="s">
        <v>49</v>
      </c>
      <c r="B11759" s="405">
        <v>35006</v>
      </c>
      <c r="C11759" s="292" t="s">
        <v>2979</v>
      </c>
      <c r="E11759" s="292" t="s">
        <v>214</v>
      </c>
      <c r="F11759" s="405">
        <v>35983</v>
      </c>
      <c r="G11759" s="292" t="s">
        <v>2979</v>
      </c>
    </row>
    <row r="11760" spans="1:7">
      <c r="A11760" s="292" t="s">
        <v>49</v>
      </c>
      <c r="B11760" s="405">
        <v>35442</v>
      </c>
      <c r="C11760" s="292" t="s">
        <v>2979</v>
      </c>
      <c r="E11760" s="292" t="s">
        <v>214</v>
      </c>
      <c r="F11760" s="405">
        <v>35984</v>
      </c>
      <c r="G11760" s="292" t="s">
        <v>2979</v>
      </c>
    </row>
    <row r="11761" spans="1:7">
      <c r="A11761" s="292" t="s">
        <v>49</v>
      </c>
      <c r="B11761" s="405">
        <v>35579</v>
      </c>
      <c r="C11761" s="292" t="s">
        <v>2979</v>
      </c>
      <c r="E11761" s="292" t="s">
        <v>214</v>
      </c>
      <c r="F11761" s="405">
        <v>35988</v>
      </c>
      <c r="G11761" s="292" t="s">
        <v>2979</v>
      </c>
    </row>
    <row r="11762" spans="1:7">
      <c r="A11762" s="292" t="s">
        <v>49</v>
      </c>
      <c r="B11762" s="405">
        <v>35953</v>
      </c>
      <c r="C11762" s="292" t="s">
        <v>2979</v>
      </c>
      <c r="E11762" s="292" t="s">
        <v>214</v>
      </c>
      <c r="F11762" s="405">
        <v>35989</v>
      </c>
      <c r="G11762" s="292" t="s">
        <v>2979</v>
      </c>
    </row>
    <row r="11763" spans="1:7">
      <c r="A11763" s="292" t="s">
        <v>49</v>
      </c>
      <c r="B11763" s="405">
        <v>36062</v>
      </c>
      <c r="C11763" s="292" t="s">
        <v>2979</v>
      </c>
      <c r="E11763" s="292" t="s">
        <v>214</v>
      </c>
      <c r="F11763" s="405">
        <v>35990</v>
      </c>
      <c r="G11763" s="292" t="s">
        <v>2979</v>
      </c>
    </row>
    <row r="11764" spans="1:7">
      <c r="A11764" s="292" t="s">
        <v>49</v>
      </c>
      <c r="B11764" s="405">
        <v>36439</v>
      </c>
      <c r="C11764" s="292" t="s">
        <v>2979</v>
      </c>
      <c r="E11764" s="292" t="s">
        <v>214</v>
      </c>
      <c r="F11764" s="405">
        <v>36005</v>
      </c>
      <c r="G11764" s="292" t="s">
        <v>2979</v>
      </c>
    </row>
    <row r="11765" spans="1:7">
      <c r="A11765" s="292" t="s">
        <v>49</v>
      </c>
      <c r="B11765" s="405">
        <v>36748</v>
      </c>
      <c r="C11765" s="292" t="s">
        <v>2979</v>
      </c>
      <c r="E11765" s="292" t="s">
        <v>214</v>
      </c>
      <c r="F11765" s="405">
        <v>36006</v>
      </c>
      <c r="G11765" s="292" t="s">
        <v>2979</v>
      </c>
    </row>
    <row r="11766" spans="1:7">
      <c r="A11766" s="292" t="s">
        <v>49</v>
      </c>
      <c r="B11766" s="405">
        <v>37016</v>
      </c>
      <c r="C11766" s="292" t="s">
        <v>2979</v>
      </c>
      <c r="E11766" s="292" t="s">
        <v>214</v>
      </c>
      <c r="F11766" s="405">
        <v>36009</v>
      </c>
      <c r="G11766" s="292" t="s">
        <v>2979</v>
      </c>
    </row>
    <row r="11767" spans="1:7">
      <c r="A11767" s="292" t="s">
        <v>49</v>
      </c>
      <c r="B11767" s="405">
        <v>37185</v>
      </c>
      <c r="C11767" s="292" t="s">
        <v>2979</v>
      </c>
      <c r="E11767" s="292" t="s">
        <v>214</v>
      </c>
      <c r="F11767" s="405">
        <v>36010</v>
      </c>
      <c r="G11767" s="292" t="s">
        <v>2979</v>
      </c>
    </row>
    <row r="11768" spans="1:7">
      <c r="A11768" s="292" t="s">
        <v>49</v>
      </c>
      <c r="B11768" s="405">
        <v>31738</v>
      </c>
      <c r="C11768" s="292" t="s">
        <v>2979</v>
      </c>
      <c r="E11768" s="292" t="s">
        <v>214</v>
      </c>
      <c r="F11768" s="405">
        <v>36013</v>
      </c>
      <c r="G11768" s="292" t="s">
        <v>2979</v>
      </c>
    </row>
    <row r="11769" spans="1:7">
      <c r="A11769" s="292" t="s">
        <v>49</v>
      </c>
      <c r="B11769" s="405">
        <v>31797</v>
      </c>
      <c r="C11769" s="292" t="s">
        <v>2979</v>
      </c>
      <c r="E11769" s="292" t="s">
        <v>214</v>
      </c>
      <c r="F11769" s="405">
        <v>36024</v>
      </c>
      <c r="G11769" s="292" t="s">
        <v>2979</v>
      </c>
    </row>
    <row r="11770" spans="1:7">
      <c r="A11770" s="292" t="s">
        <v>49</v>
      </c>
      <c r="B11770" s="405">
        <v>32131</v>
      </c>
      <c r="C11770" s="292" t="s">
        <v>2979</v>
      </c>
      <c r="E11770" s="292" t="s">
        <v>214</v>
      </c>
      <c r="F11770" s="405">
        <v>36026</v>
      </c>
      <c r="G11770" s="292" t="s">
        <v>2979</v>
      </c>
    </row>
    <row r="11771" spans="1:7">
      <c r="A11771" s="292" t="s">
        <v>49</v>
      </c>
      <c r="B11771" s="405">
        <v>32360</v>
      </c>
      <c r="C11771" s="292" t="s">
        <v>2979</v>
      </c>
      <c r="E11771" s="292" t="s">
        <v>214</v>
      </c>
      <c r="F11771" s="405">
        <v>36028</v>
      </c>
      <c r="G11771" s="292" t="s">
        <v>2979</v>
      </c>
    </row>
    <row r="11772" spans="1:7">
      <c r="A11772" s="292" t="s">
        <v>49</v>
      </c>
      <c r="B11772" s="405">
        <v>32663</v>
      </c>
      <c r="C11772" s="292" t="s">
        <v>2979</v>
      </c>
      <c r="E11772" s="292" t="s">
        <v>214</v>
      </c>
      <c r="F11772" s="405">
        <v>36032</v>
      </c>
      <c r="G11772" s="292" t="s">
        <v>2979</v>
      </c>
    </row>
    <row r="11773" spans="1:7">
      <c r="A11773" s="292" t="s">
        <v>49</v>
      </c>
      <c r="B11773" s="405">
        <v>33835</v>
      </c>
      <c r="C11773" s="292" t="s">
        <v>2979</v>
      </c>
      <c r="E11773" s="292" t="s">
        <v>214</v>
      </c>
      <c r="F11773" s="405">
        <v>36033</v>
      </c>
      <c r="G11773" s="292" t="s">
        <v>2979</v>
      </c>
    </row>
    <row r="11774" spans="1:7">
      <c r="A11774" s="292" t="s">
        <v>49</v>
      </c>
      <c r="B11774" s="405">
        <v>35014</v>
      </c>
      <c r="C11774" s="292" t="s">
        <v>2979</v>
      </c>
      <c r="E11774" s="292" t="s">
        <v>214</v>
      </c>
      <c r="F11774" s="405">
        <v>36034</v>
      </c>
      <c r="G11774" s="292" t="s">
        <v>2979</v>
      </c>
    </row>
    <row r="11775" spans="1:7">
      <c r="A11775" s="292" t="s">
        <v>49</v>
      </c>
      <c r="B11775" s="405">
        <v>35444</v>
      </c>
      <c r="C11775" s="292" t="s">
        <v>2979</v>
      </c>
      <c r="E11775" s="292" t="s">
        <v>214</v>
      </c>
      <c r="F11775" s="405">
        <v>36036</v>
      </c>
      <c r="G11775" s="292" t="s">
        <v>2979</v>
      </c>
    </row>
    <row r="11776" spans="1:7">
      <c r="A11776" s="292" t="s">
        <v>49</v>
      </c>
      <c r="B11776" s="405">
        <v>35580</v>
      </c>
      <c r="C11776" s="292" t="s">
        <v>2979</v>
      </c>
      <c r="E11776" s="292" t="s">
        <v>214</v>
      </c>
      <c r="F11776" s="405">
        <v>36037</v>
      </c>
      <c r="G11776" s="292" t="s">
        <v>2979</v>
      </c>
    </row>
    <row r="11777" spans="1:7">
      <c r="A11777" s="292" t="s">
        <v>49</v>
      </c>
      <c r="B11777" s="405">
        <v>35959</v>
      </c>
      <c r="C11777" s="292" t="s">
        <v>2979</v>
      </c>
      <c r="E11777" s="292" t="s">
        <v>214</v>
      </c>
      <c r="F11777" s="405">
        <v>36041</v>
      </c>
      <c r="G11777" s="292" t="s">
        <v>2979</v>
      </c>
    </row>
    <row r="11778" spans="1:7">
      <c r="A11778" s="292" t="s">
        <v>49</v>
      </c>
      <c r="B11778" s="405">
        <v>36064</v>
      </c>
      <c r="C11778" s="292" t="s">
        <v>2979</v>
      </c>
      <c r="E11778" s="292" t="s">
        <v>214</v>
      </c>
      <c r="F11778" s="405">
        <v>36042</v>
      </c>
      <c r="G11778" s="292" t="s">
        <v>2979</v>
      </c>
    </row>
    <row r="11779" spans="1:7">
      <c r="A11779" s="292" t="s">
        <v>49</v>
      </c>
      <c r="B11779" s="405">
        <v>36441</v>
      </c>
      <c r="C11779" s="292" t="s">
        <v>2979</v>
      </c>
      <c r="E11779" s="292" t="s">
        <v>214</v>
      </c>
      <c r="F11779" s="405">
        <v>36043</v>
      </c>
      <c r="G11779" s="292" t="s">
        <v>2979</v>
      </c>
    </row>
    <row r="11780" spans="1:7">
      <c r="A11780" s="292" t="s">
        <v>49</v>
      </c>
      <c r="B11780" s="405">
        <v>36750</v>
      </c>
      <c r="C11780" s="292" t="s">
        <v>2979</v>
      </c>
      <c r="E11780" s="292" t="s">
        <v>214</v>
      </c>
      <c r="F11780" s="405">
        <v>36048</v>
      </c>
      <c r="G11780" s="292" t="s">
        <v>2979</v>
      </c>
    </row>
    <row r="11781" spans="1:7">
      <c r="A11781" s="292" t="s">
        <v>49</v>
      </c>
      <c r="B11781" s="405">
        <v>37018</v>
      </c>
      <c r="C11781" s="292" t="s">
        <v>2979</v>
      </c>
      <c r="E11781" s="292" t="s">
        <v>214</v>
      </c>
      <c r="F11781" s="405">
        <v>36049</v>
      </c>
      <c r="G11781" s="292" t="s">
        <v>2979</v>
      </c>
    </row>
    <row r="11782" spans="1:7">
      <c r="A11782" s="292" t="s">
        <v>49</v>
      </c>
      <c r="B11782" s="405">
        <v>37186</v>
      </c>
      <c r="C11782" s="292" t="s">
        <v>2979</v>
      </c>
      <c r="E11782" s="292" t="s">
        <v>214</v>
      </c>
      <c r="F11782" s="405">
        <v>36052</v>
      </c>
      <c r="G11782" s="292" t="s">
        <v>2979</v>
      </c>
    </row>
    <row r="11783" spans="1:7">
      <c r="A11783" s="292" t="s">
        <v>49</v>
      </c>
      <c r="B11783" s="405">
        <v>31740</v>
      </c>
      <c r="C11783" s="292" t="s">
        <v>2979</v>
      </c>
      <c r="E11783" s="292" t="s">
        <v>214</v>
      </c>
      <c r="F11783" s="405">
        <v>36061</v>
      </c>
      <c r="G11783" s="292" t="s">
        <v>2979</v>
      </c>
    </row>
    <row r="11784" spans="1:7">
      <c r="A11784" s="292" t="s">
        <v>49</v>
      </c>
      <c r="B11784" s="405">
        <v>31798</v>
      </c>
      <c r="C11784" s="292" t="s">
        <v>2979</v>
      </c>
      <c r="E11784" s="292" t="s">
        <v>214</v>
      </c>
      <c r="F11784" s="405">
        <v>36062</v>
      </c>
      <c r="G11784" s="292" t="s">
        <v>2979</v>
      </c>
    </row>
    <row r="11785" spans="1:7">
      <c r="A11785" s="292" t="s">
        <v>49</v>
      </c>
      <c r="B11785" s="405">
        <v>32133</v>
      </c>
      <c r="C11785" s="292" t="s">
        <v>2979</v>
      </c>
      <c r="E11785" s="292" t="s">
        <v>214</v>
      </c>
      <c r="F11785" s="405">
        <v>36064</v>
      </c>
      <c r="G11785" s="292" t="s">
        <v>2979</v>
      </c>
    </row>
    <row r="11786" spans="1:7">
      <c r="A11786" s="292" t="s">
        <v>49</v>
      </c>
      <c r="B11786" s="405">
        <v>32420</v>
      </c>
      <c r="C11786" s="292" t="s">
        <v>2979</v>
      </c>
      <c r="E11786" s="292" t="s">
        <v>214</v>
      </c>
      <c r="F11786" s="405">
        <v>36069</v>
      </c>
      <c r="G11786" s="292" t="s">
        <v>2979</v>
      </c>
    </row>
    <row r="11787" spans="1:7">
      <c r="A11787" s="292" t="s">
        <v>49</v>
      </c>
      <c r="B11787" s="405">
        <v>32666</v>
      </c>
      <c r="C11787" s="292" t="s">
        <v>2979</v>
      </c>
      <c r="E11787" s="292" t="s">
        <v>214</v>
      </c>
      <c r="F11787" s="405">
        <v>36071</v>
      </c>
      <c r="G11787" s="292" t="s">
        <v>2979</v>
      </c>
    </row>
    <row r="11788" spans="1:7">
      <c r="A11788" s="292" t="s">
        <v>49</v>
      </c>
      <c r="B11788" s="405">
        <v>33841</v>
      </c>
      <c r="C11788" s="292" t="s">
        <v>2979</v>
      </c>
      <c r="E11788" s="292" t="s">
        <v>214</v>
      </c>
      <c r="F11788" s="405">
        <v>36075</v>
      </c>
      <c r="G11788" s="292" t="s">
        <v>2979</v>
      </c>
    </row>
    <row r="11789" spans="1:7">
      <c r="A11789" s="292" t="s">
        <v>49</v>
      </c>
      <c r="B11789" s="405">
        <v>35031</v>
      </c>
      <c r="C11789" s="292" t="s">
        <v>2979</v>
      </c>
      <c r="E11789" s="292" t="s">
        <v>214</v>
      </c>
      <c r="F11789" s="405">
        <v>36079</v>
      </c>
      <c r="G11789" s="292" t="s">
        <v>2979</v>
      </c>
    </row>
    <row r="11790" spans="1:7">
      <c r="A11790" s="292" t="s">
        <v>49</v>
      </c>
      <c r="B11790" s="405">
        <v>35446</v>
      </c>
      <c r="C11790" s="292" t="s">
        <v>2979</v>
      </c>
      <c r="E11790" s="292" t="s">
        <v>214</v>
      </c>
      <c r="F11790" s="405">
        <v>36080</v>
      </c>
      <c r="G11790" s="292" t="s">
        <v>2979</v>
      </c>
    </row>
    <row r="11791" spans="1:7">
      <c r="A11791" s="292" t="s">
        <v>49</v>
      </c>
      <c r="B11791" s="405">
        <v>35585</v>
      </c>
      <c r="C11791" s="292" t="s">
        <v>2979</v>
      </c>
      <c r="E11791" s="292" t="s">
        <v>214</v>
      </c>
      <c r="F11791" s="405">
        <v>36083</v>
      </c>
      <c r="G11791" s="292" t="s">
        <v>2979</v>
      </c>
    </row>
    <row r="11792" spans="1:7">
      <c r="A11792" s="292" t="s">
        <v>49</v>
      </c>
      <c r="B11792" s="405">
        <v>35960</v>
      </c>
      <c r="C11792" s="292" t="s">
        <v>2979</v>
      </c>
      <c r="E11792" s="292" t="s">
        <v>214</v>
      </c>
      <c r="F11792" s="405">
        <v>36251</v>
      </c>
      <c r="G11792" s="292" t="s">
        <v>2979</v>
      </c>
    </row>
    <row r="11793" spans="1:7">
      <c r="A11793" s="292" t="s">
        <v>49</v>
      </c>
      <c r="B11793" s="405">
        <v>36069</v>
      </c>
      <c r="C11793" s="292" t="s">
        <v>2979</v>
      </c>
      <c r="E11793" s="292" t="s">
        <v>214</v>
      </c>
      <c r="F11793" s="405">
        <v>36255</v>
      </c>
      <c r="G11793" s="292" t="s">
        <v>2979</v>
      </c>
    </row>
    <row r="11794" spans="1:7">
      <c r="A11794" s="292" t="s">
        <v>49</v>
      </c>
      <c r="B11794" s="405">
        <v>36445</v>
      </c>
      <c r="C11794" s="292" t="s">
        <v>2979</v>
      </c>
      <c r="E11794" s="292" t="s">
        <v>214</v>
      </c>
      <c r="F11794" s="405">
        <v>36256</v>
      </c>
      <c r="G11794" s="292" t="s">
        <v>2979</v>
      </c>
    </row>
    <row r="11795" spans="1:7">
      <c r="A11795" s="292" t="s">
        <v>49</v>
      </c>
      <c r="B11795" s="405">
        <v>36753</v>
      </c>
      <c r="C11795" s="292" t="s">
        <v>2979</v>
      </c>
      <c r="E11795" s="292" t="s">
        <v>214</v>
      </c>
      <c r="F11795" s="405">
        <v>36261</v>
      </c>
      <c r="G11795" s="292" t="s">
        <v>2979</v>
      </c>
    </row>
    <row r="11796" spans="1:7">
      <c r="A11796" s="292" t="s">
        <v>49</v>
      </c>
      <c r="B11796" s="405">
        <v>37019</v>
      </c>
      <c r="C11796" s="292" t="s">
        <v>2979</v>
      </c>
      <c r="E11796" s="292" t="s">
        <v>214</v>
      </c>
      <c r="F11796" s="405">
        <v>36263</v>
      </c>
      <c r="G11796" s="292" t="s">
        <v>2979</v>
      </c>
    </row>
    <row r="11797" spans="1:7">
      <c r="A11797" s="292" t="s">
        <v>49</v>
      </c>
      <c r="B11797" s="405">
        <v>37190</v>
      </c>
      <c r="C11797" s="292" t="s">
        <v>2979</v>
      </c>
      <c r="E11797" s="292" t="s">
        <v>214</v>
      </c>
      <c r="F11797" s="405">
        <v>36264</v>
      </c>
      <c r="G11797" s="292" t="s">
        <v>2979</v>
      </c>
    </row>
    <row r="11798" spans="1:7">
      <c r="A11798" s="292" t="s">
        <v>49</v>
      </c>
      <c r="B11798" s="405">
        <v>31741</v>
      </c>
      <c r="C11798" s="292" t="s">
        <v>2979</v>
      </c>
      <c r="E11798" s="292" t="s">
        <v>214</v>
      </c>
      <c r="F11798" s="405">
        <v>36267</v>
      </c>
      <c r="G11798" s="292" t="s">
        <v>2979</v>
      </c>
    </row>
    <row r="11799" spans="1:7">
      <c r="A11799" s="292" t="s">
        <v>49</v>
      </c>
      <c r="B11799" s="405">
        <v>31801</v>
      </c>
      <c r="C11799" s="292" t="s">
        <v>2979</v>
      </c>
      <c r="E11799" s="292" t="s">
        <v>214</v>
      </c>
      <c r="F11799" s="405">
        <v>36270</v>
      </c>
      <c r="G11799" s="292" t="s">
        <v>2979</v>
      </c>
    </row>
    <row r="11800" spans="1:7">
      <c r="A11800" s="292" t="s">
        <v>49</v>
      </c>
      <c r="B11800" s="405">
        <v>32134</v>
      </c>
      <c r="C11800" s="292" t="s">
        <v>2979</v>
      </c>
      <c r="E11800" s="292" t="s">
        <v>214</v>
      </c>
      <c r="F11800" s="405">
        <v>36272</v>
      </c>
      <c r="G11800" s="292" t="s">
        <v>2979</v>
      </c>
    </row>
    <row r="11801" spans="1:7">
      <c r="A11801" s="292" t="s">
        <v>49</v>
      </c>
      <c r="B11801" s="405">
        <v>32421</v>
      </c>
      <c r="C11801" s="292" t="s">
        <v>2979</v>
      </c>
      <c r="E11801" s="292" t="s">
        <v>214</v>
      </c>
      <c r="F11801" s="405">
        <v>36274</v>
      </c>
      <c r="G11801" s="292" t="s">
        <v>2979</v>
      </c>
    </row>
    <row r="11802" spans="1:7">
      <c r="A11802" s="292" t="s">
        <v>49</v>
      </c>
      <c r="B11802" s="405">
        <v>32667</v>
      </c>
      <c r="C11802" s="292" t="s">
        <v>2979</v>
      </c>
      <c r="E11802" s="292" t="s">
        <v>214</v>
      </c>
      <c r="F11802" s="405">
        <v>36276</v>
      </c>
      <c r="G11802" s="292" t="s">
        <v>2979</v>
      </c>
    </row>
    <row r="11803" spans="1:7">
      <c r="A11803" s="292" t="s">
        <v>49</v>
      </c>
      <c r="B11803" s="405">
        <v>33849</v>
      </c>
      <c r="C11803" s="292" t="s">
        <v>2979</v>
      </c>
      <c r="E11803" s="292" t="s">
        <v>214</v>
      </c>
      <c r="F11803" s="405">
        <v>36278</v>
      </c>
      <c r="G11803" s="292" t="s">
        <v>2979</v>
      </c>
    </row>
    <row r="11804" spans="1:7">
      <c r="A11804" s="292" t="s">
        <v>49</v>
      </c>
      <c r="B11804" s="405">
        <v>35033</v>
      </c>
      <c r="C11804" s="292" t="s">
        <v>2979</v>
      </c>
      <c r="E11804" s="292" t="s">
        <v>214</v>
      </c>
      <c r="F11804" s="405">
        <v>36279</v>
      </c>
      <c r="G11804" s="292" t="s">
        <v>2979</v>
      </c>
    </row>
    <row r="11805" spans="1:7">
      <c r="A11805" s="292" t="s">
        <v>49</v>
      </c>
      <c r="B11805" s="405">
        <v>35452</v>
      </c>
      <c r="C11805" s="292" t="s">
        <v>2979</v>
      </c>
      <c r="E11805" s="292" t="s">
        <v>214</v>
      </c>
      <c r="F11805" s="405">
        <v>36311</v>
      </c>
      <c r="G11805" s="292" t="s">
        <v>2979</v>
      </c>
    </row>
    <row r="11806" spans="1:7">
      <c r="A11806" s="292" t="s">
        <v>49</v>
      </c>
      <c r="B11806" s="405">
        <v>35586</v>
      </c>
      <c r="C11806" s="292" t="s">
        <v>2979</v>
      </c>
      <c r="E11806" s="292" t="s">
        <v>214</v>
      </c>
      <c r="F11806" s="405">
        <v>36314</v>
      </c>
      <c r="G11806" s="292" t="s">
        <v>2979</v>
      </c>
    </row>
    <row r="11807" spans="1:7">
      <c r="A11807" s="292" t="s">
        <v>49</v>
      </c>
      <c r="B11807" s="405">
        <v>35961</v>
      </c>
      <c r="C11807" s="292" t="s">
        <v>2979</v>
      </c>
      <c r="E11807" s="292" t="s">
        <v>214</v>
      </c>
      <c r="F11807" s="405">
        <v>36316</v>
      </c>
      <c r="G11807" s="292" t="s">
        <v>2979</v>
      </c>
    </row>
    <row r="11808" spans="1:7">
      <c r="A11808" s="292" t="s">
        <v>49</v>
      </c>
      <c r="B11808" s="405">
        <v>36071</v>
      </c>
      <c r="C11808" s="292" t="s">
        <v>2979</v>
      </c>
      <c r="E11808" s="292" t="s">
        <v>214</v>
      </c>
      <c r="F11808" s="405">
        <v>36319</v>
      </c>
      <c r="G11808" s="292" t="s">
        <v>2979</v>
      </c>
    </row>
    <row r="11809" spans="1:7">
      <c r="A11809" s="292" t="s">
        <v>49</v>
      </c>
      <c r="B11809" s="405">
        <v>36446</v>
      </c>
      <c r="C11809" s="292" t="s">
        <v>2979</v>
      </c>
      <c r="E11809" s="292" t="s">
        <v>214</v>
      </c>
      <c r="F11809" s="405">
        <v>36320</v>
      </c>
      <c r="G11809" s="292" t="s">
        <v>2979</v>
      </c>
    </row>
    <row r="11810" spans="1:7">
      <c r="A11810" s="292" t="s">
        <v>49</v>
      </c>
      <c r="B11810" s="405">
        <v>36758</v>
      </c>
      <c r="C11810" s="292" t="s">
        <v>2979</v>
      </c>
      <c r="E11810" s="292" t="s">
        <v>214</v>
      </c>
      <c r="F11810" s="405">
        <v>36323</v>
      </c>
      <c r="G11810" s="292" t="s">
        <v>2979</v>
      </c>
    </row>
    <row r="11811" spans="1:7">
      <c r="A11811" s="292" t="s">
        <v>49</v>
      </c>
      <c r="B11811" s="405">
        <v>37020</v>
      </c>
      <c r="C11811" s="292" t="s">
        <v>2979</v>
      </c>
      <c r="E11811" s="292" t="s">
        <v>214</v>
      </c>
      <c r="F11811" s="405">
        <v>36344</v>
      </c>
      <c r="G11811" s="292" t="s">
        <v>2979</v>
      </c>
    </row>
    <row r="11812" spans="1:7">
      <c r="A11812" s="292" t="s">
        <v>49</v>
      </c>
      <c r="B11812" s="405">
        <v>37191</v>
      </c>
      <c r="C11812" s="292" t="s">
        <v>2979</v>
      </c>
      <c r="E11812" s="292" t="s">
        <v>214</v>
      </c>
      <c r="F11812" s="405">
        <v>36346</v>
      </c>
      <c r="G11812" s="292" t="s">
        <v>2979</v>
      </c>
    </row>
    <row r="11813" spans="1:7">
      <c r="A11813" s="292" t="s">
        <v>49</v>
      </c>
      <c r="B11813" s="405">
        <v>31742</v>
      </c>
      <c r="C11813" s="292" t="s">
        <v>2979</v>
      </c>
      <c r="E11813" s="292" t="s">
        <v>214</v>
      </c>
      <c r="F11813" s="405">
        <v>36351</v>
      </c>
      <c r="G11813" s="292" t="s">
        <v>2979</v>
      </c>
    </row>
    <row r="11814" spans="1:7">
      <c r="A11814" s="292" t="s">
        <v>49</v>
      </c>
      <c r="B11814" s="405">
        <v>31803</v>
      </c>
      <c r="C11814" s="292" t="s">
        <v>2979</v>
      </c>
      <c r="E11814" s="292" t="s">
        <v>214</v>
      </c>
      <c r="F11814" s="405">
        <v>36353</v>
      </c>
      <c r="G11814" s="292" t="s">
        <v>2979</v>
      </c>
    </row>
    <row r="11815" spans="1:7">
      <c r="A11815" s="292" t="s">
        <v>49</v>
      </c>
      <c r="B11815" s="405">
        <v>32138</v>
      </c>
      <c r="C11815" s="292" t="s">
        <v>2979</v>
      </c>
      <c r="E11815" s="292" t="s">
        <v>214</v>
      </c>
      <c r="F11815" s="405">
        <v>36360</v>
      </c>
      <c r="G11815" s="292" t="s">
        <v>2979</v>
      </c>
    </row>
    <row r="11816" spans="1:7">
      <c r="A11816" s="292" t="s">
        <v>49</v>
      </c>
      <c r="B11816" s="405">
        <v>32423</v>
      </c>
      <c r="C11816" s="292" t="s">
        <v>2979</v>
      </c>
      <c r="E11816" s="292" t="s">
        <v>214</v>
      </c>
      <c r="F11816" s="405">
        <v>36373</v>
      </c>
      <c r="G11816" s="292" t="s">
        <v>2979</v>
      </c>
    </row>
    <row r="11817" spans="1:7">
      <c r="A11817" s="292" t="s">
        <v>49</v>
      </c>
      <c r="B11817" s="405">
        <v>32668</v>
      </c>
      <c r="C11817" s="292" t="s">
        <v>2979</v>
      </c>
      <c r="E11817" s="292" t="s">
        <v>214</v>
      </c>
      <c r="F11817" s="405">
        <v>36374</v>
      </c>
      <c r="G11817" s="292" t="s">
        <v>2979</v>
      </c>
    </row>
    <row r="11818" spans="1:7">
      <c r="A11818" s="292" t="s">
        <v>49</v>
      </c>
      <c r="B11818" s="405">
        <v>33852</v>
      </c>
      <c r="C11818" s="292" t="s">
        <v>2979</v>
      </c>
      <c r="E11818" s="292" t="s">
        <v>214</v>
      </c>
      <c r="F11818" s="405">
        <v>36375</v>
      </c>
      <c r="G11818" s="292" t="s">
        <v>2979</v>
      </c>
    </row>
    <row r="11819" spans="1:7">
      <c r="A11819" s="292" t="s">
        <v>49</v>
      </c>
      <c r="B11819" s="405">
        <v>35034</v>
      </c>
      <c r="C11819" s="292" t="s">
        <v>2979</v>
      </c>
      <c r="E11819" s="292" t="s">
        <v>214</v>
      </c>
      <c r="F11819" s="405">
        <v>36401</v>
      </c>
      <c r="G11819" s="292" t="s">
        <v>2979</v>
      </c>
    </row>
    <row r="11820" spans="1:7">
      <c r="A11820" s="292" t="s">
        <v>49</v>
      </c>
      <c r="B11820" s="405">
        <v>35453</v>
      </c>
      <c r="C11820" s="292" t="s">
        <v>2979</v>
      </c>
      <c r="E11820" s="292" t="s">
        <v>214</v>
      </c>
      <c r="F11820" s="405">
        <v>36420</v>
      </c>
      <c r="G11820" s="292" t="s">
        <v>2979</v>
      </c>
    </row>
    <row r="11821" spans="1:7">
      <c r="A11821" s="292" t="s">
        <v>49</v>
      </c>
      <c r="B11821" s="405">
        <v>35587</v>
      </c>
      <c r="C11821" s="292" t="s">
        <v>2979</v>
      </c>
      <c r="E11821" s="292" t="s">
        <v>214</v>
      </c>
      <c r="F11821" s="405">
        <v>36421</v>
      </c>
      <c r="G11821" s="292" t="s">
        <v>2979</v>
      </c>
    </row>
    <row r="11822" spans="1:7">
      <c r="A11822" s="292" t="s">
        <v>49</v>
      </c>
      <c r="B11822" s="405">
        <v>35962</v>
      </c>
      <c r="C11822" s="292" t="s">
        <v>2979</v>
      </c>
      <c r="E11822" s="292" t="s">
        <v>214</v>
      </c>
      <c r="F11822" s="405">
        <v>36431</v>
      </c>
      <c r="G11822" s="292" t="s">
        <v>2979</v>
      </c>
    </row>
    <row r="11823" spans="1:7">
      <c r="A11823" s="292" t="s">
        <v>49</v>
      </c>
      <c r="B11823" s="405">
        <v>36075</v>
      </c>
      <c r="C11823" s="292" t="s">
        <v>2979</v>
      </c>
      <c r="E11823" s="292" t="s">
        <v>214</v>
      </c>
      <c r="F11823" s="405">
        <v>36432</v>
      </c>
      <c r="G11823" s="292" t="s">
        <v>2979</v>
      </c>
    </row>
    <row r="11824" spans="1:7">
      <c r="A11824" s="292" t="s">
        <v>49</v>
      </c>
      <c r="B11824" s="405">
        <v>36451</v>
      </c>
      <c r="C11824" s="292" t="s">
        <v>2979</v>
      </c>
      <c r="E11824" s="292" t="s">
        <v>214</v>
      </c>
      <c r="F11824" s="405">
        <v>36436</v>
      </c>
      <c r="G11824" s="292" t="s">
        <v>2979</v>
      </c>
    </row>
    <row r="11825" spans="1:7">
      <c r="A11825" s="292" t="s">
        <v>49</v>
      </c>
      <c r="B11825" s="405">
        <v>36759</v>
      </c>
      <c r="C11825" s="292" t="s">
        <v>2979</v>
      </c>
      <c r="E11825" s="292" t="s">
        <v>214</v>
      </c>
      <c r="F11825" s="405">
        <v>36439</v>
      </c>
      <c r="G11825" s="292" t="s">
        <v>2979</v>
      </c>
    </row>
    <row r="11826" spans="1:7">
      <c r="A11826" s="292" t="s">
        <v>49</v>
      </c>
      <c r="B11826" s="405">
        <v>37022</v>
      </c>
      <c r="C11826" s="292" t="s">
        <v>2979</v>
      </c>
      <c r="E11826" s="292" t="s">
        <v>214</v>
      </c>
      <c r="F11826" s="405">
        <v>36441</v>
      </c>
      <c r="G11826" s="292" t="s">
        <v>2979</v>
      </c>
    </row>
    <row r="11827" spans="1:7">
      <c r="A11827" s="292" t="s">
        <v>49</v>
      </c>
      <c r="B11827" s="405">
        <v>37305</v>
      </c>
      <c r="C11827" s="292" t="s">
        <v>2979</v>
      </c>
      <c r="E11827" s="292" t="s">
        <v>214</v>
      </c>
      <c r="F11827" s="405">
        <v>36445</v>
      </c>
      <c r="G11827" s="292" t="s">
        <v>2979</v>
      </c>
    </row>
    <row r="11828" spans="1:7">
      <c r="A11828" s="292" t="s">
        <v>49</v>
      </c>
      <c r="B11828" s="405">
        <v>31743</v>
      </c>
      <c r="C11828" s="292" t="s">
        <v>2979</v>
      </c>
      <c r="E11828" s="292" t="s">
        <v>214</v>
      </c>
      <c r="F11828" s="405">
        <v>36446</v>
      </c>
      <c r="G11828" s="292" t="s">
        <v>2979</v>
      </c>
    </row>
    <row r="11829" spans="1:7">
      <c r="A11829" s="292" t="s">
        <v>49</v>
      </c>
      <c r="B11829" s="405">
        <v>31805</v>
      </c>
      <c r="C11829" s="292" t="s">
        <v>2979</v>
      </c>
      <c r="E11829" s="292" t="s">
        <v>214</v>
      </c>
      <c r="F11829" s="405">
        <v>36451</v>
      </c>
      <c r="G11829" s="292" t="s">
        <v>2979</v>
      </c>
    </row>
    <row r="11830" spans="1:7">
      <c r="A11830" s="292" t="s">
        <v>49</v>
      </c>
      <c r="B11830" s="405">
        <v>32139</v>
      </c>
      <c r="C11830" s="292" t="s">
        <v>2979</v>
      </c>
      <c r="E11830" s="292" t="s">
        <v>214</v>
      </c>
      <c r="F11830" s="405">
        <v>36453</v>
      </c>
      <c r="G11830" s="292" t="s">
        <v>2979</v>
      </c>
    </row>
    <row r="11831" spans="1:7">
      <c r="A11831" s="292" t="s">
        <v>49</v>
      </c>
      <c r="B11831" s="405">
        <v>32425</v>
      </c>
      <c r="C11831" s="292" t="s">
        <v>2979</v>
      </c>
      <c r="E11831" s="292" t="s">
        <v>214</v>
      </c>
      <c r="F11831" s="405">
        <v>36454</v>
      </c>
      <c r="G11831" s="292" t="s">
        <v>2979</v>
      </c>
    </row>
    <row r="11832" spans="1:7">
      <c r="A11832" s="292" t="s">
        <v>49</v>
      </c>
      <c r="B11832" s="405">
        <v>32680</v>
      </c>
      <c r="C11832" s="292" t="s">
        <v>2979</v>
      </c>
      <c r="E11832" s="292" t="s">
        <v>214</v>
      </c>
      <c r="F11832" s="405">
        <v>36455</v>
      </c>
      <c r="G11832" s="292" t="s">
        <v>2979</v>
      </c>
    </row>
    <row r="11833" spans="1:7">
      <c r="A11833" s="292" t="s">
        <v>49</v>
      </c>
      <c r="B11833" s="405">
        <v>33862</v>
      </c>
      <c r="C11833" s="292" t="s">
        <v>2979</v>
      </c>
      <c r="E11833" s="292" t="s">
        <v>214</v>
      </c>
      <c r="F11833" s="405">
        <v>36456</v>
      </c>
      <c r="G11833" s="292" t="s">
        <v>2979</v>
      </c>
    </row>
    <row r="11834" spans="1:7">
      <c r="A11834" s="292" t="s">
        <v>49</v>
      </c>
      <c r="B11834" s="405">
        <v>35035</v>
      </c>
      <c r="C11834" s="292" t="s">
        <v>2979</v>
      </c>
      <c r="E11834" s="292" t="s">
        <v>214</v>
      </c>
      <c r="F11834" s="405">
        <v>36470</v>
      </c>
      <c r="G11834" s="292" t="s">
        <v>2979</v>
      </c>
    </row>
    <row r="11835" spans="1:7">
      <c r="A11835" s="292" t="s">
        <v>49</v>
      </c>
      <c r="B11835" s="405">
        <v>35456</v>
      </c>
      <c r="C11835" s="292" t="s">
        <v>2979</v>
      </c>
      <c r="E11835" s="292" t="s">
        <v>214</v>
      </c>
      <c r="F11835" s="405">
        <v>36471</v>
      </c>
      <c r="G11835" s="292" t="s">
        <v>2979</v>
      </c>
    </row>
    <row r="11836" spans="1:7">
      <c r="A11836" s="292" t="s">
        <v>49</v>
      </c>
      <c r="B11836" s="405">
        <v>35592</v>
      </c>
      <c r="C11836" s="292" t="s">
        <v>2979</v>
      </c>
      <c r="E11836" s="292" t="s">
        <v>214</v>
      </c>
      <c r="F11836" s="405">
        <v>36473</v>
      </c>
      <c r="G11836" s="292" t="s">
        <v>2979</v>
      </c>
    </row>
    <row r="11837" spans="1:7">
      <c r="A11837" s="292" t="s">
        <v>49</v>
      </c>
      <c r="B11837" s="405">
        <v>35963</v>
      </c>
      <c r="C11837" s="292" t="s">
        <v>2979</v>
      </c>
      <c r="E11837" s="292" t="s">
        <v>214</v>
      </c>
      <c r="F11837" s="405">
        <v>36474</v>
      </c>
      <c r="G11837" s="292" t="s">
        <v>2979</v>
      </c>
    </row>
    <row r="11838" spans="1:7">
      <c r="A11838" s="292" t="s">
        <v>49</v>
      </c>
      <c r="B11838" s="405">
        <v>36079</v>
      </c>
      <c r="C11838" s="292" t="s">
        <v>2979</v>
      </c>
      <c r="E11838" s="292" t="s">
        <v>214</v>
      </c>
      <c r="F11838" s="405">
        <v>36475</v>
      </c>
      <c r="G11838" s="292" t="s">
        <v>2979</v>
      </c>
    </row>
    <row r="11839" spans="1:7">
      <c r="A11839" s="292" t="s">
        <v>49</v>
      </c>
      <c r="B11839" s="405">
        <v>36453</v>
      </c>
      <c r="C11839" s="292" t="s">
        <v>2979</v>
      </c>
      <c r="E11839" s="292" t="s">
        <v>214</v>
      </c>
      <c r="F11839" s="405">
        <v>36477</v>
      </c>
      <c r="G11839" s="292" t="s">
        <v>2979</v>
      </c>
    </row>
    <row r="11840" spans="1:7">
      <c r="A11840" s="292" t="s">
        <v>49</v>
      </c>
      <c r="B11840" s="405">
        <v>36762</v>
      </c>
      <c r="C11840" s="292" t="s">
        <v>2979</v>
      </c>
      <c r="E11840" s="292" t="s">
        <v>214</v>
      </c>
      <c r="F11840" s="405">
        <v>36483</v>
      </c>
      <c r="G11840" s="292" t="s">
        <v>2979</v>
      </c>
    </row>
    <row r="11841" spans="1:7">
      <c r="A11841" s="292" t="s">
        <v>49</v>
      </c>
      <c r="B11841" s="405">
        <v>37023</v>
      </c>
      <c r="C11841" s="292" t="s">
        <v>2979</v>
      </c>
      <c r="E11841" s="292" t="s">
        <v>214</v>
      </c>
      <c r="F11841" s="405">
        <v>36505</v>
      </c>
      <c r="G11841" s="292" t="s">
        <v>2979</v>
      </c>
    </row>
    <row r="11842" spans="1:7">
      <c r="A11842" s="292" t="s">
        <v>49</v>
      </c>
      <c r="B11842" s="405">
        <v>37306</v>
      </c>
      <c r="C11842" s="292" t="s">
        <v>2979</v>
      </c>
      <c r="E11842" s="292" t="s">
        <v>214</v>
      </c>
      <c r="F11842" s="405">
        <v>36507</v>
      </c>
      <c r="G11842" s="292" t="s">
        <v>2979</v>
      </c>
    </row>
    <row r="11843" spans="1:7">
      <c r="A11843" s="292" t="s">
        <v>49</v>
      </c>
      <c r="B11843" s="405">
        <v>31744</v>
      </c>
      <c r="C11843" s="292" t="s">
        <v>2979</v>
      </c>
      <c r="E11843" s="292" t="s">
        <v>214</v>
      </c>
      <c r="F11843" s="405">
        <v>36511</v>
      </c>
      <c r="G11843" s="292" t="s">
        <v>2979</v>
      </c>
    </row>
    <row r="11844" spans="1:7">
      <c r="A11844" s="292" t="s">
        <v>49</v>
      </c>
      <c r="B11844" s="405">
        <v>31806</v>
      </c>
      <c r="C11844" s="292" t="s">
        <v>2979</v>
      </c>
      <c r="E11844" s="292" t="s">
        <v>214</v>
      </c>
      <c r="F11844" s="405">
        <v>36515</v>
      </c>
      <c r="G11844" s="292" t="s">
        <v>2979</v>
      </c>
    </row>
    <row r="11845" spans="1:7">
      <c r="A11845" s="292" t="s">
        <v>49</v>
      </c>
      <c r="B11845" s="405">
        <v>32145</v>
      </c>
      <c r="C11845" s="292" t="s">
        <v>2979</v>
      </c>
      <c r="E11845" s="292" t="s">
        <v>214</v>
      </c>
      <c r="F11845" s="405">
        <v>36521</v>
      </c>
      <c r="G11845" s="292" t="s">
        <v>2979</v>
      </c>
    </row>
    <row r="11846" spans="1:7">
      <c r="A11846" s="292" t="s">
        <v>49</v>
      </c>
      <c r="B11846" s="405">
        <v>32426</v>
      </c>
      <c r="C11846" s="292" t="s">
        <v>2979</v>
      </c>
      <c r="E11846" s="292" t="s">
        <v>214</v>
      </c>
      <c r="F11846" s="405">
        <v>36522</v>
      </c>
      <c r="G11846" s="292" t="s">
        <v>2979</v>
      </c>
    </row>
    <row r="11847" spans="1:7">
      <c r="A11847" s="292" t="s">
        <v>49</v>
      </c>
      <c r="B11847" s="405">
        <v>32681</v>
      </c>
      <c r="C11847" s="292" t="s">
        <v>2979</v>
      </c>
      <c r="E11847" s="292" t="s">
        <v>214</v>
      </c>
      <c r="F11847" s="405">
        <v>36525</v>
      </c>
      <c r="G11847" s="292" t="s">
        <v>2979</v>
      </c>
    </row>
    <row r="11848" spans="1:7">
      <c r="A11848" s="292" t="s">
        <v>49</v>
      </c>
      <c r="B11848" s="405">
        <v>33867</v>
      </c>
      <c r="C11848" s="292" t="s">
        <v>2979</v>
      </c>
      <c r="E11848" s="292" t="s">
        <v>214</v>
      </c>
      <c r="F11848" s="405">
        <v>36530</v>
      </c>
      <c r="G11848" s="292" t="s">
        <v>2979</v>
      </c>
    </row>
    <row r="11849" spans="1:7">
      <c r="A11849" s="292" t="s">
        <v>49</v>
      </c>
      <c r="B11849" s="405">
        <v>35036</v>
      </c>
      <c r="C11849" s="292" t="s">
        <v>2979</v>
      </c>
      <c r="E11849" s="292" t="s">
        <v>214</v>
      </c>
      <c r="F11849" s="405">
        <v>36541</v>
      </c>
      <c r="G11849" s="292" t="s">
        <v>2979</v>
      </c>
    </row>
    <row r="11850" spans="1:7">
      <c r="A11850" s="292" t="s">
        <v>49</v>
      </c>
      <c r="B11850" s="405">
        <v>35457</v>
      </c>
      <c r="C11850" s="292" t="s">
        <v>2979</v>
      </c>
      <c r="E11850" s="292" t="s">
        <v>214</v>
      </c>
      <c r="F11850" s="405">
        <v>36545</v>
      </c>
      <c r="G11850" s="292" t="s">
        <v>2979</v>
      </c>
    </row>
    <row r="11851" spans="1:7">
      <c r="A11851" s="292" t="s">
        <v>49</v>
      </c>
      <c r="B11851" s="405">
        <v>35593</v>
      </c>
      <c r="C11851" s="292" t="s">
        <v>2979</v>
      </c>
      <c r="E11851" s="292" t="s">
        <v>214</v>
      </c>
      <c r="F11851" s="405">
        <v>36548</v>
      </c>
      <c r="G11851" s="292" t="s">
        <v>2979</v>
      </c>
    </row>
    <row r="11852" spans="1:7">
      <c r="A11852" s="292" t="s">
        <v>49</v>
      </c>
      <c r="B11852" s="405">
        <v>35964</v>
      </c>
      <c r="C11852" s="292" t="s">
        <v>2979</v>
      </c>
      <c r="E11852" s="292" t="s">
        <v>214</v>
      </c>
      <c r="F11852" s="405">
        <v>36551</v>
      </c>
      <c r="G11852" s="292" t="s">
        <v>2979</v>
      </c>
    </row>
    <row r="11853" spans="1:7">
      <c r="A11853" s="292" t="s">
        <v>49</v>
      </c>
      <c r="B11853" s="405">
        <v>36080</v>
      </c>
      <c r="C11853" s="292" t="s">
        <v>2979</v>
      </c>
      <c r="E11853" s="292" t="s">
        <v>214</v>
      </c>
      <c r="F11853" s="405">
        <v>36560</v>
      </c>
      <c r="G11853" s="292" t="s">
        <v>2979</v>
      </c>
    </row>
    <row r="11854" spans="1:7">
      <c r="A11854" s="292" t="s">
        <v>49</v>
      </c>
      <c r="B11854" s="405">
        <v>36454</v>
      </c>
      <c r="C11854" s="292" t="s">
        <v>2979</v>
      </c>
      <c r="E11854" s="292" t="s">
        <v>214</v>
      </c>
      <c r="F11854" s="405">
        <v>36562</v>
      </c>
      <c r="G11854" s="292" t="s">
        <v>2979</v>
      </c>
    </row>
    <row r="11855" spans="1:7">
      <c r="A11855" s="292" t="s">
        <v>49</v>
      </c>
      <c r="B11855" s="405">
        <v>36763</v>
      </c>
      <c r="C11855" s="292" t="s">
        <v>2979</v>
      </c>
      <c r="E11855" s="292" t="s">
        <v>214</v>
      </c>
      <c r="F11855" s="405">
        <v>36569</v>
      </c>
      <c r="G11855" s="292" t="s">
        <v>2979</v>
      </c>
    </row>
    <row r="11856" spans="1:7">
      <c r="A11856" s="292" t="s">
        <v>49</v>
      </c>
      <c r="B11856" s="405">
        <v>37025</v>
      </c>
      <c r="C11856" s="292" t="s">
        <v>2979</v>
      </c>
      <c r="E11856" s="292" t="s">
        <v>214</v>
      </c>
      <c r="F11856" s="405">
        <v>36583</v>
      </c>
      <c r="G11856" s="292" t="s">
        <v>2979</v>
      </c>
    </row>
    <row r="11857" spans="1:7">
      <c r="A11857" s="292" t="s">
        <v>49</v>
      </c>
      <c r="B11857" s="405">
        <v>37307</v>
      </c>
      <c r="C11857" s="292" t="s">
        <v>2979</v>
      </c>
      <c r="E11857" s="292" t="s">
        <v>214</v>
      </c>
      <c r="F11857" s="405">
        <v>36584</v>
      </c>
      <c r="G11857" s="292" t="s">
        <v>2979</v>
      </c>
    </row>
    <row r="11858" spans="1:7">
      <c r="A11858" s="292" t="s">
        <v>49</v>
      </c>
      <c r="B11858" s="405">
        <v>31745</v>
      </c>
      <c r="C11858" s="292" t="s">
        <v>2979</v>
      </c>
      <c r="E11858" s="292" t="s">
        <v>214</v>
      </c>
      <c r="F11858" s="405">
        <v>36586</v>
      </c>
      <c r="G11858" s="292" t="s">
        <v>2979</v>
      </c>
    </row>
    <row r="11859" spans="1:7">
      <c r="A11859" s="292" t="s">
        <v>49</v>
      </c>
      <c r="B11859" s="405">
        <v>31811</v>
      </c>
      <c r="C11859" s="292" t="s">
        <v>2979</v>
      </c>
      <c r="E11859" s="292" t="s">
        <v>214</v>
      </c>
      <c r="F11859" s="405">
        <v>36720</v>
      </c>
      <c r="G11859" s="292" t="s">
        <v>2979</v>
      </c>
    </row>
    <row r="11860" spans="1:7">
      <c r="A11860" s="292" t="s">
        <v>49</v>
      </c>
      <c r="B11860" s="405">
        <v>32147</v>
      </c>
      <c r="C11860" s="292" t="s">
        <v>2979</v>
      </c>
      <c r="E11860" s="292" t="s">
        <v>214</v>
      </c>
      <c r="F11860" s="405">
        <v>36721</v>
      </c>
      <c r="G11860" s="292" t="s">
        <v>2979</v>
      </c>
    </row>
    <row r="11861" spans="1:7">
      <c r="A11861" s="292" t="s">
        <v>49</v>
      </c>
      <c r="B11861" s="405">
        <v>32427</v>
      </c>
      <c r="C11861" s="292" t="s">
        <v>2979</v>
      </c>
      <c r="E11861" s="292" t="s">
        <v>214</v>
      </c>
      <c r="F11861" s="405">
        <v>36722</v>
      </c>
      <c r="G11861" s="292" t="s">
        <v>2979</v>
      </c>
    </row>
    <row r="11862" spans="1:7">
      <c r="A11862" s="292" t="s">
        <v>49</v>
      </c>
      <c r="B11862" s="405">
        <v>32686</v>
      </c>
      <c r="C11862" s="292" t="s">
        <v>2979</v>
      </c>
      <c r="E11862" s="292" t="s">
        <v>214</v>
      </c>
      <c r="F11862" s="405">
        <v>36726</v>
      </c>
      <c r="G11862" s="292" t="s">
        <v>2979</v>
      </c>
    </row>
    <row r="11863" spans="1:7">
      <c r="A11863" s="292" t="s">
        <v>49</v>
      </c>
      <c r="B11863" s="405">
        <v>33875</v>
      </c>
      <c r="C11863" s="292" t="s">
        <v>2979</v>
      </c>
      <c r="E11863" s="292" t="s">
        <v>214</v>
      </c>
      <c r="F11863" s="405">
        <v>36728</v>
      </c>
      <c r="G11863" s="292" t="s">
        <v>2979</v>
      </c>
    </row>
    <row r="11864" spans="1:7">
      <c r="A11864" s="292" t="s">
        <v>49</v>
      </c>
      <c r="B11864" s="405">
        <v>35042</v>
      </c>
      <c r="C11864" s="292" t="s">
        <v>2979</v>
      </c>
      <c r="E11864" s="292" t="s">
        <v>214</v>
      </c>
      <c r="F11864" s="405">
        <v>36736</v>
      </c>
      <c r="G11864" s="292" t="s">
        <v>2979</v>
      </c>
    </row>
    <row r="11865" spans="1:7">
      <c r="A11865" s="292" t="s">
        <v>49</v>
      </c>
      <c r="B11865" s="405">
        <v>35458</v>
      </c>
      <c r="C11865" s="292" t="s">
        <v>2979</v>
      </c>
      <c r="E11865" s="292" t="s">
        <v>214</v>
      </c>
      <c r="F11865" s="405">
        <v>36744</v>
      </c>
      <c r="G11865" s="292" t="s">
        <v>2979</v>
      </c>
    </row>
    <row r="11866" spans="1:7">
      <c r="A11866" s="292" t="s">
        <v>49</v>
      </c>
      <c r="B11866" s="405">
        <v>35594</v>
      </c>
      <c r="C11866" s="292" t="s">
        <v>2979</v>
      </c>
      <c r="E11866" s="292" t="s">
        <v>214</v>
      </c>
      <c r="F11866" s="405">
        <v>36748</v>
      </c>
      <c r="G11866" s="292" t="s">
        <v>2979</v>
      </c>
    </row>
    <row r="11867" spans="1:7">
      <c r="A11867" s="292" t="s">
        <v>49</v>
      </c>
      <c r="B11867" s="405">
        <v>35966</v>
      </c>
      <c r="C11867" s="292" t="s">
        <v>2979</v>
      </c>
      <c r="E11867" s="292" t="s">
        <v>214</v>
      </c>
      <c r="F11867" s="405">
        <v>36750</v>
      </c>
      <c r="G11867" s="292" t="s">
        <v>2979</v>
      </c>
    </row>
    <row r="11868" spans="1:7">
      <c r="A11868" s="292" t="s">
        <v>49</v>
      </c>
      <c r="B11868" s="405">
        <v>36083</v>
      </c>
      <c r="C11868" s="292" t="s">
        <v>2979</v>
      </c>
      <c r="E11868" s="292" t="s">
        <v>214</v>
      </c>
      <c r="F11868" s="405">
        <v>36753</v>
      </c>
      <c r="G11868" s="292" t="s">
        <v>2979</v>
      </c>
    </row>
    <row r="11869" spans="1:7">
      <c r="A11869" s="292" t="s">
        <v>49</v>
      </c>
      <c r="B11869" s="405">
        <v>36455</v>
      </c>
      <c r="C11869" s="292" t="s">
        <v>2979</v>
      </c>
      <c r="E11869" s="292" t="s">
        <v>214</v>
      </c>
      <c r="F11869" s="405">
        <v>36758</v>
      </c>
      <c r="G11869" s="292" t="s">
        <v>2979</v>
      </c>
    </row>
    <row r="11870" spans="1:7">
      <c r="A11870" s="292" t="s">
        <v>49</v>
      </c>
      <c r="B11870" s="405">
        <v>36765</v>
      </c>
      <c r="C11870" s="292" t="s">
        <v>2979</v>
      </c>
      <c r="E11870" s="292" t="s">
        <v>214</v>
      </c>
      <c r="F11870" s="405">
        <v>36759</v>
      </c>
      <c r="G11870" s="292" t="s">
        <v>2979</v>
      </c>
    </row>
    <row r="11871" spans="1:7">
      <c r="A11871" s="292" t="s">
        <v>49</v>
      </c>
      <c r="B11871" s="405">
        <v>37026</v>
      </c>
      <c r="C11871" s="292" t="s">
        <v>2979</v>
      </c>
      <c r="E11871" s="292" t="s">
        <v>214</v>
      </c>
      <c r="F11871" s="405">
        <v>36762</v>
      </c>
      <c r="G11871" s="292" t="s">
        <v>2979</v>
      </c>
    </row>
    <row r="11872" spans="1:7">
      <c r="A11872" s="292" t="s">
        <v>49</v>
      </c>
      <c r="B11872" s="405">
        <v>37310</v>
      </c>
      <c r="C11872" s="292" t="s">
        <v>2979</v>
      </c>
      <c r="E11872" s="292" t="s">
        <v>214</v>
      </c>
      <c r="F11872" s="405">
        <v>36763</v>
      </c>
      <c r="G11872" s="292" t="s">
        <v>2979</v>
      </c>
    </row>
    <row r="11873" spans="1:7">
      <c r="A11873" s="292" t="s">
        <v>49</v>
      </c>
      <c r="B11873" s="405">
        <v>31746</v>
      </c>
      <c r="C11873" s="292" t="s">
        <v>2979</v>
      </c>
      <c r="E11873" s="292" t="s">
        <v>214</v>
      </c>
      <c r="F11873" s="405">
        <v>36765</v>
      </c>
      <c r="G11873" s="292" t="s">
        <v>2979</v>
      </c>
    </row>
    <row r="11874" spans="1:7">
      <c r="A11874" s="292" t="s">
        <v>49</v>
      </c>
      <c r="B11874" s="405">
        <v>31815</v>
      </c>
      <c r="C11874" s="292" t="s">
        <v>2979</v>
      </c>
      <c r="E11874" s="292" t="s">
        <v>214</v>
      </c>
      <c r="F11874" s="405">
        <v>36766</v>
      </c>
      <c r="G11874" s="292" t="s">
        <v>2979</v>
      </c>
    </row>
    <row r="11875" spans="1:7">
      <c r="A11875" s="292" t="s">
        <v>49</v>
      </c>
      <c r="B11875" s="405">
        <v>32148</v>
      </c>
      <c r="C11875" s="292" t="s">
        <v>2979</v>
      </c>
      <c r="E11875" s="292" t="s">
        <v>214</v>
      </c>
      <c r="F11875" s="405">
        <v>36769</v>
      </c>
      <c r="G11875" s="292" t="s">
        <v>2979</v>
      </c>
    </row>
    <row r="11876" spans="1:7">
      <c r="A11876" s="292" t="s">
        <v>49</v>
      </c>
      <c r="B11876" s="405">
        <v>32430</v>
      </c>
      <c r="C11876" s="292" t="s">
        <v>2979</v>
      </c>
      <c r="E11876" s="292" t="s">
        <v>214</v>
      </c>
      <c r="F11876" s="405">
        <v>36773</v>
      </c>
      <c r="G11876" s="292" t="s">
        <v>2979</v>
      </c>
    </row>
    <row r="11877" spans="1:7">
      <c r="A11877" s="292" t="s">
        <v>49</v>
      </c>
      <c r="B11877" s="405">
        <v>32692</v>
      </c>
      <c r="C11877" s="292" t="s">
        <v>2979</v>
      </c>
      <c r="E11877" s="292" t="s">
        <v>214</v>
      </c>
      <c r="F11877" s="405">
        <v>36775</v>
      </c>
      <c r="G11877" s="292" t="s">
        <v>2979</v>
      </c>
    </row>
    <row r="11878" spans="1:7">
      <c r="A11878" s="292" t="s">
        <v>49</v>
      </c>
      <c r="B11878" s="405">
        <v>33876</v>
      </c>
      <c r="C11878" s="292" t="s">
        <v>2979</v>
      </c>
      <c r="E11878" s="292" t="s">
        <v>214</v>
      </c>
      <c r="F11878" s="405">
        <v>36779</v>
      </c>
      <c r="G11878" s="292" t="s">
        <v>2979</v>
      </c>
    </row>
    <row r="11879" spans="1:7">
      <c r="A11879" s="292" t="s">
        <v>49</v>
      </c>
      <c r="B11879" s="405">
        <v>35044</v>
      </c>
      <c r="C11879" s="292" t="s">
        <v>2979</v>
      </c>
      <c r="E11879" s="292" t="s">
        <v>214</v>
      </c>
      <c r="F11879" s="405">
        <v>36782</v>
      </c>
      <c r="G11879" s="292" t="s">
        <v>2979</v>
      </c>
    </row>
    <row r="11880" spans="1:7">
      <c r="A11880" s="292" t="s">
        <v>49</v>
      </c>
      <c r="B11880" s="405">
        <v>35460</v>
      </c>
      <c r="C11880" s="292" t="s">
        <v>2979</v>
      </c>
      <c r="E11880" s="292" t="s">
        <v>214</v>
      </c>
      <c r="F11880" s="405">
        <v>36783</v>
      </c>
      <c r="G11880" s="292" t="s">
        <v>2979</v>
      </c>
    </row>
    <row r="11881" spans="1:7">
      <c r="A11881" s="292" t="s">
        <v>49</v>
      </c>
      <c r="B11881" s="405">
        <v>35614</v>
      </c>
      <c r="C11881" s="292" t="s">
        <v>2979</v>
      </c>
      <c r="E11881" s="292" t="s">
        <v>214</v>
      </c>
      <c r="F11881" s="405">
        <v>36784</v>
      </c>
      <c r="G11881" s="292" t="s">
        <v>2979</v>
      </c>
    </row>
    <row r="11882" spans="1:7">
      <c r="A11882" s="292" t="s">
        <v>49</v>
      </c>
      <c r="B11882" s="405">
        <v>35971</v>
      </c>
      <c r="C11882" s="292" t="s">
        <v>2979</v>
      </c>
      <c r="E11882" s="292" t="s">
        <v>214</v>
      </c>
      <c r="F11882" s="405">
        <v>36790</v>
      </c>
      <c r="G11882" s="292" t="s">
        <v>2979</v>
      </c>
    </row>
    <row r="11883" spans="1:7">
      <c r="A11883" s="292" t="s">
        <v>49</v>
      </c>
      <c r="B11883" s="405">
        <v>36251</v>
      </c>
      <c r="C11883" s="292" t="s">
        <v>2979</v>
      </c>
      <c r="E11883" s="292" t="s">
        <v>214</v>
      </c>
      <c r="F11883" s="405">
        <v>36792</v>
      </c>
      <c r="G11883" s="292" t="s">
        <v>2979</v>
      </c>
    </row>
    <row r="11884" spans="1:7">
      <c r="A11884" s="292" t="s">
        <v>49</v>
      </c>
      <c r="B11884" s="405">
        <v>36456</v>
      </c>
      <c r="C11884" s="292" t="s">
        <v>2979</v>
      </c>
      <c r="E11884" s="292" t="s">
        <v>214</v>
      </c>
      <c r="F11884" s="405">
        <v>36850</v>
      </c>
      <c r="G11884" s="292" t="s">
        <v>2979</v>
      </c>
    </row>
    <row r="11885" spans="1:7">
      <c r="A11885" s="292" t="s">
        <v>49</v>
      </c>
      <c r="B11885" s="405">
        <v>36766</v>
      </c>
      <c r="C11885" s="292" t="s">
        <v>2979</v>
      </c>
      <c r="E11885" s="292" t="s">
        <v>214</v>
      </c>
      <c r="F11885" s="405">
        <v>36851</v>
      </c>
      <c r="G11885" s="292" t="s">
        <v>2979</v>
      </c>
    </row>
    <row r="11886" spans="1:7">
      <c r="A11886" s="292" t="s">
        <v>49</v>
      </c>
      <c r="B11886" s="405">
        <v>37028</v>
      </c>
      <c r="C11886" s="292" t="s">
        <v>2979</v>
      </c>
      <c r="E11886" s="292" t="s">
        <v>214</v>
      </c>
      <c r="F11886" s="405">
        <v>36852</v>
      </c>
      <c r="G11886" s="292" t="s">
        <v>2979</v>
      </c>
    </row>
    <row r="11887" spans="1:7">
      <c r="A11887" s="292" t="s">
        <v>49</v>
      </c>
      <c r="B11887" s="405">
        <v>37313</v>
      </c>
      <c r="C11887" s="292" t="s">
        <v>2979</v>
      </c>
      <c r="E11887" s="292" t="s">
        <v>214</v>
      </c>
      <c r="F11887" s="405">
        <v>36853</v>
      </c>
      <c r="G11887" s="292" t="s">
        <v>2979</v>
      </c>
    </row>
    <row r="11888" spans="1:7">
      <c r="A11888" s="292" t="s">
        <v>49</v>
      </c>
      <c r="B11888" s="405">
        <v>31747</v>
      </c>
      <c r="C11888" s="292" t="s">
        <v>2979</v>
      </c>
      <c r="E11888" s="292" t="s">
        <v>214</v>
      </c>
      <c r="F11888" s="405">
        <v>36854</v>
      </c>
      <c r="G11888" s="292" t="s">
        <v>2979</v>
      </c>
    </row>
    <row r="11889" spans="1:7">
      <c r="A11889" s="292" t="s">
        <v>49</v>
      </c>
      <c r="B11889" s="405">
        <v>31816</v>
      </c>
      <c r="C11889" s="292" t="s">
        <v>2979</v>
      </c>
      <c r="E11889" s="292" t="s">
        <v>214</v>
      </c>
      <c r="F11889" s="405">
        <v>36861</v>
      </c>
      <c r="G11889" s="292" t="s">
        <v>2979</v>
      </c>
    </row>
    <row r="11890" spans="1:7">
      <c r="A11890" s="292" t="s">
        <v>49</v>
      </c>
      <c r="B11890" s="405">
        <v>32149</v>
      </c>
      <c r="C11890" s="292" t="s">
        <v>2979</v>
      </c>
      <c r="E11890" s="292" t="s">
        <v>214</v>
      </c>
      <c r="F11890" s="405">
        <v>36862</v>
      </c>
      <c r="G11890" s="292" t="s">
        <v>2979</v>
      </c>
    </row>
    <row r="11891" spans="1:7">
      <c r="A11891" s="292" t="s">
        <v>49</v>
      </c>
      <c r="B11891" s="405">
        <v>32431</v>
      </c>
      <c r="C11891" s="292" t="s">
        <v>2979</v>
      </c>
      <c r="E11891" s="292" t="s">
        <v>214</v>
      </c>
      <c r="F11891" s="405">
        <v>36863</v>
      </c>
      <c r="G11891" s="292" t="s">
        <v>2979</v>
      </c>
    </row>
    <row r="11892" spans="1:7">
      <c r="A11892" s="292" t="s">
        <v>49</v>
      </c>
      <c r="B11892" s="405">
        <v>32693</v>
      </c>
      <c r="C11892" s="292" t="s">
        <v>2979</v>
      </c>
      <c r="E11892" s="292" t="s">
        <v>214</v>
      </c>
      <c r="F11892" s="405">
        <v>36866</v>
      </c>
      <c r="G11892" s="292" t="s">
        <v>2979</v>
      </c>
    </row>
    <row r="11893" spans="1:7">
      <c r="A11893" s="292" t="s">
        <v>49</v>
      </c>
      <c r="B11893" s="405">
        <v>33898</v>
      </c>
      <c r="C11893" s="292" t="s">
        <v>2979</v>
      </c>
      <c r="E11893" s="292" t="s">
        <v>214</v>
      </c>
      <c r="F11893" s="405">
        <v>36869</v>
      </c>
      <c r="G11893" s="292" t="s">
        <v>2979</v>
      </c>
    </row>
    <row r="11894" spans="1:7">
      <c r="A11894" s="292" t="s">
        <v>49</v>
      </c>
      <c r="B11894" s="405">
        <v>35046</v>
      </c>
      <c r="C11894" s="292" t="s">
        <v>2979</v>
      </c>
      <c r="E11894" s="292" t="s">
        <v>214</v>
      </c>
      <c r="F11894" s="405">
        <v>36871</v>
      </c>
      <c r="G11894" s="292" t="s">
        <v>2979</v>
      </c>
    </row>
    <row r="11895" spans="1:7">
      <c r="A11895" s="292" t="s">
        <v>49</v>
      </c>
      <c r="B11895" s="405">
        <v>35462</v>
      </c>
      <c r="C11895" s="292" t="s">
        <v>2979</v>
      </c>
      <c r="E11895" s="292" t="s">
        <v>214</v>
      </c>
      <c r="F11895" s="405">
        <v>36874</v>
      </c>
      <c r="G11895" s="292" t="s">
        <v>2979</v>
      </c>
    </row>
    <row r="11896" spans="1:7">
      <c r="A11896" s="292" t="s">
        <v>49</v>
      </c>
      <c r="B11896" s="405">
        <v>35616</v>
      </c>
      <c r="C11896" s="292" t="s">
        <v>2979</v>
      </c>
      <c r="E11896" s="292" t="s">
        <v>214</v>
      </c>
      <c r="F11896" s="405">
        <v>36875</v>
      </c>
      <c r="G11896" s="292" t="s">
        <v>2979</v>
      </c>
    </row>
    <row r="11897" spans="1:7">
      <c r="A11897" s="292" t="s">
        <v>49</v>
      </c>
      <c r="B11897" s="405">
        <v>35972</v>
      </c>
      <c r="C11897" s="292" t="s">
        <v>2979</v>
      </c>
      <c r="E11897" s="292" t="s">
        <v>214</v>
      </c>
      <c r="F11897" s="405">
        <v>36877</v>
      </c>
      <c r="G11897" s="292" t="s">
        <v>2979</v>
      </c>
    </row>
    <row r="11898" spans="1:7">
      <c r="A11898" s="292" t="s">
        <v>49</v>
      </c>
      <c r="B11898" s="405">
        <v>36255</v>
      </c>
      <c r="C11898" s="292" t="s">
        <v>2979</v>
      </c>
      <c r="E11898" s="292" t="s">
        <v>214</v>
      </c>
      <c r="F11898" s="405">
        <v>36879</v>
      </c>
      <c r="G11898" s="292" t="s">
        <v>2979</v>
      </c>
    </row>
    <row r="11899" spans="1:7">
      <c r="A11899" s="292" t="s">
        <v>49</v>
      </c>
      <c r="B11899" s="405">
        <v>36470</v>
      </c>
      <c r="C11899" s="292" t="s">
        <v>2979</v>
      </c>
      <c r="E11899" s="292" t="s">
        <v>214</v>
      </c>
      <c r="F11899" s="405">
        <v>36904</v>
      </c>
      <c r="G11899" s="292" t="s">
        <v>2979</v>
      </c>
    </row>
    <row r="11900" spans="1:7">
      <c r="A11900" s="292" t="s">
        <v>49</v>
      </c>
      <c r="B11900" s="405">
        <v>36769</v>
      </c>
      <c r="C11900" s="292" t="s">
        <v>2979</v>
      </c>
      <c r="E11900" s="292" t="s">
        <v>214</v>
      </c>
      <c r="F11900" s="405">
        <v>36907</v>
      </c>
      <c r="G11900" s="292" t="s">
        <v>2979</v>
      </c>
    </row>
    <row r="11901" spans="1:7">
      <c r="A11901" s="292" t="s">
        <v>49</v>
      </c>
      <c r="B11901" s="405">
        <v>37032</v>
      </c>
      <c r="C11901" s="292" t="s">
        <v>2979</v>
      </c>
      <c r="E11901" s="292" t="s">
        <v>214</v>
      </c>
      <c r="F11901" s="405">
        <v>36910</v>
      </c>
      <c r="G11901" s="292" t="s">
        <v>2979</v>
      </c>
    </row>
    <row r="11902" spans="1:7">
      <c r="A11902" s="292" t="s">
        <v>49</v>
      </c>
      <c r="B11902" s="405">
        <v>37317</v>
      </c>
      <c r="C11902" s="292" t="s">
        <v>2979</v>
      </c>
      <c r="E11902" s="292" t="s">
        <v>214</v>
      </c>
      <c r="F11902" s="405">
        <v>36913</v>
      </c>
      <c r="G11902" s="292" t="s">
        <v>2979</v>
      </c>
    </row>
    <row r="11903" spans="1:7">
      <c r="A11903" s="292" t="s">
        <v>49</v>
      </c>
      <c r="B11903" s="405">
        <v>31749</v>
      </c>
      <c r="C11903" s="292" t="s">
        <v>2979</v>
      </c>
      <c r="E11903" s="292" t="s">
        <v>214</v>
      </c>
      <c r="F11903" s="405">
        <v>36916</v>
      </c>
      <c r="G11903" s="292" t="s">
        <v>2979</v>
      </c>
    </row>
    <row r="11904" spans="1:7">
      <c r="A11904" s="292" t="s">
        <v>49</v>
      </c>
      <c r="B11904" s="405">
        <v>31823</v>
      </c>
      <c r="C11904" s="292" t="s">
        <v>2979</v>
      </c>
      <c r="E11904" s="292" t="s">
        <v>214</v>
      </c>
      <c r="F11904" s="405">
        <v>36921</v>
      </c>
      <c r="G11904" s="292" t="s">
        <v>2979</v>
      </c>
    </row>
    <row r="11905" spans="1:7">
      <c r="A11905" s="292" t="s">
        <v>49</v>
      </c>
      <c r="B11905" s="405">
        <v>32157</v>
      </c>
      <c r="C11905" s="292" t="s">
        <v>2979</v>
      </c>
      <c r="E11905" s="292" t="s">
        <v>214</v>
      </c>
      <c r="F11905" s="405">
        <v>36925</v>
      </c>
      <c r="G11905" s="292" t="s">
        <v>2979</v>
      </c>
    </row>
    <row r="11906" spans="1:7">
      <c r="A11906" s="292" t="s">
        <v>49</v>
      </c>
      <c r="B11906" s="405">
        <v>32433</v>
      </c>
      <c r="C11906" s="292" t="s">
        <v>2979</v>
      </c>
      <c r="E11906" s="292" t="s">
        <v>214</v>
      </c>
      <c r="F11906" s="405">
        <v>37010</v>
      </c>
      <c r="G11906" s="292" t="s">
        <v>2979</v>
      </c>
    </row>
    <row r="11907" spans="1:7">
      <c r="A11907" s="292" t="s">
        <v>49</v>
      </c>
      <c r="B11907" s="405">
        <v>32694</v>
      </c>
      <c r="C11907" s="292" t="s">
        <v>2979</v>
      </c>
      <c r="E11907" s="292" t="s">
        <v>214</v>
      </c>
      <c r="F11907" s="405">
        <v>37016</v>
      </c>
      <c r="G11907" s="292" t="s">
        <v>2979</v>
      </c>
    </row>
    <row r="11908" spans="1:7">
      <c r="A11908" s="292" t="s">
        <v>49</v>
      </c>
      <c r="B11908" s="405">
        <v>33930</v>
      </c>
      <c r="C11908" s="292" t="s">
        <v>2979</v>
      </c>
      <c r="E11908" s="292" t="s">
        <v>214</v>
      </c>
      <c r="F11908" s="405">
        <v>37018</v>
      </c>
      <c r="G11908" s="292" t="s">
        <v>2979</v>
      </c>
    </row>
    <row r="11909" spans="1:7">
      <c r="A11909" s="292" t="s">
        <v>49</v>
      </c>
      <c r="B11909" s="405">
        <v>35049</v>
      </c>
      <c r="C11909" s="292" t="s">
        <v>2979</v>
      </c>
      <c r="E11909" s="292" t="s">
        <v>214</v>
      </c>
      <c r="F11909" s="405">
        <v>37019</v>
      </c>
      <c r="G11909" s="292" t="s">
        <v>2979</v>
      </c>
    </row>
    <row r="11910" spans="1:7">
      <c r="A11910" s="292" t="s">
        <v>49</v>
      </c>
      <c r="B11910" s="405">
        <v>35463</v>
      </c>
      <c r="C11910" s="292" t="s">
        <v>2979</v>
      </c>
      <c r="E11910" s="292" t="s">
        <v>214</v>
      </c>
      <c r="F11910" s="405">
        <v>37020</v>
      </c>
      <c r="G11910" s="292" t="s">
        <v>2979</v>
      </c>
    </row>
    <row r="11911" spans="1:7">
      <c r="A11911" s="292" t="s">
        <v>49</v>
      </c>
      <c r="B11911" s="405">
        <v>35618</v>
      </c>
      <c r="C11911" s="292" t="s">
        <v>2979</v>
      </c>
      <c r="E11911" s="292" t="s">
        <v>214</v>
      </c>
      <c r="F11911" s="405">
        <v>37022</v>
      </c>
      <c r="G11911" s="292" t="s">
        <v>2979</v>
      </c>
    </row>
    <row r="11912" spans="1:7">
      <c r="A11912" s="292" t="s">
        <v>49</v>
      </c>
      <c r="B11912" s="405">
        <v>35974</v>
      </c>
      <c r="C11912" s="292" t="s">
        <v>2979</v>
      </c>
      <c r="E11912" s="292" t="s">
        <v>214</v>
      </c>
      <c r="F11912" s="405">
        <v>37023</v>
      </c>
      <c r="G11912" s="292" t="s">
        <v>2979</v>
      </c>
    </row>
    <row r="11913" spans="1:7">
      <c r="A11913" s="292" t="s">
        <v>49</v>
      </c>
      <c r="B11913" s="405">
        <v>36256</v>
      </c>
      <c r="C11913" s="292" t="s">
        <v>2979</v>
      </c>
      <c r="E11913" s="292" t="s">
        <v>214</v>
      </c>
      <c r="F11913" s="405">
        <v>37025</v>
      </c>
      <c r="G11913" s="292" t="s">
        <v>2979</v>
      </c>
    </row>
    <row r="11914" spans="1:7">
      <c r="A11914" s="292" t="s">
        <v>49</v>
      </c>
      <c r="B11914" s="405">
        <v>36471</v>
      </c>
      <c r="C11914" s="292" t="s">
        <v>2979</v>
      </c>
      <c r="E11914" s="292" t="s">
        <v>214</v>
      </c>
      <c r="F11914" s="405">
        <v>37026</v>
      </c>
      <c r="G11914" s="292" t="s">
        <v>2979</v>
      </c>
    </row>
    <row r="11915" spans="1:7">
      <c r="A11915" s="292" t="s">
        <v>49</v>
      </c>
      <c r="B11915" s="405">
        <v>36773</v>
      </c>
      <c r="C11915" s="292" t="s">
        <v>2979</v>
      </c>
      <c r="E11915" s="292" t="s">
        <v>214</v>
      </c>
      <c r="F11915" s="405">
        <v>37028</v>
      </c>
      <c r="G11915" s="292" t="s">
        <v>2979</v>
      </c>
    </row>
    <row r="11916" spans="1:7">
      <c r="A11916" s="292" t="s">
        <v>49</v>
      </c>
      <c r="B11916" s="405">
        <v>37033</v>
      </c>
      <c r="C11916" s="292" t="s">
        <v>2979</v>
      </c>
      <c r="E11916" s="292" t="s">
        <v>214</v>
      </c>
      <c r="F11916" s="405">
        <v>37032</v>
      </c>
      <c r="G11916" s="292" t="s">
        <v>2979</v>
      </c>
    </row>
    <row r="11917" spans="1:7">
      <c r="A11917" s="292" t="s">
        <v>49</v>
      </c>
      <c r="B11917" s="405">
        <v>37322</v>
      </c>
      <c r="C11917" s="292" t="s">
        <v>2979</v>
      </c>
      <c r="E11917" s="292" t="s">
        <v>214</v>
      </c>
      <c r="F11917" s="405">
        <v>37033</v>
      </c>
      <c r="G11917" s="292" t="s">
        <v>2979</v>
      </c>
    </row>
    <row r="11918" spans="1:7">
      <c r="A11918" s="292" t="s">
        <v>49</v>
      </c>
      <c r="B11918" s="405">
        <v>31750</v>
      </c>
      <c r="C11918" s="292" t="s">
        <v>2979</v>
      </c>
      <c r="E11918" s="292" t="s">
        <v>214</v>
      </c>
      <c r="F11918" s="405">
        <v>37036</v>
      </c>
      <c r="G11918" s="292" t="s">
        <v>2979</v>
      </c>
    </row>
    <row r="11919" spans="1:7">
      <c r="A11919" s="292" t="s">
        <v>49</v>
      </c>
      <c r="B11919" s="405">
        <v>31824</v>
      </c>
      <c r="C11919" s="292" t="s">
        <v>2979</v>
      </c>
      <c r="E11919" s="292" t="s">
        <v>214</v>
      </c>
      <c r="F11919" s="405">
        <v>37047</v>
      </c>
      <c r="G11919" s="292" t="s">
        <v>2979</v>
      </c>
    </row>
    <row r="11920" spans="1:7">
      <c r="A11920" s="292" t="s">
        <v>49</v>
      </c>
      <c r="B11920" s="405">
        <v>32160</v>
      </c>
      <c r="C11920" s="292" t="s">
        <v>2979</v>
      </c>
      <c r="E11920" s="292" t="s">
        <v>214</v>
      </c>
      <c r="F11920" s="405">
        <v>37049</v>
      </c>
      <c r="G11920" s="292" t="s">
        <v>2979</v>
      </c>
    </row>
    <row r="11921" spans="1:7">
      <c r="A11921" s="292" t="s">
        <v>49</v>
      </c>
      <c r="B11921" s="405">
        <v>32434</v>
      </c>
      <c r="C11921" s="292" t="s">
        <v>2979</v>
      </c>
      <c r="E11921" s="292" t="s">
        <v>214</v>
      </c>
      <c r="F11921" s="405">
        <v>37050</v>
      </c>
      <c r="G11921" s="292" t="s">
        <v>2979</v>
      </c>
    </row>
    <row r="11922" spans="1:7">
      <c r="A11922" s="292" t="s">
        <v>49</v>
      </c>
      <c r="B11922" s="405">
        <v>32709</v>
      </c>
      <c r="C11922" s="292" t="s">
        <v>2979</v>
      </c>
      <c r="E11922" s="292" t="s">
        <v>214</v>
      </c>
      <c r="F11922" s="405">
        <v>37051</v>
      </c>
      <c r="G11922" s="292" t="s">
        <v>2979</v>
      </c>
    </row>
    <row r="11923" spans="1:7">
      <c r="A11923" s="292" t="s">
        <v>49</v>
      </c>
      <c r="B11923" s="405">
        <v>33935</v>
      </c>
      <c r="C11923" s="292" t="s">
        <v>2979</v>
      </c>
      <c r="E11923" s="292" t="s">
        <v>214</v>
      </c>
      <c r="F11923" s="405">
        <v>37052</v>
      </c>
      <c r="G11923" s="292" t="s">
        <v>2979</v>
      </c>
    </row>
    <row r="11924" spans="1:7">
      <c r="A11924" s="292" t="s">
        <v>49</v>
      </c>
      <c r="B11924" s="405">
        <v>35051</v>
      </c>
      <c r="C11924" s="292" t="s">
        <v>2979</v>
      </c>
      <c r="E11924" s="292" t="s">
        <v>214</v>
      </c>
      <c r="F11924" s="405">
        <v>37057</v>
      </c>
      <c r="G11924" s="292" t="s">
        <v>2979</v>
      </c>
    </row>
    <row r="11925" spans="1:7">
      <c r="A11925" s="292" t="s">
        <v>49</v>
      </c>
      <c r="B11925" s="405">
        <v>35466</v>
      </c>
      <c r="C11925" s="292" t="s">
        <v>2979</v>
      </c>
      <c r="E11925" s="292" t="s">
        <v>214</v>
      </c>
      <c r="F11925" s="405">
        <v>37059</v>
      </c>
      <c r="G11925" s="292" t="s">
        <v>2979</v>
      </c>
    </row>
    <row r="11926" spans="1:7">
      <c r="A11926" s="292" t="s">
        <v>49</v>
      </c>
      <c r="B11926" s="405">
        <v>35619</v>
      </c>
      <c r="C11926" s="292" t="s">
        <v>2979</v>
      </c>
      <c r="E11926" s="292" t="s">
        <v>214</v>
      </c>
      <c r="F11926" s="405">
        <v>37060</v>
      </c>
      <c r="G11926" s="292" t="s">
        <v>2979</v>
      </c>
    </row>
    <row r="11927" spans="1:7">
      <c r="A11927" s="292" t="s">
        <v>49</v>
      </c>
      <c r="B11927" s="405">
        <v>35975</v>
      </c>
      <c r="C11927" s="292" t="s">
        <v>2979</v>
      </c>
      <c r="E11927" s="292" t="s">
        <v>214</v>
      </c>
      <c r="F11927" s="405">
        <v>37061</v>
      </c>
      <c r="G11927" s="292" t="s">
        <v>2979</v>
      </c>
    </row>
    <row r="11928" spans="1:7">
      <c r="A11928" s="292" t="s">
        <v>49</v>
      </c>
      <c r="B11928" s="405">
        <v>36261</v>
      </c>
      <c r="C11928" s="292" t="s">
        <v>2979</v>
      </c>
      <c r="E11928" s="292" t="s">
        <v>214</v>
      </c>
      <c r="F11928" s="405">
        <v>37078</v>
      </c>
      <c r="G11928" s="292" t="s">
        <v>2979</v>
      </c>
    </row>
    <row r="11929" spans="1:7">
      <c r="A11929" s="292" t="s">
        <v>49</v>
      </c>
      <c r="B11929" s="405">
        <v>36473</v>
      </c>
      <c r="C11929" s="292" t="s">
        <v>2979</v>
      </c>
      <c r="E11929" s="292" t="s">
        <v>214</v>
      </c>
      <c r="F11929" s="405">
        <v>37079</v>
      </c>
      <c r="G11929" s="292" t="s">
        <v>2979</v>
      </c>
    </row>
    <row r="11930" spans="1:7">
      <c r="A11930" s="292" t="s">
        <v>49</v>
      </c>
      <c r="B11930" s="405">
        <v>36775</v>
      </c>
      <c r="C11930" s="292" t="s">
        <v>2979</v>
      </c>
      <c r="E11930" s="292" t="s">
        <v>214</v>
      </c>
      <c r="F11930" s="405">
        <v>37082</v>
      </c>
      <c r="G11930" s="292" t="s">
        <v>2979</v>
      </c>
    </row>
    <row r="11931" spans="1:7">
      <c r="A11931" s="292" t="s">
        <v>49</v>
      </c>
      <c r="B11931" s="405">
        <v>37036</v>
      </c>
      <c r="C11931" s="292" t="s">
        <v>2979</v>
      </c>
      <c r="E11931" s="292" t="s">
        <v>214</v>
      </c>
      <c r="F11931" s="405">
        <v>37083</v>
      </c>
      <c r="G11931" s="292" t="s">
        <v>2979</v>
      </c>
    </row>
    <row r="11932" spans="1:7">
      <c r="A11932" s="292" t="s">
        <v>49</v>
      </c>
      <c r="B11932" s="405">
        <v>37324</v>
      </c>
      <c r="C11932" s="292" t="s">
        <v>2979</v>
      </c>
      <c r="E11932" s="292" t="s">
        <v>214</v>
      </c>
      <c r="F11932" s="405">
        <v>37095</v>
      </c>
      <c r="G11932" s="292" t="s">
        <v>2979</v>
      </c>
    </row>
    <row r="11933" spans="1:7">
      <c r="A11933" s="292" t="s">
        <v>49</v>
      </c>
      <c r="B11933" s="405">
        <v>31751</v>
      </c>
      <c r="C11933" s="292" t="s">
        <v>2979</v>
      </c>
      <c r="E11933" s="292" t="s">
        <v>214</v>
      </c>
      <c r="F11933" s="405">
        <v>37098</v>
      </c>
      <c r="G11933" s="292" t="s">
        <v>2979</v>
      </c>
    </row>
    <row r="11934" spans="1:7">
      <c r="A11934" s="292" t="s">
        <v>49</v>
      </c>
      <c r="B11934" s="405">
        <v>31825</v>
      </c>
      <c r="C11934" s="292" t="s">
        <v>2979</v>
      </c>
      <c r="E11934" s="292" t="s">
        <v>214</v>
      </c>
      <c r="F11934" s="405">
        <v>37101</v>
      </c>
      <c r="G11934" s="292" t="s">
        <v>2979</v>
      </c>
    </row>
    <row r="11935" spans="1:7">
      <c r="A11935" s="292" t="s">
        <v>49</v>
      </c>
      <c r="B11935" s="405">
        <v>32179</v>
      </c>
      <c r="C11935" s="292" t="s">
        <v>2979</v>
      </c>
      <c r="E11935" s="292" t="s">
        <v>214</v>
      </c>
      <c r="F11935" s="405">
        <v>37118</v>
      </c>
      <c r="G11935" s="292" t="s">
        <v>2979</v>
      </c>
    </row>
    <row r="11936" spans="1:7">
      <c r="A11936" s="292" t="s">
        <v>49</v>
      </c>
      <c r="B11936" s="405">
        <v>32435</v>
      </c>
      <c r="C11936" s="292" t="s">
        <v>2979</v>
      </c>
      <c r="E11936" s="292" t="s">
        <v>214</v>
      </c>
      <c r="F11936" s="405">
        <v>37134</v>
      </c>
      <c r="G11936" s="292" t="s">
        <v>2979</v>
      </c>
    </row>
    <row r="11937" spans="1:7">
      <c r="A11937" s="292" t="s">
        <v>49</v>
      </c>
      <c r="B11937" s="405">
        <v>32732</v>
      </c>
      <c r="C11937" s="292" t="s">
        <v>2979</v>
      </c>
      <c r="E11937" s="292" t="s">
        <v>214</v>
      </c>
      <c r="F11937" s="405">
        <v>37137</v>
      </c>
      <c r="G11937" s="292" t="s">
        <v>2979</v>
      </c>
    </row>
    <row r="11938" spans="1:7">
      <c r="A11938" s="292" t="s">
        <v>49</v>
      </c>
      <c r="B11938" s="405">
        <v>33944</v>
      </c>
      <c r="C11938" s="292" t="s">
        <v>2979</v>
      </c>
      <c r="E11938" s="292" t="s">
        <v>214</v>
      </c>
      <c r="F11938" s="405">
        <v>37141</v>
      </c>
      <c r="G11938" s="292" t="s">
        <v>2979</v>
      </c>
    </row>
    <row r="11939" spans="1:7">
      <c r="A11939" s="292" t="s">
        <v>49</v>
      </c>
      <c r="B11939" s="405">
        <v>35053</v>
      </c>
      <c r="C11939" s="292" t="s">
        <v>2979</v>
      </c>
      <c r="E11939" s="292" t="s">
        <v>214</v>
      </c>
      <c r="F11939" s="405">
        <v>37142</v>
      </c>
      <c r="G11939" s="292" t="s">
        <v>2979</v>
      </c>
    </row>
    <row r="11940" spans="1:7">
      <c r="A11940" s="292" t="s">
        <v>49</v>
      </c>
      <c r="B11940" s="405">
        <v>35470</v>
      </c>
      <c r="C11940" s="292" t="s">
        <v>2979</v>
      </c>
      <c r="E11940" s="292" t="s">
        <v>214</v>
      </c>
      <c r="F11940" s="405">
        <v>37147</v>
      </c>
      <c r="G11940" s="292" t="s">
        <v>2979</v>
      </c>
    </row>
    <row r="11941" spans="1:7">
      <c r="A11941" s="292" t="s">
        <v>49</v>
      </c>
      <c r="B11941" s="405">
        <v>35621</v>
      </c>
      <c r="C11941" s="292" t="s">
        <v>2979</v>
      </c>
      <c r="E11941" s="292" t="s">
        <v>214</v>
      </c>
      <c r="F11941" s="405">
        <v>37149</v>
      </c>
      <c r="G11941" s="292" t="s">
        <v>2979</v>
      </c>
    </row>
    <row r="11942" spans="1:7">
      <c r="A11942" s="292" t="s">
        <v>49</v>
      </c>
      <c r="B11942" s="405">
        <v>35978</v>
      </c>
      <c r="C11942" s="292" t="s">
        <v>2979</v>
      </c>
      <c r="E11942" s="292" t="s">
        <v>214</v>
      </c>
      <c r="F11942" s="405">
        <v>37151</v>
      </c>
      <c r="G11942" s="292" t="s">
        <v>2979</v>
      </c>
    </row>
    <row r="11943" spans="1:7">
      <c r="A11943" s="292" t="s">
        <v>49</v>
      </c>
      <c r="B11943" s="405">
        <v>36263</v>
      </c>
      <c r="C11943" s="292" t="s">
        <v>2979</v>
      </c>
      <c r="E11943" s="292" t="s">
        <v>214</v>
      </c>
      <c r="F11943" s="405">
        <v>37165</v>
      </c>
      <c r="G11943" s="292" t="s">
        <v>2979</v>
      </c>
    </row>
    <row r="11944" spans="1:7">
      <c r="A11944" s="292" t="s">
        <v>49</v>
      </c>
      <c r="B11944" s="405">
        <v>36474</v>
      </c>
      <c r="C11944" s="292" t="s">
        <v>2979</v>
      </c>
      <c r="E11944" s="292" t="s">
        <v>214</v>
      </c>
      <c r="F11944" s="405">
        <v>37171</v>
      </c>
      <c r="G11944" s="292" t="s">
        <v>2979</v>
      </c>
    </row>
    <row r="11945" spans="1:7">
      <c r="A11945" s="292" t="s">
        <v>49</v>
      </c>
      <c r="B11945" s="405">
        <v>36779</v>
      </c>
      <c r="C11945" s="292" t="s">
        <v>2979</v>
      </c>
      <c r="E11945" s="292" t="s">
        <v>214</v>
      </c>
      <c r="F11945" s="405">
        <v>37181</v>
      </c>
      <c r="G11945" s="292" t="s">
        <v>2979</v>
      </c>
    </row>
    <row r="11946" spans="1:7">
      <c r="A11946" s="292" t="s">
        <v>49</v>
      </c>
      <c r="B11946" s="405">
        <v>37047</v>
      </c>
      <c r="C11946" s="292" t="s">
        <v>2979</v>
      </c>
      <c r="E11946" s="292" t="s">
        <v>214</v>
      </c>
      <c r="F11946" s="405">
        <v>37183</v>
      </c>
      <c r="G11946" s="292" t="s">
        <v>2979</v>
      </c>
    </row>
    <row r="11947" spans="1:7">
      <c r="A11947" s="292" t="s">
        <v>49</v>
      </c>
      <c r="B11947" s="405">
        <v>37327</v>
      </c>
      <c r="C11947" s="292" t="s">
        <v>2979</v>
      </c>
      <c r="E11947" s="292" t="s">
        <v>214</v>
      </c>
      <c r="F11947" s="405">
        <v>37184</v>
      </c>
      <c r="G11947" s="292" t="s">
        <v>2979</v>
      </c>
    </row>
    <row r="11948" spans="1:7">
      <c r="A11948" s="292" t="s">
        <v>49</v>
      </c>
      <c r="B11948" s="405">
        <v>37328</v>
      </c>
      <c r="C11948" s="292" t="s">
        <v>2979</v>
      </c>
      <c r="E11948" s="292" t="s">
        <v>214</v>
      </c>
      <c r="F11948" s="405">
        <v>37185</v>
      </c>
      <c r="G11948" s="292" t="s">
        <v>2979</v>
      </c>
    </row>
    <row r="11949" spans="1:7">
      <c r="A11949" s="292" t="s">
        <v>49</v>
      </c>
      <c r="B11949" s="405">
        <v>37710</v>
      </c>
      <c r="C11949" s="292" t="s">
        <v>2979</v>
      </c>
      <c r="E11949" s="292" t="s">
        <v>214</v>
      </c>
      <c r="F11949" s="405">
        <v>37186</v>
      </c>
      <c r="G11949" s="292" t="s">
        <v>2979</v>
      </c>
    </row>
    <row r="11950" spans="1:7">
      <c r="A11950" s="292" t="s">
        <v>49</v>
      </c>
      <c r="B11950" s="405">
        <v>37869</v>
      </c>
      <c r="C11950" s="292" t="s">
        <v>2979</v>
      </c>
      <c r="E11950" s="292" t="s">
        <v>214</v>
      </c>
      <c r="F11950" s="405">
        <v>37190</v>
      </c>
      <c r="G11950" s="292" t="s">
        <v>2979</v>
      </c>
    </row>
    <row r="11951" spans="1:7">
      <c r="A11951" s="292" t="s">
        <v>49</v>
      </c>
      <c r="B11951" s="405">
        <v>38201</v>
      </c>
      <c r="C11951" s="292" t="s">
        <v>2979</v>
      </c>
      <c r="E11951" s="292" t="s">
        <v>214</v>
      </c>
      <c r="F11951" s="405">
        <v>37191</v>
      </c>
      <c r="G11951" s="292" t="s">
        <v>2979</v>
      </c>
    </row>
    <row r="11952" spans="1:7">
      <c r="A11952" s="292" t="s">
        <v>49</v>
      </c>
      <c r="B11952" s="405">
        <v>38359</v>
      </c>
      <c r="C11952" s="292" t="s">
        <v>2979</v>
      </c>
      <c r="E11952" s="292" t="s">
        <v>214</v>
      </c>
      <c r="F11952" s="405">
        <v>37305</v>
      </c>
      <c r="G11952" s="292" t="s">
        <v>2979</v>
      </c>
    </row>
    <row r="11953" spans="1:7">
      <c r="A11953" s="292" t="s">
        <v>49</v>
      </c>
      <c r="B11953" s="405">
        <v>38542</v>
      </c>
      <c r="C11953" s="292" t="s">
        <v>2979</v>
      </c>
      <c r="E11953" s="292" t="s">
        <v>214</v>
      </c>
      <c r="F11953" s="405">
        <v>37306</v>
      </c>
      <c r="G11953" s="292" t="s">
        <v>2979</v>
      </c>
    </row>
    <row r="11954" spans="1:7">
      <c r="A11954" s="292" t="s">
        <v>49</v>
      </c>
      <c r="B11954" s="405">
        <v>38629</v>
      </c>
      <c r="C11954" s="292" t="s">
        <v>2979</v>
      </c>
      <c r="E11954" s="292" t="s">
        <v>214</v>
      </c>
      <c r="F11954" s="405">
        <v>37307</v>
      </c>
      <c r="G11954" s="292" t="s">
        <v>2979</v>
      </c>
    </row>
    <row r="11955" spans="1:7">
      <c r="A11955" s="292" t="s">
        <v>49</v>
      </c>
      <c r="B11955" s="405">
        <v>38765</v>
      </c>
      <c r="C11955" s="292" t="s">
        <v>2979</v>
      </c>
      <c r="E11955" s="292" t="s">
        <v>214</v>
      </c>
      <c r="F11955" s="405">
        <v>37310</v>
      </c>
      <c r="G11955" s="292" t="s">
        <v>2979</v>
      </c>
    </row>
    <row r="11956" spans="1:7">
      <c r="A11956" s="292" t="s">
        <v>49</v>
      </c>
      <c r="B11956" s="405">
        <v>38927</v>
      </c>
      <c r="C11956" s="292" t="s">
        <v>2979</v>
      </c>
      <c r="E11956" s="292" t="s">
        <v>214</v>
      </c>
      <c r="F11956" s="405">
        <v>37313</v>
      </c>
      <c r="G11956" s="292" t="s">
        <v>2979</v>
      </c>
    </row>
    <row r="11957" spans="1:7">
      <c r="A11957" s="292" t="s">
        <v>49</v>
      </c>
      <c r="B11957" s="405">
        <v>39112</v>
      </c>
      <c r="C11957" s="292" t="s">
        <v>2979</v>
      </c>
      <c r="E11957" s="292" t="s">
        <v>214</v>
      </c>
      <c r="F11957" s="405">
        <v>37317</v>
      </c>
      <c r="G11957" s="292" t="s">
        <v>2979</v>
      </c>
    </row>
    <row r="11958" spans="1:7">
      <c r="A11958" s="292" t="s">
        <v>49</v>
      </c>
      <c r="B11958" s="405">
        <v>39358</v>
      </c>
      <c r="C11958" s="292" t="s">
        <v>2979</v>
      </c>
      <c r="E11958" s="292" t="s">
        <v>214</v>
      </c>
      <c r="F11958" s="405">
        <v>37322</v>
      </c>
      <c r="G11958" s="292" t="s">
        <v>2979</v>
      </c>
    </row>
    <row r="11959" spans="1:7">
      <c r="A11959" s="292" t="s">
        <v>49</v>
      </c>
      <c r="B11959" s="405">
        <v>39657</v>
      </c>
      <c r="C11959" s="292" t="s">
        <v>2979</v>
      </c>
      <c r="E11959" s="292" t="s">
        <v>214</v>
      </c>
      <c r="F11959" s="405">
        <v>37324</v>
      </c>
      <c r="G11959" s="292" t="s">
        <v>2979</v>
      </c>
    </row>
    <row r="11960" spans="1:7">
      <c r="A11960" s="292" t="s">
        <v>49</v>
      </c>
      <c r="B11960" s="405">
        <v>39866</v>
      </c>
      <c r="C11960" s="292" t="s">
        <v>2979</v>
      </c>
      <c r="E11960" s="292" t="s">
        <v>214</v>
      </c>
      <c r="F11960" s="405">
        <v>37327</v>
      </c>
      <c r="G11960" s="292" t="s">
        <v>2979</v>
      </c>
    </row>
    <row r="11961" spans="1:7">
      <c r="A11961" s="292" t="s">
        <v>49</v>
      </c>
      <c r="B11961" s="405">
        <v>40177</v>
      </c>
      <c r="C11961" s="292" t="s">
        <v>2979</v>
      </c>
      <c r="E11961" s="292" t="s">
        <v>214</v>
      </c>
      <c r="F11961" s="405">
        <v>37328</v>
      </c>
      <c r="G11961" s="292" t="s">
        <v>2979</v>
      </c>
    </row>
    <row r="11962" spans="1:7">
      <c r="A11962" s="292" t="s">
        <v>49</v>
      </c>
      <c r="B11962" s="405">
        <v>40486</v>
      </c>
      <c r="C11962" s="292" t="s">
        <v>2979</v>
      </c>
      <c r="E11962" s="292" t="s">
        <v>214</v>
      </c>
      <c r="F11962" s="405">
        <v>37329</v>
      </c>
      <c r="G11962" s="292" t="s">
        <v>2979</v>
      </c>
    </row>
    <row r="11963" spans="1:7">
      <c r="A11963" s="292" t="s">
        <v>49</v>
      </c>
      <c r="B11963" s="405">
        <v>37329</v>
      </c>
      <c r="C11963" s="292" t="s">
        <v>2979</v>
      </c>
      <c r="E11963" s="292" t="s">
        <v>214</v>
      </c>
      <c r="F11963" s="405">
        <v>37330</v>
      </c>
      <c r="G11963" s="292" t="s">
        <v>2979</v>
      </c>
    </row>
    <row r="11964" spans="1:7">
      <c r="A11964" s="292" t="s">
        <v>49</v>
      </c>
      <c r="B11964" s="405">
        <v>37713</v>
      </c>
      <c r="C11964" s="292" t="s">
        <v>2979</v>
      </c>
      <c r="E11964" s="292" t="s">
        <v>214</v>
      </c>
      <c r="F11964" s="405">
        <v>37333</v>
      </c>
      <c r="G11964" s="292" t="s">
        <v>2979</v>
      </c>
    </row>
    <row r="11965" spans="1:7">
      <c r="A11965" s="292" t="s">
        <v>49</v>
      </c>
      <c r="B11965" s="405">
        <v>37870</v>
      </c>
      <c r="C11965" s="292" t="s">
        <v>2979</v>
      </c>
      <c r="E11965" s="292" t="s">
        <v>214</v>
      </c>
      <c r="F11965" s="405">
        <v>37334</v>
      </c>
      <c r="G11965" s="292" t="s">
        <v>2979</v>
      </c>
    </row>
    <row r="11966" spans="1:7">
      <c r="A11966" s="292" t="s">
        <v>49</v>
      </c>
      <c r="B11966" s="405">
        <v>38220</v>
      </c>
      <c r="C11966" s="292" t="s">
        <v>2979</v>
      </c>
      <c r="E11966" s="292" t="s">
        <v>214</v>
      </c>
      <c r="F11966" s="405">
        <v>37338</v>
      </c>
      <c r="G11966" s="292" t="s">
        <v>2979</v>
      </c>
    </row>
    <row r="11967" spans="1:7">
      <c r="A11967" s="292" t="s">
        <v>49</v>
      </c>
      <c r="B11967" s="405">
        <v>38361</v>
      </c>
      <c r="C11967" s="292" t="s">
        <v>2979</v>
      </c>
      <c r="E11967" s="292" t="s">
        <v>214</v>
      </c>
      <c r="F11967" s="405">
        <v>37339</v>
      </c>
      <c r="G11967" s="292" t="s">
        <v>2979</v>
      </c>
    </row>
    <row r="11968" spans="1:7">
      <c r="A11968" s="292" t="s">
        <v>49</v>
      </c>
      <c r="B11968" s="405">
        <v>38543</v>
      </c>
      <c r="C11968" s="292" t="s">
        <v>2979</v>
      </c>
      <c r="E11968" s="292" t="s">
        <v>214</v>
      </c>
      <c r="F11968" s="405">
        <v>37340</v>
      </c>
      <c r="G11968" s="292" t="s">
        <v>2979</v>
      </c>
    </row>
    <row r="11969" spans="1:7">
      <c r="A11969" s="292" t="s">
        <v>49</v>
      </c>
      <c r="B11969" s="405">
        <v>38631</v>
      </c>
      <c r="C11969" s="292" t="s">
        <v>2979</v>
      </c>
      <c r="E11969" s="292" t="s">
        <v>214</v>
      </c>
      <c r="F11969" s="405">
        <v>37342</v>
      </c>
      <c r="G11969" s="292" t="s">
        <v>2979</v>
      </c>
    </row>
    <row r="11970" spans="1:7">
      <c r="A11970" s="292" t="s">
        <v>49</v>
      </c>
      <c r="B11970" s="405">
        <v>38767</v>
      </c>
      <c r="C11970" s="292" t="s">
        <v>2979</v>
      </c>
      <c r="E11970" s="292" t="s">
        <v>214</v>
      </c>
      <c r="F11970" s="405">
        <v>37345</v>
      </c>
      <c r="G11970" s="292" t="s">
        <v>2979</v>
      </c>
    </row>
    <row r="11971" spans="1:7">
      <c r="A11971" s="292" t="s">
        <v>49</v>
      </c>
      <c r="B11971" s="405">
        <v>38940</v>
      </c>
      <c r="C11971" s="292" t="s">
        <v>2979</v>
      </c>
      <c r="E11971" s="292" t="s">
        <v>214</v>
      </c>
      <c r="F11971" s="405">
        <v>37347</v>
      </c>
      <c r="G11971" s="292" t="s">
        <v>2979</v>
      </c>
    </row>
    <row r="11972" spans="1:7">
      <c r="A11972" s="292" t="s">
        <v>49</v>
      </c>
      <c r="B11972" s="405">
        <v>39113</v>
      </c>
      <c r="C11972" s="292" t="s">
        <v>2979</v>
      </c>
      <c r="E11972" s="292" t="s">
        <v>214</v>
      </c>
      <c r="F11972" s="405">
        <v>37348</v>
      </c>
      <c r="G11972" s="292" t="s">
        <v>2979</v>
      </c>
    </row>
    <row r="11973" spans="1:7">
      <c r="A11973" s="292" t="s">
        <v>49</v>
      </c>
      <c r="B11973" s="405">
        <v>39360</v>
      </c>
      <c r="C11973" s="292" t="s">
        <v>2979</v>
      </c>
      <c r="E11973" s="292" t="s">
        <v>214</v>
      </c>
      <c r="F11973" s="405">
        <v>37353</v>
      </c>
      <c r="G11973" s="292" t="s">
        <v>2979</v>
      </c>
    </row>
    <row r="11974" spans="1:7">
      <c r="A11974" s="292" t="s">
        <v>49</v>
      </c>
      <c r="B11974" s="405">
        <v>39662</v>
      </c>
      <c r="C11974" s="292" t="s">
        <v>2979</v>
      </c>
      <c r="E11974" s="292" t="s">
        <v>214</v>
      </c>
      <c r="F11974" s="405">
        <v>37356</v>
      </c>
      <c r="G11974" s="292" t="s">
        <v>2979</v>
      </c>
    </row>
    <row r="11975" spans="1:7">
      <c r="A11975" s="292" t="s">
        <v>49</v>
      </c>
      <c r="B11975" s="405">
        <v>39867</v>
      </c>
      <c r="C11975" s="292" t="s">
        <v>2979</v>
      </c>
      <c r="E11975" s="292" t="s">
        <v>214</v>
      </c>
      <c r="F11975" s="405">
        <v>37357</v>
      </c>
      <c r="G11975" s="292" t="s">
        <v>2979</v>
      </c>
    </row>
    <row r="11976" spans="1:7">
      <c r="A11976" s="292" t="s">
        <v>49</v>
      </c>
      <c r="B11976" s="405">
        <v>40311</v>
      </c>
      <c r="C11976" s="292" t="s">
        <v>2979</v>
      </c>
      <c r="E11976" s="292" t="s">
        <v>214</v>
      </c>
      <c r="F11976" s="405">
        <v>37359</v>
      </c>
      <c r="G11976" s="292" t="s">
        <v>2979</v>
      </c>
    </row>
    <row r="11977" spans="1:7">
      <c r="A11977" s="292" t="s">
        <v>49</v>
      </c>
      <c r="B11977" s="405">
        <v>40488</v>
      </c>
      <c r="C11977" s="292" t="s">
        <v>2979</v>
      </c>
      <c r="E11977" s="292" t="s">
        <v>214</v>
      </c>
      <c r="F11977" s="405">
        <v>37360</v>
      </c>
      <c r="G11977" s="292" t="s">
        <v>2979</v>
      </c>
    </row>
    <row r="11978" spans="1:7">
      <c r="A11978" s="292" t="s">
        <v>49</v>
      </c>
      <c r="B11978" s="405">
        <v>37330</v>
      </c>
      <c r="C11978" s="292" t="s">
        <v>2979</v>
      </c>
      <c r="E11978" s="292" t="s">
        <v>214</v>
      </c>
      <c r="F11978" s="405">
        <v>37361</v>
      </c>
      <c r="G11978" s="292" t="s">
        <v>2979</v>
      </c>
    </row>
    <row r="11979" spans="1:7">
      <c r="A11979" s="292" t="s">
        <v>49</v>
      </c>
      <c r="B11979" s="405">
        <v>37714</v>
      </c>
      <c r="C11979" s="292" t="s">
        <v>2979</v>
      </c>
      <c r="E11979" s="292" t="s">
        <v>214</v>
      </c>
      <c r="F11979" s="405">
        <v>37362</v>
      </c>
      <c r="G11979" s="292" t="s">
        <v>2979</v>
      </c>
    </row>
    <row r="11980" spans="1:7">
      <c r="A11980" s="292" t="s">
        <v>49</v>
      </c>
      <c r="B11980" s="405">
        <v>37871</v>
      </c>
      <c r="C11980" s="292" t="s">
        <v>2979</v>
      </c>
      <c r="E11980" s="292" t="s">
        <v>214</v>
      </c>
      <c r="F11980" s="405">
        <v>37366</v>
      </c>
      <c r="G11980" s="292" t="s">
        <v>2979</v>
      </c>
    </row>
    <row r="11981" spans="1:7">
      <c r="A11981" s="292" t="s">
        <v>49</v>
      </c>
      <c r="B11981" s="405">
        <v>38221</v>
      </c>
      <c r="C11981" s="292" t="s">
        <v>2979</v>
      </c>
      <c r="E11981" s="292" t="s">
        <v>214</v>
      </c>
      <c r="F11981" s="405">
        <v>37369</v>
      </c>
      <c r="G11981" s="292" t="s">
        <v>2979</v>
      </c>
    </row>
    <row r="11982" spans="1:7">
      <c r="A11982" s="292" t="s">
        <v>49</v>
      </c>
      <c r="B11982" s="405">
        <v>38363</v>
      </c>
      <c r="C11982" s="292" t="s">
        <v>2979</v>
      </c>
      <c r="E11982" s="292" t="s">
        <v>214</v>
      </c>
      <c r="F11982" s="405">
        <v>37370</v>
      </c>
      <c r="G11982" s="292" t="s">
        <v>2979</v>
      </c>
    </row>
    <row r="11983" spans="1:7">
      <c r="A11983" s="292" t="s">
        <v>49</v>
      </c>
      <c r="B11983" s="405">
        <v>38544</v>
      </c>
      <c r="C11983" s="292" t="s">
        <v>2979</v>
      </c>
      <c r="E11983" s="292" t="s">
        <v>214</v>
      </c>
      <c r="F11983" s="405">
        <v>37374</v>
      </c>
      <c r="G11983" s="292" t="s">
        <v>2979</v>
      </c>
    </row>
    <row r="11984" spans="1:7">
      <c r="A11984" s="292" t="s">
        <v>49</v>
      </c>
      <c r="B11984" s="405">
        <v>38633</v>
      </c>
      <c r="C11984" s="292" t="s">
        <v>2979</v>
      </c>
      <c r="E11984" s="292" t="s">
        <v>214</v>
      </c>
      <c r="F11984" s="405">
        <v>37375</v>
      </c>
      <c r="G11984" s="292" t="s">
        <v>2979</v>
      </c>
    </row>
    <row r="11985" spans="1:7">
      <c r="A11985" s="292" t="s">
        <v>49</v>
      </c>
      <c r="B11985" s="405">
        <v>38768</v>
      </c>
      <c r="C11985" s="292" t="s">
        <v>2979</v>
      </c>
      <c r="E11985" s="292" t="s">
        <v>214</v>
      </c>
      <c r="F11985" s="405">
        <v>37378</v>
      </c>
      <c r="G11985" s="292" t="s">
        <v>2979</v>
      </c>
    </row>
    <row r="11986" spans="1:7">
      <c r="A11986" s="292" t="s">
        <v>49</v>
      </c>
      <c r="B11986" s="405">
        <v>38941</v>
      </c>
      <c r="C11986" s="292" t="s">
        <v>2979</v>
      </c>
      <c r="E11986" s="292" t="s">
        <v>214</v>
      </c>
      <c r="F11986" s="405">
        <v>37380</v>
      </c>
      <c r="G11986" s="292" t="s">
        <v>2979</v>
      </c>
    </row>
    <row r="11987" spans="1:7">
      <c r="A11987" s="292" t="s">
        <v>49</v>
      </c>
      <c r="B11987" s="405">
        <v>39114</v>
      </c>
      <c r="C11987" s="292" t="s">
        <v>2979</v>
      </c>
      <c r="E11987" s="292" t="s">
        <v>214</v>
      </c>
      <c r="F11987" s="405">
        <v>37381</v>
      </c>
      <c r="G11987" s="292" t="s">
        <v>2979</v>
      </c>
    </row>
    <row r="11988" spans="1:7">
      <c r="A11988" s="292" t="s">
        <v>49</v>
      </c>
      <c r="B11988" s="405">
        <v>39362</v>
      </c>
      <c r="C11988" s="292" t="s">
        <v>2979</v>
      </c>
      <c r="E11988" s="292" t="s">
        <v>214</v>
      </c>
      <c r="F11988" s="405">
        <v>37382</v>
      </c>
      <c r="G11988" s="292" t="s">
        <v>2979</v>
      </c>
    </row>
    <row r="11989" spans="1:7">
      <c r="A11989" s="292" t="s">
        <v>49</v>
      </c>
      <c r="B11989" s="405">
        <v>39667</v>
      </c>
      <c r="C11989" s="292" t="s">
        <v>2979</v>
      </c>
      <c r="E11989" s="292" t="s">
        <v>214</v>
      </c>
      <c r="F11989" s="405">
        <v>37397</v>
      </c>
      <c r="G11989" s="292" t="s">
        <v>2979</v>
      </c>
    </row>
    <row r="11990" spans="1:7">
      <c r="A11990" s="292" t="s">
        <v>49</v>
      </c>
      <c r="B11990" s="405">
        <v>39870</v>
      </c>
      <c r="C11990" s="292" t="s">
        <v>2979</v>
      </c>
      <c r="E11990" s="292" t="s">
        <v>214</v>
      </c>
      <c r="F11990" s="405">
        <v>37617</v>
      </c>
      <c r="G11990" s="292" t="s">
        <v>2979</v>
      </c>
    </row>
    <row r="11991" spans="1:7">
      <c r="A11991" s="292" t="s">
        <v>49</v>
      </c>
      <c r="B11991" s="405">
        <v>40312</v>
      </c>
      <c r="C11991" s="292" t="s">
        <v>2979</v>
      </c>
      <c r="E11991" s="292" t="s">
        <v>214</v>
      </c>
      <c r="F11991" s="405">
        <v>37650</v>
      </c>
      <c r="G11991" s="292" t="s">
        <v>2979</v>
      </c>
    </row>
    <row r="11992" spans="1:7">
      <c r="A11992" s="292" t="s">
        <v>49</v>
      </c>
      <c r="B11992" s="405">
        <v>40489</v>
      </c>
      <c r="C11992" s="292" t="s">
        <v>2979</v>
      </c>
      <c r="E11992" s="292" t="s">
        <v>214</v>
      </c>
      <c r="F11992" s="405">
        <v>37657</v>
      </c>
      <c r="G11992" s="292" t="s">
        <v>2979</v>
      </c>
    </row>
    <row r="11993" spans="1:7">
      <c r="A11993" s="292" t="s">
        <v>49</v>
      </c>
      <c r="B11993" s="405">
        <v>37333</v>
      </c>
      <c r="C11993" s="292" t="s">
        <v>2979</v>
      </c>
      <c r="E11993" s="292" t="s">
        <v>214</v>
      </c>
      <c r="F11993" s="405">
        <v>37658</v>
      </c>
      <c r="G11993" s="292" t="s">
        <v>2979</v>
      </c>
    </row>
    <row r="11994" spans="1:7">
      <c r="A11994" s="292" t="s">
        <v>49</v>
      </c>
      <c r="B11994" s="405">
        <v>37715</v>
      </c>
      <c r="C11994" s="292" t="s">
        <v>2979</v>
      </c>
      <c r="E11994" s="292" t="s">
        <v>214</v>
      </c>
      <c r="F11994" s="405">
        <v>37681</v>
      </c>
      <c r="G11994" s="292" t="s">
        <v>2979</v>
      </c>
    </row>
    <row r="11995" spans="1:7">
      <c r="A11995" s="292" t="s">
        <v>49</v>
      </c>
      <c r="B11995" s="405">
        <v>37873</v>
      </c>
      <c r="C11995" s="292" t="s">
        <v>2979</v>
      </c>
      <c r="E11995" s="292" t="s">
        <v>214</v>
      </c>
      <c r="F11995" s="405">
        <v>37683</v>
      </c>
      <c r="G11995" s="292" t="s">
        <v>2979</v>
      </c>
    </row>
    <row r="11996" spans="1:7">
      <c r="A11996" s="292" t="s">
        <v>49</v>
      </c>
      <c r="B11996" s="405">
        <v>38224</v>
      </c>
      <c r="C11996" s="292" t="s">
        <v>2979</v>
      </c>
      <c r="E11996" s="292" t="s">
        <v>214</v>
      </c>
      <c r="F11996" s="405">
        <v>37687</v>
      </c>
      <c r="G11996" s="292" t="s">
        <v>2979</v>
      </c>
    </row>
    <row r="11997" spans="1:7">
      <c r="A11997" s="292" t="s">
        <v>49</v>
      </c>
      <c r="B11997" s="405">
        <v>38365</v>
      </c>
      <c r="C11997" s="292" t="s">
        <v>2979</v>
      </c>
      <c r="E11997" s="292" t="s">
        <v>214</v>
      </c>
      <c r="F11997" s="405">
        <v>37688</v>
      </c>
      <c r="G11997" s="292" t="s">
        <v>2979</v>
      </c>
    </row>
    <row r="11998" spans="1:7">
      <c r="A11998" s="292" t="s">
        <v>49</v>
      </c>
      <c r="B11998" s="405">
        <v>38545</v>
      </c>
      <c r="C11998" s="292" t="s">
        <v>2979</v>
      </c>
      <c r="E11998" s="292" t="s">
        <v>214</v>
      </c>
      <c r="F11998" s="405">
        <v>37691</v>
      </c>
      <c r="G11998" s="292" t="s">
        <v>2979</v>
      </c>
    </row>
    <row r="11999" spans="1:7">
      <c r="A11999" s="292" t="s">
        <v>49</v>
      </c>
      <c r="B11999" s="405">
        <v>38634</v>
      </c>
      <c r="C11999" s="292" t="s">
        <v>2979</v>
      </c>
      <c r="E11999" s="292" t="s">
        <v>214</v>
      </c>
      <c r="F11999" s="405">
        <v>37705</v>
      </c>
      <c r="G11999" s="292" t="s">
        <v>2979</v>
      </c>
    </row>
    <row r="12000" spans="1:7">
      <c r="A12000" s="292" t="s">
        <v>49</v>
      </c>
      <c r="B12000" s="405">
        <v>38773</v>
      </c>
      <c r="C12000" s="292" t="s">
        <v>2979</v>
      </c>
      <c r="E12000" s="292" t="s">
        <v>214</v>
      </c>
      <c r="F12000" s="405">
        <v>37707</v>
      </c>
      <c r="G12000" s="292" t="s">
        <v>2979</v>
      </c>
    </row>
    <row r="12001" spans="1:7">
      <c r="A12001" s="292" t="s">
        <v>49</v>
      </c>
      <c r="B12001" s="405">
        <v>38943</v>
      </c>
      <c r="C12001" s="292" t="s">
        <v>2979</v>
      </c>
      <c r="E12001" s="292" t="s">
        <v>214</v>
      </c>
      <c r="F12001" s="405">
        <v>37708</v>
      </c>
      <c r="G12001" s="292" t="s">
        <v>2979</v>
      </c>
    </row>
    <row r="12002" spans="1:7">
      <c r="A12002" s="292" t="s">
        <v>49</v>
      </c>
      <c r="B12002" s="405">
        <v>39115</v>
      </c>
      <c r="C12002" s="292" t="s">
        <v>2979</v>
      </c>
      <c r="E12002" s="292" t="s">
        <v>214</v>
      </c>
      <c r="F12002" s="405">
        <v>37710</v>
      </c>
      <c r="G12002" s="292" t="s">
        <v>2979</v>
      </c>
    </row>
    <row r="12003" spans="1:7">
      <c r="A12003" s="292" t="s">
        <v>49</v>
      </c>
      <c r="B12003" s="405">
        <v>39363</v>
      </c>
      <c r="C12003" s="292" t="s">
        <v>2979</v>
      </c>
      <c r="E12003" s="292" t="s">
        <v>214</v>
      </c>
      <c r="F12003" s="405">
        <v>37713</v>
      </c>
      <c r="G12003" s="292" t="s">
        <v>2979</v>
      </c>
    </row>
    <row r="12004" spans="1:7">
      <c r="A12004" s="292" t="s">
        <v>49</v>
      </c>
      <c r="B12004" s="405">
        <v>39668</v>
      </c>
      <c r="C12004" s="292" t="s">
        <v>2979</v>
      </c>
      <c r="E12004" s="292" t="s">
        <v>214</v>
      </c>
      <c r="F12004" s="405">
        <v>37714</v>
      </c>
      <c r="G12004" s="292" t="s">
        <v>2979</v>
      </c>
    </row>
    <row r="12005" spans="1:7">
      <c r="A12005" s="292" t="s">
        <v>49</v>
      </c>
      <c r="B12005" s="405">
        <v>39877</v>
      </c>
      <c r="C12005" s="292" t="s">
        <v>2979</v>
      </c>
      <c r="E12005" s="292" t="s">
        <v>214</v>
      </c>
      <c r="F12005" s="405">
        <v>37715</v>
      </c>
      <c r="G12005" s="292" t="s">
        <v>2979</v>
      </c>
    </row>
    <row r="12006" spans="1:7">
      <c r="A12006" s="292" t="s">
        <v>49</v>
      </c>
      <c r="B12006" s="405">
        <v>40313</v>
      </c>
      <c r="C12006" s="292" t="s">
        <v>2979</v>
      </c>
      <c r="E12006" s="292" t="s">
        <v>214</v>
      </c>
      <c r="F12006" s="405">
        <v>37721</v>
      </c>
      <c r="G12006" s="292" t="s">
        <v>2979</v>
      </c>
    </row>
    <row r="12007" spans="1:7">
      <c r="A12007" s="292" t="s">
        <v>49</v>
      </c>
      <c r="B12007" s="405">
        <v>40701</v>
      </c>
      <c r="C12007" s="292" t="s">
        <v>2979</v>
      </c>
      <c r="E12007" s="292" t="s">
        <v>214</v>
      </c>
      <c r="F12007" s="405">
        <v>37722</v>
      </c>
      <c r="G12007" s="292" t="s">
        <v>2979</v>
      </c>
    </row>
    <row r="12008" spans="1:7">
      <c r="A12008" s="292" t="s">
        <v>49</v>
      </c>
      <c r="B12008" s="405">
        <v>37334</v>
      </c>
      <c r="C12008" s="292" t="s">
        <v>2979</v>
      </c>
      <c r="E12008" s="292" t="s">
        <v>214</v>
      </c>
      <c r="F12008" s="405">
        <v>37723</v>
      </c>
      <c r="G12008" s="292" t="s">
        <v>2979</v>
      </c>
    </row>
    <row r="12009" spans="1:7">
      <c r="A12009" s="292" t="s">
        <v>49</v>
      </c>
      <c r="B12009" s="405">
        <v>37721</v>
      </c>
      <c r="C12009" s="292" t="s">
        <v>2979</v>
      </c>
      <c r="E12009" s="292" t="s">
        <v>214</v>
      </c>
      <c r="F12009" s="405">
        <v>37724</v>
      </c>
      <c r="G12009" s="292" t="s">
        <v>2979</v>
      </c>
    </row>
    <row r="12010" spans="1:7">
      <c r="A12010" s="292" t="s">
        <v>49</v>
      </c>
      <c r="B12010" s="405">
        <v>37878</v>
      </c>
      <c r="C12010" s="292" t="s">
        <v>2979</v>
      </c>
      <c r="E12010" s="292" t="s">
        <v>214</v>
      </c>
      <c r="F12010" s="405">
        <v>37732</v>
      </c>
      <c r="G12010" s="292" t="s">
        <v>2979</v>
      </c>
    </row>
    <row r="12011" spans="1:7">
      <c r="A12011" s="292" t="s">
        <v>49</v>
      </c>
      <c r="B12011" s="405">
        <v>38226</v>
      </c>
      <c r="C12011" s="292" t="s">
        <v>2979</v>
      </c>
      <c r="E12011" s="292" t="s">
        <v>214</v>
      </c>
      <c r="F12011" s="405">
        <v>37737</v>
      </c>
      <c r="G12011" s="292" t="s">
        <v>2979</v>
      </c>
    </row>
    <row r="12012" spans="1:7">
      <c r="A12012" s="292" t="s">
        <v>49</v>
      </c>
      <c r="B12012" s="405">
        <v>38367</v>
      </c>
      <c r="C12012" s="292" t="s">
        <v>2979</v>
      </c>
      <c r="E12012" s="292" t="s">
        <v>214</v>
      </c>
      <c r="F12012" s="405">
        <v>37742</v>
      </c>
      <c r="G12012" s="292" t="s">
        <v>2979</v>
      </c>
    </row>
    <row r="12013" spans="1:7">
      <c r="A12013" s="292" t="s">
        <v>49</v>
      </c>
      <c r="B12013" s="405">
        <v>38547</v>
      </c>
      <c r="C12013" s="292" t="s">
        <v>2979</v>
      </c>
      <c r="E12013" s="292" t="s">
        <v>214</v>
      </c>
      <c r="F12013" s="405">
        <v>37745</v>
      </c>
      <c r="G12013" s="292" t="s">
        <v>2979</v>
      </c>
    </row>
    <row r="12014" spans="1:7">
      <c r="A12014" s="292" t="s">
        <v>49</v>
      </c>
      <c r="B12014" s="405">
        <v>38635</v>
      </c>
      <c r="C12014" s="292" t="s">
        <v>2979</v>
      </c>
      <c r="E12014" s="292" t="s">
        <v>214</v>
      </c>
      <c r="F12014" s="405">
        <v>37752</v>
      </c>
      <c r="G12014" s="292" t="s">
        <v>2979</v>
      </c>
    </row>
    <row r="12015" spans="1:7">
      <c r="A12015" s="292" t="s">
        <v>49</v>
      </c>
      <c r="B12015" s="405">
        <v>38774</v>
      </c>
      <c r="C12015" s="292" t="s">
        <v>2979</v>
      </c>
      <c r="E12015" s="292" t="s">
        <v>214</v>
      </c>
      <c r="F12015" s="405">
        <v>37754</v>
      </c>
      <c r="G12015" s="292" t="s">
        <v>2979</v>
      </c>
    </row>
    <row r="12016" spans="1:7">
      <c r="A12016" s="292" t="s">
        <v>49</v>
      </c>
      <c r="B12016" s="405">
        <v>38944</v>
      </c>
      <c r="C12016" s="292" t="s">
        <v>2979</v>
      </c>
      <c r="E12016" s="292" t="s">
        <v>214</v>
      </c>
      <c r="F12016" s="405">
        <v>37755</v>
      </c>
      <c r="G12016" s="292" t="s">
        <v>2979</v>
      </c>
    </row>
    <row r="12017" spans="1:7">
      <c r="A12017" s="292" t="s">
        <v>49</v>
      </c>
      <c r="B12017" s="405">
        <v>39116</v>
      </c>
      <c r="C12017" s="292" t="s">
        <v>2979</v>
      </c>
      <c r="E12017" s="292" t="s">
        <v>214</v>
      </c>
      <c r="F12017" s="405">
        <v>37756</v>
      </c>
      <c r="G12017" s="292" t="s">
        <v>2979</v>
      </c>
    </row>
    <row r="12018" spans="1:7">
      <c r="A12018" s="292" t="s">
        <v>49</v>
      </c>
      <c r="B12018" s="405">
        <v>39364</v>
      </c>
      <c r="C12018" s="292" t="s">
        <v>2979</v>
      </c>
      <c r="E12018" s="292" t="s">
        <v>214</v>
      </c>
      <c r="F12018" s="405">
        <v>37762</v>
      </c>
      <c r="G12018" s="292" t="s">
        <v>2979</v>
      </c>
    </row>
    <row r="12019" spans="1:7">
      <c r="A12019" s="292" t="s">
        <v>49</v>
      </c>
      <c r="B12019" s="405">
        <v>39730</v>
      </c>
      <c r="C12019" s="292" t="s">
        <v>2979</v>
      </c>
      <c r="E12019" s="292" t="s">
        <v>214</v>
      </c>
      <c r="F12019" s="405">
        <v>37764</v>
      </c>
      <c r="G12019" s="292" t="s">
        <v>2979</v>
      </c>
    </row>
    <row r="12020" spans="1:7">
      <c r="A12020" s="292" t="s">
        <v>49</v>
      </c>
      <c r="B12020" s="405">
        <v>39886</v>
      </c>
      <c r="C12020" s="292" t="s">
        <v>2979</v>
      </c>
      <c r="E12020" s="292" t="s">
        <v>214</v>
      </c>
      <c r="F12020" s="405">
        <v>37765</v>
      </c>
      <c r="G12020" s="292" t="s">
        <v>2979</v>
      </c>
    </row>
    <row r="12021" spans="1:7">
      <c r="A12021" s="292" t="s">
        <v>49</v>
      </c>
      <c r="B12021" s="405">
        <v>40316</v>
      </c>
      <c r="C12021" s="292" t="s">
        <v>2979</v>
      </c>
      <c r="E12021" s="292" t="s">
        <v>214</v>
      </c>
      <c r="F12021" s="405">
        <v>37769</v>
      </c>
      <c r="G12021" s="292" t="s">
        <v>2979</v>
      </c>
    </row>
    <row r="12022" spans="1:7">
      <c r="A12022" s="292" t="s">
        <v>49</v>
      </c>
      <c r="B12022" s="405">
        <v>40729</v>
      </c>
      <c r="C12022" s="292" t="s">
        <v>2979</v>
      </c>
      <c r="E12022" s="292" t="s">
        <v>214</v>
      </c>
      <c r="F12022" s="405">
        <v>37770</v>
      </c>
      <c r="G12022" s="292" t="s">
        <v>2979</v>
      </c>
    </row>
    <row r="12023" spans="1:7">
      <c r="A12023" s="292" t="s">
        <v>49</v>
      </c>
      <c r="B12023" s="405">
        <v>37338</v>
      </c>
      <c r="C12023" s="292" t="s">
        <v>2979</v>
      </c>
      <c r="E12023" s="292" t="s">
        <v>214</v>
      </c>
      <c r="F12023" s="405">
        <v>37773</v>
      </c>
      <c r="G12023" s="292" t="s">
        <v>2979</v>
      </c>
    </row>
    <row r="12024" spans="1:7">
      <c r="A12024" s="292" t="s">
        <v>49</v>
      </c>
      <c r="B12024" s="405">
        <v>37722</v>
      </c>
      <c r="C12024" s="292" t="s">
        <v>2979</v>
      </c>
      <c r="E12024" s="292" t="s">
        <v>214</v>
      </c>
      <c r="F12024" s="405">
        <v>37779</v>
      </c>
      <c r="G12024" s="292" t="s">
        <v>2979</v>
      </c>
    </row>
    <row r="12025" spans="1:7">
      <c r="A12025" s="292" t="s">
        <v>49</v>
      </c>
      <c r="B12025" s="405">
        <v>37879</v>
      </c>
      <c r="C12025" s="292" t="s">
        <v>2979</v>
      </c>
      <c r="E12025" s="292" t="s">
        <v>214</v>
      </c>
      <c r="F12025" s="405">
        <v>37807</v>
      </c>
      <c r="G12025" s="292" t="s">
        <v>2979</v>
      </c>
    </row>
    <row r="12026" spans="1:7">
      <c r="A12026" s="292" t="s">
        <v>49</v>
      </c>
      <c r="B12026" s="405">
        <v>38229</v>
      </c>
      <c r="C12026" s="292" t="s">
        <v>2979</v>
      </c>
      <c r="E12026" s="292" t="s">
        <v>214</v>
      </c>
      <c r="F12026" s="405">
        <v>37809</v>
      </c>
      <c r="G12026" s="292" t="s">
        <v>2979</v>
      </c>
    </row>
    <row r="12027" spans="1:7">
      <c r="A12027" s="292" t="s">
        <v>49</v>
      </c>
      <c r="B12027" s="405">
        <v>38368</v>
      </c>
      <c r="C12027" s="292" t="s">
        <v>2979</v>
      </c>
      <c r="E12027" s="292" t="s">
        <v>214</v>
      </c>
      <c r="F12027" s="405">
        <v>37810</v>
      </c>
      <c r="G12027" s="292" t="s">
        <v>2979</v>
      </c>
    </row>
    <row r="12028" spans="1:7">
      <c r="A12028" s="292" t="s">
        <v>49</v>
      </c>
      <c r="B12028" s="405">
        <v>38548</v>
      </c>
      <c r="C12028" s="292" t="s">
        <v>2979</v>
      </c>
      <c r="E12028" s="292" t="s">
        <v>214</v>
      </c>
      <c r="F12028" s="405">
        <v>37811</v>
      </c>
      <c r="G12028" s="292" t="s">
        <v>2979</v>
      </c>
    </row>
    <row r="12029" spans="1:7">
      <c r="A12029" s="292" t="s">
        <v>49</v>
      </c>
      <c r="B12029" s="405">
        <v>38638</v>
      </c>
      <c r="C12029" s="292" t="s">
        <v>2979</v>
      </c>
      <c r="E12029" s="292" t="s">
        <v>214</v>
      </c>
      <c r="F12029" s="405">
        <v>37818</v>
      </c>
      <c r="G12029" s="292" t="s">
        <v>2979</v>
      </c>
    </row>
    <row r="12030" spans="1:7">
      <c r="A12030" s="292" t="s">
        <v>49</v>
      </c>
      <c r="B12030" s="405">
        <v>38776</v>
      </c>
      <c r="C12030" s="292" t="s">
        <v>2979</v>
      </c>
      <c r="E12030" s="292" t="s">
        <v>214</v>
      </c>
      <c r="F12030" s="405">
        <v>37819</v>
      </c>
      <c r="G12030" s="292" t="s">
        <v>2979</v>
      </c>
    </row>
    <row r="12031" spans="1:7">
      <c r="A12031" s="292" t="s">
        <v>49</v>
      </c>
      <c r="B12031" s="405">
        <v>38949</v>
      </c>
      <c r="C12031" s="292" t="s">
        <v>2979</v>
      </c>
      <c r="E12031" s="292" t="s">
        <v>214</v>
      </c>
      <c r="F12031" s="405">
        <v>37825</v>
      </c>
      <c r="G12031" s="292" t="s">
        <v>2979</v>
      </c>
    </row>
    <row r="12032" spans="1:7">
      <c r="A12032" s="292" t="s">
        <v>49</v>
      </c>
      <c r="B12032" s="405">
        <v>39120</v>
      </c>
      <c r="C12032" s="292" t="s">
        <v>2979</v>
      </c>
      <c r="E12032" s="292" t="s">
        <v>214</v>
      </c>
      <c r="F12032" s="405">
        <v>37826</v>
      </c>
      <c r="G12032" s="292" t="s">
        <v>2979</v>
      </c>
    </row>
    <row r="12033" spans="1:7">
      <c r="A12033" s="292" t="s">
        <v>49</v>
      </c>
      <c r="B12033" s="405">
        <v>39365</v>
      </c>
      <c r="C12033" s="292" t="s">
        <v>2979</v>
      </c>
      <c r="E12033" s="292" t="s">
        <v>214</v>
      </c>
      <c r="F12033" s="405">
        <v>37829</v>
      </c>
      <c r="G12033" s="292" t="s">
        <v>2979</v>
      </c>
    </row>
    <row r="12034" spans="1:7">
      <c r="A12034" s="292" t="s">
        <v>49</v>
      </c>
      <c r="B12034" s="405">
        <v>39735</v>
      </c>
      <c r="C12034" s="292" t="s">
        <v>2979</v>
      </c>
      <c r="E12034" s="292" t="s">
        <v>214</v>
      </c>
      <c r="F12034" s="405">
        <v>37841</v>
      </c>
      <c r="G12034" s="292" t="s">
        <v>2979</v>
      </c>
    </row>
    <row r="12035" spans="1:7">
      <c r="A12035" s="292" t="s">
        <v>49</v>
      </c>
      <c r="B12035" s="405">
        <v>39897</v>
      </c>
      <c r="C12035" s="292" t="s">
        <v>2979</v>
      </c>
      <c r="E12035" s="292" t="s">
        <v>214</v>
      </c>
      <c r="F12035" s="405">
        <v>37846</v>
      </c>
      <c r="G12035" s="292" t="s">
        <v>2979</v>
      </c>
    </row>
    <row r="12036" spans="1:7">
      <c r="A12036" s="292" t="s">
        <v>49</v>
      </c>
      <c r="B12036" s="405">
        <v>40322</v>
      </c>
      <c r="C12036" s="292" t="s">
        <v>2979</v>
      </c>
      <c r="E12036" s="292" t="s">
        <v>214</v>
      </c>
      <c r="F12036" s="405">
        <v>37847</v>
      </c>
      <c r="G12036" s="292" t="s">
        <v>2979</v>
      </c>
    </row>
    <row r="12037" spans="1:7">
      <c r="A12037" s="292" t="s">
        <v>49</v>
      </c>
      <c r="B12037" s="405">
        <v>40734</v>
      </c>
      <c r="C12037" s="292" t="s">
        <v>2979</v>
      </c>
      <c r="E12037" s="292" t="s">
        <v>214</v>
      </c>
      <c r="F12037" s="405">
        <v>37848</v>
      </c>
      <c r="G12037" s="292" t="s">
        <v>2979</v>
      </c>
    </row>
    <row r="12038" spans="1:7">
      <c r="A12038" s="292" t="s">
        <v>49</v>
      </c>
      <c r="B12038" s="405">
        <v>37339</v>
      </c>
      <c r="C12038" s="292" t="s">
        <v>2979</v>
      </c>
      <c r="E12038" s="292" t="s">
        <v>214</v>
      </c>
      <c r="F12038" s="405">
        <v>37854</v>
      </c>
      <c r="G12038" s="292" t="s">
        <v>2979</v>
      </c>
    </row>
    <row r="12039" spans="1:7">
      <c r="A12039" s="292" t="s">
        <v>49</v>
      </c>
      <c r="B12039" s="405">
        <v>37723</v>
      </c>
      <c r="C12039" s="292" t="s">
        <v>2979</v>
      </c>
      <c r="E12039" s="292" t="s">
        <v>214</v>
      </c>
      <c r="F12039" s="405">
        <v>37861</v>
      </c>
      <c r="G12039" s="292" t="s">
        <v>2979</v>
      </c>
    </row>
    <row r="12040" spans="1:7">
      <c r="A12040" s="292" t="s">
        <v>49</v>
      </c>
      <c r="B12040" s="405">
        <v>37880</v>
      </c>
      <c r="C12040" s="292" t="s">
        <v>2979</v>
      </c>
      <c r="E12040" s="292" t="s">
        <v>214</v>
      </c>
      <c r="F12040" s="405">
        <v>37862</v>
      </c>
      <c r="G12040" s="292" t="s">
        <v>2979</v>
      </c>
    </row>
    <row r="12041" spans="1:7">
      <c r="A12041" s="292" t="s">
        <v>49</v>
      </c>
      <c r="B12041" s="405">
        <v>38230</v>
      </c>
      <c r="C12041" s="292" t="s">
        <v>2979</v>
      </c>
      <c r="E12041" s="292" t="s">
        <v>214</v>
      </c>
      <c r="F12041" s="405">
        <v>37863</v>
      </c>
      <c r="G12041" s="292" t="s">
        <v>2979</v>
      </c>
    </row>
    <row r="12042" spans="1:7">
      <c r="A12042" s="292" t="s">
        <v>49</v>
      </c>
      <c r="B12042" s="405">
        <v>38369</v>
      </c>
      <c r="C12042" s="292" t="s">
        <v>2979</v>
      </c>
      <c r="E12042" s="292" t="s">
        <v>214</v>
      </c>
      <c r="F12042" s="405">
        <v>37866</v>
      </c>
      <c r="G12042" s="292" t="s">
        <v>2979</v>
      </c>
    </row>
    <row r="12043" spans="1:7">
      <c r="A12043" s="292" t="s">
        <v>49</v>
      </c>
      <c r="B12043" s="405">
        <v>38549</v>
      </c>
      <c r="C12043" s="292" t="s">
        <v>2979</v>
      </c>
      <c r="E12043" s="292" t="s">
        <v>214</v>
      </c>
      <c r="F12043" s="405">
        <v>37869</v>
      </c>
      <c r="G12043" s="292" t="s">
        <v>2979</v>
      </c>
    </row>
    <row r="12044" spans="1:7">
      <c r="A12044" s="292" t="s">
        <v>49</v>
      </c>
      <c r="B12044" s="405">
        <v>38639</v>
      </c>
      <c r="C12044" s="292" t="s">
        <v>2979</v>
      </c>
      <c r="E12044" s="292" t="s">
        <v>214</v>
      </c>
      <c r="F12044" s="405">
        <v>37870</v>
      </c>
      <c r="G12044" s="292" t="s">
        <v>2979</v>
      </c>
    </row>
    <row r="12045" spans="1:7">
      <c r="A12045" s="292" t="s">
        <v>49</v>
      </c>
      <c r="B12045" s="405">
        <v>38824</v>
      </c>
      <c r="C12045" s="292" t="s">
        <v>2979</v>
      </c>
      <c r="E12045" s="292" t="s">
        <v>214</v>
      </c>
      <c r="F12045" s="405">
        <v>37871</v>
      </c>
      <c r="G12045" s="292" t="s">
        <v>2979</v>
      </c>
    </row>
    <row r="12046" spans="1:7">
      <c r="A12046" s="292" t="s">
        <v>49</v>
      </c>
      <c r="B12046" s="405">
        <v>38952</v>
      </c>
      <c r="C12046" s="292" t="s">
        <v>2979</v>
      </c>
      <c r="E12046" s="292" t="s">
        <v>214</v>
      </c>
      <c r="F12046" s="405">
        <v>37873</v>
      </c>
      <c r="G12046" s="292" t="s">
        <v>2979</v>
      </c>
    </row>
    <row r="12047" spans="1:7">
      <c r="A12047" s="292" t="s">
        <v>49</v>
      </c>
      <c r="B12047" s="405">
        <v>39121</v>
      </c>
      <c r="C12047" s="292" t="s">
        <v>2979</v>
      </c>
      <c r="E12047" s="292" t="s">
        <v>214</v>
      </c>
      <c r="F12047" s="405">
        <v>37878</v>
      </c>
      <c r="G12047" s="292" t="s">
        <v>2979</v>
      </c>
    </row>
    <row r="12048" spans="1:7">
      <c r="A12048" s="292" t="s">
        <v>49</v>
      </c>
      <c r="B12048" s="405">
        <v>39367</v>
      </c>
      <c r="C12048" s="292" t="s">
        <v>2979</v>
      </c>
      <c r="E12048" s="292" t="s">
        <v>214</v>
      </c>
      <c r="F12048" s="405">
        <v>37879</v>
      </c>
      <c r="G12048" s="292" t="s">
        <v>2979</v>
      </c>
    </row>
    <row r="12049" spans="1:7">
      <c r="A12049" s="292" t="s">
        <v>49</v>
      </c>
      <c r="B12049" s="405">
        <v>39737</v>
      </c>
      <c r="C12049" s="292" t="s">
        <v>2979</v>
      </c>
      <c r="E12049" s="292" t="s">
        <v>214</v>
      </c>
      <c r="F12049" s="405">
        <v>37880</v>
      </c>
      <c r="G12049" s="292" t="s">
        <v>2979</v>
      </c>
    </row>
    <row r="12050" spans="1:7">
      <c r="A12050" s="292" t="s">
        <v>49</v>
      </c>
      <c r="B12050" s="405">
        <v>40003</v>
      </c>
      <c r="C12050" s="292" t="s">
        <v>2979</v>
      </c>
      <c r="E12050" s="292" t="s">
        <v>214</v>
      </c>
      <c r="F12050" s="405">
        <v>37881</v>
      </c>
      <c r="G12050" s="292" t="s">
        <v>2979</v>
      </c>
    </row>
    <row r="12051" spans="1:7">
      <c r="A12051" s="292" t="s">
        <v>49</v>
      </c>
      <c r="B12051" s="405">
        <v>40328</v>
      </c>
      <c r="C12051" s="292" t="s">
        <v>2979</v>
      </c>
      <c r="E12051" s="292" t="s">
        <v>214</v>
      </c>
      <c r="F12051" s="405">
        <v>37882</v>
      </c>
      <c r="G12051" s="292" t="s">
        <v>2979</v>
      </c>
    </row>
    <row r="12052" spans="1:7">
      <c r="A12052" s="292" t="s">
        <v>49</v>
      </c>
      <c r="B12052" s="405">
        <v>40741</v>
      </c>
      <c r="C12052" s="292" t="s">
        <v>2979</v>
      </c>
      <c r="E12052" s="292" t="s">
        <v>214</v>
      </c>
      <c r="F12052" s="405">
        <v>37885</v>
      </c>
      <c r="G12052" s="292" t="s">
        <v>2979</v>
      </c>
    </row>
    <row r="12053" spans="1:7">
      <c r="A12053" s="292" t="s">
        <v>49</v>
      </c>
      <c r="B12053" s="405">
        <v>37340</v>
      </c>
      <c r="C12053" s="292" t="s">
        <v>2979</v>
      </c>
      <c r="E12053" s="292" t="s">
        <v>214</v>
      </c>
      <c r="F12053" s="405">
        <v>37887</v>
      </c>
      <c r="G12053" s="292" t="s">
        <v>2979</v>
      </c>
    </row>
    <row r="12054" spans="1:7">
      <c r="A12054" s="292" t="s">
        <v>49</v>
      </c>
      <c r="B12054" s="405">
        <v>37724</v>
      </c>
      <c r="C12054" s="292" t="s">
        <v>2979</v>
      </c>
      <c r="E12054" s="292" t="s">
        <v>214</v>
      </c>
      <c r="F12054" s="405">
        <v>37892</v>
      </c>
      <c r="G12054" s="292" t="s">
        <v>2979</v>
      </c>
    </row>
    <row r="12055" spans="1:7">
      <c r="A12055" s="292" t="s">
        <v>49</v>
      </c>
      <c r="B12055" s="405">
        <v>37881</v>
      </c>
      <c r="C12055" s="292" t="s">
        <v>2979</v>
      </c>
      <c r="E12055" s="292" t="s">
        <v>214</v>
      </c>
      <c r="F12055" s="405">
        <v>38007</v>
      </c>
      <c r="G12055" s="292" t="s">
        <v>2979</v>
      </c>
    </row>
    <row r="12056" spans="1:7">
      <c r="A12056" s="292" t="s">
        <v>49</v>
      </c>
      <c r="B12056" s="405">
        <v>38231</v>
      </c>
      <c r="C12056" s="292" t="s">
        <v>2979</v>
      </c>
      <c r="E12056" s="292" t="s">
        <v>214</v>
      </c>
      <c r="F12056" s="405">
        <v>38008</v>
      </c>
      <c r="G12056" s="292" t="s">
        <v>2979</v>
      </c>
    </row>
    <row r="12057" spans="1:7">
      <c r="A12057" s="292" t="s">
        <v>49</v>
      </c>
      <c r="B12057" s="405">
        <v>38370</v>
      </c>
      <c r="C12057" s="292" t="s">
        <v>2979</v>
      </c>
      <c r="E12057" s="292" t="s">
        <v>214</v>
      </c>
      <c r="F12057" s="405">
        <v>38012</v>
      </c>
      <c r="G12057" s="292" t="s">
        <v>2979</v>
      </c>
    </row>
    <row r="12058" spans="1:7">
      <c r="A12058" s="292" t="s">
        <v>49</v>
      </c>
      <c r="B12058" s="405">
        <v>38551</v>
      </c>
      <c r="C12058" s="292" t="s">
        <v>2979</v>
      </c>
      <c r="E12058" s="292" t="s">
        <v>214</v>
      </c>
      <c r="F12058" s="405">
        <v>38015</v>
      </c>
      <c r="G12058" s="292" t="s">
        <v>2979</v>
      </c>
    </row>
    <row r="12059" spans="1:7">
      <c r="A12059" s="292" t="s">
        <v>49</v>
      </c>
      <c r="B12059" s="405">
        <v>38641</v>
      </c>
      <c r="C12059" s="292" t="s">
        <v>2979</v>
      </c>
      <c r="E12059" s="292" t="s">
        <v>214</v>
      </c>
      <c r="F12059" s="405">
        <v>38023</v>
      </c>
      <c r="G12059" s="292" t="s">
        <v>2979</v>
      </c>
    </row>
    <row r="12060" spans="1:7">
      <c r="A12060" s="292" t="s">
        <v>49</v>
      </c>
      <c r="B12060" s="405">
        <v>38828</v>
      </c>
      <c r="C12060" s="292" t="s">
        <v>2979</v>
      </c>
      <c r="E12060" s="292" t="s">
        <v>214</v>
      </c>
      <c r="F12060" s="405">
        <v>38030</v>
      </c>
      <c r="G12060" s="292" t="s">
        <v>2979</v>
      </c>
    </row>
    <row r="12061" spans="1:7">
      <c r="A12061" s="292" t="s">
        <v>49</v>
      </c>
      <c r="B12061" s="405">
        <v>38953</v>
      </c>
      <c r="C12061" s="292" t="s">
        <v>2979</v>
      </c>
      <c r="E12061" s="292" t="s">
        <v>214</v>
      </c>
      <c r="F12061" s="405">
        <v>38034</v>
      </c>
      <c r="G12061" s="292" t="s">
        <v>2979</v>
      </c>
    </row>
    <row r="12062" spans="1:7">
      <c r="A12062" s="292" t="s">
        <v>49</v>
      </c>
      <c r="B12062" s="405">
        <v>39122</v>
      </c>
      <c r="C12062" s="292" t="s">
        <v>2979</v>
      </c>
      <c r="E12062" s="292" t="s">
        <v>214</v>
      </c>
      <c r="F12062" s="405">
        <v>38037</v>
      </c>
      <c r="G12062" s="292" t="s">
        <v>2979</v>
      </c>
    </row>
    <row r="12063" spans="1:7">
      <c r="A12063" s="292" t="s">
        <v>49</v>
      </c>
      <c r="B12063" s="405">
        <v>39421</v>
      </c>
      <c r="C12063" s="292" t="s">
        <v>2979</v>
      </c>
      <c r="E12063" s="292" t="s">
        <v>214</v>
      </c>
      <c r="F12063" s="405">
        <v>38040</v>
      </c>
      <c r="G12063" s="292" t="s">
        <v>2979</v>
      </c>
    </row>
    <row r="12064" spans="1:7">
      <c r="A12064" s="292" t="s">
        <v>49</v>
      </c>
      <c r="B12064" s="405">
        <v>39739</v>
      </c>
      <c r="C12064" s="292" t="s">
        <v>2979</v>
      </c>
      <c r="E12064" s="292" t="s">
        <v>214</v>
      </c>
      <c r="F12064" s="405">
        <v>38041</v>
      </c>
      <c r="G12064" s="292" t="s">
        <v>2979</v>
      </c>
    </row>
    <row r="12065" spans="1:7">
      <c r="A12065" s="292" t="s">
        <v>49</v>
      </c>
      <c r="B12065" s="405">
        <v>40006</v>
      </c>
      <c r="C12065" s="292" t="s">
        <v>2979</v>
      </c>
      <c r="E12065" s="292" t="s">
        <v>214</v>
      </c>
      <c r="F12065" s="405">
        <v>38044</v>
      </c>
      <c r="G12065" s="292" t="s">
        <v>2979</v>
      </c>
    </row>
    <row r="12066" spans="1:7">
      <c r="A12066" s="292" t="s">
        <v>49</v>
      </c>
      <c r="B12066" s="405">
        <v>40330</v>
      </c>
      <c r="C12066" s="292" t="s">
        <v>2979</v>
      </c>
      <c r="E12066" s="292" t="s">
        <v>214</v>
      </c>
      <c r="F12066" s="405">
        <v>38046</v>
      </c>
      <c r="G12066" s="292" t="s">
        <v>2979</v>
      </c>
    </row>
    <row r="12067" spans="1:7">
      <c r="A12067" s="292" t="s">
        <v>49</v>
      </c>
      <c r="B12067" s="405">
        <v>40754</v>
      </c>
      <c r="C12067" s="292" t="s">
        <v>2979</v>
      </c>
      <c r="E12067" s="292" t="s">
        <v>214</v>
      </c>
      <c r="F12067" s="405">
        <v>38049</v>
      </c>
      <c r="G12067" s="292" t="s">
        <v>2979</v>
      </c>
    </row>
    <row r="12068" spans="1:7">
      <c r="A12068" s="292" t="s">
        <v>49</v>
      </c>
      <c r="B12068" s="405">
        <v>37342</v>
      </c>
      <c r="C12068" s="292" t="s">
        <v>2979</v>
      </c>
      <c r="E12068" s="292" t="s">
        <v>214</v>
      </c>
      <c r="F12068" s="405">
        <v>38050</v>
      </c>
      <c r="G12068" s="292" t="s">
        <v>2979</v>
      </c>
    </row>
    <row r="12069" spans="1:7">
      <c r="A12069" s="292" t="s">
        <v>49</v>
      </c>
      <c r="B12069" s="405">
        <v>37732</v>
      </c>
      <c r="C12069" s="292" t="s">
        <v>2979</v>
      </c>
      <c r="E12069" s="292" t="s">
        <v>214</v>
      </c>
      <c r="F12069" s="405">
        <v>38052</v>
      </c>
      <c r="G12069" s="292" t="s">
        <v>2979</v>
      </c>
    </row>
    <row r="12070" spans="1:7">
      <c r="A12070" s="292" t="s">
        <v>49</v>
      </c>
      <c r="B12070" s="405">
        <v>37882</v>
      </c>
      <c r="C12070" s="292" t="s">
        <v>2979</v>
      </c>
      <c r="E12070" s="292" t="s">
        <v>214</v>
      </c>
      <c r="F12070" s="405">
        <v>38057</v>
      </c>
      <c r="G12070" s="292" t="s">
        <v>2979</v>
      </c>
    </row>
    <row r="12071" spans="1:7">
      <c r="A12071" s="292" t="s">
        <v>49</v>
      </c>
      <c r="B12071" s="405">
        <v>38232</v>
      </c>
      <c r="C12071" s="292" t="s">
        <v>2979</v>
      </c>
      <c r="E12071" s="292" t="s">
        <v>214</v>
      </c>
      <c r="F12071" s="405">
        <v>38058</v>
      </c>
      <c r="G12071" s="292" t="s">
        <v>2979</v>
      </c>
    </row>
    <row r="12072" spans="1:7">
      <c r="A12072" s="292" t="s">
        <v>49</v>
      </c>
      <c r="B12072" s="405">
        <v>38371</v>
      </c>
      <c r="C12072" s="292" t="s">
        <v>2979</v>
      </c>
      <c r="E12072" s="292" t="s">
        <v>214</v>
      </c>
      <c r="F12072" s="405">
        <v>38061</v>
      </c>
      <c r="G12072" s="292" t="s">
        <v>2979</v>
      </c>
    </row>
    <row r="12073" spans="1:7">
      <c r="A12073" s="292" t="s">
        <v>49</v>
      </c>
      <c r="B12073" s="405">
        <v>38552</v>
      </c>
      <c r="C12073" s="292" t="s">
        <v>2979</v>
      </c>
      <c r="E12073" s="292" t="s">
        <v>214</v>
      </c>
      <c r="F12073" s="405">
        <v>38066</v>
      </c>
      <c r="G12073" s="292" t="s">
        <v>2979</v>
      </c>
    </row>
    <row r="12074" spans="1:7">
      <c r="A12074" s="292" t="s">
        <v>49</v>
      </c>
      <c r="B12074" s="405">
        <v>38643</v>
      </c>
      <c r="C12074" s="292" t="s">
        <v>2979</v>
      </c>
      <c r="E12074" s="292" t="s">
        <v>214</v>
      </c>
      <c r="F12074" s="405">
        <v>38067</v>
      </c>
      <c r="G12074" s="292" t="s">
        <v>2979</v>
      </c>
    </row>
    <row r="12075" spans="1:7">
      <c r="A12075" s="292" t="s">
        <v>49</v>
      </c>
      <c r="B12075" s="405">
        <v>38833</v>
      </c>
      <c r="C12075" s="292" t="s">
        <v>2979</v>
      </c>
      <c r="E12075" s="292" t="s">
        <v>214</v>
      </c>
      <c r="F12075" s="405">
        <v>38068</v>
      </c>
      <c r="G12075" s="292" t="s">
        <v>2979</v>
      </c>
    </row>
    <row r="12076" spans="1:7">
      <c r="A12076" s="292" t="s">
        <v>49</v>
      </c>
      <c r="B12076" s="405">
        <v>38954</v>
      </c>
      <c r="C12076" s="292" t="s">
        <v>2979</v>
      </c>
      <c r="E12076" s="292" t="s">
        <v>214</v>
      </c>
      <c r="F12076" s="405">
        <v>38069</v>
      </c>
      <c r="G12076" s="292" t="s">
        <v>2979</v>
      </c>
    </row>
    <row r="12077" spans="1:7">
      <c r="A12077" s="292" t="s">
        <v>49</v>
      </c>
      <c r="B12077" s="405">
        <v>39144</v>
      </c>
      <c r="C12077" s="292" t="s">
        <v>2979</v>
      </c>
      <c r="E12077" s="292" t="s">
        <v>214</v>
      </c>
      <c r="F12077" s="405">
        <v>38070</v>
      </c>
      <c r="G12077" s="292" t="s">
        <v>2979</v>
      </c>
    </row>
    <row r="12078" spans="1:7">
      <c r="A12078" s="292" t="s">
        <v>49</v>
      </c>
      <c r="B12078" s="405">
        <v>39425</v>
      </c>
      <c r="C12078" s="292" t="s">
        <v>2979</v>
      </c>
      <c r="E12078" s="292" t="s">
        <v>214</v>
      </c>
      <c r="F12078" s="405">
        <v>38074</v>
      </c>
      <c r="G12078" s="292" t="s">
        <v>2979</v>
      </c>
    </row>
    <row r="12079" spans="1:7">
      <c r="A12079" s="292" t="s">
        <v>49</v>
      </c>
      <c r="B12079" s="405">
        <v>39741</v>
      </c>
      <c r="C12079" s="292" t="s">
        <v>2979</v>
      </c>
      <c r="E12079" s="292" t="s">
        <v>214</v>
      </c>
      <c r="F12079" s="405">
        <v>38075</v>
      </c>
      <c r="G12079" s="292" t="s">
        <v>2979</v>
      </c>
    </row>
    <row r="12080" spans="1:7">
      <c r="A12080" s="292" t="s">
        <v>49</v>
      </c>
      <c r="B12080" s="405">
        <v>40007</v>
      </c>
      <c r="C12080" s="292" t="s">
        <v>2979</v>
      </c>
      <c r="E12080" s="292" t="s">
        <v>214</v>
      </c>
      <c r="F12080" s="405">
        <v>38076</v>
      </c>
      <c r="G12080" s="292" t="s">
        <v>2979</v>
      </c>
    </row>
    <row r="12081" spans="1:7">
      <c r="A12081" s="292" t="s">
        <v>49</v>
      </c>
      <c r="B12081" s="405">
        <v>40334</v>
      </c>
      <c r="C12081" s="292" t="s">
        <v>2979</v>
      </c>
      <c r="E12081" s="292" t="s">
        <v>214</v>
      </c>
      <c r="F12081" s="405">
        <v>38077</v>
      </c>
      <c r="G12081" s="292" t="s">
        <v>2979</v>
      </c>
    </row>
    <row r="12082" spans="1:7">
      <c r="A12082" s="292" t="s">
        <v>49</v>
      </c>
      <c r="B12082" s="405">
        <v>40769</v>
      </c>
      <c r="C12082" s="292" t="s">
        <v>2979</v>
      </c>
      <c r="E12082" s="292" t="s">
        <v>214</v>
      </c>
      <c r="F12082" s="405">
        <v>38079</v>
      </c>
      <c r="G12082" s="292" t="s">
        <v>2979</v>
      </c>
    </row>
    <row r="12083" spans="1:7">
      <c r="A12083" s="292" t="s">
        <v>49</v>
      </c>
      <c r="B12083" s="405">
        <v>37345</v>
      </c>
      <c r="C12083" s="292" t="s">
        <v>2979</v>
      </c>
      <c r="E12083" s="292" t="s">
        <v>214</v>
      </c>
      <c r="F12083" s="405">
        <v>38080</v>
      </c>
      <c r="G12083" s="292" t="s">
        <v>2979</v>
      </c>
    </row>
    <row r="12084" spans="1:7">
      <c r="A12084" s="292" t="s">
        <v>49</v>
      </c>
      <c r="B12084" s="405">
        <v>37737</v>
      </c>
      <c r="C12084" s="292" t="s">
        <v>2979</v>
      </c>
      <c r="E12084" s="292" t="s">
        <v>214</v>
      </c>
      <c r="F12084" s="405">
        <v>38201</v>
      </c>
      <c r="G12084" s="292" t="s">
        <v>2979</v>
      </c>
    </row>
    <row r="12085" spans="1:7">
      <c r="A12085" s="292" t="s">
        <v>49</v>
      </c>
      <c r="B12085" s="405">
        <v>37885</v>
      </c>
      <c r="C12085" s="292" t="s">
        <v>2979</v>
      </c>
      <c r="E12085" s="292" t="s">
        <v>214</v>
      </c>
      <c r="F12085" s="405">
        <v>38220</v>
      </c>
      <c r="G12085" s="292" t="s">
        <v>2979</v>
      </c>
    </row>
    <row r="12086" spans="1:7">
      <c r="A12086" s="292" t="s">
        <v>49</v>
      </c>
      <c r="B12086" s="405">
        <v>38233</v>
      </c>
      <c r="C12086" s="292" t="s">
        <v>2979</v>
      </c>
      <c r="E12086" s="292" t="s">
        <v>214</v>
      </c>
      <c r="F12086" s="405">
        <v>38221</v>
      </c>
      <c r="G12086" s="292" t="s">
        <v>2979</v>
      </c>
    </row>
    <row r="12087" spans="1:7">
      <c r="A12087" s="292" t="s">
        <v>49</v>
      </c>
      <c r="B12087" s="405">
        <v>38372</v>
      </c>
      <c r="C12087" s="292" t="s">
        <v>2979</v>
      </c>
      <c r="E12087" s="292" t="s">
        <v>214</v>
      </c>
      <c r="F12087" s="405">
        <v>38224</v>
      </c>
      <c r="G12087" s="292" t="s">
        <v>2979</v>
      </c>
    </row>
    <row r="12088" spans="1:7">
      <c r="A12088" s="292" t="s">
        <v>49</v>
      </c>
      <c r="B12088" s="405">
        <v>38553</v>
      </c>
      <c r="C12088" s="292" t="s">
        <v>2979</v>
      </c>
      <c r="E12088" s="292" t="s">
        <v>214</v>
      </c>
      <c r="F12088" s="405">
        <v>38226</v>
      </c>
      <c r="G12088" s="292" t="s">
        <v>2979</v>
      </c>
    </row>
    <row r="12089" spans="1:7">
      <c r="A12089" s="292" t="s">
        <v>49</v>
      </c>
      <c r="B12089" s="405">
        <v>38645</v>
      </c>
      <c r="C12089" s="292" t="s">
        <v>2979</v>
      </c>
      <c r="E12089" s="292" t="s">
        <v>214</v>
      </c>
      <c r="F12089" s="405">
        <v>38229</v>
      </c>
      <c r="G12089" s="292" t="s">
        <v>2979</v>
      </c>
    </row>
    <row r="12090" spans="1:7">
      <c r="A12090" s="292" t="s">
        <v>49</v>
      </c>
      <c r="B12090" s="405">
        <v>38834</v>
      </c>
      <c r="C12090" s="292" t="s">
        <v>2979</v>
      </c>
      <c r="E12090" s="292" t="s">
        <v>214</v>
      </c>
      <c r="F12090" s="405">
        <v>38230</v>
      </c>
      <c r="G12090" s="292" t="s">
        <v>2979</v>
      </c>
    </row>
    <row r="12091" spans="1:7">
      <c r="A12091" s="292" t="s">
        <v>49</v>
      </c>
      <c r="B12091" s="405">
        <v>38955</v>
      </c>
      <c r="C12091" s="292" t="s">
        <v>2979</v>
      </c>
      <c r="E12091" s="292" t="s">
        <v>214</v>
      </c>
      <c r="F12091" s="405">
        <v>38231</v>
      </c>
      <c r="G12091" s="292" t="s">
        <v>2979</v>
      </c>
    </row>
    <row r="12092" spans="1:7">
      <c r="A12092" s="292" t="s">
        <v>49</v>
      </c>
      <c r="B12092" s="405">
        <v>39145</v>
      </c>
      <c r="C12092" s="292" t="s">
        <v>2979</v>
      </c>
      <c r="E12092" s="292" t="s">
        <v>214</v>
      </c>
      <c r="F12092" s="405">
        <v>38232</v>
      </c>
      <c r="G12092" s="292" t="s">
        <v>2979</v>
      </c>
    </row>
    <row r="12093" spans="1:7">
      <c r="A12093" s="292" t="s">
        <v>49</v>
      </c>
      <c r="B12093" s="405">
        <v>39426</v>
      </c>
      <c r="C12093" s="292" t="s">
        <v>2979</v>
      </c>
      <c r="E12093" s="292" t="s">
        <v>214</v>
      </c>
      <c r="F12093" s="405">
        <v>38233</v>
      </c>
      <c r="G12093" s="292" t="s">
        <v>2979</v>
      </c>
    </row>
    <row r="12094" spans="1:7">
      <c r="A12094" s="292" t="s">
        <v>49</v>
      </c>
      <c r="B12094" s="405">
        <v>39743</v>
      </c>
      <c r="C12094" s="292" t="s">
        <v>2979</v>
      </c>
      <c r="E12094" s="292" t="s">
        <v>214</v>
      </c>
      <c r="F12094" s="405">
        <v>38236</v>
      </c>
      <c r="G12094" s="292" t="s">
        <v>2979</v>
      </c>
    </row>
    <row r="12095" spans="1:7">
      <c r="A12095" s="292" t="s">
        <v>49</v>
      </c>
      <c r="B12095" s="405">
        <v>40008</v>
      </c>
      <c r="C12095" s="292" t="s">
        <v>2979</v>
      </c>
      <c r="E12095" s="292" t="s">
        <v>214</v>
      </c>
      <c r="F12095" s="405">
        <v>38240</v>
      </c>
      <c r="G12095" s="292" t="s">
        <v>2979</v>
      </c>
    </row>
    <row r="12096" spans="1:7">
      <c r="A12096" s="292" t="s">
        <v>49</v>
      </c>
      <c r="B12096" s="405">
        <v>40336</v>
      </c>
      <c r="C12096" s="292" t="s">
        <v>2979</v>
      </c>
      <c r="E12096" s="292" t="s">
        <v>214</v>
      </c>
      <c r="F12096" s="405">
        <v>38241</v>
      </c>
      <c r="G12096" s="292" t="s">
        <v>2979</v>
      </c>
    </row>
    <row r="12097" spans="1:7">
      <c r="A12097" s="292" t="s">
        <v>49</v>
      </c>
      <c r="B12097" s="405">
        <v>40771</v>
      </c>
      <c r="C12097" s="292" t="s">
        <v>2979</v>
      </c>
      <c r="E12097" s="292" t="s">
        <v>214</v>
      </c>
      <c r="F12097" s="405">
        <v>38253</v>
      </c>
      <c r="G12097" s="292" t="s">
        <v>2979</v>
      </c>
    </row>
    <row r="12098" spans="1:7">
      <c r="A12098" s="292" t="s">
        <v>49</v>
      </c>
      <c r="B12098" s="405">
        <v>37347</v>
      </c>
      <c r="C12098" s="292" t="s">
        <v>2979</v>
      </c>
      <c r="E12098" s="292" t="s">
        <v>214</v>
      </c>
      <c r="F12098" s="405">
        <v>38256</v>
      </c>
      <c r="G12098" s="292" t="s">
        <v>2979</v>
      </c>
    </row>
    <row r="12099" spans="1:7">
      <c r="A12099" s="292" t="s">
        <v>49</v>
      </c>
      <c r="B12099" s="405">
        <v>37742</v>
      </c>
      <c r="C12099" s="292" t="s">
        <v>2979</v>
      </c>
      <c r="E12099" s="292" t="s">
        <v>214</v>
      </c>
      <c r="F12099" s="405">
        <v>38257</v>
      </c>
      <c r="G12099" s="292" t="s">
        <v>2979</v>
      </c>
    </row>
    <row r="12100" spans="1:7">
      <c r="A12100" s="292" t="s">
        <v>49</v>
      </c>
      <c r="B12100" s="405">
        <v>37887</v>
      </c>
      <c r="C12100" s="292" t="s">
        <v>2979</v>
      </c>
      <c r="E12100" s="292" t="s">
        <v>214</v>
      </c>
      <c r="F12100" s="405">
        <v>38258</v>
      </c>
      <c r="G12100" s="292" t="s">
        <v>2979</v>
      </c>
    </row>
    <row r="12101" spans="1:7">
      <c r="A12101" s="292" t="s">
        <v>49</v>
      </c>
      <c r="B12101" s="405">
        <v>38236</v>
      </c>
      <c r="C12101" s="292" t="s">
        <v>2979</v>
      </c>
      <c r="E12101" s="292" t="s">
        <v>214</v>
      </c>
      <c r="F12101" s="405">
        <v>38259</v>
      </c>
      <c r="G12101" s="292" t="s">
        <v>2979</v>
      </c>
    </row>
    <row r="12102" spans="1:7">
      <c r="A12102" s="292" t="s">
        <v>49</v>
      </c>
      <c r="B12102" s="405">
        <v>38374</v>
      </c>
      <c r="C12102" s="292" t="s">
        <v>2979</v>
      </c>
      <c r="E12102" s="292" t="s">
        <v>214</v>
      </c>
      <c r="F12102" s="405">
        <v>38260</v>
      </c>
      <c r="G12102" s="292" t="s">
        <v>2979</v>
      </c>
    </row>
    <row r="12103" spans="1:7">
      <c r="A12103" s="292" t="s">
        <v>49</v>
      </c>
      <c r="B12103" s="405">
        <v>38555</v>
      </c>
      <c r="C12103" s="292" t="s">
        <v>2979</v>
      </c>
      <c r="E12103" s="292" t="s">
        <v>214</v>
      </c>
      <c r="F12103" s="405">
        <v>38310</v>
      </c>
      <c r="G12103" s="292" t="s">
        <v>2979</v>
      </c>
    </row>
    <row r="12104" spans="1:7">
      <c r="A12104" s="292" t="s">
        <v>49</v>
      </c>
      <c r="B12104" s="405">
        <v>38646</v>
      </c>
      <c r="C12104" s="292" t="s">
        <v>2979</v>
      </c>
      <c r="E12104" s="292" t="s">
        <v>214</v>
      </c>
      <c r="F12104" s="405">
        <v>38313</v>
      </c>
      <c r="G12104" s="292" t="s">
        <v>2979</v>
      </c>
    </row>
    <row r="12105" spans="1:7">
      <c r="A12105" s="292" t="s">
        <v>49</v>
      </c>
      <c r="B12105" s="405">
        <v>38838</v>
      </c>
      <c r="C12105" s="292" t="s">
        <v>2979</v>
      </c>
      <c r="E12105" s="292" t="s">
        <v>214</v>
      </c>
      <c r="F12105" s="405">
        <v>38315</v>
      </c>
      <c r="G12105" s="292" t="s">
        <v>2979</v>
      </c>
    </row>
    <row r="12106" spans="1:7">
      <c r="A12106" s="292" t="s">
        <v>49</v>
      </c>
      <c r="B12106" s="405">
        <v>38960</v>
      </c>
      <c r="C12106" s="292" t="s">
        <v>2979</v>
      </c>
      <c r="E12106" s="292" t="s">
        <v>214</v>
      </c>
      <c r="F12106" s="405">
        <v>38316</v>
      </c>
      <c r="G12106" s="292" t="s">
        <v>2979</v>
      </c>
    </row>
    <row r="12107" spans="1:7">
      <c r="A12107" s="292" t="s">
        <v>49</v>
      </c>
      <c r="B12107" s="405">
        <v>39149</v>
      </c>
      <c r="C12107" s="292" t="s">
        <v>2979</v>
      </c>
      <c r="E12107" s="292" t="s">
        <v>214</v>
      </c>
      <c r="F12107" s="405">
        <v>38317</v>
      </c>
      <c r="G12107" s="292" t="s">
        <v>2979</v>
      </c>
    </row>
    <row r="12108" spans="1:7">
      <c r="A12108" s="292" t="s">
        <v>49</v>
      </c>
      <c r="B12108" s="405">
        <v>39427</v>
      </c>
      <c r="C12108" s="292" t="s">
        <v>2979</v>
      </c>
      <c r="E12108" s="292" t="s">
        <v>214</v>
      </c>
      <c r="F12108" s="405">
        <v>38318</v>
      </c>
      <c r="G12108" s="292" t="s">
        <v>2979</v>
      </c>
    </row>
    <row r="12109" spans="1:7">
      <c r="A12109" s="292" t="s">
        <v>49</v>
      </c>
      <c r="B12109" s="405">
        <v>39744</v>
      </c>
      <c r="C12109" s="292" t="s">
        <v>2979</v>
      </c>
      <c r="E12109" s="292" t="s">
        <v>214</v>
      </c>
      <c r="F12109" s="405">
        <v>38326</v>
      </c>
      <c r="G12109" s="292" t="s">
        <v>2979</v>
      </c>
    </row>
    <row r="12110" spans="1:7">
      <c r="A12110" s="292" t="s">
        <v>49</v>
      </c>
      <c r="B12110" s="405">
        <v>40019</v>
      </c>
      <c r="C12110" s="292" t="s">
        <v>2979</v>
      </c>
      <c r="E12110" s="292" t="s">
        <v>214</v>
      </c>
      <c r="F12110" s="405">
        <v>38327</v>
      </c>
      <c r="G12110" s="292" t="s">
        <v>2979</v>
      </c>
    </row>
    <row r="12111" spans="1:7">
      <c r="A12111" s="292" t="s">
        <v>49</v>
      </c>
      <c r="B12111" s="405">
        <v>40337</v>
      </c>
      <c r="C12111" s="292" t="s">
        <v>2979</v>
      </c>
      <c r="E12111" s="292" t="s">
        <v>214</v>
      </c>
      <c r="F12111" s="405">
        <v>38328</v>
      </c>
      <c r="G12111" s="292" t="s">
        <v>2979</v>
      </c>
    </row>
    <row r="12112" spans="1:7">
      <c r="A12112" s="292" t="s">
        <v>49</v>
      </c>
      <c r="B12112" s="405">
        <v>40803</v>
      </c>
      <c r="C12112" s="292" t="s">
        <v>2979</v>
      </c>
      <c r="E12112" s="292" t="s">
        <v>214</v>
      </c>
      <c r="F12112" s="405">
        <v>38329</v>
      </c>
      <c r="G12112" s="292" t="s">
        <v>2979</v>
      </c>
    </row>
    <row r="12113" spans="1:7">
      <c r="A12113" s="292" t="s">
        <v>49</v>
      </c>
      <c r="B12113" s="405">
        <v>37348</v>
      </c>
      <c r="C12113" s="292" t="s">
        <v>2979</v>
      </c>
      <c r="E12113" s="292" t="s">
        <v>214</v>
      </c>
      <c r="F12113" s="405">
        <v>38330</v>
      </c>
      <c r="G12113" s="292" t="s">
        <v>2979</v>
      </c>
    </row>
    <row r="12114" spans="1:7">
      <c r="A12114" s="292" t="s">
        <v>49</v>
      </c>
      <c r="B12114" s="405">
        <v>37745</v>
      </c>
      <c r="C12114" s="292" t="s">
        <v>2979</v>
      </c>
      <c r="E12114" s="292" t="s">
        <v>214</v>
      </c>
      <c r="F12114" s="405">
        <v>38332</v>
      </c>
      <c r="G12114" s="292" t="s">
        <v>2979</v>
      </c>
    </row>
    <row r="12115" spans="1:7">
      <c r="A12115" s="292" t="s">
        <v>49</v>
      </c>
      <c r="B12115" s="405">
        <v>37892</v>
      </c>
      <c r="C12115" s="292" t="s">
        <v>2979</v>
      </c>
      <c r="E12115" s="292" t="s">
        <v>214</v>
      </c>
      <c r="F12115" s="405">
        <v>38333</v>
      </c>
      <c r="G12115" s="292" t="s">
        <v>2979</v>
      </c>
    </row>
    <row r="12116" spans="1:7">
      <c r="A12116" s="292" t="s">
        <v>49</v>
      </c>
      <c r="B12116" s="405">
        <v>38240</v>
      </c>
      <c r="C12116" s="292" t="s">
        <v>2979</v>
      </c>
      <c r="E12116" s="292" t="s">
        <v>214</v>
      </c>
      <c r="F12116" s="405">
        <v>38334</v>
      </c>
      <c r="G12116" s="292" t="s">
        <v>2979</v>
      </c>
    </row>
    <row r="12117" spans="1:7">
      <c r="A12117" s="292" t="s">
        <v>49</v>
      </c>
      <c r="B12117" s="405">
        <v>38376</v>
      </c>
      <c r="C12117" s="292" t="s">
        <v>2979</v>
      </c>
      <c r="E12117" s="292" t="s">
        <v>214</v>
      </c>
      <c r="F12117" s="405">
        <v>38337</v>
      </c>
      <c r="G12117" s="292" t="s">
        <v>2979</v>
      </c>
    </row>
    <row r="12118" spans="1:7">
      <c r="A12118" s="292" t="s">
        <v>49</v>
      </c>
      <c r="B12118" s="405">
        <v>38560</v>
      </c>
      <c r="C12118" s="292" t="s">
        <v>2979</v>
      </c>
      <c r="E12118" s="292" t="s">
        <v>214</v>
      </c>
      <c r="F12118" s="405">
        <v>38339</v>
      </c>
      <c r="G12118" s="292" t="s">
        <v>2979</v>
      </c>
    </row>
    <row r="12119" spans="1:7">
      <c r="A12119" s="292" t="s">
        <v>49</v>
      </c>
      <c r="B12119" s="405">
        <v>38658</v>
      </c>
      <c r="C12119" s="292" t="s">
        <v>2979</v>
      </c>
      <c r="E12119" s="292" t="s">
        <v>214</v>
      </c>
      <c r="F12119" s="405">
        <v>38341</v>
      </c>
      <c r="G12119" s="292" t="s">
        <v>2979</v>
      </c>
    </row>
    <row r="12120" spans="1:7">
      <c r="A12120" s="292" t="s">
        <v>49</v>
      </c>
      <c r="B12120" s="405">
        <v>38843</v>
      </c>
      <c r="C12120" s="292" t="s">
        <v>2979</v>
      </c>
      <c r="E12120" s="292" t="s">
        <v>214</v>
      </c>
      <c r="F12120" s="405">
        <v>38342</v>
      </c>
      <c r="G12120" s="292" t="s">
        <v>2979</v>
      </c>
    </row>
    <row r="12121" spans="1:7">
      <c r="A12121" s="292" t="s">
        <v>49</v>
      </c>
      <c r="B12121" s="405">
        <v>38965</v>
      </c>
      <c r="C12121" s="292" t="s">
        <v>2979</v>
      </c>
      <c r="E12121" s="292" t="s">
        <v>214</v>
      </c>
      <c r="F12121" s="405">
        <v>38347</v>
      </c>
      <c r="G12121" s="292" t="s">
        <v>2979</v>
      </c>
    </row>
    <row r="12122" spans="1:7">
      <c r="A12122" s="292" t="s">
        <v>49</v>
      </c>
      <c r="B12122" s="405">
        <v>39150</v>
      </c>
      <c r="C12122" s="292" t="s">
        <v>2979</v>
      </c>
      <c r="E12122" s="292" t="s">
        <v>214</v>
      </c>
      <c r="F12122" s="405">
        <v>38348</v>
      </c>
      <c r="G12122" s="292" t="s">
        <v>2979</v>
      </c>
    </row>
    <row r="12123" spans="1:7">
      <c r="A12123" s="292" t="s">
        <v>49</v>
      </c>
      <c r="B12123" s="405">
        <v>39428</v>
      </c>
      <c r="C12123" s="292" t="s">
        <v>2979</v>
      </c>
      <c r="E12123" s="292" t="s">
        <v>214</v>
      </c>
      <c r="F12123" s="405">
        <v>38352</v>
      </c>
      <c r="G12123" s="292" t="s">
        <v>2979</v>
      </c>
    </row>
    <row r="12124" spans="1:7">
      <c r="A12124" s="292" t="s">
        <v>49</v>
      </c>
      <c r="B12124" s="405">
        <v>39746</v>
      </c>
      <c r="C12124" s="292" t="s">
        <v>2979</v>
      </c>
      <c r="E12124" s="292" t="s">
        <v>214</v>
      </c>
      <c r="F12124" s="405">
        <v>38356</v>
      </c>
      <c r="G12124" s="292" t="s">
        <v>2979</v>
      </c>
    </row>
    <row r="12125" spans="1:7">
      <c r="A12125" s="292" t="s">
        <v>49</v>
      </c>
      <c r="B12125" s="405">
        <v>40037</v>
      </c>
      <c r="C12125" s="292" t="s">
        <v>2979</v>
      </c>
      <c r="E12125" s="292" t="s">
        <v>214</v>
      </c>
      <c r="F12125" s="405">
        <v>38359</v>
      </c>
      <c r="G12125" s="292" t="s">
        <v>2979</v>
      </c>
    </row>
    <row r="12126" spans="1:7">
      <c r="A12126" s="292" t="s">
        <v>49</v>
      </c>
      <c r="B12126" s="405">
        <v>40346</v>
      </c>
      <c r="C12126" s="292" t="s">
        <v>2979</v>
      </c>
      <c r="E12126" s="292" t="s">
        <v>214</v>
      </c>
      <c r="F12126" s="405">
        <v>38361</v>
      </c>
      <c r="G12126" s="292" t="s">
        <v>2979</v>
      </c>
    </row>
    <row r="12127" spans="1:7">
      <c r="A12127" s="292" t="s">
        <v>49</v>
      </c>
      <c r="B12127" s="405">
        <v>40806</v>
      </c>
      <c r="C12127" s="292" t="s">
        <v>2979</v>
      </c>
      <c r="E12127" s="292" t="s">
        <v>214</v>
      </c>
      <c r="F12127" s="405">
        <v>38363</v>
      </c>
      <c r="G12127" s="292" t="s">
        <v>2979</v>
      </c>
    </row>
    <row r="12128" spans="1:7">
      <c r="A12128" s="292" t="s">
        <v>49</v>
      </c>
      <c r="B12128" s="405">
        <v>37353</v>
      </c>
      <c r="C12128" s="292" t="s">
        <v>2979</v>
      </c>
      <c r="E12128" s="292" t="s">
        <v>214</v>
      </c>
      <c r="F12128" s="405">
        <v>38365</v>
      </c>
      <c r="G12128" s="292" t="s">
        <v>2979</v>
      </c>
    </row>
    <row r="12129" spans="1:7">
      <c r="A12129" s="292" t="s">
        <v>49</v>
      </c>
      <c r="B12129" s="405">
        <v>37752</v>
      </c>
      <c r="C12129" s="292" t="s">
        <v>2979</v>
      </c>
      <c r="E12129" s="292" t="s">
        <v>214</v>
      </c>
      <c r="F12129" s="405">
        <v>38367</v>
      </c>
      <c r="G12129" s="292" t="s">
        <v>2979</v>
      </c>
    </row>
    <row r="12130" spans="1:7">
      <c r="A12130" s="292" t="s">
        <v>49</v>
      </c>
      <c r="B12130" s="405">
        <v>38007</v>
      </c>
      <c r="C12130" s="292" t="s">
        <v>2979</v>
      </c>
      <c r="E12130" s="292" t="s">
        <v>214</v>
      </c>
      <c r="F12130" s="405">
        <v>38368</v>
      </c>
      <c r="G12130" s="292" t="s">
        <v>2979</v>
      </c>
    </row>
    <row r="12131" spans="1:7">
      <c r="A12131" s="292" t="s">
        <v>49</v>
      </c>
      <c r="B12131" s="405">
        <v>38241</v>
      </c>
      <c r="C12131" s="292" t="s">
        <v>2979</v>
      </c>
      <c r="E12131" s="292" t="s">
        <v>214</v>
      </c>
      <c r="F12131" s="405">
        <v>38369</v>
      </c>
      <c r="G12131" s="292" t="s">
        <v>2979</v>
      </c>
    </row>
    <row r="12132" spans="1:7">
      <c r="A12132" s="292" t="s">
        <v>49</v>
      </c>
      <c r="B12132" s="405">
        <v>38379</v>
      </c>
      <c r="C12132" s="292" t="s">
        <v>2979</v>
      </c>
      <c r="E12132" s="292" t="s">
        <v>214</v>
      </c>
      <c r="F12132" s="405">
        <v>38370</v>
      </c>
      <c r="G12132" s="292" t="s">
        <v>2979</v>
      </c>
    </row>
    <row r="12133" spans="1:7">
      <c r="A12133" s="292" t="s">
        <v>49</v>
      </c>
      <c r="B12133" s="405">
        <v>38563</v>
      </c>
      <c r="C12133" s="292" t="s">
        <v>2979</v>
      </c>
      <c r="E12133" s="292" t="s">
        <v>214</v>
      </c>
      <c r="F12133" s="405">
        <v>38371</v>
      </c>
      <c r="G12133" s="292" t="s">
        <v>2979</v>
      </c>
    </row>
    <row r="12134" spans="1:7">
      <c r="A12134" s="292" t="s">
        <v>49</v>
      </c>
      <c r="B12134" s="405">
        <v>38661</v>
      </c>
      <c r="C12134" s="292" t="s">
        <v>2979</v>
      </c>
      <c r="E12134" s="292" t="s">
        <v>214</v>
      </c>
      <c r="F12134" s="405">
        <v>38372</v>
      </c>
      <c r="G12134" s="292" t="s">
        <v>2979</v>
      </c>
    </row>
    <row r="12135" spans="1:7">
      <c r="A12135" s="292" t="s">
        <v>49</v>
      </c>
      <c r="B12135" s="405">
        <v>38844</v>
      </c>
      <c r="C12135" s="292" t="s">
        <v>2979</v>
      </c>
      <c r="E12135" s="292" t="s">
        <v>214</v>
      </c>
      <c r="F12135" s="405">
        <v>38374</v>
      </c>
      <c r="G12135" s="292" t="s">
        <v>2979</v>
      </c>
    </row>
    <row r="12136" spans="1:7">
      <c r="A12136" s="292" t="s">
        <v>49</v>
      </c>
      <c r="B12136" s="405">
        <v>38967</v>
      </c>
      <c r="C12136" s="292" t="s">
        <v>2979</v>
      </c>
      <c r="E12136" s="292" t="s">
        <v>214</v>
      </c>
      <c r="F12136" s="405">
        <v>38376</v>
      </c>
      <c r="G12136" s="292" t="s">
        <v>2979</v>
      </c>
    </row>
    <row r="12137" spans="1:7">
      <c r="A12137" s="292" t="s">
        <v>49</v>
      </c>
      <c r="B12137" s="405">
        <v>39153</v>
      </c>
      <c r="C12137" s="292" t="s">
        <v>2979</v>
      </c>
      <c r="E12137" s="292" t="s">
        <v>214</v>
      </c>
      <c r="F12137" s="405">
        <v>38379</v>
      </c>
      <c r="G12137" s="292" t="s">
        <v>2979</v>
      </c>
    </row>
    <row r="12138" spans="1:7">
      <c r="A12138" s="292" t="s">
        <v>49</v>
      </c>
      <c r="B12138" s="405">
        <v>39439</v>
      </c>
      <c r="C12138" s="292" t="s">
        <v>2979</v>
      </c>
      <c r="E12138" s="292" t="s">
        <v>214</v>
      </c>
      <c r="F12138" s="405">
        <v>38380</v>
      </c>
      <c r="G12138" s="292" t="s">
        <v>2979</v>
      </c>
    </row>
    <row r="12139" spans="1:7">
      <c r="A12139" s="292" t="s">
        <v>49</v>
      </c>
      <c r="B12139" s="405">
        <v>39750</v>
      </c>
      <c r="C12139" s="292" t="s">
        <v>2979</v>
      </c>
      <c r="E12139" s="292" t="s">
        <v>214</v>
      </c>
      <c r="F12139" s="405">
        <v>38381</v>
      </c>
      <c r="G12139" s="292" t="s">
        <v>2979</v>
      </c>
    </row>
    <row r="12140" spans="1:7">
      <c r="A12140" s="292" t="s">
        <v>49</v>
      </c>
      <c r="B12140" s="405">
        <v>40040</v>
      </c>
      <c r="C12140" s="292" t="s">
        <v>2979</v>
      </c>
      <c r="E12140" s="292" t="s">
        <v>214</v>
      </c>
      <c r="F12140" s="405">
        <v>38387</v>
      </c>
      <c r="G12140" s="292" t="s">
        <v>2979</v>
      </c>
    </row>
    <row r="12141" spans="1:7">
      <c r="A12141" s="292" t="s">
        <v>49</v>
      </c>
      <c r="B12141" s="405">
        <v>40350</v>
      </c>
      <c r="C12141" s="292" t="s">
        <v>2979</v>
      </c>
      <c r="E12141" s="292" t="s">
        <v>214</v>
      </c>
      <c r="F12141" s="405">
        <v>38388</v>
      </c>
      <c r="G12141" s="292" t="s">
        <v>2979</v>
      </c>
    </row>
    <row r="12142" spans="1:7">
      <c r="A12142" s="292" t="s">
        <v>49</v>
      </c>
      <c r="B12142" s="405">
        <v>40807</v>
      </c>
      <c r="C12142" s="292" t="s">
        <v>2979</v>
      </c>
      <c r="E12142" s="292" t="s">
        <v>214</v>
      </c>
      <c r="F12142" s="405">
        <v>38390</v>
      </c>
      <c r="G12142" s="292" t="s">
        <v>2979</v>
      </c>
    </row>
    <row r="12143" spans="1:7">
      <c r="A12143" s="292" t="s">
        <v>49</v>
      </c>
      <c r="B12143" s="405">
        <v>37356</v>
      </c>
      <c r="C12143" s="292" t="s">
        <v>2979</v>
      </c>
      <c r="E12143" s="292" t="s">
        <v>214</v>
      </c>
      <c r="F12143" s="405">
        <v>38391</v>
      </c>
      <c r="G12143" s="292" t="s">
        <v>2979</v>
      </c>
    </row>
    <row r="12144" spans="1:7">
      <c r="A12144" s="292" t="s">
        <v>49</v>
      </c>
      <c r="B12144" s="405">
        <v>37754</v>
      </c>
      <c r="C12144" s="292" t="s">
        <v>2979</v>
      </c>
      <c r="E12144" s="292" t="s">
        <v>214</v>
      </c>
      <c r="F12144" s="405">
        <v>38392</v>
      </c>
      <c r="G12144" s="292" t="s">
        <v>2979</v>
      </c>
    </row>
    <row r="12145" spans="1:7">
      <c r="A12145" s="292" t="s">
        <v>49</v>
      </c>
      <c r="B12145" s="405">
        <v>38008</v>
      </c>
      <c r="C12145" s="292" t="s">
        <v>2979</v>
      </c>
      <c r="E12145" s="292" t="s">
        <v>214</v>
      </c>
      <c r="F12145" s="405">
        <v>38425</v>
      </c>
      <c r="G12145" s="292" t="s">
        <v>2979</v>
      </c>
    </row>
    <row r="12146" spans="1:7">
      <c r="A12146" s="292" t="s">
        <v>49</v>
      </c>
      <c r="B12146" s="405">
        <v>38253</v>
      </c>
      <c r="C12146" s="292" t="s">
        <v>2979</v>
      </c>
      <c r="E12146" s="292" t="s">
        <v>214</v>
      </c>
      <c r="F12146" s="405">
        <v>38449</v>
      </c>
      <c r="G12146" s="292" t="s">
        <v>2979</v>
      </c>
    </row>
    <row r="12147" spans="1:7">
      <c r="A12147" s="292" t="s">
        <v>49</v>
      </c>
      <c r="B12147" s="405">
        <v>38380</v>
      </c>
      <c r="C12147" s="292" t="s">
        <v>2979</v>
      </c>
      <c r="E12147" s="292" t="s">
        <v>214</v>
      </c>
      <c r="F12147" s="405">
        <v>38450</v>
      </c>
      <c r="G12147" s="292" t="s">
        <v>2979</v>
      </c>
    </row>
    <row r="12148" spans="1:7">
      <c r="A12148" s="292" t="s">
        <v>49</v>
      </c>
      <c r="B12148" s="405">
        <v>38564</v>
      </c>
      <c r="C12148" s="292" t="s">
        <v>2979</v>
      </c>
      <c r="E12148" s="292" t="s">
        <v>214</v>
      </c>
      <c r="F12148" s="405">
        <v>38452</v>
      </c>
      <c r="G12148" s="292" t="s">
        <v>2979</v>
      </c>
    </row>
    <row r="12149" spans="1:7">
      <c r="A12149" s="292" t="s">
        <v>49</v>
      </c>
      <c r="B12149" s="405">
        <v>38663</v>
      </c>
      <c r="C12149" s="292" t="s">
        <v>2979</v>
      </c>
      <c r="E12149" s="292" t="s">
        <v>214</v>
      </c>
      <c r="F12149" s="405">
        <v>38454</v>
      </c>
      <c r="G12149" s="292" t="s">
        <v>2979</v>
      </c>
    </row>
    <row r="12150" spans="1:7">
      <c r="A12150" s="292" t="s">
        <v>49</v>
      </c>
      <c r="B12150" s="405">
        <v>38846</v>
      </c>
      <c r="C12150" s="292" t="s">
        <v>2979</v>
      </c>
      <c r="E12150" s="292" t="s">
        <v>214</v>
      </c>
      <c r="F12150" s="405">
        <v>38457</v>
      </c>
      <c r="G12150" s="292" t="s">
        <v>2979</v>
      </c>
    </row>
    <row r="12151" spans="1:7">
      <c r="A12151" s="292" t="s">
        <v>49</v>
      </c>
      <c r="B12151" s="405">
        <v>39038</v>
      </c>
      <c r="C12151" s="292" t="s">
        <v>2979</v>
      </c>
      <c r="E12151" s="292" t="s">
        <v>214</v>
      </c>
      <c r="F12151" s="405">
        <v>38460</v>
      </c>
      <c r="G12151" s="292" t="s">
        <v>2979</v>
      </c>
    </row>
    <row r="12152" spans="1:7">
      <c r="A12152" s="292" t="s">
        <v>49</v>
      </c>
      <c r="B12152" s="405">
        <v>39154</v>
      </c>
      <c r="C12152" s="292" t="s">
        <v>2979</v>
      </c>
      <c r="E12152" s="292" t="s">
        <v>214</v>
      </c>
      <c r="F12152" s="405">
        <v>38461</v>
      </c>
      <c r="G12152" s="292" t="s">
        <v>2979</v>
      </c>
    </row>
    <row r="12153" spans="1:7">
      <c r="A12153" s="292" t="s">
        <v>49</v>
      </c>
      <c r="B12153" s="405">
        <v>39452</v>
      </c>
      <c r="C12153" s="292" t="s">
        <v>2979</v>
      </c>
      <c r="E12153" s="292" t="s">
        <v>214</v>
      </c>
      <c r="F12153" s="405">
        <v>38462</v>
      </c>
      <c r="G12153" s="292" t="s">
        <v>2979</v>
      </c>
    </row>
    <row r="12154" spans="1:7">
      <c r="A12154" s="292" t="s">
        <v>49</v>
      </c>
      <c r="B12154" s="405">
        <v>39751</v>
      </c>
      <c r="C12154" s="292" t="s">
        <v>2979</v>
      </c>
      <c r="E12154" s="292" t="s">
        <v>214</v>
      </c>
      <c r="F12154" s="405">
        <v>38463</v>
      </c>
      <c r="G12154" s="292" t="s">
        <v>2979</v>
      </c>
    </row>
    <row r="12155" spans="1:7">
      <c r="A12155" s="292" t="s">
        <v>49</v>
      </c>
      <c r="B12155" s="405">
        <v>40045</v>
      </c>
      <c r="C12155" s="292" t="s">
        <v>2979</v>
      </c>
      <c r="E12155" s="292" t="s">
        <v>214</v>
      </c>
      <c r="F12155" s="405">
        <v>38468</v>
      </c>
      <c r="G12155" s="292" t="s">
        <v>2979</v>
      </c>
    </row>
    <row r="12156" spans="1:7">
      <c r="A12156" s="292" t="s">
        <v>49</v>
      </c>
      <c r="B12156" s="405">
        <v>40355</v>
      </c>
      <c r="C12156" s="292" t="s">
        <v>2979</v>
      </c>
      <c r="E12156" s="292" t="s">
        <v>214</v>
      </c>
      <c r="F12156" s="405">
        <v>38469</v>
      </c>
      <c r="G12156" s="292" t="s">
        <v>2979</v>
      </c>
    </row>
    <row r="12157" spans="1:7">
      <c r="A12157" s="292" t="s">
        <v>49</v>
      </c>
      <c r="B12157" s="405">
        <v>40815</v>
      </c>
      <c r="C12157" s="292" t="s">
        <v>2979</v>
      </c>
      <c r="E12157" s="292" t="s">
        <v>214</v>
      </c>
      <c r="F12157" s="405">
        <v>38472</v>
      </c>
      <c r="G12157" s="292" t="s">
        <v>2979</v>
      </c>
    </row>
    <row r="12158" spans="1:7">
      <c r="A12158" s="292" t="s">
        <v>49</v>
      </c>
      <c r="B12158" s="405">
        <v>37357</v>
      </c>
      <c r="C12158" s="292" t="s">
        <v>2979</v>
      </c>
      <c r="E12158" s="292" t="s">
        <v>214</v>
      </c>
      <c r="F12158" s="405">
        <v>38473</v>
      </c>
      <c r="G12158" s="292" t="s">
        <v>2979</v>
      </c>
    </row>
    <row r="12159" spans="1:7">
      <c r="A12159" s="292" t="s">
        <v>49</v>
      </c>
      <c r="B12159" s="405">
        <v>37755</v>
      </c>
      <c r="C12159" s="292" t="s">
        <v>2979</v>
      </c>
      <c r="E12159" s="292" t="s">
        <v>214</v>
      </c>
      <c r="F12159" s="405">
        <v>38476</v>
      </c>
      <c r="G12159" s="292" t="s">
        <v>2979</v>
      </c>
    </row>
    <row r="12160" spans="1:7">
      <c r="A12160" s="292" t="s">
        <v>49</v>
      </c>
      <c r="B12160" s="405">
        <v>38012</v>
      </c>
      <c r="C12160" s="292" t="s">
        <v>2979</v>
      </c>
      <c r="E12160" s="292" t="s">
        <v>214</v>
      </c>
      <c r="F12160" s="405">
        <v>38481</v>
      </c>
      <c r="G12160" s="292" t="s">
        <v>2979</v>
      </c>
    </row>
    <row r="12161" spans="1:7">
      <c r="A12161" s="292" t="s">
        <v>49</v>
      </c>
      <c r="B12161" s="405">
        <v>38256</v>
      </c>
      <c r="C12161" s="292" t="s">
        <v>2979</v>
      </c>
      <c r="E12161" s="292" t="s">
        <v>214</v>
      </c>
      <c r="F12161" s="405">
        <v>38482</v>
      </c>
      <c r="G12161" s="292" t="s">
        <v>2979</v>
      </c>
    </row>
    <row r="12162" spans="1:7">
      <c r="A12162" s="292" t="s">
        <v>49</v>
      </c>
      <c r="B12162" s="405">
        <v>38381</v>
      </c>
      <c r="C12162" s="292" t="s">
        <v>2979</v>
      </c>
      <c r="E12162" s="292" t="s">
        <v>214</v>
      </c>
      <c r="F12162" s="405">
        <v>38485</v>
      </c>
      <c r="G12162" s="292" t="s">
        <v>2979</v>
      </c>
    </row>
    <row r="12163" spans="1:7">
      <c r="A12163" s="292" t="s">
        <v>49</v>
      </c>
      <c r="B12163" s="405">
        <v>38565</v>
      </c>
      <c r="C12163" s="292" t="s">
        <v>2979</v>
      </c>
      <c r="E12163" s="292" t="s">
        <v>214</v>
      </c>
      <c r="F12163" s="405">
        <v>38486</v>
      </c>
      <c r="G12163" s="292" t="s">
        <v>2979</v>
      </c>
    </row>
    <row r="12164" spans="1:7">
      <c r="A12164" s="292" t="s">
        <v>49</v>
      </c>
      <c r="B12164" s="405">
        <v>38665</v>
      </c>
      <c r="C12164" s="292" t="s">
        <v>2979</v>
      </c>
      <c r="E12164" s="292" t="s">
        <v>214</v>
      </c>
      <c r="F12164" s="405">
        <v>38487</v>
      </c>
      <c r="G12164" s="292" t="s">
        <v>2979</v>
      </c>
    </row>
    <row r="12165" spans="1:7">
      <c r="A12165" s="292" t="s">
        <v>49</v>
      </c>
      <c r="B12165" s="405">
        <v>38847</v>
      </c>
      <c r="C12165" s="292" t="s">
        <v>2979</v>
      </c>
      <c r="E12165" s="292" t="s">
        <v>214</v>
      </c>
      <c r="F12165" s="405">
        <v>38488</v>
      </c>
      <c r="G12165" s="292" t="s">
        <v>2979</v>
      </c>
    </row>
    <row r="12166" spans="1:7">
      <c r="A12166" s="292" t="s">
        <v>49</v>
      </c>
      <c r="B12166" s="405">
        <v>39039</v>
      </c>
      <c r="C12166" s="292" t="s">
        <v>2979</v>
      </c>
      <c r="E12166" s="292" t="s">
        <v>214</v>
      </c>
      <c r="F12166" s="405">
        <v>38542</v>
      </c>
      <c r="G12166" s="292" t="s">
        <v>2979</v>
      </c>
    </row>
    <row r="12167" spans="1:7">
      <c r="A12167" s="292" t="s">
        <v>49</v>
      </c>
      <c r="B12167" s="405">
        <v>39159</v>
      </c>
      <c r="C12167" s="292" t="s">
        <v>2979</v>
      </c>
      <c r="E12167" s="292" t="s">
        <v>214</v>
      </c>
      <c r="F12167" s="405">
        <v>38543</v>
      </c>
      <c r="G12167" s="292" t="s">
        <v>2979</v>
      </c>
    </row>
    <row r="12168" spans="1:7">
      <c r="A12168" s="292" t="s">
        <v>49</v>
      </c>
      <c r="B12168" s="405">
        <v>39461</v>
      </c>
      <c r="C12168" s="292" t="s">
        <v>2979</v>
      </c>
      <c r="E12168" s="292" t="s">
        <v>214</v>
      </c>
      <c r="F12168" s="405">
        <v>38544</v>
      </c>
      <c r="G12168" s="292" t="s">
        <v>2979</v>
      </c>
    </row>
    <row r="12169" spans="1:7">
      <c r="A12169" s="292" t="s">
        <v>49</v>
      </c>
      <c r="B12169" s="405">
        <v>39752</v>
      </c>
      <c r="C12169" s="292" t="s">
        <v>2979</v>
      </c>
      <c r="E12169" s="292" t="s">
        <v>214</v>
      </c>
      <c r="F12169" s="405">
        <v>38545</v>
      </c>
      <c r="G12169" s="292" t="s">
        <v>2979</v>
      </c>
    </row>
    <row r="12170" spans="1:7">
      <c r="A12170" s="292" t="s">
        <v>49</v>
      </c>
      <c r="B12170" s="405">
        <v>40051</v>
      </c>
      <c r="C12170" s="292" t="s">
        <v>2979</v>
      </c>
      <c r="E12170" s="292" t="s">
        <v>214</v>
      </c>
      <c r="F12170" s="405">
        <v>38547</v>
      </c>
      <c r="G12170" s="292" t="s">
        <v>2979</v>
      </c>
    </row>
    <row r="12171" spans="1:7">
      <c r="A12171" s="292" t="s">
        <v>49</v>
      </c>
      <c r="B12171" s="405">
        <v>40358</v>
      </c>
      <c r="C12171" s="292" t="s">
        <v>2979</v>
      </c>
      <c r="E12171" s="292" t="s">
        <v>214</v>
      </c>
      <c r="F12171" s="405">
        <v>38548</v>
      </c>
      <c r="G12171" s="292" t="s">
        <v>2979</v>
      </c>
    </row>
    <row r="12172" spans="1:7">
      <c r="A12172" s="292" t="s">
        <v>49</v>
      </c>
      <c r="B12172" s="405">
        <v>40816</v>
      </c>
      <c r="C12172" s="292" t="s">
        <v>2979</v>
      </c>
      <c r="E12172" s="292" t="s">
        <v>214</v>
      </c>
      <c r="F12172" s="405">
        <v>38549</v>
      </c>
      <c r="G12172" s="292" t="s">
        <v>2979</v>
      </c>
    </row>
    <row r="12173" spans="1:7">
      <c r="A12173" s="292" t="s">
        <v>49</v>
      </c>
      <c r="B12173" s="405">
        <v>37359</v>
      </c>
      <c r="C12173" s="292" t="s">
        <v>2979</v>
      </c>
      <c r="E12173" s="292" t="s">
        <v>214</v>
      </c>
      <c r="F12173" s="405">
        <v>38551</v>
      </c>
      <c r="G12173" s="292" t="s">
        <v>2979</v>
      </c>
    </row>
    <row r="12174" spans="1:7">
      <c r="A12174" s="292" t="s">
        <v>49</v>
      </c>
      <c r="B12174" s="405">
        <v>37756</v>
      </c>
      <c r="C12174" s="292" t="s">
        <v>2979</v>
      </c>
      <c r="E12174" s="292" t="s">
        <v>214</v>
      </c>
      <c r="F12174" s="405">
        <v>38552</v>
      </c>
      <c r="G12174" s="292" t="s">
        <v>2979</v>
      </c>
    </row>
    <row r="12175" spans="1:7">
      <c r="A12175" s="292" t="s">
        <v>49</v>
      </c>
      <c r="B12175" s="405">
        <v>38015</v>
      </c>
      <c r="C12175" s="292" t="s">
        <v>2979</v>
      </c>
      <c r="E12175" s="292" t="s">
        <v>214</v>
      </c>
      <c r="F12175" s="405">
        <v>38553</v>
      </c>
      <c r="G12175" s="292" t="s">
        <v>2979</v>
      </c>
    </row>
    <row r="12176" spans="1:7">
      <c r="A12176" s="292" t="s">
        <v>49</v>
      </c>
      <c r="B12176" s="405">
        <v>38257</v>
      </c>
      <c r="C12176" s="292" t="s">
        <v>2979</v>
      </c>
      <c r="E12176" s="292" t="s">
        <v>214</v>
      </c>
      <c r="F12176" s="405">
        <v>38555</v>
      </c>
      <c r="G12176" s="292" t="s">
        <v>2979</v>
      </c>
    </row>
    <row r="12177" spans="1:7">
      <c r="A12177" s="292" t="s">
        <v>49</v>
      </c>
      <c r="B12177" s="405">
        <v>38387</v>
      </c>
      <c r="C12177" s="292" t="s">
        <v>2979</v>
      </c>
      <c r="E12177" s="292" t="s">
        <v>214</v>
      </c>
      <c r="F12177" s="405">
        <v>38560</v>
      </c>
      <c r="G12177" s="292" t="s">
        <v>2979</v>
      </c>
    </row>
    <row r="12178" spans="1:7">
      <c r="A12178" s="292" t="s">
        <v>49</v>
      </c>
      <c r="B12178" s="405">
        <v>38567</v>
      </c>
      <c r="C12178" s="292" t="s">
        <v>2979</v>
      </c>
      <c r="E12178" s="292" t="s">
        <v>214</v>
      </c>
      <c r="F12178" s="405">
        <v>38563</v>
      </c>
      <c r="G12178" s="292" t="s">
        <v>2979</v>
      </c>
    </row>
    <row r="12179" spans="1:7">
      <c r="A12179" s="292" t="s">
        <v>49</v>
      </c>
      <c r="B12179" s="405">
        <v>38666</v>
      </c>
      <c r="C12179" s="292" t="s">
        <v>2979</v>
      </c>
      <c r="E12179" s="292" t="s">
        <v>214</v>
      </c>
      <c r="F12179" s="405">
        <v>38564</v>
      </c>
      <c r="G12179" s="292" t="s">
        <v>2979</v>
      </c>
    </row>
    <row r="12180" spans="1:7">
      <c r="A12180" s="292" t="s">
        <v>49</v>
      </c>
      <c r="B12180" s="405">
        <v>38850</v>
      </c>
      <c r="C12180" s="292" t="s">
        <v>2979</v>
      </c>
      <c r="E12180" s="292" t="s">
        <v>214</v>
      </c>
      <c r="F12180" s="405">
        <v>38565</v>
      </c>
      <c r="G12180" s="292" t="s">
        <v>2979</v>
      </c>
    </row>
    <row r="12181" spans="1:7">
      <c r="A12181" s="292" t="s">
        <v>49</v>
      </c>
      <c r="B12181" s="405">
        <v>39040</v>
      </c>
      <c r="C12181" s="292" t="s">
        <v>2979</v>
      </c>
      <c r="E12181" s="292" t="s">
        <v>214</v>
      </c>
      <c r="F12181" s="405">
        <v>38567</v>
      </c>
      <c r="G12181" s="292" t="s">
        <v>2979</v>
      </c>
    </row>
    <row r="12182" spans="1:7">
      <c r="A12182" s="292" t="s">
        <v>49</v>
      </c>
      <c r="B12182" s="405">
        <v>39162</v>
      </c>
      <c r="C12182" s="292" t="s">
        <v>2979</v>
      </c>
      <c r="E12182" s="292" t="s">
        <v>214</v>
      </c>
      <c r="F12182" s="405">
        <v>38572</v>
      </c>
      <c r="G12182" s="292" t="s">
        <v>2979</v>
      </c>
    </row>
    <row r="12183" spans="1:7">
      <c r="A12183" s="292" t="s">
        <v>49</v>
      </c>
      <c r="B12183" s="405">
        <v>39462</v>
      </c>
      <c r="C12183" s="292" t="s">
        <v>2979</v>
      </c>
      <c r="E12183" s="292" t="s">
        <v>214</v>
      </c>
      <c r="F12183" s="405">
        <v>38574</v>
      </c>
      <c r="G12183" s="292" t="s">
        <v>2979</v>
      </c>
    </row>
    <row r="12184" spans="1:7">
      <c r="A12184" s="292" t="s">
        <v>49</v>
      </c>
      <c r="B12184" s="405">
        <v>39753</v>
      </c>
      <c r="C12184" s="292" t="s">
        <v>2979</v>
      </c>
      <c r="E12184" s="292" t="s">
        <v>214</v>
      </c>
      <c r="F12184" s="405">
        <v>38575</v>
      </c>
      <c r="G12184" s="292" t="s">
        <v>2979</v>
      </c>
    </row>
    <row r="12185" spans="1:7">
      <c r="A12185" s="292" t="s">
        <v>49</v>
      </c>
      <c r="B12185" s="405">
        <v>40052</v>
      </c>
      <c r="C12185" s="292" t="s">
        <v>2979</v>
      </c>
      <c r="E12185" s="292" t="s">
        <v>214</v>
      </c>
      <c r="F12185" s="405">
        <v>38577</v>
      </c>
      <c r="G12185" s="292" t="s">
        <v>2979</v>
      </c>
    </row>
    <row r="12186" spans="1:7">
      <c r="A12186" s="292" t="s">
        <v>49</v>
      </c>
      <c r="B12186" s="405">
        <v>40359</v>
      </c>
      <c r="C12186" s="292" t="s">
        <v>2979</v>
      </c>
      <c r="E12186" s="292" t="s">
        <v>214</v>
      </c>
      <c r="F12186" s="405">
        <v>38579</v>
      </c>
      <c r="G12186" s="292" t="s">
        <v>2979</v>
      </c>
    </row>
    <row r="12187" spans="1:7">
      <c r="A12187" s="292" t="s">
        <v>49</v>
      </c>
      <c r="B12187" s="405">
        <v>40820</v>
      </c>
      <c r="C12187" s="292" t="s">
        <v>2979</v>
      </c>
      <c r="E12187" s="292" t="s">
        <v>214</v>
      </c>
      <c r="F12187" s="405">
        <v>38580</v>
      </c>
      <c r="G12187" s="292" t="s">
        <v>2979</v>
      </c>
    </row>
    <row r="12188" spans="1:7">
      <c r="A12188" s="292" t="s">
        <v>49</v>
      </c>
      <c r="B12188" s="405">
        <v>37360</v>
      </c>
      <c r="C12188" s="292" t="s">
        <v>2979</v>
      </c>
      <c r="E12188" s="292" t="s">
        <v>214</v>
      </c>
      <c r="F12188" s="405">
        <v>38581</v>
      </c>
      <c r="G12188" s="292" t="s">
        <v>2979</v>
      </c>
    </row>
    <row r="12189" spans="1:7">
      <c r="A12189" s="292" t="s">
        <v>49</v>
      </c>
      <c r="B12189" s="405">
        <v>37762</v>
      </c>
      <c r="C12189" s="292" t="s">
        <v>2979</v>
      </c>
      <c r="E12189" s="292" t="s">
        <v>214</v>
      </c>
      <c r="F12189" s="405">
        <v>38582</v>
      </c>
      <c r="G12189" s="292" t="s">
        <v>2979</v>
      </c>
    </row>
    <row r="12190" spans="1:7">
      <c r="A12190" s="292" t="s">
        <v>49</v>
      </c>
      <c r="B12190" s="405">
        <v>38023</v>
      </c>
      <c r="C12190" s="292" t="s">
        <v>2979</v>
      </c>
      <c r="E12190" s="292" t="s">
        <v>214</v>
      </c>
      <c r="F12190" s="405">
        <v>38585</v>
      </c>
      <c r="G12190" s="292" t="s">
        <v>2979</v>
      </c>
    </row>
    <row r="12191" spans="1:7">
      <c r="A12191" s="292" t="s">
        <v>49</v>
      </c>
      <c r="B12191" s="405">
        <v>38258</v>
      </c>
      <c r="C12191" s="292" t="s">
        <v>2979</v>
      </c>
      <c r="E12191" s="292" t="s">
        <v>214</v>
      </c>
      <c r="F12191" s="405">
        <v>38587</v>
      </c>
      <c r="G12191" s="292" t="s">
        <v>2979</v>
      </c>
    </row>
    <row r="12192" spans="1:7">
      <c r="A12192" s="292" t="s">
        <v>49</v>
      </c>
      <c r="B12192" s="405">
        <v>38388</v>
      </c>
      <c r="C12192" s="292" t="s">
        <v>2979</v>
      </c>
      <c r="E12192" s="292" t="s">
        <v>214</v>
      </c>
      <c r="F12192" s="405">
        <v>38601</v>
      </c>
      <c r="G12192" s="292" t="s">
        <v>2979</v>
      </c>
    </row>
    <row r="12193" spans="1:7">
      <c r="A12193" s="292" t="s">
        <v>49</v>
      </c>
      <c r="B12193" s="405">
        <v>38572</v>
      </c>
      <c r="C12193" s="292" t="s">
        <v>2979</v>
      </c>
      <c r="E12193" s="292" t="s">
        <v>214</v>
      </c>
      <c r="F12193" s="405">
        <v>38602</v>
      </c>
      <c r="G12193" s="292" t="s">
        <v>2979</v>
      </c>
    </row>
    <row r="12194" spans="1:7">
      <c r="A12194" s="292" t="s">
        <v>49</v>
      </c>
      <c r="B12194" s="405">
        <v>38670</v>
      </c>
      <c r="C12194" s="292" t="s">
        <v>2979</v>
      </c>
      <c r="E12194" s="292" t="s">
        <v>214</v>
      </c>
      <c r="F12194" s="405">
        <v>38603</v>
      </c>
      <c r="G12194" s="292" t="s">
        <v>2979</v>
      </c>
    </row>
    <row r="12195" spans="1:7">
      <c r="A12195" s="292" t="s">
        <v>49</v>
      </c>
      <c r="B12195" s="405">
        <v>38851</v>
      </c>
      <c r="C12195" s="292" t="s">
        <v>2979</v>
      </c>
      <c r="E12195" s="292" t="s">
        <v>214</v>
      </c>
      <c r="F12195" s="405">
        <v>38610</v>
      </c>
      <c r="G12195" s="292" t="s">
        <v>2979</v>
      </c>
    </row>
    <row r="12196" spans="1:7">
      <c r="A12196" s="292" t="s">
        <v>49</v>
      </c>
      <c r="B12196" s="405">
        <v>39041</v>
      </c>
      <c r="C12196" s="292" t="s">
        <v>2979</v>
      </c>
      <c r="E12196" s="292" t="s">
        <v>214</v>
      </c>
      <c r="F12196" s="405">
        <v>38611</v>
      </c>
      <c r="G12196" s="292" t="s">
        <v>2979</v>
      </c>
    </row>
    <row r="12197" spans="1:7">
      <c r="A12197" s="292" t="s">
        <v>49</v>
      </c>
      <c r="B12197" s="405">
        <v>39165</v>
      </c>
      <c r="C12197" s="292" t="s">
        <v>2979</v>
      </c>
      <c r="E12197" s="292" t="s">
        <v>214</v>
      </c>
      <c r="F12197" s="405">
        <v>38614</v>
      </c>
      <c r="G12197" s="292" t="s">
        <v>2979</v>
      </c>
    </row>
    <row r="12198" spans="1:7">
      <c r="A12198" s="292" t="s">
        <v>49</v>
      </c>
      <c r="B12198" s="405">
        <v>39464</v>
      </c>
      <c r="C12198" s="292" t="s">
        <v>2979</v>
      </c>
      <c r="E12198" s="292" t="s">
        <v>214</v>
      </c>
      <c r="F12198" s="405">
        <v>38617</v>
      </c>
      <c r="G12198" s="292" t="s">
        <v>2979</v>
      </c>
    </row>
    <row r="12199" spans="1:7">
      <c r="A12199" s="292" t="s">
        <v>49</v>
      </c>
      <c r="B12199" s="405">
        <v>39754</v>
      </c>
      <c r="C12199" s="292" t="s">
        <v>2979</v>
      </c>
      <c r="E12199" s="292" t="s">
        <v>214</v>
      </c>
      <c r="F12199" s="405">
        <v>38618</v>
      </c>
      <c r="G12199" s="292" t="s">
        <v>2979</v>
      </c>
    </row>
    <row r="12200" spans="1:7">
      <c r="A12200" s="292" t="s">
        <v>49</v>
      </c>
      <c r="B12200" s="405">
        <v>40055</v>
      </c>
      <c r="C12200" s="292" t="s">
        <v>2979</v>
      </c>
      <c r="E12200" s="292" t="s">
        <v>214</v>
      </c>
      <c r="F12200" s="405">
        <v>38619</v>
      </c>
      <c r="G12200" s="292" t="s">
        <v>2979</v>
      </c>
    </row>
    <row r="12201" spans="1:7">
      <c r="A12201" s="292" t="s">
        <v>49</v>
      </c>
      <c r="B12201" s="405">
        <v>40360</v>
      </c>
      <c r="C12201" s="292" t="s">
        <v>2979</v>
      </c>
      <c r="E12201" s="292" t="s">
        <v>214</v>
      </c>
      <c r="F12201" s="405">
        <v>38620</v>
      </c>
      <c r="G12201" s="292" t="s">
        <v>2979</v>
      </c>
    </row>
    <row r="12202" spans="1:7">
      <c r="A12202" s="292" t="s">
        <v>49</v>
      </c>
      <c r="B12202" s="405">
        <v>40823</v>
      </c>
      <c r="C12202" s="292" t="s">
        <v>2979</v>
      </c>
      <c r="E12202" s="292" t="s">
        <v>214</v>
      </c>
      <c r="F12202" s="405">
        <v>38621</v>
      </c>
      <c r="G12202" s="292" t="s">
        <v>2979</v>
      </c>
    </row>
    <row r="12203" spans="1:7">
      <c r="A12203" s="292" t="s">
        <v>49</v>
      </c>
      <c r="B12203" s="405">
        <v>37361</v>
      </c>
      <c r="C12203" s="292" t="s">
        <v>2979</v>
      </c>
      <c r="E12203" s="292" t="s">
        <v>214</v>
      </c>
      <c r="F12203" s="405">
        <v>38625</v>
      </c>
      <c r="G12203" s="292" t="s">
        <v>2979</v>
      </c>
    </row>
    <row r="12204" spans="1:7">
      <c r="A12204" s="292" t="s">
        <v>49</v>
      </c>
      <c r="B12204" s="405">
        <v>37764</v>
      </c>
      <c r="C12204" s="292" t="s">
        <v>2979</v>
      </c>
      <c r="E12204" s="292" t="s">
        <v>214</v>
      </c>
      <c r="F12204" s="405">
        <v>38626</v>
      </c>
      <c r="G12204" s="292" t="s">
        <v>2979</v>
      </c>
    </row>
    <row r="12205" spans="1:7">
      <c r="A12205" s="292" t="s">
        <v>49</v>
      </c>
      <c r="B12205" s="405">
        <v>38030</v>
      </c>
      <c r="C12205" s="292" t="s">
        <v>2979</v>
      </c>
      <c r="E12205" s="292" t="s">
        <v>214</v>
      </c>
      <c r="F12205" s="405">
        <v>38627</v>
      </c>
      <c r="G12205" s="292" t="s">
        <v>2979</v>
      </c>
    </row>
    <row r="12206" spans="1:7">
      <c r="A12206" s="292" t="s">
        <v>49</v>
      </c>
      <c r="B12206" s="405">
        <v>38259</v>
      </c>
      <c r="C12206" s="292" t="s">
        <v>2979</v>
      </c>
      <c r="E12206" s="292" t="s">
        <v>214</v>
      </c>
      <c r="F12206" s="405">
        <v>38628</v>
      </c>
      <c r="G12206" s="292" t="s">
        <v>2979</v>
      </c>
    </row>
    <row r="12207" spans="1:7">
      <c r="A12207" s="292" t="s">
        <v>49</v>
      </c>
      <c r="B12207" s="405">
        <v>38390</v>
      </c>
      <c r="C12207" s="292" t="s">
        <v>2979</v>
      </c>
      <c r="E12207" s="292" t="s">
        <v>214</v>
      </c>
      <c r="F12207" s="405">
        <v>38629</v>
      </c>
      <c r="G12207" s="292" t="s">
        <v>2979</v>
      </c>
    </row>
    <row r="12208" spans="1:7">
      <c r="A12208" s="292" t="s">
        <v>49</v>
      </c>
      <c r="B12208" s="405">
        <v>38574</v>
      </c>
      <c r="C12208" s="292" t="s">
        <v>2979</v>
      </c>
      <c r="E12208" s="292" t="s">
        <v>214</v>
      </c>
      <c r="F12208" s="405">
        <v>38631</v>
      </c>
      <c r="G12208" s="292" t="s">
        <v>2979</v>
      </c>
    </row>
    <row r="12209" spans="1:7">
      <c r="A12209" s="292" t="s">
        <v>49</v>
      </c>
      <c r="B12209" s="405">
        <v>38673</v>
      </c>
      <c r="C12209" s="292" t="s">
        <v>2979</v>
      </c>
      <c r="E12209" s="292" t="s">
        <v>214</v>
      </c>
      <c r="F12209" s="405">
        <v>38633</v>
      </c>
      <c r="G12209" s="292" t="s">
        <v>2979</v>
      </c>
    </row>
    <row r="12210" spans="1:7">
      <c r="A12210" s="292" t="s">
        <v>49</v>
      </c>
      <c r="B12210" s="405">
        <v>38852</v>
      </c>
      <c r="C12210" s="292" t="s">
        <v>2979</v>
      </c>
      <c r="E12210" s="292" t="s">
        <v>214</v>
      </c>
      <c r="F12210" s="405">
        <v>38634</v>
      </c>
      <c r="G12210" s="292" t="s">
        <v>2979</v>
      </c>
    </row>
    <row r="12211" spans="1:7">
      <c r="A12211" s="292" t="s">
        <v>49</v>
      </c>
      <c r="B12211" s="405">
        <v>39051</v>
      </c>
      <c r="C12211" s="292" t="s">
        <v>2979</v>
      </c>
      <c r="E12211" s="292" t="s">
        <v>214</v>
      </c>
      <c r="F12211" s="405">
        <v>38635</v>
      </c>
      <c r="G12211" s="292" t="s">
        <v>2979</v>
      </c>
    </row>
    <row r="12212" spans="1:7">
      <c r="A12212" s="292" t="s">
        <v>49</v>
      </c>
      <c r="B12212" s="405">
        <v>39168</v>
      </c>
      <c r="C12212" s="292" t="s">
        <v>2979</v>
      </c>
      <c r="E12212" s="292" t="s">
        <v>214</v>
      </c>
      <c r="F12212" s="405">
        <v>38638</v>
      </c>
      <c r="G12212" s="292" t="s">
        <v>2979</v>
      </c>
    </row>
    <row r="12213" spans="1:7">
      <c r="A12213" s="292" t="s">
        <v>49</v>
      </c>
      <c r="B12213" s="405">
        <v>39470</v>
      </c>
      <c r="C12213" s="292" t="s">
        <v>2979</v>
      </c>
      <c r="E12213" s="292" t="s">
        <v>214</v>
      </c>
      <c r="F12213" s="405">
        <v>38639</v>
      </c>
      <c r="G12213" s="292" t="s">
        <v>2979</v>
      </c>
    </row>
    <row r="12214" spans="1:7">
      <c r="A12214" s="292" t="s">
        <v>49</v>
      </c>
      <c r="B12214" s="405">
        <v>39755</v>
      </c>
      <c r="C12214" s="292" t="s">
        <v>2979</v>
      </c>
      <c r="E12214" s="292" t="s">
        <v>214</v>
      </c>
      <c r="F12214" s="405">
        <v>38641</v>
      </c>
      <c r="G12214" s="292" t="s">
        <v>2979</v>
      </c>
    </row>
    <row r="12215" spans="1:7">
      <c r="A12215" s="292" t="s">
        <v>49</v>
      </c>
      <c r="B12215" s="405">
        <v>40058</v>
      </c>
      <c r="C12215" s="292" t="s">
        <v>2979</v>
      </c>
      <c r="E12215" s="292" t="s">
        <v>214</v>
      </c>
      <c r="F12215" s="405">
        <v>38643</v>
      </c>
      <c r="G12215" s="292" t="s">
        <v>2979</v>
      </c>
    </row>
    <row r="12216" spans="1:7">
      <c r="A12216" s="292" t="s">
        <v>49</v>
      </c>
      <c r="B12216" s="405">
        <v>40363</v>
      </c>
      <c r="C12216" s="292" t="s">
        <v>2979</v>
      </c>
      <c r="E12216" s="292" t="s">
        <v>214</v>
      </c>
      <c r="F12216" s="405">
        <v>38645</v>
      </c>
      <c r="G12216" s="292" t="s">
        <v>2979</v>
      </c>
    </row>
    <row r="12217" spans="1:7">
      <c r="A12217" s="292" t="s">
        <v>49</v>
      </c>
      <c r="B12217" s="405">
        <v>40828</v>
      </c>
      <c r="C12217" s="292" t="s">
        <v>2979</v>
      </c>
      <c r="E12217" s="292" t="s">
        <v>214</v>
      </c>
      <c r="F12217" s="405">
        <v>38646</v>
      </c>
      <c r="G12217" s="292" t="s">
        <v>2979</v>
      </c>
    </row>
    <row r="12218" spans="1:7">
      <c r="A12218" s="292" t="s">
        <v>49</v>
      </c>
      <c r="B12218" s="405">
        <v>37362</v>
      </c>
      <c r="C12218" s="292" t="s">
        <v>2979</v>
      </c>
      <c r="E12218" s="292" t="s">
        <v>214</v>
      </c>
      <c r="F12218" s="405">
        <v>38658</v>
      </c>
      <c r="G12218" s="292" t="s">
        <v>2979</v>
      </c>
    </row>
    <row r="12219" spans="1:7">
      <c r="A12219" s="292" t="s">
        <v>49</v>
      </c>
      <c r="B12219" s="405">
        <v>37765</v>
      </c>
      <c r="C12219" s="292" t="s">
        <v>2979</v>
      </c>
      <c r="E12219" s="292" t="s">
        <v>214</v>
      </c>
      <c r="F12219" s="405">
        <v>38661</v>
      </c>
      <c r="G12219" s="292" t="s">
        <v>2979</v>
      </c>
    </row>
    <row r="12220" spans="1:7">
      <c r="A12220" s="292" t="s">
        <v>49</v>
      </c>
      <c r="B12220" s="405">
        <v>38034</v>
      </c>
      <c r="C12220" s="292" t="s">
        <v>2979</v>
      </c>
      <c r="E12220" s="292" t="s">
        <v>214</v>
      </c>
      <c r="F12220" s="405">
        <v>38663</v>
      </c>
      <c r="G12220" s="292" t="s">
        <v>2979</v>
      </c>
    </row>
    <row r="12221" spans="1:7">
      <c r="A12221" s="292" t="s">
        <v>49</v>
      </c>
      <c r="B12221" s="405">
        <v>38260</v>
      </c>
      <c r="C12221" s="292" t="s">
        <v>2979</v>
      </c>
      <c r="E12221" s="292" t="s">
        <v>214</v>
      </c>
      <c r="F12221" s="405">
        <v>38665</v>
      </c>
      <c r="G12221" s="292" t="s">
        <v>2979</v>
      </c>
    </row>
    <row r="12222" spans="1:7">
      <c r="A12222" s="292" t="s">
        <v>49</v>
      </c>
      <c r="B12222" s="405">
        <v>38391</v>
      </c>
      <c r="C12222" s="292" t="s">
        <v>2979</v>
      </c>
      <c r="E12222" s="292" t="s">
        <v>214</v>
      </c>
      <c r="F12222" s="405">
        <v>38666</v>
      </c>
      <c r="G12222" s="292" t="s">
        <v>2979</v>
      </c>
    </row>
    <row r="12223" spans="1:7">
      <c r="A12223" s="292" t="s">
        <v>49</v>
      </c>
      <c r="B12223" s="405">
        <v>38575</v>
      </c>
      <c r="C12223" s="292" t="s">
        <v>2979</v>
      </c>
      <c r="E12223" s="292" t="s">
        <v>214</v>
      </c>
      <c r="F12223" s="405">
        <v>38670</v>
      </c>
      <c r="G12223" s="292" t="s">
        <v>2979</v>
      </c>
    </row>
    <row r="12224" spans="1:7">
      <c r="A12224" s="292" t="s">
        <v>49</v>
      </c>
      <c r="B12224" s="405">
        <v>38674</v>
      </c>
      <c r="C12224" s="292" t="s">
        <v>2979</v>
      </c>
      <c r="E12224" s="292" t="s">
        <v>214</v>
      </c>
      <c r="F12224" s="405">
        <v>38673</v>
      </c>
      <c r="G12224" s="292" t="s">
        <v>2979</v>
      </c>
    </row>
    <row r="12225" spans="1:7">
      <c r="A12225" s="292" t="s">
        <v>49</v>
      </c>
      <c r="B12225" s="405">
        <v>38854</v>
      </c>
      <c r="C12225" s="292" t="s">
        <v>2979</v>
      </c>
      <c r="E12225" s="292" t="s">
        <v>214</v>
      </c>
      <c r="F12225" s="405">
        <v>38674</v>
      </c>
      <c r="G12225" s="292" t="s">
        <v>2979</v>
      </c>
    </row>
    <row r="12226" spans="1:7">
      <c r="A12226" s="292" t="s">
        <v>49</v>
      </c>
      <c r="B12226" s="405">
        <v>39054</v>
      </c>
      <c r="C12226" s="292" t="s">
        <v>2979</v>
      </c>
      <c r="E12226" s="292" t="s">
        <v>214</v>
      </c>
      <c r="F12226" s="405">
        <v>38675</v>
      </c>
      <c r="G12226" s="292" t="s">
        <v>2979</v>
      </c>
    </row>
    <row r="12227" spans="1:7">
      <c r="A12227" s="292" t="s">
        <v>49</v>
      </c>
      <c r="B12227" s="405">
        <v>39169</v>
      </c>
      <c r="C12227" s="292" t="s">
        <v>2979</v>
      </c>
      <c r="E12227" s="292" t="s">
        <v>214</v>
      </c>
      <c r="F12227" s="405">
        <v>38676</v>
      </c>
      <c r="G12227" s="292" t="s">
        <v>2979</v>
      </c>
    </row>
    <row r="12228" spans="1:7">
      <c r="A12228" s="292" t="s">
        <v>49</v>
      </c>
      <c r="B12228" s="405">
        <v>39474</v>
      </c>
      <c r="C12228" s="292" t="s">
        <v>2979</v>
      </c>
      <c r="E12228" s="292" t="s">
        <v>214</v>
      </c>
      <c r="F12228" s="405">
        <v>38683</v>
      </c>
      <c r="G12228" s="292" t="s">
        <v>2979</v>
      </c>
    </row>
    <row r="12229" spans="1:7">
      <c r="A12229" s="292" t="s">
        <v>49</v>
      </c>
      <c r="B12229" s="405">
        <v>39756</v>
      </c>
      <c r="C12229" s="292" t="s">
        <v>2979</v>
      </c>
      <c r="E12229" s="292" t="s">
        <v>214</v>
      </c>
      <c r="F12229" s="405">
        <v>38685</v>
      </c>
      <c r="G12229" s="292" t="s">
        <v>2979</v>
      </c>
    </row>
    <row r="12230" spans="1:7">
      <c r="A12230" s="292" t="s">
        <v>49</v>
      </c>
      <c r="B12230" s="405">
        <v>40060</v>
      </c>
      <c r="C12230" s="292" t="s">
        <v>2979</v>
      </c>
      <c r="E12230" s="292" t="s">
        <v>214</v>
      </c>
      <c r="F12230" s="405">
        <v>38721</v>
      </c>
      <c r="G12230" s="292" t="s">
        <v>2979</v>
      </c>
    </row>
    <row r="12231" spans="1:7">
      <c r="A12231" s="292" t="s">
        <v>49</v>
      </c>
      <c r="B12231" s="405">
        <v>40370</v>
      </c>
      <c r="C12231" s="292" t="s">
        <v>2979</v>
      </c>
      <c r="E12231" s="292" t="s">
        <v>214</v>
      </c>
      <c r="F12231" s="405">
        <v>38723</v>
      </c>
      <c r="G12231" s="292" t="s">
        <v>2979</v>
      </c>
    </row>
    <row r="12232" spans="1:7">
      <c r="A12232" s="292" t="s">
        <v>49</v>
      </c>
      <c r="B12232" s="405">
        <v>40829</v>
      </c>
      <c r="C12232" s="292" t="s">
        <v>2979</v>
      </c>
      <c r="E12232" s="292" t="s">
        <v>214</v>
      </c>
      <c r="F12232" s="405">
        <v>38726</v>
      </c>
      <c r="G12232" s="292" t="s">
        <v>2979</v>
      </c>
    </row>
    <row r="12233" spans="1:7">
      <c r="A12233" s="292" t="s">
        <v>49</v>
      </c>
      <c r="B12233" s="405">
        <v>37366</v>
      </c>
      <c r="C12233" s="292" t="s">
        <v>2979</v>
      </c>
      <c r="E12233" s="292" t="s">
        <v>214</v>
      </c>
      <c r="F12233" s="405">
        <v>38730</v>
      </c>
      <c r="G12233" s="292" t="s">
        <v>2979</v>
      </c>
    </row>
    <row r="12234" spans="1:7">
      <c r="A12234" s="292" t="s">
        <v>49</v>
      </c>
      <c r="B12234" s="405">
        <v>37769</v>
      </c>
      <c r="C12234" s="292" t="s">
        <v>2979</v>
      </c>
      <c r="E12234" s="292" t="s">
        <v>214</v>
      </c>
      <c r="F12234" s="405">
        <v>38736</v>
      </c>
      <c r="G12234" s="292" t="s">
        <v>2979</v>
      </c>
    </row>
    <row r="12235" spans="1:7">
      <c r="A12235" s="292" t="s">
        <v>49</v>
      </c>
      <c r="B12235" s="405">
        <v>38037</v>
      </c>
      <c r="C12235" s="292" t="s">
        <v>2979</v>
      </c>
      <c r="E12235" s="292" t="s">
        <v>214</v>
      </c>
      <c r="F12235" s="405">
        <v>38737</v>
      </c>
      <c r="G12235" s="292" t="s">
        <v>2979</v>
      </c>
    </row>
    <row r="12236" spans="1:7">
      <c r="A12236" s="292" t="s">
        <v>49</v>
      </c>
      <c r="B12236" s="405">
        <v>38310</v>
      </c>
      <c r="C12236" s="292" t="s">
        <v>2979</v>
      </c>
      <c r="E12236" s="292" t="s">
        <v>214</v>
      </c>
      <c r="F12236" s="405">
        <v>38738</v>
      </c>
      <c r="G12236" s="292" t="s">
        <v>2979</v>
      </c>
    </row>
    <row r="12237" spans="1:7">
      <c r="A12237" s="292" t="s">
        <v>49</v>
      </c>
      <c r="B12237" s="405">
        <v>38392</v>
      </c>
      <c r="C12237" s="292" t="s">
        <v>2979</v>
      </c>
      <c r="E12237" s="292" t="s">
        <v>214</v>
      </c>
      <c r="F12237" s="405">
        <v>38740</v>
      </c>
      <c r="G12237" s="292" t="s">
        <v>2979</v>
      </c>
    </row>
    <row r="12238" spans="1:7">
      <c r="A12238" s="292" t="s">
        <v>49</v>
      </c>
      <c r="B12238" s="405">
        <v>38577</v>
      </c>
      <c r="C12238" s="292" t="s">
        <v>2979</v>
      </c>
      <c r="E12238" s="292" t="s">
        <v>214</v>
      </c>
      <c r="F12238" s="405">
        <v>38744</v>
      </c>
      <c r="G12238" s="292" t="s">
        <v>2979</v>
      </c>
    </row>
    <row r="12239" spans="1:7">
      <c r="A12239" s="292" t="s">
        <v>49</v>
      </c>
      <c r="B12239" s="405">
        <v>38675</v>
      </c>
      <c r="C12239" s="292" t="s">
        <v>2979</v>
      </c>
      <c r="E12239" s="292" t="s">
        <v>214</v>
      </c>
      <c r="F12239" s="405">
        <v>38746</v>
      </c>
      <c r="G12239" s="292" t="s">
        <v>2979</v>
      </c>
    </row>
    <row r="12240" spans="1:7">
      <c r="A12240" s="292" t="s">
        <v>49</v>
      </c>
      <c r="B12240" s="405">
        <v>38855</v>
      </c>
      <c r="C12240" s="292" t="s">
        <v>2979</v>
      </c>
      <c r="E12240" s="292" t="s">
        <v>214</v>
      </c>
      <c r="F12240" s="405">
        <v>38748</v>
      </c>
      <c r="G12240" s="292" t="s">
        <v>2979</v>
      </c>
    </row>
    <row r="12241" spans="1:7">
      <c r="A12241" s="292" t="s">
        <v>49</v>
      </c>
      <c r="B12241" s="405">
        <v>39057</v>
      </c>
      <c r="C12241" s="292" t="s">
        <v>2979</v>
      </c>
      <c r="E12241" s="292" t="s">
        <v>214</v>
      </c>
      <c r="F12241" s="405">
        <v>38749</v>
      </c>
      <c r="G12241" s="292" t="s">
        <v>2979</v>
      </c>
    </row>
    <row r="12242" spans="1:7">
      <c r="A12242" s="292" t="s">
        <v>49</v>
      </c>
      <c r="B12242" s="405">
        <v>39175</v>
      </c>
      <c r="C12242" s="292" t="s">
        <v>2979</v>
      </c>
      <c r="E12242" s="292" t="s">
        <v>214</v>
      </c>
      <c r="F12242" s="405">
        <v>38753</v>
      </c>
      <c r="G12242" s="292" t="s">
        <v>2979</v>
      </c>
    </row>
    <row r="12243" spans="1:7">
      <c r="A12243" s="292" t="s">
        <v>49</v>
      </c>
      <c r="B12243" s="405">
        <v>39476</v>
      </c>
      <c r="C12243" s="292" t="s">
        <v>2979</v>
      </c>
      <c r="E12243" s="292" t="s">
        <v>214</v>
      </c>
      <c r="F12243" s="405">
        <v>38754</v>
      </c>
      <c r="G12243" s="292" t="s">
        <v>2979</v>
      </c>
    </row>
    <row r="12244" spans="1:7">
      <c r="A12244" s="292" t="s">
        <v>49</v>
      </c>
      <c r="B12244" s="405">
        <v>39762</v>
      </c>
      <c r="C12244" s="292" t="s">
        <v>2979</v>
      </c>
      <c r="E12244" s="292" t="s">
        <v>214</v>
      </c>
      <c r="F12244" s="405">
        <v>38759</v>
      </c>
      <c r="G12244" s="292" t="s">
        <v>2979</v>
      </c>
    </row>
    <row r="12245" spans="1:7">
      <c r="A12245" s="292" t="s">
        <v>49</v>
      </c>
      <c r="B12245" s="405">
        <v>40062</v>
      </c>
      <c r="C12245" s="292" t="s">
        <v>2979</v>
      </c>
      <c r="E12245" s="292" t="s">
        <v>214</v>
      </c>
      <c r="F12245" s="405">
        <v>38761</v>
      </c>
      <c r="G12245" s="292" t="s">
        <v>2979</v>
      </c>
    </row>
    <row r="12246" spans="1:7">
      <c r="A12246" s="292" t="s">
        <v>49</v>
      </c>
      <c r="B12246" s="405">
        <v>40371</v>
      </c>
      <c r="C12246" s="292" t="s">
        <v>2979</v>
      </c>
      <c r="E12246" s="292" t="s">
        <v>214</v>
      </c>
      <c r="F12246" s="405">
        <v>38762</v>
      </c>
      <c r="G12246" s="292" t="s">
        <v>2979</v>
      </c>
    </row>
    <row r="12247" spans="1:7">
      <c r="A12247" s="292" t="s">
        <v>49</v>
      </c>
      <c r="B12247" s="405">
        <v>40843</v>
      </c>
      <c r="C12247" s="292" t="s">
        <v>2979</v>
      </c>
      <c r="E12247" s="292" t="s">
        <v>214</v>
      </c>
      <c r="F12247" s="405">
        <v>38764</v>
      </c>
      <c r="G12247" s="292" t="s">
        <v>2979</v>
      </c>
    </row>
    <row r="12248" spans="1:7">
      <c r="A12248" s="292" t="s">
        <v>49</v>
      </c>
      <c r="B12248" s="405">
        <v>37369</v>
      </c>
      <c r="C12248" s="292" t="s">
        <v>2979</v>
      </c>
      <c r="E12248" s="292" t="s">
        <v>214</v>
      </c>
      <c r="F12248" s="405">
        <v>38765</v>
      </c>
      <c r="G12248" s="292" t="s">
        <v>2979</v>
      </c>
    </row>
    <row r="12249" spans="1:7">
      <c r="A12249" s="292" t="s">
        <v>49</v>
      </c>
      <c r="B12249" s="405">
        <v>37770</v>
      </c>
      <c r="C12249" s="292" t="s">
        <v>2979</v>
      </c>
      <c r="E12249" s="292" t="s">
        <v>214</v>
      </c>
      <c r="F12249" s="405">
        <v>38767</v>
      </c>
      <c r="G12249" s="292" t="s">
        <v>2979</v>
      </c>
    </row>
    <row r="12250" spans="1:7">
      <c r="A12250" s="292" t="s">
        <v>49</v>
      </c>
      <c r="B12250" s="405">
        <v>38040</v>
      </c>
      <c r="C12250" s="292" t="s">
        <v>2979</v>
      </c>
      <c r="E12250" s="292" t="s">
        <v>214</v>
      </c>
      <c r="F12250" s="405">
        <v>38768</v>
      </c>
      <c r="G12250" s="292" t="s">
        <v>2979</v>
      </c>
    </row>
    <row r="12251" spans="1:7">
      <c r="A12251" s="292" t="s">
        <v>49</v>
      </c>
      <c r="B12251" s="405">
        <v>38313</v>
      </c>
      <c r="C12251" s="292" t="s">
        <v>2979</v>
      </c>
      <c r="E12251" s="292" t="s">
        <v>214</v>
      </c>
      <c r="F12251" s="405">
        <v>38773</v>
      </c>
      <c r="G12251" s="292" t="s">
        <v>2979</v>
      </c>
    </row>
    <row r="12252" spans="1:7">
      <c r="A12252" s="292" t="s">
        <v>49</v>
      </c>
      <c r="B12252" s="405">
        <v>38425</v>
      </c>
      <c r="C12252" s="292" t="s">
        <v>2979</v>
      </c>
      <c r="E12252" s="292" t="s">
        <v>214</v>
      </c>
      <c r="F12252" s="405">
        <v>38774</v>
      </c>
      <c r="G12252" s="292" t="s">
        <v>2979</v>
      </c>
    </row>
    <row r="12253" spans="1:7">
      <c r="A12253" s="292" t="s">
        <v>49</v>
      </c>
      <c r="B12253" s="405">
        <v>38579</v>
      </c>
      <c r="C12253" s="292" t="s">
        <v>2979</v>
      </c>
      <c r="E12253" s="292" t="s">
        <v>214</v>
      </c>
      <c r="F12253" s="405">
        <v>38776</v>
      </c>
      <c r="G12253" s="292" t="s">
        <v>2979</v>
      </c>
    </row>
    <row r="12254" spans="1:7">
      <c r="A12254" s="292" t="s">
        <v>49</v>
      </c>
      <c r="B12254" s="405">
        <v>38676</v>
      </c>
      <c r="C12254" s="292" t="s">
        <v>2979</v>
      </c>
      <c r="E12254" s="292" t="s">
        <v>214</v>
      </c>
      <c r="F12254" s="405">
        <v>38824</v>
      </c>
      <c r="G12254" s="292" t="s">
        <v>2979</v>
      </c>
    </row>
    <row r="12255" spans="1:7">
      <c r="A12255" s="292" t="s">
        <v>49</v>
      </c>
      <c r="B12255" s="405">
        <v>38856</v>
      </c>
      <c r="C12255" s="292" t="s">
        <v>2979</v>
      </c>
      <c r="E12255" s="292" t="s">
        <v>214</v>
      </c>
      <c r="F12255" s="405">
        <v>38828</v>
      </c>
      <c r="G12255" s="292" t="s">
        <v>2979</v>
      </c>
    </row>
    <row r="12256" spans="1:7">
      <c r="A12256" s="292" t="s">
        <v>49</v>
      </c>
      <c r="B12256" s="405">
        <v>39059</v>
      </c>
      <c r="C12256" s="292" t="s">
        <v>2979</v>
      </c>
      <c r="E12256" s="292" t="s">
        <v>214</v>
      </c>
      <c r="F12256" s="405">
        <v>38833</v>
      </c>
      <c r="G12256" s="292" t="s">
        <v>2979</v>
      </c>
    </row>
    <row r="12257" spans="1:7">
      <c r="A12257" s="292" t="s">
        <v>49</v>
      </c>
      <c r="B12257" s="405">
        <v>39176</v>
      </c>
      <c r="C12257" s="292" t="s">
        <v>2979</v>
      </c>
      <c r="E12257" s="292" t="s">
        <v>214</v>
      </c>
      <c r="F12257" s="405">
        <v>38834</v>
      </c>
      <c r="G12257" s="292" t="s">
        <v>2979</v>
      </c>
    </row>
    <row r="12258" spans="1:7">
      <c r="A12258" s="292" t="s">
        <v>49</v>
      </c>
      <c r="B12258" s="405">
        <v>39478</v>
      </c>
      <c r="C12258" s="292" t="s">
        <v>2979</v>
      </c>
      <c r="E12258" s="292" t="s">
        <v>214</v>
      </c>
      <c r="F12258" s="405">
        <v>38838</v>
      </c>
      <c r="G12258" s="292" t="s">
        <v>2979</v>
      </c>
    </row>
    <row r="12259" spans="1:7">
      <c r="A12259" s="292" t="s">
        <v>49</v>
      </c>
      <c r="B12259" s="405">
        <v>39771</v>
      </c>
      <c r="C12259" s="292" t="s">
        <v>2979</v>
      </c>
      <c r="E12259" s="292" t="s">
        <v>214</v>
      </c>
      <c r="F12259" s="405">
        <v>38843</v>
      </c>
      <c r="G12259" s="292" t="s">
        <v>2979</v>
      </c>
    </row>
    <row r="12260" spans="1:7">
      <c r="A12260" s="292" t="s">
        <v>49</v>
      </c>
      <c r="B12260" s="405">
        <v>40068</v>
      </c>
      <c r="C12260" s="292" t="s">
        <v>2979</v>
      </c>
      <c r="E12260" s="292" t="s">
        <v>214</v>
      </c>
      <c r="F12260" s="405">
        <v>38844</v>
      </c>
      <c r="G12260" s="292" t="s">
        <v>2979</v>
      </c>
    </row>
    <row r="12261" spans="1:7">
      <c r="A12261" s="292" t="s">
        <v>49</v>
      </c>
      <c r="B12261" s="405">
        <v>40372</v>
      </c>
      <c r="C12261" s="292" t="s">
        <v>2979</v>
      </c>
      <c r="E12261" s="292" t="s">
        <v>214</v>
      </c>
      <c r="F12261" s="405">
        <v>38846</v>
      </c>
      <c r="G12261" s="292" t="s">
        <v>2979</v>
      </c>
    </row>
    <row r="12262" spans="1:7">
      <c r="A12262" s="292" t="s">
        <v>49</v>
      </c>
      <c r="B12262" s="405">
        <v>40844</v>
      </c>
      <c r="C12262" s="292" t="s">
        <v>2979</v>
      </c>
      <c r="E12262" s="292" t="s">
        <v>214</v>
      </c>
      <c r="F12262" s="405">
        <v>38847</v>
      </c>
      <c r="G12262" s="292" t="s">
        <v>2979</v>
      </c>
    </row>
    <row r="12263" spans="1:7">
      <c r="A12263" s="292" t="s">
        <v>49</v>
      </c>
      <c r="B12263" s="405">
        <v>37370</v>
      </c>
      <c r="C12263" s="292" t="s">
        <v>2979</v>
      </c>
      <c r="E12263" s="292" t="s">
        <v>214</v>
      </c>
      <c r="F12263" s="405">
        <v>38850</v>
      </c>
      <c r="G12263" s="292" t="s">
        <v>2979</v>
      </c>
    </row>
    <row r="12264" spans="1:7">
      <c r="A12264" s="292" t="s">
        <v>49</v>
      </c>
      <c r="B12264" s="405">
        <v>37773</v>
      </c>
      <c r="C12264" s="292" t="s">
        <v>2979</v>
      </c>
      <c r="E12264" s="292" t="s">
        <v>214</v>
      </c>
      <c r="F12264" s="405">
        <v>38851</v>
      </c>
      <c r="G12264" s="292" t="s">
        <v>2979</v>
      </c>
    </row>
    <row r="12265" spans="1:7">
      <c r="A12265" s="292" t="s">
        <v>49</v>
      </c>
      <c r="B12265" s="405">
        <v>38041</v>
      </c>
      <c r="C12265" s="292" t="s">
        <v>2979</v>
      </c>
      <c r="E12265" s="292" t="s">
        <v>214</v>
      </c>
      <c r="F12265" s="405">
        <v>38852</v>
      </c>
      <c r="G12265" s="292" t="s">
        <v>2979</v>
      </c>
    </row>
    <row r="12266" spans="1:7">
      <c r="A12266" s="292" t="s">
        <v>49</v>
      </c>
      <c r="B12266" s="405">
        <v>38315</v>
      </c>
      <c r="C12266" s="292" t="s">
        <v>2979</v>
      </c>
      <c r="E12266" s="292" t="s">
        <v>214</v>
      </c>
      <c r="F12266" s="405">
        <v>38854</v>
      </c>
      <c r="G12266" s="292" t="s">
        <v>2979</v>
      </c>
    </row>
    <row r="12267" spans="1:7">
      <c r="A12267" s="292" t="s">
        <v>49</v>
      </c>
      <c r="B12267" s="405">
        <v>38449</v>
      </c>
      <c r="C12267" s="292" t="s">
        <v>2979</v>
      </c>
      <c r="E12267" s="292" t="s">
        <v>214</v>
      </c>
      <c r="F12267" s="405">
        <v>38855</v>
      </c>
      <c r="G12267" s="292" t="s">
        <v>2979</v>
      </c>
    </row>
    <row r="12268" spans="1:7">
      <c r="A12268" s="292" t="s">
        <v>49</v>
      </c>
      <c r="B12268" s="405">
        <v>38580</v>
      </c>
      <c r="C12268" s="292" t="s">
        <v>2979</v>
      </c>
      <c r="E12268" s="292" t="s">
        <v>214</v>
      </c>
      <c r="F12268" s="405">
        <v>38856</v>
      </c>
      <c r="G12268" s="292" t="s">
        <v>2979</v>
      </c>
    </row>
    <row r="12269" spans="1:7">
      <c r="A12269" s="292" t="s">
        <v>49</v>
      </c>
      <c r="B12269" s="405">
        <v>38683</v>
      </c>
      <c r="C12269" s="292" t="s">
        <v>2979</v>
      </c>
      <c r="E12269" s="292" t="s">
        <v>214</v>
      </c>
      <c r="F12269" s="405">
        <v>38858</v>
      </c>
      <c r="G12269" s="292" t="s">
        <v>2979</v>
      </c>
    </row>
    <row r="12270" spans="1:7">
      <c r="A12270" s="292" t="s">
        <v>49</v>
      </c>
      <c r="B12270" s="405">
        <v>38858</v>
      </c>
      <c r="C12270" s="292" t="s">
        <v>2979</v>
      </c>
      <c r="E12270" s="292" t="s">
        <v>214</v>
      </c>
      <c r="F12270" s="405">
        <v>38860</v>
      </c>
      <c r="G12270" s="292" t="s">
        <v>2979</v>
      </c>
    </row>
    <row r="12271" spans="1:7">
      <c r="A12271" s="292" t="s">
        <v>49</v>
      </c>
      <c r="B12271" s="405">
        <v>39062</v>
      </c>
      <c r="C12271" s="292" t="s">
        <v>2979</v>
      </c>
      <c r="E12271" s="292" t="s">
        <v>214</v>
      </c>
      <c r="F12271" s="405">
        <v>38862</v>
      </c>
      <c r="G12271" s="292" t="s">
        <v>2979</v>
      </c>
    </row>
    <row r="12272" spans="1:7">
      <c r="A12272" s="292" t="s">
        <v>49</v>
      </c>
      <c r="B12272" s="405">
        <v>39183</v>
      </c>
      <c r="C12272" s="292" t="s">
        <v>2979</v>
      </c>
      <c r="E12272" s="292" t="s">
        <v>214</v>
      </c>
      <c r="F12272" s="405">
        <v>38864</v>
      </c>
      <c r="G12272" s="292" t="s">
        <v>2979</v>
      </c>
    </row>
    <row r="12273" spans="1:7">
      <c r="A12273" s="292" t="s">
        <v>49</v>
      </c>
      <c r="B12273" s="405">
        <v>39479</v>
      </c>
      <c r="C12273" s="292" t="s">
        <v>2979</v>
      </c>
      <c r="E12273" s="292" t="s">
        <v>214</v>
      </c>
      <c r="F12273" s="405">
        <v>38868</v>
      </c>
      <c r="G12273" s="292" t="s">
        <v>2979</v>
      </c>
    </row>
    <row r="12274" spans="1:7">
      <c r="A12274" s="292" t="s">
        <v>49</v>
      </c>
      <c r="B12274" s="405">
        <v>39772</v>
      </c>
      <c r="C12274" s="292" t="s">
        <v>2979</v>
      </c>
      <c r="E12274" s="292" t="s">
        <v>214</v>
      </c>
      <c r="F12274" s="405">
        <v>38870</v>
      </c>
      <c r="G12274" s="292" t="s">
        <v>2979</v>
      </c>
    </row>
    <row r="12275" spans="1:7">
      <c r="A12275" s="292" t="s">
        <v>49</v>
      </c>
      <c r="B12275" s="405">
        <v>40069</v>
      </c>
      <c r="C12275" s="292" t="s">
        <v>2979</v>
      </c>
      <c r="E12275" s="292" t="s">
        <v>214</v>
      </c>
      <c r="F12275" s="405">
        <v>38871</v>
      </c>
      <c r="G12275" s="292" t="s">
        <v>2979</v>
      </c>
    </row>
    <row r="12276" spans="1:7">
      <c r="A12276" s="292" t="s">
        <v>49</v>
      </c>
      <c r="B12276" s="405">
        <v>40376</v>
      </c>
      <c r="C12276" s="292" t="s">
        <v>2979</v>
      </c>
      <c r="E12276" s="292" t="s">
        <v>214</v>
      </c>
      <c r="F12276" s="405">
        <v>38874</v>
      </c>
      <c r="G12276" s="292" t="s">
        <v>2979</v>
      </c>
    </row>
    <row r="12277" spans="1:7">
      <c r="A12277" s="292" t="s">
        <v>49</v>
      </c>
      <c r="B12277" s="405">
        <v>40855</v>
      </c>
      <c r="C12277" s="292" t="s">
        <v>2979</v>
      </c>
      <c r="E12277" s="292" t="s">
        <v>214</v>
      </c>
      <c r="F12277" s="405">
        <v>38876</v>
      </c>
      <c r="G12277" s="292" t="s">
        <v>2979</v>
      </c>
    </row>
    <row r="12278" spans="1:7">
      <c r="A12278" s="292" t="s">
        <v>49</v>
      </c>
      <c r="B12278" s="405">
        <v>37374</v>
      </c>
      <c r="C12278" s="292" t="s">
        <v>2979</v>
      </c>
      <c r="E12278" s="292" t="s">
        <v>214</v>
      </c>
      <c r="F12278" s="405">
        <v>38878</v>
      </c>
      <c r="G12278" s="292" t="s">
        <v>2979</v>
      </c>
    </row>
    <row r="12279" spans="1:7">
      <c r="A12279" s="292" t="s">
        <v>49</v>
      </c>
      <c r="B12279" s="405">
        <v>37779</v>
      </c>
      <c r="C12279" s="292" t="s">
        <v>2979</v>
      </c>
      <c r="E12279" s="292" t="s">
        <v>214</v>
      </c>
      <c r="F12279" s="405">
        <v>38901</v>
      </c>
      <c r="G12279" s="292" t="s">
        <v>2979</v>
      </c>
    </row>
    <row r="12280" spans="1:7">
      <c r="A12280" s="292" t="s">
        <v>49</v>
      </c>
      <c r="B12280" s="405">
        <v>38044</v>
      </c>
      <c r="C12280" s="292" t="s">
        <v>2979</v>
      </c>
      <c r="E12280" s="292" t="s">
        <v>214</v>
      </c>
      <c r="F12280" s="405">
        <v>38902</v>
      </c>
      <c r="G12280" s="292" t="s">
        <v>2979</v>
      </c>
    </row>
    <row r="12281" spans="1:7">
      <c r="A12281" s="292" t="s">
        <v>49</v>
      </c>
      <c r="B12281" s="405">
        <v>38316</v>
      </c>
      <c r="C12281" s="292" t="s">
        <v>2979</v>
      </c>
      <c r="E12281" s="292" t="s">
        <v>214</v>
      </c>
      <c r="F12281" s="405">
        <v>38912</v>
      </c>
      <c r="G12281" s="292" t="s">
        <v>2979</v>
      </c>
    </row>
    <row r="12282" spans="1:7">
      <c r="A12282" s="292" t="s">
        <v>49</v>
      </c>
      <c r="B12282" s="405">
        <v>38450</v>
      </c>
      <c r="C12282" s="292" t="s">
        <v>2979</v>
      </c>
      <c r="E12282" s="292" t="s">
        <v>214</v>
      </c>
      <c r="F12282" s="405">
        <v>38913</v>
      </c>
      <c r="G12282" s="292" t="s">
        <v>2979</v>
      </c>
    </row>
    <row r="12283" spans="1:7">
      <c r="A12283" s="292" t="s">
        <v>49</v>
      </c>
      <c r="B12283" s="405">
        <v>38581</v>
      </c>
      <c r="C12283" s="292" t="s">
        <v>2979</v>
      </c>
      <c r="E12283" s="292" t="s">
        <v>214</v>
      </c>
      <c r="F12283" s="405">
        <v>38914</v>
      </c>
      <c r="G12283" s="292" t="s">
        <v>2979</v>
      </c>
    </row>
    <row r="12284" spans="1:7">
      <c r="A12284" s="292" t="s">
        <v>49</v>
      </c>
      <c r="B12284" s="405">
        <v>38685</v>
      </c>
      <c r="C12284" s="292" t="s">
        <v>2979</v>
      </c>
      <c r="E12284" s="292" t="s">
        <v>214</v>
      </c>
      <c r="F12284" s="405">
        <v>38916</v>
      </c>
      <c r="G12284" s="292" t="s">
        <v>2979</v>
      </c>
    </row>
    <row r="12285" spans="1:7">
      <c r="A12285" s="292" t="s">
        <v>49</v>
      </c>
      <c r="B12285" s="405">
        <v>38860</v>
      </c>
      <c r="C12285" s="292" t="s">
        <v>2979</v>
      </c>
      <c r="E12285" s="292" t="s">
        <v>214</v>
      </c>
      <c r="F12285" s="405">
        <v>38917</v>
      </c>
      <c r="G12285" s="292" t="s">
        <v>2979</v>
      </c>
    </row>
    <row r="12286" spans="1:7">
      <c r="A12286" s="292" t="s">
        <v>49</v>
      </c>
      <c r="B12286" s="405">
        <v>39063</v>
      </c>
      <c r="C12286" s="292" t="s">
        <v>2979</v>
      </c>
      <c r="E12286" s="292" t="s">
        <v>214</v>
      </c>
      <c r="F12286" s="405">
        <v>38921</v>
      </c>
      <c r="G12286" s="292" t="s">
        <v>2979</v>
      </c>
    </row>
    <row r="12287" spans="1:7">
      <c r="A12287" s="292" t="s">
        <v>49</v>
      </c>
      <c r="B12287" s="405">
        <v>39189</v>
      </c>
      <c r="C12287" s="292" t="s">
        <v>2979</v>
      </c>
      <c r="E12287" s="292" t="s">
        <v>214</v>
      </c>
      <c r="F12287" s="405">
        <v>38922</v>
      </c>
      <c r="G12287" s="292" t="s">
        <v>2979</v>
      </c>
    </row>
    <row r="12288" spans="1:7">
      <c r="A12288" s="292" t="s">
        <v>49</v>
      </c>
      <c r="B12288" s="405">
        <v>39480</v>
      </c>
      <c r="C12288" s="292" t="s">
        <v>2979</v>
      </c>
      <c r="E12288" s="292" t="s">
        <v>214</v>
      </c>
      <c r="F12288" s="405">
        <v>38923</v>
      </c>
      <c r="G12288" s="292" t="s">
        <v>2979</v>
      </c>
    </row>
    <row r="12289" spans="1:7">
      <c r="A12289" s="292" t="s">
        <v>49</v>
      </c>
      <c r="B12289" s="405">
        <v>39813</v>
      </c>
      <c r="C12289" s="292" t="s">
        <v>2979</v>
      </c>
      <c r="E12289" s="292" t="s">
        <v>214</v>
      </c>
      <c r="F12289" s="405">
        <v>38927</v>
      </c>
      <c r="G12289" s="292" t="s">
        <v>2979</v>
      </c>
    </row>
    <row r="12290" spans="1:7">
      <c r="A12290" s="292" t="s">
        <v>49</v>
      </c>
      <c r="B12290" s="405">
        <v>40070</v>
      </c>
      <c r="C12290" s="292" t="s">
        <v>2979</v>
      </c>
      <c r="E12290" s="292" t="s">
        <v>214</v>
      </c>
      <c r="F12290" s="405">
        <v>38940</v>
      </c>
      <c r="G12290" s="292" t="s">
        <v>2979</v>
      </c>
    </row>
    <row r="12291" spans="1:7">
      <c r="A12291" s="292" t="s">
        <v>49</v>
      </c>
      <c r="B12291" s="405">
        <v>40379</v>
      </c>
      <c r="C12291" s="292" t="s">
        <v>2979</v>
      </c>
      <c r="E12291" s="292" t="s">
        <v>214</v>
      </c>
      <c r="F12291" s="405">
        <v>38941</v>
      </c>
      <c r="G12291" s="292" t="s">
        <v>2979</v>
      </c>
    </row>
    <row r="12292" spans="1:7">
      <c r="A12292" s="292" t="s">
        <v>49</v>
      </c>
      <c r="B12292" s="405">
        <v>40856</v>
      </c>
      <c r="C12292" s="292" t="s">
        <v>2979</v>
      </c>
      <c r="E12292" s="292" t="s">
        <v>214</v>
      </c>
      <c r="F12292" s="405">
        <v>38943</v>
      </c>
      <c r="G12292" s="292" t="s">
        <v>2979</v>
      </c>
    </row>
    <row r="12293" spans="1:7">
      <c r="A12293" s="292" t="s">
        <v>49</v>
      </c>
      <c r="B12293" s="405">
        <v>37375</v>
      </c>
      <c r="C12293" s="292" t="s">
        <v>2979</v>
      </c>
      <c r="E12293" s="292" t="s">
        <v>214</v>
      </c>
      <c r="F12293" s="405">
        <v>38944</v>
      </c>
      <c r="G12293" s="292" t="s">
        <v>2979</v>
      </c>
    </row>
    <row r="12294" spans="1:7">
      <c r="A12294" s="292" t="s">
        <v>49</v>
      </c>
      <c r="B12294" s="405">
        <v>37807</v>
      </c>
      <c r="C12294" s="292" t="s">
        <v>2979</v>
      </c>
      <c r="E12294" s="292" t="s">
        <v>214</v>
      </c>
      <c r="F12294" s="405">
        <v>38949</v>
      </c>
      <c r="G12294" s="292" t="s">
        <v>2979</v>
      </c>
    </row>
    <row r="12295" spans="1:7">
      <c r="A12295" s="292" t="s">
        <v>49</v>
      </c>
      <c r="B12295" s="405">
        <v>38046</v>
      </c>
      <c r="C12295" s="292" t="s">
        <v>2979</v>
      </c>
      <c r="E12295" s="292" t="s">
        <v>214</v>
      </c>
      <c r="F12295" s="405">
        <v>38952</v>
      </c>
      <c r="G12295" s="292" t="s">
        <v>2979</v>
      </c>
    </row>
    <row r="12296" spans="1:7">
      <c r="A12296" s="292" t="s">
        <v>49</v>
      </c>
      <c r="B12296" s="405">
        <v>38317</v>
      </c>
      <c r="C12296" s="292" t="s">
        <v>2979</v>
      </c>
      <c r="E12296" s="292" t="s">
        <v>214</v>
      </c>
      <c r="F12296" s="405">
        <v>38953</v>
      </c>
      <c r="G12296" s="292" t="s">
        <v>2979</v>
      </c>
    </row>
    <row r="12297" spans="1:7">
      <c r="A12297" s="292" t="s">
        <v>49</v>
      </c>
      <c r="B12297" s="405">
        <v>38452</v>
      </c>
      <c r="C12297" s="292" t="s">
        <v>2979</v>
      </c>
      <c r="E12297" s="292" t="s">
        <v>214</v>
      </c>
      <c r="F12297" s="405">
        <v>38954</v>
      </c>
      <c r="G12297" s="292" t="s">
        <v>2979</v>
      </c>
    </row>
    <row r="12298" spans="1:7">
      <c r="A12298" s="292" t="s">
        <v>49</v>
      </c>
      <c r="B12298" s="405">
        <v>38582</v>
      </c>
      <c r="C12298" s="292" t="s">
        <v>2979</v>
      </c>
      <c r="E12298" s="292" t="s">
        <v>214</v>
      </c>
      <c r="F12298" s="405">
        <v>38955</v>
      </c>
      <c r="G12298" s="292" t="s">
        <v>2979</v>
      </c>
    </row>
    <row r="12299" spans="1:7">
      <c r="A12299" s="292" t="s">
        <v>49</v>
      </c>
      <c r="B12299" s="405">
        <v>38721</v>
      </c>
      <c r="C12299" s="292" t="s">
        <v>2979</v>
      </c>
      <c r="E12299" s="292" t="s">
        <v>214</v>
      </c>
      <c r="F12299" s="405">
        <v>38960</v>
      </c>
      <c r="G12299" s="292" t="s">
        <v>2979</v>
      </c>
    </row>
    <row r="12300" spans="1:7">
      <c r="A12300" s="292" t="s">
        <v>49</v>
      </c>
      <c r="B12300" s="405">
        <v>38862</v>
      </c>
      <c r="C12300" s="292" t="s">
        <v>2979</v>
      </c>
      <c r="E12300" s="292" t="s">
        <v>214</v>
      </c>
      <c r="F12300" s="405">
        <v>38965</v>
      </c>
      <c r="G12300" s="292" t="s">
        <v>2979</v>
      </c>
    </row>
    <row r="12301" spans="1:7">
      <c r="A12301" s="292" t="s">
        <v>49</v>
      </c>
      <c r="B12301" s="405">
        <v>39066</v>
      </c>
      <c r="C12301" s="292" t="s">
        <v>2979</v>
      </c>
      <c r="E12301" s="292" t="s">
        <v>214</v>
      </c>
      <c r="F12301" s="405">
        <v>38967</v>
      </c>
      <c r="G12301" s="292" t="s">
        <v>2979</v>
      </c>
    </row>
    <row r="12302" spans="1:7">
      <c r="A12302" s="292" t="s">
        <v>49</v>
      </c>
      <c r="B12302" s="405">
        <v>39190</v>
      </c>
      <c r="C12302" s="292" t="s">
        <v>2979</v>
      </c>
      <c r="E12302" s="292" t="s">
        <v>214</v>
      </c>
      <c r="F12302" s="405">
        <v>39038</v>
      </c>
      <c r="G12302" s="292" t="s">
        <v>2979</v>
      </c>
    </row>
    <row r="12303" spans="1:7">
      <c r="A12303" s="292" t="s">
        <v>49</v>
      </c>
      <c r="B12303" s="405">
        <v>39481</v>
      </c>
      <c r="C12303" s="292" t="s">
        <v>2979</v>
      </c>
      <c r="E12303" s="292" t="s">
        <v>214</v>
      </c>
      <c r="F12303" s="405">
        <v>39039</v>
      </c>
      <c r="G12303" s="292" t="s">
        <v>2979</v>
      </c>
    </row>
    <row r="12304" spans="1:7">
      <c r="A12304" s="292" t="s">
        <v>49</v>
      </c>
      <c r="B12304" s="405">
        <v>39815</v>
      </c>
      <c r="C12304" s="292" t="s">
        <v>2979</v>
      </c>
      <c r="E12304" s="292" t="s">
        <v>214</v>
      </c>
      <c r="F12304" s="405">
        <v>39040</v>
      </c>
      <c r="G12304" s="292" t="s">
        <v>2979</v>
      </c>
    </row>
    <row r="12305" spans="1:7">
      <c r="A12305" s="292" t="s">
        <v>49</v>
      </c>
      <c r="B12305" s="405">
        <v>40071</v>
      </c>
      <c r="C12305" s="292" t="s">
        <v>2979</v>
      </c>
      <c r="E12305" s="292" t="s">
        <v>214</v>
      </c>
      <c r="F12305" s="405">
        <v>39041</v>
      </c>
      <c r="G12305" s="292" t="s">
        <v>2979</v>
      </c>
    </row>
    <row r="12306" spans="1:7">
      <c r="A12306" s="292" t="s">
        <v>49</v>
      </c>
      <c r="B12306" s="405">
        <v>40380</v>
      </c>
      <c r="C12306" s="292" t="s">
        <v>2979</v>
      </c>
      <c r="E12306" s="292" t="s">
        <v>214</v>
      </c>
      <c r="F12306" s="405">
        <v>39051</v>
      </c>
      <c r="G12306" s="292" t="s">
        <v>2979</v>
      </c>
    </row>
    <row r="12307" spans="1:7">
      <c r="A12307" s="292" t="s">
        <v>49</v>
      </c>
      <c r="B12307" s="405">
        <v>40862</v>
      </c>
      <c r="C12307" s="292" t="s">
        <v>2979</v>
      </c>
      <c r="E12307" s="292" t="s">
        <v>214</v>
      </c>
      <c r="F12307" s="405">
        <v>39054</v>
      </c>
      <c r="G12307" s="292" t="s">
        <v>2979</v>
      </c>
    </row>
    <row r="12308" spans="1:7">
      <c r="A12308" s="292" t="s">
        <v>49</v>
      </c>
      <c r="B12308" s="405">
        <v>37378</v>
      </c>
      <c r="C12308" s="292" t="s">
        <v>2979</v>
      </c>
      <c r="E12308" s="292" t="s">
        <v>214</v>
      </c>
      <c r="F12308" s="405">
        <v>39057</v>
      </c>
      <c r="G12308" s="292" t="s">
        <v>2979</v>
      </c>
    </row>
    <row r="12309" spans="1:7">
      <c r="A12309" s="292" t="s">
        <v>49</v>
      </c>
      <c r="B12309" s="405">
        <v>37809</v>
      </c>
      <c r="C12309" s="292" t="s">
        <v>2979</v>
      </c>
      <c r="E12309" s="292" t="s">
        <v>214</v>
      </c>
      <c r="F12309" s="405">
        <v>39059</v>
      </c>
      <c r="G12309" s="292" t="s">
        <v>2979</v>
      </c>
    </row>
    <row r="12310" spans="1:7">
      <c r="A12310" s="292" t="s">
        <v>49</v>
      </c>
      <c r="B12310" s="405">
        <v>38049</v>
      </c>
      <c r="C12310" s="292" t="s">
        <v>2979</v>
      </c>
      <c r="E12310" s="292" t="s">
        <v>214</v>
      </c>
      <c r="F12310" s="405">
        <v>39062</v>
      </c>
      <c r="G12310" s="292" t="s">
        <v>2979</v>
      </c>
    </row>
    <row r="12311" spans="1:7">
      <c r="A12311" s="292" t="s">
        <v>49</v>
      </c>
      <c r="B12311" s="405">
        <v>38318</v>
      </c>
      <c r="C12311" s="292" t="s">
        <v>2979</v>
      </c>
      <c r="E12311" s="292" t="s">
        <v>214</v>
      </c>
      <c r="F12311" s="405">
        <v>39063</v>
      </c>
      <c r="G12311" s="292" t="s">
        <v>2979</v>
      </c>
    </row>
    <row r="12312" spans="1:7">
      <c r="A12312" s="292" t="s">
        <v>49</v>
      </c>
      <c r="B12312" s="405">
        <v>38454</v>
      </c>
      <c r="C12312" s="292" t="s">
        <v>2979</v>
      </c>
      <c r="E12312" s="292" t="s">
        <v>214</v>
      </c>
      <c r="F12312" s="405">
        <v>39066</v>
      </c>
      <c r="G12312" s="292" t="s">
        <v>2979</v>
      </c>
    </row>
    <row r="12313" spans="1:7">
      <c r="A12313" s="292" t="s">
        <v>49</v>
      </c>
      <c r="B12313" s="405">
        <v>38585</v>
      </c>
      <c r="C12313" s="292" t="s">
        <v>2979</v>
      </c>
      <c r="E12313" s="292" t="s">
        <v>214</v>
      </c>
      <c r="F12313" s="405">
        <v>39069</v>
      </c>
      <c r="G12313" s="292" t="s">
        <v>2979</v>
      </c>
    </row>
    <row r="12314" spans="1:7">
      <c r="A12314" s="292" t="s">
        <v>49</v>
      </c>
      <c r="B12314" s="405">
        <v>38723</v>
      </c>
      <c r="C12314" s="292" t="s">
        <v>2979</v>
      </c>
      <c r="E12314" s="292" t="s">
        <v>214</v>
      </c>
      <c r="F12314" s="405">
        <v>39071</v>
      </c>
      <c r="G12314" s="292" t="s">
        <v>2979</v>
      </c>
    </row>
    <row r="12315" spans="1:7">
      <c r="A12315" s="292" t="s">
        <v>49</v>
      </c>
      <c r="B12315" s="405">
        <v>38864</v>
      </c>
      <c r="C12315" s="292" t="s">
        <v>2979</v>
      </c>
      <c r="E12315" s="292" t="s">
        <v>214</v>
      </c>
      <c r="F12315" s="405">
        <v>39072</v>
      </c>
      <c r="G12315" s="292" t="s">
        <v>2979</v>
      </c>
    </row>
    <row r="12316" spans="1:7">
      <c r="A12316" s="292" t="s">
        <v>49</v>
      </c>
      <c r="B12316" s="405">
        <v>39069</v>
      </c>
      <c r="C12316" s="292" t="s">
        <v>2979</v>
      </c>
      <c r="E12316" s="292" t="s">
        <v>214</v>
      </c>
      <c r="F12316" s="405">
        <v>39077</v>
      </c>
      <c r="G12316" s="292" t="s">
        <v>2979</v>
      </c>
    </row>
    <row r="12317" spans="1:7">
      <c r="A12317" s="292" t="s">
        <v>49</v>
      </c>
      <c r="B12317" s="405">
        <v>39191</v>
      </c>
      <c r="C12317" s="292" t="s">
        <v>2979</v>
      </c>
      <c r="E12317" s="292" t="s">
        <v>214</v>
      </c>
      <c r="F12317" s="405">
        <v>39078</v>
      </c>
      <c r="G12317" s="292" t="s">
        <v>2979</v>
      </c>
    </row>
    <row r="12318" spans="1:7">
      <c r="A12318" s="292" t="s">
        <v>49</v>
      </c>
      <c r="B12318" s="405">
        <v>39482</v>
      </c>
      <c r="C12318" s="292" t="s">
        <v>2979</v>
      </c>
      <c r="E12318" s="292" t="s">
        <v>214</v>
      </c>
      <c r="F12318" s="405">
        <v>39079</v>
      </c>
      <c r="G12318" s="292" t="s">
        <v>2979</v>
      </c>
    </row>
    <row r="12319" spans="1:7">
      <c r="A12319" s="292" t="s">
        <v>49</v>
      </c>
      <c r="B12319" s="405">
        <v>39817</v>
      </c>
      <c r="C12319" s="292" t="s">
        <v>2979</v>
      </c>
      <c r="E12319" s="292" t="s">
        <v>214</v>
      </c>
      <c r="F12319" s="405">
        <v>39082</v>
      </c>
      <c r="G12319" s="292" t="s">
        <v>2979</v>
      </c>
    </row>
    <row r="12320" spans="1:7">
      <c r="A12320" s="292" t="s">
        <v>49</v>
      </c>
      <c r="B12320" s="405">
        <v>40076</v>
      </c>
      <c r="C12320" s="292" t="s">
        <v>2979</v>
      </c>
      <c r="E12320" s="292" t="s">
        <v>214</v>
      </c>
      <c r="F12320" s="405">
        <v>39083</v>
      </c>
      <c r="G12320" s="292" t="s">
        <v>2979</v>
      </c>
    </row>
    <row r="12321" spans="1:7">
      <c r="A12321" s="292" t="s">
        <v>49</v>
      </c>
      <c r="B12321" s="405">
        <v>40385</v>
      </c>
      <c r="C12321" s="292" t="s">
        <v>2979</v>
      </c>
      <c r="E12321" s="292" t="s">
        <v>214</v>
      </c>
      <c r="F12321" s="405">
        <v>39087</v>
      </c>
      <c r="G12321" s="292" t="s">
        <v>2979</v>
      </c>
    </row>
    <row r="12322" spans="1:7">
      <c r="A12322" s="292" t="s">
        <v>49</v>
      </c>
      <c r="B12322" s="405">
        <v>40863</v>
      </c>
      <c r="C12322" s="292" t="s">
        <v>2979</v>
      </c>
      <c r="E12322" s="292" t="s">
        <v>214</v>
      </c>
      <c r="F12322" s="405">
        <v>39088</v>
      </c>
      <c r="G12322" s="292" t="s">
        <v>2979</v>
      </c>
    </row>
    <row r="12323" spans="1:7">
      <c r="A12323" s="292" t="s">
        <v>49</v>
      </c>
      <c r="B12323" s="405">
        <v>37380</v>
      </c>
      <c r="C12323" s="292" t="s">
        <v>2979</v>
      </c>
      <c r="E12323" s="292" t="s">
        <v>214</v>
      </c>
      <c r="F12323" s="405">
        <v>39090</v>
      </c>
      <c r="G12323" s="292" t="s">
        <v>2979</v>
      </c>
    </row>
    <row r="12324" spans="1:7">
      <c r="A12324" s="292" t="s">
        <v>49</v>
      </c>
      <c r="B12324" s="405">
        <v>37810</v>
      </c>
      <c r="C12324" s="292" t="s">
        <v>2979</v>
      </c>
      <c r="E12324" s="292" t="s">
        <v>214</v>
      </c>
      <c r="F12324" s="405">
        <v>39092</v>
      </c>
      <c r="G12324" s="292" t="s">
        <v>2979</v>
      </c>
    </row>
    <row r="12325" spans="1:7">
      <c r="A12325" s="292" t="s">
        <v>49</v>
      </c>
      <c r="B12325" s="405">
        <v>38050</v>
      </c>
      <c r="C12325" s="292" t="s">
        <v>2979</v>
      </c>
      <c r="E12325" s="292" t="s">
        <v>214</v>
      </c>
      <c r="F12325" s="405">
        <v>39096</v>
      </c>
      <c r="G12325" s="292" t="s">
        <v>2979</v>
      </c>
    </row>
    <row r="12326" spans="1:7">
      <c r="A12326" s="292" t="s">
        <v>49</v>
      </c>
      <c r="B12326" s="405">
        <v>38326</v>
      </c>
      <c r="C12326" s="292" t="s">
        <v>2979</v>
      </c>
      <c r="E12326" s="292" t="s">
        <v>214</v>
      </c>
      <c r="F12326" s="405">
        <v>39097</v>
      </c>
      <c r="G12326" s="292" t="s">
        <v>2979</v>
      </c>
    </row>
    <row r="12327" spans="1:7">
      <c r="A12327" s="292" t="s">
        <v>49</v>
      </c>
      <c r="B12327" s="405">
        <v>38457</v>
      </c>
      <c r="C12327" s="292" t="s">
        <v>2979</v>
      </c>
      <c r="E12327" s="292" t="s">
        <v>214</v>
      </c>
      <c r="F12327" s="405">
        <v>39098</v>
      </c>
      <c r="G12327" s="292" t="s">
        <v>2979</v>
      </c>
    </row>
    <row r="12328" spans="1:7">
      <c r="A12328" s="292" t="s">
        <v>49</v>
      </c>
      <c r="B12328" s="405">
        <v>38587</v>
      </c>
      <c r="C12328" s="292" t="s">
        <v>2979</v>
      </c>
      <c r="E12328" s="292" t="s">
        <v>214</v>
      </c>
      <c r="F12328" s="405">
        <v>39107</v>
      </c>
      <c r="G12328" s="292" t="s">
        <v>2979</v>
      </c>
    </row>
    <row r="12329" spans="1:7">
      <c r="A12329" s="292" t="s">
        <v>49</v>
      </c>
      <c r="B12329" s="405">
        <v>38726</v>
      </c>
      <c r="C12329" s="292" t="s">
        <v>2979</v>
      </c>
      <c r="E12329" s="292" t="s">
        <v>214</v>
      </c>
      <c r="F12329" s="405">
        <v>39111</v>
      </c>
      <c r="G12329" s="292" t="s">
        <v>2979</v>
      </c>
    </row>
    <row r="12330" spans="1:7">
      <c r="A12330" s="292" t="s">
        <v>49</v>
      </c>
      <c r="B12330" s="405">
        <v>38868</v>
      </c>
      <c r="C12330" s="292" t="s">
        <v>2979</v>
      </c>
      <c r="E12330" s="292" t="s">
        <v>214</v>
      </c>
      <c r="F12330" s="405">
        <v>39112</v>
      </c>
      <c r="G12330" s="292" t="s">
        <v>2979</v>
      </c>
    </row>
    <row r="12331" spans="1:7">
      <c r="A12331" s="292" t="s">
        <v>49</v>
      </c>
      <c r="B12331" s="405">
        <v>39071</v>
      </c>
      <c r="C12331" s="292" t="s">
        <v>2979</v>
      </c>
      <c r="E12331" s="292" t="s">
        <v>214</v>
      </c>
      <c r="F12331" s="405">
        <v>39113</v>
      </c>
      <c r="G12331" s="292" t="s">
        <v>2979</v>
      </c>
    </row>
    <row r="12332" spans="1:7">
      <c r="A12332" s="292" t="s">
        <v>49</v>
      </c>
      <c r="B12332" s="405">
        <v>39194</v>
      </c>
      <c r="C12332" s="292" t="s">
        <v>2979</v>
      </c>
      <c r="E12332" s="292" t="s">
        <v>214</v>
      </c>
      <c r="F12332" s="405">
        <v>39114</v>
      </c>
      <c r="G12332" s="292" t="s">
        <v>2979</v>
      </c>
    </row>
    <row r="12333" spans="1:7">
      <c r="A12333" s="292" t="s">
        <v>49</v>
      </c>
      <c r="B12333" s="405">
        <v>39555</v>
      </c>
      <c r="C12333" s="292" t="s">
        <v>2979</v>
      </c>
      <c r="E12333" s="292" t="s">
        <v>214</v>
      </c>
      <c r="F12333" s="405">
        <v>39115</v>
      </c>
      <c r="G12333" s="292" t="s">
        <v>2979</v>
      </c>
    </row>
    <row r="12334" spans="1:7">
      <c r="A12334" s="292" t="s">
        <v>49</v>
      </c>
      <c r="B12334" s="405">
        <v>39823</v>
      </c>
      <c r="C12334" s="292" t="s">
        <v>2979</v>
      </c>
      <c r="E12334" s="292" t="s">
        <v>214</v>
      </c>
      <c r="F12334" s="405">
        <v>39116</v>
      </c>
      <c r="G12334" s="292" t="s">
        <v>2979</v>
      </c>
    </row>
    <row r="12335" spans="1:7">
      <c r="A12335" s="292" t="s">
        <v>49</v>
      </c>
      <c r="B12335" s="405">
        <v>40077</v>
      </c>
      <c r="C12335" s="292" t="s">
        <v>2979</v>
      </c>
      <c r="E12335" s="292" t="s">
        <v>214</v>
      </c>
      <c r="F12335" s="405">
        <v>39120</v>
      </c>
      <c r="G12335" s="292" t="s">
        <v>2979</v>
      </c>
    </row>
    <row r="12336" spans="1:7">
      <c r="A12336" s="292" t="s">
        <v>49</v>
      </c>
      <c r="B12336" s="405">
        <v>40387</v>
      </c>
      <c r="C12336" s="292" t="s">
        <v>2979</v>
      </c>
      <c r="E12336" s="292" t="s">
        <v>214</v>
      </c>
      <c r="F12336" s="405">
        <v>39121</v>
      </c>
      <c r="G12336" s="292" t="s">
        <v>2979</v>
      </c>
    </row>
    <row r="12337" spans="1:7">
      <c r="A12337" s="292" t="s">
        <v>49</v>
      </c>
      <c r="B12337" s="405">
        <v>40865</v>
      </c>
      <c r="C12337" s="292" t="s">
        <v>2979</v>
      </c>
      <c r="E12337" s="292" t="s">
        <v>214</v>
      </c>
      <c r="F12337" s="405">
        <v>39122</v>
      </c>
      <c r="G12337" s="292" t="s">
        <v>2979</v>
      </c>
    </row>
    <row r="12338" spans="1:7">
      <c r="A12338" s="292" t="s">
        <v>49</v>
      </c>
      <c r="B12338" s="405">
        <v>37381</v>
      </c>
      <c r="C12338" s="292" t="s">
        <v>2979</v>
      </c>
      <c r="E12338" s="292" t="s">
        <v>214</v>
      </c>
      <c r="F12338" s="405">
        <v>39144</v>
      </c>
      <c r="G12338" s="292" t="s">
        <v>2979</v>
      </c>
    </row>
    <row r="12339" spans="1:7">
      <c r="A12339" s="292" t="s">
        <v>49</v>
      </c>
      <c r="B12339" s="405">
        <v>37811</v>
      </c>
      <c r="C12339" s="292" t="s">
        <v>2979</v>
      </c>
      <c r="E12339" s="292" t="s">
        <v>214</v>
      </c>
      <c r="F12339" s="405">
        <v>39145</v>
      </c>
      <c r="G12339" s="292" t="s">
        <v>2979</v>
      </c>
    </row>
    <row r="12340" spans="1:7">
      <c r="A12340" s="292" t="s">
        <v>49</v>
      </c>
      <c r="B12340" s="405">
        <v>38052</v>
      </c>
      <c r="C12340" s="292" t="s">
        <v>2979</v>
      </c>
      <c r="E12340" s="292" t="s">
        <v>214</v>
      </c>
      <c r="F12340" s="405">
        <v>39149</v>
      </c>
      <c r="G12340" s="292" t="s">
        <v>2979</v>
      </c>
    </row>
    <row r="12341" spans="1:7">
      <c r="A12341" s="292" t="s">
        <v>49</v>
      </c>
      <c r="B12341" s="405">
        <v>38327</v>
      </c>
      <c r="C12341" s="292" t="s">
        <v>2979</v>
      </c>
      <c r="E12341" s="292" t="s">
        <v>214</v>
      </c>
      <c r="F12341" s="405">
        <v>39150</v>
      </c>
      <c r="G12341" s="292" t="s">
        <v>2979</v>
      </c>
    </row>
    <row r="12342" spans="1:7">
      <c r="A12342" s="292" t="s">
        <v>49</v>
      </c>
      <c r="B12342" s="405">
        <v>38460</v>
      </c>
      <c r="C12342" s="292" t="s">
        <v>2979</v>
      </c>
      <c r="E12342" s="292" t="s">
        <v>214</v>
      </c>
      <c r="F12342" s="405">
        <v>39153</v>
      </c>
      <c r="G12342" s="292" t="s">
        <v>2979</v>
      </c>
    </row>
    <row r="12343" spans="1:7">
      <c r="A12343" s="292" t="s">
        <v>49</v>
      </c>
      <c r="B12343" s="405">
        <v>38601</v>
      </c>
      <c r="C12343" s="292" t="s">
        <v>2979</v>
      </c>
      <c r="E12343" s="292" t="s">
        <v>214</v>
      </c>
      <c r="F12343" s="405">
        <v>39154</v>
      </c>
      <c r="G12343" s="292" t="s">
        <v>2979</v>
      </c>
    </row>
    <row r="12344" spans="1:7">
      <c r="A12344" s="292" t="s">
        <v>49</v>
      </c>
      <c r="B12344" s="405">
        <v>38730</v>
      </c>
      <c r="C12344" s="292" t="s">
        <v>2979</v>
      </c>
      <c r="E12344" s="292" t="s">
        <v>214</v>
      </c>
      <c r="F12344" s="405">
        <v>39159</v>
      </c>
      <c r="G12344" s="292" t="s">
        <v>2979</v>
      </c>
    </row>
    <row r="12345" spans="1:7">
      <c r="A12345" s="292" t="s">
        <v>49</v>
      </c>
      <c r="B12345" s="405">
        <v>38870</v>
      </c>
      <c r="C12345" s="292" t="s">
        <v>2979</v>
      </c>
      <c r="E12345" s="292" t="s">
        <v>214</v>
      </c>
      <c r="F12345" s="405">
        <v>39162</v>
      </c>
      <c r="G12345" s="292" t="s">
        <v>2979</v>
      </c>
    </row>
    <row r="12346" spans="1:7">
      <c r="A12346" s="292" t="s">
        <v>49</v>
      </c>
      <c r="B12346" s="405">
        <v>39072</v>
      </c>
      <c r="C12346" s="292" t="s">
        <v>2979</v>
      </c>
      <c r="E12346" s="292" t="s">
        <v>214</v>
      </c>
      <c r="F12346" s="405">
        <v>39165</v>
      </c>
      <c r="G12346" s="292" t="s">
        <v>2979</v>
      </c>
    </row>
    <row r="12347" spans="1:7">
      <c r="A12347" s="292" t="s">
        <v>49</v>
      </c>
      <c r="B12347" s="405">
        <v>39322</v>
      </c>
      <c r="C12347" s="292" t="s">
        <v>2979</v>
      </c>
      <c r="E12347" s="292" t="s">
        <v>214</v>
      </c>
      <c r="F12347" s="405">
        <v>39168</v>
      </c>
      <c r="G12347" s="292" t="s">
        <v>2979</v>
      </c>
    </row>
    <row r="12348" spans="1:7">
      <c r="A12348" s="292" t="s">
        <v>49</v>
      </c>
      <c r="B12348" s="405">
        <v>39562</v>
      </c>
      <c r="C12348" s="292" t="s">
        <v>2979</v>
      </c>
      <c r="E12348" s="292" t="s">
        <v>214</v>
      </c>
      <c r="F12348" s="405">
        <v>39169</v>
      </c>
      <c r="G12348" s="292" t="s">
        <v>2979</v>
      </c>
    </row>
    <row r="12349" spans="1:7">
      <c r="A12349" s="292" t="s">
        <v>49</v>
      </c>
      <c r="B12349" s="405">
        <v>39824</v>
      </c>
      <c r="C12349" s="292" t="s">
        <v>2979</v>
      </c>
      <c r="E12349" s="292" t="s">
        <v>214</v>
      </c>
      <c r="F12349" s="405">
        <v>39175</v>
      </c>
      <c r="G12349" s="292" t="s">
        <v>2979</v>
      </c>
    </row>
    <row r="12350" spans="1:7">
      <c r="A12350" s="292" t="s">
        <v>49</v>
      </c>
      <c r="B12350" s="405">
        <v>40104</v>
      </c>
      <c r="C12350" s="292" t="s">
        <v>2979</v>
      </c>
      <c r="E12350" s="292" t="s">
        <v>214</v>
      </c>
      <c r="F12350" s="405">
        <v>39176</v>
      </c>
      <c r="G12350" s="292" t="s">
        <v>2979</v>
      </c>
    </row>
    <row r="12351" spans="1:7">
      <c r="A12351" s="292" t="s">
        <v>49</v>
      </c>
      <c r="B12351" s="405">
        <v>40402</v>
      </c>
      <c r="C12351" s="292" t="s">
        <v>2979</v>
      </c>
      <c r="E12351" s="292" t="s">
        <v>214</v>
      </c>
      <c r="F12351" s="405">
        <v>39183</v>
      </c>
      <c r="G12351" s="292" t="s">
        <v>2979</v>
      </c>
    </row>
    <row r="12352" spans="1:7">
      <c r="A12352" s="292" t="s">
        <v>49</v>
      </c>
      <c r="B12352" s="405">
        <v>40868</v>
      </c>
      <c r="C12352" s="292" t="s">
        <v>2979</v>
      </c>
      <c r="E12352" s="292" t="s">
        <v>214</v>
      </c>
      <c r="F12352" s="405">
        <v>39189</v>
      </c>
      <c r="G12352" s="292" t="s">
        <v>2979</v>
      </c>
    </row>
    <row r="12353" spans="1:7">
      <c r="A12353" s="292" t="s">
        <v>49</v>
      </c>
      <c r="B12353" s="405">
        <v>37382</v>
      </c>
      <c r="C12353" s="292" t="s">
        <v>2979</v>
      </c>
      <c r="E12353" s="292" t="s">
        <v>214</v>
      </c>
      <c r="F12353" s="405">
        <v>39190</v>
      </c>
      <c r="G12353" s="292" t="s">
        <v>2979</v>
      </c>
    </row>
    <row r="12354" spans="1:7">
      <c r="A12354" s="292" t="s">
        <v>49</v>
      </c>
      <c r="B12354" s="405">
        <v>37818</v>
      </c>
      <c r="C12354" s="292" t="s">
        <v>2979</v>
      </c>
      <c r="E12354" s="292" t="s">
        <v>214</v>
      </c>
      <c r="F12354" s="405">
        <v>39191</v>
      </c>
      <c r="G12354" s="292" t="s">
        <v>2979</v>
      </c>
    </row>
    <row r="12355" spans="1:7">
      <c r="A12355" s="292" t="s">
        <v>49</v>
      </c>
      <c r="B12355" s="405">
        <v>38057</v>
      </c>
      <c r="C12355" s="292" t="s">
        <v>2979</v>
      </c>
      <c r="E12355" s="292" t="s">
        <v>214</v>
      </c>
      <c r="F12355" s="405">
        <v>39194</v>
      </c>
      <c r="G12355" s="292" t="s">
        <v>2979</v>
      </c>
    </row>
    <row r="12356" spans="1:7">
      <c r="A12356" s="292" t="s">
        <v>49</v>
      </c>
      <c r="B12356" s="405">
        <v>38328</v>
      </c>
      <c r="C12356" s="292" t="s">
        <v>2979</v>
      </c>
      <c r="E12356" s="292" t="s">
        <v>214</v>
      </c>
      <c r="F12356" s="405">
        <v>39322</v>
      </c>
      <c r="G12356" s="292" t="s">
        <v>2979</v>
      </c>
    </row>
    <row r="12357" spans="1:7">
      <c r="A12357" s="292" t="s">
        <v>49</v>
      </c>
      <c r="B12357" s="405">
        <v>38461</v>
      </c>
      <c r="C12357" s="292" t="s">
        <v>2979</v>
      </c>
      <c r="E12357" s="292" t="s">
        <v>214</v>
      </c>
      <c r="F12357" s="405">
        <v>39323</v>
      </c>
      <c r="G12357" s="292" t="s">
        <v>2979</v>
      </c>
    </row>
    <row r="12358" spans="1:7">
      <c r="A12358" s="292" t="s">
        <v>49</v>
      </c>
      <c r="B12358" s="405">
        <v>38602</v>
      </c>
      <c r="C12358" s="292" t="s">
        <v>2979</v>
      </c>
      <c r="E12358" s="292" t="s">
        <v>214</v>
      </c>
      <c r="F12358" s="405">
        <v>39326</v>
      </c>
      <c r="G12358" s="292" t="s">
        <v>2979</v>
      </c>
    </row>
    <row r="12359" spans="1:7">
      <c r="A12359" s="292" t="s">
        <v>49</v>
      </c>
      <c r="B12359" s="405">
        <v>38736</v>
      </c>
      <c r="C12359" s="292" t="s">
        <v>2979</v>
      </c>
      <c r="E12359" s="292" t="s">
        <v>214</v>
      </c>
      <c r="F12359" s="405">
        <v>39327</v>
      </c>
      <c r="G12359" s="292" t="s">
        <v>2979</v>
      </c>
    </row>
    <row r="12360" spans="1:7">
      <c r="A12360" s="292" t="s">
        <v>49</v>
      </c>
      <c r="B12360" s="405">
        <v>38871</v>
      </c>
      <c r="C12360" s="292" t="s">
        <v>2979</v>
      </c>
      <c r="E12360" s="292" t="s">
        <v>214</v>
      </c>
      <c r="F12360" s="405">
        <v>39328</v>
      </c>
      <c r="G12360" s="292" t="s">
        <v>2979</v>
      </c>
    </row>
    <row r="12361" spans="1:7">
      <c r="A12361" s="292" t="s">
        <v>49</v>
      </c>
      <c r="B12361" s="405">
        <v>39077</v>
      </c>
      <c r="C12361" s="292" t="s">
        <v>2979</v>
      </c>
      <c r="E12361" s="292" t="s">
        <v>214</v>
      </c>
      <c r="F12361" s="405">
        <v>39330</v>
      </c>
      <c r="G12361" s="292" t="s">
        <v>2979</v>
      </c>
    </row>
    <row r="12362" spans="1:7">
      <c r="A12362" s="292" t="s">
        <v>49</v>
      </c>
      <c r="B12362" s="405">
        <v>39323</v>
      </c>
      <c r="C12362" s="292" t="s">
        <v>2979</v>
      </c>
      <c r="E12362" s="292" t="s">
        <v>214</v>
      </c>
      <c r="F12362" s="405">
        <v>39332</v>
      </c>
      <c r="G12362" s="292" t="s">
        <v>2979</v>
      </c>
    </row>
    <row r="12363" spans="1:7">
      <c r="A12363" s="292" t="s">
        <v>49</v>
      </c>
      <c r="B12363" s="405">
        <v>39565</v>
      </c>
      <c r="C12363" s="292" t="s">
        <v>2979</v>
      </c>
      <c r="E12363" s="292" t="s">
        <v>214</v>
      </c>
      <c r="F12363" s="405">
        <v>39335</v>
      </c>
      <c r="G12363" s="292" t="s">
        <v>2979</v>
      </c>
    </row>
    <row r="12364" spans="1:7">
      <c r="A12364" s="292" t="s">
        <v>49</v>
      </c>
      <c r="B12364" s="405">
        <v>39825</v>
      </c>
      <c r="C12364" s="292" t="s">
        <v>2979</v>
      </c>
      <c r="E12364" s="292" t="s">
        <v>214</v>
      </c>
      <c r="F12364" s="405">
        <v>39336</v>
      </c>
      <c r="G12364" s="292" t="s">
        <v>2979</v>
      </c>
    </row>
    <row r="12365" spans="1:7">
      <c r="A12365" s="292" t="s">
        <v>49</v>
      </c>
      <c r="B12365" s="405">
        <v>40107</v>
      </c>
      <c r="C12365" s="292" t="s">
        <v>2979</v>
      </c>
      <c r="E12365" s="292" t="s">
        <v>214</v>
      </c>
      <c r="F12365" s="405">
        <v>39341</v>
      </c>
      <c r="G12365" s="292" t="s">
        <v>2979</v>
      </c>
    </row>
    <row r="12366" spans="1:7">
      <c r="A12366" s="292" t="s">
        <v>49</v>
      </c>
      <c r="B12366" s="405">
        <v>40409</v>
      </c>
      <c r="C12366" s="292" t="s">
        <v>2979</v>
      </c>
      <c r="E12366" s="292" t="s">
        <v>214</v>
      </c>
      <c r="F12366" s="405">
        <v>39346</v>
      </c>
      <c r="G12366" s="292" t="s">
        <v>2979</v>
      </c>
    </row>
    <row r="12367" spans="1:7">
      <c r="A12367" s="292" t="s">
        <v>49</v>
      </c>
      <c r="B12367" s="405">
        <v>40870</v>
      </c>
      <c r="C12367" s="292" t="s">
        <v>2979</v>
      </c>
      <c r="E12367" s="292" t="s">
        <v>214</v>
      </c>
      <c r="F12367" s="405">
        <v>39347</v>
      </c>
      <c r="G12367" s="292" t="s">
        <v>2979</v>
      </c>
    </row>
    <row r="12368" spans="1:7">
      <c r="A12368" s="292" t="s">
        <v>49</v>
      </c>
      <c r="B12368" s="405">
        <v>37397</v>
      </c>
      <c r="C12368" s="292" t="s">
        <v>2979</v>
      </c>
      <c r="E12368" s="292" t="s">
        <v>214</v>
      </c>
      <c r="F12368" s="405">
        <v>39348</v>
      </c>
      <c r="G12368" s="292" t="s">
        <v>2979</v>
      </c>
    </row>
    <row r="12369" spans="1:7">
      <c r="A12369" s="292" t="s">
        <v>49</v>
      </c>
      <c r="B12369" s="405">
        <v>37819</v>
      </c>
      <c r="C12369" s="292" t="s">
        <v>2979</v>
      </c>
      <c r="E12369" s="292" t="s">
        <v>214</v>
      </c>
      <c r="F12369" s="405">
        <v>39355</v>
      </c>
      <c r="G12369" s="292" t="s">
        <v>2979</v>
      </c>
    </row>
    <row r="12370" spans="1:7">
      <c r="A12370" s="292" t="s">
        <v>49</v>
      </c>
      <c r="B12370" s="405">
        <v>38058</v>
      </c>
      <c r="C12370" s="292" t="s">
        <v>2979</v>
      </c>
      <c r="E12370" s="292" t="s">
        <v>214</v>
      </c>
      <c r="F12370" s="405">
        <v>39356</v>
      </c>
      <c r="G12370" s="292" t="s">
        <v>2979</v>
      </c>
    </row>
    <row r="12371" spans="1:7">
      <c r="A12371" s="292" t="s">
        <v>49</v>
      </c>
      <c r="B12371" s="405">
        <v>38329</v>
      </c>
      <c r="C12371" s="292" t="s">
        <v>2979</v>
      </c>
      <c r="E12371" s="292" t="s">
        <v>214</v>
      </c>
      <c r="F12371" s="405">
        <v>39358</v>
      </c>
      <c r="G12371" s="292" t="s">
        <v>2979</v>
      </c>
    </row>
    <row r="12372" spans="1:7">
      <c r="A12372" s="292" t="s">
        <v>49</v>
      </c>
      <c r="B12372" s="405">
        <v>38462</v>
      </c>
      <c r="C12372" s="292" t="s">
        <v>2979</v>
      </c>
      <c r="E12372" s="292" t="s">
        <v>214</v>
      </c>
      <c r="F12372" s="405">
        <v>39360</v>
      </c>
      <c r="G12372" s="292" t="s">
        <v>2979</v>
      </c>
    </row>
    <row r="12373" spans="1:7">
      <c r="A12373" s="292" t="s">
        <v>49</v>
      </c>
      <c r="B12373" s="405">
        <v>38603</v>
      </c>
      <c r="C12373" s="292" t="s">
        <v>2979</v>
      </c>
      <c r="E12373" s="292" t="s">
        <v>214</v>
      </c>
      <c r="F12373" s="405">
        <v>39362</v>
      </c>
      <c r="G12373" s="292" t="s">
        <v>2979</v>
      </c>
    </row>
    <row r="12374" spans="1:7">
      <c r="A12374" s="292" t="s">
        <v>49</v>
      </c>
      <c r="B12374" s="405">
        <v>38737</v>
      </c>
      <c r="C12374" s="292" t="s">
        <v>2979</v>
      </c>
      <c r="E12374" s="292" t="s">
        <v>214</v>
      </c>
      <c r="F12374" s="405">
        <v>39363</v>
      </c>
      <c r="G12374" s="292" t="s">
        <v>2979</v>
      </c>
    </row>
    <row r="12375" spans="1:7">
      <c r="A12375" s="292" t="s">
        <v>49</v>
      </c>
      <c r="B12375" s="405">
        <v>38874</v>
      </c>
      <c r="C12375" s="292" t="s">
        <v>2979</v>
      </c>
      <c r="E12375" s="292" t="s">
        <v>214</v>
      </c>
      <c r="F12375" s="405">
        <v>39364</v>
      </c>
      <c r="G12375" s="292" t="s">
        <v>2979</v>
      </c>
    </row>
    <row r="12376" spans="1:7">
      <c r="A12376" s="292" t="s">
        <v>49</v>
      </c>
      <c r="B12376" s="405">
        <v>39078</v>
      </c>
      <c r="C12376" s="292" t="s">
        <v>2979</v>
      </c>
      <c r="E12376" s="292" t="s">
        <v>214</v>
      </c>
      <c r="F12376" s="405">
        <v>39365</v>
      </c>
      <c r="G12376" s="292" t="s">
        <v>2979</v>
      </c>
    </row>
    <row r="12377" spans="1:7">
      <c r="A12377" s="292" t="s">
        <v>49</v>
      </c>
      <c r="B12377" s="405">
        <v>39326</v>
      </c>
      <c r="C12377" s="292" t="s">
        <v>2979</v>
      </c>
      <c r="E12377" s="292" t="s">
        <v>214</v>
      </c>
      <c r="F12377" s="405">
        <v>39367</v>
      </c>
      <c r="G12377" s="292" t="s">
        <v>2979</v>
      </c>
    </row>
    <row r="12378" spans="1:7">
      <c r="A12378" s="292" t="s">
        <v>49</v>
      </c>
      <c r="B12378" s="405">
        <v>39572</v>
      </c>
      <c r="C12378" s="292" t="s">
        <v>2979</v>
      </c>
      <c r="E12378" s="292" t="s">
        <v>214</v>
      </c>
      <c r="F12378" s="405">
        <v>39421</v>
      </c>
      <c r="G12378" s="292" t="s">
        <v>2979</v>
      </c>
    </row>
    <row r="12379" spans="1:7">
      <c r="A12379" s="292" t="s">
        <v>49</v>
      </c>
      <c r="B12379" s="405">
        <v>39826</v>
      </c>
      <c r="C12379" s="292" t="s">
        <v>2979</v>
      </c>
      <c r="E12379" s="292" t="s">
        <v>214</v>
      </c>
      <c r="F12379" s="405">
        <v>39425</v>
      </c>
      <c r="G12379" s="292" t="s">
        <v>2979</v>
      </c>
    </row>
    <row r="12380" spans="1:7">
      <c r="A12380" s="292" t="s">
        <v>49</v>
      </c>
      <c r="B12380" s="405">
        <v>40110</v>
      </c>
      <c r="C12380" s="292" t="s">
        <v>2979</v>
      </c>
      <c r="E12380" s="292" t="s">
        <v>214</v>
      </c>
      <c r="F12380" s="405">
        <v>39426</v>
      </c>
      <c r="G12380" s="292" t="s">
        <v>2979</v>
      </c>
    </row>
    <row r="12381" spans="1:7">
      <c r="A12381" s="292" t="s">
        <v>49</v>
      </c>
      <c r="B12381" s="405">
        <v>40410</v>
      </c>
      <c r="C12381" s="292" t="s">
        <v>2979</v>
      </c>
      <c r="E12381" s="292" t="s">
        <v>214</v>
      </c>
      <c r="F12381" s="405">
        <v>39427</v>
      </c>
      <c r="G12381" s="292" t="s">
        <v>2979</v>
      </c>
    </row>
    <row r="12382" spans="1:7">
      <c r="A12382" s="292" t="s">
        <v>49</v>
      </c>
      <c r="B12382" s="405">
        <v>40873</v>
      </c>
      <c r="C12382" s="292" t="s">
        <v>2979</v>
      </c>
      <c r="E12382" s="292" t="s">
        <v>214</v>
      </c>
      <c r="F12382" s="405">
        <v>39428</v>
      </c>
      <c r="G12382" s="292" t="s">
        <v>2979</v>
      </c>
    </row>
    <row r="12383" spans="1:7">
      <c r="A12383" s="292" t="s">
        <v>49</v>
      </c>
      <c r="B12383" s="405">
        <v>37617</v>
      </c>
      <c r="C12383" s="292" t="s">
        <v>2979</v>
      </c>
      <c r="E12383" s="292" t="s">
        <v>214</v>
      </c>
      <c r="F12383" s="405">
        <v>39439</v>
      </c>
      <c r="G12383" s="292" t="s">
        <v>2979</v>
      </c>
    </row>
    <row r="12384" spans="1:7">
      <c r="A12384" s="292" t="s">
        <v>49</v>
      </c>
      <c r="B12384" s="405">
        <v>37825</v>
      </c>
      <c r="C12384" s="292" t="s">
        <v>2979</v>
      </c>
      <c r="E12384" s="292" t="s">
        <v>214</v>
      </c>
      <c r="F12384" s="405">
        <v>39452</v>
      </c>
      <c r="G12384" s="292" t="s">
        <v>2979</v>
      </c>
    </row>
    <row r="12385" spans="1:7">
      <c r="A12385" s="292" t="s">
        <v>49</v>
      </c>
      <c r="B12385" s="405">
        <v>38061</v>
      </c>
      <c r="C12385" s="292" t="s">
        <v>2979</v>
      </c>
      <c r="E12385" s="292" t="s">
        <v>214</v>
      </c>
      <c r="F12385" s="405">
        <v>39461</v>
      </c>
      <c r="G12385" s="292" t="s">
        <v>2979</v>
      </c>
    </row>
    <row r="12386" spans="1:7">
      <c r="A12386" s="292" t="s">
        <v>49</v>
      </c>
      <c r="B12386" s="405">
        <v>38330</v>
      </c>
      <c r="C12386" s="292" t="s">
        <v>2979</v>
      </c>
      <c r="E12386" s="292" t="s">
        <v>214</v>
      </c>
      <c r="F12386" s="405">
        <v>39462</v>
      </c>
      <c r="G12386" s="292" t="s">
        <v>2979</v>
      </c>
    </row>
    <row r="12387" spans="1:7">
      <c r="A12387" s="292" t="s">
        <v>49</v>
      </c>
      <c r="B12387" s="405">
        <v>38463</v>
      </c>
      <c r="C12387" s="292" t="s">
        <v>2979</v>
      </c>
      <c r="E12387" s="292" t="s">
        <v>214</v>
      </c>
      <c r="F12387" s="405">
        <v>39464</v>
      </c>
      <c r="G12387" s="292" t="s">
        <v>2979</v>
      </c>
    </row>
    <row r="12388" spans="1:7">
      <c r="A12388" s="292" t="s">
        <v>49</v>
      </c>
      <c r="B12388" s="405">
        <v>38610</v>
      </c>
      <c r="C12388" s="292" t="s">
        <v>2979</v>
      </c>
      <c r="E12388" s="292" t="s">
        <v>214</v>
      </c>
      <c r="F12388" s="405">
        <v>39470</v>
      </c>
      <c r="G12388" s="292" t="s">
        <v>2979</v>
      </c>
    </row>
    <row r="12389" spans="1:7">
      <c r="A12389" s="292" t="s">
        <v>49</v>
      </c>
      <c r="B12389" s="405">
        <v>38738</v>
      </c>
      <c r="C12389" s="292" t="s">
        <v>2979</v>
      </c>
      <c r="E12389" s="292" t="s">
        <v>214</v>
      </c>
      <c r="F12389" s="405">
        <v>39474</v>
      </c>
      <c r="G12389" s="292" t="s">
        <v>2979</v>
      </c>
    </row>
    <row r="12390" spans="1:7">
      <c r="A12390" s="292" t="s">
        <v>49</v>
      </c>
      <c r="B12390" s="405">
        <v>38876</v>
      </c>
      <c r="C12390" s="292" t="s">
        <v>2979</v>
      </c>
      <c r="E12390" s="292" t="s">
        <v>214</v>
      </c>
      <c r="F12390" s="405">
        <v>39476</v>
      </c>
      <c r="G12390" s="292" t="s">
        <v>2979</v>
      </c>
    </row>
    <row r="12391" spans="1:7">
      <c r="A12391" s="292" t="s">
        <v>49</v>
      </c>
      <c r="B12391" s="405">
        <v>39079</v>
      </c>
      <c r="C12391" s="292" t="s">
        <v>2979</v>
      </c>
      <c r="E12391" s="292" t="s">
        <v>214</v>
      </c>
      <c r="F12391" s="405">
        <v>39478</v>
      </c>
      <c r="G12391" s="292" t="s">
        <v>2979</v>
      </c>
    </row>
    <row r="12392" spans="1:7">
      <c r="A12392" s="292" t="s">
        <v>49</v>
      </c>
      <c r="B12392" s="405">
        <v>39327</v>
      </c>
      <c r="C12392" s="292" t="s">
        <v>2979</v>
      </c>
      <c r="E12392" s="292" t="s">
        <v>214</v>
      </c>
      <c r="F12392" s="405">
        <v>39479</v>
      </c>
      <c r="G12392" s="292" t="s">
        <v>2979</v>
      </c>
    </row>
    <row r="12393" spans="1:7">
      <c r="A12393" s="292" t="s">
        <v>49</v>
      </c>
      <c r="B12393" s="405">
        <v>39574</v>
      </c>
      <c r="C12393" s="292" t="s">
        <v>2979</v>
      </c>
      <c r="E12393" s="292" t="s">
        <v>214</v>
      </c>
      <c r="F12393" s="405">
        <v>39480</v>
      </c>
      <c r="G12393" s="292" t="s">
        <v>2979</v>
      </c>
    </row>
    <row r="12394" spans="1:7">
      <c r="A12394" s="292" t="s">
        <v>49</v>
      </c>
      <c r="B12394" s="405">
        <v>39827</v>
      </c>
      <c r="C12394" s="292" t="s">
        <v>2979</v>
      </c>
      <c r="E12394" s="292" t="s">
        <v>214</v>
      </c>
      <c r="F12394" s="405">
        <v>39481</v>
      </c>
      <c r="G12394" s="292" t="s">
        <v>2979</v>
      </c>
    </row>
    <row r="12395" spans="1:7">
      <c r="A12395" s="292" t="s">
        <v>49</v>
      </c>
      <c r="B12395" s="405">
        <v>40111</v>
      </c>
      <c r="C12395" s="292" t="s">
        <v>2979</v>
      </c>
      <c r="E12395" s="292" t="s">
        <v>214</v>
      </c>
      <c r="F12395" s="405">
        <v>39482</v>
      </c>
      <c r="G12395" s="292" t="s">
        <v>2979</v>
      </c>
    </row>
    <row r="12396" spans="1:7">
      <c r="A12396" s="292" t="s">
        <v>49</v>
      </c>
      <c r="B12396" s="405">
        <v>40419</v>
      </c>
      <c r="C12396" s="292" t="s">
        <v>2979</v>
      </c>
      <c r="E12396" s="292" t="s">
        <v>214</v>
      </c>
      <c r="F12396" s="405">
        <v>39555</v>
      </c>
      <c r="G12396" s="292" t="s">
        <v>2979</v>
      </c>
    </row>
    <row r="12397" spans="1:7">
      <c r="A12397" s="292" t="s">
        <v>49</v>
      </c>
      <c r="B12397" s="405">
        <v>40902</v>
      </c>
      <c r="C12397" s="292" t="s">
        <v>2979</v>
      </c>
      <c r="E12397" s="292" t="s">
        <v>214</v>
      </c>
      <c r="F12397" s="405">
        <v>39562</v>
      </c>
      <c r="G12397" s="292" t="s">
        <v>2979</v>
      </c>
    </row>
    <row r="12398" spans="1:7">
      <c r="A12398" s="292" t="s">
        <v>49</v>
      </c>
      <c r="B12398" s="405">
        <v>37650</v>
      </c>
      <c r="C12398" s="292" t="s">
        <v>2979</v>
      </c>
      <c r="E12398" s="292" t="s">
        <v>214</v>
      </c>
      <c r="F12398" s="405">
        <v>39565</v>
      </c>
      <c r="G12398" s="292" t="s">
        <v>2979</v>
      </c>
    </row>
    <row r="12399" spans="1:7">
      <c r="A12399" s="292" t="s">
        <v>49</v>
      </c>
      <c r="B12399" s="405">
        <v>37826</v>
      </c>
      <c r="C12399" s="292" t="s">
        <v>2979</v>
      </c>
      <c r="E12399" s="292" t="s">
        <v>214</v>
      </c>
      <c r="F12399" s="405">
        <v>39572</v>
      </c>
      <c r="G12399" s="292" t="s">
        <v>2979</v>
      </c>
    </row>
    <row r="12400" spans="1:7">
      <c r="A12400" s="292" t="s">
        <v>49</v>
      </c>
      <c r="B12400" s="405">
        <v>38066</v>
      </c>
      <c r="C12400" s="292" t="s">
        <v>2979</v>
      </c>
      <c r="E12400" s="292" t="s">
        <v>214</v>
      </c>
      <c r="F12400" s="405">
        <v>39574</v>
      </c>
      <c r="G12400" s="292" t="s">
        <v>2979</v>
      </c>
    </row>
    <row r="12401" spans="1:7">
      <c r="A12401" s="292" t="s">
        <v>49</v>
      </c>
      <c r="B12401" s="405">
        <v>38332</v>
      </c>
      <c r="C12401" s="292" t="s">
        <v>2979</v>
      </c>
      <c r="E12401" s="292" t="s">
        <v>214</v>
      </c>
      <c r="F12401" s="405">
        <v>39577</v>
      </c>
      <c r="G12401" s="292" t="s">
        <v>2979</v>
      </c>
    </row>
    <row r="12402" spans="1:7">
      <c r="A12402" s="292" t="s">
        <v>49</v>
      </c>
      <c r="B12402" s="405">
        <v>38468</v>
      </c>
      <c r="C12402" s="292" t="s">
        <v>2979</v>
      </c>
      <c r="E12402" s="292" t="s">
        <v>214</v>
      </c>
      <c r="F12402" s="405">
        <v>39629</v>
      </c>
      <c r="G12402" s="292" t="s">
        <v>2979</v>
      </c>
    </row>
    <row r="12403" spans="1:7">
      <c r="A12403" s="292" t="s">
        <v>49</v>
      </c>
      <c r="B12403" s="405">
        <v>38611</v>
      </c>
      <c r="C12403" s="292" t="s">
        <v>2979</v>
      </c>
      <c r="E12403" s="292" t="s">
        <v>214</v>
      </c>
      <c r="F12403" s="405">
        <v>39631</v>
      </c>
      <c r="G12403" s="292" t="s">
        <v>2979</v>
      </c>
    </row>
    <row r="12404" spans="1:7">
      <c r="A12404" s="292" t="s">
        <v>49</v>
      </c>
      <c r="B12404" s="405">
        <v>38740</v>
      </c>
      <c r="C12404" s="292" t="s">
        <v>2979</v>
      </c>
      <c r="E12404" s="292" t="s">
        <v>214</v>
      </c>
      <c r="F12404" s="405">
        <v>39632</v>
      </c>
      <c r="G12404" s="292" t="s">
        <v>2979</v>
      </c>
    </row>
    <row r="12405" spans="1:7">
      <c r="A12405" s="292" t="s">
        <v>49</v>
      </c>
      <c r="B12405" s="405">
        <v>38878</v>
      </c>
      <c r="C12405" s="292" t="s">
        <v>2979</v>
      </c>
      <c r="E12405" s="292" t="s">
        <v>214</v>
      </c>
      <c r="F12405" s="405">
        <v>39635</v>
      </c>
      <c r="G12405" s="292" t="s">
        <v>2979</v>
      </c>
    </row>
    <row r="12406" spans="1:7">
      <c r="A12406" s="292" t="s">
        <v>49</v>
      </c>
      <c r="B12406" s="405">
        <v>39082</v>
      </c>
      <c r="C12406" s="292" t="s">
        <v>2979</v>
      </c>
      <c r="E12406" s="292" t="s">
        <v>214</v>
      </c>
      <c r="F12406" s="405">
        <v>39638</v>
      </c>
      <c r="G12406" s="292" t="s">
        <v>2979</v>
      </c>
    </row>
    <row r="12407" spans="1:7">
      <c r="A12407" s="292" t="s">
        <v>49</v>
      </c>
      <c r="B12407" s="405">
        <v>39328</v>
      </c>
      <c r="C12407" s="292" t="s">
        <v>2979</v>
      </c>
      <c r="E12407" s="292" t="s">
        <v>214</v>
      </c>
      <c r="F12407" s="405">
        <v>39643</v>
      </c>
      <c r="G12407" s="292" t="s">
        <v>2979</v>
      </c>
    </row>
    <row r="12408" spans="1:7">
      <c r="A12408" s="292" t="s">
        <v>49</v>
      </c>
      <c r="B12408" s="405">
        <v>39577</v>
      </c>
      <c r="C12408" s="292" t="s">
        <v>2979</v>
      </c>
      <c r="E12408" s="292" t="s">
        <v>214</v>
      </c>
      <c r="F12408" s="405">
        <v>39652</v>
      </c>
      <c r="G12408" s="292" t="s">
        <v>2979</v>
      </c>
    </row>
    <row r="12409" spans="1:7">
      <c r="A12409" s="292" t="s">
        <v>49</v>
      </c>
      <c r="B12409" s="405">
        <v>39832</v>
      </c>
      <c r="C12409" s="292" t="s">
        <v>2979</v>
      </c>
      <c r="E12409" s="292" t="s">
        <v>214</v>
      </c>
      <c r="F12409" s="405">
        <v>39653</v>
      </c>
      <c r="G12409" s="292" t="s">
        <v>2979</v>
      </c>
    </row>
    <row r="12410" spans="1:7">
      <c r="A12410" s="292" t="s">
        <v>49</v>
      </c>
      <c r="B12410" s="405">
        <v>40142</v>
      </c>
      <c r="C12410" s="292" t="s">
        <v>2979</v>
      </c>
      <c r="E12410" s="292" t="s">
        <v>214</v>
      </c>
      <c r="F12410" s="405">
        <v>39654</v>
      </c>
      <c r="G12410" s="292" t="s">
        <v>2979</v>
      </c>
    </row>
    <row r="12411" spans="1:7">
      <c r="A12411" s="292" t="s">
        <v>49</v>
      </c>
      <c r="B12411" s="405">
        <v>40437</v>
      </c>
      <c r="C12411" s="292" t="s">
        <v>2979</v>
      </c>
      <c r="E12411" s="292" t="s">
        <v>214</v>
      </c>
      <c r="F12411" s="405">
        <v>39656</v>
      </c>
      <c r="G12411" s="292" t="s">
        <v>2979</v>
      </c>
    </row>
    <row r="12412" spans="1:7">
      <c r="A12412" s="292" t="s">
        <v>49</v>
      </c>
      <c r="B12412" s="405">
        <v>40903</v>
      </c>
      <c r="C12412" s="292" t="s">
        <v>2979</v>
      </c>
      <c r="E12412" s="292" t="s">
        <v>214</v>
      </c>
      <c r="F12412" s="405">
        <v>39657</v>
      </c>
      <c r="G12412" s="292" t="s">
        <v>2979</v>
      </c>
    </row>
    <row r="12413" spans="1:7">
      <c r="A12413" s="292" t="s">
        <v>49</v>
      </c>
      <c r="B12413" s="405">
        <v>37657</v>
      </c>
      <c r="C12413" s="292" t="s">
        <v>2979</v>
      </c>
      <c r="E12413" s="292" t="s">
        <v>214</v>
      </c>
      <c r="F12413" s="405">
        <v>39662</v>
      </c>
      <c r="G12413" s="292" t="s">
        <v>2979</v>
      </c>
    </row>
    <row r="12414" spans="1:7">
      <c r="A12414" s="292" t="s">
        <v>49</v>
      </c>
      <c r="B12414" s="405">
        <v>37829</v>
      </c>
      <c r="C12414" s="292" t="s">
        <v>2979</v>
      </c>
      <c r="E12414" s="292" t="s">
        <v>214</v>
      </c>
      <c r="F12414" s="405">
        <v>39667</v>
      </c>
      <c r="G12414" s="292" t="s">
        <v>2979</v>
      </c>
    </row>
    <row r="12415" spans="1:7">
      <c r="A12415" s="292" t="s">
        <v>49</v>
      </c>
      <c r="B12415" s="405">
        <v>38067</v>
      </c>
      <c r="C12415" s="292" t="s">
        <v>2979</v>
      </c>
      <c r="E12415" s="292" t="s">
        <v>214</v>
      </c>
      <c r="F12415" s="405">
        <v>39668</v>
      </c>
      <c r="G12415" s="292" t="s">
        <v>2979</v>
      </c>
    </row>
    <row r="12416" spans="1:7">
      <c r="A12416" s="292" t="s">
        <v>49</v>
      </c>
      <c r="B12416" s="405">
        <v>38333</v>
      </c>
      <c r="C12416" s="292" t="s">
        <v>2979</v>
      </c>
      <c r="E12416" s="292" t="s">
        <v>214</v>
      </c>
      <c r="F12416" s="405">
        <v>39730</v>
      </c>
      <c r="G12416" s="292" t="s">
        <v>2979</v>
      </c>
    </row>
    <row r="12417" spans="1:7">
      <c r="A12417" s="292" t="s">
        <v>49</v>
      </c>
      <c r="B12417" s="405">
        <v>38469</v>
      </c>
      <c r="C12417" s="292" t="s">
        <v>2979</v>
      </c>
      <c r="E12417" s="292" t="s">
        <v>214</v>
      </c>
      <c r="F12417" s="405">
        <v>39735</v>
      </c>
      <c r="G12417" s="292" t="s">
        <v>2979</v>
      </c>
    </row>
    <row r="12418" spans="1:7">
      <c r="A12418" s="292" t="s">
        <v>49</v>
      </c>
      <c r="B12418" s="405">
        <v>38614</v>
      </c>
      <c r="C12418" s="292" t="s">
        <v>2979</v>
      </c>
      <c r="E12418" s="292" t="s">
        <v>214</v>
      </c>
      <c r="F12418" s="405">
        <v>39737</v>
      </c>
      <c r="G12418" s="292" t="s">
        <v>2979</v>
      </c>
    </row>
    <row r="12419" spans="1:7">
      <c r="A12419" s="292" t="s">
        <v>49</v>
      </c>
      <c r="B12419" s="405">
        <v>38744</v>
      </c>
      <c r="C12419" s="292" t="s">
        <v>2979</v>
      </c>
      <c r="E12419" s="292" t="s">
        <v>214</v>
      </c>
      <c r="F12419" s="405">
        <v>39739</v>
      </c>
      <c r="G12419" s="292" t="s">
        <v>2979</v>
      </c>
    </row>
    <row r="12420" spans="1:7">
      <c r="A12420" s="292" t="s">
        <v>49</v>
      </c>
      <c r="B12420" s="405">
        <v>38901</v>
      </c>
      <c r="C12420" s="292" t="s">
        <v>2979</v>
      </c>
      <c r="E12420" s="292" t="s">
        <v>214</v>
      </c>
      <c r="F12420" s="405">
        <v>39741</v>
      </c>
      <c r="G12420" s="292" t="s">
        <v>2979</v>
      </c>
    </row>
    <row r="12421" spans="1:7">
      <c r="A12421" s="292" t="s">
        <v>49</v>
      </c>
      <c r="B12421" s="405">
        <v>39083</v>
      </c>
      <c r="C12421" s="292" t="s">
        <v>2979</v>
      </c>
      <c r="E12421" s="292" t="s">
        <v>214</v>
      </c>
      <c r="F12421" s="405">
        <v>39743</v>
      </c>
      <c r="G12421" s="292" t="s">
        <v>2979</v>
      </c>
    </row>
    <row r="12422" spans="1:7">
      <c r="A12422" s="292" t="s">
        <v>49</v>
      </c>
      <c r="B12422" s="405">
        <v>39330</v>
      </c>
      <c r="C12422" s="292" t="s">
        <v>2979</v>
      </c>
      <c r="E12422" s="292" t="s">
        <v>214</v>
      </c>
      <c r="F12422" s="405">
        <v>39744</v>
      </c>
      <c r="G12422" s="292" t="s">
        <v>2979</v>
      </c>
    </row>
    <row r="12423" spans="1:7">
      <c r="A12423" s="292" t="s">
        <v>49</v>
      </c>
      <c r="B12423" s="405">
        <v>39629</v>
      </c>
      <c r="C12423" s="292" t="s">
        <v>2979</v>
      </c>
      <c r="E12423" s="292" t="s">
        <v>214</v>
      </c>
      <c r="F12423" s="405">
        <v>39746</v>
      </c>
      <c r="G12423" s="292" t="s">
        <v>2979</v>
      </c>
    </row>
    <row r="12424" spans="1:7">
      <c r="A12424" s="292" t="s">
        <v>49</v>
      </c>
      <c r="B12424" s="405">
        <v>39834</v>
      </c>
      <c r="C12424" s="292" t="s">
        <v>2979</v>
      </c>
      <c r="E12424" s="292" t="s">
        <v>214</v>
      </c>
      <c r="F12424" s="405">
        <v>39750</v>
      </c>
      <c r="G12424" s="292" t="s">
        <v>2979</v>
      </c>
    </row>
    <row r="12425" spans="1:7">
      <c r="A12425" s="292" t="s">
        <v>49</v>
      </c>
      <c r="B12425" s="405">
        <v>40144</v>
      </c>
      <c r="C12425" s="292" t="s">
        <v>2979</v>
      </c>
      <c r="E12425" s="292" t="s">
        <v>214</v>
      </c>
      <c r="F12425" s="405">
        <v>39751</v>
      </c>
      <c r="G12425" s="292" t="s">
        <v>2979</v>
      </c>
    </row>
    <row r="12426" spans="1:7">
      <c r="A12426" s="292" t="s">
        <v>49</v>
      </c>
      <c r="B12426" s="405">
        <v>40440</v>
      </c>
      <c r="C12426" s="292" t="s">
        <v>2979</v>
      </c>
      <c r="E12426" s="292" t="s">
        <v>214</v>
      </c>
      <c r="F12426" s="405">
        <v>39752</v>
      </c>
      <c r="G12426" s="292" t="s">
        <v>2979</v>
      </c>
    </row>
    <row r="12427" spans="1:7">
      <c r="A12427" s="292" t="s">
        <v>49</v>
      </c>
      <c r="B12427" s="405">
        <v>40913</v>
      </c>
      <c r="C12427" s="292" t="s">
        <v>2979</v>
      </c>
      <c r="E12427" s="292" t="s">
        <v>214</v>
      </c>
      <c r="F12427" s="405">
        <v>39753</v>
      </c>
      <c r="G12427" s="292" t="s">
        <v>2979</v>
      </c>
    </row>
    <row r="12428" spans="1:7">
      <c r="A12428" s="292" t="s">
        <v>49</v>
      </c>
      <c r="B12428" s="405">
        <v>37658</v>
      </c>
      <c r="C12428" s="292" t="s">
        <v>2979</v>
      </c>
      <c r="E12428" s="292" t="s">
        <v>214</v>
      </c>
      <c r="F12428" s="405">
        <v>39754</v>
      </c>
      <c r="G12428" s="292" t="s">
        <v>2979</v>
      </c>
    </row>
    <row r="12429" spans="1:7">
      <c r="A12429" s="292" t="s">
        <v>49</v>
      </c>
      <c r="B12429" s="405">
        <v>37841</v>
      </c>
      <c r="C12429" s="292" t="s">
        <v>2979</v>
      </c>
      <c r="E12429" s="292" t="s">
        <v>214</v>
      </c>
      <c r="F12429" s="405">
        <v>39755</v>
      </c>
      <c r="G12429" s="292" t="s">
        <v>2979</v>
      </c>
    </row>
    <row r="12430" spans="1:7">
      <c r="A12430" s="292" t="s">
        <v>49</v>
      </c>
      <c r="B12430" s="405">
        <v>38068</v>
      </c>
      <c r="C12430" s="292" t="s">
        <v>2979</v>
      </c>
      <c r="E12430" s="292" t="s">
        <v>214</v>
      </c>
      <c r="F12430" s="405">
        <v>39756</v>
      </c>
      <c r="G12430" s="292" t="s">
        <v>2979</v>
      </c>
    </row>
    <row r="12431" spans="1:7">
      <c r="A12431" s="292" t="s">
        <v>49</v>
      </c>
      <c r="B12431" s="405">
        <v>38334</v>
      </c>
      <c r="C12431" s="292" t="s">
        <v>2979</v>
      </c>
      <c r="E12431" s="292" t="s">
        <v>214</v>
      </c>
      <c r="F12431" s="405">
        <v>39762</v>
      </c>
      <c r="G12431" s="292" t="s">
        <v>2979</v>
      </c>
    </row>
    <row r="12432" spans="1:7">
      <c r="A12432" s="292" t="s">
        <v>49</v>
      </c>
      <c r="B12432" s="405">
        <v>38472</v>
      </c>
      <c r="C12432" s="292" t="s">
        <v>2979</v>
      </c>
      <c r="E12432" s="292" t="s">
        <v>214</v>
      </c>
      <c r="F12432" s="405">
        <v>39771</v>
      </c>
      <c r="G12432" s="292" t="s">
        <v>2979</v>
      </c>
    </row>
    <row r="12433" spans="1:7">
      <c r="A12433" s="292" t="s">
        <v>49</v>
      </c>
      <c r="B12433" s="405">
        <v>38617</v>
      </c>
      <c r="C12433" s="292" t="s">
        <v>2979</v>
      </c>
      <c r="E12433" s="292" t="s">
        <v>214</v>
      </c>
      <c r="F12433" s="405">
        <v>39772</v>
      </c>
      <c r="G12433" s="292" t="s">
        <v>2979</v>
      </c>
    </row>
    <row r="12434" spans="1:7">
      <c r="A12434" s="292" t="s">
        <v>49</v>
      </c>
      <c r="B12434" s="405">
        <v>38746</v>
      </c>
      <c r="C12434" s="292" t="s">
        <v>2979</v>
      </c>
      <c r="E12434" s="292" t="s">
        <v>214</v>
      </c>
      <c r="F12434" s="405">
        <v>39813</v>
      </c>
      <c r="G12434" s="292" t="s">
        <v>2979</v>
      </c>
    </row>
    <row r="12435" spans="1:7">
      <c r="A12435" s="292" t="s">
        <v>49</v>
      </c>
      <c r="B12435" s="405">
        <v>38902</v>
      </c>
      <c r="C12435" s="292" t="s">
        <v>2979</v>
      </c>
      <c r="E12435" s="292" t="s">
        <v>214</v>
      </c>
      <c r="F12435" s="405">
        <v>39815</v>
      </c>
      <c r="G12435" s="292" t="s">
        <v>2979</v>
      </c>
    </row>
    <row r="12436" spans="1:7">
      <c r="A12436" s="292" t="s">
        <v>49</v>
      </c>
      <c r="B12436" s="405">
        <v>39087</v>
      </c>
      <c r="C12436" s="292" t="s">
        <v>2979</v>
      </c>
      <c r="E12436" s="292" t="s">
        <v>214</v>
      </c>
      <c r="F12436" s="405">
        <v>39817</v>
      </c>
      <c r="G12436" s="292" t="s">
        <v>2979</v>
      </c>
    </row>
    <row r="12437" spans="1:7">
      <c r="A12437" s="292" t="s">
        <v>49</v>
      </c>
      <c r="B12437" s="405">
        <v>39332</v>
      </c>
      <c r="C12437" s="292" t="s">
        <v>2979</v>
      </c>
      <c r="E12437" s="292" t="s">
        <v>214</v>
      </c>
      <c r="F12437" s="405">
        <v>39823</v>
      </c>
      <c r="G12437" s="292" t="s">
        <v>2979</v>
      </c>
    </row>
    <row r="12438" spans="1:7">
      <c r="A12438" s="292" t="s">
        <v>49</v>
      </c>
      <c r="B12438" s="405">
        <v>39631</v>
      </c>
      <c r="C12438" s="292" t="s">
        <v>2979</v>
      </c>
      <c r="E12438" s="292" t="s">
        <v>214</v>
      </c>
      <c r="F12438" s="405">
        <v>39824</v>
      </c>
      <c r="G12438" s="292" t="s">
        <v>2979</v>
      </c>
    </row>
    <row r="12439" spans="1:7">
      <c r="A12439" s="292" t="s">
        <v>49</v>
      </c>
      <c r="B12439" s="405">
        <v>39840</v>
      </c>
      <c r="C12439" s="292" t="s">
        <v>2979</v>
      </c>
      <c r="E12439" s="292" t="s">
        <v>214</v>
      </c>
      <c r="F12439" s="405">
        <v>39825</v>
      </c>
      <c r="G12439" s="292" t="s">
        <v>2979</v>
      </c>
    </row>
    <row r="12440" spans="1:7">
      <c r="A12440" s="292" t="s">
        <v>49</v>
      </c>
      <c r="B12440" s="405">
        <v>40146</v>
      </c>
      <c r="C12440" s="292" t="s">
        <v>2979</v>
      </c>
      <c r="E12440" s="292" t="s">
        <v>214</v>
      </c>
      <c r="F12440" s="405">
        <v>39826</v>
      </c>
      <c r="G12440" s="292" t="s">
        <v>2979</v>
      </c>
    </row>
    <row r="12441" spans="1:7">
      <c r="A12441" s="292" t="s">
        <v>49</v>
      </c>
      <c r="B12441" s="405">
        <v>40442</v>
      </c>
      <c r="C12441" s="292" t="s">
        <v>2979</v>
      </c>
      <c r="E12441" s="292" t="s">
        <v>214</v>
      </c>
      <c r="F12441" s="405">
        <v>39827</v>
      </c>
      <c r="G12441" s="292" t="s">
        <v>2979</v>
      </c>
    </row>
    <row r="12442" spans="1:7">
      <c r="A12442" s="292" t="s">
        <v>49</v>
      </c>
      <c r="B12442" s="405">
        <v>40915</v>
      </c>
      <c r="C12442" s="292" t="s">
        <v>2979</v>
      </c>
      <c r="E12442" s="292" t="s">
        <v>214</v>
      </c>
      <c r="F12442" s="405">
        <v>39832</v>
      </c>
      <c r="G12442" s="292" t="s">
        <v>2979</v>
      </c>
    </row>
    <row r="12443" spans="1:7">
      <c r="A12443" s="292" t="s">
        <v>49</v>
      </c>
      <c r="B12443" s="405">
        <v>37681</v>
      </c>
      <c r="C12443" s="292" t="s">
        <v>2979</v>
      </c>
      <c r="E12443" s="292" t="s">
        <v>214</v>
      </c>
      <c r="F12443" s="405">
        <v>39834</v>
      </c>
      <c r="G12443" s="292" t="s">
        <v>2979</v>
      </c>
    </row>
    <row r="12444" spans="1:7">
      <c r="A12444" s="292" t="s">
        <v>49</v>
      </c>
      <c r="B12444" s="405">
        <v>37846</v>
      </c>
      <c r="C12444" s="292" t="s">
        <v>2979</v>
      </c>
      <c r="E12444" s="292" t="s">
        <v>214</v>
      </c>
      <c r="F12444" s="405">
        <v>39840</v>
      </c>
      <c r="G12444" s="292" t="s">
        <v>2979</v>
      </c>
    </row>
    <row r="12445" spans="1:7">
      <c r="A12445" s="292" t="s">
        <v>49</v>
      </c>
      <c r="B12445" s="405">
        <v>38069</v>
      </c>
      <c r="C12445" s="292" t="s">
        <v>2979</v>
      </c>
      <c r="E12445" s="292" t="s">
        <v>214</v>
      </c>
      <c r="F12445" s="405">
        <v>39841</v>
      </c>
      <c r="G12445" s="292" t="s">
        <v>2979</v>
      </c>
    </row>
    <row r="12446" spans="1:7">
      <c r="A12446" s="292" t="s">
        <v>49</v>
      </c>
      <c r="B12446" s="405">
        <v>38337</v>
      </c>
      <c r="C12446" s="292" t="s">
        <v>2979</v>
      </c>
      <c r="E12446" s="292" t="s">
        <v>214</v>
      </c>
      <c r="F12446" s="405">
        <v>39842</v>
      </c>
      <c r="G12446" s="292" t="s">
        <v>2979</v>
      </c>
    </row>
    <row r="12447" spans="1:7">
      <c r="A12447" s="292" t="s">
        <v>49</v>
      </c>
      <c r="B12447" s="405">
        <v>38473</v>
      </c>
      <c r="C12447" s="292" t="s">
        <v>2979</v>
      </c>
      <c r="E12447" s="292" t="s">
        <v>214</v>
      </c>
      <c r="F12447" s="405">
        <v>39845</v>
      </c>
      <c r="G12447" s="292" t="s">
        <v>2979</v>
      </c>
    </row>
    <row r="12448" spans="1:7">
      <c r="A12448" s="292" t="s">
        <v>49</v>
      </c>
      <c r="B12448" s="405">
        <v>38618</v>
      </c>
      <c r="C12448" s="292" t="s">
        <v>2979</v>
      </c>
      <c r="E12448" s="292" t="s">
        <v>214</v>
      </c>
      <c r="F12448" s="405">
        <v>39846</v>
      </c>
      <c r="G12448" s="292" t="s">
        <v>2979</v>
      </c>
    </row>
    <row r="12449" spans="1:7">
      <c r="A12449" s="292" t="s">
        <v>49</v>
      </c>
      <c r="B12449" s="405">
        <v>38748</v>
      </c>
      <c r="C12449" s="292" t="s">
        <v>2979</v>
      </c>
      <c r="E12449" s="292" t="s">
        <v>214</v>
      </c>
      <c r="F12449" s="405">
        <v>39851</v>
      </c>
      <c r="G12449" s="292" t="s">
        <v>2979</v>
      </c>
    </row>
    <row r="12450" spans="1:7">
      <c r="A12450" s="292" t="s">
        <v>49</v>
      </c>
      <c r="B12450" s="405">
        <v>38912</v>
      </c>
      <c r="C12450" s="292" t="s">
        <v>2979</v>
      </c>
      <c r="E12450" s="292" t="s">
        <v>214</v>
      </c>
      <c r="F12450" s="405">
        <v>39854</v>
      </c>
      <c r="G12450" s="292" t="s">
        <v>2979</v>
      </c>
    </row>
    <row r="12451" spans="1:7">
      <c r="A12451" s="292" t="s">
        <v>49</v>
      </c>
      <c r="B12451" s="405">
        <v>39088</v>
      </c>
      <c r="C12451" s="292" t="s">
        <v>2979</v>
      </c>
      <c r="E12451" s="292" t="s">
        <v>214</v>
      </c>
      <c r="F12451" s="405">
        <v>39859</v>
      </c>
      <c r="G12451" s="292" t="s">
        <v>2979</v>
      </c>
    </row>
    <row r="12452" spans="1:7">
      <c r="A12452" s="292" t="s">
        <v>49</v>
      </c>
      <c r="B12452" s="405">
        <v>39335</v>
      </c>
      <c r="C12452" s="292" t="s">
        <v>2979</v>
      </c>
      <c r="E12452" s="292" t="s">
        <v>214</v>
      </c>
      <c r="F12452" s="405">
        <v>39862</v>
      </c>
      <c r="G12452" s="292" t="s">
        <v>2979</v>
      </c>
    </row>
    <row r="12453" spans="1:7">
      <c r="A12453" s="292" t="s">
        <v>49</v>
      </c>
      <c r="B12453" s="405">
        <v>39632</v>
      </c>
      <c r="C12453" s="292" t="s">
        <v>2979</v>
      </c>
      <c r="E12453" s="292" t="s">
        <v>214</v>
      </c>
      <c r="F12453" s="405">
        <v>39866</v>
      </c>
      <c r="G12453" s="292" t="s">
        <v>2979</v>
      </c>
    </row>
    <row r="12454" spans="1:7">
      <c r="A12454" s="292" t="s">
        <v>49</v>
      </c>
      <c r="B12454" s="405">
        <v>39841</v>
      </c>
      <c r="C12454" s="292" t="s">
        <v>2979</v>
      </c>
      <c r="E12454" s="292" t="s">
        <v>214</v>
      </c>
      <c r="F12454" s="405">
        <v>39867</v>
      </c>
      <c r="G12454" s="292" t="s">
        <v>2979</v>
      </c>
    </row>
    <row r="12455" spans="1:7">
      <c r="A12455" s="292" t="s">
        <v>49</v>
      </c>
      <c r="B12455" s="405">
        <v>40150</v>
      </c>
      <c r="C12455" s="292" t="s">
        <v>2979</v>
      </c>
      <c r="E12455" s="292" t="s">
        <v>214</v>
      </c>
      <c r="F12455" s="405">
        <v>39870</v>
      </c>
      <c r="G12455" s="292" t="s">
        <v>2979</v>
      </c>
    </row>
    <row r="12456" spans="1:7">
      <c r="A12456" s="292" t="s">
        <v>49</v>
      </c>
      <c r="B12456" s="405">
        <v>40444</v>
      </c>
      <c r="C12456" s="292" t="s">
        <v>2979</v>
      </c>
      <c r="E12456" s="292" t="s">
        <v>214</v>
      </c>
      <c r="F12456" s="405">
        <v>39877</v>
      </c>
      <c r="G12456" s="292" t="s">
        <v>2979</v>
      </c>
    </row>
    <row r="12457" spans="1:7">
      <c r="A12457" s="292" t="s">
        <v>49</v>
      </c>
      <c r="B12457" s="405">
        <v>40921</v>
      </c>
      <c r="C12457" s="292" t="s">
        <v>2979</v>
      </c>
      <c r="E12457" s="292" t="s">
        <v>214</v>
      </c>
      <c r="F12457" s="405">
        <v>39886</v>
      </c>
      <c r="G12457" s="292" t="s">
        <v>2979</v>
      </c>
    </row>
    <row r="12458" spans="1:7">
      <c r="A12458" s="292" t="s">
        <v>49</v>
      </c>
      <c r="B12458" s="405">
        <v>37683</v>
      </c>
      <c r="C12458" s="292" t="s">
        <v>2979</v>
      </c>
      <c r="E12458" s="292" t="s">
        <v>214</v>
      </c>
      <c r="F12458" s="405">
        <v>39897</v>
      </c>
      <c r="G12458" s="292" t="s">
        <v>2979</v>
      </c>
    </row>
    <row r="12459" spans="1:7">
      <c r="A12459" s="292" t="s">
        <v>49</v>
      </c>
      <c r="B12459" s="405">
        <v>37847</v>
      </c>
      <c r="C12459" s="292" t="s">
        <v>2979</v>
      </c>
      <c r="E12459" s="292" t="s">
        <v>214</v>
      </c>
      <c r="F12459" s="405">
        <v>40003</v>
      </c>
      <c r="G12459" s="292" t="s">
        <v>2979</v>
      </c>
    </row>
    <row r="12460" spans="1:7">
      <c r="A12460" s="292" t="s">
        <v>49</v>
      </c>
      <c r="B12460" s="405">
        <v>38070</v>
      </c>
      <c r="C12460" s="292" t="s">
        <v>2979</v>
      </c>
      <c r="E12460" s="292" t="s">
        <v>214</v>
      </c>
      <c r="F12460" s="405">
        <v>40006</v>
      </c>
      <c r="G12460" s="292" t="s">
        <v>2979</v>
      </c>
    </row>
    <row r="12461" spans="1:7">
      <c r="A12461" s="292" t="s">
        <v>49</v>
      </c>
      <c r="B12461" s="405">
        <v>38339</v>
      </c>
      <c r="C12461" s="292" t="s">
        <v>2979</v>
      </c>
      <c r="E12461" s="292" t="s">
        <v>214</v>
      </c>
      <c r="F12461" s="405">
        <v>40007</v>
      </c>
      <c r="G12461" s="292" t="s">
        <v>2979</v>
      </c>
    </row>
    <row r="12462" spans="1:7">
      <c r="A12462" s="292" t="s">
        <v>49</v>
      </c>
      <c r="B12462" s="405">
        <v>38476</v>
      </c>
      <c r="C12462" s="292" t="s">
        <v>2979</v>
      </c>
      <c r="E12462" s="292" t="s">
        <v>214</v>
      </c>
      <c r="F12462" s="405">
        <v>40008</v>
      </c>
      <c r="G12462" s="292" t="s">
        <v>2979</v>
      </c>
    </row>
    <row r="12463" spans="1:7">
      <c r="A12463" s="292" t="s">
        <v>49</v>
      </c>
      <c r="B12463" s="405">
        <v>38619</v>
      </c>
      <c r="C12463" s="292" t="s">
        <v>2979</v>
      </c>
      <c r="E12463" s="292" t="s">
        <v>214</v>
      </c>
      <c r="F12463" s="405">
        <v>40019</v>
      </c>
      <c r="G12463" s="292" t="s">
        <v>2979</v>
      </c>
    </row>
    <row r="12464" spans="1:7">
      <c r="A12464" s="292" t="s">
        <v>49</v>
      </c>
      <c r="B12464" s="405">
        <v>38749</v>
      </c>
      <c r="C12464" s="292" t="s">
        <v>2979</v>
      </c>
      <c r="E12464" s="292" t="s">
        <v>214</v>
      </c>
      <c r="F12464" s="405">
        <v>40037</v>
      </c>
      <c r="G12464" s="292" t="s">
        <v>2979</v>
      </c>
    </row>
    <row r="12465" spans="1:7">
      <c r="A12465" s="292" t="s">
        <v>49</v>
      </c>
      <c r="B12465" s="405">
        <v>38913</v>
      </c>
      <c r="C12465" s="292" t="s">
        <v>2979</v>
      </c>
      <c r="E12465" s="292" t="s">
        <v>214</v>
      </c>
      <c r="F12465" s="405">
        <v>40040</v>
      </c>
      <c r="G12465" s="292" t="s">
        <v>2979</v>
      </c>
    </row>
    <row r="12466" spans="1:7">
      <c r="A12466" s="292" t="s">
        <v>49</v>
      </c>
      <c r="B12466" s="405">
        <v>39090</v>
      </c>
      <c r="C12466" s="292" t="s">
        <v>2979</v>
      </c>
      <c r="E12466" s="292" t="s">
        <v>214</v>
      </c>
      <c r="F12466" s="405">
        <v>40045</v>
      </c>
      <c r="G12466" s="292" t="s">
        <v>2979</v>
      </c>
    </row>
    <row r="12467" spans="1:7">
      <c r="A12467" s="292" t="s">
        <v>49</v>
      </c>
      <c r="B12467" s="405">
        <v>39336</v>
      </c>
      <c r="C12467" s="292" t="s">
        <v>2979</v>
      </c>
      <c r="E12467" s="292" t="s">
        <v>214</v>
      </c>
      <c r="F12467" s="405">
        <v>40051</v>
      </c>
      <c r="G12467" s="292" t="s">
        <v>2979</v>
      </c>
    </row>
    <row r="12468" spans="1:7">
      <c r="A12468" s="292" t="s">
        <v>49</v>
      </c>
      <c r="B12468" s="405">
        <v>39635</v>
      </c>
      <c r="C12468" s="292" t="s">
        <v>2979</v>
      </c>
      <c r="E12468" s="292" t="s">
        <v>214</v>
      </c>
      <c r="F12468" s="405">
        <v>40052</v>
      </c>
      <c r="G12468" s="292" t="s">
        <v>2979</v>
      </c>
    </row>
    <row r="12469" spans="1:7">
      <c r="A12469" s="292" t="s">
        <v>49</v>
      </c>
      <c r="B12469" s="405">
        <v>39842</v>
      </c>
      <c r="C12469" s="292" t="s">
        <v>2979</v>
      </c>
      <c r="E12469" s="292" t="s">
        <v>214</v>
      </c>
      <c r="F12469" s="405">
        <v>40055</v>
      </c>
      <c r="G12469" s="292" t="s">
        <v>2979</v>
      </c>
    </row>
    <row r="12470" spans="1:7">
      <c r="A12470" s="292" t="s">
        <v>49</v>
      </c>
      <c r="B12470" s="405">
        <v>40155</v>
      </c>
      <c r="C12470" s="292" t="s">
        <v>2979</v>
      </c>
      <c r="E12470" s="292" t="s">
        <v>214</v>
      </c>
      <c r="F12470" s="405">
        <v>40058</v>
      </c>
      <c r="G12470" s="292" t="s">
        <v>2979</v>
      </c>
    </row>
    <row r="12471" spans="1:7">
      <c r="A12471" s="292" t="s">
        <v>49</v>
      </c>
      <c r="B12471" s="405">
        <v>40447</v>
      </c>
      <c r="C12471" s="292" t="s">
        <v>2979</v>
      </c>
      <c r="E12471" s="292" t="s">
        <v>214</v>
      </c>
      <c r="F12471" s="405">
        <v>40060</v>
      </c>
      <c r="G12471" s="292" t="s">
        <v>2979</v>
      </c>
    </row>
    <row r="12472" spans="1:7">
      <c r="A12472" s="292" t="s">
        <v>49</v>
      </c>
      <c r="B12472" s="405">
        <v>40923</v>
      </c>
      <c r="C12472" s="292" t="s">
        <v>2979</v>
      </c>
      <c r="E12472" s="292" t="s">
        <v>214</v>
      </c>
      <c r="F12472" s="405">
        <v>40062</v>
      </c>
      <c r="G12472" s="292" t="s">
        <v>2979</v>
      </c>
    </row>
    <row r="12473" spans="1:7">
      <c r="A12473" s="292" t="s">
        <v>49</v>
      </c>
      <c r="B12473" s="405">
        <v>37687</v>
      </c>
      <c r="C12473" s="292" t="s">
        <v>2979</v>
      </c>
      <c r="E12473" s="292" t="s">
        <v>214</v>
      </c>
      <c r="F12473" s="405">
        <v>40068</v>
      </c>
      <c r="G12473" s="292" t="s">
        <v>2979</v>
      </c>
    </row>
    <row r="12474" spans="1:7">
      <c r="A12474" s="292" t="s">
        <v>49</v>
      </c>
      <c r="B12474" s="405">
        <v>37848</v>
      </c>
      <c r="C12474" s="292" t="s">
        <v>2979</v>
      </c>
      <c r="E12474" s="292" t="s">
        <v>214</v>
      </c>
      <c r="F12474" s="405">
        <v>40069</v>
      </c>
      <c r="G12474" s="292" t="s">
        <v>2979</v>
      </c>
    </row>
    <row r="12475" spans="1:7">
      <c r="A12475" s="292" t="s">
        <v>49</v>
      </c>
      <c r="B12475" s="405">
        <v>38074</v>
      </c>
      <c r="C12475" s="292" t="s">
        <v>2979</v>
      </c>
      <c r="E12475" s="292" t="s">
        <v>214</v>
      </c>
      <c r="F12475" s="405">
        <v>40070</v>
      </c>
      <c r="G12475" s="292" t="s">
        <v>2979</v>
      </c>
    </row>
    <row r="12476" spans="1:7">
      <c r="A12476" s="292" t="s">
        <v>49</v>
      </c>
      <c r="B12476" s="405">
        <v>38341</v>
      </c>
      <c r="C12476" s="292" t="s">
        <v>2979</v>
      </c>
      <c r="E12476" s="292" t="s">
        <v>214</v>
      </c>
      <c r="F12476" s="405">
        <v>40071</v>
      </c>
      <c r="G12476" s="292" t="s">
        <v>2979</v>
      </c>
    </row>
    <row r="12477" spans="1:7">
      <c r="A12477" s="292" t="s">
        <v>49</v>
      </c>
      <c r="B12477" s="405">
        <v>38481</v>
      </c>
      <c r="C12477" s="292" t="s">
        <v>2979</v>
      </c>
      <c r="E12477" s="292" t="s">
        <v>214</v>
      </c>
      <c r="F12477" s="405">
        <v>40076</v>
      </c>
      <c r="G12477" s="292" t="s">
        <v>2979</v>
      </c>
    </row>
    <row r="12478" spans="1:7">
      <c r="A12478" s="292" t="s">
        <v>49</v>
      </c>
      <c r="B12478" s="405">
        <v>38620</v>
      </c>
      <c r="C12478" s="292" t="s">
        <v>2979</v>
      </c>
      <c r="E12478" s="292" t="s">
        <v>214</v>
      </c>
      <c r="F12478" s="405">
        <v>40077</v>
      </c>
      <c r="G12478" s="292" t="s">
        <v>2979</v>
      </c>
    </row>
    <row r="12479" spans="1:7">
      <c r="A12479" s="292" t="s">
        <v>49</v>
      </c>
      <c r="B12479" s="405">
        <v>38753</v>
      </c>
      <c r="C12479" s="292" t="s">
        <v>2979</v>
      </c>
      <c r="E12479" s="292" t="s">
        <v>214</v>
      </c>
      <c r="F12479" s="405">
        <v>40104</v>
      </c>
      <c r="G12479" s="292" t="s">
        <v>2979</v>
      </c>
    </row>
    <row r="12480" spans="1:7">
      <c r="A12480" s="292" t="s">
        <v>49</v>
      </c>
      <c r="B12480" s="405">
        <v>38914</v>
      </c>
      <c r="C12480" s="292" t="s">
        <v>2979</v>
      </c>
      <c r="E12480" s="292" t="s">
        <v>214</v>
      </c>
      <c r="F12480" s="405">
        <v>40107</v>
      </c>
      <c r="G12480" s="292" t="s">
        <v>2979</v>
      </c>
    </row>
    <row r="12481" spans="1:7">
      <c r="A12481" s="292" t="s">
        <v>49</v>
      </c>
      <c r="B12481" s="405">
        <v>39092</v>
      </c>
      <c r="C12481" s="292" t="s">
        <v>2979</v>
      </c>
      <c r="E12481" s="292" t="s">
        <v>214</v>
      </c>
      <c r="F12481" s="405">
        <v>40110</v>
      </c>
      <c r="G12481" s="292" t="s">
        <v>2979</v>
      </c>
    </row>
    <row r="12482" spans="1:7">
      <c r="A12482" s="292" t="s">
        <v>49</v>
      </c>
      <c r="B12482" s="405">
        <v>39341</v>
      </c>
      <c r="C12482" s="292" t="s">
        <v>2979</v>
      </c>
      <c r="E12482" s="292" t="s">
        <v>214</v>
      </c>
      <c r="F12482" s="405">
        <v>40111</v>
      </c>
      <c r="G12482" s="292" t="s">
        <v>2979</v>
      </c>
    </row>
    <row r="12483" spans="1:7">
      <c r="A12483" s="292" t="s">
        <v>49</v>
      </c>
      <c r="B12483" s="405">
        <v>39638</v>
      </c>
      <c r="C12483" s="292" t="s">
        <v>2979</v>
      </c>
      <c r="E12483" s="292" t="s">
        <v>214</v>
      </c>
      <c r="F12483" s="405">
        <v>40142</v>
      </c>
      <c r="G12483" s="292" t="s">
        <v>2979</v>
      </c>
    </row>
    <row r="12484" spans="1:7">
      <c r="A12484" s="292" t="s">
        <v>49</v>
      </c>
      <c r="B12484" s="405">
        <v>39845</v>
      </c>
      <c r="C12484" s="292" t="s">
        <v>2979</v>
      </c>
      <c r="E12484" s="292" t="s">
        <v>214</v>
      </c>
      <c r="F12484" s="405">
        <v>40144</v>
      </c>
      <c r="G12484" s="292" t="s">
        <v>2979</v>
      </c>
    </row>
    <row r="12485" spans="1:7">
      <c r="A12485" s="292" t="s">
        <v>49</v>
      </c>
      <c r="B12485" s="405">
        <v>40161</v>
      </c>
      <c r="C12485" s="292" t="s">
        <v>2979</v>
      </c>
      <c r="E12485" s="292" t="s">
        <v>214</v>
      </c>
      <c r="F12485" s="405">
        <v>40146</v>
      </c>
      <c r="G12485" s="292" t="s">
        <v>2979</v>
      </c>
    </row>
    <row r="12486" spans="1:7">
      <c r="A12486" s="292" t="s">
        <v>49</v>
      </c>
      <c r="B12486" s="405">
        <v>40452</v>
      </c>
      <c r="C12486" s="292" t="s">
        <v>2979</v>
      </c>
      <c r="E12486" s="292" t="s">
        <v>214</v>
      </c>
      <c r="F12486" s="405">
        <v>40150</v>
      </c>
      <c r="G12486" s="292" t="s">
        <v>2979</v>
      </c>
    </row>
    <row r="12487" spans="1:7">
      <c r="A12487" s="292" t="s">
        <v>49</v>
      </c>
      <c r="B12487" s="405">
        <v>40927</v>
      </c>
      <c r="C12487" s="292" t="s">
        <v>2979</v>
      </c>
      <c r="E12487" s="292" t="s">
        <v>214</v>
      </c>
      <c r="F12487" s="405">
        <v>40155</v>
      </c>
      <c r="G12487" s="292" t="s">
        <v>2979</v>
      </c>
    </row>
    <row r="12488" spans="1:7">
      <c r="A12488" s="292" t="s">
        <v>49</v>
      </c>
      <c r="B12488" s="405">
        <v>37688</v>
      </c>
      <c r="C12488" s="292" t="s">
        <v>2979</v>
      </c>
      <c r="E12488" s="292" t="s">
        <v>214</v>
      </c>
      <c r="F12488" s="405">
        <v>40161</v>
      </c>
      <c r="G12488" s="292" t="s">
        <v>2979</v>
      </c>
    </row>
    <row r="12489" spans="1:7">
      <c r="A12489" s="292" t="s">
        <v>49</v>
      </c>
      <c r="B12489" s="405">
        <v>37854</v>
      </c>
      <c r="C12489" s="292" t="s">
        <v>2979</v>
      </c>
      <c r="E12489" s="292" t="s">
        <v>214</v>
      </c>
      <c r="F12489" s="405">
        <v>40162</v>
      </c>
      <c r="G12489" s="292" t="s">
        <v>2979</v>
      </c>
    </row>
    <row r="12490" spans="1:7">
      <c r="A12490" s="292" t="s">
        <v>49</v>
      </c>
      <c r="B12490" s="405">
        <v>38075</v>
      </c>
      <c r="C12490" s="292" t="s">
        <v>2979</v>
      </c>
      <c r="E12490" s="292" t="s">
        <v>214</v>
      </c>
      <c r="F12490" s="405">
        <v>40164</v>
      </c>
      <c r="G12490" s="292" t="s">
        <v>2979</v>
      </c>
    </row>
    <row r="12491" spans="1:7">
      <c r="A12491" s="292" t="s">
        <v>49</v>
      </c>
      <c r="B12491" s="405">
        <v>38342</v>
      </c>
      <c r="C12491" s="292" t="s">
        <v>2979</v>
      </c>
      <c r="E12491" s="292" t="s">
        <v>214</v>
      </c>
      <c r="F12491" s="405">
        <v>40170</v>
      </c>
      <c r="G12491" s="292" t="s">
        <v>2979</v>
      </c>
    </row>
    <row r="12492" spans="1:7">
      <c r="A12492" s="292" t="s">
        <v>49</v>
      </c>
      <c r="B12492" s="405">
        <v>38482</v>
      </c>
      <c r="C12492" s="292" t="s">
        <v>2979</v>
      </c>
      <c r="E12492" s="292" t="s">
        <v>214</v>
      </c>
      <c r="F12492" s="405">
        <v>40175</v>
      </c>
      <c r="G12492" s="292" t="s">
        <v>2979</v>
      </c>
    </row>
    <row r="12493" spans="1:7">
      <c r="A12493" s="292" t="s">
        <v>49</v>
      </c>
      <c r="B12493" s="405">
        <v>38621</v>
      </c>
      <c r="C12493" s="292" t="s">
        <v>2979</v>
      </c>
      <c r="E12493" s="292" t="s">
        <v>214</v>
      </c>
      <c r="F12493" s="405">
        <v>40176</v>
      </c>
      <c r="G12493" s="292" t="s">
        <v>2979</v>
      </c>
    </row>
    <row r="12494" spans="1:7">
      <c r="A12494" s="292" t="s">
        <v>49</v>
      </c>
      <c r="B12494" s="405">
        <v>38754</v>
      </c>
      <c r="C12494" s="292" t="s">
        <v>2979</v>
      </c>
      <c r="E12494" s="292" t="s">
        <v>214</v>
      </c>
      <c r="F12494" s="405">
        <v>40177</v>
      </c>
      <c r="G12494" s="292" t="s">
        <v>2979</v>
      </c>
    </row>
    <row r="12495" spans="1:7">
      <c r="A12495" s="292" t="s">
        <v>49</v>
      </c>
      <c r="B12495" s="405">
        <v>38916</v>
      </c>
      <c r="C12495" s="292" t="s">
        <v>2979</v>
      </c>
      <c r="E12495" s="292" t="s">
        <v>214</v>
      </c>
      <c r="F12495" s="405">
        <v>40311</v>
      </c>
      <c r="G12495" s="292" t="s">
        <v>2979</v>
      </c>
    </row>
    <row r="12496" spans="1:7">
      <c r="A12496" s="292" t="s">
        <v>49</v>
      </c>
      <c r="B12496" s="405">
        <v>39096</v>
      </c>
      <c r="C12496" s="292" t="s">
        <v>2979</v>
      </c>
      <c r="E12496" s="292" t="s">
        <v>214</v>
      </c>
      <c r="F12496" s="405">
        <v>40312</v>
      </c>
      <c r="G12496" s="292" t="s">
        <v>2979</v>
      </c>
    </row>
    <row r="12497" spans="1:7">
      <c r="A12497" s="292" t="s">
        <v>49</v>
      </c>
      <c r="B12497" s="405">
        <v>39346</v>
      </c>
      <c r="C12497" s="292" t="s">
        <v>2979</v>
      </c>
      <c r="E12497" s="292" t="s">
        <v>214</v>
      </c>
      <c r="F12497" s="405">
        <v>40313</v>
      </c>
      <c r="G12497" s="292" t="s">
        <v>2979</v>
      </c>
    </row>
    <row r="12498" spans="1:7">
      <c r="A12498" s="292" t="s">
        <v>49</v>
      </c>
      <c r="B12498" s="405">
        <v>39643</v>
      </c>
      <c r="C12498" s="292" t="s">
        <v>2979</v>
      </c>
      <c r="E12498" s="292" t="s">
        <v>214</v>
      </c>
      <c r="F12498" s="405">
        <v>40316</v>
      </c>
      <c r="G12498" s="292" t="s">
        <v>2979</v>
      </c>
    </row>
    <row r="12499" spans="1:7">
      <c r="A12499" s="292" t="s">
        <v>49</v>
      </c>
      <c r="B12499" s="405">
        <v>39846</v>
      </c>
      <c r="C12499" s="292" t="s">
        <v>2979</v>
      </c>
      <c r="E12499" s="292" t="s">
        <v>214</v>
      </c>
      <c r="F12499" s="405">
        <v>40322</v>
      </c>
      <c r="G12499" s="292" t="s">
        <v>2979</v>
      </c>
    </row>
    <row r="12500" spans="1:7">
      <c r="A12500" s="292" t="s">
        <v>49</v>
      </c>
      <c r="B12500" s="405">
        <v>40162</v>
      </c>
      <c r="C12500" s="292" t="s">
        <v>2979</v>
      </c>
      <c r="E12500" s="292" t="s">
        <v>214</v>
      </c>
      <c r="F12500" s="405">
        <v>40328</v>
      </c>
      <c r="G12500" s="292" t="s">
        <v>2979</v>
      </c>
    </row>
    <row r="12501" spans="1:7">
      <c r="A12501" s="292" t="s">
        <v>49</v>
      </c>
      <c r="B12501" s="405">
        <v>40461</v>
      </c>
      <c r="C12501" s="292" t="s">
        <v>2979</v>
      </c>
      <c r="E12501" s="292" t="s">
        <v>214</v>
      </c>
      <c r="F12501" s="405">
        <v>40330</v>
      </c>
      <c r="G12501" s="292" t="s">
        <v>2979</v>
      </c>
    </row>
    <row r="12502" spans="1:7">
      <c r="A12502" s="292" t="s">
        <v>49</v>
      </c>
      <c r="B12502" s="405">
        <v>40940</v>
      </c>
      <c r="C12502" s="292" t="s">
        <v>2979</v>
      </c>
      <c r="E12502" s="292" t="s">
        <v>214</v>
      </c>
      <c r="F12502" s="405">
        <v>40334</v>
      </c>
      <c r="G12502" s="292" t="s">
        <v>2979</v>
      </c>
    </row>
    <row r="12503" spans="1:7">
      <c r="A12503" s="292" t="s">
        <v>49</v>
      </c>
      <c r="B12503" s="405">
        <v>37691</v>
      </c>
      <c r="C12503" s="292" t="s">
        <v>2979</v>
      </c>
      <c r="E12503" s="292" t="s">
        <v>214</v>
      </c>
      <c r="F12503" s="405">
        <v>40336</v>
      </c>
      <c r="G12503" s="292" t="s">
        <v>2979</v>
      </c>
    </row>
    <row r="12504" spans="1:7">
      <c r="A12504" s="292" t="s">
        <v>49</v>
      </c>
      <c r="B12504" s="405">
        <v>37861</v>
      </c>
      <c r="C12504" s="292" t="s">
        <v>2979</v>
      </c>
      <c r="E12504" s="292" t="s">
        <v>214</v>
      </c>
      <c r="F12504" s="405">
        <v>40337</v>
      </c>
      <c r="G12504" s="292" t="s">
        <v>2979</v>
      </c>
    </row>
    <row r="12505" spans="1:7">
      <c r="A12505" s="292" t="s">
        <v>49</v>
      </c>
      <c r="B12505" s="405">
        <v>38076</v>
      </c>
      <c r="C12505" s="292" t="s">
        <v>2979</v>
      </c>
      <c r="E12505" s="292" t="s">
        <v>214</v>
      </c>
      <c r="F12505" s="405">
        <v>40346</v>
      </c>
      <c r="G12505" s="292" t="s">
        <v>2979</v>
      </c>
    </row>
    <row r="12506" spans="1:7">
      <c r="A12506" s="292" t="s">
        <v>49</v>
      </c>
      <c r="B12506" s="405">
        <v>38347</v>
      </c>
      <c r="C12506" s="292" t="s">
        <v>2979</v>
      </c>
      <c r="E12506" s="292" t="s">
        <v>214</v>
      </c>
      <c r="F12506" s="405">
        <v>40350</v>
      </c>
      <c r="G12506" s="292" t="s">
        <v>2979</v>
      </c>
    </row>
    <row r="12507" spans="1:7">
      <c r="A12507" s="292" t="s">
        <v>49</v>
      </c>
      <c r="B12507" s="405">
        <v>38485</v>
      </c>
      <c r="C12507" s="292" t="s">
        <v>2979</v>
      </c>
      <c r="E12507" s="292" t="s">
        <v>214</v>
      </c>
      <c r="F12507" s="405">
        <v>40355</v>
      </c>
      <c r="G12507" s="292" t="s">
        <v>2979</v>
      </c>
    </row>
    <row r="12508" spans="1:7">
      <c r="A12508" s="292" t="s">
        <v>49</v>
      </c>
      <c r="B12508" s="405">
        <v>38625</v>
      </c>
      <c r="C12508" s="292" t="s">
        <v>2979</v>
      </c>
      <c r="E12508" s="292" t="s">
        <v>214</v>
      </c>
      <c r="F12508" s="405">
        <v>40358</v>
      </c>
      <c r="G12508" s="292" t="s">
        <v>2979</v>
      </c>
    </row>
    <row r="12509" spans="1:7">
      <c r="A12509" s="292" t="s">
        <v>49</v>
      </c>
      <c r="B12509" s="405">
        <v>38759</v>
      </c>
      <c r="C12509" s="292" t="s">
        <v>2979</v>
      </c>
      <c r="E12509" s="292" t="s">
        <v>214</v>
      </c>
      <c r="F12509" s="405">
        <v>40359</v>
      </c>
      <c r="G12509" s="292" t="s">
        <v>2979</v>
      </c>
    </row>
    <row r="12510" spans="1:7">
      <c r="A12510" s="292" t="s">
        <v>49</v>
      </c>
      <c r="B12510" s="405">
        <v>38917</v>
      </c>
      <c r="C12510" s="292" t="s">
        <v>2979</v>
      </c>
      <c r="E12510" s="292" t="s">
        <v>214</v>
      </c>
      <c r="F12510" s="405">
        <v>40360</v>
      </c>
      <c r="G12510" s="292" t="s">
        <v>2979</v>
      </c>
    </row>
    <row r="12511" spans="1:7">
      <c r="A12511" s="292" t="s">
        <v>49</v>
      </c>
      <c r="B12511" s="405">
        <v>39097</v>
      </c>
      <c r="C12511" s="292" t="s">
        <v>2979</v>
      </c>
      <c r="E12511" s="292" t="s">
        <v>214</v>
      </c>
      <c r="F12511" s="405">
        <v>40363</v>
      </c>
      <c r="G12511" s="292" t="s">
        <v>2979</v>
      </c>
    </row>
    <row r="12512" spans="1:7">
      <c r="A12512" s="292" t="s">
        <v>49</v>
      </c>
      <c r="B12512" s="405">
        <v>39347</v>
      </c>
      <c r="C12512" s="292" t="s">
        <v>2979</v>
      </c>
      <c r="E12512" s="292" t="s">
        <v>214</v>
      </c>
      <c r="F12512" s="405">
        <v>40370</v>
      </c>
      <c r="G12512" s="292" t="s">
        <v>2979</v>
      </c>
    </row>
    <row r="12513" spans="1:7">
      <c r="A12513" s="292" t="s">
        <v>49</v>
      </c>
      <c r="B12513" s="405">
        <v>39652</v>
      </c>
      <c r="C12513" s="292" t="s">
        <v>2979</v>
      </c>
      <c r="E12513" s="292" t="s">
        <v>214</v>
      </c>
      <c r="F12513" s="405">
        <v>40371</v>
      </c>
      <c r="G12513" s="292" t="s">
        <v>2979</v>
      </c>
    </row>
    <row r="12514" spans="1:7">
      <c r="A12514" s="292" t="s">
        <v>49</v>
      </c>
      <c r="B12514" s="405">
        <v>39851</v>
      </c>
      <c r="C12514" s="292" t="s">
        <v>2979</v>
      </c>
      <c r="E12514" s="292" t="s">
        <v>214</v>
      </c>
      <c r="F12514" s="405">
        <v>40372</v>
      </c>
      <c r="G12514" s="292" t="s">
        <v>2979</v>
      </c>
    </row>
    <row r="12515" spans="1:7">
      <c r="A12515" s="292" t="s">
        <v>49</v>
      </c>
      <c r="B12515" s="405">
        <v>40164</v>
      </c>
      <c r="C12515" s="292" t="s">
        <v>2979</v>
      </c>
      <c r="E12515" s="292" t="s">
        <v>214</v>
      </c>
      <c r="F12515" s="405">
        <v>40376</v>
      </c>
      <c r="G12515" s="292" t="s">
        <v>2979</v>
      </c>
    </row>
    <row r="12516" spans="1:7">
      <c r="A12516" s="292" t="s">
        <v>49</v>
      </c>
      <c r="B12516" s="405">
        <v>40464</v>
      </c>
      <c r="C12516" s="292" t="s">
        <v>2979</v>
      </c>
      <c r="E12516" s="292" t="s">
        <v>214</v>
      </c>
      <c r="F12516" s="405">
        <v>40379</v>
      </c>
      <c r="G12516" s="292" t="s">
        <v>2979</v>
      </c>
    </row>
    <row r="12517" spans="1:7">
      <c r="A12517" s="292" t="s">
        <v>49</v>
      </c>
      <c r="B12517" s="405">
        <v>40941</v>
      </c>
      <c r="C12517" s="292" t="s">
        <v>2979</v>
      </c>
      <c r="E12517" s="292" t="s">
        <v>214</v>
      </c>
      <c r="F12517" s="405">
        <v>40380</v>
      </c>
      <c r="G12517" s="292" t="s">
        <v>2979</v>
      </c>
    </row>
    <row r="12518" spans="1:7">
      <c r="A12518" s="292" t="s">
        <v>49</v>
      </c>
      <c r="B12518" s="405">
        <v>37705</v>
      </c>
      <c r="C12518" s="292" t="s">
        <v>2979</v>
      </c>
      <c r="E12518" s="292" t="s">
        <v>214</v>
      </c>
      <c r="F12518" s="405">
        <v>40385</v>
      </c>
      <c r="G12518" s="292" t="s">
        <v>2979</v>
      </c>
    </row>
    <row r="12519" spans="1:7">
      <c r="A12519" s="292" t="s">
        <v>49</v>
      </c>
      <c r="B12519" s="405">
        <v>37862</v>
      </c>
      <c r="C12519" s="292" t="s">
        <v>2979</v>
      </c>
      <c r="E12519" s="292" t="s">
        <v>214</v>
      </c>
      <c r="F12519" s="405">
        <v>40387</v>
      </c>
      <c r="G12519" s="292" t="s">
        <v>2979</v>
      </c>
    </row>
    <row r="12520" spans="1:7">
      <c r="A12520" s="292" t="s">
        <v>49</v>
      </c>
      <c r="B12520" s="405">
        <v>38077</v>
      </c>
      <c r="C12520" s="292" t="s">
        <v>2979</v>
      </c>
      <c r="E12520" s="292" t="s">
        <v>214</v>
      </c>
      <c r="F12520" s="405">
        <v>40402</v>
      </c>
      <c r="G12520" s="292" t="s">
        <v>2979</v>
      </c>
    </row>
    <row r="12521" spans="1:7">
      <c r="A12521" s="292" t="s">
        <v>49</v>
      </c>
      <c r="B12521" s="405">
        <v>38348</v>
      </c>
      <c r="C12521" s="292" t="s">
        <v>2979</v>
      </c>
      <c r="E12521" s="292" t="s">
        <v>214</v>
      </c>
      <c r="F12521" s="405">
        <v>40409</v>
      </c>
      <c r="G12521" s="292" t="s">
        <v>2979</v>
      </c>
    </row>
    <row r="12522" spans="1:7">
      <c r="A12522" s="292" t="s">
        <v>49</v>
      </c>
      <c r="B12522" s="405">
        <v>38486</v>
      </c>
      <c r="C12522" s="292" t="s">
        <v>2979</v>
      </c>
      <c r="E12522" s="292" t="s">
        <v>214</v>
      </c>
      <c r="F12522" s="405">
        <v>40410</v>
      </c>
      <c r="G12522" s="292" t="s">
        <v>2979</v>
      </c>
    </row>
    <row r="12523" spans="1:7">
      <c r="A12523" s="292" t="s">
        <v>49</v>
      </c>
      <c r="B12523" s="405">
        <v>38626</v>
      </c>
      <c r="C12523" s="292" t="s">
        <v>2979</v>
      </c>
      <c r="E12523" s="292" t="s">
        <v>214</v>
      </c>
      <c r="F12523" s="405">
        <v>40419</v>
      </c>
      <c r="G12523" s="292" t="s">
        <v>2979</v>
      </c>
    </row>
    <row r="12524" spans="1:7">
      <c r="A12524" s="292" t="s">
        <v>49</v>
      </c>
      <c r="B12524" s="405">
        <v>38761</v>
      </c>
      <c r="C12524" s="292" t="s">
        <v>2979</v>
      </c>
      <c r="E12524" s="292" t="s">
        <v>214</v>
      </c>
      <c r="F12524" s="405">
        <v>40437</v>
      </c>
      <c r="G12524" s="292" t="s">
        <v>2979</v>
      </c>
    </row>
    <row r="12525" spans="1:7">
      <c r="A12525" s="292" t="s">
        <v>49</v>
      </c>
      <c r="B12525" s="405">
        <v>38921</v>
      </c>
      <c r="C12525" s="292" t="s">
        <v>2979</v>
      </c>
      <c r="E12525" s="292" t="s">
        <v>214</v>
      </c>
      <c r="F12525" s="405">
        <v>40440</v>
      </c>
      <c r="G12525" s="292" t="s">
        <v>2979</v>
      </c>
    </row>
    <row r="12526" spans="1:7">
      <c r="A12526" s="292" t="s">
        <v>49</v>
      </c>
      <c r="B12526" s="405">
        <v>39098</v>
      </c>
      <c r="C12526" s="292" t="s">
        <v>2979</v>
      </c>
      <c r="E12526" s="292" t="s">
        <v>214</v>
      </c>
      <c r="F12526" s="405">
        <v>40442</v>
      </c>
      <c r="G12526" s="292" t="s">
        <v>2979</v>
      </c>
    </row>
    <row r="12527" spans="1:7">
      <c r="A12527" s="292" t="s">
        <v>49</v>
      </c>
      <c r="B12527" s="405">
        <v>39348</v>
      </c>
      <c r="C12527" s="292" t="s">
        <v>2979</v>
      </c>
      <c r="E12527" s="292" t="s">
        <v>214</v>
      </c>
      <c r="F12527" s="405">
        <v>40444</v>
      </c>
      <c r="G12527" s="292" t="s">
        <v>2979</v>
      </c>
    </row>
    <row r="12528" spans="1:7">
      <c r="A12528" s="292" t="s">
        <v>49</v>
      </c>
      <c r="B12528" s="405">
        <v>39653</v>
      </c>
      <c r="C12528" s="292" t="s">
        <v>2979</v>
      </c>
      <c r="E12528" s="292" t="s">
        <v>214</v>
      </c>
      <c r="F12528" s="405">
        <v>40447</v>
      </c>
      <c r="G12528" s="292" t="s">
        <v>2979</v>
      </c>
    </row>
    <row r="12529" spans="1:7">
      <c r="A12529" s="292" t="s">
        <v>49</v>
      </c>
      <c r="B12529" s="405">
        <v>39854</v>
      </c>
      <c r="C12529" s="292" t="s">
        <v>2979</v>
      </c>
      <c r="E12529" s="292" t="s">
        <v>214</v>
      </c>
      <c r="F12529" s="405">
        <v>40452</v>
      </c>
      <c r="G12529" s="292" t="s">
        <v>2979</v>
      </c>
    </row>
    <row r="12530" spans="1:7">
      <c r="A12530" s="292" t="s">
        <v>49</v>
      </c>
      <c r="B12530" s="405">
        <v>40170</v>
      </c>
      <c r="C12530" s="292" t="s">
        <v>2979</v>
      </c>
      <c r="E12530" s="292" t="s">
        <v>214</v>
      </c>
      <c r="F12530" s="405">
        <v>40461</v>
      </c>
      <c r="G12530" s="292" t="s">
        <v>2979</v>
      </c>
    </row>
    <row r="12531" spans="1:7">
      <c r="A12531" s="292" t="s">
        <v>49</v>
      </c>
      <c r="B12531" s="405">
        <v>40468</v>
      </c>
      <c r="C12531" s="292" t="s">
        <v>2979</v>
      </c>
      <c r="E12531" s="292" t="s">
        <v>214</v>
      </c>
      <c r="F12531" s="405">
        <v>40464</v>
      </c>
      <c r="G12531" s="292" t="s">
        <v>2979</v>
      </c>
    </row>
    <row r="12532" spans="1:7">
      <c r="A12532" s="292" t="s">
        <v>49</v>
      </c>
      <c r="B12532" s="405">
        <v>40943</v>
      </c>
      <c r="C12532" s="292" t="s">
        <v>2979</v>
      </c>
      <c r="E12532" s="292" t="s">
        <v>214</v>
      </c>
      <c r="F12532" s="405">
        <v>40468</v>
      </c>
      <c r="G12532" s="292" t="s">
        <v>2979</v>
      </c>
    </row>
    <row r="12533" spans="1:7">
      <c r="A12533" s="292" t="s">
        <v>49</v>
      </c>
      <c r="B12533" s="405">
        <v>37707</v>
      </c>
      <c r="C12533" s="292" t="s">
        <v>2979</v>
      </c>
      <c r="E12533" s="292" t="s">
        <v>214</v>
      </c>
      <c r="F12533" s="405">
        <v>40472</v>
      </c>
      <c r="G12533" s="292" t="s">
        <v>2979</v>
      </c>
    </row>
    <row r="12534" spans="1:7">
      <c r="A12534" s="292" t="s">
        <v>49</v>
      </c>
      <c r="B12534" s="405">
        <v>37863</v>
      </c>
      <c r="C12534" s="292" t="s">
        <v>2979</v>
      </c>
      <c r="E12534" s="292" t="s">
        <v>214</v>
      </c>
      <c r="F12534" s="405">
        <v>40481</v>
      </c>
      <c r="G12534" s="292" t="s">
        <v>2979</v>
      </c>
    </row>
    <row r="12535" spans="1:7">
      <c r="A12535" s="292" t="s">
        <v>49</v>
      </c>
      <c r="B12535" s="405">
        <v>38079</v>
      </c>
      <c r="C12535" s="292" t="s">
        <v>2979</v>
      </c>
      <c r="E12535" s="292" t="s">
        <v>214</v>
      </c>
      <c r="F12535" s="405">
        <v>40486</v>
      </c>
      <c r="G12535" s="292" t="s">
        <v>2979</v>
      </c>
    </row>
    <row r="12536" spans="1:7">
      <c r="A12536" s="292" t="s">
        <v>49</v>
      </c>
      <c r="B12536" s="405">
        <v>38352</v>
      </c>
      <c r="C12536" s="292" t="s">
        <v>2979</v>
      </c>
      <c r="E12536" s="292" t="s">
        <v>214</v>
      </c>
      <c r="F12536" s="405">
        <v>40488</v>
      </c>
      <c r="G12536" s="292" t="s">
        <v>2979</v>
      </c>
    </row>
    <row r="12537" spans="1:7">
      <c r="A12537" s="292" t="s">
        <v>49</v>
      </c>
      <c r="B12537" s="405">
        <v>38487</v>
      </c>
      <c r="C12537" s="292" t="s">
        <v>2979</v>
      </c>
      <c r="E12537" s="292" t="s">
        <v>214</v>
      </c>
      <c r="F12537" s="405">
        <v>40489</v>
      </c>
      <c r="G12537" s="292" t="s">
        <v>2979</v>
      </c>
    </row>
    <row r="12538" spans="1:7">
      <c r="A12538" s="292" t="s">
        <v>49</v>
      </c>
      <c r="B12538" s="405">
        <v>38627</v>
      </c>
      <c r="C12538" s="292" t="s">
        <v>2979</v>
      </c>
      <c r="E12538" s="292" t="s">
        <v>214</v>
      </c>
      <c r="F12538" s="405">
        <v>40701</v>
      </c>
      <c r="G12538" s="292" t="s">
        <v>2979</v>
      </c>
    </row>
    <row r="12539" spans="1:7">
      <c r="A12539" s="292" t="s">
        <v>49</v>
      </c>
      <c r="B12539" s="405">
        <v>38762</v>
      </c>
      <c r="C12539" s="292" t="s">
        <v>2979</v>
      </c>
      <c r="E12539" s="292" t="s">
        <v>214</v>
      </c>
      <c r="F12539" s="405">
        <v>40729</v>
      </c>
      <c r="G12539" s="292" t="s">
        <v>2979</v>
      </c>
    </row>
    <row r="12540" spans="1:7">
      <c r="A12540" s="292" t="s">
        <v>49</v>
      </c>
      <c r="B12540" s="405">
        <v>38922</v>
      </c>
      <c r="C12540" s="292" t="s">
        <v>2979</v>
      </c>
      <c r="E12540" s="292" t="s">
        <v>214</v>
      </c>
      <c r="F12540" s="405">
        <v>40734</v>
      </c>
      <c r="G12540" s="292" t="s">
        <v>2979</v>
      </c>
    </row>
    <row r="12541" spans="1:7">
      <c r="A12541" s="292" t="s">
        <v>49</v>
      </c>
      <c r="B12541" s="405">
        <v>39107</v>
      </c>
      <c r="C12541" s="292" t="s">
        <v>2979</v>
      </c>
      <c r="E12541" s="292" t="s">
        <v>214</v>
      </c>
      <c r="F12541" s="405">
        <v>40741</v>
      </c>
      <c r="G12541" s="292" t="s">
        <v>2979</v>
      </c>
    </row>
    <row r="12542" spans="1:7">
      <c r="A12542" s="292" t="s">
        <v>49</v>
      </c>
      <c r="B12542" s="405">
        <v>39355</v>
      </c>
      <c r="C12542" s="292" t="s">
        <v>2979</v>
      </c>
      <c r="E12542" s="292" t="s">
        <v>214</v>
      </c>
      <c r="F12542" s="405">
        <v>40754</v>
      </c>
      <c r="G12542" s="292" t="s">
        <v>2979</v>
      </c>
    </row>
    <row r="12543" spans="1:7">
      <c r="A12543" s="292" t="s">
        <v>49</v>
      </c>
      <c r="B12543" s="405">
        <v>39654</v>
      </c>
      <c r="C12543" s="292" t="s">
        <v>2979</v>
      </c>
      <c r="E12543" s="292" t="s">
        <v>214</v>
      </c>
      <c r="F12543" s="405">
        <v>40769</v>
      </c>
      <c r="G12543" s="292" t="s">
        <v>2979</v>
      </c>
    </row>
    <row r="12544" spans="1:7">
      <c r="A12544" s="292" t="s">
        <v>49</v>
      </c>
      <c r="B12544" s="405">
        <v>39859</v>
      </c>
      <c r="C12544" s="292" t="s">
        <v>2979</v>
      </c>
      <c r="E12544" s="292" t="s">
        <v>214</v>
      </c>
      <c r="F12544" s="405">
        <v>40771</v>
      </c>
      <c r="G12544" s="292" t="s">
        <v>2979</v>
      </c>
    </row>
    <row r="12545" spans="1:7">
      <c r="A12545" s="292" t="s">
        <v>49</v>
      </c>
      <c r="B12545" s="405">
        <v>40175</v>
      </c>
      <c r="C12545" s="292" t="s">
        <v>2979</v>
      </c>
      <c r="E12545" s="292" t="s">
        <v>214</v>
      </c>
      <c r="F12545" s="405">
        <v>40803</v>
      </c>
      <c r="G12545" s="292" t="s">
        <v>2979</v>
      </c>
    </row>
    <row r="12546" spans="1:7">
      <c r="A12546" s="292" t="s">
        <v>49</v>
      </c>
      <c r="B12546" s="405">
        <v>40472</v>
      </c>
      <c r="C12546" s="292" t="s">
        <v>2979</v>
      </c>
      <c r="E12546" s="292" t="s">
        <v>214</v>
      </c>
      <c r="F12546" s="405">
        <v>40806</v>
      </c>
      <c r="G12546" s="292" t="s">
        <v>2979</v>
      </c>
    </row>
    <row r="12547" spans="1:7">
      <c r="A12547" s="292" t="s">
        <v>49</v>
      </c>
      <c r="B12547" s="405">
        <v>40949</v>
      </c>
      <c r="C12547" s="292" t="s">
        <v>2979</v>
      </c>
      <c r="E12547" s="292" t="s">
        <v>214</v>
      </c>
      <c r="F12547" s="405">
        <v>40807</v>
      </c>
      <c r="G12547" s="292" t="s">
        <v>2979</v>
      </c>
    </row>
    <row r="12548" spans="1:7">
      <c r="A12548" s="292" t="s">
        <v>49</v>
      </c>
      <c r="B12548" s="405">
        <v>37708</v>
      </c>
      <c r="C12548" s="292" t="s">
        <v>2979</v>
      </c>
      <c r="E12548" s="292" t="s">
        <v>214</v>
      </c>
      <c r="F12548" s="405">
        <v>40815</v>
      </c>
      <c r="G12548" s="292" t="s">
        <v>2979</v>
      </c>
    </row>
    <row r="12549" spans="1:7">
      <c r="A12549" s="292" t="s">
        <v>49</v>
      </c>
      <c r="B12549" s="405">
        <v>37866</v>
      </c>
      <c r="C12549" s="292" t="s">
        <v>2979</v>
      </c>
      <c r="E12549" s="292" t="s">
        <v>214</v>
      </c>
      <c r="F12549" s="405">
        <v>40816</v>
      </c>
      <c r="G12549" s="292" t="s">
        <v>2979</v>
      </c>
    </row>
    <row r="12550" spans="1:7">
      <c r="A12550" s="292" t="s">
        <v>49</v>
      </c>
      <c r="B12550" s="405">
        <v>38080</v>
      </c>
      <c r="C12550" s="292" t="s">
        <v>2979</v>
      </c>
      <c r="E12550" s="292" t="s">
        <v>214</v>
      </c>
      <c r="F12550" s="405">
        <v>40820</v>
      </c>
      <c r="G12550" s="292" t="s">
        <v>2979</v>
      </c>
    </row>
    <row r="12551" spans="1:7">
      <c r="A12551" s="292" t="s">
        <v>49</v>
      </c>
      <c r="B12551" s="405">
        <v>38356</v>
      </c>
      <c r="C12551" s="292" t="s">
        <v>2979</v>
      </c>
      <c r="E12551" s="292" t="s">
        <v>214</v>
      </c>
      <c r="F12551" s="405">
        <v>40823</v>
      </c>
      <c r="G12551" s="292" t="s">
        <v>2979</v>
      </c>
    </row>
    <row r="12552" spans="1:7">
      <c r="A12552" s="292" t="s">
        <v>49</v>
      </c>
      <c r="B12552" s="405">
        <v>38488</v>
      </c>
      <c r="C12552" s="292" t="s">
        <v>2979</v>
      </c>
      <c r="E12552" s="292" t="s">
        <v>214</v>
      </c>
      <c r="F12552" s="405">
        <v>40828</v>
      </c>
      <c r="G12552" s="292" t="s">
        <v>2979</v>
      </c>
    </row>
    <row r="12553" spans="1:7">
      <c r="A12553" s="292" t="s">
        <v>49</v>
      </c>
      <c r="B12553" s="405">
        <v>38628</v>
      </c>
      <c r="C12553" s="292" t="s">
        <v>2979</v>
      </c>
      <c r="E12553" s="292" t="s">
        <v>214</v>
      </c>
      <c r="F12553" s="405">
        <v>40829</v>
      </c>
      <c r="G12553" s="292" t="s">
        <v>2979</v>
      </c>
    </row>
    <row r="12554" spans="1:7">
      <c r="A12554" s="292" t="s">
        <v>49</v>
      </c>
      <c r="B12554" s="405">
        <v>38764</v>
      </c>
      <c r="C12554" s="292" t="s">
        <v>2979</v>
      </c>
      <c r="E12554" s="292" t="s">
        <v>214</v>
      </c>
      <c r="F12554" s="405">
        <v>40843</v>
      </c>
      <c r="G12554" s="292" t="s">
        <v>2979</v>
      </c>
    </row>
    <row r="12555" spans="1:7">
      <c r="A12555" s="292" t="s">
        <v>49</v>
      </c>
      <c r="B12555" s="405">
        <v>38923</v>
      </c>
      <c r="C12555" s="292" t="s">
        <v>2979</v>
      </c>
      <c r="E12555" s="292" t="s">
        <v>214</v>
      </c>
      <c r="F12555" s="405">
        <v>40844</v>
      </c>
      <c r="G12555" s="292" t="s">
        <v>2979</v>
      </c>
    </row>
    <row r="12556" spans="1:7">
      <c r="A12556" s="292" t="s">
        <v>49</v>
      </c>
      <c r="B12556" s="405">
        <v>39111</v>
      </c>
      <c r="C12556" s="292" t="s">
        <v>2979</v>
      </c>
      <c r="E12556" s="292" t="s">
        <v>214</v>
      </c>
      <c r="F12556" s="405">
        <v>40855</v>
      </c>
      <c r="G12556" s="292" t="s">
        <v>2979</v>
      </c>
    </row>
    <row r="12557" spans="1:7">
      <c r="A12557" s="292" t="s">
        <v>49</v>
      </c>
      <c r="B12557" s="405">
        <v>39356</v>
      </c>
      <c r="C12557" s="292" t="s">
        <v>2979</v>
      </c>
      <c r="E12557" s="292" t="s">
        <v>214</v>
      </c>
      <c r="F12557" s="405">
        <v>40856</v>
      </c>
      <c r="G12557" s="292" t="s">
        <v>2979</v>
      </c>
    </row>
    <row r="12558" spans="1:7">
      <c r="A12558" s="292" t="s">
        <v>49</v>
      </c>
      <c r="B12558" s="405">
        <v>39656</v>
      </c>
      <c r="C12558" s="292" t="s">
        <v>2979</v>
      </c>
      <c r="E12558" s="292" t="s">
        <v>214</v>
      </c>
      <c r="F12558" s="405">
        <v>40862</v>
      </c>
      <c r="G12558" s="292" t="s">
        <v>2979</v>
      </c>
    </row>
    <row r="12559" spans="1:7">
      <c r="A12559" s="292" t="s">
        <v>49</v>
      </c>
      <c r="B12559" s="405">
        <v>39862</v>
      </c>
      <c r="C12559" s="292" t="s">
        <v>2979</v>
      </c>
      <c r="E12559" s="292" t="s">
        <v>214</v>
      </c>
      <c r="F12559" s="405">
        <v>40863</v>
      </c>
      <c r="G12559" s="292" t="s">
        <v>2979</v>
      </c>
    </row>
    <row r="12560" spans="1:7">
      <c r="A12560" s="292" t="s">
        <v>49</v>
      </c>
      <c r="B12560" s="405">
        <v>40176</v>
      </c>
      <c r="C12560" s="292" t="s">
        <v>2979</v>
      </c>
      <c r="E12560" s="292" t="s">
        <v>214</v>
      </c>
      <c r="F12560" s="405">
        <v>40865</v>
      </c>
      <c r="G12560" s="292" t="s">
        <v>2979</v>
      </c>
    </row>
    <row r="12561" spans="1:7">
      <c r="A12561" s="292" t="s">
        <v>49</v>
      </c>
      <c r="B12561" s="405">
        <v>40481</v>
      </c>
      <c r="C12561" s="292" t="s">
        <v>2979</v>
      </c>
      <c r="E12561" s="292" t="s">
        <v>214</v>
      </c>
      <c r="F12561" s="405">
        <v>40868</v>
      </c>
      <c r="G12561" s="292" t="s">
        <v>2979</v>
      </c>
    </row>
    <row r="12562" spans="1:7">
      <c r="A12562" s="292" t="s">
        <v>49</v>
      </c>
      <c r="B12562" s="405">
        <v>40953</v>
      </c>
      <c r="C12562" s="292" t="s">
        <v>2979</v>
      </c>
      <c r="E12562" s="292" t="s">
        <v>214</v>
      </c>
      <c r="F12562" s="405">
        <v>40870</v>
      </c>
      <c r="G12562" s="292" t="s">
        <v>2979</v>
      </c>
    </row>
    <row r="12563" spans="1:7">
      <c r="A12563" s="292" t="s">
        <v>49</v>
      </c>
      <c r="B12563" s="405">
        <v>40958</v>
      </c>
      <c r="C12563" s="292" t="s">
        <v>2979</v>
      </c>
      <c r="E12563" s="292" t="s">
        <v>214</v>
      </c>
      <c r="F12563" s="405">
        <v>40873</v>
      </c>
      <c r="G12563" s="292" t="s">
        <v>2979</v>
      </c>
    </row>
    <row r="12564" spans="1:7">
      <c r="A12564" s="292" t="s">
        <v>49</v>
      </c>
      <c r="B12564" s="405">
        <v>41180</v>
      </c>
      <c r="C12564" s="292" t="s">
        <v>2979</v>
      </c>
      <c r="E12564" s="292" t="s">
        <v>214</v>
      </c>
      <c r="F12564" s="405">
        <v>40902</v>
      </c>
      <c r="G12564" s="292" t="s">
        <v>2979</v>
      </c>
    </row>
    <row r="12565" spans="1:7">
      <c r="A12565" s="292" t="s">
        <v>49</v>
      </c>
      <c r="B12565" s="405">
        <v>41386</v>
      </c>
      <c r="C12565" s="292" t="s">
        <v>2979</v>
      </c>
      <c r="E12565" s="292" t="s">
        <v>214</v>
      </c>
      <c r="F12565" s="405">
        <v>40903</v>
      </c>
      <c r="G12565" s="292" t="s">
        <v>2979</v>
      </c>
    </row>
    <row r="12566" spans="1:7">
      <c r="A12566" s="292" t="s">
        <v>49</v>
      </c>
      <c r="B12566" s="405">
        <v>41568</v>
      </c>
      <c r="C12566" s="292" t="s">
        <v>2979</v>
      </c>
      <c r="E12566" s="292" t="s">
        <v>214</v>
      </c>
      <c r="F12566" s="405">
        <v>40913</v>
      </c>
      <c r="G12566" s="292" t="s">
        <v>2979</v>
      </c>
    </row>
    <row r="12567" spans="1:7">
      <c r="A12567" s="292" t="s">
        <v>49</v>
      </c>
      <c r="B12567" s="405">
        <v>41812</v>
      </c>
      <c r="C12567" s="292" t="s">
        <v>2979</v>
      </c>
      <c r="E12567" s="292" t="s">
        <v>214</v>
      </c>
      <c r="F12567" s="405">
        <v>40915</v>
      </c>
      <c r="G12567" s="292" t="s">
        <v>2979</v>
      </c>
    </row>
    <row r="12568" spans="1:7">
      <c r="A12568" s="292" t="s">
        <v>49</v>
      </c>
      <c r="B12568" s="405">
        <v>42050</v>
      </c>
      <c r="C12568" s="292" t="s">
        <v>2979</v>
      </c>
      <c r="E12568" s="292" t="s">
        <v>214</v>
      </c>
      <c r="F12568" s="405">
        <v>40921</v>
      </c>
      <c r="G12568" s="292" t="s">
        <v>2979</v>
      </c>
    </row>
    <row r="12569" spans="1:7">
      <c r="A12569" s="292" t="s">
        <v>49</v>
      </c>
      <c r="B12569" s="405">
        <v>42217</v>
      </c>
      <c r="C12569" s="292" t="s">
        <v>2979</v>
      </c>
      <c r="E12569" s="292" t="s">
        <v>214</v>
      </c>
      <c r="F12569" s="405">
        <v>40923</v>
      </c>
      <c r="G12569" s="292" t="s">
        <v>2979</v>
      </c>
    </row>
    <row r="12570" spans="1:7">
      <c r="A12570" s="292" t="s">
        <v>49</v>
      </c>
      <c r="B12570" s="405">
        <v>42365</v>
      </c>
      <c r="C12570" s="292" t="s">
        <v>2979</v>
      </c>
      <c r="E12570" s="292" t="s">
        <v>214</v>
      </c>
      <c r="F12570" s="405">
        <v>40927</v>
      </c>
      <c r="G12570" s="292" t="s">
        <v>2979</v>
      </c>
    </row>
    <row r="12571" spans="1:7">
      <c r="A12571" s="292" t="s">
        <v>49</v>
      </c>
      <c r="B12571" s="405">
        <v>42603</v>
      </c>
      <c r="C12571" s="292" t="s">
        <v>2979</v>
      </c>
      <c r="E12571" s="292" t="s">
        <v>214</v>
      </c>
      <c r="F12571" s="405">
        <v>40940</v>
      </c>
      <c r="G12571" s="292" t="s">
        <v>2979</v>
      </c>
    </row>
    <row r="12572" spans="1:7">
      <c r="A12572" s="292" t="s">
        <v>49</v>
      </c>
      <c r="B12572" s="405">
        <v>43014</v>
      </c>
      <c r="C12572" s="292" t="s">
        <v>2979</v>
      </c>
      <c r="E12572" s="292" t="s">
        <v>214</v>
      </c>
      <c r="F12572" s="405">
        <v>40941</v>
      </c>
      <c r="G12572" s="292" t="s">
        <v>2979</v>
      </c>
    </row>
    <row r="12573" spans="1:7">
      <c r="A12573" s="292" t="s">
        <v>49</v>
      </c>
      <c r="B12573" s="405">
        <v>43341</v>
      </c>
      <c r="C12573" s="292" t="s">
        <v>2979</v>
      </c>
      <c r="E12573" s="292" t="s">
        <v>214</v>
      </c>
      <c r="F12573" s="405">
        <v>40943</v>
      </c>
      <c r="G12573" s="292" t="s">
        <v>2979</v>
      </c>
    </row>
    <row r="12574" spans="1:7">
      <c r="A12574" s="292" t="s">
        <v>49</v>
      </c>
      <c r="B12574" s="405">
        <v>43549</v>
      </c>
      <c r="C12574" s="292" t="s">
        <v>2979</v>
      </c>
      <c r="E12574" s="292" t="s">
        <v>214</v>
      </c>
      <c r="F12574" s="405">
        <v>40949</v>
      </c>
      <c r="G12574" s="292" t="s">
        <v>2979</v>
      </c>
    </row>
    <row r="12575" spans="1:7">
      <c r="A12575" s="292" t="s">
        <v>49</v>
      </c>
      <c r="B12575" s="405">
        <v>43821</v>
      </c>
      <c r="C12575" s="292" t="s">
        <v>2979</v>
      </c>
      <c r="E12575" s="292" t="s">
        <v>214</v>
      </c>
      <c r="F12575" s="405">
        <v>40953</v>
      </c>
      <c r="G12575" s="292" t="s">
        <v>2979</v>
      </c>
    </row>
    <row r="12576" spans="1:7">
      <c r="A12576" s="292" t="s">
        <v>49</v>
      </c>
      <c r="B12576" s="405">
        <v>44214</v>
      </c>
      <c r="C12576" s="292" t="s">
        <v>2979</v>
      </c>
      <c r="E12576" s="292" t="s">
        <v>214</v>
      </c>
      <c r="F12576" s="405">
        <v>40958</v>
      </c>
      <c r="G12576" s="292" t="s">
        <v>2979</v>
      </c>
    </row>
    <row r="12577" spans="1:7">
      <c r="A12577" s="292" t="s">
        <v>49</v>
      </c>
      <c r="B12577" s="405">
        <v>44860</v>
      </c>
      <c r="C12577" s="292" t="s">
        <v>2979</v>
      </c>
      <c r="E12577" s="292" t="s">
        <v>214</v>
      </c>
      <c r="F12577" s="405">
        <v>40962</v>
      </c>
      <c r="G12577" s="292" t="s">
        <v>2979</v>
      </c>
    </row>
    <row r="12578" spans="1:7">
      <c r="A12578" s="292" t="s">
        <v>49</v>
      </c>
      <c r="B12578" s="405">
        <v>40962</v>
      </c>
      <c r="C12578" s="292" t="s">
        <v>2979</v>
      </c>
      <c r="E12578" s="292" t="s">
        <v>214</v>
      </c>
      <c r="F12578" s="405">
        <v>40977</v>
      </c>
      <c r="G12578" s="292" t="s">
        <v>2979</v>
      </c>
    </row>
    <row r="12579" spans="1:7">
      <c r="A12579" s="292" t="s">
        <v>49</v>
      </c>
      <c r="B12579" s="405">
        <v>41181</v>
      </c>
      <c r="C12579" s="292" t="s">
        <v>2979</v>
      </c>
      <c r="E12579" s="292" t="s">
        <v>214</v>
      </c>
      <c r="F12579" s="405">
        <v>40979</v>
      </c>
      <c r="G12579" s="292" t="s">
        <v>2979</v>
      </c>
    </row>
    <row r="12580" spans="1:7">
      <c r="A12580" s="292" t="s">
        <v>49</v>
      </c>
      <c r="B12580" s="405">
        <v>41390</v>
      </c>
      <c r="C12580" s="292" t="s">
        <v>2979</v>
      </c>
      <c r="E12580" s="292" t="s">
        <v>214</v>
      </c>
      <c r="F12580" s="405">
        <v>40982</v>
      </c>
      <c r="G12580" s="292" t="s">
        <v>2979</v>
      </c>
    </row>
    <row r="12581" spans="1:7">
      <c r="A12581" s="292" t="s">
        <v>49</v>
      </c>
      <c r="B12581" s="405">
        <v>41571</v>
      </c>
      <c r="C12581" s="292" t="s">
        <v>2979</v>
      </c>
      <c r="E12581" s="292" t="s">
        <v>214</v>
      </c>
      <c r="F12581" s="405">
        <v>40999</v>
      </c>
      <c r="G12581" s="292" t="s">
        <v>2979</v>
      </c>
    </row>
    <row r="12582" spans="1:7">
      <c r="A12582" s="292" t="s">
        <v>49</v>
      </c>
      <c r="B12582" s="405">
        <v>41815</v>
      </c>
      <c r="C12582" s="292" t="s">
        <v>2979</v>
      </c>
      <c r="E12582" s="292" t="s">
        <v>214</v>
      </c>
      <c r="F12582" s="405">
        <v>41002</v>
      </c>
      <c r="G12582" s="292" t="s">
        <v>2979</v>
      </c>
    </row>
    <row r="12583" spans="1:7">
      <c r="A12583" s="292" t="s">
        <v>49</v>
      </c>
      <c r="B12583" s="405">
        <v>42053</v>
      </c>
      <c r="C12583" s="292" t="s">
        <v>2979</v>
      </c>
      <c r="E12583" s="292" t="s">
        <v>214</v>
      </c>
      <c r="F12583" s="405">
        <v>41003</v>
      </c>
      <c r="G12583" s="292" t="s">
        <v>2979</v>
      </c>
    </row>
    <row r="12584" spans="1:7">
      <c r="A12584" s="292" t="s">
        <v>49</v>
      </c>
      <c r="B12584" s="405">
        <v>42220</v>
      </c>
      <c r="C12584" s="292" t="s">
        <v>2979</v>
      </c>
      <c r="E12584" s="292" t="s">
        <v>214</v>
      </c>
      <c r="F12584" s="405">
        <v>41004</v>
      </c>
      <c r="G12584" s="292" t="s">
        <v>2979</v>
      </c>
    </row>
    <row r="12585" spans="1:7">
      <c r="A12585" s="292" t="s">
        <v>49</v>
      </c>
      <c r="B12585" s="405">
        <v>42366</v>
      </c>
      <c r="C12585" s="292" t="s">
        <v>2979</v>
      </c>
      <c r="E12585" s="292" t="s">
        <v>214</v>
      </c>
      <c r="F12585" s="405">
        <v>41006</v>
      </c>
      <c r="G12585" s="292" t="s">
        <v>2979</v>
      </c>
    </row>
    <row r="12586" spans="1:7">
      <c r="A12586" s="292" t="s">
        <v>49</v>
      </c>
      <c r="B12586" s="405">
        <v>42629</v>
      </c>
      <c r="C12586" s="292" t="s">
        <v>2979</v>
      </c>
      <c r="E12586" s="292" t="s">
        <v>214</v>
      </c>
      <c r="F12586" s="405">
        <v>41007</v>
      </c>
      <c r="G12586" s="292" t="s">
        <v>2979</v>
      </c>
    </row>
    <row r="12587" spans="1:7">
      <c r="A12587" s="292" t="s">
        <v>49</v>
      </c>
      <c r="B12587" s="405">
        <v>43027</v>
      </c>
      <c r="C12587" s="292" t="s">
        <v>2979</v>
      </c>
      <c r="E12587" s="292" t="s">
        <v>214</v>
      </c>
      <c r="F12587" s="405">
        <v>41008</v>
      </c>
      <c r="G12587" s="292" t="s">
        <v>2979</v>
      </c>
    </row>
    <row r="12588" spans="1:7">
      <c r="A12588" s="292" t="s">
        <v>49</v>
      </c>
      <c r="B12588" s="405">
        <v>43343</v>
      </c>
      <c r="C12588" s="292" t="s">
        <v>2979</v>
      </c>
      <c r="E12588" s="292" t="s">
        <v>214</v>
      </c>
      <c r="F12588" s="405">
        <v>41033</v>
      </c>
      <c r="G12588" s="292" t="s">
        <v>2979</v>
      </c>
    </row>
    <row r="12589" spans="1:7">
      <c r="A12589" s="292" t="s">
        <v>49</v>
      </c>
      <c r="B12589" s="405">
        <v>43554</v>
      </c>
      <c r="C12589" s="292" t="s">
        <v>2979</v>
      </c>
      <c r="E12589" s="292" t="s">
        <v>214</v>
      </c>
      <c r="F12589" s="405">
        <v>41034</v>
      </c>
      <c r="G12589" s="292" t="s">
        <v>2979</v>
      </c>
    </row>
    <row r="12590" spans="1:7">
      <c r="A12590" s="292" t="s">
        <v>49</v>
      </c>
      <c r="B12590" s="405">
        <v>43832</v>
      </c>
      <c r="C12590" s="292" t="s">
        <v>2979</v>
      </c>
      <c r="E12590" s="292" t="s">
        <v>214</v>
      </c>
      <c r="F12590" s="405">
        <v>41039</v>
      </c>
      <c r="G12590" s="292" t="s">
        <v>2979</v>
      </c>
    </row>
    <row r="12591" spans="1:7">
      <c r="A12591" s="292" t="s">
        <v>49</v>
      </c>
      <c r="B12591" s="405">
        <v>44276</v>
      </c>
      <c r="C12591" s="292" t="s">
        <v>2979</v>
      </c>
      <c r="E12591" s="292" t="s">
        <v>214</v>
      </c>
      <c r="F12591" s="405">
        <v>41041</v>
      </c>
      <c r="G12591" s="292" t="s">
        <v>2979</v>
      </c>
    </row>
    <row r="12592" spans="1:7">
      <c r="A12592" s="292" t="s">
        <v>49</v>
      </c>
      <c r="B12592" s="405">
        <v>44864</v>
      </c>
      <c r="C12592" s="292" t="s">
        <v>2979</v>
      </c>
      <c r="E12592" s="292" t="s">
        <v>214</v>
      </c>
      <c r="F12592" s="405">
        <v>41044</v>
      </c>
      <c r="G12592" s="292" t="s">
        <v>2979</v>
      </c>
    </row>
    <row r="12593" spans="1:7">
      <c r="A12593" s="292" t="s">
        <v>49</v>
      </c>
      <c r="B12593" s="405">
        <v>40977</v>
      </c>
      <c r="C12593" s="292" t="s">
        <v>2979</v>
      </c>
      <c r="E12593" s="292" t="s">
        <v>214</v>
      </c>
      <c r="F12593" s="405">
        <v>41045</v>
      </c>
      <c r="G12593" s="292" t="s">
        <v>2979</v>
      </c>
    </row>
    <row r="12594" spans="1:7">
      <c r="A12594" s="292" t="s">
        <v>49</v>
      </c>
      <c r="B12594" s="405">
        <v>41189</v>
      </c>
      <c r="C12594" s="292" t="s">
        <v>2979</v>
      </c>
      <c r="E12594" s="292" t="s">
        <v>214</v>
      </c>
      <c r="F12594" s="405">
        <v>41046</v>
      </c>
      <c r="G12594" s="292" t="s">
        <v>2979</v>
      </c>
    </row>
    <row r="12595" spans="1:7">
      <c r="A12595" s="292" t="s">
        <v>49</v>
      </c>
      <c r="B12595" s="405">
        <v>41397</v>
      </c>
      <c r="C12595" s="292" t="s">
        <v>2979</v>
      </c>
      <c r="E12595" s="292" t="s">
        <v>214</v>
      </c>
      <c r="F12595" s="405">
        <v>41052</v>
      </c>
      <c r="G12595" s="292" t="s">
        <v>2979</v>
      </c>
    </row>
    <row r="12596" spans="1:7">
      <c r="A12596" s="292" t="s">
        <v>49</v>
      </c>
      <c r="B12596" s="405">
        <v>41572</v>
      </c>
      <c r="C12596" s="292" t="s">
        <v>2979</v>
      </c>
      <c r="E12596" s="292" t="s">
        <v>214</v>
      </c>
      <c r="F12596" s="405">
        <v>41055</v>
      </c>
      <c r="G12596" s="292" t="s">
        <v>2979</v>
      </c>
    </row>
    <row r="12597" spans="1:7">
      <c r="A12597" s="292" t="s">
        <v>49</v>
      </c>
      <c r="B12597" s="405">
        <v>41817</v>
      </c>
      <c r="C12597" s="292" t="s">
        <v>2979</v>
      </c>
      <c r="E12597" s="292" t="s">
        <v>214</v>
      </c>
      <c r="F12597" s="405">
        <v>41061</v>
      </c>
      <c r="G12597" s="292" t="s">
        <v>2979</v>
      </c>
    </row>
    <row r="12598" spans="1:7">
      <c r="A12598" s="292" t="s">
        <v>49</v>
      </c>
      <c r="B12598" s="405">
        <v>42054</v>
      </c>
      <c r="C12598" s="292" t="s">
        <v>2979</v>
      </c>
      <c r="E12598" s="292" t="s">
        <v>214</v>
      </c>
      <c r="F12598" s="405">
        <v>41062</v>
      </c>
      <c r="G12598" s="292" t="s">
        <v>2979</v>
      </c>
    </row>
    <row r="12599" spans="1:7">
      <c r="A12599" s="292" t="s">
        <v>49</v>
      </c>
      <c r="B12599" s="405">
        <v>42221</v>
      </c>
      <c r="C12599" s="292" t="s">
        <v>2979</v>
      </c>
      <c r="E12599" s="292" t="s">
        <v>214</v>
      </c>
      <c r="F12599" s="405">
        <v>41063</v>
      </c>
      <c r="G12599" s="292" t="s">
        <v>2979</v>
      </c>
    </row>
    <row r="12600" spans="1:7">
      <c r="A12600" s="292" t="s">
        <v>49</v>
      </c>
      <c r="B12600" s="405">
        <v>42368</v>
      </c>
      <c r="C12600" s="292" t="s">
        <v>2979</v>
      </c>
      <c r="E12600" s="292" t="s">
        <v>214</v>
      </c>
      <c r="F12600" s="405">
        <v>41064</v>
      </c>
      <c r="G12600" s="292" t="s">
        <v>2979</v>
      </c>
    </row>
    <row r="12601" spans="1:7">
      <c r="A12601" s="292" t="s">
        <v>49</v>
      </c>
      <c r="B12601" s="405">
        <v>42631</v>
      </c>
      <c r="C12601" s="292" t="s">
        <v>2979</v>
      </c>
      <c r="E12601" s="292" t="s">
        <v>214</v>
      </c>
      <c r="F12601" s="405">
        <v>41081</v>
      </c>
      <c r="G12601" s="292" t="s">
        <v>2979</v>
      </c>
    </row>
    <row r="12602" spans="1:7">
      <c r="A12602" s="292" t="s">
        <v>49</v>
      </c>
      <c r="B12602" s="405">
        <v>43028</v>
      </c>
      <c r="C12602" s="292" t="s">
        <v>2979</v>
      </c>
      <c r="E12602" s="292" t="s">
        <v>214</v>
      </c>
      <c r="F12602" s="405">
        <v>41086</v>
      </c>
      <c r="G12602" s="292" t="s">
        <v>2979</v>
      </c>
    </row>
    <row r="12603" spans="1:7">
      <c r="A12603" s="292" t="s">
        <v>49</v>
      </c>
      <c r="B12603" s="405">
        <v>43344</v>
      </c>
      <c r="C12603" s="292" t="s">
        <v>2979</v>
      </c>
      <c r="E12603" s="292" t="s">
        <v>214</v>
      </c>
      <c r="F12603" s="405">
        <v>41093</v>
      </c>
      <c r="G12603" s="292" t="s">
        <v>2979</v>
      </c>
    </row>
    <row r="12604" spans="1:7">
      <c r="A12604" s="292" t="s">
        <v>49</v>
      </c>
      <c r="B12604" s="405">
        <v>43556</v>
      </c>
      <c r="C12604" s="292" t="s">
        <v>2979</v>
      </c>
      <c r="E12604" s="292" t="s">
        <v>214</v>
      </c>
      <c r="F12604" s="405">
        <v>41097</v>
      </c>
      <c r="G12604" s="292" t="s">
        <v>2979</v>
      </c>
    </row>
    <row r="12605" spans="1:7">
      <c r="A12605" s="292" t="s">
        <v>49</v>
      </c>
      <c r="B12605" s="405">
        <v>43837</v>
      </c>
      <c r="C12605" s="292" t="s">
        <v>2979</v>
      </c>
      <c r="E12605" s="292" t="s">
        <v>214</v>
      </c>
      <c r="F12605" s="405">
        <v>41121</v>
      </c>
      <c r="G12605" s="292" t="s">
        <v>2979</v>
      </c>
    </row>
    <row r="12606" spans="1:7">
      <c r="A12606" s="292" t="s">
        <v>49</v>
      </c>
      <c r="B12606" s="405">
        <v>44404</v>
      </c>
      <c r="C12606" s="292" t="s">
        <v>2979</v>
      </c>
      <c r="E12606" s="292" t="s">
        <v>214</v>
      </c>
      <c r="F12606" s="405">
        <v>41127</v>
      </c>
      <c r="G12606" s="292" t="s">
        <v>2979</v>
      </c>
    </row>
    <row r="12607" spans="1:7">
      <c r="A12607" s="292" t="s">
        <v>49</v>
      </c>
      <c r="B12607" s="405">
        <v>44867</v>
      </c>
      <c r="C12607" s="292" t="s">
        <v>2979</v>
      </c>
      <c r="E12607" s="292" t="s">
        <v>214</v>
      </c>
      <c r="F12607" s="405">
        <v>41137</v>
      </c>
      <c r="G12607" s="292" t="s">
        <v>2979</v>
      </c>
    </row>
    <row r="12608" spans="1:7">
      <c r="A12608" s="292" t="s">
        <v>49</v>
      </c>
      <c r="B12608" s="405">
        <v>40979</v>
      </c>
      <c r="C12608" s="292" t="s">
        <v>2979</v>
      </c>
      <c r="E12608" s="292" t="s">
        <v>214</v>
      </c>
      <c r="F12608" s="405">
        <v>41141</v>
      </c>
      <c r="G12608" s="292" t="s">
        <v>2979</v>
      </c>
    </row>
    <row r="12609" spans="1:7">
      <c r="A12609" s="292" t="s">
        <v>49</v>
      </c>
      <c r="B12609" s="405">
        <v>41203</v>
      </c>
      <c r="C12609" s="292" t="s">
        <v>2979</v>
      </c>
      <c r="E12609" s="292" t="s">
        <v>214</v>
      </c>
      <c r="F12609" s="405">
        <v>41144</v>
      </c>
      <c r="G12609" s="292" t="s">
        <v>2979</v>
      </c>
    </row>
    <row r="12610" spans="1:7">
      <c r="A12610" s="292" t="s">
        <v>49</v>
      </c>
      <c r="B12610" s="405">
        <v>41408</v>
      </c>
      <c r="C12610" s="292" t="s">
        <v>2979</v>
      </c>
      <c r="E12610" s="292" t="s">
        <v>214</v>
      </c>
      <c r="F12610" s="405">
        <v>41149</v>
      </c>
      <c r="G12610" s="292" t="s">
        <v>2979</v>
      </c>
    </row>
    <row r="12611" spans="1:7">
      <c r="A12611" s="292" t="s">
        <v>49</v>
      </c>
      <c r="B12611" s="405">
        <v>41602</v>
      </c>
      <c r="C12611" s="292" t="s">
        <v>2979</v>
      </c>
      <c r="E12611" s="292" t="s">
        <v>214</v>
      </c>
      <c r="F12611" s="405">
        <v>41166</v>
      </c>
      <c r="G12611" s="292" t="s">
        <v>2979</v>
      </c>
    </row>
    <row r="12612" spans="1:7">
      <c r="A12612" s="292" t="s">
        <v>49</v>
      </c>
      <c r="B12612" s="405">
        <v>41822</v>
      </c>
      <c r="C12612" s="292" t="s">
        <v>2979</v>
      </c>
      <c r="E12612" s="292" t="s">
        <v>214</v>
      </c>
      <c r="F12612" s="405">
        <v>41171</v>
      </c>
      <c r="G12612" s="292" t="s">
        <v>2979</v>
      </c>
    </row>
    <row r="12613" spans="1:7">
      <c r="A12613" s="292" t="s">
        <v>49</v>
      </c>
      <c r="B12613" s="405">
        <v>42055</v>
      </c>
      <c r="C12613" s="292" t="s">
        <v>2979</v>
      </c>
      <c r="E12613" s="292" t="s">
        <v>214</v>
      </c>
      <c r="F12613" s="405">
        <v>41173</v>
      </c>
      <c r="G12613" s="292" t="s">
        <v>2979</v>
      </c>
    </row>
    <row r="12614" spans="1:7">
      <c r="A12614" s="292" t="s">
        <v>49</v>
      </c>
      <c r="B12614" s="405">
        <v>42232</v>
      </c>
      <c r="C12614" s="292" t="s">
        <v>2979</v>
      </c>
      <c r="E12614" s="292" t="s">
        <v>214</v>
      </c>
      <c r="F12614" s="405">
        <v>41174</v>
      </c>
      <c r="G12614" s="292" t="s">
        <v>2979</v>
      </c>
    </row>
    <row r="12615" spans="1:7">
      <c r="A12615" s="292" t="s">
        <v>49</v>
      </c>
      <c r="B12615" s="405">
        <v>42369</v>
      </c>
      <c r="C12615" s="292" t="s">
        <v>2979</v>
      </c>
      <c r="E12615" s="292" t="s">
        <v>214</v>
      </c>
      <c r="F12615" s="405">
        <v>41175</v>
      </c>
      <c r="G12615" s="292" t="s">
        <v>2979</v>
      </c>
    </row>
    <row r="12616" spans="1:7">
      <c r="A12616" s="292" t="s">
        <v>49</v>
      </c>
      <c r="B12616" s="405">
        <v>42633</v>
      </c>
      <c r="C12616" s="292" t="s">
        <v>2979</v>
      </c>
      <c r="E12616" s="292" t="s">
        <v>214</v>
      </c>
      <c r="F12616" s="405">
        <v>41179</v>
      </c>
      <c r="G12616" s="292" t="s">
        <v>2979</v>
      </c>
    </row>
    <row r="12617" spans="1:7">
      <c r="A12617" s="292" t="s">
        <v>49</v>
      </c>
      <c r="B12617" s="405">
        <v>43037</v>
      </c>
      <c r="C12617" s="292" t="s">
        <v>2979</v>
      </c>
      <c r="E12617" s="292" t="s">
        <v>214</v>
      </c>
      <c r="F12617" s="405">
        <v>41180</v>
      </c>
      <c r="G12617" s="292" t="s">
        <v>2979</v>
      </c>
    </row>
    <row r="12618" spans="1:7">
      <c r="A12618" s="292" t="s">
        <v>49</v>
      </c>
      <c r="B12618" s="405">
        <v>43345</v>
      </c>
      <c r="C12618" s="292" t="s">
        <v>2979</v>
      </c>
      <c r="E12618" s="292" t="s">
        <v>214</v>
      </c>
      <c r="F12618" s="405">
        <v>41181</v>
      </c>
      <c r="G12618" s="292" t="s">
        <v>2979</v>
      </c>
    </row>
    <row r="12619" spans="1:7">
      <c r="A12619" s="292" t="s">
        <v>49</v>
      </c>
      <c r="B12619" s="405">
        <v>43557</v>
      </c>
      <c r="C12619" s="292" t="s">
        <v>2979</v>
      </c>
      <c r="E12619" s="292" t="s">
        <v>214</v>
      </c>
      <c r="F12619" s="405">
        <v>41189</v>
      </c>
      <c r="G12619" s="292" t="s">
        <v>2979</v>
      </c>
    </row>
    <row r="12620" spans="1:7">
      <c r="A12620" s="292" t="s">
        <v>49</v>
      </c>
      <c r="B12620" s="405">
        <v>43840</v>
      </c>
      <c r="C12620" s="292" t="s">
        <v>2979</v>
      </c>
      <c r="E12620" s="292" t="s">
        <v>214</v>
      </c>
      <c r="F12620" s="405">
        <v>41203</v>
      </c>
      <c r="G12620" s="292" t="s">
        <v>2979</v>
      </c>
    </row>
    <row r="12621" spans="1:7">
      <c r="A12621" s="292" t="s">
        <v>49</v>
      </c>
      <c r="B12621" s="405">
        <v>44416</v>
      </c>
      <c r="C12621" s="292" t="s">
        <v>2979</v>
      </c>
      <c r="E12621" s="292" t="s">
        <v>214</v>
      </c>
      <c r="F12621" s="405">
        <v>41204</v>
      </c>
      <c r="G12621" s="292" t="s">
        <v>2979</v>
      </c>
    </row>
    <row r="12622" spans="1:7">
      <c r="A12622" s="292" t="s">
        <v>49</v>
      </c>
      <c r="B12622" s="405">
        <v>44882</v>
      </c>
      <c r="C12622" s="292" t="s">
        <v>2979</v>
      </c>
      <c r="E12622" s="292" t="s">
        <v>214</v>
      </c>
      <c r="F12622" s="405">
        <v>41214</v>
      </c>
      <c r="G12622" s="292" t="s">
        <v>2979</v>
      </c>
    </row>
    <row r="12623" spans="1:7">
      <c r="A12623" s="292" t="s">
        <v>49</v>
      </c>
      <c r="B12623" s="405">
        <v>40982</v>
      </c>
      <c r="C12623" s="292" t="s">
        <v>2979</v>
      </c>
      <c r="E12623" s="292" t="s">
        <v>214</v>
      </c>
      <c r="F12623" s="405">
        <v>41215</v>
      </c>
      <c r="G12623" s="292" t="s">
        <v>2979</v>
      </c>
    </row>
    <row r="12624" spans="1:7">
      <c r="A12624" s="292" t="s">
        <v>49</v>
      </c>
      <c r="B12624" s="405">
        <v>41204</v>
      </c>
      <c r="C12624" s="292" t="s">
        <v>2979</v>
      </c>
      <c r="E12624" s="292" t="s">
        <v>214</v>
      </c>
      <c r="F12624" s="405">
        <v>41222</v>
      </c>
      <c r="G12624" s="292" t="s">
        <v>2979</v>
      </c>
    </row>
    <row r="12625" spans="1:7">
      <c r="A12625" s="292" t="s">
        <v>49</v>
      </c>
      <c r="B12625" s="405">
        <v>41419</v>
      </c>
      <c r="C12625" s="292" t="s">
        <v>2979</v>
      </c>
      <c r="E12625" s="292" t="s">
        <v>214</v>
      </c>
      <c r="F12625" s="405">
        <v>41224</v>
      </c>
      <c r="G12625" s="292" t="s">
        <v>2979</v>
      </c>
    </row>
    <row r="12626" spans="1:7">
      <c r="A12626" s="292" t="s">
        <v>49</v>
      </c>
      <c r="B12626" s="405">
        <v>41603</v>
      </c>
      <c r="C12626" s="292" t="s">
        <v>2979</v>
      </c>
      <c r="E12626" s="292" t="s">
        <v>214</v>
      </c>
      <c r="F12626" s="405">
        <v>41228</v>
      </c>
      <c r="G12626" s="292" t="s">
        <v>2979</v>
      </c>
    </row>
    <row r="12627" spans="1:7">
      <c r="A12627" s="292" t="s">
        <v>49</v>
      </c>
      <c r="B12627" s="405">
        <v>41824</v>
      </c>
      <c r="C12627" s="292" t="s">
        <v>2979</v>
      </c>
      <c r="E12627" s="292" t="s">
        <v>214</v>
      </c>
      <c r="F12627" s="405">
        <v>41230</v>
      </c>
      <c r="G12627" s="292" t="s">
        <v>2979</v>
      </c>
    </row>
    <row r="12628" spans="1:7">
      <c r="A12628" s="292" t="s">
        <v>49</v>
      </c>
      <c r="B12628" s="405">
        <v>42056</v>
      </c>
      <c r="C12628" s="292" t="s">
        <v>2979</v>
      </c>
      <c r="E12628" s="292" t="s">
        <v>214</v>
      </c>
      <c r="F12628" s="405">
        <v>41231</v>
      </c>
      <c r="G12628" s="292" t="s">
        <v>2979</v>
      </c>
    </row>
    <row r="12629" spans="1:7">
      <c r="A12629" s="292" t="s">
        <v>49</v>
      </c>
      <c r="B12629" s="405">
        <v>42236</v>
      </c>
      <c r="C12629" s="292" t="s">
        <v>2979</v>
      </c>
      <c r="E12629" s="292" t="s">
        <v>214</v>
      </c>
      <c r="F12629" s="405">
        <v>41234</v>
      </c>
      <c r="G12629" s="292" t="s">
        <v>2979</v>
      </c>
    </row>
    <row r="12630" spans="1:7">
      <c r="A12630" s="292" t="s">
        <v>49</v>
      </c>
      <c r="B12630" s="405">
        <v>42371</v>
      </c>
      <c r="C12630" s="292" t="s">
        <v>2979</v>
      </c>
      <c r="E12630" s="292" t="s">
        <v>214</v>
      </c>
      <c r="F12630" s="405">
        <v>41238</v>
      </c>
      <c r="G12630" s="292" t="s">
        <v>2979</v>
      </c>
    </row>
    <row r="12631" spans="1:7">
      <c r="A12631" s="292" t="s">
        <v>49</v>
      </c>
      <c r="B12631" s="405">
        <v>42635</v>
      </c>
      <c r="C12631" s="292" t="s">
        <v>2979</v>
      </c>
      <c r="E12631" s="292" t="s">
        <v>214</v>
      </c>
      <c r="F12631" s="405">
        <v>41250</v>
      </c>
      <c r="G12631" s="292" t="s">
        <v>2979</v>
      </c>
    </row>
    <row r="12632" spans="1:7">
      <c r="A12632" s="292" t="s">
        <v>49</v>
      </c>
      <c r="B12632" s="405">
        <v>43044</v>
      </c>
      <c r="C12632" s="292" t="s">
        <v>2979</v>
      </c>
      <c r="E12632" s="292" t="s">
        <v>214</v>
      </c>
      <c r="F12632" s="405">
        <v>41254</v>
      </c>
      <c r="G12632" s="292" t="s">
        <v>2979</v>
      </c>
    </row>
    <row r="12633" spans="1:7">
      <c r="A12633" s="292" t="s">
        <v>49</v>
      </c>
      <c r="B12633" s="405">
        <v>43347</v>
      </c>
      <c r="C12633" s="292" t="s">
        <v>2979</v>
      </c>
      <c r="E12633" s="292" t="s">
        <v>214</v>
      </c>
      <c r="F12633" s="405">
        <v>41255</v>
      </c>
      <c r="G12633" s="292" t="s">
        <v>2979</v>
      </c>
    </row>
    <row r="12634" spans="1:7">
      <c r="A12634" s="292" t="s">
        <v>49</v>
      </c>
      <c r="B12634" s="405">
        <v>43569</v>
      </c>
      <c r="C12634" s="292" t="s">
        <v>2979</v>
      </c>
      <c r="E12634" s="292" t="s">
        <v>214</v>
      </c>
      <c r="F12634" s="405">
        <v>41256</v>
      </c>
      <c r="G12634" s="292" t="s">
        <v>2979</v>
      </c>
    </row>
    <row r="12635" spans="1:7">
      <c r="A12635" s="292" t="s">
        <v>49</v>
      </c>
      <c r="B12635" s="405">
        <v>43844</v>
      </c>
      <c r="C12635" s="292" t="s">
        <v>2979</v>
      </c>
      <c r="E12635" s="292" t="s">
        <v>214</v>
      </c>
      <c r="F12635" s="405">
        <v>41260</v>
      </c>
      <c r="G12635" s="292" t="s">
        <v>2979</v>
      </c>
    </row>
    <row r="12636" spans="1:7">
      <c r="A12636" s="292" t="s">
        <v>49</v>
      </c>
      <c r="B12636" s="405">
        <v>44417</v>
      </c>
      <c r="C12636" s="292" t="s">
        <v>2979</v>
      </c>
      <c r="E12636" s="292" t="s">
        <v>214</v>
      </c>
      <c r="F12636" s="405">
        <v>41262</v>
      </c>
      <c r="G12636" s="292" t="s">
        <v>2979</v>
      </c>
    </row>
    <row r="12637" spans="1:7">
      <c r="A12637" s="292" t="s">
        <v>49</v>
      </c>
      <c r="B12637" s="405">
        <v>44887</v>
      </c>
      <c r="C12637" s="292" t="s">
        <v>2979</v>
      </c>
      <c r="E12637" s="292" t="s">
        <v>214</v>
      </c>
      <c r="F12637" s="405">
        <v>41263</v>
      </c>
      <c r="G12637" s="292" t="s">
        <v>2979</v>
      </c>
    </row>
    <row r="12638" spans="1:7">
      <c r="A12638" s="292" t="s">
        <v>49</v>
      </c>
      <c r="B12638" s="405">
        <v>40999</v>
      </c>
      <c r="C12638" s="292" t="s">
        <v>2979</v>
      </c>
      <c r="E12638" s="292" t="s">
        <v>214</v>
      </c>
      <c r="F12638" s="405">
        <v>41264</v>
      </c>
      <c r="G12638" s="292" t="s">
        <v>2979</v>
      </c>
    </row>
    <row r="12639" spans="1:7">
      <c r="A12639" s="292" t="s">
        <v>49</v>
      </c>
      <c r="B12639" s="405">
        <v>41214</v>
      </c>
      <c r="C12639" s="292" t="s">
        <v>2979</v>
      </c>
      <c r="E12639" s="292" t="s">
        <v>214</v>
      </c>
      <c r="F12639" s="405">
        <v>41265</v>
      </c>
      <c r="G12639" s="292" t="s">
        <v>2979</v>
      </c>
    </row>
    <row r="12640" spans="1:7">
      <c r="A12640" s="292" t="s">
        <v>49</v>
      </c>
      <c r="B12640" s="405">
        <v>41421</v>
      </c>
      <c r="C12640" s="292" t="s">
        <v>2979</v>
      </c>
      <c r="E12640" s="292" t="s">
        <v>214</v>
      </c>
      <c r="F12640" s="405">
        <v>41267</v>
      </c>
      <c r="G12640" s="292" t="s">
        <v>2979</v>
      </c>
    </row>
    <row r="12641" spans="1:7">
      <c r="A12641" s="292" t="s">
        <v>49</v>
      </c>
      <c r="B12641" s="405">
        <v>41604</v>
      </c>
      <c r="C12641" s="292" t="s">
        <v>2979</v>
      </c>
      <c r="E12641" s="292" t="s">
        <v>214</v>
      </c>
      <c r="F12641" s="405">
        <v>41271</v>
      </c>
      <c r="G12641" s="292" t="s">
        <v>2979</v>
      </c>
    </row>
    <row r="12642" spans="1:7">
      <c r="A12642" s="292" t="s">
        <v>49</v>
      </c>
      <c r="B12642" s="405">
        <v>41825</v>
      </c>
      <c r="C12642" s="292" t="s">
        <v>2979</v>
      </c>
      <c r="E12642" s="292" t="s">
        <v>214</v>
      </c>
      <c r="F12642" s="405">
        <v>41301</v>
      </c>
      <c r="G12642" s="292" t="s">
        <v>2979</v>
      </c>
    </row>
    <row r="12643" spans="1:7">
      <c r="A12643" s="292" t="s">
        <v>49</v>
      </c>
      <c r="B12643" s="405">
        <v>42058</v>
      </c>
      <c r="C12643" s="292" t="s">
        <v>2979</v>
      </c>
      <c r="E12643" s="292" t="s">
        <v>214</v>
      </c>
      <c r="F12643" s="405">
        <v>41307</v>
      </c>
      <c r="G12643" s="292" t="s">
        <v>2979</v>
      </c>
    </row>
    <row r="12644" spans="1:7">
      <c r="A12644" s="292" t="s">
        <v>49</v>
      </c>
      <c r="B12644" s="405">
        <v>42254</v>
      </c>
      <c r="C12644" s="292" t="s">
        <v>2979</v>
      </c>
      <c r="E12644" s="292" t="s">
        <v>214</v>
      </c>
      <c r="F12644" s="405">
        <v>41310</v>
      </c>
      <c r="G12644" s="292" t="s">
        <v>2979</v>
      </c>
    </row>
    <row r="12645" spans="1:7">
      <c r="A12645" s="292" t="s">
        <v>49</v>
      </c>
      <c r="B12645" s="405">
        <v>42372</v>
      </c>
      <c r="C12645" s="292" t="s">
        <v>2979</v>
      </c>
      <c r="E12645" s="292" t="s">
        <v>214</v>
      </c>
      <c r="F12645" s="405">
        <v>41311</v>
      </c>
      <c r="G12645" s="292" t="s">
        <v>2979</v>
      </c>
    </row>
    <row r="12646" spans="1:7">
      <c r="A12646" s="292" t="s">
        <v>49</v>
      </c>
      <c r="B12646" s="405">
        <v>42642</v>
      </c>
      <c r="C12646" s="292" t="s">
        <v>2979</v>
      </c>
      <c r="E12646" s="292" t="s">
        <v>214</v>
      </c>
      <c r="F12646" s="405">
        <v>41313</v>
      </c>
      <c r="G12646" s="292" t="s">
        <v>2979</v>
      </c>
    </row>
    <row r="12647" spans="1:7">
      <c r="A12647" s="292" t="s">
        <v>49</v>
      </c>
      <c r="B12647" s="405">
        <v>43045</v>
      </c>
      <c r="C12647" s="292" t="s">
        <v>2979</v>
      </c>
      <c r="E12647" s="292" t="s">
        <v>214</v>
      </c>
      <c r="F12647" s="405">
        <v>41314</v>
      </c>
      <c r="G12647" s="292" t="s">
        <v>2979</v>
      </c>
    </row>
    <row r="12648" spans="1:7">
      <c r="A12648" s="292" t="s">
        <v>49</v>
      </c>
      <c r="B12648" s="405">
        <v>43356</v>
      </c>
      <c r="C12648" s="292" t="s">
        <v>2979</v>
      </c>
      <c r="E12648" s="292" t="s">
        <v>214</v>
      </c>
      <c r="F12648" s="405">
        <v>41332</v>
      </c>
      <c r="G12648" s="292" t="s">
        <v>2979</v>
      </c>
    </row>
    <row r="12649" spans="1:7">
      <c r="A12649" s="292" t="s">
        <v>49</v>
      </c>
      <c r="B12649" s="405">
        <v>43570</v>
      </c>
      <c r="C12649" s="292" t="s">
        <v>2979</v>
      </c>
      <c r="E12649" s="292" t="s">
        <v>214</v>
      </c>
      <c r="F12649" s="405">
        <v>41338</v>
      </c>
      <c r="G12649" s="292" t="s">
        <v>2979</v>
      </c>
    </row>
    <row r="12650" spans="1:7">
      <c r="A12650" s="292" t="s">
        <v>49</v>
      </c>
      <c r="B12650" s="405">
        <v>43901</v>
      </c>
      <c r="C12650" s="292" t="s">
        <v>2979</v>
      </c>
      <c r="E12650" s="292" t="s">
        <v>214</v>
      </c>
      <c r="F12650" s="405">
        <v>41342</v>
      </c>
      <c r="G12650" s="292" t="s">
        <v>2979</v>
      </c>
    </row>
    <row r="12651" spans="1:7">
      <c r="A12651" s="292" t="s">
        <v>49</v>
      </c>
      <c r="B12651" s="405">
        <v>44427</v>
      </c>
      <c r="C12651" s="292" t="s">
        <v>2979</v>
      </c>
      <c r="E12651" s="292" t="s">
        <v>214</v>
      </c>
      <c r="F12651" s="405">
        <v>41344</v>
      </c>
      <c r="G12651" s="292" t="s">
        <v>2979</v>
      </c>
    </row>
    <row r="12652" spans="1:7">
      <c r="A12652" s="292" t="s">
        <v>49</v>
      </c>
      <c r="B12652" s="405">
        <v>45033</v>
      </c>
      <c r="C12652" s="292" t="s">
        <v>2979</v>
      </c>
      <c r="E12652" s="292" t="s">
        <v>214</v>
      </c>
      <c r="F12652" s="405">
        <v>41360</v>
      </c>
      <c r="G12652" s="292" t="s">
        <v>2979</v>
      </c>
    </row>
    <row r="12653" spans="1:7">
      <c r="A12653" s="292" t="s">
        <v>49</v>
      </c>
      <c r="B12653" s="405">
        <v>41002</v>
      </c>
      <c r="C12653" s="292" t="s">
        <v>2979</v>
      </c>
      <c r="E12653" s="292" t="s">
        <v>214</v>
      </c>
      <c r="F12653" s="405">
        <v>41364</v>
      </c>
      <c r="G12653" s="292" t="s">
        <v>2979</v>
      </c>
    </row>
    <row r="12654" spans="1:7">
      <c r="A12654" s="292" t="s">
        <v>49</v>
      </c>
      <c r="B12654" s="405">
        <v>41215</v>
      </c>
      <c r="C12654" s="292" t="s">
        <v>2979</v>
      </c>
      <c r="E12654" s="292" t="s">
        <v>214</v>
      </c>
      <c r="F12654" s="405">
        <v>41366</v>
      </c>
      <c r="G12654" s="292" t="s">
        <v>2979</v>
      </c>
    </row>
    <row r="12655" spans="1:7">
      <c r="A12655" s="292" t="s">
        <v>49</v>
      </c>
      <c r="B12655" s="405">
        <v>41422</v>
      </c>
      <c r="C12655" s="292" t="s">
        <v>2979</v>
      </c>
      <c r="E12655" s="292" t="s">
        <v>214</v>
      </c>
      <c r="F12655" s="405">
        <v>41367</v>
      </c>
      <c r="G12655" s="292" t="s">
        <v>2979</v>
      </c>
    </row>
    <row r="12656" spans="1:7">
      <c r="A12656" s="292" t="s">
        <v>49</v>
      </c>
      <c r="B12656" s="405">
        <v>41606</v>
      </c>
      <c r="C12656" s="292" t="s">
        <v>2979</v>
      </c>
      <c r="E12656" s="292" t="s">
        <v>214</v>
      </c>
      <c r="F12656" s="405">
        <v>41368</v>
      </c>
      <c r="G12656" s="292" t="s">
        <v>2979</v>
      </c>
    </row>
    <row r="12657" spans="1:7">
      <c r="A12657" s="292" t="s">
        <v>49</v>
      </c>
      <c r="B12657" s="405">
        <v>41826</v>
      </c>
      <c r="C12657" s="292" t="s">
        <v>2979</v>
      </c>
      <c r="E12657" s="292" t="s">
        <v>214</v>
      </c>
      <c r="F12657" s="405">
        <v>41377</v>
      </c>
      <c r="G12657" s="292" t="s">
        <v>2979</v>
      </c>
    </row>
    <row r="12658" spans="1:7">
      <c r="A12658" s="292" t="s">
        <v>49</v>
      </c>
      <c r="B12658" s="405">
        <v>42064</v>
      </c>
      <c r="C12658" s="292" t="s">
        <v>2979</v>
      </c>
      <c r="E12658" s="292" t="s">
        <v>214</v>
      </c>
      <c r="F12658" s="405">
        <v>41386</v>
      </c>
      <c r="G12658" s="292" t="s">
        <v>2979</v>
      </c>
    </row>
    <row r="12659" spans="1:7">
      <c r="A12659" s="292" t="s">
        <v>49</v>
      </c>
      <c r="B12659" s="405">
        <v>42256</v>
      </c>
      <c r="C12659" s="292" t="s">
        <v>2979</v>
      </c>
      <c r="E12659" s="292" t="s">
        <v>214</v>
      </c>
      <c r="F12659" s="405">
        <v>41390</v>
      </c>
      <c r="G12659" s="292" t="s">
        <v>2979</v>
      </c>
    </row>
    <row r="12660" spans="1:7">
      <c r="A12660" s="292" t="s">
        <v>49</v>
      </c>
      <c r="B12660" s="405">
        <v>42376</v>
      </c>
      <c r="C12660" s="292" t="s">
        <v>2979</v>
      </c>
      <c r="E12660" s="292" t="s">
        <v>214</v>
      </c>
      <c r="F12660" s="405">
        <v>41397</v>
      </c>
      <c r="G12660" s="292" t="s">
        <v>2979</v>
      </c>
    </row>
    <row r="12661" spans="1:7">
      <c r="A12661" s="292" t="s">
        <v>49</v>
      </c>
      <c r="B12661" s="405">
        <v>42647</v>
      </c>
      <c r="C12661" s="292" t="s">
        <v>2979</v>
      </c>
      <c r="E12661" s="292" t="s">
        <v>214</v>
      </c>
      <c r="F12661" s="405">
        <v>41408</v>
      </c>
      <c r="G12661" s="292" t="s">
        <v>2979</v>
      </c>
    </row>
    <row r="12662" spans="1:7">
      <c r="A12662" s="292" t="s">
        <v>49</v>
      </c>
      <c r="B12662" s="405">
        <v>43060</v>
      </c>
      <c r="C12662" s="292" t="s">
        <v>2979</v>
      </c>
      <c r="E12662" s="292" t="s">
        <v>214</v>
      </c>
      <c r="F12662" s="405">
        <v>41419</v>
      </c>
      <c r="G12662" s="292" t="s">
        <v>2979</v>
      </c>
    </row>
    <row r="12663" spans="1:7">
      <c r="A12663" s="292" t="s">
        <v>49</v>
      </c>
      <c r="B12663" s="405">
        <v>43357</v>
      </c>
      <c r="C12663" s="292" t="s">
        <v>2979</v>
      </c>
      <c r="E12663" s="292" t="s">
        <v>214</v>
      </c>
      <c r="F12663" s="405">
        <v>41421</v>
      </c>
      <c r="G12663" s="292" t="s">
        <v>2979</v>
      </c>
    </row>
    <row r="12664" spans="1:7">
      <c r="A12664" s="292" t="s">
        <v>49</v>
      </c>
      <c r="B12664" s="405">
        <v>43711</v>
      </c>
      <c r="C12664" s="292" t="s">
        <v>2979</v>
      </c>
      <c r="E12664" s="292" t="s">
        <v>214</v>
      </c>
      <c r="F12664" s="405">
        <v>41422</v>
      </c>
      <c r="G12664" s="292" t="s">
        <v>2979</v>
      </c>
    </row>
    <row r="12665" spans="1:7">
      <c r="A12665" s="292" t="s">
        <v>49</v>
      </c>
      <c r="B12665" s="405">
        <v>43903</v>
      </c>
      <c r="C12665" s="292" t="s">
        <v>2979</v>
      </c>
      <c r="E12665" s="292" t="s">
        <v>214</v>
      </c>
      <c r="F12665" s="405">
        <v>41426</v>
      </c>
      <c r="G12665" s="292" t="s">
        <v>2979</v>
      </c>
    </row>
    <row r="12666" spans="1:7">
      <c r="A12666" s="292" t="s">
        <v>49</v>
      </c>
      <c r="B12666" s="405">
        <v>44428</v>
      </c>
      <c r="C12666" s="292" t="s">
        <v>2979</v>
      </c>
      <c r="E12666" s="292" t="s">
        <v>214</v>
      </c>
      <c r="F12666" s="405">
        <v>41465</v>
      </c>
      <c r="G12666" s="292" t="s">
        <v>2979</v>
      </c>
    </row>
    <row r="12667" spans="1:7">
      <c r="A12667" s="292" t="s">
        <v>49</v>
      </c>
      <c r="B12667" s="405">
        <v>45041</v>
      </c>
      <c r="C12667" s="292" t="s">
        <v>2979</v>
      </c>
      <c r="E12667" s="292" t="s">
        <v>214</v>
      </c>
      <c r="F12667" s="405">
        <v>41477</v>
      </c>
      <c r="G12667" s="292" t="s">
        <v>2979</v>
      </c>
    </row>
    <row r="12668" spans="1:7">
      <c r="A12668" s="292" t="s">
        <v>49</v>
      </c>
      <c r="B12668" s="405">
        <v>41003</v>
      </c>
      <c r="C12668" s="292" t="s">
        <v>2979</v>
      </c>
      <c r="E12668" s="292" t="s">
        <v>214</v>
      </c>
      <c r="F12668" s="405">
        <v>41512</v>
      </c>
      <c r="G12668" s="292" t="s">
        <v>2979</v>
      </c>
    </row>
    <row r="12669" spans="1:7">
      <c r="A12669" s="292" t="s">
        <v>49</v>
      </c>
      <c r="B12669" s="405">
        <v>41222</v>
      </c>
      <c r="C12669" s="292" t="s">
        <v>2979</v>
      </c>
      <c r="E12669" s="292" t="s">
        <v>214</v>
      </c>
      <c r="F12669" s="405">
        <v>41513</v>
      </c>
      <c r="G12669" s="292" t="s">
        <v>2979</v>
      </c>
    </row>
    <row r="12670" spans="1:7">
      <c r="A12670" s="292" t="s">
        <v>49</v>
      </c>
      <c r="B12670" s="405">
        <v>41426</v>
      </c>
      <c r="C12670" s="292" t="s">
        <v>2979</v>
      </c>
      <c r="E12670" s="292" t="s">
        <v>214</v>
      </c>
      <c r="F12670" s="405">
        <v>41514</v>
      </c>
      <c r="G12670" s="292" t="s">
        <v>2979</v>
      </c>
    </row>
    <row r="12671" spans="1:7">
      <c r="A12671" s="292" t="s">
        <v>49</v>
      </c>
      <c r="B12671" s="405">
        <v>41607</v>
      </c>
      <c r="C12671" s="292" t="s">
        <v>2979</v>
      </c>
      <c r="E12671" s="292" t="s">
        <v>214</v>
      </c>
      <c r="F12671" s="405">
        <v>41519</v>
      </c>
      <c r="G12671" s="292" t="s">
        <v>2979</v>
      </c>
    </row>
    <row r="12672" spans="1:7">
      <c r="A12672" s="292" t="s">
        <v>49</v>
      </c>
      <c r="B12672" s="405">
        <v>41828</v>
      </c>
      <c r="C12672" s="292" t="s">
        <v>2979</v>
      </c>
      <c r="E12672" s="292" t="s">
        <v>214</v>
      </c>
      <c r="F12672" s="405">
        <v>41520</v>
      </c>
      <c r="G12672" s="292" t="s">
        <v>2979</v>
      </c>
    </row>
    <row r="12673" spans="1:7">
      <c r="A12673" s="292" t="s">
        <v>49</v>
      </c>
      <c r="B12673" s="405">
        <v>42069</v>
      </c>
      <c r="C12673" s="292" t="s">
        <v>2979</v>
      </c>
      <c r="E12673" s="292" t="s">
        <v>214</v>
      </c>
      <c r="F12673" s="405">
        <v>41522</v>
      </c>
      <c r="G12673" s="292" t="s">
        <v>2979</v>
      </c>
    </row>
    <row r="12674" spans="1:7">
      <c r="A12674" s="292" t="s">
        <v>49</v>
      </c>
      <c r="B12674" s="405">
        <v>42257</v>
      </c>
      <c r="C12674" s="292" t="s">
        <v>2979</v>
      </c>
      <c r="E12674" s="292" t="s">
        <v>214</v>
      </c>
      <c r="F12674" s="405">
        <v>41524</v>
      </c>
      <c r="G12674" s="292" t="s">
        <v>2979</v>
      </c>
    </row>
    <row r="12675" spans="1:7">
      <c r="A12675" s="292" t="s">
        <v>49</v>
      </c>
      <c r="B12675" s="405">
        <v>42404</v>
      </c>
      <c r="C12675" s="292" t="s">
        <v>2979</v>
      </c>
      <c r="E12675" s="292" t="s">
        <v>214</v>
      </c>
      <c r="F12675" s="405">
        <v>41527</v>
      </c>
      <c r="G12675" s="292" t="s">
        <v>2979</v>
      </c>
    </row>
    <row r="12676" spans="1:7">
      <c r="A12676" s="292" t="s">
        <v>49</v>
      </c>
      <c r="B12676" s="405">
        <v>42649</v>
      </c>
      <c r="C12676" s="292" t="s">
        <v>2979</v>
      </c>
      <c r="E12676" s="292" t="s">
        <v>214</v>
      </c>
      <c r="F12676" s="405">
        <v>41528</v>
      </c>
      <c r="G12676" s="292" t="s">
        <v>2979</v>
      </c>
    </row>
    <row r="12677" spans="1:7">
      <c r="A12677" s="292" t="s">
        <v>49</v>
      </c>
      <c r="B12677" s="405">
        <v>43061</v>
      </c>
      <c r="C12677" s="292" t="s">
        <v>2979</v>
      </c>
      <c r="E12677" s="292" t="s">
        <v>214</v>
      </c>
      <c r="F12677" s="405">
        <v>41531</v>
      </c>
      <c r="G12677" s="292" t="s">
        <v>2979</v>
      </c>
    </row>
    <row r="12678" spans="1:7">
      <c r="A12678" s="292" t="s">
        <v>49</v>
      </c>
      <c r="B12678" s="405">
        <v>43358</v>
      </c>
      <c r="C12678" s="292" t="s">
        <v>2979</v>
      </c>
      <c r="E12678" s="292" t="s">
        <v>214</v>
      </c>
      <c r="F12678" s="405">
        <v>41535</v>
      </c>
      <c r="G12678" s="292" t="s">
        <v>2979</v>
      </c>
    </row>
    <row r="12679" spans="1:7">
      <c r="A12679" s="292" t="s">
        <v>49</v>
      </c>
      <c r="B12679" s="405">
        <v>43716</v>
      </c>
      <c r="C12679" s="292" t="s">
        <v>2979</v>
      </c>
      <c r="E12679" s="292" t="s">
        <v>214</v>
      </c>
      <c r="F12679" s="405">
        <v>41537</v>
      </c>
      <c r="G12679" s="292" t="s">
        <v>2979</v>
      </c>
    </row>
    <row r="12680" spans="1:7">
      <c r="A12680" s="292" t="s">
        <v>49</v>
      </c>
      <c r="B12680" s="405">
        <v>43907</v>
      </c>
      <c r="C12680" s="292" t="s">
        <v>2979</v>
      </c>
      <c r="E12680" s="292" t="s">
        <v>214</v>
      </c>
      <c r="F12680" s="405">
        <v>41539</v>
      </c>
      <c r="G12680" s="292" t="s">
        <v>2979</v>
      </c>
    </row>
    <row r="12681" spans="1:7">
      <c r="A12681" s="292" t="s">
        <v>49</v>
      </c>
      <c r="B12681" s="405">
        <v>44441</v>
      </c>
      <c r="C12681" s="292" t="s">
        <v>2979</v>
      </c>
      <c r="E12681" s="292" t="s">
        <v>214</v>
      </c>
      <c r="F12681" s="405">
        <v>41540</v>
      </c>
      <c r="G12681" s="292" t="s">
        <v>2979</v>
      </c>
    </row>
    <row r="12682" spans="1:7">
      <c r="A12682" s="292" t="s">
        <v>49</v>
      </c>
      <c r="B12682" s="405">
        <v>45053</v>
      </c>
      <c r="C12682" s="292" t="s">
        <v>2979</v>
      </c>
      <c r="E12682" s="292" t="s">
        <v>214</v>
      </c>
      <c r="F12682" s="405">
        <v>41543</v>
      </c>
      <c r="G12682" s="292" t="s">
        <v>2979</v>
      </c>
    </row>
    <row r="12683" spans="1:7">
      <c r="A12683" s="292" t="s">
        <v>49</v>
      </c>
      <c r="B12683" s="405">
        <v>41004</v>
      </c>
      <c r="C12683" s="292" t="s">
        <v>2979</v>
      </c>
      <c r="E12683" s="292" t="s">
        <v>214</v>
      </c>
      <c r="F12683" s="405">
        <v>41544</v>
      </c>
      <c r="G12683" s="292" t="s">
        <v>2979</v>
      </c>
    </row>
    <row r="12684" spans="1:7">
      <c r="A12684" s="292" t="s">
        <v>49</v>
      </c>
      <c r="B12684" s="405">
        <v>41224</v>
      </c>
      <c r="C12684" s="292" t="s">
        <v>2979</v>
      </c>
      <c r="E12684" s="292" t="s">
        <v>214</v>
      </c>
      <c r="F12684" s="405">
        <v>41546</v>
      </c>
      <c r="G12684" s="292" t="s">
        <v>2979</v>
      </c>
    </row>
    <row r="12685" spans="1:7">
      <c r="A12685" s="292" t="s">
        <v>49</v>
      </c>
      <c r="B12685" s="405">
        <v>41465</v>
      </c>
      <c r="C12685" s="292" t="s">
        <v>2979</v>
      </c>
      <c r="E12685" s="292" t="s">
        <v>214</v>
      </c>
      <c r="F12685" s="405">
        <v>41547</v>
      </c>
      <c r="G12685" s="292" t="s">
        <v>2979</v>
      </c>
    </row>
    <row r="12686" spans="1:7">
      <c r="A12686" s="292" t="s">
        <v>49</v>
      </c>
      <c r="B12686" s="405">
        <v>41615</v>
      </c>
      <c r="C12686" s="292" t="s">
        <v>2979</v>
      </c>
      <c r="E12686" s="292" t="s">
        <v>214</v>
      </c>
      <c r="F12686" s="405">
        <v>41548</v>
      </c>
      <c r="G12686" s="292" t="s">
        <v>2979</v>
      </c>
    </row>
    <row r="12687" spans="1:7">
      <c r="A12687" s="292" t="s">
        <v>49</v>
      </c>
      <c r="B12687" s="405">
        <v>41831</v>
      </c>
      <c r="C12687" s="292" t="s">
        <v>2979</v>
      </c>
      <c r="E12687" s="292" t="s">
        <v>214</v>
      </c>
      <c r="F12687" s="405">
        <v>41549</v>
      </c>
      <c r="G12687" s="292" t="s">
        <v>2979</v>
      </c>
    </row>
    <row r="12688" spans="1:7">
      <c r="A12688" s="292" t="s">
        <v>49</v>
      </c>
      <c r="B12688" s="405">
        <v>42070</v>
      </c>
      <c r="C12688" s="292" t="s">
        <v>2979</v>
      </c>
      <c r="E12688" s="292" t="s">
        <v>214</v>
      </c>
      <c r="F12688" s="405">
        <v>41553</v>
      </c>
      <c r="G12688" s="292" t="s">
        <v>2979</v>
      </c>
    </row>
    <row r="12689" spans="1:7">
      <c r="A12689" s="292" t="s">
        <v>49</v>
      </c>
      <c r="B12689" s="405">
        <v>42259</v>
      </c>
      <c r="C12689" s="292" t="s">
        <v>2979</v>
      </c>
      <c r="E12689" s="292" t="s">
        <v>214</v>
      </c>
      <c r="F12689" s="405">
        <v>41554</v>
      </c>
      <c r="G12689" s="292" t="s">
        <v>2979</v>
      </c>
    </row>
    <row r="12690" spans="1:7">
      <c r="A12690" s="292" t="s">
        <v>49</v>
      </c>
      <c r="B12690" s="405">
        <v>42406</v>
      </c>
      <c r="C12690" s="292" t="s">
        <v>2979</v>
      </c>
      <c r="E12690" s="292" t="s">
        <v>214</v>
      </c>
      <c r="F12690" s="405">
        <v>41555</v>
      </c>
      <c r="G12690" s="292" t="s">
        <v>2979</v>
      </c>
    </row>
    <row r="12691" spans="1:7">
      <c r="A12691" s="292" t="s">
        <v>49</v>
      </c>
      <c r="B12691" s="405">
        <v>42653</v>
      </c>
      <c r="C12691" s="292" t="s">
        <v>2979</v>
      </c>
      <c r="E12691" s="292" t="s">
        <v>214</v>
      </c>
      <c r="F12691" s="405">
        <v>41557</v>
      </c>
      <c r="G12691" s="292" t="s">
        <v>2979</v>
      </c>
    </row>
    <row r="12692" spans="1:7">
      <c r="A12692" s="292" t="s">
        <v>49</v>
      </c>
      <c r="B12692" s="405">
        <v>43066</v>
      </c>
      <c r="C12692" s="292" t="s">
        <v>2979</v>
      </c>
      <c r="E12692" s="292" t="s">
        <v>214</v>
      </c>
      <c r="F12692" s="405">
        <v>41558</v>
      </c>
      <c r="G12692" s="292" t="s">
        <v>2979</v>
      </c>
    </row>
    <row r="12693" spans="1:7">
      <c r="A12693" s="292" t="s">
        <v>49</v>
      </c>
      <c r="B12693" s="405">
        <v>43359</v>
      </c>
      <c r="C12693" s="292" t="s">
        <v>2979</v>
      </c>
      <c r="E12693" s="292" t="s">
        <v>214</v>
      </c>
      <c r="F12693" s="405">
        <v>41559</v>
      </c>
      <c r="G12693" s="292" t="s">
        <v>2979</v>
      </c>
    </row>
    <row r="12694" spans="1:7">
      <c r="A12694" s="292" t="s">
        <v>49</v>
      </c>
      <c r="B12694" s="405">
        <v>43720</v>
      </c>
      <c r="C12694" s="292" t="s">
        <v>2979</v>
      </c>
      <c r="E12694" s="292" t="s">
        <v>214</v>
      </c>
      <c r="F12694" s="405">
        <v>41562</v>
      </c>
      <c r="G12694" s="292" t="s">
        <v>2979</v>
      </c>
    </row>
    <row r="12695" spans="1:7">
      <c r="A12695" s="292" t="s">
        <v>49</v>
      </c>
      <c r="B12695" s="405">
        <v>43908</v>
      </c>
      <c r="C12695" s="292" t="s">
        <v>2979</v>
      </c>
      <c r="E12695" s="292" t="s">
        <v>214</v>
      </c>
      <c r="F12695" s="405">
        <v>41563</v>
      </c>
      <c r="G12695" s="292" t="s">
        <v>2979</v>
      </c>
    </row>
    <row r="12696" spans="1:7">
      <c r="A12696" s="292" t="s">
        <v>49</v>
      </c>
      <c r="B12696" s="405">
        <v>44449</v>
      </c>
      <c r="C12696" s="292" t="s">
        <v>2979</v>
      </c>
      <c r="E12696" s="292" t="s">
        <v>214</v>
      </c>
      <c r="F12696" s="405">
        <v>41564</v>
      </c>
      <c r="G12696" s="292" t="s">
        <v>2979</v>
      </c>
    </row>
    <row r="12697" spans="1:7">
      <c r="A12697" s="292" t="s">
        <v>49</v>
      </c>
      <c r="B12697" s="405">
        <v>45054</v>
      </c>
      <c r="C12697" s="292" t="s">
        <v>2979</v>
      </c>
      <c r="E12697" s="292" t="s">
        <v>214</v>
      </c>
      <c r="F12697" s="405">
        <v>41566</v>
      </c>
      <c r="G12697" s="292" t="s">
        <v>2979</v>
      </c>
    </row>
    <row r="12698" spans="1:7">
      <c r="A12698" s="292" t="s">
        <v>49</v>
      </c>
      <c r="B12698" s="405">
        <v>41006</v>
      </c>
      <c r="C12698" s="292" t="s">
        <v>2979</v>
      </c>
      <c r="E12698" s="292" t="s">
        <v>214</v>
      </c>
      <c r="F12698" s="405">
        <v>41567</v>
      </c>
      <c r="G12698" s="292" t="s">
        <v>2979</v>
      </c>
    </row>
    <row r="12699" spans="1:7">
      <c r="A12699" s="292" t="s">
        <v>49</v>
      </c>
      <c r="B12699" s="405">
        <v>41228</v>
      </c>
      <c r="C12699" s="292" t="s">
        <v>2979</v>
      </c>
      <c r="E12699" s="292" t="s">
        <v>214</v>
      </c>
      <c r="F12699" s="405">
        <v>41568</v>
      </c>
      <c r="G12699" s="292" t="s">
        <v>2979</v>
      </c>
    </row>
    <row r="12700" spans="1:7">
      <c r="A12700" s="292" t="s">
        <v>49</v>
      </c>
      <c r="B12700" s="405">
        <v>41477</v>
      </c>
      <c r="C12700" s="292" t="s">
        <v>2979</v>
      </c>
      <c r="E12700" s="292" t="s">
        <v>214</v>
      </c>
      <c r="F12700" s="405">
        <v>41571</v>
      </c>
      <c r="G12700" s="292" t="s">
        <v>2979</v>
      </c>
    </row>
    <row r="12701" spans="1:7">
      <c r="A12701" s="292" t="s">
        <v>49</v>
      </c>
      <c r="B12701" s="405">
        <v>41616</v>
      </c>
      <c r="C12701" s="292" t="s">
        <v>2979</v>
      </c>
      <c r="E12701" s="292" t="s">
        <v>214</v>
      </c>
      <c r="F12701" s="405">
        <v>41572</v>
      </c>
      <c r="G12701" s="292" t="s">
        <v>2979</v>
      </c>
    </row>
    <row r="12702" spans="1:7">
      <c r="A12702" s="292" t="s">
        <v>49</v>
      </c>
      <c r="B12702" s="405">
        <v>41832</v>
      </c>
      <c r="C12702" s="292" t="s">
        <v>2979</v>
      </c>
      <c r="E12702" s="292" t="s">
        <v>214</v>
      </c>
      <c r="F12702" s="405">
        <v>41602</v>
      </c>
      <c r="G12702" s="292" t="s">
        <v>2979</v>
      </c>
    </row>
    <row r="12703" spans="1:7">
      <c r="A12703" s="292" t="s">
        <v>49</v>
      </c>
      <c r="B12703" s="405">
        <v>42071</v>
      </c>
      <c r="C12703" s="292" t="s">
        <v>2979</v>
      </c>
      <c r="E12703" s="292" t="s">
        <v>214</v>
      </c>
      <c r="F12703" s="405">
        <v>41603</v>
      </c>
      <c r="G12703" s="292" t="s">
        <v>2979</v>
      </c>
    </row>
    <row r="12704" spans="1:7">
      <c r="A12704" s="292" t="s">
        <v>49</v>
      </c>
      <c r="B12704" s="405">
        <v>42261</v>
      </c>
      <c r="C12704" s="292" t="s">
        <v>2979</v>
      </c>
      <c r="E12704" s="292" t="s">
        <v>214</v>
      </c>
      <c r="F12704" s="405">
        <v>41604</v>
      </c>
      <c r="G12704" s="292" t="s">
        <v>2979</v>
      </c>
    </row>
    <row r="12705" spans="1:7">
      <c r="A12705" s="292" t="s">
        <v>49</v>
      </c>
      <c r="B12705" s="405">
        <v>42408</v>
      </c>
      <c r="C12705" s="292" t="s">
        <v>2979</v>
      </c>
      <c r="E12705" s="292" t="s">
        <v>214</v>
      </c>
      <c r="F12705" s="405">
        <v>41606</v>
      </c>
      <c r="G12705" s="292" t="s">
        <v>2979</v>
      </c>
    </row>
    <row r="12706" spans="1:7">
      <c r="A12706" s="292" t="s">
        <v>49</v>
      </c>
      <c r="B12706" s="405">
        <v>42711</v>
      </c>
      <c r="C12706" s="292" t="s">
        <v>2979</v>
      </c>
      <c r="E12706" s="292" t="s">
        <v>214</v>
      </c>
      <c r="F12706" s="405">
        <v>41607</v>
      </c>
      <c r="G12706" s="292" t="s">
        <v>2979</v>
      </c>
    </row>
    <row r="12707" spans="1:7">
      <c r="A12707" s="292" t="s">
        <v>49</v>
      </c>
      <c r="B12707" s="405">
        <v>43071</v>
      </c>
      <c r="C12707" s="292" t="s">
        <v>2979</v>
      </c>
      <c r="E12707" s="292" t="s">
        <v>214</v>
      </c>
      <c r="F12707" s="405">
        <v>41615</v>
      </c>
      <c r="G12707" s="292" t="s">
        <v>2979</v>
      </c>
    </row>
    <row r="12708" spans="1:7">
      <c r="A12708" s="292" t="s">
        <v>49</v>
      </c>
      <c r="B12708" s="405">
        <v>43360</v>
      </c>
      <c r="C12708" s="292" t="s">
        <v>2979</v>
      </c>
      <c r="E12708" s="292" t="s">
        <v>214</v>
      </c>
      <c r="F12708" s="405">
        <v>41616</v>
      </c>
      <c r="G12708" s="292" t="s">
        <v>2979</v>
      </c>
    </row>
    <row r="12709" spans="1:7">
      <c r="A12709" s="292" t="s">
        <v>49</v>
      </c>
      <c r="B12709" s="405">
        <v>43722</v>
      </c>
      <c r="C12709" s="292" t="s">
        <v>2979</v>
      </c>
      <c r="E12709" s="292" t="s">
        <v>214</v>
      </c>
      <c r="F12709" s="405">
        <v>41619</v>
      </c>
      <c r="G12709" s="292" t="s">
        <v>2979</v>
      </c>
    </row>
    <row r="12710" spans="1:7">
      <c r="A12710" s="292" t="s">
        <v>49</v>
      </c>
      <c r="B12710" s="405">
        <v>43910</v>
      </c>
      <c r="C12710" s="292" t="s">
        <v>2979</v>
      </c>
      <c r="E12710" s="292" t="s">
        <v>214</v>
      </c>
      <c r="F12710" s="405">
        <v>41630</v>
      </c>
      <c r="G12710" s="292" t="s">
        <v>2979</v>
      </c>
    </row>
    <row r="12711" spans="1:7">
      <c r="A12711" s="292" t="s">
        <v>49</v>
      </c>
      <c r="B12711" s="405">
        <v>44450</v>
      </c>
      <c r="C12711" s="292" t="s">
        <v>2979</v>
      </c>
      <c r="E12711" s="292" t="s">
        <v>214</v>
      </c>
      <c r="F12711" s="405">
        <v>41631</v>
      </c>
      <c r="G12711" s="292" t="s">
        <v>2979</v>
      </c>
    </row>
    <row r="12712" spans="1:7">
      <c r="A12712" s="292" t="s">
        <v>49</v>
      </c>
      <c r="B12712" s="405">
        <v>45064</v>
      </c>
      <c r="C12712" s="292" t="s">
        <v>2979</v>
      </c>
      <c r="E12712" s="292" t="s">
        <v>214</v>
      </c>
      <c r="F12712" s="405">
        <v>41636</v>
      </c>
      <c r="G12712" s="292" t="s">
        <v>2979</v>
      </c>
    </row>
    <row r="12713" spans="1:7">
      <c r="A12713" s="292" t="s">
        <v>49</v>
      </c>
      <c r="B12713" s="405">
        <v>41007</v>
      </c>
      <c r="C12713" s="292" t="s">
        <v>2979</v>
      </c>
      <c r="E12713" s="292" t="s">
        <v>214</v>
      </c>
      <c r="F12713" s="405">
        <v>41640</v>
      </c>
      <c r="G12713" s="292" t="s">
        <v>2979</v>
      </c>
    </row>
    <row r="12714" spans="1:7">
      <c r="A12714" s="292" t="s">
        <v>49</v>
      </c>
      <c r="B12714" s="405">
        <v>41230</v>
      </c>
      <c r="C12714" s="292" t="s">
        <v>2979</v>
      </c>
      <c r="E12714" s="292" t="s">
        <v>214</v>
      </c>
      <c r="F12714" s="405">
        <v>41642</v>
      </c>
      <c r="G12714" s="292" t="s">
        <v>2979</v>
      </c>
    </row>
    <row r="12715" spans="1:7">
      <c r="A12715" s="292" t="s">
        <v>49</v>
      </c>
      <c r="B12715" s="405">
        <v>41512</v>
      </c>
      <c r="C12715" s="292" t="s">
        <v>2979</v>
      </c>
      <c r="E12715" s="292" t="s">
        <v>214</v>
      </c>
      <c r="F12715" s="405">
        <v>41643</v>
      </c>
      <c r="G12715" s="292" t="s">
        <v>2979</v>
      </c>
    </row>
    <row r="12716" spans="1:7">
      <c r="A12716" s="292" t="s">
        <v>49</v>
      </c>
      <c r="B12716" s="405">
        <v>41619</v>
      </c>
      <c r="C12716" s="292" t="s">
        <v>2979</v>
      </c>
      <c r="E12716" s="292" t="s">
        <v>214</v>
      </c>
      <c r="F12716" s="405">
        <v>41645</v>
      </c>
      <c r="G12716" s="292" t="s">
        <v>2979</v>
      </c>
    </row>
    <row r="12717" spans="1:7">
      <c r="A12717" s="292" t="s">
        <v>49</v>
      </c>
      <c r="B12717" s="405">
        <v>41833</v>
      </c>
      <c r="C12717" s="292" t="s">
        <v>2979</v>
      </c>
      <c r="E12717" s="292" t="s">
        <v>214</v>
      </c>
      <c r="F12717" s="405">
        <v>41647</v>
      </c>
      <c r="G12717" s="292" t="s">
        <v>2979</v>
      </c>
    </row>
    <row r="12718" spans="1:7">
      <c r="A12718" s="292" t="s">
        <v>49</v>
      </c>
      <c r="B12718" s="405">
        <v>42076</v>
      </c>
      <c r="C12718" s="292" t="s">
        <v>2979</v>
      </c>
      <c r="E12718" s="292" t="s">
        <v>214</v>
      </c>
      <c r="F12718" s="405">
        <v>41655</v>
      </c>
      <c r="G12718" s="292" t="s">
        <v>2979</v>
      </c>
    </row>
    <row r="12719" spans="1:7">
      <c r="A12719" s="292" t="s">
        <v>49</v>
      </c>
      <c r="B12719" s="405">
        <v>42265</v>
      </c>
      <c r="C12719" s="292" t="s">
        <v>2979</v>
      </c>
      <c r="E12719" s="292" t="s">
        <v>214</v>
      </c>
      <c r="F12719" s="405">
        <v>41660</v>
      </c>
      <c r="G12719" s="292" t="s">
        <v>2979</v>
      </c>
    </row>
    <row r="12720" spans="1:7">
      <c r="A12720" s="292" t="s">
        <v>49</v>
      </c>
      <c r="B12720" s="405">
        <v>42409</v>
      </c>
      <c r="C12720" s="292" t="s">
        <v>2979</v>
      </c>
      <c r="E12720" s="292" t="s">
        <v>214</v>
      </c>
      <c r="F12720" s="405">
        <v>41663</v>
      </c>
      <c r="G12720" s="292" t="s">
        <v>2979</v>
      </c>
    </row>
    <row r="12721" spans="1:7">
      <c r="A12721" s="292" t="s">
        <v>49</v>
      </c>
      <c r="B12721" s="405">
        <v>42713</v>
      </c>
      <c r="C12721" s="292" t="s">
        <v>2979</v>
      </c>
      <c r="E12721" s="292" t="s">
        <v>214</v>
      </c>
      <c r="F12721" s="405">
        <v>41667</v>
      </c>
      <c r="G12721" s="292" t="s">
        <v>2979</v>
      </c>
    </row>
    <row r="12722" spans="1:7">
      <c r="A12722" s="292" t="s">
        <v>49</v>
      </c>
      <c r="B12722" s="405">
        <v>43072</v>
      </c>
      <c r="C12722" s="292" t="s">
        <v>2979</v>
      </c>
      <c r="E12722" s="292" t="s">
        <v>214</v>
      </c>
      <c r="F12722" s="405">
        <v>41719</v>
      </c>
      <c r="G12722" s="292" t="s">
        <v>2979</v>
      </c>
    </row>
    <row r="12723" spans="1:7">
      <c r="A12723" s="292" t="s">
        <v>49</v>
      </c>
      <c r="B12723" s="405">
        <v>43406</v>
      </c>
      <c r="C12723" s="292" t="s">
        <v>2979</v>
      </c>
      <c r="E12723" s="292" t="s">
        <v>214</v>
      </c>
      <c r="F12723" s="405">
        <v>41722</v>
      </c>
      <c r="G12723" s="292" t="s">
        <v>2979</v>
      </c>
    </row>
    <row r="12724" spans="1:7">
      <c r="A12724" s="292" t="s">
        <v>49</v>
      </c>
      <c r="B12724" s="405">
        <v>43727</v>
      </c>
      <c r="C12724" s="292" t="s">
        <v>2979</v>
      </c>
      <c r="E12724" s="292" t="s">
        <v>214</v>
      </c>
      <c r="F12724" s="405">
        <v>41723</v>
      </c>
      <c r="G12724" s="292" t="s">
        <v>2979</v>
      </c>
    </row>
    <row r="12725" spans="1:7">
      <c r="A12725" s="292" t="s">
        <v>49</v>
      </c>
      <c r="B12725" s="405">
        <v>43914</v>
      </c>
      <c r="C12725" s="292" t="s">
        <v>2979</v>
      </c>
      <c r="E12725" s="292" t="s">
        <v>214</v>
      </c>
      <c r="F12725" s="405">
        <v>41725</v>
      </c>
      <c r="G12725" s="292" t="s">
        <v>2979</v>
      </c>
    </row>
    <row r="12726" spans="1:7">
      <c r="A12726" s="292" t="s">
        <v>49</v>
      </c>
      <c r="B12726" s="405">
        <v>44451</v>
      </c>
      <c r="C12726" s="292" t="s">
        <v>2979</v>
      </c>
      <c r="E12726" s="292" t="s">
        <v>214</v>
      </c>
      <c r="F12726" s="405">
        <v>41727</v>
      </c>
      <c r="G12726" s="292" t="s">
        <v>2979</v>
      </c>
    </row>
    <row r="12727" spans="1:7">
      <c r="A12727" s="292" t="s">
        <v>49</v>
      </c>
      <c r="B12727" s="405">
        <v>45101</v>
      </c>
      <c r="C12727" s="292" t="s">
        <v>2979</v>
      </c>
      <c r="E12727" s="292" t="s">
        <v>214</v>
      </c>
      <c r="F12727" s="405">
        <v>41730</v>
      </c>
      <c r="G12727" s="292" t="s">
        <v>2979</v>
      </c>
    </row>
    <row r="12728" spans="1:7">
      <c r="A12728" s="292" t="s">
        <v>49</v>
      </c>
      <c r="B12728" s="405">
        <v>41008</v>
      </c>
      <c r="C12728" s="292" t="s">
        <v>2979</v>
      </c>
      <c r="E12728" s="292" t="s">
        <v>214</v>
      </c>
      <c r="F12728" s="405">
        <v>41735</v>
      </c>
      <c r="G12728" s="292" t="s">
        <v>2979</v>
      </c>
    </row>
    <row r="12729" spans="1:7">
      <c r="A12729" s="292" t="s">
        <v>49</v>
      </c>
      <c r="B12729" s="405">
        <v>41231</v>
      </c>
      <c r="C12729" s="292" t="s">
        <v>2979</v>
      </c>
      <c r="E12729" s="292" t="s">
        <v>214</v>
      </c>
      <c r="F12729" s="405">
        <v>41740</v>
      </c>
      <c r="G12729" s="292" t="s">
        <v>2979</v>
      </c>
    </row>
    <row r="12730" spans="1:7">
      <c r="A12730" s="292" t="s">
        <v>49</v>
      </c>
      <c r="B12730" s="405">
        <v>41513</v>
      </c>
      <c r="C12730" s="292" t="s">
        <v>2979</v>
      </c>
      <c r="E12730" s="292" t="s">
        <v>214</v>
      </c>
      <c r="F12730" s="405">
        <v>41746</v>
      </c>
      <c r="G12730" s="292" t="s">
        <v>2979</v>
      </c>
    </row>
    <row r="12731" spans="1:7">
      <c r="A12731" s="292" t="s">
        <v>49</v>
      </c>
      <c r="B12731" s="405">
        <v>41630</v>
      </c>
      <c r="C12731" s="292" t="s">
        <v>2979</v>
      </c>
      <c r="E12731" s="292" t="s">
        <v>214</v>
      </c>
      <c r="F12731" s="405">
        <v>41747</v>
      </c>
      <c r="G12731" s="292" t="s">
        <v>2979</v>
      </c>
    </row>
    <row r="12732" spans="1:7">
      <c r="A12732" s="292" t="s">
        <v>49</v>
      </c>
      <c r="B12732" s="405">
        <v>41835</v>
      </c>
      <c r="C12732" s="292" t="s">
        <v>2979</v>
      </c>
      <c r="E12732" s="292" t="s">
        <v>214</v>
      </c>
      <c r="F12732" s="405">
        <v>41749</v>
      </c>
      <c r="G12732" s="292" t="s">
        <v>2979</v>
      </c>
    </row>
    <row r="12733" spans="1:7">
      <c r="A12733" s="292" t="s">
        <v>49</v>
      </c>
      <c r="B12733" s="405">
        <v>42078</v>
      </c>
      <c r="C12733" s="292" t="s">
        <v>2979</v>
      </c>
      <c r="E12733" s="292" t="s">
        <v>214</v>
      </c>
      <c r="F12733" s="405">
        <v>41751</v>
      </c>
      <c r="G12733" s="292" t="s">
        <v>2979</v>
      </c>
    </row>
    <row r="12734" spans="1:7">
      <c r="A12734" s="292" t="s">
        <v>49</v>
      </c>
      <c r="B12734" s="405">
        <v>42266</v>
      </c>
      <c r="C12734" s="292" t="s">
        <v>2979</v>
      </c>
      <c r="E12734" s="292" t="s">
        <v>214</v>
      </c>
      <c r="F12734" s="405">
        <v>41760</v>
      </c>
      <c r="G12734" s="292" t="s">
        <v>2979</v>
      </c>
    </row>
    <row r="12735" spans="1:7">
      <c r="A12735" s="292" t="s">
        <v>49</v>
      </c>
      <c r="B12735" s="405">
        <v>42410</v>
      </c>
      <c r="C12735" s="292" t="s">
        <v>2979</v>
      </c>
      <c r="E12735" s="292" t="s">
        <v>214</v>
      </c>
      <c r="F12735" s="405">
        <v>41764</v>
      </c>
      <c r="G12735" s="292" t="s">
        <v>2979</v>
      </c>
    </row>
    <row r="12736" spans="1:7">
      <c r="A12736" s="292" t="s">
        <v>49</v>
      </c>
      <c r="B12736" s="405">
        <v>42715</v>
      </c>
      <c r="C12736" s="292" t="s">
        <v>2979</v>
      </c>
      <c r="E12736" s="292" t="s">
        <v>214</v>
      </c>
      <c r="F12736" s="405">
        <v>41772</v>
      </c>
      <c r="G12736" s="292" t="s">
        <v>2979</v>
      </c>
    </row>
    <row r="12737" spans="1:7">
      <c r="A12737" s="292" t="s">
        <v>49</v>
      </c>
      <c r="B12737" s="405">
        <v>43080</v>
      </c>
      <c r="C12737" s="292" t="s">
        <v>2979</v>
      </c>
      <c r="E12737" s="292" t="s">
        <v>214</v>
      </c>
      <c r="F12737" s="405">
        <v>41773</v>
      </c>
      <c r="G12737" s="292" t="s">
        <v>2979</v>
      </c>
    </row>
    <row r="12738" spans="1:7">
      <c r="A12738" s="292" t="s">
        <v>49</v>
      </c>
      <c r="B12738" s="405">
        <v>43407</v>
      </c>
      <c r="C12738" s="292" t="s">
        <v>2979</v>
      </c>
      <c r="E12738" s="292" t="s">
        <v>214</v>
      </c>
      <c r="F12738" s="405">
        <v>41774</v>
      </c>
      <c r="G12738" s="292" t="s">
        <v>2979</v>
      </c>
    </row>
    <row r="12739" spans="1:7">
      <c r="A12739" s="292" t="s">
        <v>49</v>
      </c>
      <c r="B12739" s="405">
        <v>43728</v>
      </c>
      <c r="C12739" s="292" t="s">
        <v>2979</v>
      </c>
      <c r="E12739" s="292" t="s">
        <v>214</v>
      </c>
      <c r="F12739" s="405">
        <v>41775</v>
      </c>
      <c r="G12739" s="292" t="s">
        <v>2979</v>
      </c>
    </row>
    <row r="12740" spans="1:7">
      <c r="A12740" s="292" t="s">
        <v>49</v>
      </c>
      <c r="B12740" s="405">
        <v>43915</v>
      </c>
      <c r="C12740" s="292" t="s">
        <v>2979</v>
      </c>
      <c r="E12740" s="292" t="s">
        <v>214</v>
      </c>
      <c r="F12740" s="405">
        <v>41812</v>
      </c>
      <c r="G12740" s="292" t="s">
        <v>2979</v>
      </c>
    </row>
    <row r="12741" spans="1:7">
      <c r="A12741" s="292" t="s">
        <v>49</v>
      </c>
      <c r="B12741" s="405">
        <v>44453</v>
      </c>
      <c r="C12741" s="292" t="s">
        <v>2979</v>
      </c>
      <c r="E12741" s="292" t="s">
        <v>214</v>
      </c>
      <c r="F12741" s="405">
        <v>41815</v>
      </c>
      <c r="G12741" s="292" t="s">
        <v>2979</v>
      </c>
    </row>
    <row r="12742" spans="1:7">
      <c r="A12742" s="292" t="s">
        <v>49</v>
      </c>
      <c r="B12742" s="405">
        <v>45105</v>
      </c>
      <c r="C12742" s="292" t="s">
        <v>2979</v>
      </c>
      <c r="E12742" s="292" t="s">
        <v>214</v>
      </c>
      <c r="F12742" s="405">
        <v>41817</v>
      </c>
      <c r="G12742" s="292" t="s">
        <v>2979</v>
      </c>
    </row>
    <row r="12743" spans="1:7">
      <c r="A12743" s="292" t="s">
        <v>49</v>
      </c>
      <c r="B12743" s="405">
        <v>41033</v>
      </c>
      <c r="C12743" s="292" t="s">
        <v>2979</v>
      </c>
      <c r="E12743" s="292" t="s">
        <v>214</v>
      </c>
      <c r="F12743" s="405">
        <v>41822</v>
      </c>
      <c r="G12743" s="292" t="s">
        <v>2979</v>
      </c>
    </row>
    <row r="12744" spans="1:7">
      <c r="A12744" s="292" t="s">
        <v>49</v>
      </c>
      <c r="B12744" s="405">
        <v>41234</v>
      </c>
      <c r="C12744" s="292" t="s">
        <v>2979</v>
      </c>
      <c r="E12744" s="292" t="s">
        <v>214</v>
      </c>
      <c r="F12744" s="405">
        <v>41824</v>
      </c>
      <c r="G12744" s="292" t="s">
        <v>2979</v>
      </c>
    </row>
    <row r="12745" spans="1:7">
      <c r="A12745" s="292" t="s">
        <v>49</v>
      </c>
      <c r="B12745" s="405">
        <v>41514</v>
      </c>
      <c r="C12745" s="292" t="s">
        <v>2979</v>
      </c>
      <c r="E12745" s="292" t="s">
        <v>214</v>
      </c>
      <c r="F12745" s="405">
        <v>41825</v>
      </c>
      <c r="G12745" s="292" t="s">
        <v>2979</v>
      </c>
    </row>
    <row r="12746" spans="1:7">
      <c r="A12746" s="292" t="s">
        <v>49</v>
      </c>
      <c r="B12746" s="405">
        <v>41631</v>
      </c>
      <c r="C12746" s="292" t="s">
        <v>2979</v>
      </c>
      <c r="E12746" s="292" t="s">
        <v>214</v>
      </c>
      <c r="F12746" s="405">
        <v>41826</v>
      </c>
      <c r="G12746" s="292" t="s">
        <v>2979</v>
      </c>
    </row>
    <row r="12747" spans="1:7">
      <c r="A12747" s="292" t="s">
        <v>49</v>
      </c>
      <c r="B12747" s="405">
        <v>41837</v>
      </c>
      <c r="C12747" s="292" t="s">
        <v>2979</v>
      </c>
      <c r="E12747" s="292" t="s">
        <v>214</v>
      </c>
      <c r="F12747" s="405">
        <v>41828</v>
      </c>
      <c r="G12747" s="292" t="s">
        <v>2979</v>
      </c>
    </row>
    <row r="12748" spans="1:7">
      <c r="A12748" s="292" t="s">
        <v>49</v>
      </c>
      <c r="B12748" s="405">
        <v>42079</v>
      </c>
      <c r="C12748" s="292" t="s">
        <v>2979</v>
      </c>
      <c r="E12748" s="292" t="s">
        <v>214</v>
      </c>
      <c r="F12748" s="405">
        <v>41831</v>
      </c>
      <c r="G12748" s="292" t="s">
        <v>2979</v>
      </c>
    </row>
    <row r="12749" spans="1:7">
      <c r="A12749" s="292" t="s">
        <v>49</v>
      </c>
      <c r="B12749" s="405">
        <v>42267</v>
      </c>
      <c r="C12749" s="292" t="s">
        <v>2979</v>
      </c>
      <c r="E12749" s="292" t="s">
        <v>214</v>
      </c>
      <c r="F12749" s="405">
        <v>41832</v>
      </c>
      <c r="G12749" s="292" t="s">
        <v>2979</v>
      </c>
    </row>
    <row r="12750" spans="1:7">
      <c r="A12750" s="292" t="s">
        <v>49</v>
      </c>
      <c r="B12750" s="405">
        <v>42411</v>
      </c>
      <c r="C12750" s="292" t="s">
        <v>2979</v>
      </c>
      <c r="E12750" s="292" t="s">
        <v>214</v>
      </c>
      <c r="F12750" s="405">
        <v>41833</v>
      </c>
      <c r="G12750" s="292" t="s">
        <v>2979</v>
      </c>
    </row>
    <row r="12751" spans="1:7">
      <c r="A12751" s="292" t="s">
        <v>49</v>
      </c>
      <c r="B12751" s="405">
        <v>42716</v>
      </c>
      <c r="C12751" s="292" t="s">
        <v>2979</v>
      </c>
      <c r="E12751" s="292" t="s">
        <v>214</v>
      </c>
      <c r="F12751" s="405">
        <v>41835</v>
      </c>
      <c r="G12751" s="292" t="s">
        <v>2979</v>
      </c>
    </row>
    <row r="12752" spans="1:7">
      <c r="A12752" s="292" t="s">
        <v>49</v>
      </c>
      <c r="B12752" s="405">
        <v>43084</v>
      </c>
      <c r="C12752" s="292" t="s">
        <v>2979</v>
      </c>
      <c r="E12752" s="292" t="s">
        <v>214</v>
      </c>
      <c r="F12752" s="405">
        <v>41837</v>
      </c>
      <c r="G12752" s="292" t="s">
        <v>2979</v>
      </c>
    </row>
    <row r="12753" spans="1:7">
      <c r="A12753" s="292" t="s">
        <v>49</v>
      </c>
      <c r="B12753" s="405">
        <v>43412</v>
      </c>
      <c r="C12753" s="292" t="s">
        <v>2979</v>
      </c>
      <c r="E12753" s="292" t="s">
        <v>214</v>
      </c>
      <c r="F12753" s="405">
        <v>41838</v>
      </c>
      <c r="G12753" s="292" t="s">
        <v>2979</v>
      </c>
    </row>
    <row r="12754" spans="1:7">
      <c r="A12754" s="292" t="s">
        <v>49</v>
      </c>
      <c r="B12754" s="405">
        <v>43730</v>
      </c>
      <c r="C12754" s="292" t="s">
        <v>2979</v>
      </c>
      <c r="E12754" s="292" t="s">
        <v>214</v>
      </c>
      <c r="F12754" s="405">
        <v>41839</v>
      </c>
      <c r="G12754" s="292" t="s">
        <v>2979</v>
      </c>
    </row>
    <row r="12755" spans="1:7">
      <c r="A12755" s="292" t="s">
        <v>49</v>
      </c>
      <c r="B12755" s="405">
        <v>43917</v>
      </c>
      <c r="C12755" s="292" t="s">
        <v>2979</v>
      </c>
      <c r="E12755" s="292" t="s">
        <v>214</v>
      </c>
      <c r="F12755" s="405">
        <v>41840</v>
      </c>
      <c r="G12755" s="292" t="s">
        <v>2979</v>
      </c>
    </row>
    <row r="12756" spans="1:7">
      <c r="A12756" s="292" t="s">
        <v>49</v>
      </c>
      <c r="B12756" s="405">
        <v>44611</v>
      </c>
      <c r="C12756" s="292" t="s">
        <v>2979</v>
      </c>
      <c r="E12756" s="292" t="s">
        <v>214</v>
      </c>
      <c r="F12756" s="405">
        <v>41843</v>
      </c>
      <c r="G12756" s="292" t="s">
        <v>2979</v>
      </c>
    </row>
    <row r="12757" spans="1:7">
      <c r="A12757" s="292" t="s">
        <v>49</v>
      </c>
      <c r="B12757" s="405">
        <v>45106</v>
      </c>
      <c r="C12757" s="292" t="s">
        <v>2979</v>
      </c>
      <c r="E12757" s="292" t="s">
        <v>214</v>
      </c>
      <c r="F12757" s="405">
        <v>41845</v>
      </c>
      <c r="G12757" s="292" t="s">
        <v>2979</v>
      </c>
    </row>
    <row r="12758" spans="1:7">
      <c r="A12758" s="292" t="s">
        <v>49</v>
      </c>
      <c r="B12758" s="405">
        <v>41034</v>
      </c>
      <c r="C12758" s="292" t="s">
        <v>2979</v>
      </c>
      <c r="E12758" s="292" t="s">
        <v>214</v>
      </c>
      <c r="F12758" s="405">
        <v>41848</v>
      </c>
      <c r="G12758" s="292" t="s">
        <v>2979</v>
      </c>
    </row>
    <row r="12759" spans="1:7">
      <c r="A12759" s="292" t="s">
        <v>49</v>
      </c>
      <c r="B12759" s="405">
        <v>41238</v>
      </c>
      <c r="C12759" s="292" t="s">
        <v>2979</v>
      </c>
      <c r="E12759" s="292" t="s">
        <v>214</v>
      </c>
      <c r="F12759" s="405">
        <v>41849</v>
      </c>
      <c r="G12759" s="292" t="s">
        <v>2979</v>
      </c>
    </row>
    <row r="12760" spans="1:7">
      <c r="A12760" s="292" t="s">
        <v>49</v>
      </c>
      <c r="B12760" s="405">
        <v>41519</v>
      </c>
      <c r="C12760" s="292" t="s">
        <v>2979</v>
      </c>
      <c r="E12760" s="292" t="s">
        <v>214</v>
      </c>
      <c r="F12760" s="405">
        <v>41855</v>
      </c>
      <c r="G12760" s="292" t="s">
        <v>2979</v>
      </c>
    </row>
    <row r="12761" spans="1:7">
      <c r="A12761" s="292" t="s">
        <v>49</v>
      </c>
      <c r="B12761" s="405">
        <v>41636</v>
      </c>
      <c r="C12761" s="292" t="s">
        <v>2979</v>
      </c>
      <c r="E12761" s="292" t="s">
        <v>214</v>
      </c>
      <c r="F12761" s="405">
        <v>41858</v>
      </c>
      <c r="G12761" s="292" t="s">
        <v>2979</v>
      </c>
    </row>
    <row r="12762" spans="1:7">
      <c r="A12762" s="292" t="s">
        <v>49</v>
      </c>
      <c r="B12762" s="405">
        <v>41838</v>
      </c>
      <c r="C12762" s="292" t="s">
        <v>2979</v>
      </c>
      <c r="E12762" s="292" t="s">
        <v>214</v>
      </c>
      <c r="F12762" s="405">
        <v>41859</v>
      </c>
      <c r="G12762" s="292" t="s">
        <v>2979</v>
      </c>
    </row>
    <row r="12763" spans="1:7">
      <c r="A12763" s="292" t="s">
        <v>49</v>
      </c>
      <c r="B12763" s="405">
        <v>42081</v>
      </c>
      <c r="C12763" s="292" t="s">
        <v>2979</v>
      </c>
      <c r="E12763" s="292" t="s">
        <v>214</v>
      </c>
      <c r="F12763" s="405">
        <v>41861</v>
      </c>
      <c r="G12763" s="292" t="s">
        <v>2979</v>
      </c>
    </row>
    <row r="12764" spans="1:7">
      <c r="A12764" s="292" t="s">
        <v>49</v>
      </c>
      <c r="B12764" s="405">
        <v>42273</v>
      </c>
      <c r="C12764" s="292" t="s">
        <v>2979</v>
      </c>
      <c r="E12764" s="292" t="s">
        <v>214</v>
      </c>
      <c r="F12764" s="405">
        <v>41862</v>
      </c>
      <c r="G12764" s="292" t="s">
        <v>2979</v>
      </c>
    </row>
    <row r="12765" spans="1:7">
      <c r="A12765" s="292" t="s">
        <v>49</v>
      </c>
      <c r="B12765" s="405">
        <v>42436</v>
      </c>
      <c r="C12765" s="292" t="s">
        <v>2979</v>
      </c>
      <c r="E12765" s="292" t="s">
        <v>214</v>
      </c>
      <c r="F12765" s="405">
        <v>42021</v>
      </c>
      <c r="G12765" s="292" t="s">
        <v>2979</v>
      </c>
    </row>
    <row r="12766" spans="1:7">
      <c r="A12766" s="292" t="s">
        <v>49</v>
      </c>
      <c r="B12766" s="405">
        <v>42717</v>
      </c>
      <c r="C12766" s="292" t="s">
        <v>2979</v>
      </c>
      <c r="E12766" s="292" t="s">
        <v>214</v>
      </c>
      <c r="F12766" s="405">
        <v>42022</v>
      </c>
      <c r="G12766" s="292" t="s">
        <v>2979</v>
      </c>
    </row>
    <row r="12767" spans="1:7">
      <c r="A12767" s="292" t="s">
        <v>49</v>
      </c>
      <c r="B12767" s="405">
        <v>43106</v>
      </c>
      <c r="C12767" s="292" t="s">
        <v>2979</v>
      </c>
      <c r="E12767" s="292" t="s">
        <v>214</v>
      </c>
      <c r="F12767" s="405">
        <v>42023</v>
      </c>
      <c r="G12767" s="292" t="s">
        <v>2979</v>
      </c>
    </row>
    <row r="12768" spans="1:7">
      <c r="A12768" s="292" t="s">
        <v>49</v>
      </c>
      <c r="B12768" s="405">
        <v>43413</v>
      </c>
      <c r="C12768" s="292" t="s">
        <v>2979</v>
      </c>
      <c r="E12768" s="292" t="s">
        <v>214</v>
      </c>
      <c r="F12768" s="405">
        <v>42024</v>
      </c>
      <c r="G12768" s="292" t="s">
        <v>2979</v>
      </c>
    </row>
    <row r="12769" spans="1:7">
      <c r="A12769" s="292" t="s">
        <v>49</v>
      </c>
      <c r="B12769" s="405">
        <v>43732</v>
      </c>
      <c r="C12769" s="292" t="s">
        <v>2979</v>
      </c>
      <c r="E12769" s="292" t="s">
        <v>214</v>
      </c>
      <c r="F12769" s="405">
        <v>42028</v>
      </c>
      <c r="G12769" s="292" t="s">
        <v>2979</v>
      </c>
    </row>
    <row r="12770" spans="1:7">
      <c r="A12770" s="292" t="s">
        <v>49</v>
      </c>
      <c r="B12770" s="405">
        <v>43925</v>
      </c>
      <c r="C12770" s="292" t="s">
        <v>2979</v>
      </c>
      <c r="E12770" s="292" t="s">
        <v>214</v>
      </c>
      <c r="F12770" s="405">
        <v>42033</v>
      </c>
      <c r="G12770" s="292" t="s">
        <v>2979</v>
      </c>
    </row>
    <row r="12771" spans="1:7">
      <c r="A12771" s="292" t="s">
        <v>49</v>
      </c>
      <c r="B12771" s="405">
        <v>44620</v>
      </c>
      <c r="C12771" s="292" t="s">
        <v>2979</v>
      </c>
      <c r="E12771" s="292" t="s">
        <v>214</v>
      </c>
      <c r="F12771" s="405">
        <v>42035</v>
      </c>
      <c r="G12771" s="292" t="s">
        <v>2979</v>
      </c>
    </row>
    <row r="12772" spans="1:7">
      <c r="A12772" s="292" t="s">
        <v>49</v>
      </c>
      <c r="B12772" s="405">
        <v>45107</v>
      </c>
      <c r="C12772" s="292" t="s">
        <v>2979</v>
      </c>
      <c r="E12772" s="292" t="s">
        <v>214</v>
      </c>
      <c r="F12772" s="405">
        <v>42036</v>
      </c>
      <c r="G12772" s="292" t="s">
        <v>2979</v>
      </c>
    </row>
    <row r="12773" spans="1:7">
      <c r="A12773" s="292" t="s">
        <v>49</v>
      </c>
      <c r="B12773" s="405">
        <v>41039</v>
      </c>
      <c r="C12773" s="292" t="s">
        <v>2979</v>
      </c>
      <c r="E12773" s="292" t="s">
        <v>214</v>
      </c>
      <c r="F12773" s="405">
        <v>42037</v>
      </c>
      <c r="G12773" s="292" t="s">
        <v>2979</v>
      </c>
    </row>
    <row r="12774" spans="1:7">
      <c r="A12774" s="292" t="s">
        <v>49</v>
      </c>
      <c r="B12774" s="405">
        <v>41250</v>
      </c>
      <c r="C12774" s="292" t="s">
        <v>2979</v>
      </c>
      <c r="E12774" s="292" t="s">
        <v>214</v>
      </c>
      <c r="F12774" s="405">
        <v>42038</v>
      </c>
      <c r="G12774" s="292" t="s">
        <v>2979</v>
      </c>
    </row>
    <row r="12775" spans="1:7">
      <c r="A12775" s="292" t="s">
        <v>49</v>
      </c>
      <c r="B12775" s="405">
        <v>41520</v>
      </c>
      <c r="C12775" s="292" t="s">
        <v>2979</v>
      </c>
      <c r="E12775" s="292" t="s">
        <v>214</v>
      </c>
      <c r="F12775" s="405">
        <v>42039</v>
      </c>
      <c r="G12775" s="292" t="s">
        <v>2979</v>
      </c>
    </row>
    <row r="12776" spans="1:7">
      <c r="A12776" s="292" t="s">
        <v>49</v>
      </c>
      <c r="B12776" s="405">
        <v>41640</v>
      </c>
      <c r="C12776" s="292" t="s">
        <v>2979</v>
      </c>
      <c r="E12776" s="292" t="s">
        <v>214</v>
      </c>
      <c r="F12776" s="405">
        <v>42040</v>
      </c>
      <c r="G12776" s="292" t="s">
        <v>2979</v>
      </c>
    </row>
    <row r="12777" spans="1:7">
      <c r="A12777" s="292" t="s">
        <v>49</v>
      </c>
      <c r="B12777" s="405">
        <v>41839</v>
      </c>
      <c r="C12777" s="292" t="s">
        <v>2979</v>
      </c>
      <c r="E12777" s="292" t="s">
        <v>214</v>
      </c>
      <c r="F12777" s="405">
        <v>42041</v>
      </c>
      <c r="G12777" s="292" t="s">
        <v>2979</v>
      </c>
    </row>
    <row r="12778" spans="1:7">
      <c r="A12778" s="292" t="s">
        <v>49</v>
      </c>
      <c r="B12778" s="405">
        <v>42084</v>
      </c>
      <c r="C12778" s="292" t="s">
        <v>2979</v>
      </c>
      <c r="E12778" s="292" t="s">
        <v>214</v>
      </c>
      <c r="F12778" s="405">
        <v>42045</v>
      </c>
      <c r="G12778" s="292" t="s">
        <v>2979</v>
      </c>
    </row>
    <row r="12779" spans="1:7">
      <c r="A12779" s="292" t="s">
        <v>49</v>
      </c>
      <c r="B12779" s="405">
        <v>42275</v>
      </c>
      <c r="C12779" s="292" t="s">
        <v>2979</v>
      </c>
      <c r="E12779" s="292" t="s">
        <v>214</v>
      </c>
      <c r="F12779" s="405">
        <v>42047</v>
      </c>
      <c r="G12779" s="292" t="s">
        <v>2979</v>
      </c>
    </row>
    <row r="12780" spans="1:7">
      <c r="A12780" s="292" t="s">
        <v>49</v>
      </c>
      <c r="B12780" s="405">
        <v>42437</v>
      </c>
      <c r="C12780" s="292" t="s">
        <v>2979</v>
      </c>
      <c r="E12780" s="292" t="s">
        <v>214</v>
      </c>
      <c r="F12780" s="405">
        <v>42049</v>
      </c>
      <c r="G12780" s="292" t="s">
        <v>2979</v>
      </c>
    </row>
    <row r="12781" spans="1:7">
      <c r="A12781" s="292" t="s">
        <v>49</v>
      </c>
      <c r="B12781" s="405">
        <v>42720</v>
      </c>
      <c r="C12781" s="292" t="s">
        <v>2979</v>
      </c>
      <c r="E12781" s="292" t="s">
        <v>214</v>
      </c>
      <c r="F12781" s="405">
        <v>42050</v>
      </c>
      <c r="G12781" s="292" t="s">
        <v>2979</v>
      </c>
    </row>
    <row r="12782" spans="1:7">
      <c r="A12782" s="292" t="s">
        <v>49</v>
      </c>
      <c r="B12782" s="405">
        <v>43107</v>
      </c>
      <c r="C12782" s="292" t="s">
        <v>2979</v>
      </c>
      <c r="E12782" s="292" t="s">
        <v>214</v>
      </c>
      <c r="F12782" s="405">
        <v>42053</v>
      </c>
      <c r="G12782" s="292" t="s">
        <v>2979</v>
      </c>
    </row>
    <row r="12783" spans="1:7">
      <c r="A12783" s="292" t="s">
        <v>49</v>
      </c>
      <c r="B12783" s="405">
        <v>43435</v>
      </c>
      <c r="C12783" s="292" t="s">
        <v>2979</v>
      </c>
      <c r="E12783" s="292" t="s">
        <v>214</v>
      </c>
      <c r="F12783" s="405">
        <v>42054</v>
      </c>
      <c r="G12783" s="292" t="s">
        <v>2979</v>
      </c>
    </row>
    <row r="12784" spans="1:7">
      <c r="A12784" s="292" t="s">
        <v>49</v>
      </c>
      <c r="B12784" s="405">
        <v>43739</v>
      </c>
      <c r="C12784" s="292" t="s">
        <v>2979</v>
      </c>
      <c r="E12784" s="292" t="s">
        <v>214</v>
      </c>
      <c r="F12784" s="405">
        <v>42055</v>
      </c>
      <c r="G12784" s="292" t="s">
        <v>2979</v>
      </c>
    </row>
    <row r="12785" spans="1:7">
      <c r="A12785" s="292" t="s">
        <v>49</v>
      </c>
      <c r="B12785" s="405">
        <v>43930</v>
      </c>
      <c r="C12785" s="292" t="s">
        <v>2979</v>
      </c>
      <c r="E12785" s="292" t="s">
        <v>214</v>
      </c>
      <c r="F12785" s="405">
        <v>42056</v>
      </c>
      <c r="G12785" s="292" t="s">
        <v>2979</v>
      </c>
    </row>
    <row r="12786" spans="1:7">
      <c r="A12786" s="292" t="s">
        <v>49</v>
      </c>
      <c r="B12786" s="405">
        <v>44625</v>
      </c>
      <c r="C12786" s="292" t="s">
        <v>2979</v>
      </c>
      <c r="E12786" s="292" t="s">
        <v>214</v>
      </c>
      <c r="F12786" s="405">
        <v>42058</v>
      </c>
      <c r="G12786" s="292" t="s">
        <v>2979</v>
      </c>
    </row>
    <row r="12787" spans="1:7">
      <c r="A12787" s="292" t="s">
        <v>49</v>
      </c>
      <c r="B12787" s="405">
        <v>45114</v>
      </c>
      <c r="C12787" s="292" t="s">
        <v>2979</v>
      </c>
      <c r="E12787" s="292" t="s">
        <v>214</v>
      </c>
      <c r="F12787" s="405">
        <v>42064</v>
      </c>
      <c r="G12787" s="292" t="s">
        <v>2979</v>
      </c>
    </row>
    <row r="12788" spans="1:7">
      <c r="A12788" s="292" t="s">
        <v>49</v>
      </c>
      <c r="B12788" s="405">
        <v>41041</v>
      </c>
      <c r="C12788" s="292" t="s">
        <v>2979</v>
      </c>
      <c r="E12788" s="292" t="s">
        <v>214</v>
      </c>
      <c r="F12788" s="405">
        <v>42069</v>
      </c>
      <c r="G12788" s="292" t="s">
        <v>2979</v>
      </c>
    </row>
    <row r="12789" spans="1:7">
      <c r="A12789" s="292" t="s">
        <v>49</v>
      </c>
      <c r="B12789" s="405">
        <v>41254</v>
      </c>
      <c r="C12789" s="292" t="s">
        <v>2979</v>
      </c>
      <c r="E12789" s="292" t="s">
        <v>214</v>
      </c>
      <c r="F12789" s="405">
        <v>42070</v>
      </c>
      <c r="G12789" s="292" t="s">
        <v>2979</v>
      </c>
    </row>
    <row r="12790" spans="1:7">
      <c r="A12790" s="292" t="s">
        <v>49</v>
      </c>
      <c r="B12790" s="405">
        <v>41522</v>
      </c>
      <c r="C12790" s="292" t="s">
        <v>2979</v>
      </c>
      <c r="E12790" s="292" t="s">
        <v>214</v>
      </c>
      <c r="F12790" s="405">
        <v>42071</v>
      </c>
      <c r="G12790" s="292" t="s">
        <v>2979</v>
      </c>
    </row>
    <row r="12791" spans="1:7">
      <c r="A12791" s="292" t="s">
        <v>49</v>
      </c>
      <c r="B12791" s="405">
        <v>41642</v>
      </c>
      <c r="C12791" s="292" t="s">
        <v>2979</v>
      </c>
      <c r="E12791" s="292" t="s">
        <v>214</v>
      </c>
      <c r="F12791" s="405">
        <v>42076</v>
      </c>
      <c r="G12791" s="292" t="s">
        <v>2979</v>
      </c>
    </row>
    <row r="12792" spans="1:7">
      <c r="A12792" s="292" t="s">
        <v>49</v>
      </c>
      <c r="B12792" s="405">
        <v>41840</v>
      </c>
      <c r="C12792" s="292" t="s">
        <v>2979</v>
      </c>
      <c r="E12792" s="292" t="s">
        <v>214</v>
      </c>
      <c r="F12792" s="405">
        <v>42078</v>
      </c>
      <c r="G12792" s="292" t="s">
        <v>2979</v>
      </c>
    </row>
    <row r="12793" spans="1:7">
      <c r="A12793" s="292" t="s">
        <v>49</v>
      </c>
      <c r="B12793" s="405">
        <v>42087</v>
      </c>
      <c r="C12793" s="292" t="s">
        <v>2979</v>
      </c>
      <c r="E12793" s="292" t="s">
        <v>214</v>
      </c>
      <c r="F12793" s="405">
        <v>42079</v>
      </c>
      <c r="G12793" s="292" t="s">
        <v>2979</v>
      </c>
    </row>
    <row r="12794" spans="1:7">
      <c r="A12794" s="292" t="s">
        <v>49</v>
      </c>
      <c r="B12794" s="405">
        <v>42280</v>
      </c>
      <c r="C12794" s="292" t="s">
        <v>2979</v>
      </c>
      <c r="E12794" s="292" t="s">
        <v>214</v>
      </c>
      <c r="F12794" s="405">
        <v>42081</v>
      </c>
      <c r="G12794" s="292" t="s">
        <v>2979</v>
      </c>
    </row>
    <row r="12795" spans="1:7">
      <c r="A12795" s="292" t="s">
        <v>49</v>
      </c>
      <c r="B12795" s="405">
        <v>42441</v>
      </c>
      <c r="C12795" s="292" t="s">
        <v>2979</v>
      </c>
      <c r="E12795" s="292" t="s">
        <v>214</v>
      </c>
      <c r="F12795" s="405">
        <v>42084</v>
      </c>
      <c r="G12795" s="292" t="s">
        <v>2979</v>
      </c>
    </row>
    <row r="12796" spans="1:7">
      <c r="A12796" s="292" t="s">
        <v>49</v>
      </c>
      <c r="B12796" s="405">
        <v>42721</v>
      </c>
      <c r="C12796" s="292" t="s">
        <v>2979</v>
      </c>
      <c r="E12796" s="292" t="s">
        <v>214</v>
      </c>
      <c r="F12796" s="405">
        <v>42087</v>
      </c>
      <c r="G12796" s="292" t="s">
        <v>2979</v>
      </c>
    </row>
    <row r="12797" spans="1:7">
      <c r="A12797" s="292" t="s">
        <v>49</v>
      </c>
      <c r="B12797" s="405">
        <v>43115</v>
      </c>
      <c r="C12797" s="292" t="s">
        <v>2979</v>
      </c>
      <c r="E12797" s="292" t="s">
        <v>214</v>
      </c>
      <c r="F12797" s="405">
        <v>42088</v>
      </c>
      <c r="G12797" s="292" t="s">
        <v>2979</v>
      </c>
    </row>
    <row r="12798" spans="1:7">
      <c r="A12798" s="292" t="s">
        <v>49</v>
      </c>
      <c r="B12798" s="405">
        <v>43442</v>
      </c>
      <c r="C12798" s="292" t="s">
        <v>2979</v>
      </c>
      <c r="E12798" s="292" t="s">
        <v>214</v>
      </c>
      <c r="F12798" s="405">
        <v>42120</v>
      </c>
      <c r="G12798" s="292" t="s">
        <v>2979</v>
      </c>
    </row>
    <row r="12799" spans="1:7">
      <c r="A12799" s="292" t="s">
        <v>49</v>
      </c>
      <c r="B12799" s="405">
        <v>43746</v>
      </c>
      <c r="C12799" s="292" t="s">
        <v>2979</v>
      </c>
      <c r="E12799" s="292" t="s">
        <v>214</v>
      </c>
      <c r="F12799" s="405">
        <v>42123</v>
      </c>
      <c r="G12799" s="292" t="s">
        <v>2979</v>
      </c>
    </row>
    <row r="12800" spans="1:7">
      <c r="A12800" s="292" t="s">
        <v>49</v>
      </c>
      <c r="B12800" s="405">
        <v>43931</v>
      </c>
      <c r="C12800" s="292" t="s">
        <v>2979</v>
      </c>
      <c r="E12800" s="292" t="s">
        <v>214</v>
      </c>
      <c r="F12800" s="405">
        <v>42127</v>
      </c>
      <c r="G12800" s="292" t="s">
        <v>2979</v>
      </c>
    </row>
    <row r="12801" spans="1:7">
      <c r="A12801" s="292" t="s">
        <v>49</v>
      </c>
      <c r="B12801" s="405">
        <v>44628</v>
      </c>
      <c r="C12801" s="292" t="s">
        <v>2979</v>
      </c>
      <c r="E12801" s="292" t="s">
        <v>214</v>
      </c>
      <c r="F12801" s="405">
        <v>42129</v>
      </c>
      <c r="G12801" s="292" t="s">
        <v>2979</v>
      </c>
    </row>
    <row r="12802" spans="1:7">
      <c r="A12802" s="292" t="s">
        <v>49</v>
      </c>
      <c r="B12802" s="405">
        <v>45115</v>
      </c>
      <c r="C12802" s="292" t="s">
        <v>2979</v>
      </c>
      <c r="E12802" s="292" t="s">
        <v>214</v>
      </c>
      <c r="F12802" s="405">
        <v>42130</v>
      </c>
      <c r="G12802" s="292" t="s">
        <v>2979</v>
      </c>
    </row>
    <row r="12803" spans="1:7">
      <c r="A12803" s="292" t="s">
        <v>49</v>
      </c>
      <c r="B12803" s="405">
        <v>41044</v>
      </c>
      <c r="C12803" s="292" t="s">
        <v>2979</v>
      </c>
      <c r="E12803" s="292" t="s">
        <v>214</v>
      </c>
      <c r="F12803" s="405">
        <v>42140</v>
      </c>
      <c r="G12803" s="292" t="s">
        <v>2979</v>
      </c>
    </row>
    <row r="12804" spans="1:7">
      <c r="A12804" s="292" t="s">
        <v>49</v>
      </c>
      <c r="B12804" s="405">
        <v>41255</v>
      </c>
      <c r="C12804" s="292" t="s">
        <v>2979</v>
      </c>
      <c r="E12804" s="292" t="s">
        <v>214</v>
      </c>
      <c r="F12804" s="405">
        <v>42151</v>
      </c>
      <c r="G12804" s="292" t="s">
        <v>2979</v>
      </c>
    </row>
    <row r="12805" spans="1:7">
      <c r="A12805" s="292" t="s">
        <v>49</v>
      </c>
      <c r="B12805" s="405">
        <v>41524</v>
      </c>
      <c r="C12805" s="292" t="s">
        <v>2979</v>
      </c>
      <c r="E12805" s="292" t="s">
        <v>214</v>
      </c>
      <c r="F12805" s="405">
        <v>42153</v>
      </c>
      <c r="G12805" s="292" t="s">
        <v>2979</v>
      </c>
    </row>
    <row r="12806" spans="1:7">
      <c r="A12806" s="292" t="s">
        <v>49</v>
      </c>
      <c r="B12806" s="405">
        <v>41643</v>
      </c>
      <c r="C12806" s="292" t="s">
        <v>2979</v>
      </c>
      <c r="E12806" s="292" t="s">
        <v>214</v>
      </c>
      <c r="F12806" s="405">
        <v>42154</v>
      </c>
      <c r="G12806" s="292" t="s">
        <v>2979</v>
      </c>
    </row>
    <row r="12807" spans="1:7">
      <c r="A12807" s="292" t="s">
        <v>49</v>
      </c>
      <c r="B12807" s="405">
        <v>41843</v>
      </c>
      <c r="C12807" s="292" t="s">
        <v>2979</v>
      </c>
      <c r="E12807" s="292" t="s">
        <v>214</v>
      </c>
      <c r="F12807" s="405">
        <v>42156</v>
      </c>
      <c r="G12807" s="292" t="s">
        <v>2979</v>
      </c>
    </row>
    <row r="12808" spans="1:7">
      <c r="A12808" s="292" t="s">
        <v>49</v>
      </c>
      <c r="B12808" s="405">
        <v>42088</v>
      </c>
      <c r="C12808" s="292" t="s">
        <v>2979</v>
      </c>
      <c r="E12808" s="292" t="s">
        <v>214</v>
      </c>
      <c r="F12808" s="405">
        <v>42157</v>
      </c>
      <c r="G12808" s="292" t="s">
        <v>2979</v>
      </c>
    </row>
    <row r="12809" spans="1:7">
      <c r="A12809" s="292" t="s">
        <v>49</v>
      </c>
      <c r="B12809" s="405">
        <v>42283</v>
      </c>
      <c r="C12809" s="292" t="s">
        <v>2979</v>
      </c>
      <c r="E12809" s="292" t="s">
        <v>214</v>
      </c>
      <c r="F12809" s="405">
        <v>42160</v>
      </c>
      <c r="G12809" s="292" t="s">
        <v>2979</v>
      </c>
    </row>
    <row r="12810" spans="1:7">
      <c r="A12810" s="292" t="s">
        <v>49</v>
      </c>
      <c r="B12810" s="405">
        <v>42442</v>
      </c>
      <c r="C12810" s="292" t="s">
        <v>2979</v>
      </c>
      <c r="E12810" s="292" t="s">
        <v>214</v>
      </c>
      <c r="F12810" s="405">
        <v>42170</v>
      </c>
      <c r="G12810" s="292" t="s">
        <v>2979</v>
      </c>
    </row>
    <row r="12811" spans="1:7">
      <c r="A12811" s="292" t="s">
        <v>49</v>
      </c>
      <c r="B12811" s="405">
        <v>42722</v>
      </c>
      <c r="C12811" s="292" t="s">
        <v>2979</v>
      </c>
      <c r="E12811" s="292" t="s">
        <v>214</v>
      </c>
      <c r="F12811" s="405">
        <v>42201</v>
      </c>
      <c r="G12811" s="292" t="s">
        <v>2979</v>
      </c>
    </row>
    <row r="12812" spans="1:7">
      <c r="A12812" s="292" t="s">
        <v>49</v>
      </c>
      <c r="B12812" s="405">
        <v>43128</v>
      </c>
      <c r="C12812" s="292" t="s">
        <v>2979</v>
      </c>
      <c r="E12812" s="292" t="s">
        <v>214</v>
      </c>
      <c r="F12812" s="405">
        <v>42202</v>
      </c>
      <c r="G12812" s="292" t="s">
        <v>2979</v>
      </c>
    </row>
    <row r="12813" spans="1:7">
      <c r="A12813" s="292" t="s">
        <v>49</v>
      </c>
      <c r="B12813" s="405">
        <v>43445</v>
      </c>
      <c r="C12813" s="292" t="s">
        <v>2979</v>
      </c>
      <c r="E12813" s="292" t="s">
        <v>214</v>
      </c>
      <c r="F12813" s="405">
        <v>42204</v>
      </c>
      <c r="G12813" s="292" t="s">
        <v>2979</v>
      </c>
    </row>
    <row r="12814" spans="1:7">
      <c r="A12814" s="292" t="s">
        <v>49</v>
      </c>
      <c r="B12814" s="405">
        <v>43747</v>
      </c>
      <c r="C12814" s="292" t="s">
        <v>2979</v>
      </c>
      <c r="E12814" s="292" t="s">
        <v>214</v>
      </c>
      <c r="F12814" s="405">
        <v>42206</v>
      </c>
      <c r="G12814" s="292" t="s">
        <v>2979</v>
      </c>
    </row>
    <row r="12815" spans="1:7">
      <c r="A12815" s="292" t="s">
        <v>49</v>
      </c>
      <c r="B12815" s="405">
        <v>43932</v>
      </c>
      <c r="C12815" s="292" t="s">
        <v>2979</v>
      </c>
      <c r="E12815" s="292" t="s">
        <v>214</v>
      </c>
      <c r="F12815" s="405">
        <v>42207</v>
      </c>
      <c r="G12815" s="292" t="s">
        <v>2979</v>
      </c>
    </row>
    <row r="12816" spans="1:7">
      <c r="A12816" s="292" t="s">
        <v>49</v>
      </c>
      <c r="B12816" s="405">
        <v>44629</v>
      </c>
      <c r="C12816" s="292" t="s">
        <v>2979</v>
      </c>
      <c r="E12816" s="292" t="s">
        <v>214</v>
      </c>
      <c r="F12816" s="405">
        <v>42209</v>
      </c>
      <c r="G12816" s="292" t="s">
        <v>2979</v>
      </c>
    </row>
    <row r="12817" spans="1:7">
      <c r="A12817" s="292" t="s">
        <v>49</v>
      </c>
      <c r="B12817" s="405">
        <v>45120</v>
      </c>
      <c r="C12817" s="292" t="s">
        <v>2979</v>
      </c>
      <c r="E12817" s="292" t="s">
        <v>214</v>
      </c>
      <c r="F12817" s="405">
        <v>42210</v>
      </c>
      <c r="G12817" s="292" t="s">
        <v>2979</v>
      </c>
    </row>
    <row r="12818" spans="1:7">
      <c r="A12818" s="292" t="s">
        <v>49</v>
      </c>
      <c r="B12818" s="405">
        <v>41045</v>
      </c>
      <c r="C12818" s="292" t="s">
        <v>2979</v>
      </c>
      <c r="E12818" s="292" t="s">
        <v>214</v>
      </c>
      <c r="F12818" s="405">
        <v>42211</v>
      </c>
      <c r="G12818" s="292" t="s">
        <v>2979</v>
      </c>
    </row>
    <row r="12819" spans="1:7">
      <c r="A12819" s="292" t="s">
        <v>49</v>
      </c>
      <c r="B12819" s="405">
        <v>41256</v>
      </c>
      <c r="C12819" s="292" t="s">
        <v>2979</v>
      </c>
      <c r="E12819" s="292" t="s">
        <v>214</v>
      </c>
      <c r="F12819" s="405">
        <v>42214</v>
      </c>
      <c r="G12819" s="292" t="s">
        <v>2979</v>
      </c>
    </row>
    <row r="12820" spans="1:7">
      <c r="A12820" s="292" t="s">
        <v>49</v>
      </c>
      <c r="B12820" s="405">
        <v>41527</v>
      </c>
      <c r="C12820" s="292" t="s">
        <v>2979</v>
      </c>
      <c r="E12820" s="292" t="s">
        <v>214</v>
      </c>
      <c r="F12820" s="405">
        <v>42215</v>
      </c>
      <c r="G12820" s="292" t="s">
        <v>2979</v>
      </c>
    </row>
    <row r="12821" spans="1:7">
      <c r="A12821" s="292" t="s">
        <v>49</v>
      </c>
      <c r="B12821" s="405">
        <v>41645</v>
      </c>
      <c r="C12821" s="292" t="s">
        <v>2979</v>
      </c>
      <c r="E12821" s="292" t="s">
        <v>214</v>
      </c>
      <c r="F12821" s="405">
        <v>42216</v>
      </c>
      <c r="G12821" s="292" t="s">
        <v>2979</v>
      </c>
    </row>
    <row r="12822" spans="1:7">
      <c r="A12822" s="292" t="s">
        <v>49</v>
      </c>
      <c r="B12822" s="405">
        <v>41845</v>
      </c>
      <c r="C12822" s="292" t="s">
        <v>2979</v>
      </c>
      <c r="E12822" s="292" t="s">
        <v>214</v>
      </c>
      <c r="F12822" s="405">
        <v>42217</v>
      </c>
      <c r="G12822" s="292" t="s">
        <v>2979</v>
      </c>
    </row>
    <row r="12823" spans="1:7">
      <c r="A12823" s="292" t="s">
        <v>49</v>
      </c>
      <c r="B12823" s="405">
        <v>42120</v>
      </c>
      <c r="C12823" s="292" t="s">
        <v>2979</v>
      </c>
      <c r="E12823" s="292" t="s">
        <v>214</v>
      </c>
      <c r="F12823" s="405">
        <v>42220</v>
      </c>
      <c r="G12823" s="292" t="s">
        <v>2979</v>
      </c>
    </row>
    <row r="12824" spans="1:7">
      <c r="A12824" s="292" t="s">
        <v>49</v>
      </c>
      <c r="B12824" s="405">
        <v>42285</v>
      </c>
      <c r="C12824" s="292" t="s">
        <v>2979</v>
      </c>
      <c r="E12824" s="292" t="s">
        <v>214</v>
      </c>
      <c r="F12824" s="405">
        <v>42221</v>
      </c>
      <c r="G12824" s="292" t="s">
        <v>2979</v>
      </c>
    </row>
    <row r="12825" spans="1:7">
      <c r="A12825" s="292" t="s">
        <v>49</v>
      </c>
      <c r="B12825" s="405">
        <v>42444</v>
      </c>
      <c r="C12825" s="292" t="s">
        <v>2979</v>
      </c>
      <c r="E12825" s="292" t="s">
        <v>214</v>
      </c>
      <c r="F12825" s="405">
        <v>42232</v>
      </c>
      <c r="G12825" s="292" t="s">
        <v>2979</v>
      </c>
    </row>
    <row r="12826" spans="1:7">
      <c r="A12826" s="292" t="s">
        <v>49</v>
      </c>
      <c r="B12826" s="405">
        <v>42726</v>
      </c>
      <c r="C12826" s="292" t="s">
        <v>2979</v>
      </c>
      <c r="E12826" s="292" t="s">
        <v>214</v>
      </c>
      <c r="F12826" s="405">
        <v>42236</v>
      </c>
      <c r="G12826" s="292" t="s">
        <v>2979</v>
      </c>
    </row>
    <row r="12827" spans="1:7">
      <c r="A12827" s="292" t="s">
        <v>49</v>
      </c>
      <c r="B12827" s="405">
        <v>43135</v>
      </c>
      <c r="C12827" s="292" t="s">
        <v>2979</v>
      </c>
      <c r="E12827" s="292" t="s">
        <v>214</v>
      </c>
      <c r="F12827" s="405">
        <v>42254</v>
      </c>
      <c r="G12827" s="292" t="s">
        <v>2979</v>
      </c>
    </row>
    <row r="12828" spans="1:7">
      <c r="A12828" s="292" t="s">
        <v>49</v>
      </c>
      <c r="B12828" s="405">
        <v>43451</v>
      </c>
      <c r="C12828" s="292" t="s">
        <v>2979</v>
      </c>
      <c r="E12828" s="292" t="s">
        <v>214</v>
      </c>
      <c r="F12828" s="405">
        <v>42256</v>
      </c>
      <c r="G12828" s="292" t="s">
        <v>2979</v>
      </c>
    </row>
    <row r="12829" spans="1:7">
      <c r="A12829" s="292" t="s">
        <v>49</v>
      </c>
      <c r="B12829" s="405">
        <v>43748</v>
      </c>
      <c r="C12829" s="292" t="s">
        <v>2979</v>
      </c>
      <c r="E12829" s="292" t="s">
        <v>214</v>
      </c>
      <c r="F12829" s="405">
        <v>42257</v>
      </c>
      <c r="G12829" s="292" t="s">
        <v>2979</v>
      </c>
    </row>
    <row r="12830" spans="1:7">
      <c r="A12830" s="292" t="s">
        <v>49</v>
      </c>
      <c r="B12830" s="405">
        <v>43933</v>
      </c>
      <c r="C12830" s="292" t="s">
        <v>2979</v>
      </c>
      <c r="E12830" s="292" t="s">
        <v>214</v>
      </c>
      <c r="F12830" s="405">
        <v>42259</v>
      </c>
      <c r="G12830" s="292" t="s">
        <v>2979</v>
      </c>
    </row>
    <row r="12831" spans="1:7">
      <c r="A12831" s="292" t="s">
        <v>49</v>
      </c>
      <c r="B12831" s="405">
        <v>44636</v>
      </c>
      <c r="C12831" s="292" t="s">
        <v>2979</v>
      </c>
      <c r="E12831" s="292" t="s">
        <v>214</v>
      </c>
      <c r="F12831" s="405">
        <v>42261</v>
      </c>
      <c r="G12831" s="292" t="s">
        <v>2979</v>
      </c>
    </row>
    <row r="12832" spans="1:7">
      <c r="A12832" s="292" t="s">
        <v>49</v>
      </c>
      <c r="B12832" s="405">
        <v>45121</v>
      </c>
      <c r="C12832" s="292" t="s">
        <v>2979</v>
      </c>
      <c r="E12832" s="292" t="s">
        <v>214</v>
      </c>
      <c r="F12832" s="405">
        <v>42265</v>
      </c>
      <c r="G12832" s="292" t="s">
        <v>2979</v>
      </c>
    </row>
    <row r="12833" spans="1:7">
      <c r="A12833" s="292" t="s">
        <v>49</v>
      </c>
      <c r="B12833" s="405">
        <v>41046</v>
      </c>
      <c r="C12833" s="292" t="s">
        <v>2979</v>
      </c>
      <c r="E12833" s="292" t="s">
        <v>214</v>
      </c>
      <c r="F12833" s="405">
        <v>42266</v>
      </c>
      <c r="G12833" s="292" t="s">
        <v>2979</v>
      </c>
    </row>
    <row r="12834" spans="1:7">
      <c r="A12834" s="292" t="s">
        <v>49</v>
      </c>
      <c r="B12834" s="405">
        <v>41260</v>
      </c>
      <c r="C12834" s="292" t="s">
        <v>2979</v>
      </c>
      <c r="E12834" s="292" t="s">
        <v>214</v>
      </c>
      <c r="F12834" s="405">
        <v>42267</v>
      </c>
      <c r="G12834" s="292" t="s">
        <v>2979</v>
      </c>
    </row>
    <row r="12835" spans="1:7">
      <c r="A12835" s="292" t="s">
        <v>49</v>
      </c>
      <c r="B12835" s="405">
        <v>41528</v>
      </c>
      <c r="C12835" s="292" t="s">
        <v>2979</v>
      </c>
      <c r="E12835" s="292" t="s">
        <v>214</v>
      </c>
      <c r="F12835" s="405">
        <v>42273</v>
      </c>
      <c r="G12835" s="292" t="s">
        <v>2979</v>
      </c>
    </row>
    <row r="12836" spans="1:7">
      <c r="A12836" s="292" t="s">
        <v>49</v>
      </c>
      <c r="B12836" s="405">
        <v>41647</v>
      </c>
      <c r="C12836" s="292" t="s">
        <v>2979</v>
      </c>
      <c r="E12836" s="292" t="s">
        <v>214</v>
      </c>
      <c r="F12836" s="405">
        <v>42275</v>
      </c>
      <c r="G12836" s="292" t="s">
        <v>2979</v>
      </c>
    </row>
    <row r="12837" spans="1:7">
      <c r="A12837" s="292" t="s">
        <v>49</v>
      </c>
      <c r="B12837" s="405">
        <v>41848</v>
      </c>
      <c r="C12837" s="292" t="s">
        <v>2979</v>
      </c>
      <c r="E12837" s="292" t="s">
        <v>214</v>
      </c>
      <c r="F12837" s="405">
        <v>42280</v>
      </c>
      <c r="G12837" s="292" t="s">
        <v>2979</v>
      </c>
    </row>
    <row r="12838" spans="1:7">
      <c r="A12838" s="292" t="s">
        <v>49</v>
      </c>
      <c r="B12838" s="405">
        <v>42123</v>
      </c>
      <c r="C12838" s="292" t="s">
        <v>2979</v>
      </c>
      <c r="E12838" s="292" t="s">
        <v>214</v>
      </c>
      <c r="F12838" s="405">
        <v>42283</v>
      </c>
      <c r="G12838" s="292" t="s">
        <v>2979</v>
      </c>
    </row>
    <row r="12839" spans="1:7">
      <c r="A12839" s="292" t="s">
        <v>49</v>
      </c>
      <c r="B12839" s="405">
        <v>42286</v>
      </c>
      <c r="C12839" s="292" t="s">
        <v>2979</v>
      </c>
      <c r="E12839" s="292" t="s">
        <v>214</v>
      </c>
      <c r="F12839" s="405">
        <v>42285</v>
      </c>
      <c r="G12839" s="292" t="s">
        <v>2979</v>
      </c>
    </row>
    <row r="12840" spans="1:7">
      <c r="A12840" s="292" t="s">
        <v>49</v>
      </c>
      <c r="B12840" s="405">
        <v>42450</v>
      </c>
      <c r="C12840" s="292" t="s">
        <v>2979</v>
      </c>
      <c r="E12840" s="292" t="s">
        <v>214</v>
      </c>
      <c r="F12840" s="405">
        <v>42286</v>
      </c>
      <c r="G12840" s="292" t="s">
        <v>2979</v>
      </c>
    </row>
    <row r="12841" spans="1:7">
      <c r="A12841" s="292" t="s">
        <v>49</v>
      </c>
      <c r="B12841" s="405">
        <v>42728</v>
      </c>
      <c r="C12841" s="292" t="s">
        <v>2979</v>
      </c>
      <c r="E12841" s="292" t="s">
        <v>214</v>
      </c>
      <c r="F12841" s="405">
        <v>42287</v>
      </c>
      <c r="G12841" s="292" t="s">
        <v>2979</v>
      </c>
    </row>
    <row r="12842" spans="1:7">
      <c r="A12842" s="292" t="s">
        <v>49</v>
      </c>
      <c r="B12842" s="405">
        <v>43138</v>
      </c>
      <c r="C12842" s="292" t="s">
        <v>2979</v>
      </c>
      <c r="E12842" s="292" t="s">
        <v>214</v>
      </c>
      <c r="F12842" s="405">
        <v>42321</v>
      </c>
      <c r="G12842" s="292" t="s">
        <v>2979</v>
      </c>
    </row>
    <row r="12843" spans="1:7">
      <c r="A12843" s="292" t="s">
        <v>49</v>
      </c>
      <c r="B12843" s="405">
        <v>43457</v>
      </c>
      <c r="C12843" s="292" t="s">
        <v>2979</v>
      </c>
      <c r="E12843" s="292" t="s">
        <v>214</v>
      </c>
      <c r="F12843" s="405">
        <v>42323</v>
      </c>
      <c r="G12843" s="292" t="s">
        <v>2979</v>
      </c>
    </row>
    <row r="12844" spans="1:7">
      <c r="A12844" s="292" t="s">
        <v>49</v>
      </c>
      <c r="B12844" s="405">
        <v>43749</v>
      </c>
      <c r="C12844" s="292" t="s">
        <v>2979</v>
      </c>
      <c r="E12844" s="292" t="s">
        <v>214</v>
      </c>
      <c r="F12844" s="405">
        <v>42324</v>
      </c>
      <c r="G12844" s="292" t="s">
        <v>2979</v>
      </c>
    </row>
    <row r="12845" spans="1:7">
      <c r="A12845" s="292" t="s">
        <v>49</v>
      </c>
      <c r="B12845" s="405">
        <v>43938</v>
      </c>
      <c r="C12845" s="292" t="s">
        <v>2979</v>
      </c>
      <c r="E12845" s="292" t="s">
        <v>214</v>
      </c>
      <c r="F12845" s="405">
        <v>42325</v>
      </c>
      <c r="G12845" s="292" t="s">
        <v>2979</v>
      </c>
    </row>
    <row r="12846" spans="1:7">
      <c r="A12846" s="292" t="s">
        <v>49</v>
      </c>
      <c r="B12846" s="405">
        <v>44637</v>
      </c>
      <c r="C12846" s="292" t="s">
        <v>2979</v>
      </c>
      <c r="E12846" s="292" t="s">
        <v>214</v>
      </c>
      <c r="F12846" s="405">
        <v>42326</v>
      </c>
      <c r="G12846" s="292" t="s">
        <v>2979</v>
      </c>
    </row>
    <row r="12847" spans="1:7">
      <c r="A12847" s="292" t="s">
        <v>49</v>
      </c>
      <c r="B12847" s="405">
        <v>45123</v>
      </c>
      <c r="C12847" s="292" t="s">
        <v>2979</v>
      </c>
      <c r="E12847" s="292" t="s">
        <v>214</v>
      </c>
      <c r="F12847" s="405">
        <v>42327</v>
      </c>
      <c r="G12847" s="292" t="s">
        <v>2979</v>
      </c>
    </row>
    <row r="12848" spans="1:7">
      <c r="A12848" s="292" t="s">
        <v>49</v>
      </c>
      <c r="B12848" s="405">
        <v>41052</v>
      </c>
      <c r="C12848" s="292" t="s">
        <v>2979</v>
      </c>
      <c r="E12848" s="292" t="s">
        <v>214</v>
      </c>
      <c r="F12848" s="405">
        <v>42328</v>
      </c>
      <c r="G12848" s="292" t="s">
        <v>2979</v>
      </c>
    </row>
    <row r="12849" spans="1:7">
      <c r="A12849" s="292" t="s">
        <v>49</v>
      </c>
      <c r="B12849" s="405">
        <v>41262</v>
      </c>
      <c r="C12849" s="292" t="s">
        <v>2979</v>
      </c>
      <c r="E12849" s="292" t="s">
        <v>214</v>
      </c>
      <c r="F12849" s="405">
        <v>42330</v>
      </c>
      <c r="G12849" s="292" t="s">
        <v>2979</v>
      </c>
    </row>
    <row r="12850" spans="1:7">
      <c r="A12850" s="292" t="s">
        <v>49</v>
      </c>
      <c r="B12850" s="405">
        <v>41531</v>
      </c>
      <c r="C12850" s="292" t="s">
        <v>2979</v>
      </c>
      <c r="E12850" s="292" t="s">
        <v>214</v>
      </c>
      <c r="F12850" s="405">
        <v>42333</v>
      </c>
      <c r="G12850" s="292" t="s">
        <v>2979</v>
      </c>
    </row>
    <row r="12851" spans="1:7">
      <c r="A12851" s="292" t="s">
        <v>49</v>
      </c>
      <c r="B12851" s="405">
        <v>41655</v>
      </c>
      <c r="C12851" s="292" t="s">
        <v>2979</v>
      </c>
      <c r="E12851" s="292" t="s">
        <v>214</v>
      </c>
      <c r="F12851" s="405">
        <v>42337</v>
      </c>
      <c r="G12851" s="292" t="s">
        <v>2979</v>
      </c>
    </row>
    <row r="12852" spans="1:7">
      <c r="A12852" s="292" t="s">
        <v>49</v>
      </c>
      <c r="B12852" s="405">
        <v>41849</v>
      </c>
      <c r="C12852" s="292" t="s">
        <v>2979</v>
      </c>
      <c r="E12852" s="292" t="s">
        <v>214</v>
      </c>
      <c r="F12852" s="405">
        <v>42338</v>
      </c>
      <c r="G12852" s="292" t="s">
        <v>2979</v>
      </c>
    </row>
    <row r="12853" spans="1:7">
      <c r="A12853" s="292" t="s">
        <v>49</v>
      </c>
      <c r="B12853" s="405">
        <v>42127</v>
      </c>
      <c r="C12853" s="292" t="s">
        <v>2979</v>
      </c>
      <c r="E12853" s="292" t="s">
        <v>214</v>
      </c>
      <c r="F12853" s="405">
        <v>42339</v>
      </c>
      <c r="G12853" s="292" t="s">
        <v>2979</v>
      </c>
    </row>
    <row r="12854" spans="1:7">
      <c r="A12854" s="292" t="s">
        <v>49</v>
      </c>
      <c r="B12854" s="405">
        <v>42287</v>
      </c>
      <c r="C12854" s="292" t="s">
        <v>2979</v>
      </c>
      <c r="E12854" s="292" t="s">
        <v>214</v>
      </c>
      <c r="F12854" s="405">
        <v>42343</v>
      </c>
      <c r="G12854" s="292" t="s">
        <v>2979</v>
      </c>
    </row>
    <row r="12855" spans="1:7">
      <c r="A12855" s="292" t="s">
        <v>49</v>
      </c>
      <c r="B12855" s="405">
        <v>42451</v>
      </c>
      <c r="C12855" s="292" t="s">
        <v>2979</v>
      </c>
      <c r="E12855" s="292" t="s">
        <v>214</v>
      </c>
      <c r="F12855" s="405">
        <v>42344</v>
      </c>
      <c r="G12855" s="292" t="s">
        <v>2979</v>
      </c>
    </row>
    <row r="12856" spans="1:7">
      <c r="A12856" s="292" t="s">
        <v>49</v>
      </c>
      <c r="B12856" s="405">
        <v>42731</v>
      </c>
      <c r="C12856" s="292" t="s">
        <v>2979</v>
      </c>
      <c r="E12856" s="292" t="s">
        <v>214</v>
      </c>
      <c r="F12856" s="405">
        <v>42345</v>
      </c>
      <c r="G12856" s="292" t="s">
        <v>2979</v>
      </c>
    </row>
    <row r="12857" spans="1:7">
      <c r="A12857" s="292" t="s">
        <v>49</v>
      </c>
      <c r="B12857" s="405">
        <v>43143</v>
      </c>
      <c r="C12857" s="292" t="s">
        <v>2979</v>
      </c>
      <c r="E12857" s="292" t="s">
        <v>214</v>
      </c>
      <c r="F12857" s="405">
        <v>42348</v>
      </c>
      <c r="G12857" s="292" t="s">
        <v>2979</v>
      </c>
    </row>
    <row r="12858" spans="1:7">
      <c r="A12858" s="292" t="s">
        <v>49</v>
      </c>
      <c r="B12858" s="405">
        <v>43462</v>
      </c>
      <c r="C12858" s="292" t="s">
        <v>2979</v>
      </c>
      <c r="E12858" s="292" t="s">
        <v>214</v>
      </c>
      <c r="F12858" s="405">
        <v>42350</v>
      </c>
      <c r="G12858" s="292" t="s">
        <v>2979</v>
      </c>
    </row>
    <row r="12859" spans="1:7">
      <c r="A12859" s="292" t="s">
        <v>49</v>
      </c>
      <c r="B12859" s="405">
        <v>43755</v>
      </c>
      <c r="C12859" s="292" t="s">
        <v>2979</v>
      </c>
      <c r="E12859" s="292" t="s">
        <v>214</v>
      </c>
      <c r="F12859" s="405">
        <v>42351</v>
      </c>
      <c r="G12859" s="292" t="s">
        <v>2979</v>
      </c>
    </row>
    <row r="12860" spans="1:7">
      <c r="A12860" s="292" t="s">
        <v>49</v>
      </c>
      <c r="B12860" s="405">
        <v>43941</v>
      </c>
      <c r="C12860" s="292" t="s">
        <v>2979</v>
      </c>
      <c r="E12860" s="292" t="s">
        <v>214</v>
      </c>
      <c r="F12860" s="405">
        <v>42352</v>
      </c>
      <c r="G12860" s="292" t="s">
        <v>2979</v>
      </c>
    </row>
    <row r="12861" spans="1:7">
      <c r="A12861" s="292" t="s">
        <v>49</v>
      </c>
      <c r="B12861" s="405">
        <v>44638</v>
      </c>
      <c r="C12861" s="292" t="s">
        <v>2979</v>
      </c>
      <c r="E12861" s="292" t="s">
        <v>214</v>
      </c>
      <c r="F12861" s="405">
        <v>42355</v>
      </c>
      <c r="G12861" s="292" t="s">
        <v>2979</v>
      </c>
    </row>
    <row r="12862" spans="1:7">
      <c r="A12862" s="292" t="s">
        <v>49</v>
      </c>
      <c r="B12862" s="405">
        <v>45130</v>
      </c>
      <c r="C12862" s="292" t="s">
        <v>2979</v>
      </c>
      <c r="E12862" s="292" t="s">
        <v>214</v>
      </c>
      <c r="F12862" s="405">
        <v>42364</v>
      </c>
      <c r="G12862" s="292" t="s">
        <v>2979</v>
      </c>
    </row>
    <row r="12863" spans="1:7">
      <c r="A12863" s="292" t="s">
        <v>49</v>
      </c>
      <c r="B12863" s="405">
        <v>41055</v>
      </c>
      <c r="C12863" s="292" t="s">
        <v>2979</v>
      </c>
      <c r="E12863" s="292" t="s">
        <v>214</v>
      </c>
      <c r="F12863" s="405">
        <v>42365</v>
      </c>
      <c r="G12863" s="292" t="s">
        <v>2979</v>
      </c>
    </row>
    <row r="12864" spans="1:7">
      <c r="A12864" s="292" t="s">
        <v>49</v>
      </c>
      <c r="B12864" s="405">
        <v>41263</v>
      </c>
      <c r="C12864" s="292" t="s">
        <v>2979</v>
      </c>
      <c r="E12864" s="292" t="s">
        <v>214</v>
      </c>
      <c r="F12864" s="405">
        <v>42366</v>
      </c>
      <c r="G12864" s="292" t="s">
        <v>2979</v>
      </c>
    </row>
    <row r="12865" spans="1:7">
      <c r="A12865" s="292" t="s">
        <v>49</v>
      </c>
      <c r="B12865" s="405">
        <v>41535</v>
      </c>
      <c r="C12865" s="292" t="s">
        <v>2979</v>
      </c>
      <c r="E12865" s="292" t="s">
        <v>214</v>
      </c>
      <c r="F12865" s="405">
        <v>42368</v>
      </c>
      <c r="G12865" s="292" t="s">
        <v>2979</v>
      </c>
    </row>
    <row r="12866" spans="1:7">
      <c r="A12866" s="292" t="s">
        <v>49</v>
      </c>
      <c r="B12866" s="405">
        <v>41660</v>
      </c>
      <c r="C12866" s="292" t="s">
        <v>2979</v>
      </c>
      <c r="E12866" s="292" t="s">
        <v>214</v>
      </c>
      <c r="F12866" s="405">
        <v>42369</v>
      </c>
      <c r="G12866" s="292" t="s">
        <v>2979</v>
      </c>
    </row>
    <row r="12867" spans="1:7">
      <c r="A12867" s="292" t="s">
        <v>49</v>
      </c>
      <c r="B12867" s="405">
        <v>41855</v>
      </c>
      <c r="C12867" s="292" t="s">
        <v>2979</v>
      </c>
      <c r="E12867" s="292" t="s">
        <v>214</v>
      </c>
      <c r="F12867" s="405">
        <v>42371</v>
      </c>
      <c r="G12867" s="292" t="s">
        <v>2979</v>
      </c>
    </row>
    <row r="12868" spans="1:7">
      <c r="A12868" s="292" t="s">
        <v>49</v>
      </c>
      <c r="B12868" s="405">
        <v>42129</v>
      </c>
      <c r="C12868" s="292" t="s">
        <v>2979</v>
      </c>
      <c r="E12868" s="292" t="s">
        <v>214</v>
      </c>
      <c r="F12868" s="405">
        <v>42372</v>
      </c>
      <c r="G12868" s="292" t="s">
        <v>2979</v>
      </c>
    </row>
    <row r="12869" spans="1:7">
      <c r="A12869" s="292" t="s">
        <v>49</v>
      </c>
      <c r="B12869" s="405">
        <v>42321</v>
      </c>
      <c r="C12869" s="292" t="s">
        <v>2979</v>
      </c>
      <c r="E12869" s="292" t="s">
        <v>214</v>
      </c>
      <c r="F12869" s="405">
        <v>42376</v>
      </c>
      <c r="G12869" s="292" t="s">
        <v>2979</v>
      </c>
    </row>
    <row r="12870" spans="1:7">
      <c r="A12870" s="292" t="s">
        <v>49</v>
      </c>
      <c r="B12870" s="405">
        <v>42453</v>
      </c>
      <c r="C12870" s="292" t="s">
        <v>2979</v>
      </c>
      <c r="E12870" s="292" t="s">
        <v>214</v>
      </c>
      <c r="F12870" s="405">
        <v>42404</v>
      </c>
      <c r="G12870" s="292" t="s">
        <v>2979</v>
      </c>
    </row>
    <row r="12871" spans="1:7">
      <c r="A12871" s="292" t="s">
        <v>49</v>
      </c>
      <c r="B12871" s="405">
        <v>42733</v>
      </c>
      <c r="C12871" s="292" t="s">
        <v>2979</v>
      </c>
      <c r="E12871" s="292" t="s">
        <v>214</v>
      </c>
      <c r="F12871" s="405">
        <v>42406</v>
      </c>
      <c r="G12871" s="292" t="s">
        <v>2979</v>
      </c>
    </row>
    <row r="12872" spans="1:7">
      <c r="A12872" s="292" t="s">
        <v>49</v>
      </c>
      <c r="B12872" s="405">
        <v>43145</v>
      </c>
      <c r="C12872" s="292" t="s">
        <v>2979</v>
      </c>
      <c r="E12872" s="292" t="s">
        <v>214</v>
      </c>
      <c r="F12872" s="405">
        <v>42408</v>
      </c>
      <c r="G12872" s="292" t="s">
        <v>2979</v>
      </c>
    </row>
    <row r="12873" spans="1:7">
      <c r="A12873" s="292" t="s">
        <v>49</v>
      </c>
      <c r="B12873" s="405">
        <v>43464</v>
      </c>
      <c r="C12873" s="292" t="s">
        <v>2979</v>
      </c>
      <c r="E12873" s="292" t="s">
        <v>214</v>
      </c>
      <c r="F12873" s="405">
        <v>42409</v>
      </c>
      <c r="G12873" s="292" t="s">
        <v>2979</v>
      </c>
    </row>
    <row r="12874" spans="1:7">
      <c r="A12874" s="292" t="s">
        <v>49</v>
      </c>
      <c r="B12874" s="405">
        <v>43756</v>
      </c>
      <c r="C12874" s="292" t="s">
        <v>2979</v>
      </c>
      <c r="E12874" s="292" t="s">
        <v>214</v>
      </c>
      <c r="F12874" s="405">
        <v>42410</v>
      </c>
      <c r="G12874" s="292" t="s">
        <v>2979</v>
      </c>
    </row>
    <row r="12875" spans="1:7">
      <c r="A12875" s="292" t="s">
        <v>49</v>
      </c>
      <c r="B12875" s="405">
        <v>43942</v>
      </c>
      <c r="C12875" s="292" t="s">
        <v>2979</v>
      </c>
      <c r="E12875" s="292" t="s">
        <v>214</v>
      </c>
      <c r="F12875" s="405">
        <v>42411</v>
      </c>
      <c r="G12875" s="292" t="s">
        <v>2979</v>
      </c>
    </row>
    <row r="12876" spans="1:7">
      <c r="A12876" s="292" t="s">
        <v>49</v>
      </c>
      <c r="B12876" s="405">
        <v>44656</v>
      </c>
      <c r="C12876" s="292" t="s">
        <v>2979</v>
      </c>
      <c r="E12876" s="292" t="s">
        <v>214</v>
      </c>
      <c r="F12876" s="405">
        <v>42436</v>
      </c>
      <c r="G12876" s="292" t="s">
        <v>2979</v>
      </c>
    </row>
    <row r="12877" spans="1:7">
      <c r="A12877" s="292" t="s">
        <v>49</v>
      </c>
      <c r="B12877" s="405">
        <v>45135</v>
      </c>
      <c r="C12877" s="292" t="s">
        <v>2979</v>
      </c>
      <c r="E12877" s="292" t="s">
        <v>214</v>
      </c>
      <c r="F12877" s="405">
        <v>42437</v>
      </c>
      <c r="G12877" s="292" t="s">
        <v>2979</v>
      </c>
    </row>
    <row r="12878" spans="1:7">
      <c r="A12878" s="292" t="s">
        <v>49</v>
      </c>
      <c r="B12878" s="405">
        <v>41061</v>
      </c>
      <c r="C12878" s="292" t="s">
        <v>2979</v>
      </c>
      <c r="E12878" s="292" t="s">
        <v>214</v>
      </c>
      <c r="F12878" s="405">
        <v>42441</v>
      </c>
      <c r="G12878" s="292" t="s">
        <v>2979</v>
      </c>
    </row>
    <row r="12879" spans="1:7">
      <c r="A12879" s="292" t="s">
        <v>49</v>
      </c>
      <c r="B12879" s="405">
        <v>41264</v>
      </c>
      <c r="C12879" s="292" t="s">
        <v>2979</v>
      </c>
      <c r="E12879" s="292" t="s">
        <v>214</v>
      </c>
      <c r="F12879" s="405">
        <v>42442</v>
      </c>
      <c r="G12879" s="292" t="s">
        <v>2979</v>
      </c>
    </row>
    <row r="12880" spans="1:7">
      <c r="A12880" s="292" t="s">
        <v>49</v>
      </c>
      <c r="B12880" s="405">
        <v>41537</v>
      </c>
      <c r="C12880" s="292" t="s">
        <v>2979</v>
      </c>
      <c r="E12880" s="292" t="s">
        <v>214</v>
      </c>
      <c r="F12880" s="405">
        <v>42444</v>
      </c>
      <c r="G12880" s="292" t="s">
        <v>2979</v>
      </c>
    </row>
    <row r="12881" spans="1:7">
      <c r="A12881" s="292" t="s">
        <v>49</v>
      </c>
      <c r="B12881" s="405">
        <v>41663</v>
      </c>
      <c r="C12881" s="292" t="s">
        <v>2979</v>
      </c>
      <c r="E12881" s="292" t="s">
        <v>214</v>
      </c>
      <c r="F12881" s="405">
        <v>42450</v>
      </c>
      <c r="G12881" s="292" t="s">
        <v>2979</v>
      </c>
    </row>
    <row r="12882" spans="1:7">
      <c r="A12882" s="292" t="s">
        <v>49</v>
      </c>
      <c r="B12882" s="405">
        <v>41858</v>
      </c>
      <c r="C12882" s="292" t="s">
        <v>2979</v>
      </c>
      <c r="E12882" s="292" t="s">
        <v>214</v>
      </c>
      <c r="F12882" s="405">
        <v>42451</v>
      </c>
      <c r="G12882" s="292" t="s">
        <v>2979</v>
      </c>
    </row>
    <row r="12883" spans="1:7">
      <c r="A12883" s="292" t="s">
        <v>49</v>
      </c>
      <c r="B12883" s="405">
        <v>42130</v>
      </c>
      <c r="C12883" s="292" t="s">
        <v>2979</v>
      </c>
      <c r="E12883" s="292" t="s">
        <v>214</v>
      </c>
      <c r="F12883" s="405">
        <v>42453</v>
      </c>
      <c r="G12883" s="292" t="s">
        <v>2979</v>
      </c>
    </row>
    <row r="12884" spans="1:7">
      <c r="A12884" s="292" t="s">
        <v>49</v>
      </c>
      <c r="B12884" s="405">
        <v>42323</v>
      </c>
      <c r="C12884" s="292" t="s">
        <v>2979</v>
      </c>
      <c r="E12884" s="292" t="s">
        <v>214</v>
      </c>
      <c r="F12884" s="405">
        <v>42455</v>
      </c>
      <c r="G12884" s="292" t="s">
        <v>2979</v>
      </c>
    </row>
    <row r="12885" spans="1:7">
      <c r="A12885" s="292" t="s">
        <v>49</v>
      </c>
      <c r="B12885" s="405">
        <v>42455</v>
      </c>
      <c r="C12885" s="292" t="s">
        <v>2979</v>
      </c>
      <c r="E12885" s="292" t="s">
        <v>214</v>
      </c>
      <c r="F12885" s="405">
        <v>42456</v>
      </c>
      <c r="G12885" s="292" t="s">
        <v>2979</v>
      </c>
    </row>
    <row r="12886" spans="1:7">
      <c r="A12886" s="292" t="s">
        <v>49</v>
      </c>
      <c r="B12886" s="405">
        <v>42735</v>
      </c>
      <c r="C12886" s="292" t="s">
        <v>2979</v>
      </c>
      <c r="E12886" s="292" t="s">
        <v>214</v>
      </c>
      <c r="F12886" s="405">
        <v>42458</v>
      </c>
      <c r="G12886" s="292" t="s">
        <v>2979</v>
      </c>
    </row>
    <row r="12887" spans="1:7">
      <c r="A12887" s="292" t="s">
        <v>49</v>
      </c>
      <c r="B12887" s="405">
        <v>43146</v>
      </c>
      <c r="C12887" s="292" t="s">
        <v>2979</v>
      </c>
      <c r="E12887" s="292" t="s">
        <v>214</v>
      </c>
      <c r="F12887" s="405">
        <v>42459</v>
      </c>
      <c r="G12887" s="292" t="s">
        <v>2979</v>
      </c>
    </row>
    <row r="12888" spans="1:7">
      <c r="A12888" s="292" t="s">
        <v>49</v>
      </c>
      <c r="B12888" s="405">
        <v>43466</v>
      </c>
      <c r="C12888" s="292" t="s">
        <v>2979</v>
      </c>
      <c r="E12888" s="292" t="s">
        <v>214</v>
      </c>
      <c r="F12888" s="405">
        <v>42461</v>
      </c>
      <c r="G12888" s="292" t="s">
        <v>2979</v>
      </c>
    </row>
    <row r="12889" spans="1:7">
      <c r="A12889" s="292" t="s">
        <v>49</v>
      </c>
      <c r="B12889" s="405">
        <v>43757</v>
      </c>
      <c r="C12889" s="292" t="s">
        <v>2979</v>
      </c>
      <c r="E12889" s="292" t="s">
        <v>214</v>
      </c>
      <c r="F12889" s="405">
        <v>42462</v>
      </c>
      <c r="G12889" s="292" t="s">
        <v>2979</v>
      </c>
    </row>
    <row r="12890" spans="1:7">
      <c r="A12890" s="292" t="s">
        <v>49</v>
      </c>
      <c r="B12890" s="405">
        <v>43944</v>
      </c>
      <c r="C12890" s="292" t="s">
        <v>2979</v>
      </c>
      <c r="E12890" s="292" t="s">
        <v>214</v>
      </c>
      <c r="F12890" s="405">
        <v>42464</v>
      </c>
      <c r="G12890" s="292" t="s">
        <v>2979</v>
      </c>
    </row>
    <row r="12891" spans="1:7">
      <c r="A12891" s="292" t="s">
        <v>49</v>
      </c>
      <c r="B12891" s="405">
        <v>44661</v>
      </c>
      <c r="C12891" s="292" t="s">
        <v>2979</v>
      </c>
      <c r="E12891" s="292" t="s">
        <v>214</v>
      </c>
      <c r="F12891" s="405">
        <v>42516</v>
      </c>
      <c r="G12891" s="292" t="s">
        <v>2979</v>
      </c>
    </row>
    <row r="12892" spans="1:7">
      <c r="A12892" s="292" t="s">
        <v>49</v>
      </c>
      <c r="B12892" s="405">
        <v>45138</v>
      </c>
      <c r="C12892" s="292" t="s">
        <v>2979</v>
      </c>
      <c r="E12892" s="292" t="s">
        <v>214</v>
      </c>
      <c r="F12892" s="405">
        <v>42518</v>
      </c>
      <c r="G12892" s="292" t="s">
        <v>2979</v>
      </c>
    </row>
    <row r="12893" spans="1:7">
      <c r="A12893" s="292" t="s">
        <v>49</v>
      </c>
      <c r="B12893" s="405">
        <v>41062</v>
      </c>
      <c r="C12893" s="292" t="s">
        <v>2979</v>
      </c>
      <c r="E12893" s="292" t="s">
        <v>214</v>
      </c>
      <c r="F12893" s="405">
        <v>42519</v>
      </c>
      <c r="G12893" s="292" t="s">
        <v>2979</v>
      </c>
    </row>
    <row r="12894" spans="1:7">
      <c r="A12894" s="292" t="s">
        <v>49</v>
      </c>
      <c r="B12894" s="405">
        <v>41265</v>
      </c>
      <c r="C12894" s="292" t="s">
        <v>2979</v>
      </c>
      <c r="E12894" s="292" t="s">
        <v>214</v>
      </c>
      <c r="F12894" s="405">
        <v>42528</v>
      </c>
      <c r="G12894" s="292" t="s">
        <v>2979</v>
      </c>
    </row>
    <row r="12895" spans="1:7">
      <c r="A12895" s="292" t="s">
        <v>49</v>
      </c>
      <c r="B12895" s="405">
        <v>41539</v>
      </c>
      <c r="C12895" s="292" t="s">
        <v>2979</v>
      </c>
      <c r="E12895" s="292" t="s">
        <v>214</v>
      </c>
      <c r="F12895" s="405">
        <v>42539</v>
      </c>
      <c r="G12895" s="292" t="s">
        <v>2979</v>
      </c>
    </row>
    <row r="12896" spans="1:7">
      <c r="A12896" s="292" t="s">
        <v>49</v>
      </c>
      <c r="B12896" s="405">
        <v>41667</v>
      </c>
      <c r="C12896" s="292" t="s">
        <v>2979</v>
      </c>
      <c r="E12896" s="292" t="s">
        <v>214</v>
      </c>
      <c r="F12896" s="405">
        <v>42541</v>
      </c>
      <c r="G12896" s="292" t="s">
        <v>2979</v>
      </c>
    </row>
    <row r="12897" spans="1:7">
      <c r="A12897" s="292" t="s">
        <v>49</v>
      </c>
      <c r="B12897" s="405">
        <v>41859</v>
      </c>
      <c r="C12897" s="292" t="s">
        <v>2979</v>
      </c>
      <c r="E12897" s="292" t="s">
        <v>214</v>
      </c>
      <c r="F12897" s="405">
        <v>42544</v>
      </c>
      <c r="G12897" s="292" t="s">
        <v>2979</v>
      </c>
    </row>
    <row r="12898" spans="1:7">
      <c r="A12898" s="292" t="s">
        <v>49</v>
      </c>
      <c r="B12898" s="405">
        <v>42140</v>
      </c>
      <c r="C12898" s="292" t="s">
        <v>2979</v>
      </c>
      <c r="E12898" s="292" t="s">
        <v>214</v>
      </c>
      <c r="F12898" s="405">
        <v>42553</v>
      </c>
      <c r="G12898" s="292" t="s">
        <v>2979</v>
      </c>
    </row>
    <row r="12899" spans="1:7">
      <c r="A12899" s="292" t="s">
        <v>49</v>
      </c>
      <c r="B12899" s="405">
        <v>42324</v>
      </c>
      <c r="C12899" s="292" t="s">
        <v>2979</v>
      </c>
      <c r="E12899" s="292" t="s">
        <v>214</v>
      </c>
      <c r="F12899" s="405">
        <v>42558</v>
      </c>
      <c r="G12899" s="292" t="s">
        <v>2979</v>
      </c>
    </row>
    <row r="12900" spans="1:7">
      <c r="A12900" s="292" t="s">
        <v>49</v>
      </c>
      <c r="B12900" s="405">
        <v>42456</v>
      </c>
      <c r="C12900" s="292" t="s">
        <v>2979</v>
      </c>
      <c r="E12900" s="292" t="s">
        <v>214</v>
      </c>
      <c r="F12900" s="405">
        <v>42565</v>
      </c>
      <c r="G12900" s="292" t="s">
        <v>2979</v>
      </c>
    </row>
    <row r="12901" spans="1:7">
      <c r="A12901" s="292" t="s">
        <v>49</v>
      </c>
      <c r="B12901" s="405">
        <v>42741</v>
      </c>
      <c r="C12901" s="292" t="s">
        <v>2979</v>
      </c>
      <c r="E12901" s="292" t="s">
        <v>214</v>
      </c>
      <c r="F12901" s="405">
        <v>42566</v>
      </c>
      <c r="G12901" s="292" t="s">
        <v>2979</v>
      </c>
    </row>
    <row r="12902" spans="1:7">
      <c r="A12902" s="292" t="s">
        <v>49</v>
      </c>
      <c r="B12902" s="405">
        <v>43148</v>
      </c>
      <c r="C12902" s="292" t="s">
        <v>2979</v>
      </c>
      <c r="E12902" s="292" t="s">
        <v>214</v>
      </c>
      <c r="F12902" s="405">
        <v>42567</v>
      </c>
      <c r="G12902" s="292" t="s">
        <v>2979</v>
      </c>
    </row>
    <row r="12903" spans="1:7">
      <c r="A12903" s="292" t="s">
        <v>49</v>
      </c>
      <c r="B12903" s="405">
        <v>43467</v>
      </c>
      <c r="C12903" s="292" t="s">
        <v>2979</v>
      </c>
      <c r="E12903" s="292" t="s">
        <v>214</v>
      </c>
      <c r="F12903" s="405">
        <v>42602</v>
      </c>
      <c r="G12903" s="292" t="s">
        <v>2979</v>
      </c>
    </row>
    <row r="12904" spans="1:7">
      <c r="A12904" s="292" t="s">
        <v>49</v>
      </c>
      <c r="B12904" s="405">
        <v>43758</v>
      </c>
      <c r="C12904" s="292" t="s">
        <v>2979</v>
      </c>
      <c r="E12904" s="292" t="s">
        <v>214</v>
      </c>
      <c r="F12904" s="405">
        <v>42603</v>
      </c>
      <c r="G12904" s="292" t="s">
        <v>2979</v>
      </c>
    </row>
    <row r="12905" spans="1:7">
      <c r="A12905" s="292" t="s">
        <v>49</v>
      </c>
      <c r="B12905" s="405">
        <v>43945</v>
      </c>
      <c r="C12905" s="292" t="s">
        <v>2979</v>
      </c>
      <c r="E12905" s="292" t="s">
        <v>214</v>
      </c>
      <c r="F12905" s="405">
        <v>42629</v>
      </c>
      <c r="G12905" s="292" t="s">
        <v>2979</v>
      </c>
    </row>
    <row r="12906" spans="1:7">
      <c r="A12906" s="292" t="s">
        <v>49</v>
      </c>
      <c r="B12906" s="405">
        <v>44680</v>
      </c>
      <c r="C12906" s="292" t="s">
        <v>2979</v>
      </c>
      <c r="E12906" s="292" t="s">
        <v>214</v>
      </c>
      <c r="F12906" s="405">
        <v>42631</v>
      </c>
      <c r="G12906" s="292" t="s">
        <v>2979</v>
      </c>
    </row>
    <row r="12907" spans="1:7">
      <c r="A12907" s="292" t="s">
        <v>49</v>
      </c>
      <c r="B12907" s="405">
        <v>45142</v>
      </c>
      <c r="C12907" s="292" t="s">
        <v>2979</v>
      </c>
      <c r="E12907" s="292" t="s">
        <v>214</v>
      </c>
      <c r="F12907" s="405">
        <v>42633</v>
      </c>
      <c r="G12907" s="292" t="s">
        <v>2979</v>
      </c>
    </row>
    <row r="12908" spans="1:7">
      <c r="A12908" s="292" t="s">
        <v>49</v>
      </c>
      <c r="B12908" s="405">
        <v>41063</v>
      </c>
      <c r="C12908" s="292" t="s">
        <v>2979</v>
      </c>
      <c r="E12908" s="292" t="s">
        <v>214</v>
      </c>
      <c r="F12908" s="405">
        <v>42635</v>
      </c>
      <c r="G12908" s="292" t="s">
        <v>2979</v>
      </c>
    </row>
    <row r="12909" spans="1:7">
      <c r="A12909" s="292" t="s">
        <v>49</v>
      </c>
      <c r="B12909" s="405">
        <v>41267</v>
      </c>
      <c r="C12909" s="292" t="s">
        <v>2979</v>
      </c>
      <c r="E12909" s="292" t="s">
        <v>214</v>
      </c>
      <c r="F12909" s="405">
        <v>42642</v>
      </c>
      <c r="G12909" s="292" t="s">
        <v>2979</v>
      </c>
    </row>
    <row r="12910" spans="1:7">
      <c r="A12910" s="292" t="s">
        <v>49</v>
      </c>
      <c r="B12910" s="405">
        <v>41540</v>
      </c>
      <c r="C12910" s="292" t="s">
        <v>2979</v>
      </c>
      <c r="E12910" s="292" t="s">
        <v>214</v>
      </c>
      <c r="F12910" s="405">
        <v>42647</v>
      </c>
      <c r="G12910" s="292" t="s">
        <v>2979</v>
      </c>
    </row>
    <row r="12911" spans="1:7">
      <c r="A12911" s="292" t="s">
        <v>49</v>
      </c>
      <c r="B12911" s="405">
        <v>41719</v>
      </c>
      <c r="C12911" s="292" t="s">
        <v>2979</v>
      </c>
      <c r="E12911" s="292" t="s">
        <v>214</v>
      </c>
      <c r="F12911" s="405">
        <v>42649</v>
      </c>
      <c r="G12911" s="292" t="s">
        <v>2979</v>
      </c>
    </row>
    <row r="12912" spans="1:7">
      <c r="A12912" s="292" t="s">
        <v>49</v>
      </c>
      <c r="B12912" s="405">
        <v>41861</v>
      </c>
      <c r="C12912" s="292" t="s">
        <v>2979</v>
      </c>
      <c r="E12912" s="292" t="s">
        <v>214</v>
      </c>
      <c r="F12912" s="405">
        <v>42653</v>
      </c>
      <c r="G12912" s="292" t="s">
        <v>2979</v>
      </c>
    </row>
    <row r="12913" spans="1:7">
      <c r="A12913" s="292" t="s">
        <v>49</v>
      </c>
      <c r="B12913" s="405">
        <v>42151</v>
      </c>
      <c r="C12913" s="292" t="s">
        <v>2979</v>
      </c>
      <c r="E12913" s="292" t="s">
        <v>214</v>
      </c>
      <c r="F12913" s="405">
        <v>42711</v>
      </c>
      <c r="G12913" s="292" t="s">
        <v>2979</v>
      </c>
    </row>
    <row r="12914" spans="1:7">
      <c r="A12914" s="292" t="s">
        <v>49</v>
      </c>
      <c r="B12914" s="405">
        <v>42325</v>
      </c>
      <c r="C12914" s="292" t="s">
        <v>2979</v>
      </c>
      <c r="E12914" s="292" t="s">
        <v>214</v>
      </c>
      <c r="F12914" s="405">
        <v>42713</v>
      </c>
      <c r="G12914" s="292" t="s">
        <v>2979</v>
      </c>
    </row>
    <row r="12915" spans="1:7">
      <c r="A12915" s="292" t="s">
        <v>49</v>
      </c>
      <c r="B12915" s="405">
        <v>42458</v>
      </c>
      <c r="C12915" s="292" t="s">
        <v>2979</v>
      </c>
      <c r="E12915" s="292" t="s">
        <v>214</v>
      </c>
      <c r="F12915" s="405">
        <v>42715</v>
      </c>
      <c r="G12915" s="292" t="s">
        <v>2979</v>
      </c>
    </row>
    <row r="12916" spans="1:7">
      <c r="A12916" s="292" t="s">
        <v>49</v>
      </c>
      <c r="B12916" s="405">
        <v>42743</v>
      </c>
      <c r="C12916" s="292" t="s">
        <v>2979</v>
      </c>
      <c r="E12916" s="292" t="s">
        <v>214</v>
      </c>
      <c r="F12916" s="405">
        <v>42716</v>
      </c>
      <c r="G12916" s="292" t="s">
        <v>2979</v>
      </c>
    </row>
    <row r="12917" spans="1:7">
      <c r="A12917" s="292" t="s">
        <v>49</v>
      </c>
      <c r="B12917" s="405">
        <v>43149</v>
      </c>
      <c r="C12917" s="292" t="s">
        <v>2979</v>
      </c>
      <c r="E12917" s="292" t="s">
        <v>214</v>
      </c>
      <c r="F12917" s="405">
        <v>42717</v>
      </c>
      <c r="G12917" s="292" t="s">
        <v>2979</v>
      </c>
    </row>
    <row r="12918" spans="1:7">
      <c r="A12918" s="292" t="s">
        <v>49</v>
      </c>
      <c r="B12918" s="405">
        <v>43501</v>
      </c>
      <c r="C12918" s="292" t="s">
        <v>2979</v>
      </c>
      <c r="E12918" s="292" t="s">
        <v>214</v>
      </c>
      <c r="F12918" s="405">
        <v>42720</v>
      </c>
      <c r="G12918" s="292" t="s">
        <v>2979</v>
      </c>
    </row>
    <row r="12919" spans="1:7">
      <c r="A12919" s="292" t="s">
        <v>49</v>
      </c>
      <c r="B12919" s="405">
        <v>43760</v>
      </c>
      <c r="C12919" s="292" t="s">
        <v>2979</v>
      </c>
      <c r="E12919" s="292" t="s">
        <v>214</v>
      </c>
      <c r="F12919" s="405">
        <v>42721</v>
      </c>
      <c r="G12919" s="292" t="s">
        <v>2979</v>
      </c>
    </row>
    <row r="12920" spans="1:7">
      <c r="A12920" s="292" t="s">
        <v>49</v>
      </c>
      <c r="B12920" s="405">
        <v>43946</v>
      </c>
      <c r="C12920" s="292" t="s">
        <v>2979</v>
      </c>
      <c r="E12920" s="292" t="s">
        <v>214</v>
      </c>
      <c r="F12920" s="405">
        <v>42722</v>
      </c>
      <c r="G12920" s="292" t="s">
        <v>2979</v>
      </c>
    </row>
    <row r="12921" spans="1:7">
      <c r="A12921" s="292" t="s">
        <v>49</v>
      </c>
      <c r="B12921" s="405">
        <v>44695</v>
      </c>
      <c r="C12921" s="292" t="s">
        <v>2979</v>
      </c>
      <c r="E12921" s="292" t="s">
        <v>214</v>
      </c>
      <c r="F12921" s="405">
        <v>42726</v>
      </c>
      <c r="G12921" s="292" t="s">
        <v>2979</v>
      </c>
    </row>
    <row r="12922" spans="1:7">
      <c r="A12922" s="292" t="s">
        <v>49</v>
      </c>
      <c r="B12922" s="405">
        <v>45144</v>
      </c>
      <c r="C12922" s="292" t="s">
        <v>2979</v>
      </c>
      <c r="E12922" s="292" t="s">
        <v>214</v>
      </c>
      <c r="F12922" s="405">
        <v>42728</v>
      </c>
      <c r="G12922" s="292" t="s">
        <v>2979</v>
      </c>
    </row>
    <row r="12923" spans="1:7">
      <c r="A12923" s="292" t="s">
        <v>49</v>
      </c>
      <c r="B12923" s="405">
        <v>41064</v>
      </c>
      <c r="C12923" s="292" t="s">
        <v>2979</v>
      </c>
      <c r="E12923" s="292" t="s">
        <v>214</v>
      </c>
      <c r="F12923" s="405">
        <v>42731</v>
      </c>
      <c r="G12923" s="292" t="s">
        <v>2979</v>
      </c>
    </row>
    <row r="12924" spans="1:7">
      <c r="A12924" s="292" t="s">
        <v>49</v>
      </c>
      <c r="B12924" s="405">
        <v>41271</v>
      </c>
      <c r="C12924" s="292" t="s">
        <v>2979</v>
      </c>
      <c r="E12924" s="292" t="s">
        <v>214</v>
      </c>
      <c r="F12924" s="405">
        <v>42733</v>
      </c>
      <c r="G12924" s="292" t="s">
        <v>2979</v>
      </c>
    </row>
    <row r="12925" spans="1:7">
      <c r="A12925" s="292" t="s">
        <v>49</v>
      </c>
      <c r="B12925" s="405">
        <v>41543</v>
      </c>
      <c r="C12925" s="292" t="s">
        <v>2979</v>
      </c>
      <c r="E12925" s="292" t="s">
        <v>214</v>
      </c>
      <c r="F12925" s="405">
        <v>42735</v>
      </c>
      <c r="G12925" s="292" t="s">
        <v>2979</v>
      </c>
    </row>
    <row r="12926" spans="1:7">
      <c r="A12926" s="292" t="s">
        <v>49</v>
      </c>
      <c r="B12926" s="405">
        <v>41722</v>
      </c>
      <c r="C12926" s="292" t="s">
        <v>2979</v>
      </c>
      <c r="E12926" s="292" t="s">
        <v>214</v>
      </c>
      <c r="F12926" s="405">
        <v>42741</v>
      </c>
      <c r="G12926" s="292" t="s">
        <v>2979</v>
      </c>
    </row>
    <row r="12927" spans="1:7">
      <c r="A12927" s="292" t="s">
        <v>49</v>
      </c>
      <c r="B12927" s="405">
        <v>41862</v>
      </c>
      <c r="C12927" s="292" t="s">
        <v>2979</v>
      </c>
      <c r="E12927" s="292" t="s">
        <v>214</v>
      </c>
      <c r="F12927" s="405">
        <v>42743</v>
      </c>
      <c r="G12927" s="292" t="s">
        <v>2979</v>
      </c>
    </row>
    <row r="12928" spans="1:7">
      <c r="A12928" s="292" t="s">
        <v>49</v>
      </c>
      <c r="B12928" s="405">
        <v>42153</v>
      </c>
      <c r="C12928" s="292" t="s">
        <v>2979</v>
      </c>
      <c r="E12928" s="292" t="s">
        <v>214</v>
      </c>
      <c r="F12928" s="405">
        <v>42746</v>
      </c>
      <c r="G12928" s="292" t="s">
        <v>2979</v>
      </c>
    </row>
    <row r="12929" spans="1:7">
      <c r="A12929" s="292" t="s">
        <v>49</v>
      </c>
      <c r="B12929" s="405">
        <v>42326</v>
      </c>
      <c r="C12929" s="292" t="s">
        <v>2979</v>
      </c>
      <c r="E12929" s="292" t="s">
        <v>214</v>
      </c>
      <c r="F12929" s="405">
        <v>42748</v>
      </c>
      <c r="G12929" s="292" t="s">
        <v>2979</v>
      </c>
    </row>
    <row r="12930" spans="1:7">
      <c r="A12930" s="292" t="s">
        <v>49</v>
      </c>
      <c r="B12930" s="405">
        <v>42459</v>
      </c>
      <c r="C12930" s="292" t="s">
        <v>2979</v>
      </c>
      <c r="E12930" s="292" t="s">
        <v>214</v>
      </c>
      <c r="F12930" s="405">
        <v>42749</v>
      </c>
      <c r="G12930" s="292" t="s">
        <v>2979</v>
      </c>
    </row>
    <row r="12931" spans="1:7">
      <c r="A12931" s="292" t="s">
        <v>49</v>
      </c>
      <c r="B12931" s="405">
        <v>42746</v>
      </c>
      <c r="C12931" s="292" t="s">
        <v>2979</v>
      </c>
      <c r="E12931" s="292" t="s">
        <v>214</v>
      </c>
      <c r="F12931" s="405">
        <v>42753</v>
      </c>
      <c r="G12931" s="292" t="s">
        <v>2979</v>
      </c>
    </row>
    <row r="12932" spans="1:7">
      <c r="A12932" s="292" t="s">
        <v>49</v>
      </c>
      <c r="B12932" s="405">
        <v>43150</v>
      </c>
      <c r="C12932" s="292" t="s">
        <v>2979</v>
      </c>
      <c r="E12932" s="292" t="s">
        <v>214</v>
      </c>
      <c r="F12932" s="405">
        <v>42754</v>
      </c>
      <c r="G12932" s="292" t="s">
        <v>2979</v>
      </c>
    </row>
    <row r="12933" spans="1:7">
      <c r="A12933" s="292" t="s">
        <v>49</v>
      </c>
      <c r="B12933" s="405">
        <v>43502</v>
      </c>
      <c r="C12933" s="292" t="s">
        <v>2979</v>
      </c>
      <c r="E12933" s="292" t="s">
        <v>214</v>
      </c>
      <c r="F12933" s="405">
        <v>42758</v>
      </c>
      <c r="G12933" s="292" t="s">
        <v>2979</v>
      </c>
    </row>
    <row r="12934" spans="1:7">
      <c r="A12934" s="292" t="s">
        <v>49</v>
      </c>
      <c r="B12934" s="405">
        <v>43762</v>
      </c>
      <c r="C12934" s="292" t="s">
        <v>2979</v>
      </c>
      <c r="E12934" s="292" t="s">
        <v>214</v>
      </c>
      <c r="F12934" s="405">
        <v>42761</v>
      </c>
      <c r="G12934" s="292" t="s">
        <v>2979</v>
      </c>
    </row>
    <row r="12935" spans="1:7">
      <c r="A12935" s="292" t="s">
        <v>49</v>
      </c>
      <c r="B12935" s="405">
        <v>43948</v>
      </c>
      <c r="C12935" s="292" t="s">
        <v>2979</v>
      </c>
      <c r="E12935" s="292" t="s">
        <v>214</v>
      </c>
      <c r="F12935" s="405">
        <v>42762</v>
      </c>
      <c r="G12935" s="292" t="s">
        <v>2979</v>
      </c>
    </row>
    <row r="12936" spans="1:7">
      <c r="A12936" s="292" t="s">
        <v>49</v>
      </c>
      <c r="B12936" s="405">
        <v>44699</v>
      </c>
      <c r="C12936" s="292" t="s">
        <v>2979</v>
      </c>
      <c r="E12936" s="292" t="s">
        <v>214</v>
      </c>
      <c r="F12936" s="405">
        <v>42764</v>
      </c>
      <c r="G12936" s="292" t="s">
        <v>2979</v>
      </c>
    </row>
    <row r="12937" spans="1:7">
      <c r="A12937" s="292" t="s">
        <v>49</v>
      </c>
      <c r="B12937" s="405">
        <v>45146</v>
      </c>
      <c r="C12937" s="292" t="s">
        <v>2979</v>
      </c>
      <c r="E12937" s="292" t="s">
        <v>214</v>
      </c>
      <c r="F12937" s="405">
        <v>42765</v>
      </c>
      <c r="G12937" s="292" t="s">
        <v>2979</v>
      </c>
    </row>
    <row r="12938" spans="1:7">
      <c r="A12938" s="292" t="s">
        <v>49</v>
      </c>
      <c r="B12938" s="405">
        <v>41081</v>
      </c>
      <c r="C12938" s="292" t="s">
        <v>2979</v>
      </c>
      <c r="E12938" s="292" t="s">
        <v>214</v>
      </c>
      <c r="F12938" s="405">
        <v>42786</v>
      </c>
      <c r="G12938" s="292" t="s">
        <v>2979</v>
      </c>
    </row>
    <row r="12939" spans="1:7">
      <c r="A12939" s="292" t="s">
        <v>49</v>
      </c>
      <c r="B12939" s="405">
        <v>41301</v>
      </c>
      <c r="C12939" s="292" t="s">
        <v>2979</v>
      </c>
      <c r="E12939" s="292" t="s">
        <v>214</v>
      </c>
      <c r="F12939" s="405">
        <v>42788</v>
      </c>
      <c r="G12939" s="292" t="s">
        <v>2979</v>
      </c>
    </row>
    <row r="12940" spans="1:7">
      <c r="A12940" s="292" t="s">
        <v>49</v>
      </c>
      <c r="B12940" s="405">
        <v>41544</v>
      </c>
      <c r="C12940" s="292" t="s">
        <v>2979</v>
      </c>
      <c r="E12940" s="292" t="s">
        <v>214</v>
      </c>
      <c r="F12940" s="405">
        <v>43003</v>
      </c>
      <c r="G12940" s="292" t="s">
        <v>2979</v>
      </c>
    </row>
    <row r="12941" spans="1:7">
      <c r="A12941" s="292" t="s">
        <v>49</v>
      </c>
      <c r="B12941" s="405">
        <v>41723</v>
      </c>
      <c r="C12941" s="292" t="s">
        <v>2979</v>
      </c>
      <c r="E12941" s="292" t="s">
        <v>214</v>
      </c>
      <c r="F12941" s="405">
        <v>43006</v>
      </c>
      <c r="G12941" s="292" t="s">
        <v>2979</v>
      </c>
    </row>
    <row r="12942" spans="1:7">
      <c r="A12942" s="292" t="s">
        <v>49</v>
      </c>
      <c r="B12942" s="405">
        <v>42021</v>
      </c>
      <c r="C12942" s="292" t="s">
        <v>2979</v>
      </c>
      <c r="E12942" s="292" t="s">
        <v>214</v>
      </c>
      <c r="F12942" s="405">
        <v>43009</v>
      </c>
      <c r="G12942" s="292" t="s">
        <v>2979</v>
      </c>
    </row>
    <row r="12943" spans="1:7">
      <c r="A12943" s="292" t="s">
        <v>49</v>
      </c>
      <c r="B12943" s="405">
        <v>42154</v>
      </c>
      <c r="C12943" s="292" t="s">
        <v>2979</v>
      </c>
      <c r="E12943" s="292" t="s">
        <v>214</v>
      </c>
      <c r="F12943" s="405">
        <v>43011</v>
      </c>
      <c r="G12943" s="292" t="s">
        <v>2979</v>
      </c>
    </row>
    <row r="12944" spans="1:7">
      <c r="A12944" s="292" t="s">
        <v>49</v>
      </c>
      <c r="B12944" s="405">
        <v>42327</v>
      </c>
      <c r="C12944" s="292" t="s">
        <v>2979</v>
      </c>
      <c r="E12944" s="292" t="s">
        <v>214</v>
      </c>
      <c r="F12944" s="405">
        <v>43013</v>
      </c>
      <c r="G12944" s="292" t="s">
        <v>2979</v>
      </c>
    </row>
    <row r="12945" spans="1:7">
      <c r="A12945" s="292" t="s">
        <v>49</v>
      </c>
      <c r="B12945" s="405">
        <v>42461</v>
      </c>
      <c r="C12945" s="292" t="s">
        <v>2979</v>
      </c>
      <c r="E12945" s="292" t="s">
        <v>214</v>
      </c>
      <c r="F12945" s="405">
        <v>43014</v>
      </c>
      <c r="G12945" s="292" t="s">
        <v>2979</v>
      </c>
    </row>
    <row r="12946" spans="1:7">
      <c r="A12946" s="292" t="s">
        <v>49</v>
      </c>
      <c r="B12946" s="405">
        <v>42748</v>
      </c>
      <c r="C12946" s="292" t="s">
        <v>2979</v>
      </c>
      <c r="E12946" s="292" t="s">
        <v>214</v>
      </c>
      <c r="F12946" s="405">
        <v>43027</v>
      </c>
      <c r="G12946" s="292" t="s">
        <v>2979</v>
      </c>
    </row>
    <row r="12947" spans="1:7">
      <c r="A12947" s="292" t="s">
        <v>49</v>
      </c>
      <c r="B12947" s="405">
        <v>43152</v>
      </c>
      <c r="C12947" s="292" t="s">
        <v>2979</v>
      </c>
      <c r="E12947" s="292" t="s">
        <v>214</v>
      </c>
      <c r="F12947" s="405">
        <v>43028</v>
      </c>
      <c r="G12947" s="292" t="s">
        <v>2979</v>
      </c>
    </row>
    <row r="12948" spans="1:7">
      <c r="A12948" s="292" t="s">
        <v>49</v>
      </c>
      <c r="B12948" s="405">
        <v>43511</v>
      </c>
      <c r="C12948" s="292" t="s">
        <v>2979</v>
      </c>
      <c r="E12948" s="292" t="s">
        <v>214</v>
      </c>
      <c r="F12948" s="405">
        <v>43037</v>
      </c>
      <c r="G12948" s="292" t="s">
        <v>2979</v>
      </c>
    </row>
    <row r="12949" spans="1:7">
      <c r="A12949" s="292" t="s">
        <v>49</v>
      </c>
      <c r="B12949" s="405">
        <v>43766</v>
      </c>
      <c r="C12949" s="292" t="s">
        <v>2979</v>
      </c>
      <c r="E12949" s="292" t="s">
        <v>214</v>
      </c>
      <c r="F12949" s="405">
        <v>43044</v>
      </c>
      <c r="G12949" s="292" t="s">
        <v>2979</v>
      </c>
    </row>
    <row r="12950" spans="1:7">
      <c r="A12950" s="292" t="s">
        <v>49</v>
      </c>
      <c r="B12950" s="405">
        <v>43962</v>
      </c>
      <c r="C12950" s="292" t="s">
        <v>2979</v>
      </c>
      <c r="E12950" s="292" t="s">
        <v>214</v>
      </c>
      <c r="F12950" s="405">
        <v>43045</v>
      </c>
      <c r="G12950" s="292" t="s">
        <v>2979</v>
      </c>
    </row>
    <row r="12951" spans="1:7">
      <c r="A12951" s="292" t="s">
        <v>49</v>
      </c>
      <c r="B12951" s="405">
        <v>44802</v>
      </c>
      <c r="C12951" s="292" t="s">
        <v>2979</v>
      </c>
      <c r="E12951" s="292" t="s">
        <v>214</v>
      </c>
      <c r="F12951" s="405">
        <v>43060</v>
      </c>
      <c r="G12951" s="292" t="s">
        <v>2979</v>
      </c>
    </row>
    <row r="12952" spans="1:7">
      <c r="A12952" s="292" t="s">
        <v>49</v>
      </c>
      <c r="B12952" s="405">
        <v>45148</v>
      </c>
      <c r="C12952" s="292" t="s">
        <v>2979</v>
      </c>
      <c r="E12952" s="292" t="s">
        <v>214</v>
      </c>
      <c r="F12952" s="405">
        <v>43061</v>
      </c>
      <c r="G12952" s="292" t="s">
        <v>2979</v>
      </c>
    </row>
    <row r="12953" spans="1:7">
      <c r="A12953" s="292" t="s">
        <v>49</v>
      </c>
      <c r="B12953" s="405">
        <v>41086</v>
      </c>
      <c r="C12953" s="292" t="s">
        <v>2979</v>
      </c>
      <c r="E12953" s="292" t="s">
        <v>214</v>
      </c>
      <c r="F12953" s="405">
        <v>43066</v>
      </c>
      <c r="G12953" s="292" t="s">
        <v>2979</v>
      </c>
    </row>
    <row r="12954" spans="1:7">
      <c r="A12954" s="292" t="s">
        <v>49</v>
      </c>
      <c r="B12954" s="405">
        <v>41307</v>
      </c>
      <c r="C12954" s="292" t="s">
        <v>2979</v>
      </c>
      <c r="E12954" s="292" t="s">
        <v>214</v>
      </c>
      <c r="F12954" s="405">
        <v>43071</v>
      </c>
      <c r="G12954" s="292" t="s">
        <v>2979</v>
      </c>
    </row>
    <row r="12955" spans="1:7">
      <c r="A12955" s="292" t="s">
        <v>49</v>
      </c>
      <c r="B12955" s="405">
        <v>41546</v>
      </c>
      <c r="C12955" s="292" t="s">
        <v>2979</v>
      </c>
      <c r="E12955" s="292" t="s">
        <v>214</v>
      </c>
      <c r="F12955" s="405">
        <v>43072</v>
      </c>
      <c r="G12955" s="292" t="s">
        <v>2979</v>
      </c>
    </row>
    <row r="12956" spans="1:7">
      <c r="A12956" s="292" t="s">
        <v>49</v>
      </c>
      <c r="B12956" s="405">
        <v>41725</v>
      </c>
      <c r="C12956" s="292" t="s">
        <v>2979</v>
      </c>
      <c r="E12956" s="292" t="s">
        <v>214</v>
      </c>
      <c r="F12956" s="405">
        <v>43080</v>
      </c>
      <c r="G12956" s="292" t="s">
        <v>2979</v>
      </c>
    </row>
    <row r="12957" spans="1:7">
      <c r="A12957" s="292" t="s">
        <v>49</v>
      </c>
      <c r="B12957" s="405">
        <v>42022</v>
      </c>
      <c r="C12957" s="292" t="s">
        <v>2979</v>
      </c>
      <c r="E12957" s="292" t="s">
        <v>214</v>
      </c>
      <c r="F12957" s="405">
        <v>43084</v>
      </c>
      <c r="G12957" s="292" t="s">
        <v>2979</v>
      </c>
    </row>
    <row r="12958" spans="1:7">
      <c r="A12958" s="292" t="s">
        <v>49</v>
      </c>
      <c r="B12958" s="405">
        <v>42156</v>
      </c>
      <c r="C12958" s="292" t="s">
        <v>2979</v>
      </c>
      <c r="E12958" s="292" t="s">
        <v>214</v>
      </c>
      <c r="F12958" s="405">
        <v>43106</v>
      </c>
      <c r="G12958" s="292" t="s">
        <v>2979</v>
      </c>
    </row>
    <row r="12959" spans="1:7">
      <c r="A12959" s="292" t="s">
        <v>49</v>
      </c>
      <c r="B12959" s="405">
        <v>42328</v>
      </c>
      <c r="C12959" s="292" t="s">
        <v>2979</v>
      </c>
      <c r="E12959" s="292" t="s">
        <v>214</v>
      </c>
      <c r="F12959" s="405">
        <v>43107</v>
      </c>
      <c r="G12959" s="292" t="s">
        <v>2979</v>
      </c>
    </row>
    <row r="12960" spans="1:7">
      <c r="A12960" s="292" t="s">
        <v>49</v>
      </c>
      <c r="B12960" s="405">
        <v>42462</v>
      </c>
      <c r="C12960" s="292" t="s">
        <v>2979</v>
      </c>
      <c r="E12960" s="292" t="s">
        <v>214</v>
      </c>
      <c r="F12960" s="405">
        <v>43115</v>
      </c>
      <c r="G12960" s="292" t="s">
        <v>2979</v>
      </c>
    </row>
    <row r="12961" spans="1:7">
      <c r="A12961" s="292" t="s">
        <v>49</v>
      </c>
      <c r="B12961" s="405">
        <v>42749</v>
      </c>
      <c r="C12961" s="292" t="s">
        <v>2979</v>
      </c>
      <c r="E12961" s="292" t="s">
        <v>214</v>
      </c>
      <c r="F12961" s="405">
        <v>43128</v>
      </c>
      <c r="G12961" s="292" t="s">
        <v>2979</v>
      </c>
    </row>
    <row r="12962" spans="1:7">
      <c r="A12962" s="292" t="s">
        <v>49</v>
      </c>
      <c r="B12962" s="405">
        <v>43153</v>
      </c>
      <c r="C12962" s="292" t="s">
        <v>2979</v>
      </c>
      <c r="E12962" s="292" t="s">
        <v>214</v>
      </c>
      <c r="F12962" s="405">
        <v>43135</v>
      </c>
      <c r="G12962" s="292" t="s">
        <v>2979</v>
      </c>
    </row>
    <row r="12963" spans="1:7">
      <c r="A12963" s="292" t="s">
        <v>49</v>
      </c>
      <c r="B12963" s="405">
        <v>43516</v>
      </c>
      <c r="C12963" s="292" t="s">
        <v>2979</v>
      </c>
      <c r="E12963" s="292" t="s">
        <v>214</v>
      </c>
      <c r="F12963" s="405">
        <v>43138</v>
      </c>
      <c r="G12963" s="292" t="s">
        <v>2979</v>
      </c>
    </row>
    <row r="12964" spans="1:7">
      <c r="A12964" s="292" t="s">
        <v>49</v>
      </c>
      <c r="B12964" s="405">
        <v>43767</v>
      </c>
      <c r="C12964" s="292" t="s">
        <v>2979</v>
      </c>
      <c r="E12964" s="292" t="s">
        <v>214</v>
      </c>
      <c r="F12964" s="405">
        <v>43143</v>
      </c>
      <c r="G12964" s="292" t="s">
        <v>2979</v>
      </c>
    </row>
    <row r="12965" spans="1:7">
      <c r="A12965" s="292" t="s">
        <v>49</v>
      </c>
      <c r="B12965" s="405">
        <v>43966</v>
      </c>
      <c r="C12965" s="292" t="s">
        <v>2979</v>
      </c>
      <c r="E12965" s="292" t="s">
        <v>214</v>
      </c>
      <c r="F12965" s="405">
        <v>43145</v>
      </c>
      <c r="G12965" s="292" t="s">
        <v>2979</v>
      </c>
    </row>
    <row r="12966" spans="1:7">
      <c r="A12966" s="292" t="s">
        <v>49</v>
      </c>
      <c r="B12966" s="405">
        <v>44803</v>
      </c>
      <c r="C12966" s="292" t="s">
        <v>2979</v>
      </c>
      <c r="E12966" s="292" t="s">
        <v>214</v>
      </c>
      <c r="F12966" s="405">
        <v>43146</v>
      </c>
      <c r="G12966" s="292" t="s">
        <v>2979</v>
      </c>
    </row>
    <row r="12967" spans="1:7">
      <c r="A12967" s="292" t="s">
        <v>49</v>
      </c>
      <c r="B12967" s="405">
        <v>45153</v>
      </c>
      <c r="C12967" s="292" t="s">
        <v>2979</v>
      </c>
      <c r="E12967" s="292" t="s">
        <v>214</v>
      </c>
      <c r="F12967" s="405">
        <v>43148</v>
      </c>
      <c r="G12967" s="292" t="s">
        <v>2979</v>
      </c>
    </row>
    <row r="12968" spans="1:7">
      <c r="A12968" s="292" t="s">
        <v>49</v>
      </c>
      <c r="B12968" s="405">
        <v>41093</v>
      </c>
      <c r="C12968" s="292" t="s">
        <v>2979</v>
      </c>
      <c r="E12968" s="292" t="s">
        <v>214</v>
      </c>
      <c r="F12968" s="405">
        <v>43149</v>
      </c>
      <c r="G12968" s="292" t="s">
        <v>2979</v>
      </c>
    </row>
    <row r="12969" spans="1:7">
      <c r="A12969" s="292" t="s">
        <v>49</v>
      </c>
      <c r="B12969" s="405">
        <v>41310</v>
      </c>
      <c r="C12969" s="292" t="s">
        <v>2979</v>
      </c>
      <c r="E12969" s="292" t="s">
        <v>214</v>
      </c>
      <c r="F12969" s="405">
        <v>43150</v>
      </c>
      <c r="G12969" s="292" t="s">
        <v>2979</v>
      </c>
    </row>
    <row r="12970" spans="1:7">
      <c r="A12970" s="292" t="s">
        <v>49</v>
      </c>
      <c r="B12970" s="405">
        <v>41547</v>
      </c>
      <c r="C12970" s="292" t="s">
        <v>2979</v>
      </c>
      <c r="E12970" s="292" t="s">
        <v>214</v>
      </c>
      <c r="F12970" s="405">
        <v>43152</v>
      </c>
      <c r="G12970" s="292" t="s">
        <v>2979</v>
      </c>
    </row>
    <row r="12971" spans="1:7">
      <c r="A12971" s="292" t="s">
        <v>49</v>
      </c>
      <c r="B12971" s="405">
        <v>41727</v>
      </c>
      <c r="C12971" s="292" t="s">
        <v>2979</v>
      </c>
      <c r="E12971" s="292" t="s">
        <v>214</v>
      </c>
      <c r="F12971" s="405">
        <v>43153</v>
      </c>
      <c r="G12971" s="292" t="s">
        <v>2979</v>
      </c>
    </row>
    <row r="12972" spans="1:7">
      <c r="A12972" s="292" t="s">
        <v>49</v>
      </c>
      <c r="B12972" s="405">
        <v>42023</v>
      </c>
      <c r="C12972" s="292" t="s">
        <v>2979</v>
      </c>
      <c r="E12972" s="292" t="s">
        <v>214</v>
      </c>
      <c r="F12972" s="405">
        <v>43160</v>
      </c>
      <c r="G12972" s="292" t="s">
        <v>2979</v>
      </c>
    </row>
    <row r="12973" spans="1:7">
      <c r="A12973" s="292" t="s">
        <v>49</v>
      </c>
      <c r="B12973" s="405">
        <v>42157</v>
      </c>
      <c r="C12973" s="292" t="s">
        <v>2979</v>
      </c>
      <c r="E12973" s="292" t="s">
        <v>214</v>
      </c>
      <c r="F12973" s="405">
        <v>43163</v>
      </c>
      <c r="G12973" s="292" t="s">
        <v>2979</v>
      </c>
    </row>
    <row r="12974" spans="1:7">
      <c r="A12974" s="292" t="s">
        <v>49</v>
      </c>
      <c r="B12974" s="405">
        <v>42330</v>
      </c>
      <c r="C12974" s="292" t="s">
        <v>2979</v>
      </c>
      <c r="E12974" s="292" t="s">
        <v>214</v>
      </c>
      <c r="F12974" s="405">
        <v>43164</v>
      </c>
      <c r="G12974" s="292" t="s">
        <v>2979</v>
      </c>
    </row>
    <row r="12975" spans="1:7">
      <c r="A12975" s="292" t="s">
        <v>49</v>
      </c>
      <c r="B12975" s="405">
        <v>42464</v>
      </c>
      <c r="C12975" s="292" t="s">
        <v>2979</v>
      </c>
      <c r="E12975" s="292" t="s">
        <v>214</v>
      </c>
      <c r="F12975" s="405">
        <v>43310</v>
      </c>
      <c r="G12975" s="292" t="s">
        <v>2979</v>
      </c>
    </row>
    <row r="12976" spans="1:7">
      <c r="A12976" s="292" t="s">
        <v>49</v>
      </c>
      <c r="B12976" s="405">
        <v>42753</v>
      </c>
      <c r="C12976" s="292" t="s">
        <v>2979</v>
      </c>
      <c r="E12976" s="292" t="s">
        <v>214</v>
      </c>
      <c r="F12976" s="405">
        <v>43314</v>
      </c>
      <c r="G12976" s="292" t="s">
        <v>2979</v>
      </c>
    </row>
    <row r="12977" spans="1:7">
      <c r="A12977" s="292" t="s">
        <v>49</v>
      </c>
      <c r="B12977" s="405">
        <v>43160</v>
      </c>
      <c r="C12977" s="292" t="s">
        <v>2979</v>
      </c>
      <c r="E12977" s="292" t="s">
        <v>214</v>
      </c>
      <c r="F12977" s="405">
        <v>43318</v>
      </c>
      <c r="G12977" s="292" t="s">
        <v>2979</v>
      </c>
    </row>
    <row r="12978" spans="1:7">
      <c r="A12978" s="292" t="s">
        <v>49</v>
      </c>
      <c r="B12978" s="405">
        <v>43517</v>
      </c>
      <c r="C12978" s="292" t="s">
        <v>2979</v>
      </c>
      <c r="E12978" s="292" t="s">
        <v>214</v>
      </c>
      <c r="F12978" s="405">
        <v>43319</v>
      </c>
      <c r="G12978" s="292" t="s">
        <v>2979</v>
      </c>
    </row>
    <row r="12979" spans="1:7">
      <c r="A12979" s="292" t="s">
        <v>49</v>
      </c>
      <c r="B12979" s="405">
        <v>43771</v>
      </c>
      <c r="C12979" s="292" t="s">
        <v>2979</v>
      </c>
      <c r="E12979" s="292" t="s">
        <v>214</v>
      </c>
      <c r="F12979" s="405">
        <v>43320</v>
      </c>
      <c r="G12979" s="292" t="s">
        <v>2979</v>
      </c>
    </row>
    <row r="12980" spans="1:7">
      <c r="A12980" s="292" t="s">
        <v>49</v>
      </c>
      <c r="B12980" s="405">
        <v>43968</v>
      </c>
      <c r="C12980" s="292" t="s">
        <v>2979</v>
      </c>
      <c r="E12980" s="292" t="s">
        <v>214</v>
      </c>
      <c r="F12980" s="405">
        <v>43323</v>
      </c>
      <c r="G12980" s="292" t="s">
        <v>2979</v>
      </c>
    </row>
    <row r="12981" spans="1:7">
      <c r="A12981" s="292" t="s">
        <v>49</v>
      </c>
      <c r="B12981" s="405">
        <v>44804</v>
      </c>
      <c r="C12981" s="292" t="s">
        <v>2979</v>
      </c>
      <c r="E12981" s="292" t="s">
        <v>214</v>
      </c>
      <c r="F12981" s="405">
        <v>43332</v>
      </c>
      <c r="G12981" s="292" t="s">
        <v>2979</v>
      </c>
    </row>
    <row r="12982" spans="1:7">
      <c r="A12982" s="292" t="s">
        <v>49</v>
      </c>
      <c r="B12982" s="405">
        <v>45157</v>
      </c>
      <c r="C12982" s="292" t="s">
        <v>2979</v>
      </c>
      <c r="E12982" s="292" t="s">
        <v>214</v>
      </c>
      <c r="F12982" s="405">
        <v>43333</v>
      </c>
      <c r="G12982" s="292" t="s">
        <v>2979</v>
      </c>
    </row>
    <row r="12983" spans="1:7">
      <c r="A12983" s="292" t="s">
        <v>49</v>
      </c>
      <c r="B12983" s="405">
        <v>41097</v>
      </c>
      <c r="C12983" s="292" t="s">
        <v>2979</v>
      </c>
      <c r="E12983" s="292" t="s">
        <v>214</v>
      </c>
      <c r="F12983" s="405">
        <v>43334</v>
      </c>
      <c r="G12983" s="292" t="s">
        <v>2979</v>
      </c>
    </row>
    <row r="12984" spans="1:7">
      <c r="A12984" s="292" t="s">
        <v>49</v>
      </c>
      <c r="B12984" s="405">
        <v>41311</v>
      </c>
      <c r="C12984" s="292" t="s">
        <v>2979</v>
      </c>
      <c r="E12984" s="292" t="s">
        <v>214</v>
      </c>
      <c r="F12984" s="405">
        <v>43337</v>
      </c>
      <c r="G12984" s="292" t="s">
        <v>2979</v>
      </c>
    </row>
    <row r="12985" spans="1:7">
      <c r="A12985" s="292" t="s">
        <v>49</v>
      </c>
      <c r="B12985" s="405">
        <v>41548</v>
      </c>
      <c r="C12985" s="292" t="s">
        <v>2979</v>
      </c>
      <c r="E12985" s="292" t="s">
        <v>214</v>
      </c>
      <c r="F12985" s="405">
        <v>43340</v>
      </c>
      <c r="G12985" s="292" t="s">
        <v>2979</v>
      </c>
    </row>
    <row r="12986" spans="1:7">
      <c r="A12986" s="292" t="s">
        <v>49</v>
      </c>
      <c r="B12986" s="405">
        <v>41730</v>
      </c>
      <c r="C12986" s="292" t="s">
        <v>2979</v>
      </c>
      <c r="E12986" s="292" t="s">
        <v>214</v>
      </c>
      <c r="F12986" s="405">
        <v>43341</v>
      </c>
      <c r="G12986" s="292" t="s">
        <v>2979</v>
      </c>
    </row>
    <row r="12987" spans="1:7">
      <c r="A12987" s="292" t="s">
        <v>49</v>
      </c>
      <c r="B12987" s="405">
        <v>42024</v>
      </c>
      <c r="C12987" s="292" t="s">
        <v>2979</v>
      </c>
      <c r="E12987" s="292" t="s">
        <v>214</v>
      </c>
      <c r="F12987" s="405">
        <v>43343</v>
      </c>
      <c r="G12987" s="292" t="s">
        <v>2979</v>
      </c>
    </row>
    <row r="12988" spans="1:7">
      <c r="A12988" s="292" t="s">
        <v>49</v>
      </c>
      <c r="B12988" s="405">
        <v>42160</v>
      </c>
      <c r="C12988" s="292" t="s">
        <v>2979</v>
      </c>
      <c r="E12988" s="292" t="s">
        <v>214</v>
      </c>
      <c r="F12988" s="405">
        <v>43344</v>
      </c>
      <c r="G12988" s="292" t="s">
        <v>2979</v>
      </c>
    </row>
    <row r="12989" spans="1:7">
      <c r="A12989" s="292" t="s">
        <v>49</v>
      </c>
      <c r="B12989" s="405">
        <v>42333</v>
      </c>
      <c r="C12989" s="292" t="s">
        <v>2979</v>
      </c>
      <c r="E12989" s="292" t="s">
        <v>214</v>
      </c>
      <c r="F12989" s="405">
        <v>43345</v>
      </c>
      <c r="G12989" s="292" t="s">
        <v>2979</v>
      </c>
    </row>
    <row r="12990" spans="1:7">
      <c r="A12990" s="292" t="s">
        <v>49</v>
      </c>
      <c r="B12990" s="405">
        <v>42516</v>
      </c>
      <c r="C12990" s="292" t="s">
        <v>2979</v>
      </c>
      <c r="E12990" s="292" t="s">
        <v>214</v>
      </c>
      <c r="F12990" s="405">
        <v>43347</v>
      </c>
      <c r="G12990" s="292" t="s">
        <v>2979</v>
      </c>
    </row>
    <row r="12991" spans="1:7">
      <c r="A12991" s="292" t="s">
        <v>49</v>
      </c>
      <c r="B12991" s="405">
        <v>42754</v>
      </c>
      <c r="C12991" s="292" t="s">
        <v>2979</v>
      </c>
      <c r="E12991" s="292" t="s">
        <v>214</v>
      </c>
      <c r="F12991" s="405">
        <v>43356</v>
      </c>
      <c r="G12991" s="292" t="s">
        <v>2979</v>
      </c>
    </row>
    <row r="12992" spans="1:7">
      <c r="A12992" s="292" t="s">
        <v>49</v>
      </c>
      <c r="B12992" s="405">
        <v>43163</v>
      </c>
      <c r="C12992" s="292" t="s">
        <v>2979</v>
      </c>
      <c r="E12992" s="292" t="s">
        <v>214</v>
      </c>
      <c r="F12992" s="405">
        <v>43357</v>
      </c>
      <c r="G12992" s="292" t="s">
        <v>2979</v>
      </c>
    </row>
    <row r="12993" spans="1:7">
      <c r="A12993" s="292" t="s">
        <v>49</v>
      </c>
      <c r="B12993" s="405">
        <v>43518</v>
      </c>
      <c r="C12993" s="292" t="s">
        <v>2979</v>
      </c>
      <c r="E12993" s="292" t="s">
        <v>214</v>
      </c>
      <c r="F12993" s="405">
        <v>43358</v>
      </c>
      <c r="G12993" s="292" t="s">
        <v>2979</v>
      </c>
    </row>
    <row r="12994" spans="1:7">
      <c r="A12994" s="292" t="s">
        <v>49</v>
      </c>
      <c r="B12994" s="405">
        <v>43772</v>
      </c>
      <c r="C12994" s="292" t="s">
        <v>2979</v>
      </c>
      <c r="E12994" s="292" t="s">
        <v>214</v>
      </c>
      <c r="F12994" s="405">
        <v>43359</v>
      </c>
      <c r="G12994" s="292" t="s">
        <v>2979</v>
      </c>
    </row>
    <row r="12995" spans="1:7">
      <c r="A12995" s="292" t="s">
        <v>49</v>
      </c>
      <c r="B12995" s="405">
        <v>43973</v>
      </c>
      <c r="C12995" s="292" t="s">
        <v>2979</v>
      </c>
      <c r="E12995" s="292" t="s">
        <v>214</v>
      </c>
      <c r="F12995" s="405">
        <v>43360</v>
      </c>
      <c r="G12995" s="292" t="s">
        <v>2979</v>
      </c>
    </row>
    <row r="12996" spans="1:7">
      <c r="A12996" s="292" t="s">
        <v>49</v>
      </c>
      <c r="B12996" s="405">
        <v>44807</v>
      </c>
      <c r="C12996" s="292" t="s">
        <v>2979</v>
      </c>
      <c r="E12996" s="292" t="s">
        <v>214</v>
      </c>
      <c r="F12996" s="405">
        <v>43406</v>
      </c>
      <c r="G12996" s="292" t="s">
        <v>2979</v>
      </c>
    </row>
    <row r="12997" spans="1:7">
      <c r="A12997" s="292" t="s">
        <v>49</v>
      </c>
      <c r="B12997" s="405">
        <v>45159</v>
      </c>
      <c r="C12997" s="292" t="s">
        <v>2979</v>
      </c>
      <c r="E12997" s="292" t="s">
        <v>214</v>
      </c>
      <c r="F12997" s="405">
        <v>43407</v>
      </c>
      <c r="G12997" s="292" t="s">
        <v>2979</v>
      </c>
    </row>
    <row r="12998" spans="1:7">
      <c r="A12998" s="292" t="s">
        <v>49</v>
      </c>
      <c r="B12998" s="405">
        <v>41121</v>
      </c>
      <c r="C12998" s="292" t="s">
        <v>2979</v>
      </c>
      <c r="E12998" s="292" t="s">
        <v>214</v>
      </c>
      <c r="F12998" s="405">
        <v>43412</v>
      </c>
      <c r="G12998" s="292" t="s">
        <v>2979</v>
      </c>
    </row>
    <row r="12999" spans="1:7">
      <c r="A12999" s="292" t="s">
        <v>49</v>
      </c>
      <c r="B12999" s="405">
        <v>41313</v>
      </c>
      <c r="C12999" s="292" t="s">
        <v>2979</v>
      </c>
      <c r="E12999" s="292" t="s">
        <v>214</v>
      </c>
      <c r="F12999" s="405">
        <v>43413</v>
      </c>
      <c r="G12999" s="292" t="s">
        <v>2979</v>
      </c>
    </row>
    <row r="13000" spans="1:7">
      <c r="A13000" s="292" t="s">
        <v>49</v>
      </c>
      <c r="B13000" s="405">
        <v>41549</v>
      </c>
      <c r="C13000" s="292" t="s">
        <v>2979</v>
      </c>
      <c r="E13000" s="292" t="s">
        <v>214</v>
      </c>
      <c r="F13000" s="405">
        <v>43435</v>
      </c>
      <c r="G13000" s="292" t="s">
        <v>2979</v>
      </c>
    </row>
    <row r="13001" spans="1:7">
      <c r="A13001" s="292" t="s">
        <v>49</v>
      </c>
      <c r="B13001" s="405">
        <v>41735</v>
      </c>
      <c r="C13001" s="292" t="s">
        <v>2979</v>
      </c>
      <c r="E13001" s="292" t="s">
        <v>214</v>
      </c>
      <c r="F13001" s="405">
        <v>43442</v>
      </c>
      <c r="G13001" s="292" t="s">
        <v>2979</v>
      </c>
    </row>
    <row r="13002" spans="1:7">
      <c r="A13002" s="292" t="s">
        <v>49</v>
      </c>
      <c r="B13002" s="405">
        <v>42028</v>
      </c>
      <c r="C13002" s="292" t="s">
        <v>2979</v>
      </c>
      <c r="E13002" s="292" t="s">
        <v>214</v>
      </c>
      <c r="F13002" s="405">
        <v>43445</v>
      </c>
      <c r="G13002" s="292" t="s">
        <v>2979</v>
      </c>
    </row>
    <row r="13003" spans="1:7">
      <c r="A13003" s="292" t="s">
        <v>49</v>
      </c>
      <c r="B13003" s="405">
        <v>42170</v>
      </c>
      <c r="C13003" s="292" t="s">
        <v>2979</v>
      </c>
      <c r="E13003" s="292" t="s">
        <v>214</v>
      </c>
      <c r="F13003" s="405">
        <v>43451</v>
      </c>
      <c r="G13003" s="292" t="s">
        <v>2979</v>
      </c>
    </row>
    <row r="13004" spans="1:7">
      <c r="A13004" s="292" t="s">
        <v>49</v>
      </c>
      <c r="B13004" s="405">
        <v>42337</v>
      </c>
      <c r="C13004" s="292" t="s">
        <v>2979</v>
      </c>
      <c r="E13004" s="292" t="s">
        <v>214</v>
      </c>
      <c r="F13004" s="405">
        <v>43457</v>
      </c>
      <c r="G13004" s="292" t="s">
        <v>2979</v>
      </c>
    </row>
    <row r="13005" spans="1:7">
      <c r="A13005" s="292" t="s">
        <v>49</v>
      </c>
      <c r="B13005" s="405">
        <v>42518</v>
      </c>
      <c r="C13005" s="292" t="s">
        <v>2979</v>
      </c>
      <c r="E13005" s="292" t="s">
        <v>214</v>
      </c>
      <c r="F13005" s="405">
        <v>43462</v>
      </c>
      <c r="G13005" s="292" t="s">
        <v>2979</v>
      </c>
    </row>
    <row r="13006" spans="1:7">
      <c r="A13006" s="292" t="s">
        <v>49</v>
      </c>
      <c r="B13006" s="405">
        <v>42758</v>
      </c>
      <c r="C13006" s="292" t="s">
        <v>2979</v>
      </c>
      <c r="E13006" s="292" t="s">
        <v>214</v>
      </c>
      <c r="F13006" s="405">
        <v>43464</v>
      </c>
      <c r="G13006" s="292" t="s">
        <v>2979</v>
      </c>
    </row>
    <row r="13007" spans="1:7">
      <c r="A13007" s="292" t="s">
        <v>49</v>
      </c>
      <c r="B13007" s="405">
        <v>43164</v>
      </c>
      <c r="C13007" s="292" t="s">
        <v>2979</v>
      </c>
      <c r="E13007" s="292" t="s">
        <v>214</v>
      </c>
      <c r="F13007" s="405">
        <v>43466</v>
      </c>
      <c r="G13007" s="292" t="s">
        <v>2979</v>
      </c>
    </row>
    <row r="13008" spans="1:7">
      <c r="A13008" s="292" t="s">
        <v>49</v>
      </c>
      <c r="B13008" s="405">
        <v>43521</v>
      </c>
      <c r="C13008" s="292" t="s">
        <v>2979</v>
      </c>
      <c r="E13008" s="292" t="s">
        <v>214</v>
      </c>
      <c r="F13008" s="405">
        <v>43467</v>
      </c>
      <c r="G13008" s="292" t="s">
        <v>2979</v>
      </c>
    </row>
    <row r="13009" spans="1:7">
      <c r="A13009" s="292" t="s">
        <v>49</v>
      </c>
      <c r="B13009" s="405">
        <v>43773</v>
      </c>
      <c r="C13009" s="292" t="s">
        <v>2979</v>
      </c>
      <c r="E13009" s="292" t="s">
        <v>214</v>
      </c>
      <c r="F13009" s="405">
        <v>43501</v>
      </c>
      <c r="G13009" s="292" t="s">
        <v>2979</v>
      </c>
    </row>
    <row r="13010" spans="1:7">
      <c r="A13010" s="292" t="s">
        <v>49</v>
      </c>
      <c r="B13010" s="405">
        <v>43976</v>
      </c>
      <c r="C13010" s="292" t="s">
        <v>2979</v>
      </c>
      <c r="E13010" s="292" t="s">
        <v>214</v>
      </c>
      <c r="F13010" s="405">
        <v>43502</v>
      </c>
      <c r="G13010" s="292" t="s">
        <v>2979</v>
      </c>
    </row>
    <row r="13011" spans="1:7">
      <c r="A13011" s="292" t="s">
        <v>49</v>
      </c>
      <c r="B13011" s="405">
        <v>44817</v>
      </c>
      <c r="C13011" s="292" t="s">
        <v>2979</v>
      </c>
      <c r="E13011" s="292" t="s">
        <v>214</v>
      </c>
      <c r="F13011" s="405">
        <v>43511</v>
      </c>
      <c r="G13011" s="292" t="s">
        <v>2979</v>
      </c>
    </row>
    <row r="13012" spans="1:7">
      <c r="A13012" s="292" t="s">
        <v>49</v>
      </c>
      <c r="B13012" s="405">
        <v>45167</v>
      </c>
      <c r="C13012" s="292" t="s">
        <v>2979</v>
      </c>
      <c r="E13012" s="292" t="s">
        <v>214</v>
      </c>
      <c r="F13012" s="405">
        <v>43516</v>
      </c>
      <c r="G13012" s="292" t="s">
        <v>2979</v>
      </c>
    </row>
    <row r="13013" spans="1:7">
      <c r="A13013" s="292" t="s">
        <v>49</v>
      </c>
      <c r="B13013" s="405">
        <v>41127</v>
      </c>
      <c r="C13013" s="292" t="s">
        <v>2979</v>
      </c>
      <c r="E13013" s="292" t="s">
        <v>214</v>
      </c>
      <c r="F13013" s="405">
        <v>43517</v>
      </c>
      <c r="G13013" s="292" t="s">
        <v>2979</v>
      </c>
    </row>
    <row r="13014" spans="1:7">
      <c r="A13014" s="292" t="s">
        <v>49</v>
      </c>
      <c r="B13014" s="405">
        <v>41314</v>
      </c>
      <c r="C13014" s="292" t="s">
        <v>2979</v>
      </c>
      <c r="E13014" s="292" t="s">
        <v>214</v>
      </c>
      <c r="F13014" s="405">
        <v>43518</v>
      </c>
      <c r="G13014" s="292" t="s">
        <v>2979</v>
      </c>
    </row>
    <row r="13015" spans="1:7">
      <c r="A13015" s="292" t="s">
        <v>49</v>
      </c>
      <c r="B13015" s="405">
        <v>41553</v>
      </c>
      <c r="C13015" s="292" t="s">
        <v>2979</v>
      </c>
      <c r="E13015" s="292" t="s">
        <v>214</v>
      </c>
      <c r="F13015" s="405">
        <v>43521</v>
      </c>
      <c r="G13015" s="292" t="s">
        <v>2979</v>
      </c>
    </row>
    <row r="13016" spans="1:7">
      <c r="A13016" s="292" t="s">
        <v>49</v>
      </c>
      <c r="B13016" s="405">
        <v>41740</v>
      </c>
      <c r="C13016" s="292" t="s">
        <v>2979</v>
      </c>
      <c r="E13016" s="292" t="s">
        <v>214</v>
      </c>
      <c r="F13016" s="405">
        <v>43524</v>
      </c>
      <c r="G13016" s="292" t="s">
        <v>2979</v>
      </c>
    </row>
    <row r="13017" spans="1:7">
      <c r="A13017" s="292" t="s">
        <v>49</v>
      </c>
      <c r="B13017" s="405">
        <v>42033</v>
      </c>
      <c r="C13017" s="292" t="s">
        <v>2979</v>
      </c>
      <c r="E13017" s="292" t="s">
        <v>214</v>
      </c>
      <c r="F13017" s="405">
        <v>43527</v>
      </c>
      <c r="G13017" s="292" t="s">
        <v>2979</v>
      </c>
    </row>
    <row r="13018" spans="1:7">
      <c r="A13018" s="292" t="s">
        <v>49</v>
      </c>
      <c r="B13018" s="405">
        <v>42201</v>
      </c>
      <c r="C13018" s="292" t="s">
        <v>2979</v>
      </c>
      <c r="E13018" s="292" t="s">
        <v>214</v>
      </c>
      <c r="F13018" s="405">
        <v>43532</v>
      </c>
      <c r="G13018" s="292" t="s">
        <v>2979</v>
      </c>
    </row>
    <row r="13019" spans="1:7">
      <c r="A13019" s="292" t="s">
        <v>49</v>
      </c>
      <c r="B13019" s="405">
        <v>42338</v>
      </c>
      <c r="C13019" s="292" t="s">
        <v>2979</v>
      </c>
      <c r="E13019" s="292" t="s">
        <v>214</v>
      </c>
      <c r="F13019" s="405">
        <v>43533</v>
      </c>
      <c r="G13019" s="292" t="s">
        <v>2979</v>
      </c>
    </row>
    <row r="13020" spans="1:7">
      <c r="A13020" s="292" t="s">
        <v>49</v>
      </c>
      <c r="B13020" s="405">
        <v>42519</v>
      </c>
      <c r="C13020" s="292" t="s">
        <v>2979</v>
      </c>
      <c r="E13020" s="292" t="s">
        <v>214</v>
      </c>
      <c r="F13020" s="405">
        <v>43534</v>
      </c>
      <c r="G13020" s="292" t="s">
        <v>2979</v>
      </c>
    </row>
    <row r="13021" spans="1:7">
      <c r="A13021" s="292" t="s">
        <v>49</v>
      </c>
      <c r="B13021" s="405">
        <v>42761</v>
      </c>
      <c r="C13021" s="292" t="s">
        <v>2979</v>
      </c>
      <c r="E13021" s="292" t="s">
        <v>214</v>
      </c>
      <c r="F13021" s="405">
        <v>43535</v>
      </c>
      <c r="G13021" s="292" t="s">
        <v>2979</v>
      </c>
    </row>
    <row r="13022" spans="1:7">
      <c r="A13022" s="292" t="s">
        <v>49</v>
      </c>
      <c r="B13022" s="405">
        <v>43310</v>
      </c>
      <c r="C13022" s="292" t="s">
        <v>2979</v>
      </c>
      <c r="E13022" s="292" t="s">
        <v>214</v>
      </c>
      <c r="F13022" s="405">
        <v>43536</v>
      </c>
      <c r="G13022" s="292" t="s">
        <v>2979</v>
      </c>
    </row>
    <row r="13023" spans="1:7">
      <c r="A13023" s="292" t="s">
        <v>49</v>
      </c>
      <c r="B13023" s="405">
        <v>43524</v>
      </c>
      <c r="C13023" s="292" t="s">
        <v>2979</v>
      </c>
      <c r="E13023" s="292" t="s">
        <v>214</v>
      </c>
      <c r="F13023" s="405">
        <v>43540</v>
      </c>
      <c r="G13023" s="292" t="s">
        <v>2979</v>
      </c>
    </row>
    <row r="13024" spans="1:7">
      <c r="A13024" s="292" t="s">
        <v>49</v>
      </c>
      <c r="B13024" s="405">
        <v>43777</v>
      </c>
      <c r="C13024" s="292" t="s">
        <v>2979</v>
      </c>
      <c r="E13024" s="292" t="s">
        <v>214</v>
      </c>
      <c r="F13024" s="405">
        <v>43543</v>
      </c>
      <c r="G13024" s="292" t="s">
        <v>2979</v>
      </c>
    </row>
    <row r="13025" spans="1:7">
      <c r="A13025" s="292" t="s">
        <v>49</v>
      </c>
      <c r="B13025" s="405">
        <v>43977</v>
      </c>
      <c r="C13025" s="292" t="s">
        <v>2979</v>
      </c>
      <c r="E13025" s="292" t="s">
        <v>214</v>
      </c>
      <c r="F13025" s="405">
        <v>43547</v>
      </c>
      <c r="G13025" s="292" t="s">
        <v>2979</v>
      </c>
    </row>
    <row r="13026" spans="1:7">
      <c r="A13026" s="292" t="s">
        <v>49</v>
      </c>
      <c r="B13026" s="405">
        <v>44818</v>
      </c>
      <c r="C13026" s="292" t="s">
        <v>2979</v>
      </c>
      <c r="E13026" s="292" t="s">
        <v>214</v>
      </c>
      <c r="F13026" s="405">
        <v>43548</v>
      </c>
      <c r="G13026" s="292" t="s">
        <v>2979</v>
      </c>
    </row>
    <row r="13027" spans="1:7">
      <c r="A13027" s="292" t="s">
        <v>49</v>
      </c>
      <c r="B13027" s="405">
        <v>45168</v>
      </c>
      <c r="C13027" s="292" t="s">
        <v>2979</v>
      </c>
      <c r="E13027" s="292" t="s">
        <v>214</v>
      </c>
      <c r="F13027" s="405">
        <v>43549</v>
      </c>
      <c r="G13027" s="292" t="s">
        <v>2979</v>
      </c>
    </row>
    <row r="13028" spans="1:7">
      <c r="A13028" s="292" t="s">
        <v>49</v>
      </c>
      <c r="B13028" s="405">
        <v>41137</v>
      </c>
      <c r="C13028" s="292" t="s">
        <v>2979</v>
      </c>
      <c r="E13028" s="292" t="s">
        <v>214</v>
      </c>
      <c r="F13028" s="405">
        <v>43554</v>
      </c>
      <c r="G13028" s="292" t="s">
        <v>2979</v>
      </c>
    </row>
    <row r="13029" spans="1:7">
      <c r="A13029" s="292" t="s">
        <v>49</v>
      </c>
      <c r="B13029" s="405">
        <v>41332</v>
      </c>
      <c r="C13029" s="292" t="s">
        <v>2979</v>
      </c>
      <c r="E13029" s="292" t="s">
        <v>214</v>
      </c>
      <c r="F13029" s="405">
        <v>43556</v>
      </c>
      <c r="G13029" s="292" t="s">
        <v>2979</v>
      </c>
    </row>
    <row r="13030" spans="1:7">
      <c r="A13030" s="292" t="s">
        <v>49</v>
      </c>
      <c r="B13030" s="405">
        <v>41554</v>
      </c>
      <c r="C13030" s="292" t="s">
        <v>2979</v>
      </c>
      <c r="E13030" s="292" t="s">
        <v>214</v>
      </c>
      <c r="F13030" s="405">
        <v>43557</v>
      </c>
      <c r="G13030" s="292" t="s">
        <v>2979</v>
      </c>
    </row>
    <row r="13031" spans="1:7">
      <c r="A13031" s="292" t="s">
        <v>49</v>
      </c>
      <c r="B13031" s="405">
        <v>41746</v>
      </c>
      <c r="C13031" s="292" t="s">
        <v>2979</v>
      </c>
      <c r="E13031" s="292" t="s">
        <v>214</v>
      </c>
      <c r="F13031" s="405">
        <v>43569</v>
      </c>
      <c r="G13031" s="292" t="s">
        <v>2979</v>
      </c>
    </row>
    <row r="13032" spans="1:7">
      <c r="A13032" s="292" t="s">
        <v>49</v>
      </c>
      <c r="B13032" s="405">
        <v>42035</v>
      </c>
      <c r="C13032" s="292" t="s">
        <v>2979</v>
      </c>
      <c r="E13032" s="292" t="s">
        <v>214</v>
      </c>
      <c r="F13032" s="405">
        <v>43570</v>
      </c>
      <c r="G13032" s="292" t="s">
        <v>2979</v>
      </c>
    </row>
    <row r="13033" spans="1:7">
      <c r="A13033" s="292" t="s">
        <v>49</v>
      </c>
      <c r="B13033" s="405">
        <v>42202</v>
      </c>
      <c r="C13033" s="292" t="s">
        <v>2979</v>
      </c>
      <c r="E13033" s="292" t="s">
        <v>214</v>
      </c>
      <c r="F13033" s="405">
        <v>43711</v>
      </c>
      <c r="G13033" s="292" t="s">
        <v>2979</v>
      </c>
    </row>
    <row r="13034" spans="1:7">
      <c r="A13034" s="292" t="s">
        <v>49</v>
      </c>
      <c r="B13034" s="405">
        <v>42339</v>
      </c>
      <c r="C13034" s="292" t="s">
        <v>2979</v>
      </c>
      <c r="E13034" s="292" t="s">
        <v>214</v>
      </c>
      <c r="F13034" s="405">
        <v>43716</v>
      </c>
      <c r="G13034" s="292" t="s">
        <v>2979</v>
      </c>
    </row>
    <row r="13035" spans="1:7">
      <c r="A13035" s="292" t="s">
        <v>49</v>
      </c>
      <c r="B13035" s="405">
        <v>42528</v>
      </c>
      <c r="C13035" s="292" t="s">
        <v>2979</v>
      </c>
      <c r="E13035" s="292" t="s">
        <v>214</v>
      </c>
      <c r="F13035" s="405">
        <v>43720</v>
      </c>
      <c r="G13035" s="292" t="s">
        <v>2979</v>
      </c>
    </row>
    <row r="13036" spans="1:7">
      <c r="A13036" s="292" t="s">
        <v>49</v>
      </c>
      <c r="B13036" s="405">
        <v>42762</v>
      </c>
      <c r="C13036" s="292" t="s">
        <v>2979</v>
      </c>
      <c r="E13036" s="292" t="s">
        <v>214</v>
      </c>
      <c r="F13036" s="405">
        <v>43722</v>
      </c>
      <c r="G13036" s="292" t="s">
        <v>2979</v>
      </c>
    </row>
    <row r="13037" spans="1:7">
      <c r="A13037" s="292" t="s">
        <v>49</v>
      </c>
      <c r="B13037" s="405">
        <v>43314</v>
      </c>
      <c r="C13037" s="292" t="s">
        <v>2979</v>
      </c>
      <c r="E13037" s="292" t="s">
        <v>214</v>
      </c>
      <c r="F13037" s="405">
        <v>43727</v>
      </c>
      <c r="G13037" s="292" t="s">
        <v>2979</v>
      </c>
    </row>
    <row r="13038" spans="1:7">
      <c r="A13038" s="292" t="s">
        <v>49</v>
      </c>
      <c r="B13038" s="405">
        <v>43527</v>
      </c>
      <c r="C13038" s="292" t="s">
        <v>2979</v>
      </c>
      <c r="E13038" s="292" t="s">
        <v>214</v>
      </c>
      <c r="F13038" s="405">
        <v>43728</v>
      </c>
      <c r="G13038" s="292" t="s">
        <v>2979</v>
      </c>
    </row>
    <row r="13039" spans="1:7">
      <c r="A13039" s="292" t="s">
        <v>49</v>
      </c>
      <c r="B13039" s="405">
        <v>43778</v>
      </c>
      <c r="C13039" s="292" t="s">
        <v>2979</v>
      </c>
      <c r="E13039" s="292" t="s">
        <v>214</v>
      </c>
      <c r="F13039" s="405">
        <v>43730</v>
      </c>
      <c r="G13039" s="292" t="s">
        <v>2979</v>
      </c>
    </row>
    <row r="13040" spans="1:7">
      <c r="A13040" s="292" t="s">
        <v>49</v>
      </c>
      <c r="B13040" s="405">
        <v>43986</v>
      </c>
      <c r="C13040" s="292" t="s">
        <v>2979</v>
      </c>
      <c r="E13040" s="292" t="s">
        <v>214</v>
      </c>
      <c r="F13040" s="405">
        <v>43732</v>
      </c>
      <c r="G13040" s="292" t="s">
        <v>2979</v>
      </c>
    </row>
    <row r="13041" spans="1:7">
      <c r="A13041" s="292" t="s">
        <v>49</v>
      </c>
      <c r="B13041" s="405">
        <v>44826</v>
      </c>
      <c r="C13041" s="292" t="s">
        <v>2979</v>
      </c>
      <c r="E13041" s="292" t="s">
        <v>214</v>
      </c>
      <c r="F13041" s="405">
        <v>43739</v>
      </c>
      <c r="G13041" s="292" t="s">
        <v>2979</v>
      </c>
    </row>
    <row r="13042" spans="1:7">
      <c r="A13042" s="292" t="s">
        <v>49</v>
      </c>
      <c r="B13042" s="405">
        <v>45169</v>
      </c>
      <c r="C13042" s="292" t="s">
        <v>2979</v>
      </c>
      <c r="E13042" s="292" t="s">
        <v>214</v>
      </c>
      <c r="F13042" s="405">
        <v>43746</v>
      </c>
      <c r="G13042" s="292" t="s">
        <v>2979</v>
      </c>
    </row>
    <row r="13043" spans="1:7">
      <c r="A13043" s="292" t="s">
        <v>49</v>
      </c>
      <c r="B13043" s="405">
        <v>41141</v>
      </c>
      <c r="C13043" s="292" t="s">
        <v>2979</v>
      </c>
      <c r="E13043" s="292" t="s">
        <v>214</v>
      </c>
      <c r="F13043" s="405">
        <v>43747</v>
      </c>
      <c r="G13043" s="292" t="s">
        <v>2979</v>
      </c>
    </row>
    <row r="13044" spans="1:7">
      <c r="A13044" s="292" t="s">
        <v>49</v>
      </c>
      <c r="B13044" s="405">
        <v>41338</v>
      </c>
      <c r="C13044" s="292" t="s">
        <v>2979</v>
      </c>
      <c r="E13044" s="292" t="s">
        <v>214</v>
      </c>
      <c r="F13044" s="405">
        <v>43748</v>
      </c>
      <c r="G13044" s="292" t="s">
        <v>2979</v>
      </c>
    </row>
    <row r="13045" spans="1:7">
      <c r="A13045" s="292" t="s">
        <v>49</v>
      </c>
      <c r="B13045" s="405">
        <v>41555</v>
      </c>
      <c r="C13045" s="292" t="s">
        <v>2979</v>
      </c>
      <c r="E13045" s="292" t="s">
        <v>214</v>
      </c>
      <c r="F13045" s="405">
        <v>43749</v>
      </c>
      <c r="G13045" s="292" t="s">
        <v>2979</v>
      </c>
    </row>
    <row r="13046" spans="1:7">
      <c r="A13046" s="292" t="s">
        <v>49</v>
      </c>
      <c r="B13046" s="405">
        <v>41747</v>
      </c>
      <c r="C13046" s="292" t="s">
        <v>2979</v>
      </c>
      <c r="E13046" s="292" t="s">
        <v>214</v>
      </c>
      <c r="F13046" s="405">
        <v>43755</v>
      </c>
      <c r="G13046" s="292" t="s">
        <v>2979</v>
      </c>
    </row>
    <row r="13047" spans="1:7">
      <c r="A13047" s="292" t="s">
        <v>49</v>
      </c>
      <c r="B13047" s="405">
        <v>42036</v>
      </c>
      <c r="C13047" s="292" t="s">
        <v>2979</v>
      </c>
      <c r="E13047" s="292" t="s">
        <v>214</v>
      </c>
      <c r="F13047" s="405">
        <v>43756</v>
      </c>
      <c r="G13047" s="292" t="s">
        <v>2979</v>
      </c>
    </row>
    <row r="13048" spans="1:7">
      <c r="A13048" s="292" t="s">
        <v>49</v>
      </c>
      <c r="B13048" s="405">
        <v>42204</v>
      </c>
      <c r="C13048" s="292" t="s">
        <v>2979</v>
      </c>
      <c r="E13048" s="292" t="s">
        <v>214</v>
      </c>
      <c r="F13048" s="405">
        <v>43757</v>
      </c>
      <c r="G13048" s="292" t="s">
        <v>2979</v>
      </c>
    </row>
    <row r="13049" spans="1:7">
      <c r="A13049" s="292" t="s">
        <v>49</v>
      </c>
      <c r="B13049" s="405">
        <v>42343</v>
      </c>
      <c r="C13049" s="292" t="s">
        <v>2979</v>
      </c>
      <c r="E13049" s="292" t="s">
        <v>214</v>
      </c>
      <c r="F13049" s="405">
        <v>43758</v>
      </c>
      <c r="G13049" s="292" t="s">
        <v>2979</v>
      </c>
    </row>
    <row r="13050" spans="1:7">
      <c r="A13050" s="292" t="s">
        <v>49</v>
      </c>
      <c r="B13050" s="405">
        <v>42539</v>
      </c>
      <c r="C13050" s="292" t="s">
        <v>2979</v>
      </c>
      <c r="E13050" s="292" t="s">
        <v>214</v>
      </c>
      <c r="F13050" s="405">
        <v>43760</v>
      </c>
      <c r="G13050" s="292" t="s">
        <v>2979</v>
      </c>
    </row>
    <row r="13051" spans="1:7">
      <c r="A13051" s="292" t="s">
        <v>49</v>
      </c>
      <c r="B13051" s="405">
        <v>42764</v>
      </c>
      <c r="C13051" s="292" t="s">
        <v>2979</v>
      </c>
      <c r="E13051" s="292" t="s">
        <v>214</v>
      </c>
      <c r="F13051" s="405">
        <v>43762</v>
      </c>
      <c r="G13051" s="292" t="s">
        <v>2979</v>
      </c>
    </row>
    <row r="13052" spans="1:7">
      <c r="A13052" s="292" t="s">
        <v>49</v>
      </c>
      <c r="B13052" s="405">
        <v>43318</v>
      </c>
      <c r="C13052" s="292" t="s">
        <v>2979</v>
      </c>
      <c r="E13052" s="292" t="s">
        <v>214</v>
      </c>
      <c r="F13052" s="405">
        <v>43766</v>
      </c>
      <c r="G13052" s="292" t="s">
        <v>2979</v>
      </c>
    </row>
    <row r="13053" spans="1:7">
      <c r="A13053" s="292" t="s">
        <v>49</v>
      </c>
      <c r="B13053" s="405">
        <v>43532</v>
      </c>
      <c r="C13053" s="292" t="s">
        <v>2979</v>
      </c>
      <c r="E13053" s="292" t="s">
        <v>214</v>
      </c>
      <c r="F13053" s="405">
        <v>43767</v>
      </c>
      <c r="G13053" s="292" t="s">
        <v>2979</v>
      </c>
    </row>
    <row r="13054" spans="1:7">
      <c r="A13054" s="292" t="s">
        <v>49</v>
      </c>
      <c r="B13054" s="405">
        <v>43779</v>
      </c>
      <c r="C13054" s="292" t="s">
        <v>2979</v>
      </c>
      <c r="E13054" s="292" t="s">
        <v>214</v>
      </c>
      <c r="F13054" s="405">
        <v>43771</v>
      </c>
      <c r="G13054" s="292" t="s">
        <v>2979</v>
      </c>
    </row>
    <row r="13055" spans="1:7">
      <c r="A13055" s="292" t="s">
        <v>49</v>
      </c>
      <c r="B13055" s="405">
        <v>43988</v>
      </c>
      <c r="C13055" s="292" t="s">
        <v>2979</v>
      </c>
      <c r="E13055" s="292" t="s">
        <v>214</v>
      </c>
      <c r="F13055" s="405">
        <v>43772</v>
      </c>
      <c r="G13055" s="292" t="s">
        <v>2979</v>
      </c>
    </row>
    <row r="13056" spans="1:7">
      <c r="A13056" s="292" t="s">
        <v>49</v>
      </c>
      <c r="B13056" s="405">
        <v>44836</v>
      </c>
      <c r="C13056" s="292" t="s">
        <v>2979</v>
      </c>
      <c r="E13056" s="292" t="s">
        <v>214</v>
      </c>
      <c r="F13056" s="405">
        <v>43773</v>
      </c>
      <c r="G13056" s="292" t="s">
        <v>2979</v>
      </c>
    </row>
    <row r="13057" spans="1:7">
      <c r="A13057" s="292" t="s">
        <v>49</v>
      </c>
      <c r="B13057" s="405">
        <v>45171</v>
      </c>
      <c r="C13057" s="292" t="s">
        <v>2979</v>
      </c>
      <c r="E13057" s="292" t="s">
        <v>214</v>
      </c>
      <c r="F13057" s="405">
        <v>43777</v>
      </c>
      <c r="G13057" s="292" t="s">
        <v>2979</v>
      </c>
    </row>
    <row r="13058" spans="1:7">
      <c r="A13058" s="292" t="s">
        <v>49</v>
      </c>
      <c r="B13058" s="405">
        <v>41144</v>
      </c>
      <c r="C13058" s="292" t="s">
        <v>2979</v>
      </c>
      <c r="E13058" s="292" t="s">
        <v>214</v>
      </c>
      <c r="F13058" s="405">
        <v>43778</v>
      </c>
      <c r="G13058" s="292" t="s">
        <v>2979</v>
      </c>
    </row>
    <row r="13059" spans="1:7">
      <c r="A13059" s="292" t="s">
        <v>49</v>
      </c>
      <c r="B13059" s="405">
        <v>41342</v>
      </c>
      <c r="C13059" s="292" t="s">
        <v>2979</v>
      </c>
      <c r="E13059" s="292" t="s">
        <v>214</v>
      </c>
      <c r="F13059" s="405">
        <v>43779</v>
      </c>
      <c r="G13059" s="292" t="s">
        <v>2979</v>
      </c>
    </row>
    <row r="13060" spans="1:7">
      <c r="A13060" s="292" t="s">
        <v>49</v>
      </c>
      <c r="B13060" s="405">
        <v>41557</v>
      </c>
      <c r="C13060" s="292" t="s">
        <v>2979</v>
      </c>
      <c r="E13060" s="292" t="s">
        <v>214</v>
      </c>
      <c r="F13060" s="405">
        <v>43780</v>
      </c>
      <c r="G13060" s="292" t="s">
        <v>2979</v>
      </c>
    </row>
    <row r="13061" spans="1:7">
      <c r="A13061" s="292" t="s">
        <v>49</v>
      </c>
      <c r="B13061" s="405">
        <v>41749</v>
      </c>
      <c r="C13061" s="292" t="s">
        <v>2979</v>
      </c>
      <c r="E13061" s="292" t="s">
        <v>214</v>
      </c>
      <c r="F13061" s="405">
        <v>43782</v>
      </c>
      <c r="G13061" s="292" t="s">
        <v>2979</v>
      </c>
    </row>
    <row r="13062" spans="1:7">
      <c r="A13062" s="292" t="s">
        <v>49</v>
      </c>
      <c r="B13062" s="405">
        <v>42037</v>
      </c>
      <c r="C13062" s="292" t="s">
        <v>2979</v>
      </c>
      <c r="E13062" s="292" t="s">
        <v>214</v>
      </c>
      <c r="F13062" s="405">
        <v>43783</v>
      </c>
      <c r="G13062" s="292" t="s">
        <v>2979</v>
      </c>
    </row>
    <row r="13063" spans="1:7">
      <c r="A13063" s="292" t="s">
        <v>49</v>
      </c>
      <c r="B13063" s="405">
        <v>42206</v>
      </c>
      <c r="C13063" s="292" t="s">
        <v>2979</v>
      </c>
      <c r="E13063" s="292" t="s">
        <v>214</v>
      </c>
      <c r="F13063" s="405">
        <v>43788</v>
      </c>
      <c r="G13063" s="292" t="s">
        <v>2979</v>
      </c>
    </row>
    <row r="13064" spans="1:7">
      <c r="A13064" s="292" t="s">
        <v>49</v>
      </c>
      <c r="B13064" s="405">
        <v>42344</v>
      </c>
      <c r="C13064" s="292" t="s">
        <v>2979</v>
      </c>
      <c r="E13064" s="292" t="s">
        <v>214</v>
      </c>
      <c r="F13064" s="405">
        <v>43789</v>
      </c>
      <c r="G13064" s="292" t="s">
        <v>2979</v>
      </c>
    </row>
    <row r="13065" spans="1:7">
      <c r="A13065" s="292" t="s">
        <v>49</v>
      </c>
      <c r="B13065" s="405">
        <v>42541</v>
      </c>
      <c r="C13065" s="292" t="s">
        <v>2979</v>
      </c>
      <c r="E13065" s="292" t="s">
        <v>214</v>
      </c>
      <c r="F13065" s="405">
        <v>43793</v>
      </c>
      <c r="G13065" s="292" t="s">
        <v>2979</v>
      </c>
    </row>
    <row r="13066" spans="1:7">
      <c r="A13066" s="292" t="s">
        <v>49</v>
      </c>
      <c r="B13066" s="405">
        <v>42765</v>
      </c>
      <c r="C13066" s="292" t="s">
        <v>2979</v>
      </c>
      <c r="E13066" s="292" t="s">
        <v>214</v>
      </c>
      <c r="F13066" s="405">
        <v>43802</v>
      </c>
      <c r="G13066" s="292" t="s">
        <v>2979</v>
      </c>
    </row>
    <row r="13067" spans="1:7">
      <c r="A13067" s="292" t="s">
        <v>49</v>
      </c>
      <c r="B13067" s="405">
        <v>43319</v>
      </c>
      <c r="C13067" s="292" t="s">
        <v>2979</v>
      </c>
      <c r="E13067" s="292" t="s">
        <v>214</v>
      </c>
      <c r="F13067" s="405">
        <v>43811</v>
      </c>
      <c r="G13067" s="292" t="s">
        <v>2979</v>
      </c>
    </row>
    <row r="13068" spans="1:7">
      <c r="A13068" s="292" t="s">
        <v>49</v>
      </c>
      <c r="B13068" s="405">
        <v>43533</v>
      </c>
      <c r="C13068" s="292" t="s">
        <v>2979</v>
      </c>
      <c r="E13068" s="292" t="s">
        <v>214</v>
      </c>
      <c r="F13068" s="405">
        <v>43821</v>
      </c>
      <c r="G13068" s="292" t="s">
        <v>2979</v>
      </c>
    </row>
    <row r="13069" spans="1:7">
      <c r="A13069" s="292" t="s">
        <v>49</v>
      </c>
      <c r="B13069" s="405">
        <v>43780</v>
      </c>
      <c r="C13069" s="292" t="s">
        <v>2979</v>
      </c>
      <c r="E13069" s="292" t="s">
        <v>214</v>
      </c>
      <c r="F13069" s="405">
        <v>43832</v>
      </c>
      <c r="G13069" s="292" t="s">
        <v>2979</v>
      </c>
    </row>
    <row r="13070" spans="1:7">
      <c r="A13070" s="292" t="s">
        <v>49</v>
      </c>
      <c r="B13070" s="405">
        <v>44032</v>
      </c>
      <c r="C13070" s="292" t="s">
        <v>2979</v>
      </c>
      <c r="E13070" s="292" t="s">
        <v>214</v>
      </c>
      <c r="F13070" s="405">
        <v>43837</v>
      </c>
      <c r="G13070" s="292" t="s">
        <v>2979</v>
      </c>
    </row>
    <row r="13071" spans="1:7">
      <c r="A13071" s="292" t="s">
        <v>49</v>
      </c>
      <c r="B13071" s="405">
        <v>44837</v>
      </c>
      <c r="C13071" s="292" t="s">
        <v>2979</v>
      </c>
      <c r="E13071" s="292" t="s">
        <v>214</v>
      </c>
      <c r="F13071" s="405">
        <v>43840</v>
      </c>
      <c r="G13071" s="292" t="s">
        <v>2979</v>
      </c>
    </row>
    <row r="13072" spans="1:7">
      <c r="A13072" s="292" t="s">
        <v>49</v>
      </c>
      <c r="B13072" s="405">
        <v>45176</v>
      </c>
      <c r="C13072" s="292" t="s">
        <v>2979</v>
      </c>
      <c r="E13072" s="292" t="s">
        <v>214</v>
      </c>
      <c r="F13072" s="405">
        <v>43844</v>
      </c>
      <c r="G13072" s="292" t="s">
        <v>2979</v>
      </c>
    </row>
    <row r="13073" spans="1:7">
      <c r="A13073" s="292" t="s">
        <v>49</v>
      </c>
      <c r="B13073" s="405">
        <v>41149</v>
      </c>
      <c r="C13073" s="292" t="s">
        <v>2979</v>
      </c>
      <c r="E13073" s="292" t="s">
        <v>214</v>
      </c>
      <c r="F13073" s="405">
        <v>43901</v>
      </c>
      <c r="G13073" s="292" t="s">
        <v>2979</v>
      </c>
    </row>
    <row r="13074" spans="1:7">
      <c r="A13074" s="292" t="s">
        <v>49</v>
      </c>
      <c r="B13074" s="405">
        <v>41344</v>
      </c>
      <c r="C13074" s="292" t="s">
        <v>2979</v>
      </c>
      <c r="E13074" s="292" t="s">
        <v>214</v>
      </c>
      <c r="F13074" s="405">
        <v>43903</v>
      </c>
      <c r="G13074" s="292" t="s">
        <v>2979</v>
      </c>
    </row>
    <row r="13075" spans="1:7">
      <c r="A13075" s="292" t="s">
        <v>49</v>
      </c>
      <c r="B13075" s="405">
        <v>41558</v>
      </c>
      <c r="C13075" s="292" t="s">
        <v>2979</v>
      </c>
      <c r="E13075" s="292" t="s">
        <v>214</v>
      </c>
      <c r="F13075" s="405">
        <v>43907</v>
      </c>
      <c r="G13075" s="292" t="s">
        <v>2979</v>
      </c>
    </row>
    <row r="13076" spans="1:7">
      <c r="A13076" s="292" t="s">
        <v>49</v>
      </c>
      <c r="B13076" s="405">
        <v>41751</v>
      </c>
      <c r="C13076" s="292" t="s">
        <v>2979</v>
      </c>
      <c r="E13076" s="292" t="s">
        <v>214</v>
      </c>
      <c r="F13076" s="405">
        <v>43908</v>
      </c>
      <c r="G13076" s="292" t="s">
        <v>2979</v>
      </c>
    </row>
    <row r="13077" spans="1:7">
      <c r="A13077" s="292" t="s">
        <v>49</v>
      </c>
      <c r="B13077" s="405">
        <v>42038</v>
      </c>
      <c r="C13077" s="292" t="s">
        <v>2979</v>
      </c>
      <c r="E13077" s="292" t="s">
        <v>214</v>
      </c>
      <c r="F13077" s="405">
        <v>43910</v>
      </c>
      <c r="G13077" s="292" t="s">
        <v>2979</v>
      </c>
    </row>
    <row r="13078" spans="1:7">
      <c r="A13078" s="292" t="s">
        <v>49</v>
      </c>
      <c r="B13078" s="405">
        <v>42207</v>
      </c>
      <c r="C13078" s="292" t="s">
        <v>2979</v>
      </c>
      <c r="E13078" s="292" t="s">
        <v>214</v>
      </c>
      <c r="F13078" s="405">
        <v>43914</v>
      </c>
      <c r="G13078" s="292" t="s">
        <v>2979</v>
      </c>
    </row>
    <row r="13079" spans="1:7">
      <c r="A13079" s="292" t="s">
        <v>49</v>
      </c>
      <c r="B13079" s="405">
        <v>42345</v>
      </c>
      <c r="C13079" s="292" t="s">
        <v>2979</v>
      </c>
      <c r="E13079" s="292" t="s">
        <v>214</v>
      </c>
      <c r="F13079" s="405">
        <v>43915</v>
      </c>
      <c r="G13079" s="292" t="s">
        <v>2979</v>
      </c>
    </row>
    <row r="13080" spans="1:7">
      <c r="A13080" s="292" t="s">
        <v>49</v>
      </c>
      <c r="B13080" s="405">
        <v>42544</v>
      </c>
      <c r="C13080" s="292" t="s">
        <v>2979</v>
      </c>
      <c r="E13080" s="292" t="s">
        <v>214</v>
      </c>
      <c r="F13080" s="405">
        <v>43917</v>
      </c>
      <c r="G13080" s="292" t="s">
        <v>2979</v>
      </c>
    </row>
    <row r="13081" spans="1:7">
      <c r="A13081" s="292" t="s">
        <v>49</v>
      </c>
      <c r="B13081" s="405">
        <v>42786</v>
      </c>
      <c r="C13081" s="292" t="s">
        <v>2979</v>
      </c>
      <c r="E13081" s="292" t="s">
        <v>214</v>
      </c>
      <c r="F13081" s="405">
        <v>43925</v>
      </c>
      <c r="G13081" s="292" t="s">
        <v>2979</v>
      </c>
    </row>
    <row r="13082" spans="1:7">
      <c r="A13082" s="292" t="s">
        <v>49</v>
      </c>
      <c r="B13082" s="405">
        <v>43320</v>
      </c>
      <c r="C13082" s="292" t="s">
        <v>2979</v>
      </c>
      <c r="E13082" s="292" t="s">
        <v>214</v>
      </c>
      <c r="F13082" s="405">
        <v>43930</v>
      </c>
      <c r="G13082" s="292" t="s">
        <v>2979</v>
      </c>
    </row>
    <row r="13083" spans="1:7">
      <c r="A13083" s="292" t="s">
        <v>49</v>
      </c>
      <c r="B13083" s="405">
        <v>43534</v>
      </c>
      <c r="C13083" s="292" t="s">
        <v>2979</v>
      </c>
      <c r="E13083" s="292" t="s">
        <v>214</v>
      </c>
      <c r="F13083" s="405">
        <v>43931</v>
      </c>
      <c r="G13083" s="292" t="s">
        <v>2979</v>
      </c>
    </row>
    <row r="13084" spans="1:7">
      <c r="A13084" s="292" t="s">
        <v>49</v>
      </c>
      <c r="B13084" s="405">
        <v>43782</v>
      </c>
      <c r="C13084" s="292" t="s">
        <v>2979</v>
      </c>
      <c r="E13084" s="292" t="s">
        <v>214</v>
      </c>
      <c r="F13084" s="405">
        <v>43932</v>
      </c>
      <c r="G13084" s="292" t="s">
        <v>2979</v>
      </c>
    </row>
    <row r="13085" spans="1:7">
      <c r="A13085" s="292" t="s">
        <v>49</v>
      </c>
      <c r="B13085" s="405">
        <v>44033</v>
      </c>
      <c r="C13085" s="292" t="s">
        <v>2979</v>
      </c>
      <c r="E13085" s="292" t="s">
        <v>214</v>
      </c>
      <c r="F13085" s="405">
        <v>43933</v>
      </c>
      <c r="G13085" s="292" t="s">
        <v>2979</v>
      </c>
    </row>
    <row r="13086" spans="1:7">
      <c r="A13086" s="292" t="s">
        <v>49</v>
      </c>
      <c r="B13086" s="405">
        <v>44840</v>
      </c>
      <c r="C13086" s="292" t="s">
        <v>2979</v>
      </c>
      <c r="E13086" s="292" t="s">
        <v>214</v>
      </c>
      <c r="F13086" s="405">
        <v>43938</v>
      </c>
      <c r="G13086" s="292" t="s">
        <v>2979</v>
      </c>
    </row>
    <row r="13087" spans="1:7">
      <c r="A13087" s="292" t="s">
        <v>49</v>
      </c>
      <c r="B13087" s="405">
        <v>45303</v>
      </c>
      <c r="C13087" s="292" t="s">
        <v>2979</v>
      </c>
      <c r="E13087" s="292" t="s">
        <v>214</v>
      </c>
      <c r="F13087" s="405">
        <v>43941</v>
      </c>
      <c r="G13087" s="292" t="s">
        <v>2979</v>
      </c>
    </row>
    <row r="13088" spans="1:7">
      <c r="A13088" s="292" t="s">
        <v>49</v>
      </c>
      <c r="B13088" s="405">
        <v>41166</v>
      </c>
      <c r="C13088" s="292" t="s">
        <v>2979</v>
      </c>
      <c r="E13088" s="292" t="s">
        <v>214</v>
      </c>
      <c r="F13088" s="405">
        <v>43942</v>
      </c>
      <c r="G13088" s="292" t="s">
        <v>2979</v>
      </c>
    </row>
    <row r="13089" spans="1:7">
      <c r="A13089" s="292" t="s">
        <v>49</v>
      </c>
      <c r="B13089" s="405">
        <v>41360</v>
      </c>
      <c r="C13089" s="292" t="s">
        <v>2979</v>
      </c>
      <c r="E13089" s="292" t="s">
        <v>214</v>
      </c>
      <c r="F13089" s="405">
        <v>43944</v>
      </c>
      <c r="G13089" s="292" t="s">
        <v>2979</v>
      </c>
    </row>
    <row r="13090" spans="1:7">
      <c r="A13090" s="292" t="s">
        <v>49</v>
      </c>
      <c r="B13090" s="405">
        <v>41559</v>
      </c>
      <c r="C13090" s="292" t="s">
        <v>2979</v>
      </c>
      <c r="E13090" s="292" t="s">
        <v>214</v>
      </c>
      <c r="F13090" s="405">
        <v>43945</v>
      </c>
      <c r="G13090" s="292" t="s">
        <v>2979</v>
      </c>
    </row>
    <row r="13091" spans="1:7">
      <c r="A13091" s="292" t="s">
        <v>49</v>
      </c>
      <c r="B13091" s="405">
        <v>41760</v>
      </c>
      <c r="C13091" s="292" t="s">
        <v>2979</v>
      </c>
      <c r="E13091" s="292" t="s">
        <v>214</v>
      </c>
      <c r="F13091" s="405">
        <v>43946</v>
      </c>
      <c r="G13091" s="292" t="s">
        <v>2979</v>
      </c>
    </row>
    <row r="13092" spans="1:7">
      <c r="A13092" s="292" t="s">
        <v>49</v>
      </c>
      <c r="B13092" s="405">
        <v>42039</v>
      </c>
      <c r="C13092" s="292" t="s">
        <v>2979</v>
      </c>
      <c r="E13092" s="292" t="s">
        <v>214</v>
      </c>
      <c r="F13092" s="405">
        <v>43948</v>
      </c>
      <c r="G13092" s="292" t="s">
        <v>2979</v>
      </c>
    </row>
    <row r="13093" spans="1:7">
      <c r="A13093" s="292" t="s">
        <v>49</v>
      </c>
      <c r="B13093" s="405">
        <v>42209</v>
      </c>
      <c r="C13093" s="292" t="s">
        <v>2979</v>
      </c>
      <c r="E13093" s="292" t="s">
        <v>214</v>
      </c>
      <c r="F13093" s="405">
        <v>43962</v>
      </c>
      <c r="G13093" s="292" t="s">
        <v>2979</v>
      </c>
    </row>
    <row r="13094" spans="1:7">
      <c r="A13094" s="292" t="s">
        <v>49</v>
      </c>
      <c r="B13094" s="405">
        <v>42348</v>
      </c>
      <c r="C13094" s="292" t="s">
        <v>2979</v>
      </c>
      <c r="E13094" s="292" t="s">
        <v>214</v>
      </c>
      <c r="F13094" s="405">
        <v>43966</v>
      </c>
      <c r="G13094" s="292" t="s">
        <v>2979</v>
      </c>
    </row>
    <row r="13095" spans="1:7">
      <c r="A13095" s="292" t="s">
        <v>49</v>
      </c>
      <c r="B13095" s="405">
        <v>42553</v>
      </c>
      <c r="C13095" s="292" t="s">
        <v>2979</v>
      </c>
      <c r="E13095" s="292" t="s">
        <v>214</v>
      </c>
      <c r="F13095" s="405">
        <v>43968</v>
      </c>
      <c r="G13095" s="292" t="s">
        <v>2979</v>
      </c>
    </row>
    <row r="13096" spans="1:7">
      <c r="A13096" s="292" t="s">
        <v>49</v>
      </c>
      <c r="B13096" s="405">
        <v>42788</v>
      </c>
      <c r="C13096" s="292" t="s">
        <v>2979</v>
      </c>
      <c r="E13096" s="292" t="s">
        <v>214</v>
      </c>
      <c r="F13096" s="405">
        <v>43973</v>
      </c>
      <c r="G13096" s="292" t="s">
        <v>2979</v>
      </c>
    </row>
    <row r="13097" spans="1:7">
      <c r="A13097" s="292" t="s">
        <v>49</v>
      </c>
      <c r="B13097" s="405">
        <v>43323</v>
      </c>
      <c r="C13097" s="292" t="s">
        <v>2979</v>
      </c>
      <c r="E13097" s="292" t="s">
        <v>214</v>
      </c>
      <c r="F13097" s="405">
        <v>43976</v>
      </c>
      <c r="G13097" s="292" t="s">
        <v>2979</v>
      </c>
    </row>
    <row r="13098" spans="1:7">
      <c r="A13098" s="292" t="s">
        <v>49</v>
      </c>
      <c r="B13098" s="405">
        <v>43535</v>
      </c>
      <c r="C13098" s="292" t="s">
        <v>2979</v>
      </c>
      <c r="E13098" s="292" t="s">
        <v>214</v>
      </c>
      <c r="F13098" s="405">
        <v>43977</v>
      </c>
      <c r="G13098" s="292" t="s">
        <v>2979</v>
      </c>
    </row>
    <row r="13099" spans="1:7">
      <c r="A13099" s="292" t="s">
        <v>49</v>
      </c>
      <c r="B13099" s="405">
        <v>43783</v>
      </c>
      <c r="C13099" s="292" t="s">
        <v>2979</v>
      </c>
      <c r="E13099" s="292" t="s">
        <v>214</v>
      </c>
      <c r="F13099" s="405">
        <v>43986</v>
      </c>
      <c r="G13099" s="292" t="s">
        <v>2979</v>
      </c>
    </row>
    <row r="13100" spans="1:7">
      <c r="A13100" s="292" t="s">
        <v>49</v>
      </c>
      <c r="B13100" s="405">
        <v>44046</v>
      </c>
      <c r="C13100" s="292" t="s">
        <v>2979</v>
      </c>
      <c r="E13100" s="292" t="s">
        <v>214</v>
      </c>
      <c r="F13100" s="405">
        <v>43988</v>
      </c>
      <c r="G13100" s="292" t="s">
        <v>2979</v>
      </c>
    </row>
    <row r="13101" spans="1:7">
      <c r="A13101" s="292" t="s">
        <v>49</v>
      </c>
      <c r="B13101" s="405">
        <v>44841</v>
      </c>
      <c r="C13101" s="292" t="s">
        <v>2979</v>
      </c>
      <c r="E13101" s="292" t="s">
        <v>214</v>
      </c>
      <c r="F13101" s="405">
        <v>44032</v>
      </c>
      <c r="G13101" s="292" t="s">
        <v>2979</v>
      </c>
    </row>
    <row r="13102" spans="1:7">
      <c r="A13102" s="292" t="s">
        <v>49</v>
      </c>
      <c r="B13102" s="405">
        <v>45308</v>
      </c>
      <c r="C13102" s="292" t="s">
        <v>2979</v>
      </c>
      <c r="E13102" s="292" t="s">
        <v>214</v>
      </c>
      <c r="F13102" s="405">
        <v>44033</v>
      </c>
      <c r="G13102" s="292" t="s">
        <v>2979</v>
      </c>
    </row>
    <row r="13103" spans="1:7">
      <c r="A13103" s="292" t="s">
        <v>49</v>
      </c>
      <c r="B13103" s="405">
        <v>41171</v>
      </c>
      <c r="C13103" s="292" t="s">
        <v>2979</v>
      </c>
      <c r="E13103" s="292" t="s">
        <v>214</v>
      </c>
      <c r="F13103" s="405">
        <v>44046</v>
      </c>
      <c r="G13103" s="292" t="s">
        <v>2979</v>
      </c>
    </row>
    <row r="13104" spans="1:7">
      <c r="A13104" s="292" t="s">
        <v>49</v>
      </c>
      <c r="B13104" s="405">
        <v>41364</v>
      </c>
      <c r="C13104" s="292" t="s">
        <v>2979</v>
      </c>
      <c r="E13104" s="292" t="s">
        <v>214</v>
      </c>
      <c r="F13104" s="405">
        <v>44076</v>
      </c>
      <c r="G13104" s="292" t="s">
        <v>2979</v>
      </c>
    </row>
    <row r="13105" spans="1:7">
      <c r="A13105" s="292" t="s">
        <v>49</v>
      </c>
      <c r="B13105" s="405">
        <v>41562</v>
      </c>
      <c r="C13105" s="292" t="s">
        <v>2979</v>
      </c>
      <c r="E13105" s="292" t="s">
        <v>214</v>
      </c>
      <c r="F13105" s="405">
        <v>44082</v>
      </c>
      <c r="G13105" s="292" t="s">
        <v>2979</v>
      </c>
    </row>
    <row r="13106" spans="1:7">
      <c r="A13106" s="292" t="s">
        <v>49</v>
      </c>
      <c r="B13106" s="405">
        <v>41764</v>
      </c>
      <c r="C13106" s="292" t="s">
        <v>2979</v>
      </c>
      <c r="E13106" s="292" t="s">
        <v>214</v>
      </c>
      <c r="F13106" s="405">
        <v>44085</v>
      </c>
      <c r="G13106" s="292" t="s">
        <v>2979</v>
      </c>
    </row>
    <row r="13107" spans="1:7">
      <c r="A13107" s="292" t="s">
        <v>49</v>
      </c>
      <c r="B13107" s="405">
        <v>42040</v>
      </c>
      <c r="C13107" s="292" t="s">
        <v>2979</v>
      </c>
      <c r="E13107" s="292" t="s">
        <v>214</v>
      </c>
      <c r="F13107" s="405">
        <v>44093</v>
      </c>
      <c r="G13107" s="292" t="s">
        <v>2979</v>
      </c>
    </row>
    <row r="13108" spans="1:7">
      <c r="A13108" s="292" t="s">
        <v>49</v>
      </c>
      <c r="B13108" s="405">
        <v>42210</v>
      </c>
      <c r="C13108" s="292" t="s">
        <v>2979</v>
      </c>
      <c r="E13108" s="292" t="s">
        <v>214</v>
      </c>
      <c r="F13108" s="405">
        <v>44099</v>
      </c>
      <c r="G13108" s="292" t="s">
        <v>2979</v>
      </c>
    </row>
    <row r="13109" spans="1:7">
      <c r="A13109" s="292" t="s">
        <v>49</v>
      </c>
      <c r="B13109" s="405">
        <v>42350</v>
      </c>
      <c r="C13109" s="292" t="s">
        <v>2979</v>
      </c>
      <c r="E13109" s="292" t="s">
        <v>214</v>
      </c>
      <c r="F13109" s="405">
        <v>44214</v>
      </c>
      <c r="G13109" s="292" t="s">
        <v>2979</v>
      </c>
    </row>
    <row r="13110" spans="1:7">
      <c r="A13110" s="292" t="s">
        <v>49</v>
      </c>
      <c r="B13110" s="405">
        <v>42558</v>
      </c>
      <c r="C13110" s="292" t="s">
        <v>2979</v>
      </c>
      <c r="E13110" s="292" t="s">
        <v>214</v>
      </c>
      <c r="F13110" s="405">
        <v>44276</v>
      </c>
      <c r="G13110" s="292" t="s">
        <v>2979</v>
      </c>
    </row>
    <row r="13111" spans="1:7">
      <c r="A13111" s="292" t="s">
        <v>49</v>
      </c>
      <c r="B13111" s="405">
        <v>43003</v>
      </c>
      <c r="C13111" s="292" t="s">
        <v>2979</v>
      </c>
      <c r="E13111" s="292" t="s">
        <v>214</v>
      </c>
      <c r="F13111" s="405">
        <v>44404</v>
      </c>
      <c r="G13111" s="292" t="s">
        <v>2979</v>
      </c>
    </row>
    <row r="13112" spans="1:7">
      <c r="A13112" s="292" t="s">
        <v>49</v>
      </c>
      <c r="B13112" s="405">
        <v>43332</v>
      </c>
      <c r="C13112" s="292" t="s">
        <v>2979</v>
      </c>
      <c r="E13112" s="292" t="s">
        <v>214</v>
      </c>
      <c r="F13112" s="405">
        <v>44416</v>
      </c>
      <c r="G13112" s="292" t="s">
        <v>2979</v>
      </c>
    </row>
    <row r="13113" spans="1:7">
      <c r="A13113" s="292" t="s">
        <v>49</v>
      </c>
      <c r="B13113" s="405">
        <v>43536</v>
      </c>
      <c r="C13113" s="292" t="s">
        <v>2979</v>
      </c>
      <c r="E13113" s="292" t="s">
        <v>214</v>
      </c>
      <c r="F13113" s="405">
        <v>44417</v>
      </c>
      <c r="G13113" s="292" t="s">
        <v>2979</v>
      </c>
    </row>
    <row r="13114" spans="1:7">
      <c r="A13114" s="292" t="s">
        <v>49</v>
      </c>
      <c r="B13114" s="405">
        <v>43788</v>
      </c>
      <c r="C13114" s="292" t="s">
        <v>2979</v>
      </c>
      <c r="E13114" s="292" t="s">
        <v>214</v>
      </c>
      <c r="F13114" s="405">
        <v>44427</v>
      </c>
      <c r="G13114" s="292" t="s">
        <v>2979</v>
      </c>
    </row>
    <row r="13115" spans="1:7">
      <c r="A13115" s="292" t="s">
        <v>49</v>
      </c>
      <c r="B13115" s="405">
        <v>44076</v>
      </c>
      <c r="C13115" s="292" t="s">
        <v>2979</v>
      </c>
      <c r="E13115" s="292" t="s">
        <v>214</v>
      </c>
      <c r="F13115" s="405">
        <v>44428</v>
      </c>
      <c r="G13115" s="292" t="s">
        <v>2979</v>
      </c>
    </row>
    <row r="13116" spans="1:7">
      <c r="A13116" s="292" t="s">
        <v>49</v>
      </c>
      <c r="B13116" s="405">
        <v>44844</v>
      </c>
      <c r="C13116" s="292" t="s">
        <v>2979</v>
      </c>
      <c r="E13116" s="292" t="s">
        <v>214</v>
      </c>
      <c r="F13116" s="405">
        <v>44441</v>
      </c>
      <c r="G13116" s="292" t="s">
        <v>2979</v>
      </c>
    </row>
    <row r="13117" spans="1:7">
      <c r="A13117" s="292" t="s">
        <v>49</v>
      </c>
      <c r="B13117" s="405">
        <v>45311</v>
      </c>
      <c r="C13117" s="292" t="s">
        <v>2979</v>
      </c>
      <c r="E13117" s="292" t="s">
        <v>214</v>
      </c>
      <c r="F13117" s="405">
        <v>44449</v>
      </c>
      <c r="G13117" s="292" t="s">
        <v>2979</v>
      </c>
    </row>
    <row r="13118" spans="1:7">
      <c r="A13118" s="292" t="s">
        <v>49</v>
      </c>
      <c r="B13118" s="405">
        <v>41173</v>
      </c>
      <c r="C13118" s="292" t="s">
        <v>2979</v>
      </c>
      <c r="E13118" s="292" t="s">
        <v>214</v>
      </c>
      <c r="F13118" s="405">
        <v>44450</v>
      </c>
      <c r="G13118" s="292" t="s">
        <v>2979</v>
      </c>
    </row>
    <row r="13119" spans="1:7">
      <c r="A13119" s="292" t="s">
        <v>49</v>
      </c>
      <c r="B13119" s="405">
        <v>41366</v>
      </c>
      <c r="C13119" s="292" t="s">
        <v>2979</v>
      </c>
      <c r="E13119" s="292" t="s">
        <v>214</v>
      </c>
      <c r="F13119" s="405">
        <v>44451</v>
      </c>
      <c r="G13119" s="292" t="s">
        <v>2979</v>
      </c>
    </row>
    <row r="13120" spans="1:7">
      <c r="A13120" s="292" t="s">
        <v>49</v>
      </c>
      <c r="B13120" s="405">
        <v>41563</v>
      </c>
      <c r="C13120" s="292" t="s">
        <v>2979</v>
      </c>
      <c r="E13120" s="292" t="s">
        <v>214</v>
      </c>
      <c r="F13120" s="405">
        <v>44453</v>
      </c>
      <c r="G13120" s="292" t="s">
        <v>2979</v>
      </c>
    </row>
    <row r="13121" spans="1:7">
      <c r="A13121" s="292" t="s">
        <v>49</v>
      </c>
      <c r="B13121" s="405">
        <v>41772</v>
      </c>
      <c r="C13121" s="292" t="s">
        <v>2979</v>
      </c>
      <c r="E13121" s="292" t="s">
        <v>214</v>
      </c>
      <c r="F13121" s="405">
        <v>44611</v>
      </c>
      <c r="G13121" s="292" t="s">
        <v>2979</v>
      </c>
    </row>
    <row r="13122" spans="1:7">
      <c r="A13122" s="292" t="s">
        <v>49</v>
      </c>
      <c r="B13122" s="405">
        <v>42041</v>
      </c>
      <c r="C13122" s="292" t="s">
        <v>2979</v>
      </c>
      <c r="E13122" s="292" t="s">
        <v>214</v>
      </c>
      <c r="F13122" s="405">
        <v>44620</v>
      </c>
      <c r="G13122" s="292" t="s">
        <v>2979</v>
      </c>
    </row>
    <row r="13123" spans="1:7">
      <c r="A13123" s="292" t="s">
        <v>49</v>
      </c>
      <c r="B13123" s="405">
        <v>42211</v>
      </c>
      <c r="C13123" s="292" t="s">
        <v>2979</v>
      </c>
      <c r="E13123" s="292" t="s">
        <v>214</v>
      </c>
      <c r="F13123" s="405">
        <v>44625</v>
      </c>
      <c r="G13123" s="292" t="s">
        <v>2979</v>
      </c>
    </row>
    <row r="13124" spans="1:7">
      <c r="A13124" s="292" t="s">
        <v>49</v>
      </c>
      <c r="B13124" s="405">
        <v>42351</v>
      </c>
      <c r="C13124" s="292" t="s">
        <v>2979</v>
      </c>
      <c r="E13124" s="292" t="s">
        <v>214</v>
      </c>
      <c r="F13124" s="405">
        <v>44628</v>
      </c>
      <c r="G13124" s="292" t="s">
        <v>2979</v>
      </c>
    </row>
    <row r="13125" spans="1:7">
      <c r="A13125" s="292" t="s">
        <v>49</v>
      </c>
      <c r="B13125" s="405">
        <v>42565</v>
      </c>
      <c r="C13125" s="292" t="s">
        <v>2979</v>
      </c>
      <c r="E13125" s="292" t="s">
        <v>214</v>
      </c>
      <c r="F13125" s="405">
        <v>44629</v>
      </c>
      <c r="G13125" s="292" t="s">
        <v>2979</v>
      </c>
    </row>
    <row r="13126" spans="1:7">
      <c r="A13126" s="292" t="s">
        <v>49</v>
      </c>
      <c r="B13126" s="405">
        <v>43006</v>
      </c>
      <c r="C13126" s="292" t="s">
        <v>2979</v>
      </c>
      <c r="E13126" s="292" t="s">
        <v>214</v>
      </c>
      <c r="F13126" s="405">
        <v>44636</v>
      </c>
      <c r="G13126" s="292" t="s">
        <v>2979</v>
      </c>
    </row>
    <row r="13127" spans="1:7">
      <c r="A13127" s="292" t="s">
        <v>49</v>
      </c>
      <c r="B13127" s="405">
        <v>43333</v>
      </c>
      <c r="C13127" s="292" t="s">
        <v>2979</v>
      </c>
      <c r="E13127" s="292" t="s">
        <v>214</v>
      </c>
      <c r="F13127" s="405">
        <v>44637</v>
      </c>
      <c r="G13127" s="292" t="s">
        <v>2979</v>
      </c>
    </row>
    <row r="13128" spans="1:7">
      <c r="A13128" s="292" t="s">
        <v>49</v>
      </c>
      <c r="B13128" s="405">
        <v>43540</v>
      </c>
      <c r="C13128" s="292" t="s">
        <v>2979</v>
      </c>
      <c r="E13128" s="292" t="s">
        <v>214</v>
      </c>
      <c r="F13128" s="405">
        <v>44638</v>
      </c>
      <c r="G13128" s="292" t="s">
        <v>2979</v>
      </c>
    </row>
    <row r="13129" spans="1:7">
      <c r="A13129" s="292" t="s">
        <v>49</v>
      </c>
      <c r="B13129" s="405">
        <v>43789</v>
      </c>
      <c r="C13129" s="292" t="s">
        <v>2979</v>
      </c>
      <c r="E13129" s="292" t="s">
        <v>214</v>
      </c>
      <c r="F13129" s="405">
        <v>44656</v>
      </c>
      <c r="G13129" s="292" t="s">
        <v>2979</v>
      </c>
    </row>
    <row r="13130" spans="1:7">
      <c r="A13130" s="292" t="s">
        <v>49</v>
      </c>
      <c r="B13130" s="405">
        <v>44082</v>
      </c>
      <c r="C13130" s="292" t="s">
        <v>2979</v>
      </c>
      <c r="E13130" s="292" t="s">
        <v>214</v>
      </c>
      <c r="F13130" s="405">
        <v>44661</v>
      </c>
      <c r="G13130" s="292" t="s">
        <v>2979</v>
      </c>
    </row>
    <row r="13131" spans="1:7">
      <c r="A13131" s="292" t="s">
        <v>49</v>
      </c>
      <c r="B13131" s="405">
        <v>44849</v>
      </c>
      <c r="C13131" s="292" t="s">
        <v>2979</v>
      </c>
      <c r="E13131" s="292" t="s">
        <v>214</v>
      </c>
      <c r="F13131" s="405">
        <v>44680</v>
      </c>
      <c r="G13131" s="292" t="s">
        <v>2979</v>
      </c>
    </row>
    <row r="13132" spans="1:7">
      <c r="A13132" s="292" t="s">
        <v>49</v>
      </c>
      <c r="B13132" s="405">
        <v>45312</v>
      </c>
      <c r="C13132" s="292" t="s">
        <v>2979</v>
      </c>
      <c r="E13132" s="292" t="s">
        <v>214</v>
      </c>
      <c r="F13132" s="405">
        <v>44695</v>
      </c>
      <c r="G13132" s="292" t="s">
        <v>2979</v>
      </c>
    </row>
    <row r="13133" spans="1:7">
      <c r="A13133" s="292" t="s">
        <v>49</v>
      </c>
      <c r="B13133" s="405">
        <v>41174</v>
      </c>
      <c r="C13133" s="292" t="s">
        <v>2979</v>
      </c>
      <c r="E13133" s="292" t="s">
        <v>214</v>
      </c>
      <c r="F13133" s="405">
        <v>44699</v>
      </c>
      <c r="G13133" s="292" t="s">
        <v>2979</v>
      </c>
    </row>
    <row r="13134" spans="1:7">
      <c r="A13134" s="292" t="s">
        <v>49</v>
      </c>
      <c r="B13134" s="405">
        <v>41367</v>
      </c>
      <c r="C13134" s="292" t="s">
        <v>2979</v>
      </c>
      <c r="E13134" s="292" t="s">
        <v>214</v>
      </c>
      <c r="F13134" s="405">
        <v>44802</v>
      </c>
      <c r="G13134" s="292" t="s">
        <v>2979</v>
      </c>
    </row>
    <row r="13135" spans="1:7">
      <c r="A13135" s="292" t="s">
        <v>49</v>
      </c>
      <c r="B13135" s="405">
        <v>41564</v>
      </c>
      <c r="C13135" s="292" t="s">
        <v>2979</v>
      </c>
      <c r="E13135" s="292" t="s">
        <v>214</v>
      </c>
      <c r="F13135" s="405">
        <v>44803</v>
      </c>
      <c r="G13135" s="292" t="s">
        <v>2979</v>
      </c>
    </row>
    <row r="13136" spans="1:7">
      <c r="A13136" s="292" t="s">
        <v>49</v>
      </c>
      <c r="B13136" s="405">
        <v>41773</v>
      </c>
      <c r="C13136" s="292" t="s">
        <v>2979</v>
      </c>
      <c r="E13136" s="292" t="s">
        <v>214</v>
      </c>
      <c r="F13136" s="405">
        <v>44804</v>
      </c>
      <c r="G13136" s="292" t="s">
        <v>2979</v>
      </c>
    </row>
    <row r="13137" spans="1:7">
      <c r="A13137" s="292" t="s">
        <v>49</v>
      </c>
      <c r="B13137" s="405">
        <v>42045</v>
      </c>
      <c r="C13137" s="292" t="s">
        <v>2979</v>
      </c>
      <c r="E13137" s="292" t="s">
        <v>214</v>
      </c>
      <c r="F13137" s="405">
        <v>44807</v>
      </c>
      <c r="G13137" s="292" t="s">
        <v>2979</v>
      </c>
    </row>
    <row r="13138" spans="1:7">
      <c r="A13138" s="292" t="s">
        <v>49</v>
      </c>
      <c r="B13138" s="405">
        <v>42214</v>
      </c>
      <c r="C13138" s="292" t="s">
        <v>2979</v>
      </c>
      <c r="E13138" s="292" t="s">
        <v>214</v>
      </c>
      <c r="F13138" s="405">
        <v>44817</v>
      </c>
      <c r="G13138" s="292" t="s">
        <v>2979</v>
      </c>
    </row>
    <row r="13139" spans="1:7">
      <c r="A13139" s="292" t="s">
        <v>49</v>
      </c>
      <c r="B13139" s="405">
        <v>42352</v>
      </c>
      <c r="C13139" s="292" t="s">
        <v>2979</v>
      </c>
      <c r="E13139" s="292" t="s">
        <v>214</v>
      </c>
      <c r="F13139" s="405">
        <v>44818</v>
      </c>
      <c r="G13139" s="292" t="s">
        <v>2979</v>
      </c>
    </row>
    <row r="13140" spans="1:7">
      <c r="A13140" s="292" t="s">
        <v>49</v>
      </c>
      <c r="B13140" s="405">
        <v>42566</v>
      </c>
      <c r="C13140" s="292" t="s">
        <v>2979</v>
      </c>
      <c r="E13140" s="292" t="s">
        <v>214</v>
      </c>
      <c r="F13140" s="405">
        <v>44826</v>
      </c>
      <c r="G13140" s="292" t="s">
        <v>2979</v>
      </c>
    </row>
    <row r="13141" spans="1:7">
      <c r="A13141" s="292" t="s">
        <v>49</v>
      </c>
      <c r="B13141" s="405">
        <v>43009</v>
      </c>
      <c r="C13141" s="292" t="s">
        <v>2979</v>
      </c>
      <c r="E13141" s="292" t="s">
        <v>214</v>
      </c>
      <c r="F13141" s="405">
        <v>44836</v>
      </c>
      <c r="G13141" s="292" t="s">
        <v>2979</v>
      </c>
    </row>
    <row r="13142" spans="1:7">
      <c r="A13142" s="292" t="s">
        <v>49</v>
      </c>
      <c r="B13142" s="405">
        <v>43334</v>
      </c>
      <c r="C13142" s="292" t="s">
        <v>2979</v>
      </c>
      <c r="E13142" s="292" t="s">
        <v>214</v>
      </c>
      <c r="F13142" s="405">
        <v>44837</v>
      </c>
      <c r="G13142" s="292" t="s">
        <v>2979</v>
      </c>
    </row>
    <row r="13143" spans="1:7">
      <c r="A13143" s="292" t="s">
        <v>49</v>
      </c>
      <c r="B13143" s="405">
        <v>43543</v>
      </c>
      <c r="C13143" s="292" t="s">
        <v>2979</v>
      </c>
      <c r="E13143" s="292" t="s">
        <v>214</v>
      </c>
      <c r="F13143" s="405">
        <v>44840</v>
      </c>
      <c r="G13143" s="292" t="s">
        <v>2979</v>
      </c>
    </row>
    <row r="13144" spans="1:7">
      <c r="A13144" s="292" t="s">
        <v>49</v>
      </c>
      <c r="B13144" s="405">
        <v>43793</v>
      </c>
      <c r="C13144" s="292" t="s">
        <v>2979</v>
      </c>
      <c r="E13144" s="292" t="s">
        <v>214</v>
      </c>
      <c r="F13144" s="405">
        <v>44841</v>
      </c>
      <c r="G13144" s="292" t="s">
        <v>2979</v>
      </c>
    </row>
    <row r="13145" spans="1:7">
      <c r="A13145" s="292" t="s">
        <v>49</v>
      </c>
      <c r="B13145" s="405">
        <v>44085</v>
      </c>
      <c r="C13145" s="292" t="s">
        <v>2979</v>
      </c>
      <c r="E13145" s="292" t="s">
        <v>214</v>
      </c>
      <c r="F13145" s="405">
        <v>44844</v>
      </c>
      <c r="G13145" s="292" t="s">
        <v>2979</v>
      </c>
    </row>
    <row r="13146" spans="1:7">
      <c r="A13146" s="292" t="s">
        <v>49</v>
      </c>
      <c r="B13146" s="405">
        <v>44851</v>
      </c>
      <c r="C13146" s="292" t="s">
        <v>2979</v>
      </c>
      <c r="E13146" s="292" t="s">
        <v>214</v>
      </c>
      <c r="F13146" s="405">
        <v>44849</v>
      </c>
      <c r="G13146" s="292" t="s">
        <v>2979</v>
      </c>
    </row>
    <row r="13147" spans="1:7">
      <c r="A13147" s="292" t="s">
        <v>49</v>
      </c>
      <c r="B13147" s="405">
        <v>45317</v>
      </c>
      <c r="C13147" s="292" t="s">
        <v>2979</v>
      </c>
      <c r="E13147" s="292" t="s">
        <v>214</v>
      </c>
      <c r="F13147" s="405">
        <v>44851</v>
      </c>
      <c r="G13147" s="292" t="s">
        <v>2979</v>
      </c>
    </row>
    <row r="13148" spans="1:7">
      <c r="A13148" s="292" t="s">
        <v>49</v>
      </c>
      <c r="B13148" s="405">
        <v>41175</v>
      </c>
      <c r="C13148" s="292" t="s">
        <v>2979</v>
      </c>
      <c r="E13148" s="292" t="s">
        <v>214</v>
      </c>
      <c r="F13148" s="405">
        <v>44853</v>
      </c>
      <c r="G13148" s="292" t="s">
        <v>2979</v>
      </c>
    </row>
    <row r="13149" spans="1:7">
      <c r="A13149" s="292" t="s">
        <v>49</v>
      </c>
      <c r="B13149" s="405">
        <v>41368</v>
      </c>
      <c r="C13149" s="292" t="s">
        <v>2979</v>
      </c>
      <c r="E13149" s="292" t="s">
        <v>214</v>
      </c>
      <c r="F13149" s="405">
        <v>44855</v>
      </c>
      <c r="G13149" s="292" t="s">
        <v>2979</v>
      </c>
    </row>
    <row r="13150" spans="1:7">
      <c r="A13150" s="292" t="s">
        <v>49</v>
      </c>
      <c r="B13150" s="405">
        <v>41566</v>
      </c>
      <c r="C13150" s="292" t="s">
        <v>2979</v>
      </c>
      <c r="E13150" s="292" t="s">
        <v>214</v>
      </c>
      <c r="F13150" s="405">
        <v>44860</v>
      </c>
      <c r="G13150" s="292" t="s">
        <v>2979</v>
      </c>
    </row>
    <row r="13151" spans="1:7">
      <c r="A13151" s="292" t="s">
        <v>49</v>
      </c>
      <c r="B13151" s="405">
        <v>41774</v>
      </c>
      <c r="C13151" s="292" t="s">
        <v>2979</v>
      </c>
      <c r="E13151" s="292" t="s">
        <v>214</v>
      </c>
      <c r="F13151" s="405">
        <v>44864</v>
      </c>
      <c r="G13151" s="292" t="s">
        <v>2979</v>
      </c>
    </row>
    <row r="13152" spans="1:7">
      <c r="A13152" s="292" t="s">
        <v>49</v>
      </c>
      <c r="B13152" s="405">
        <v>42047</v>
      </c>
      <c r="C13152" s="292" t="s">
        <v>2979</v>
      </c>
      <c r="E13152" s="292" t="s">
        <v>214</v>
      </c>
      <c r="F13152" s="405">
        <v>44867</v>
      </c>
      <c r="G13152" s="292" t="s">
        <v>2979</v>
      </c>
    </row>
    <row r="13153" spans="1:7">
      <c r="A13153" s="292" t="s">
        <v>49</v>
      </c>
      <c r="B13153" s="405">
        <v>42215</v>
      </c>
      <c r="C13153" s="292" t="s">
        <v>2979</v>
      </c>
      <c r="E13153" s="292" t="s">
        <v>214</v>
      </c>
      <c r="F13153" s="405">
        <v>44882</v>
      </c>
      <c r="G13153" s="292" t="s">
        <v>2979</v>
      </c>
    </row>
    <row r="13154" spans="1:7">
      <c r="A13154" s="292" t="s">
        <v>49</v>
      </c>
      <c r="B13154" s="405">
        <v>42355</v>
      </c>
      <c r="C13154" s="292" t="s">
        <v>2979</v>
      </c>
      <c r="E13154" s="292" t="s">
        <v>214</v>
      </c>
      <c r="F13154" s="405">
        <v>44887</v>
      </c>
      <c r="G13154" s="292" t="s">
        <v>2979</v>
      </c>
    </row>
    <row r="13155" spans="1:7">
      <c r="A13155" s="292" t="s">
        <v>49</v>
      </c>
      <c r="B13155" s="405">
        <v>42567</v>
      </c>
      <c r="C13155" s="292" t="s">
        <v>2979</v>
      </c>
      <c r="E13155" s="292" t="s">
        <v>214</v>
      </c>
      <c r="F13155" s="405">
        <v>45033</v>
      </c>
      <c r="G13155" s="292" t="s">
        <v>2979</v>
      </c>
    </row>
    <row r="13156" spans="1:7">
      <c r="A13156" s="292" t="s">
        <v>49</v>
      </c>
      <c r="B13156" s="405">
        <v>43011</v>
      </c>
      <c r="C13156" s="292" t="s">
        <v>2979</v>
      </c>
      <c r="E13156" s="292" t="s">
        <v>214</v>
      </c>
      <c r="F13156" s="405">
        <v>45041</v>
      </c>
      <c r="G13156" s="292" t="s">
        <v>2979</v>
      </c>
    </row>
    <row r="13157" spans="1:7">
      <c r="A13157" s="292" t="s">
        <v>49</v>
      </c>
      <c r="B13157" s="405">
        <v>43337</v>
      </c>
      <c r="C13157" s="292" t="s">
        <v>2979</v>
      </c>
      <c r="E13157" s="292" t="s">
        <v>214</v>
      </c>
      <c r="F13157" s="405">
        <v>45053</v>
      </c>
      <c r="G13157" s="292" t="s">
        <v>2979</v>
      </c>
    </row>
    <row r="13158" spans="1:7">
      <c r="A13158" s="292" t="s">
        <v>49</v>
      </c>
      <c r="B13158" s="405">
        <v>43547</v>
      </c>
      <c r="C13158" s="292" t="s">
        <v>2979</v>
      </c>
      <c r="E13158" s="292" t="s">
        <v>214</v>
      </c>
      <c r="F13158" s="405">
        <v>45054</v>
      </c>
      <c r="G13158" s="292" t="s">
        <v>2979</v>
      </c>
    </row>
    <row r="13159" spans="1:7">
      <c r="A13159" s="292" t="s">
        <v>49</v>
      </c>
      <c r="B13159" s="405">
        <v>43802</v>
      </c>
      <c r="C13159" s="292" t="s">
        <v>2979</v>
      </c>
      <c r="E13159" s="292" t="s">
        <v>214</v>
      </c>
      <c r="F13159" s="405">
        <v>45064</v>
      </c>
      <c r="G13159" s="292" t="s">
        <v>2979</v>
      </c>
    </row>
    <row r="13160" spans="1:7">
      <c r="A13160" s="292" t="s">
        <v>49</v>
      </c>
      <c r="B13160" s="405">
        <v>44093</v>
      </c>
      <c r="C13160" s="292" t="s">
        <v>2979</v>
      </c>
      <c r="E13160" s="292" t="s">
        <v>214</v>
      </c>
      <c r="F13160" s="405">
        <v>45101</v>
      </c>
      <c r="G13160" s="292" t="s">
        <v>2979</v>
      </c>
    </row>
    <row r="13161" spans="1:7">
      <c r="A13161" s="292" t="s">
        <v>49</v>
      </c>
      <c r="B13161" s="405">
        <v>44853</v>
      </c>
      <c r="C13161" s="292" t="s">
        <v>2979</v>
      </c>
      <c r="E13161" s="292" t="s">
        <v>214</v>
      </c>
      <c r="F13161" s="405">
        <v>45105</v>
      </c>
      <c r="G13161" s="292" t="s">
        <v>2979</v>
      </c>
    </row>
    <row r="13162" spans="1:7">
      <c r="A13162" s="292" t="s">
        <v>49</v>
      </c>
      <c r="B13162" s="405">
        <v>45321</v>
      </c>
      <c r="C13162" s="292" t="s">
        <v>2979</v>
      </c>
      <c r="E13162" s="292" t="s">
        <v>214</v>
      </c>
      <c r="F13162" s="405">
        <v>45106</v>
      </c>
      <c r="G13162" s="292" t="s">
        <v>2979</v>
      </c>
    </row>
    <row r="13163" spans="1:7">
      <c r="A13163" s="292" t="s">
        <v>49</v>
      </c>
      <c r="B13163" s="405">
        <v>41179</v>
      </c>
      <c r="C13163" s="292" t="s">
        <v>2979</v>
      </c>
      <c r="E13163" s="292" t="s">
        <v>214</v>
      </c>
      <c r="F13163" s="405">
        <v>45107</v>
      </c>
      <c r="G13163" s="292" t="s">
        <v>2979</v>
      </c>
    </row>
    <row r="13164" spans="1:7">
      <c r="A13164" s="292" t="s">
        <v>49</v>
      </c>
      <c r="B13164" s="405">
        <v>41377</v>
      </c>
      <c r="C13164" s="292" t="s">
        <v>2979</v>
      </c>
      <c r="E13164" s="292" t="s">
        <v>214</v>
      </c>
      <c r="F13164" s="405">
        <v>45114</v>
      </c>
      <c r="G13164" s="292" t="s">
        <v>2979</v>
      </c>
    </row>
    <row r="13165" spans="1:7">
      <c r="A13165" s="292" t="s">
        <v>49</v>
      </c>
      <c r="B13165" s="405">
        <v>41567</v>
      </c>
      <c r="C13165" s="292" t="s">
        <v>2979</v>
      </c>
      <c r="E13165" s="292" t="s">
        <v>214</v>
      </c>
      <c r="F13165" s="405">
        <v>45115</v>
      </c>
      <c r="G13165" s="292" t="s">
        <v>2979</v>
      </c>
    </row>
    <row r="13166" spans="1:7">
      <c r="A13166" s="292" t="s">
        <v>49</v>
      </c>
      <c r="B13166" s="405">
        <v>41775</v>
      </c>
      <c r="C13166" s="292" t="s">
        <v>2979</v>
      </c>
      <c r="E13166" s="292" t="s">
        <v>214</v>
      </c>
      <c r="F13166" s="405">
        <v>45120</v>
      </c>
      <c r="G13166" s="292" t="s">
        <v>2979</v>
      </c>
    </row>
    <row r="13167" spans="1:7">
      <c r="A13167" s="292" t="s">
        <v>49</v>
      </c>
      <c r="B13167" s="405">
        <v>42049</v>
      </c>
      <c r="C13167" s="292" t="s">
        <v>2979</v>
      </c>
      <c r="E13167" s="292" t="s">
        <v>214</v>
      </c>
      <c r="F13167" s="405">
        <v>45121</v>
      </c>
      <c r="G13167" s="292" t="s">
        <v>2979</v>
      </c>
    </row>
    <row r="13168" spans="1:7">
      <c r="A13168" s="292" t="s">
        <v>49</v>
      </c>
      <c r="B13168" s="405">
        <v>42216</v>
      </c>
      <c r="C13168" s="292" t="s">
        <v>2979</v>
      </c>
      <c r="E13168" s="292" t="s">
        <v>214</v>
      </c>
      <c r="F13168" s="405">
        <v>45123</v>
      </c>
      <c r="G13168" s="292" t="s">
        <v>2979</v>
      </c>
    </row>
    <row r="13169" spans="1:7">
      <c r="A13169" s="292" t="s">
        <v>49</v>
      </c>
      <c r="B13169" s="405">
        <v>42364</v>
      </c>
      <c r="C13169" s="292" t="s">
        <v>2979</v>
      </c>
      <c r="E13169" s="292" t="s">
        <v>214</v>
      </c>
      <c r="F13169" s="405">
        <v>45130</v>
      </c>
      <c r="G13169" s="292" t="s">
        <v>2979</v>
      </c>
    </row>
    <row r="13170" spans="1:7">
      <c r="A13170" s="292" t="s">
        <v>49</v>
      </c>
      <c r="B13170" s="405">
        <v>42602</v>
      </c>
      <c r="C13170" s="292" t="s">
        <v>2979</v>
      </c>
      <c r="E13170" s="292" t="s">
        <v>214</v>
      </c>
      <c r="F13170" s="405">
        <v>45135</v>
      </c>
      <c r="G13170" s="292" t="s">
        <v>2979</v>
      </c>
    </row>
    <row r="13171" spans="1:7">
      <c r="A13171" s="292" t="s">
        <v>49</v>
      </c>
      <c r="B13171" s="405">
        <v>43013</v>
      </c>
      <c r="C13171" s="292" t="s">
        <v>2979</v>
      </c>
      <c r="E13171" s="292" t="s">
        <v>214</v>
      </c>
      <c r="F13171" s="405">
        <v>45138</v>
      </c>
      <c r="G13171" s="292" t="s">
        <v>2979</v>
      </c>
    </row>
    <row r="13172" spans="1:7">
      <c r="A13172" s="292" t="s">
        <v>49</v>
      </c>
      <c r="B13172" s="405">
        <v>43340</v>
      </c>
      <c r="C13172" s="292" t="s">
        <v>2979</v>
      </c>
      <c r="E13172" s="292" t="s">
        <v>214</v>
      </c>
      <c r="F13172" s="405">
        <v>45142</v>
      </c>
      <c r="G13172" s="292" t="s">
        <v>2979</v>
      </c>
    </row>
    <row r="13173" spans="1:7">
      <c r="A13173" s="292" t="s">
        <v>49</v>
      </c>
      <c r="B13173" s="405">
        <v>43548</v>
      </c>
      <c r="C13173" s="292" t="s">
        <v>2979</v>
      </c>
      <c r="E13173" s="292" t="s">
        <v>214</v>
      </c>
      <c r="F13173" s="405">
        <v>45144</v>
      </c>
      <c r="G13173" s="292" t="s">
        <v>2979</v>
      </c>
    </row>
    <row r="13174" spans="1:7">
      <c r="A13174" s="292" t="s">
        <v>49</v>
      </c>
      <c r="B13174" s="405">
        <v>43811</v>
      </c>
      <c r="C13174" s="292" t="s">
        <v>2979</v>
      </c>
      <c r="E13174" s="292" t="s">
        <v>214</v>
      </c>
      <c r="F13174" s="405">
        <v>45146</v>
      </c>
      <c r="G13174" s="292" t="s">
        <v>2979</v>
      </c>
    </row>
    <row r="13175" spans="1:7">
      <c r="A13175" s="292" t="s">
        <v>49</v>
      </c>
      <c r="B13175" s="405">
        <v>44099</v>
      </c>
      <c r="C13175" s="292" t="s">
        <v>2979</v>
      </c>
      <c r="E13175" s="292" t="s">
        <v>214</v>
      </c>
      <c r="F13175" s="405">
        <v>45148</v>
      </c>
      <c r="G13175" s="292" t="s">
        <v>2979</v>
      </c>
    </row>
    <row r="13176" spans="1:7">
      <c r="A13176" s="292" t="s">
        <v>49</v>
      </c>
      <c r="B13176" s="405">
        <v>44855</v>
      </c>
      <c r="C13176" s="292" t="s">
        <v>2979</v>
      </c>
      <c r="E13176" s="292" t="s">
        <v>214</v>
      </c>
      <c r="F13176" s="405">
        <v>45153</v>
      </c>
      <c r="G13176" s="292" t="s">
        <v>2979</v>
      </c>
    </row>
    <row r="13177" spans="1:7">
      <c r="A13177" s="292" t="s">
        <v>49</v>
      </c>
      <c r="B13177" s="405">
        <v>45326</v>
      </c>
      <c r="C13177" s="292" t="s">
        <v>2979</v>
      </c>
      <c r="E13177" s="292" t="s">
        <v>214</v>
      </c>
      <c r="F13177" s="405">
        <v>45157</v>
      </c>
      <c r="G13177" s="292" t="s">
        <v>2979</v>
      </c>
    </row>
    <row r="13178" spans="1:7">
      <c r="A13178" s="292" t="s">
        <v>49</v>
      </c>
      <c r="B13178" s="405">
        <v>45332</v>
      </c>
      <c r="C13178" s="292" t="s">
        <v>2979</v>
      </c>
      <c r="E13178" s="292" t="s">
        <v>214</v>
      </c>
      <c r="F13178" s="405">
        <v>45159</v>
      </c>
      <c r="G13178" s="292" t="s">
        <v>2979</v>
      </c>
    </row>
    <row r="13179" spans="1:7">
      <c r="A13179" s="292" t="s">
        <v>49</v>
      </c>
      <c r="B13179" s="405">
        <v>45679</v>
      </c>
      <c r="C13179" s="292" t="s">
        <v>2979</v>
      </c>
      <c r="E13179" s="292" t="s">
        <v>214</v>
      </c>
      <c r="F13179" s="405">
        <v>45167</v>
      </c>
      <c r="G13179" s="292" t="s">
        <v>2979</v>
      </c>
    </row>
    <row r="13180" spans="1:7">
      <c r="A13180" s="292" t="s">
        <v>49</v>
      </c>
      <c r="B13180" s="405">
        <v>45789</v>
      </c>
      <c r="C13180" s="292" t="s">
        <v>2979</v>
      </c>
      <c r="E13180" s="292" t="s">
        <v>214</v>
      </c>
      <c r="F13180" s="405">
        <v>45168</v>
      </c>
      <c r="G13180" s="292" t="s">
        <v>2979</v>
      </c>
    </row>
    <row r="13181" spans="1:7">
      <c r="A13181" s="292" t="s">
        <v>49</v>
      </c>
      <c r="B13181" s="405">
        <v>46035</v>
      </c>
      <c r="C13181" s="292" t="s">
        <v>2979</v>
      </c>
      <c r="E13181" s="292" t="s">
        <v>214</v>
      </c>
      <c r="F13181" s="405">
        <v>45169</v>
      </c>
      <c r="G13181" s="292" t="s">
        <v>2979</v>
      </c>
    </row>
    <row r="13182" spans="1:7">
      <c r="A13182" s="292" t="s">
        <v>49</v>
      </c>
      <c r="B13182" s="405">
        <v>46347</v>
      </c>
      <c r="C13182" s="292" t="s">
        <v>2979</v>
      </c>
      <c r="E13182" s="292" t="s">
        <v>214</v>
      </c>
      <c r="F13182" s="405">
        <v>45171</v>
      </c>
      <c r="G13182" s="292" t="s">
        <v>2979</v>
      </c>
    </row>
    <row r="13183" spans="1:7">
      <c r="A13183" s="292" t="s">
        <v>49</v>
      </c>
      <c r="B13183" s="405">
        <v>46911</v>
      </c>
      <c r="C13183" s="292" t="s">
        <v>2979</v>
      </c>
      <c r="E13183" s="292" t="s">
        <v>214</v>
      </c>
      <c r="F13183" s="405">
        <v>45176</v>
      </c>
      <c r="G13183" s="292" t="s">
        <v>2979</v>
      </c>
    </row>
    <row r="13184" spans="1:7">
      <c r="A13184" s="292" t="s">
        <v>49</v>
      </c>
      <c r="B13184" s="405">
        <v>47036</v>
      </c>
      <c r="C13184" s="292" t="s">
        <v>2979</v>
      </c>
      <c r="E13184" s="292" t="s">
        <v>214</v>
      </c>
      <c r="F13184" s="405">
        <v>45303</v>
      </c>
      <c r="G13184" s="292" t="s">
        <v>2979</v>
      </c>
    </row>
    <row r="13185" spans="1:7">
      <c r="A13185" s="292" t="s">
        <v>49</v>
      </c>
      <c r="B13185" s="405">
        <v>47282</v>
      </c>
      <c r="C13185" s="292" t="s">
        <v>2979</v>
      </c>
      <c r="E13185" s="292" t="s">
        <v>214</v>
      </c>
      <c r="F13185" s="405">
        <v>45308</v>
      </c>
      <c r="G13185" s="292" t="s">
        <v>2979</v>
      </c>
    </row>
    <row r="13186" spans="1:7">
      <c r="A13186" s="292" t="s">
        <v>49</v>
      </c>
      <c r="B13186" s="405">
        <v>47433</v>
      </c>
      <c r="C13186" s="292" t="s">
        <v>2979</v>
      </c>
      <c r="E13186" s="292" t="s">
        <v>214</v>
      </c>
      <c r="F13186" s="405">
        <v>45311</v>
      </c>
      <c r="G13186" s="292" t="s">
        <v>2979</v>
      </c>
    </row>
    <row r="13187" spans="1:7">
      <c r="A13187" s="292" t="s">
        <v>49</v>
      </c>
      <c r="B13187" s="405">
        <v>47561</v>
      </c>
      <c r="C13187" s="292" t="s">
        <v>2979</v>
      </c>
      <c r="E13187" s="292" t="s">
        <v>214</v>
      </c>
      <c r="F13187" s="405">
        <v>45312</v>
      </c>
      <c r="G13187" s="292" t="s">
        <v>2979</v>
      </c>
    </row>
    <row r="13188" spans="1:7">
      <c r="A13188" s="292" t="s">
        <v>49</v>
      </c>
      <c r="B13188" s="405">
        <v>47852</v>
      </c>
      <c r="C13188" s="292" t="s">
        <v>2979</v>
      </c>
      <c r="E13188" s="292" t="s">
        <v>214</v>
      </c>
      <c r="F13188" s="405">
        <v>45317</v>
      </c>
      <c r="G13188" s="292" t="s">
        <v>2979</v>
      </c>
    </row>
    <row r="13189" spans="1:7">
      <c r="A13189" s="292" t="s">
        <v>49</v>
      </c>
      <c r="B13189" s="405">
        <v>47970</v>
      </c>
      <c r="C13189" s="292" t="s">
        <v>2979</v>
      </c>
      <c r="E13189" s="292" t="s">
        <v>214</v>
      </c>
      <c r="F13189" s="405">
        <v>45321</v>
      </c>
      <c r="G13189" s="292" t="s">
        <v>2979</v>
      </c>
    </row>
    <row r="13190" spans="1:7">
      <c r="A13190" s="292" t="s">
        <v>49</v>
      </c>
      <c r="B13190" s="405">
        <v>48441</v>
      </c>
      <c r="C13190" s="292" t="s">
        <v>2979</v>
      </c>
      <c r="E13190" s="292" t="s">
        <v>214</v>
      </c>
      <c r="F13190" s="405">
        <v>45326</v>
      </c>
      <c r="G13190" s="292" t="s">
        <v>2979</v>
      </c>
    </row>
    <row r="13191" spans="1:7">
      <c r="A13191" s="292" t="s">
        <v>49</v>
      </c>
      <c r="B13191" s="405">
        <v>48703</v>
      </c>
      <c r="C13191" s="292" t="s">
        <v>2979</v>
      </c>
      <c r="E13191" s="292" t="s">
        <v>214</v>
      </c>
      <c r="F13191" s="405">
        <v>45332</v>
      </c>
      <c r="G13191" s="292" t="s">
        <v>2979</v>
      </c>
    </row>
    <row r="13192" spans="1:7">
      <c r="A13192" s="292" t="s">
        <v>49</v>
      </c>
      <c r="B13192" s="405">
        <v>48819</v>
      </c>
      <c r="C13192" s="292" t="s">
        <v>2979</v>
      </c>
      <c r="E13192" s="292" t="s">
        <v>214</v>
      </c>
      <c r="F13192" s="405">
        <v>45333</v>
      </c>
      <c r="G13192" s="292" t="s">
        <v>2979</v>
      </c>
    </row>
    <row r="13193" spans="1:7">
      <c r="A13193" s="292" t="s">
        <v>49</v>
      </c>
      <c r="B13193" s="405">
        <v>45333</v>
      </c>
      <c r="C13193" s="292" t="s">
        <v>2979</v>
      </c>
      <c r="E13193" s="292" t="s">
        <v>214</v>
      </c>
      <c r="F13193" s="405">
        <v>45334</v>
      </c>
      <c r="G13193" s="292" t="s">
        <v>2979</v>
      </c>
    </row>
    <row r="13194" spans="1:7">
      <c r="A13194" s="292" t="s">
        <v>49</v>
      </c>
      <c r="B13194" s="405">
        <v>45681</v>
      </c>
      <c r="C13194" s="292" t="s">
        <v>2979</v>
      </c>
      <c r="E13194" s="292" t="s">
        <v>214</v>
      </c>
      <c r="F13194" s="405">
        <v>45337</v>
      </c>
      <c r="G13194" s="292" t="s">
        <v>2979</v>
      </c>
    </row>
    <row r="13195" spans="1:7">
      <c r="A13195" s="292" t="s">
        <v>49</v>
      </c>
      <c r="B13195" s="405">
        <v>45812</v>
      </c>
      <c r="C13195" s="292" t="s">
        <v>2979</v>
      </c>
      <c r="E13195" s="292" t="s">
        <v>214</v>
      </c>
      <c r="F13195" s="405">
        <v>45340</v>
      </c>
      <c r="G13195" s="292" t="s">
        <v>2979</v>
      </c>
    </row>
    <row r="13196" spans="1:7">
      <c r="A13196" s="292" t="s">
        <v>49</v>
      </c>
      <c r="B13196" s="405">
        <v>46039</v>
      </c>
      <c r="C13196" s="292" t="s">
        <v>2979</v>
      </c>
      <c r="E13196" s="292" t="s">
        <v>214</v>
      </c>
      <c r="F13196" s="405">
        <v>45346</v>
      </c>
      <c r="G13196" s="292" t="s">
        <v>2979</v>
      </c>
    </row>
    <row r="13197" spans="1:7">
      <c r="A13197" s="292" t="s">
        <v>49</v>
      </c>
      <c r="B13197" s="405">
        <v>46348</v>
      </c>
      <c r="C13197" s="292" t="s">
        <v>2979</v>
      </c>
      <c r="E13197" s="292" t="s">
        <v>214</v>
      </c>
      <c r="F13197" s="405">
        <v>45348</v>
      </c>
      <c r="G13197" s="292" t="s">
        <v>2979</v>
      </c>
    </row>
    <row r="13198" spans="1:7">
      <c r="A13198" s="292" t="s">
        <v>49</v>
      </c>
      <c r="B13198" s="405">
        <v>46912</v>
      </c>
      <c r="C13198" s="292" t="s">
        <v>2979</v>
      </c>
      <c r="E13198" s="292" t="s">
        <v>214</v>
      </c>
      <c r="F13198" s="405">
        <v>45362</v>
      </c>
      <c r="G13198" s="292" t="s">
        <v>2979</v>
      </c>
    </row>
    <row r="13199" spans="1:7">
      <c r="A13199" s="292" t="s">
        <v>49</v>
      </c>
      <c r="B13199" s="405">
        <v>47037</v>
      </c>
      <c r="C13199" s="292" t="s">
        <v>2979</v>
      </c>
      <c r="E13199" s="292" t="s">
        <v>214</v>
      </c>
      <c r="F13199" s="405">
        <v>45368</v>
      </c>
      <c r="G13199" s="292" t="s">
        <v>2979</v>
      </c>
    </row>
    <row r="13200" spans="1:7">
      <c r="A13200" s="292" t="s">
        <v>49</v>
      </c>
      <c r="B13200" s="405">
        <v>47283</v>
      </c>
      <c r="C13200" s="292" t="s">
        <v>2979</v>
      </c>
      <c r="E13200" s="292" t="s">
        <v>214</v>
      </c>
      <c r="F13200" s="405">
        <v>45382</v>
      </c>
      <c r="G13200" s="292" t="s">
        <v>2979</v>
      </c>
    </row>
    <row r="13201" spans="1:7">
      <c r="A13201" s="292" t="s">
        <v>49</v>
      </c>
      <c r="B13201" s="405">
        <v>47435</v>
      </c>
      <c r="C13201" s="292" t="s">
        <v>2979</v>
      </c>
      <c r="E13201" s="292" t="s">
        <v>214</v>
      </c>
      <c r="F13201" s="405">
        <v>45388</v>
      </c>
      <c r="G13201" s="292" t="s">
        <v>2979</v>
      </c>
    </row>
    <row r="13202" spans="1:7">
      <c r="A13202" s="292" t="s">
        <v>49</v>
      </c>
      <c r="B13202" s="405">
        <v>47562</v>
      </c>
      <c r="C13202" s="292" t="s">
        <v>2979</v>
      </c>
      <c r="E13202" s="292" t="s">
        <v>214</v>
      </c>
      <c r="F13202" s="405">
        <v>45390</v>
      </c>
      <c r="G13202" s="292" t="s">
        <v>2979</v>
      </c>
    </row>
    <row r="13203" spans="1:7">
      <c r="A13203" s="292" t="s">
        <v>49</v>
      </c>
      <c r="B13203" s="405">
        <v>47854</v>
      </c>
      <c r="C13203" s="292" t="s">
        <v>2979</v>
      </c>
      <c r="E13203" s="292" t="s">
        <v>214</v>
      </c>
      <c r="F13203" s="405">
        <v>45612</v>
      </c>
      <c r="G13203" s="292" t="s">
        <v>2979</v>
      </c>
    </row>
    <row r="13204" spans="1:7">
      <c r="A13204" s="292" t="s">
        <v>49</v>
      </c>
      <c r="B13204" s="405">
        <v>47971</v>
      </c>
      <c r="C13204" s="292" t="s">
        <v>2979</v>
      </c>
      <c r="E13204" s="292" t="s">
        <v>214</v>
      </c>
      <c r="F13204" s="405">
        <v>45613</v>
      </c>
      <c r="G13204" s="292" t="s">
        <v>2979</v>
      </c>
    </row>
    <row r="13205" spans="1:7">
      <c r="A13205" s="292" t="s">
        <v>49</v>
      </c>
      <c r="B13205" s="405">
        <v>48445</v>
      </c>
      <c r="C13205" s="292" t="s">
        <v>2979</v>
      </c>
      <c r="E13205" s="292" t="s">
        <v>214</v>
      </c>
      <c r="F13205" s="405">
        <v>45614</v>
      </c>
      <c r="G13205" s="292" t="s">
        <v>2979</v>
      </c>
    </row>
    <row r="13206" spans="1:7">
      <c r="A13206" s="292" t="s">
        <v>49</v>
      </c>
      <c r="B13206" s="405">
        <v>48705</v>
      </c>
      <c r="C13206" s="292" t="s">
        <v>2979</v>
      </c>
      <c r="E13206" s="292" t="s">
        <v>214</v>
      </c>
      <c r="F13206" s="405">
        <v>45620</v>
      </c>
      <c r="G13206" s="292" t="s">
        <v>2979</v>
      </c>
    </row>
    <row r="13207" spans="1:7">
      <c r="A13207" s="292" t="s">
        <v>49</v>
      </c>
      <c r="B13207" s="405">
        <v>48822</v>
      </c>
      <c r="C13207" s="292" t="s">
        <v>2979</v>
      </c>
      <c r="E13207" s="292" t="s">
        <v>214</v>
      </c>
      <c r="F13207" s="405">
        <v>45621</v>
      </c>
      <c r="G13207" s="292" t="s">
        <v>2979</v>
      </c>
    </row>
    <row r="13208" spans="1:7">
      <c r="A13208" s="292" t="s">
        <v>49</v>
      </c>
      <c r="B13208" s="405">
        <v>45334</v>
      </c>
      <c r="C13208" s="292" t="s">
        <v>2979</v>
      </c>
      <c r="E13208" s="292" t="s">
        <v>214</v>
      </c>
      <c r="F13208" s="405">
        <v>45622</v>
      </c>
      <c r="G13208" s="292" t="s">
        <v>2979</v>
      </c>
    </row>
    <row r="13209" spans="1:7">
      <c r="A13209" s="292" t="s">
        <v>49</v>
      </c>
      <c r="B13209" s="405">
        <v>45683</v>
      </c>
      <c r="C13209" s="292" t="s">
        <v>2979</v>
      </c>
      <c r="E13209" s="292" t="s">
        <v>214</v>
      </c>
      <c r="F13209" s="405">
        <v>45623</v>
      </c>
      <c r="G13209" s="292" t="s">
        <v>2979</v>
      </c>
    </row>
    <row r="13210" spans="1:7">
      <c r="A13210" s="292" t="s">
        <v>49</v>
      </c>
      <c r="B13210" s="405">
        <v>45813</v>
      </c>
      <c r="C13210" s="292" t="s">
        <v>2979</v>
      </c>
      <c r="E13210" s="292" t="s">
        <v>214</v>
      </c>
      <c r="F13210" s="405">
        <v>45624</v>
      </c>
      <c r="G13210" s="292" t="s">
        <v>2979</v>
      </c>
    </row>
    <row r="13211" spans="1:7">
      <c r="A13211" s="292" t="s">
        <v>49</v>
      </c>
      <c r="B13211" s="405">
        <v>46049</v>
      </c>
      <c r="C13211" s="292" t="s">
        <v>2979</v>
      </c>
      <c r="E13211" s="292" t="s">
        <v>214</v>
      </c>
      <c r="F13211" s="405">
        <v>45630</v>
      </c>
      <c r="G13211" s="292" t="s">
        <v>2979</v>
      </c>
    </row>
    <row r="13212" spans="1:7">
      <c r="A13212" s="292" t="s">
        <v>49</v>
      </c>
      <c r="B13212" s="405">
        <v>46349</v>
      </c>
      <c r="C13212" s="292" t="s">
        <v>2979</v>
      </c>
      <c r="E13212" s="292" t="s">
        <v>214</v>
      </c>
      <c r="F13212" s="405">
        <v>45633</v>
      </c>
      <c r="G13212" s="292" t="s">
        <v>2979</v>
      </c>
    </row>
    <row r="13213" spans="1:7">
      <c r="A13213" s="292" t="s">
        <v>49</v>
      </c>
      <c r="B13213" s="405">
        <v>46913</v>
      </c>
      <c r="C13213" s="292" t="s">
        <v>2979</v>
      </c>
      <c r="E13213" s="292" t="s">
        <v>214</v>
      </c>
      <c r="F13213" s="405">
        <v>45634</v>
      </c>
      <c r="G13213" s="292" t="s">
        <v>2979</v>
      </c>
    </row>
    <row r="13214" spans="1:7">
      <c r="A13214" s="292" t="s">
        <v>49</v>
      </c>
      <c r="B13214" s="405">
        <v>47040</v>
      </c>
      <c r="C13214" s="292" t="s">
        <v>2979</v>
      </c>
      <c r="E13214" s="292" t="s">
        <v>214</v>
      </c>
      <c r="F13214" s="405">
        <v>45642</v>
      </c>
      <c r="G13214" s="292" t="s">
        <v>2979</v>
      </c>
    </row>
    <row r="13215" spans="1:7">
      <c r="A13215" s="292" t="s">
        <v>49</v>
      </c>
      <c r="B13215" s="405">
        <v>47320</v>
      </c>
      <c r="C13215" s="292" t="s">
        <v>2979</v>
      </c>
      <c r="E13215" s="292" t="s">
        <v>214</v>
      </c>
      <c r="F13215" s="405">
        <v>45643</v>
      </c>
      <c r="G13215" s="292" t="s">
        <v>2979</v>
      </c>
    </row>
    <row r="13216" spans="1:7">
      <c r="A13216" s="292" t="s">
        <v>49</v>
      </c>
      <c r="B13216" s="405">
        <v>47436</v>
      </c>
      <c r="C13216" s="292" t="s">
        <v>2979</v>
      </c>
      <c r="E13216" s="292" t="s">
        <v>214</v>
      </c>
      <c r="F13216" s="405">
        <v>45645</v>
      </c>
      <c r="G13216" s="292" t="s">
        <v>2979</v>
      </c>
    </row>
    <row r="13217" spans="1:7">
      <c r="A13217" s="292" t="s">
        <v>49</v>
      </c>
      <c r="B13217" s="405">
        <v>47564</v>
      </c>
      <c r="C13217" s="292" t="s">
        <v>2979</v>
      </c>
      <c r="E13217" s="292" t="s">
        <v>214</v>
      </c>
      <c r="F13217" s="405">
        <v>45646</v>
      </c>
      <c r="G13217" s="292" t="s">
        <v>2979</v>
      </c>
    </row>
    <row r="13218" spans="1:7">
      <c r="A13218" s="292" t="s">
        <v>49</v>
      </c>
      <c r="B13218" s="405">
        <v>47855</v>
      </c>
      <c r="C13218" s="292" t="s">
        <v>2979</v>
      </c>
      <c r="E13218" s="292" t="s">
        <v>214</v>
      </c>
      <c r="F13218" s="405">
        <v>45647</v>
      </c>
      <c r="G13218" s="292" t="s">
        <v>2979</v>
      </c>
    </row>
    <row r="13219" spans="1:7">
      <c r="A13219" s="292" t="s">
        <v>49</v>
      </c>
      <c r="B13219" s="405">
        <v>47974</v>
      </c>
      <c r="C13219" s="292" t="s">
        <v>2979</v>
      </c>
      <c r="E13219" s="292" t="s">
        <v>214</v>
      </c>
      <c r="F13219" s="405">
        <v>45650</v>
      </c>
      <c r="G13219" s="292" t="s">
        <v>2979</v>
      </c>
    </row>
    <row r="13220" spans="1:7">
      <c r="A13220" s="292" t="s">
        <v>49</v>
      </c>
      <c r="B13220" s="405">
        <v>48450</v>
      </c>
      <c r="C13220" s="292" t="s">
        <v>2979</v>
      </c>
      <c r="E13220" s="292" t="s">
        <v>214</v>
      </c>
      <c r="F13220" s="405">
        <v>45651</v>
      </c>
      <c r="G13220" s="292" t="s">
        <v>2979</v>
      </c>
    </row>
    <row r="13221" spans="1:7">
      <c r="A13221" s="292" t="s">
        <v>49</v>
      </c>
      <c r="B13221" s="405">
        <v>48720</v>
      </c>
      <c r="C13221" s="292" t="s">
        <v>2979</v>
      </c>
      <c r="E13221" s="292" t="s">
        <v>214</v>
      </c>
      <c r="F13221" s="405">
        <v>45652</v>
      </c>
      <c r="G13221" s="292" t="s">
        <v>2979</v>
      </c>
    </row>
    <row r="13222" spans="1:7">
      <c r="A13222" s="292" t="s">
        <v>49</v>
      </c>
      <c r="B13222" s="405">
        <v>48829</v>
      </c>
      <c r="C13222" s="292" t="s">
        <v>2979</v>
      </c>
      <c r="E13222" s="292" t="s">
        <v>214</v>
      </c>
      <c r="F13222" s="405">
        <v>45654</v>
      </c>
      <c r="G13222" s="292" t="s">
        <v>2979</v>
      </c>
    </row>
    <row r="13223" spans="1:7">
      <c r="A13223" s="292" t="s">
        <v>49</v>
      </c>
      <c r="B13223" s="405">
        <v>45337</v>
      </c>
      <c r="C13223" s="292" t="s">
        <v>2979</v>
      </c>
      <c r="E13223" s="292" t="s">
        <v>214</v>
      </c>
      <c r="F13223" s="405">
        <v>45656</v>
      </c>
      <c r="G13223" s="292" t="s">
        <v>2979</v>
      </c>
    </row>
    <row r="13224" spans="1:7">
      <c r="A13224" s="292" t="s">
        <v>49</v>
      </c>
      <c r="B13224" s="405">
        <v>45684</v>
      </c>
      <c r="C13224" s="292" t="s">
        <v>2979</v>
      </c>
      <c r="E13224" s="292" t="s">
        <v>214</v>
      </c>
      <c r="F13224" s="405">
        <v>45657</v>
      </c>
      <c r="G13224" s="292" t="s">
        <v>2979</v>
      </c>
    </row>
    <row r="13225" spans="1:7">
      <c r="A13225" s="292" t="s">
        <v>49</v>
      </c>
      <c r="B13225" s="405">
        <v>45814</v>
      </c>
      <c r="C13225" s="292" t="s">
        <v>2979</v>
      </c>
      <c r="E13225" s="292" t="s">
        <v>214</v>
      </c>
      <c r="F13225" s="405">
        <v>45659</v>
      </c>
      <c r="G13225" s="292" t="s">
        <v>2979</v>
      </c>
    </row>
    <row r="13226" spans="1:7">
      <c r="A13226" s="292" t="s">
        <v>49</v>
      </c>
      <c r="B13226" s="405">
        <v>46050</v>
      </c>
      <c r="C13226" s="292" t="s">
        <v>2979</v>
      </c>
      <c r="E13226" s="292" t="s">
        <v>214</v>
      </c>
      <c r="F13226" s="405">
        <v>45660</v>
      </c>
      <c r="G13226" s="292" t="s">
        <v>2979</v>
      </c>
    </row>
    <row r="13227" spans="1:7">
      <c r="A13227" s="292" t="s">
        <v>49</v>
      </c>
      <c r="B13227" s="405">
        <v>46365</v>
      </c>
      <c r="C13227" s="292" t="s">
        <v>2979</v>
      </c>
      <c r="E13227" s="292" t="s">
        <v>214</v>
      </c>
      <c r="F13227" s="405">
        <v>45663</v>
      </c>
      <c r="G13227" s="292" t="s">
        <v>2979</v>
      </c>
    </row>
    <row r="13228" spans="1:7">
      <c r="A13228" s="292" t="s">
        <v>49</v>
      </c>
      <c r="B13228" s="405">
        <v>46917</v>
      </c>
      <c r="C13228" s="292" t="s">
        <v>2979</v>
      </c>
      <c r="E13228" s="292" t="s">
        <v>214</v>
      </c>
      <c r="F13228" s="405">
        <v>45671</v>
      </c>
      <c r="G13228" s="292" t="s">
        <v>2979</v>
      </c>
    </row>
    <row r="13229" spans="1:7">
      <c r="A13229" s="292" t="s">
        <v>49</v>
      </c>
      <c r="B13229" s="405">
        <v>47041</v>
      </c>
      <c r="C13229" s="292" t="s">
        <v>2979</v>
      </c>
      <c r="E13229" s="292" t="s">
        <v>214</v>
      </c>
      <c r="F13229" s="405">
        <v>45672</v>
      </c>
      <c r="G13229" s="292" t="s">
        <v>2979</v>
      </c>
    </row>
    <row r="13230" spans="1:7">
      <c r="A13230" s="292" t="s">
        <v>49</v>
      </c>
      <c r="B13230" s="405">
        <v>47325</v>
      </c>
      <c r="C13230" s="292" t="s">
        <v>2979</v>
      </c>
      <c r="E13230" s="292" t="s">
        <v>214</v>
      </c>
      <c r="F13230" s="405">
        <v>45675</v>
      </c>
      <c r="G13230" s="292" t="s">
        <v>2979</v>
      </c>
    </row>
    <row r="13231" spans="1:7">
      <c r="A13231" s="292" t="s">
        <v>49</v>
      </c>
      <c r="B13231" s="405">
        <v>47437</v>
      </c>
      <c r="C13231" s="292" t="s">
        <v>2979</v>
      </c>
      <c r="E13231" s="292" t="s">
        <v>214</v>
      </c>
      <c r="F13231" s="405">
        <v>45678</v>
      </c>
      <c r="G13231" s="292" t="s">
        <v>2979</v>
      </c>
    </row>
    <row r="13232" spans="1:7">
      <c r="A13232" s="292" t="s">
        <v>49</v>
      </c>
      <c r="B13232" s="405">
        <v>47567</v>
      </c>
      <c r="C13232" s="292" t="s">
        <v>2979</v>
      </c>
      <c r="E13232" s="292" t="s">
        <v>214</v>
      </c>
      <c r="F13232" s="405">
        <v>45679</v>
      </c>
      <c r="G13232" s="292" t="s">
        <v>2979</v>
      </c>
    </row>
    <row r="13233" spans="1:7">
      <c r="A13233" s="292" t="s">
        <v>49</v>
      </c>
      <c r="B13233" s="405">
        <v>47858</v>
      </c>
      <c r="C13233" s="292" t="s">
        <v>2979</v>
      </c>
      <c r="E13233" s="292" t="s">
        <v>214</v>
      </c>
      <c r="F13233" s="405">
        <v>45681</v>
      </c>
      <c r="G13233" s="292" t="s">
        <v>2979</v>
      </c>
    </row>
    <row r="13234" spans="1:7">
      <c r="A13234" s="292" t="s">
        <v>49</v>
      </c>
      <c r="B13234" s="405">
        <v>47975</v>
      </c>
      <c r="C13234" s="292" t="s">
        <v>2979</v>
      </c>
      <c r="E13234" s="292" t="s">
        <v>214</v>
      </c>
      <c r="F13234" s="405">
        <v>45683</v>
      </c>
      <c r="G13234" s="292" t="s">
        <v>2979</v>
      </c>
    </row>
    <row r="13235" spans="1:7">
      <c r="A13235" s="292" t="s">
        <v>49</v>
      </c>
      <c r="B13235" s="405">
        <v>48453</v>
      </c>
      <c r="C13235" s="292" t="s">
        <v>2979</v>
      </c>
      <c r="E13235" s="292" t="s">
        <v>214</v>
      </c>
      <c r="F13235" s="405">
        <v>45684</v>
      </c>
      <c r="G13235" s="292" t="s">
        <v>2979</v>
      </c>
    </row>
    <row r="13236" spans="1:7">
      <c r="A13236" s="292" t="s">
        <v>49</v>
      </c>
      <c r="B13236" s="405">
        <v>48721</v>
      </c>
      <c r="C13236" s="292" t="s">
        <v>2979</v>
      </c>
      <c r="E13236" s="292" t="s">
        <v>214</v>
      </c>
      <c r="F13236" s="405">
        <v>45687</v>
      </c>
      <c r="G13236" s="292" t="s">
        <v>2979</v>
      </c>
    </row>
    <row r="13237" spans="1:7">
      <c r="A13237" s="292" t="s">
        <v>49</v>
      </c>
      <c r="B13237" s="405">
        <v>48831</v>
      </c>
      <c r="C13237" s="292" t="s">
        <v>2979</v>
      </c>
      <c r="E13237" s="292" t="s">
        <v>214</v>
      </c>
      <c r="F13237" s="405">
        <v>45693</v>
      </c>
      <c r="G13237" s="292" t="s">
        <v>2979</v>
      </c>
    </row>
    <row r="13238" spans="1:7">
      <c r="A13238" s="292" t="s">
        <v>49</v>
      </c>
      <c r="B13238" s="405">
        <v>45340</v>
      </c>
      <c r="C13238" s="292" t="s">
        <v>2979</v>
      </c>
      <c r="E13238" s="292" t="s">
        <v>214</v>
      </c>
      <c r="F13238" s="405">
        <v>45695</v>
      </c>
      <c r="G13238" s="292" t="s">
        <v>2979</v>
      </c>
    </row>
    <row r="13239" spans="1:7">
      <c r="A13239" s="292" t="s">
        <v>49</v>
      </c>
      <c r="B13239" s="405">
        <v>45687</v>
      </c>
      <c r="C13239" s="292" t="s">
        <v>2979</v>
      </c>
      <c r="E13239" s="292" t="s">
        <v>214</v>
      </c>
      <c r="F13239" s="405">
        <v>45696</v>
      </c>
      <c r="G13239" s="292" t="s">
        <v>2979</v>
      </c>
    </row>
    <row r="13240" spans="1:7">
      <c r="A13240" s="292" t="s">
        <v>49</v>
      </c>
      <c r="B13240" s="405">
        <v>45815</v>
      </c>
      <c r="C13240" s="292" t="s">
        <v>2979</v>
      </c>
      <c r="E13240" s="292" t="s">
        <v>214</v>
      </c>
      <c r="F13240" s="405">
        <v>45697</v>
      </c>
      <c r="G13240" s="292" t="s">
        <v>2979</v>
      </c>
    </row>
    <row r="13241" spans="1:7">
      <c r="A13241" s="292" t="s">
        <v>49</v>
      </c>
      <c r="B13241" s="405">
        <v>46056</v>
      </c>
      <c r="C13241" s="292" t="s">
        <v>2979</v>
      </c>
      <c r="E13241" s="292" t="s">
        <v>214</v>
      </c>
      <c r="F13241" s="405">
        <v>45710</v>
      </c>
      <c r="G13241" s="292" t="s">
        <v>2979</v>
      </c>
    </row>
    <row r="13242" spans="1:7">
      <c r="A13242" s="292" t="s">
        <v>49</v>
      </c>
      <c r="B13242" s="405">
        <v>46366</v>
      </c>
      <c r="C13242" s="292" t="s">
        <v>2979</v>
      </c>
      <c r="E13242" s="292" t="s">
        <v>214</v>
      </c>
      <c r="F13242" s="405">
        <v>45711</v>
      </c>
      <c r="G13242" s="292" t="s">
        <v>2979</v>
      </c>
    </row>
    <row r="13243" spans="1:7">
      <c r="A13243" s="292" t="s">
        <v>49</v>
      </c>
      <c r="B13243" s="405">
        <v>46920</v>
      </c>
      <c r="C13243" s="292" t="s">
        <v>2979</v>
      </c>
      <c r="E13243" s="292" t="s">
        <v>214</v>
      </c>
      <c r="F13243" s="405">
        <v>45713</v>
      </c>
      <c r="G13243" s="292" t="s">
        <v>2979</v>
      </c>
    </row>
    <row r="13244" spans="1:7">
      <c r="A13244" s="292" t="s">
        <v>49</v>
      </c>
      <c r="B13244" s="405">
        <v>47042</v>
      </c>
      <c r="C13244" s="292" t="s">
        <v>2979</v>
      </c>
      <c r="E13244" s="292" t="s">
        <v>214</v>
      </c>
      <c r="F13244" s="405">
        <v>45715</v>
      </c>
      <c r="G13244" s="292" t="s">
        <v>2979</v>
      </c>
    </row>
    <row r="13245" spans="1:7">
      <c r="A13245" s="292" t="s">
        <v>49</v>
      </c>
      <c r="B13245" s="405">
        <v>47326</v>
      </c>
      <c r="C13245" s="292" t="s">
        <v>2979</v>
      </c>
      <c r="E13245" s="292" t="s">
        <v>214</v>
      </c>
      <c r="F13245" s="405">
        <v>45719</v>
      </c>
      <c r="G13245" s="292" t="s">
        <v>2979</v>
      </c>
    </row>
    <row r="13246" spans="1:7">
      <c r="A13246" s="292" t="s">
        <v>49</v>
      </c>
      <c r="B13246" s="405">
        <v>47438</v>
      </c>
      <c r="C13246" s="292" t="s">
        <v>2979</v>
      </c>
      <c r="E13246" s="292" t="s">
        <v>214</v>
      </c>
      <c r="F13246" s="405">
        <v>45723</v>
      </c>
      <c r="G13246" s="292" t="s">
        <v>2979</v>
      </c>
    </row>
    <row r="13247" spans="1:7">
      <c r="A13247" s="292" t="s">
        <v>49</v>
      </c>
      <c r="B13247" s="405">
        <v>47568</v>
      </c>
      <c r="C13247" s="292" t="s">
        <v>2979</v>
      </c>
      <c r="E13247" s="292" t="s">
        <v>214</v>
      </c>
      <c r="F13247" s="405">
        <v>45727</v>
      </c>
      <c r="G13247" s="292" t="s">
        <v>2979</v>
      </c>
    </row>
    <row r="13248" spans="1:7">
      <c r="A13248" s="292" t="s">
        <v>49</v>
      </c>
      <c r="B13248" s="405">
        <v>47859</v>
      </c>
      <c r="C13248" s="292" t="s">
        <v>2979</v>
      </c>
      <c r="E13248" s="292" t="s">
        <v>214</v>
      </c>
      <c r="F13248" s="405">
        <v>45729</v>
      </c>
      <c r="G13248" s="292" t="s">
        <v>2979</v>
      </c>
    </row>
    <row r="13249" spans="1:7">
      <c r="A13249" s="292" t="s">
        <v>49</v>
      </c>
      <c r="B13249" s="405">
        <v>47977</v>
      </c>
      <c r="C13249" s="292" t="s">
        <v>2979</v>
      </c>
      <c r="E13249" s="292" t="s">
        <v>214</v>
      </c>
      <c r="F13249" s="405">
        <v>45732</v>
      </c>
      <c r="G13249" s="292" t="s">
        <v>2979</v>
      </c>
    </row>
    <row r="13250" spans="1:7">
      <c r="A13250" s="292" t="s">
        <v>49</v>
      </c>
      <c r="B13250" s="405">
        <v>48454</v>
      </c>
      <c r="C13250" s="292" t="s">
        <v>2979</v>
      </c>
      <c r="E13250" s="292" t="s">
        <v>214</v>
      </c>
      <c r="F13250" s="405">
        <v>45734</v>
      </c>
      <c r="G13250" s="292" t="s">
        <v>2979</v>
      </c>
    </row>
    <row r="13251" spans="1:7">
      <c r="A13251" s="292" t="s">
        <v>49</v>
      </c>
      <c r="B13251" s="405">
        <v>48725</v>
      </c>
      <c r="C13251" s="292" t="s">
        <v>2979</v>
      </c>
      <c r="E13251" s="292" t="s">
        <v>214</v>
      </c>
      <c r="F13251" s="405">
        <v>45735</v>
      </c>
      <c r="G13251" s="292" t="s">
        <v>2979</v>
      </c>
    </row>
    <row r="13252" spans="1:7">
      <c r="A13252" s="292" t="s">
        <v>49</v>
      </c>
      <c r="B13252" s="405">
        <v>48832</v>
      </c>
      <c r="C13252" s="292" t="s">
        <v>2979</v>
      </c>
      <c r="E13252" s="292" t="s">
        <v>214</v>
      </c>
      <c r="F13252" s="405">
        <v>45741</v>
      </c>
      <c r="G13252" s="292" t="s">
        <v>2979</v>
      </c>
    </row>
    <row r="13253" spans="1:7">
      <c r="A13253" s="292" t="s">
        <v>49</v>
      </c>
      <c r="B13253" s="405">
        <v>45346</v>
      </c>
      <c r="C13253" s="292" t="s">
        <v>2979</v>
      </c>
      <c r="E13253" s="292" t="s">
        <v>214</v>
      </c>
      <c r="F13253" s="405">
        <v>45742</v>
      </c>
      <c r="G13253" s="292" t="s">
        <v>2979</v>
      </c>
    </row>
    <row r="13254" spans="1:7">
      <c r="A13254" s="292" t="s">
        <v>49</v>
      </c>
      <c r="B13254" s="405">
        <v>45693</v>
      </c>
      <c r="C13254" s="292" t="s">
        <v>2979</v>
      </c>
      <c r="E13254" s="292" t="s">
        <v>214</v>
      </c>
      <c r="F13254" s="405">
        <v>45743</v>
      </c>
      <c r="G13254" s="292" t="s">
        <v>2979</v>
      </c>
    </row>
    <row r="13255" spans="1:7">
      <c r="A13255" s="292" t="s">
        <v>49</v>
      </c>
      <c r="B13255" s="405">
        <v>45820</v>
      </c>
      <c r="C13255" s="292" t="s">
        <v>2979</v>
      </c>
      <c r="E13255" s="292" t="s">
        <v>214</v>
      </c>
      <c r="F13255" s="405">
        <v>45761</v>
      </c>
      <c r="G13255" s="292" t="s">
        <v>2979</v>
      </c>
    </row>
    <row r="13256" spans="1:7">
      <c r="A13256" s="292" t="s">
        <v>49</v>
      </c>
      <c r="B13256" s="405">
        <v>46057</v>
      </c>
      <c r="C13256" s="292" t="s">
        <v>2979</v>
      </c>
      <c r="E13256" s="292" t="s">
        <v>214</v>
      </c>
      <c r="F13256" s="405">
        <v>45764</v>
      </c>
      <c r="G13256" s="292" t="s">
        <v>2979</v>
      </c>
    </row>
    <row r="13257" spans="1:7">
      <c r="A13257" s="292" t="s">
        <v>49</v>
      </c>
      <c r="B13257" s="405">
        <v>46374</v>
      </c>
      <c r="C13257" s="292" t="s">
        <v>2979</v>
      </c>
      <c r="E13257" s="292" t="s">
        <v>214</v>
      </c>
      <c r="F13257" s="405">
        <v>45766</v>
      </c>
      <c r="G13257" s="292" t="s">
        <v>2979</v>
      </c>
    </row>
    <row r="13258" spans="1:7">
      <c r="A13258" s="292" t="s">
        <v>49</v>
      </c>
      <c r="B13258" s="405">
        <v>46923</v>
      </c>
      <c r="C13258" s="292" t="s">
        <v>2979</v>
      </c>
      <c r="E13258" s="292" t="s">
        <v>214</v>
      </c>
      <c r="F13258" s="405">
        <v>45767</v>
      </c>
      <c r="G13258" s="292" t="s">
        <v>2979</v>
      </c>
    </row>
    <row r="13259" spans="1:7">
      <c r="A13259" s="292" t="s">
        <v>49</v>
      </c>
      <c r="B13259" s="405">
        <v>47043</v>
      </c>
      <c r="C13259" s="292" t="s">
        <v>2979</v>
      </c>
      <c r="E13259" s="292" t="s">
        <v>214</v>
      </c>
      <c r="F13259" s="405">
        <v>45768</v>
      </c>
      <c r="G13259" s="292" t="s">
        <v>2979</v>
      </c>
    </row>
    <row r="13260" spans="1:7">
      <c r="A13260" s="292" t="s">
        <v>49</v>
      </c>
      <c r="B13260" s="405">
        <v>47327</v>
      </c>
      <c r="C13260" s="292" t="s">
        <v>2979</v>
      </c>
      <c r="E13260" s="292" t="s">
        <v>214</v>
      </c>
      <c r="F13260" s="405">
        <v>45769</v>
      </c>
      <c r="G13260" s="292" t="s">
        <v>2979</v>
      </c>
    </row>
    <row r="13261" spans="1:7">
      <c r="A13261" s="292" t="s">
        <v>49</v>
      </c>
      <c r="B13261" s="405">
        <v>47443</v>
      </c>
      <c r="C13261" s="292" t="s">
        <v>2979</v>
      </c>
      <c r="E13261" s="292" t="s">
        <v>214</v>
      </c>
      <c r="F13261" s="405">
        <v>45770</v>
      </c>
      <c r="G13261" s="292" t="s">
        <v>2979</v>
      </c>
    </row>
    <row r="13262" spans="1:7">
      <c r="A13262" s="292" t="s">
        <v>49</v>
      </c>
      <c r="B13262" s="405">
        <v>47575</v>
      </c>
      <c r="C13262" s="292" t="s">
        <v>2979</v>
      </c>
      <c r="E13262" s="292" t="s">
        <v>214</v>
      </c>
      <c r="F13262" s="405">
        <v>45771</v>
      </c>
      <c r="G13262" s="292" t="s">
        <v>2979</v>
      </c>
    </row>
    <row r="13263" spans="1:7">
      <c r="A13263" s="292" t="s">
        <v>49</v>
      </c>
      <c r="B13263" s="405">
        <v>47860</v>
      </c>
      <c r="C13263" s="292" t="s">
        <v>2979</v>
      </c>
      <c r="E13263" s="292" t="s">
        <v>214</v>
      </c>
      <c r="F13263" s="405">
        <v>45772</v>
      </c>
      <c r="G13263" s="292" t="s">
        <v>2979</v>
      </c>
    </row>
    <row r="13264" spans="1:7">
      <c r="A13264" s="292" t="s">
        <v>49</v>
      </c>
      <c r="B13264" s="405">
        <v>47978</v>
      </c>
      <c r="C13264" s="292" t="s">
        <v>2979</v>
      </c>
      <c r="E13264" s="292" t="s">
        <v>214</v>
      </c>
      <c r="F13264" s="405">
        <v>45773</v>
      </c>
      <c r="G13264" s="292" t="s">
        <v>2979</v>
      </c>
    </row>
    <row r="13265" spans="1:7">
      <c r="A13265" s="292" t="s">
        <v>49</v>
      </c>
      <c r="B13265" s="405">
        <v>48455</v>
      </c>
      <c r="C13265" s="292" t="s">
        <v>2979</v>
      </c>
      <c r="E13265" s="292" t="s">
        <v>214</v>
      </c>
      <c r="F13265" s="405">
        <v>45775</v>
      </c>
      <c r="G13265" s="292" t="s">
        <v>2979</v>
      </c>
    </row>
    <row r="13266" spans="1:7">
      <c r="A13266" s="292" t="s">
        <v>49</v>
      </c>
      <c r="B13266" s="405">
        <v>48726</v>
      </c>
      <c r="C13266" s="292" t="s">
        <v>2979</v>
      </c>
      <c r="E13266" s="292" t="s">
        <v>214</v>
      </c>
      <c r="F13266" s="405">
        <v>45776</v>
      </c>
      <c r="G13266" s="292" t="s">
        <v>2979</v>
      </c>
    </row>
    <row r="13267" spans="1:7">
      <c r="A13267" s="292" t="s">
        <v>49</v>
      </c>
      <c r="B13267" s="405">
        <v>48834</v>
      </c>
      <c r="C13267" s="292" t="s">
        <v>2979</v>
      </c>
      <c r="E13267" s="292" t="s">
        <v>214</v>
      </c>
      <c r="F13267" s="405">
        <v>45778</v>
      </c>
      <c r="G13267" s="292" t="s">
        <v>2979</v>
      </c>
    </row>
    <row r="13268" spans="1:7">
      <c r="A13268" s="292" t="s">
        <v>49</v>
      </c>
      <c r="B13268" s="405">
        <v>45348</v>
      </c>
      <c r="C13268" s="292" t="s">
        <v>2979</v>
      </c>
      <c r="E13268" s="292" t="s">
        <v>214</v>
      </c>
      <c r="F13268" s="405">
        <v>45779</v>
      </c>
      <c r="G13268" s="292" t="s">
        <v>2979</v>
      </c>
    </row>
    <row r="13269" spans="1:7">
      <c r="A13269" s="292" t="s">
        <v>49</v>
      </c>
      <c r="B13269" s="405">
        <v>45695</v>
      </c>
      <c r="C13269" s="292" t="s">
        <v>2979</v>
      </c>
      <c r="E13269" s="292" t="s">
        <v>214</v>
      </c>
      <c r="F13269" s="405">
        <v>45781</v>
      </c>
      <c r="G13269" s="292" t="s">
        <v>2979</v>
      </c>
    </row>
    <row r="13270" spans="1:7">
      <c r="A13270" s="292" t="s">
        <v>49</v>
      </c>
      <c r="B13270" s="405">
        <v>45821</v>
      </c>
      <c r="C13270" s="292" t="s">
        <v>2979</v>
      </c>
      <c r="E13270" s="292" t="s">
        <v>214</v>
      </c>
      <c r="F13270" s="405">
        <v>45782</v>
      </c>
      <c r="G13270" s="292" t="s">
        <v>2979</v>
      </c>
    </row>
    <row r="13271" spans="1:7">
      <c r="A13271" s="292" t="s">
        <v>49</v>
      </c>
      <c r="B13271" s="405">
        <v>46058</v>
      </c>
      <c r="C13271" s="292" t="s">
        <v>2979</v>
      </c>
      <c r="E13271" s="292" t="s">
        <v>214</v>
      </c>
      <c r="F13271" s="405">
        <v>45783</v>
      </c>
      <c r="G13271" s="292" t="s">
        <v>2979</v>
      </c>
    </row>
    <row r="13272" spans="1:7">
      <c r="A13272" s="292" t="s">
        <v>49</v>
      </c>
      <c r="B13272" s="405">
        <v>46376</v>
      </c>
      <c r="C13272" s="292" t="s">
        <v>2979</v>
      </c>
      <c r="E13272" s="292" t="s">
        <v>214</v>
      </c>
      <c r="F13272" s="405">
        <v>45788</v>
      </c>
      <c r="G13272" s="292" t="s">
        <v>2979</v>
      </c>
    </row>
    <row r="13273" spans="1:7">
      <c r="A13273" s="292" t="s">
        <v>49</v>
      </c>
      <c r="B13273" s="405">
        <v>46926</v>
      </c>
      <c r="C13273" s="292" t="s">
        <v>2979</v>
      </c>
      <c r="E13273" s="292" t="s">
        <v>214</v>
      </c>
      <c r="F13273" s="405">
        <v>45789</v>
      </c>
      <c r="G13273" s="292" t="s">
        <v>2979</v>
      </c>
    </row>
    <row r="13274" spans="1:7">
      <c r="A13274" s="292" t="s">
        <v>49</v>
      </c>
      <c r="B13274" s="405">
        <v>47110</v>
      </c>
      <c r="C13274" s="292" t="s">
        <v>2979</v>
      </c>
      <c r="E13274" s="292" t="s">
        <v>214</v>
      </c>
      <c r="F13274" s="405">
        <v>45812</v>
      </c>
      <c r="G13274" s="292" t="s">
        <v>2979</v>
      </c>
    </row>
    <row r="13275" spans="1:7">
      <c r="A13275" s="292" t="s">
        <v>49</v>
      </c>
      <c r="B13275" s="405">
        <v>47336</v>
      </c>
      <c r="C13275" s="292" t="s">
        <v>2979</v>
      </c>
      <c r="E13275" s="292" t="s">
        <v>214</v>
      </c>
      <c r="F13275" s="405">
        <v>45813</v>
      </c>
      <c r="G13275" s="292" t="s">
        <v>2979</v>
      </c>
    </row>
    <row r="13276" spans="1:7">
      <c r="A13276" s="292" t="s">
        <v>49</v>
      </c>
      <c r="B13276" s="405">
        <v>47446</v>
      </c>
      <c r="C13276" s="292" t="s">
        <v>2979</v>
      </c>
      <c r="E13276" s="292" t="s">
        <v>214</v>
      </c>
      <c r="F13276" s="405">
        <v>45814</v>
      </c>
      <c r="G13276" s="292" t="s">
        <v>2979</v>
      </c>
    </row>
    <row r="13277" spans="1:7">
      <c r="A13277" s="292" t="s">
        <v>49</v>
      </c>
      <c r="B13277" s="405">
        <v>47576</v>
      </c>
      <c r="C13277" s="292" t="s">
        <v>2979</v>
      </c>
      <c r="E13277" s="292" t="s">
        <v>214</v>
      </c>
      <c r="F13277" s="405">
        <v>45815</v>
      </c>
      <c r="G13277" s="292" t="s">
        <v>2979</v>
      </c>
    </row>
    <row r="13278" spans="1:7">
      <c r="A13278" s="292" t="s">
        <v>49</v>
      </c>
      <c r="B13278" s="405">
        <v>47861</v>
      </c>
      <c r="C13278" s="292" t="s">
        <v>2979</v>
      </c>
      <c r="E13278" s="292" t="s">
        <v>214</v>
      </c>
      <c r="F13278" s="405">
        <v>45820</v>
      </c>
      <c r="G13278" s="292" t="s">
        <v>2979</v>
      </c>
    </row>
    <row r="13279" spans="1:7">
      <c r="A13279" s="292" t="s">
        <v>49</v>
      </c>
      <c r="B13279" s="405">
        <v>47980</v>
      </c>
      <c r="C13279" s="292" t="s">
        <v>2979</v>
      </c>
      <c r="E13279" s="292" t="s">
        <v>214</v>
      </c>
      <c r="F13279" s="405">
        <v>45821</v>
      </c>
      <c r="G13279" s="292" t="s">
        <v>2979</v>
      </c>
    </row>
    <row r="13280" spans="1:7">
      <c r="A13280" s="292" t="s">
        <v>49</v>
      </c>
      <c r="B13280" s="405">
        <v>48456</v>
      </c>
      <c r="C13280" s="292" t="s">
        <v>2979</v>
      </c>
      <c r="E13280" s="292" t="s">
        <v>214</v>
      </c>
      <c r="F13280" s="405">
        <v>45827</v>
      </c>
      <c r="G13280" s="292" t="s">
        <v>2979</v>
      </c>
    </row>
    <row r="13281" spans="1:7">
      <c r="A13281" s="292" t="s">
        <v>49</v>
      </c>
      <c r="B13281" s="405">
        <v>48727</v>
      </c>
      <c r="C13281" s="292" t="s">
        <v>2979</v>
      </c>
      <c r="E13281" s="292" t="s">
        <v>214</v>
      </c>
      <c r="F13281" s="405">
        <v>45830</v>
      </c>
      <c r="G13281" s="292" t="s">
        <v>2979</v>
      </c>
    </row>
    <row r="13282" spans="1:7">
      <c r="A13282" s="292" t="s">
        <v>49</v>
      </c>
      <c r="B13282" s="405">
        <v>48835</v>
      </c>
      <c r="C13282" s="292" t="s">
        <v>2979</v>
      </c>
      <c r="E13282" s="292" t="s">
        <v>214</v>
      </c>
      <c r="F13282" s="405">
        <v>45831</v>
      </c>
      <c r="G13282" s="292" t="s">
        <v>2979</v>
      </c>
    </row>
    <row r="13283" spans="1:7">
      <c r="A13283" s="292" t="s">
        <v>49</v>
      </c>
      <c r="B13283" s="405">
        <v>45362</v>
      </c>
      <c r="C13283" s="292" t="s">
        <v>2979</v>
      </c>
      <c r="E13283" s="292" t="s">
        <v>214</v>
      </c>
      <c r="F13283" s="405">
        <v>45832</v>
      </c>
      <c r="G13283" s="292" t="s">
        <v>2979</v>
      </c>
    </row>
    <row r="13284" spans="1:7">
      <c r="A13284" s="292" t="s">
        <v>49</v>
      </c>
      <c r="B13284" s="405">
        <v>45696</v>
      </c>
      <c r="C13284" s="292" t="s">
        <v>2979</v>
      </c>
      <c r="E13284" s="292" t="s">
        <v>214</v>
      </c>
      <c r="F13284" s="405">
        <v>45835</v>
      </c>
      <c r="G13284" s="292" t="s">
        <v>2979</v>
      </c>
    </row>
    <row r="13285" spans="1:7">
      <c r="A13285" s="292" t="s">
        <v>49</v>
      </c>
      <c r="B13285" s="405">
        <v>45827</v>
      </c>
      <c r="C13285" s="292" t="s">
        <v>2979</v>
      </c>
      <c r="E13285" s="292" t="s">
        <v>214</v>
      </c>
      <c r="F13285" s="405">
        <v>45836</v>
      </c>
      <c r="G13285" s="292" t="s">
        <v>2979</v>
      </c>
    </row>
    <row r="13286" spans="1:7">
      <c r="A13286" s="292" t="s">
        <v>49</v>
      </c>
      <c r="B13286" s="405">
        <v>46070</v>
      </c>
      <c r="C13286" s="292" t="s">
        <v>2979</v>
      </c>
      <c r="E13286" s="292" t="s">
        <v>214</v>
      </c>
      <c r="F13286" s="405">
        <v>45841</v>
      </c>
      <c r="G13286" s="292" t="s">
        <v>2979</v>
      </c>
    </row>
    <row r="13287" spans="1:7">
      <c r="A13287" s="292" t="s">
        <v>49</v>
      </c>
      <c r="B13287" s="405">
        <v>46380</v>
      </c>
      <c r="C13287" s="292" t="s">
        <v>2979</v>
      </c>
      <c r="E13287" s="292" t="s">
        <v>214</v>
      </c>
      <c r="F13287" s="405">
        <v>45843</v>
      </c>
      <c r="G13287" s="292" t="s">
        <v>2979</v>
      </c>
    </row>
    <row r="13288" spans="1:7">
      <c r="A13288" s="292" t="s">
        <v>49</v>
      </c>
      <c r="B13288" s="405">
        <v>46928</v>
      </c>
      <c r="C13288" s="292" t="s">
        <v>2979</v>
      </c>
      <c r="E13288" s="292" t="s">
        <v>214</v>
      </c>
      <c r="F13288" s="405">
        <v>45844</v>
      </c>
      <c r="G13288" s="292" t="s">
        <v>2979</v>
      </c>
    </row>
    <row r="13289" spans="1:7">
      <c r="A13289" s="292" t="s">
        <v>49</v>
      </c>
      <c r="B13289" s="405">
        <v>47115</v>
      </c>
      <c r="C13289" s="292" t="s">
        <v>2979</v>
      </c>
      <c r="E13289" s="292" t="s">
        <v>214</v>
      </c>
      <c r="F13289" s="405">
        <v>45845</v>
      </c>
      <c r="G13289" s="292" t="s">
        <v>2979</v>
      </c>
    </row>
    <row r="13290" spans="1:7">
      <c r="A13290" s="292" t="s">
        <v>49</v>
      </c>
      <c r="B13290" s="405">
        <v>47337</v>
      </c>
      <c r="C13290" s="292" t="s">
        <v>2979</v>
      </c>
      <c r="E13290" s="292" t="s">
        <v>214</v>
      </c>
      <c r="F13290" s="405">
        <v>45849</v>
      </c>
      <c r="G13290" s="292" t="s">
        <v>2979</v>
      </c>
    </row>
    <row r="13291" spans="1:7">
      <c r="A13291" s="292" t="s">
        <v>49</v>
      </c>
      <c r="B13291" s="405">
        <v>47448</v>
      </c>
      <c r="C13291" s="292" t="s">
        <v>2979</v>
      </c>
      <c r="E13291" s="292" t="s">
        <v>214</v>
      </c>
      <c r="F13291" s="405">
        <v>45850</v>
      </c>
      <c r="G13291" s="292" t="s">
        <v>2979</v>
      </c>
    </row>
    <row r="13292" spans="1:7">
      <c r="A13292" s="292" t="s">
        <v>49</v>
      </c>
      <c r="B13292" s="405">
        <v>47577</v>
      </c>
      <c r="C13292" s="292" t="s">
        <v>2979</v>
      </c>
      <c r="E13292" s="292" t="s">
        <v>214</v>
      </c>
      <c r="F13292" s="405">
        <v>45851</v>
      </c>
      <c r="G13292" s="292" t="s">
        <v>2979</v>
      </c>
    </row>
    <row r="13293" spans="1:7">
      <c r="A13293" s="292" t="s">
        <v>49</v>
      </c>
      <c r="B13293" s="405">
        <v>47862</v>
      </c>
      <c r="C13293" s="292" t="s">
        <v>2979</v>
      </c>
      <c r="E13293" s="292" t="s">
        <v>214</v>
      </c>
      <c r="F13293" s="405">
        <v>45856</v>
      </c>
      <c r="G13293" s="292" t="s">
        <v>2979</v>
      </c>
    </row>
    <row r="13294" spans="1:7">
      <c r="A13294" s="292" t="s">
        <v>49</v>
      </c>
      <c r="B13294" s="405">
        <v>47981</v>
      </c>
      <c r="C13294" s="292" t="s">
        <v>2979</v>
      </c>
      <c r="E13294" s="292" t="s">
        <v>214</v>
      </c>
      <c r="F13294" s="405">
        <v>45858</v>
      </c>
      <c r="G13294" s="292" t="s">
        <v>2979</v>
      </c>
    </row>
    <row r="13295" spans="1:7">
      <c r="A13295" s="292" t="s">
        <v>49</v>
      </c>
      <c r="B13295" s="405">
        <v>48465</v>
      </c>
      <c r="C13295" s="292" t="s">
        <v>2979</v>
      </c>
      <c r="E13295" s="292" t="s">
        <v>214</v>
      </c>
      <c r="F13295" s="405">
        <v>45860</v>
      </c>
      <c r="G13295" s="292" t="s">
        <v>2979</v>
      </c>
    </row>
    <row r="13296" spans="1:7">
      <c r="A13296" s="292" t="s">
        <v>49</v>
      </c>
      <c r="B13296" s="405">
        <v>48728</v>
      </c>
      <c r="C13296" s="292" t="s">
        <v>2979</v>
      </c>
      <c r="E13296" s="292" t="s">
        <v>214</v>
      </c>
      <c r="F13296" s="405">
        <v>45862</v>
      </c>
      <c r="G13296" s="292" t="s">
        <v>2979</v>
      </c>
    </row>
    <row r="13297" spans="1:7">
      <c r="A13297" s="292" t="s">
        <v>49</v>
      </c>
      <c r="B13297" s="405">
        <v>48841</v>
      </c>
      <c r="C13297" s="292" t="s">
        <v>2979</v>
      </c>
      <c r="E13297" s="292" t="s">
        <v>214</v>
      </c>
      <c r="F13297" s="405">
        <v>45863</v>
      </c>
      <c r="G13297" s="292" t="s">
        <v>2979</v>
      </c>
    </row>
    <row r="13298" spans="1:7">
      <c r="A13298" s="292" t="s">
        <v>49</v>
      </c>
      <c r="B13298" s="405">
        <v>45368</v>
      </c>
      <c r="C13298" s="292" t="s">
        <v>2979</v>
      </c>
      <c r="E13298" s="292" t="s">
        <v>214</v>
      </c>
      <c r="F13298" s="405">
        <v>45864</v>
      </c>
      <c r="G13298" s="292" t="s">
        <v>2979</v>
      </c>
    </row>
    <row r="13299" spans="1:7">
      <c r="A13299" s="292" t="s">
        <v>49</v>
      </c>
      <c r="B13299" s="405">
        <v>45697</v>
      </c>
      <c r="C13299" s="292" t="s">
        <v>2979</v>
      </c>
      <c r="E13299" s="292" t="s">
        <v>214</v>
      </c>
      <c r="F13299" s="405">
        <v>45867</v>
      </c>
      <c r="G13299" s="292" t="s">
        <v>2979</v>
      </c>
    </row>
    <row r="13300" spans="1:7">
      <c r="A13300" s="292" t="s">
        <v>49</v>
      </c>
      <c r="B13300" s="405">
        <v>45830</v>
      </c>
      <c r="C13300" s="292" t="s">
        <v>2979</v>
      </c>
      <c r="E13300" s="292" t="s">
        <v>214</v>
      </c>
      <c r="F13300" s="405">
        <v>45868</v>
      </c>
      <c r="G13300" s="292" t="s">
        <v>2979</v>
      </c>
    </row>
    <row r="13301" spans="1:7">
      <c r="A13301" s="292" t="s">
        <v>49</v>
      </c>
      <c r="B13301" s="405">
        <v>46071</v>
      </c>
      <c r="C13301" s="292" t="s">
        <v>2979</v>
      </c>
      <c r="E13301" s="292" t="s">
        <v>214</v>
      </c>
      <c r="F13301" s="405">
        <v>45873</v>
      </c>
      <c r="G13301" s="292" t="s">
        <v>2979</v>
      </c>
    </row>
    <row r="13302" spans="1:7">
      <c r="A13302" s="292" t="s">
        <v>49</v>
      </c>
      <c r="B13302" s="405">
        <v>46382</v>
      </c>
      <c r="C13302" s="292" t="s">
        <v>2979</v>
      </c>
      <c r="E13302" s="292" t="s">
        <v>214</v>
      </c>
      <c r="F13302" s="405">
        <v>45874</v>
      </c>
      <c r="G13302" s="292" t="s">
        <v>2979</v>
      </c>
    </row>
    <row r="13303" spans="1:7">
      <c r="A13303" s="292" t="s">
        <v>49</v>
      </c>
      <c r="B13303" s="405">
        <v>46929</v>
      </c>
      <c r="C13303" s="292" t="s">
        <v>2979</v>
      </c>
      <c r="E13303" s="292" t="s">
        <v>214</v>
      </c>
      <c r="F13303" s="405">
        <v>45880</v>
      </c>
      <c r="G13303" s="292" t="s">
        <v>2979</v>
      </c>
    </row>
    <row r="13304" spans="1:7">
      <c r="A13304" s="292" t="s">
        <v>49</v>
      </c>
      <c r="B13304" s="405">
        <v>47116</v>
      </c>
      <c r="C13304" s="292" t="s">
        <v>2979</v>
      </c>
      <c r="E13304" s="292" t="s">
        <v>214</v>
      </c>
      <c r="F13304" s="405">
        <v>45881</v>
      </c>
      <c r="G13304" s="292" t="s">
        <v>2979</v>
      </c>
    </row>
    <row r="13305" spans="1:7">
      <c r="A13305" s="292" t="s">
        <v>49</v>
      </c>
      <c r="B13305" s="405">
        <v>47338</v>
      </c>
      <c r="C13305" s="292" t="s">
        <v>2979</v>
      </c>
      <c r="E13305" s="292" t="s">
        <v>214</v>
      </c>
      <c r="F13305" s="405">
        <v>45882</v>
      </c>
      <c r="G13305" s="292" t="s">
        <v>2979</v>
      </c>
    </row>
    <row r="13306" spans="1:7">
      <c r="A13306" s="292" t="s">
        <v>49</v>
      </c>
      <c r="B13306" s="405">
        <v>47449</v>
      </c>
      <c r="C13306" s="292" t="s">
        <v>2979</v>
      </c>
      <c r="E13306" s="292" t="s">
        <v>214</v>
      </c>
      <c r="F13306" s="405">
        <v>45886</v>
      </c>
      <c r="G13306" s="292" t="s">
        <v>2979</v>
      </c>
    </row>
    <row r="13307" spans="1:7">
      <c r="A13307" s="292" t="s">
        <v>49</v>
      </c>
      <c r="B13307" s="405">
        <v>47578</v>
      </c>
      <c r="C13307" s="292" t="s">
        <v>2979</v>
      </c>
      <c r="E13307" s="292" t="s">
        <v>214</v>
      </c>
      <c r="F13307" s="405">
        <v>45890</v>
      </c>
      <c r="G13307" s="292" t="s">
        <v>2979</v>
      </c>
    </row>
    <row r="13308" spans="1:7">
      <c r="A13308" s="292" t="s">
        <v>49</v>
      </c>
      <c r="B13308" s="405">
        <v>47866</v>
      </c>
      <c r="C13308" s="292" t="s">
        <v>2979</v>
      </c>
      <c r="E13308" s="292" t="s">
        <v>214</v>
      </c>
      <c r="F13308" s="405">
        <v>45893</v>
      </c>
      <c r="G13308" s="292" t="s">
        <v>2979</v>
      </c>
    </row>
    <row r="13309" spans="1:7">
      <c r="A13309" s="292" t="s">
        <v>49</v>
      </c>
      <c r="B13309" s="405">
        <v>47982</v>
      </c>
      <c r="C13309" s="292" t="s">
        <v>2979</v>
      </c>
      <c r="E13309" s="292" t="s">
        <v>214</v>
      </c>
      <c r="F13309" s="405">
        <v>45894</v>
      </c>
      <c r="G13309" s="292" t="s">
        <v>2979</v>
      </c>
    </row>
    <row r="13310" spans="1:7">
      <c r="A13310" s="292" t="s">
        <v>49</v>
      </c>
      <c r="B13310" s="405">
        <v>48466</v>
      </c>
      <c r="C13310" s="292" t="s">
        <v>2979</v>
      </c>
      <c r="E13310" s="292" t="s">
        <v>214</v>
      </c>
      <c r="F13310" s="405">
        <v>45896</v>
      </c>
      <c r="G13310" s="292" t="s">
        <v>2979</v>
      </c>
    </row>
    <row r="13311" spans="1:7">
      <c r="A13311" s="292" t="s">
        <v>49</v>
      </c>
      <c r="B13311" s="405">
        <v>48729</v>
      </c>
      <c r="C13311" s="292" t="s">
        <v>2979</v>
      </c>
      <c r="E13311" s="292" t="s">
        <v>214</v>
      </c>
      <c r="F13311" s="405">
        <v>45897</v>
      </c>
      <c r="G13311" s="292" t="s">
        <v>2979</v>
      </c>
    </row>
    <row r="13312" spans="1:7">
      <c r="A13312" s="292" t="s">
        <v>49</v>
      </c>
      <c r="B13312" s="405">
        <v>48845</v>
      </c>
      <c r="C13312" s="292" t="s">
        <v>2979</v>
      </c>
      <c r="E13312" s="292" t="s">
        <v>214</v>
      </c>
      <c r="F13312" s="405">
        <v>45898</v>
      </c>
      <c r="G13312" s="292" t="s">
        <v>2979</v>
      </c>
    </row>
    <row r="13313" spans="1:7">
      <c r="A13313" s="292" t="s">
        <v>49</v>
      </c>
      <c r="B13313" s="405">
        <v>45382</v>
      </c>
      <c r="C13313" s="292" t="s">
        <v>2979</v>
      </c>
      <c r="E13313" s="292" t="s">
        <v>214</v>
      </c>
      <c r="F13313" s="405">
        <v>46017</v>
      </c>
      <c r="G13313" s="292" t="s">
        <v>2979</v>
      </c>
    </row>
    <row r="13314" spans="1:7">
      <c r="A13314" s="292" t="s">
        <v>49</v>
      </c>
      <c r="B13314" s="405">
        <v>45710</v>
      </c>
      <c r="C13314" s="292" t="s">
        <v>2979</v>
      </c>
      <c r="E13314" s="292" t="s">
        <v>214</v>
      </c>
      <c r="F13314" s="405">
        <v>46035</v>
      </c>
      <c r="G13314" s="292" t="s">
        <v>2979</v>
      </c>
    </row>
    <row r="13315" spans="1:7">
      <c r="A13315" s="292" t="s">
        <v>49</v>
      </c>
      <c r="B13315" s="405">
        <v>45831</v>
      </c>
      <c r="C13315" s="292" t="s">
        <v>2979</v>
      </c>
      <c r="E13315" s="292" t="s">
        <v>214</v>
      </c>
      <c r="F13315" s="405">
        <v>46039</v>
      </c>
      <c r="G13315" s="292" t="s">
        <v>2979</v>
      </c>
    </row>
    <row r="13316" spans="1:7">
      <c r="A13316" s="292" t="s">
        <v>49</v>
      </c>
      <c r="B13316" s="405">
        <v>46104</v>
      </c>
      <c r="C13316" s="292" t="s">
        <v>2979</v>
      </c>
      <c r="E13316" s="292" t="s">
        <v>214</v>
      </c>
      <c r="F13316" s="405">
        <v>46049</v>
      </c>
      <c r="G13316" s="292" t="s">
        <v>2979</v>
      </c>
    </row>
    <row r="13317" spans="1:7">
      <c r="A13317" s="292" t="s">
        <v>49</v>
      </c>
      <c r="B13317" s="405">
        <v>46390</v>
      </c>
      <c r="C13317" s="292" t="s">
        <v>2979</v>
      </c>
      <c r="E13317" s="292" t="s">
        <v>214</v>
      </c>
      <c r="F13317" s="405">
        <v>46050</v>
      </c>
      <c r="G13317" s="292" t="s">
        <v>2979</v>
      </c>
    </row>
    <row r="13318" spans="1:7">
      <c r="A13318" s="292" t="s">
        <v>49</v>
      </c>
      <c r="B13318" s="405">
        <v>46930</v>
      </c>
      <c r="C13318" s="292" t="s">
        <v>2979</v>
      </c>
      <c r="E13318" s="292" t="s">
        <v>214</v>
      </c>
      <c r="F13318" s="405">
        <v>46056</v>
      </c>
      <c r="G13318" s="292" t="s">
        <v>2979</v>
      </c>
    </row>
    <row r="13319" spans="1:7">
      <c r="A13319" s="292" t="s">
        <v>49</v>
      </c>
      <c r="B13319" s="405">
        <v>47117</v>
      </c>
      <c r="C13319" s="292" t="s">
        <v>2979</v>
      </c>
      <c r="E13319" s="292" t="s">
        <v>214</v>
      </c>
      <c r="F13319" s="405">
        <v>46057</v>
      </c>
      <c r="G13319" s="292" t="s">
        <v>2979</v>
      </c>
    </row>
    <row r="13320" spans="1:7">
      <c r="A13320" s="292" t="s">
        <v>49</v>
      </c>
      <c r="B13320" s="405">
        <v>47339</v>
      </c>
      <c r="C13320" s="292" t="s">
        <v>2979</v>
      </c>
      <c r="E13320" s="292" t="s">
        <v>214</v>
      </c>
      <c r="F13320" s="405">
        <v>46058</v>
      </c>
      <c r="G13320" s="292" t="s">
        <v>2979</v>
      </c>
    </row>
    <row r="13321" spans="1:7">
      <c r="A13321" s="292" t="s">
        <v>49</v>
      </c>
      <c r="B13321" s="405">
        <v>47452</v>
      </c>
      <c r="C13321" s="292" t="s">
        <v>2979</v>
      </c>
      <c r="E13321" s="292" t="s">
        <v>214</v>
      </c>
      <c r="F13321" s="405">
        <v>46070</v>
      </c>
      <c r="G13321" s="292" t="s">
        <v>2979</v>
      </c>
    </row>
    <row r="13322" spans="1:7">
      <c r="A13322" s="292" t="s">
        <v>49</v>
      </c>
      <c r="B13322" s="405">
        <v>47580</v>
      </c>
      <c r="C13322" s="292" t="s">
        <v>2979</v>
      </c>
      <c r="E13322" s="292" t="s">
        <v>214</v>
      </c>
      <c r="F13322" s="405">
        <v>46071</v>
      </c>
      <c r="G13322" s="292" t="s">
        <v>2979</v>
      </c>
    </row>
    <row r="13323" spans="1:7">
      <c r="A13323" s="292" t="s">
        <v>49</v>
      </c>
      <c r="B13323" s="405">
        <v>47871</v>
      </c>
      <c r="C13323" s="292" t="s">
        <v>2979</v>
      </c>
      <c r="E13323" s="292" t="s">
        <v>214</v>
      </c>
      <c r="F13323" s="405">
        <v>46104</v>
      </c>
      <c r="G13323" s="292" t="s">
        <v>2979</v>
      </c>
    </row>
    <row r="13324" spans="1:7">
      <c r="A13324" s="292" t="s">
        <v>49</v>
      </c>
      <c r="B13324" s="405">
        <v>47987</v>
      </c>
      <c r="C13324" s="292" t="s">
        <v>2979</v>
      </c>
      <c r="E13324" s="292" t="s">
        <v>214</v>
      </c>
      <c r="F13324" s="405">
        <v>46105</v>
      </c>
      <c r="G13324" s="292" t="s">
        <v>2979</v>
      </c>
    </row>
    <row r="13325" spans="1:7">
      <c r="A13325" s="292" t="s">
        <v>49</v>
      </c>
      <c r="B13325" s="405">
        <v>48467</v>
      </c>
      <c r="C13325" s="292" t="s">
        <v>2979</v>
      </c>
      <c r="E13325" s="292" t="s">
        <v>214</v>
      </c>
      <c r="F13325" s="405">
        <v>46111</v>
      </c>
      <c r="G13325" s="292" t="s">
        <v>2979</v>
      </c>
    </row>
    <row r="13326" spans="1:7">
      <c r="A13326" s="292" t="s">
        <v>49</v>
      </c>
      <c r="B13326" s="405">
        <v>48730</v>
      </c>
      <c r="C13326" s="292" t="s">
        <v>2979</v>
      </c>
      <c r="E13326" s="292" t="s">
        <v>214</v>
      </c>
      <c r="F13326" s="405">
        <v>46115</v>
      </c>
      <c r="G13326" s="292" t="s">
        <v>2979</v>
      </c>
    </row>
    <row r="13327" spans="1:7">
      <c r="A13327" s="292" t="s">
        <v>49</v>
      </c>
      <c r="B13327" s="405">
        <v>48847</v>
      </c>
      <c r="C13327" s="292" t="s">
        <v>2979</v>
      </c>
      <c r="E13327" s="292" t="s">
        <v>214</v>
      </c>
      <c r="F13327" s="405">
        <v>46117</v>
      </c>
      <c r="G13327" s="292" t="s">
        <v>2979</v>
      </c>
    </row>
    <row r="13328" spans="1:7">
      <c r="A13328" s="292" t="s">
        <v>49</v>
      </c>
      <c r="B13328" s="405">
        <v>45388</v>
      </c>
      <c r="C13328" s="292" t="s">
        <v>2979</v>
      </c>
      <c r="E13328" s="292" t="s">
        <v>214</v>
      </c>
      <c r="F13328" s="405">
        <v>46120</v>
      </c>
      <c r="G13328" s="292" t="s">
        <v>2979</v>
      </c>
    </row>
    <row r="13329" spans="1:7">
      <c r="A13329" s="292" t="s">
        <v>49</v>
      </c>
      <c r="B13329" s="405">
        <v>45711</v>
      </c>
      <c r="C13329" s="292" t="s">
        <v>2979</v>
      </c>
      <c r="E13329" s="292" t="s">
        <v>214</v>
      </c>
      <c r="F13329" s="405">
        <v>46121</v>
      </c>
      <c r="G13329" s="292" t="s">
        <v>2979</v>
      </c>
    </row>
    <row r="13330" spans="1:7">
      <c r="A13330" s="292" t="s">
        <v>49</v>
      </c>
      <c r="B13330" s="405">
        <v>45832</v>
      </c>
      <c r="C13330" s="292" t="s">
        <v>2979</v>
      </c>
      <c r="E13330" s="292" t="s">
        <v>214</v>
      </c>
      <c r="F13330" s="405">
        <v>46125</v>
      </c>
      <c r="G13330" s="292" t="s">
        <v>2979</v>
      </c>
    </row>
    <row r="13331" spans="1:7">
      <c r="A13331" s="292" t="s">
        <v>49</v>
      </c>
      <c r="B13331" s="405">
        <v>46105</v>
      </c>
      <c r="C13331" s="292" t="s">
        <v>2979</v>
      </c>
      <c r="E13331" s="292" t="s">
        <v>214</v>
      </c>
      <c r="F13331" s="405">
        <v>46127</v>
      </c>
      <c r="G13331" s="292" t="s">
        <v>2979</v>
      </c>
    </row>
    <row r="13332" spans="1:7">
      <c r="A13332" s="292" t="s">
        <v>49</v>
      </c>
      <c r="B13332" s="405">
        <v>46392</v>
      </c>
      <c r="C13332" s="292" t="s">
        <v>2979</v>
      </c>
      <c r="E13332" s="292" t="s">
        <v>214</v>
      </c>
      <c r="F13332" s="405">
        <v>46128</v>
      </c>
      <c r="G13332" s="292" t="s">
        <v>2979</v>
      </c>
    </row>
    <row r="13333" spans="1:7">
      <c r="A13333" s="292" t="s">
        <v>49</v>
      </c>
      <c r="B13333" s="405">
        <v>46939</v>
      </c>
      <c r="C13333" s="292" t="s">
        <v>2979</v>
      </c>
      <c r="E13333" s="292" t="s">
        <v>214</v>
      </c>
      <c r="F13333" s="405">
        <v>46133</v>
      </c>
      <c r="G13333" s="292" t="s">
        <v>2979</v>
      </c>
    </row>
    <row r="13334" spans="1:7">
      <c r="A13334" s="292" t="s">
        <v>49</v>
      </c>
      <c r="B13334" s="405">
        <v>47120</v>
      </c>
      <c r="C13334" s="292" t="s">
        <v>2979</v>
      </c>
      <c r="E13334" s="292" t="s">
        <v>214</v>
      </c>
      <c r="F13334" s="405">
        <v>46147</v>
      </c>
      <c r="G13334" s="292" t="s">
        <v>2979</v>
      </c>
    </row>
    <row r="13335" spans="1:7">
      <c r="A13335" s="292" t="s">
        <v>49</v>
      </c>
      <c r="B13335" s="405">
        <v>47340</v>
      </c>
      <c r="C13335" s="292" t="s">
        <v>2979</v>
      </c>
      <c r="E13335" s="292" t="s">
        <v>214</v>
      </c>
      <c r="F13335" s="405">
        <v>46148</v>
      </c>
      <c r="G13335" s="292" t="s">
        <v>2979</v>
      </c>
    </row>
    <row r="13336" spans="1:7">
      <c r="A13336" s="292" t="s">
        <v>49</v>
      </c>
      <c r="B13336" s="405">
        <v>47453</v>
      </c>
      <c r="C13336" s="292" t="s">
        <v>2979</v>
      </c>
      <c r="E13336" s="292" t="s">
        <v>214</v>
      </c>
      <c r="F13336" s="405">
        <v>46151</v>
      </c>
      <c r="G13336" s="292" t="s">
        <v>2979</v>
      </c>
    </row>
    <row r="13337" spans="1:7">
      <c r="A13337" s="292" t="s">
        <v>49</v>
      </c>
      <c r="B13337" s="405">
        <v>47581</v>
      </c>
      <c r="C13337" s="292" t="s">
        <v>2979</v>
      </c>
      <c r="E13337" s="292" t="s">
        <v>214</v>
      </c>
      <c r="F13337" s="405">
        <v>46155</v>
      </c>
      <c r="G13337" s="292" t="s">
        <v>2979</v>
      </c>
    </row>
    <row r="13338" spans="1:7">
      <c r="A13338" s="292" t="s">
        <v>49</v>
      </c>
      <c r="B13338" s="405">
        <v>47872</v>
      </c>
      <c r="C13338" s="292" t="s">
        <v>2979</v>
      </c>
      <c r="E13338" s="292" t="s">
        <v>214</v>
      </c>
      <c r="F13338" s="405">
        <v>46156</v>
      </c>
      <c r="G13338" s="292" t="s">
        <v>2979</v>
      </c>
    </row>
    <row r="13339" spans="1:7">
      <c r="A13339" s="292" t="s">
        <v>49</v>
      </c>
      <c r="B13339" s="405">
        <v>47989</v>
      </c>
      <c r="C13339" s="292" t="s">
        <v>2979</v>
      </c>
      <c r="E13339" s="292" t="s">
        <v>214</v>
      </c>
      <c r="F13339" s="405">
        <v>46160</v>
      </c>
      <c r="G13339" s="292" t="s">
        <v>2979</v>
      </c>
    </row>
    <row r="13340" spans="1:7">
      <c r="A13340" s="292" t="s">
        <v>49</v>
      </c>
      <c r="B13340" s="405">
        <v>48468</v>
      </c>
      <c r="C13340" s="292" t="s">
        <v>2979</v>
      </c>
      <c r="E13340" s="292" t="s">
        <v>214</v>
      </c>
      <c r="F13340" s="405">
        <v>46161</v>
      </c>
      <c r="G13340" s="292" t="s">
        <v>2979</v>
      </c>
    </row>
    <row r="13341" spans="1:7">
      <c r="A13341" s="292" t="s">
        <v>49</v>
      </c>
      <c r="B13341" s="405">
        <v>48731</v>
      </c>
      <c r="C13341" s="292" t="s">
        <v>2979</v>
      </c>
      <c r="E13341" s="292" t="s">
        <v>214</v>
      </c>
      <c r="F13341" s="405">
        <v>46162</v>
      </c>
      <c r="G13341" s="292" t="s">
        <v>2979</v>
      </c>
    </row>
    <row r="13342" spans="1:7">
      <c r="A13342" s="292" t="s">
        <v>49</v>
      </c>
      <c r="B13342" s="405">
        <v>48849</v>
      </c>
      <c r="C13342" s="292" t="s">
        <v>2979</v>
      </c>
      <c r="E13342" s="292" t="s">
        <v>214</v>
      </c>
      <c r="F13342" s="405">
        <v>46164</v>
      </c>
      <c r="G13342" s="292" t="s">
        <v>2979</v>
      </c>
    </row>
    <row r="13343" spans="1:7">
      <c r="A13343" s="292" t="s">
        <v>49</v>
      </c>
      <c r="B13343" s="405">
        <v>45390</v>
      </c>
      <c r="C13343" s="292" t="s">
        <v>2979</v>
      </c>
      <c r="E13343" s="292" t="s">
        <v>214</v>
      </c>
      <c r="F13343" s="405">
        <v>46165</v>
      </c>
      <c r="G13343" s="292" t="s">
        <v>2979</v>
      </c>
    </row>
    <row r="13344" spans="1:7">
      <c r="A13344" s="292" t="s">
        <v>49</v>
      </c>
      <c r="B13344" s="405">
        <v>45713</v>
      </c>
      <c r="C13344" s="292" t="s">
        <v>2979</v>
      </c>
      <c r="E13344" s="292" t="s">
        <v>214</v>
      </c>
      <c r="F13344" s="405">
        <v>46166</v>
      </c>
      <c r="G13344" s="292" t="s">
        <v>2979</v>
      </c>
    </row>
    <row r="13345" spans="1:7">
      <c r="A13345" s="292" t="s">
        <v>49</v>
      </c>
      <c r="B13345" s="405">
        <v>45835</v>
      </c>
      <c r="C13345" s="292" t="s">
        <v>2979</v>
      </c>
      <c r="E13345" s="292" t="s">
        <v>214</v>
      </c>
      <c r="F13345" s="405">
        <v>46171</v>
      </c>
      <c r="G13345" s="292" t="s">
        <v>2979</v>
      </c>
    </row>
    <row r="13346" spans="1:7">
      <c r="A13346" s="292" t="s">
        <v>49</v>
      </c>
      <c r="B13346" s="405">
        <v>46111</v>
      </c>
      <c r="C13346" s="292" t="s">
        <v>2979</v>
      </c>
      <c r="E13346" s="292" t="s">
        <v>214</v>
      </c>
      <c r="F13346" s="405">
        <v>46172</v>
      </c>
      <c r="G13346" s="292" t="s">
        <v>2979</v>
      </c>
    </row>
    <row r="13347" spans="1:7">
      <c r="A13347" s="292" t="s">
        <v>49</v>
      </c>
      <c r="B13347" s="405">
        <v>46501</v>
      </c>
      <c r="C13347" s="292" t="s">
        <v>2979</v>
      </c>
      <c r="E13347" s="292" t="s">
        <v>214</v>
      </c>
      <c r="F13347" s="405">
        <v>46173</v>
      </c>
      <c r="G13347" s="292" t="s">
        <v>2979</v>
      </c>
    </row>
    <row r="13348" spans="1:7">
      <c r="A13348" s="292" t="s">
        <v>49</v>
      </c>
      <c r="B13348" s="405">
        <v>46940</v>
      </c>
      <c r="C13348" s="292" t="s">
        <v>2979</v>
      </c>
      <c r="E13348" s="292" t="s">
        <v>214</v>
      </c>
      <c r="F13348" s="405">
        <v>46175</v>
      </c>
      <c r="G13348" s="292" t="s">
        <v>2979</v>
      </c>
    </row>
    <row r="13349" spans="1:7">
      <c r="A13349" s="292" t="s">
        <v>49</v>
      </c>
      <c r="B13349" s="405">
        <v>47123</v>
      </c>
      <c r="C13349" s="292" t="s">
        <v>2979</v>
      </c>
      <c r="E13349" s="292" t="s">
        <v>214</v>
      </c>
      <c r="F13349" s="405">
        <v>46180</v>
      </c>
      <c r="G13349" s="292" t="s">
        <v>2979</v>
      </c>
    </row>
    <row r="13350" spans="1:7">
      <c r="A13350" s="292" t="s">
        <v>49</v>
      </c>
      <c r="B13350" s="405">
        <v>47341</v>
      </c>
      <c r="C13350" s="292" t="s">
        <v>2979</v>
      </c>
      <c r="E13350" s="292" t="s">
        <v>214</v>
      </c>
      <c r="F13350" s="405">
        <v>46181</v>
      </c>
      <c r="G13350" s="292" t="s">
        <v>2979</v>
      </c>
    </row>
    <row r="13351" spans="1:7">
      <c r="A13351" s="292" t="s">
        <v>49</v>
      </c>
      <c r="B13351" s="405">
        <v>47454</v>
      </c>
      <c r="C13351" s="292" t="s">
        <v>2979</v>
      </c>
      <c r="E13351" s="292" t="s">
        <v>214</v>
      </c>
      <c r="F13351" s="405">
        <v>46182</v>
      </c>
      <c r="G13351" s="292" t="s">
        <v>2979</v>
      </c>
    </row>
    <row r="13352" spans="1:7">
      <c r="A13352" s="292" t="s">
        <v>49</v>
      </c>
      <c r="B13352" s="405">
        <v>47585</v>
      </c>
      <c r="C13352" s="292" t="s">
        <v>2979</v>
      </c>
      <c r="E13352" s="292" t="s">
        <v>214</v>
      </c>
      <c r="F13352" s="405">
        <v>46186</v>
      </c>
      <c r="G13352" s="292" t="s">
        <v>2979</v>
      </c>
    </row>
    <row r="13353" spans="1:7">
      <c r="A13353" s="292" t="s">
        <v>49</v>
      </c>
      <c r="B13353" s="405">
        <v>47874</v>
      </c>
      <c r="C13353" s="292" t="s">
        <v>2979</v>
      </c>
      <c r="E13353" s="292" t="s">
        <v>214</v>
      </c>
      <c r="F13353" s="405">
        <v>46340</v>
      </c>
      <c r="G13353" s="292" t="s">
        <v>2979</v>
      </c>
    </row>
    <row r="13354" spans="1:7">
      <c r="A13354" s="292" t="s">
        <v>49</v>
      </c>
      <c r="B13354" s="405">
        <v>47990</v>
      </c>
      <c r="C13354" s="292" t="s">
        <v>2979</v>
      </c>
      <c r="E13354" s="292" t="s">
        <v>214</v>
      </c>
      <c r="F13354" s="405">
        <v>46345</v>
      </c>
      <c r="G13354" s="292" t="s">
        <v>2979</v>
      </c>
    </row>
    <row r="13355" spans="1:7">
      <c r="A13355" s="292" t="s">
        <v>49</v>
      </c>
      <c r="B13355" s="405">
        <v>48469</v>
      </c>
      <c r="C13355" s="292" t="s">
        <v>2979</v>
      </c>
      <c r="E13355" s="292" t="s">
        <v>214</v>
      </c>
      <c r="F13355" s="405">
        <v>46347</v>
      </c>
      <c r="G13355" s="292" t="s">
        <v>2979</v>
      </c>
    </row>
    <row r="13356" spans="1:7">
      <c r="A13356" s="292" t="s">
        <v>49</v>
      </c>
      <c r="B13356" s="405">
        <v>48733</v>
      </c>
      <c r="C13356" s="292" t="s">
        <v>2979</v>
      </c>
      <c r="E13356" s="292" t="s">
        <v>214</v>
      </c>
      <c r="F13356" s="405">
        <v>46348</v>
      </c>
      <c r="G13356" s="292" t="s">
        <v>2979</v>
      </c>
    </row>
    <row r="13357" spans="1:7">
      <c r="A13357" s="292" t="s">
        <v>49</v>
      </c>
      <c r="B13357" s="405">
        <v>48850</v>
      </c>
      <c r="C13357" s="292" t="s">
        <v>2979</v>
      </c>
      <c r="E13357" s="292" t="s">
        <v>214</v>
      </c>
      <c r="F13357" s="405">
        <v>46349</v>
      </c>
      <c r="G13357" s="292" t="s">
        <v>2979</v>
      </c>
    </row>
    <row r="13358" spans="1:7">
      <c r="A13358" s="292" t="s">
        <v>49</v>
      </c>
      <c r="B13358" s="405">
        <v>45612</v>
      </c>
      <c r="C13358" s="292" t="s">
        <v>2979</v>
      </c>
      <c r="E13358" s="292" t="s">
        <v>214</v>
      </c>
      <c r="F13358" s="405">
        <v>46365</v>
      </c>
      <c r="G13358" s="292" t="s">
        <v>2979</v>
      </c>
    </row>
    <row r="13359" spans="1:7">
      <c r="A13359" s="292" t="s">
        <v>49</v>
      </c>
      <c r="B13359" s="405">
        <v>45715</v>
      </c>
      <c r="C13359" s="292" t="s">
        <v>2979</v>
      </c>
      <c r="E13359" s="292" t="s">
        <v>214</v>
      </c>
      <c r="F13359" s="405">
        <v>46366</v>
      </c>
      <c r="G13359" s="292" t="s">
        <v>2979</v>
      </c>
    </row>
    <row r="13360" spans="1:7">
      <c r="A13360" s="292" t="s">
        <v>49</v>
      </c>
      <c r="B13360" s="405">
        <v>45836</v>
      </c>
      <c r="C13360" s="292" t="s">
        <v>2979</v>
      </c>
      <c r="E13360" s="292" t="s">
        <v>214</v>
      </c>
      <c r="F13360" s="405">
        <v>46374</v>
      </c>
      <c r="G13360" s="292" t="s">
        <v>2979</v>
      </c>
    </row>
    <row r="13361" spans="1:7">
      <c r="A13361" s="292" t="s">
        <v>49</v>
      </c>
      <c r="B13361" s="405">
        <v>46115</v>
      </c>
      <c r="C13361" s="292" t="s">
        <v>2979</v>
      </c>
      <c r="E13361" s="292" t="s">
        <v>214</v>
      </c>
      <c r="F13361" s="405">
        <v>46376</v>
      </c>
      <c r="G13361" s="292" t="s">
        <v>2979</v>
      </c>
    </row>
    <row r="13362" spans="1:7">
      <c r="A13362" s="292" t="s">
        <v>49</v>
      </c>
      <c r="B13362" s="405">
        <v>46504</v>
      </c>
      <c r="C13362" s="292" t="s">
        <v>2979</v>
      </c>
      <c r="E13362" s="292" t="s">
        <v>214</v>
      </c>
      <c r="F13362" s="405">
        <v>46380</v>
      </c>
      <c r="G13362" s="292" t="s">
        <v>2979</v>
      </c>
    </row>
    <row r="13363" spans="1:7">
      <c r="A13363" s="292" t="s">
        <v>49</v>
      </c>
      <c r="B13363" s="405">
        <v>46941</v>
      </c>
      <c r="C13363" s="292" t="s">
        <v>2979</v>
      </c>
      <c r="E13363" s="292" t="s">
        <v>214</v>
      </c>
      <c r="F13363" s="405">
        <v>46382</v>
      </c>
      <c r="G13363" s="292" t="s">
        <v>2979</v>
      </c>
    </row>
    <row r="13364" spans="1:7">
      <c r="A13364" s="292" t="s">
        <v>49</v>
      </c>
      <c r="B13364" s="405">
        <v>47125</v>
      </c>
      <c r="C13364" s="292" t="s">
        <v>2979</v>
      </c>
      <c r="E13364" s="292" t="s">
        <v>214</v>
      </c>
      <c r="F13364" s="405">
        <v>46390</v>
      </c>
      <c r="G13364" s="292" t="s">
        <v>2979</v>
      </c>
    </row>
    <row r="13365" spans="1:7">
      <c r="A13365" s="292" t="s">
        <v>49</v>
      </c>
      <c r="B13365" s="405">
        <v>47342</v>
      </c>
      <c r="C13365" s="292" t="s">
        <v>2979</v>
      </c>
      <c r="E13365" s="292" t="s">
        <v>214</v>
      </c>
      <c r="F13365" s="405">
        <v>46392</v>
      </c>
      <c r="G13365" s="292" t="s">
        <v>2979</v>
      </c>
    </row>
    <row r="13366" spans="1:7">
      <c r="A13366" s="292" t="s">
        <v>49</v>
      </c>
      <c r="B13366" s="405">
        <v>47456</v>
      </c>
      <c r="C13366" s="292" t="s">
        <v>2979</v>
      </c>
      <c r="E13366" s="292" t="s">
        <v>214</v>
      </c>
      <c r="F13366" s="405">
        <v>46501</v>
      </c>
      <c r="G13366" s="292" t="s">
        <v>2979</v>
      </c>
    </row>
    <row r="13367" spans="1:7">
      <c r="A13367" s="292" t="s">
        <v>49</v>
      </c>
      <c r="B13367" s="405">
        <v>47590</v>
      </c>
      <c r="C13367" s="292" t="s">
        <v>2979</v>
      </c>
      <c r="E13367" s="292" t="s">
        <v>214</v>
      </c>
      <c r="F13367" s="405">
        <v>46504</v>
      </c>
      <c r="G13367" s="292" t="s">
        <v>2979</v>
      </c>
    </row>
    <row r="13368" spans="1:7">
      <c r="A13368" s="292" t="s">
        <v>49</v>
      </c>
      <c r="B13368" s="405">
        <v>47875</v>
      </c>
      <c r="C13368" s="292" t="s">
        <v>2979</v>
      </c>
      <c r="E13368" s="292" t="s">
        <v>214</v>
      </c>
      <c r="F13368" s="405">
        <v>46508</v>
      </c>
      <c r="G13368" s="292" t="s">
        <v>2979</v>
      </c>
    </row>
    <row r="13369" spans="1:7">
      <c r="A13369" s="292" t="s">
        <v>49</v>
      </c>
      <c r="B13369" s="405">
        <v>47991</v>
      </c>
      <c r="C13369" s="292" t="s">
        <v>2979</v>
      </c>
      <c r="E13369" s="292" t="s">
        <v>214</v>
      </c>
      <c r="F13369" s="405">
        <v>46510</v>
      </c>
      <c r="G13369" s="292" t="s">
        <v>2979</v>
      </c>
    </row>
    <row r="13370" spans="1:7">
      <c r="A13370" s="292" t="s">
        <v>49</v>
      </c>
      <c r="B13370" s="405">
        <v>48470</v>
      </c>
      <c r="C13370" s="292" t="s">
        <v>2979</v>
      </c>
      <c r="E13370" s="292" t="s">
        <v>214</v>
      </c>
      <c r="F13370" s="405">
        <v>46531</v>
      </c>
      <c r="G13370" s="292" t="s">
        <v>2979</v>
      </c>
    </row>
    <row r="13371" spans="1:7">
      <c r="A13371" s="292" t="s">
        <v>49</v>
      </c>
      <c r="B13371" s="405">
        <v>48735</v>
      </c>
      <c r="C13371" s="292" t="s">
        <v>2979</v>
      </c>
      <c r="E13371" s="292" t="s">
        <v>214</v>
      </c>
      <c r="F13371" s="405">
        <v>46532</v>
      </c>
      <c r="G13371" s="292" t="s">
        <v>2979</v>
      </c>
    </row>
    <row r="13372" spans="1:7">
      <c r="A13372" s="292" t="s">
        <v>49</v>
      </c>
      <c r="B13372" s="405">
        <v>48851</v>
      </c>
      <c r="C13372" s="292" t="s">
        <v>2979</v>
      </c>
      <c r="E13372" s="292" t="s">
        <v>214</v>
      </c>
      <c r="F13372" s="405">
        <v>46534</v>
      </c>
      <c r="G13372" s="292" t="s">
        <v>2979</v>
      </c>
    </row>
    <row r="13373" spans="1:7">
      <c r="A13373" s="292" t="s">
        <v>49</v>
      </c>
      <c r="B13373" s="405">
        <v>45613</v>
      </c>
      <c r="C13373" s="292" t="s">
        <v>2979</v>
      </c>
      <c r="E13373" s="292" t="s">
        <v>214</v>
      </c>
      <c r="F13373" s="405">
        <v>46539</v>
      </c>
      <c r="G13373" s="292" t="s">
        <v>2979</v>
      </c>
    </row>
    <row r="13374" spans="1:7">
      <c r="A13374" s="292" t="s">
        <v>49</v>
      </c>
      <c r="B13374" s="405">
        <v>45719</v>
      </c>
      <c r="C13374" s="292" t="s">
        <v>2979</v>
      </c>
      <c r="E13374" s="292" t="s">
        <v>214</v>
      </c>
      <c r="F13374" s="405">
        <v>46566</v>
      </c>
      <c r="G13374" s="292" t="s">
        <v>2979</v>
      </c>
    </row>
    <row r="13375" spans="1:7">
      <c r="A13375" s="292" t="s">
        <v>49</v>
      </c>
      <c r="B13375" s="405">
        <v>45841</v>
      </c>
      <c r="C13375" s="292" t="s">
        <v>2979</v>
      </c>
      <c r="E13375" s="292" t="s">
        <v>214</v>
      </c>
      <c r="F13375" s="405">
        <v>46570</v>
      </c>
      <c r="G13375" s="292" t="s">
        <v>2979</v>
      </c>
    </row>
    <row r="13376" spans="1:7">
      <c r="A13376" s="292" t="s">
        <v>49</v>
      </c>
      <c r="B13376" s="405">
        <v>46117</v>
      </c>
      <c r="C13376" s="292" t="s">
        <v>2979</v>
      </c>
      <c r="E13376" s="292" t="s">
        <v>214</v>
      </c>
      <c r="F13376" s="405">
        <v>46702</v>
      </c>
      <c r="G13376" s="292" t="s">
        <v>2979</v>
      </c>
    </row>
    <row r="13377" spans="1:7">
      <c r="A13377" s="292" t="s">
        <v>49</v>
      </c>
      <c r="B13377" s="405">
        <v>46508</v>
      </c>
      <c r="C13377" s="292" t="s">
        <v>2979</v>
      </c>
      <c r="E13377" s="292" t="s">
        <v>214</v>
      </c>
      <c r="F13377" s="405">
        <v>46705</v>
      </c>
      <c r="G13377" s="292" t="s">
        <v>2979</v>
      </c>
    </row>
    <row r="13378" spans="1:7">
      <c r="A13378" s="292" t="s">
        <v>49</v>
      </c>
      <c r="B13378" s="405">
        <v>46946</v>
      </c>
      <c r="C13378" s="292" t="s">
        <v>2979</v>
      </c>
      <c r="E13378" s="292" t="s">
        <v>214</v>
      </c>
      <c r="F13378" s="405">
        <v>46730</v>
      </c>
      <c r="G13378" s="292" t="s">
        <v>2979</v>
      </c>
    </row>
    <row r="13379" spans="1:7">
      <c r="A13379" s="292" t="s">
        <v>49</v>
      </c>
      <c r="B13379" s="405">
        <v>47137</v>
      </c>
      <c r="C13379" s="292" t="s">
        <v>2979</v>
      </c>
      <c r="E13379" s="292" t="s">
        <v>214</v>
      </c>
      <c r="F13379" s="405">
        <v>46740</v>
      </c>
      <c r="G13379" s="292" t="s">
        <v>2979</v>
      </c>
    </row>
    <row r="13380" spans="1:7">
      <c r="A13380" s="292" t="s">
        <v>49</v>
      </c>
      <c r="B13380" s="405">
        <v>47345</v>
      </c>
      <c r="C13380" s="292" t="s">
        <v>2979</v>
      </c>
      <c r="E13380" s="292" t="s">
        <v>214</v>
      </c>
      <c r="F13380" s="405">
        <v>46741</v>
      </c>
      <c r="G13380" s="292" t="s">
        <v>2979</v>
      </c>
    </row>
    <row r="13381" spans="1:7">
      <c r="A13381" s="292" t="s">
        <v>49</v>
      </c>
      <c r="B13381" s="405">
        <v>47459</v>
      </c>
      <c r="C13381" s="292" t="s">
        <v>2979</v>
      </c>
      <c r="E13381" s="292" t="s">
        <v>214</v>
      </c>
      <c r="F13381" s="405">
        <v>46742</v>
      </c>
      <c r="G13381" s="292" t="s">
        <v>2979</v>
      </c>
    </row>
    <row r="13382" spans="1:7">
      <c r="A13382" s="292" t="s">
        <v>49</v>
      </c>
      <c r="B13382" s="405">
        <v>47597</v>
      </c>
      <c r="C13382" s="292" t="s">
        <v>2979</v>
      </c>
      <c r="E13382" s="292" t="s">
        <v>214</v>
      </c>
      <c r="F13382" s="405">
        <v>46746</v>
      </c>
      <c r="G13382" s="292" t="s">
        <v>2979</v>
      </c>
    </row>
    <row r="13383" spans="1:7">
      <c r="A13383" s="292" t="s">
        <v>49</v>
      </c>
      <c r="B13383" s="405">
        <v>47879</v>
      </c>
      <c r="C13383" s="292" t="s">
        <v>2979</v>
      </c>
      <c r="E13383" s="292" t="s">
        <v>214</v>
      </c>
      <c r="F13383" s="405">
        <v>46759</v>
      </c>
      <c r="G13383" s="292" t="s">
        <v>2979</v>
      </c>
    </row>
    <row r="13384" spans="1:7">
      <c r="A13384" s="292" t="s">
        <v>49</v>
      </c>
      <c r="B13384" s="405">
        <v>47992</v>
      </c>
      <c r="C13384" s="292" t="s">
        <v>2979</v>
      </c>
      <c r="E13384" s="292" t="s">
        <v>214</v>
      </c>
      <c r="F13384" s="405">
        <v>46760</v>
      </c>
      <c r="G13384" s="292" t="s">
        <v>2979</v>
      </c>
    </row>
    <row r="13385" spans="1:7">
      <c r="A13385" s="292" t="s">
        <v>49</v>
      </c>
      <c r="B13385" s="405">
        <v>48472</v>
      </c>
      <c r="C13385" s="292" t="s">
        <v>2979</v>
      </c>
      <c r="E13385" s="292" t="s">
        <v>214</v>
      </c>
      <c r="F13385" s="405">
        <v>46761</v>
      </c>
      <c r="G13385" s="292" t="s">
        <v>2979</v>
      </c>
    </row>
    <row r="13386" spans="1:7">
      <c r="A13386" s="292" t="s">
        <v>49</v>
      </c>
      <c r="B13386" s="405">
        <v>48736</v>
      </c>
      <c r="C13386" s="292" t="s">
        <v>2979</v>
      </c>
      <c r="E13386" s="292" t="s">
        <v>214</v>
      </c>
      <c r="F13386" s="405">
        <v>46764</v>
      </c>
      <c r="G13386" s="292" t="s">
        <v>2979</v>
      </c>
    </row>
    <row r="13387" spans="1:7">
      <c r="A13387" s="292" t="s">
        <v>49</v>
      </c>
      <c r="B13387" s="405">
        <v>48856</v>
      </c>
      <c r="C13387" s="292" t="s">
        <v>2979</v>
      </c>
      <c r="E13387" s="292" t="s">
        <v>214</v>
      </c>
      <c r="F13387" s="405">
        <v>46766</v>
      </c>
      <c r="G13387" s="292" t="s">
        <v>2979</v>
      </c>
    </row>
    <row r="13388" spans="1:7">
      <c r="A13388" s="292" t="s">
        <v>49</v>
      </c>
      <c r="B13388" s="405">
        <v>45614</v>
      </c>
      <c r="C13388" s="292" t="s">
        <v>2979</v>
      </c>
      <c r="E13388" s="292" t="s">
        <v>214</v>
      </c>
      <c r="F13388" s="405">
        <v>46772</v>
      </c>
      <c r="G13388" s="292" t="s">
        <v>2979</v>
      </c>
    </row>
    <row r="13389" spans="1:7">
      <c r="A13389" s="292" t="s">
        <v>49</v>
      </c>
      <c r="B13389" s="405">
        <v>45723</v>
      </c>
      <c r="C13389" s="292" t="s">
        <v>2979</v>
      </c>
      <c r="E13389" s="292" t="s">
        <v>214</v>
      </c>
      <c r="F13389" s="405">
        <v>46773</v>
      </c>
      <c r="G13389" s="292" t="s">
        <v>2979</v>
      </c>
    </row>
    <row r="13390" spans="1:7">
      <c r="A13390" s="292" t="s">
        <v>49</v>
      </c>
      <c r="B13390" s="405">
        <v>45843</v>
      </c>
      <c r="C13390" s="292" t="s">
        <v>2979</v>
      </c>
      <c r="E13390" s="292" t="s">
        <v>214</v>
      </c>
      <c r="F13390" s="405">
        <v>46776</v>
      </c>
      <c r="G13390" s="292" t="s">
        <v>2979</v>
      </c>
    </row>
    <row r="13391" spans="1:7">
      <c r="A13391" s="292" t="s">
        <v>49</v>
      </c>
      <c r="B13391" s="405">
        <v>46120</v>
      </c>
      <c r="C13391" s="292" t="s">
        <v>2979</v>
      </c>
      <c r="E13391" s="292" t="s">
        <v>214</v>
      </c>
      <c r="F13391" s="405">
        <v>46779</v>
      </c>
      <c r="G13391" s="292" t="s">
        <v>2979</v>
      </c>
    </row>
    <row r="13392" spans="1:7">
      <c r="A13392" s="292" t="s">
        <v>49</v>
      </c>
      <c r="B13392" s="405">
        <v>46510</v>
      </c>
      <c r="C13392" s="292" t="s">
        <v>2979</v>
      </c>
      <c r="E13392" s="292" t="s">
        <v>214</v>
      </c>
      <c r="F13392" s="405">
        <v>46785</v>
      </c>
      <c r="G13392" s="292" t="s">
        <v>2979</v>
      </c>
    </row>
    <row r="13393" spans="1:7">
      <c r="A13393" s="292" t="s">
        <v>49</v>
      </c>
      <c r="B13393" s="405">
        <v>46950</v>
      </c>
      <c r="C13393" s="292" t="s">
        <v>2979</v>
      </c>
      <c r="E13393" s="292" t="s">
        <v>214</v>
      </c>
      <c r="F13393" s="405">
        <v>46792</v>
      </c>
      <c r="G13393" s="292" t="s">
        <v>2979</v>
      </c>
    </row>
    <row r="13394" spans="1:7">
      <c r="A13394" s="292" t="s">
        <v>49</v>
      </c>
      <c r="B13394" s="405">
        <v>47138</v>
      </c>
      <c r="C13394" s="292" t="s">
        <v>2979</v>
      </c>
      <c r="E13394" s="292" t="s">
        <v>214</v>
      </c>
      <c r="F13394" s="405">
        <v>46794</v>
      </c>
      <c r="G13394" s="292" t="s">
        <v>2979</v>
      </c>
    </row>
    <row r="13395" spans="1:7">
      <c r="A13395" s="292" t="s">
        <v>49</v>
      </c>
      <c r="B13395" s="405">
        <v>47346</v>
      </c>
      <c r="C13395" s="292" t="s">
        <v>2979</v>
      </c>
      <c r="E13395" s="292" t="s">
        <v>214</v>
      </c>
      <c r="F13395" s="405">
        <v>46910</v>
      </c>
      <c r="G13395" s="292" t="s">
        <v>2979</v>
      </c>
    </row>
    <row r="13396" spans="1:7">
      <c r="A13396" s="292" t="s">
        <v>49</v>
      </c>
      <c r="B13396" s="405">
        <v>47460</v>
      </c>
      <c r="C13396" s="292" t="s">
        <v>2979</v>
      </c>
      <c r="E13396" s="292" t="s">
        <v>214</v>
      </c>
      <c r="F13396" s="405">
        <v>46911</v>
      </c>
      <c r="G13396" s="292" t="s">
        <v>2979</v>
      </c>
    </row>
    <row r="13397" spans="1:7">
      <c r="A13397" s="292" t="s">
        <v>49</v>
      </c>
      <c r="B13397" s="405">
        <v>47598</v>
      </c>
      <c r="C13397" s="292" t="s">
        <v>2979</v>
      </c>
      <c r="E13397" s="292" t="s">
        <v>214</v>
      </c>
      <c r="F13397" s="405">
        <v>46912</v>
      </c>
      <c r="G13397" s="292" t="s">
        <v>2979</v>
      </c>
    </row>
    <row r="13398" spans="1:7">
      <c r="A13398" s="292" t="s">
        <v>49</v>
      </c>
      <c r="B13398" s="405">
        <v>47885</v>
      </c>
      <c r="C13398" s="292" t="s">
        <v>2979</v>
      </c>
      <c r="E13398" s="292" t="s">
        <v>214</v>
      </c>
      <c r="F13398" s="405">
        <v>46913</v>
      </c>
      <c r="G13398" s="292" t="s">
        <v>2979</v>
      </c>
    </row>
    <row r="13399" spans="1:7">
      <c r="A13399" s="292" t="s">
        <v>49</v>
      </c>
      <c r="B13399" s="405">
        <v>47993</v>
      </c>
      <c r="C13399" s="292" t="s">
        <v>2979</v>
      </c>
      <c r="E13399" s="292" t="s">
        <v>214</v>
      </c>
      <c r="F13399" s="405">
        <v>46917</v>
      </c>
      <c r="G13399" s="292" t="s">
        <v>2979</v>
      </c>
    </row>
    <row r="13400" spans="1:7">
      <c r="A13400" s="292" t="s">
        <v>49</v>
      </c>
      <c r="B13400" s="405">
        <v>48475</v>
      </c>
      <c r="C13400" s="292" t="s">
        <v>2979</v>
      </c>
      <c r="E13400" s="292" t="s">
        <v>214</v>
      </c>
      <c r="F13400" s="405">
        <v>46920</v>
      </c>
      <c r="G13400" s="292" t="s">
        <v>2979</v>
      </c>
    </row>
    <row r="13401" spans="1:7">
      <c r="A13401" s="292" t="s">
        <v>49</v>
      </c>
      <c r="B13401" s="405">
        <v>48737</v>
      </c>
      <c r="C13401" s="292" t="s">
        <v>2979</v>
      </c>
      <c r="E13401" s="292" t="s">
        <v>214</v>
      </c>
      <c r="F13401" s="405">
        <v>46923</v>
      </c>
      <c r="G13401" s="292" t="s">
        <v>2979</v>
      </c>
    </row>
    <row r="13402" spans="1:7">
      <c r="A13402" s="292" t="s">
        <v>49</v>
      </c>
      <c r="B13402" s="405">
        <v>48860</v>
      </c>
      <c r="C13402" s="292" t="s">
        <v>2979</v>
      </c>
      <c r="E13402" s="292" t="s">
        <v>214</v>
      </c>
      <c r="F13402" s="405">
        <v>46926</v>
      </c>
      <c r="G13402" s="292" t="s">
        <v>2979</v>
      </c>
    </row>
    <row r="13403" spans="1:7">
      <c r="A13403" s="292" t="s">
        <v>49</v>
      </c>
      <c r="B13403" s="405">
        <v>45620</v>
      </c>
      <c r="C13403" s="292" t="s">
        <v>2979</v>
      </c>
      <c r="E13403" s="292" t="s">
        <v>214</v>
      </c>
      <c r="F13403" s="405">
        <v>46928</v>
      </c>
      <c r="G13403" s="292" t="s">
        <v>2979</v>
      </c>
    </row>
    <row r="13404" spans="1:7">
      <c r="A13404" s="292" t="s">
        <v>49</v>
      </c>
      <c r="B13404" s="405">
        <v>45727</v>
      </c>
      <c r="C13404" s="292" t="s">
        <v>2979</v>
      </c>
      <c r="E13404" s="292" t="s">
        <v>214</v>
      </c>
      <c r="F13404" s="405">
        <v>46929</v>
      </c>
      <c r="G13404" s="292" t="s">
        <v>2979</v>
      </c>
    </row>
    <row r="13405" spans="1:7">
      <c r="A13405" s="292" t="s">
        <v>49</v>
      </c>
      <c r="B13405" s="405">
        <v>45844</v>
      </c>
      <c r="C13405" s="292" t="s">
        <v>2979</v>
      </c>
      <c r="E13405" s="292" t="s">
        <v>214</v>
      </c>
      <c r="F13405" s="405">
        <v>46930</v>
      </c>
      <c r="G13405" s="292" t="s">
        <v>2979</v>
      </c>
    </row>
    <row r="13406" spans="1:7">
      <c r="A13406" s="292" t="s">
        <v>49</v>
      </c>
      <c r="B13406" s="405">
        <v>46121</v>
      </c>
      <c r="C13406" s="292" t="s">
        <v>2979</v>
      </c>
      <c r="E13406" s="292" t="s">
        <v>214</v>
      </c>
      <c r="F13406" s="405">
        <v>46939</v>
      </c>
      <c r="G13406" s="292" t="s">
        <v>2979</v>
      </c>
    </row>
    <row r="13407" spans="1:7">
      <c r="A13407" s="292" t="s">
        <v>49</v>
      </c>
      <c r="B13407" s="405">
        <v>46531</v>
      </c>
      <c r="C13407" s="292" t="s">
        <v>2979</v>
      </c>
      <c r="E13407" s="292" t="s">
        <v>214</v>
      </c>
      <c r="F13407" s="405">
        <v>46940</v>
      </c>
      <c r="G13407" s="292" t="s">
        <v>2979</v>
      </c>
    </row>
    <row r="13408" spans="1:7">
      <c r="A13408" s="292" t="s">
        <v>49</v>
      </c>
      <c r="B13408" s="405">
        <v>46951</v>
      </c>
      <c r="C13408" s="292" t="s">
        <v>2979</v>
      </c>
      <c r="E13408" s="292" t="s">
        <v>214</v>
      </c>
      <c r="F13408" s="405">
        <v>46941</v>
      </c>
      <c r="G13408" s="292" t="s">
        <v>2979</v>
      </c>
    </row>
    <row r="13409" spans="1:7">
      <c r="A13409" s="292" t="s">
        <v>49</v>
      </c>
      <c r="B13409" s="405">
        <v>47140</v>
      </c>
      <c r="C13409" s="292" t="s">
        <v>2979</v>
      </c>
      <c r="E13409" s="292" t="s">
        <v>214</v>
      </c>
      <c r="F13409" s="405">
        <v>46946</v>
      </c>
      <c r="G13409" s="292" t="s">
        <v>2979</v>
      </c>
    </row>
    <row r="13410" spans="1:7">
      <c r="A13410" s="292" t="s">
        <v>49</v>
      </c>
      <c r="B13410" s="405">
        <v>47348</v>
      </c>
      <c r="C13410" s="292" t="s">
        <v>2979</v>
      </c>
      <c r="E13410" s="292" t="s">
        <v>214</v>
      </c>
      <c r="F13410" s="405">
        <v>46950</v>
      </c>
      <c r="G13410" s="292" t="s">
        <v>2979</v>
      </c>
    </row>
    <row r="13411" spans="1:7">
      <c r="A13411" s="292" t="s">
        <v>49</v>
      </c>
      <c r="B13411" s="405">
        <v>47465</v>
      </c>
      <c r="C13411" s="292" t="s">
        <v>2979</v>
      </c>
      <c r="E13411" s="292" t="s">
        <v>214</v>
      </c>
      <c r="F13411" s="405">
        <v>46951</v>
      </c>
      <c r="G13411" s="292" t="s">
        <v>2979</v>
      </c>
    </row>
    <row r="13412" spans="1:7">
      <c r="A13412" s="292" t="s">
        <v>49</v>
      </c>
      <c r="B13412" s="405">
        <v>47611</v>
      </c>
      <c r="C13412" s="292" t="s">
        <v>2979</v>
      </c>
      <c r="E13412" s="292" t="s">
        <v>214</v>
      </c>
      <c r="F13412" s="405">
        <v>46959</v>
      </c>
      <c r="G13412" s="292" t="s">
        <v>2979</v>
      </c>
    </row>
    <row r="13413" spans="1:7">
      <c r="A13413" s="292" t="s">
        <v>49</v>
      </c>
      <c r="B13413" s="405">
        <v>47917</v>
      </c>
      <c r="C13413" s="292" t="s">
        <v>2979</v>
      </c>
      <c r="E13413" s="292" t="s">
        <v>214</v>
      </c>
      <c r="F13413" s="405">
        <v>46960</v>
      </c>
      <c r="G13413" s="292" t="s">
        <v>2979</v>
      </c>
    </row>
    <row r="13414" spans="1:7">
      <c r="A13414" s="292" t="s">
        <v>49</v>
      </c>
      <c r="B13414" s="405">
        <v>47994</v>
      </c>
      <c r="C13414" s="292" t="s">
        <v>2979</v>
      </c>
      <c r="E13414" s="292" t="s">
        <v>214</v>
      </c>
      <c r="F13414" s="405">
        <v>46968</v>
      </c>
      <c r="G13414" s="292" t="s">
        <v>2979</v>
      </c>
    </row>
    <row r="13415" spans="1:7">
      <c r="A13415" s="292" t="s">
        <v>49</v>
      </c>
      <c r="B13415" s="405">
        <v>48610</v>
      </c>
      <c r="C13415" s="292" t="s">
        <v>2979</v>
      </c>
      <c r="E13415" s="292" t="s">
        <v>214</v>
      </c>
      <c r="F13415" s="405">
        <v>46974</v>
      </c>
      <c r="G13415" s="292" t="s">
        <v>2979</v>
      </c>
    </row>
    <row r="13416" spans="1:7">
      <c r="A13416" s="292" t="s">
        <v>49</v>
      </c>
      <c r="B13416" s="405">
        <v>48739</v>
      </c>
      <c r="C13416" s="292" t="s">
        <v>2979</v>
      </c>
      <c r="E13416" s="292" t="s">
        <v>214</v>
      </c>
      <c r="F13416" s="405">
        <v>46978</v>
      </c>
      <c r="G13416" s="292" t="s">
        <v>2979</v>
      </c>
    </row>
    <row r="13417" spans="1:7">
      <c r="A13417" s="292" t="s">
        <v>49</v>
      </c>
      <c r="B13417" s="405">
        <v>48861</v>
      </c>
      <c r="C13417" s="292" t="s">
        <v>2979</v>
      </c>
      <c r="E13417" s="292" t="s">
        <v>214</v>
      </c>
      <c r="F13417" s="405">
        <v>46982</v>
      </c>
      <c r="G13417" s="292" t="s">
        <v>2979</v>
      </c>
    </row>
    <row r="13418" spans="1:7">
      <c r="A13418" s="292" t="s">
        <v>49</v>
      </c>
      <c r="B13418" s="405">
        <v>45621</v>
      </c>
      <c r="C13418" s="292" t="s">
        <v>2979</v>
      </c>
      <c r="E13418" s="292" t="s">
        <v>214</v>
      </c>
      <c r="F13418" s="405">
        <v>46984</v>
      </c>
      <c r="G13418" s="292" t="s">
        <v>2979</v>
      </c>
    </row>
    <row r="13419" spans="1:7">
      <c r="A13419" s="292" t="s">
        <v>49</v>
      </c>
      <c r="B13419" s="405">
        <v>45729</v>
      </c>
      <c r="C13419" s="292" t="s">
        <v>2979</v>
      </c>
      <c r="E13419" s="292" t="s">
        <v>214</v>
      </c>
      <c r="F13419" s="405">
        <v>46985</v>
      </c>
      <c r="G13419" s="292" t="s">
        <v>2979</v>
      </c>
    </row>
    <row r="13420" spans="1:7">
      <c r="A13420" s="292" t="s">
        <v>49</v>
      </c>
      <c r="B13420" s="405">
        <v>45845</v>
      </c>
      <c r="C13420" s="292" t="s">
        <v>2979</v>
      </c>
      <c r="E13420" s="292" t="s">
        <v>214</v>
      </c>
      <c r="F13420" s="405">
        <v>46986</v>
      </c>
      <c r="G13420" s="292" t="s">
        <v>2979</v>
      </c>
    </row>
    <row r="13421" spans="1:7">
      <c r="A13421" s="292" t="s">
        <v>49</v>
      </c>
      <c r="B13421" s="405">
        <v>46125</v>
      </c>
      <c r="C13421" s="292" t="s">
        <v>2979</v>
      </c>
      <c r="E13421" s="292" t="s">
        <v>214</v>
      </c>
      <c r="F13421" s="405">
        <v>46988</v>
      </c>
      <c r="G13421" s="292" t="s">
        <v>2979</v>
      </c>
    </row>
    <row r="13422" spans="1:7">
      <c r="A13422" s="292" t="s">
        <v>49</v>
      </c>
      <c r="B13422" s="405">
        <v>46532</v>
      </c>
      <c r="C13422" s="292" t="s">
        <v>2979</v>
      </c>
      <c r="E13422" s="292" t="s">
        <v>214</v>
      </c>
      <c r="F13422" s="405">
        <v>46990</v>
      </c>
      <c r="G13422" s="292" t="s">
        <v>2979</v>
      </c>
    </row>
    <row r="13423" spans="1:7">
      <c r="A13423" s="292" t="s">
        <v>49</v>
      </c>
      <c r="B13423" s="405">
        <v>46959</v>
      </c>
      <c r="C13423" s="292" t="s">
        <v>2979</v>
      </c>
      <c r="E13423" s="292" t="s">
        <v>214</v>
      </c>
      <c r="F13423" s="405">
        <v>46991</v>
      </c>
      <c r="G13423" s="292" t="s">
        <v>2979</v>
      </c>
    </row>
    <row r="13424" spans="1:7">
      <c r="A13424" s="292" t="s">
        <v>49</v>
      </c>
      <c r="B13424" s="405">
        <v>47141</v>
      </c>
      <c r="C13424" s="292" t="s">
        <v>2979</v>
      </c>
      <c r="E13424" s="292" t="s">
        <v>214</v>
      </c>
      <c r="F13424" s="405">
        <v>46996</v>
      </c>
      <c r="G13424" s="292" t="s">
        <v>2979</v>
      </c>
    </row>
    <row r="13425" spans="1:7">
      <c r="A13425" s="292" t="s">
        <v>49</v>
      </c>
      <c r="B13425" s="405">
        <v>47351</v>
      </c>
      <c r="C13425" s="292" t="s">
        <v>2979</v>
      </c>
      <c r="E13425" s="292" t="s">
        <v>214</v>
      </c>
      <c r="F13425" s="405">
        <v>47010</v>
      </c>
      <c r="G13425" s="292" t="s">
        <v>2979</v>
      </c>
    </row>
    <row r="13426" spans="1:7">
      <c r="A13426" s="292" t="s">
        <v>49</v>
      </c>
      <c r="B13426" s="405">
        <v>47468</v>
      </c>
      <c r="C13426" s="292" t="s">
        <v>2979</v>
      </c>
      <c r="E13426" s="292" t="s">
        <v>214</v>
      </c>
      <c r="F13426" s="405">
        <v>47011</v>
      </c>
      <c r="G13426" s="292" t="s">
        <v>2979</v>
      </c>
    </row>
    <row r="13427" spans="1:7">
      <c r="A13427" s="292" t="s">
        <v>49</v>
      </c>
      <c r="B13427" s="405">
        <v>47612</v>
      </c>
      <c r="C13427" s="292" t="s">
        <v>2979</v>
      </c>
      <c r="E13427" s="292" t="s">
        <v>214</v>
      </c>
      <c r="F13427" s="405">
        <v>47012</v>
      </c>
      <c r="G13427" s="292" t="s">
        <v>2979</v>
      </c>
    </row>
    <row r="13428" spans="1:7">
      <c r="A13428" s="292" t="s">
        <v>49</v>
      </c>
      <c r="B13428" s="405">
        <v>47918</v>
      </c>
      <c r="C13428" s="292" t="s">
        <v>2979</v>
      </c>
      <c r="E13428" s="292" t="s">
        <v>214</v>
      </c>
      <c r="F13428" s="405">
        <v>47017</v>
      </c>
      <c r="G13428" s="292" t="s">
        <v>2979</v>
      </c>
    </row>
    <row r="13429" spans="1:7">
      <c r="A13429" s="292" t="s">
        <v>49</v>
      </c>
      <c r="B13429" s="405">
        <v>47995</v>
      </c>
      <c r="C13429" s="292" t="s">
        <v>2979</v>
      </c>
      <c r="E13429" s="292" t="s">
        <v>214</v>
      </c>
      <c r="F13429" s="405">
        <v>47018</v>
      </c>
      <c r="G13429" s="292" t="s">
        <v>2979</v>
      </c>
    </row>
    <row r="13430" spans="1:7">
      <c r="A13430" s="292" t="s">
        <v>49</v>
      </c>
      <c r="B13430" s="405">
        <v>48613</v>
      </c>
      <c r="C13430" s="292" t="s">
        <v>2979</v>
      </c>
      <c r="E13430" s="292" t="s">
        <v>214</v>
      </c>
      <c r="F13430" s="405">
        <v>47020</v>
      </c>
      <c r="G13430" s="292" t="s">
        <v>2979</v>
      </c>
    </row>
    <row r="13431" spans="1:7">
      <c r="A13431" s="292" t="s">
        <v>49</v>
      </c>
      <c r="B13431" s="405">
        <v>48740</v>
      </c>
      <c r="C13431" s="292" t="s">
        <v>2979</v>
      </c>
      <c r="E13431" s="292" t="s">
        <v>214</v>
      </c>
      <c r="F13431" s="405">
        <v>47023</v>
      </c>
      <c r="G13431" s="292" t="s">
        <v>2979</v>
      </c>
    </row>
    <row r="13432" spans="1:7">
      <c r="A13432" s="292" t="s">
        <v>49</v>
      </c>
      <c r="B13432" s="405">
        <v>48865</v>
      </c>
      <c r="C13432" s="292" t="s">
        <v>2979</v>
      </c>
      <c r="E13432" s="292" t="s">
        <v>214</v>
      </c>
      <c r="F13432" s="405">
        <v>47024</v>
      </c>
      <c r="G13432" s="292" t="s">
        <v>2979</v>
      </c>
    </row>
    <row r="13433" spans="1:7">
      <c r="A13433" s="292" t="s">
        <v>49</v>
      </c>
      <c r="B13433" s="405">
        <v>45622</v>
      </c>
      <c r="C13433" s="292" t="s">
        <v>2979</v>
      </c>
      <c r="E13433" s="292" t="s">
        <v>214</v>
      </c>
      <c r="F13433" s="405">
        <v>47030</v>
      </c>
      <c r="G13433" s="292" t="s">
        <v>2979</v>
      </c>
    </row>
    <row r="13434" spans="1:7">
      <c r="A13434" s="292" t="s">
        <v>49</v>
      </c>
      <c r="B13434" s="405">
        <v>45732</v>
      </c>
      <c r="C13434" s="292" t="s">
        <v>2979</v>
      </c>
      <c r="E13434" s="292" t="s">
        <v>214</v>
      </c>
      <c r="F13434" s="405">
        <v>47031</v>
      </c>
      <c r="G13434" s="292" t="s">
        <v>2979</v>
      </c>
    </row>
    <row r="13435" spans="1:7">
      <c r="A13435" s="292" t="s">
        <v>49</v>
      </c>
      <c r="B13435" s="405">
        <v>45849</v>
      </c>
      <c r="C13435" s="292" t="s">
        <v>2979</v>
      </c>
      <c r="E13435" s="292" t="s">
        <v>214</v>
      </c>
      <c r="F13435" s="405">
        <v>47032</v>
      </c>
      <c r="G13435" s="292" t="s">
        <v>2979</v>
      </c>
    </row>
    <row r="13436" spans="1:7">
      <c r="A13436" s="292" t="s">
        <v>49</v>
      </c>
      <c r="B13436" s="405">
        <v>46127</v>
      </c>
      <c r="C13436" s="292" t="s">
        <v>2979</v>
      </c>
      <c r="E13436" s="292" t="s">
        <v>214</v>
      </c>
      <c r="F13436" s="405">
        <v>47035</v>
      </c>
      <c r="G13436" s="292" t="s">
        <v>2979</v>
      </c>
    </row>
    <row r="13437" spans="1:7">
      <c r="A13437" s="292" t="s">
        <v>49</v>
      </c>
      <c r="B13437" s="405">
        <v>46534</v>
      </c>
      <c r="C13437" s="292" t="s">
        <v>2979</v>
      </c>
      <c r="E13437" s="292" t="s">
        <v>214</v>
      </c>
      <c r="F13437" s="405">
        <v>47036</v>
      </c>
      <c r="G13437" s="292" t="s">
        <v>2979</v>
      </c>
    </row>
    <row r="13438" spans="1:7">
      <c r="A13438" s="292" t="s">
        <v>49</v>
      </c>
      <c r="B13438" s="405">
        <v>46960</v>
      </c>
      <c r="C13438" s="292" t="s">
        <v>2979</v>
      </c>
      <c r="E13438" s="292" t="s">
        <v>214</v>
      </c>
      <c r="F13438" s="405">
        <v>47037</v>
      </c>
      <c r="G13438" s="292" t="s">
        <v>2979</v>
      </c>
    </row>
    <row r="13439" spans="1:7">
      <c r="A13439" s="292" t="s">
        <v>49</v>
      </c>
      <c r="B13439" s="405">
        <v>47142</v>
      </c>
      <c r="C13439" s="292" t="s">
        <v>2979</v>
      </c>
      <c r="E13439" s="292" t="s">
        <v>214</v>
      </c>
      <c r="F13439" s="405">
        <v>47040</v>
      </c>
      <c r="G13439" s="292" t="s">
        <v>2979</v>
      </c>
    </row>
    <row r="13440" spans="1:7">
      <c r="A13440" s="292" t="s">
        <v>49</v>
      </c>
      <c r="B13440" s="405">
        <v>47352</v>
      </c>
      <c r="C13440" s="292" t="s">
        <v>2979</v>
      </c>
      <c r="E13440" s="292" t="s">
        <v>214</v>
      </c>
      <c r="F13440" s="405">
        <v>47041</v>
      </c>
      <c r="G13440" s="292" t="s">
        <v>2979</v>
      </c>
    </row>
    <row r="13441" spans="1:7">
      <c r="A13441" s="292" t="s">
        <v>49</v>
      </c>
      <c r="B13441" s="405">
        <v>47470</v>
      </c>
      <c r="C13441" s="292" t="s">
        <v>2979</v>
      </c>
      <c r="E13441" s="292" t="s">
        <v>214</v>
      </c>
      <c r="F13441" s="405">
        <v>47042</v>
      </c>
      <c r="G13441" s="292" t="s">
        <v>2979</v>
      </c>
    </row>
    <row r="13442" spans="1:7">
      <c r="A13442" s="292" t="s">
        <v>49</v>
      </c>
      <c r="B13442" s="405">
        <v>47615</v>
      </c>
      <c r="C13442" s="292" t="s">
        <v>2979</v>
      </c>
      <c r="E13442" s="292" t="s">
        <v>214</v>
      </c>
      <c r="F13442" s="405">
        <v>47043</v>
      </c>
      <c r="G13442" s="292" t="s">
        <v>2979</v>
      </c>
    </row>
    <row r="13443" spans="1:7">
      <c r="A13443" s="292" t="s">
        <v>49</v>
      </c>
      <c r="B13443" s="405">
        <v>47921</v>
      </c>
      <c r="C13443" s="292" t="s">
        <v>2979</v>
      </c>
      <c r="E13443" s="292" t="s">
        <v>214</v>
      </c>
      <c r="F13443" s="405">
        <v>47110</v>
      </c>
      <c r="G13443" s="292" t="s">
        <v>2979</v>
      </c>
    </row>
    <row r="13444" spans="1:7">
      <c r="A13444" s="292" t="s">
        <v>49</v>
      </c>
      <c r="B13444" s="405">
        <v>48002</v>
      </c>
      <c r="C13444" s="292" t="s">
        <v>2979</v>
      </c>
      <c r="E13444" s="292" t="s">
        <v>214</v>
      </c>
      <c r="F13444" s="405">
        <v>47115</v>
      </c>
      <c r="G13444" s="292" t="s">
        <v>2979</v>
      </c>
    </row>
    <row r="13445" spans="1:7">
      <c r="A13445" s="292" t="s">
        <v>49</v>
      </c>
      <c r="B13445" s="405">
        <v>48614</v>
      </c>
      <c r="C13445" s="292" t="s">
        <v>2979</v>
      </c>
      <c r="E13445" s="292" t="s">
        <v>214</v>
      </c>
      <c r="F13445" s="405">
        <v>47116</v>
      </c>
      <c r="G13445" s="292" t="s">
        <v>2979</v>
      </c>
    </row>
    <row r="13446" spans="1:7">
      <c r="A13446" s="292" t="s">
        <v>49</v>
      </c>
      <c r="B13446" s="405">
        <v>48741</v>
      </c>
      <c r="C13446" s="292" t="s">
        <v>2979</v>
      </c>
      <c r="E13446" s="292" t="s">
        <v>214</v>
      </c>
      <c r="F13446" s="405">
        <v>47117</v>
      </c>
      <c r="G13446" s="292" t="s">
        <v>2979</v>
      </c>
    </row>
    <row r="13447" spans="1:7">
      <c r="A13447" s="292" t="s">
        <v>49</v>
      </c>
      <c r="B13447" s="405">
        <v>48866</v>
      </c>
      <c r="C13447" s="292" t="s">
        <v>2979</v>
      </c>
      <c r="E13447" s="292" t="s">
        <v>214</v>
      </c>
      <c r="F13447" s="405">
        <v>47120</v>
      </c>
      <c r="G13447" s="292" t="s">
        <v>2979</v>
      </c>
    </row>
    <row r="13448" spans="1:7">
      <c r="A13448" s="292" t="s">
        <v>49</v>
      </c>
      <c r="B13448" s="405">
        <v>45623</v>
      </c>
      <c r="C13448" s="292" t="s">
        <v>2979</v>
      </c>
      <c r="E13448" s="292" t="s">
        <v>214</v>
      </c>
      <c r="F13448" s="405">
        <v>47123</v>
      </c>
      <c r="G13448" s="292" t="s">
        <v>2979</v>
      </c>
    </row>
    <row r="13449" spans="1:7">
      <c r="A13449" s="292" t="s">
        <v>49</v>
      </c>
      <c r="B13449" s="405">
        <v>45734</v>
      </c>
      <c r="C13449" s="292" t="s">
        <v>2979</v>
      </c>
      <c r="E13449" s="292" t="s">
        <v>214</v>
      </c>
      <c r="F13449" s="405">
        <v>47125</v>
      </c>
      <c r="G13449" s="292" t="s">
        <v>2979</v>
      </c>
    </row>
    <row r="13450" spans="1:7">
      <c r="A13450" s="292" t="s">
        <v>49</v>
      </c>
      <c r="B13450" s="405">
        <v>45850</v>
      </c>
      <c r="C13450" s="292" t="s">
        <v>2979</v>
      </c>
      <c r="E13450" s="292" t="s">
        <v>214</v>
      </c>
      <c r="F13450" s="405">
        <v>47137</v>
      </c>
      <c r="G13450" s="292" t="s">
        <v>2979</v>
      </c>
    </row>
    <row r="13451" spans="1:7">
      <c r="A13451" s="292" t="s">
        <v>49</v>
      </c>
      <c r="B13451" s="405">
        <v>46128</v>
      </c>
      <c r="C13451" s="292" t="s">
        <v>2979</v>
      </c>
      <c r="E13451" s="292" t="s">
        <v>214</v>
      </c>
      <c r="F13451" s="405">
        <v>47138</v>
      </c>
      <c r="G13451" s="292" t="s">
        <v>2979</v>
      </c>
    </row>
    <row r="13452" spans="1:7">
      <c r="A13452" s="292" t="s">
        <v>49</v>
      </c>
      <c r="B13452" s="405">
        <v>46539</v>
      </c>
      <c r="C13452" s="292" t="s">
        <v>2979</v>
      </c>
      <c r="E13452" s="292" t="s">
        <v>214</v>
      </c>
      <c r="F13452" s="405">
        <v>47140</v>
      </c>
      <c r="G13452" s="292" t="s">
        <v>2979</v>
      </c>
    </row>
    <row r="13453" spans="1:7">
      <c r="A13453" s="292" t="s">
        <v>49</v>
      </c>
      <c r="B13453" s="405">
        <v>46968</v>
      </c>
      <c r="C13453" s="292" t="s">
        <v>2979</v>
      </c>
      <c r="E13453" s="292" t="s">
        <v>214</v>
      </c>
      <c r="F13453" s="405">
        <v>47141</v>
      </c>
      <c r="G13453" s="292" t="s">
        <v>2979</v>
      </c>
    </row>
    <row r="13454" spans="1:7">
      <c r="A13454" s="292" t="s">
        <v>49</v>
      </c>
      <c r="B13454" s="405">
        <v>47147</v>
      </c>
      <c r="C13454" s="292" t="s">
        <v>2979</v>
      </c>
      <c r="E13454" s="292" t="s">
        <v>214</v>
      </c>
      <c r="F13454" s="405">
        <v>47142</v>
      </c>
      <c r="G13454" s="292" t="s">
        <v>2979</v>
      </c>
    </row>
    <row r="13455" spans="1:7">
      <c r="A13455" s="292" t="s">
        <v>49</v>
      </c>
      <c r="B13455" s="405">
        <v>47353</v>
      </c>
      <c r="C13455" s="292" t="s">
        <v>2979</v>
      </c>
      <c r="E13455" s="292" t="s">
        <v>214</v>
      </c>
      <c r="F13455" s="405">
        <v>47147</v>
      </c>
      <c r="G13455" s="292" t="s">
        <v>2979</v>
      </c>
    </row>
    <row r="13456" spans="1:7">
      <c r="A13456" s="292" t="s">
        <v>49</v>
      </c>
      <c r="B13456" s="405">
        <v>47471</v>
      </c>
      <c r="C13456" s="292" t="s">
        <v>2979</v>
      </c>
      <c r="E13456" s="292" t="s">
        <v>214</v>
      </c>
      <c r="F13456" s="405">
        <v>47160</v>
      </c>
      <c r="G13456" s="292" t="s">
        <v>2979</v>
      </c>
    </row>
    <row r="13457" spans="1:7">
      <c r="A13457" s="292" t="s">
        <v>49</v>
      </c>
      <c r="B13457" s="405">
        <v>47616</v>
      </c>
      <c r="C13457" s="292" t="s">
        <v>2979</v>
      </c>
      <c r="E13457" s="292" t="s">
        <v>214</v>
      </c>
      <c r="F13457" s="405">
        <v>47162</v>
      </c>
      <c r="G13457" s="292" t="s">
        <v>2979</v>
      </c>
    </row>
    <row r="13458" spans="1:7">
      <c r="A13458" s="292" t="s">
        <v>49</v>
      </c>
      <c r="B13458" s="405">
        <v>47922</v>
      </c>
      <c r="C13458" s="292" t="s">
        <v>2979</v>
      </c>
      <c r="E13458" s="292" t="s">
        <v>214</v>
      </c>
      <c r="F13458" s="405">
        <v>47174</v>
      </c>
      <c r="G13458" s="292" t="s">
        <v>2979</v>
      </c>
    </row>
    <row r="13459" spans="1:7">
      <c r="A13459" s="292" t="s">
        <v>49</v>
      </c>
      <c r="B13459" s="405">
        <v>48006</v>
      </c>
      <c r="C13459" s="292" t="s">
        <v>2979</v>
      </c>
      <c r="E13459" s="292" t="s">
        <v>214</v>
      </c>
      <c r="F13459" s="405">
        <v>47220</v>
      </c>
      <c r="G13459" s="292" t="s">
        <v>2979</v>
      </c>
    </row>
    <row r="13460" spans="1:7">
      <c r="A13460" s="292" t="s">
        <v>49</v>
      </c>
      <c r="B13460" s="405">
        <v>48615</v>
      </c>
      <c r="C13460" s="292" t="s">
        <v>2979</v>
      </c>
      <c r="E13460" s="292" t="s">
        <v>214</v>
      </c>
      <c r="F13460" s="405">
        <v>47223</v>
      </c>
      <c r="G13460" s="292" t="s">
        <v>2979</v>
      </c>
    </row>
    <row r="13461" spans="1:7">
      <c r="A13461" s="292" t="s">
        <v>49</v>
      </c>
      <c r="B13461" s="405">
        <v>48742</v>
      </c>
      <c r="C13461" s="292" t="s">
        <v>2979</v>
      </c>
      <c r="E13461" s="292" t="s">
        <v>214</v>
      </c>
      <c r="F13461" s="405">
        <v>47224</v>
      </c>
      <c r="G13461" s="292" t="s">
        <v>2979</v>
      </c>
    </row>
    <row r="13462" spans="1:7">
      <c r="A13462" s="292" t="s">
        <v>49</v>
      </c>
      <c r="B13462" s="405">
        <v>48867</v>
      </c>
      <c r="C13462" s="292" t="s">
        <v>2979</v>
      </c>
      <c r="E13462" s="292" t="s">
        <v>214</v>
      </c>
      <c r="F13462" s="405">
        <v>47227</v>
      </c>
      <c r="G13462" s="292" t="s">
        <v>2979</v>
      </c>
    </row>
    <row r="13463" spans="1:7">
      <c r="A13463" s="292" t="s">
        <v>49</v>
      </c>
      <c r="B13463" s="405">
        <v>45624</v>
      </c>
      <c r="C13463" s="292" t="s">
        <v>2979</v>
      </c>
      <c r="E13463" s="292" t="s">
        <v>214</v>
      </c>
      <c r="F13463" s="405">
        <v>47229</v>
      </c>
      <c r="G13463" s="292" t="s">
        <v>2979</v>
      </c>
    </row>
    <row r="13464" spans="1:7">
      <c r="A13464" s="292" t="s">
        <v>49</v>
      </c>
      <c r="B13464" s="405">
        <v>45735</v>
      </c>
      <c r="C13464" s="292" t="s">
        <v>2979</v>
      </c>
      <c r="E13464" s="292" t="s">
        <v>214</v>
      </c>
      <c r="F13464" s="405">
        <v>47230</v>
      </c>
      <c r="G13464" s="292" t="s">
        <v>2979</v>
      </c>
    </row>
    <row r="13465" spans="1:7">
      <c r="A13465" s="292" t="s">
        <v>49</v>
      </c>
      <c r="B13465" s="405">
        <v>45851</v>
      </c>
      <c r="C13465" s="292" t="s">
        <v>2979</v>
      </c>
      <c r="E13465" s="292" t="s">
        <v>214</v>
      </c>
      <c r="F13465" s="405">
        <v>47231</v>
      </c>
      <c r="G13465" s="292" t="s">
        <v>2979</v>
      </c>
    </row>
    <row r="13466" spans="1:7">
      <c r="A13466" s="292" t="s">
        <v>49</v>
      </c>
      <c r="B13466" s="405">
        <v>46133</v>
      </c>
      <c r="C13466" s="292" t="s">
        <v>2979</v>
      </c>
      <c r="E13466" s="292" t="s">
        <v>214</v>
      </c>
      <c r="F13466" s="405">
        <v>47232</v>
      </c>
      <c r="G13466" s="292" t="s">
        <v>2979</v>
      </c>
    </row>
    <row r="13467" spans="1:7">
      <c r="A13467" s="292" t="s">
        <v>49</v>
      </c>
      <c r="B13467" s="405">
        <v>46566</v>
      </c>
      <c r="C13467" s="292" t="s">
        <v>2979</v>
      </c>
      <c r="E13467" s="292" t="s">
        <v>214</v>
      </c>
      <c r="F13467" s="405">
        <v>47234</v>
      </c>
      <c r="G13467" s="292" t="s">
        <v>2979</v>
      </c>
    </row>
    <row r="13468" spans="1:7">
      <c r="A13468" s="292" t="s">
        <v>49</v>
      </c>
      <c r="B13468" s="405">
        <v>46974</v>
      </c>
      <c r="C13468" s="292" t="s">
        <v>2979</v>
      </c>
      <c r="E13468" s="292" t="s">
        <v>214</v>
      </c>
      <c r="F13468" s="405">
        <v>47243</v>
      </c>
      <c r="G13468" s="292" t="s">
        <v>2979</v>
      </c>
    </row>
    <row r="13469" spans="1:7">
      <c r="A13469" s="292" t="s">
        <v>49</v>
      </c>
      <c r="B13469" s="405">
        <v>47160</v>
      </c>
      <c r="C13469" s="292" t="s">
        <v>2979</v>
      </c>
      <c r="E13469" s="292" t="s">
        <v>214</v>
      </c>
      <c r="F13469" s="405">
        <v>47246</v>
      </c>
      <c r="G13469" s="292" t="s">
        <v>2979</v>
      </c>
    </row>
    <row r="13470" spans="1:7">
      <c r="A13470" s="292" t="s">
        <v>49</v>
      </c>
      <c r="B13470" s="405">
        <v>47354</v>
      </c>
      <c r="C13470" s="292" t="s">
        <v>2979</v>
      </c>
      <c r="E13470" s="292" t="s">
        <v>214</v>
      </c>
      <c r="F13470" s="405">
        <v>47260</v>
      </c>
      <c r="G13470" s="292" t="s">
        <v>2979</v>
      </c>
    </row>
    <row r="13471" spans="1:7">
      <c r="A13471" s="292" t="s">
        <v>49</v>
      </c>
      <c r="B13471" s="405">
        <v>47512</v>
      </c>
      <c r="C13471" s="292" t="s">
        <v>2979</v>
      </c>
      <c r="E13471" s="292" t="s">
        <v>214</v>
      </c>
      <c r="F13471" s="405">
        <v>47263</v>
      </c>
      <c r="G13471" s="292" t="s">
        <v>2979</v>
      </c>
    </row>
    <row r="13472" spans="1:7">
      <c r="A13472" s="292" t="s">
        <v>49</v>
      </c>
      <c r="B13472" s="405">
        <v>47617</v>
      </c>
      <c r="C13472" s="292" t="s">
        <v>2979</v>
      </c>
      <c r="E13472" s="292" t="s">
        <v>214</v>
      </c>
      <c r="F13472" s="405">
        <v>47264</v>
      </c>
      <c r="G13472" s="292" t="s">
        <v>2979</v>
      </c>
    </row>
    <row r="13473" spans="1:7">
      <c r="A13473" s="292" t="s">
        <v>49</v>
      </c>
      <c r="B13473" s="405">
        <v>47923</v>
      </c>
      <c r="C13473" s="292" t="s">
        <v>2979</v>
      </c>
      <c r="E13473" s="292" t="s">
        <v>214</v>
      </c>
      <c r="F13473" s="405">
        <v>47265</v>
      </c>
      <c r="G13473" s="292" t="s">
        <v>2979</v>
      </c>
    </row>
    <row r="13474" spans="1:7">
      <c r="A13474" s="292" t="s">
        <v>49</v>
      </c>
      <c r="B13474" s="405">
        <v>48022</v>
      </c>
      <c r="C13474" s="292" t="s">
        <v>2979</v>
      </c>
      <c r="E13474" s="292" t="s">
        <v>214</v>
      </c>
      <c r="F13474" s="405">
        <v>47270</v>
      </c>
      <c r="G13474" s="292" t="s">
        <v>2979</v>
      </c>
    </row>
    <row r="13475" spans="1:7">
      <c r="A13475" s="292" t="s">
        <v>49</v>
      </c>
      <c r="B13475" s="405">
        <v>48618</v>
      </c>
      <c r="C13475" s="292" t="s">
        <v>2979</v>
      </c>
      <c r="E13475" s="292" t="s">
        <v>214</v>
      </c>
      <c r="F13475" s="405">
        <v>47272</v>
      </c>
      <c r="G13475" s="292" t="s">
        <v>2979</v>
      </c>
    </row>
    <row r="13476" spans="1:7">
      <c r="A13476" s="292" t="s">
        <v>49</v>
      </c>
      <c r="B13476" s="405">
        <v>48744</v>
      </c>
      <c r="C13476" s="292" t="s">
        <v>2979</v>
      </c>
      <c r="E13476" s="292" t="s">
        <v>214</v>
      </c>
      <c r="F13476" s="405">
        <v>47273</v>
      </c>
      <c r="G13476" s="292" t="s">
        <v>2979</v>
      </c>
    </row>
    <row r="13477" spans="1:7">
      <c r="A13477" s="292" t="s">
        <v>49</v>
      </c>
      <c r="B13477" s="405">
        <v>48870</v>
      </c>
      <c r="C13477" s="292" t="s">
        <v>2979</v>
      </c>
      <c r="E13477" s="292" t="s">
        <v>214</v>
      </c>
      <c r="F13477" s="405">
        <v>47281</v>
      </c>
      <c r="G13477" s="292" t="s">
        <v>2979</v>
      </c>
    </row>
    <row r="13478" spans="1:7">
      <c r="A13478" s="292" t="s">
        <v>49</v>
      </c>
      <c r="B13478" s="405">
        <v>45630</v>
      </c>
      <c r="C13478" s="292" t="s">
        <v>2979</v>
      </c>
      <c r="E13478" s="292" t="s">
        <v>214</v>
      </c>
      <c r="F13478" s="405">
        <v>47282</v>
      </c>
      <c r="G13478" s="292" t="s">
        <v>2979</v>
      </c>
    </row>
    <row r="13479" spans="1:7">
      <c r="A13479" s="292" t="s">
        <v>49</v>
      </c>
      <c r="B13479" s="405">
        <v>45741</v>
      </c>
      <c r="C13479" s="292" t="s">
        <v>2979</v>
      </c>
      <c r="E13479" s="292" t="s">
        <v>214</v>
      </c>
      <c r="F13479" s="405">
        <v>47283</v>
      </c>
      <c r="G13479" s="292" t="s">
        <v>2979</v>
      </c>
    </row>
    <row r="13480" spans="1:7">
      <c r="A13480" s="292" t="s">
        <v>49</v>
      </c>
      <c r="B13480" s="405">
        <v>45856</v>
      </c>
      <c r="C13480" s="292" t="s">
        <v>2979</v>
      </c>
      <c r="E13480" s="292" t="s">
        <v>214</v>
      </c>
      <c r="F13480" s="405">
        <v>47320</v>
      </c>
      <c r="G13480" s="292" t="s">
        <v>2979</v>
      </c>
    </row>
    <row r="13481" spans="1:7">
      <c r="A13481" s="292" t="s">
        <v>49</v>
      </c>
      <c r="B13481" s="405">
        <v>46147</v>
      </c>
      <c r="C13481" s="292" t="s">
        <v>2979</v>
      </c>
      <c r="E13481" s="292" t="s">
        <v>214</v>
      </c>
      <c r="F13481" s="405">
        <v>47325</v>
      </c>
      <c r="G13481" s="292" t="s">
        <v>2979</v>
      </c>
    </row>
    <row r="13482" spans="1:7">
      <c r="A13482" s="292" t="s">
        <v>49</v>
      </c>
      <c r="B13482" s="405">
        <v>46570</v>
      </c>
      <c r="C13482" s="292" t="s">
        <v>2979</v>
      </c>
      <c r="E13482" s="292" t="s">
        <v>214</v>
      </c>
      <c r="F13482" s="405">
        <v>47326</v>
      </c>
      <c r="G13482" s="292" t="s">
        <v>2979</v>
      </c>
    </row>
    <row r="13483" spans="1:7">
      <c r="A13483" s="292" t="s">
        <v>49</v>
      </c>
      <c r="B13483" s="405">
        <v>46978</v>
      </c>
      <c r="C13483" s="292" t="s">
        <v>2979</v>
      </c>
      <c r="E13483" s="292" t="s">
        <v>214</v>
      </c>
      <c r="F13483" s="405">
        <v>47327</v>
      </c>
      <c r="G13483" s="292" t="s">
        <v>2979</v>
      </c>
    </row>
    <row r="13484" spans="1:7">
      <c r="A13484" s="292" t="s">
        <v>49</v>
      </c>
      <c r="B13484" s="405">
        <v>47162</v>
      </c>
      <c r="C13484" s="292" t="s">
        <v>2979</v>
      </c>
      <c r="E13484" s="292" t="s">
        <v>214</v>
      </c>
      <c r="F13484" s="405">
        <v>47336</v>
      </c>
      <c r="G13484" s="292" t="s">
        <v>2979</v>
      </c>
    </row>
    <row r="13485" spans="1:7">
      <c r="A13485" s="292" t="s">
        <v>49</v>
      </c>
      <c r="B13485" s="405">
        <v>47355</v>
      </c>
      <c r="C13485" s="292" t="s">
        <v>2979</v>
      </c>
      <c r="E13485" s="292" t="s">
        <v>214</v>
      </c>
      <c r="F13485" s="405">
        <v>47337</v>
      </c>
      <c r="G13485" s="292" t="s">
        <v>2979</v>
      </c>
    </row>
    <row r="13486" spans="1:7">
      <c r="A13486" s="292" t="s">
        <v>49</v>
      </c>
      <c r="B13486" s="405">
        <v>47513</v>
      </c>
      <c r="C13486" s="292" t="s">
        <v>2979</v>
      </c>
      <c r="E13486" s="292" t="s">
        <v>214</v>
      </c>
      <c r="F13486" s="405">
        <v>47338</v>
      </c>
      <c r="G13486" s="292" t="s">
        <v>2979</v>
      </c>
    </row>
    <row r="13487" spans="1:7">
      <c r="A13487" s="292" t="s">
        <v>49</v>
      </c>
      <c r="B13487" s="405">
        <v>47619</v>
      </c>
      <c r="C13487" s="292" t="s">
        <v>2979</v>
      </c>
      <c r="E13487" s="292" t="s">
        <v>214</v>
      </c>
      <c r="F13487" s="405">
        <v>47339</v>
      </c>
      <c r="G13487" s="292" t="s">
        <v>2979</v>
      </c>
    </row>
    <row r="13488" spans="1:7">
      <c r="A13488" s="292" t="s">
        <v>49</v>
      </c>
      <c r="B13488" s="405">
        <v>47926</v>
      </c>
      <c r="C13488" s="292" t="s">
        <v>2979</v>
      </c>
      <c r="E13488" s="292" t="s">
        <v>214</v>
      </c>
      <c r="F13488" s="405">
        <v>47340</v>
      </c>
      <c r="G13488" s="292" t="s">
        <v>2979</v>
      </c>
    </row>
    <row r="13489" spans="1:7">
      <c r="A13489" s="292" t="s">
        <v>49</v>
      </c>
      <c r="B13489" s="405">
        <v>48028</v>
      </c>
      <c r="C13489" s="292" t="s">
        <v>2979</v>
      </c>
      <c r="E13489" s="292" t="s">
        <v>214</v>
      </c>
      <c r="F13489" s="405">
        <v>47341</v>
      </c>
      <c r="G13489" s="292" t="s">
        <v>2979</v>
      </c>
    </row>
    <row r="13490" spans="1:7">
      <c r="A13490" s="292" t="s">
        <v>49</v>
      </c>
      <c r="B13490" s="405">
        <v>48619</v>
      </c>
      <c r="C13490" s="292" t="s">
        <v>2979</v>
      </c>
      <c r="E13490" s="292" t="s">
        <v>214</v>
      </c>
      <c r="F13490" s="405">
        <v>47342</v>
      </c>
      <c r="G13490" s="292" t="s">
        <v>2979</v>
      </c>
    </row>
    <row r="13491" spans="1:7">
      <c r="A13491" s="292" t="s">
        <v>49</v>
      </c>
      <c r="B13491" s="405">
        <v>48745</v>
      </c>
      <c r="C13491" s="292" t="s">
        <v>2979</v>
      </c>
      <c r="E13491" s="292" t="s">
        <v>214</v>
      </c>
      <c r="F13491" s="405">
        <v>47345</v>
      </c>
      <c r="G13491" s="292" t="s">
        <v>2979</v>
      </c>
    </row>
    <row r="13492" spans="1:7">
      <c r="A13492" s="292" t="s">
        <v>49</v>
      </c>
      <c r="B13492" s="405">
        <v>48871</v>
      </c>
      <c r="C13492" s="292" t="s">
        <v>2979</v>
      </c>
      <c r="E13492" s="292" t="s">
        <v>214</v>
      </c>
      <c r="F13492" s="405">
        <v>47346</v>
      </c>
      <c r="G13492" s="292" t="s">
        <v>2979</v>
      </c>
    </row>
    <row r="13493" spans="1:7">
      <c r="A13493" s="292" t="s">
        <v>49</v>
      </c>
      <c r="B13493" s="405">
        <v>45633</v>
      </c>
      <c r="C13493" s="292" t="s">
        <v>2979</v>
      </c>
      <c r="E13493" s="292" t="s">
        <v>214</v>
      </c>
      <c r="F13493" s="405">
        <v>47348</v>
      </c>
      <c r="G13493" s="292" t="s">
        <v>2979</v>
      </c>
    </row>
    <row r="13494" spans="1:7">
      <c r="A13494" s="292" t="s">
        <v>49</v>
      </c>
      <c r="B13494" s="405">
        <v>45742</v>
      </c>
      <c r="C13494" s="292" t="s">
        <v>2979</v>
      </c>
      <c r="E13494" s="292" t="s">
        <v>214</v>
      </c>
      <c r="F13494" s="405">
        <v>47351</v>
      </c>
      <c r="G13494" s="292" t="s">
        <v>2979</v>
      </c>
    </row>
    <row r="13495" spans="1:7">
      <c r="A13495" s="292" t="s">
        <v>49</v>
      </c>
      <c r="B13495" s="405">
        <v>45858</v>
      </c>
      <c r="C13495" s="292" t="s">
        <v>2979</v>
      </c>
      <c r="E13495" s="292" t="s">
        <v>214</v>
      </c>
      <c r="F13495" s="405">
        <v>47352</v>
      </c>
      <c r="G13495" s="292" t="s">
        <v>2979</v>
      </c>
    </row>
    <row r="13496" spans="1:7">
      <c r="A13496" s="292" t="s">
        <v>49</v>
      </c>
      <c r="B13496" s="405">
        <v>46148</v>
      </c>
      <c r="C13496" s="292" t="s">
        <v>2979</v>
      </c>
      <c r="E13496" s="292" t="s">
        <v>214</v>
      </c>
      <c r="F13496" s="405">
        <v>47353</v>
      </c>
      <c r="G13496" s="292" t="s">
        <v>2979</v>
      </c>
    </row>
    <row r="13497" spans="1:7">
      <c r="A13497" s="292" t="s">
        <v>49</v>
      </c>
      <c r="B13497" s="405">
        <v>46702</v>
      </c>
      <c r="C13497" s="292" t="s">
        <v>2979</v>
      </c>
      <c r="E13497" s="292" t="s">
        <v>214</v>
      </c>
      <c r="F13497" s="405">
        <v>47354</v>
      </c>
      <c r="G13497" s="292" t="s">
        <v>2979</v>
      </c>
    </row>
    <row r="13498" spans="1:7">
      <c r="A13498" s="292" t="s">
        <v>49</v>
      </c>
      <c r="B13498" s="405">
        <v>46982</v>
      </c>
      <c r="C13498" s="292" t="s">
        <v>2979</v>
      </c>
      <c r="E13498" s="292" t="s">
        <v>214</v>
      </c>
      <c r="F13498" s="405">
        <v>47355</v>
      </c>
      <c r="G13498" s="292" t="s">
        <v>2979</v>
      </c>
    </row>
    <row r="13499" spans="1:7">
      <c r="A13499" s="292" t="s">
        <v>49</v>
      </c>
      <c r="B13499" s="405">
        <v>47174</v>
      </c>
      <c r="C13499" s="292" t="s">
        <v>2979</v>
      </c>
      <c r="E13499" s="292" t="s">
        <v>214</v>
      </c>
      <c r="F13499" s="405">
        <v>47357</v>
      </c>
      <c r="G13499" s="292" t="s">
        <v>2979</v>
      </c>
    </row>
    <row r="13500" spans="1:7">
      <c r="A13500" s="292" t="s">
        <v>49</v>
      </c>
      <c r="B13500" s="405">
        <v>47357</v>
      </c>
      <c r="C13500" s="292" t="s">
        <v>2979</v>
      </c>
      <c r="E13500" s="292" t="s">
        <v>214</v>
      </c>
      <c r="F13500" s="405">
        <v>47358</v>
      </c>
      <c r="G13500" s="292" t="s">
        <v>2979</v>
      </c>
    </row>
    <row r="13501" spans="1:7">
      <c r="A13501" s="292" t="s">
        <v>49</v>
      </c>
      <c r="B13501" s="405">
        <v>47514</v>
      </c>
      <c r="C13501" s="292" t="s">
        <v>2979</v>
      </c>
      <c r="E13501" s="292" t="s">
        <v>214</v>
      </c>
      <c r="F13501" s="405">
        <v>47359</v>
      </c>
      <c r="G13501" s="292" t="s">
        <v>2979</v>
      </c>
    </row>
    <row r="13502" spans="1:7">
      <c r="A13502" s="292" t="s">
        <v>49</v>
      </c>
      <c r="B13502" s="405">
        <v>47631</v>
      </c>
      <c r="C13502" s="292" t="s">
        <v>2979</v>
      </c>
      <c r="E13502" s="292" t="s">
        <v>214</v>
      </c>
      <c r="F13502" s="405">
        <v>47360</v>
      </c>
      <c r="G13502" s="292" t="s">
        <v>2979</v>
      </c>
    </row>
    <row r="13503" spans="1:7">
      <c r="A13503" s="292" t="s">
        <v>49</v>
      </c>
      <c r="B13503" s="405">
        <v>47928</v>
      </c>
      <c r="C13503" s="292" t="s">
        <v>2979</v>
      </c>
      <c r="E13503" s="292" t="s">
        <v>214</v>
      </c>
      <c r="F13503" s="405">
        <v>47366</v>
      </c>
      <c r="G13503" s="292" t="s">
        <v>2979</v>
      </c>
    </row>
    <row r="13504" spans="1:7">
      <c r="A13504" s="292" t="s">
        <v>49</v>
      </c>
      <c r="B13504" s="405">
        <v>48032</v>
      </c>
      <c r="C13504" s="292" t="s">
        <v>2979</v>
      </c>
      <c r="E13504" s="292" t="s">
        <v>214</v>
      </c>
      <c r="F13504" s="405">
        <v>47368</v>
      </c>
      <c r="G13504" s="292" t="s">
        <v>2979</v>
      </c>
    </row>
    <row r="13505" spans="1:7">
      <c r="A13505" s="292" t="s">
        <v>49</v>
      </c>
      <c r="B13505" s="405">
        <v>48620</v>
      </c>
      <c r="C13505" s="292" t="s">
        <v>2979</v>
      </c>
      <c r="E13505" s="292" t="s">
        <v>214</v>
      </c>
      <c r="F13505" s="405">
        <v>47369</v>
      </c>
      <c r="G13505" s="292" t="s">
        <v>2979</v>
      </c>
    </row>
    <row r="13506" spans="1:7">
      <c r="A13506" s="292" t="s">
        <v>49</v>
      </c>
      <c r="B13506" s="405">
        <v>48747</v>
      </c>
      <c r="C13506" s="292" t="s">
        <v>2979</v>
      </c>
      <c r="E13506" s="292" t="s">
        <v>214</v>
      </c>
      <c r="F13506" s="405">
        <v>47370</v>
      </c>
      <c r="G13506" s="292" t="s">
        <v>2979</v>
      </c>
    </row>
    <row r="13507" spans="1:7">
      <c r="A13507" s="292" t="s">
        <v>49</v>
      </c>
      <c r="B13507" s="405">
        <v>48873</v>
      </c>
      <c r="C13507" s="292" t="s">
        <v>2979</v>
      </c>
      <c r="E13507" s="292" t="s">
        <v>214</v>
      </c>
      <c r="F13507" s="405">
        <v>47373</v>
      </c>
      <c r="G13507" s="292" t="s">
        <v>2979</v>
      </c>
    </row>
    <row r="13508" spans="1:7">
      <c r="A13508" s="292" t="s">
        <v>49</v>
      </c>
      <c r="B13508" s="405">
        <v>45634</v>
      </c>
      <c r="C13508" s="292" t="s">
        <v>2979</v>
      </c>
      <c r="E13508" s="292" t="s">
        <v>214</v>
      </c>
      <c r="F13508" s="405">
        <v>47380</v>
      </c>
      <c r="G13508" s="292" t="s">
        <v>2979</v>
      </c>
    </row>
    <row r="13509" spans="1:7">
      <c r="A13509" s="292" t="s">
        <v>49</v>
      </c>
      <c r="B13509" s="405">
        <v>45743</v>
      </c>
      <c r="C13509" s="292" t="s">
        <v>2979</v>
      </c>
      <c r="E13509" s="292" t="s">
        <v>214</v>
      </c>
      <c r="F13509" s="405">
        <v>47382</v>
      </c>
      <c r="G13509" s="292" t="s">
        <v>2979</v>
      </c>
    </row>
    <row r="13510" spans="1:7">
      <c r="A13510" s="292" t="s">
        <v>49</v>
      </c>
      <c r="B13510" s="405">
        <v>45860</v>
      </c>
      <c r="C13510" s="292" t="s">
        <v>2979</v>
      </c>
      <c r="E13510" s="292" t="s">
        <v>214</v>
      </c>
      <c r="F13510" s="405">
        <v>47384</v>
      </c>
      <c r="G13510" s="292" t="s">
        <v>2979</v>
      </c>
    </row>
    <row r="13511" spans="1:7">
      <c r="A13511" s="292" t="s">
        <v>49</v>
      </c>
      <c r="B13511" s="405">
        <v>46151</v>
      </c>
      <c r="C13511" s="292" t="s">
        <v>2979</v>
      </c>
      <c r="E13511" s="292" t="s">
        <v>214</v>
      </c>
      <c r="F13511" s="405">
        <v>47386</v>
      </c>
      <c r="G13511" s="292" t="s">
        <v>2979</v>
      </c>
    </row>
    <row r="13512" spans="1:7">
      <c r="A13512" s="292" t="s">
        <v>49</v>
      </c>
      <c r="B13512" s="405">
        <v>46705</v>
      </c>
      <c r="C13512" s="292" t="s">
        <v>2979</v>
      </c>
      <c r="E13512" s="292" t="s">
        <v>214</v>
      </c>
      <c r="F13512" s="405">
        <v>47387</v>
      </c>
      <c r="G13512" s="292" t="s">
        <v>2979</v>
      </c>
    </row>
    <row r="13513" spans="1:7">
      <c r="A13513" s="292" t="s">
        <v>49</v>
      </c>
      <c r="B13513" s="405">
        <v>46984</v>
      </c>
      <c r="C13513" s="292" t="s">
        <v>2979</v>
      </c>
      <c r="E13513" s="292" t="s">
        <v>214</v>
      </c>
      <c r="F13513" s="405">
        <v>47390</v>
      </c>
      <c r="G13513" s="292" t="s">
        <v>2979</v>
      </c>
    </row>
    <row r="13514" spans="1:7">
      <c r="A13514" s="292" t="s">
        <v>49</v>
      </c>
      <c r="B13514" s="405">
        <v>47220</v>
      </c>
      <c r="C13514" s="292" t="s">
        <v>2979</v>
      </c>
      <c r="E13514" s="292" t="s">
        <v>214</v>
      </c>
      <c r="F13514" s="405">
        <v>47393</v>
      </c>
      <c r="G13514" s="292" t="s">
        <v>2979</v>
      </c>
    </row>
    <row r="13515" spans="1:7">
      <c r="A13515" s="292" t="s">
        <v>49</v>
      </c>
      <c r="B13515" s="405">
        <v>47358</v>
      </c>
      <c r="C13515" s="292" t="s">
        <v>2979</v>
      </c>
      <c r="E13515" s="292" t="s">
        <v>214</v>
      </c>
      <c r="F13515" s="405">
        <v>47424</v>
      </c>
      <c r="G13515" s="292" t="s">
        <v>2979</v>
      </c>
    </row>
    <row r="13516" spans="1:7">
      <c r="A13516" s="292" t="s">
        <v>49</v>
      </c>
      <c r="B13516" s="405">
        <v>47515</v>
      </c>
      <c r="C13516" s="292" t="s">
        <v>2979</v>
      </c>
      <c r="E13516" s="292" t="s">
        <v>214</v>
      </c>
      <c r="F13516" s="405">
        <v>47427</v>
      </c>
      <c r="G13516" s="292" t="s">
        <v>2979</v>
      </c>
    </row>
    <row r="13517" spans="1:7">
      <c r="A13517" s="292" t="s">
        <v>49</v>
      </c>
      <c r="B13517" s="405">
        <v>47633</v>
      </c>
      <c r="C13517" s="292" t="s">
        <v>2979</v>
      </c>
      <c r="E13517" s="292" t="s">
        <v>214</v>
      </c>
      <c r="F13517" s="405">
        <v>47431</v>
      </c>
      <c r="G13517" s="292" t="s">
        <v>2979</v>
      </c>
    </row>
    <row r="13518" spans="1:7">
      <c r="A13518" s="292" t="s">
        <v>49</v>
      </c>
      <c r="B13518" s="405">
        <v>47929</v>
      </c>
      <c r="C13518" s="292" t="s">
        <v>2979</v>
      </c>
      <c r="E13518" s="292" t="s">
        <v>214</v>
      </c>
      <c r="F13518" s="405">
        <v>47432</v>
      </c>
      <c r="G13518" s="292" t="s">
        <v>2979</v>
      </c>
    </row>
    <row r="13519" spans="1:7">
      <c r="A13519" s="292" t="s">
        <v>49</v>
      </c>
      <c r="B13519" s="405">
        <v>48097</v>
      </c>
      <c r="C13519" s="292" t="s">
        <v>2979</v>
      </c>
      <c r="E13519" s="292" t="s">
        <v>214</v>
      </c>
      <c r="F13519" s="405">
        <v>47433</v>
      </c>
      <c r="G13519" s="292" t="s">
        <v>2979</v>
      </c>
    </row>
    <row r="13520" spans="1:7">
      <c r="A13520" s="292" t="s">
        <v>49</v>
      </c>
      <c r="B13520" s="405">
        <v>48621</v>
      </c>
      <c r="C13520" s="292" t="s">
        <v>2979</v>
      </c>
      <c r="E13520" s="292" t="s">
        <v>214</v>
      </c>
      <c r="F13520" s="405">
        <v>47435</v>
      </c>
      <c r="G13520" s="292" t="s">
        <v>2979</v>
      </c>
    </row>
    <row r="13521" spans="1:7">
      <c r="A13521" s="292" t="s">
        <v>49</v>
      </c>
      <c r="B13521" s="405">
        <v>48749</v>
      </c>
      <c r="C13521" s="292" t="s">
        <v>2979</v>
      </c>
      <c r="E13521" s="292" t="s">
        <v>214</v>
      </c>
      <c r="F13521" s="405">
        <v>47436</v>
      </c>
      <c r="G13521" s="292" t="s">
        <v>2979</v>
      </c>
    </row>
    <row r="13522" spans="1:7">
      <c r="A13522" s="292" t="s">
        <v>49</v>
      </c>
      <c r="B13522" s="405">
        <v>48877</v>
      </c>
      <c r="C13522" s="292" t="s">
        <v>2979</v>
      </c>
      <c r="E13522" s="292" t="s">
        <v>214</v>
      </c>
      <c r="F13522" s="405">
        <v>47437</v>
      </c>
      <c r="G13522" s="292" t="s">
        <v>2979</v>
      </c>
    </row>
    <row r="13523" spans="1:7">
      <c r="A13523" s="292" t="s">
        <v>49</v>
      </c>
      <c r="B13523" s="405">
        <v>45642</v>
      </c>
      <c r="C13523" s="292" t="s">
        <v>2979</v>
      </c>
      <c r="E13523" s="292" t="s">
        <v>214</v>
      </c>
      <c r="F13523" s="405">
        <v>47438</v>
      </c>
      <c r="G13523" s="292" t="s">
        <v>2979</v>
      </c>
    </row>
    <row r="13524" spans="1:7">
      <c r="A13524" s="292" t="s">
        <v>49</v>
      </c>
      <c r="B13524" s="405">
        <v>45761</v>
      </c>
      <c r="C13524" s="292" t="s">
        <v>2979</v>
      </c>
      <c r="E13524" s="292" t="s">
        <v>214</v>
      </c>
      <c r="F13524" s="405">
        <v>47443</v>
      </c>
      <c r="G13524" s="292" t="s">
        <v>2979</v>
      </c>
    </row>
    <row r="13525" spans="1:7">
      <c r="A13525" s="292" t="s">
        <v>49</v>
      </c>
      <c r="B13525" s="405">
        <v>45862</v>
      </c>
      <c r="C13525" s="292" t="s">
        <v>2979</v>
      </c>
      <c r="E13525" s="292" t="s">
        <v>214</v>
      </c>
      <c r="F13525" s="405">
        <v>47446</v>
      </c>
      <c r="G13525" s="292" t="s">
        <v>2979</v>
      </c>
    </row>
    <row r="13526" spans="1:7">
      <c r="A13526" s="292" t="s">
        <v>49</v>
      </c>
      <c r="B13526" s="405">
        <v>46155</v>
      </c>
      <c r="C13526" s="292" t="s">
        <v>2979</v>
      </c>
      <c r="E13526" s="292" t="s">
        <v>214</v>
      </c>
      <c r="F13526" s="405">
        <v>47448</v>
      </c>
      <c r="G13526" s="292" t="s">
        <v>2979</v>
      </c>
    </row>
    <row r="13527" spans="1:7">
      <c r="A13527" s="292" t="s">
        <v>49</v>
      </c>
      <c r="B13527" s="405">
        <v>46730</v>
      </c>
      <c r="C13527" s="292" t="s">
        <v>2979</v>
      </c>
      <c r="E13527" s="292" t="s">
        <v>214</v>
      </c>
      <c r="F13527" s="405">
        <v>47449</v>
      </c>
      <c r="G13527" s="292" t="s">
        <v>2979</v>
      </c>
    </row>
    <row r="13528" spans="1:7">
      <c r="A13528" s="292" t="s">
        <v>49</v>
      </c>
      <c r="B13528" s="405">
        <v>46985</v>
      </c>
      <c r="C13528" s="292" t="s">
        <v>2979</v>
      </c>
      <c r="E13528" s="292" t="s">
        <v>214</v>
      </c>
      <c r="F13528" s="405">
        <v>47452</v>
      </c>
      <c r="G13528" s="292" t="s">
        <v>2979</v>
      </c>
    </row>
    <row r="13529" spans="1:7">
      <c r="A13529" s="292" t="s">
        <v>49</v>
      </c>
      <c r="B13529" s="405">
        <v>47223</v>
      </c>
      <c r="C13529" s="292" t="s">
        <v>2979</v>
      </c>
      <c r="E13529" s="292" t="s">
        <v>214</v>
      </c>
      <c r="F13529" s="405">
        <v>47453</v>
      </c>
      <c r="G13529" s="292" t="s">
        <v>2979</v>
      </c>
    </row>
    <row r="13530" spans="1:7">
      <c r="A13530" s="292" t="s">
        <v>49</v>
      </c>
      <c r="B13530" s="405">
        <v>47359</v>
      </c>
      <c r="C13530" s="292" t="s">
        <v>2979</v>
      </c>
      <c r="E13530" s="292" t="s">
        <v>214</v>
      </c>
      <c r="F13530" s="405">
        <v>47454</v>
      </c>
      <c r="G13530" s="292" t="s">
        <v>2979</v>
      </c>
    </row>
    <row r="13531" spans="1:7">
      <c r="A13531" s="292" t="s">
        <v>49</v>
      </c>
      <c r="B13531" s="405">
        <v>47516</v>
      </c>
      <c r="C13531" s="292" t="s">
        <v>2979</v>
      </c>
      <c r="E13531" s="292" t="s">
        <v>214</v>
      </c>
      <c r="F13531" s="405">
        <v>47456</v>
      </c>
      <c r="G13531" s="292" t="s">
        <v>2979</v>
      </c>
    </row>
    <row r="13532" spans="1:7">
      <c r="A13532" s="292" t="s">
        <v>49</v>
      </c>
      <c r="B13532" s="405">
        <v>47634</v>
      </c>
      <c r="C13532" s="292" t="s">
        <v>2979</v>
      </c>
      <c r="E13532" s="292" t="s">
        <v>214</v>
      </c>
      <c r="F13532" s="405">
        <v>47459</v>
      </c>
      <c r="G13532" s="292" t="s">
        <v>2979</v>
      </c>
    </row>
    <row r="13533" spans="1:7">
      <c r="A13533" s="292" t="s">
        <v>49</v>
      </c>
      <c r="B13533" s="405">
        <v>47930</v>
      </c>
      <c r="C13533" s="292" t="s">
        <v>2979</v>
      </c>
      <c r="E13533" s="292" t="s">
        <v>214</v>
      </c>
      <c r="F13533" s="405">
        <v>47460</v>
      </c>
      <c r="G13533" s="292" t="s">
        <v>2979</v>
      </c>
    </row>
    <row r="13534" spans="1:7">
      <c r="A13534" s="292" t="s">
        <v>49</v>
      </c>
      <c r="B13534" s="405">
        <v>48110</v>
      </c>
      <c r="C13534" s="292" t="s">
        <v>2979</v>
      </c>
      <c r="E13534" s="292" t="s">
        <v>214</v>
      </c>
      <c r="F13534" s="405">
        <v>47465</v>
      </c>
      <c r="G13534" s="292" t="s">
        <v>2979</v>
      </c>
    </row>
    <row r="13535" spans="1:7">
      <c r="A13535" s="292" t="s">
        <v>49</v>
      </c>
      <c r="B13535" s="405">
        <v>48624</v>
      </c>
      <c r="C13535" s="292" t="s">
        <v>2979</v>
      </c>
      <c r="E13535" s="292" t="s">
        <v>214</v>
      </c>
      <c r="F13535" s="405">
        <v>47468</v>
      </c>
      <c r="G13535" s="292" t="s">
        <v>2979</v>
      </c>
    </row>
    <row r="13536" spans="1:7">
      <c r="A13536" s="292" t="s">
        <v>49</v>
      </c>
      <c r="B13536" s="405">
        <v>48750</v>
      </c>
      <c r="C13536" s="292" t="s">
        <v>2979</v>
      </c>
      <c r="E13536" s="292" t="s">
        <v>214</v>
      </c>
      <c r="F13536" s="405">
        <v>47470</v>
      </c>
      <c r="G13536" s="292" t="s">
        <v>2979</v>
      </c>
    </row>
    <row r="13537" spans="1:7">
      <c r="A13537" s="292" t="s">
        <v>49</v>
      </c>
      <c r="B13537" s="405">
        <v>48878</v>
      </c>
      <c r="C13537" s="292" t="s">
        <v>2979</v>
      </c>
      <c r="E13537" s="292" t="s">
        <v>214</v>
      </c>
      <c r="F13537" s="405">
        <v>47471</v>
      </c>
      <c r="G13537" s="292" t="s">
        <v>2979</v>
      </c>
    </row>
    <row r="13538" spans="1:7">
      <c r="A13538" s="292" t="s">
        <v>49</v>
      </c>
      <c r="B13538" s="405">
        <v>45643</v>
      </c>
      <c r="C13538" s="292" t="s">
        <v>2979</v>
      </c>
      <c r="E13538" s="292" t="s">
        <v>214</v>
      </c>
      <c r="F13538" s="405">
        <v>47512</v>
      </c>
      <c r="G13538" s="292" t="s">
        <v>2979</v>
      </c>
    </row>
    <row r="13539" spans="1:7">
      <c r="A13539" s="292" t="s">
        <v>49</v>
      </c>
      <c r="B13539" s="405">
        <v>45764</v>
      </c>
      <c r="C13539" s="292" t="s">
        <v>2979</v>
      </c>
      <c r="E13539" s="292" t="s">
        <v>214</v>
      </c>
      <c r="F13539" s="405">
        <v>47513</v>
      </c>
      <c r="G13539" s="292" t="s">
        <v>2979</v>
      </c>
    </row>
    <row r="13540" spans="1:7">
      <c r="A13540" s="292" t="s">
        <v>49</v>
      </c>
      <c r="B13540" s="405">
        <v>45863</v>
      </c>
      <c r="C13540" s="292" t="s">
        <v>2979</v>
      </c>
      <c r="E13540" s="292" t="s">
        <v>214</v>
      </c>
      <c r="F13540" s="405">
        <v>47514</v>
      </c>
      <c r="G13540" s="292" t="s">
        <v>2979</v>
      </c>
    </row>
    <row r="13541" spans="1:7">
      <c r="A13541" s="292" t="s">
        <v>49</v>
      </c>
      <c r="B13541" s="405">
        <v>46156</v>
      </c>
      <c r="C13541" s="292" t="s">
        <v>2979</v>
      </c>
      <c r="E13541" s="292" t="s">
        <v>214</v>
      </c>
      <c r="F13541" s="405">
        <v>47515</v>
      </c>
      <c r="G13541" s="292" t="s">
        <v>2979</v>
      </c>
    </row>
    <row r="13542" spans="1:7">
      <c r="A13542" s="292" t="s">
        <v>49</v>
      </c>
      <c r="B13542" s="405">
        <v>46740</v>
      </c>
      <c r="C13542" s="292" t="s">
        <v>2979</v>
      </c>
      <c r="E13542" s="292" t="s">
        <v>214</v>
      </c>
      <c r="F13542" s="405">
        <v>47516</v>
      </c>
      <c r="G13542" s="292" t="s">
        <v>2979</v>
      </c>
    </row>
    <row r="13543" spans="1:7">
      <c r="A13543" s="292" t="s">
        <v>49</v>
      </c>
      <c r="B13543" s="405">
        <v>46986</v>
      </c>
      <c r="C13543" s="292" t="s">
        <v>2979</v>
      </c>
      <c r="E13543" s="292" t="s">
        <v>214</v>
      </c>
      <c r="F13543" s="405">
        <v>47519</v>
      </c>
      <c r="G13543" s="292" t="s">
        <v>2979</v>
      </c>
    </row>
    <row r="13544" spans="1:7">
      <c r="A13544" s="292" t="s">
        <v>49</v>
      </c>
      <c r="B13544" s="405">
        <v>47224</v>
      </c>
      <c r="C13544" s="292" t="s">
        <v>2979</v>
      </c>
      <c r="E13544" s="292" t="s">
        <v>214</v>
      </c>
      <c r="F13544" s="405">
        <v>47520</v>
      </c>
      <c r="G13544" s="292" t="s">
        <v>2979</v>
      </c>
    </row>
    <row r="13545" spans="1:7">
      <c r="A13545" s="292" t="s">
        <v>49</v>
      </c>
      <c r="B13545" s="405">
        <v>47360</v>
      </c>
      <c r="C13545" s="292" t="s">
        <v>2979</v>
      </c>
      <c r="E13545" s="292" t="s">
        <v>214</v>
      </c>
      <c r="F13545" s="405">
        <v>47521</v>
      </c>
      <c r="G13545" s="292" t="s">
        <v>2979</v>
      </c>
    </row>
    <row r="13546" spans="1:7">
      <c r="A13546" s="292" t="s">
        <v>49</v>
      </c>
      <c r="B13546" s="405">
        <v>47519</v>
      </c>
      <c r="C13546" s="292" t="s">
        <v>2979</v>
      </c>
      <c r="E13546" s="292" t="s">
        <v>214</v>
      </c>
      <c r="F13546" s="405">
        <v>47524</v>
      </c>
      <c r="G13546" s="292" t="s">
        <v>2979</v>
      </c>
    </row>
    <row r="13547" spans="1:7">
      <c r="A13547" s="292" t="s">
        <v>49</v>
      </c>
      <c r="B13547" s="405">
        <v>47635</v>
      </c>
      <c r="C13547" s="292" t="s">
        <v>2979</v>
      </c>
      <c r="E13547" s="292" t="s">
        <v>214</v>
      </c>
      <c r="F13547" s="405">
        <v>47525</v>
      </c>
      <c r="G13547" s="292" t="s">
        <v>2979</v>
      </c>
    </row>
    <row r="13548" spans="1:7">
      <c r="A13548" s="292" t="s">
        <v>49</v>
      </c>
      <c r="B13548" s="405">
        <v>47932</v>
      </c>
      <c r="C13548" s="292" t="s">
        <v>2979</v>
      </c>
      <c r="E13548" s="292" t="s">
        <v>214</v>
      </c>
      <c r="F13548" s="405">
        <v>47527</v>
      </c>
      <c r="G13548" s="292" t="s">
        <v>2979</v>
      </c>
    </row>
    <row r="13549" spans="1:7">
      <c r="A13549" s="292" t="s">
        <v>49</v>
      </c>
      <c r="B13549" s="405">
        <v>48137</v>
      </c>
      <c r="C13549" s="292" t="s">
        <v>2979</v>
      </c>
      <c r="E13549" s="292" t="s">
        <v>214</v>
      </c>
      <c r="F13549" s="405">
        <v>47528</v>
      </c>
      <c r="G13549" s="292" t="s">
        <v>2979</v>
      </c>
    </row>
    <row r="13550" spans="1:7">
      <c r="A13550" s="292" t="s">
        <v>49</v>
      </c>
      <c r="B13550" s="405">
        <v>48625</v>
      </c>
      <c r="C13550" s="292" t="s">
        <v>2979</v>
      </c>
      <c r="E13550" s="292" t="s">
        <v>214</v>
      </c>
      <c r="F13550" s="405">
        <v>47529</v>
      </c>
      <c r="G13550" s="292" t="s">
        <v>2979</v>
      </c>
    </row>
    <row r="13551" spans="1:7">
      <c r="A13551" s="292" t="s">
        <v>49</v>
      </c>
      <c r="B13551" s="405">
        <v>48754</v>
      </c>
      <c r="C13551" s="292" t="s">
        <v>2979</v>
      </c>
      <c r="E13551" s="292" t="s">
        <v>214</v>
      </c>
      <c r="F13551" s="405">
        <v>47531</v>
      </c>
      <c r="G13551" s="292" t="s">
        <v>2979</v>
      </c>
    </row>
    <row r="13552" spans="1:7">
      <c r="A13552" s="292" t="s">
        <v>49</v>
      </c>
      <c r="B13552" s="405">
        <v>48880</v>
      </c>
      <c r="C13552" s="292" t="s">
        <v>2979</v>
      </c>
      <c r="E13552" s="292" t="s">
        <v>214</v>
      </c>
      <c r="F13552" s="405">
        <v>47536</v>
      </c>
      <c r="G13552" s="292" t="s">
        <v>2979</v>
      </c>
    </row>
    <row r="13553" spans="1:7">
      <c r="A13553" s="292" t="s">
        <v>49</v>
      </c>
      <c r="B13553" s="405">
        <v>45645</v>
      </c>
      <c r="C13553" s="292" t="s">
        <v>2979</v>
      </c>
      <c r="E13553" s="292" t="s">
        <v>214</v>
      </c>
      <c r="F13553" s="405">
        <v>47537</v>
      </c>
      <c r="G13553" s="292" t="s">
        <v>2979</v>
      </c>
    </row>
    <row r="13554" spans="1:7">
      <c r="A13554" s="292" t="s">
        <v>49</v>
      </c>
      <c r="B13554" s="405">
        <v>45766</v>
      </c>
      <c r="C13554" s="292" t="s">
        <v>2979</v>
      </c>
      <c r="E13554" s="292" t="s">
        <v>214</v>
      </c>
      <c r="F13554" s="405">
        <v>47550</v>
      </c>
      <c r="G13554" s="292" t="s">
        <v>2979</v>
      </c>
    </row>
    <row r="13555" spans="1:7">
      <c r="A13555" s="292" t="s">
        <v>49</v>
      </c>
      <c r="B13555" s="405">
        <v>45864</v>
      </c>
      <c r="C13555" s="292" t="s">
        <v>2979</v>
      </c>
      <c r="E13555" s="292" t="s">
        <v>214</v>
      </c>
      <c r="F13555" s="405">
        <v>47551</v>
      </c>
      <c r="G13555" s="292" t="s">
        <v>2979</v>
      </c>
    </row>
    <row r="13556" spans="1:7">
      <c r="A13556" s="292" t="s">
        <v>49</v>
      </c>
      <c r="B13556" s="405">
        <v>46160</v>
      </c>
      <c r="C13556" s="292" t="s">
        <v>2979</v>
      </c>
      <c r="E13556" s="292" t="s">
        <v>214</v>
      </c>
      <c r="F13556" s="405">
        <v>47552</v>
      </c>
      <c r="G13556" s="292" t="s">
        <v>2979</v>
      </c>
    </row>
    <row r="13557" spans="1:7">
      <c r="A13557" s="292" t="s">
        <v>49</v>
      </c>
      <c r="B13557" s="405">
        <v>46741</v>
      </c>
      <c r="C13557" s="292" t="s">
        <v>2979</v>
      </c>
      <c r="E13557" s="292" t="s">
        <v>214</v>
      </c>
      <c r="F13557" s="405">
        <v>47553</v>
      </c>
      <c r="G13557" s="292" t="s">
        <v>2979</v>
      </c>
    </row>
    <row r="13558" spans="1:7">
      <c r="A13558" s="292" t="s">
        <v>49</v>
      </c>
      <c r="B13558" s="405">
        <v>46988</v>
      </c>
      <c r="C13558" s="292" t="s">
        <v>2979</v>
      </c>
      <c r="E13558" s="292" t="s">
        <v>214</v>
      </c>
      <c r="F13558" s="405">
        <v>47556</v>
      </c>
      <c r="G13558" s="292" t="s">
        <v>2979</v>
      </c>
    </row>
    <row r="13559" spans="1:7">
      <c r="A13559" s="292" t="s">
        <v>49</v>
      </c>
      <c r="B13559" s="405">
        <v>47227</v>
      </c>
      <c r="C13559" s="292" t="s">
        <v>2979</v>
      </c>
      <c r="E13559" s="292" t="s">
        <v>214</v>
      </c>
      <c r="F13559" s="405">
        <v>47557</v>
      </c>
      <c r="G13559" s="292" t="s">
        <v>2979</v>
      </c>
    </row>
    <row r="13560" spans="1:7">
      <c r="A13560" s="292" t="s">
        <v>49</v>
      </c>
      <c r="B13560" s="405">
        <v>47366</v>
      </c>
      <c r="C13560" s="292" t="s">
        <v>2979</v>
      </c>
      <c r="E13560" s="292" t="s">
        <v>214</v>
      </c>
      <c r="F13560" s="405">
        <v>47561</v>
      </c>
      <c r="G13560" s="292" t="s">
        <v>2979</v>
      </c>
    </row>
    <row r="13561" spans="1:7">
      <c r="A13561" s="292" t="s">
        <v>49</v>
      </c>
      <c r="B13561" s="405">
        <v>47520</v>
      </c>
      <c r="C13561" s="292" t="s">
        <v>2979</v>
      </c>
      <c r="E13561" s="292" t="s">
        <v>214</v>
      </c>
      <c r="F13561" s="405">
        <v>47562</v>
      </c>
      <c r="G13561" s="292" t="s">
        <v>2979</v>
      </c>
    </row>
    <row r="13562" spans="1:7">
      <c r="A13562" s="292" t="s">
        <v>49</v>
      </c>
      <c r="B13562" s="405">
        <v>47637</v>
      </c>
      <c r="C13562" s="292" t="s">
        <v>2979</v>
      </c>
      <c r="E13562" s="292" t="s">
        <v>214</v>
      </c>
      <c r="F13562" s="405">
        <v>47564</v>
      </c>
      <c r="G13562" s="292" t="s">
        <v>2979</v>
      </c>
    </row>
    <row r="13563" spans="1:7">
      <c r="A13563" s="292" t="s">
        <v>49</v>
      </c>
      <c r="B13563" s="405">
        <v>47940</v>
      </c>
      <c r="C13563" s="292" t="s">
        <v>2979</v>
      </c>
      <c r="E13563" s="292" t="s">
        <v>214</v>
      </c>
      <c r="F13563" s="405">
        <v>47567</v>
      </c>
      <c r="G13563" s="292" t="s">
        <v>2979</v>
      </c>
    </row>
    <row r="13564" spans="1:7">
      <c r="A13564" s="292" t="s">
        <v>49</v>
      </c>
      <c r="B13564" s="405">
        <v>48140</v>
      </c>
      <c r="C13564" s="292" t="s">
        <v>2979</v>
      </c>
      <c r="E13564" s="292" t="s">
        <v>214</v>
      </c>
      <c r="F13564" s="405">
        <v>47568</v>
      </c>
      <c r="G13564" s="292" t="s">
        <v>2979</v>
      </c>
    </row>
    <row r="13565" spans="1:7">
      <c r="A13565" s="292" t="s">
        <v>49</v>
      </c>
      <c r="B13565" s="405">
        <v>48627</v>
      </c>
      <c r="C13565" s="292" t="s">
        <v>2979</v>
      </c>
      <c r="E13565" s="292" t="s">
        <v>214</v>
      </c>
      <c r="F13565" s="405">
        <v>47575</v>
      </c>
      <c r="G13565" s="292" t="s">
        <v>2979</v>
      </c>
    </row>
    <row r="13566" spans="1:7">
      <c r="A13566" s="292" t="s">
        <v>49</v>
      </c>
      <c r="B13566" s="405">
        <v>48756</v>
      </c>
      <c r="C13566" s="292" t="s">
        <v>2979</v>
      </c>
      <c r="E13566" s="292" t="s">
        <v>214</v>
      </c>
      <c r="F13566" s="405">
        <v>47576</v>
      </c>
      <c r="G13566" s="292" t="s">
        <v>2979</v>
      </c>
    </row>
    <row r="13567" spans="1:7">
      <c r="A13567" s="292" t="s">
        <v>49</v>
      </c>
      <c r="B13567" s="405">
        <v>48883</v>
      </c>
      <c r="C13567" s="292" t="s">
        <v>2979</v>
      </c>
      <c r="E13567" s="292" t="s">
        <v>214</v>
      </c>
      <c r="F13567" s="405">
        <v>47577</v>
      </c>
      <c r="G13567" s="292" t="s">
        <v>2979</v>
      </c>
    </row>
    <row r="13568" spans="1:7">
      <c r="A13568" s="292" t="s">
        <v>49</v>
      </c>
      <c r="B13568" s="405">
        <v>45646</v>
      </c>
      <c r="C13568" s="292" t="s">
        <v>2979</v>
      </c>
      <c r="E13568" s="292" t="s">
        <v>214</v>
      </c>
      <c r="F13568" s="405">
        <v>47578</v>
      </c>
      <c r="G13568" s="292" t="s">
        <v>2979</v>
      </c>
    </row>
    <row r="13569" spans="1:7">
      <c r="A13569" s="292" t="s">
        <v>49</v>
      </c>
      <c r="B13569" s="405">
        <v>45767</v>
      </c>
      <c r="C13569" s="292" t="s">
        <v>2979</v>
      </c>
      <c r="E13569" s="292" t="s">
        <v>214</v>
      </c>
      <c r="F13569" s="405">
        <v>47580</v>
      </c>
      <c r="G13569" s="292" t="s">
        <v>2979</v>
      </c>
    </row>
    <row r="13570" spans="1:7">
      <c r="A13570" s="292" t="s">
        <v>49</v>
      </c>
      <c r="B13570" s="405">
        <v>45867</v>
      </c>
      <c r="C13570" s="292" t="s">
        <v>2979</v>
      </c>
      <c r="E13570" s="292" t="s">
        <v>214</v>
      </c>
      <c r="F13570" s="405">
        <v>47581</v>
      </c>
      <c r="G13570" s="292" t="s">
        <v>2979</v>
      </c>
    </row>
    <row r="13571" spans="1:7">
      <c r="A13571" s="292" t="s">
        <v>49</v>
      </c>
      <c r="B13571" s="405">
        <v>46161</v>
      </c>
      <c r="C13571" s="292" t="s">
        <v>2979</v>
      </c>
      <c r="E13571" s="292" t="s">
        <v>214</v>
      </c>
      <c r="F13571" s="405">
        <v>47585</v>
      </c>
      <c r="G13571" s="292" t="s">
        <v>2979</v>
      </c>
    </row>
    <row r="13572" spans="1:7">
      <c r="A13572" s="292" t="s">
        <v>49</v>
      </c>
      <c r="B13572" s="405">
        <v>46742</v>
      </c>
      <c r="C13572" s="292" t="s">
        <v>2979</v>
      </c>
      <c r="E13572" s="292" t="s">
        <v>214</v>
      </c>
      <c r="F13572" s="405">
        <v>47590</v>
      </c>
      <c r="G13572" s="292" t="s">
        <v>2979</v>
      </c>
    </row>
    <row r="13573" spans="1:7">
      <c r="A13573" s="292" t="s">
        <v>49</v>
      </c>
      <c r="B13573" s="405">
        <v>46990</v>
      </c>
      <c r="C13573" s="292" t="s">
        <v>2979</v>
      </c>
      <c r="E13573" s="292" t="s">
        <v>214</v>
      </c>
      <c r="F13573" s="405">
        <v>47597</v>
      </c>
      <c r="G13573" s="292" t="s">
        <v>2979</v>
      </c>
    </row>
    <row r="13574" spans="1:7">
      <c r="A13574" s="292" t="s">
        <v>49</v>
      </c>
      <c r="B13574" s="405">
        <v>47229</v>
      </c>
      <c r="C13574" s="292" t="s">
        <v>2979</v>
      </c>
      <c r="E13574" s="292" t="s">
        <v>214</v>
      </c>
      <c r="F13574" s="405">
        <v>47598</v>
      </c>
      <c r="G13574" s="292" t="s">
        <v>2979</v>
      </c>
    </row>
    <row r="13575" spans="1:7">
      <c r="A13575" s="292" t="s">
        <v>49</v>
      </c>
      <c r="B13575" s="405">
        <v>47368</v>
      </c>
      <c r="C13575" s="292" t="s">
        <v>2979</v>
      </c>
      <c r="E13575" s="292" t="s">
        <v>214</v>
      </c>
      <c r="F13575" s="405">
        <v>47611</v>
      </c>
      <c r="G13575" s="292" t="s">
        <v>2979</v>
      </c>
    </row>
    <row r="13576" spans="1:7">
      <c r="A13576" s="292" t="s">
        <v>49</v>
      </c>
      <c r="B13576" s="405">
        <v>47521</v>
      </c>
      <c r="C13576" s="292" t="s">
        <v>2979</v>
      </c>
      <c r="E13576" s="292" t="s">
        <v>214</v>
      </c>
      <c r="F13576" s="405">
        <v>47612</v>
      </c>
      <c r="G13576" s="292" t="s">
        <v>2979</v>
      </c>
    </row>
    <row r="13577" spans="1:7">
      <c r="A13577" s="292" t="s">
        <v>49</v>
      </c>
      <c r="B13577" s="405">
        <v>47640</v>
      </c>
      <c r="C13577" s="292" t="s">
        <v>2979</v>
      </c>
      <c r="E13577" s="292" t="s">
        <v>214</v>
      </c>
      <c r="F13577" s="405">
        <v>47615</v>
      </c>
      <c r="G13577" s="292" t="s">
        <v>2979</v>
      </c>
    </row>
    <row r="13578" spans="1:7">
      <c r="A13578" s="292" t="s">
        <v>49</v>
      </c>
      <c r="B13578" s="405">
        <v>47942</v>
      </c>
      <c r="C13578" s="292" t="s">
        <v>2979</v>
      </c>
      <c r="E13578" s="292" t="s">
        <v>214</v>
      </c>
      <c r="F13578" s="405">
        <v>47616</v>
      </c>
      <c r="G13578" s="292" t="s">
        <v>2979</v>
      </c>
    </row>
    <row r="13579" spans="1:7">
      <c r="A13579" s="292" t="s">
        <v>49</v>
      </c>
      <c r="B13579" s="405">
        <v>48143</v>
      </c>
      <c r="C13579" s="292" t="s">
        <v>2979</v>
      </c>
      <c r="E13579" s="292" t="s">
        <v>214</v>
      </c>
      <c r="F13579" s="405">
        <v>47617</v>
      </c>
      <c r="G13579" s="292" t="s">
        <v>2979</v>
      </c>
    </row>
    <row r="13580" spans="1:7">
      <c r="A13580" s="292" t="s">
        <v>49</v>
      </c>
      <c r="B13580" s="405">
        <v>48628</v>
      </c>
      <c r="C13580" s="292" t="s">
        <v>2979</v>
      </c>
      <c r="E13580" s="292" t="s">
        <v>214</v>
      </c>
      <c r="F13580" s="405">
        <v>47619</v>
      </c>
      <c r="G13580" s="292" t="s">
        <v>2979</v>
      </c>
    </row>
    <row r="13581" spans="1:7">
      <c r="A13581" s="292" t="s">
        <v>49</v>
      </c>
      <c r="B13581" s="405">
        <v>48759</v>
      </c>
      <c r="C13581" s="292" t="s">
        <v>2979</v>
      </c>
      <c r="E13581" s="292" t="s">
        <v>214</v>
      </c>
      <c r="F13581" s="405">
        <v>47631</v>
      </c>
      <c r="G13581" s="292" t="s">
        <v>2979</v>
      </c>
    </row>
    <row r="13582" spans="1:7">
      <c r="A13582" s="292" t="s">
        <v>49</v>
      </c>
      <c r="B13582" s="405">
        <v>48884</v>
      </c>
      <c r="C13582" s="292" t="s">
        <v>2979</v>
      </c>
      <c r="E13582" s="292" t="s">
        <v>214</v>
      </c>
      <c r="F13582" s="405">
        <v>47633</v>
      </c>
      <c r="G13582" s="292" t="s">
        <v>2979</v>
      </c>
    </row>
    <row r="13583" spans="1:7">
      <c r="A13583" s="292" t="s">
        <v>49</v>
      </c>
      <c r="B13583" s="405">
        <v>45647</v>
      </c>
      <c r="C13583" s="292" t="s">
        <v>2979</v>
      </c>
      <c r="E13583" s="292" t="s">
        <v>214</v>
      </c>
      <c r="F13583" s="405">
        <v>47634</v>
      </c>
      <c r="G13583" s="292" t="s">
        <v>2979</v>
      </c>
    </row>
    <row r="13584" spans="1:7">
      <c r="A13584" s="292" t="s">
        <v>49</v>
      </c>
      <c r="B13584" s="405">
        <v>45768</v>
      </c>
      <c r="C13584" s="292" t="s">
        <v>2979</v>
      </c>
      <c r="E13584" s="292" t="s">
        <v>214</v>
      </c>
      <c r="F13584" s="405">
        <v>47635</v>
      </c>
      <c r="G13584" s="292" t="s">
        <v>2979</v>
      </c>
    </row>
    <row r="13585" spans="1:7">
      <c r="A13585" s="292" t="s">
        <v>49</v>
      </c>
      <c r="B13585" s="405">
        <v>45868</v>
      </c>
      <c r="C13585" s="292" t="s">
        <v>2979</v>
      </c>
      <c r="E13585" s="292" t="s">
        <v>214</v>
      </c>
      <c r="F13585" s="405">
        <v>47637</v>
      </c>
      <c r="G13585" s="292" t="s">
        <v>2979</v>
      </c>
    </row>
    <row r="13586" spans="1:7">
      <c r="A13586" s="292" t="s">
        <v>49</v>
      </c>
      <c r="B13586" s="405">
        <v>46162</v>
      </c>
      <c r="C13586" s="292" t="s">
        <v>2979</v>
      </c>
      <c r="E13586" s="292" t="s">
        <v>214</v>
      </c>
      <c r="F13586" s="405">
        <v>47640</v>
      </c>
      <c r="G13586" s="292" t="s">
        <v>2979</v>
      </c>
    </row>
    <row r="13587" spans="1:7">
      <c r="A13587" s="292" t="s">
        <v>49</v>
      </c>
      <c r="B13587" s="405">
        <v>46746</v>
      </c>
      <c r="C13587" s="292" t="s">
        <v>2979</v>
      </c>
      <c r="E13587" s="292" t="s">
        <v>214</v>
      </c>
      <c r="F13587" s="405">
        <v>47649</v>
      </c>
      <c r="G13587" s="292" t="s">
        <v>2979</v>
      </c>
    </row>
    <row r="13588" spans="1:7">
      <c r="A13588" s="292" t="s">
        <v>49</v>
      </c>
      <c r="B13588" s="405">
        <v>46991</v>
      </c>
      <c r="C13588" s="292" t="s">
        <v>2979</v>
      </c>
      <c r="E13588" s="292" t="s">
        <v>214</v>
      </c>
      <c r="F13588" s="405">
        <v>47660</v>
      </c>
      <c r="G13588" s="292" t="s">
        <v>2979</v>
      </c>
    </row>
    <row r="13589" spans="1:7">
      <c r="A13589" s="292" t="s">
        <v>49</v>
      </c>
      <c r="B13589" s="405">
        <v>47230</v>
      </c>
      <c r="C13589" s="292" t="s">
        <v>2979</v>
      </c>
      <c r="E13589" s="292" t="s">
        <v>214</v>
      </c>
      <c r="F13589" s="405">
        <v>47665</v>
      </c>
      <c r="G13589" s="292" t="s">
        <v>2979</v>
      </c>
    </row>
    <row r="13590" spans="1:7">
      <c r="A13590" s="292" t="s">
        <v>49</v>
      </c>
      <c r="B13590" s="405">
        <v>47369</v>
      </c>
      <c r="C13590" s="292" t="s">
        <v>2979</v>
      </c>
      <c r="E13590" s="292" t="s">
        <v>214</v>
      </c>
      <c r="F13590" s="405">
        <v>47666</v>
      </c>
      <c r="G13590" s="292" t="s">
        <v>2979</v>
      </c>
    </row>
    <row r="13591" spans="1:7">
      <c r="A13591" s="292" t="s">
        <v>49</v>
      </c>
      <c r="B13591" s="405">
        <v>47524</v>
      </c>
      <c r="C13591" s="292" t="s">
        <v>2979</v>
      </c>
      <c r="E13591" s="292" t="s">
        <v>214</v>
      </c>
      <c r="F13591" s="405">
        <v>47683</v>
      </c>
      <c r="G13591" s="292" t="s">
        <v>2979</v>
      </c>
    </row>
    <row r="13592" spans="1:7">
      <c r="A13592" s="292" t="s">
        <v>49</v>
      </c>
      <c r="B13592" s="405">
        <v>47649</v>
      </c>
      <c r="C13592" s="292" t="s">
        <v>2979</v>
      </c>
      <c r="E13592" s="292" t="s">
        <v>214</v>
      </c>
      <c r="F13592" s="405">
        <v>47830</v>
      </c>
      <c r="G13592" s="292" t="s">
        <v>2979</v>
      </c>
    </row>
    <row r="13593" spans="1:7">
      <c r="A13593" s="292" t="s">
        <v>49</v>
      </c>
      <c r="B13593" s="405">
        <v>47943</v>
      </c>
      <c r="C13593" s="292" t="s">
        <v>2979</v>
      </c>
      <c r="E13593" s="292" t="s">
        <v>214</v>
      </c>
      <c r="F13593" s="405">
        <v>47832</v>
      </c>
      <c r="G13593" s="292" t="s">
        <v>2979</v>
      </c>
    </row>
    <row r="13594" spans="1:7">
      <c r="A13594" s="292" t="s">
        <v>49</v>
      </c>
      <c r="B13594" s="405">
        <v>48145</v>
      </c>
      <c r="C13594" s="292" t="s">
        <v>2979</v>
      </c>
      <c r="E13594" s="292" t="s">
        <v>214</v>
      </c>
      <c r="F13594" s="405">
        <v>47833</v>
      </c>
      <c r="G13594" s="292" t="s">
        <v>2979</v>
      </c>
    </row>
    <row r="13595" spans="1:7">
      <c r="A13595" s="292" t="s">
        <v>49</v>
      </c>
      <c r="B13595" s="405">
        <v>48632</v>
      </c>
      <c r="C13595" s="292" t="s">
        <v>2979</v>
      </c>
      <c r="E13595" s="292" t="s">
        <v>214</v>
      </c>
      <c r="F13595" s="405">
        <v>47837</v>
      </c>
      <c r="G13595" s="292" t="s">
        <v>2979</v>
      </c>
    </row>
    <row r="13596" spans="1:7">
      <c r="A13596" s="292" t="s">
        <v>49</v>
      </c>
      <c r="B13596" s="405">
        <v>48760</v>
      </c>
      <c r="C13596" s="292" t="s">
        <v>2979</v>
      </c>
      <c r="E13596" s="292" t="s">
        <v>214</v>
      </c>
      <c r="F13596" s="405">
        <v>47838</v>
      </c>
      <c r="G13596" s="292" t="s">
        <v>2979</v>
      </c>
    </row>
    <row r="13597" spans="1:7">
      <c r="A13597" s="292" t="s">
        <v>49</v>
      </c>
      <c r="B13597" s="405">
        <v>48885</v>
      </c>
      <c r="C13597" s="292" t="s">
        <v>2979</v>
      </c>
      <c r="E13597" s="292" t="s">
        <v>214</v>
      </c>
      <c r="F13597" s="405">
        <v>47840</v>
      </c>
      <c r="G13597" s="292" t="s">
        <v>2979</v>
      </c>
    </row>
    <row r="13598" spans="1:7">
      <c r="A13598" s="292" t="s">
        <v>49</v>
      </c>
      <c r="B13598" s="405">
        <v>45650</v>
      </c>
      <c r="C13598" s="292" t="s">
        <v>2979</v>
      </c>
      <c r="E13598" s="292" t="s">
        <v>214</v>
      </c>
      <c r="F13598" s="405">
        <v>47846</v>
      </c>
      <c r="G13598" s="292" t="s">
        <v>2979</v>
      </c>
    </row>
    <row r="13599" spans="1:7">
      <c r="A13599" s="292" t="s">
        <v>49</v>
      </c>
      <c r="B13599" s="405">
        <v>45769</v>
      </c>
      <c r="C13599" s="292" t="s">
        <v>2979</v>
      </c>
      <c r="E13599" s="292" t="s">
        <v>214</v>
      </c>
      <c r="F13599" s="405">
        <v>47849</v>
      </c>
      <c r="G13599" s="292" t="s">
        <v>2979</v>
      </c>
    </row>
    <row r="13600" spans="1:7">
      <c r="A13600" s="292" t="s">
        <v>49</v>
      </c>
      <c r="B13600" s="405">
        <v>45873</v>
      </c>
      <c r="C13600" s="292" t="s">
        <v>2979</v>
      </c>
      <c r="E13600" s="292" t="s">
        <v>214</v>
      </c>
      <c r="F13600" s="405">
        <v>47850</v>
      </c>
      <c r="G13600" s="292" t="s">
        <v>2979</v>
      </c>
    </row>
    <row r="13601" spans="1:7">
      <c r="A13601" s="292" t="s">
        <v>49</v>
      </c>
      <c r="B13601" s="405">
        <v>46164</v>
      </c>
      <c r="C13601" s="292" t="s">
        <v>2979</v>
      </c>
      <c r="E13601" s="292" t="s">
        <v>214</v>
      </c>
      <c r="F13601" s="405">
        <v>47852</v>
      </c>
      <c r="G13601" s="292" t="s">
        <v>2979</v>
      </c>
    </row>
    <row r="13602" spans="1:7">
      <c r="A13602" s="292" t="s">
        <v>49</v>
      </c>
      <c r="B13602" s="405">
        <v>46759</v>
      </c>
      <c r="C13602" s="292" t="s">
        <v>2979</v>
      </c>
      <c r="E13602" s="292" t="s">
        <v>214</v>
      </c>
      <c r="F13602" s="405">
        <v>47854</v>
      </c>
      <c r="G13602" s="292" t="s">
        <v>2979</v>
      </c>
    </row>
    <row r="13603" spans="1:7">
      <c r="A13603" s="292" t="s">
        <v>49</v>
      </c>
      <c r="B13603" s="405">
        <v>46996</v>
      </c>
      <c r="C13603" s="292" t="s">
        <v>2979</v>
      </c>
      <c r="E13603" s="292" t="s">
        <v>214</v>
      </c>
      <c r="F13603" s="405">
        <v>47855</v>
      </c>
      <c r="G13603" s="292" t="s">
        <v>2979</v>
      </c>
    </row>
    <row r="13604" spans="1:7">
      <c r="A13604" s="292" t="s">
        <v>49</v>
      </c>
      <c r="B13604" s="405">
        <v>47231</v>
      </c>
      <c r="C13604" s="292" t="s">
        <v>2979</v>
      </c>
      <c r="E13604" s="292" t="s">
        <v>214</v>
      </c>
      <c r="F13604" s="405">
        <v>47858</v>
      </c>
      <c r="G13604" s="292" t="s">
        <v>2979</v>
      </c>
    </row>
    <row r="13605" spans="1:7">
      <c r="A13605" s="292" t="s">
        <v>49</v>
      </c>
      <c r="B13605" s="405">
        <v>47370</v>
      </c>
      <c r="C13605" s="292" t="s">
        <v>2979</v>
      </c>
      <c r="E13605" s="292" t="s">
        <v>214</v>
      </c>
      <c r="F13605" s="405">
        <v>47859</v>
      </c>
      <c r="G13605" s="292" t="s">
        <v>2979</v>
      </c>
    </row>
    <row r="13606" spans="1:7">
      <c r="A13606" s="292" t="s">
        <v>49</v>
      </c>
      <c r="B13606" s="405">
        <v>47525</v>
      </c>
      <c r="C13606" s="292" t="s">
        <v>2979</v>
      </c>
      <c r="E13606" s="292" t="s">
        <v>214</v>
      </c>
      <c r="F13606" s="405">
        <v>47860</v>
      </c>
      <c r="G13606" s="292" t="s">
        <v>2979</v>
      </c>
    </row>
    <row r="13607" spans="1:7">
      <c r="A13607" s="292" t="s">
        <v>49</v>
      </c>
      <c r="B13607" s="405">
        <v>47660</v>
      </c>
      <c r="C13607" s="292" t="s">
        <v>2979</v>
      </c>
      <c r="E13607" s="292" t="s">
        <v>214</v>
      </c>
      <c r="F13607" s="405">
        <v>47861</v>
      </c>
      <c r="G13607" s="292" t="s">
        <v>2979</v>
      </c>
    </row>
    <row r="13608" spans="1:7">
      <c r="A13608" s="292" t="s">
        <v>49</v>
      </c>
      <c r="B13608" s="405">
        <v>47944</v>
      </c>
      <c r="C13608" s="292" t="s">
        <v>2979</v>
      </c>
      <c r="E13608" s="292" t="s">
        <v>214</v>
      </c>
      <c r="F13608" s="405">
        <v>47862</v>
      </c>
      <c r="G13608" s="292" t="s">
        <v>2979</v>
      </c>
    </row>
    <row r="13609" spans="1:7">
      <c r="A13609" s="292" t="s">
        <v>49</v>
      </c>
      <c r="B13609" s="405">
        <v>48159</v>
      </c>
      <c r="C13609" s="292" t="s">
        <v>2979</v>
      </c>
      <c r="E13609" s="292" t="s">
        <v>214</v>
      </c>
      <c r="F13609" s="405">
        <v>47866</v>
      </c>
      <c r="G13609" s="292" t="s">
        <v>2979</v>
      </c>
    </row>
    <row r="13610" spans="1:7">
      <c r="A13610" s="292" t="s">
        <v>49</v>
      </c>
      <c r="B13610" s="405">
        <v>48635</v>
      </c>
      <c r="C13610" s="292" t="s">
        <v>2979</v>
      </c>
      <c r="E13610" s="292" t="s">
        <v>214</v>
      </c>
      <c r="F13610" s="405">
        <v>47871</v>
      </c>
      <c r="G13610" s="292" t="s">
        <v>2979</v>
      </c>
    </row>
    <row r="13611" spans="1:7">
      <c r="A13611" s="292" t="s">
        <v>49</v>
      </c>
      <c r="B13611" s="405">
        <v>48761</v>
      </c>
      <c r="C13611" s="292" t="s">
        <v>2979</v>
      </c>
      <c r="E13611" s="292" t="s">
        <v>214</v>
      </c>
      <c r="F13611" s="405">
        <v>47872</v>
      </c>
      <c r="G13611" s="292" t="s">
        <v>2979</v>
      </c>
    </row>
    <row r="13612" spans="1:7">
      <c r="A13612" s="292" t="s">
        <v>49</v>
      </c>
      <c r="B13612" s="405">
        <v>48886</v>
      </c>
      <c r="C13612" s="292" t="s">
        <v>2979</v>
      </c>
      <c r="E13612" s="292" t="s">
        <v>214</v>
      </c>
      <c r="F13612" s="405">
        <v>47874</v>
      </c>
      <c r="G13612" s="292" t="s">
        <v>2979</v>
      </c>
    </row>
    <row r="13613" spans="1:7">
      <c r="A13613" s="292" t="s">
        <v>49</v>
      </c>
      <c r="B13613" s="405">
        <v>45651</v>
      </c>
      <c r="C13613" s="292" t="s">
        <v>2979</v>
      </c>
      <c r="E13613" s="292" t="s">
        <v>214</v>
      </c>
      <c r="F13613" s="405">
        <v>47875</v>
      </c>
      <c r="G13613" s="292" t="s">
        <v>2979</v>
      </c>
    </row>
    <row r="13614" spans="1:7">
      <c r="A13614" s="292" t="s">
        <v>49</v>
      </c>
      <c r="B13614" s="405">
        <v>45770</v>
      </c>
      <c r="C13614" s="292" t="s">
        <v>2979</v>
      </c>
      <c r="E13614" s="292" t="s">
        <v>214</v>
      </c>
      <c r="F13614" s="405">
        <v>47879</v>
      </c>
      <c r="G13614" s="292" t="s">
        <v>2979</v>
      </c>
    </row>
    <row r="13615" spans="1:7">
      <c r="A13615" s="292" t="s">
        <v>49</v>
      </c>
      <c r="B13615" s="405">
        <v>45874</v>
      </c>
      <c r="C13615" s="292" t="s">
        <v>2979</v>
      </c>
      <c r="E13615" s="292" t="s">
        <v>214</v>
      </c>
      <c r="F13615" s="405">
        <v>47885</v>
      </c>
      <c r="G13615" s="292" t="s">
        <v>2979</v>
      </c>
    </row>
    <row r="13616" spans="1:7">
      <c r="A13616" s="292" t="s">
        <v>49</v>
      </c>
      <c r="B13616" s="405">
        <v>46165</v>
      </c>
      <c r="C13616" s="292" t="s">
        <v>2979</v>
      </c>
      <c r="E13616" s="292" t="s">
        <v>214</v>
      </c>
      <c r="F13616" s="405">
        <v>47917</v>
      </c>
      <c r="G13616" s="292" t="s">
        <v>2979</v>
      </c>
    </row>
    <row r="13617" spans="1:7">
      <c r="A13617" s="292" t="s">
        <v>49</v>
      </c>
      <c r="B13617" s="405">
        <v>46760</v>
      </c>
      <c r="C13617" s="292" t="s">
        <v>2979</v>
      </c>
      <c r="E13617" s="292" t="s">
        <v>214</v>
      </c>
      <c r="F13617" s="405">
        <v>47918</v>
      </c>
      <c r="G13617" s="292" t="s">
        <v>2979</v>
      </c>
    </row>
    <row r="13618" spans="1:7">
      <c r="A13618" s="292" t="s">
        <v>49</v>
      </c>
      <c r="B13618" s="405">
        <v>47010</v>
      </c>
      <c r="C13618" s="292" t="s">
        <v>2979</v>
      </c>
      <c r="E13618" s="292" t="s">
        <v>214</v>
      </c>
      <c r="F13618" s="405">
        <v>47921</v>
      </c>
      <c r="G13618" s="292" t="s">
        <v>2979</v>
      </c>
    </row>
    <row r="13619" spans="1:7">
      <c r="A13619" s="292" t="s">
        <v>49</v>
      </c>
      <c r="B13619" s="405">
        <v>47232</v>
      </c>
      <c r="C13619" s="292" t="s">
        <v>2979</v>
      </c>
      <c r="E13619" s="292" t="s">
        <v>214</v>
      </c>
      <c r="F13619" s="405">
        <v>47922</v>
      </c>
      <c r="G13619" s="292" t="s">
        <v>2979</v>
      </c>
    </row>
    <row r="13620" spans="1:7">
      <c r="A13620" s="292" t="s">
        <v>49</v>
      </c>
      <c r="B13620" s="405">
        <v>47373</v>
      </c>
      <c r="C13620" s="292" t="s">
        <v>2979</v>
      </c>
      <c r="E13620" s="292" t="s">
        <v>214</v>
      </c>
      <c r="F13620" s="405">
        <v>47923</v>
      </c>
      <c r="G13620" s="292" t="s">
        <v>2979</v>
      </c>
    </row>
    <row r="13621" spans="1:7">
      <c r="A13621" s="292" t="s">
        <v>49</v>
      </c>
      <c r="B13621" s="405">
        <v>47527</v>
      </c>
      <c r="C13621" s="292" t="s">
        <v>2979</v>
      </c>
      <c r="E13621" s="292" t="s">
        <v>214</v>
      </c>
      <c r="F13621" s="405">
        <v>47926</v>
      </c>
      <c r="G13621" s="292" t="s">
        <v>2979</v>
      </c>
    </row>
    <row r="13622" spans="1:7">
      <c r="A13622" s="292" t="s">
        <v>49</v>
      </c>
      <c r="B13622" s="405">
        <v>47665</v>
      </c>
      <c r="C13622" s="292" t="s">
        <v>2979</v>
      </c>
      <c r="E13622" s="292" t="s">
        <v>214</v>
      </c>
      <c r="F13622" s="405">
        <v>47928</v>
      </c>
      <c r="G13622" s="292" t="s">
        <v>2979</v>
      </c>
    </row>
    <row r="13623" spans="1:7">
      <c r="A13623" s="292" t="s">
        <v>49</v>
      </c>
      <c r="B13623" s="405">
        <v>47948</v>
      </c>
      <c r="C13623" s="292" t="s">
        <v>2979</v>
      </c>
      <c r="E13623" s="292" t="s">
        <v>214</v>
      </c>
      <c r="F13623" s="405">
        <v>47929</v>
      </c>
      <c r="G13623" s="292" t="s">
        <v>2979</v>
      </c>
    </row>
    <row r="13624" spans="1:7">
      <c r="A13624" s="292" t="s">
        <v>49</v>
      </c>
      <c r="B13624" s="405">
        <v>48401</v>
      </c>
      <c r="C13624" s="292" t="s">
        <v>2979</v>
      </c>
      <c r="E13624" s="292" t="s">
        <v>214</v>
      </c>
      <c r="F13624" s="405">
        <v>47930</v>
      </c>
      <c r="G13624" s="292" t="s">
        <v>2979</v>
      </c>
    </row>
    <row r="13625" spans="1:7">
      <c r="A13625" s="292" t="s">
        <v>49</v>
      </c>
      <c r="B13625" s="405">
        <v>48636</v>
      </c>
      <c r="C13625" s="292" t="s">
        <v>2979</v>
      </c>
      <c r="E13625" s="292" t="s">
        <v>214</v>
      </c>
      <c r="F13625" s="405">
        <v>47932</v>
      </c>
      <c r="G13625" s="292" t="s">
        <v>2979</v>
      </c>
    </row>
    <row r="13626" spans="1:7">
      <c r="A13626" s="292" t="s">
        <v>49</v>
      </c>
      <c r="B13626" s="405">
        <v>48762</v>
      </c>
      <c r="C13626" s="292" t="s">
        <v>2979</v>
      </c>
      <c r="E13626" s="292" t="s">
        <v>214</v>
      </c>
      <c r="F13626" s="405">
        <v>47940</v>
      </c>
      <c r="G13626" s="292" t="s">
        <v>2979</v>
      </c>
    </row>
    <row r="13627" spans="1:7">
      <c r="A13627" s="292" t="s">
        <v>49</v>
      </c>
      <c r="B13627" s="405">
        <v>48888</v>
      </c>
      <c r="C13627" s="292" t="s">
        <v>2979</v>
      </c>
      <c r="E13627" s="292" t="s">
        <v>214</v>
      </c>
      <c r="F13627" s="405">
        <v>47942</v>
      </c>
      <c r="G13627" s="292" t="s">
        <v>2979</v>
      </c>
    </row>
    <row r="13628" spans="1:7">
      <c r="A13628" s="292" t="s">
        <v>49</v>
      </c>
      <c r="B13628" s="405">
        <v>45652</v>
      </c>
      <c r="C13628" s="292" t="s">
        <v>2979</v>
      </c>
      <c r="E13628" s="292" t="s">
        <v>214</v>
      </c>
      <c r="F13628" s="405">
        <v>47943</v>
      </c>
      <c r="G13628" s="292" t="s">
        <v>2979</v>
      </c>
    </row>
    <row r="13629" spans="1:7">
      <c r="A13629" s="292" t="s">
        <v>49</v>
      </c>
      <c r="B13629" s="405">
        <v>45771</v>
      </c>
      <c r="C13629" s="292" t="s">
        <v>2979</v>
      </c>
      <c r="E13629" s="292" t="s">
        <v>214</v>
      </c>
      <c r="F13629" s="405">
        <v>47944</v>
      </c>
      <c r="G13629" s="292" t="s">
        <v>2979</v>
      </c>
    </row>
    <row r="13630" spans="1:7">
      <c r="A13630" s="292" t="s">
        <v>49</v>
      </c>
      <c r="B13630" s="405">
        <v>45880</v>
      </c>
      <c r="C13630" s="292" t="s">
        <v>2979</v>
      </c>
      <c r="E13630" s="292" t="s">
        <v>214</v>
      </c>
      <c r="F13630" s="405">
        <v>47948</v>
      </c>
      <c r="G13630" s="292" t="s">
        <v>2979</v>
      </c>
    </row>
    <row r="13631" spans="1:7">
      <c r="A13631" s="292" t="s">
        <v>49</v>
      </c>
      <c r="B13631" s="405">
        <v>46166</v>
      </c>
      <c r="C13631" s="292" t="s">
        <v>2979</v>
      </c>
      <c r="E13631" s="292" t="s">
        <v>214</v>
      </c>
      <c r="F13631" s="405">
        <v>47949</v>
      </c>
      <c r="G13631" s="292" t="s">
        <v>2979</v>
      </c>
    </row>
    <row r="13632" spans="1:7">
      <c r="A13632" s="292" t="s">
        <v>49</v>
      </c>
      <c r="B13632" s="405">
        <v>46761</v>
      </c>
      <c r="C13632" s="292" t="s">
        <v>2979</v>
      </c>
      <c r="E13632" s="292" t="s">
        <v>214</v>
      </c>
      <c r="F13632" s="405">
        <v>47950</v>
      </c>
      <c r="G13632" s="292" t="s">
        <v>2979</v>
      </c>
    </row>
    <row r="13633" spans="1:7">
      <c r="A13633" s="292" t="s">
        <v>49</v>
      </c>
      <c r="B13633" s="405">
        <v>47011</v>
      </c>
      <c r="C13633" s="292" t="s">
        <v>2979</v>
      </c>
      <c r="E13633" s="292" t="s">
        <v>214</v>
      </c>
      <c r="F13633" s="405">
        <v>47951</v>
      </c>
      <c r="G13633" s="292" t="s">
        <v>2979</v>
      </c>
    </row>
    <row r="13634" spans="1:7">
      <c r="A13634" s="292" t="s">
        <v>49</v>
      </c>
      <c r="B13634" s="405">
        <v>47234</v>
      </c>
      <c r="C13634" s="292" t="s">
        <v>2979</v>
      </c>
      <c r="E13634" s="292" t="s">
        <v>214</v>
      </c>
      <c r="F13634" s="405">
        <v>47954</v>
      </c>
      <c r="G13634" s="292" t="s">
        <v>2979</v>
      </c>
    </row>
    <row r="13635" spans="1:7">
      <c r="A13635" s="292" t="s">
        <v>49</v>
      </c>
      <c r="B13635" s="405">
        <v>47380</v>
      </c>
      <c r="C13635" s="292" t="s">
        <v>2979</v>
      </c>
      <c r="E13635" s="292" t="s">
        <v>214</v>
      </c>
      <c r="F13635" s="405">
        <v>47957</v>
      </c>
      <c r="G13635" s="292" t="s">
        <v>2979</v>
      </c>
    </row>
    <row r="13636" spans="1:7">
      <c r="A13636" s="292" t="s">
        <v>49</v>
      </c>
      <c r="B13636" s="405">
        <v>47528</v>
      </c>
      <c r="C13636" s="292" t="s">
        <v>2979</v>
      </c>
      <c r="E13636" s="292" t="s">
        <v>214</v>
      </c>
      <c r="F13636" s="405">
        <v>47959</v>
      </c>
      <c r="G13636" s="292" t="s">
        <v>2979</v>
      </c>
    </row>
    <row r="13637" spans="1:7">
      <c r="A13637" s="292" t="s">
        <v>49</v>
      </c>
      <c r="B13637" s="405">
        <v>47666</v>
      </c>
      <c r="C13637" s="292" t="s">
        <v>2979</v>
      </c>
      <c r="E13637" s="292" t="s">
        <v>214</v>
      </c>
      <c r="F13637" s="405">
        <v>47963</v>
      </c>
      <c r="G13637" s="292" t="s">
        <v>2979</v>
      </c>
    </row>
    <row r="13638" spans="1:7">
      <c r="A13638" s="292" t="s">
        <v>49</v>
      </c>
      <c r="B13638" s="405">
        <v>47949</v>
      </c>
      <c r="C13638" s="292" t="s">
        <v>2979</v>
      </c>
      <c r="E13638" s="292" t="s">
        <v>214</v>
      </c>
      <c r="F13638" s="405">
        <v>47966</v>
      </c>
      <c r="G13638" s="292" t="s">
        <v>2979</v>
      </c>
    </row>
    <row r="13639" spans="1:7">
      <c r="A13639" s="292" t="s">
        <v>49</v>
      </c>
      <c r="B13639" s="405">
        <v>48411</v>
      </c>
      <c r="C13639" s="292" t="s">
        <v>2979</v>
      </c>
      <c r="E13639" s="292" t="s">
        <v>214</v>
      </c>
      <c r="F13639" s="405">
        <v>47967</v>
      </c>
      <c r="G13639" s="292" t="s">
        <v>2979</v>
      </c>
    </row>
    <row r="13640" spans="1:7">
      <c r="A13640" s="292" t="s">
        <v>49</v>
      </c>
      <c r="B13640" s="405">
        <v>48637</v>
      </c>
      <c r="C13640" s="292" t="s">
        <v>2979</v>
      </c>
      <c r="E13640" s="292" t="s">
        <v>214</v>
      </c>
      <c r="F13640" s="405">
        <v>47968</v>
      </c>
      <c r="G13640" s="292" t="s">
        <v>2979</v>
      </c>
    </row>
    <row r="13641" spans="1:7">
      <c r="A13641" s="292" t="s">
        <v>49</v>
      </c>
      <c r="B13641" s="405">
        <v>48764</v>
      </c>
      <c r="C13641" s="292" t="s">
        <v>2979</v>
      </c>
      <c r="E13641" s="292" t="s">
        <v>214</v>
      </c>
      <c r="F13641" s="405">
        <v>47969</v>
      </c>
      <c r="G13641" s="292" t="s">
        <v>2979</v>
      </c>
    </row>
    <row r="13642" spans="1:7">
      <c r="A13642" s="292" t="s">
        <v>49</v>
      </c>
      <c r="B13642" s="405">
        <v>48889</v>
      </c>
      <c r="C13642" s="292" t="s">
        <v>2979</v>
      </c>
      <c r="E13642" s="292" t="s">
        <v>214</v>
      </c>
      <c r="F13642" s="405">
        <v>47970</v>
      </c>
      <c r="G13642" s="292" t="s">
        <v>2979</v>
      </c>
    </row>
    <row r="13643" spans="1:7">
      <c r="A13643" s="292" t="s">
        <v>49</v>
      </c>
      <c r="B13643" s="405">
        <v>45654</v>
      </c>
      <c r="C13643" s="292" t="s">
        <v>2979</v>
      </c>
      <c r="E13643" s="292" t="s">
        <v>214</v>
      </c>
      <c r="F13643" s="405">
        <v>47971</v>
      </c>
      <c r="G13643" s="292" t="s">
        <v>2979</v>
      </c>
    </row>
    <row r="13644" spans="1:7">
      <c r="A13644" s="292" t="s">
        <v>49</v>
      </c>
      <c r="B13644" s="405">
        <v>45772</v>
      </c>
      <c r="C13644" s="292" t="s">
        <v>2979</v>
      </c>
      <c r="E13644" s="292" t="s">
        <v>214</v>
      </c>
      <c r="F13644" s="405">
        <v>47974</v>
      </c>
      <c r="G13644" s="292" t="s">
        <v>2979</v>
      </c>
    </row>
    <row r="13645" spans="1:7">
      <c r="A13645" s="292" t="s">
        <v>49</v>
      </c>
      <c r="B13645" s="405">
        <v>45881</v>
      </c>
      <c r="C13645" s="292" t="s">
        <v>2979</v>
      </c>
      <c r="E13645" s="292" t="s">
        <v>214</v>
      </c>
      <c r="F13645" s="405">
        <v>47975</v>
      </c>
      <c r="G13645" s="292" t="s">
        <v>2979</v>
      </c>
    </row>
    <row r="13646" spans="1:7">
      <c r="A13646" s="292" t="s">
        <v>49</v>
      </c>
      <c r="B13646" s="405">
        <v>46171</v>
      </c>
      <c r="C13646" s="292" t="s">
        <v>2979</v>
      </c>
      <c r="E13646" s="292" t="s">
        <v>214</v>
      </c>
      <c r="F13646" s="405">
        <v>47977</v>
      </c>
      <c r="G13646" s="292" t="s">
        <v>2979</v>
      </c>
    </row>
    <row r="13647" spans="1:7">
      <c r="A13647" s="292" t="s">
        <v>49</v>
      </c>
      <c r="B13647" s="405">
        <v>46764</v>
      </c>
      <c r="C13647" s="292" t="s">
        <v>2979</v>
      </c>
      <c r="E13647" s="292" t="s">
        <v>214</v>
      </c>
      <c r="F13647" s="405">
        <v>47978</v>
      </c>
      <c r="G13647" s="292" t="s">
        <v>2979</v>
      </c>
    </row>
    <row r="13648" spans="1:7">
      <c r="A13648" s="292" t="s">
        <v>49</v>
      </c>
      <c r="B13648" s="405">
        <v>47012</v>
      </c>
      <c r="C13648" s="292" t="s">
        <v>2979</v>
      </c>
      <c r="E13648" s="292" t="s">
        <v>214</v>
      </c>
      <c r="F13648" s="405">
        <v>47980</v>
      </c>
      <c r="G13648" s="292" t="s">
        <v>2979</v>
      </c>
    </row>
    <row r="13649" spans="1:7">
      <c r="A13649" s="292" t="s">
        <v>49</v>
      </c>
      <c r="B13649" s="405">
        <v>47243</v>
      </c>
      <c r="C13649" s="292" t="s">
        <v>2979</v>
      </c>
      <c r="E13649" s="292" t="s">
        <v>214</v>
      </c>
      <c r="F13649" s="405">
        <v>47981</v>
      </c>
      <c r="G13649" s="292" t="s">
        <v>2979</v>
      </c>
    </row>
    <row r="13650" spans="1:7">
      <c r="A13650" s="292" t="s">
        <v>49</v>
      </c>
      <c r="B13650" s="405">
        <v>47382</v>
      </c>
      <c r="C13650" s="292" t="s">
        <v>2979</v>
      </c>
      <c r="E13650" s="292" t="s">
        <v>214</v>
      </c>
      <c r="F13650" s="405">
        <v>47982</v>
      </c>
      <c r="G13650" s="292" t="s">
        <v>2979</v>
      </c>
    </row>
    <row r="13651" spans="1:7">
      <c r="A13651" s="292" t="s">
        <v>49</v>
      </c>
      <c r="B13651" s="405">
        <v>47529</v>
      </c>
      <c r="C13651" s="292" t="s">
        <v>2979</v>
      </c>
      <c r="E13651" s="292" t="s">
        <v>214</v>
      </c>
      <c r="F13651" s="405">
        <v>47987</v>
      </c>
      <c r="G13651" s="292" t="s">
        <v>2979</v>
      </c>
    </row>
    <row r="13652" spans="1:7">
      <c r="A13652" s="292" t="s">
        <v>49</v>
      </c>
      <c r="B13652" s="405">
        <v>47683</v>
      </c>
      <c r="C13652" s="292" t="s">
        <v>2979</v>
      </c>
      <c r="E13652" s="292" t="s">
        <v>214</v>
      </c>
      <c r="F13652" s="405">
        <v>47989</v>
      </c>
      <c r="G13652" s="292" t="s">
        <v>2979</v>
      </c>
    </row>
    <row r="13653" spans="1:7">
      <c r="A13653" s="292" t="s">
        <v>49</v>
      </c>
      <c r="B13653" s="405">
        <v>47950</v>
      </c>
      <c r="C13653" s="292" t="s">
        <v>2979</v>
      </c>
      <c r="E13653" s="292" t="s">
        <v>214</v>
      </c>
      <c r="F13653" s="405">
        <v>47990</v>
      </c>
      <c r="G13653" s="292" t="s">
        <v>2979</v>
      </c>
    </row>
    <row r="13654" spans="1:7">
      <c r="A13654" s="292" t="s">
        <v>49</v>
      </c>
      <c r="B13654" s="405">
        <v>48414</v>
      </c>
      <c r="C13654" s="292" t="s">
        <v>2979</v>
      </c>
      <c r="E13654" s="292" t="s">
        <v>214</v>
      </c>
      <c r="F13654" s="405">
        <v>47991</v>
      </c>
      <c r="G13654" s="292" t="s">
        <v>2979</v>
      </c>
    </row>
    <row r="13655" spans="1:7">
      <c r="A13655" s="292" t="s">
        <v>49</v>
      </c>
      <c r="B13655" s="405">
        <v>48647</v>
      </c>
      <c r="C13655" s="292" t="s">
        <v>2979</v>
      </c>
      <c r="E13655" s="292" t="s">
        <v>214</v>
      </c>
      <c r="F13655" s="405">
        <v>47992</v>
      </c>
      <c r="G13655" s="292" t="s">
        <v>2979</v>
      </c>
    </row>
    <row r="13656" spans="1:7">
      <c r="A13656" s="292" t="s">
        <v>49</v>
      </c>
      <c r="B13656" s="405">
        <v>48765</v>
      </c>
      <c r="C13656" s="292" t="s">
        <v>2979</v>
      </c>
      <c r="E13656" s="292" t="s">
        <v>214</v>
      </c>
      <c r="F13656" s="405">
        <v>47993</v>
      </c>
      <c r="G13656" s="292" t="s">
        <v>2979</v>
      </c>
    </row>
    <row r="13657" spans="1:7">
      <c r="A13657" s="292" t="s">
        <v>49</v>
      </c>
      <c r="B13657" s="405">
        <v>48890</v>
      </c>
      <c r="C13657" s="292" t="s">
        <v>2979</v>
      </c>
      <c r="E13657" s="292" t="s">
        <v>214</v>
      </c>
      <c r="F13657" s="405">
        <v>47994</v>
      </c>
      <c r="G13657" s="292" t="s">
        <v>2979</v>
      </c>
    </row>
    <row r="13658" spans="1:7">
      <c r="A13658" s="292" t="s">
        <v>49</v>
      </c>
      <c r="B13658" s="405">
        <v>45656</v>
      </c>
      <c r="C13658" s="292" t="s">
        <v>2979</v>
      </c>
      <c r="E13658" s="292" t="s">
        <v>214</v>
      </c>
      <c r="F13658" s="405">
        <v>47995</v>
      </c>
      <c r="G13658" s="292" t="s">
        <v>2979</v>
      </c>
    </row>
    <row r="13659" spans="1:7">
      <c r="A13659" s="292" t="s">
        <v>49</v>
      </c>
      <c r="B13659" s="405">
        <v>45773</v>
      </c>
      <c r="C13659" s="292" t="s">
        <v>2979</v>
      </c>
      <c r="E13659" s="292" t="s">
        <v>214</v>
      </c>
      <c r="F13659" s="405">
        <v>48002</v>
      </c>
      <c r="G13659" s="292" t="s">
        <v>2979</v>
      </c>
    </row>
    <row r="13660" spans="1:7">
      <c r="A13660" s="292" t="s">
        <v>49</v>
      </c>
      <c r="B13660" s="405">
        <v>45882</v>
      </c>
      <c r="C13660" s="292" t="s">
        <v>2979</v>
      </c>
      <c r="E13660" s="292" t="s">
        <v>214</v>
      </c>
      <c r="F13660" s="405">
        <v>48006</v>
      </c>
      <c r="G13660" s="292" t="s">
        <v>2979</v>
      </c>
    </row>
    <row r="13661" spans="1:7">
      <c r="A13661" s="292" t="s">
        <v>49</v>
      </c>
      <c r="B13661" s="405">
        <v>46172</v>
      </c>
      <c r="C13661" s="292" t="s">
        <v>2979</v>
      </c>
      <c r="E13661" s="292" t="s">
        <v>214</v>
      </c>
      <c r="F13661" s="405">
        <v>48022</v>
      </c>
      <c r="G13661" s="292" t="s">
        <v>2979</v>
      </c>
    </row>
    <row r="13662" spans="1:7">
      <c r="A13662" s="292" t="s">
        <v>49</v>
      </c>
      <c r="B13662" s="405">
        <v>46766</v>
      </c>
      <c r="C13662" s="292" t="s">
        <v>2979</v>
      </c>
      <c r="E13662" s="292" t="s">
        <v>214</v>
      </c>
      <c r="F13662" s="405">
        <v>48028</v>
      </c>
      <c r="G13662" s="292" t="s">
        <v>2979</v>
      </c>
    </row>
    <row r="13663" spans="1:7">
      <c r="A13663" s="292" t="s">
        <v>49</v>
      </c>
      <c r="B13663" s="405">
        <v>47017</v>
      </c>
      <c r="C13663" s="292" t="s">
        <v>2979</v>
      </c>
      <c r="E13663" s="292" t="s">
        <v>214</v>
      </c>
      <c r="F13663" s="405">
        <v>48032</v>
      </c>
      <c r="G13663" s="292" t="s">
        <v>2979</v>
      </c>
    </row>
    <row r="13664" spans="1:7">
      <c r="A13664" s="292" t="s">
        <v>49</v>
      </c>
      <c r="B13664" s="405">
        <v>47246</v>
      </c>
      <c r="C13664" s="292" t="s">
        <v>2979</v>
      </c>
      <c r="E13664" s="292" t="s">
        <v>214</v>
      </c>
      <c r="F13664" s="405">
        <v>48097</v>
      </c>
      <c r="G13664" s="292" t="s">
        <v>2979</v>
      </c>
    </row>
    <row r="13665" spans="1:7">
      <c r="A13665" s="292" t="s">
        <v>49</v>
      </c>
      <c r="B13665" s="405">
        <v>47384</v>
      </c>
      <c r="C13665" s="292" t="s">
        <v>2979</v>
      </c>
      <c r="E13665" s="292" t="s">
        <v>214</v>
      </c>
      <c r="F13665" s="405">
        <v>48110</v>
      </c>
      <c r="G13665" s="292" t="s">
        <v>2979</v>
      </c>
    </row>
    <row r="13666" spans="1:7">
      <c r="A13666" s="292" t="s">
        <v>49</v>
      </c>
      <c r="B13666" s="405">
        <v>47531</v>
      </c>
      <c r="C13666" s="292" t="s">
        <v>2979</v>
      </c>
      <c r="E13666" s="292" t="s">
        <v>214</v>
      </c>
      <c r="F13666" s="405">
        <v>48137</v>
      </c>
      <c r="G13666" s="292" t="s">
        <v>2979</v>
      </c>
    </row>
    <row r="13667" spans="1:7">
      <c r="A13667" s="292" t="s">
        <v>49</v>
      </c>
      <c r="B13667" s="405">
        <v>47830</v>
      </c>
      <c r="C13667" s="292" t="s">
        <v>2979</v>
      </c>
      <c r="E13667" s="292" t="s">
        <v>214</v>
      </c>
      <c r="F13667" s="405">
        <v>48140</v>
      </c>
      <c r="G13667" s="292" t="s">
        <v>2979</v>
      </c>
    </row>
    <row r="13668" spans="1:7">
      <c r="A13668" s="292" t="s">
        <v>49</v>
      </c>
      <c r="B13668" s="405">
        <v>47951</v>
      </c>
      <c r="C13668" s="292" t="s">
        <v>2979</v>
      </c>
      <c r="E13668" s="292" t="s">
        <v>214</v>
      </c>
      <c r="F13668" s="405">
        <v>48143</v>
      </c>
      <c r="G13668" s="292" t="s">
        <v>2979</v>
      </c>
    </row>
    <row r="13669" spans="1:7">
      <c r="A13669" s="292" t="s">
        <v>49</v>
      </c>
      <c r="B13669" s="405">
        <v>48415</v>
      </c>
      <c r="C13669" s="292" t="s">
        <v>2979</v>
      </c>
      <c r="E13669" s="292" t="s">
        <v>214</v>
      </c>
      <c r="F13669" s="405">
        <v>48145</v>
      </c>
      <c r="G13669" s="292" t="s">
        <v>2979</v>
      </c>
    </row>
    <row r="13670" spans="1:7">
      <c r="A13670" s="292" t="s">
        <v>49</v>
      </c>
      <c r="B13670" s="405">
        <v>48649</v>
      </c>
      <c r="C13670" s="292" t="s">
        <v>2979</v>
      </c>
      <c r="E13670" s="292" t="s">
        <v>214</v>
      </c>
      <c r="F13670" s="405">
        <v>48159</v>
      </c>
      <c r="G13670" s="292" t="s">
        <v>2979</v>
      </c>
    </row>
    <row r="13671" spans="1:7">
      <c r="A13671" s="292" t="s">
        <v>49</v>
      </c>
      <c r="B13671" s="405">
        <v>48766</v>
      </c>
      <c r="C13671" s="292" t="s">
        <v>2979</v>
      </c>
      <c r="E13671" s="292" t="s">
        <v>214</v>
      </c>
      <c r="F13671" s="405">
        <v>48401</v>
      </c>
      <c r="G13671" s="292" t="s">
        <v>2979</v>
      </c>
    </row>
    <row r="13672" spans="1:7">
      <c r="A13672" s="292" t="s">
        <v>49</v>
      </c>
      <c r="B13672" s="405">
        <v>48891</v>
      </c>
      <c r="C13672" s="292" t="s">
        <v>2979</v>
      </c>
      <c r="E13672" s="292" t="s">
        <v>214</v>
      </c>
      <c r="F13672" s="405">
        <v>48411</v>
      </c>
      <c r="G13672" s="292" t="s">
        <v>2979</v>
      </c>
    </row>
    <row r="13673" spans="1:7">
      <c r="A13673" s="292" t="s">
        <v>49</v>
      </c>
      <c r="B13673" s="405">
        <v>45657</v>
      </c>
      <c r="C13673" s="292" t="s">
        <v>2979</v>
      </c>
      <c r="E13673" s="292" t="s">
        <v>214</v>
      </c>
      <c r="F13673" s="405">
        <v>48414</v>
      </c>
      <c r="G13673" s="292" t="s">
        <v>2979</v>
      </c>
    </row>
    <row r="13674" spans="1:7">
      <c r="A13674" s="292" t="s">
        <v>49</v>
      </c>
      <c r="B13674" s="405">
        <v>45775</v>
      </c>
      <c r="C13674" s="292" t="s">
        <v>2979</v>
      </c>
      <c r="E13674" s="292" t="s">
        <v>214</v>
      </c>
      <c r="F13674" s="405">
        <v>48415</v>
      </c>
      <c r="G13674" s="292" t="s">
        <v>2979</v>
      </c>
    </row>
    <row r="13675" spans="1:7">
      <c r="A13675" s="292" t="s">
        <v>49</v>
      </c>
      <c r="B13675" s="405">
        <v>45886</v>
      </c>
      <c r="C13675" s="292" t="s">
        <v>2979</v>
      </c>
      <c r="E13675" s="292" t="s">
        <v>214</v>
      </c>
      <c r="F13675" s="405">
        <v>48416</v>
      </c>
      <c r="G13675" s="292" t="s">
        <v>2979</v>
      </c>
    </row>
    <row r="13676" spans="1:7">
      <c r="A13676" s="292" t="s">
        <v>49</v>
      </c>
      <c r="B13676" s="405">
        <v>46173</v>
      </c>
      <c r="C13676" s="292" t="s">
        <v>2979</v>
      </c>
      <c r="E13676" s="292" t="s">
        <v>214</v>
      </c>
      <c r="F13676" s="405">
        <v>48418</v>
      </c>
      <c r="G13676" s="292" t="s">
        <v>2979</v>
      </c>
    </row>
    <row r="13677" spans="1:7">
      <c r="A13677" s="292" t="s">
        <v>49</v>
      </c>
      <c r="B13677" s="405">
        <v>46772</v>
      </c>
      <c r="C13677" s="292" t="s">
        <v>2979</v>
      </c>
      <c r="E13677" s="292" t="s">
        <v>214</v>
      </c>
      <c r="F13677" s="405">
        <v>48419</v>
      </c>
      <c r="G13677" s="292" t="s">
        <v>2979</v>
      </c>
    </row>
    <row r="13678" spans="1:7">
      <c r="A13678" s="292" t="s">
        <v>49</v>
      </c>
      <c r="B13678" s="405">
        <v>47018</v>
      </c>
      <c r="C13678" s="292" t="s">
        <v>2979</v>
      </c>
      <c r="E13678" s="292" t="s">
        <v>214</v>
      </c>
      <c r="F13678" s="405">
        <v>48422</v>
      </c>
      <c r="G13678" s="292" t="s">
        <v>2979</v>
      </c>
    </row>
    <row r="13679" spans="1:7">
      <c r="A13679" s="292" t="s">
        <v>49</v>
      </c>
      <c r="B13679" s="405">
        <v>47260</v>
      </c>
      <c r="C13679" s="292" t="s">
        <v>2979</v>
      </c>
      <c r="E13679" s="292" t="s">
        <v>214</v>
      </c>
      <c r="F13679" s="405">
        <v>48426</v>
      </c>
      <c r="G13679" s="292" t="s">
        <v>2979</v>
      </c>
    </row>
    <row r="13680" spans="1:7">
      <c r="A13680" s="292" t="s">
        <v>49</v>
      </c>
      <c r="B13680" s="405">
        <v>47386</v>
      </c>
      <c r="C13680" s="292" t="s">
        <v>2979</v>
      </c>
      <c r="E13680" s="292" t="s">
        <v>214</v>
      </c>
      <c r="F13680" s="405">
        <v>48427</v>
      </c>
      <c r="G13680" s="292" t="s">
        <v>2979</v>
      </c>
    </row>
    <row r="13681" spans="1:7">
      <c r="A13681" s="292" t="s">
        <v>49</v>
      </c>
      <c r="B13681" s="405">
        <v>47536</v>
      </c>
      <c r="C13681" s="292" t="s">
        <v>2979</v>
      </c>
      <c r="E13681" s="292" t="s">
        <v>214</v>
      </c>
      <c r="F13681" s="405">
        <v>48432</v>
      </c>
      <c r="G13681" s="292" t="s">
        <v>2979</v>
      </c>
    </row>
    <row r="13682" spans="1:7">
      <c r="A13682" s="292" t="s">
        <v>49</v>
      </c>
      <c r="B13682" s="405">
        <v>47832</v>
      </c>
      <c r="C13682" s="292" t="s">
        <v>2979</v>
      </c>
      <c r="E13682" s="292" t="s">
        <v>214</v>
      </c>
      <c r="F13682" s="405">
        <v>48435</v>
      </c>
      <c r="G13682" s="292" t="s">
        <v>2979</v>
      </c>
    </row>
    <row r="13683" spans="1:7">
      <c r="A13683" s="292" t="s">
        <v>49</v>
      </c>
      <c r="B13683" s="405">
        <v>47954</v>
      </c>
      <c r="C13683" s="292" t="s">
        <v>2979</v>
      </c>
      <c r="E13683" s="292" t="s">
        <v>214</v>
      </c>
      <c r="F13683" s="405">
        <v>48441</v>
      </c>
      <c r="G13683" s="292" t="s">
        <v>2979</v>
      </c>
    </row>
    <row r="13684" spans="1:7">
      <c r="A13684" s="292" t="s">
        <v>49</v>
      </c>
      <c r="B13684" s="405">
        <v>48416</v>
      </c>
      <c r="C13684" s="292" t="s">
        <v>2979</v>
      </c>
      <c r="E13684" s="292" t="s">
        <v>214</v>
      </c>
      <c r="F13684" s="405">
        <v>48445</v>
      </c>
      <c r="G13684" s="292" t="s">
        <v>2979</v>
      </c>
    </row>
    <row r="13685" spans="1:7">
      <c r="A13685" s="292" t="s">
        <v>49</v>
      </c>
      <c r="B13685" s="405">
        <v>48651</v>
      </c>
      <c r="C13685" s="292" t="s">
        <v>2979</v>
      </c>
      <c r="E13685" s="292" t="s">
        <v>214</v>
      </c>
      <c r="F13685" s="405">
        <v>48450</v>
      </c>
      <c r="G13685" s="292" t="s">
        <v>2979</v>
      </c>
    </row>
    <row r="13686" spans="1:7">
      <c r="A13686" s="292" t="s">
        <v>49</v>
      </c>
      <c r="B13686" s="405">
        <v>48767</v>
      </c>
      <c r="C13686" s="292" t="s">
        <v>2979</v>
      </c>
      <c r="E13686" s="292" t="s">
        <v>214</v>
      </c>
      <c r="F13686" s="405">
        <v>48453</v>
      </c>
      <c r="G13686" s="292" t="s">
        <v>2979</v>
      </c>
    </row>
    <row r="13687" spans="1:7">
      <c r="A13687" s="292" t="s">
        <v>49</v>
      </c>
      <c r="B13687" s="405">
        <v>48892</v>
      </c>
      <c r="C13687" s="292" t="s">
        <v>2979</v>
      </c>
      <c r="E13687" s="292" t="s">
        <v>214</v>
      </c>
      <c r="F13687" s="405">
        <v>48454</v>
      </c>
      <c r="G13687" s="292" t="s">
        <v>2979</v>
      </c>
    </row>
    <row r="13688" spans="1:7">
      <c r="A13688" s="292" t="s">
        <v>49</v>
      </c>
      <c r="B13688" s="405">
        <v>45659</v>
      </c>
      <c r="C13688" s="292" t="s">
        <v>2979</v>
      </c>
      <c r="E13688" s="292" t="s">
        <v>214</v>
      </c>
      <c r="F13688" s="405">
        <v>48455</v>
      </c>
      <c r="G13688" s="292" t="s">
        <v>2979</v>
      </c>
    </row>
    <row r="13689" spans="1:7">
      <c r="A13689" s="292" t="s">
        <v>49</v>
      </c>
      <c r="B13689" s="405">
        <v>45776</v>
      </c>
      <c r="C13689" s="292" t="s">
        <v>2979</v>
      </c>
      <c r="E13689" s="292" t="s">
        <v>214</v>
      </c>
      <c r="F13689" s="405">
        <v>48456</v>
      </c>
      <c r="G13689" s="292" t="s">
        <v>2979</v>
      </c>
    </row>
    <row r="13690" spans="1:7">
      <c r="A13690" s="292" t="s">
        <v>49</v>
      </c>
      <c r="B13690" s="405">
        <v>45890</v>
      </c>
      <c r="C13690" s="292" t="s">
        <v>2979</v>
      </c>
      <c r="E13690" s="292" t="s">
        <v>214</v>
      </c>
      <c r="F13690" s="405">
        <v>48465</v>
      </c>
      <c r="G13690" s="292" t="s">
        <v>2979</v>
      </c>
    </row>
    <row r="13691" spans="1:7">
      <c r="A13691" s="292" t="s">
        <v>49</v>
      </c>
      <c r="B13691" s="405">
        <v>46175</v>
      </c>
      <c r="C13691" s="292" t="s">
        <v>2979</v>
      </c>
      <c r="E13691" s="292" t="s">
        <v>214</v>
      </c>
      <c r="F13691" s="405">
        <v>48466</v>
      </c>
      <c r="G13691" s="292" t="s">
        <v>2979</v>
      </c>
    </row>
    <row r="13692" spans="1:7">
      <c r="A13692" s="292" t="s">
        <v>49</v>
      </c>
      <c r="B13692" s="405">
        <v>46773</v>
      </c>
      <c r="C13692" s="292" t="s">
        <v>2979</v>
      </c>
      <c r="E13692" s="292" t="s">
        <v>214</v>
      </c>
      <c r="F13692" s="405">
        <v>48467</v>
      </c>
      <c r="G13692" s="292" t="s">
        <v>2979</v>
      </c>
    </row>
    <row r="13693" spans="1:7">
      <c r="A13693" s="292" t="s">
        <v>49</v>
      </c>
      <c r="B13693" s="405">
        <v>47020</v>
      </c>
      <c r="C13693" s="292" t="s">
        <v>2979</v>
      </c>
      <c r="E13693" s="292" t="s">
        <v>214</v>
      </c>
      <c r="F13693" s="405">
        <v>48468</v>
      </c>
      <c r="G13693" s="292" t="s">
        <v>2979</v>
      </c>
    </row>
    <row r="13694" spans="1:7">
      <c r="A13694" s="292" t="s">
        <v>49</v>
      </c>
      <c r="B13694" s="405">
        <v>47263</v>
      </c>
      <c r="C13694" s="292" t="s">
        <v>2979</v>
      </c>
      <c r="E13694" s="292" t="s">
        <v>214</v>
      </c>
      <c r="F13694" s="405">
        <v>48469</v>
      </c>
      <c r="G13694" s="292" t="s">
        <v>2979</v>
      </c>
    </row>
    <row r="13695" spans="1:7">
      <c r="A13695" s="292" t="s">
        <v>49</v>
      </c>
      <c r="B13695" s="405">
        <v>47387</v>
      </c>
      <c r="C13695" s="292" t="s">
        <v>2979</v>
      </c>
      <c r="E13695" s="292" t="s">
        <v>214</v>
      </c>
      <c r="F13695" s="405">
        <v>48470</v>
      </c>
      <c r="G13695" s="292" t="s">
        <v>2979</v>
      </c>
    </row>
    <row r="13696" spans="1:7">
      <c r="A13696" s="292" t="s">
        <v>49</v>
      </c>
      <c r="B13696" s="405">
        <v>47537</v>
      </c>
      <c r="C13696" s="292" t="s">
        <v>2979</v>
      </c>
      <c r="E13696" s="292" t="s">
        <v>214</v>
      </c>
      <c r="F13696" s="405">
        <v>48472</v>
      </c>
      <c r="G13696" s="292" t="s">
        <v>2979</v>
      </c>
    </row>
    <row r="13697" spans="1:7">
      <c r="A13697" s="292" t="s">
        <v>49</v>
      </c>
      <c r="B13697" s="405">
        <v>47833</v>
      </c>
      <c r="C13697" s="292" t="s">
        <v>2979</v>
      </c>
      <c r="E13697" s="292" t="s">
        <v>214</v>
      </c>
      <c r="F13697" s="405">
        <v>48475</v>
      </c>
      <c r="G13697" s="292" t="s">
        <v>2979</v>
      </c>
    </row>
    <row r="13698" spans="1:7">
      <c r="A13698" s="292" t="s">
        <v>49</v>
      </c>
      <c r="B13698" s="405">
        <v>47957</v>
      </c>
      <c r="C13698" s="292" t="s">
        <v>2979</v>
      </c>
      <c r="E13698" s="292" t="s">
        <v>214</v>
      </c>
      <c r="F13698" s="405">
        <v>48610</v>
      </c>
      <c r="G13698" s="292" t="s">
        <v>2979</v>
      </c>
    </row>
    <row r="13699" spans="1:7">
      <c r="A13699" s="292" t="s">
        <v>49</v>
      </c>
      <c r="B13699" s="405">
        <v>48418</v>
      </c>
      <c r="C13699" s="292" t="s">
        <v>2979</v>
      </c>
      <c r="E13699" s="292" t="s">
        <v>214</v>
      </c>
      <c r="F13699" s="405">
        <v>48613</v>
      </c>
      <c r="G13699" s="292" t="s">
        <v>2979</v>
      </c>
    </row>
    <row r="13700" spans="1:7">
      <c r="A13700" s="292" t="s">
        <v>49</v>
      </c>
      <c r="B13700" s="405">
        <v>48652</v>
      </c>
      <c r="C13700" s="292" t="s">
        <v>2979</v>
      </c>
      <c r="E13700" s="292" t="s">
        <v>214</v>
      </c>
      <c r="F13700" s="405">
        <v>48614</v>
      </c>
      <c r="G13700" s="292" t="s">
        <v>2979</v>
      </c>
    </row>
    <row r="13701" spans="1:7">
      <c r="A13701" s="292" t="s">
        <v>49</v>
      </c>
      <c r="B13701" s="405">
        <v>48770</v>
      </c>
      <c r="C13701" s="292" t="s">
        <v>2979</v>
      </c>
      <c r="E13701" s="292" t="s">
        <v>214</v>
      </c>
      <c r="F13701" s="405">
        <v>48615</v>
      </c>
      <c r="G13701" s="292" t="s">
        <v>2979</v>
      </c>
    </row>
    <row r="13702" spans="1:7">
      <c r="A13702" s="292" t="s">
        <v>49</v>
      </c>
      <c r="B13702" s="405">
        <v>48893</v>
      </c>
      <c r="C13702" s="292" t="s">
        <v>2979</v>
      </c>
      <c r="E13702" s="292" t="s">
        <v>214</v>
      </c>
      <c r="F13702" s="405">
        <v>48618</v>
      </c>
      <c r="G13702" s="292" t="s">
        <v>2979</v>
      </c>
    </row>
    <row r="13703" spans="1:7">
      <c r="A13703" s="292" t="s">
        <v>49</v>
      </c>
      <c r="B13703" s="405">
        <v>45660</v>
      </c>
      <c r="C13703" s="292" t="s">
        <v>2979</v>
      </c>
      <c r="E13703" s="292" t="s">
        <v>214</v>
      </c>
      <c r="F13703" s="405">
        <v>48619</v>
      </c>
      <c r="G13703" s="292" t="s">
        <v>2979</v>
      </c>
    </row>
    <row r="13704" spans="1:7">
      <c r="A13704" s="292" t="s">
        <v>49</v>
      </c>
      <c r="B13704" s="405">
        <v>45778</v>
      </c>
      <c r="C13704" s="292" t="s">
        <v>2979</v>
      </c>
      <c r="E13704" s="292" t="s">
        <v>214</v>
      </c>
      <c r="F13704" s="405">
        <v>48620</v>
      </c>
      <c r="G13704" s="292" t="s">
        <v>2979</v>
      </c>
    </row>
    <row r="13705" spans="1:7">
      <c r="A13705" s="292" t="s">
        <v>49</v>
      </c>
      <c r="B13705" s="405">
        <v>45893</v>
      </c>
      <c r="C13705" s="292" t="s">
        <v>2979</v>
      </c>
      <c r="E13705" s="292" t="s">
        <v>214</v>
      </c>
      <c r="F13705" s="405">
        <v>48621</v>
      </c>
      <c r="G13705" s="292" t="s">
        <v>2979</v>
      </c>
    </row>
    <row r="13706" spans="1:7">
      <c r="A13706" s="292" t="s">
        <v>49</v>
      </c>
      <c r="B13706" s="405">
        <v>46180</v>
      </c>
      <c r="C13706" s="292" t="s">
        <v>2979</v>
      </c>
      <c r="E13706" s="292" t="s">
        <v>214</v>
      </c>
      <c r="F13706" s="405">
        <v>48624</v>
      </c>
      <c r="G13706" s="292" t="s">
        <v>2979</v>
      </c>
    </row>
    <row r="13707" spans="1:7">
      <c r="A13707" s="292" t="s">
        <v>49</v>
      </c>
      <c r="B13707" s="405">
        <v>46776</v>
      </c>
      <c r="C13707" s="292" t="s">
        <v>2979</v>
      </c>
      <c r="E13707" s="292" t="s">
        <v>214</v>
      </c>
      <c r="F13707" s="405">
        <v>48625</v>
      </c>
      <c r="G13707" s="292" t="s">
        <v>2979</v>
      </c>
    </row>
    <row r="13708" spans="1:7">
      <c r="A13708" s="292" t="s">
        <v>49</v>
      </c>
      <c r="B13708" s="405">
        <v>47023</v>
      </c>
      <c r="C13708" s="292" t="s">
        <v>2979</v>
      </c>
      <c r="E13708" s="292" t="s">
        <v>214</v>
      </c>
      <c r="F13708" s="405">
        <v>48627</v>
      </c>
      <c r="G13708" s="292" t="s">
        <v>2979</v>
      </c>
    </row>
    <row r="13709" spans="1:7">
      <c r="A13709" s="292" t="s">
        <v>49</v>
      </c>
      <c r="B13709" s="405">
        <v>47264</v>
      </c>
      <c r="C13709" s="292" t="s">
        <v>2979</v>
      </c>
      <c r="E13709" s="292" t="s">
        <v>214</v>
      </c>
      <c r="F13709" s="405">
        <v>48628</v>
      </c>
      <c r="G13709" s="292" t="s">
        <v>2979</v>
      </c>
    </row>
    <row r="13710" spans="1:7">
      <c r="A13710" s="292" t="s">
        <v>49</v>
      </c>
      <c r="B13710" s="405">
        <v>47390</v>
      </c>
      <c r="C13710" s="292" t="s">
        <v>2979</v>
      </c>
      <c r="E13710" s="292" t="s">
        <v>214</v>
      </c>
      <c r="F13710" s="405">
        <v>48632</v>
      </c>
      <c r="G13710" s="292" t="s">
        <v>2979</v>
      </c>
    </row>
    <row r="13711" spans="1:7">
      <c r="A13711" s="292" t="s">
        <v>49</v>
      </c>
      <c r="B13711" s="405">
        <v>47550</v>
      </c>
      <c r="C13711" s="292" t="s">
        <v>2979</v>
      </c>
      <c r="E13711" s="292" t="s">
        <v>214</v>
      </c>
      <c r="F13711" s="405">
        <v>48635</v>
      </c>
      <c r="G13711" s="292" t="s">
        <v>2979</v>
      </c>
    </row>
    <row r="13712" spans="1:7">
      <c r="A13712" s="292" t="s">
        <v>49</v>
      </c>
      <c r="B13712" s="405">
        <v>47837</v>
      </c>
      <c r="C13712" s="292" t="s">
        <v>2979</v>
      </c>
      <c r="E13712" s="292" t="s">
        <v>214</v>
      </c>
      <c r="F13712" s="405">
        <v>48636</v>
      </c>
      <c r="G13712" s="292" t="s">
        <v>2979</v>
      </c>
    </row>
    <row r="13713" spans="1:7">
      <c r="A13713" s="292" t="s">
        <v>49</v>
      </c>
      <c r="B13713" s="405">
        <v>47959</v>
      </c>
      <c r="C13713" s="292" t="s">
        <v>2979</v>
      </c>
      <c r="E13713" s="292" t="s">
        <v>214</v>
      </c>
      <c r="F13713" s="405">
        <v>48637</v>
      </c>
      <c r="G13713" s="292" t="s">
        <v>2979</v>
      </c>
    </row>
    <row r="13714" spans="1:7">
      <c r="A13714" s="292" t="s">
        <v>49</v>
      </c>
      <c r="B13714" s="405">
        <v>48419</v>
      </c>
      <c r="C13714" s="292" t="s">
        <v>2979</v>
      </c>
      <c r="E13714" s="292" t="s">
        <v>214</v>
      </c>
      <c r="F13714" s="405">
        <v>48647</v>
      </c>
      <c r="G13714" s="292" t="s">
        <v>2979</v>
      </c>
    </row>
    <row r="13715" spans="1:7">
      <c r="A13715" s="292" t="s">
        <v>49</v>
      </c>
      <c r="B13715" s="405">
        <v>48653</v>
      </c>
      <c r="C13715" s="292" t="s">
        <v>2979</v>
      </c>
      <c r="E13715" s="292" t="s">
        <v>214</v>
      </c>
      <c r="F13715" s="405">
        <v>48649</v>
      </c>
      <c r="G13715" s="292" t="s">
        <v>2979</v>
      </c>
    </row>
    <row r="13716" spans="1:7">
      <c r="A13716" s="292" t="s">
        <v>49</v>
      </c>
      <c r="B13716" s="405">
        <v>48806</v>
      </c>
      <c r="C13716" s="292" t="s">
        <v>2979</v>
      </c>
      <c r="E13716" s="292" t="s">
        <v>214</v>
      </c>
      <c r="F13716" s="405">
        <v>48651</v>
      </c>
      <c r="G13716" s="292" t="s">
        <v>2979</v>
      </c>
    </row>
    <row r="13717" spans="1:7">
      <c r="A13717" s="292" t="s">
        <v>49</v>
      </c>
      <c r="B13717" s="405">
        <v>48894</v>
      </c>
      <c r="C13717" s="292" t="s">
        <v>2979</v>
      </c>
      <c r="E13717" s="292" t="s">
        <v>214</v>
      </c>
      <c r="F13717" s="405">
        <v>48652</v>
      </c>
      <c r="G13717" s="292" t="s">
        <v>2979</v>
      </c>
    </row>
    <row r="13718" spans="1:7">
      <c r="A13718" s="292" t="s">
        <v>49</v>
      </c>
      <c r="B13718" s="405">
        <v>45663</v>
      </c>
      <c r="C13718" s="292" t="s">
        <v>2979</v>
      </c>
      <c r="E13718" s="292" t="s">
        <v>214</v>
      </c>
      <c r="F13718" s="405">
        <v>48653</v>
      </c>
      <c r="G13718" s="292" t="s">
        <v>2979</v>
      </c>
    </row>
    <row r="13719" spans="1:7">
      <c r="A13719" s="292" t="s">
        <v>49</v>
      </c>
      <c r="B13719" s="405">
        <v>45779</v>
      </c>
      <c r="C13719" s="292" t="s">
        <v>2979</v>
      </c>
      <c r="E13719" s="292" t="s">
        <v>214</v>
      </c>
      <c r="F13719" s="405">
        <v>48654</v>
      </c>
      <c r="G13719" s="292" t="s">
        <v>2979</v>
      </c>
    </row>
    <row r="13720" spans="1:7">
      <c r="A13720" s="292" t="s">
        <v>49</v>
      </c>
      <c r="B13720" s="405">
        <v>45894</v>
      </c>
      <c r="C13720" s="292" t="s">
        <v>2979</v>
      </c>
      <c r="E13720" s="292" t="s">
        <v>214</v>
      </c>
      <c r="F13720" s="405">
        <v>48656</v>
      </c>
      <c r="G13720" s="292" t="s">
        <v>2979</v>
      </c>
    </row>
    <row r="13721" spans="1:7">
      <c r="A13721" s="292" t="s">
        <v>49</v>
      </c>
      <c r="B13721" s="405">
        <v>46181</v>
      </c>
      <c r="C13721" s="292" t="s">
        <v>2979</v>
      </c>
      <c r="E13721" s="292" t="s">
        <v>214</v>
      </c>
      <c r="F13721" s="405">
        <v>48659</v>
      </c>
      <c r="G13721" s="292" t="s">
        <v>2979</v>
      </c>
    </row>
    <row r="13722" spans="1:7">
      <c r="A13722" s="292" t="s">
        <v>49</v>
      </c>
      <c r="B13722" s="405">
        <v>46779</v>
      </c>
      <c r="C13722" s="292" t="s">
        <v>2979</v>
      </c>
      <c r="E13722" s="292" t="s">
        <v>214</v>
      </c>
      <c r="F13722" s="405">
        <v>48662</v>
      </c>
      <c r="G13722" s="292" t="s">
        <v>2979</v>
      </c>
    </row>
    <row r="13723" spans="1:7">
      <c r="A13723" s="292" t="s">
        <v>49</v>
      </c>
      <c r="B13723" s="405">
        <v>47024</v>
      </c>
      <c r="C13723" s="292" t="s">
        <v>2979</v>
      </c>
      <c r="E13723" s="292" t="s">
        <v>214</v>
      </c>
      <c r="F13723" s="405">
        <v>48701</v>
      </c>
      <c r="G13723" s="292" t="s">
        <v>2979</v>
      </c>
    </row>
    <row r="13724" spans="1:7">
      <c r="A13724" s="292" t="s">
        <v>49</v>
      </c>
      <c r="B13724" s="405">
        <v>47265</v>
      </c>
      <c r="C13724" s="292" t="s">
        <v>2979</v>
      </c>
      <c r="E13724" s="292" t="s">
        <v>214</v>
      </c>
      <c r="F13724" s="405">
        <v>48703</v>
      </c>
      <c r="G13724" s="292" t="s">
        <v>2979</v>
      </c>
    </row>
    <row r="13725" spans="1:7">
      <c r="A13725" s="292" t="s">
        <v>49</v>
      </c>
      <c r="B13725" s="405">
        <v>47393</v>
      </c>
      <c r="C13725" s="292" t="s">
        <v>2979</v>
      </c>
      <c r="E13725" s="292" t="s">
        <v>214</v>
      </c>
      <c r="F13725" s="405">
        <v>48705</v>
      </c>
      <c r="G13725" s="292" t="s">
        <v>2979</v>
      </c>
    </row>
    <row r="13726" spans="1:7">
      <c r="A13726" s="292" t="s">
        <v>49</v>
      </c>
      <c r="B13726" s="405">
        <v>47551</v>
      </c>
      <c r="C13726" s="292" t="s">
        <v>2979</v>
      </c>
      <c r="E13726" s="292" t="s">
        <v>214</v>
      </c>
      <c r="F13726" s="405">
        <v>48720</v>
      </c>
      <c r="G13726" s="292" t="s">
        <v>2979</v>
      </c>
    </row>
    <row r="13727" spans="1:7">
      <c r="A13727" s="292" t="s">
        <v>49</v>
      </c>
      <c r="B13727" s="405">
        <v>47838</v>
      </c>
      <c r="C13727" s="292" t="s">
        <v>2979</v>
      </c>
      <c r="E13727" s="292" t="s">
        <v>214</v>
      </c>
      <c r="F13727" s="405">
        <v>48721</v>
      </c>
      <c r="G13727" s="292" t="s">
        <v>2979</v>
      </c>
    </row>
    <row r="13728" spans="1:7">
      <c r="A13728" s="292" t="s">
        <v>49</v>
      </c>
      <c r="B13728" s="405">
        <v>47963</v>
      </c>
      <c r="C13728" s="292" t="s">
        <v>2979</v>
      </c>
      <c r="E13728" s="292" t="s">
        <v>214</v>
      </c>
      <c r="F13728" s="405">
        <v>48725</v>
      </c>
      <c r="G13728" s="292" t="s">
        <v>2979</v>
      </c>
    </row>
    <row r="13729" spans="1:7">
      <c r="A13729" s="292" t="s">
        <v>49</v>
      </c>
      <c r="B13729" s="405">
        <v>48422</v>
      </c>
      <c r="C13729" s="292" t="s">
        <v>2979</v>
      </c>
      <c r="E13729" s="292" t="s">
        <v>214</v>
      </c>
      <c r="F13729" s="405">
        <v>48726</v>
      </c>
      <c r="G13729" s="292" t="s">
        <v>2979</v>
      </c>
    </row>
    <row r="13730" spans="1:7">
      <c r="A13730" s="292" t="s">
        <v>49</v>
      </c>
      <c r="B13730" s="405">
        <v>48654</v>
      </c>
      <c r="C13730" s="292" t="s">
        <v>2979</v>
      </c>
      <c r="E13730" s="292" t="s">
        <v>214</v>
      </c>
      <c r="F13730" s="405">
        <v>48727</v>
      </c>
      <c r="G13730" s="292" t="s">
        <v>2979</v>
      </c>
    </row>
    <row r="13731" spans="1:7">
      <c r="A13731" s="292" t="s">
        <v>49</v>
      </c>
      <c r="B13731" s="405">
        <v>48807</v>
      </c>
      <c r="C13731" s="292" t="s">
        <v>2979</v>
      </c>
      <c r="E13731" s="292" t="s">
        <v>214</v>
      </c>
      <c r="F13731" s="405">
        <v>48728</v>
      </c>
      <c r="G13731" s="292" t="s">
        <v>2979</v>
      </c>
    </row>
    <row r="13732" spans="1:7">
      <c r="A13732" s="292" t="s">
        <v>49</v>
      </c>
      <c r="B13732" s="405">
        <v>48897</v>
      </c>
      <c r="C13732" s="292" t="s">
        <v>2979</v>
      </c>
      <c r="E13732" s="292" t="s">
        <v>214</v>
      </c>
      <c r="F13732" s="405">
        <v>48729</v>
      </c>
      <c r="G13732" s="292" t="s">
        <v>2979</v>
      </c>
    </row>
    <row r="13733" spans="1:7">
      <c r="A13733" s="292" t="s">
        <v>49</v>
      </c>
      <c r="B13733" s="405">
        <v>45671</v>
      </c>
      <c r="C13733" s="292" t="s">
        <v>2979</v>
      </c>
      <c r="E13733" s="292" t="s">
        <v>214</v>
      </c>
      <c r="F13733" s="405">
        <v>48730</v>
      </c>
      <c r="G13733" s="292" t="s">
        <v>2979</v>
      </c>
    </row>
    <row r="13734" spans="1:7">
      <c r="A13734" s="292" t="s">
        <v>49</v>
      </c>
      <c r="B13734" s="405">
        <v>45781</v>
      </c>
      <c r="C13734" s="292" t="s">
        <v>2979</v>
      </c>
      <c r="E13734" s="292" t="s">
        <v>214</v>
      </c>
      <c r="F13734" s="405">
        <v>48731</v>
      </c>
      <c r="G13734" s="292" t="s">
        <v>2979</v>
      </c>
    </row>
    <row r="13735" spans="1:7">
      <c r="A13735" s="292" t="s">
        <v>49</v>
      </c>
      <c r="B13735" s="405">
        <v>45896</v>
      </c>
      <c r="C13735" s="292" t="s">
        <v>2979</v>
      </c>
      <c r="E13735" s="292" t="s">
        <v>214</v>
      </c>
      <c r="F13735" s="405">
        <v>48733</v>
      </c>
      <c r="G13735" s="292" t="s">
        <v>2979</v>
      </c>
    </row>
    <row r="13736" spans="1:7">
      <c r="A13736" s="292" t="s">
        <v>49</v>
      </c>
      <c r="B13736" s="405">
        <v>46182</v>
      </c>
      <c r="C13736" s="292" t="s">
        <v>2979</v>
      </c>
      <c r="E13736" s="292" t="s">
        <v>214</v>
      </c>
      <c r="F13736" s="405">
        <v>48735</v>
      </c>
      <c r="G13736" s="292" t="s">
        <v>2979</v>
      </c>
    </row>
    <row r="13737" spans="1:7">
      <c r="A13737" s="292" t="s">
        <v>49</v>
      </c>
      <c r="B13737" s="405">
        <v>46785</v>
      </c>
      <c r="C13737" s="292" t="s">
        <v>2979</v>
      </c>
      <c r="E13737" s="292" t="s">
        <v>214</v>
      </c>
      <c r="F13737" s="405">
        <v>48736</v>
      </c>
      <c r="G13737" s="292" t="s">
        <v>2979</v>
      </c>
    </row>
    <row r="13738" spans="1:7">
      <c r="A13738" s="292" t="s">
        <v>49</v>
      </c>
      <c r="B13738" s="405">
        <v>47030</v>
      </c>
      <c r="C13738" s="292" t="s">
        <v>2979</v>
      </c>
      <c r="E13738" s="292" t="s">
        <v>214</v>
      </c>
      <c r="F13738" s="405">
        <v>48737</v>
      </c>
      <c r="G13738" s="292" t="s">
        <v>2979</v>
      </c>
    </row>
    <row r="13739" spans="1:7">
      <c r="A13739" s="292" t="s">
        <v>49</v>
      </c>
      <c r="B13739" s="405">
        <v>47270</v>
      </c>
      <c r="C13739" s="292" t="s">
        <v>2979</v>
      </c>
      <c r="E13739" s="292" t="s">
        <v>214</v>
      </c>
      <c r="F13739" s="405">
        <v>48739</v>
      </c>
      <c r="G13739" s="292" t="s">
        <v>2979</v>
      </c>
    </row>
    <row r="13740" spans="1:7">
      <c r="A13740" s="292" t="s">
        <v>49</v>
      </c>
      <c r="B13740" s="405">
        <v>47424</v>
      </c>
      <c r="C13740" s="292" t="s">
        <v>2979</v>
      </c>
      <c r="E13740" s="292" t="s">
        <v>214</v>
      </c>
      <c r="F13740" s="405">
        <v>48740</v>
      </c>
      <c r="G13740" s="292" t="s">
        <v>2979</v>
      </c>
    </row>
    <row r="13741" spans="1:7">
      <c r="A13741" s="292" t="s">
        <v>49</v>
      </c>
      <c r="B13741" s="405">
        <v>47552</v>
      </c>
      <c r="C13741" s="292" t="s">
        <v>2979</v>
      </c>
      <c r="E13741" s="292" t="s">
        <v>214</v>
      </c>
      <c r="F13741" s="405">
        <v>48741</v>
      </c>
      <c r="G13741" s="292" t="s">
        <v>2979</v>
      </c>
    </row>
    <row r="13742" spans="1:7">
      <c r="A13742" s="292" t="s">
        <v>49</v>
      </c>
      <c r="B13742" s="405">
        <v>47840</v>
      </c>
      <c r="C13742" s="292" t="s">
        <v>2979</v>
      </c>
      <c r="E13742" s="292" t="s">
        <v>214</v>
      </c>
      <c r="F13742" s="405">
        <v>48742</v>
      </c>
      <c r="G13742" s="292" t="s">
        <v>2979</v>
      </c>
    </row>
    <row r="13743" spans="1:7">
      <c r="A13743" s="292" t="s">
        <v>49</v>
      </c>
      <c r="B13743" s="405">
        <v>47966</v>
      </c>
      <c r="C13743" s="292" t="s">
        <v>2979</v>
      </c>
      <c r="E13743" s="292" t="s">
        <v>214</v>
      </c>
      <c r="F13743" s="405">
        <v>48744</v>
      </c>
      <c r="G13743" s="292" t="s">
        <v>2979</v>
      </c>
    </row>
    <row r="13744" spans="1:7">
      <c r="A13744" s="292" t="s">
        <v>49</v>
      </c>
      <c r="B13744" s="405">
        <v>48426</v>
      </c>
      <c r="C13744" s="292" t="s">
        <v>2979</v>
      </c>
      <c r="E13744" s="292" t="s">
        <v>214</v>
      </c>
      <c r="F13744" s="405">
        <v>48745</v>
      </c>
      <c r="G13744" s="292" t="s">
        <v>2979</v>
      </c>
    </row>
    <row r="13745" spans="1:7">
      <c r="A13745" s="292" t="s">
        <v>49</v>
      </c>
      <c r="B13745" s="405">
        <v>48656</v>
      </c>
      <c r="C13745" s="292" t="s">
        <v>2979</v>
      </c>
      <c r="E13745" s="292" t="s">
        <v>214</v>
      </c>
      <c r="F13745" s="405">
        <v>48747</v>
      </c>
      <c r="G13745" s="292" t="s">
        <v>2979</v>
      </c>
    </row>
    <row r="13746" spans="1:7">
      <c r="A13746" s="292" t="s">
        <v>49</v>
      </c>
      <c r="B13746" s="405">
        <v>48809</v>
      </c>
      <c r="C13746" s="292" t="s">
        <v>2979</v>
      </c>
      <c r="E13746" s="292" t="s">
        <v>214</v>
      </c>
      <c r="F13746" s="405">
        <v>48749</v>
      </c>
      <c r="G13746" s="292" t="s">
        <v>2979</v>
      </c>
    </row>
    <row r="13747" spans="1:7">
      <c r="A13747" s="292" t="s">
        <v>49</v>
      </c>
      <c r="B13747" s="405">
        <v>49011</v>
      </c>
      <c r="C13747" s="292" t="s">
        <v>2979</v>
      </c>
      <c r="E13747" s="292" t="s">
        <v>214</v>
      </c>
      <c r="F13747" s="405">
        <v>48750</v>
      </c>
      <c r="G13747" s="292" t="s">
        <v>2979</v>
      </c>
    </row>
    <row r="13748" spans="1:7">
      <c r="A13748" s="292" t="s">
        <v>49</v>
      </c>
      <c r="B13748" s="405">
        <v>45672</v>
      </c>
      <c r="C13748" s="292" t="s">
        <v>2979</v>
      </c>
      <c r="E13748" s="292" t="s">
        <v>214</v>
      </c>
      <c r="F13748" s="405">
        <v>48754</v>
      </c>
      <c r="G13748" s="292" t="s">
        <v>2979</v>
      </c>
    </row>
    <row r="13749" spans="1:7">
      <c r="A13749" s="292" t="s">
        <v>49</v>
      </c>
      <c r="B13749" s="405">
        <v>45782</v>
      </c>
      <c r="C13749" s="292" t="s">
        <v>2979</v>
      </c>
      <c r="E13749" s="292" t="s">
        <v>214</v>
      </c>
      <c r="F13749" s="405">
        <v>48756</v>
      </c>
      <c r="G13749" s="292" t="s">
        <v>2979</v>
      </c>
    </row>
    <row r="13750" spans="1:7">
      <c r="A13750" s="292" t="s">
        <v>49</v>
      </c>
      <c r="B13750" s="405">
        <v>45897</v>
      </c>
      <c r="C13750" s="292" t="s">
        <v>2979</v>
      </c>
      <c r="E13750" s="292" t="s">
        <v>214</v>
      </c>
      <c r="F13750" s="405">
        <v>48759</v>
      </c>
      <c r="G13750" s="292" t="s">
        <v>2979</v>
      </c>
    </row>
    <row r="13751" spans="1:7">
      <c r="A13751" s="292" t="s">
        <v>49</v>
      </c>
      <c r="B13751" s="405">
        <v>46186</v>
      </c>
      <c r="C13751" s="292" t="s">
        <v>2979</v>
      </c>
      <c r="E13751" s="292" t="s">
        <v>214</v>
      </c>
      <c r="F13751" s="405">
        <v>48760</v>
      </c>
      <c r="G13751" s="292" t="s">
        <v>2979</v>
      </c>
    </row>
    <row r="13752" spans="1:7">
      <c r="A13752" s="292" t="s">
        <v>49</v>
      </c>
      <c r="B13752" s="405">
        <v>46792</v>
      </c>
      <c r="C13752" s="292" t="s">
        <v>2979</v>
      </c>
      <c r="E13752" s="292" t="s">
        <v>214</v>
      </c>
      <c r="F13752" s="405">
        <v>48761</v>
      </c>
      <c r="G13752" s="292" t="s">
        <v>2979</v>
      </c>
    </row>
    <row r="13753" spans="1:7">
      <c r="A13753" s="292" t="s">
        <v>49</v>
      </c>
      <c r="B13753" s="405">
        <v>47031</v>
      </c>
      <c r="C13753" s="292" t="s">
        <v>2979</v>
      </c>
      <c r="E13753" s="292" t="s">
        <v>214</v>
      </c>
      <c r="F13753" s="405">
        <v>48762</v>
      </c>
      <c r="G13753" s="292" t="s">
        <v>2979</v>
      </c>
    </row>
    <row r="13754" spans="1:7">
      <c r="A13754" s="292" t="s">
        <v>49</v>
      </c>
      <c r="B13754" s="405">
        <v>47272</v>
      </c>
      <c r="C13754" s="292" t="s">
        <v>2979</v>
      </c>
      <c r="E13754" s="292" t="s">
        <v>214</v>
      </c>
      <c r="F13754" s="405">
        <v>48764</v>
      </c>
      <c r="G13754" s="292" t="s">
        <v>2979</v>
      </c>
    </row>
    <row r="13755" spans="1:7">
      <c r="A13755" s="292" t="s">
        <v>49</v>
      </c>
      <c r="B13755" s="405">
        <v>47427</v>
      </c>
      <c r="C13755" s="292" t="s">
        <v>2979</v>
      </c>
      <c r="E13755" s="292" t="s">
        <v>214</v>
      </c>
      <c r="F13755" s="405">
        <v>48765</v>
      </c>
      <c r="G13755" s="292" t="s">
        <v>2979</v>
      </c>
    </row>
    <row r="13756" spans="1:7">
      <c r="A13756" s="292" t="s">
        <v>49</v>
      </c>
      <c r="B13756" s="405">
        <v>47553</v>
      </c>
      <c r="C13756" s="292" t="s">
        <v>2979</v>
      </c>
      <c r="E13756" s="292" t="s">
        <v>214</v>
      </c>
      <c r="F13756" s="405">
        <v>48766</v>
      </c>
      <c r="G13756" s="292" t="s">
        <v>2979</v>
      </c>
    </row>
    <row r="13757" spans="1:7">
      <c r="A13757" s="292" t="s">
        <v>49</v>
      </c>
      <c r="B13757" s="405">
        <v>47846</v>
      </c>
      <c r="C13757" s="292" t="s">
        <v>2979</v>
      </c>
      <c r="E13757" s="292" t="s">
        <v>214</v>
      </c>
      <c r="F13757" s="405">
        <v>48767</v>
      </c>
      <c r="G13757" s="292" t="s">
        <v>2979</v>
      </c>
    </row>
    <row r="13758" spans="1:7">
      <c r="A13758" s="292" t="s">
        <v>49</v>
      </c>
      <c r="B13758" s="405">
        <v>47967</v>
      </c>
      <c r="C13758" s="292" t="s">
        <v>2979</v>
      </c>
      <c r="E13758" s="292" t="s">
        <v>214</v>
      </c>
      <c r="F13758" s="405">
        <v>48770</v>
      </c>
      <c r="G13758" s="292" t="s">
        <v>2979</v>
      </c>
    </row>
    <row r="13759" spans="1:7">
      <c r="A13759" s="292" t="s">
        <v>49</v>
      </c>
      <c r="B13759" s="405">
        <v>48427</v>
      </c>
      <c r="C13759" s="292" t="s">
        <v>2979</v>
      </c>
      <c r="E13759" s="292" t="s">
        <v>214</v>
      </c>
      <c r="F13759" s="405">
        <v>48806</v>
      </c>
      <c r="G13759" s="292" t="s">
        <v>2979</v>
      </c>
    </row>
    <row r="13760" spans="1:7">
      <c r="A13760" s="292" t="s">
        <v>49</v>
      </c>
      <c r="B13760" s="405">
        <v>48659</v>
      </c>
      <c r="C13760" s="292" t="s">
        <v>2979</v>
      </c>
      <c r="E13760" s="292" t="s">
        <v>214</v>
      </c>
      <c r="F13760" s="405">
        <v>48807</v>
      </c>
      <c r="G13760" s="292" t="s">
        <v>2979</v>
      </c>
    </row>
    <row r="13761" spans="1:7">
      <c r="A13761" s="292" t="s">
        <v>49</v>
      </c>
      <c r="B13761" s="405">
        <v>48811</v>
      </c>
      <c r="C13761" s="292" t="s">
        <v>2979</v>
      </c>
      <c r="E13761" s="292" t="s">
        <v>214</v>
      </c>
      <c r="F13761" s="405">
        <v>48809</v>
      </c>
      <c r="G13761" s="292" t="s">
        <v>2979</v>
      </c>
    </row>
    <row r="13762" spans="1:7">
      <c r="A13762" s="292" t="s">
        <v>49</v>
      </c>
      <c r="B13762" s="405">
        <v>49013</v>
      </c>
      <c r="C13762" s="292" t="s">
        <v>2979</v>
      </c>
      <c r="E13762" s="292" t="s">
        <v>214</v>
      </c>
      <c r="F13762" s="405">
        <v>48811</v>
      </c>
      <c r="G13762" s="292" t="s">
        <v>2979</v>
      </c>
    </row>
    <row r="13763" spans="1:7">
      <c r="A13763" s="292" t="s">
        <v>49</v>
      </c>
      <c r="B13763" s="405">
        <v>45675</v>
      </c>
      <c r="C13763" s="292" t="s">
        <v>2979</v>
      </c>
      <c r="E13763" s="292" t="s">
        <v>214</v>
      </c>
      <c r="F13763" s="405">
        <v>48815</v>
      </c>
      <c r="G13763" s="292" t="s">
        <v>2979</v>
      </c>
    </row>
    <row r="13764" spans="1:7">
      <c r="A13764" s="292" t="s">
        <v>49</v>
      </c>
      <c r="B13764" s="405">
        <v>45783</v>
      </c>
      <c r="C13764" s="292" t="s">
        <v>2979</v>
      </c>
      <c r="E13764" s="292" t="s">
        <v>214</v>
      </c>
      <c r="F13764" s="405">
        <v>48818</v>
      </c>
      <c r="G13764" s="292" t="s">
        <v>2979</v>
      </c>
    </row>
    <row r="13765" spans="1:7">
      <c r="A13765" s="292" t="s">
        <v>49</v>
      </c>
      <c r="B13765" s="405">
        <v>45898</v>
      </c>
      <c r="C13765" s="292" t="s">
        <v>2979</v>
      </c>
      <c r="E13765" s="292" t="s">
        <v>214</v>
      </c>
      <c r="F13765" s="405">
        <v>48819</v>
      </c>
      <c r="G13765" s="292" t="s">
        <v>2979</v>
      </c>
    </row>
    <row r="13766" spans="1:7">
      <c r="A13766" s="292" t="s">
        <v>49</v>
      </c>
      <c r="B13766" s="405">
        <v>46340</v>
      </c>
      <c r="C13766" s="292" t="s">
        <v>2979</v>
      </c>
      <c r="E13766" s="292" t="s">
        <v>214</v>
      </c>
      <c r="F13766" s="405">
        <v>48822</v>
      </c>
      <c r="G13766" s="292" t="s">
        <v>2979</v>
      </c>
    </row>
    <row r="13767" spans="1:7">
      <c r="A13767" s="292" t="s">
        <v>49</v>
      </c>
      <c r="B13767" s="405">
        <v>46794</v>
      </c>
      <c r="C13767" s="292" t="s">
        <v>2979</v>
      </c>
      <c r="E13767" s="292" t="s">
        <v>214</v>
      </c>
      <c r="F13767" s="405">
        <v>48829</v>
      </c>
      <c r="G13767" s="292" t="s">
        <v>2979</v>
      </c>
    </row>
    <row r="13768" spans="1:7">
      <c r="A13768" s="292" t="s">
        <v>49</v>
      </c>
      <c r="B13768" s="405">
        <v>47032</v>
      </c>
      <c r="C13768" s="292" t="s">
        <v>2979</v>
      </c>
      <c r="E13768" s="292" t="s">
        <v>214</v>
      </c>
      <c r="F13768" s="405">
        <v>48831</v>
      </c>
      <c r="G13768" s="292" t="s">
        <v>2979</v>
      </c>
    </row>
    <row r="13769" spans="1:7">
      <c r="A13769" s="292" t="s">
        <v>49</v>
      </c>
      <c r="B13769" s="405">
        <v>47273</v>
      </c>
      <c r="C13769" s="292" t="s">
        <v>2979</v>
      </c>
      <c r="E13769" s="292" t="s">
        <v>214</v>
      </c>
      <c r="F13769" s="405">
        <v>48832</v>
      </c>
      <c r="G13769" s="292" t="s">
        <v>2979</v>
      </c>
    </row>
    <row r="13770" spans="1:7">
      <c r="A13770" s="292" t="s">
        <v>49</v>
      </c>
      <c r="B13770" s="405">
        <v>47431</v>
      </c>
      <c r="C13770" s="292" t="s">
        <v>2979</v>
      </c>
      <c r="E13770" s="292" t="s">
        <v>214</v>
      </c>
      <c r="F13770" s="405">
        <v>48834</v>
      </c>
      <c r="G13770" s="292" t="s">
        <v>2979</v>
      </c>
    </row>
    <row r="13771" spans="1:7">
      <c r="A13771" s="292" t="s">
        <v>49</v>
      </c>
      <c r="B13771" s="405">
        <v>47556</v>
      </c>
      <c r="C13771" s="292" t="s">
        <v>2979</v>
      </c>
      <c r="E13771" s="292" t="s">
        <v>214</v>
      </c>
      <c r="F13771" s="405">
        <v>48835</v>
      </c>
      <c r="G13771" s="292" t="s">
        <v>2979</v>
      </c>
    </row>
    <row r="13772" spans="1:7">
      <c r="A13772" s="292" t="s">
        <v>49</v>
      </c>
      <c r="B13772" s="405">
        <v>47849</v>
      </c>
      <c r="C13772" s="292" t="s">
        <v>2979</v>
      </c>
      <c r="E13772" s="292" t="s">
        <v>214</v>
      </c>
      <c r="F13772" s="405">
        <v>48841</v>
      </c>
      <c r="G13772" s="292" t="s">
        <v>2979</v>
      </c>
    </row>
    <row r="13773" spans="1:7">
      <c r="A13773" s="292" t="s">
        <v>49</v>
      </c>
      <c r="B13773" s="405">
        <v>47968</v>
      </c>
      <c r="C13773" s="292" t="s">
        <v>2979</v>
      </c>
      <c r="E13773" s="292" t="s">
        <v>214</v>
      </c>
      <c r="F13773" s="405">
        <v>48845</v>
      </c>
      <c r="G13773" s="292" t="s">
        <v>2979</v>
      </c>
    </row>
    <row r="13774" spans="1:7">
      <c r="A13774" s="292" t="s">
        <v>49</v>
      </c>
      <c r="B13774" s="405">
        <v>48432</v>
      </c>
      <c r="C13774" s="292" t="s">
        <v>2979</v>
      </c>
      <c r="E13774" s="292" t="s">
        <v>214</v>
      </c>
      <c r="F13774" s="405">
        <v>48847</v>
      </c>
      <c r="G13774" s="292" t="s">
        <v>2979</v>
      </c>
    </row>
    <row r="13775" spans="1:7">
      <c r="A13775" s="292" t="s">
        <v>49</v>
      </c>
      <c r="B13775" s="405">
        <v>48662</v>
      </c>
      <c r="C13775" s="292" t="s">
        <v>2979</v>
      </c>
      <c r="E13775" s="292" t="s">
        <v>214</v>
      </c>
      <c r="F13775" s="405">
        <v>48849</v>
      </c>
      <c r="G13775" s="292" t="s">
        <v>2979</v>
      </c>
    </row>
    <row r="13776" spans="1:7">
      <c r="A13776" s="292" t="s">
        <v>49</v>
      </c>
      <c r="B13776" s="405">
        <v>48815</v>
      </c>
      <c r="C13776" s="292" t="s">
        <v>2979</v>
      </c>
      <c r="E13776" s="292" t="s">
        <v>214</v>
      </c>
      <c r="F13776" s="405">
        <v>48850</v>
      </c>
      <c r="G13776" s="292" t="s">
        <v>2979</v>
      </c>
    </row>
    <row r="13777" spans="1:7">
      <c r="A13777" s="292" t="s">
        <v>49</v>
      </c>
      <c r="B13777" s="405">
        <v>49021</v>
      </c>
      <c r="C13777" s="292" t="s">
        <v>2979</v>
      </c>
      <c r="E13777" s="292" t="s">
        <v>214</v>
      </c>
      <c r="F13777" s="405">
        <v>48851</v>
      </c>
      <c r="G13777" s="292" t="s">
        <v>2979</v>
      </c>
    </row>
    <row r="13778" spans="1:7">
      <c r="A13778" s="292" t="s">
        <v>49</v>
      </c>
      <c r="B13778" s="405">
        <v>45678</v>
      </c>
      <c r="C13778" s="292" t="s">
        <v>2979</v>
      </c>
      <c r="E13778" s="292" t="s">
        <v>214</v>
      </c>
      <c r="F13778" s="405">
        <v>48856</v>
      </c>
      <c r="G13778" s="292" t="s">
        <v>2979</v>
      </c>
    </row>
    <row r="13779" spans="1:7">
      <c r="A13779" s="292" t="s">
        <v>49</v>
      </c>
      <c r="B13779" s="405">
        <v>45788</v>
      </c>
      <c r="C13779" s="292" t="s">
        <v>2979</v>
      </c>
      <c r="E13779" s="292" t="s">
        <v>214</v>
      </c>
      <c r="F13779" s="405">
        <v>48860</v>
      </c>
      <c r="G13779" s="292" t="s">
        <v>2979</v>
      </c>
    </row>
    <row r="13780" spans="1:7">
      <c r="A13780" s="292" t="s">
        <v>49</v>
      </c>
      <c r="B13780" s="405">
        <v>46017</v>
      </c>
      <c r="C13780" s="292" t="s">
        <v>2979</v>
      </c>
      <c r="E13780" s="292" t="s">
        <v>214</v>
      </c>
      <c r="F13780" s="405">
        <v>48861</v>
      </c>
      <c r="G13780" s="292" t="s">
        <v>2979</v>
      </c>
    </row>
    <row r="13781" spans="1:7">
      <c r="A13781" s="292" t="s">
        <v>49</v>
      </c>
      <c r="B13781" s="405">
        <v>46345</v>
      </c>
      <c r="C13781" s="292" t="s">
        <v>2979</v>
      </c>
      <c r="E13781" s="292" t="s">
        <v>214</v>
      </c>
      <c r="F13781" s="405">
        <v>48865</v>
      </c>
      <c r="G13781" s="292" t="s">
        <v>2979</v>
      </c>
    </row>
    <row r="13782" spans="1:7">
      <c r="A13782" s="292" t="s">
        <v>49</v>
      </c>
      <c r="B13782" s="405">
        <v>46910</v>
      </c>
      <c r="C13782" s="292" t="s">
        <v>2979</v>
      </c>
      <c r="E13782" s="292" t="s">
        <v>214</v>
      </c>
      <c r="F13782" s="405">
        <v>48866</v>
      </c>
      <c r="G13782" s="292" t="s">
        <v>2979</v>
      </c>
    </row>
    <row r="13783" spans="1:7">
      <c r="A13783" s="292" t="s">
        <v>49</v>
      </c>
      <c r="B13783" s="405">
        <v>47035</v>
      </c>
      <c r="C13783" s="292" t="s">
        <v>2979</v>
      </c>
      <c r="E13783" s="292" t="s">
        <v>214</v>
      </c>
      <c r="F13783" s="405">
        <v>48867</v>
      </c>
      <c r="G13783" s="292" t="s">
        <v>2979</v>
      </c>
    </row>
    <row r="13784" spans="1:7">
      <c r="A13784" s="292" t="s">
        <v>49</v>
      </c>
      <c r="B13784" s="405">
        <v>47281</v>
      </c>
      <c r="C13784" s="292" t="s">
        <v>2979</v>
      </c>
      <c r="E13784" s="292" t="s">
        <v>214</v>
      </c>
      <c r="F13784" s="405">
        <v>48870</v>
      </c>
      <c r="G13784" s="292" t="s">
        <v>2979</v>
      </c>
    </row>
    <row r="13785" spans="1:7">
      <c r="A13785" s="292" t="s">
        <v>49</v>
      </c>
      <c r="B13785" s="405">
        <v>47432</v>
      </c>
      <c r="C13785" s="292" t="s">
        <v>2979</v>
      </c>
      <c r="E13785" s="292" t="s">
        <v>214</v>
      </c>
      <c r="F13785" s="405">
        <v>48871</v>
      </c>
      <c r="G13785" s="292" t="s">
        <v>2979</v>
      </c>
    </row>
    <row r="13786" spans="1:7">
      <c r="A13786" s="292" t="s">
        <v>49</v>
      </c>
      <c r="B13786" s="405">
        <v>47557</v>
      </c>
      <c r="C13786" s="292" t="s">
        <v>2979</v>
      </c>
      <c r="E13786" s="292" t="s">
        <v>214</v>
      </c>
      <c r="F13786" s="405">
        <v>48873</v>
      </c>
      <c r="G13786" s="292" t="s">
        <v>2979</v>
      </c>
    </row>
    <row r="13787" spans="1:7">
      <c r="A13787" s="292" t="s">
        <v>49</v>
      </c>
      <c r="B13787" s="405">
        <v>47850</v>
      </c>
      <c r="C13787" s="292" t="s">
        <v>2979</v>
      </c>
      <c r="E13787" s="292" t="s">
        <v>214</v>
      </c>
      <c r="F13787" s="405">
        <v>48877</v>
      </c>
      <c r="G13787" s="292" t="s">
        <v>2979</v>
      </c>
    </row>
    <row r="13788" spans="1:7">
      <c r="A13788" s="292" t="s">
        <v>49</v>
      </c>
      <c r="B13788" s="405">
        <v>47969</v>
      </c>
      <c r="C13788" s="292" t="s">
        <v>2979</v>
      </c>
      <c r="E13788" s="292" t="s">
        <v>214</v>
      </c>
      <c r="F13788" s="405">
        <v>48878</v>
      </c>
      <c r="G13788" s="292" t="s">
        <v>2979</v>
      </c>
    </row>
    <row r="13789" spans="1:7">
      <c r="A13789" s="292" t="s">
        <v>49</v>
      </c>
      <c r="B13789" s="405">
        <v>48435</v>
      </c>
      <c r="C13789" s="292" t="s">
        <v>2979</v>
      </c>
      <c r="E13789" s="292" t="s">
        <v>214</v>
      </c>
      <c r="F13789" s="405">
        <v>48880</v>
      </c>
      <c r="G13789" s="292" t="s">
        <v>2979</v>
      </c>
    </row>
    <row r="13790" spans="1:7">
      <c r="A13790" s="292" t="s">
        <v>49</v>
      </c>
      <c r="B13790" s="405">
        <v>48701</v>
      </c>
      <c r="C13790" s="292" t="s">
        <v>2979</v>
      </c>
      <c r="E13790" s="292" t="s">
        <v>214</v>
      </c>
      <c r="F13790" s="405">
        <v>48883</v>
      </c>
      <c r="G13790" s="292" t="s">
        <v>2979</v>
      </c>
    </row>
    <row r="13791" spans="1:7">
      <c r="A13791" s="292" t="s">
        <v>49</v>
      </c>
      <c r="B13791" s="405">
        <v>48818</v>
      </c>
      <c r="C13791" s="292" t="s">
        <v>2979</v>
      </c>
      <c r="E13791" s="292" t="s">
        <v>214</v>
      </c>
      <c r="F13791" s="405">
        <v>48884</v>
      </c>
      <c r="G13791" s="292" t="s">
        <v>2979</v>
      </c>
    </row>
    <row r="13792" spans="1:7">
      <c r="A13792" s="292" t="s">
        <v>49</v>
      </c>
      <c r="B13792" s="405">
        <v>49026</v>
      </c>
      <c r="C13792" s="292" t="s">
        <v>2979</v>
      </c>
      <c r="E13792" s="292" t="s">
        <v>214</v>
      </c>
      <c r="F13792" s="405">
        <v>48885</v>
      </c>
      <c r="G13792" s="292" t="s">
        <v>2979</v>
      </c>
    </row>
    <row r="13793" spans="1:7">
      <c r="A13793" s="292" t="s">
        <v>49</v>
      </c>
      <c r="B13793" s="405">
        <v>49028</v>
      </c>
      <c r="C13793" s="292" t="s">
        <v>2979</v>
      </c>
      <c r="E13793" s="292" t="s">
        <v>214</v>
      </c>
      <c r="F13793" s="405">
        <v>48886</v>
      </c>
      <c r="G13793" s="292" t="s">
        <v>2979</v>
      </c>
    </row>
    <row r="13794" spans="1:7">
      <c r="A13794" s="292" t="s">
        <v>49</v>
      </c>
      <c r="B13794" s="405">
        <v>49268</v>
      </c>
      <c r="C13794" s="292" t="s">
        <v>2979</v>
      </c>
      <c r="E13794" s="292" t="s">
        <v>214</v>
      </c>
      <c r="F13794" s="405">
        <v>48888</v>
      </c>
      <c r="G13794" s="292" t="s">
        <v>2979</v>
      </c>
    </row>
    <row r="13795" spans="1:7">
      <c r="A13795" s="292" t="s">
        <v>49</v>
      </c>
      <c r="B13795" s="405">
        <v>49446</v>
      </c>
      <c r="C13795" s="292" t="s">
        <v>2979</v>
      </c>
      <c r="E13795" s="292" t="s">
        <v>214</v>
      </c>
      <c r="F13795" s="405">
        <v>48889</v>
      </c>
      <c r="G13795" s="292" t="s">
        <v>2979</v>
      </c>
    </row>
    <row r="13796" spans="1:7">
      <c r="A13796" s="292" t="s">
        <v>49</v>
      </c>
      <c r="B13796" s="405">
        <v>49667</v>
      </c>
      <c r="C13796" s="292" t="s">
        <v>2979</v>
      </c>
      <c r="E13796" s="292" t="s">
        <v>214</v>
      </c>
      <c r="F13796" s="405">
        <v>48890</v>
      </c>
      <c r="G13796" s="292" t="s">
        <v>2979</v>
      </c>
    </row>
    <row r="13797" spans="1:7">
      <c r="A13797" s="292" t="s">
        <v>49</v>
      </c>
      <c r="B13797" s="405">
        <v>49761</v>
      </c>
      <c r="C13797" s="292" t="s">
        <v>2979</v>
      </c>
      <c r="E13797" s="292" t="s">
        <v>214</v>
      </c>
      <c r="F13797" s="405">
        <v>48891</v>
      </c>
      <c r="G13797" s="292" t="s">
        <v>2979</v>
      </c>
    </row>
    <row r="13798" spans="1:7">
      <c r="A13798" s="292" t="s">
        <v>49</v>
      </c>
      <c r="B13798" s="405">
        <v>49853</v>
      </c>
      <c r="C13798" s="292" t="s">
        <v>2979</v>
      </c>
      <c r="E13798" s="292" t="s">
        <v>214</v>
      </c>
      <c r="F13798" s="405">
        <v>48892</v>
      </c>
      <c r="G13798" s="292" t="s">
        <v>2979</v>
      </c>
    </row>
    <row r="13799" spans="1:7">
      <c r="A13799" s="292" t="s">
        <v>49</v>
      </c>
      <c r="B13799" s="405">
        <v>49952</v>
      </c>
      <c r="C13799" s="292" t="s">
        <v>2979</v>
      </c>
      <c r="E13799" s="292" t="s">
        <v>214</v>
      </c>
      <c r="F13799" s="405">
        <v>48893</v>
      </c>
      <c r="G13799" s="292" t="s">
        <v>2979</v>
      </c>
    </row>
    <row r="13800" spans="1:7">
      <c r="A13800" s="292" t="s">
        <v>49</v>
      </c>
      <c r="B13800" s="405">
        <v>50057</v>
      </c>
      <c r="C13800" s="292" t="s">
        <v>2979</v>
      </c>
      <c r="E13800" s="292" t="s">
        <v>214</v>
      </c>
      <c r="F13800" s="405">
        <v>48894</v>
      </c>
      <c r="G13800" s="292" t="s">
        <v>2979</v>
      </c>
    </row>
    <row r="13801" spans="1:7">
      <c r="A13801" s="292" t="s">
        <v>49</v>
      </c>
      <c r="B13801" s="405">
        <v>50142</v>
      </c>
      <c r="C13801" s="292" t="s">
        <v>2979</v>
      </c>
      <c r="E13801" s="292" t="s">
        <v>214</v>
      </c>
      <c r="F13801" s="405">
        <v>48897</v>
      </c>
      <c r="G13801" s="292" t="s">
        <v>2979</v>
      </c>
    </row>
    <row r="13802" spans="1:7">
      <c r="A13802" s="292" t="s">
        <v>49</v>
      </c>
      <c r="B13802" s="405">
        <v>50232</v>
      </c>
      <c r="C13802" s="292" t="s">
        <v>2979</v>
      </c>
      <c r="E13802" s="292" t="s">
        <v>214</v>
      </c>
      <c r="F13802" s="405">
        <v>49011</v>
      </c>
      <c r="G13802" s="292" t="s">
        <v>2979</v>
      </c>
    </row>
    <row r="13803" spans="1:7">
      <c r="A13803" s="292" t="s">
        <v>49</v>
      </c>
      <c r="B13803" s="405">
        <v>50441</v>
      </c>
      <c r="C13803" s="292" t="s">
        <v>2979</v>
      </c>
      <c r="E13803" s="292" t="s">
        <v>214</v>
      </c>
      <c r="F13803" s="405">
        <v>49013</v>
      </c>
      <c r="G13803" s="292" t="s">
        <v>2979</v>
      </c>
    </row>
    <row r="13804" spans="1:7">
      <c r="A13804" s="292" t="s">
        <v>49</v>
      </c>
      <c r="B13804" s="405">
        <v>50518</v>
      </c>
      <c r="C13804" s="292" t="s">
        <v>2979</v>
      </c>
      <c r="E13804" s="292" t="s">
        <v>214</v>
      </c>
      <c r="F13804" s="405">
        <v>49021</v>
      </c>
      <c r="G13804" s="292" t="s">
        <v>2979</v>
      </c>
    </row>
    <row r="13805" spans="1:7">
      <c r="A13805" s="292" t="s">
        <v>49</v>
      </c>
      <c r="B13805" s="405">
        <v>50575</v>
      </c>
      <c r="C13805" s="292" t="s">
        <v>2979</v>
      </c>
      <c r="E13805" s="292" t="s">
        <v>214</v>
      </c>
      <c r="F13805" s="405">
        <v>49026</v>
      </c>
      <c r="G13805" s="292" t="s">
        <v>2979</v>
      </c>
    </row>
    <row r="13806" spans="1:7">
      <c r="A13806" s="292" t="s">
        <v>49</v>
      </c>
      <c r="B13806" s="405">
        <v>50641</v>
      </c>
      <c r="C13806" s="292" t="s">
        <v>2979</v>
      </c>
      <c r="E13806" s="292" t="s">
        <v>214</v>
      </c>
      <c r="F13806" s="405">
        <v>49028</v>
      </c>
      <c r="G13806" s="292" t="s">
        <v>2979</v>
      </c>
    </row>
    <row r="13807" spans="1:7">
      <c r="A13807" s="292" t="s">
        <v>49</v>
      </c>
      <c r="B13807" s="405">
        <v>50860</v>
      </c>
      <c r="C13807" s="292" t="s">
        <v>2979</v>
      </c>
      <c r="E13807" s="292" t="s">
        <v>214</v>
      </c>
      <c r="F13807" s="405">
        <v>49029</v>
      </c>
      <c r="G13807" s="292" t="s">
        <v>2979</v>
      </c>
    </row>
    <row r="13808" spans="1:7">
      <c r="A13808" s="292" t="s">
        <v>49</v>
      </c>
      <c r="B13808" s="405">
        <v>49029</v>
      </c>
      <c r="C13808" s="292" t="s">
        <v>2979</v>
      </c>
      <c r="E13808" s="292" t="s">
        <v>214</v>
      </c>
      <c r="F13808" s="405">
        <v>49030</v>
      </c>
      <c r="G13808" s="292" t="s">
        <v>2979</v>
      </c>
    </row>
    <row r="13809" spans="1:7">
      <c r="A13809" s="292" t="s">
        <v>49</v>
      </c>
      <c r="B13809" s="405">
        <v>49269</v>
      </c>
      <c r="C13809" s="292" t="s">
        <v>2979</v>
      </c>
      <c r="E13809" s="292" t="s">
        <v>214</v>
      </c>
      <c r="F13809" s="405">
        <v>49033</v>
      </c>
      <c r="G13809" s="292" t="s">
        <v>2979</v>
      </c>
    </row>
    <row r="13810" spans="1:7">
      <c r="A13810" s="292" t="s">
        <v>49</v>
      </c>
      <c r="B13810" s="405">
        <v>49449</v>
      </c>
      <c r="C13810" s="292" t="s">
        <v>2979</v>
      </c>
      <c r="E13810" s="292" t="s">
        <v>214</v>
      </c>
      <c r="F13810" s="405">
        <v>49040</v>
      </c>
      <c r="G13810" s="292" t="s">
        <v>2979</v>
      </c>
    </row>
    <row r="13811" spans="1:7">
      <c r="A13811" s="292" t="s">
        <v>49</v>
      </c>
      <c r="B13811" s="405">
        <v>49668</v>
      </c>
      <c r="C13811" s="292" t="s">
        <v>2979</v>
      </c>
      <c r="E13811" s="292" t="s">
        <v>214</v>
      </c>
      <c r="F13811" s="405">
        <v>49045</v>
      </c>
      <c r="G13811" s="292" t="s">
        <v>2979</v>
      </c>
    </row>
    <row r="13812" spans="1:7">
      <c r="A13812" s="292" t="s">
        <v>49</v>
      </c>
      <c r="B13812" s="405">
        <v>49762</v>
      </c>
      <c r="C13812" s="292" t="s">
        <v>2979</v>
      </c>
      <c r="E13812" s="292" t="s">
        <v>214</v>
      </c>
      <c r="F13812" s="405">
        <v>49050</v>
      </c>
      <c r="G13812" s="292" t="s">
        <v>2979</v>
      </c>
    </row>
    <row r="13813" spans="1:7">
      <c r="A13813" s="292" t="s">
        <v>49</v>
      </c>
      <c r="B13813" s="405">
        <v>49861</v>
      </c>
      <c r="C13813" s="292" t="s">
        <v>2979</v>
      </c>
      <c r="E13813" s="292" t="s">
        <v>214</v>
      </c>
      <c r="F13813" s="405">
        <v>49052</v>
      </c>
      <c r="G13813" s="292" t="s">
        <v>2979</v>
      </c>
    </row>
    <row r="13814" spans="1:7">
      <c r="A13814" s="292" t="s">
        <v>49</v>
      </c>
      <c r="B13814" s="405">
        <v>49953</v>
      </c>
      <c r="C13814" s="292" t="s">
        <v>2979</v>
      </c>
      <c r="E13814" s="292" t="s">
        <v>214</v>
      </c>
      <c r="F13814" s="405">
        <v>49056</v>
      </c>
      <c r="G13814" s="292" t="s">
        <v>2979</v>
      </c>
    </row>
    <row r="13815" spans="1:7">
      <c r="A13815" s="292" t="s">
        <v>49</v>
      </c>
      <c r="B13815" s="405">
        <v>50058</v>
      </c>
      <c r="C13815" s="292" t="s">
        <v>2979</v>
      </c>
      <c r="E13815" s="292" t="s">
        <v>214</v>
      </c>
      <c r="F13815" s="405">
        <v>49057</v>
      </c>
      <c r="G13815" s="292" t="s">
        <v>2979</v>
      </c>
    </row>
    <row r="13816" spans="1:7">
      <c r="A13816" s="292" t="s">
        <v>49</v>
      </c>
      <c r="B13816" s="405">
        <v>50143</v>
      </c>
      <c r="C13816" s="292" t="s">
        <v>2979</v>
      </c>
      <c r="E13816" s="292" t="s">
        <v>214</v>
      </c>
      <c r="F13816" s="405">
        <v>49061</v>
      </c>
      <c r="G13816" s="292" t="s">
        <v>2979</v>
      </c>
    </row>
    <row r="13817" spans="1:7">
      <c r="A13817" s="292" t="s">
        <v>49</v>
      </c>
      <c r="B13817" s="405">
        <v>50233</v>
      </c>
      <c r="C13817" s="292" t="s">
        <v>2979</v>
      </c>
      <c r="E13817" s="292" t="s">
        <v>214</v>
      </c>
      <c r="F13817" s="405">
        <v>49066</v>
      </c>
      <c r="G13817" s="292" t="s">
        <v>2979</v>
      </c>
    </row>
    <row r="13818" spans="1:7">
      <c r="A13818" s="292" t="s">
        <v>49</v>
      </c>
      <c r="B13818" s="405">
        <v>50444</v>
      </c>
      <c r="C13818" s="292" t="s">
        <v>2979</v>
      </c>
      <c r="E13818" s="292" t="s">
        <v>214</v>
      </c>
      <c r="F13818" s="405">
        <v>49067</v>
      </c>
      <c r="G13818" s="292" t="s">
        <v>2979</v>
      </c>
    </row>
    <row r="13819" spans="1:7">
      <c r="A13819" s="292" t="s">
        <v>49</v>
      </c>
      <c r="B13819" s="405">
        <v>50519</v>
      </c>
      <c r="C13819" s="292" t="s">
        <v>2979</v>
      </c>
      <c r="E13819" s="292" t="s">
        <v>214</v>
      </c>
      <c r="F13819" s="405">
        <v>49072</v>
      </c>
      <c r="G13819" s="292" t="s">
        <v>2979</v>
      </c>
    </row>
    <row r="13820" spans="1:7">
      <c r="A13820" s="292" t="s">
        <v>49</v>
      </c>
      <c r="B13820" s="405">
        <v>50576</v>
      </c>
      <c r="C13820" s="292" t="s">
        <v>2979</v>
      </c>
      <c r="E13820" s="292" t="s">
        <v>214</v>
      </c>
      <c r="F13820" s="405">
        <v>49073</v>
      </c>
      <c r="G13820" s="292" t="s">
        <v>2979</v>
      </c>
    </row>
    <row r="13821" spans="1:7">
      <c r="A13821" s="292" t="s">
        <v>49</v>
      </c>
      <c r="B13821" s="405">
        <v>50642</v>
      </c>
      <c r="C13821" s="292" t="s">
        <v>2979</v>
      </c>
      <c r="E13821" s="292" t="s">
        <v>214</v>
      </c>
      <c r="F13821" s="405">
        <v>49076</v>
      </c>
      <c r="G13821" s="292" t="s">
        <v>2979</v>
      </c>
    </row>
    <row r="13822" spans="1:7">
      <c r="A13822" s="292" t="s">
        <v>49</v>
      </c>
      <c r="B13822" s="405">
        <v>50863</v>
      </c>
      <c r="C13822" s="292" t="s">
        <v>2979</v>
      </c>
      <c r="E13822" s="292" t="s">
        <v>214</v>
      </c>
      <c r="F13822" s="405">
        <v>49082</v>
      </c>
      <c r="G13822" s="292" t="s">
        <v>2979</v>
      </c>
    </row>
    <row r="13823" spans="1:7">
      <c r="A13823" s="292" t="s">
        <v>49</v>
      </c>
      <c r="B13823" s="405">
        <v>49030</v>
      </c>
      <c r="C13823" s="292" t="s">
        <v>2979</v>
      </c>
      <c r="E13823" s="292" t="s">
        <v>214</v>
      </c>
      <c r="F13823" s="405">
        <v>49089</v>
      </c>
      <c r="G13823" s="292" t="s">
        <v>2979</v>
      </c>
    </row>
    <row r="13824" spans="1:7">
      <c r="A13824" s="292" t="s">
        <v>49</v>
      </c>
      <c r="B13824" s="405">
        <v>49271</v>
      </c>
      <c r="C13824" s="292" t="s">
        <v>2979</v>
      </c>
      <c r="E13824" s="292" t="s">
        <v>214</v>
      </c>
      <c r="F13824" s="405">
        <v>49092</v>
      </c>
      <c r="G13824" s="292" t="s">
        <v>2979</v>
      </c>
    </row>
    <row r="13825" spans="1:7">
      <c r="A13825" s="292" t="s">
        <v>49</v>
      </c>
      <c r="B13825" s="405">
        <v>49450</v>
      </c>
      <c r="C13825" s="292" t="s">
        <v>2979</v>
      </c>
      <c r="E13825" s="292" t="s">
        <v>214</v>
      </c>
      <c r="F13825" s="405">
        <v>49094</v>
      </c>
      <c r="G13825" s="292" t="s">
        <v>2979</v>
      </c>
    </row>
    <row r="13826" spans="1:7">
      <c r="A13826" s="292" t="s">
        <v>49</v>
      </c>
      <c r="B13826" s="405">
        <v>49670</v>
      </c>
      <c r="C13826" s="292" t="s">
        <v>2979</v>
      </c>
      <c r="E13826" s="292" t="s">
        <v>214</v>
      </c>
      <c r="F13826" s="405">
        <v>49095</v>
      </c>
      <c r="G13826" s="292" t="s">
        <v>2979</v>
      </c>
    </row>
    <row r="13827" spans="1:7">
      <c r="A13827" s="292" t="s">
        <v>49</v>
      </c>
      <c r="B13827" s="405">
        <v>49765</v>
      </c>
      <c r="C13827" s="292" t="s">
        <v>2979</v>
      </c>
      <c r="E13827" s="292" t="s">
        <v>214</v>
      </c>
      <c r="F13827" s="405">
        <v>49096</v>
      </c>
      <c r="G13827" s="292" t="s">
        <v>2979</v>
      </c>
    </row>
    <row r="13828" spans="1:7">
      <c r="A13828" s="292" t="s">
        <v>49</v>
      </c>
      <c r="B13828" s="405">
        <v>49862</v>
      </c>
      <c r="C13828" s="292" t="s">
        <v>2979</v>
      </c>
      <c r="E13828" s="292" t="s">
        <v>214</v>
      </c>
      <c r="F13828" s="405">
        <v>49099</v>
      </c>
      <c r="G13828" s="292" t="s">
        <v>2979</v>
      </c>
    </row>
    <row r="13829" spans="1:7">
      <c r="A13829" s="292" t="s">
        <v>49</v>
      </c>
      <c r="B13829" s="405">
        <v>49955</v>
      </c>
      <c r="C13829" s="292" t="s">
        <v>2979</v>
      </c>
      <c r="E13829" s="292" t="s">
        <v>214</v>
      </c>
      <c r="F13829" s="405">
        <v>49220</v>
      </c>
      <c r="G13829" s="292" t="s">
        <v>2979</v>
      </c>
    </row>
    <row r="13830" spans="1:7">
      <c r="A13830" s="292" t="s">
        <v>49</v>
      </c>
      <c r="B13830" s="405">
        <v>50060</v>
      </c>
      <c r="C13830" s="292" t="s">
        <v>2979</v>
      </c>
      <c r="E13830" s="292" t="s">
        <v>214</v>
      </c>
      <c r="F13830" s="405">
        <v>49227</v>
      </c>
      <c r="G13830" s="292" t="s">
        <v>2979</v>
      </c>
    </row>
    <row r="13831" spans="1:7">
      <c r="A13831" s="292" t="s">
        <v>49</v>
      </c>
      <c r="B13831" s="405">
        <v>50144</v>
      </c>
      <c r="C13831" s="292" t="s">
        <v>2979</v>
      </c>
      <c r="E13831" s="292" t="s">
        <v>214</v>
      </c>
      <c r="F13831" s="405">
        <v>49232</v>
      </c>
      <c r="G13831" s="292" t="s">
        <v>2979</v>
      </c>
    </row>
    <row r="13832" spans="1:7">
      <c r="A13832" s="292" t="s">
        <v>49</v>
      </c>
      <c r="B13832" s="405">
        <v>50234</v>
      </c>
      <c r="C13832" s="292" t="s">
        <v>2979</v>
      </c>
      <c r="E13832" s="292" t="s">
        <v>214</v>
      </c>
      <c r="F13832" s="405">
        <v>49235</v>
      </c>
      <c r="G13832" s="292" t="s">
        <v>2979</v>
      </c>
    </row>
    <row r="13833" spans="1:7">
      <c r="A13833" s="292" t="s">
        <v>49</v>
      </c>
      <c r="B13833" s="405">
        <v>50446</v>
      </c>
      <c r="C13833" s="292" t="s">
        <v>2979</v>
      </c>
      <c r="E13833" s="292" t="s">
        <v>214</v>
      </c>
      <c r="F13833" s="405">
        <v>49238</v>
      </c>
      <c r="G13833" s="292" t="s">
        <v>2979</v>
      </c>
    </row>
    <row r="13834" spans="1:7">
      <c r="A13834" s="292" t="s">
        <v>49</v>
      </c>
      <c r="B13834" s="405">
        <v>50520</v>
      </c>
      <c r="C13834" s="292" t="s">
        <v>2979</v>
      </c>
      <c r="E13834" s="292" t="s">
        <v>214</v>
      </c>
      <c r="F13834" s="405">
        <v>49241</v>
      </c>
      <c r="G13834" s="292" t="s">
        <v>2979</v>
      </c>
    </row>
    <row r="13835" spans="1:7">
      <c r="A13835" s="292" t="s">
        <v>49</v>
      </c>
      <c r="B13835" s="405">
        <v>50577</v>
      </c>
      <c r="C13835" s="292" t="s">
        <v>2979</v>
      </c>
      <c r="E13835" s="292" t="s">
        <v>214</v>
      </c>
      <c r="F13835" s="405">
        <v>49246</v>
      </c>
      <c r="G13835" s="292" t="s">
        <v>2979</v>
      </c>
    </row>
    <row r="13836" spans="1:7">
      <c r="A13836" s="292" t="s">
        <v>49</v>
      </c>
      <c r="B13836" s="405">
        <v>50645</v>
      </c>
      <c r="C13836" s="292" t="s">
        <v>2979</v>
      </c>
      <c r="E13836" s="292" t="s">
        <v>214</v>
      </c>
      <c r="F13836" s="405">
        <v>49247</v>
      </c>
      <c r="G13836" s="292" t="s">
        <v>2979</v>
      </c>
    </row>
    <row r="13837" spans="1:7">
      <c r="A13837" s="292" t="s">
        <v>49</v>
      </c>
      <c r="B13837" s="405">
        <v>50864</v>
      </c>
      <c r="C13837" s="292" t="s">
        <v>2979</v>
      </c>
      <c r="E13837" s="292" t="s">
        <v>214</v>
      </c>
      <c r="F13837" s="405">
        <v>49248</v>
      </c>
      <c r="G13837" s="292" t="s">
        <v>2979</v>
      </c>
    </row>
    <row r="13838" spans="1:7">
      <c r="A13838" s="292" t="s">
        <v>49</v>
      </c>
      <c r="B13838" s="405">
        <v>49033</v>
      </c>
      <c r="C13838" s="292" t="s">
        <v>2979</v>
      </c>
      <c r="E13838" s="292" t="s">
        <v>214</v>
      </c>
      <c r="F13838" s="405">
        <v>49249</v>
      </c>
      <c r="G13838" s="292" t="s">
        <v>2979</v>
      </c>
    </row>
    <row r="13839" spans="1:7">
      <c r="A13839" s="292" t="s">
        <v>49</v>
      </c>
      <c r="B13839" s="405">
        <v>49272</v>
      </c>
      <c r="C13839" s="292" t="s">
        <v>2979</v>
      </c>
      <c r="E13839" s="292" t="s">
        <v>214</v>
      </c>
      <c r="F13839" s="405">
        <v>49251</v>
      </c>
      <c r="G13839" s="292" t="s">
        <v>2979</v>
      </c>
    </row>
    <row r="13840" spans="1:7">
      <c r="A13840" s="292" t="s">
        <v>49</v>
      </c>
      <c r="B13840" s="405">
        <v>49451</v>
      </c>
      <c r="C13840" s="292" t="s">
        <v>2979</v>
      </c>
      <c r="E13840" s="292" t="s">
        <v>214</v>
      </c>
      <c r="F13840" s="405">
        <v>49252</v>
      </c>
      <c r="G13840" s="292" t="s">
        <v>2979</v>
      </c>
    </row>
    <row r="13841" spans="1:7">
      <c r="A13841" s="292" t="s">
        <v>49</v>
      </c>
      <c r="B13841" s="405">
        <v>49674</v>
      </c>
      <c r="C13841" s="292" t="s">
        <v>2979</v>
      </c>
      <c r="E13841" s="292" t="s">
        <v>214</v>
      </c>
      <c r="F13841" s="405">
        <v>49253</v>
      </c>
      <c r="G13841" s="292" t="s">
        <v>2979</v>
      </c>
    </row>
    <row r="13842" spans="1:7">
      <c r="A13842" s="292" t="s">
        <v>49</v>
      </c>
      <c r="B13842" s="405">
        <v>49766</v>
      </c>
      <c r="C13842" s="292" t="s">
        <v>2979</v>
      </c>
      <c r="E13842" s="292" t="s">
        <v>214</v>
      </c>
      <c r="F13842" s="405">
        <v>49255</v>
      </c>
      <c r="G13842" s="292" t="s">
        <v>2979</v>
      </c>
    </row>
    <row r="13843" spans="1:7">
      <c r="A13843" s="292" t="s">
        <v>49</v>
      </c>
      <c r="B13843" s="405">
        <v>49865</v>
      </c>
      <c r="C13843" s="292" t="s">
        <v>2979</v>
      </c>
      <c r="E13843" s="292" t="s">
        <v>214</v>
      </c>
      <c r="F13843" s="405">
        <v>49256</v>
      </c>
      <c r="G13843" s="292" t="s">
        <v>2979</v>
      </c>
    </row>
    <row r="13844" spans="1:7">
      <c r="A13844" s="292" t="s">
        <v>49</v>
      </c>
      <c r="B13844" s="405">
        <v>49958</v>
      </c>
      <c r="C13844" s="292" t="s">
        <v>2979</v>
      </c>
      <c r="E13844" s="292" t="s">
        <v>214</v>
      </c>
      <c r="F13844" s="405">
        <v>49262</v>
      </c>
      <c r="G13844" s="292" t="s">
        <v>2979</v>
      </c>
    </row>
    <row r="13845" spans="1:7">
      <c r="A13845" s="292" t="s">
        <v>49</v>
      </c>
      <c r="B13845" s="405">
        <v>50062</v>
      </c>
      <c r="C13845" s="292" t="s">
        <v>2979</v>
      </c>
      <c r="E13845" s="292" t="s">
        <v>214</v>
      </c>
      <c r="F13845" s="405">
        <v>49264</v>
      </c>
      <c r="G13845" s="292" t="s">
        <v>2979</v>
      </c>
    </row>
    <row r="13846" spans="1:7">
      <c r="A13846" s="292" t="s">
        <v>49</v>
      </c>
      <c r="B13846" s="405">
        <v>50145</v>
      </c>
      <c r="C13846" s="292" t="s">
        <v>2979</v>
      </c>
      <c r="E13846" s="292" t="s">
        <v>214</v>
      </c>
      <c r="F13846" s="405">
        <v>49266</v>
      </c>
      <c r="G13846" s="292" t="s">
        <v>2979</v>
      </c>
    </row>
    <row r="13847" spans="1:7">
      <c r="A13847" s="292" t="s">
        <v>49</v>
      </c>
      <c r="B13847" s="405">
        <v>50235</v>
      </c>
      <c r="C13847" s="292" t="s">
        <v>2979</v>
      </c>
      <c r="E13847" s="292" t="s">
        <v>214</v>
      </c>
      <c r="F13847" s="405">
        <v>49268</v>
      </c>
      <c r="G13847" s="292" t="s">
        <v>2979</v>
      </c>
    </row>
    <row r="13848" spans="1:7">
      <c r="A13848" s="292" t="s">
        <v>49</v>
      </c>
      <c r="B13848" s="405">
        <v>50447</v>
      </c>
      <c r="C13848" s="292" t="s">
        <v>2979</v>
      </c>
      <c r="E13848" s="292" t="s">
        <v>214</v>
      </c>
      <c r="F13848" s="405">
        <v>49269</v>
      </c>
      <c r="G13848" s="292" t="s">
        <v>2979</v>
      </c>
    </row>
    <row r="13849" spans="1:7">
      <c r="A13849" s="292" t="s">
        <v>49</v>
      </c>
      <c r="B13849" s="405">
        <v>50522</v>
      </c>
      <c r="C13849" s="292" t="s">
        <v>2979</v>
      </c>
      <c r="E13849" s="292" t="s">
        <v>214</v>
      </c>
      <c r="F13849" s="405">
        <v>49271</v>
      </c>
      <c r="G13849" s="292" t="s">
        <v>2979</v>
      </c>
    </row>
    <row r="13850" spans="1:7">
      <c r="A13850" s="292" t="s">
        <v>49</v>
      </c>
      <c r="B13850" s="405">
        <v>50578</v>
      </c>
      <c r="C13850" s="292" t="s">
        <v>2979</v>
      </c>
      <c r="E13850" s="292" t="s">
        <v>214</v>
      </c>
      <c r="F13850" s="405">
        <v>49272</v>
      </c>
      <c r="G13850" s="292" t="s">
        <v>2979</v>
      </c>
    </row>
    <row r="13851" spans="1:7">
      <c r="A13851" s="292" t="s">
        <v>49</v>
      </c>
      <c r="B13851" s="405">
        <v>50647</v>
      </c>
      <c r="C13851" s="292" t="s">
        <v>2979</v>
      </c>
      <c r="E13851" s="292" t="s">
        <v>214</v>
      </c>
      <c r="F13851" s="405">
        <v>49274</v>
      </c>
      <c r="G13851" s="292" t="s">
        <v>2979</v>
      </c>
    </row>
    <row r="13852" spans="1:7">
      <c r="A13852" s="292" t="s">
        <v>49</v>
      </c>
      <c r="B13852" s="405">
        <v>51001</v>
      </c>
      <c r="C13852" s="292" t="s">
        <v>2979</v>
      </c>
      <c r="E13852" s="292" t="s">
        <v>214</v>
      </c>
      <c r="F13852" s="405">
        <v>49275</v>
      </c>
      <c r="G13852" s="292" t="s">
        <v>2979</v>
      </c>
    </row>
    <row r="13853" spans="1:7">
      <c r="A13853" s="292" t="s">
        <v>49</v>
      </c>
      <c r="B13853" s="405">
        <v>49040</v>
      </c>
      <c r="C13853" s="292" t="s">
        <v>2979</v>
      </c>
      <c r="E13853" s="292" t="s">
        <v>214</v>
      </c>
      <c r="F13853" s="405">
        <v>49276</v>
      </c>
      <c r="G13853" s="292" t="s">
        <v>2979</v>
      </c>
    </row>
    <row r="13854" spans="1:7">
      <c r="A13854" s="292" t="s">
        <v>49</v>
      </c>
      <c r="B13854" s="405">
        <v>49274</v>
      </c>
      <c r="C13854" s="292" t="s">
        <v>2979</v>
      </c>
      <c r="E13854" s="292" t="s">
        <v>214</v>
      </c>
      <c r="F13854" s="405">
        <v>49279</v>
      </c>
      <c r="G13854" s="292" t="s">
        <v>2979</v>
      </c>
    </row>
    <row r="13855" spans="1:7">
      <c r="A13855" s="292" t="s">
        <v>49</v>
      </c>
      <c r="B13855" s="405">
        <v>49452</v>
      </c>
      <c r="C13855" s="292" t="s">
        <v>2979</v>
      </c>
      <c r="E13855" s="292" t="s">
        <v>214</v>
      </c>
      <c r="F13855" s="405">
        <v>49284</v>
      </c>
      <c r="G13855" s="292" t="s">
        <v>2979</v>
      </c>
    </row>
    <row r="13856" spans="1:7">
      <c r="A13856" s="292" t="s">
        <v>49</v>
      </c>
      <c r="B13856" s="405">
        <v>49679</v>
      </c>
      <c r="C13856" s="292" t="s">
        <v>2979</v>
      </c>
      <c r="E13856" s="292" t="s">
        <v>214</v>
      </c>
      <c r="F13856" s="405">
        <v>49288</v>
      </c>
      <c r="G13856" s="292" t="s">
        <v>2979</v>
      </c>
    </row>
    <row r="13857" spans="1:7">
      <c r="A13857" s="292" t="s">
        <v>49</v>
      </c>
      <c r="B13857" s="405">
        <v>49768</v>
      </c>
      <c r="C13857" s="292" t="s">
        <v>2979</v>
      </c>
      <c r="E13857" s="292" t="s">
        <v>214</v>
      </c>
      <c r="F13857" s="405">
        <v>49303</v>
      </c>
      <c r="G13857" s="292" t="s">
        <v>2979</v>
      </c>
    </row>
    <row r="13858" spans="1:7">
      <c r="A13858" s="292" t="s">
        <v>49</v>
      </c>
      <c r="B13858" s="405">
        <v>49868</v>
      </c>
      <c r="C13858" s="292" t="s">
        <v>2979</v>
      </c>
      <c r="E13858" s="292" t="s">
        <v>214</v>
      </c>
      <c r="F13858" s="405">
        <v>49304</v>
      </c>
      <c r="G13858" s="292" t="s">
        <v>2979</v>
      </c>
    </row>
    <row r="13859" spans="1:7">
      <c r="A13859" s="292" t="s">
        <v>49</v>
      </c>
      <c r="B13859" s="405">
        <v>49959</v>
      </c>
      <c r="C13859" s="292" t="s">
        <v>2979</v>
      </c>
      <c r="E13859" s="292" t="s">
        <v>214</v>
      </c>
      <c r="F13859" s="405">
        <v>49305</v>
      </c>
      <c r="G13859" s="292" t="s">
        <v>2979</v>
      </c>
    </row>
    <row r="13860" spans="1:7">
      <c r="A13860" s="292" t="s">
        <v>49</v>
      </c>
      <c r="B13860" s="405">
        <v>50064</v>
      </c>
      <c r="C13860" s="292" t="s">
        <v>2979</v>
      </c>
      <c r="E13860" s="292" t="s">
        <v>214</v>
      </c>
      <c r="F13860" s="405">
        <v>49310</v>
      </c>
      <c r="G13860" s="292" t="s">
        <v>2979</v>
      </c>
    </row>
    <row r="13861" spans="1:7">
      <c r="A13861" s="292" t="s">
        <v>49</v>
      </c>
      <c r="B13861" s="405">
        <v>50146</v>
      </c>
      <c r="C13861" s="292" t="s">
        <v>2979</v>
      </c>
      <c r="E13861" s="292" t="s">
        <v>214</v>
      </c>
      <c r="F13861" s="405">
        <v>49318</v>
      </c>
      <c r="G13861" s="292" t="s">
        <v>2979</v>
      </c>
    </row>
    <row r="13862" spans="1:7">
      <c r="A13862" s="292" t="s">
        <v>49</v>
      </c>
      <c r="B13862" s="405">
        <v>50237</v>
      </c>
      <c r="C13862" s="292" t="s">
        <v>2979</v>
      </c>
      <c r="E13862" s="292" t="s">
        <v>214</v>
      </c>
      <c r="F13862" s="405">
        <v>49320</v>
      </c>
      <c r="G13862" s="292" t="s">
        <v>2979</v>
      </c>
    </row>
    <row r="13863" spans="1:7">
      <c r="A13863" s="292" t="s">
        <v>49</v>
      </c>
      <c r="B13863" s="405">
        <v>50448</v>
      </c>
      <c r="C13863" s="292" t="s">
        <v>2979</v>
      </c>
      <c r="E13863" s="292" t="s">
        <v>214</v>
      </c>
      <c r="F13863" s="405">
        <v>49322</v>
      </c>
      <c r="G13863" s="292" t="s">
        <v>2979</v>
      </c>
    </row>
    <row r="13864" spans="1:7">
      <c r="A13864" s="292" t="s">
        <v>49</v>
      </c>
      <c r="B13864" s="405">
        <v>50523</v>
      </c>
      <c r="C13864" s="292" t="s">
        <v>2979</v>
      </c>
      <c r="E13864" s="292" t="s">
        <v>214</v>
      </c>
      <c r="F13864" s="405">
        <v>49325</v>
      </c>
      <c r="G13864" s="292" t="s">
        <v>2979</v>
      </c>
    </row>
    <row r="13865" spans="1:7">
      <c r="A13865" s="292" t="s">
        <v>49</v>
      </c>
      <c r="B13865" s="405">
        <v>50579</v>
      </c>
      <c r="C13865" s="292" t="s">
        <v>2979</v>
      </c>
      <c r="E13865" s="292" t="s">
        <v>214</v>
      </c>
      <c r="F13865" s="405">
        <v>49326</v>
      </c>
      <c r="G13865" s="292" t="s">
        <v>2979</v>
      </c>
    </row>
    <row r="13866" spans="1:7">
      <c r="A13866" s="292" t="s">
        <v>49</v>
      </c>
      <c r="B13866" s="405">
        <v>50650</v>
      </c>
      <c r="C13866" s="292" t="s">
        <v>2979</v>
      </c>
      <c r="E13866" s="292" t="s">
        <v>214</v>
      </c>
      <c r="F13866" s="405">
        <v>49327</v>
      </c>
      <c r="G13866" s="292" t="s">
        <v>2979</v>
      </c>
    </row>
    <row r="13867" spans="1:7">
      <c r="A13867" s="292" t="s">
        <v>49</v>
      </c>
      <c r="B13867" s="405">
        <v>51002</v>
      </c>
      <c r="C13867" s="292" t="s">
        <v>2979</v>
      </c>
      <c r="E13867" s="292" t="s">
        <v>214</v>
      </c>
      <c r="F13867" s="405">
        <v>49328</v>
      </c>
      <c r="G13867" s="292" t="s">
        <v>2979</v>
      </c>
    </row>
    <row r="13868" spans="1:7">
      <c r="A13868" s="292" t="s">
        <v>49</v>
      </c>
      <c r="B13868" s="405">
        <v>49045</v>
      </c>
      <c r="C13868" s="292" t="s">
        <v>2979</v>
      </c>
      <c r="E13868" s="292" t="s">
        <v>214</v>
      </c>
      <c r="F13868" s="405">
        <v>49332</v>
      </c>
      <c r="G13868" s="292" t="s">
        <v>2979</v>
      </c>
    </row>
    <row r="13869" spans="1:7">
      <c r="A13869" s="292" t="s">
        <v>49</v>
      </c>
      <c r="B13869" s="405">
        <v>49275</v>
      </c>
      <c r="C13869" s="292" t="s">
        <v>2979</v>
      </c>
      <c r="E13869" s="292" t="s">
        <v>214</v>
      </c>
      <c r="F13869" s="405">
        <v>49336</v>
      </c>
      <c r="G13869" s="292" t="s">
        <v>2979</v>
      </c>
    </row>
    <row r="13870" spans="1:7">
      <c r="A13870" s="292" t="s">
        <v>49</v>
      </c>
      <c r="B13870" s="405">
        <v>49454</v>
      </c>
      <c r="C13870" s="292" t="s">
        <v>2979</v>
      </c>
      <c r="E13870" s="292" t="s">
        <v>214</v>
      </c>
      <c r="F13870" s="405">
        <v>49338</v>
      </c>
      <c r="G13870" s="292" t="s">
        <v>2979</v>
      </c>
    </row>
    <row r="13871" spans="1:7">
      <c r="A13871" s="292" t="s">
        <v>49</v>
      </c>
      <c r="B13871" s="405">
        <v>49680</v>
      </c>
      <c r="C13871" s="292" t="s">
        <v>2979</v>
      </c>
      <c r="E13871" s="292" t="s">
        <v>214</v>
      </c>
      <c r="F13871" s="405">
        <v>49340</v>
      </c>
      <c r="G13871" s="292" t="s">
        <v>2979</v>
      </c>
    </row>
    <row r="13872" spans="1:7">
      <c r="A13872" s="292" t="s">
        <v>49</v>
      </c>
      <c r="B13872" s="405">
        <v>49769</v>
      </c>
      <c r="C13872" s="292" t="s">
        <v>2979</v>
      </c>
      <c r="E13872" s="292" t="s">
        <v>214</v>
      </c>
      <c r="F13872" s="405">
        <v>49343</v>
      </c>
      <c r="G13872" s="292" t="s">
        <v>2979</v>
      </c>
    </row>
    <row r="13873" spans="1:7">
      <c r="A13873" s="292" t="s">
        <v>49</v>
      </c>
      <c r="B13873" s="405">
        <v>49872</v>
      </c>
      <c r="C13873" s="292" t="s">
        <v>2979</v>
      </c>
      <c r="E13873" s="292" t="s">
        <v>214</v>
      </c>
      <c r="F13873" s="405">
        <v>49346</v>
      </c>
      <c r="G13873" s="292" t="s">
        <v>2979</v>
      </c>
    </row>
    <row r="13874" spans="1:7">
      <c r="A13874" s="292" t="s">
        <v>49</v>
      </c>
      <c r="B13874" s="405">
        <v>49960</v>
      </c>
      <c r="C13874" s="292" t="s">
        <v>2979</v>
      </c>
      <c r="E13874" s="292" t="s">
        <v>214</v>
      </c>
      <c r="F13874" s="405">
        <v>49347</v>
      </c>
      <c r="G13874" s="292" t="s">
        <v>2979</v>
      </c>
    </row>
    <row r="13875" spans="1:7">
      <c r="A13875" s="292" t="s">
        <v>49</v>
      </c>
      <c r="B13875" s="405">
        <v>50065</v>
      </c>
      <c r="C13875" s="292" t="s">
        <v>2979</v>
      </c>
      <c r="E13875" s="292" t="s">
        <v>214</v>
      </c>
      <c r="F13875" s="405">
        <v>49349</v>
      </c>
      <c r="G13875" s="292" t="s">
        <v>2979</v>
      </c>
    </row>
    <row r="13876" spans="1:7">
      <c r="A13876" s="292" t="s">
        <v>49</v>
      </c>
      <c r="B13876" s="405">
        <v>50147</v>
      </c>
      <c r="C13876" s="292" t="s">
        <v>2979</v>
      </c>
      <c r="E13876" s="292" t="s">
        <v>214</v>
      </c>
      <c r="F13876" s="405">
        <v>49402</v>
      </c>
      <c r="G13876" s="292" t="s">
        <v>2979</v>
      </c>
    </row>
    <row r="13877" spans="1:7">
      <c r="A13877" s="292" t="s">
        <v>49</v>
      </c>
      <c r="B13877" s="405">
        <v>50238</v>
      </c>
      <c r="C13877" s="292" t="s">
        <v>2979</v>
      </c>
      <c r="E13877" s="292" t="s">
        <v>214</v>
      </c>
      <c r="F13877" s="405">
        <v>49403</v>
      </c>
      <c r="G13877" s="292" t="s">
        <v>2979</v>
      </c>
    </row>
    <row r="13878" spans="1:7">
      <c r="A13878" s="292" t="s">
        <v>49</v>
      </c>
      <c r="B13878" s="405">
        <v>50449</v>
      </c>
      <c r="C13878" s="292" t="s">
        <v>2979</v>
      </c>
      <c r="E13878" s="292" t="s">
        <v>214</v>
      </c>
      <c r="F13878" s="405">
        <v>49405</v>
      </c>
      <c r="G13878" s="292" t="s">
        <v>2979</v>
      </c>
    </row>
    <row r="13879" spans="1:7">
      <c r="A13879" s="292" t="s">
        <v>49</v>
      </c>
      <c r="B13879" s="405">
        <v>50524</v>
      </c>
      <c r="C13879" s="292" t="s">
        <v>2979</v>
      </c>
      <c r="E13879" s="292" t="s">
        <v>214</v>
      </c>
      <c r="F13879" s="405">
        <v>49408</v>
      </c>
      <c r="G13879" s="292" t="s">
        <v>2979</v>
      </c>
    </row>
    <row r="13880" spans="1:7">
      <c r="A13880" s="292" t="s">
        <v>49</v>
      </c>
      <c r="B13880" s="405">
        <v>50581</v>
      </c>
      <c r="C13880" s="292" t="s">
        <v>2979</v>
      </c>
      <c r="E13880" s="292" t="s">
        <v>214</v>
      </c>
      <c r="F13880" s="405">
        <v>49410</v>
      </c>
      <c r="G13880" s="292" t="s">
        <v>2979</v>
      </c>
    </row>
    <row r="13881" spans="1:7">
      <c r="A13881" s="292" t="s">
        <v>49</v>
      </c>
      <c r="B13881" s="405">
        <v>50651</v>
      </c>
      <c r="C13881" s="292" t="s">
        <v>2979</v>
      </c>
      <c r="E13881" s="292" t="s">
        <v>214</v>
      </c>
      <c r="F13881" s="405">
        <v>49411</v>
      </c>
      <c r="G13881" s="292" t="s">
        <v>2979</v>
      </c>
    </row>
    <row r="13882" spans="1:7">
      <c r="A13882" s="292" t="s">
        <v>49</v>
      </c>
      <c r="B13882" s="405">
        <v>51004</v>
      </c>
      <c r="C13882" s="292" t="s">
        <v>2979</v>
      </c>
      <c r="E13882" s="292" t="s">
        <v>214</v>
      </c>
      <c r="F13882" s="405">
        <v>49416</v>
      </c>
      <c r="G13882" s="292" t="s">
        <v>2979</v>
      </c>
    </row>
    <row r="13883" spans="1:7">
      <c r="A13883" s="292" t="s">
        <v>49</v>
      </c>
      <c r="B13883" s="405">
        <v>49050</v>
      </c>
      <c r="C13883" s="292" t="s">
        <v>2979</v>
      </c>
      <c r="E13883" s="292" t="s">
        <v>214</v>
      </c>
      <c r="F13883" s="405">
        <v>49419</v>
      </c>
      <c r="G13883" s="292" t="s">
        <v>2979</v>
      </c>
    </row>
    <row r="13884" spans="1:7">
      <c r="A13884" s="292" t="s">
        <v>49</v>
      </c>
      <c r="B13884" s="405">
        <v>49276</v>
      </c>
      <c r="C13884" s="292" t="s">
        <v>2979</v>
      </c>
      <c r="E13884" s="292" t="s">
        <v>214</v>
      </c>
      <c r="F13884" s="405">
        <v>49420</v>
      </c>
      <c r="G13884" s="292" t="s">
        <v>2979</v>
      </c>
    </row>
    <row r="13885" spans="1:7">
      <c r="A13885" s="292" t="s">
        <v>49</v>
      </c>
      <c r="B13885" s="405">
        <v>49455</v>
      </c>
      <c r="C13885" s="292" t="s">
        <v>2979</v>
      </c>
      <c r="E13885" s="292" t="s">
        <v>214</v>
      </c>
      <c r="F13885" s="405">
        <v>49421</v>
      </c>
      <c r="G13885" s="292" t="s">
        <v>2979</v>
      </c>
    </row>
    <row r="13886" spans="1:7">
      <c r="A13886" s="292" t="s">
        <v>49</v>
      </c>
      <c r="B13886" s="405">
        <v>49682</v>
      </c>
      <c r="C13886" s="292" t="s">
        <v>2979</v>
      </c>
      <c r="E13886" s="292" t="s">
        <v>214</v>
      </c>
      <c r="F13886" s="405">
        <v>49425</v>
      </c>
      <c r="G13886" s="292" t="s">
        <v>2979</v>
      </c>
    </row>
    <row r="13887" spans="1:7">
      <c r="A13887" s="292" t="s">
        <v>49</v>
      </c>
      <c r="B13887" s="405">
        <v>49774</v>
      </c>
      <c r="C13887" s="292" t="s">
        <v>2979</v>
      </c>
      <c r="E13887" s="292" t="s">
        <v>214</v>
      </c>
      <c r="F13887" s="405">
        <v>49436</v>
      </c>
      <c r="G13887" s="292" t="s">
        <v>2979</v>
      </c>
    </row>
    <row r="13888" spans="1:7">
      <c r="A13888" s="292" t="s">
        <v>49</v>
      </c>
      <c r="B13888" s="405">
        <v>49878</v>
      </c>
      <c r="C13888" s="292" t="s">
        <v>2979</v>
      </c>
      <c r="E13888" s="292" t="s">
        <v>214</v>
      </c>
      <c r="F13888" s="405">
        <v>49446</v>
      </c>
      <c r="G13888" s="292" t="s">
        <v>2979</v>
      </c>
    </row>
    <row r="13889" spans="1:7">
      <c r="A13889" s="292" t="s">
        <v>49</v>
      </c>
      <c r="B13889" s="405">
        <v>49961</v>
      </c>
      <c r="C13889" s="292" t="s">
        <v>2979</v>
      </c>
      <c r="E13889" s="292" t="s">
        <v>214</v>
      </c>
      <c r="F13889" s="405">
        <v>49449</v>
      </c>
      <c r="G13889" s="292" t="s">
        <v>2979</v>
      </c>
    </row>
    <row r="13890" spans="1:7">
      <c r="A13890" s="292" t="s">
        <v>49</v>
      </c>
      <c r="B13890" s="405">
        <v>50066</v>
      </c>
      <c r="C13890" s="292" t="s">
        <v>2979</v>
      </c>
      <c r="E13890" s="292" t="s">
        <v>214</v>
      </c>
      <c r="F13890" s="405">
        <v>49450</v>
      </c>
      <c r="G13890" s="292" t="s">
        <v>2979</v>
      </c>
    </row>
    <row r="13891" spans="1:7">
      <c r="A13891" s="292" t="s">
        <v>49</v>
      </c>
      <c r="B13891" s="405">
        <v>50148</v>
      </c>
      <c r="C13891" s="292" t="s">
        <v>2979</v>
      </c>
      <c r="E13891" s="292" t="s">
        <v>214</v>
      </c>
      <c r="F13891" s="405">
        <v>49451</v>
      </c>
      <c r="G13891" s="292" t="s">
        <v>2979</v>
      </c>
    </row>
    <row r="13892" spans="1:7">
      <c r="A13892" s="292" t="s">
        <v>49</v>
      </c>
      <c r="B13892" s="405">
        <v>50239</v>
      </c>
      <c r="C13892" s="292" t="s">
        <v>2979</v>
      </c>
      <c r="E13892" s="292" t="s">
        <v>214</v>
      </c>
      <c r="F13892" s="405">
        <v>49452</v>
      </c>
      <c r="G13892" s="292" t="s">
        <v>2979</v>
      </c>
    </row>
    <row r="13893" spans="1:7">
      <c r="A13893" s="292" t="s">
        <v>49</v>
      </c>
      <c r="B13893" s="405">
        <v>50450</v>
      </c>
      <c r="C13893" s="292" t="s">
        <v>2979</v>
      </c>
      <c r="E13893" s="292" t="s">
        <v>214</v>
      </c>
      <c r="F13893" s="405">
        <v>49454</v>
      </c>
      <c r="G13893" s="292" t="s">
        <v>2979</v>
      </c>
    </row>
    <row r="13894" spans="1:7">
      <c r="A13894" s="292" t="s">
        <v>49</v>
      </c>
      <c r="B13894" s="405">
        <v>50525</v>
      </c>
      <c r="C13894" s="292" t="s">
        <v>2979</v>
      </c>
      <c r="E13894" s="292" t="s">
        <v>214</v>
      </c>
      <c r="F13894" s="405">
        <v>49455</v>
      </c>
      <c r="G13894" s="292" t="s">
        <v>2979</v>
      </c>
    </row>
    <row r="13895" spans="1:7">
      <c r="A13895" s="292" t="s">
        <v>49</v>
      </c>
      <c r="B13895" s="405">
        <v>50582</v>
      </c>
      <c r="C13895" s="292" t="s">
        <v>2979</v>
      </c>
      <c r="E13895" s="292" t="s">
        <v>214</v>
      </c>
      <c r="F13895" s="405">
        <v>49459</v>
      </c>
      <c r="G13895" s="292" t="s">
        <v>2979</v>
      </c>
    </row>
    <row r="13896" spans="1:7">
      <c r="A13896" s="292" t="s">
        <v>49</v>
      </c>
      <c r="B13896" s="405">
        <v>50653</v>
      </c>
      <c r="C13896" s="292" t="s">
        <v>2979</v>
      </c>
      <c r="E13896" s="292" t="s">
        <v>214</v>
      </c>
      <c r="F13896" s="405">
        <v>49612</v>
      </c>
      <c r="G13896" s="292" t="s">
        <v>2979</v>
      </c>
    </row>
    <row r="13897" spans="1:7">
      <c r="A13897" s="292" t="s">
        <v>49</v>
      </c>
      <c r="B13897" s="405">
        <v>51005</v>
      </c>
      <c r="C13897" s="292" t="s">
        <v>2979</v>
      </c>
      <c r="E13897" s="292" t="s">
        <v>214</v>
      </c>
      <c r="F13897" s="405">
        <v>49613</v>
      </c>
      <c r="G13897" s="292" t="s">
        <v>2979</v>
      </c>
    </row>
    <row r="13898" spans="1:7">
      <c r="A13898" s="292" t="s">
        <v>49</v>
      </c>
      <c r="B13898" s="405">
        <v>49052</v>
      </c>
      <c r="C13898" s="292" t="s">
        <v>2979</v>
      </c>
      <c r="E13898" s="292" t="s">
        <v>214</v>
      </c>
      <c r="F13898" s="405">
        <v>49614</v>
      </c>
      <c r="G13898" s="292" t="s">
        <v>2979</v>
      </c>
    </row>
    <row r="13899" spans="1:7">
      <c r="A13899" s="292" t="s">
        <v>49</v>
      </c>
      <c r="B13899" s="405">
        <v>49279</v>
      </c>
      <c r="C13899" s="292" t="s">
        <v>2979</v>
      </c>
      <c r="E13899" s="292" t="s">
        <v>214</v>
      </c>
      <c r="F13899" s="405">
        <v>49615</v>
      </c>
      <c r="G13899" s="292" t="s">
        <v>2979</v>
      </c>
    </row>
    <row r="13900" spans="1:7">
      <c r="A13900" s="292" t="s">
        <v>49</v>
      </c>
      <c r="B13900" s="405">
        <v>49459</v>
      </c>
      <c r="C13900" s="292" t="s">
        <v>2979</v>
      </c>
      <c r="E13900" s="292" t="s">
        <v>214</v>
      </c>
      <c r="F13900" s="405">
        <v>49617</v>
      </c>
      <c r="G13900" s="292" t="s">
        <v>2979</v>
      </c>
    </row>
    <row r="13901" spans="1:7">
      <c r="A13901" s="292" t="s">
        <v>49</v>
      </c>
      <c r="B13901" s="405">
        <v>49683</v>
      </c>
      <c r="C13901" s="292" t="s">
        <v>2979</v>
      </c>
      <c r="E13901" s="292" t="s">
        <v>214</v>
      </c>
      <c r="F13901" s="405">
        <v>49618</v>
      </c>
      <c r="G13901" s="292" t="s">
        <v>2979</v>
      </c>
    </row>
    <row r="13902" spans="1:7">
      <c r="A13902" s="292" t="s">
        <v>49</v>
      </c>
      <c r="B13902" s="405">
        <v>49775</v>
      </c>
      <c r="C13902" s="292" t="s">
        <v>2979</v>
      </c>
      <c r="E13902" s="292" t="s">
        <v>214</v>
      </c>
      <c r="F13902" s="405">
        <v>49619</v>
      </c>
      <c r="G13902" s="292" t="s">
        <v>2979</v>
      </c>
    </row>
    <row r="13903" spans="1:7">
      <c r="A13903" s="292" t="s">
        <v>49</v>
      </c>
      <c r="B13903" s="405">
        <v>49879</v>
      </c>
      <c r="C13903" s="292" t="s">
        <v>2979</v>
      </c>
      <c r="E13903" s="292" t="s">
        <v>214</v>
      </c>
      <c r="F13903" s="405">
        <v>49620</v>
      </c>
      <c r="G13903" s="292" t="s">
        <v>2979</v>
      </c>
    </row>
    <row r="13904" spans="1:7">
      <c r="A13904" s="292" t="s">
        <v>49</v>
      </c>
      <c r="B13904" s="405">
        <v>49962</v>
      </c>
      <c r="C13904" s="292" t="s">
        <v>2979</v>
      </c>
      <c r="E13904" s="292" t="s">
        <v>214</v>
      </c>
      <c r="F13904" s="405">
        <v>49621</v>
      </c>
      <c r="G13904" s="292" t="s">
        <v>2979</v>
      </c>
    </row>
    <row r="13905" spans="1:7">
      <c r="A13905" s="292" t="s">
        <v>49</v>
      </c>
      <c r="B13905" s="405">
        <v>50067</v>
      </c>
      <c r="C13905" s="292" t="s">
        <v>2979</v>
      </c>
      <c r="E13905" s="292" t="s">
        <v>214</v>
      </c>
      <c r="F13905" s="405">
        <v>49622</v>
      </c>
      <c r="G13905" s="292" t="s">
        <v>2979</v>
      </c>
    </row>
    <row r="13906" spans="1:7">
      <c r="A13906" s="292" t="s">
        <v>49</v>
      </c>
      <c r="B13906" s="405">
        <v>50149</v>
      </c>
      <c r="C13906" s="292" t="s">
        <v>2979</v>
      </c>
      <c r="E13906" s="292" t="s">
        <v>214</v>
      </c>
      <c r="F13906" s="405">
        <v>49623</v>
      </c>
      <c r="G13906" s="292" t="s">
        <v>2979</v>
      </c>
    </row>
    <row r="13907" spans="1:7">
      <c r="A13907" s="292" t="s">
        <v>49</v>
      </c>
      <c r="B13907" s="405">
        <v>50240</v>
      </c>
      <c r="C13907" s="292" t="s">
        <v>2979</v>
      </c>
      <c r="E13907" s="292" t="s">
        <v>214</v>
      </c>
      <c r="F13907" s="405">
        <v>49625</v>
      </c>
      <c r="G13907" s="292" t="s">
        <v>2979</v>
      </c>
    </row>
    <row r="13908" spans="1:7">
      <c r="A13908" s="292" t="s">
        <v>49</v>
      </c>
      <c r="B13908" s="405">
        <v>50451</v>
      </c>
      <c r="C13908" s="292" t="s">
        <v>2979</v>
      </c>
      <c r="E13908" s="292" t="s">
        <v>214</v>
      </c>
      <c r="F13908" s="405">
        <v>49630</v>
      </c>
      <c r="G13908" s="292" t="s">
        <v>2979</v>
      </c>
    </row>
    <row r="13909" spans="1:7">
      <c r="A13909" s="292" t="s">
        <v>49</v>
      </c>
      <c r="B13909" s="405">
        <v>50527</v>
      </c>
      <c r="C13909" s="292" t="s">
        <v>2979</v>
      </c>
      <c r="E13909" s="292" t="s">
        <v>214</v>
      </c>
      <c r="F13909" s="405">
        <v>49631</v>
      </c>
      <c r="G13909" s="292" t="s">
        <v>2979</v>
      </c>
    </row>
    <row r="13910" spans="1:7">
      <c r="A13910" s="292" t="s">
        <v>49</v>
      </c>
      <c r="B13910" s="405">
        <v>50583</v>
      </c>
      <c r="C13910" s="292" t="s">
        <v>2979</v>
      </c>
      <c r="E13910" s="292" t="s">
        <v>214</v>
      </c>
      <c r="F13910" s="405">
        <v>49632</v>
      </c>
      <c r="G13910" s="292" t="s">
        <v>2979</v>
      </c>
    </row>
    <row r="13911" spans="1:7">
      <c r="A13911" s="292" t="s">
        <v>49</v>
      </c>
      <c r="B13911" s="405">
        <v>50654</v>
      </c>
      <c r="C13911" s="292" t="s">
        <v>2979</v>
      </c>
      <c r="E13911" s="292" t="s">
        <v>214</v>
      </c>
      <c r="F13911" s="405">
        <v>49633</v>
      </c>
      <c r="G13911" s="292" t="s">
        <v>2979</v>
      </c>
    </row>
    <row r="13912" spans="1:7">
      <c r="A13912" s="292" t="s">
        <v>49</v>
      </c>
      <c r="B13912" s="405">
        <v>51006</v>
      </c>
      <c r="C13912" s="292" t="s">
        <v>2979</v>
      </c>
      <c r="E13912" s="292" t="s">
        <v>214</v>
      </c>
      <c r="F13912" s="405">
        <v>49638</v>
      </c>
      <c r="G13912" s="292" t="s">
        <v>2979</v>
      </c>
    </row>
    <row r="13913" spans="1:7">
      <c r="A13913" s="292" t="s">
        <v>49</v>
      </c>
      <c r="B13913" s="405">
        <v>49056</v>
      </c>
      <c r="C13913" s="292" t="s">
        <v>2979</v>
      </c>
      <c r="E13913" s="292" t="s">
        <v>214</v>
      </c>
      <c r="F13913" s="405">
        <v>49640</v>
      </c>
      <c r="G13913" s="292" t="s">
        <v>2979</v>
      </c>
    </row>
    <row r="13914" spans="1:7">
      <c r="A13914" s="292" t="s">
        <v>49</v>
      </c>
      <c r="B13914" s="405">
        <v>49284</v>
      </c>
      <c r="C13914" s="292" t="s">
        <v>2979</v>
      </c>
      <c r="E13914" s="292" t="s">
        <v>214</v>
      </c>
      <c r="F13914" s="405">
        <v>49642</v>
      </c>
      <c r="G13914" s="292" t="s">
        <v>2979</v>
      </c>
    </row>
    <row r="13915" spans="1:7">
      <c r="A13915" s="292" t="s">
        <v>49</v>
      </c>
      <c r="B13915" s="405">
        <v>49612</v>
      </c>
      <c r="C13915" s="292" t="s">
        <v>2979</v>
      </c>
      <c r="E13915" s="292" t="s">
        <v>214</v>
      </c>
      <c r="F13915" s="405">
        <v>49644</v>
      </c>
      <c r="G13915" s="292" t="s">
        <v>2979</v>
      </c>
    </row>
    <row r="13916" spans="1:7">
      <c r="A13916" s="292" t="s">
        <v>49</v>
      </c>
      <c r="B13916" s="405">
        <v>49688</v>
      </c>
      <c r="C13916" s="292" t="s">
        <v>2979</v>
      </c>
      <c r="E13916" s="292" t="s">
        <v>214</v>
      </c>
      <c r="F13916" s="405">
        <v>49645</v>
      </c>
      <c r="G13916" s="292" t="s">
        <v>2979</v>
      </c>
    </row>
    <row r="13917" spans="1:7">
      <c r="A13917" s="292" t="s">
        <v>49</v>
      </c>
      <c r="B13917" s="405">
        <v>49776</v>
      </c>
      <c r="C13917" s="292" t="s">
        <v>2979</v>
      </c>
      <c r="E13917" s="292" t="s">
        <v>214</v>
      </c>
      <c r="F13917" s="405">
        <v>49648</v>
      </c>
      <c r="G13917" s="292" t="s">
        <v>2979</v>
      </c>
    </row>
    <row r="13918" spans="1:7">
      <c r="A13918" s="292" t="s">
        <v>49</v>
      </c>
      <c r="B13918" s="405">
        <v>49880</v>
      </c>
      <c r="C13918" s="292" t="s">
        <v>2979</v>
      </c>
      <c r="E13918" s="292" t="s">
        <v>214</v>
      </c>
      <c r="F13918" s="405">
        <v>49649</v>
      </c>
      <c r="G13918" s="292" t="s">
        <v>2979</v>
      </c>
    </row>
    <row r="13919" spans="1:7">
      <c r="A13919" s="292" t="s">
        <v>49</v>
      </c>
      <c r="B13919" s="405">
        <v>49963</v>
      </c>
      <c r="C13919" s="292" t="s">
        <v>2979</v>
      </c>
      <c r="E13919" s="292" t="s">
        <v>214</v>
      </c>
      <c r="F13919" s="405">
        <v>49651</v>
      </c>
      <c r="G13919" s="292" t="s">
        <v>2979</v>
      </c>
    </row>
    <row r="13920" spans="1:7">
      <c r="A13920" s="292" t="s">
        <v>49</v>
      </c>
      <c r="B13920" s="405">
        <v>50070</v>
      </c>
      <c r="C13920" s="292" t="s">
        <v>2979</v>
      </c>
      <c r="E13920" s="292" t="s">
        <v>214</v>
      </c>
      <c r="F13920" s="405">
        <v>49653</v>
      </c>
      <c r="G13920" s="292" t="s">
        <v>2979</v>
      </c>
    </row>
    <row r="13921" spans="1:7">
      <c r="A13921" s="292" t="s">
        <v>49</v>
      </c>
      <c r="B13921" s="405">
        <v>50150</v>
      </c>
      <c r="C13921" s="292" t="s">
        <v>2979</v>
      </c>
      <c r="E13921" s="292" t="s">
        <v>214</v>
      </c>
      <c r="F13921" s="405">
        <v>49654</v>
      </c>
      <c r="G13921" s="292" t="s">
        <v>2979</v>
      </c>
    </row>
    <row r="13922" spans="1:7">
      <c r="A13922" s="292" t="s">
        <v>49</v>
      </c>
      <c r="B13922" s="405">
        <v>50242</v>
      </c>
      <c r="C13922" s="292" t="s">
        <v>2979</v>
      </c>
      <c r="E13922" s="292" t="s">
        <v>214</v>
      </c>
      <c r="F13922" s="405">
        <v>49655</v>
      </c>
      <c r="G13922" s="292" t="s">
        <v>2979</v>
      </c>
    </row>
    <row r="13923" spans="1:7">
      <c r="A13923" s="292" t="s">
        <v>49</v>
      </c>
      <c r="B13923" s="405">
        <v>50452</v>
      </c>
      <c r="C13923" s="292" t="s">
        <v>2979</v>
      </c>
      <c r="E13923" s="292" t="s">
        <v>214</v>
      </c>
      <c r="F13923" s="405">
        <v>49656</v>
      </c>
      <c r="G13923" s="292" t="s">
        <v>2979</v>
      </c>
    </row>
    <row r="13924" spans="1:7">
      <c r="A13924" s="292" t="s">
        <v>49</v>
      </c>
      <c r="B13924" s="405">
        <v>50528</v>
      </c>
      <c r="C13924" s="292" t="s">
        <v>2979</v>
      </c>
      <c r="E13924" s="292" t="s">
        <v>214</v>
      </c>
      <c r="F13924" s="405">
        <v>49659</v>
      </c>
      <c r="G13924" s="292" t="s">
        <v>2979</v>
      </c>
    </row>
    <row r="13925" spans="1:7">
      <c r="A13925" s="292" t="s">
        <v>49</v>
      </c>
      <c r="B13925" s="405">
        <v>50585</v>
      </c>
      <c r="C13925" s="292" t="s">
        <v>2979</v>
      </c>
      <c r="E13925" s="292" t="s">
        <v>214</v>
      </c>
      <c r="F13925" s="405">
        <v>49663</v>
      </c>
      <c r="G13925" s="292" t="s">
        <v>2979</v>
      </c>
    </row>
    <row r="13926" spans="1:7">
      <c r="A13926" s="292" t="s">
        <v>49</v>
      </c>
      <c r="B13926" s="405">
        <v>50655</v>
      </c>
      <c r="C13926" s="292" t="s">
        <v>2979</v>
      </c>
      <c r="E13926" s="292" t="s">
        <v>214</v>
      </c>
      <c r="F13926" s="405">
        <v>49664</v>
      </c>
      <c r="G13926" s="292" t="s">
        <v>2979</v>
      </c>
    </row>
    <row r="13927" spans="1:7">
      <c r="A13927" s="292" t="s">
        <v>49</v>
      </c>
      <c r="B13927" s="405">
        <v>51007</v>
      </c>
      <c r="C13927" s="292" t="s">
        <v>2979</v>
      </c>
      <c r="E13927" s="292" t="s">
        <v>214</v>
      </c>
      <c r="F13927" s="405">
        <v>49665</v>
      </c>
      <c r="G13927" s="292" t="s">
        <v>2979</v>
      </c>
    </row>
    <row r="13928" spans="1:7">
      <c r="A13928" s="292" t="s">
        <v>49</v>
      </c>
      <c r="B13928" s="405">
        <v>49057</v>
      </c>
      <c r="C13928" s="292" t="s">
        <v>2979</v>
      </c>
      <c r="E13928" s="292" t="s">
        <v>214</v>
      </c>
      <c r="F13928" s="405">
        <v>49666</v>
      </c>
      <c r="G13928" s="292" t="s">
        <v>2979</v>
      </c>
    </row>
    <row r="13929" spans="1:7">
      <c r="A13929" s="292" t="s">
        <v>49</v>
      </c>
      <c r="B13929" s="405">
        <v>49288</v>
      </c>
      <c r="C13929" s="292" t="s">
        <v>2979</v>
      </c>
      <c r="E13929" s="292" t="s">
        <v>214</v>
      </c>
      <c r="F13929" s="405">
        <v>49667</v>
      </c>
      <c r="G13929" s="292" t="s">
        <v>2979</v>
      </c>
    </row>
    <row r="13930" spans="1:7">
      <c r="A13930" s="292" t="s">
        <v>49</v>
      </c>
      <c r="B13930" s="405">
        <v>49613</v>
      </c>
      <c r="C13930" s="292" t="s">
        <v>2979</v>
      </c>
      <c r="E13930" s="292" t="s">
        <v>214</v>
      </c>
      <c r="F13930" s="405">
        <v>49668</v>
      </c>
      <c r="G13930" s="292" t="s">
        <v>2979</v>
      </c>
    </row>
    <row r="13931" spans="1:7">
      <c r="A13931" s="292" t="s">
        <v>49</v>
      </c>
      <c r="B13931" s="405">
        <v>49689</v>
      </c>
      <c r="C13931" s="292" t="s">
        <v>2979</v>
      </c>
      <c r="E13931" s="292" t="s">
        <v>214</v>
      </c>
      <c r="F13931" s="405">
        <v>49670</v>
      </c>
      <c r="G13931" s="292" t="s">
        <v>2979</v>
      </c>
    </row>
    <row r="13932" spans="1:7">
      <c r="A13932" s="292" t="s">
        <v>49</v>
      </c>
      <c r="B13932" s="405">
        <v>49779</v>
      </c>
      <c r="C13932" s="292" t="s">
        <v>2979</v>
      </c>
      <c r="E13932" s="292" t="s">
        <v>214</v>
      </c>
      <c r="F13932" s="405">
        <v>49674</v>
      </c>
      <c r="G13932" s="292" t="s">
        <v>2979</v>
      </c>
    </row>
    <row r="13933" spans="1:7">
      <c r="A13933" s="292" t="s">
        <v>49</v>
      </c>
      <c r="B13933" s="405">
        <v>49881</v>
      </c>
      <c r="C13933" s="292" t="s">
        <v>2979</v>
      </c>
      <c r="E13933" s="292" t="s">
        <v>214</v>
      </c>
      <c r="F13933" s="405">
        <v>49679</v>
      </c>
      <c r="G13933" s="292" t="s">
        <v>2979</v>
      </c>
    </row>
    <row r="13934" spans="1:7">
      <c r="A13934" s="292" t="s">
        <v>49</v>
      </c>
      <c r="B13934" s="405">
        <v>49965</v>
      </c>
      <c r="C13934" s="292" t="s">
        <v>2979</v>
      </c>
      <c r="E13934" s="292" t="s">
        <v>214</v>
      </c>
      <c r="F13934" s="405">
        <v>49680</v>
      </c>
      <c r="G13934" s="292" t="s">
        <v>2979</v>
      </c>
    </row>
    <row r="13935" spans="1:7">
      <c r="A13935" s="292" t="s">
        <v>49</v>
      </c>
      <c r="B13935" s="405">
        <v>50071</v>
      </c>
      <c r="C13935" s="292" t="s">
        <v>2979</v>
      </c>
      <c r="E13935" s="292" t="s">
        <v>214</v>
      </c>
      <c r="F13935" s="405">
        <v>49682</v>
      </c>
      <c r="G13935" s="292" t="s">
        <v>2979</v>
      </c>
    </row>
    <row r="13936" spans="1:7">
      <c r="A13936" s="292" t="s">
        <v>49</v>
      </c>
      <c r="B13936" s="405">
        <v>50151</v>
      </c>
      <c r="C13936" s="292" t="s">
        <v>2979</v>
      </c>
      <c r="E13936" s="292" t="s">
        <v>214</v>
      </c>
      <c r="F13936" s="405">
        <v>49683</v>
      </c>
      <c r="G13936" s="292" t="s">
        <v>2979</v>
      </c>
    </row>
    <row r="13937" spans="1:7">
      <c r="A13937" s="292" t="s">
        <v>49</v>
      </c>
      <c r="B13937" s="405">
        <v>50246</v>
      </c>
      <c r="C13937" s="292" t="s">
        <v>2979</v>
      </c>
      <c r="E13937" s="292" t="s">
        <v>214</v>
      </c>
      <c r="F13937" s="405">
        <v>49688</v>
      </c>
      <c r="G13937" s="292" t="s">
        <v>2979</v>
      </c>
    </row>
    <row r="13938" spans="1:7">
      <c r="A13938" s="292" t="s">
        <v>49</v>
      </c>
      <c r="B13938" s="405">
        <v>50453</v>
      </c>
      <c r="C13938" s="292" t="s">
        <v>2979</v>
      </c>
      <c r="E13938" s="292" t="s">
        <v>214</v>
      </c>
      <c r="F13938" s="405">
        <v>49689</v>
      </c>
      <c r="G13938" s="292" t="s">
        <v>2979</v>
      </c>
    </row>
    <row r="13939" spans="1:7">
      <c r="A13939" s="292" t="s">
        <v>49</v>
      </c>
      <c r="B13939" s="405">
        <v>50530</v>
      </c>
      <c r="C13939" s="292" t="s">
        <v>2979</v>
      </c>
      <c r="E13939" s="292" t="s">
        <v>214</v>
      </c>
      <c r="F13939" s="405">
        <v>49705</v>
      </c>
      <c r="G13939" s="292" t="s">
        <v>2979</v>
      </c>
    </row>
    <row r="13940" spans="1:7">
      <c r="A13940" s="292" t="s">
        <v>49</v>
      </c>
      <c r="B13940" s="405">
        <v>50586</v>
      </c>
      <c r="C13940" s="292" t="s">
        <v>2979</v>
      </c>
      <c r="E13940" s="292" t="s">
        <v>214</v>
      </c>
      <c r="F13940" s="405">
        <v>49706</v>
      </c>
      <c r="G13940" s="292" t="s">
        <v>2979</v>
      </c>
    </row>
    <row r="13941" spans="1:7">
      <c r="A13941" s="292" t="s">
        <v>49</v>
      </c>
      <c r="B13941" s="405">
        <v>50658</v>
      </c>
      <c r="C13941" s="292" t="s">
        <v>2979</v>
      </c>
      <c r="E13941" s="292" t="s">
        <v>214</v>
      </c>
      <c r="F13941" s="405">
        <v>49707</v>
      </c>
      <c r="G13941" s="292" t="s">
        <v>2979</v>
      </c>
    </row>
    <row r="13942" spans="1:7">
      <c r="A13942" s="292" t="s">
        <v>49</v>
      </c>
      <c r="B13942" s="405">
        <v>51009</v>
      </c>
      <c r="C13942" s="292" t="s">
        <v>2979</v>
      </c>
      <c r="E13942" s="292" t="s">
        <v>214</v>
      </c>
      <c r="F13942" s="405">
        <v>49709</v>
      </c>
      <c r="G13942" s="292" t="s">
        <v>2979</v>
      </c>
    </row>
    <row r="13943" spans="1:7">
      <c r="A13943" s="292" t="s">
        <v>49</v>
      </c>
      <c r="B13943" s="405">
        <v>49061</v>
      </c>
      <c r="C13943" s="292" t="s">
        <v>2979</v>
      </c>
      <c r="E13943" s="292" t="s">
        <v>214</v>
      </c>
      <c r="F13943" s="405">
        <v>49710</v>
      </c>
      <c r="G13943" s="292" t="s">
        <v>2979</v>
      </c>
    </row>
    <row r="13944" spans="1:7">
      <c r="A13944" s="292" t="s">
        <v>49</v>
      </c>
      <c r="B13944" s="405">
        <v>49303</v>
      </c>
      <c r="C13944" s="292" t="s">
        <v>2979</v>
      </c>
      <c r="E13944" s="292" t="s">
        <v>214</v>
      </c>
      <c r="F13944" s="405">
        <v>49713</v>
      </c>
      <c r="G13944" s="292" t="s">
        <v>2979</v>
      </c>
    </row>
    <row r="13945" spans="1:7">
      <c r="A13945" s="292" t="s">
        <v>49</v>
      </c>
      <c r="B13945" s="405">
        <v>49614</v>
      </c>
      <c r="C13945" s="292" t="s">
        <v>2979</v>
      </c>
      <c r="E13945" s="292" t="s">
        <v>214</v>
      </c>
      <c r="F13945" s="405">
        <v>49715</v>
      </c>
      <c r="G13945" s="292" t="s">
        <v>2979</v>
      </c>
    </row>
    <row r="13946" spans="1:7">
      <c r="A13946" s="292" t="s">
        <v>49</v>
      </c>
      <c r="B13946" s="405">
        <v>49705</v>
      </c>
      <c r="C13946" s="292" t="s">
        <v>2979</v>
      </c>
      <c r="E13946" s="292" t="s">
        <v>214</v>
      </c>
      <c r="F13946" s="405">
        <v>49716</v>
      </c>
      <c r="G13946" s="292" t="s">
        <v>2979</v>
      </c>
    </row>
    <row r="13947" spans="1:7">
      <c r="A13947" s="292" t="s">
        <v>49</v>
      </c>
      <c r="B13947" s="405">
        <v>49780</v>
      </c>
      <c r="C13947" s="292" t="s">
        <v>2979</v>
      </c>
      <c r="E13947" s="292" t="s">
        <v>214</v>
      </c>
      <c r="F13947" s="405">
        <v>49717</v>
      </c>
      <c r="G13947" s="292" t="s">
        <v>2979</v>
      </c>
    </row>
    <row r="13948" spans="1:7">
      <c r="A13948" s="292" t="s">
        <v>49</v>
      </c>
      <c r="B13948" s="405">
        <v>49883</v>
      </c>
      <c r="C13948" s="292" t="s">
        <v>2979</v>
      </c>
      <c r="E13948" s="292" t="s">
        <v>214</v>
      </c>
      <c r="F13948" s="405">
        <v>49718</v>
      </c>
      <c r="G13948" s="292" t="s">
        <v>2979</v>
      </c>
    </row>
    <row r="13949" spans="1:7">
      <c r="A13949" s="292" t="s">
        <v>49</v>
      </c>
      <c r="B13949" s="405">
        <v>49967</v>
      </c>
      <c r="C13949" s="292" t="s">
        <v>2979</v>
      </c>
      <c r="E13949" s="292" t="s">
        <v>214</v>
      </c>
      <c r="F13949" s="405">
        <v>49719</v>
      </c>
      <c r="G13949" s="292" t="s">
        <v>2979</v>
      </c>
    </row>
    <row r="13950" spans="1:7">
      <c r="A13950" s="292" t="s">
        <v>49</v>
      </c>
      <c r="B13950" s="405">
        <v>50072</v>
      </c>
      <c r="C13950" s="292" t="s">
        <v>2979</v>
      </c>
      <c r="E13950" s="292" t="s">
        <v>214</v>
      </c>
      <c r="F13950" s="405">
        <v>49721</v>
      </c>
      <c r="G13950" s="292" t="s">
        <v>2979</v>
      </c>
    </row>
    <row r="13951" spans="1:7">
      <c r="A13951" s="292" t="s">
        <v>49</v>
      </c>
      <c r="B13951" s="405">
        <v>50153</v>
      </c>
      <c r="C13951" s="292" t="s">
        <v>2979</v>
      </c>
      <c r="E13951" s="292" t="s">
        <v>214</v>
      </c>
      <c r="F13951" s="405">
        <v>49724</v>
      </c>
      <c r="G13951" s="292" t="s">
        <v>2979</v>
      </c>
    </row>
    <row r="13952" spans="1:7">
      <c r="A13952" s="292" t="s">
        <v>49</v>
      </c>
      <c r="B13952" s="405">
        <v>50247</v>
      </c>
      <c r="C13952" s="292" t="s">
        <v>2979</v>
      </c>
      <c r="E13952" s="292" t="s">
        <v>214</v>
      </c>
      <c r="F13952" s="405">
        <v>49726</v>
      </c>
      <c r="G13952" s="292" t="s">
        <v>2979</v>
      </c>
    </row>
    <row r="13953" spans="1:7">
      <c r="A13953" s="292" t="s">
        <v>49</v>
      </c>
      <c r="B13953" s="405">
        <v>50454</v>
      </c>
      <c r="C13953" s="292" t="s">
        <v>2979</v>
      </c>
      <c r="E13953" s="292" t="s">
        <v>214</v>
      </c>
      <c r="F13953" s="405">
        <v>49727</v>
      </c>
      <c r="G13953" s="292" t="s">
        <v>2979</v>
      </c>
    </row>
    <row r="13954" spans="1:7">
      <c r="A13954" s="292" t="s">
        <v>49</v>
      </c>
      <c r="B13954" s="405">
        <v>50531</v>
      </c>
      <c r="C13954" s="292" t="s">
        <v>2979</v>
      </c>
      <c r="E13954" s="292" t="s">
        <v>214</v>
      </c>
      <c r="F13954" s="405">
        <v>49729</v>
      </c>
      <c r="G13954" s="292" t="s">
        <v>2979</v>
      </c>
    </row>
    <row r="13955" spans="1:7">
      <c r="A13955" s="292" t="s">
        <v>49</v>
      </c>
      <c r="B13955" s="405">
        <v>50591</v>
      </c>
      <c r="C13955" s="292" t="s">
        <v>2979</v>
      </c>
      <c r="E13955" s="292" t="s">
        <v>214</v>
      </c>
      <c r="F13955" s="405">
        <v>49730</v>
      </c>
      <c r="G13955" s="292" t="s">
        <v>2979</v>
      </c>
    </row>
    <row r="13956" spans="1:7">
      <c r="A13956" s="292" t="s">
        <v>49</v>
      </c>
      <c r="B13956" s="405">
        <v>50660</v>
      </c>
      <c r="C13956" s="292" t="s">
        <v>2979</v>
      </c>
      <c r="E13956" s="292" t="s">
        <v>214</v>
      </c>
      <c r="F13956" s="405">
        <v>49733</v>
      </c>
      <c r="G13956" s="292" t="s">
        <v>2979</v>
      </c>
    </row>
    <row r="13957" spans="1:7">
      <c r="A13957" s="292" t="s">
        <v>49</v>
      </c>
      <c r="B13957" s="405">
        <v>51010</v>
      </c>
      <c r="C13957" s="292" t="s">
        <v>2979</v>
      </c>
      <c r="E13957" s="292" t="s">
        <v>214</v>
      </c>
      <c r="F13957" s="405">
        <v>49738</v>
      </c>
      <c r="G13957" s="292" t="s">
        <v>2979</v>
      </c>
    </row>
    <row r="13958" spans="1:7">
      <c r="A13958" s="292" t="s">
        <v>49</v>
      </c>
      <c r="B13958" s="405">
        <v>49066</v>
      </c>
      <c r="C13958" s="292" t="s">
        <v>2979</v>
      </c>
      <c r="E13958" s="292" t="s">
        <v>214</v>
      </c>
      <c r="F13958" s="405">
        <v>49743</v>
      </c>
      <c r="G13958" s="292" t="s">
        <v>2979</v>
      </c>
    </row>
    <row r="13959" spans="1:7">
      <c r="A13959" s="292" t="s">
        <v>49</v>
      </c>
      <c r="B13959" s="405">
        <v>49304</v>
      </c>
      <c r="C13959" s="292" t="s">
        <v>2979</v>
      </c>
      <c r="E13959" s="292" t="s">
        <v>214</v>
      </c>
      <c r="F13959" s="405">
        <v>49744</v>
      </c>
      <c r="G13959" s="292" t="s">
        <v>2979</v>
      </c>
    </row>
    <row r="13960" spans="1:7">
      <c r="A13960" s="292" t="s">
        <v>49</v>
      </c>
      <c r="B13960" s="405">
        <v>49615</v>
      </c>
      <c r="C13960" s="292" t="s">
        <v>2979</v>
      </c>
      <c r="E13960" s="292" t="s">
        <v>214</v>
      </c>
      <c r="F13960" s="405">
        <v>49745</v>
      </c>
      <c r="G13960" s="292" t="s">
        <v>2979</v>
      </c>
    </row>
    <row r="13961" spans="1:7">
      <c r="A13961" s="292" t="s">
        <v>49</v>
      </c>
      <c r="B13961" s="405">
        <v>49706</v>
      </c>
      <c r="C13961" s="292" t="s">
        <v>2979</v>
      </c>
      <c r="E13961" s="292" t="s">
        <v>214</v>
      </c>
      <c r="F13961" s="405">
        <v>49746</v>
      </c>
      <c r="G13961" s="292" t="s">
        <v>2979</v>
      </c>
    </row>
    <row r="13962" spans="1:7">
      <c r="A13962" s="292" t="s">
        <v>49</v>
      </c>
      <c r="B13962" s="405">
        <v>49781</v>
      </c>
      <c r="C13962" s="292" t="s">
        <v>2979</v>
      </c>
      <c r="E13962" s="292" t="s">
        <v>214</v>
      </c>
      <c r="F13962" s="405">
        <v>49748</v>
      </c>
      <c r="G13962" s="292" t="s">
        <v>2979</v>
      </c>
    </row>
    <row r="13963" spans="1:7">
      <c r="A13963" s="292" t="s">
        <v>49</v>
      </c>
      <c r="B13963" s="405">
        <v>49884</v>
      </c>
      <c r="C13963" s="292" t="s">
        <v>2979</v>
      </c>
      <c r="E13963" s="292" t="s">
        <v>214</v>
      </c>
      <c r="F13963" s="405">
        <v>49749</v>
      </c>
      <c r="G13963" s="292" t="s">
        <v>2979</v>
      </c>
    </row>
    <row r="13964" spans="1:7">
      <c r="A13964" s="292" t="s">
        <v>49</v>
      </c>
      <c r="B13964" s="405">
        <v>49968</v>
      </c>
      <c r="C13964" s="292" t="s">
        <v>2979</v>
      </c>
      <c r="E13964" s="292" t="s">
        <v>214</v>
      </c>
      <c r="F13964" s="405">
        <v>49751</v>
      </c>
      <c r="G13964" s="292" t="s">
        <v>2979</v>
      </c>
    </row>
    <row r="13965" spans="1:7">
      <c r="A13965" s="292" t="s">
        <v>49</v>
      </c>
      <c r="B13965" s="405">
        <v>50073</v>
      </c>
      <c r="C13965" s="292" t="s">
        <v>2979</v>
      </c>
      <c r="E13965" s="292" t="s">
        <v>214</v>
      </c>
      <c r="F13965" s="405">
        <v>49752</v>
      </c>
      <c r="G13965" s="292" t="s">
        <v>2979</v>
      </c>
    </row>
    <row r="13966" spans="1:7">
      <c r="A13966" s="292" t="s">
        <v>49</v>
      </c>
      <c r="B13966" s="405">
        <v>50154</v>
      </c>
      <c r="C13966" s="292" t="s">
        <v>2979</v>
      </c>
      <c r="E13966" s="292" t="s">
        <v>214</v>
      </c>
      <c r="F13966" s="405">
        <v>49753</v>
      </c>
      <c r="G13966" s="292" t="s">
        <v>2979</v>
      </c>
    </row>
    <row r="13967" spans="1:7">
      <c r="A13967" s="292" t="s">
        <v>49</v>
      </c>
      <c r="B13967" s="405">
        <v>50248</v>
      </c>
      <c r="C13967" s="292" t="s">
        <v>2979</v>
      </c>
      <c r="E13967" s="292" t="s">
        <v>214</v>
      </c>
      <c r="F13967" s="405">
        <v>49755</v>
      </c>
      <c r="G13967" s="292" t="s">
        <v>2979</v>
      </c>
    </row>
    <row r="13968" spans="1:7">
      <c r="A13968" s="292" t="s">
        <v>49</v>
      </c>
      <c r="B13968" s="405">
        <v>50455</v>
      </c>
      <c r="C13968" s="292" t="s">
        <v>2979</v>
      </c>
      <c r="E13968" s="292" t="s">
        <v>214</v>
      </c>
      <c r="F13968" s="405">
        <v>49756</v>
      </c>
      <c r="G13968" s="292" t="s">
        <v>2979</v>
      </c>
    </row>
    <row r="13969" spans="1:7">
      <c r="A13969" s="292" t="s">
        <v>49</v>
      </c>
      <c r="B13969" s="405">
        <v>50532</v>
      </c>
      <c r="C13969" s="292" t="s">
        <v>2979</v>
      </c>
      <c r="E13969" s="292" t="s">
        <v>214</v>
      </c>
      <c r="F13969" s="405">
        <v>49760</v>
      </c>
      <c r="G13969" s="292" t="s">
        <v>2979</v>
      </c>
    </row>
    <row r="13970" spans="1:7">
      <c r="A13970" s="292" t="s">
        <v>49</v>
      </c>
      <c r="B13970" s="405">
        <v>50594</v>
      </c>
      <c r="C13970" s="292" t="s">
        <v>2979</v>
      </c>
      <c r="E13970" s="292" t="s">
        <v>214</v>
      </c>
      <c r="F13970" s="405">
        <v>49761</v>
      </c>
      <c r="G13970" s="292" t="s">
        <v>2979</v>
      </c>
    </row>
    <row r="13971" spans="1:7">
      <c r="A13971" s="292" t="s">
        <v>49</v>
      </c>
      <c r="B13971" s="405">
        <v>50661</v>
      </c>
      <c r="C13971" s="292" t="s">
        <v>2979</v>
      </c>
      <c r="E13971" s="292" t="s">
        <v>214</v>
      </c>
      <c r="F13971" s="405">
        <v>49762</v>
      </c>
      <c r="G13971" s="292" t="s">
        <v>2979</v>
      </c>
    </row>
    <row r="13972" spans="1:7">
      <c r="A13972" s="292" t="s">
        <v>49</v>
      </c>
      <c r="B13972" s="405">
        <v>51011</v>
      </c>
      <c r="C13972" s="292" t="s">
        <v>2979</v>
      </c>
      <c r="E13972" s="292" t="s">
        <v>214</v>
      </c>
      <c r="F13972" s="405">
        <v>49765</v>
      </c>
      <c r="G13972" s="292" t="s">
        <v>2979</v>
      </c>
    </row>
    <row r="13973" spans="1:7">
      <c r="A13973" s="292" t="s">
        <v>49</v>
      </c>
      <c r="B13973" s="405">
        <v>49067</v>
      </c>
      <c r="C13973" s="292" t="s">
        <v>2979</v>
      </c>
      <c r="E13973" s="292" t="s">
        <v>214</v>
      </c>
      <c r="F13973" s="405">
        <v>49766</v>
      </c>
      <c r="G13973" s="292" t="s">
        <v>2979</v>
      </c>
    </row>
    <row r="13974" spans="1:7">
      <c r="A13974" s="292" t="s">
        <v>49</v>
      </c>
      <c r="B13974" s="405">
        <v>49305</v>
      </c>
      <c r="C13974" s="292" t="s">
        <v>2979</v>
      </c>
      <c r="E13974" s="292" t="s">
        <v>214</v>
      </c>
      <c r="F13974" s="405">
        <v>49768</v>
      </c>
      <c r="G13974" s="292" t="s">
        <v>2979</v>
      </c>
    </row>
    <row r="13975" spans="1:7">
      <c r="A13975" s="292" t="s">
        <v>49</v>
      </c>
      <c r="B13975" s="405">
        <v>49617</v>
      </c>
      <c r="C13975" s="292" t="s">
        <v>2979</v>
      </c>
      <c r="E13975" s="292" t="s">
        <v>214</v>
      </c>
      <c r="F13975" s="405">
        <v>49769</v>
      </c>
      <c r="G13975" s="292" t="s">
        <v>2979</v>
      </c>
    </row>
    <row r="13976" spans="1:7">
      <c r="A13976" s="292" t="s">
        <v>49</v>
      </c>
      <c r="B13976" s="405">
        <v>49707</v>
      </c>
      <c r="C13976" s="292" t="s">
        <v>2979</v>
      </c>
      <c r="E13976" s="292" t="s">
        <v>214</v>
      </c>
      <c r="F13976" s="405">
        <v>49774</v>
      </c>
      <c r="G13976" s="292" t="s">
        <v>2979</v>
      </c>
    </row>
    <row r="13977" spans="1:7">
      <c r="A13977" s="292" t="s">
        <v>49</v>
      </c>
      <c r="B13977" s="405">
        <v>49788</v>
      </c>
      <c r="C13977" s="292" t="s">
        <v>2979</v>
      </c>
      <c r="E13977" s="292" t="s">
        <v>214</v>
      </c>
      <c r="F13977" s="405">
        <v>49775</v>
      </c>
      <c r="G13977" s="292" t="s">
        <v>2979</v>
      </c>
    </row>
    <row r="13978" spans="1:7">
      <c r="A13978" s="292" t="s">
        <v>49</v>
      </c>
      <c r="B13978" s="405">
        <v>49885</v>
      </c>
      <c r="C13978" s="292" t="s">
        <v>2979</v>
      </c>
      <c r="E13978" s="292" t="s">
        <v>214</v>
      </c>
      <c r="F13978" s="405">
        <v>49776</v>
      </c>
      <c r="G13978" s="292" t="s">
        <v>2979</v>
      </c>
    </row>
    <row r="13979" spans="1:7">
      <c r="A13979" s="292" t="s">
        <v>49</v>
      </c>
      <c r="B13979" s="405">
        <v>49971</v>
      </c>
      <c r="C13979" s="292" t="s">
        <v>2979</v>
      </c>
      <c r="E13979" s="292" t="s">
        <v>214</v>
      </c>
      <c r="F13979" s="405">
        <v>49779</v>
      </c>
      <c r="G13979" s="292" t="s">
        <v>2979</v>
      </c>
    </row>
    <row r="13980" spans="1:7">
      <c r="A13980" s="292" t="s">
        <v>49</v>
      </c>
      <c r="B13980" s="405">
        <v>50075</v>
      </c>
      <c r="C13980" s="292" t="s">
        <v>2979</v>
      </c>
      <c r="E13980" s="292" t="s">
        <v>214</v>
      </c>
      <c r="F13980" s="405">
        <v>49780</v>
      </c>
      <c r="G13980" s="292" t="s">
        <v>2979</v>
      </c>
    </row>
    <row r="13981" spans="1:7">
      <c r="A13981" s="292" t="s">
        <v>49</v>
      </c>
      <c r="B13981" s="405">
        <v>50156</v>
      </c>
      <c r="C13981" s="292" t="s">
        <v>2979</v>
      </c>
      <c r="E13981" s="292" t="s">
        <v>214</v>
      </c>
      <c r="F13981" s="405">
        <v>49781</v>
      </c>
      <c r="G13981" s="292" t="s">
        <v>2979</v>
      </c>
    </row>
    <row r="13982" spans="1:7">
      <c r="A13982" s="292" t="s">
        <v>49</v>
      </c>
      <c r="B13982" s="405">
        <v>50249</v>
      </c>
      <c r="C13982" s="292" t="s">
        <v>2979</v>
      </c>
      <c r="E13982" s="292" t="s">
        <v>214</v>
      </c>
      <c r="F13982" s="405">
        <v>49788</v>
      </c>
      <c r="G13982" s="292" t="s">
        <v>2979</v>
      </c>
    </row>
    <row r="13983" spans="1:7">
      <c r="A13983" s="292" t="s">
        <v>49</v>
      </c>
      <c r="B13983" s="405">
        <v>50456</v>
      </c>
      <c r="C13983" s="292" t="s">
        <v>2979</v>
      </c>
      <c r="E13983" s="292" t="s">
        <v>214</v>
      </c>
      <c r="F13983" s="405">
        <v>49791</v>
      </c>
      <c r="G13983" s="292" t="s">
        <v>2979</v>
      </c>
    </row>
    <row r="13984" spans="1:7">
      <c r="A13984" s="292" t="s">
        <v>49</v>
      </c>
      <c r="B13984" s="405">
        <v>50533</v>
      </c>
      <c r="C13984" s="292" t="s">
        <v>2979</v>
      </c>
      <c r="E13984" s="292" t="s">
        <v>214</v>
      </c>
      <c r="F13984" s="405">
        <v>49793</v>
      </c>
      <c r="G13984" s="292" t="s">
        <v>2979</v>
      </c>
    </row>
    <row r="13985" spans="1:7">
      <c r="A13985" s="292" t="s">
        <v>49</v>
      </c>
      <c r="B13985" s="405">
        <v>50597</v>
      </c>
      <c r="C13985" s="292" t="s">
        <v>2979</v>
      </c>
      <c r="E13985" s="292" t="s">
        <v>214</v>
      </c>
      <c r="F13985" s="405">
        <v>49795</v>
      </c>
      <c r="G13985" s="292" t="s">
        <v>2979</v>
      </c>
    </row>
    <row r="13986" spans="1:7">
      <c r="A13986" s="292" t="s">
        <v>49</v>
      </c>
      <c r="B13986" s="405">
        <v>50665</v>
      </c>
      <c r="C13986" s="292" t="s">
        <v>2979</v>
      </c>
      <c r="E13986" s="292" t="s">
        <v>214</v>
      </c>
      <c r="F13986" s="405">
        <v>49797</v>
      </c>
      <c r="G13986" s="292" t="s">
        <v>2979</v>
      </c>
    </row>
    <row r="13987" spans="1:7">
      <c r="A13987" s="292" t="s">
        <v>49</v>
      </c>
      <c r="B13987" s="405">
        <v>51012</v>
      </c>
      <c r="C13987" s="292" t="s">
        <v>2979</v>
      </c>
      <c r="E13987" s="292" t="s">
        <v>214</v>
      </c>
      <c r="F13987" s="405">
        <v>49799</v>
      </c>
      <c r="G13987" s="292" t="s">
        <v>2979</v>
      </c>
    </row>
    <row r="13988" spans="1:7">
      <c r="A13988" s="292" t="s">
        <v>49</v>
      </c>
      <c r="B13988" s="405">
        <v>49072</v>
      </c>
      <c r="C13988" s="292" t="s">
        <v>2979</v>
      </c>
      <c r="E13988" s="292" t="s">
        <v>214</v>
      </c>
      <c r="F13988" s="405">
        <v>49805</v>
      </c>
      <c r="G13988" s="292" t="s">
        <v>2979</v>
      </c>
    </row>
    <row r="13989" spans="1:7">
      <c r="A13989" s="292" t="s">
        <v>49</v>
      </c>
      <c r="B13989" s="405">
        <v>49310</v>
      </c>
      <c r="C13989" s="292" t="s">
        <v>2979</v>
      </c>
      <c r="E13989" s="292" t="s">
        <v>214</v>
      </c>
      <c r="F13989" s="405">
        <v>49806</v>
      </c>
      <c r="G13989" s="292" t="s">
        <v>2979</v>
      </c>
    </row>
    <row r="13990" spans="1:7">
      <c r="A13990" s="292" t="s">
        <v>49</v>
      </c>
      <c r="B13990" s="405">
        <v>49618</v>
      </c>
      <c r="C13990" s="292" t="s">
        <v>2979</v>
      </c>
      <c r="E13990" s="292" t="s">
        <v>214</v>
      </c>
      <c r="F13990" s="405">
        <v>49807</v>
      </c>
      <c r="G13990" s="292" t="s">
        <v>2979</v>
      </c>
    </row>
    <row r="13991" spans="1:7">
      <c r="A13991" s="292" t="s">
        <v>49</v>
      </c>
      <c r="B13991" s="405">
        <v>49709</v>
      </c>
      <c r="C13991" s="292" t="s">
        <v>2979</v>
      </c>
      <c r="E13991" s="292" t="s">
        <v>214</v>
      </c>
      <c r="F13991" s="405">
        <v>49812</v>
      </c>
      <c r="G13991" s="292" t="s">
        <v>2979</v>
      </c>
    </row>
    <row r="13992" spans="1:7">
      <c r="A13992" s="292" t="s">
        <v>49</v>
      </c>
      <c r="B13992" s="405">
        <v>49791</v>
      </c>
      <c r="C13992" s="292" t="s">
        <v>2979</v>
      </c>
      <c r="E13992" s="292" t="s">
        <v>214</v>
      </c>
      <c r="F13992" s="405">
        <v>49813</v>
      </c>
      <c r="G13992" s="292" t="s">
        <v>2979</v>
      </c>
    </row>
    <row r="13993" spans="1:7">
      <c r="A13993" s="292" t="s">
        <v>49</v>
      </c>
      <c r="B13993" s="405">
        <v>49886</v>
      </c>
      <c r="C13993" s="292" t="s">
        <v>2979</v>
      </c>
      <c r="E13993" s="292" t="s">
        <v>214</v>
      </c>
      <c r="F13993" s="405">
        <v>49814</v>
      </c>
      <c r="G13993" s="292" t="s">
        <v>2979</v>
      </c>
    </row>
    <row r="13994" spans="1:7">
      <c r="A13994" s="292" t="s">
        <v>49</v>
      </c>
      <c r="B13994" s="405">
        <v>50001</v>
      </c>
      <c r="C13994" s="292" t="s">
        <v>2979</v>
      </c>
      <c r="E13994" s="292" t="s">
        <v>214</v>
      </c>
      <c r="F13994" s="405">
        <v>49815</v>
      </c>
      <c r="G13994" s="292" t="s">
        <v>2979</v>
      </c>
    </row>
    <row r="13995" spans="1:7">
      <c r="A13995" s="292" t="s">
        <v>49</v>
      </c>
      <c r="B13995" s="405">
        <v>50076</v>
      </c>
      <c r="C13995" s="292" t="s">
        <v>2979</v>
      </c>
      <c r="E13995" s="292" t="s">
        <v>214</v>
      </c>
      <c r="F13995" s="405">
        <v>49816</v>
      </c>
      <c r="G13995" s="292" t="s">
        <v>2979</v>
      </c>
    </row>
    <row r="13996" spans="1:7">
      <c r="A13996" s="292" t="s">
        <v>49</v>
      </c>
      <c r="B13996" s="405">
        <v>50157</v>
      </c>
      <c r="C13996" s="292" t="s">
        <v>2979</v>
      </c>
      <c r="E13996" s="292" t="s">
        <v>214</v>
      </c>
      <c r="F13996" s="405">
        <v>49817</v>
      </c>
      <c r="G13996" s="292" t="s">
        <v>2979</v>
      </c>
    </row>
    <row r="13997" spans="1:7">
      <c r="A13997" s="292" t="s">
        <v>49</v>
      </c>
      <c r="B13997" s="405">
        <v>50250</v>
      </c>
      <c r="C13997" s="292" t="s">
        <v>2979</v>
      </c>
      <c r="E13997" s="292" t="s">
        <v>214</v>
      </c>
      <c r="F13997" s="405">
        <v>49820</v>
      </c>
      <c r="G13997" s="292" t="s">
        <v>2979</v>
      </c>
    </row>
    <row r="13998" spans="1:7">
      <c r="A13998" s="292" t="s">
        <v>49</v>
      </c>
      <c r="B13998" s="405">
        <v>50457</v>
      </c>
      <c r="C13998" s="292" t="s">
        <v>2979</v>
      </c>
      <c r="E13998" s="292" t="s">
        <v>214</v>
      </c>
      <c r="F13998" s="405">
        <v>49821</v>
      </c>
      <c r="G13998" s="292" t="s">
        <v>2979</v>
      </c>
    </row>
    <row r="13999" spans="1:7">
      <c r="A13999" s="292" t="s">
        <v>49</v>
      </c>
      <c r="B13999" s="405">
        <v>50535</v>
      </c>
      <c r="C13999" s="292" t="s">
        <v>2979</v>
      </c>
      <c r="E13999" s="292" t="s">
        <v>214</v>
      </c>
      <c r="F13999" s="405">
        <v>49822</v>
      </c>
      <c r="G13999" s="292" t="s">
        <v>2979</v>
      </c>
    </row>
    <row r="14000" spans="1:7">
      <c r="A14000" s="292" t="s">
        <v>49</v>
      </c>
      <c r="B14000" s="405">
        <v>50598</v>
      </c>
      <c r="C14000" s="292" t="s">
        <v>2979</v>
      </c>
      <c r="E14000" s="292" t="s">
        <v>214</v>
      </c>
      <c r="F14000" s="405">
        <v>49825</v>
      </c>
      <c r="G14000" s="292" t="s">
        <v>2979</v>
      </c>
    </row>
    <row r="14001" spans="1:7">
      <c r="A14001" s="292" t="s">
        <v>49</v>
      </c>
      <c r="B14001" s="405">
        <v>50666</v>
      </c>
      <c r="C14001" s="292" t="s">
        <v>2979</v>
      </c>
      <c r="E14001" s="292" t="s">
        <v>214</v>
      </c>
      <c r="F14001" s="405">
        <v>49827</v>
      </c>
      <c r="G14001" s="292" t="s">
        <v>2979</v>
      </c>
    </row>
    <row r="14002" spans="1:7">
      <c r="A14002" s="292" t="s">
        <v>49</v>
      </c>
      <c r="B14002" s="405">
        <v>51014</v>
      </c>
      <c r="C14002" s="292" t="s">
        <v>2979</v>
      </c>
      <c r="E14002" s="292" t="s">
        <v>214</v>
      </c>
      <c r="F14002" s="405">
        <v>49833</v>
      </c>
      <c r="G14002" s="292" t="s">
        <v>2979</v>
      </c>
    </row>
    <row r="14003" spans="1:7">
      <c r="A14003" s="292" t="s">
        <v>49</v>
      </c>
      <c r="B14003" s="405">
        <v>49073</v>
      </c>
      <c r="C14003" s="292" t="s">
        <v>2979</v>
      </c>
      <c r="E14003" s="292" t="s">
        <v>214</v>
      </c>
      <c r="F14003" s="405">
        <v>49834</v>
      </c>
      <c r="G14003" s="292" t="s">
        <v>2979</v>
      </c>
    </row>
    <row r="14004" spans="1:7">
      <c r="A14004" s="292" t="s">
        <v>49</v>
      </c>
      <c r="B14004" s="405">
        <v>49318</v>
      </c>
      <c r="C14004" s="292" t="s">
        <v>2979</v>
      </c>
      <c r="E14004" s="292" t="s">
        <v>214</v>
      </c>
      <c r="F14004" s="405">
        <v>49835</v>
      </c>
      <c r="G14004" s="292" t="s">
        <v>2979</v>
      </c>
    </row>
    <row r="14005" spans="1:7">
      <c r="A14005" s="292" t="s">
        <v>49</v>
      </c>
      <c r="B14005" s="405">
        <v>49619</v>
      </c>
      <c r="C14005" s="292" t="s">
        <v>2979</v>
      </c>
      <c r="E14005" s="292" t="s">
        <v>214</v>
      </c>
      <c r="F14005" s="405">
        <v>49836</v>
      </c>
      <c r="G14005" s="292" t="s">
        <v>2979</v>
      </c>
    </row>
    <row r="14006" spans="1:7">
      <c r="A14006" s="292" t="s">
        <v>49</v>
      </c>
      <c r="B14006" s="405">
        <v>49710</v>
      </c>
      <c r="C14006" s="292" t="s">
        <v>2979</v>
      </c>
      <c r="E14006" s="292" t="s">
        <v>214</v>
      </c>
      <c r="F14006" s="405">
        <v>49839</v>
      </c>
      <c r="G14006" s="292" t="s">
        <v>2979</v>
      </c>
    </row>
    <row r="14007" spans="1:7">
      <c r="A14007" s="292" t="s">
        <v>49</v>
      </c>
      <c r="B14007" s="405">
        <v>49793</v>
      </c>
      <c r="C14007" s="292" t="s">
        <v>2979</v>
      </c>
      <c r="E14007" s="292" t="s">
        <v>214</v>
      </c>
      <c r="F14007" s="405">
        <v>49840</v>
      </c>
      <c r="G14007" s="292" t="s">
        <v>2979</v>
      </c>
    </row>
    <row r="14008" spans="1:7">
      <c r="A14008" s="292" t="s">
        <v>49</v>
      </c>
      <c r="B14008" s="405">
        <v>49887</v>
      </c>
      <c r="C14008" s="292" t="s">
        <v>2979</v>
      </c>
      <c r="E14008" s="292" t="s">
        <v>214</v>
      </c>
      <c r="F14008" s="405">
        <v>49841</v>
      </c>
      <c r="G14008" s="292" t="s">
        <v>2979</v>
      </c>
    </row>
    <row r="14009" spans="1:7">
      <c r="A14009" s="292" t="s">
        <v>49</v>
      </c>
      <c r="B14009" s="405">
        <v>50002</v>
      </c>
      <c r="C14009" s="292" t="s">
        <v>2979</v>
      </c>
      <c r="E14009" s="292" t="s">
        <v>214</v>
      </c>
      <c r="F14009" s="405">
        <v>49847</v>
      </c>
      <c r="G14009" s="292" t="s">
        <v>2979</v>
      </c>
    </row>
    <row r="14010" spans="1:7">
      <c r="A14010" s="292" t="s">
        <v>49</v>
      </c>
      <c r="B14010" s="405">
        <v>50099</v>
      </c>
      <c r="C14010" s="292" t="s">
        <v>2979</v>
      </c>
      <c r="E14010" s="292" t="s">
        <v>214</v>
      </c>
      <c r="F14010" s="405">
        <v>49848</v>
      </c>
      <c r="G14010" s="292" t="s">
        <v>2979</v>
      </c>
    </row>
    <row r="14011" spans="1:7">
      <c r="A14011" s="292" t="s">
        <v>49</v>
      </c>
      <c r="B14011" s="405">
        <v>50161</v>
      </c>
      <c r="C14011" s="292" t="s">
        <v>2979</v>
      </c>
      <c r="E14011" s="292" t="s">
        <v>214</v>
      </c>
      <c r="F14011" s="405">
        <v>49853</v>
      </c>
      <c r="G14011" s="292" t="s">
        <v>2979</v>
      </c>
    </row>
    <row r="14012" spans="1:7">
      <c r="A14012" s="292" t="s">
        <v>49</v>
      </c>
      <c r="B14012" s="405">
        <v>50251</v>
      </c>
      <c r="C14012" s="292" t="s">
        <v>2979</v>
      </c>
      <c r="E14012" s="292" t="s">
        <v>214</v>
      </c>
      <c r="F14012" s="405">
        <v>49861</v>
      </c>
      <c r="G14012" s="292" t="s">
        <v>2979</v>
      </c>
    </row>
    <row r="14013" spans="1:7">
      <c r="A14013" s="292" t="s">
        <v>49</v>
      </c>
      <c r="B14013" s="405">
        <v>50458</v>
      </c>
      <c r="C14013" s="292" t="s">
        <v>2979</v>
      </c>
      <c r="E14013" s="292" t="s">
        <v>214</v>
      </c>
      <c r="F14013" s="405">
        <v>49862</v>
      </c>
      <c r="G14013" s="292" t="s">
        <v>2979</v>
      </c>
    </row>
    <row r="14014" spans="1:7">
      <c r="A14014" s="292" t="s">
        <v>49</v>
      </c>
      <c r="B14014" s="405">
        <v>50536</v>
      </c>
      <c r="C14014" s="292" t="s">
        <v>2979</v>
      </c>
      <c r="E14014" s="292" t="s">
        <v>214</v>
      </c>
      <c r="F14014" s="405">
        <v>49865</v>
      </c>
      <c r="G14014" s="292" t="s">
        <v>2979</v>
      </c>
    </row>
    <row r="14015" spans="1:7">
      <c r="A14015" s="292" t="s">
        <v>49</v>
      </c>
      <c r="B14015" s="405">
        <v>50599</v>
      </c>
      <c r="C14015" s="292" t="s">
        <v>2979</v>
      </c>
      <c r="E14015" s="292" t="s">
        <v>214</v>
      </c>
      <c r="F14015" s="405">
        <v>49868</v>
      </c>
      <c r="G14015" s="292" t="s">
        <v>2979</v>
      </c>
    </row>
    <row r="14016" spans="1:7">
      <c r="A14016" s="292" t="s">
        <v>49</v>
      </c>
      <c r="B14016" s="405">
        <v>50668</v>
      </c>
      <c r="C14016" s="292" t="s">
        <v>2979</v>
      </c>
      <c r="E14016" s="292" t="s">
        <v>214</v>
      </c>
      <c r="F14016" s="405">
        <v>49872</v>
      </c>
      <c r="G14016" s="292" t="s">
        <v>2979</v>
      </c>
    </row>
    <row r="14017" spans="1:7">
      <c r="A14017" s="292" t="s">
        <v>49</v>
      </c>
      <c r="B14017" s="405">
        <v>51016</v>
      </c>
      <c r="C14017" s="292" t="s">
        <v>2979</v>
      </c>
      <c r="E14017" s="292" t="s">
        <v>214</v>
      </c>
      <c r="F14017" s="405">
        <v>49878</v>
      </c>
      <c r="G14017" s="292" t="s">
        <v>2979</v>
      </c>
    </row>
    <row r="14018" spans="1:7">
      <c r="A14018" s="292" t="s">
        <v>49</v>
      </c>
      <c r="B14018" s="405">
        <v>49076</v>
      </c>
      <c r="C14018" s="292" t="s">
        <v>2979</v>
      </c>
      <c r="E14018" s="292" t="s">
        <v>214</v>
      </c>
      <c r="F14018" s="405">
        <v>49879</v>
      </c>
      <c r="G14018" s="292" t="s">
        <v>2979</v>
      </c>
    </row>
    <row r="14019" spans="1:7">
      <c r="A14019" s="292" t="s">
        <v>49</v>
      </c>
      <c r="B14019" s="405">
        <v>49320</v>
      </c>
      <c r="C14019" s="292" t="s">
        <v>2979</v>
      </c>
      <c r="E14019" s="292" t="s">
        <v>214</v>
      </c>
      <c r="F14019" s="405">
        <v>49880</v>
      </c>
      <c r="G14019" s="292" t="s">
        <v>2979</v>
      </c>
    </row>
    <row r="14020" spans="1:7">
      <c r="A14020" s="292" t="s">
        <v>49</v>
      </c>
      <c r="B14020" s="405">
        <v>49620</v>
      </c>
      <c r="C14020" s="292" t="s">
        <v>2979</v>
      </c>
      <c r="E14020" s="292" t="s">
        <v>214</v>
      </c>
      <c r="F14020" s="405">
        <v>49881</v>
      </c>
      <c r="G14020" s="292" t="s">
        <v>2979</v>
      </c>
    </row>
    <row r="14021" spans="1:7">
      <c r="A14021" s="292" t="s">
        <v>49</v>
      </c>
      <c r="B14021" s="405">
        <v>49713</v>
      </c>
      <c r="C14021" s="292" t="s">
        <v>2979</v>
      </c>
      <c r="E14021" s="292" t="s">
        <v>214</v>
      </c>
      <c r="F14021" s="405">
        <v>49883</v>
      </c>
      <c r="G14021" s="292" t="s">
        <v>2979</v>
      </c>
    </row>
    <row r="14022" spans="1:7">
      <c r="A14022" s="292" t="s">
        <v>49</v>
      </c>
      <c r="B14022" s="405">
        <v>49795</v>
      </c>
      <c r="C14022" s="292" t="s">
        <v>2979</v>
      </c>
      <c r="E14022" s="292" t="s">
        <v>214</v>
      </c>
      <c r="F14022" s="405">
        <v>49884</v>
      </c>
      <c r="G14022" s="292" t="s">
        <v>2979</v>
      </c>
    </row>
    <row r="14023" spans="1:7">
      <c r="A14023" s="292" t="s">
        <v>49</v>
      </c>
      <c r="B14023" s="405">
        <v>49891</v>
      </c>
      <c r="C14023" s="292" t="s">
        <v>2979</v>
      </c>
      <c r="E14023" s="292" t="s">
        <v>214</v>
      </c>
      <c r="F14023" s="405">
        <v>49885</v>
      </c>
      <c r="G14023" s="292" t="s">
        <v>2979</v>
      </c>
    </row>
    <row r="14024" spans="1:7">
      <c r="A14024" s="292" t="s">
        <v>49</v>
      </c>
      <c r="B14024" s="405">
        <v>50005</v>
      </c>
      <c r="C14024" s="292" t="s">
        <v>2979</v>
      </c>
      <c r="E14024" s="292" t="s">
        <v>214</v>
      </c>
      <c r="F14024" s="405">
        <v>49886</v>
      </c>
      <c r="G14024" s="292" t="s">
        <v>2979</v>
      </c>
    </row>
    <row r="14025" spans="1:7">
      <c r="A14025" s="292" t="s">
        <v>49</v>
      </c>
      <c r="B14025" s="405">
        <v>50101</v>
      </c>
      <c r="C14025" s="292" t="s">
        <v>2979</v>
      </c>
      <c r="E14025" s="292" t="s">
        <v>214</v>
      </c>
      <c r="F14025" s="405">
        <v>49887</v>
      </c>
      <c r="G14025" s="292" t="s">
        <v>2979</v>
      </c>
    </row>
    <row r="14026" spans="1:7">
      <c r="A14026" s="292" t="s">
        <v>49</v>
      </c>
      <c r="B14026" s="405">
        <v>50162</v>
      </c>
      <c r="C14026" s="292" t="s">
        <v>2979</v>
      </c>
      <c r="E14026" s="292" t="s">
        <v>214</v>
      </c>
      <c r="F14026" s="405">
        <v>49891</v>
      </c>
      <c r="G14026" s="292" t="s">
        <v>2979</v>
      </c>
    </row>
    <row r="14027" spans="1:7">
      <c r="A14027" s="292" t="s">
        <v>49</v>
      </c>
      <c r="B14027" s="405">
        <v>50252</v>
      </c>
      <c r="C14027" s="292" t="s">
        <v>2979</v>
      </c>
      <c r="E14027" s="292" t="s">
        <v>214</v>
      </c>
      <c r="F14027" s="405">
        <v>49892</v>
      </c>
      <c r="G14027" s="292" t="s">
        <v>2979</v>
      </c>
    </row>
    <row r="14028" spans="1:7">
      <c r="A14028" s="292" t="s">
        <v>49</v>
      </c>
      <c r="B14028" s="405">
        <v>50459</v>
      </c>
      <c r="C14028" s="292" t="s">
        <v>2979</v>
      </c>
      <c r="E14028" s="292" t="s">
        <v>214</v>
      </c>
      <c r="F14028" s="405">
        <v>49893</v>
      </c>
      <c r="G14028" s="292" t="s">
        <v>2979</v>
      </c>
    </row>
    <row r="14029" spans="1:7">
      <c r="A14029" s="292" t="s">
        <v>49</v>
      </c>
      <c r="B14029" s="405">
        <v>50538</v>
      </c>
      <c r="C14029" s="292" t="s">
        <v>2979</v>
      </c>
      <c r="E14029" s="292" t="s">
        <v>214</v>
      </c>
      <c r="F14029" s="405">
        <v>49896</v>
      </c>
      <c r="G14029" s="292" t="s">
        <v>2979</v>
      </c>
    </row>
    <row r="14030" spans="1:7">
      <c r="A14030" s="292" t="s">
        <v>49</v>
      </c>
      <c r="B14030" s="405">
        <v>50601</v>
      </c>
      <c r="C14030" s="292" t="s">
        <v>2979</v>
      </c>
      <c r="E14030" s="292" t="s">
        <v>214</v>
      </c>
      <c r="F14030" s="405">
        <v>49901</v>
      </c>
      <c r="G14030" s="292" t="s">
        <v>2979</v>
      </c>
    </row>
    <row r="14031" spans="1:7">
      <c r="A14031" s="292" t="s">
        <v>49</v>
      </c>
      <c r="B14031" s="405">
        <v>50669</v>
      </c>
      <c r="C14031" s="292" t="s">
        <v>2979</v>
      </c>
      <c r="E14031" s="292" t="s">
        <v>214</v>
      </c>
      <c r="F14031" s="405">
        <v>49902</v>
      </c>
      <c r="G14031" s="292" t="s">
        <v>2979</v>
      </c>
    </row>
    <row r="14032" spans="1:7">
      <c r="A14032" s="292" t="s">
        <v>49</v>
      </c>
      <c r="B14032" s="405">
        <v>51018</v>
      </c>
      <c r="C14032" s="292" t="s">
        <v>2979</v>
      </c>
      <c r="E14032" s="292" t="s">
        <v>214</v>
      </c>
      <c r="F14032" s="405">
        <v>49903</v>
      </c>
      <c r="G14032" s="292" t="s">
        <v>2979</v>
      </c>
    </row>
    <row r="14033" spans="1:7">
      <c r="A14033" s="292" t="s">
        <v>49</v>
      </c>
      <c r="B14033" s="405">
        <v>49082</v>
      </c>
      <c r="C14033" s="292" t="s">
        <v>2979</v>
      </c>
      <c r="E14033" s="292" t="s">
        <v>214</v>
      </c>
      <c r="F14033" s="405">
        <v>49905</v>
      </c>
      <c r="G14033" s="292" t="s">
        <v>2979</v>
      </c>
    </row>
    <row r="14034" spans="1:7">
      <c r="A14034" s="292" t="s">
        <v>49</v>
      </c>
      <c r="B14034" s="405">
        <v>49322</v>
      </c>
      <c r="C14034" s="292" t="s">
        <v>2979</v>
      </c>
      <c r="E14034" s="292" t="s">
        <v>214</v>
      </c>
      <c r="F14034" s="405">
        <v>49908</v>
      </c>
      <c r="G14034" s="292" t="s">
        <v>2979</v>
      </c>
    </row>
    <row r="14035" spans="1:7">
      <c r="A14035" s="292" t="s">
        <v>49</v>
      </c>
      <c r="B14035" s="405">
        <v>49621</v>
      </c>
      <c r="C14035" s="292" t="s">
        <v>2979</v>
      </c>
      <c r="E14035" s="292" t="s">
        <v>214</v>
      </c>
      <c r="F14035" s="405">
        <v>49910</v>
      </c>
      <c r="G14035" s="292" t="s">
        <v>2979</v>
      </c>
    </row>
    <row r="14036" spans="1:7">
      <c r="A14036" s="292" t="s">
        <v>49</v>
      </c>
      <c r="B14036" s="405">
        <v>49715</v>
      </c>
      <c r="C14036" s="292" t="s">
        <v>2979</v>
      </c>
      <c r="E14036" s="292" t="s">
        <v>214</v>
      </c>
      <c r="F14036" s="405">
        <v>49911</v>
      </c>
      <c r="G14036" s="292" t="s">
        <v>2979</v>
      </c>
    </row>
    <row r="14037" spans="1:7">
      <c r="A14037" s="292" t="s">
        <v>49</v>
      </c>
      <c r="B14037" s="405">
        <v>49797</v>
      </c>
      <c r="C14037" s="292" t="s">
        <v>2979</v>
      </c>
      <c r="E14037" s="292" t="s">
        <v>214</v>
      </c>
      <c r="F14037" s="405">
        <v>49912</v>
      </c>
      <c r="G14037" s="292" t="s">
        <v>2979</v>
      </c>
    </row>
    <row r="14038" spans="1:7">
      <c r="A14038" s="292" t="s">
        <v>49</v>
      </c>
      <c r="B14038" s="405">
        <v>49892</v>
      </c>
      <c r="C14038" s="292" t="s">
        <v>2979</v>
      </c>
      <c r="E14038" s="292" t="s">
        <v>214</v>
      </c>
      <c r="F14038" s="405">
        <v>49916</v>
      </c>
      <c r="G14038" s="292" t="s">
        <v>2979</v>
      </c>
    </row>
    <row r="14039" spans="1:7">
      <c r="A14039" s="292" t="s">
        <v>49</v>
      </c>
      <c r="B14039" s="405">
        <v>50006</v>
      </c>
      <c r="C14039" s="292" t="s">
        <v>2979</v>
      </c>
      <c r="E14039" s="292" t="s">
        <v>214</v>
      </c>
      <c r="F14039" s="405">
        <v>49918</v>
      </c>
      <c r="G14039" s="292" t="s">
        <v>2979</v>
      </c>
    </row>
    <row r="14040" spans="1:7">
      <c r="A14040" s="292" t="s">
        <v>49</v>
      </c>
      <c r="B14040" s="405">
        <v>50102</v>
      </c>
      <c r="C14040" s="292" t="s">
        <v>2979</v>
      </c>
      <c r="E14040" s="292" t="s">
        <v>214</v>
      </c>
      <c r="F14040" s="405">
        <v>49919</v>
      </c>
      <c r="G14040" s="292" t="s">
        <v>2979</v>
      </c>
    </row>
    <row r="14041" spans="1:7">
      <c r="A14041" s="292" t="s">
        <v>49</v>
      </c>
      <c r="B14041" s="405">
        <v>50164</v>
      </c>
      <c r="C14041" s="292" t="s">
        <v>2979</v>
      </c>
      <c r="E14041" s="292" t="s">
        <v>214</v>
      </c>
      <c r="F14041" s="405">
        <v>49920</v>
      </c>
      <c r="G14041" s="292" t="s">
        <v>2979</v>
      </c>
    </row>
    <row r="14042" spans="1:7">
      <c r="A14042" s="292" t="s">
        <v>49</v>
      </c>
      <c r="B14042" s="405">
        <v>50256</v>
      </c>
      <c r="C14042" s="292" t="s">
        <v>2979</v>
      </c>
      <c r="E14042" s="292" t="s">
        <v>214</v>
      </c>
      <c r="F14042" s="405">
        <v>49921</v>
      </c>
      <c r="G14042" s="292" t="s">
        <v>2979</v>
      </c>
    </row>
    <row r="14043" spans="1:7">
      <c r="A14043" s="292" t="s">
        <v>49</v>
      </c>
      <c r="B14043" s="405">
        <v>50460</v>
      </c>
      <c r="C14043" s="292" t="s">
        <v>2979</v>
      </c>
      <c r="E14043" s="292" t="s">
        <v>214</v>
      </c>
      <c r="F14043" s="405">
        <v>49922</v>
      </c>
      <c r="G14043" s="292" t="s">
        <v>2979</v>
      </c>
    </row>
    <row r="14044" spans="1:7">
      <c r="A14044" s="292" t="s">
        <v>49</v>
      </c>
      <c r="B14044" s="405">
        <v>50539</v>
      </c>
      <c r="C14044" s="292" t="s">
        <v>2979</v>
      </c>
      <c r="E14044" s="292" t="s">
        <v>214</v>
      </c>
      <c r="F14044" s="405">
        <v>49925</v>
      </c>
      <c r="G14044" s="292" t="s">
        <v>2979</v>
      </c>
    </row>
    <row r="14045" spans="1:7">
      <c r="A14045" s="292" t="s">
        <v>49</v>
      </c>
      <c r="B14045" s="405">
        <v>50602</v>
      </c>
      <c r="C14045" s="292" t="s">
        <v>2979</v>
      </c>
      <c r="E14045" s="292" t="s">
        <v>214</v>
      </c>
      <c r="F14045" s="405">
        <v>49927</v>
      </c>
      <c r="G14045" s="292" t="s">
        <v>2979</v>
      </c>
    </row>
    <row r="14046" spans="1:7">
      <c r="A14046" s="292" t="s">
        <v>49</v>
      </c>
      <c r="B14046" s="405">
        <v>50670</v>
      </c>
      <c r="C14046" s="292" t="s">
        <v>2979</v>
      </c>
      <c r="E14046" s="292" t="s">
        <v>214</v>
      </c>
      <c r="F14046" s="405">
        <v>49929</v>
      </c>
      <c r="G14046" s="292" t="s">
        <v>2979</v>
      </c>
    </row>
    <row r="14047" spans="1:7">
      <c r="A14047" s="292" t="s">
        <v>49</v>
      </c>
      <c r="B14047" s="405">
        <v>51019</v>
      </c>
      <c r="C14047" s="292" t="s">
        <v>2979</v>
      </c>
      <c r="E14047" s="292" t="s">
        <v>214</v>
      </c>
      <c r="F14047" s="405">
        <v>49934</v>
      </c>
      <c r="G14047" s="292" t="s">
        <v>2979</v>
      </c>
    </row>
    <row r="14048" spans="1:7">
      <c r="A14048" s="292" t="s">
        <v>49</v>
      </c>
      <c r="B14048" s="405">
        <v>49089</v>
      </c>
      <c r="C14048" s="292" t="s">
        <v>2979</v>
      </c>
      <c r="E14048" s="292" t="s">
        <v>214</v>
      </c>
      <c r="F14048" s="405">
        <v>49942</v>
      </c>
      <c r="G14048" s="292" t="s">
        <v>2979</v>
      </c>
    </row>
    <row r="14049" spans="1:7">
      <c r="A14049" s="292" t="s">
        <v>49</v>
      </c>
      <c r="B14049" s="405">
        <v>49325</v>
      </c>
      <c r="C14049" s="292" t="s">
        <v>2979</v>
      </c>
      <c r="E14049" s="292" t="s">
        <v>214</v>
      </c>
      <c r="F14049" s="405">
        <v>49945</v>
      </c>
      <c r="G14049" s="292" t="s">
        <v>2979</v>
      </c>
    </row>
    <row r="14050" spans="1:7">
      <c r="A14050" s="292" t="s">
        <v>49</v>
      </c>
      <c r="B14050" s="405">
        <v>49622</v>
      </c>
      <c r="C14050" s="292" t="s">
        <v>2979</v>
      </c>
      <c r="E14050" s="292" t="s">
        <v>214</v>
      </c>
      <c r="F14050" s="405">
        <v>49946</v>
      </c>
      <c r="G14050" s="292" t="s">
        <v>2979</v>
      </c>
    </row>
    <row r="14051" spans="1:7">
      <c r="A14051" s="292" t="s">
        <v>49</v>
      </c>
      <c r="B14051" s="405">
        <v>49716</v>
      </c>
      <c r="C14051" s="292" t="s">
        <v>2979</v>
      </c>
      <c r="E14051" s="292" t="s">
        <v>214</v>
      </c>
      <c r="F14051" s="405">
        <v>49948</v>
      </c>
      <c r="G14051" s="292" t="s">
        <v>2979</v>
      </c>
    </row>
    <row r="14052" spans="1:7">
      <c r="A14052" s="292" t="s">
        <v>49</v>
      </c>
      <c r="B14052" s="405">
        <v>49799</v>
      </c>
      <c r="C14052" s="292" t="s">
        <v>2979</v>
      </c>
      <c r="E14052" s="292" t="s">
        <v>214</v>
      </c>
      <c r="F14052" s="405">
        <v>49952</v>
      </c>
      <c r="G14052" s="292" t="s">
        <v>2979</v>
      </c>
    </row>
    <row r="14053" spans="1:7">
      <c r="A14053" s="292" t="s">
        <v>49</v>
      </c>
      <c r="B14053" s="405">
        <v>49893</v>
      </c>
      <c r="C14053" s="292" t="s">
        <v>2979</v>
      </c>
      <c r="E14053" s="292" t="s">
        <v>214</v>
      </c>
      <c r="F14053" s="405">
        <v>49953</v>
      </c>
      <c r="G14053" s="292" t="s">
        <v>2979</v>
      </c>
    </row>
    <row r="14054" spans="1:7">
      <c r="A14054" s="292" t="s">
        <v>49</v>
      </c>
      <c r="B14054" s="405">
        <v>50007</v>
      </c>
      <c r="C14054" s="292" t="s">
        <v>2979</v>
      </c>
      <c r="E14054" s="292" t="s">
        <v>214</v>
      </c>
      <c r="F14054" s="405">
        <v>49955</v>
      </c>
      <c r="G14054" s="292" t="s">
        <v>2979</v>
      </c>
    </row>
    <row r="14055" spans="1:7">
      <c r="A14055" s="292" t="s">
        <v>49</v>
      </c>
      <c r="B14055" s="405">
        <v>50103</v>
      </c>
      <c r="C14055" s="292" t="s">
        <v>2979</v>
      </c>
      <c r="E14055" s="292" t="s">
        <v>214</v>
      </c>
      <c r="F14055" s="405">
        <v>49958</v>
      </c>
      <c r="G14055" s="292" t="s">
        <v>2979</v>
      </c>
    </row>
    <row r="14056" spans="1:7">
      <c r="A14056" s="292" t="s">
        <v>49</v>
      </c>
      <c r="B14056" s="405">
        <v>50166</v>
      </c>
      <c r="C14056" s="292" t="s">
        <v>2979</v>
      </c>
      <c r="E14056" s="292" t="s">
        <v>214</v>
      </c>
      <c r="F14056" s="405">
        <v>49959</v>
      </c>
      <c r="G14056" s="292" t="s">
        <v>2979</v>
      </c>
    </row>
    <row r="14057" spans="1:7">
      <c r="A14057" s="292" t="s">
        <v>49</v>
      </c>
      <c r="B14057" s="405">
        <v>50257</v>
      </c>
      <c r="C14057" s="292" t="s">
        <v>2979</v>
      </c>
      <c r="E14057" s="292" t="s">
        <v>214</v>
      </c>
      <c r="F14057" s="405">
        <v>49960</v>
      </c>
      <c r="G14057" s="292" t="s">
        <v>2979</v>
      </c>
    </row>
    <row r="14058" spans="1:7">
      <c r="A14058" s="292" t="s">
        <v>49</v>
      </c>
      <c r="B14058" s="405">
        <v>50461</v>
      </c>
      <c r="C14058" s="292" t="s">
        <v>2979</v>
      </c>
      <c r="E14058" s="292" t="s">
        <v>214</v>
      </c>
      <c r="F14058" s="405">
        <v>49961</v>
      </c>
      <c r="G14058" s="292" t="s">
        <v>2979</v>
      </c>
    </row>
    <row r="14059" spans="1:7">
      <c r="A14059" s="292" t="s">
        <v>49</v>
      </c>
      <c r="B14059" s="405">
        <v>50540</v>
      </c>
      <c r="C14059" s="292" t="s">
        <v>2979</v>
      </c>
      <c r="E14059" s="292" t="s">
        <v>214</v>
      </c>
      <c r="F14059" s="405">
        <v>49962</v>
      </c>
      <c r="G14059" s="292" t="s">
        <v>2979</v>
      </c>
    </row>
    <row r="14060" spans="1:7">
      <c r="A14060" s="292" t="s">
        <v>49</v>
      </c>
      <c r="B14060" s="405">
        <v>50603</v>
      </c>
      <c r="C14060" s="292" t="s">
        <v>2979</v>
      </c>
      <c r="E14060" s="292" t="s">
        <v>214</v>
      </c>
      <c r="F14060" s="405">
        <v>49963</v>
      </c>
      <c r="G14060" s="292" t="s">
        <v>2979</v>
      </c>
    </row>
    <row r="14061" spans="1:7">
      <c r="A14061" s="292" t="s">
        <v>49</v>
      </c>
      <c r="B14061" s="405">
        <v>50671</v>
      </c>
      <c r="C14061" s="292" t="s">
        <v>2979</v>
      </c>
      <c r="E14061" s="292" t="s">
        <v>214</v>
      </c>
      <c r="F14061" s="405">
        <v>49965</v>
      </c>
      <c r="G14061" s="292" t="s">
        <v>2979</v>
      </c>
    </row>
    <row r="14062" spans="1:7">
      <c r="A14062" s="292" t="s">
        <v>49</v>
      </c>
      <c r="B14062" s="405">
        <v>51020</v>
      </c>
      <c r="C14062" s="292" t="s">
        <v>2979</v>
      </c>
      <c r="E14062" s="292" t="s">
        <v>214</v>
      </c>
      <c r="F14062" s="405">
        <v>49967</v>
      </c>
      <c r="G14062" s="292" t="s">
        <v>2979</v>
      </c>
    </row>
    <row r="14063" spans="1:7">
      <c r="A14063" s="292" t="s">
        <v>49</v>
      </c>
      <c r="B14063" s="405">
        <v>49092</v>
      </c>
      <c r="C14063" s="292" t="s">
        <v>2979</v>
      </c>
      <c r="E14063" s="292" t="s">
        <v>214</v>
      </c>
      <c r="F14063" s="405">
        <v>49968</v>
      </c>
      <c r="G14063" s="292" t="s">
        <v>2979</v>
      </c>
    </row>
    <row r="14064" spans="1:7">
      <c r="A14064" s="292" t="s">
        <v>49</v>
      </c>
      <c r="B14064" s="405">
        <v>49326</v>
      </c>
      <c r="C14064" s="292" t="s">
        <v>2979</v>
      </c>
      <c r="E14064" s="292" t="s">
        <v>214</v>
      </c>
      <c r="F14064" s="405">
        <v>49971</v>
      </c>
      <c r="G14064" s="292" t="s">
        <v>2979</v>
      </c>
    </row>
    <row r="14065" spans="1:7">
      <c r="A14065" s="292" t="s">
        <v>49</v>
      </c>
      <c r="B14065" s="405">
        <v>49623</v>
      </c>
      <c r="C14065" s="292" t="s">
        <v>2979</v>
      </c>
      <c r="E14065" s="292" t="s">
        <v>214</v>
      </c>
      <c r="F14065" s="405">
        <v>50001</v>
      </c>
      <c r="G14065" s="292" t="s">
        <v>2979</v>
      </c>
    </row>
    <row r="14066" spans="1:7">
      <c r="A14066" s="292" t="s">
        <v>49</v>
      </c>
      <c r="B14066" s="405">
        <v>49717</v>
      </c>
      <c r="C14066" s="292" t="s">
        <v>2979</v>
      </c>
      <c r="E14066" s="292" t="s">
        <v>214</v>
      </c>
      <c r="F14066" s="405">
        <v>50002</v>
      </c>
      <c r="G14066" s="292" t="s">
        <v>2979</v>
      </c>
    </row>
    <row r="14067" spans="1:7">
      <c r="A14067" s="292" t="s">
        <v>49</v>
      </c>
      <c r="B14067" s="405">
        <v>49805</v>
      </c>
      <c r="C14067" s="292" t="s">
        <v>2979</v>
      </c>
      <c r="E14067" s="292" t="s">
        <v>214</v>
      </c>
      <c r="F14067" s="405">
        <v>50005</v>
      </c>
      <c r="G14067" s="292" t="s">
        <v>2979</v>
      </c>
    </row>
    <row r="14068" spans="1:7">
      <c r="A14068" s="292" t="s">
        <v>49</v>
      </c>
      <c r="B14068" s="405">
        <v>49896</v>
      </c>
      <c r="C14068" s="292" t="s">
        <v>2979</v>
      </c>
      <c r="E14068" s="292" t="s">
        <v>214</v>
      </c>
      <c r="F14068" s="405">
        <v>50006</v>
      </c>
      <c r="G14068" s="292" t="s">
        <v>2979</v>
      </c>
    </row>
    <row r="14069" spans="1:7">
      <c r="A14069" s="292" t="s">
        <v>49</v>
      </c>
      <c r="B14069" s="405">
        <v>50008</v>
      </c>
      <c r="C14069" s="292" t="s">
        <v>2979</v>
      </c>
      <c r="E14069" s="292" t="s">
        <v>214</v>
      </c>
      <c r="F14069" s="405">
        <v>50007</v>
      </c>
      <c r="G14069" s="292" t="s">
        <v>2979</v>
      </c>
    </row>
    <row r="14070" spans="1:7">
      <c r="A14070" s="292" t="s">
        <v>49</v>
      </c>
      <c r="B14070" s="405">
        <v>50104</v>
      </c>
      <c r="C14070" s="292" t="s">
        <v>2979</v>
      </c>
      <c r="E14070" s="292" t="s">
        <v>214</v>
      </c>
      <c r="F14070" s="405">
        <v>50008</v>
      </c>
      <c r="G14070" s="292" t="s">
        <v>2979</v>
      </c>
    </row>
    <row r="14071" spans="1:7">
      <c r="A14071" s="292" t="s">
        <v>49</v>
      </c>
      <c r="B14071" s="405">
        <v>50167</v>
      </c>
      <c r="C14071" s="292" t="s">
        <v>2979</v>
      </c>
      <c r="E14071" s="292" t="s">
        <v>214</v>
      </c>
      <c r="F14071" s="405">
        <v>50020</v>
      </c>
      <c r="G14071" s="292" t="s">
        <v>2979</v>
      </c>
    </row>
    <row r="14072" spans="1:7">
      <c r="A14072" s="292" t="s">
        <v>49</v>
      </c>
      <c r="B14072" s="405">
        <v>50258</v>
      </c>
      <c r="C14072" s="292" t="s">
        <v>2979</v>
      </c>
      <c r="E14072" s="292" t="s">
        <v>214</v>
      </c>
      <c r="F14072" s="405">
        <v>50022</v>
      </c>
      <c r="G14072" s="292" t="s">
        <v>2979</v>
      </c>
    </row>
    <row r="14073" spans="1:7">
      <c r="A14073" s="292" t="s">
        <v>49</v>
      </c>
      <c r="B14073" s="405">
        <v>50464</v>
      </c>
      <c r="C14073" s="292" t="s">
        <v>2979</v>
      </c>
      <c r="E14073" s="292" t="s">
        <v>214</v>
      </c>
      <c r="F14073" s="405">
        <v>50025</v>
      </c>
      <c r="G14073" s="292" t="s">
        <v>2979</v>
      </c>
    </row>
    <row r="14074" spans="1:7">
      <c r="A14074" s="292" t="s">
        <v>49</v>
      </c>
      <c r="B14074" s="405">
        <v>50541</v>
      </c>
      <c r="C14074" s="292" t="s">
        <v>2979</v>
      </c>
      <c r="E14074" s="292" t="s">
        <v>214</v>
      </c>
      <c r="F14074" s="405">
        <v>50026</v>
      </c>
      <c r="G14074" s="292" t="s">
        <v>2979</v>
      </c>
    </row>
    <row r="14075" spans="1:7">
      <c r="A14075" s="292" t="s">
        <v>49</v>
      </c>
      <c r="B14075" s="405">
        <v>50604</v>
      </c>
      <c r="C14075" s="292" t="s">
        <v>2979</v>
      </c>
      <c r="E14075" s="292" t="s">
        <v>214</v>
      </c>
      <c r="F14075" s="405">
        <v>50027</v>
      </c>
      <c r="G14075" s="292" t="s">
        <v>2979</v>
      </c>
    </row>
    <row r="14076" spans="1:7">
      <c r="A14076" s="292" t="s">
        <v>49</v>
      </c>
      <c r="B14076" s="405">
        <v>50672</v>
      </c>
      <c r="C14076" s="292" t="s">
        <v>2979</v>
      </c>
      <c r="E14076" s="292" t="s">
        <v>214</v>
      </c>
      <c r="F14076" s="405">
        <v>50028</v>
      </c>
      <c r="G14076" s="292" t="s">
        <v>2979</v>
      </c>
    </row>
    <row r="14077" spans="1:7">
      <c r="A14077" s="292" t="s">
        <v>49</v>
      </c>
      <c r="B14077" s="405">
        <v>51022</v>
      </c>
      <c r="C14077" s="292" t="s">
        <v>2979</v>
      </c>
      <c r="E14077" s="292" t="s">
        <v>214</v>
      </c>
      <c r="F14077" s="405">
        <v>50029</v>
      </c>
      <c r="G14077" s="292" t="s">
        <v>2979</v>
      </c>
    </row>
    <row r="14078" spans="1:7">
      <c r="A14078" s="292" t="s">
        <v>49</v>
      </c>
      <c r="B14078" s="405">
        <v>49094</v>
      </c>
      <c r="C14078" s="292" t="s">
        <v>2979</v>
      </c>
      <c r="E14078" s="292" t="s">
        <v>214</v>
      </c>
      <c r="F14078" s="405">
        <v>50033</v>
      </c>
      <c r="G14078" s="292" t="s">
        <v>2979</v>
      </c>
    </row>
    <row r="14079" spans="1:7">
      <c r="A14079" s="292" t="s">
        <v>49</v>
      </c>
      <c r="B14079" s="405">
        <v>49327</v>
      </c>
      <c r="C14079" s="292" t="s">
        <v>2979</v>
      </c>
      <c r="E14079" s="292" t="s">
        <v>214</v>
      </c>
      <c r="F14079" s="405">
        <v>50034</v>
      </c>
      <c r="G14079" s="292" t="s">
        <v>2979</v>
      </c>
    </row>
    <row r="14080" spans="1:7">
      <c r="A14080" s="292" t="s">
        <v>49</v>
      </c>
      <c r="B14080" s="405">
        <v>49625</v>
      </c>
      <c r="C14080" s="292" t="s">
        <v>2979</v>
      </c>
      <c r="E14080" s="292" t="s">
        <v>214</v>
      </c>
      <c r="F14080" s="405">
        <v>50039</v>
      </c>
      <c r="G14080" s="292" t="s">
        <v>2979</v>
      </c>
    </row>
    <row r="14081" spans="1:7">
      <c r="A14081" s="292" t="s">
        <v>49</v>
      </c>
      <c r="B14081" s="405">
        <v>49718</v>
      </c>
      <c r="C14081" s="292" t="s">
        <v>2979</v>
      </c>
      <c r="E14081" s="292" t="s">
        <v>214</v>
      </c>
      <c r="F14081" s="405">
        <v>50040</v>
      </c>
      <c r="G14081" s="292" t="s">
        <v>2979</v>
      </c>
    </row>
    <row r="14082" spans="1:7">
      <c r="A14082" s="292" t="s">
        <v>49</v>
      </c>
      <c r="B14082" s="405">
        <v>49806</v>
      </c>
      <c r="C14082" s="292" t="s">
        <v>2979</v>
      </c>
      <c r="E14082" s="292" t="s">
        <v>214</v>
      </c>
      <c r="F14082" s="405">
        <v>50042</v>
      </c>
      <c r="G14082" s="292" t="s">
        <v>2979</v>
      </c>
    </row>
    <row r="14083" spans="1:7">
      <c r="A14083" s="292" t="s">
        <v>49</v>
      </c>
      <c r="B14083" s="405">
        <v>49901</v>
      </c>
      <c r="C14083" s="292" t="s">
        <v>2979</v>
      </c>
      <c r="E14083" s="292" t="s">
        <v>214</v>
      </c>
      <c r="F14083" s="405">
        <v>50043</v>
      </c>
      <c r="G14083" s="292" t="s">
        <v>2979</v>
      </c>
    </row>
    <row r="14084" spans="1:7">
      <c r="A14084" s="292" t="s">
        <v>49</v>
      </c>
      <c r="B14084" s="405">
        <v>50020</v>
      </c>
      <c r="C14084" s="292" t="s">
        <v>2979</v>
      </c>
      <c r="E14084" s="292" t="s">
        <v>214</v>
      </c>
      <c r="F14084" s="405">
        <v>50044</v>
      </c>
      <c r="G14084" s="292" t="s">
        <v>2979</v>
      </c>
    </row>
    <row r="14085" spans="1:7">
      <c r="A14085" s="292" t="s">
        <v>49</v>
      </c>
      <c r="B14085" s="405">
        <v>50106</v>
      </c>
      <c r="C14085" s="292" t="s">
        <v>2979</v>
      </c>
      <c r="E14085" s="292" t="s">
        <v>214</v>
      </c>
      <c r="F14085" s="405">
        <v>50046</v>
      </c>
      <c r="G14085" s="292" t="s">
        <v>2979</v>
      </c>
    </row>
    <row r="14086" spans="1:7">
      <c r="A14086" s="292" t="s">
        <v>49</v>
      </c>
      <c r="B14086" s="405">
        <v>50168</v>
      </c>
      <c r="C14086" s="292" t="s">
        <v>2979</v>
      </c>
      <c r="E14086" s="292" t="s">
        <v>214</v>
      </c>
      <c r="F14086" s="405">
        <v>50048</v>
      </c>
      <c r="G14086" s="292" t="s">
        <v>2979</v>
      </c>
    </row>
    <row r="14087" spans="1:7">
      <c r="A14087" s="292" t="s">
        <v>49</v>
      </c>
      <c r="B14087" s="405">
        <v>50259</v>
      </c>
      <c r="C14087" s="292" t="s">
        <v>2979</v>
      </c>
      <c r="E14087" s="292" t="s">
        <v>214</v>
      </c>
      <c r="F14087" s="405">
        <v>50049</v>
      </c>
      <c r="G14087" s="292" t="s">
        <v>2979</v>
      </c>
    </row>
    <row r="14088" spans="1:7">
      <c r="A14088" s="292" t="s">
        <v>49</v>
      </c>
      <c r="B14088" s="405">
        <v>50465</v>
      </c>
      <c r="C14088" s="292" t="s">
        <v>2979</v>
      </c>
      <c r="E14088" s="292" t="s">
        <v>214</v>
      </c>
      <c r="F14088" s="405">
        <v>50050</v>
      </c>
      <c r="G14088" s="292" t="s">
        <v>2979</v>
      </c>
    </row>
    <row r="14089" spans="1:7">
      <c r="A14089" s="292" t="s">
        <v>49</v>
      </c>
      <c r="B14089" s="405">
        <v>50542</v>
      </c>
      <c r="C14089" s="292" t="s">
        <v>2979</v>
      </c>
      <c r="E14089" s="292" t="s">
        <v>214</v>
      </c>
      <c r="F14089" s="405">
        <v>50051</v>
      </c>
      <c r="G14089" s="292" t="s">
        <v>2979</v>
      </c>
    </row>
    <row r="14090" spans="1:7">
      <c r="A14090" s="292" t="s">
        <v>49</v>
      </c>
      <c r="B14090" s="405">
        <v>50605</v>
      </c>
      <c r="C14090" s="292" t="s">
        <v>2979</v>
      </c>
      <c r="E14090" s="292" t="s">
        <v>214</v>
      </c>
      <c r="F14090" s="405">
        <v>50054</v>
      </c>
      <c r="G14090" s="292" t="s">
        <v>2979</v>
      </c>
    </row>
    <row r="14091" spans="1:7">
      <c r="A14091" s="292" t="s">
        <v>49</v>
      </c>
      <c r="B14091" s="405">
        <v>50673</v>
      </c>
      <c r="C14091" s="292" t="s">
        <v>2979</v>
      </c>
      <c r="E14091" s="292" t="s">
        <v>214</v>
      </c>
      <c r="F14091" s="405">
        <v>50055</v>
      </c>
      <c r="G14091" s="292" t="s">
        <v>2979</v>
      </c>
    </row>
    <row r="14092" spans="1:7">
      <c r="A14092" s="292" t="s">
        <v>49</v>
      </c>
      <c r="B14092" s="405">
        <v>51023</v>
      </c>
      <c r="C14092" s="292" t="s">
        <v>2979</v>
      </c>
      <c r="E14092" s="292" t="s">
        <v>214</v>
      </c>
      <c r="F14092" s="405">
        <v>50056</v>
      </c>
      <c r="G14092" s="292" t="s">
        <v>2979</v>
      </c>
    </row>
    <row r="14093" spans="1:7">
      <c r="A14093" s="292" t="s">
        <v>49</v>
      </c>
      <c r="B14093" s="405">
        <v>49095</v>
      </c>
      <c r="C14093" s="292" t="s">
        <v>2979</v>
      </c>
      <c r="E14093" s="292" t="s">
        <v>214</v>
      </c>
      <c r="F14093" s="405">
        <v>50057</v>
      </c>
      <c r="G14093" s="292" t="s">
        <v>2979</v>
      </c>
    </row>
    <row r="14094" spans="1:7">
      <c r="A14094" s="292" t="s">
        <v>49</v>
      </c>
      <c r="B14094" s="405">
        <v>49328</v>
      </c>
      <c r="C14094" s="292" t="s">
        <v>2979</v>
      </c>
      <c r="E14094" s="292" t="s">
        <v>214</v>
      </c>
      <c r="F14094" s="405">
        <v>50058</v>
      </c>
      <c r="G14094" s="292" t="s">
        <v>2979</v>
      </c>
    </row>
    <row r="14095" spans="1:7">
      <c r="A14095" s="292" t="s">
        <v>49</v>
      </c>
      <c r="B14095" s="405">
        <v>49630</v>
      </c>
      <c r="C14095" s="292" t="s">
        <v>2979</v>
      </c>
      <c r="E14095" s="292" t="s">
        <v>214</v>
      </c>
      <c r="F14095" s="405">
        <v>50060</v>
      </c>
      <c r="G14095" s="292" t="s">
        <v>2979</v>
      </c>
    </row>
    <row r="14096" spans="1:7">
      <c r="A14096" s="292" t="s">
        <v>49</v>
      </c>
      <c r="B14096" s="405">
        <v>49719</v>
      </c>
      <c r="C14096" s="292" t="s">
        <v>2979</v>
      </c>
      <c r="E14096" s="292" t="s">
        <v>214</v>
      </c>
      <c r="F14096" s="405">
        <v>50062</v>
      </c>
      <c r="G14096" s="292" t="s">
        <v>2979</v>
      </c>
    </row>
    <row r="14097" spans="1:7">
      <c r="A14097" s="292" t="s">
        <v>49</v>
      </c>
      <c r="B14097" s="405">
        <v>49807</v>
      </c>
      <c r="C14097" s="292" t="s">
        <v>2979</v>
      </c>
      <c r="E14097" s="292" t="s">
        <v>214</v>
      </c>
      <c r="F14097" s="405">
        <v>50064</v>
      </c>
      <c r="G14097" s="292" t="s">
        <v>2979</v>
      </c>
    </row>
    <row r="14098" spans="1:7">
      <c r="A14098" s="292" t="s">
        <v>49</v>
      </c>
      <c r="B14098" s="405">
        <v>49902</v>
      </c>
      <c r="C14098" s="292" t="s">
        <v>2979</v>
      </c>
      <c r="E14098" s="292" t="s">
        <v>214</v>
      </c>
      <c r="F14098" s="405">
        <v>50065</v>
      </c>
      <c r="G14098" s="292" t="s">
        <v>2979</v>
      </c>
    </row>
    <row r="14099" spans="1:7">
      <c r="A14099" s="292" t="s">
        <v>49</v>
      </c>
      <c r="B14099" s="405">
        <v>50022</v>
      </c>
      <c r="C14099" s="292" t="s">
        <v>2979</v>
      </c>
      <c r="E14099" s="292" t="s">
        <v>214</v>
      </c>
      <c r="F14099" s="405">
        <v>50066</v>
      </c>
      <c r="G14099" s="292" t="s">
        <v>2979</v>
      </c>
    </row>
    <row r="14100" spans="1:7">
      <c r="A14100" s="292" t="s">
        <v>49</v>
      </c>
      <c r="B14100" s="405">
        <v>50107</v>
      </c>
      <c r="C14100" s="292" t="s">
        <v>2979</v>
      </c>
      <c r="E14100" s="292" t="s">
        <v>214</v>
      </c>
      <c r="F14100" s="405">
        <v>50067</v>
      </c>
      <c r="G14100" s="292" t="s">
        <v>2979</v>
      </c>
    </row>
    <row r="14101" spans="1:7">
      <c r="A14101" s="292" t="s">
        <v>49</v>
      </c>
      <c r="B14101" s="405">
        <v>50169</v>
      </c>
      <c r="C14101" s="292" t="s">
        <v>2979</v>
      </c>
      <c r="E14101" s="292" t="s">
        <v>214</v>
      </c>
      <c r="F14101" s="405">
        <v>50070</v>
      </c>
      <c r="G14101" s="292" t="s">
        <v>2979</v>
      </c>
    </row>
    <row r="14102" spans="1:7">
      <c r="A14102" s="292" t="s">
        <v>49</v>
      </c>
      <c r="B14102" s="405">
        <v>50261</v>
      </c>
      <c r="C14102" s="292" t="s">
        <v>2979</v>
      </c>
      <c r="E14102" s="292" t="s">
        <v>214</v>
      </c>
      <c r="F14102" s="405">
        <v>50071</v>
      </c>
      <c r="G14102" s="292" t="s">
        <v>2979</v>
      </c>
    </row>
    <row r="14103" spans="1:7">
      <c r="A14103" s="292" t="s">
        <v>49</v>
      </c>
      <c r="B14103" s="405">
        <v>50466</v>
      </c>
      <c r="C14103" s="292" t="s">
        <v>2979</v>
      </c>
      <c r="E14103" s="292" t="s">
        <v>214</v>
      </c>
      <c r="F14103" s="405">
        <v>50072</v>
      </c>
      <c r="G14103" s="292" t="s">
        <v>2979</v>
      </c>
    </row>
    <row r="14104" spans="1:7">
      <c r="A14104" s="292" t="s">
        <v>49</v>
      </c>
      <c r="B14104" s="405">
        <v>50543</v>
      </c>
      <c r="C14104" s="292" t="s">
        <v>2979</v>
      </c>
      <c r="E14104" s="292" t="s">
        <v>214</v>
      </c>
      <c r="F14104" s="405">
        <v>50073</v>
      </c>
      <c r="G14104" s="292" t="s">
        <v>2979</v>
      </c>
    </row>
    <row r="14105" spans="1:7">
      <c r="A14105" s="292" t="s">
        <v>49</v>
      </c>
      <c r="B14105" s="405">
        <v>50606</v>
      </c>
      <c r="C14105" s="292" t="s">
        <v>2979</v>
      </c>
      <c r="E14105" s="292" t="s">
        <v>214</v>
      </c>
      <c r="F14105" s="405">
        <v>50075</v>
      </c>
      <c r="G14105" s="292" t="s">
        <v>2979</v>
      </c>
    </row>
    <row r="14106" spans="1:7">
      <c r="A14106" s="292" t="s">
        <v>49</v>
      </c>
      <c r="B14106" s="405">
        <v>50674</v>
      </c>
      <c r="C14106" s="292" t="s">
        <v>2979</v>
      </c>
      <c r="E14106" s="292" t="s">
        <v>214</v>
      </c>
      <c r="F14106" s="405">
        <v>50076</v>
      </c>
      <c r="G14106" s="292" t="s">
        <v>2979</v>
      </c>
    </row>
    <row r="14107" spans="1:7">
      <c r="A14107" s="292" t="s">
        <v>49</v>
      </c>
      <c r="B14107" s="405">
        <v>51024</v>
      </c>
      <c r="C14107" s="292" t="s">
        <v>2979</v>
      </c>
      <c r="E14107" s="292" t="s">
        <v>214</v>
      </c>
      <c r="F14107" s="405">
        <v>50099</v>
      </c>
      <c r="G14107" s="292" t="s">
        <v>2979</v>
      </c>
    </row>
    <row r="14108" spans="1:7">
      <c r="A14108" s="292" t="s">
        <v>49</v>
      </c>
      <c r="B14108" s="405">
        <v>49096</v>
      </c>
      <c r="C14108" s="292" t="s">
        <v>2979</v>
      </c>
      <c r="E14108" s="292" t="s">
        <v>214</v>
      </c>
      <c r="F14108" s="405">
        <v>50101</v>
      </c>
      <c r="G14108" s="292" t="s">
        <v>2979</v>
      </c>
    </row>
    <row r="14109" spans="1:7">
      <c r="A14109" s="292" t="s">
        <v>49</v>
      </c>
      <c r="B14109" s="405">
        <v>49332</v>
      </c>
      <c r="C14109" s="292" t="s">
        <v>2979</v>
      </c>
      <c r="E14109" s="292" t="s">
        <v>214</v>
      </c>
      <c r="F14109" s="405">
        <v>50102</v>
      </c>
      <c r="G14109" s="292" t="s">
        <v>2979</v>
      </c>
    </row>
    <row r="14110" spans="1:7">
      <c r="A14110" s="292" t="s">
        <v>49</v>
      </c>
      <c r="B14110" s="405">
        <v>49631</v>
      </c>
      <c r="C14110" s="292" t="s">
        <v>2979</v>
      </c>
      <c r="E14110" s="292" t="s">
        <v>214</v>
      </c>
      <c r="F14110" s="405">
        <v>50103</v>
      </c>
      <c r="G14110" s="292" t="s">
        <v>2979</v>
      </c>
    </row>
    <row r="14111" spans="1:7">
      <c r="A14111" s="292" t="s">
        <v>49</v>
      </c>
      <c r="B14111" s="405">
        <v>49721</v>
      </c>
      <c r="C14111" s="292" t="s">
        <v>2979</v>
      </c>
      <c r="E14111" s="292" t="s">
        <v>214</v>
      </c>
      <c r="F14111" s="405">
        <v>50104</v>
      </c>
      <c r="G14111" s="292" t="s">
        <v>2979</v>
      </c>
    </row>
    <row r="14112" spans="1:7">
      <c r="A14112" s="292" t="s">
        <v>49</v>
      </c>
      <c r="B14112" s="405">
        <v>49812</v>
      </c>
      <c r="C14112" s="292" t="s">
        <v>2979</v>
      </c>
      <c r="E14112" s="292" t="s">
        <v>214</v>
      </c>
      <c r="F14112" s="405">
        <v>50106</v>
      </c>
      <c r="G14112" s="292" t="s">
        <v>2979</v>
      </c>
    </row>
    <row r="14113" spans="1:7">
      <c r="A14113" s="292" t="s">
        <v>49</v>
      </c>
      <c r="B14113" s="405">
        <v>49903</v>
      </c>
      <c r="C14113" s="292" t="s">
        <v>2979</v>
      </c>
      <c r="E14113" s="292" t="s">
        <v>214</v>
      </c>
      <c r="F14113" s="405">
        <v>50107</v>
      </c>
      <c r="G14113" s="292" t="s">
        <v>2979</v>
      </c>
    </row>
    <row r="14114" spans="1:7">
      <c r="A14114" s="292" t="s">
        <v>49</v>
      </c>
      <c r="B14114" s="405">
        <v>50025</v>
      </c>
      <c r="C14114" s="292" t="s">
        <v>2979</v>
      </c>
      <c r="E14114" s="292" t="s">
        <v>214</v>
      </c>
      <c r="F14114" s="405">
        <v>50115</v>
      </c>
      <c r="G14114" s="292" t="s">
        <v>2979</v>
      </c>
    </row>
    <row r="14115" spans="1:7">
      <c r="A14115" s="292" t="s">
        <v>49</v>
      </c>
      <c r="B14115" s="405">
        <v>50115</v>
      </c>
      <c r="C14115" s="292" t="s">
        <v>2979</v>
      </c>
      <c r="E14115" s="292" t="s">
        <v>214</v>
      </c>
      <c r="F14115" s="405">
        <v>50116</v>
      </c>
      <c r="G14115" s="292" t="s">
        <v>2979</v>
      </c>
    </row>
    <row r="14116" spans="1:7">
      <c r="A14116" s="292" t="s">
        <v>49</v>
      </c>
      <c r="B14116" s="405">
        <v>50170</v>
      </c>
      <c r="C14116" s="292" t="s">
        <v>2979</v>
      </c>
      <c r="E14116" s="292" t="s">
        <v>214</v>
      </c>
      <c r="F14116" s="405">
        <v>50117</v>
      </c>
      <c r="G14116" s="292" t="s">
        <v>2979</v>
      </c>
    </row>
    <row r="14117" spans="1:7">
      <c r="A14117" s="292" t="s">
        <v>49</v>
      </c>
      <c r="B14117" s="405">
        <v>50262</v>
      </c>
      <c r="C14117" s="292" t="s">
        <v>2979</v>
      </c>
      <c r="E14117" s="292" t="s">
        <v>214</v>
      </c>
      <c r="F14117" s="405">
        <v>50118</v>
      </c>
      <c r="G14117" s="292" t="s">
        <v>2979</v>
      </c>
    </row>
    <row r="14118" spans="1:7">
      <c r="A14118" s="292" t="s">
        <v>49</v>
      </c>
      <c r="B14118" s="405">
        <v>50468</v>
      </c>
      <c r="C14118" s="292" t="s">
        <v>2979</v>
      </c>
      <c r="E14118" s="292" t="s">
        <v>214</v>
      </c>
      <c r="F14118" s="405">
        <v>50119</v>
      </c>
      <c r="G14118" s="292" t="s">
        <v>2979</v>
      </c>
    </row>
    <row r="14119" spans="1:7">
      <c r="A14119" s="292" t="s">
        <v>49</v>
      </c>
      <c r="B14119" s="405">
        <v>50544</v>
      </c>
      <c r="C14119" s="292" t="s">
        <v>2979</v>
      </c>
      <c r="E14119" s="292" t="s">
        <v>214</v>
      </c>
      <c r="F14119" s="405">
        <v>50120</v>
      </c>
      <c r="G14119" s="292" t="s">
        <v>2979</v>
      </c>
    </row>
    <row r="14120" spans="1:7">
      <c r="A14120" s="292" t="s">
        <v>49</v>
      </c>
      <c r="B14120" s="405">
        <v>50607</v>
      </c>
      <c r="C14120" s="292" t="s">
        <v>2979</v>
      </c>
      <c r="E14120" s="292" t="s">
        <v>214</v>
      </c>
      <c r="F14120" s="405">
        <v>50122</v>
      </c>
      <c r="G14120" s="292" t="s">
        <v>2979</v>
      </c>
    </row>
    <row r="14121" spans="1:7">
      <c r="A14121" s="292" t="s">
        <v>49</v>
      </c>
      <c r="B14121" s="405">
        <v>50675</v>
      </c>
      <c r="C14121" s="292" t="s">
        <v>2979</v>
      </c>
      <c r="E14121" s="292" t="s">
        <v>214</v>
      </c>
      <c r="F14121" s="405">
        <v>50123</v>
      </c>
      <c r="G14121" s="292" t="s">
        <v>2979</v>
      </c>
    </row>
    <row r="14122" spans="1:7">
      <c r="A14122" s="292" t="s">
        <v>49</v>
      </c>
      <c r="B14122" s="405">
        <v>51025</v>
      </c>
      <c r="C14122" s="292" t="s">
        <v>2979</v>
      </c>
      <c r="E14122" s="292" t="s">
        <v>214</v>
      </c>
      <c r="F14122" s="405">
        <v>50128</v>
      </c>
      <c r="G14122" s="292" t="s">
        <v>2979</v>
      </c>
    </row>
    <row r="14123" spans="1:7">
      <c r="A14123" s="292" t="s">
        <v>49</v>
      </c>
      <c r="B14123" s="405">
        <v>49099</v>
      </c>
      <c r="C14123" s="292" t="s">
        <v>2979</v>
      </c>
      <c r="E14123" s="292" t="s">
        <v>214</v>
      </c>
      <c r="F14123" s="405">
        <v>50129</v>
      </c>
      <c r="G14123" s="292" t="s">
        <v>2979</v>
      </c>
    </row>
    <row r="14124" spans="1:7">
      <c r="A14124" s="292" t="s">
        <v>49</v>
      </c>
      <c r="B14124" s="405">
        <v>49336</v>
      </c>
      <c r="C14124" s="292" t="s">
        <v>2979</v>
      </c>
      <c r="E14124" s="292" t="s">
        <v>214</v>
      </c>
      <c r="F14124" s="405">
        <v>50130</v>
      </c>
      <c r="G14124" s="292" t="s">
        <v>2979</v>
      </c>
    </row>
    <row r="14125" spans="1:7">
      <c r="A14125" s="292" t="s">
        <v>49</v>
      </c>
      <c r="B14125" s="405">
        <v>49632</v>
      </c>
      <c r="C14125" s="292" t="s">
        <v>2979</v>
      </c>
      <c r="E14125" s="292" t="s">
        <v>214</v>
      </c>
      <c r="F14125" s="405">
        <v>50132</v>
      </c>
      <c r="G14125" s="292" t="s">
        <v>2979</v>
      </c>
    </row>
    <row r="14126" spans="1:7">
      <c r="A14126" s="292" t="s">
        <v>49</v>
      </c>
      <c r="B14126" s="405">
        <v>49724</v>
      </c>
      <c r="C14126" s="292" t="s">
        <v>2979</v>
      </c>
      <c r="E14126" s="292" t="s">
        <v>214</v>
      </c>
      <c r="F14126" s="405">
        <v>50133</v>
      </c>
      <c r="G14126" s="292" t="s">
        <v>2979</v>
      </c>
    </row>
    <row r="14127" spans="1:7">
      <c r="A14127" s="292" t="s">
        <v>49</v>
      </c>
      <c r="B14127" s="405">
        <v>49813</v>
      </c>
      <c r="C14127" s="292" t="s">
        <v>2979</v>
      </c>
      <c r="E14127" s="292" t="s">
        <v>214</v>
      </c>
      <c r="F14127" s="405">
        <v>50134</v>
      </c>
      <c r="G14127" s="292" t="s">
        <v>2979</v>
      </c>
    </row>
    <row r="14128" spans="1:7">
      <c r="A14128" s="292" t="s">
        <v>49</v>
      </c>
      <c r="B14128" s="405">
        <v>49905</v>
      </c>
      <c r="C14128" s="292" t="s">
        <v>2979</v>
      </c>
      <c r="E14128" s="292" t="s">
        <v>214</v>
      </c>
      <c r="F14128" s="405">
        <v>50135</v>
      </c>
      <c r="G14128" s="292" t="s">
        <v>2979</v>
      </c>
    </row>
    <row r="14129" spans="1:7">
      <c r="A14129" s="292" t="s">
        <v>49</v>
      </c>
      <c r="B14129" s="405">
        <v>50026</v>
      </c>
      <c r="C14129" s="292" t="s">
        <v>2979</v>
      </c>
      <c r="E14129" s="292" t="s">
        <v>214</v>
      </c>
      <c r="F14129" s="405">
        <v>50136</v>
      </c>
      <c r="G14129" s="292" t="s">
        <v>2979</v>
      </c>
    </row>
    <row r="14130" spans="1:7">
      <c r="A14130" s="292" t="s">
        <v>49</v>
      </c>
      <c r="B14130" s="405">
        <v>50116</v>
      </c>
      <c r="C14130" s="292" t="s">
        <v>2979</v>
      </c>
      <c r="E14130" s="292" t="s">
        <v>214</v>
      </c>
      <c r="F14130" s="405">
        <v>50138</v>
      </c>
      <c r="G14130" s="292" t="s">
        <v>2979</v>
      </c>
    </row>
    <row r="14131" spans="1:7">
      <c r="A14131" s="292" t="s">
        <v>49</v>
      </c>
      <c r="B14131" s="405">
        <v>50171</v>
      </c>
      <c r="C14131" s="292" t="s">
        <v>2979</v>
      </c>
      <c r="E14131" s="292" t="s">
        <v>214</v>
      </c>
      <c r="F14131" s="405">
        <v>50139</v>
      </c>
      <c r="G14131" s="292" t="s">
        <v>2979</v>
      </c>
    </row>
    <row r="14132" spans="1:7">
      <c r="A14132" s="292" t="s">
        <v>49</v>
      </c>
      <c r="B14132" s="405">
        <v>50268</v>
      </c>
      <c r="C14132" s="292" t="s">
        <v>2979</v>
      </c>
      <c r="E14132" s="292" t="s">
        <v>214</v>
      </c>
      <c r="F14132" s="405">
        <v>50140</v>
      </c>
      <c r="G14132" s="292" t="s">
        <v>2979</v>
      </c>
    </row>
    <row r="14133" spans="1:7">
      <c r="A14133" s="292" t="s">
        <v>49</v>
      </c>
      <c r="B14133" s="405">
        <v>50469</v>
      </c>
      <c r="C14133" s="292" t="s">
        <v>2979</v>
      </c>
      <c r="E14133" s="292" t="s">
        <v>214</v>
      </c>
      <c r="F14133" s="405">
        <v>50141</v>
      </c>
      <c r="G14133" s="292" t="s">
        <v>2979</v>
      </c>
    </row>
    <row r="14134" spans="1:7">
      <c r="A14134" s="292" t="s">
        <v>49</v>
      </c>
      <c r="B14134" s="405">
        <v>50545</v>
      </c>
      <c r="C14134" s="292" t="s">
        <v>2979</v>
      </c>
      <c r="E14134" s="292" t="s">
        <v>214</v>
      </c>
      <c r="F14134" s="405">
        <v>50142</v>
      </c>
      <c r="G14134" s="292" t="s">
        <v>2979</v>
      </c>
    </row>
    <row r="14135" spans="1:7">
      <c r="A14135" s="292" t="s">
        <v>49</v>
      </c>
      <c r="B14135" s="405">
        <v>50609</v>
      </c>
      <c r="C14135" s="292" t="s">
        <v>2979</v>
      </c>
      <c r="E14135" s="292" t="s">
        <v>214</v>
      </c>
      <c r="F14135" s="405">
        <v>50143</v>
      </c>
      <c r="G14135" s="292" t="s">
        <v>2979</v>
      </c>
    </row>
    <row r="14136" spans="1:7">
      <c r="A14136" s="292" t="s">
        <v>49</v>
      </c>
      <c r="B14136" s="405">
        <v>50676</v>
      </c>
      <c r="C14136" s="292" t="s">
        <v>2979</v>
      </c>
      <c r="E14136" s="292" t="s">
        <v>214</v>
      </c>
      <c r="F14136" s="405">
        <v>50144</v>
      </c>
      <c r="G14136" s="292" t="s">
        <v>2979</v>
      </c>
    </row>
    <row r="14137" spans="1:7">
      <c r="A14137" s="292" t="s">
        <v>49</v>
      </c>
      <c r="B14137" s="405">
        <v>51026</v>
      </c>
      <c r="C14137" s="292" t="s">
        <v>2979</v>
      </c>
      <c r="E14137" s="292" t="s">
        <v>214</v>
      </c>
      <c r="F14137" s="405">
        <v>50145</v>
      </c>
      <c r="G14137" s="292" t="s">
        <v>2979</v>
      </c>
    </row>
    <row r="14138" spans="1:7">
      <c r="A14138" s="292" t="s">
        <v>49</v>
      </c>
      <c r="B14138" s="405">
        <v>49220</v>
      </c>
      <c r="C14138" s="292" t="s">
        <v>2979</v>
      </c>
      <c r="E14138" s="292" t="s">
        <v>214</v>
      </c>
      <c r="F14138" s="405">
        <v>50146</v>
      </c>
      <c r="G14138" s="292" t="s">
        <v>2979</v>
      </c>
    </row>
    <row r="14139" spans="1:7">
      <c r="A14139" s="292" t="s">
        <v>49</v>
      </c>
      <c r="B14139" s="405">
        <v>49338</v>
      </c>
      <c r="C14139" s="292" t="s">
        <v>2979</v>
      </c>
      <c r="E14139" s="292" t="s">
        <v>214</v>
      </c>
      <c r="F14139" s="405">
        <v>50147</v>
      </c>
      <c r="G14139" s="292" t="s">
        <v>2979</v>
      </c>
    </row>
    <row r="14140" spans="1:7">
      <c r="A14140" s="292" t="s">
        <v>49</v>
      </c>
      <c r="B14140" s="405">
        <v>49633</v>
      </c>
      <c r="C14140" s="292" t="s">
        <v>2979</v>
      </c>
      <c r="E14140" s="292" t="s">
        <v>214</v>
      </c>
      <c r="F14140" s="405">
        <v>50148</v>
      </c>
      <c r="G14140" s="292" t="s">
        <v>2979</v>
      </c>
    </row>
    <row r="14141" spans="1:7">
      <c r="A14141" s="292" t="s">
        <v>49</v>
      </c>
      <c r="B14141" s="405">
        <v>49726</v>
      </c>
      <c r="C14141" s="292" t="s">
        <v>2979</v>
      </c>
      <c r="E14141" s="292" t="s">
        <v>214</v>
      </c>
      <c r="F14141" s="405">
        <v>50149</v>
      </c>
      <c r="G14141" s="292" t="s">
        <v>2979</v>
      </c>
    </row>
    <row r="14142" spans="1:7">
      <c r="A14142" s="292" t="s">
        <v>49</v>
      </c>
      <c r="B14142" s="405">
        <v>49814</v>
      </c>
      <c r="C14142" s="292" t="s">
        <v>2979</v>
      </c>
      <c r="E14142" s="292" t="s">
        <v>214</v>
      </c>
      <c r="F14142" s="405">
        <v>50150</v>
      </c>
      <c r="G14142" s="292" t="s">
        <v>2979</v>
      </c>
    </row>
    <row r="14143" spans="1:7">
      <c r="A14143" s="292" t="s">
        <v>49</v>
      </c>
      <c r="B14143" s="405">
        <v>49908</v>
      </c>
      <c r="C14143" s="292" t="s">
        <v>2979</v>
      </c>
      <c r="E14143" s="292" t="s">
        <v>214</v>
      </c>
      <c r="F14143" s="405">
        <v>50151</v>
      </c>
      <c r="G14143" s="292" t="s">
        <v>2979</v>
      </c>
    </row>
    <row r="14144" spans="1:7">
      <c r="A14144" s="292" t="s">
        <v>49</v>
      </c>
      <c r="B14144" s="405">
        <v>50027</v>
      </c>
      <c r="C14144" s="292" t="s">
        <v>2979</v>
      </c>
      <c r="E14144" s="292" t="s">
        <v>214</v>
      </c>
      <c r="F14144" s="405">
        <v>50153</v>
      </c>
      <c r="G14144" s="292" t="s">
        <v>2979</v>
      </c>
    </row>
    <row r="14145" spans="1:7">
      <c r="A14145" s="292" t="s">
        <v>49</v>
      </c>
      <c r="B14145" s="405">
        <v>50117</v>
      </c>
      <c r="C14145" s="292" t="s">
        <v>2979</v>
      </c>
      <c r="E14145" s="292" t="s">
        <v>214</v>
      </c>
      <c r="F14145" s="405">
        <v>50154</v>
      </c>
      <c r="G14145" s="292" t="s">
        <v>2979</v>
      </c>
    </row>
    <row r="14146" spans="1:7">
      <c r="A14146" s="292" t="s">
        <v>49</v>
      </c>
      <c r="B14146" s="405">
        <v>50173</v>
      </c>
      <c r="C14146" s="292" t="s">
        <v>2979</v>
      </c>
      <c r="E14146" s="292" t="s">
        <v>214</v>
      </c>
      <c r="F14146" s="405">
        <v>50156</v>
      </c>
      <c r="G14146" s="292" t="s">
        <v>2979</v>
      </c>
    </row>
    <row r="14147" spans="1:7">
      <c r="A14147" s="292" t="s">
        <v>49</v>
      </c>
      <c r="B14147" s="405">
        <v>50271</v>
      </c>
      <c r="C14147" s="292" t="s">
        <v>2979</v>
      </c>
      <c r="E14147" s="292" t="s">
        <v>214</v>
      </c>
      <c r="F14147" s="405">
        <v>50157</v>
      </c>
      <c r="G14147" s="292" t="s">
        <v>2979</v>
      </c>
    </row>
    <row r="14148" spans="1:7">
      <c r="A14148" s="292" t="s">
        <v>49</v>
      </c>
      <c r="B14148" s="405">
        <v>50470</v>
      </c>
      <c r="C14148" s="292" t="s">
        <v>2979</v>
      </c>
      <c r="E14148" s="292" t="s">
        <v>214</v>
      </c>
      <c r="F14148" s="405">
        <v>50161</v>
      </c>
      <c r="G14148" s="292" t="s">
        <v>2979</v>
      </c>
    </row>
    <row r="14149" spans="1:7">
      <c r="A14149" s="292" t="s">
        <v>49</v>
      </c>
      <c r="B14149" s="405">
        <v>50546</v>
      </c>
      <c r="C14149" s="292" t="s">
        <v>2979</v>
      </c>
      <c r="E14149" s="292" t="s">
        <v>214</v>
      </c>
      <c r="F14149" s="405">
        <v>50162</v>
      </c>
      <c r="G14149" s="292" t="s">
        <v>2979</v>
      </c>
    </row>
    <row r="14150" spans="1:7">
      <c r="A14150" s="292" t="s">
        <v>49</v>
      </c>
      <c r="B14150" s="405">
        <v>50611</v>
      </c>
      <c r="C14150" s="292" t="s">
        <v>2979</v>
      </c>
      <c r="E14150" s="292" t="s">
        <v>214</v>
      </c>
      <c r="F14150" s="405">
        <v>50164</v>
      </c>
      <c r="G14150" s="292" t="s">
        <v>2979</v>
      </c>
    </row>
    <row r="14151" spans="1:7">
      <c r="A14151" s="292" t="s">
        <v>49</v>
      </c>
      <c r="B14151" s="405">
        <v>50680</v>
      </c>
      <c r="C14151" s="292" t="s">
        <v>2979</v>
      </c>
      <c r="E14151" s="292" t="s">
        <v>214</v>
      </c>
      <c r="F14151" s="405">
        <v>50166</v>
      </c>
      <c r="G14151" s="292" t="s">
        <v>2979</v>
      </c>
    </row>
    <row r="14152" spans="1:7">
      <c r="A14152" s="292" t="s">
        <v>49</v>
      </c>
      <c r="B14152" s="405">
        <v>51027</v>
      </c>
      <c r="C14152" s="292" t="s">
        <v>2979</v>
      </c>
      <c r="E14152" s="292" t="s">
        <v>214</v>
      </c>
      <c r="F14152" s="405">
        <v>50167</v>
      </c>
      <c r="G14152" s="292" t="s">
        <v>2979</v>
      </c>
    </row>
    <row r="14153" spans="1:7">
      <c r="A14153" s="292" t="s">
        <v>49</v>
      </c>
      <c r="B14153" s="405">
        <v>49227</v>
      </c>
      <c r="C14153" s="292" t="s">
        <v>2979</v>
      </c>
      <c r="E14153" s="292" t="s">
        <v>214</v>
      </c>
      <c r="F14153" s="405">
        <v>50168</v>
      </c>
      <c r="G14153" s="292" t="s">
        <v>2979</v>
      </c>
    </row>
    <row r="14154" spans="1:7">
      <c r="A14154" s="292" t="s">
        <v>49</v>
      </c>
      <c r="B14154" s="405">
        <v>49340</v>
      </c>
      <c r="C14154" s="292" t="s">
        <v>2979</v>
      </c>
      <c r="E14154" s="292" t="s">
        <v>214</v>
      </c>
      <c r="F14154" s="405">
        <v>50169</v>
      </c>
      <c r="G14154" s="292" t="s">
        <v>2979</v>
      </c>
    </row>
    <row r="14155" spans="1:7">
      <c r="A14155" s="292" t="s">
        <v>49</v>
      </c>
      <c r="B14155" s="405">
        <v>49638</v>
      </c>
      <c r="C14155" s="292" t="s">
        <v>2979</v>
      </c>
      <c r="E14155" s="292" t="s">
        <v>214</v>
      </c>
      <c r="F14155" s="405">
        <v>50170</v>
      </c>
      <c r="G14155" s="292" t="s">
        <v>2979</v>
      </c>
    </row>
    <row r="14156" spans="1:7">
      <c r="A14156" s="292" t="s">
        <v>49</v>
      </c>
      <c r="B14156" s="405">
        <v>49727</v>
      </c>
      <c r="C14156" s="292" t="s">
        <v>2979</v>
      </c>
      <c r="E14156" s="292" t="s">
        <v>214</v>
      </c>
      <c r="F14156" s="405">
        <v>50171</v>
      </c>
      <c r="G14156" s="292" t="s">
        <v>2979</v>
      </c>
    </row>
    <row r="14157" spans="1:7">
      <c r="A14157" s="292" t="s">
        <v>49</v>
      </c>
      <c r="B14157" s="405">
        <v>49815</v>
      </c>
      <c r="C14157" s="292" t="s">
        <v>2979</v>
      </c>
      <c r="E14157" s="292" t="s">
        <v>214</v>
      </c>
      <c r="F14157" s="405">
        <v>50173</v>
      </c>
      <c r="G14157" s="292" t="s">
        <v>2979</v>
      </c>
    </row>
    <row r="14158" spans="1:7">
      <c r="A14158" s="292" t="s">
        <v>49</v>
      </c>
      <c r="B14158" s="405">
        <v>49910</v>
      </c>
      <c r="C14158" s="292" t="s">
        <v>2979</v>
      </c>
      <c r="E14158" s="292" t="s">
        <v>214</v>
      </c>
      <c r="F14158" s="405">
        <v>50174</v>
      </c>
      <c r="G14158" s="292" t="s">
        <v>2979</v>
      </c>
    </row>
    <row r="14159" spans="1:7">
      <c r="A14159" s="292" t="s">
        <v>49</v>
      </c>
      <c r="B14159" s="405">
        <v>50028</v>
      </c>
      <c r="C14159" s="292" t="s">
        <v>2979</v>
      </c>
      <c r="E14159" s="292" t="s">
        <v>214</v>
      </c>
      <c r="F14159" s="405">
        <v>50206</v>
      </c>
      <c r="G14159" s="292" t="s">
        <v>2979</v>
      </c>
    </row>
    <row r="14160" spans="1:7">
      <c r="A14160" s="292" t="s">
        <v>49</v>
      </c>
      <c r="B14160" s="405">
        <v>50118</v>
      </c>
      <c r="C14160" s="292" t="s">
        <v>2979</v>
      </c>
      <c r="E14160" s="292" t="s">
        <v>214</v>
      </c>
      <c r="F14160" s="405">
        <v>50207</v>
      </c>
      <c r="G14160" s="292" t="s">
        <v>2979</v>
      </c>
    </row>
    <row r="14161" spans="1:7">
      <c r="A14161" s="292" t="s">
        <v>49</v>
      </c>
      <c r="B14161" s="405">
        <v>50174</v>
      </c>
      <c r="C14161" s="292" t="s">
        <v>2979</v>
      </c>
      <c r="E14161" s="292" t="s">
        <v>214</v>
      </c>
      <c r="F14161" s="405">
        <v>50210</v>
      </c>
      <c r="G14161" s="292" t="s">
        <v>2979</v>
      </c>
    </row>
    <row r="14162" spans="1:7">
      <c r="A14162" s="292" t="s">
        <v>49</v>
      </c>
      <c r="B14162" s="405">
        <v>50273</v>
      </c>
      <c r="C14162" s="292" t="s">
        <v>2979</v>
      </c>
      <c r="E14162" s="292" t="s">
        <v>214</v>
      </c>
      <c r="F14162" s="405">
        <v>50212</v>
      </c>
      <c r="G14162" s="292" t="s">
        <v>2979</v>
      </c>
    </row>
    <row r="14163" spans="1:7">
      <c r="A14163" s="292" t="s">
        <v>49</v>
      </c>
      <c r="B14163" s="405">
        <v>50471</v>
      </c>
      <c r="C14163" s="292" t="s">
        <v>2979</v>
      </c>
      <c r="E14163" s="292" t="s">
        <v>214</v>
      </c>
      <c r="F14163" s="405">
        <v>50213</v>
      </c>
      <c r="G14163" s="292" t="s">
        <v>2979</v>
      </c>
    </row>
    <row r="14164" spans="1:7">
      <c r="A14164" s="292" t="s">
        <v>49</v>
      </c>
      <c r="B14164" s="405">
        <v>50554</v>
      </c>
      <c r="C14164" s="292" t="s">
        <v>2979</v>
      </c>
      <c r="E14164" s="292" t="s">
        <v>214</v>
      </c>
      <c r="F14164" s="405">
        <v>50214</v>
      </c>
      <c r="G14164" s="292" t="s">
        <v>2979</v>
      </c>
    </row>
    <row r="14165" spans="1:7">
      <c r="A14165" s="292" t="s">
        <v>49</v>
      </c>
      <c r="B14165" s="405">
        <v>50612</v>
      </c>
      <c r="C14165" s="292" t="s">
        <v>2979</v>
      </c>
      <c r="E14165" s="292" t="s">
        <v>214</v>
      </c>
      <c r="F14165" s="405">
        <v>50216</v>
      </c>
      <c r="G14165" s="292" t="s">
        <v>2979</v>
      </c>
    </row>
    <row r="14166" spans="1:7">
      <c r="A14166" s="292" t="s">
        <v>49</v>
      </c>
      <c r="B14166" s="405">
        <v>50681</v>
      </c>
      <c r="C14166" s="292" t="s">
        <v>2979</v>
      </c>
      <c r="E14166" s="292" t="s">
        <v>214</v>
      </c>
      <c r="F14166" s="405">
        <v>50217</v>
      </c>
      <c r="G14166" s="292" t="s">
        <v>2979</v>
      </c>
    </row>
    <row r="14167" spans="1:7">
      <c r="A14167" s="292" t="s">
        <v>49</v>
      </c>
      <c r="B14167" s="405">
        <v>51028</v>
      </c>
      <c r="C14167" s="292" t="s">
        <v>2979</v>
      </c>
      <c r="E14167" s="292" t="s">
        <v>214</v>
      </c>
      <c r="F14167" s="405">
        <v>50218</v>
      </c>
      <c r="G14167" s="292" t="s">
        <v>2979</v>
      </c>
    </row>
    <row r="14168" spans="1:7">
      <c r="A14168" s="292" t="s">
        <v>49</v>
      </c>
      <c r="B14168" s="405">
        <v>49232</v>
      </c>
      <c r="C14168" s="292" t="s">
        <v>2979</v>
      </c>
      <c r="E14168" s="292" t="s">
        <v>214</v>
      </c>
      <c r="F14168" s="405">
        <v>50220</v>
      </c>
      <c r="G14168" s="292" t="s">
        <v>2979</v>
      </c>
    </row>
    <row r="14169" spans="1:7">
      <c r="A14169" s="292" t="s">
        <v>49</v>
      </c>
      <c r="B14169" s="405">
        <v>49343</v>
      </c>
      <c r="C14169" s="292" t="s">
        <v>2979</v>
      </c>
      <c r="E14169" s="292" t="s">
        <v>214</v>
      </c>
      <c r="F14169" s="405">
        <v>50222</v>
      </c>
      <c r="G14169" s="292" t="s">
        <v>2979</v>
      </c>
    </row>
    <row r="14170" spans="1:7">
      <c r="A14170" s="292" t="s">
        <v>49</v>
      </c>
      <c r="B14170" s="405">
        <v>49640</v>
      </c>
      <c r="C14170" s="292" t="s">
        <v>2979</v>
      </c>
      <c r="E14170" s="292" t="s">
        <v>214</v>
      </c>
      <c r="F14170" s="405">
        <v>50223</v>
      </c>
      <c r="G14170" s="292" t="s">
        <v>2979</v>
      </c>
    </row>
    <row r="14171" spans="1:7">
      <c r="A14171" s="292" t="s">
        <v>49</v>
      </c>
      <c r="B14171" s="405">
        <v>49729</v>
      </c>
      <c r="C14171" s="292" t="s">
        <v>2979</v>
      </c>
      <c r="E14171" s="292" t="s">
        <v>214</v>
      </c>
      <c r="F14171" s="405">
        <v>50225</v>
      </c>
      <c r="G14171" s="292" t="s">
        <v>2979</v>
      </c>
    </row>
    <row r="14172" spans="1:7">
      <c r="A14172" s="292" t="s">
        <v>49</v>
      </c>
      <c r="B14172" s="405">
        <v>49816</v>
      </c>
      <c r="C14172" s="292" t="s">
        <v>2979</v>
      </c>
      <c r="E14172" s="292" t="s">
        <v>214</v>
      </c>
      <c r="F14172" s="405">
        <v>50228</v>
      </c>
      <c r="G14172" s="292" t="s">
        <v>2979</v>
      </c>
    </row>
    <row r="14173" spans="1:7">
      <c r="A14173" s="292" t="s">
        <v>49</v>
      </c>
      <c r="B14173" s="405">
        <v>49911</v>
      </c>
      <c r="C14173" s="292" t="s">
        <v>2979</v>
      </c>
      <c r="E14173" s="292" t="s">
        <v>214</v>
      </c>
      <c r="F14173" s="405">
        <v>50229</v>
      </c>
      <c r="G14173" s="292" t="s">
        <v>2979</v>
      </c>
    </row>
    <row r="14174" spans="1:7">
      <c r="A14174" s="292" t="s">
        <v>49</v>
      </c>
      <c r="B14174" s="405">
        <v>50029</v>
      </c>
      <c r="C14174" s="292" t="s">
        <v>2979</v>
      </c>
      <c r="E14174" s="292" t="s">
        <v>214</v>
      </c>
      <c r="F14174" s="405">
        <v>50230</v>
      </c>
      <c r="G14174" s="292" t="s">
        <v>2979</v>
      </c>
    </row>
    <row r="14175" spans="1:7">
      <c r="A14175" s="292" t="s">
        <v>49</v>
      </c>
      <c r="B14175" s="405">
        <v>50119</v>
      </c>
      <c r="C14175" s="292" t="s">
        <v>2979</v>
      </c>
      <c r="E14175" s="292" t="s">
        <v>214</v>
      </c>
      <c r="F14175" s="405">
        <v>50232</v>
      </c>
      <c r="G14175" s="292" t="s">
        <v>2979</v>
      </c>
    </row>
    <row r="14176" spans="1:7">
      <c r="A14176" s="292" t="s">
        <v>49</v>
      </c>
      <c r="B14176" s="405">
        <v>50206</v>
      </c>
      <c r="C14176" s="292" t="s">
        <v>2979</v>
      </c>
      <c r="E14176" s="292" t="s">
        <v>214</v>
      </c>
      <c r="F14176" s="405">
        <v>50233</v>
      </c>
      <c r="G14176" s="292" t="s">
        <v>2979</v>
      </c>
    </row>
    <row r="14177" spans="1:7">
      <c r="A14177" s="292" t="s">
        <v>49</v>
      </c>
      <c r="B14177" s="405">
        <v>50274</v>
      </c>
      <c r="C14177" s="292" t="s">
        <v>2979</v>
      </c>
      <c r="E14177" s="292" t="s">
        <v>214</v>
      </c>
      <c r="F14177" s="405">
        <v>50234</v>
      </c>
      <c r="G14177" s="292" t="s">
        <v>2979</v>
      </c>
    </row>
    <row r="14178" spans="1:7">
      <c r="A14178" s="292" t="s">
        <v>49</v>
      </c>
      <c r="B14178" s="405">
        <v>50472</v>
      </c>
      <c r="C14178" s="292" t="s">
        <v>2979</v>
      </c>
      <c r="E14178" s="292" t="s">
        <v>214</v>
      </c>
      <c r="F14178" s="405">
        <v>50235</v>
      </c>
      <c r="G14178" s="292" t="s">
        <v>2979</v>
      </c>
    </row>
    <row r="14179" spans="1:7">
      <c r="A14179" s="292" t="s">
        <v>49</v>
      </c>
      <c r="B14179" s="405">
        <v>50556</v>
      </c>
      <c r="C14179" s="292" t="s">
        <v>2979</v>
      </c>
      <c r="E14179" s="292" t="s">
        <v>214</v>
      </c>
      <c r="F14179" s="405">
        <v>50237</v>
      </c>
      <c r="G14179" s="292" t="s">
        <v>2979</v>
      </c>
    </row>
    <row r="14180" spans="1:7">
      <c r="A14180" s="292" t="s">
        <v>49</v>
      </c>
      <c r="B14180" s="405">
        <v>50619</v>
      </c>
      <c r="C14180" s="292" t="s">
        <v>2979</v>
      </c>
      <c r="E14180" s="292" t="s">
        <v>214</v>
      </c>
      <c r="F14180" s="405">
        <v>50238</v>
      </c>
      <c r="G14180" s="292" t="s">
        <v>2979</v>
      </c>
    </row>
    <row r="14181" spans="1:7">
      <c r="A14181" s="292" t="s">
        <v>49</v>
      </c>
      <c r="B14181" s="405">
        <v>50682</v>
      </c>
      <c r="C14181" s="292" t="s">
        <v>2979</v>
      </c>
      <c r="E14181" s="292" t="s">
        <v>214</v>
      </c>
      <c r="F14181" s="405">
        <v>50239</v>
      </c>
      <c r="G14181" s="292" t="s">
        <v>2979</v>
      </c>
    </row>
    <row r="14182" spans="1:7">
      <c r="A14182" s="292" t="s">
        <v>49</v>
      </c>
      <c r="B14182" s="405">
        <v>51029</v>
      </c>
      <c r="C14182" s="292" t="s">
        <v>2979</v>
      </c>
      <c r="E14182" s="292" t="s">
        <v>214</v>
      </c>
      <c r="F14182" s="405">
        <v>50240</v>
      </c>
      <c r="G14182" s="292" t="s">
        <v>2979</v>
      </c>
    </row>
    <row r="14183" spans="1:7">
      <c r="A14183" s="292" t="s">
        <v>49</v>
      </c>
      <c r="B14183" s="405">
        <v>49235</v>
      </c>
      <c r="C14183" s="292" t="s">
        <v>2979</v>
      </c>
      <c r="E14183" s="292" t="s">
        <v>214</v>
      </c>
      <c r="F14183" s="405">
        <v>50242</v>
      </c>
      <c r="G14183" s="292" t="s">
        <v>2979</v>
      </c>
    </row>
    <row r="14184" spans="1:7">
      <c r="A14184" s="292" t="s">
        <v>49</v>
      </c>
      <c r="B14184" s="405">
        <v>49346</v>
      </c>
      <c r="C14184" s="292" t="s">
        <v>2979</v>
      </c>
      <c r="E14184" s="292" t="s">
        <v>214</v>
      </c>
      <c r="F14184" s="405">
        <v>50246</v>
      </c>
      <c r="G14184" s="292" t="s">
        <v>2979</v>
      </c>
    </row>
    <row r="14185" spans="1:7">
      <c r="A14185" s="292" t="s">
        <v>49</v>
      </c>
      <c r="B14185" s="405">
        <v>49642</v>
      </c>
      <c r="C14185" s="292" t="s">
        <v>2979</v>
      </c>
      <c r="E14185" s="292" t="s">
        <v>214</v>
      </c>
      <c r="F14185" s="405">
        <v>50247</v>
      </c>
      <c r="G14185" s="292" t="s">
        <v>2979</v>
      </c>
    </row>
    <row r="14186" spans="1:7">
      <c r="A14186" s="292" t="s">
        <v>49</v>
      </c>
      <c r="B14186" s="405">
        <v>49730</v>
      </c>
      <c r="C14186" s="292" t="s">
        <v>2979</v>
      </c>
      <c r="E14186" s="292" t="s">
        <v>214</v>
      </c>
      <c r="F14186" s="405">
        <v>50248</v>
      </c>
      <c r="G14186" s="292" t="s">
        <v>2979</v>
      </c>
    </row>
    <row r="14187" spans="1:7">
      <c r="A14187" s="292" t="s">
        <v>49</v>
      </c>
      <c r="B14187" s="405">
        <v>49817</v>
      </c>
      <c r="C14187" s="292" t="s">
        <v>2979</v>
      </c>
      <c r="E14187" s="292" t="s">
        <v>214</v>
      </c>
      <c r="F14187" s="405">
        <v>50249</v>
      </c>
      <c r="G14187" s="292" t="s">
        <v>2979</v>
      </c>
    </row>
    <row r="14188" spans="1:7">
      <c r="A14188" s="292" t="s">
        <v>49</v>
      </c>
      <c r="B14188" s="405">
        <v>49912</v>
      </c>
      <c r="C14188" s="292" t="s">
        <v>2979</v>
      </c>
      <c r="E14188" s="292" t="s">
        <v>214</v>
      </c>
      <c r="F14188" s="405">
        <v>50250</v>
      </c>
      <c r="G14188" s="292" t="s">
        <v>2979</v>
      </c>
    </row>
    <row r="14189" spans="1:7">
      <c r="A14189" s="292" t="s">
        <v>49</v>
      </c>
      <c r="B14189" s="405">
        <v>50033</v>
      </c>
      <c r="C14189" s="292" t="s">
        <v>2979</v>
      </c>
      <c r="E14189" s="292" t="s">
        <v>214</v>
      </c>
      <c r="F14189" s="405">
        <v>50251</v>
      </c>
      <c r="G14189" s="292" t="s">
        <v>2979</v>
      </c>
    </row>
    <row r="14190" spans="1:7">
      <c r="A14190" s="292" t="s">
        <v>49</v>
      </c>
      <c r="B14190" s="405">
        <v>50120</v>
      </c>
      <c r="C14190" s="292" t="s">
        <v>2979</v>
      </c>
      <c r="E14190" s="292" t="s">
        <v>214</v>
      </c>
      <c r="F14190" s="405">
        <v>50252</v>
      </c>
      <c r="G14190" s="292" t="s">
        <v>2979</v>
      </c>
    </row>
    <row r="14191" spans="1:7">
      <c r="A14191" s="292" t="s">
        <v>49</v>
      </c>
      <c r="B14191" s="405">
        <v>50207</v>
      </c>
      <c r="C14191" s="292" t="s">
        <v>2979</v>
      </c>
      <c r="E14191" s="292" t="s">
        <v>214</v>
      </c>
      <c r="F14191" s="405">
        <v>50256</v>
      </c>
      <c r="G14191" s="292" t="s">
        <v>2979</v>
      </c>
    </row>
    <row r="14192" spans="1:7">
      <c r="A14192" s="292" t="s">
        <v>49</v>
      </c>
      <c r="B14192" s="405">
        <v>50276</v>
      </c>
      <c r="C14192" s="292" t="s">
        <v>2979</v>
      </c>
      <c r="E14192" s="292" t="s">
        <v>214</v>
      </c>
      <c r="F14192" s="405">
        <v>50257</v>
      </c>
      <c r="G14192" s="292" t="s">
        <v>2979</v>
      </c>
    </row>
    <row r="14193" spans="1:7">
      <c r="A14193" s="292" t="s">
        <v>49</v>
      </c>
      <c r="B14193" s="405">
        <v>50473</v>
      </c>
      <c r="C14193" s="292" t="s">
        <v>2979</v>
      </c>
      <c r="E14193" s="292" t="s">
        <v>214</v>
      </c>
      <c r="F14193" s="405">
        <v>50258</v>
      </c>
      <c r="G14193" s="292" t="s">
        <v>2979</v>
      </c>
    </row>
    <row r="14194" spans="1:7">
      <c r="A14194" s="292" t="s">
        <v>49</v>
      </c>
      <c r="B14194" s="405">
        <v>50557</v>
      </c>
      <c r="C14194" s="292" t="s">
        <v>2979</v>
      </c>
      <c r="E14194" s="292" t="s">
        <v>214</v>
      </c>
      <c r="F14194" s="405">
        <v>50259</v>
      </c>
      <c r="G14194" s="292" t="s">
        <v>2979</v>
      </c>
    </row>
    <row r="14195" spans="1:7">
      <c r="A14195" s="292" t="s">
        <v>49</v>
      </c>
      <c r="B14195" s="405">
        <v>50620</v>
      </c>
      <c r="C14195" s="292" t="s">
        <v>2979</v>
      </c>
      <c r="E14195" s="292" t="s">
        <v>214</v>
      </c>
      <c r="F14195" s="405">
        <v>50261</v>
      </c>
      <c r="G14195" s="292" t="s">
        <v>2979</v>
      </c>
    </row>
    <row r="14196" spans="1:7">
      <c r="A14196" s="292" t="s">
        <v>49</v>
      </c>
      <c r="B14196" s="405">
        <v>50801</v>
      </c>
      <c r="C14196" s="292" t="s">
        <v>2979</v>
      </c>
      <c r="E14196" s="292" t="s">
        <v>214</v>
      </c>
      <c r="F14196" s="405">
        <v>50262</v>
      </c>
      <c r="G14196" s="292" t="s">
        <v>2979</v>
      </c>
    </row>
    <row r="14197" spans="1:7">
      <c r="A14197" s="292" t="s">
        <v>49</v>
      </c>
      <c r="B14197" s="405">
        <v>51030</v>
      </c>
      <c r="C14197" s="292" t="s">
        <v>2979</v>
      </c>
      <c r="E14197" s="292" t="s">
        <v>214</v>
      </c>
      <c r="F14197" s="405">
        <v>50268</v>
      </c>
      <c r="G14197" s="292" t="s">
        <v>2979</v>
      </c>
    </row>
    <row r="14198" spans="1:7">
      <c r="A14198" s="292" t="s">
        <v>49</v>
      </c>
      <c r="B14198" s="405">
        <v>49238</v>
      </c>
      <c r="C14198" s="292" t="s">
        <v>2979</v>
      </c>
      <c r="E14198" s="292" t="s">
        <v>214</v>
      </c>
      <c r="F14198" s="405">
        <v>50271</v>
      </c>
      <c r="G14198" s="292" t="s">
        <v>2979</v>
      </c>
    </row>
    <row r="14199" spans="1:7">
      <c r="A14199" s="292" t="s">
        <v>49</v>
      </c>
      <c r="B14199" s="405">
        <v>49347</v>
      </c>
      <c r="C14199" s="292" t="s">
        <v>2979</v>
      </c>
      <c r="E14199" s="292" t="s">
        <v>214</v>
      </c>
      <c r="F14199" s="405">
        <v>50273</v>
      </c>
      <c r="G14199" s="292" t="s">
        <v>2979</v>
      </c>
    </row>
    <row r="14200" spans="1:7">
      <c r="A14200" s="292" t="s">
        <v>49</v>
      </c>
      <c r="B14200" s="405">
        <v>49644</v>
      </c>
      <c r="C14200" s="292" t="s">
        <v>2979</v>
      </c>
      <c r="E14200" s="292" t="s">
        <v>214</v>
      </c>
      <c r="F14200" s="405">
        <v>50274</v>
      </c>
      <c r="G14200" s="292" t="s">
        <v>2979</v>
      </c>
    </row>
    <row r="14201" spans="1:7">
      <c r="A14201" s="292" t="s">
        <v>49</v>
      </c>
      <c r="B14201" s="405">
        <v>49733</v>
      </c>
      <c r="C14201" s="292" t="s">
        <v>2979</v>
      </c>
      <c r="E14201" s="292" t="s">
        <v>214</v>
      </c>
      <c r="F14201" s="405">
        <v>50276</v>
      </c>
      <c r="G14201" s="292" t="s">
        <v>2979</v>
      </c>
    </row>
    <row r="14202" spans="1:7">
      <c r="A14202" s="292" t="s">
        <v>49</v>
      </c>
      <c r="B14202" s="405">
        <v>49820</v>
      </c>
      <c r="C14202" s="292" t="s">
        <v>2979</v>
      </c>
      <c r="E14202" s="292" t="s">
        <v>214</v>
      </c>
      <c r="F14202" s="405">
        <v>50277</v>
      </c>
      <c r="G14202" s="292" t="s">
        <v>2979</v>
      </c>
    </row>
    <row r="14203" spans="1:7">
      <c r="A14203" s="292" t="s">
        <v>49</v>
      </c>
      <c r="B14203" s="405">
        <v>49916</v>
      </c>
      <c r="C14203" s="292" t="s">
        <v>2979</v>
      </c>
      <c r="E14203" s="292" t="s">
        <v>214</v>
      </c>
      <c r="F14203" s="405">
        <v>50278</v>
      </c>
      <c r="G14203" s="292" t="s">
        <v>2979</v>
      </c>
    </row>
    <row r="14204" spans="1:7">
      <c r="A14204" s="292" t="s">
        <v>49</v>
      </c>
      <c r="B14204" s="405">
        <v>50034</v>
      </c>
      <c r="C14204" s="292" t="s">
        <v>2979</v>
      </c>
      <c r="E14204" s="292" t="s">
        <v>214</v>
      </c>
      <c r="F14204" s="405">
        <v>50420</v>
      </c>
      <c r="G14204" s="292" t="s">
        <v>2979</v>
      </c>
    </row>
    <row r="14205" spans="1:7">
      <c r="A14205" s="292" t="s">
        <v>49</v>
      </c>
      <c r="B14205" s="405">
        <v>50122</v>
      </c>
      <c r="C14205" s="292" t="s">
        <v>2979</v>
      </c>
      <c r="E14205" s="292" t="s">
        <v>214</v>
      </c>
      <c r="F14205" s="405">
        <v>50421</v>
      </c>
      <c r="G14205" s="292" t="s">
        <v>2979</v>
      </c>
    </row>
    <row r="14206" spans="1:7">
      <c r="A14206" s="292" t="s">
        <v>49</v>
      </c>
      <c r="B14206" s="405">
        <v>50210</v>
      </c>
      <c r="C14206" s="292" t="s">
        <v>2979</v>
      </c>
      <c r="E14206" s="292" t="s">
        <v>214</v>
      </c>
      <c r="F14206" s="405">
        <v>50424</v>
      </c>
      <c r="G14206" s="292" t="s">
        <v>2979</v>
      </c>
    </row>
    <row r="14207" spans="1:7">
      <c r="A14207" s="292" t="s">
        <v>49</v>
      </c>
      <c r="B14207" s="405">
        <v>50277</v>
      </c>
      <c r="C14207" s="292" t="s">
        <v>2979</v>
      </c>
      <c r="E14207" s="292" t="s">
        <v>214</v>
      </c>
      <c r="F14207" s="405">
        <v>50426</v>
      </c>
      <c r="G14207" s="292" t="s">
        <v>2979</v>
      </c>
    </row>
    <row r="14208" spans="1:7">
      <c r="A14208" s="292" t="s">
        <v>49</v>
      </c>
      <c r="B14208" s="405">
        <v>50475</v>
      </c>
      <c r="C14208" s="292" t="s">
        <v>2979</v>
      </c>
      <c r="E14208" s="292" t="s">
        <v>214</v>
      </c>
      <c r="F14208" s="405">
        <v>50430</v>
      </c>
      <c r="G14208" s="292" t="s">
        <v>2979</v>
      </c>
    </row>
    <row r="14209" spans="1:7">
      <c r="A14209" s="292" t="s">
        <v>49</v>
      </c>
      <c r="B14209" s="405">
        <v>50558</v>
      </c>
      <c r="C14209" s="292" t="s">
        <v>2979</v>
      </c>
      <c r="E14209" s="292" t="s">
        <v>214</v>
      </c>
      <c r="F14209" s="405">
        <v>50431</v>
      </c>
      <c r="G14209" s="292" t="s">
        <v>2979</v>
      </c>
    </row>
    <row r="14210" spans="1:7">
      <c r="A14210" s="292" t="s">
        <v>49</v>
      </c>
      <c r="B14210" s="405">
        <v>50621</v>
      </c>
      <c r="C14210" s="292" t="s">
        <v>2979</v>
      </c>
      <c r="E14210" s="292" t="s">
        <v>214</v>
      </c>
      <c r="F14210" s="405">
        <v>50432</v>
      </c>
      <c r="G14210" s="292" t="s">
        <v>2979</v>
      </c>
    </row>
    <row r="14211" spans="1:7">
      <c r="A14211" s="292" t="s">
        <v>49</v>
      </c>
      <c r="B14211" s="405">
        <v>50830</v>
      </c>
      <c r="C14211" s="292" t="s">
        <v>2979</v>
      </c>
      <c r="E14211" s="292" t="s">
        <v>214</v>
      </c>
      <c r="F14211" s="405">
        <v>50433</v>
      </c>
      <c r="G14211" s="292" t="s">
        <v>2979</v>
      </c>
    </row>
    <row r="14212" spans="1:7">
      <c r="A14212" s="292" t="s">
        <v>49</v>
      </c>
      <c r="B14212" s="405">
        <v>51034</v>
      </c>
      <c r="C14212" s="292" t="s">
        <v>2979</v>
      </c>
      <c r="E14212" s="292" t="s">
        <v>214</v>
      </c>
      <c r="F14212" s="405">
        <v>50434</v>
      </c>
      <c r="G14212" s="292" t="s">
        <v>2979</v>
      </c>
    </row>
    <row r="14213" spans="1:7">
      <c r="A14213" s="292" t="s">
        <v>49</v>
      </c>
      <c r="B14213" s="405">
        <v>49241</v>
      </c>
      <c r="C14213" s="292" t="s">
        <v>2979</v>
      </c>
      <c r="E14213" s="292" t="s">
        <v>214</v>
      </c>
      <c r="F14213" s="405">
        <v>50438</v>
      </c>
      <c r="G14213" s="292" t="s">
        <v>2979</v>
      </c>
    </row>
    <row r="14214" spans="1:7">
      <c r="A14214" s="292" t="s">
        <v>49</v>
      </c>
      <c r="B14214" s="405">
        <v>49349</v>
      </c>
      <c r="C14214" s="292" t="s">
        <v>2979</v>
      </c>
      <c r="E14214" s="292" t="s">
        <v>214</v>
      </c>
      <c r="F14214" s="405">
        <v>50439</v>
      </c>
      <c r="G14214" s="292" t="s">
        <v>2979</v>
      </c>
    </row>
    <row r="14215" spans="1:7">
      <c r="A14215" s="292" t="s">
        <v>49</v>
      </c>
      <c r="B14215" s="405">
        <v>49645</v>
      </c>
      <c r="C14215" s="292" t="s">
        <v>2979</v>
      </c>
      <c r="E14215" s="292" t="s">
        <v>214</v>
      </c>
      <c r="F14215" s="405">
        <v>50440</v>
      </c>
      <c r="G14215" s="292" t="s">
        <v>2979</v>
      </c>
    </row>
    <row r="14216" spans="1:7">
      <c r="A14216" s="292" t="s">
        <v>49</v>
      </c>
      <c r="B14216" s="405">
        <v>49738</v>
      </c>
      <c r="C14216" s="292" t="s">
        <v>2979</v>
      </c>
      <c r="E14216" s="292" t="s">
        <v>214</v>
      </c>
      <c r="F14216" s="405">
        <v>50441</v>
      </c>
      <c r="G14216" s="292" t="s">
        <v>2979</v>
      </c>
    </row>
    <row r="14217" spans="1:7">
      <c r="A14217" s="292" t="s">
        <v>49</v>
      </c>
      <c r="B14217" s="405">
        <v>49821</v>
      </c>
      <c r="C14217" s="292" t="s">
        <v>2979</v>
      </c>
      <c r="E14217" s="292" t="s">
        <v>214</v>
      </c>
      <c r="F14217" s="405">
        <v>50444</v>
      </c>
      <c r="G14217" s="292" t="s">
        <v>2979</v>
      </c>
    </row>
    <row r="14218" spans="1:7">
      <c r="A14218" s="292" t="s">
        <v>49</v>
      </c>
      <c r="B14218" s="405">
        <v>49918</v>
      </c>
      <c r="C14218" s="292" t="s">
        <v>2979</v>
      </c>
      <c r="E14218" s="292" t="s">
        <v>214</v>
      </c>
      <c r="F14218" s="405">
        <v>50446</v>
      </c>
      <c r="G14218" s="292" t="s">
        <v>2979</v>
      </c>
    </row>
    <row r="14219" spans="1:7">
      <c r="A14219" s="292" t="s">
        <v>49</v>
      </c>
      <c r="B14219" s="405">
        <v>50039</v>
      </c>
      <c r="C14219" s="292" t="s">
        <v>2979</v>
      </c>
      <c r="E14219" s="292" t="s">
        <v>214</v>
      </c>
      <c r="F14219" s="405">
        <v>50447</v>
      </c>
      <c r="G14219" s="292" t="s">
        <v>2979</v>
      </c>
    </row>
    <row r="14220" spans="1:7">
      <c r="A14220" s="292" t="s">
        <v>49</v>
      </c>
      <c r="B14220" s="405">
        <v>50123</v>
      </c>
      <c r="C14220" s="292" t="s">
        <v>2979</v>
      </c>
      <c r="E14220" s="292" t="s">
        <v>214</v>
      </c>
      <c r="F14220" s="405">
        <v>50448</v>
      </c>
      <c r="G14220" s="292" t="s">
        <v>2979</v>
      </c>
    </row>
    <row r="14221" spans="1:7">
      <c r="A14221" s="292" t="s">
        <v>49</v>
      </c>
      <c r="B14221" s="405">
        <v>50212</v>
      </c>
      <c r="C14221" s="292" t="s">
        <v>2979</v>
      </c>
      <c r="E14221" s="292" t="s">
        <v>214</v>
      </c>
      <c r="F14221" s="405">
        <v>50449</v>
      </c>
      <c r="G14221" s="292" t="s">
        <v>2979</v>
      </c>
    </row>
    <row r="14222" spans="1:7">
      <c r="A14222" s="292" t="s">
        <v>49</v>
      </c>
      <c r="B14222" s="405">
        <v>50278</v>
      </c>
      <c r="C14222" s="292" t="s">
        <v>2979</v>
      </c>
      <c r="E14222" s="292" t="s">
        <v>214</v>
      </c>
      <c r="F14222" s="405">
        <v>50450</v>
      </c>
      <c r="G14222" s="292" t="s">
        <v>2979</v>
      </c>
    </row>
    <row r="14223" spans="1:7">
      <c r="A14223" s="292" t="s">
        <v>49</v>
      </c>
      <c r="B14223" s="405">
        <v>50476</v>
      </c>
      <c r="C14223" s="292" t="s">
        <v>2979</v>
      </c>
      <c r="E14223" s="292" t="s">
        <v>214</v>
      </c>
      <c r="F14223" s="405">
        <v>50451</v>
      </c>
      <c r="G14223" s="292" t="s">
        <v>2979</v>
      </c>
    </row>
    <row r="14224" spans="1:7">
      <c r="A14224" s="292" t="s">
        <v>49</v>
      </c>
      <c r="B14224" s="405">
        <v>50559</v>
      </c>
      <c r="C14224" s="292" t="s">
        <v>2979</v>
      </c>
      <c r="E14224" s="292" t="s">
        <v>214</v>
      </c>
      <c r="F14224" s="405">
        <v>50452</v>
      </c>
      <c r="G14224" s="292" t="s">
        <v>2979</v>
      </c>
    </row>
    <row r="14225" spans="1:7">
      <c r="A14225" s="292" t="s">
        <v>49</v>
      </c>
      <c r="B14225" s="405">
        <v>50623</v>
      </c>
      <c r="C14225" s="292" t="s">
        <v>2979</v>
      </c>
      <c r="E14225" s="292" t="s">
        <v>214</v>
      </c>
      <c r="F14225" s="405">
        <v>50453</v>
      </c>
      <c r="G14225" s="292" t="s">
        <v>2979</v>
      </c>
    </row>
    <row r="14226" spans="1:7">
      <c r="A14226" s="292" t="s">
        <v>49</v>
      </c>
      <c r="B14226" s="405">
        <v>50833</v>
      </c>
      <c r="C14226" s="292" t="s">
        <v>2979</v>
      </c>
      <c r="E14226" s="292" t="s">
        <v>214</v>
      </c>
      <c r="F14226" s="405">
        <v>50454</v>
      </c>
      <c r="G14226" s="292" t="s">
        <v>2979</v>
      </c>
    </row>
    <row r="14227" spans="1:7">
      <c r="A14227" s="292" t="s">
        <v>49</v>
      </c>
      <c r="B14227" s="405">
        <v>51035</v>
      </c>
      <c r="C14227" s="292" t="s">
        <v>2979</v>
      </c>
      <c r="E14227" s="292" t="s">
        <v>214</v>
      </c>
      <c r="F14227" s="405">
        <v>50455</v>
      </c>
      <c r="G14227" s="292" t="s">
        <v>2979</v>
      </c>
    </row>
    <row r="14228" spans="1:7">
      <c r="A14228" s="292" t="s">
        <v>49</v>
      </c>
      <c r="B14228" s="405">
        <v>49246</v>
      </c>
      <c r="C14228" s="292" t="s">
        <v>2979</v>
      </c>
      <c r="E14228" s="292" t="s">
        <v>214</v>
      </c>
      <c r="F14228" s="405">
        <v>50456</v>
      </c>
      <c r="G14228" s="292" t="s">
        <v>2979</v>
      </c>
    </row>
    <row r="14229" spans="1:7">
      <c r="A14229" s="292" t="s">
        <v>49</v>
      </c>
      <c r="B14229" s="405">
        <v>49402</v>
      </c>
      <c r="C14229" s="292" t="s">
        <v>2979</v>
      </c>
      <c r="E14229" s="292" t="s">
        <v>214</v>
      </c>
      <c r="F14229" s="405">
        <v>50457</v>
      </c>
      <c r="G14229" s="292" t="s">
        <v>2979</v>
      </c>
    </row>
    <row r="14230" spans="1:7">
      <c r="A14230" s="292" t="s">
        <v>49</v>
      </c>
      <c r="B14230" s="405">
        <v>49648</v>
      </c>
      <c r="C14230" s="292" t="s">
        <v>2979</v>
      </c>
      <c r="E14230" s="292" t="s">
        <v>214</v>
      </c>
      <c r="F14230" s="405">
        <v>50458</v>
      </c>
      <c r="G14230" s="292" t="s">
        <v>2979</v>
      </c>
    </row>
    <row r="14231" spans="1:7">
      <c r="A14231" s="292" t="s">
        <v>49</v>
      </c>
      <c r="B14231" s="405">
        <v>49743</v>
      </c>
      <c r="C14231" s="292" t="s">
        <v>2979</v>
      </c>
      <c r="E14231" s="292" t="s">
        <v>214</v>
      </c>
      <c r="F14231" s="405">
        <v>50459</v>
      </c>
      <c r="G14231" s="292" t="s">
        <v>2979</v>
      </c>
    </row>
    <row r="14232" spans="1:7">
      <c r="A14232" s="292" t="s">
        <v>49</v>
      </c>
      <c r="B14232" s="405">
        <v>49822</v>
      </c>
      <c r="C14232" s="292" t="s">
        <v>2979</v>
      </c>
      <c r="E14232" s="292" t="s">
        <v>214</v>
      </c>
      <c r="F14232" s="405">
        <v>50460</v>
      </c>
      <c r="G14232" s="292" t="s">
        <v>2979</v>
      </c>
    </row>
    <row r="14233" spans="1:7">
      <c r="A14233" s="292" t="s">
        <v>49</v>
      </c>
      <c r="B14233" s="405">
        <v>49919</v>
      </c>
      <c r="C14233" s="292" t="s">
        <v>2979</v>
      </c>
      <c r="E14233" s="292" t="s">
        <v>214</v>
      </c>
      <c r="F14233" s="405">
        <v>50461</v>
      </c>
      <c r="G14233" s="292" t="s">
        <v>2979</v>
      </c>
    </row>
    <row r="14234" spans="1:7">
      <c r="A14234" s="292" t="s">
        <v>49</v>
      </c>
      <c r="B14234" s="405">
        <v>50040</v>
      </c>
      <c r="C14234" s="292" t="s">
        <v>2979</v>
      </c>
      <c r="E14234" s="292" t="s">
        <v>214</v>
      </c>
      <c r="F14234" s="405">
        <v>50464</v>
      </c>
      <c r="G14234" s="292" t="s">
        <v>2979</v>
      </c>
    </row>
    <row r="14235" spans="1:7">
      <c r="A14235" s="292" t="s">
        <v>49</v>
      </c>
      <c r="B14235" s="405">
        <v>50128</v>
      </c>
      <c r="C14235" s="292" t="s">
        <v>2979</v>
      </c>
      <c r="E14235" s="292" t="s">
        <v>214</v>
      </c>
      <c r="F14235" s="405">
        <v>50465</v>
      </c>
      <c r="G14235" s="292" t="s">
        <v>2979</v>
      </c>
    </row>
    <row r="14236" spans="1:7">
      <c r="A14236" s="292" t="s">
        <v>49</v>
      </c>
      <c r="B14236" s="405">
        <v>50213</v>
      </c>
      <c r="C14236" s="292" t="s">
        <v>2979</v>
      </c>
      <c r="E14236" s="292" t="s">
        <v>214</v>
      </c>
      <c r="F14236" s="405">
        <v>50466</v>
      </c>
      <c r="G14236" s="292" t="s">
        <v>2979</v>
      </c>
    </row>
    <row r="14237" spans="1:7">
      <c r="A14237" s="292" t="s">
        <v>49</v>
      </c>
      <c r="B14237" s="405">
        <v>50420</v>
      </c>
      <c r="C14237" s="292" t="s">
        <v>2979</v>
      </c>
      <c r="E14237" s="292" t="s">
        <v>214</v>
      </c>
      <c r="F14237" s="405">
        <v>50468</v>
      </c>
      <c r="G14237" s="292" t="s">
        <v>2979</v>
      </c>
    </row>
    <row r="14238" spans="1:7">
      <c r="A14238" s="292" t="s">
        <v>49</v>
      </c>
      <c r="B14238" s="405">
        <v>50477</v>
      </c>
      <c r="C14238" s="292" t="s">
        <v>2979</v>
      </c>
      <c r="E14238" s="292" t="s">
        <v>214</v>
      </c>
      <c r="F14238" s="405">
        <v>50469</v>
      </c>
      <c r="G14238" s="292" t="s">
        <v>2979</v>
      </c>
    </row>
    <row r="14239" spans="1:7">
      <c r="A14239" s="292" t="s">
        <v>49</v>
      </c>
      <c r="B14239" s="405">
        <v>50560</v>
      </c>
      <c r="C14239" s="292" t="s">
        <v>2979</v>
      </c>
      <c r="E14239" s="292" t="s">
        <v>214</v>
      </c>
      <c r="F14239" s="405">
        <v>50470</v>
      </c>
      <c r="G14239" s="292" t="s">
        <v>2979</v>
      </c>
    </row>
    <row r="14240" spans="1:7">
      <c r="A14240" s="292" t="s">
        <v>49</v>
      </c>
      <c r="B14240" s="405">
        <v>50624</v>
      </c>
      <c r="C14240" s="292" t="s">
        <v>2979</v>
      </c>
      <c r="E14240" s="292" t="s">
        <v>214</v>
      </c>
      <c r="F14240" s="405">
        <v>50471</v>
      </c>
      <c r="G14240" s="292" t="s">
        <v>2979</v>
      </c>
    </row>
    <row r="14241" spans="1:7">
      <c r="A14241" s="292" t="s">
        <v>49</v>
      </c>
      <c r="B14241" s="405">
        <v>50835</v>
      </c>
      <c r="C14241" s="292" t="s">
        <v>2979</v>
      </c>
      <c r="E14241" s="292" t="s">
        <v>214</v>
      </c>
      <c r="F14241" s="405">
        <v>50472</v>
      </c>
      <c r="G14241" s="292" t="s">
        <v>2979</v>
      </c>
    </row>
    <row r="14242" spans="1:7">
      <c r="A14242" s="292" t="s">
        <v>49</v>
      </c>
      <c r="B14242" s="405">
        <v>51036</v>
      </c>
      <c r="C14242" s="292" t="s">
        <v>2979</v>
      </c>
      <c r="E14242" s="292" t="s">
        <v>214</v>
      </c>
      <c r="F14242" s="405">
        <v>50473</v>
      </c>
      <c r="G14242" s="292" t="s">
        <v>2979</v>
      </c>
    </row>
    <row r="14243" spans="1:7">
      <c r="A14243" s="292" t="s">
        <v>49</v>
      </c>
      <c r="B14243" s="405">
        <v>49247</v>
      </c>
      <c r="C14243" s="292" t="s">
        <v>2979</v>
      </c>
      <c r="E14243" s="292" t="s">
        <v>214</v>
      </c>
      <c r="F14243" s="405">
        <v>50475</v>
      </c>
      <c r="G14243" s="292" t="s">
        <v>2979</v>
      </c>
    </row>
    <row r="14244" spans="1:7">
      <c r="A14244" s="292" t="s">
        <v>49</v>
      </c>
      <c r="B14244" s="405">
        <v>49403</v>
      </c>
      <c r="C14244" s="292" t="s">
        <v>2979</v>
      </c>
      <c r="E14244" s="292" t="s">
        <v>214</v>
      </c>
      <c r="F14244" s="405">
        <v>50476</v>
      </c>
      <c r="G14244" s="292" t="s">
        <v>2979</v>
      </c>
    </row>
    <row r="14245" spans="1:7">
      <c r="A14245" s="292" t="s">
        <v>49</v>
      </c>
      <c r="B14245" s="405">
        <v>49649</v>
      </c>
      <c r="C14245" s="292" t="s">
        <v>2979</v>
      </c>
      <c r="E14245" s="292" t="s">
        <v>214</v>
      </c>
      <c r="F14245" s="405">
        <v>50477</v>
      </c>
      <c r="G14245" s="292" t="s">
        <v>2979</v>
      </c>
    </row>
    <row r="14246" spans="1:7">
      <c r="A14246" s="292" t="s">
        <v>49</v>
      </c>
      <c r="B14246" s="405">
        <v>49744</v>
      </c>
      <c r="C14246" s="292" t="s">
        <v>2979</v>
      </c>
      <c r="E14246" s="292" t="s">
        <v>214</v>
      </c>
      <c r="F14246" s="405">
        <v>50478</v>
      </c>
      <c r="G14246" s="292" t="s">
        <v>2979</v>
      </c>
    </row>
    <row r="14247" spans="1:7">
      <c r="A14247" s="292" t="s">
        <v>49</v>
      </c>
      <c r="B14247" s="405">
        <v>49825</v>
      </c>
      <c r="C14247" s="292" t="s">
        <v>2979</v>
      </c>
      <c r="E14247" s="292" t="s">
        <v>214</v>
      </c>
      <c r="F14247" s="405">
        <v>50479</v>
      </c>
      <c r="G14247" s="292" t="s">
        <v>2979</v>
      </c>
    </row>
    <row r="14248" spans="1:7">
      <c r="A14248" s="292" t="s">
        <v>49</v>
      </c>
      <c r="B14248" s="405">
        <v>49920</v>
      </c>
      <c r="C14248" s="292" t="s">
        <v>2979</v>
      </c>
      <c r="E14248" s="292" t="s">
        <v>214</v>
      </c>
      <c r="F14248" s="405">
        <v>50480</v>
      </c>
      <c r="G14248" s="292" t="s">
        <v>2979</v>
      </c>
    </row>
    <row r="14249" spans="1:7">
      <c r="A14249" s="292" t="s">
        <v>49</v>
      </c>
      <c r="B14249" s="405">
        <v>50042</v>
      </c>
      <c r="C14249" s="292" t="s">
        <v>2979</v>
      </c>
      <c r="E14249" s="292" t="s">
        <v>214</v>
      </c>
      <c r="F14249" s="405">
        <v>50482</v>
      </c>
      <c r="G14249" s="292" t="s">
        <v>2979</v>
      </c>
    </row>
    <row r="14250" spans="1:7">
      <c r="A14250" s="292" t="s">
        <v>49</v>
      </c>
      <c r="B14250" s="405">
        <v>50129</v>
      </c>
      <c r="C14250" s="292" t="s">
        <v>2979</v>
      </c>
      <c r="E14250" s="292" t="s">
        <v>214</v>
      </c>
      <c r="F14250" s="405">
        <v>50483</v>
      </c>
      <c r="G14250" s="292" t="s">
        <v>2979</v>
      </c>
    </row>
    <row r="14251" spans="1:7">
      <c r="A14251" s="292" t="s">
        <v>49</v>
      </c>
      <c r="B14251" s="405">
        <v>50214</v>
      </c>
      <c r="C14251" s="292" t="s">
        <v>2979</v>
      </c>
      <c r="E14251" s="292" t="s">
        <v>214</v>
      </c>
      <c r="F14251" s="405">
        <v>50484</v>
      </c>
      <c r="G14251" s="292" t="s">
        <v>2979</v>
      </c>
    </row>
    <row r="14252" spans="1:7">
      <c r="A14252" s="292" t="s">
        <v>49</v>
      </c>
      <c r="B14252" s="405">
        <v>50421</v>
      </c>
      <c r="C14252" s="292" t="s">
        <v>2979</v>
      </c>
      <c r="E14252" s="292" t="s">
        <v>214</v>
      </c>
      <c r="F14252" s="405">
        <v>50510</v>
      </c>
      <c r="G14252" s="292" t="s">
        <v>2979</v>
      </c>
    </row>
    <row r="14253" spans="1:7">
      <c r="A14253" s="292" t="s">
        <v>49</v>
      </c>
      <c r="B14253" s="405">
        <v>50478</v>
      </c>
      <c r="C14253" s="292" t="s">
        <v>2979</v>
      </c>
      <c r="E14253" s="292" t="s">
        <v>214</v>
      </c>
      <c r="F14253" s="405">
        <v>50514</v>
      </c>
      <c r="G14253" s="292" t="s">
        <v>2979</v>
      </c>
    </row>
    <row r="14254" spans="1:7">
      <c r="A14254" s="292" t="s">
        <v>49</v>
      </c>
      <c r="B14254" s="405">
        <v>50561</v>
      </c>
      <c r="C14254" s="292" t="s">
        <v>2979</v>
      </c>
      <c r="E14254" s="292" t="s">
        <v>214</v>
      </c>
      <c r="F14254" s="405">
        <v>50515</v>
      </c>
      <c r="G14254" s="292" t="s">
        <v>2979</v>
      </c>
    </row>
    <row r="14255" spans="1:7">
      <c r="A14255" s="292" t="s">
        <v>49</v>
      </c>
      <c r="B14255" s="405">
        <v>50625</v>
      </c>
      <c r="C14255" s="292" t="s">
        <v>2979</v>
      </c>
      <c r="E14255" s="292" t="s">
        <v>214</v>
      </c>
      <c r="F14255" s="405">
        <v>50516</v>
      </c>
      <c r="G14255" s="292" t="s">
        <v>2979</v>
      </c>
    </row>
    <row r="14256" spans="1:7">
      <c r="A14256" s="292" t="s">
        <v>49</v>
      </c>
      <c r="B14256" s="405">
        <v>50840</v>
      </c>
      <c r="C14256" s="292" t="s">
        <v>2979</v>
      </c>
      <c r="E14256" s="292" t="s">
        <v>214</v>
      </c>
      <c r="F14256" s="405">
        <v>50517</v>
      </c>
      <c r="G14256" s="292" t="s">
        <v>2979</v>
      </c>
    </row>
    <row r="14257" spans="1:7">
      <c r="A14257" s="292" t="s">
        <v>49</v>
      </c>
      <c r="B14257" s="405">
        <v>51037</v>
      </c>
      <c r="C14257" s="292" t="s">
        <v>2979</v>
      </c>
      <c r="E14257" s="292" t="s">
        <v>214</v>
      </c>
      <c r="F14257" s="405">
        <v>50518</v>
      </c>
      <c r="G14257" s="292" t="s">
        <v>2979</v>
      </c>
    </row>
    <row r="14258" spans="1:7">
      <c r="A14258" s="292" t="s">
        <v>49</v>
      </c>
      <c r="B14258" s="405">
        <v>49248</v>
      </c>
      <c r="C14258" s="292" t="s">
        <v>2979</v>
      </c>
      <c r="E14258" s="292" t="s">
        <v>214</v>
      </c>
      <c r="F14258" s="405">
        <v>50519</v>
      </c>
      <c r="G14258" s="292" t="s">
        <v>2979</v>
      </c>
    </row>
    <row r="14259" spans="1:7">
      <c r="A14259" s="292" t="s">
        <v>49</v>
      </c>
      <c r="B14259" s="405">
        <v>49405</v>
      </c>
      <c r="C14259" s="292" t="s">
        <v>2979</v>
      </c>
      <c r="E14259" s="292" t="s">
        <v>214</v>
      </c>
      <c r="F14259" s="405">
        <v>50520</v>
      </c>
      <c r="G14259" s="292" t="s">
        <v>2979</v>
      </c>
    </row>
    <row r="14260" spans="1:7">
      <c r="A14260" s="292" t="s">
        <v>49</v>
      </c>
      <c r="B14260" s="405">
        <v>49651</v>
      </c>
      <c r="C14260" s="292" t="s">
        <v>2979</v>
      </c>
      <c r="E14260" s="292" t="s">
        <v>214</v>
      </c>
      <c r="F14260" s="405">
        <v>50522</v>
      </c>
      <c r="G14260" s="292" t="s">
        <v>2979</v>
      </c>
    </row>
    <row r="14261" spans="1:7">
      <c r="A14261" s="292" t="s">
        <v>49</v>
      </c>
      <c r="B14261" s="405">
        <v>49745</v>
      </c>
      <c r="C14261" s="292" t="s">
        <v>2979</v>
      </c>
      <c r="E14261" s="292" t="s">
        <v>214</v>
      </c>
      <c r="F14261" s="405">
        <v>50523</v>
      </c>
      <c r="G14261" s="292" t="s">
        <v>2979</v>
      </c>
    </row>
    <row r="14262" spans="1:7">
      <c r="A14262" s="292" t="s">
        <v>49</v>
      </c>
      <c r="B14262" s="405">
        <v>49827</v>
      </c>
      <c r="C14262" s="292" t="s">
        <v>2979</v>
      </c>
      <c r="E14262" s="292" t="s">
        <v>214</v>
      </c>
      <c r="F14262" s="405">
        <v>50524</v>
      </c>
      <c r="G14262" s="292" t="s">
        <v>2979</v>
      </c>
    </row>
    <row r="14263" spans="1:7">
      <c r="A14263" s="292" t="s">
        <v>49</v>
      </c>
      <c r="B14263" s="405">
        <v>49921</v>
      </c>
      <c r="C14263" s="292" t="s">
        <v>2979</v>
      </c>
      <c r="E14263" s="292" t="s">
        <v>214</v>
      </c>
      <c r="F14263" s="405">
        <v>50525</v>
      </c>
      <c r="G14263" s="292" t="s">
        <v>2979</v>
      </c>
    </row>
    <row r="14264" spans="1:7">
      <c r="A14264" s="292" t="s">
        <v>49</v>
      </c>
      <c r="B14264" s="405">
        <v>50043</v>
      </c>
      <c r="C14264" s="292" t="s">
        <v>2979</v>
      </c>
      <c r="E14264" s="292" t="s">
        <v>214</v>
      </c>
      <c r="F14264" s="405">
        <v>50527</v>
      </c>
      <c r="G14264" s="292" t="s">
        <v>2979</v>
      </c>
    </row>
    <row r="14265" spans="1:7">
      <c r="A14265" s="292" t="s">
        <v>49</v>
      </c>
      <c r="B14265" s="405">
        <v>50130</v>
      </c>
      <c r="C14265" s="292" t="s">
        <v>2979</v>
      </c>
      <c r="E14265" s="292" t="s">
        <v>214</v>
      </c>
      <c r="F14265" s="405">
        <v>50528</v>
      </c>
      <c r="G14265" s="292" t="s">
        <v>2979</v>
      </c>
    </row>
    <row r="14266" spans="1:7">
      <c r="A14266" s="292" t="s">
        <v>49</v>
      </c>
      <c r="B14266" s="405">
        <v>50216</v>
      </c>
      <c r="C14266" s="292" t="s">
        <v>2979</v>
      </c>
      <c r="E14266" s="292" t="s">
        <v>214</v>
      </c>
      <c r="F14266" s="405">
        <v>50530</v>
      </c>
      <c r="G14266" s="292" t="s">
        <v>2979</v>
      </c>
    </row>
    <row r="14267" spans="1:7">
      <c r="A14267" s="292" t="s">
        <v>49</v>
      </c>
      <c r="B14267" s="405">
        <v>50424</v>
      </c>
      <c r="C14267" s="292" t="s">
        <v>2979</v>
      </c>
      <c r="E14267" s="292" t="s">
        <v>214</v>
      </c>
      <c r="F14267" s="405">
        <v>50531</v>
      </c>
      <c r="G14267" s="292" t="s">
        <v>2979</v>
      </c>
    </row>
    <row r="14268" spans="1:7">
      <c r="A14268" s="292" t="s">
        <v>49</v>
      </c>
      <c r="B14268" s="405">
        <v>50479</v>
      </c>
      <c r="C14268" s="292" t="s">
        <v>2979</v>
      </c>
      <c r="E14268" s="292" t="s">
        <v>214</v>
      </c>
      <c r="F14268" s="405">
        <v>50532</v>
      </c>
      <c r="G14268" s="292" t="s">
        <v>2979</v>
      </c>
    </row>
    <row r="14269" spans="1:7">
      <c r="A14269" s="292" t="s">
        <v>49</v>
      </c>
      <c r="B14269" s="405">
        <v>50562</v>
      </c>
      <c r="C14269" s="292" t="s">
        <v>2979</v>
      </c>
      <c r="E14269" s="292" t="s">
        <v>214</v>
      </c>
      <c r="F14269" s="405">
        <v>50533</v>
      </c>
      <c r="G14269" s="292" t="s">
        <v>2979</v>
      </c>
    </row>
    <row r="14270" spans="1:7">
      <c r="A14270" s="292" t="s">
        <v>49</v>
      </c>
      <c r="B14270" s="405">
        <v>50626</v>
      </c>
      <c r="C14270" s="292" t="s">
        <v>2979</v>
      </c>
      <c r="E14270" s="292" t="s">
        <v>214</v>
      </c>
      <c r="F14270" s="405">
        <v>50535</v>
      </c>
      <c r="G14270" s="292" t="s">
        <v>2979</v>
      </c>
    </row>
    <row r="14271" spans="1:7">
      <c r="A14271" s="292" t="s">
        <v>49</v>
      </c>
      <c r="B14271" s="405">
        <v>50841</v>
      </c>
      <c r="C14271" s="292" t="s">
        <v>2979</v>
      </c>
      <c r="E14271" s="292" t="s">
        <v>214</v>
      </c>
      <c r="F14271" s="405">
        <v>50536</v>
      </c>
      <c r="G14271" s="292" t="s">
        <v>2979</v>
      </c>
    </row>
    <row r="14272" spans="1:7">
      <c r="A14272" s="292" t="s">
        <v>49</v>
      </c>
      <c r="B14272" s="405">
        <v>51038</v>
      </c>
      <c r="C14272" s="292" t="s">
        <v>2979</v>
      </c>
      <c r="E14272" s="292" t="s">
        <v>214</v>
      </c>
      <c r="F14272" s="405">
        <v>50538</v>
      </c>
      <c r="G14272" s="292" t="s">
        <v>2979</v>
      </c>
    </row>
    <row r="14273" spans="1:7">
      <c r="A14273" s="292" t="s">
        <v>49</v>
      </c>
      <c r="B14273" s="405">
        <v>49249</v>
      </c>
      <c r="C14273" s="292" t="s">
        <v>2979</v>
      </c>
      <c r="E14273" s="292" t="s">
        <v>214</v>
      </c>
      <c r="F14273" s="405">
        <v>50539</v>
      </c>
      <c r="G14273" s="292" t="s">
        <v>2979</v>
      </c>
    </row>
    <row r="14274" spans="1:7">
      <c r="A14274" s="292" t="s">
        <v>49</v>
      </c>
      <c r="B14274" s="405">
        <v>49408</v>
      </c>
      <c r="C14274" s="292" t="s">
        <v>2979</v>
      </c>
      <c r="E14274" s="292" t="s">
        <v>214</v>
      </c>
      <c r="F14274" s="405">
        <v>50540</v>
      </c>
      <c r="G14274" s="292" t="s">
        <v>2979</v>
      </c>
    </row>
    <row r="14275" spans="1:7">
      <c r="A14275" s="292" t="s">
        <v>49</v>
      </c>
      <c r="B14275" s="405">
        <v>49653</v>
      </c>
      <c r="C14275" s="292" t="s">
        <v>2979</v>
      </c>
      <c r="E14275" s="292" t="s">
        <v>214</v>
      </c>
      <c r="F14275" s="405">
        <v>50541</v>
      </c>
      <c r="G14275" s="292" t="s">
        <v>2979</v>
      </c>
    </row>
    <row r="14276" spans="1:7">
      <c r="A14276" s="292" t="s">
        <v>49</v>
      </c>
      <c r="B14276" s="405">
        <v>49746</v>
      </c>
      <c r="C14276" s="292" t="s">
        <v>2979</v>
      </c>
      <c r="E14276" s="292" t="s">
        <v>214</v>
      </c>
      <c r="F14276" s="405">
        <v>50542</v>
      </c>
      <c r="G14276" s="292" t="s">
        <v>2979</v>
      </c>
    </row>
    <row r="14277" spans="1:7">
      <c r="A14277" s="292" t="s">
        <v>49</v>
      </c>
      <c r="B14277" s="405">
        <v>49833</v>
      </c>
      <c r="C14277" s="292" t="s">
        <v>2979</v>
      </c>
      <c r="E14277" s="292" t="s">
        <v>214</v>
      </c>
      <c r="F14277" s="405">
        <v>50543</v>
      </c>
      <c r="G14277" s="292" t="s">
        <v>2979</v>
      </c>
    </row>
    <row r="14278" spans="1:7">
      <c r="A14278" s="292" t="s">
        <v>49</v>
      </c>
      <c r="B14278" s="405">
        <v>49922</v>
      </c>
      <c r="C14278" s="292" t="s">
        <v>2979</v>
      </c>
      <c r="E14278" s="292" t="s">
        <v>214</v>
      </c>
      <c r="F14278" s="405">
        <v>50544</v>
      </c>
      <c r="G14278" s="292" t="s">
        <v>2979</v>
      </c>
    </row>
    <row r="14279" spans="1:7">
      <c r="A14279" s="292" t="s">
        <v>49</v>
      </c>
      <c r="B14279" s="405">
        <v>50044</v>
      </c>
      <c r="C14279" s="292" t="s">
        <v>2979</v>
      </c>
      <c r="E14279" s="292" t="s">
        <v>214</v>
      </c>
      <c r="F14279" s="405">
        <v>50545</v>
      </c>
      <c r="G14279" s="292" t="s">
        <v>2979</v>
      </c>
    </row>
    <row r="14280" spans="1:7">
      <c r="A14280" s="292" t="s">
        <v>49</v>
      </c>
      <c r="B14280" s="405">
        <v>50132</v>
      </c>
      <c r="C14280" s="292" t="s">
        <v>2979</v>
      </c>
      <c r="E14280" s="292" t="s">
        <v>214</v>
      </c>
      <c r="F14280" s="405">
        <v>50546</v>
      </c>
      <c r="G14280" s="292" t="s">
        <v>2979</v>
      </c>
    </row>
    <row r="14281" spans="1:7">
      <c r="A14281" s="292" t="s">
        <v>49</v>
      </c>
      <c r="B14281" s="405">
        <v>50217</v>
      </c>
      <c r="C14281" s="292" t="s">
        <v>2979</v>
      </c>
      <c r="E14281" s="292" t="s">
        <v>214</v>
      </c>
      <c r="F14281" s="405">
        <v>50554</v>
      </c>
      <c r="G14281" s="292" t="s">
        <v>2979</v>
      </c>
    </row>
    <row r="14282" spans="1:7">
      <c r="A14282" s="292" t="s">
        <v>49</v>
      </c>
      <c r="B14282" s="405">
        <v>50426</v>
      </c>
      <c r="C14282" s="292" t="s">
        <v>2979</v>
      </c>
      <c r="E14282" s="292" t="s">
        <v>214</v>
      </c>
      <c r="F14282" s="405">
        <v>50556</v>
      </c>
      <c r="G14282" s="292" t="s">
        <v>2979</v>
      </c>
    </row>
    <row r="14283" spans="1:7">
      <c r="A14283" s="292" t="s">
        <v>49</v>
      </c>
      <c r="B14283" s="405">
        <v>50480</v>
      </c>
      <c r="C14283" s="292" t="s">
        <v>2979</v>
      </c>
      <c r="E14283" s="292" t="s">
        <v>214</v>
      </c>
      <c r="F14283" s="405">
        <v>50557</v>
      </c>
      <c r="G14283" s="292" t="s">
        <v>2979</v>
      </c>
    </row>
    <row r="14284" spans="1:7">
      <c r="A14284" s="292" t="s">
        <v>49</v>
      </c>
      <c r="B14284" s="405">
        <v>50563</v>
      </c>
      <c r="C14284" s="292" t="s">
        <v>2979</v>
      </c>
      <c r="E14284" s="292" t="s">
        <v>214</v>
      </c>
      <c r="F14284" s="405">
        <v>50558</v>
      </c>
      <c r="G14284" s="292" t="s">
        <v>2979</v>
      </c>
    </row>
    <row r="14285" spans="1:7">
      <c r="A14285" s="292" t="s">
        <v>49</v>
      </c>
      <c r="B14285" s="405">
        <v>50627</v>
      </c>
      <c r="C14285" s="292" t="s">
        <v>2979</v>
      </c>
      <c r="E14285" s="292" t="s">
        <v>214</v>
      </c>
      <c r="F14285" s="405">
        <v>50559</v>
      </c>
      <c r="G14285" s="292" t="s">
        <v>2979</v>
      </c>
    </row>
    <row r="14286" spans="1:7">
      <c r="A14286" s="292" t="s">
        <v>49</v>
      </c>
      <c r="B14286" s="405">
        <v>50842</v>
      </c>
      <c r="C14286" s="292" t="s">
        <v>2979</v>
      </c>
      <c r="E14286" s="292" t="s">
        <v>214</v>
      </c>
      <c r="F14286" s="405">
        <v>50560</v>
      </c>
      <c r="G14286" s="292" t="s">
        <v>2979</v>
      </c>
    </row>
    <row r="14287" spans="1:7">
      <c r="A14287" s="292" t="s">
        <v>49</v>
      </c>
      <c r="B14287" s="405">
        <v>51039</v>
      </c>
      <c r="C14287" s="292" t="s">
        <v>2979</v>
      </c>
      <c r="E14287" s="292" t="s">
        <v>214</v>
      </c>
      <c r="F14287" s="405">
        <v>50561</v>
      </c>
      <c r="G14287" s="292" t="s">
        <v>2979</v>
      </c>
    </row>
    <row r="14288" spans="1:7">
      <c r="A14288" s="292" t="s">
        <v>49</v>
      </c>
      <c r="B14288" s="405">
        <v>49251</v>
      </c>
      <c r="C14288" s="292" t="s">
        <v>2979</v>
      </c>
      <c r="E14288" s="292" t="s">
        <v>214</v>
      </c>
      <c r="F14288" s="405">
        <v>50562</v>
      </c>
      <c r="G14288" s="292" t="s">
        <v>2979</v>
      </c>
    </row>
    <row r="14289" spans="1:7">
      <c r="A14289" s="292" t="s">
        <v>49</v>
      </c>
      <c r="B14289" s="405">
        <v>49410</v>
      </c>
      <c r="C14289" s="292" t="s">
        <v>2979</v>
      </c>
      <c r="E14289" s="292" t="s">
        <v>214</v>
      </c>
      <c r="F14289" s="405">
        <v>50563</v>
      </c>
      <c r="G14289" s="292" t="s">
        <v>2979</v>
      </c>
    </row>
    <row r="14290" spans="1:7">
      <c r="A14290" s="292" t="s">
        <v>49</v>
      </c>
      <c r="B14290" s="405">
        <v>49654</v>
      </c>
      <c r="C14290" s="292" t="s">
        <v>2979</v>
      </c>
      <c r="E14290" s="292" t="s">
        <v>214</v>
      </c>
      <c r="F14290" s="405">
        <v>50565</v>
      </c>
      <c r="G14290" s="292" t="s">
        <v>2979</v>
      </c>
    </row>
    <row r="14291" spans="1:7">
      <c r="A14291" s="292" t="s">
        <v>49</v>
      </c>
      <c r="B14291" s="405">
        <v>49748</v>
      </c>
      <c r="C14291" s="292" t="s">
        <v>2979</v>
      </c>
      <c r="E14291" s="292" t="s">
        <v>214</v>
      </c>
      <c r="F14291" s="405">
        <v>50566</v>
      </c>
      <c r="G14291" s="292" t="s">
        <v>2979</v>
      </c>
    </row>
    <row r="14292" spans="1:7">
      <c r="A14292" s="292" t="s">
        <v>49</v>
      </c>
      <c r="B14292" s="405">
        <v>49834</v>
      </c>
      <c r="C14292" s="292" t="s">
        <v>2979</v>
      </c>
      <c r="E14292" s="292" t="s">
        <v>214</v>
      </c>
      <c r="F14292" s="405">
        <v>50567</v>
      </c>
      <c r="G14292" s="292" t="s">
        <v>2979</v>
      </c>
    </row>
    <row r="14293" spans="1:7">
      <c r="A14293" s="292" t="s">
        <v>49</v>
      </c>
      <c r="B14293" s="405">
        <v>49925</v>
      </c>
      <c r="C14293" s="292" t="s">
        <v>2979</v>
      </c>
      <c r="E14293" s="292" t="s">
        <v>214</v>
      </c>
      <c r="F14293" s="405">
        <v>50568</v>
      </c>
      <c r="G14293" s="292" t="s">
        <v>2979</v>
      </c>
    </row>
    <row r="14294" spans="1:7">
      <c r="A14294" s="292" t="s">
        <v>49</v>
      </c>
      <c r="B14294" s="405">
        <v>50046</v>
      </c>
      <c r="C14294" s="292" t="s">
        <v>2979</v>
      </c>
      <c r="E14294" s="292" t="s">
        <v>214</v>
      </c>
      <c r="F14294" s="405">
        <v>50569</v>
      </c>
      <c r="G14294" s="292" t="s">
        <v>2979</v>
      </c>
    </row>
    <row r="14295" spans="1:7">
      <c r="A14295" s="292" t="s">
        <v>49</v>
      </c>
      <c r="B14295" s="405">
        <v>50133</v>
      </c>
      <c r="C14295" s="292" t="s">
        <v>2979</v>
      </c>
      <c r="E14295" s="292" t="s">
        <v>214</v>
      </c>
      <c r="F14295" s="405">
        <v>50570</v>
      </c>
      <c r="G14295" s="292" t="s">
        <v>2979</v>
      </c>
    </row>
    <row r="14296" spans="1:7">
      <c r="A14296" s="292" t="s">
        <v>49</v>
      </c>
      <c r="B14296" s="405">
        <v>50218</v>
      </c>
      <c r="C14296" s="292" t="s">
        <v>2979</v>
      </c>
      <c r="E14296" s="292" t="s">
        <v>214</v>
      </c>
      <c r="F14296" s="405">
        <v>50571</v>
      </c>
      <c r="G14296" s="292" t="s">
        <v>2979</v>
      </c>
    </row>
    <row r="14297" spans="1:7">
      <c r="A14297" s="292" t="s">
        <v>49</v>
      </c>
      <c r="B14297" s="405">
        <v>50430</v>
      </c>
      <c r="C14297" s="292" t="s">
        <v>2979</v>
      </c>
      <c r="E14297" s="292" t="s">
        <v>214</v>
      </c>
      <c r="F14297" s="405">
        <v>50574</v>
      </c>
      <c r="G14297" s="292" t="s">
        <v>2979</v>
      </c>
    </row>
    <row r="14298" spans="1:7">
      <c r="A14298" s="292" t="s">
        <v>49</v>
      </c>
      <c r="B14298" s="405">
        <v>50482</v>
      </c>
      <c r="C14298" s="292" t="s">
        <v>2979</v>
      </c>
      <c r="E14298" s="292" t="s">
        <v>214</v>
      </c>
      <c r="F14298" s="405">
        <v>50575</v>
      </c>
      <c r="G14298" s="292" t="s">
        <v>2979</v>
      </c>
    </row>
    <row r="14299" spans="1:7">
      <c r="A14299" s="292" t="s">
        <v>49</v>
      </c>
      <c r="B14299" s="405">
        <v>50565</v>
      </c>
      <c r="C14299" s="292" t="s">
        <v>2979</v>
      </c>
      <c r="E14299" s="292" t="s">
        <v>214</v>
      </c>
      <c r="F14299" s="405">
        <v>50576</v>
      </c>
      <c r="G14299" s="292" t="s">
        <v>2979</v>
      </c>
    </row>
    <row r="14300" spans="1:7">
      <c r="A14300" s="292" t="s">
        <v>49</v>
      </c>
      <c r="B14300" s="405">
        <v>50628</v>
      </c>
      <c r="C14300" s="292" t="s">
        <v>2979</v>
      </c>
      <c r="E14300" s="292" t="s">
        <v>214</v>
      </c>
      <c r="F14300" s="405">
        <v>50577</v>
      </c>
      <c r="G14300" s="292" t="s">
        <v>2979</v>
      </c>
    </row>
    <row r="14301" spans="1:7">
      <c r="A14301" s="292" t="s">
        <v>49</v>
      </c>
      <c r="B14301" s="405">
        <v>50845</v>
      </c>
      <c r="C14301" s="292" t="s">
        <v>2979</v>
      </c>
      <c r="E14301" s="292" t="s">
        <v>214</v>
      </c>
      <c r="F14301" s="405">
        <v>50578</v>
      </c>
      <c r="G14301" s="292" t="s">
        <v>2979</v>
      </c>
    </row>
    <row r="14302" spans="1:7">
      <c r="A14302" s="292" t="s">
        <v>49</v>
      </c>
      <c r="B14302" s="405">
        <v>51040</v>
      </c>
      <c r="C14302" s="292" t="s">
        <v>2979</v>
      </c>
      <c r="E14302" s="292" t="s">
        <v>214</v>
      </c>
      <c r="F14302" s="405">
        <v>50579</v>
      </c>
      <c r="G14302" s="292" t="s">
        <v>2979</v>
      </c>
    </row>
    <row r="14303" spans="1:7">
      <c r="A14303" s="292" t="s">
        <v>49</v>
      </c>
      <c r="B14303" s="405">
        <v>49252</v>
      </c>
      <c r="C14303" s="292" t="s">
        <v>2979</v>
      </c>
      <c r="E14303" s="292" t="s">
        <v>214</v>
      </c>
      <c r="F14303" s="405">
        <v>50581</v>
      </c>
      <c r="G14303" s="292" t="s">
        <v>2979</v>
      </c>
    </row>
    <row r="14304" spans="1:7">
      <c r="A14304" s="292" t="s">
        <v>49</v>
      </c>
      <c r="B14304" s="405">
        <v>49411</v>
      </c>
      <c r="C14304" s="292" t="s">
        <v>2979</v>
      </c>
      <c r="E14304" s="292" t="s">
        <v>214</v>
      </c>
      <c r="F14304" s="405">
        <v>50582</v>
      </c>
      <c r="G14304" s="292" t="s">
        <v>2979</v>
      </c>
    </row>
    <row r="14305" spans="1:7">
      <c r="A14305" s="292" t="s">
        <v>49</v>
      </c>
      <c r="B14305" s="405">
        <v>49655</v>
      </c>
      <c r="C14305" s="292" t="s">
        <v>2979</v>
      </c>
      <c r="E14305" s="292" t="s">
        <v>214</v>
      </c>
      <c r="F14305" s="405">
        <v>50583</v>
      </c>
      <c r="G14305" s="292" t="s">
        <v>2979</v>
      </c>
    </row>
    <row r="14306" spans="1:7">
      <c r="A14306" s="292" t="s">
        <v>49</v>
      </c>
      <c r="B14306" s="405">
        <v>49749</v>
      </c>
      <c r="C14306" s="292" t="s">
        <v>2979</v>
      </c>
      <c r="E14306" s="292" t="s">
        <v>214</v>
      </c>
      <c r="F14306" s="405">
        <v>50585</v>
      </c>
      <c r="G14306" s="292" t="s">
        <v>2979</v>
      </c>
    </row>
    <row r="14307" spans="1:7">
      <c r="A14307" s="292" t="s">
        <v>49</v>
      </c>
      <c r="B14307" s="405">
        <v>49835</v>
      </c>
      <c r="C14307" s="292" t="s">
        <v>2979</v>
      </c>
      <c r="E14307" s="292" t="s">
        <v>214</v>
      </c>
      <c r="F14307" s="405">
        <v>50586</v>
      </c>
      <c r="G14307" s="292" t="s">
        <v>2979</v>
      </c>
    </row>
    <row r="14308" spans="1:7">
      <c r="A14308" s="292" t="s">
        <v>49</v>
      </c>
      <c r="B14308" s="405">
        <v>49927</v>
      </c>
      <c r="C14308" s="292" t="s">
        <v>2979</v>
      </c>
      <c r="E14308" s="292" t="s">
        <v>214</v>
      </c>
      <c r="F14308" s="405">
        <v>50591</v>
      </c>
      <c r="G14308" s="292" t="s">
        <v>2979</v>
      </c>
    </row>
    <row r="14309" spans="1:7">
      <c r="A14309" s="292" t="s">
        <v>49</v>
      </c>
      <c r="B14309" s="405">
        <v>50048</v>
      </c>
      <c r="C14309" s="292" t="s">
        <v>2979</v>
      </c>
      <c r="E14309" s="292" t="s">
        <v>214</v>
      </c>
      <c r="F14309" s="405">
        <v>50594</v>
      </c>
      <c r="G14309" s="292" t="s">
        <v>2979</v>
      </c>
    </row>
    <row r="14310" spans="1:7">
      <c r="A14310" s="292" t="s">
        <v>49</v>
      </c>
      <c r="B14310" s="405">
        <v>50134</v>
      </c>
      <c r="C14310" s="292" t="s">
        <v>2979</v>
      </c>
      <c r="E14310" s="292" t="s">
        <v>214</v>
      </c>
      <c r="F14310" s="405">
        <v>50597</v>
      </c>
      <c r="G14310" s="292" t="s">
        <v>2979</v>
      </c>
    </row>
    <row r="14311" spans="1:7">
      <c r="A14311" s="292" t="s">
        <v>49</v>
      </c>
      <c r="B14311" s="405">
        <v>50220</v>
      </c>
      <c r="C14311" s="292" t="s">
        <v>2979</v>
      </c>
      <c r="E14311" s="292" t="s">
        <v>214</v>
      </c>
      <c r="F14311" s="405">
        <v>50598</v>
      </c>
      <c r="G14311" s="292" t="s">
        <v>2979</v>
      </c>
    </row>
    <row r="14312" spans="1:7">
      <c r="A14312" s="292" t="s">
        <v>49</v>
      </c>
      <c r="B14312" s="405">
        <v>50431</v>
      </c>
      <c r="C14312" s="292" t="s">
        <v>2979</v>
      </c>
      <c r="E14312" s="292" t="s">
        <v>214</v>
      </c>
      <c r="F14312" s="405">
        <v>50599</v>
      </c>
      <c r="G14312" s="292" t="s">
        <v>2979</v>
      </c>
    </row>
    <row r="14313" spans="1:7">
      <c r="A14313" s="292" t="s">
        <v>49</v>
      </c>
      <c r="B14313" s="405">
        <v>50483</v>
      </c>
      <c r="C14313" s="292" t="s">
        <v>2979</v>
      </c>
      <c r="E14313" s="292" t="s">
        <v>214</v>
      </c>
      <c r="F14313" s="405">
        <v>50601</v>
      </c>
      <c r="G14313" s="292" t="s">
        <v>2979</v>
      </c>
    </row>
    <row r="14314" spans="1:7">
      <c r="A14314" s="292" t="s">
        <v>49</v>
      </c>
      <c r="B14314" s="405">
        <v>50566</v>
      </c>
      <c r="C14314" s="292" t="s">
        <v>2979</v>
      </c>
      <c r="E14314" s="292" t="s">
        <v>214</v>
      </c>
      <c r="F14314" s="405">
        <v>50602</v>
      </c>
      <c r="G14314" s="292" t="s">
        <v>2979</v>
      </c>
    </row>
    <row r="14315" spans="1:7">
      <c r="A14315" s="292" t="s">
        <v>49</v>
      </c>
      <c r="B14315" s="405">
        <v>50629</v>
      </c>
      <c r="C14315" s="292" t="s">
        <v>2979</v>
      </c>
      <c r="E14315" s="292" t="s">
        <v>214</v>
      </c>
      <c r="F14315" s="405">
        <v>50603</v>
      </c>
      <c r="G14315" s="292" t="s">
        <v>2979</v>
      </c>
    </row>
    <row r="14316" spans="1:7">
      <c r="A14316" s="292" t="s">
        <v>49</v>
      </c>
      <c r="B14316" s="405">
        <v>50846</v>
      </c>
      <c r="C14316" s="292" t="s">
        <v>2979</v>
      </c>
      <c r="E14316" s="292" t="s">
        <v>214</v>
      </c>
      <c r="F14316" s="405">
        <v>50604</v>
      </c>
      <c r="G14316" s="292" t="s">
        <v>2979</v>
      </c>
    </row>
    <row r="14317" spans="1:7">
      <c r="A14317" s="292" t="s">
        <v>49</v>
      </c>
      <c r="B14317" s="405">
        <v>51041</v>
      </c>
      <c r="C14317" s="292" t="s">
        <v>2979</v>
      </c>
      <c r="E14317" s="292" t="s">
        <v>214</v>
      </c>
      <c r="F14317" s="405">
        <v>50605</v>
      </c>
      <c r="G14317" s="292" t="s">
        <v>2979</v>
      </c>
    </row>
    <row r="14318" spans="1:7">
      <c r="A14318" s="292" t="s">
        <v>49</v>
      </c>
      <c r="B14318" s="405">
        <v>49253</v>
      </c>
      <c r="C14318" s="292" t="s">
        <v>2979</v>
      </c>
      <c r="E14318" s="292" t="s">
        <v>214</v>
      </c>
      <c r="F14318" s="405">
        <v>50606</v>
      </c>
      <c r="G14318" s="292" t="s">
        <v>2979</v>
      </c>
    </row>
    <row r="14319" spans="1:7">
      <c r="A14319" s="292" t="s">
        <v>49</v>
      </c>
      <c r="B14319" s="405">
        <v>49416</v>
      </c>
      <c r="C14319" s="292" t="s">
        <v>2979</v>
      </c>
      <c r="E14319" s="292" t="s">
        <v>214</v>
      </c>
      <c r="F14319" s="405">
        <v>50607</v>
      </c>
      <c r="G14319" s="292" t="s">
        <v>2979</v>
      </c>
    </row>
    <row r="14320" spans="1:7">
      <c r="A14320" s="292" t="s">
        <v>49</v>
      </c>
      <c r="B14320" s="405">
        <v>49656</v>
      </c>
      <c r="C14320" s="292" t="s">
        <v>2979</v>
      </c>
      <c r="E14320" s="292" t="s">
        <v>214</v>
      </c>
      <c r="F14320" s="405">
        <v>50609</v>
      </c>
      <c r="G14320" s="292" t="s">
        <v>2979</v>
      </c>
    </row>
    <row r="14321" spans="1:7">
      <c r="A14321" s="292" t="s">
        <v>49</v>
      </c>
      <c r="B14321" s="405">
        <v>49751</v>
      </c>
      <c r="C14321" s="292" t="s">
        <v>2979</v>
      </c>
      <c r="E14321" s="292" t="s">
        <v>214</v>
      </c>
      <c r="F14321" s="405">
        <v>50611</v>
      </c>
      <c r="G14321" s="292" t="s">
        <v>2979</v>
      </c>
    </row>
    <row r="14322" spans="1:7">
      <c r="A14322" s="292" t="s">
        <v>49</v>
      </c>
      <c r="B14322" s="405">
        <v>49836</v>
      </c>
      <c r="C14322" s="292" t="s">
        <v>2979</v>
      </c>
      <c r="E14322" s="292" t="s">
        <v>214</v>
      </c>
      <c r="F14322" s="405">
        <v>50612</v>
      </c>
      <c r="G14322" s="292" t="s">
        <v>2979</v>
      </c>
    </row>
    <row r="14323" spans="1:7">
      <c r="A14323" s="292" t="s">
        <v>49</v>
      </c>
      <c r="B14323" s="405">
        <v>49929</v>
      </c>
      <c r="C14323" s="292" t="s">
        <v>2979</v>
      </c>
      <c r="E14323" s="292" t="s">
        <v>214</v>
      </c>
      <c r="F14323" s="405">
        <v>50619</v>
      </c>
      <c r="G14323" s="292" t="s">
        <v>2979</v>
      </c>
    </row>
    <row r="14324" spans="1:7">
      <c r="A14324" s="292" t="s">
        <v>49</v>
      </c>
      <c r="B14324" s="405">
        <v>50049</v>
      </c>
      <c r="C14324" s="292" t="s">
        <v>2979</v>
      </c>
      <c r="E14324" s="292" t="s">
        <v>214</v>
      </c>
      <c r="F14324" s="405">
        <v>50620</v>
      </c>
      <c r="G14324" s="292" t="s">
        <v>2979</v>
      </c>
    </row>
    <row r="14325" spans="1:7">
      <c r="A14325" s="292" t="s">
        <v>49</v>
      </c>
      <c r="B14325" s="405">
        <v>50135</v>
      </c>
      <c r="C14325" s="292" t="s">
        <v>2979</v>
      </c>
      <c r="E14325" s="292" t="s">
        <v>214</v>
      </c>
      <c r="F14325" s="405">
        <v>50621</v>
      </c>
      <c r="G14325" s="292" t="s">
        <v>2979</v>
      </c>
    </row>
    <row r="14326" spans="1:7">
      <c r="A14326" s="292" t="s">
        <v>49</v>
      </c>
      <c r="B14326" s="405">
        <v>50222</v>
      </c>
      <c r="C14326" s="292" t="s">
        <v>2979</v>
      </c>
      <c r="E14326" s="292" t="s">
        <v>214</v>
      </c>
      <c r="F14326" s="405">
        <v>50623</v>
      </c>
      <c r="G14326" s="292" t="s">
        <v>2979</v>
      </c>
    </row>
    <row r="14327" spans="1:7">
      <c r="A14327" s="292" t="s">
        <v>49</v>
      </c>
      <c r="B14327" s="405">
        <v>50432</v>
      </c>
      <c r="C14327" s="292" t="s">
        <v>2979</v>
      </c>
      <c r="E14327" s="292" t="s">
        <v>214</v>
      </c>
      <c r="F14327" s="405">
        <v>50624</v>
      </c>
      <c r="G14327" s="292" t="s">
        <v>2979</v>
      </c>
    </row>
    <row r="14328" spans="1:7">
      <c r="A14328" s="292" t="s">
        <v>49</v>
      </c>
      <c r="B14328" s="405">
        <v>50484</v>
      </c>
      <c r="C14328" s="292" t="s">
        <v>2979</v>
      </c>
      <c r="E14328" s="292" t="s">
        <v>214</v>
      </c>
      <c r="F14328" s="405">
        <v>50625</v>
      </c>
      <c r="G14328" s="292" t="s">
        <v>2979</v>
      </c>
    </row>
    <row r="14329" spans="1:7">
      <c r="A14329" s="292" t="s">
        <v>49</v>
      </c>
      <c r="B14329" s="405">
        <v>50567</v>
      </c>
      <c r="C14329" s="292" t="s">
        <v>2979</v>
      </c>
      <c r="E14329" s="292" t="s">
        <v>214</v>
      </c>
      <c r="F14329" s="405">
        <v>50626</v>
      </c>
      <c r="G14329" s="292" t="s">
        <v>2979</v>
      </c>
    </row>
    <row r="14330" spans="1:7">
      <c r="A14330" s="292" t="s">
        <v>49</v>
      </c>
      <c r="B14330" s="405">
        <v>50630</v>
      </c>
      <c r="C14330" s="292" t="s">
        <v>2979</v>
      </c>
      <c r="E14330" s="292" t="s">
        <v>214</v>
      </c>
      <c r="F14330" s="405">
        <v>50627</v>
      </c>
      <c r="G14330" s="292" t="s">
        <v>2979</v>
      </c>
    </row>
    <row r="14331" spans="1:7">
      <c r="A14331" s="292" t="s">
        <v>49</v>
      </c>
      <c r="B14331" s="405">
        <v>50849</v>
      </c>
      <c r="C14331" s="292" t="s">
        <v>2979</v>
      </c>
      <c r="E14331" s="292" t="s">
        <v>214</v>
      </c>
      <c r="F14331" s="405">
        <v>50628</v>
      </c>
      <c r="G14331" s="292" t="s">
        <v>2979</v>
      </c>
    </row>
    <row r="14332" spans="1:7">
      <c r="A14332" s="292" t="s">
        <v>49</v>
      </c>
      <c r="B14332" s="405">
        <v>51044</v>
      </c>
      <c r="C14332" s="292" t="s">
        <v>2979</v>
      </c>
      <c r="E14332" s="292" t="s">
        <v>214</v>
      </c>
      <c r="F14332" s="405">
        <v>50629</v>
      </c>
      <c r="G14332" s="292" t="s">
        <v>2979</v>
      </c>
    </row>
    <row r="14333" spans="1:7">
      <c r="A14333" s="292" t="s">
        <v>49</v>
      </c>
      <c r="B14333" s="405">
        <v>49255</v>
      </c>
      <c r="C14333" s="292" t="s">
        <v>2979</v>
      </c>
      <c r="E14333" s="292" t="s">
        <v>214</v>
      </c>
      <c r="F14333" s="405">
        <v>50630</v>
      </c>
      <c r="G14333" s="292" t="s">
        <v>2979</v>
      </c>
    </row>
    <row r="14334" spans="1:7">
      <c r="A14334" s="292" t="s">
        <v>49</v>
      </c>
      <c r="B14334" s="405">
        <v>49419</v>
      </c>
      <c r="C14334" s="292" t="s">
        <v>2979</v>
      </c>
      <c r="E14334" s="292" t="s">
        <v>214</v>
      </c>
      <c r="F14334" s="405">
        <v>50632</v>
      </c>
      <c r="G14334" s="292" t="s">
        <v>2979</v>
      </c>
    </row>
    <row r="14335" spans="1:7">
      <c r="A14335" s="292" t="s">
        <v>49</v>
      </c>
      <c r="B14335" s="405">
        <v>49659</v>
      </c>
      <c r="C14335" s="292" t="s">
        <v>2979</v>
      </c>
      <c r="E14335" s="292" t="s">
        <v>214</v>
      </c>
      <c r="F14335" s="405">
        <v>50633</v>
      </c>
      <c r="G14335" s="292" t="s">
        <v>2979</v>
      </c>
    </row>
    <row r="14336" spans="1:7">
      <c r="A14336" s="292" t="s">
        <v>49</v>
      </c>
      <c r="B14336" s="405">
        <v>49752</v>
      </c>
      <c r="C14336" s="292" t="s">
        <v>2979</v>
      </c>
      <c r="E14336" s="292" t="s">
        <v>214</v>
      </c>
      <c r="F14336" s="405">
        <v>50635</v>
      </c>
      <c r="G14336" s="292" t="s">
        <v>2979</v>
      </c>
    </row>
    <row r="14337" spans="1:7">
      <c r="A14337" s="292" t="s">
        <v>49</v>
      </c>
      <c r="B14337" s="405">
        <v>49839</v>
      </c>
      <c r="C14337" s="292" t="s">
        <v>2979</v>
      </c>
      <c r="E14337" s="292" t="s">
        <v>214</v>
      </c>
      <c r="F14337" s="405">
        <v>50636</v>
      </c>
      <c r="G14337" s="292" t="s">
        <v>2979</v>
      </c>
    </row>
    <row r="14338" spans="1:7">
      <c r="A14338" s="292" t="s">
        <v>49</v>
      </c>
      <c r="B14338" s="405">
        <v>49934</v>
      </c>
      <c r="C14338" s="292" t="s">
        <v>2979</v>
      </c>
      <c r="E14338" s="292" t="s">
        <v>214</v>
      </c>
      <c r="F14338" s="405">
        <v>50638</v>
      </c>
      <c r="G14338" s="292" t="s">
        <v>2979</v>
      </c>
    </row>
    <row r="14339" spans="1:7">
      <c r="A14339" s="292" t="s">
        <v>49</v>
      </c>
      <c r="B14339" s="405">
        <v>50050</v>
      </c>
      <c r="C14339" s="292" t="s">
        <v>2979</v>
      </c>
      <c r="E14339" s="292" t="s">
        <v>214</v>
      </c>
      <c r="F14339" s="405">
        <v>50641</v>
      </c>
      <c r="G14339" s="292" t="s">
        <v>2979</v>
      </c>
    </row>
    <row r="14340" spans="1:7">
      <c r="A14340" s="292" t="s">
        <v>49</v>
      </c>
      <c r="B14340" s="405">
        <v>50136</v>
      </c>
      <c r="C14340" s="292" t="s">
        <v>2979</v>
      </c>
      <c r="E14340" s="292" t="s">
        <v>214</v>
      </c>
      <c r="F14340" s="405">
        <v>50642</v>
      </c>
      <c r="G14340" s="292" t="s">
        <v>2979</v>
      </c>
    </row>
    <row r="14341" spans="1:7">
      <c r="A14341" s="292" t="s">
        <v>49</v>
      </c>
      <c r="B14341" s="405">
        <v>50223</v>
      </c>
      <c r="C14341" s="292" t="s">
        <v>2979</v>
      </c>
      <c r="E14341" s="292" t="s">
        <v>214</v>
      </c>
      <c r="F14341" s="405">
        <v>50645</v>
      </c>
      <c r="G14341" s="292" t="s">
        <v>2979</v>
      </c>
    </row>
    <row r="14342" spans="1:7">
      <c r="A14342" s="292" t="s">
        <v>49</v>
      </c>
      <c r="B14342" s="405">
        <v>50433</v>
      </c>
      <c r="C14342" s="292" t="s">
        <v>2979</v>
      </c>
      <c r="E14342" s="292" t="s">
        <v>214</v>
      </c>
      <c r="F14342" s="405">
        <v>50647</v>
      </c>
      <c r="G14342" s="292" t="s">
        <v>2979</v>
      </c>
    </row>
    <row r="14343" spans="1:7">
      <c r="A14343" s="292" t="s">
        <v>49</v>
      </c>
      <c r="B14343" s="405">
        <v>50510</v>
      </c>
      <c r="C14343" s="292" t="s">
        <v>2979</v>
      </c>
      <c r="E14343" s="292" t="s">
        <v>214</v>
      </c>
      <c r="F14343" s="405">
        <v>50650</v>
      </c>
      <c r="G14343" s="292" t="s">
        <v>2979</v>
      </c>
    </row>
    <row r="14344" spans="1:7">
      <c r="A14344" s="292" t="s">
        <v>49</v>
      </c>
      <c r="B14344" s="405">
        <v>50568</v>
      </c>
      <c r="C14344" s="292" t="s">
        <v>2979</v>
      </c>
      <c r="E14344" s="292" t="s">
        <v>214</v>
      </c>
      <c r="F14344" s="405">
        <v>50651</v>
      </c>
      <c r="G14344" s="292" t="s">
        <v>2979</v>
      </c>
    </row>
    <row r="14345" spans="1:7">
      <c r="A14345" s="292" t="s">
        <v>49</v>
      </c>
      <c r="B14345" s="405">
        <v>50632</v>
      </c>
      <c r="C14345" s="292" t="s">
        <v>2979</v>
      </c>
      <c r="E14345" s="292" t="s">
        <v>214</v>
      </c>
      <c r="F14345" s="405">
        <v>50653</v>
      </c>
      <c r="G14345" s="292" t="s">
        <v>2979</v>
      </c>
    </row>
    <row r="14346" spans="1:7">
      <c r="A14346" s="292" t="s">
        <v>49</v>
      </c>
      <c r="B14346" s="405">
        <v>50851</v>
      </c>
      <c r="C14346" s="292" t="s">
        <v>2979</v>
      </c>
      <c r="E14346" s="292" t="s">
        <v>214</v>
      </c>
      <c r="F14346" s="405">
        <v>50654</v>
      </c>
      <c r="G14346" s="292" t="s">
        <v>2979</v>
      </c>
    </row>
    <row r="14347" spans="1:7">
      <c r="A14347" s="292" t="s">
        <v>49</v>
      </c>
      <c r="B14347" s="405">
        <v>51046</v>
      </c>
      <c r="C14347" s="292" t="s">
        <v>2979</v>
      </c>
      <c r="E14347" s="292" t="s">
        <v>214</v>
      </c>
      <c r="F14347" s="405">
        <v>50655</v>
      </c>
      <c r="G14347" s="292" t="s">
        <v>2979</v>
      </c>
    </row>
    <row r="14348" spans="1:7">
      <c r="A14348" s="292" t="s">
        <v>49</v>
      </c>
      <c r="B14348" s="405">
        <v>49256</v>
      </c>
      <c r="C14348" s="292" t="s">
        <v>2979</v>
      </c>
      <c r="E14348" s="292" t="s">
        <v>214</v>
      </c>
      <c r="F14348" s="405">
        <v>50658</v>
      </c>
      <c r="G14348" s="292" t="s">
        <v>2979</v>
      </c>
    </row>
    <row r="14349" spans="1:7">
      <c r="A14349" s="292" t="s">
        <v>49</v>
      </c>
      <c r="B14349" s="405">
        <v>49420</v>
      </c>
      <c r="C14349" s="292" t="s">
        <v>2979</v>
      </c>
      <c r="E14349" s="292" t="s">
        <v>214</v>
      </c>
      <c r="F14349" s="405">
        <v>50660</v>
      </c>
      <c r="G14349" s="292" t="s">
        <v>2979</v>
      </c>
    </row>
    <row r="14350" spans="1:7">
      <c r="A14350" s="292" t="s">
        <v>49</v>
      </c>
      <c r="B14350" s="405">
        <v>49663</v>
      </c>
      <c r="C14350" s="292" t="s">
        <v>2979</v>
      </c>
      <c r="E14350" s="292" t="s">
        <v>214</v>
      </c>
      <c r="F14350" s="405">
        <v>50661</v>
      </c>
      <c r="G14350" s="292" t="s">
        <v>2979</v>
      </c>
    </row>
    <row r="14351" spans="1:7">
      <c r="A14351" s="292" t="s">
        <v>49</v>
      </c>
      <c r="B14351" s="405">
        <v>49753</v>
      </c>
      <c r="C14351" s="292" t="s">
        <v>2979</v>
      </c>
      <c r="E14351" s="292" t="s">
        <v>214</v>
      </c>
      <c r="F14351" s="405">
        <v>50665</v>
      </c>
      <c r="G14351" s="292" t="s">
        <v>2979</v>
      </c>
    </row>
    <row r="14352" spans="1:7">
      <c r="A14352" s="292" t="s">
        <v>49</v>
      </c>
      <c r="B14352" s="405">
        <v>49840</v>
      </c>
      <c r="C14352" s="292" t="s">
        <v>2979</v>
      </c>
      <c r="E14352" s="292" t="s">
        <v>214</v>
      </c>
      <c r="F14352" s="405">
        <v>50666</v>
      </c>
      <c r="G14352" s="292" t="s">
        <v>2979</v>
      </c>
    </row>
    <row r="14353" spans="1:7">
      <c r="A14353" s="292" t="s">
        <v>49</v>
      </c>
      <c r="B14353" s="405">
        <v>49942</v>
      </c>
      <c r="C14353" s="292" t="s">
        <v>2979</v>
      </c>
      <c r="E14353" s="292" t="s">
        <v>214</v>
      </c>
      <c r="F14353" s="405">
        <v>50668</v>
      </c>
      <c r="G14353" s="292" t="s">
        <v>2979</v>
      </c>
    </row>
    <row r="14354" spans="1:7">
      <c r="A14354" s="292" t="s">
        <v>49</v>
      </c>
      <c r="B14354" s="405">
        <v>50051</v>
      </c>
      <c r="C14354" s="292" t="s">
        <v>2979</v>
      </c>
      <c r="E14354" s="292" t="s">
        <v>214</v>
      </c>
      <c r="F14354" s="405">
        <v>50669</v>
      </c>
      <c r="G14354" s="292" t="s">
        <v>2979</v>
      </c>
    </row>
    <row r="14355" spans="1:7">
      <c r="A14355" s="292" t="s">
        <v>49</v>
      </c>
      <c r="B14355" s="405">
        <v>50138</v>
      </c>
      <c r="C14355" s="292" t="s">
        <v>2979</v>
      </c>
      <c r="E14355" s="292" t="s">
        <v>214</v>
      </c>
      <c r="F14355" s="405">
        <v>50670</v>
      </c>
      <c r="G14355" s="292" t="s">
        <v>2979</v>
      </c>
    </row>
    <row r="14356" spans="1:7">
      <c r="A14356" s="292" t="s">
        <v>49</v>
      </c>
      <c r="B14356" s="405">
        <v>50225</v>
      </c>
      <c r="C14356" s="292" t="s">
        <v>2979</v>
      </c>
      <c r="E14356" s="292" t="s">
        <v>214</v>
      </c>
      <c r="F14356" s="405">
        <v>50671</v>
      </c>
      <c r="G14356" s="292" t="s">
        <v>2979</v>
      </c>
    </row>
    <row r="14357" spans="1:7">
      <c r="A14357" s="292" t="s">
        <v>49</v>
      </c>
      <c r="B14357" s="405">
        <v>50434</v>
      </c>
      <c r="C14357" s="292" t="s">
        <v>2979</v>
      </c>
      <c r="E14357" s="292" t="s">
        <v>214</v>
      </c>
      <c r="F14357" s="405">
        <v>50672</v>
      </c>
      <c r="G14357" s="292" t="s">
        <v>2979</v>
      </c>
    </row>
    <row r="14358" spans="1:7">
      <c r="A14358" s="292" t="s">
        <v>49</v>
      </c>
      <c r="B14358" s="405">
        <v>50514</v>
      </c>
      <c r="C14358" s="292" t="s">
        <v>2979</v>
      </c>
      <c r="E14358" s="292" t="s">
        <v>214</v>
      </c>
      <c r="F14358" s="405">
        <v>50673</v>
      </c>
      <c r="G14358" s="292" t="s">
        <v>2979</v>
      </c>
    </row>
    <row r="14359" spans="1:7">
      <c r="A14359" s="292" t="s">
        <v>49</v>
      </c>
      <c r="B14359" s="405">
        <v>50569</v>
      </c>
      <c r="C14359" s="292" t="s">
        <v>2979</v>
      </c>
      <c r="E14359" s="292" t="s">
        <v>214</v>
      </c>
      <c r="F14359" s="405">
        <v>50674</v>
      </c>
      <c r="G14359" s="292" t="s">
        <v>2979</v>
      </c>
    </row>
    <row r="14360" spans="1:7">
      <c r="A14360" s="292" t="s">
        <v>49</v>
      </c>
      <c r="B14360" s="405">
        <v>50633</v>
      </c>
      <c r="C14360" s="292" t="s">
        <v>2979</v>
      </c>
      <c r="E14360" s="292" t="s">
        <v>214</v>
      </c>
      <c r="F14360" s="405">
        <v>50675</v>
      </c>
      <c r="G14360" s="292" t="s">
        <v>2979</v>
      </c>
    </row>
    <row r="14361" spans="1:7">
      <c r="A14361" s="292" t="s">
        <v>49</v>
      </c>
      <c r="B14361" s="405">
        <v>50853</v>
      </c>
      <c r="C14361" s="292" t="s">
        <v>2979</v>
      </c>
      <c r="E14361" s="292" t="s">
        <v>214</v>
      </c>
      <c r="F14361" s="405">
        <v>50676</v>
      </c>
      <c r="G14361" s="292" t="s">
        <v>2979</v>
      </c>
    </row>
    <row r="14362" spans="1:7">
      <c r="A14362" s="292" t="s">
        <v>49</v>
      </c>
      <c r="B14362" s="405">
        <v>51047</v>
      </c>
      <c r="C14362" s="292" t="s">
        <v>2979</v>
      </c>
      <c r="E14362" s="292" t="s">
        <v>214</v>
      </c>
      <c r="F14362" s="405">
        <v>50680</v>
      </c>
      <c r="G14362" s="292" t="s">
        <v>2979</v>
      </c>
    </row>
    <row r="14363" spans="1:7">
      <c r="A14363" s="292" t="s">
        <v>49</v>
      </c>
      <c r="B14363" s="405">
        <v>49262</v>
      </c>
      <c r="C14363" s="292" t="s">
        <v>2979</v>
      </c>
      <c r="E14363" s="292" t="s">
        <v>214</v>
      </c>
      <c r="F14363" s="405">
        <v>50681</v>
      </c>
      <c r="G14363" s="292" t="s">
        <v>2979</v>
      </c>
    </row>
    <row r="14364" spans="1:7">
      <c r="A14364" s="292" t="s">
        <v>49</v>
      </c>
      <c r="B14364" s="405">
        <v>49421</v>
      </c>
      <c r="C14364" s="292" t="s">
        <v>2979</v>
      </c>
      <c r="E14364" s="292" t="s">
        <v>214</v>
      </c>
      <c r="F14364" s="405">
        <v>50682</v>
      </c>
      <c r="G14364" s="292" t="s">
        <v>2979</v>
      </c>
    </row>
    <row r="14365" spans="1:7">
      <c r="A14365" s="292" t="s">
        <v>49</v>
      </c>
      <c r="B14365" s="405">
        <v>49664</v>
      </c>
      <c r="C14365" s="292" t="s">
        <v>2979</v>
      </c>
      <c r="E14365" s="292" t="s">
        <v>214</v>
      </c>
      <c r="F14365" s="405">
        <v>50801</v>
      </c>
      <c r="G14365" s="292" t="s">
        <v>2979</v>
      </c>
    </row>
    <row r="14366" spans="1:7">
      <c r="A14366" s="292" t="s">
        <v>49</v>
      </c>
      <c r="B14366" s="405">
        <v>49755</v>
      </c>
      <c r="C14366" s="292" t="s">
        <v>2979</v>
      </c>
      <c r="E14366" s="292" t="s">
        <v>214</v>
      </c>
      <c r="F14366" s="405">
        <v>50830</v>
      </c>
      <c r="G14366" s="292" t="s">
        <v>2979</v>
      </c>
    </row>
    <row r="14367" spans="1:7">
      <c r="A14367" s="292" t="s">
        <v>49</v>
      </c>
      <c r="B14367" s="405">
        <v>49841</v>
      </c>
      <c r="C14367" s="292" t="s">
        <v>2979</v>
      </c>
      <c r="E14367" s="292" t="s">
        <v>214</v>
      </c>
      <c r="F14367" s="405">
        <v>50833</v>
      </c>
      <c r="G14367" s="292" t="s">
        <v>2979</v>
      </c>
    </row>
    <row r="14368" spans="1:7">
      <c r="A14368" s="292" t="s">
        <v>49</v>
      </c>
      <c r="B14368" s="405">
        <v>49945</v>
      </c>
      <c r="C14368" s="292" t="s">
        <v>2979</v>
      </c>
      <c r="E14368" s="292" t="s">
        <v>214</v>
      </c>
      <c r="F14368" s="405">
        <v>50835</v>
      </c>
      <c r="G14368" s="292" t="s">
        <v>2979</v>
      </c>
    </row>
    <row r="14369" spans="1:7">
      <c r="A14369" s="292" t="s">
        <v>49</v>
      </c>
      <c r="B14369" s="405">
        <v>50054</v>
      </c>
      <c r="C14369" s="292" t="s">
        <v>2979</v>
      </c>
      <c r="E14369" s="292" t="s">
        <v>214</v>
      </c>
      <c r="F14369" s="405">
        <v>50840</v>
      </c>
      <c r="G14369" s="292" t="s">
        <v>2979</v>
      </c>
    </row>
    <row r="14370" spans="1:7">
      <c r="A14370" s="292" t="s">
        <v>49</v>
      </c>
      <c r="B14370" s="405">
        <v>50139</v>
      </c>
      <c r="C14370" s="292" t="s">
        <v>2979</v>
      </c>
      <c r="E14370" s="292" t="s">
        <v>214</v>
      </c>
      <c r="F14370" s="405">
        <v>50841</v>
      </c>
      <c r="G14370" s="292" t="s">
        <v>2979</v>
      </c>
    </row>
    <row r="14371" spans="1:7">
      <c r="A14371" s="292" t="s">
        <v>49</v>
      </c>
      <c r="B14371" s="405">
        <v>50228</v>
      </c>
      <c r="C14371" s="292" t="s">
        <v>2979</v>
      </c>
      <c r="E14371" s="292" t="s">
        <v>214</v>
      </c>
      <c r="F14371" s="405">
        <v>50842</v>
      </c>
      <c r="G14371" s="292" t="s">
        <v>2979</v>
      </c>
    </row>
    <row r="14372" spans="1:7">
      <c r="A14372" s="292" t="s">
        <v>49</v>
      </c>
      <c r="B14372" s="405">
        <v>50438</v>
      </c>
      <c r="C14372" s="292" t="s">
        <v>2979</v>
      </c>
      <c r="E14372" s="292" t="s">
        <v>214</v>
      </c>
      <c r="F14372" s="405">
        <v>50845</v>
      </c>
      <c r="G14372" s="292" t="s">
        <v>2979</v>
      </c>
    </row>
    <row r="14373" spans="1:7">
      <c r="A14373" s="292" t="s">
        <v>49</v>
      </c>
      <c r="B14373" s="405">
        <v>50515</v>
      </c>
      <c r="C14373" s="292" t="s">
        <v>2979</v>
      </c>
      <c r="E14373" s="292" t="s">
        <v>214</v>
      </c>
      <c r="F14373" s="405">
        <v>50846</v>
      </c>
      <c r="G14373" s="292" t="s">
        <v>2979</v>
      </c>
    </row>
    <row r="14374" spans="1:7">
      <c r="A14374" s="292" t="s">
        <v>49</v>
      </c>
      <c r="B14374" s="405">
        <v>50570</v>
      </c>
      <c r="C14374" s="292" t="s">
        <v>2979</v>
      </c>
      <c r="E14374" s="292" t="s">
        <v>214</v>
      </c>
      <c r="F14374" s="405">
        <v>50849</v>
      </c>
      <c r="G14374" s="292" t="s">
        <v>2979</v>
      </c>
    </row>
    <row r="14375" spans="1:7">
      <c r="A14375" s="292" t="s">
        <v>49</v>
      </c>
      <c r="B14375" s="405">
        <v>50635</v>
      </c>
      <c r="C14375" s="292" t="s">
        <v>2979</v>
      </c>
      <c r="E14375" s="292" t="s">
        <v>214</v>
      </c>
      <c r="F14375" s="405">
        <v>50851</v>
      </c>
      <c r="G14375" s="292" t="s">
        <v>2979</v>
      </c>
    </row>
    <row r="14376" spans="1:7">
      <c r="A14376" s="292" t="s">
        <v>49</v>
      </c>
      <c r="B14376" s="405">
        <v>50854</v>
      </c>
      <c r="C14376" s="292" t="s">
        <v>2979</v>
      </c>
      <c r="E14376" s="292" t="s">
        <v>214</v>
      </c>
      <c r="F14376" s="405">
        <v>50853</v>
      </c>
      <c r="G14376" s="292" t="s">
        <v>2979</v>
      </c>
    </row>
    <row r="14377" spans="1:7">
      <c r="A14377" s="292" t="s">
        <v>49</v>
      </c>
      <c r="B14377" s="405">
        <v>51048</v>
      </c>
      <c r="C14377" s="292" t="s">
        <v>2979</v>
      </c>
      <c r="E14377" s="292" t="s">
        <v>214</v>
      </c>
      <c r="F14377" s="405">
        <v>50854</v>
      </c>
      <c r="G14377" s="292" t="s">
        <v>2979</v>
      </c>
    </row>
    <row r="14378" spans="1:7">
      <c r="A14378" s="292" t="s">
        <v>49</v>
      </c>
      <c r="B14378" s="405">
        <v>49264</v>
      </c>
      <c r="C14378" s="292" t="s">
        <v>2979</v>
      </c>
      <c r="E14378" s="292" t="s">
        <v>214</v>
      </c>
      <c r="F14378" s="405">
        <v>50857</v>
      </c>
      <c r="G14378" s="292" t="s">
        <v>2979</v>
      </c>
    </row>
    <row r="14379" spans="1:7">
      <c r="A14379" s="292" t="s">
        <v>49</v>
      </c>
      <c r="B14379" s="405">
        <v>49425</v>
      </c>
      <c r="C14379" s="292" t="s">
        <v>2979</v>
      </c>
      <c r="E14379" s="292" t="s">
        <v>214</v>
      </c>
      <c r="F14379" s="405">
        <v>50858</v>
      </c>
      <c r="G14379" s="292" t="s">
        <v>2979</v>
      </c>
    </row>
    <row r="14380" spans="1:7">
      <c r="A14380" s="292" t="s">
        <v>49</v>
      </c>
      <c r="B14380" s="405">
        <v>49665</v>
      </c>
      <c r="C14380" s="292" t="s">
        <v>2979</v>
      </c>
      <c r="E14380" s="292" t="s">
        <v>214</v>
      </c>
      <c r="F14380" s="405">
        <v>50860</v>
      </c>
      <c r="G14380" s="292" t="s">
        <v>2979</v>
      </c>
    </row>
    <row r="14381" spans="1:7">
      <c r="A14381" s="292" t="s">
        <v>49</v>
      </c>
      <c r="B14381" s="405">
        <v>49756</v>
      </c>
      <c r="C14381" s="292" t="s">
        <v>2979</v>
      </c>
      <c r="E14381" s="292" t="s">
        <v>214</v>
      </c>
      <c r="F14381" s="405">
        <v>50863</v>
      </c>
      <c r="G14381" s="292" t="s">
        <v>2979</v>
      </c>
    </row>
    <row r="14382" spans="1:7">
      <c r="A14382" s="292" t="s">
        <v>49</v>
      </c>
      <c r="B14382" s="405">
        <v>49847</v>
      </c>
      <c r="C14382" s="292" t="s">
        <v>2979</v>
      </c>
      <c r="E14382" s="292" t="s">
        <v>214</v>
      </c>
      <c r="F14382" s="405">
        <v>50864</v>
      </c>
      <c r="G14382" s="292" t="s">
        <v>2979</v>
      </c>
    </row>
    <row r="14383" spans="1:7">
      <c r="A14383" s="292" t="s">
        <v>49</v>
      </c>
      <c r="B14383" s="405">
        <v>49946</v>
      </c>
      <c r="C14383" s="292" t="s">
        <v>2979</v>
      </c>
      <c r="E14383" s="292" t="s">
        <v>214</v>
      </c>
      <c r="F14383" s="405">
        <v>51001</v>
      </c>
      <c r="G14383" s="292" t="s">
        <v>2979</v>
      </c>
    </row>
    <row r="14384" spans="1:7">
      <c r="A14384" s="292" t="s">
        <v>49</v>
      </c>
      <c r="B14384" s="405">
        <v>50055</v>
      </c>
      <c r="C14384" s="292" t="s">
        <v>2979</v>
      </c>
      <c r="E14384" s="292" t="s">
        <v>214</v>
      </c>
      <c r="F14384" s="405">
        <v>51002</v>
      </c>
      <c r="G14384" s="292" t="s">
        <v>2979</v>
      </c>
    </row>
    <row r="14385" spans="1:7">
      <c r="A14385" s="292" t="s">
        <v>49</v>
      </c>
      <c r="B14385" s="405">
        <v>50140</v>
      </c>
      <c r="C14385" s="292" t="s">
        <v>2979</v>
      </c>
      <c r="E14385" s="292" t="s">
        <v>214</v>
      </c>
      <c r="F14385" s="405">
        <v>51004</v>
      </c>
      <c r="G14385" s="292" t="s">
        <v>2979</v>
      </c>
    </row>
    <row r="14386" spans="1:7">
      <c r="A14386" s="292" t="s">
        <v>49</v>
      </c>
      <c r="B14386" s="405">
        <v>50229</v>
      </c>
      <c r="C14386" s="292" t="s">
        <v>2979</v>
      </c>
      <c r="E14386" s="292" t="s">
        <v>214</v>
      </c>
      <c r="F14386" s="405">
        <v>51005</v>
      </c>
      <c r="G14386" s="292" t="s">
        <v>2979</v>
      </c>
    </row>
    <row r="14387" spans="1:7">
      <c r="A14387" s="292" t="s">
        <v>49</v>
      </c>
      <c r="B14387" s="405">
        <v>50439</v>
      </c>
      <c r="C14387" s="292" t="s">
        <v>2979</v>
      </c>
      <c r="E14387" s="292" t="s">
        <v>214</v>
      </c>
      <c r="F14387" s="405">
        <v>51006</v>
      </c>
      <c r="G14387" s="292" t="s">
        <v>2979</v>
      </c>
    </row>
    <row r="14388" spans="1:7">
      <c r="A14388" s="292" t="s">
        <v>49</v>
      </c>
      <c r="B14388" s="405">
        <v>50516</v>
      </c>
      <c r="C14388" s="292" t="s">
        <v>2979</v>
      </c>
      <c r="E14388" s="292" t="s">
        <v>214</v>
      </c>
      <c r="F14388" s="405">
        <v>51007</v>
      </c>
      <c r="G14388" s="292" t="s">
        <v>2979</v>
      </c>
    </row>
    <row r="14389" spans="1:7">
      <c r="A14389" s="292" t="s">
        <v>49</v>
      </c>
      <c r="B14389" s="405">
        <v>50571</v>
      </c>
      <c r="C14389" s="292" t="s">
        <v>2979</v>
      </c>
      <c r="E14389" s="292" t="s">
        <v>214</v>
      </c>
      <c r="F14389" s="405">
        <v>51009</v>
      </c>
      <c r="G14389" s="292" t="s">
        <v>2979</v>
      </c>
    </row>
    <row r="14390" spans="1:7">
      <c r="A14390" s="292" t="s">
        <v>49</v>
      </c>
      <c r="B14390" s="405">
        <v>50636</v>
      </c>
      <c r="C14390" s="292" t="s">
        <v>2979</v>
      </c>
      <c r="E14390" s="292" t="s">
        <v>214</v>
      </c>
      <c r="F14390" s="405">
        <v>51010</v>
      </c>
      <c r="G14390" s="292" t="s">
        <v>2979</v>
      </c>
    </row>
    <row r="14391" spans="1:7">
      <c r="A14391" s="292" t="s">
        <v>49</v>
      </c>
      <c r="B14391" s="405">
        <v>50857</v>
      </c>
      <c r="C14391" s="292" t="s">
        <v>2979</v>
      </c>
      <c r="E14391" s="292" t="s">
        <v>214</v>
      </c>
      <c r="F14391" s="405">
        <v>51011</v>
      </c>
      <c r="G14391" s="292" t="s">
        <v>2979</v>
      </c>
    </row>
    <row r="14392" spans="1:7">
      <c r="A14392" s="292" t="s">
        <v>49</v>
      </c>
      <c r="B14392" s="405">
        <v>51049</v>
      </c>
      <c r="C14392" s="292" t="s">
        <v>2979</v>
      </c>
      <c r="E14392" s="292" t="s">
        <v>214</v>
      </c>
      <c r="F14392" s="405">
        <v>51012</v>
      </c>
      <c r="G14392" s="292" t="s">
        <v>2979</v>
      </c>
    </row>
    <row r="14393" spans="1:7">
      <c r="A14393" s="292" t="s">
        <v>49</v>
      </c>
      <c r="B14393" s="405">
        <v>49266</v>
      </c>
      <c r="C14393" s="292" t="s">
        <v>2979</v>
      </c>
      <c r="E14393" s="292" t="s">
        <v>214</v>
      </c>
      <c r="F14393" s="405">
        <v>51014</v>
      </c>
      <c r="G14393" s="292" t="s">
        <v>2979</v>
      </c>
    </row>
    <row r="14394" spans="1:7">
      <c r="A14394" s="292" t="s">
        <v>49</v>
      </c>
      <c r="B14394" s="405">
        <v>49436</v>
      </c>
      <c r="C14394" s="292" t="s">
        <v>2979</v>
      </c>
      <c r="E14394" s="292" t="s">
        <v>214</v>
      </c>
      <c r="F14394" s="405">
        <v>51016</v>
      </c>
      <c r="G14394" s="292" t="s">
        <v>2979</v>
      </c>
    </row>
    <row r="14395" spans="1:7">
      <c r="A14395" s="292" t="s">
        <v>49</v>
      </c>
      <c r="B14395" s="405">
        <v>49666</v>
      </c>
      <c r="C14395" s="292" t="s">
        <v>2979</v>
      </c>
      <c r="E14395" s="292" t="s">
        <v>214</v>
      </c>
      <c r="F14395" s="405">
        <v>51018</v>
      </c>
      <c r="G14395" s="292" t="s">
        <v>2979</v>
      </c>
    </row>
    <row r="14396" spans="1:7">
      <c r="A14396" s="292" t="s">
        <v>49</v>
      </c>
      <c r="B14396" s="405">
        <v>49760</v>
      </c>
      <c r="C14396" s="292" t="s">
        <v>2979</v>
      </c>
      <c r="E14396" s="292" t="s">
        <v>214</v>
      </c>
      <c r="F14396" s="405">
        <v>51019</v>
      </c>
      <c r="G14396" s="292" t="s">
        <v>2979</v>
      </c>
    </row>
    <row r="14397" spans="1:7">
      <c r="A14397" s="292" t="s">
        <v>49</v>
      </c>
      <c r="B14397" s="405">
        <v>49848</v>
      </c>
      <c r="C14397" s="292" t="s">
        <v>2979</v>
      </c>
      <c r="E14397" s="292" t="s">
        <v>214</v>
      </c>
      <c r="F14397" s="405">
        <v>51020</v>
      </c>
      <c r="G14397" s="292" t="s">
        <v>2979</v>
      </c>
    </row>
    <row r="14398" spans="1:7">
      <c r="A14398" s="292" t="s">
        <v>49</v>
      </c>
      <c r="B14398" s="405">
        <v>49948</v>
      </c>
      <c r="C14398" s="292" t="s">
        <v>2979</v>
      </c>
      <c r="E14398" s="292" t="s">
        <v>214</v>
      </c>
      <c r="F14398" s="405">
        <v>51022</v>
      </c>
      <c r="G14398" s="292" t="s">
        <v>2979</v>
      </c>
    </row>
    <row r="14399" spans="1:7">
      <c r="A14399" s="292" t="s">
        <v>49</v>
      </c>
      <c r="B14399" s="405">
        <v>50056</v>
      </c>
      <c r="C14399" s="292" t="s">
        <v>2979</v>
      </c>
      <c r="E14399" s="292" t="s">
        <v>214</v>
      </c>
      <c r="F14399" s="405">
        <v>51023</v>
      </c>
      <c r="G14399" s="292" t="s">
        <v>2979</v>
      </c>
    </row>
    <row r="14400" spans="1:7">
      <c r="A14400" s="292" t="s">
        <v>49</v>
      </c>
      <c r="B14400" s="405">
        <v>50141</v>
      </c>
      <c r="C14400" s="292" t="s">
        <v>2979</v>
      </c>
      <c r="E14400" s="292" t="s">
        <v>214</v>
      </c>
      <c r="F14400" s="405">
        <v>51024</v>
      </c>
      <c r="G14400" s="292" t="s">
        <v>2979</v>
      </c>
    </row>
    <row r="14401" spans="1:7">
      <c r="A14401" s="292" t="s">
        <v>49</v>
      </c>
      <c r="B14401" s="405">
        <v>50230</v>
      </c>
      <c r="C14401" s="292" t="s">
        <v>2979</v>
      </c>
      <c r="E14401" s="292" t="s">
        <v>214</v>
      </c>
      <c r="F14401" s="405">
        <v>51025</v>
      </c>
      <c r="G14401" s="292" t="s">
        <v>2979</v>
      </c>
    </row>
    <row r="14402" spans="1:7">
      <c r="A14402" s="292" t="s">
        <v>49</v>
      </c>
      <c r="B14402" s="405">
        <v>50440</v>
      </c>
      <c r="C14402" s="292" t="s">
        <v>2979</v>
      </c>
      <c r="E14402" s="292" t="s">
        <v>214</v>
      </c>
      <c r="F14402" s="405">
        <v>51026</v>
      </c>
      <c r="G14402" s="292" t="s">
        <v>2979</v>
      </c>
    </row>
    <row r="14403" spans="1:7">
      <c r="A14403" s="292" t="s">
        <v>49</v>
      </c>
      <c r="B14403" s="405">
        <v>50517</v>
      </c>
      <c r="C14403" s="292" t="s">
        <v>2979</v>
      </c>
      <c r="E14403" s="292" t="s">
        <v>214</v>
      </c>
      <c r="F14403" s="405">
        <v>51027</v>
      </c>
      <c r="G14403" s="292" t="s">
        <v>2979</v>
      </c>
    </row>
    <row r="14404" spans="1:7">
      <c r="A14404" s="292" t="s">
        <v>49</v>
      </c>
      <c r="B14404" s="405">
        <v>50574</v>
      </c>
      <c r="C14404" s="292" t="s">
        <v>2979</v>
      </c>
      <c r="E14404" s="292" t="s">
        <v>214</v>
      </c>
      <c r="F14404" s="405">
        <v>51028</v>
      </c>
      <c r="G14404" s="292" t="s">
        <v>2979</v>
      </c>
    </row>
    <row r="14405" spans="1:7">
      <c r="A14405" s="292" t="s">
        <v>49</v>
      </c>
      <c r="B14405" s="405">
        <v>50638</v>
      </c>
      <c r="C14405" s="292" t="s">
        <v>2979</v>
      </c>
      <c r="E14405" s="292" t="s">
        <v>214</v>
      </c>
      <c r="F14405" s="405">
        <v>51029</v>
      </c>
      <c r="G14405" s="292" t="s">
        <v>2979</v>
      </c>
    </row>
    <row r="14406" spans="1:7">
      <c r="A14406" s="292" t="s">
        <v>49</v>
      </c>
      <c r="B14406" s="405">
        <v>50858</v>
      </c>
      <c r="C14406" s="292" t="s">
        <v>2979</v>
      </c>
      <c r="E14406" s="292" t="s">
        <v>214</v>
      </c>
      <c r="F14406" s="405">
        <v>51030</v>
      </c>
      <c r="G14406" s="292" t="s">
        <v>2979</v>
      </c>
    </row>
    <row r="14407" spans="1:7">
      <c r="A14407" s="292" t="s">
        <v>49</v>
      </c>
      <c r="B14407" s="405">
        <v>51050</v>
      </c>
      <c r="C14407" s="292" t="s">
        <v>2979</v>
      </c>
      <c r="E14407" s="292" t="s">
        <v>214</v>
      </c>
      <c r="F14407" s="405">
        <v>51034</v>
      </c>
      <c r="G14407" s="292" t="s">
        <v>2979</v>
      </c>
    </row>
    <row r="14408" spans="1:7">
      <c r="A14408" s="292" t="s">
        <v>49</v>
      </c>
      <c r="B14408" s="405">
        <v>51051</v>
      </c>
      <c r="C14408" s="292" t="s">
        <v>2979</v>
      </c>
      <c r="E14408" s="292" t="s">
        <v>214</v>
      </c>
      <c r="F14408" s="405">
        <v>51035</v>
      </c>
      <c r="G14408" s="292" t="s">
        <v>2979</v>
      </c>
    </row>
    <row r="14409" spans="1:7">
      <c r="A14409" s="292" t="s">
        <v>49</v>
      </c>
      <c r="B14409" s="405">
        <v>51350</v>
      </c>
      <c r="C14409" s="292" t="s">
        <v>2979</v>
      </c>
      <c r="E14409" s="292" t="s">
        <v>214</v>
      </c>
      <c r="F14409" s="405">
        <v>51036</v>
      </c>
      <c r="G14409" s="292" t="s">
        <v>2979</v>
      </c>
    </row>
    <row r="14410" spans="1:7">
      <c r="A14410" s="292" t="s">
        <v>49</v>
      </c>
      <c r="B14410" s="405">
        <v>51530</v>
      </c>
      <c r="C14410" s="292" t="s">
        <v>2979</v>
      </c>
      <c r="E14410" s="292" t="s">
        <v>214</v>
      </c>
      <c r="F14410" s="405">
        <v>51037</v>
      </c>
      <c r="G14410" s="292" t="s">
        <v>2979</v>
      </c>
    </row>
    <row r="14411" spans="1:7">
      <c r="A14411" s="292" t="s">
        <v>49</v>
      </c>
      <c r="B14411" s="405">
        <v>51636</v>
      </c>
      <c r="C14411" s="292" t="s">
        <v>2979</v>
      </c>
      <c r="E14411" s="292" t="s">
        <v>214</v>
      </c>
      <c r="F14411" s="405">
        <v>51038</v>
      </c>
      <c r="G14411" s="292" t="s">
        <v>2979</v>
      </c>
    </row>
    <row r="14412" spans="1:7">
      <c r="A14412" s="292" t="s">
        <v>49</v>
      </c>
      <c r="B14412" s="405">
        <v>52077</v>
      </c>
      <c r="C14412" s="292" t="s">
        <v>2979</v>
      </c>
      <c r="E14412" s="292" t="s">
        <v>214</v>
      </c>
      <c r="F14412" s="405">
        <v>51039</v>
      </c>
      <c r="G14412" s="292" t="s">
        <v>2979</v>
      </c>
    </row>
    <row r="14413" spans="1:7">
      <c r="A14413" s="292" t="s">
        <v>49</v>
      </c>
      <c r="B14413" s="405">
        <v>52218</v>
      </c>
      <c r="C14413" s="292" t="s">
        <v>2979</v>
      </c>
      <c r="E14413" s="292" t="s">
        <v>214</v>
      </c>
      <c r="F14413" s="405">
        <v>51040</v>
      </c>
      <c r="G14413" s="292" t="s">
        <v>2979</v>
      </c>
    </row>
    <row r="14414" spans="1:7">
      <c r="A14414" s="292" t="s">
        <v>49</v>
      </c>
      <c r="B14414" s="405">
        <v>52337</v>
      </c>
      <c r="C14414" s="292" t="s">
        <v>2979</v>
      </c>
      <c r="E14414" s="292" t="s">
        <v>214</v>
      </c>
      <c r="F14414" s="405">
        <v>51041</v>
      </c>
      <c r="G14414" s="292" t="s">
        <v>2979</v>
      </c>
    </row>
    <row r="14415" spans="1:7">
      <c r="A14415" s="292" t="s">
        <v>49</v>
      </c>
      <c r="B14415" s="405">
        <v>52574</v>
      </c>
      <c r="C14415" s="292" t="s">
        <v>2979</v>
      </c>
      <c r="E14415" s="292" t="s">
        <v>214</v>
      </c>
      <c r="F14415" s="405">
        <v>51044</v>
      </c>
      <c r="G14415" s="292" t="s">
        <v>2979</v>
      </c>
    </row>
    <row r="14416" spans="1:7">
      <c r="A14416" s="292" t="s">
        <v>49</v>
      </c>
      <c r="B14416" s="405">
        <v>52745</v>
      </c>
      <c r="C14416" s="292" t="s">
        <v>2979</v>
      </c>
      <c r="E14416" s="292" t="s">
        <v>214</v>
      </c>
      <c r="F14416" s="405">
        <v>51046</v>
      </c>
      <c r="G14416" s="292" t="s">
        <v>2979</v>
      </c>
    </row>
    <row r="14417" spans="1:7">
      <c r="A14417" s="292" t="s">
        <v>49</v>
      </c>
      <c r="B14417" s="405">
        <v>53091</v>
      </c>
      <c r="C14417" s="292" t="s">
        <v>2979</v>
      </c>
      <c r="E14417" s="292" t="s">
        <v>214</v>
      </c>
      <c r="F14417" s="405">
        <v>51047</v>
      </c>
      <c r="G14417" s="292" t="s">
        <v>2979</v>
      </c>
    </row>
    <row r="14418" spans="1:7">
      <c r="A14418" s="292" t="s">
        <v>49</v>
      </c>
      <c r="B14418" s="405">
        <v>53581</v>
      </c>
      <c r="C14418" s="292" t="s">
        <v>2979</v>
      </c>
      <c r="E14418" s="292" t="s">
        <v>214</v>
      </c>
      <c r="F14418" s="405">
        <v>51048</v>
      </c>
      <c r="G14418" s="292" t="s">
        <v>2979</v>
      </c>
    </row>
    <row r="14419" spans="1:7">
      <c r="A14419" s="292" t="s">
        <v>49</v>
      </c>
      <c r="B14419" s="405">
        <v>53948</v>
      </c>
      <c r="C14419" s="292" t="s">
        <v>2979</v>
      </c>
      <c r="E14419" s="292" t="s">
        <v>214</v>
      </c>
      <c r="F14419" s="405">
        <v>51049</v>
      </c>
      <c r="G14419" s="292" t="s">
        <v>2979</v>
      </c>
    </row>
    <row r="14420" spans="1:7">
      <c r="A14420" s="292" t="s">
        <v>49</v>
      </c>
      <c r="B14420" s="405">
        <v>54137</v>
      </c>
      <c r="C14420" s="292" t="s">
        <v>2979</v>
      </c>
      <c r="E14420" s="292" t="s">
        <v>214</v>
      </c>
      <c r="F14420" s="405">
        <v>51050</v>
      </c>
      <c r="G14420" s="292" t="s">
        <v>2979</v>
      </c>
    </row>
    <row r="14421" spans="1:7">
      <c r="A14421" s="292" t="s">
        <v>49</v>
      </c>
      <c r="B14421" s="405">
        <v>54418</v>
      </c>
      <c r="C14421" s="292" t="s">
        <v>2979</v>
      </c>
      <c r="E14421" s="292" t="s">
        <v>214</v>
      </c>
      <c r="F14421" s="405">
        <v>51051</v>
      </c>
      <c r="G14421" s="292" t="s">
        <v>2979</v>
      </c>
    </row>
    <row r="14422" spans="1:7">
      <c r="A14422" s="292" t="s">
        <v>49</v>
      </c>
      <c r="B14422" s="405">
        <v>54490</v>
      </c>
      <c r="C14422" s="292" t="s">
        <v>2979</v>
      </c>
      <c r="E14422" s="292" t="s">
        <v>214</v>
      </c>
      <c r="F14422" s="405">
        <v>51052</v>
      </c>
      <c r="G14422" s="292" t="s">
        <v>2979</v>
      </c>
    </row>
    <row r="14423" spans="1:7">
      <c r="A14423" s="292" t="s">
        <v>49</v>
      </c>
      <c r="B14423" s="405">
        <v>51052</v>
      </c>
      <c r="C14423" s="292" t="s">
        <v>2979</v>
      </c>
      <c r="E14423" s="292" t="s">
        <v>214</v>
      </c>
      <c r="F14423" s="405">
        <v>51053</v>
      </c>
      <c r="G14423" s="292" t="s">
        <v>2979</v>
      </c>
    </row>
    <row r="14424" spans="1:7">
      <c r="A14424" s="292" t="s">
        <v>49</v>
      </c>
      <c r="B14424" s="405">
        <v>51354</v>
      </c>
      <c r="C14424" s="292" t="s">
        <v>2979</v>
      </c>
      <c r="E14424" s="292" t="s">
        <v>214</v>
      </c>
      <c r="F14424" s="405">
        <v>51054</v>
      </c>
      <c r="G14424" s="292" t="s">
        <v>2979</v>
      </c>
    </row>
    <row r="14425" spans="1:7">
      <c r="A14425" s="292" t="s">
        <v>49</v>
      </c>
      <c r="B14425" s="405">
        <v>51531</v>
      </c>
      <c r="C14425" s="292" t="s">
        <v>2979</v>
      </c>
      <c r="E14425" s="292" t="s">
        <v>214</v>
      </c>
      <c r="F14425" s="405">
        <v>51055</v>
      </c>
      <c r="G14425" s="292" t="s">
        <v>2979</v>
      </c>
    </row>
    <row r="14426" spans="1:7">
      <c r="A14426" s="292" t="s">
        <v>49</v>
      </c>
      <c r="B14426" s="405">
        <v>51637</v>
      </c>
      <c r="C14426" s="292" t="s">
        <v>2979</v>
      </c>
      <c r="E14426" s="292" t="s">
        <v>214</v>
      </c>
      <c r="F14426" s="405">
        <v>51056</v>
      </c>
      <c r="G14426" s="292" t="s">
        <v>2979</v>
      </c>
    </row>
    <row r="14427" spans="1:7">
      <c r="A14427" s="292" t="s">
        <v>49</v>
      </c>
      <c r="B14427" s="405">
        <v>52078</v>
      </c>
      <c r="C14427" s="292" t="s">
        <v>2979</v>
      </c>
      <c r="E14427" s="292" t="s">
        <v>214</v>
      </c>
      <c r="F14427" s="405">
        <v>51058</v>
      </c>
      <c r="G14427" s="292" t="s">
        <v>2979</v>
      </c>
    </row>
    <row r="14428" spans="1:7">
      <c r="A14428" s="292" t="s">
        <v>49</v>
      </c>
      <c r="B14428" s="405">
        <v>52219</v>
      </c>
      <c r="C14428" s="292" t="s">
        <v>2979</v>
      </c>
      <c r="E14428" s="292" t="s">
        <v>214</v>
      </c>
      <c r="F14428" s="405">
        <v>51059</v>
      </c>
      <c r="G14428" s="292" t="s">
        <v>2979</v>
      </c>
    </row>
    <row r="14429" spans="1:7">
      <c r="A14429" s="292" t="s">
        <v>49</v>
      </c>
      <c r="B14429" s="405">
        <v>52339</v>
      </c>
      <c r="C14429" s="292" t="s">
        <v>2979</v>
      </c>
      <c r="E14429" s="292" t="s">
        <v>214</v>
      </c>
      <c r="F14429" s="405">
        <v>51060</v>
      </c>
      <c r="G14429" s="292" t="s">
        <v>2979</v>
      </c>
    </row>
    <row r="14430" spans="1:7">
      <c r="A14430" s="292" t="s">
        <v>49</v>
      </c>
      <c r="B14430" s="405">
        <v>52576</v>
      </c>
      <c r="C14430" s="292" t="s">
        <v>2979</v>
      </c>
      <c r="E14430" s="292" t="s">
        <v>214</v>
      </c>
      <c r="F14430" s="405">
        <v>51061</v>
      </c>
      <c r="G14430" s="292" t="s">
        <v>2979</v>
      </c>
    </row>
    <row r="14431" spans="1:7">
      <c r="A14431" s="292" t="s">
        <v>49</v>
      </c>
      <c r="B14431" s="405">
        <v>52746</v>
      </c>
      <c r="C14431" s="292" t="s">
        <v>2979</v>
      </c>
      <c r="E14431" s="292" t="s">
        <v>214</v>
      </c>
      <c r="F14431" s="405">
        <v>51062</v>
      </c>
      <c r="G14431" s="292" t="s">
        <v>2979</v>
      </c>
    </row>
    <row r="14432" spans="1:7">
      <c r="A14432" s="292" t="s">
        <v>49</v>
      </c>
      <c r="B14432" s="405">
        <v>53093</v>
      </c>
      <c r="C14432" s="292" t="s">
        <v>2979</v>
      </c>
      <c r="E14432" s="292" t="s">
        <v>214</v>
      </c>
      <c r="F14432" s="405">
        <v>51063</v>
      </c>
      <c r="G14432" s="292" t="s">
        <v>2979</v>
      </c>
    </row>
    <row r="14433" spans="1:7">
      <c r="A14433" s="292" t="s">
        <v>49</v>
      </c>
      <c r="B14433" s="405">
        <v>53582</v>
      </c>
      <c r="C14433" s="292" t="s">
        <v>2979</v>
      </c>
      <c r="E14433" s="292" t="s">
        <v>214</v>
      </c>
      <c r="F14433" s="405">
        <v>51201</v>
      </c>
      <c r="G14433" s="292" t="s">
        <v>2979</v>
      </c>
    </row>
    <row r="14434" spans="1:7">
      <c r="A14434" s="292" t="s">
        <v>49</v>
      </c>
      <c r="B14434" s="405">
        <v>53949</v>
      </c>
      <c r="C14434" s="292" t="s">
        <v>2979</v>
      </c>
      <c r="E14434" s="292" t="s">
        <v>214</v>
      </c>
      <c r="F14434" s="405">
        <v>51230</v>
      </c>
      <c r="G14434" s="292" t="s">
        <v>2979</v>
      </c>
    </row>
    <row r="14435" spans="1:7">
      <c r="A14435" s="292" t="s">
        <v>49</v>
      </c>
      <c r="B14435" s="405">
        <v>54138</v>
      </c>
      <c r="C14435" s="292" t="s">
        <v>2979</v>
      </c>
      <c r="E14435" s="292" t="s">
        <v>214</v>
      </c>
      <c r="F14435" s="405">
        <v>51231</v>
      </c>
      <c r="G14435" s="292" t="s">
        <v>2979</v>
      </c>
    </row>
    <row r="14436" spans="1:7">
      <c r="A14436" s="292" t="s">
        <v>49</v>
      </c>
      <c r="B14436" s="405">
        <v>54420</v>
      </c>
      <c r="C14436" s="292" t="s">
        <v>2979</v>
      </c>
      <c r="E14436" s="292" t="s">
        <v>214</v>
      </c>
      <c r="F14436" s="405">
        <v>51232</v>
      </c>
      <c r="G14436" s="292" t="s">
        <v>2979</v>
      </c>
    </row>
    <row r="14437" spans="1:7">
      <c r="A14437" s="292" t="s">
        <v>49</v>
      </c>
      <c r="B14437" s="405">
        <v>54491</v>
      </c>
      <c r="C14437" s="292" t="s">
        <v>2979</v>
      </c>
      <c r="E14437" s="292" t="s">
        <v>214</v>
      </c>
      <c r="F14437" s="405">
        <v>51234</v>
      </c>
      <c r="G14437" s="292" t="s">
        <v>2979</v>
      </c>
    </row>
    <row r="14438" spans="1:7">
      <c r="A14438" s="292" t="s">
        <v>49</v>
      </c>
      <c r="B14438" s="405">
        <v>51053</v>
      </c>
      <c r="C14438" s="292" t="s">
        <v>2979</v>
      </c>
      <c r="E14438" s="292" t="s">
        <v>214</v>
      </c>
      <c r="F14438" s="405">
        <v>51235</v>
      </c>
      <c r="G14438" s="292" t="s">
        <v>2979</v>
      </c>
    </row>
    <row r="14439" spans="1:7">
      <c r="A14439" s="292" t="s">
        <v>49</v>
      </c>
      <c r="B14439" s="405">
        <v>51357</v>
      </c>
      <c r="C14439" s="292" t="s">
        <v>2979</v>
      </c>
      <c r="E14439" s="292" t="s">
        <v>214</v>
      </c>
      <c r="F14439" s="405">
        <v>51237</v>
      </c>
      <c r="G14439" s="292" t="s">
        <v>2979</v>
      </c>
    </row>
    <row r="14440" spans="1:7">
      <c r="A14440" s="292" t="s">
        <v>49</v>
      </c>
      <c r="B14440" s="405">
        <v>51532</v>
      </c>
      <c r="C14440" s="292" t="s">
        <v>2979</v>
      </c>
      <c r="E14440" s="292" t="s">
        <v>214</v>
      </c>
      <c r="F14440" s="405">
        <v>51238</v>
      </c>
      <c r="G14440" s="292" t="s">
        <v>2979</v>
      </c>
    </row>
    <row r="14441" spans="1:7">
      <c r="A14441" s="292" t="s">
        <v>49</v>
      </c>
      <c r="B14441" s="405">
        <v>51638</v>
      </c>
      <c r="C14441" s="292" t="s">
        <v>2979</v>
      </c>
      <c r="E14441" s="292" t="s">
        <v>214</v>
      </c>
      <c r="F14441" s="405">
        <v>51239</v>
      </c>
      <c r="G14441" s="292" t="s">
        <v>2979</v>
      </c>
    </row>
    <row r="14442" spans="1:7">
      <c r="A14442" s="292" t="s">
        <v>49</v>
      </c>
      <c r="B14442" s="405">
        <v>52132</v>
      </c>
      <c r="C14442" s="292" t="s">
        <v>2979</v>
      </c>
      <c r="E14442" s="292" t="s">
        <v>214</v>
      </c>
      <c r="F14442" s="405">
        <v>51240</v>
      </c>
      <c r="G14442" s="292" t="s">
        <v>2979</v>
      </c>
    </row>
    <row r="14443" spans="1:7">
      <c r="A14443" s="292" t="s">
        <v>49</v>
      </c>
      <c r="B14443" s="405">
        <v>52220</v>
      </c>
      <c r="C14443" s="292" t="s">
        <v>2979</v>
      </c>
      <c r="E14443" s="292" t="s">
        <v>214</v>
      </c>
      <c r="F14443" s="405">
        <v>51241</v>
      </c>
      <c r="G14443" s="292" t="s">
        <v>2979</v>
      </c>
    </row>
    <row r="14444" spans="1:7">
      <c r="A14444" s="292" t="s">
        <v>49</v>
      </c>
      <c r="B14444" s="405">
        <v>52340</v>
      </c>
      <c r="C14444" s="292" t="s">
        <v>2979</v>
      </c>
      <c r="E14444" s="292" t="s">
        <v>214</v>
      </c>
      <c r="F14444" s="405">
        <v>51242</v>
      </c>
      <c r="G14444" s="292" t="s">
        <v>2979</v>
      </c>
    </row>
    <row r="14445" spans="1:7">
      <c r="A14445" s="292" t="s">
        <v>49</v>
      </c>
      <c r="B14445" s="405">
        <v>52580</v>
      </c>
      <c r="C14445" s="292" t="s">
        <v>2979</v>
      </c>
      <c r="E14445" s="292" t="s">
        <v>214</v>
      </c>
      <c r="F14445" s="405">
        <v>51243</v>
      </c>
      <c r="G14445" s="292" t="s">
        <v>2979</v>
      </c>
    </row>
    <row r="14446" spans="1:7">
      <c r="A14446" s="292" t="s">
        <v>49</v>
      </c>
      <c r="B14446" s="405">
        <v>52750</v>
      </c>
      <c r="C14446" s="292" t="s">
        <v>2979</v>
      </c>
      <c r="E14446" s="292" t="s">
        <v>214</v>
      </c>
      <c r="F14446" s="405">
        <v>51245</v>
      </c>
      <c r="G14446" s="292" t="s">
        <v>2979</v>
      </c>
    </row>
    <row r="14447" spans="1:7">
      <c r="A14447" s="292" t="s">
        <v>49</v>
      </c>
      <c r="B14447" s="405">
        <v>53137</v>
      </c>
      <c r="C14447" s="292" t="s">
        <v>2979</v>
      </c>
      <c r="E14447" s="292" t="s">
        <v>214</v>
      </c>
      <c r="F14447" s="405">
        <v>51246</v>
      </c>
      <c r="G14447" s="292" t="s">
        <v>2979</v>
      </c>
    </row>
    <row r="14448" spans="1:7">
      <c r="A14448" s="292" t="s">
        <v>49</v>
      </c>
      <c r="B14448" s="405">
        <v>53585</v>
      </c>
      <c r="C14448" s="292" t="s">
        <v>2979</v>
      </c>
      <c r="E14448" s="292" t="s">
        <v>214</v>
      </c>
      <c r="F14448" s="405">
        <v>51247</v>
      </c>
      <c r="G14448" s="292" t="s">
        <v>2979</v>
      </c>
    </row>
    <row r="14449" spans="1:7">
      <c r="A14449" s="292" t="s">
        <v>49</v>
      </c>
      <c r="B14449" s="405">
        <v>53951</v>
      </c>
      <c r="C14449" s="292" t="s">
        <v>2979</v>
      </c>
      <c r="E14449" s="292" t="s">
        <v>214</v>
      </c>
      <c r="F14449" s="405">
        <v>51248</v>
      </c>
      <c r="G14449" s="292" t="s">
        <v>2979</v>
      </c>
    </row>
    <row r="14450" spans="1:7">
      <c r="A14450" s="292" t="s">
        <v>49</v>
      </c>
      <c r="B14450" s="405">
        <v>54139</v>
      </c>
      <c r="C14450" s="292" t="s">
        <v>2979</v>
      </c>
      <c r="E14450" s="292" t="s">
        <v>214</v>
      </c>
      <c r="F14450" s="405">
        <v>51249</v>
      </c>
      <c r="G14450" s="292" t="s">
        <v>2979</v>
      </c>
    </row>
    <row r="14451" spans="1:7">
      <c r="A14451" s="292" t="s">
        <v>49</v>
      </c>
      <c r="B14451" s="405">
        <v>54421</v>
      </c>
      <c r="C14451" s="292" t="s">
        <v>2979</v>
      </c>
      <c r="E14451" s="292" t="s">
        <v>214</v>
      </c>
      <c r="F14451" s="405">
        <v>51330</v>
      </c>
      <c r="G14451" s="292" t="s">
        <v>2979</v>
      </c>
    </row>
    <row r="14452" spans="1:7">
      <c r="A14452" s="292" t="s">
        <v>49</v>
      </c>
      <c r="B14452" s="405">
        <v>54493</v>
      </c>
      <c r="C14452" s="292" t="s">
        <v>2979</v>
      </c>
      <c r="E14452" s="292" t="s">
        <v>214</v>
      </c>
      <c r="F14452" s="405">
        <v>51333</v>
      </c>
      <c r="G14452" s="292" t="s">
        <v>2979</v>
      </c>
    </row>
    <row r="14453" spans="1:7">
      <c r="A14453" s="292" t="s">
        <v>49</v>
      </c>
      <c r="B14453" s="405">
        <v>51054</v>
      </c>
      <c r="C14453" s="292" t="s">
        <v>2979</v>
      </c>
      <c r="E14453" s="292" t="s">
        <v>214</v>
      </c>
      <c r="F14453" s="405">
        <v>51334</v>
      </c>
      <c r="G14453" s="292" t="s">
        <v>2979</v>
      </c>
    </row>
    <row r="14454" spans="1:7">
      <c r="A14454" s="292" t="s">
        <v>49</v>
      </c>
      <c r="B14454" s="405">
        <v>51358</v>
      </c>
      <c r="C14454" s="292" t="s">
        <v>2979</v>
      </c>
      <c r="E14454" s="292" t="s">
        <v>214</v>
      </c>
      <c r="F14454" s="405">
        <v>51338</v>
      </c>
      <c r="G14454" s="292" t="s">
        <v>2979</v>
      </c>
    </row>
    <row r="14455" spans="1:7">
      <c r="A14455" s="292" t="s">
        <v>49</v>
      </c>
      <c r="B14455" s="405">
        <v>51533</v>
      </c>
      <c r="C14455" s="292" t="s">
        <v>2979</v>
      </c>
      <c r="E14455" s="292" t="s">
        <v>214</v>
      </c>
      <c r="F14455" s="405">
        <v>51342</v>
      </c>
      <c r="G14455" s="292" t="s">
        <v>2979</v>
      </c>
    </row>
    <row r="14456" spans="1:7">
      <c r="A14456" s="292" t="s">
        <v>49</v>
      </c>
      <c r="B14456" s="405">
        <v>51639</v>
      </c>
      <c r="C14456" s="292" t="s">
        <v>2979</v>
      </c>
      <c r="E14456" s="292" t="s">
        <v>214</v>
      </c>
      <c r="F14456" s="405">
        <v>51343</v>
      </c>
      <c r="G14456" s="292" t="s">
        <v>2979</v>
      </c>
    </row>
    <row r="14457" spans="1:7">
      <c r="A14457" s="292" t="s">
        <v>49</v>
      </c>
      <c r="B14457" s="405">
        <v>52133</v>
      </c>
      <c r="C14457" s="292" t="s">
        <v>2979</v>
      </c>
      <c r="E14457" s="292" t="s">
        <v>214</v>
      </c>
      <c r="F14457" s="405">
        <v>51344</v>
      </c>
      <c r="G14457" s="292" t="s">
        <v>2979</v>
      </c>
    </row>
    <row r="14458" spans="1:7">
      <c r="A14458" s="292" t="s">
        <v>49</v>
      </c>
      <c r="B14458" s="405">
        <v>52221</v>
      </c>
      <c r="C14458" s="292" t="s">
        <v>2979</v>
      </c>
      <c r="E14458" s="292" t="s">
        <v>214</v>
      </c>
      <c r="F14458" s="405">
        <v>51345</v>
      </c>
      <c r="G14458" s="292" t="s">
        <v>2979</v>
      </c>
    </row>
    <row r="14459" spans="1:7">
      <c r="A14459" s="292" t="s">
        <v>49</v>
      </c>
      <c r="B14459" s="405">
        <v>52342</v>
      </c>
      <c r="C14459" s="292" t="s">
        <v>2979</v>
      </c>
      <c r="E14459" s="292" t="s">
        <v>214</v>
      </c>
      <c r="F14459" s="405">
        <v>51346</v>
      </c>
      <c r="G14459" s="292" t="s">
        <v>2979</v>
      </c>
    </row>
    <row r="14460" spans="1:7">
      <c r="A14460" s="292" t="s">
        <v>49</v>
      </c>
      <c r="B14460" s="405">
        <v>52584</v>
      </c>
      <c r="C14460" s="292" t="s">
        <v>2979</v>
      </c>
      <c r="E14460" s="292" t="s">
        <v>214</v>
      </c>
      <c r="F14460" s="405">
        <v>51347</v>
      </c>
      <c r="G14460" s="292" t="s">
        <v>2979</v>
      </c>
    </row>
    <row r="14461" spans="1:7">
      <c r="A14461" s="292" t="s">
        <v>49</v>
      </c>
      <c r="B14461" s="405">
        <v>52751</v>
      </c>
      <c r="C14461" s="292" t="s">
        <v>2979</v>
      </c>
      <c r="E14461" s="292" t="s">
        <v>214</v>
      </c>
      <c r="F14461" s="405">
        <v>51349</v>
      </c>
      <c r="G14461" s="292" t="s">
        <v>2979</v>
      </c>
    </row>
    <row r="14462" spans="1:7">
      <c r="A14462" s="292" t="s">
        <v>49</v>
      </c>
      <c r="B14462" s="405">
        <v>53139</v>
      </c>
      <c r="C14462" s="292" t="s">
        <v>2979</v>
      </c>
      <c r="E14462" s="292" t="s">
        <v>214</v>
      </c>
      <c r="F14462" s="405">
        <v>51350</v>
      </c>
      <c r="G14462" s="292" t="s">
        <v>2979</v>
      </c>
    </row>
    <row r="14463" spans="1:7">
      <c r="A14463" s="292" t="s">
        <v>49</v>
      </c>
      <c r="B14463" s="405">
        <v>53586</v>
      </c>
      <c r="C14463" s="292" t="s">
        <v>2979</v>
      </c>
      <c r="E14463" s="292" t="s">
        <v>214</v>
      </c>
      <c r="F14463" s="405">
        <v>51354</v>
      </c>
      <c r="G14463" s="292" t="s">
        <v>2979</v>
      </c>
    </row>
    <row r="14464" spans="1:7">
      <c r="A14464" s="292" t="s">
        <v>49</v>
      </c>
      <c r="B14464" s="405">
        <v>53952</v>
      </c>
      <c r="C14464" s="292" t="s">
        <v>2979</v>
      </c>
      <c r="E14464" s="292" t="s">
        <v>214</v>
      </c>
      <c r="F14464" s="405">
        <v>51357</v>
      </c>
      <c r="G14464" s="292" t="s">
        <v>2979</v>
      </c>
    </row>
    <row r="14465" spans="1:7">
      <c r="A14465" s="292" t="s">
        <v>49</v>
      </c>
      <c r="B14465" s="405">
        <v>54149</v>
      </c>
      <c r="C14465" s="292" t="s">
        <v>2979</v>
      </c>
      <c r="E14465" s="292" t="s">
        <v>214</v>
      </c>
      <c r="F14465" s="405">
        <v>51358</v>
      </c>
      <c r="G14465" s="292" t="s">
        <v>2979</v>
      </c>
    </row>
    <row r="14466" spans="1:7">
      <c r="A14466" s="292" t="s">
        <v>49</v>
      </c>
      <c r="B14466" s="405">
        <v>54423</v>
      </c>
      <c r="C14466" s="292" t="s">
        <v>2979</v>
      </c>
      <c r="E14466" s="292" t="s">
        <v>214</v>
      </c>
      <c r="F14466" s="405">
        <v>51364</v>
      </c>
      <c r="G14466" s="292" t="s">
        <v>2979</v>
      </c>
    </row>
    <row r="14467" spans="1:7">
      <c r="A14467" s="292" t="s">
        <v>49</v>
      </c>
      <c r="B14467" s="405">
        <v>54498</v>
      </c>
      <c r="C14467" s="292" t="s">
        <v>2979</v>
      </c>
      <c r="E14467" s="292" t="s">
        <v>214</v>
      </c>
      <c r="F14467" s="405">
        <v>51365</v>
      </c>
      <c r="G14467" s="292" t="s">
        <v>2979</v>
      </c>
    </row>
    <row r="14468" spans="1:7">
      <c r="A14468" s="292" t="s">
        <v>49</v>
      </c>
      <c r="B14468" s="405">
        <v>51055</v>
      </c>
      <c r="C14468" s="292" t="s">
        <v>2979</v>
      </c>
      <c r="E14468" s="292" t="s">
        <v>214</v>
      </c>
      <c r="F14468" s="405">
        <v>51366</v>
      </c>
      <c r="G14468" s="292" t="s">
        <v>2979</v>
      </c>
    </row>
    <row r="14469" spans="1:7">
      <c r="A14469" s="292" t="s">
        <v>49</v>
      </c>
      <c r="B14469" s="405">
        <v>51364</v>
      </c>
      <c r="C14469" s="292" t="s">
        <v>2979</v>
      </c>
      <c r="E14469" s="292" t="s">
        <v>214</v>
      </c>
      <c r="F14469" s="405">
        <v>51430</v>
      </c>
      <c r="G14469" s="292" t="s">
        <v>2979</v>
      </c>
    </row>
    <row r="14470" spans="1:7">
      <c r="A14470" s="292" t="s">
        <v>49</v>
      </c>
      <c r="B14470" s="405">
        <v>51535</v>
      </c>
      <c r="C14470" s="292" t="s">
        <v>2979</v>
      </c>
      <c r="E14470" s="292" t="s">
        <v>214</v>
      </c>
      <c r="F14470" s="405">
        <v>51431</v>
      </c>
      <c r="G14470" s="292" t="s">
        <v>2979</v>
      </c>
    </row>
    <row r="14471" spans="1:7">
      <c r="A14471" s="292" t="s">
        <v>49</v>
      </c>
      <c r="B14471" s="405">
        <v>51640</v>
      </c>
      <c r="C14471" s="292" t="s">
        <v>2979</v>
      </c>
      <c r="E14471" s="292" t="s">
        <v>214</v>
      </c>
      <c r="F14471" s="405">
        <v>51433</v>
      </c>
      <c r="G14471" s="292" t="s">
        <v>2979</v>
      </c>
    </row>
    <row r="14472" spans="1:7">
      <c r="A14472" s="292" t="s">
        <v>49</v>
      </c>
      <c r="B14472" s="405">
        <v>52134</v>
      </c>
      <c r="C14472" s="292" t="s">
        <v>2979</v>
      </c>
      <c r="E14472" s="292" t="s">
        <v>214</v>
      </c>
      <c r="F14472" s="405">
        <v>51436</v>
      </c>
      <c r="G14472" s="292" t="s">
        <v>2979</v>
      </c>
    </row>
    <row r="14473" spans="1:7">
      <c r="A14473" s="292" t="s">
        <v>49</v>
      </c>
      <c r="B14473" s="405">
        <v>52222</v>
      </c>
      <c r="C14473" s="292" t="s">
        <v>2979</v>
      </c>
      <c r="E14473" s="292" t="s">
        <v>214</v>
      </c>
      <c r="F14473" s="405">
        <v>51439</v>
      </c>
      <c r="G14473" s="292" t="s">
        <v>2979</v>
      </c>
    </row>
    <row r="14474" spans="1:7">
      <c r="A14474" s="292" t="s">
        <v>49</v>
      </c>
      <c r="B14474" s="405">
        <v>52344</v>
      </c>
      <c r="C14474" s="292" t="s">
        <v>2979</v>
      </c>
      <c r="E14474" s="292" t="s">
        <v>214</v>
      </c>
      <c r="F14474" s="405">
        <v>51440</v>
      </c>
      <c r="G14474" s="292" t="s">
        <v>2979</v>
      </c>
    </row>
    <row r="14475" spans="1:7">
      <c r="A14475" s="292" t="s">
        <v>49</v>
      </c>
      <c r="B14475" s="405">
        <v>52585</v>
      </c>
      <c r="C14475" s="292" t="s">
        <v>2979</v>
      </c>
      <c r="E14475" s="292" t="s">
        <v>214</v>
      </c>
      <c r="F14475" s="405">
        <v>51441</v>
      </c>
      <c r="G14475" s="292" t="s">
        <v>2979</v>
      </c>
    </row>
    <row r="14476" spans="1:7">
      <c r="A14476" s="292" t="s">
        <v>49</v>
      </c>
      <c r="B14476" s="405">
        <v>52754</v>
      </c>
      <c r="C14476" s="292" t="s">
        <v>2979</v>
      </c>
      <c r="E14476" s="292" t="s">
        <v>214</v>
      </c>
      <c r="F14476" s="405">
        <v>51442</v>
      </c>
      <c r="G14476" s="292" t="s">
        <v>2979</v>
      </c>
    </row>
    <row r="14477" spans="1:7">
      <c r="A14477" s="292" t="s">
        <v>49</v>
      </c>
      <c r="B14477" s="405">
        <v>53156</v>
      </c>
      <c r="C14477" s="292" t="s">
        <v>2979</v>
      </c>
      <c r="E14477" s="292" t="s">
        <v>214</v>
      </c>
      <c r="F14477" s="405">
        <v>51443</v>
      </c>
      <c r="G14477" s="292" t="s">
        <v>2979</v>
      </c>
    </row>
    <row r="14478" spans="1:7">
      <c r="A14478" s="292" t="s">
        <v>49</v>
      </c>
      <c r="B14478" s="405">
        <v>53587</v>
      </c>
      <c r="C14478" s="292" t="s">
        <v>2979</v>
      </c>
      <c r="E14478" s="292" t="s">
        <v>214</v>
      </c>
      <c r="F14478" s="405">
        <v>51444</v>
      </c>
      <c r="G14478" s="292" t="s">
        <v>2979</v>
      </c>
    </row>
    <row r="14479" spans="1:7">
      <c r="A14479" s="292" t="s">
        <v>49</v>
      </c>
      <c r="B14479" s="405">
        <v>53953</v>
      </c>
      <c r="C14479" s="292" t="s">
        <v>2979</v>
      </c>
      <c r="E14479" s="292" t="s">
        <v>214</v>
      </c>
      <c r="F14479" s="405">
        <v>51445</v>
      </c>
      <c r="G14479" s="292" t="s">
        <v>2979</v>
      </c>
    </row>
    <row r="14480" spans="1:7">
      <c r="A14480" s="292" t="s">
        <v>49</v>
      </c>
      <c r="B14480" s="405">
        <v>54150</v>
      </c>
      <c r="C14480" s="292" t="s">
        <v>2979</v>
      </c>
      <c r="E14480" s="292" t="s">
        <v>214</v>
      </c>
      <c r="F14480" s="405">
        <v>51446</v>
      </c>
      <c r="G14480" s="292" t="s">
        <v>2979</v>
      </c>
    </row>
    <row r="14481" spans="1:7">
      <c r="A14481" s="292" t="s">
        <v>49</v>
      </c>
      <c r="B14481" s="405">
        <v>54424</v>
      </c>
      <c r="C14481" s="292" t="s">
        <v>2979</v>
      </c>
      <c r="E14481" s="292" t="s">
        <v>214</v>
      </c>
      <c r="F14481" s="405">
        <v>51448</v>
      </c>
      <c r="G14481" s="292" t="s">
        <v>2979</v>
      </c>
    </row>
    <row r="14482" spans="1:7">
      <c r="A14482" s="292" t="s">
        <v>49</v>
      </c>
      <c r="B14482" s="405">
        <v>54499</v>
      </c>
      <c r="C14482" s="292" t="s">
        <v>2979</v>
      </c>
      <c r="E14482" s="292" t="s">
        <v>214</v>
      </c>
      <c r="F14482" s="405">
        <v>51449</v>
      </c>
      <c r="G14482" s="292" t="s">
        <v>2979</v>
      </c>
    </row>
    <row r="14483" spans="1:7">
      <c r="A14483" s="292" t="s">
        <v>49</v>
      </c>
      <c r="B14483" s="405">
        <v>51056</v>
      </c>
      <c r="C14483" s="292" t="s">
        <v>2979</v>
      </c>
      <c r="E14483" s="292" t="s">
        <v>214</v>
      </c>
      <c r="F14483" s="405">
        <v>51450</v>
      </c>
      <c r="G14483" s="292" t="s">
        <v>2979</v>
      </c>
    </row>
    <row r="14484" spans="1:7">
      <c r="A14484" s="292" t="s">
        <v>49</v>
      </c>
      <c r="B14484" s="405">
        <v>51365</v>
      </c>
      <c r="C14484" s="292" t="s">
        <v>2979</v>
      </c>
      <c r="E14484" s="292" t="s">
        <v>214</v>
      </c>
      <c r="F14484" s="405">
        <v>51452</v>
      </c>
      <c r="G14484" s="292" t="s">
        <v>2979</v>
      </c>
    </row>
    <row r="14485" spans="1:7">
      <c r="A14485" s="292" t="s">
        <v>49</v>
      </c>
      <c r="B14485" s="405">
        <v>51536</v>
      </c>
      <c r="C14485" s="292" t="s">
        <v>2979</v>
      </c>
      <c r="E14485" s="292" t="s">
        <v>214</v>
      </c>
      <c r="F14485" s="405">
        <v>51453</v>
      </c>
      <c r="G14485" s="292" t="s">
        <v>2979</v>
      </c>
    </row>
    <row r="14486" spans="1:7">
      <c r="A14486" s="292" t="s">
        <v>49</v>
      </c>
      <c r="B14486" s="405">
        <v>51645</v>
      </c>
      <c r="C14486" s="292" t="s">
        <v>2979</v>
      </c>
      <c r="E14486" s="292" t="s">
        <v>214</v>
      </c>
      <c r="F14486" s="405">
        <v>51454</v>
      </c>
      <c r="G14486" s="292" t="s">
        <v>2979</v>
      </c>
    </row>
    <row r="14487" spans="1:7">
      <c r="A14487" s="292" t="s">
        <v>49</v>
      </c>
      <c r="B14487" s="405">
        <v>52136</v>
      </c>
      <c r="C14487" s="292" t="s">
        <v>2979</v>
      </c>
      <c r="E14487" s="292" t="s">
        <v>214</v>
      </c>
      <c r="F14487" s="405">
        <v>51455</v>
      </c>
      <c r="G14487" s="292" t="s">
        <v>2979</v>
      </c>
    </row>
    <row r="14488" spans="1:7">
      <c r="A14488" s="292" t="s">
        <v>49</v>
      </c>
      <c r="B14488" s="405">
        <v>52223</v>
      </c>
      <c r="C14488" s="292" t="s">
        <v>2979</v>
      </c>
      <c r="E14488" s="292" t="s">
        <v>214</v>
      </c>
      <c r="F14488" s="405">
        <v>51458</v>
      </c>
      <c r="G14488" s="292" t="s">
        <v>2979</v>
      </c>
    </row>
    <row r="14489" spans="1:7">
      <c r="A14489" s="292" t="s">
        <v>49</v>
      </c>
      <c r="B14489" s="405">
        <v>52346</v>
      </c>
      <c r="C14489" s="292" t="s">
        <v>2979</v>
      </c>
      <c r="E14489" s="292" t="s">
        <v>214</v>
      </c>
      <c r="F14489" s="405">
        <v>51461</v>
      </c>
      <c r="G14489" s="292" t="s">
        <v>2979</v>
      </c>
    </row>
    <row r="14490" spans="1:7">
      <c r="A14490" s="292" t="s">
        <v>49</v>
      </c>
      <c r="B14490" s="405">
        <v>52586</v>
      </c>
      <c r="C14490" s="292" t="s">
        <v>2979</v>
      </c>
      <c r="E14490" s="292" t="s">
        <v>214</v>
      </c>
      <c r="F14490" s="405">
        <v>51462</v>
      </c>
      <c r="G14490" s="292" t="s">
        <v>2979</v>
      </c>
    </row>
    <row r="14491" spans="1:7">
      <c r="A14491" s="292" t="s">
        <v>49</v>
      </c>
      <c r="B14491" s="405">
        <v>52755</v>
      </c>
      <c r="C14491" s="292" t="s">
        <v>2979</v>
      </c>
      <c r="E14491" s="292" t="s">
        <v>214</v>
      </c>
      <c r="F14491" s="405">
        <v>51463</v>
      </c>
      <c r="G14491" s="292" t="s">
        <v>2979</v>
      </c>
    </row>
    <row r="14492" spans="1:7">
      <c r="A14492" s="292" t="s">
        <v>49</v>
      </c>
      <c r="B14492" s="405">
        <v>53157</v>
      </c>
      <c r="C14492" s="292" t="s">
        <v>2979</v>
      </c>
      <c r="E14492" s="292" t="s">
        <v>214</v>
      </c>
      <c r="F14492" s="405">
        <v>51465</v>
      </c>
      <c r="G14492" s="292" t="s">
        <v>2979</v>
      </c>
    </row>
    <row r="14493" spans="1:7">
      <c r="A14493" s="292" t="s">
        <v>49</v>
      </c>
      <c r="B14493" s="405">
        <v>53588</v>
      </c>
      <c r="C14493" s="292" t="s">
        <v>2979</v>
      </c>
      <c r="E14493" s="292" t="s">
        <v>214</v>
      </c>
      <c r="F14493" s="405">
        <v>51466</v>
      </c>
      <c r="G14493" s="292" t="s">
        <v>2979</v>
      </c>
    </row>
    <row r="14494" spans="1:7">
      <c r="A14494" s="292" t="s">
        <v>49</v>
      </c>
      <c r="B14494" s="405">
        <v>53956</v>
      </c>
      <c r="C14494" s="292" t="s">
        <v>2979</v>
      </c>
      <c r="E14494" s="292" t="s">
        <v>214</v>
      </c>
      <c r="F14494" s="405">
        <v>51467</v>
      </c>
      <c r="G14494" s="292" t="s">
        <v>2979</v>
      </c>
    </row>
    <row r="14495" spans="1:7">
      <c r="A14495" s="292" t="s">
        <v>49</v>
      </c>
      <c r="B14495" s="405">
        <v>54151</v>
      </c>
      <c r="C14495" s="292" t="s">
        <v>2979</v>
      </c>
      <c r="E14495" s="292" t="s">
        <v>214</v>
      </c>
      <c r="F14495" s="405">
        <v>51520</v>
      </c>
      <c r="G14495" s="292" t="s">
        <v>2979</v>
      </c>
    </row>
    <row r="14496" spans="1:7">
      <c r="A14496" s="292" t="s">
        <v>49</v>
      </c>
      <c r="B14496" s="405">
        <v>54425</v>
      </c>
      <c r="C14496" s="292" t="s">
        <v>2979</v>
      </c>
      <c r="E14496" s="292" t="s">
        <v>214</v>
      </c>
      <c r="F14496" s="405">
        <v>51521</v>
      </c>
      <c r="G14496" s="292" t="s">
        <v>2979</v>
      </c>
    </row>
    <row r="14497" spans="1:7">
      <c r="A14497" s="292" t="s">
        <v>49</v>
      </c>
      <c r="B14497" s="405">
        <v>54501</v>
      </c>
      <c r="C14497" s="292" t="s">
        <v>2979</v>
      </c>
      <c r="E14497" s="292" t="s">
        <v>214</v>
      </c>
      <c r="F14497" s="405">
        <v>51523</v>
      </c>
      <c r="G14497" s="292" t="s">
        <v>2979</v>
      </c>
    </row>
    <row r="14498" spans="1:7">
      <c r="A14498" s="292" t="s">
        <v>49</v>
      </c>
      <c r="B14498" s="405">
        <v>51058</v>
      </c>
      <c r="C14498" s="292" t="s">
        <v>2979</v>
      </c>
      <c r="E14498" s="292" t="s">
        <v>214</v>
      </c>
      <c r="F14498" s="405">
        <v>51525</v>
      </c>
      <c r="G14498" s="292" t="s">
        <v>2979</v>
      </c>
    </row>
    <row r="14499" spans="1:7">
      <c r="A14499" s="292" t="s">
        <v>49</v>
      </c>
      <c r="B14499" s="405">
        <v>51366</v>
      </c>
      <c r="C14499" s="292" t="s">
        <v>2979</v>
      </c>
      <c r="E14499" s="292" t="s">
        <v>214</v>
      </c>
      <c r="F14499" s="405">
        <v>51526</v>
      </c>
      <c r="G14499" s="292" t="s">
        <v>2979</v>
      </c>
    </row>
    <row r="14500" spans="1:7">
      <c r="A14500" s="292" t="s">
        <v>49</v>
      </c>
      <c r="B14500" s="405">
        <v>51540</v>
      </c>
      <c r="C14500" s="292" t="s">
        <v>2979</v>
      </c>
      <c r="E14500" s="292" t="s">
        <v>214</v>
      </c>
      <c r="F14500" s="405">
        <v>51527</v>
      </c>
      <c r="G14500" s="292" t="s">
        <v>2979</v>
      </c>
    </row>
    <row r="14501" spans="1:7">
      <c r="A14501" s="292" t="s">
        <v>49</v>
      </c>
      <c r="B14501" s="405">
        <v>51646</v>
      </c>
      <c r="C14501" s="292" t="s">
        <v>2979</v>
      </c>
      <c r="E14501" s="292" t="s">
        <v>214</v>
      </c>
      <c r="F14501" s="405">
        <v>51528</v>
      </c>
      <c r="G14501" s="292" t="s">
        <v>2979</v>
      </c>
    </row>
    <row r="14502" spans="1:7">
      <c r="A14502" s="292" t="s">
        <v>49</v>
      </c>
      <c r="B14502" s="405">
        <v>52140</v>
      </c>
      <c r="C14502" s="292" t="s">
        <v>2979</v>
      </c>
      <c r="E14502" s="292" t="s">
        <v>214</v>
      </c>
      <c r="F14502" s="405">
        <v>51529</v>
      </c>
      <c r="G14502" s="292" t="s">
        <v>2979</v>
      </c>
    </row>
    <row r="14503" spans="1:7">
      <c r="A14503" s="292" t="s">
        <v>49</v>
      </c>
      <c r="B14503" s="405">
        <v>52224</v>
      </c>
      <c r="C14503" s="292" t="s">
        <v>2979</v>
      </c>
      <c r="E14503" s="292" t="s">
        <v>214</v>
      </c>
      <c r="F14503" s="405">
        <v>51530</v>
      </c>
      <c r="G14503" s="292" t="s">
        <v>2979</v>
      </c>
    </row>
    <row r="14504" spans="1:7">
      <c r="A14504" s="292" t="s">
        <v>49</v>
      </c>
      <c r="B14504" s="405">
        <v>52347</v>
      </c>
      <c r="C14504" s="292" t="s">
        <v>2979</v>
      </c>
      <c r="E14504" s="292" t="s">
        <v>214</v>
      </c>
      <c r="F14504" s="405">
        <v>51531</v>
      </c>
      <c r="G14504" s="292" t="s">
        <v>2979</v>
      </c>
    </row>
    <row r="14505" spans="1:7">
      <c r="A14505" s="292" t="s">
        <v>49</v>
      </c>
      <c r="B14505" s="405">
        <v>52588</v>
      </c>
      <c r="C14505" s="292" t="s">
        <v>2979</v>
      </c>
      <c r="E14505" s="292" t="s">
        <v>214</v>
      </c>
      <c r="F14505" s="405">
        <v>51532</v>
      </c>
      <c r="G14505" s="292" t="s">
        <v>2979</v>
      </c>
    </row>
    <row r="14506" spans="1:7">
      <c r="A14506" s="292" t="s">
        <v>49</v>
      </c>
      <c r="B14506" s="405">
        <v>52756</v>
      </c>
      <c r="C14506" s="292" t="s">
        <v>2979</v>
      </c>
      <c r="E14506" s="292" t="s">
        <v>214</v>
      </c>
      <c r="F14506" s="405">
        <v>51533</v>
      </c>
      <c r="G14506" s="292" t="s">
        <v>2979</v>
      </c>
    </row>
    <row r="14507" spans="1:7">
      <c r="A14507" s="292" t="s">
        <v>49</v>
      </c>
      <c r="B14507" s="405">
        <v>53178</v>
      </c>
      <c r="C14507" s="292" t="s">
        <v>2979</v>
      </c>
      <c r="E14507" s="292" t="s">
        <v>214</v>
      </c>
      <c r="F14507" s="405">
        <v>51535</v>
      </c>
      <c r="G14507" s="292" t="s">
        <v>2979</v>
      </c>
    </row>
    <row r="14508" spans="1:7">
      <c r="A14508" s="292" t="s">
        <v>49</v>
      </c>
      <c r="B14508" s="405">
        <v>53801</v>
      </c>
      <c r="C14508" s="292" t="s">
        <v>2979</v>
      </c>
      <c r="E14508" s="292" t="s">
        <v>214</v>
      </c>
      <c r="F14508" s="405">
        <v>51536</v>
      </c>
      <c r="G14508" s="292" t="s">
        <v>2979</v>
      </c>
    </row>
    <row r="14509" spans="1:7">
      <c r="A14509" s="292" t="s">
        <v>49</v>
      </c>
      <c r="B14509" s="405">
        <v>53961</v>
      </c>
      <c r="C14509" s="292" t="s">
        <v>2979</v>
      </c>
      <c r="E14509" s="292" t="s">
        <v>214</v>
      </c>
      <c r="F14509" s="405">
        <v>51540</v>
      </c>
      <c r="G14509" s="292" t="s">
        <v>2979</v>
      </c>
    </row>
    <row r="14510" spans="1:7">
      <c r="A14510" s="292" t="s">
        <v>49</v>
      </c>
      <c r="B14510" s="405">
        <v>54152</v>
      </c>
      <c r="C14510" s="292" t="s">
        <v>2979</v>
      </c>
      <c r="E14510" s="292" t="s">
        <v>214</v>
      </c>
      <c r="F14510" s="405">
        <v>51541</v>
      </c>
      <c r="G14510" s="292" t="s">
        <v>2979</v>
      </c>
    </row>
    <row r="14511" spans="1:7">
      <c r="A14511" s="292" t="s">
        <v>49</v>
      </c>
      <c r="B14511" s="405">
        <v>54426</v>
      </c>
      <c r="C14511" s="292" t="s">
        <v>2979</v>
      </c>
      <c r="E14511" s="292" t="s">
        <v>214</v>
      </c>
      <c r="F14511" s="405">
        <v>51542</v>
      </c>
      <c r="G14511" s="292" t="s">
        <v>2979</v>
      </c>
    </row>
    <row r="14512" spans="1:7">
      <c r="A14512" s="292" t="s">
        <v>49</v>
      </c>
      <c r="B14512" s="405">
        <v>54511</v>
      </c>
      <c r="C14512" s="292" t="s">
        <v>2979</v>
      </c>
      <c r="E14512" s="292" t="s">
        <v>214</v>
      </c>
      <c r="F14512" s="405">
        <v>51544</v>
      </c>
      <c r="G14512" s="292" t="s">
        <v>2979</v>
      </c>
    </row>
    <row r="14513" spans="1:7">
      <c r="A14513" s="292" t="s">
        <v>49</v>
      </c>
      <c r="B14513" s="405">
        <v>51059</v>
      </c>
      <c r="C14513" s="292" t="s">
        <v>2979</v>
      </c>
      <c r="E14513" s="292" t="s">
        <v>214</v>
      </c>
      <c r="F14513" s="405">
        <v>51546</v>
      </c>
      <c r="G14513" s="292" t="s">
        <v>2979</v>
      </c>
    </row>
    <row r="14514" spans="1:7">
      <c r="A14514" s="292" t="s">
        <v>49</v>
      </c>
      <c r="B14514" s="405">
        <v>51430</v>
      </c>
      <c r="C14514" s="292" t="s">
        <v>2979</v>
      </c>
      <c r="E14514" s="292" t="s">
        <v>214</v>
      </c>
      <c r="F14514" s="405">
        <v>51548</v>
      </c>
      <c r="G14514" s="292" t="s">
        <v>2979</v>
      </c>
    </row>
    <row r="14515" spans="1:7">
      <c r="A14515" s="292" t="s">
        <v>49</v>
      </c>
      <c r="B14515" s="405">
        <v>51541</v>
      </c>
      <c r="C14515" s="292" t="s">
        <v>2979</v>
      </c>
      <c r="E14515" s="292" t="s">
        <v>214</v>
      </c>
      <c r="F14515" s="405">
        <v>51549</v>
      </c>
      <c r="G14515" s="292" t="s">
        <v>2979</v>
      </c>
    </row>
    <row r="14516" spans="1:7">
      <c r="A14516" s="292" t="s">
        <v>49</v>
      </c>
      <c r="B14516" s="405">
        <v>51647</v>
      </c>
      <c r="C14516" s="292" t="s">
        <v>2979</v>
      </c>
      <c r="E14516" s="292" t="s">
        <v>214</v>
      </c>
      <c r="F14516" s="405">
        <v>51551</v>
      </c>
      <c r="G14516" s="292" t="s">
        <v>2979</v>
      </c>
    </row>
    <row r="14517" spans="1:7">
      <c r="A14517" s="292" t="s">
        <v>49</v>
      </c>
      <c r="B14517" s="405">
        <v>52141</v>
      </c>
      <c r="C14517" s="292" t="s">
        <v>2979</v>
      </c>
      <c r="E14517" s="292" t="s">
        <v>214</v>
      </c>
      <c r="F14517" s="405">
        <v>51552</v>
      </c>
      <c r="G14517" s="292" t="s">
        <v>2979</v>
      </c>
    </row>
    <row r="14518" spans="1:7">
      <c r="A14518" s="292" t="s">
        <v>49</v>
      </c>
      <c r="B14518" s="405">
        <v>52225</v>
      </c>
      <c r="C14518" s="292" t="s">
        <v>2979</v>
      </c>
      <c r="E14518" s="292" t="s">
        <v>214</v>
      </c>
      <c r="F14518" s="405">
        <v>51553</v>
      </c>
      <c r="G14518" s="292" t="s">
        <v>2979</v>
      </c>
    </row>
    <row r="14519" spans="1:7">
      <c r="A14519" s="292" t="s">
        <v>49</v>
      </c>
      <c r="B14519" s="405">
        <v>52349</v>
      </c>
      <c r="C14519" s="292" t="s">
        <v>2979</v>
      </c>
      <c r="E14519" s="292" t="s">
        <v>214</v>
      </c>
      <c r="F14519" s="405">
        <v>51555</v>
      </c>
      <c r="G14519" s="292" t="s">
        <v>2979</v>
      </c>
    </row>
    <row r="14520" spans="1:7">
      <c r="A14520" s="292" t="s">
        <v>49</v>
      </c>
      <c r="B14520" s="405">
        <v>52590</v>
      </c>
      <c r="C14520" s="292" t="s">
        <v>2979</v>
      </c>
      <c r="E14520" s="292" t="s">
        <v>214</v>
      </c>
      <c r="F14520" s="405">
        <v>51556</v>
      </c>
      <c r="G14520" s="292" t="s">
        <v>2979</v>
      </c>
    </row>
    <row r="14521" spans="1:7">
      <c r="A14521" s="292" t="s">
        <v>49</v>
      </c>
      <c r="B14521" s="405">
        <v>52760</v>
      </c>
      <c r="C14521" s="292" t="s">
        <v>2979</v>
      </c>
      <c r="E14521" s="292" t="s">
        <v>214</v>
      </c>
      <c r="F14521" s="405">
        <v>51557</v>
      </c>
      <c r="G14521" s="292" t="s">
        <v>2979</v>
      </c>
    </row>
    <row r="14522" spans="1:7">
      <c r="A14522" s="292" t="s">
        <v>49</v>
      </c>
      <c r="B14522" s="405">
        <v>53195</v>
      </c>
      <c r="C14522" s="292" t="s">
        <v>2979</v>
      </c>
      <c r="E14522" s="292" t="s">
        <v>214</v>
      </c>
      <c r="F14522" s="405">
        <v>51558</v>
      </c>
      <c r="G14522" s="292" t="s">
        <v>2979</v>
      </c>
    </row>
    <row r="14523" spans="1:7">
      <c r="A14523" s="292" t="s">
        <v>49</v>
      </c>
      <c r="B14523" s="405">
        <v>53802</v>
      </c>
      <c r="C14523" s="292" t="s">
        <v>2979</v>
      </c>
      <c r="E14523" s="292" t="s">
        <v>214</v>
      </c>
      <c r="F14523" s="405">
        <v>51559</v>
      </c>
      <c r="G14523" s="292" t="s">
        <v>2979</v>
      </c>
    </row>
    <row r="14524" spans="1:7">
      <c r="A14524" s="292" t="s">
        <v>49</v>
      </c>
      <c r="B14524" s="405">
        <v>53963</v>
      </c>
      <c r="C14524" s="292" t="s">
        <v>2979</v>
      </c>
      <c r="E14524" s="292" t="s">
        <v>214</v>
      </c>
      <c r="F14524" s="405">
        <v>51560</v>
      </c>
      <c r="G14524" s="292" t="s">
        <v>2979</v>
      </c>
    </row>
    <row r="14525" spans="1:7">
      <c r="A14525" s="292" t="s">
        <v>49</v>
      </c>
      <c r="B14525" s="405">
        <v>54154</v>
      </c>
      <c r="C14525" s="292" t="s">
        <v>2979</v>
      </c>
      <c r="E14525" s="292" t="s">
        <v>214</v>
      </c>
      <c r="F14525" s="405">
        <v>51561</v>
      </c>
      <c r="G14525" s="292" t="s">
        <v>2979</v>
      </c>
    </row>
    <row r="14526" spans="1:7">
      <c r="A14526" s="292" t="s">
        <v>49</v>
      </c>
      <c r="B14526" s="405">
        <v>54427</v>
      </c>
      <c r="C14526" s="292" t="s">
        <v>2979</v>
      </c>
      <c r="E14526" s="292" t="s">
        <v>214</v>
      </c>
      <c r="F14526" s="405">
        <v>51562</v>
      </c>
      <c r="G14526" s="292" t="s">
        <v>2979</v>
      </c>
    </row>
    <row r="14527" spans="1:7">
      <c r="A14527" s="292" t="s">
        <v>49</v>
      </c>
      <c r="B14527" s="405">
        <v>54512</v>
      </c>
      <c r="C14527" s="292" t="s">
        <v>2979</v>
      </c>
      <c r="E14527" s="292" t="s">
        <v>214</v>
      </c>
      <c r="F14527" s="405">
        <v>51563</v>
      </c>
      <c r="G14527" s="292" t="s">
        <v>2979</v>
      </c>
    </row>
    <row r="14528" spans="1:7">
      <c r="A14528" s="292" t="s">
        <v>49</v>
      </c>
      <c r="B14528" s="405">
        <v>51060</v>
      </c>
      <c r="C14528" s="292" t="s">
        <v>2979</v>
      </c>
      <c r="E14528" s="292" t="s">
        <v>214</v>
      </c>
      <c r="F14528" s="405">
        <v>51564</v>
      </c>
      <c r="G14528" s="292" t="s">
        <v>2979</v>
      </c>
    </row>
    <row r="14529" spans="1:7">
      <c r="A14529" s="292" t="s">
        <v>49</v>
      </c>
      <c r="B14529" s="405">
        <v>51431</v>
      </c>
      <c r="C14529" s="292" t="s">
        <v>2979</v>
      </c>
      <c r="E14529" s="292" t="s">
        <v>214</v>
      </c>
      <c r="F14529" s="405">
        <v>51565</v>
      </c>
      <c r="G14529" s="292" t="s">
        <v>2979</v>
      </c>
    </row>
    <row r="14530" spans="1:7">
      <c r="A14530" s="292" t="s">
        <v>49</v>
      </c>
      <c r="B14530" s="405">
        <v>51542</v>
      </c>
      <c r="C14530" s="292" t="s">
        <v>2979</v>
      </c>
      <c r="E14530" s="292" t="s">
        <v>214</v>
      </c>
      <c r="F14530" s="405">
        <v>51566</v>
      </c>
      <c r="G14530" s="292" t="s">
        <v>2979</v>
      </c>
    </row>
    <row r="14531" spans="1:7">
      <c r="A14531" s="292" t="s">
        <v>49</v>
      </c>
      <c r="B14531" s="405">
        <v>51648</v>
      </c>
      <c r="C14531" s="292" t="s">
        <v>2979</v>
      </c>
      <c r="E14531" s="292" t="s">
        <v>214</v>
      </c>
      <c r="F14531" s="405">
        <v>51570</v>
      </c>
      <c r="G14531" s="292" t="s">
        <v>2979</v>
      </c>
    </row>
    <row r="14532" spans="1:7">
      <c r="A14532" s="292" t="s">
        <v>49</v>
      </c>
      <c r="B14532" s="405">
        <v>52142</v>
      </c>
      <c r="C14532" s="292" t="s">
        <v>2979</v>
      </c>
      <c r="E14532" s="292" t="s">
        <v>214</v>
      </c>
      <c r="F14532" s="405">
        <v>51571</v>
      </c>
      <c r="G14532" s="292" t="s">
        <v>2979</v>
      </c>
    </row>
    <row r="14533" spans="1:7">
      <c r="A14533" s="292" t="s">
        <v>49</v>
      </c>
      <c r="B14533" s="405">
        <v>52226</v>
      </c>
      <c r="C14533" s="292" t="s">
        <v>2979</v>
      </c>
      <c r="E14533" s="292" t="s">
        <v>214</v>
      </c>
      <c r="F14533" s="405">
        <v>51572</v>
      </c>
      <c r="G14533" s="292" t="s">
        <v>2979</v>
      </c>
    </row>
    <row r="14534" spans="1:7">
      <c r="A14534" s="292" t="s">
        <v>49</v>
      </c>
      <c r="B14534" s="405">
        <v>52352</v>
      </c>
      <c r="C14534" s="292" t="s">
        <v>2979</v>
      </c>
      <c r="E14534" s="292" t="s">
        <v>214</v>
      </c>
      <c r="F14534" s="405">
        <v>51573</v>
      </c>
      <c r="G14534" s="292" t="s">
        <v>2979</v>
      </c>
    </row>
    <row r="14535" spans="1:7">
      <c r="A14535" s="292" t="s">
        <v>49</v>
      </c>
      <c r="B14535" s="405">
        <v>52591</v>
      </c>
      <c r="C14535" s="292" t="s">
        <v>2979</v>
      </c>
      <c r="E14535" s="292" t="s">
        <v>214</v>
      </c>
      <c r="F14535" s="405">
        <v>51574</v>
      </c>
      <c r="G14535" s="292" t="s">
        <v>2979</v>
      </c>
    </row>
    <row r="14536" spans="1:7">
      <c r="A14536" s="292" t="s">
        <v>49</v>
      </c>
      <c r="B14536" s="405">
        <v>52765</v>
      </c>
      <c r="C14536" s="292" t="s">
        <v>2979</v>
      </c>
      <c r="E14536" s="292" t="s">
        <v>214</v>
      </c>
      <c r="F14536" s="405">
        <v>51575</v>
      </c>
      <c r="G14536" s="292" t="s">
        <v>2979</v>
      </c>
    </row>
    <row r="14537" spans="1:7">
      <c r="A14537" s="292" t="s">
        <v>49</v>
      </c>
      <c r="B14537" s="405">
        <v>53501</v>
      </c>
      <c r="C14537" s="292" t="s">
        <v>2979</v>
      </c>
      <c r="E14537" s="292" t="s">
        <v>214</v>
      </c>
      <c r="F14537" s="405">
        <v>51576</v>
      </c>
      <c r="G14537" s="292" t="s">
        <v>2979</v>
      </c>
    </row>
    <row r="14538" spans="1:7">
      <c r="A14538" s="292" t="s">
        <v>49</v>
      </c>
      <c r="B14538" s="405">
        <v>53804</v>
      </c>
      <c r="C14538" s="292" t="s">
        <v>2979</v>
      </c>
      <c r="E14538" s="292" t="s">
        <v>214</v>
      </c>
      <c r="F14538" s="405">
        <v>51577</v>
      </c>
      <c r="G14538" s="292" t="s">
        <v>2979</v>
      </c>
    </row>
    <row r="14539" spans="1:7">
      <c r="A14539" s="292" t="s">
        <v>49</v>
      </c>
      <c r="B14539" s="405">
        <v>53964</v>
      </c>
      <c r="C14539" s="292" t="s">
        <v>2979</v>
      </c>
      <c r="E14539" s="292" t="s">
        <v>214</v>
      </c>
      <c r="F14539" s="405">
        <v>51578</v>
      </c>
      <c r="G14539" s="292" t="s">
        <v>2979</v>
      </c>
    </row>
    <row r="14540" spans="1:7">
      <c r="A14540" s="292" t="s">
        <v>49</v>
      </c>
      <c r="B14540" s="405">
        <v>54156</v>
      </c>
      <c r="C14540" s="292" t="s">
        <v>2979</v>
      </c>
      <c r="E14540" s="292" t="s">
        <v>214</v>
      </c>
      <c r="F14540" s="405">
        <v>51579</v>
      </c>
      <c r="G14540" s="292" t="s">
        <v>2979</v>
      </c>
    </row>
    <row r="14541" spans="1:7">
      <c r="A14541" s="292" t="s">
        <v>49</v>
      </c>
      <c r="B14541" s="405">
        <v>54428</v>
      </c>
      <c r="C14541" s="292" t="s">
        <v>2979</v>
      </c>
      <c r="E14541" s="292" t="s">
        <v>214</v>
      </c>
      <c r="F14541" s="405">
        <v>51630</v>
      </c>
      <c r="G14541" s="292" t="s">
        <v>2979</v>
      </c>
    </row>
    <row r="14542" spans="1:7">
      <c r="A14542" s="292" t="s">
        <v>49</v>
      </c>
      <c r="B14542" s="405">
        <v>54513</v>
      </c>
      <c r="C14542" s="292" t="s">
        <v>2979</v>
      </c>
      <c r="E14542" s="292" t="s">
        <v>214</v>
      </c>
      <c r="F14542" s="405">
        <v>51631</v>
      </c>
      <c r="G14542" s="292" t="s">
        <v>2979</v>
      </c>
    </row>
    <row r="14543" spans="1:7">
      <c r="A14543" s="292" t="s">
        <v>49</v>
      </c>
      <c r="B14543" s="405">
        <v>51061</v>
      </c>
      <c r="C14543" s="292" t="s">
        <v>2979</v>
      </c>
      <c r="E14543" s="292" t="s">
        <v>214</v>
      </c>
      <c r="F14543" s="405">
        <v>51632</v>
      </c>
      <c r="G14543" s="292" t="s">
        <v>2979</v>
      </c>
    </row>
    <row r="14544" spans="1:7">
      <c r="A14544" s="292" t="s">
        <v>49</v>
      </c>
      <c r="B14544" s="405">
        <v>51433</v>
      </c>
      <c r="C14544" s="292" t="s">
        <v>2979</v>
      </c>
      <c r="E14544" s="292" t="s">
        <v>214</v>
      </c>
      <c r="F14544" s="405">
        <v>51636</v>
      </c>
      <c r="G14544" s="292" t="s">
        <v>2979</v>
      </c>
    </row>
    <row r="14545" spans="1:7">
      <c r="A14545" s="292" t="s">
        <v>49</v>
      </c>
      <c r="B14545" s="405">
        <v>51544</v>
      </c>
      <c r="C14545" s="292" t="s">
        <v>2979</v>
      </c>
      <c r="E14545" s="292" t="s">
        <v>214</v>
      </c>
      <c r="F14545" s="405">
        <v>51637</v>
      </c>
      <c r="G14545" s="292" t="s">
        <v>2979</v>
      </c>
    </row>
    <row r="14546" spans="1:7">
      <c r="A14546" s="292" t="s">
        <v>49</v>
      </c>
      <c r="B14546" s="405">
        <v>51649</v>
      </c>
      <c r="C14546" s="292" t="s">
        <v>2979</v>
      </c>
      <c r="E14546" s="292" t="s">
        <v>214</v>
      </c>
      <c r="F14546" s="405">
        <v>51638</v>
      </c>
      <c r="G14546" s="292" t="s">
        <v>2979</v>
      </c>
    </row>
    <row r="14547" spans="1:7">
      <c r="A14547" s="292" t="s">
        <v>49</v>
      </c>
      <c r="B14547" s="405">
        <v>52144</v>
      </c>
      <c r="C14547" s="292" t="s">
        <v>2979</v>
      </c>
      <c r="E14547" s="292" t="s">
        <v>214</v>
      </c>
      <c r="F14547" s="405">
        <v>51639</v>
      </c>
      <c r="G14547" s="292" t="s">
        <v>2979</v>
      </c>
    </row>
    <row r="14548" spans="1:7">
      <c r="A14548" s="292" t="s">
        <v>49</v>
      </c>
      <c r="B14548" s="405">
        <v>52229</v>
      </c>
      <c r="C14548" s="292" t="s">
        <v>2979</v>
      </c>
      <c r="E14548" s="292" t="s">
        <v>214</v>
      </c>
      <c r="F14548" s="405">
        <v>51640</v>
      </c>
      <c r="G14548" s="292" t="s">
        <v>2979</v>
      </c>
    </row>
    <row r="14549" spans="1:7">
      <c r="A14549" s="292" t="s">
        <v>49</v>
      </c>
      <c r="B14549" s="405">
        <v>52354</v>
      </c>
      <c r="C14549" s="292" t="s">
        <v>2979</v>
      </c>
      <c r="E14549" s="292" t="s">
        <v>214</v>
      </c>
      <c r="F14549" s="405">
        <v>51645</v>
      </c>
      <c r="G14549" s="292" t="s">
        <v>2979</v>
      </c>
    </row>
    <row r="14550" spans="1:7">
      <c r="A14550" s="292" t="s">
        <v>49</v>
      </c>
      <c r="B14550" s="405">
        <v>52593</v>
      </c>
      <c r="C14550" s="292" t="s">
        <v>2979</v>
      </c>
      <c r="E14550" s="292" t="s">
        <v>214</v>
      </c>
      <c r="F14550" s="405">
        <v>51646</v>
      </c>
      <c r="G14550" s="292" t="s">
        <v>2979</v>
      </c>
    </row>
    <row r="14551" spans="1:7">
      <c r="A14551" s="292" t="s">
        <v>49</v>
      </c>
      <c r="B14551" s="405">
        <v>52766</v>
      </c>
      <c r="C14551" s="292" t="s">
        <v>2979</v>
      </c>
      <c r="E14551" s="292" t="s">
        <v>214</v>
      </c>
      <c r="F14551" s="405">
        <v>51647</v>
      </c>
      <c r="G14551" s="292" t="s">
        <v>2979</v>
      </c>
    </row>
    <row r="14552" spans="1:7">
      <c r="A14552" s="292" t="s">
        <v>49</v>
      </c>
      <c r="B14552" s="405">
        <v>53502</v>
      </c>
      <c r="C14552" s="292" t="s">
        <v>2979</v>
      </c>
      <c r="E14552" s="292" t="s">
        <v>214</v>
      </c>
      <c r="F14552" s="405">
        <v>51648</v>
      </c>
      <c r="G14552" s="292" t="s">
        <v>2979</v>
      </c>
    </row>
    <row r="14553" spans="1:7">
      <c r="A14553" s="292" t="s">
        <v>49</v>
      </c>
      <c r="B14553" s="405">
        <v>53805</v>
      </c>
      <c r="C14553" s="292" t="s">
        <v>2979</v>
      </c>
      <c r="E14553" s="292" t="s">
        <v>214</v>
      </c>
      <c r="F14553" s="405">
        <v>51649</v>
      </c>
      <c r="G14553" s="292" t="s">
        <v>2979</v>
      </c>
    </row>
    <row r="14554" spans="1:7">
      <c r="A14554" s="292" t="s">
        <v>49</v>
      </c>
      <c r="B14554" s="405">
        <v>53968</v>
      </c>
      <c r="C14554" s="292" t="s">
        <v>2979</v>
      </c>
      <c r="E14554" s="292" t="s">
        <v>214</v>
      </c>
      <c r="F14554" s="405">
        <v>51650</v>
      </c>
      <c r="G14554" s="292" t="s">
        <v>2979</v>
      </c>
    </row>
    <row r="14555" spans="1:7">
      <c r="A14555" s="292" t="s">
        <v>49</v>
      </c>
      <c r="B14555" s="405">
        <v>54159</v>
      </c>
      <c r="C14555" s="292" t="s">
        <v>2979</v>
      </c>
      <c r="E14555" s="292" t="s">
        <v>214</v>
      </c>
      <c r="F14555" s="405">
        <v>51652</v>
      </c>
      <c r="G14555" s="292" t="s">
        <v>2979</v>
      </c>
    </row>
    <row r="14556" spans="1:7">
      <c r="A14556" s="292" t="s">
        <v>49</v>
      </c>
      <c r="B14556" s="405">
        <v>54429</v>
      </c>
      <c r="C14556" s="292" t="s">
        <v>2979</v>
      </c>
      <c r="E14556" s="292" t="s">
        <v>214</v>
      </c>
      <c r="F14556" s="405">
        <v>51653</v>
      </c>
      <c r="G14556" s="292" t="s">
        <v>2979</v>
      </c>
    </row>
    <row r="14557" spans="1:7">
      <c r="A14557" s="292" t="s">
        <v>49</v>
      </c>
      <c r="B14557" s="405">
        <v>54514</v>
      </c>
      <c r="C14557" s="292" t="s">
        <v>2979</v>
      </c>
      <c r="E14557" s="292" t="s">
        <v>214</v>
      </c>
      <c r="F14557" s="405">
        <v>51654</v>
      </c>
      <c r="G14557" s="292" t="s">
        <v>2979</v>
      </c>
    </row>
    <row r="14558" spans="1:7">
      <c r="A14558" s="292" t="s">
        <v>49</v>
      </c>
      <c r="B14558" s="405">
        <v>51062</v>
      </c>
      <c r="C14558" s="292" t="s">
        <v>2979</v>
      </c>
      <c r="E14558" s="292" t="s">
        <v>214</v>
      </c>
      <c r="F14558" s="405">
        <v>52031</v>
      </c>
      <c r="G14558" s="292" t="s">
        <v>2979</v>
      </c>
    </row>
    <row r="14559" spans="1:7">
      <c r="A14559" s="292" t="s">
        <v>49</v>
      </c>
      <c r="B14559" s="405">
        <v>51436</v>
      </c>
      <c r="C14559" s="292" t="s">
        <v>2979</v>
      </c>
      <c r="E14559" s="292" t="s">
        <v>214</v>
      </c>
      <c r="F14559" s="405">
        <v>52032</v>
      </c>
      <c r="G14559" s="292" t="s">
        <v>2979</v>
      </c>
    </row>
    <row r="14560" spans="1:7">
      <c r="A14560" s="292" t="s">
        <v>49</v>
      </c>
      <c r="B14560" s="405">
        <v>51546</v>
      </c>
      <c r="C14560" s="292" t="s">
        <v>2979</v>
      </c>
      <c r="E14560" s="292" t="s">
        <v>214</v>
      </c>
      <c r="F14560" s="405">
        <v>52033</v>
      </c>
      <c r="G14560" s="292" t="s">
        <v>2979</v>
      </c>
    </row>
    <row r="14561" spans="1:7">
      <c r="A14561" s="292" t="s">
        <v>49</v>
      </c>
      <c r="B14561" s="405">
        <v>51650</v>
      </c>
      <c r="C14561" s="292" t="s">
        <v>2979</v>
      </c>
      <c r="E14561" s="292" t="s">
        <v>214</v>
      </c>
      <c r="F14561" s="405">
        <v>52035</v>
      </c>
      <c r="G14561" s="292" t="s">
        <v>2979</v>
      </c>
    </row>
    <row r="14562" spans="1:7">
      <c r="A14562" s="292" t="s">
        <v>49</v>
      </c>
      <c r="B14562" s="405">
        <v>52146</v>
      </c>
      <c r="C14562" s="292" t="s">
        <v>2979</v>
      </c>
      <c r="E14562" s="292" t="s">
        <v>214</v>
      </c>
      <c r="F14562" s="405">
        <v>52037</v>
      </c>
      <c r="G14562" s="292" t="s">
        <v>2979</v>
      </c>
    </row>
    <row r="14563" spans="1:7">
      <c r="A14563" s="292" t="s">
        <v>49</v>
      </c>
      <c r="B14563" s="405">
        <v>52231</v>
      </c>
      <c r="C14563" s="292" t="s">
        <v>2979</v>
      </c>
      <c r="E14563" s="292" t="s">
        <v>214</v>
      </c>
      <c r="F14563" s="405">
        <v>52038</v>
      </c>
      <c r="G14563" s="292" t="s">
        <v>2979</v>
      </c>
    </row>
    <row r="14564" spans="1:7">
      <c r="A14564" s="292" t="s">
        <v>49</v>
      </c>
      <c r="B14564" s="405">
        <v>52355</v>
      </c>
      <c r="C14564" s="292" t="s">
        <v>2979</v>
      </c>
      <c r="E14564" s="292" t="s">
        <v>214</v>
      </c>
      <c r="F14564" s="405">
        <v>52039</v>
      </c>
      <c r="G14564" s="292" t="s">
        <v>2979</v>
      </c>
    </row>
    <row r="14565" spans="1:7">
      <c r="A14565" s="292" t="s">
        <v>49</v>
      </c>
      <c r="B14565" s="405">
        <v>52594</v>
      </c>
      <c r="C14565" s="292" t="s">
        <v>2979</v>
      </c>
      <c r="E14565" s="292" t="s">
        <v>214</v>
      </c>
      <c r="F14565" s="405">
        <v>52041</v>
      </c>
      <c r="G14565" s="292" t="s">
        <v>2979</v>
      </c>
    </row>
    <row r="14566" spans="1:7">
      <c r="A14566" s="292" t="s">
        <v>49</v>
      </c>
      <c r="B14566" s="405">
        <v>52768</v>
      </c>
      <c r="C14566" s="292" t="s">
        <v>2979</v>
      </c>
      <c r="E14566" s="292" t="s">
        <v>214</v>
      </c>
      <c r="F14566" s="405">
        <v>52042</v>
      </c>
      <c r="G14566" s="292" t="s">
        <v>2979</v>
      </c>
    </row>
    <row r="14567" spans="1:7">
      <c r="A14567" s="292" t="s">
        <v>49</v>
      </c>
      <c r="B14567" s="405">
        <v>53503</v>
      </c>
      <c r="C14567" s="292" t="s">
        <v>2979</v>
      </c>
      <c r="E14567" s="292" t="s">
        <v>214</v>
      </c>
      <c r="F14567" s="405">
        <v>52043</v>
      </c>
      <c r="G14567" s="292" t="s">
        <v>2979</v>
      </c>
    </row>
    <row r="14568" spans="1:7">
      <c r="A14568" s="292" t="s">
        <v>49</v>
      </c>
      <c r="B14568" s="405">
        <v>53807</v>
      </c>
      <c r="C14568" s="292" t="s">
        <v>2979</v>
      </c>
      <c r="E14568" s="292" t="s">
        <v>214</v>
      </c>
      <c r="F14568" s="405">
        <v>52045</v>
      </c>
      <c r="G14568" s="292" t="s">
        <v>2979</v>
      </c>
    </row>
    <row r="14569" spans="1:7">
      <c r="A14569" s="292" t="s">
        <v>49</v>
      </c>
      <c r="B14569" s="405">
        <v>54001</v>
      </c>
      <c r="C14569" s="292" t="s">
        <v>2979</v>
      </c>
      <c r="E14569" s="292" t="s">
        <v>214</v>
      </c>
      <c r="F14569" s="405">
        <v>52046</v>
      </c>
      <c r="G14569" s="292" t="s">
        <v>2979</v>
      </c>
    </row>
    <row r="14570" spans="1:7">
      <c r="A14570" s="292" t="s">
        <v>49</v>
      </c>
      <c r="B14570" s="405">
        <v>54161</v>
      </c>
      <c r="C14570" s="292" t="s">
        <v>2979</v>
      </c>
      <c r="E14570" s="292" t="s">
        <v>214</v>
      </c>
      <c r="F14570" s="405">
        <v>52047</v>
      </c>
      <c r="G14570" s="292" t="s">
        <v>2979</v>
      </c>
    </row>
    <row r="14571" spans="1:7">
      <c r="A14571" s="292" t="s">
        <v>49</v>
      </c>
      <c r="B14571" s="405">
        <v>54430</v>
      </c>
      <c r="C14571" s="292" t="s">
        <v>2979</v>
      </c>
      <c r="E14571" s="292" t="s">
        <v>214</v>
      </c>
      <c r="F14571" s="405">
        <v>52049</v>
      </c>
      <c r="G14571" s="292" t="s">
        <v>2979</v>
      </c>
    </row>
    <row r="14572" spans="1:7">
      <c r="A14572" s="292" t="s">
        <v>49</v>
      </c>
      <c r="B14572" s="405">
        <v>54515</v>
      </c>
      <c r="C14572" s="292" t="s">
        <v>2979</v>
      </c>
      <c r="E14572" s="292" t="s">
        <v>214</v>
      </c>
      <c r="F14572" s="405">
        <v>52050</v>
      </c>
      <c r="G14572" s="292" t="s">
        <v>2979</v>
      </c>
    </row>
    <row r="14573" spans="1:7">
      <c r="A14573" s="292" t="s">
        <v>49</v>
      </c>
      <c r="B14573" s="405">
        <v>51063</v>
      </c>
      <c r="C14573" s="292" t="s">
        <v>2979</v>
      </c>
      <c r="E14573" s="292" t="s">
        <v>214</v>
      </c>
      <c r="F14573" s="405">
        <v>52052</v>
      </c>
      <c r="G14573" s="292" t="s">
        <v>2979</v>
      </c>
    </row>
    <row r="14574" spans="1:7">
      <c r="A14574" s="292" t="s">
        <v>49</v>
      </c>
      <c r="B14574" s="405">
        <v>51439</v>
      </c>
      <c r="C14574" s="292" t="s">
        <v>2979</v>
      </c>
      <c r="E14574" s="292" t="s">
        <v>214</v>
      </c>
      <c r="F14574" s="405">
        <v>52053</v>
      </c>
      <c r="G14574" s="292" t="s">
        <v>2979</v>
      </c>
    </row>
    <row r="14575" spans="1:7">
      <c r="A14575" s="292" t="s">
        <v>49</v>
      </c>
      <c r="B14575" s="405">
        <v>51548</v>
      </c>
      <c r="C14575" s="292" t="s">
        <v>2979</v>
      </c>
      <c r="E14575" s="292" t="s">
        <v>214</v>
      </c>
      <c r="F14575" s="405">
        <v>52054</v>
      </c>
      <c r="G14575" s="292" t="s">
        <v>2979</v>
      </c>
    </row>
    <row r="14576" spans="1:7">
      <c r="A14576" s="292" t="s">
        <v>49</v>
      </c>
      <c r="B14576" s="405">
        <v>51652</v>
      </c>
      <c r="C14576" s="292" t="s">
        <v>2979</v>
      </c>
      <c r="E14576" s="292" t="s">
        <v>214</v>
      </c>
      <c r="F14576" s="405">
        <v>52055</v>
      </c>
      <c r="G14576" s="292" t="s">
        <v>2979</v>
      </c>
    </row>
    <row r="14577" spans="1:7">
      <c r="A14577" s="292" t="s">
        <v>49</v>
      </c>
      <c r="B14577" s="405">
        <v>52147</v>
      </c>
      <c r="C14577" s="292" t="s">
        <v>2979</v>
      </c>
      <c r="E14577" s="292" t="s">
        <v>214</v>
      </c>
      <c r="F14577" s="405">
        <v>52064</v>
      </c>
      <c r="G14577" s="292" t="s">
        <v>2979</v>
      </c>
    </row>
    <row r="14578" spans="1:7">
      <c r="A14578" s="292" t="s">
        <v>49</v>
      </c>
      <c r="B14578" s="405">
        <v>52232</v>
      </c>
      <c r="C14578" s="292" t="s">
        <v>2979</v>
      </c>
      <c r="E14578" s="292" t="s">
        <v>214</v>
      </c>
      <c r="F14578" s="405">
        <v>52065</v>
      </c>
      <c r="G14578" s="292" t="s">
        <v>2979</v>
      </c>
    </row>
    <row r="14579" spans="1:7">
      <c r="A14579" s="292" t="s">
        <v>49</v>
      </c>
      <c r="B14579" s="405">
        <v>52356</v>
      </c>
      <c r="C14579" s="292" t="s">
        <v>2979</v>
      </c>
      <c r="E14579" s="292" t="s">
        <v>214</v>
      </c>
      <c r="F14579" s="405">
        <v>52069</v>
      </c>
      <c r="G14579" s="292" t="s">
        <v>2979</v>
      </c>
    </row>
    <row r="14580" spans="1:7">
      <c r="A14580" s="292" t="s">
        <v>49</v>
      </c>
      <c r="B14580" s="405">
        <v>52620</v>
      </c>
      <c r="C14580" s="292" t="s">
        <v>2979</v>
      </c>
      <c r="E14580" s="292" t="s">
        <v>214</v>
      </c>
      <c r="F14580" s="405">
        <v>52070</v>
      </c>
      <c r="G14580" s="292" t="s">
        <v>2979</v>
      </c>
    </row>
    <row r="14581" spans="1:7">
      <c r="A14581" s="292" t="s">
        <v>49</v>
      </c>
      <c r="B14581" s="405">
        <v>52769</v>
      </c>
      <c r="C14581" s="292" t="s">
        <v>2979</v>
      </c>
      <c r="E14581" s="292" t="s">
        <v>214</v>
      </c>
      <c r="F14581" s="405">
        <v>52071</v>
      </c>
      <c r="G14581" s="292" t="s">
        <v>2979</v>
      </c>
    </row>
    <row r="14582" spans="1:7">
      <c r="A14582" s="292" t="s">
        <v>49</v>
      </c>
      <c r="B14582" s="405">
        <v>53504</v>
      </c>
      <c r="C14582" s="292" t="s">
        <v>2979</v>
      </c>
      <c r="E14582" s="292" t="s">
        <v>214</v>
      </c>
      <c r="F14582" s="405">
        <v>52073</v>
      </c>
      <c r="G14582" s="292" t="s">
        <v>2979</v>
      </c>
    </row>
    <row r="14583" spans="1:7">
      <c r="A14583" s="292" t="s">
        <v>49</v>
      </c>
      <c r="B14583" s="405">
        <v>53809</v>
      </c>
      <c r="C14583" s="292" t="s">
        <v>2979</v>
      </c>
      <c r="E14583" s="292" t="s">
        <v>214</v>
      </c>
      <c r="F14583" s="405">
        <v>52074</v>
      </c>
      <c r="G14583" s="292" t="s">
        <v>2979</v>
      </c>
    </row>
    <row r="14584" spans="1:7">
      <c r="A14584" s="292" t="s">
        <v>49</v>
      </c>
      <c r="B14584" s="405">
        <v>54003</v>
      </c>
      <c r="C14584" s="292" t="s">
        <v>2979</v>
      </c>
      <c r="E14584" s="292" t="s">
        <v>214</v>
      </c>
      <c r="F14584" s="405">
        <v>52076</v>
      </c>
      <c r="G14584" s="292" t="s">
        <v>2979</v>
      </c>
    </row>
    <row r="14585" spans="1:7">
      <c r="A14585" s="292" t="s">
        <v>49</v>
      </c>
      <c r="B14585" s="405">
        <v>54170</v>
      </c>
      <c r="C14585" s="292" t="s">
        <v>2979</v>
      </c>
      <c r="E14585" s="292" t="s">
        <v>214</v>
      </c>
      <c r="F14585" s="405">
        <v>52077</v>
      </c>
      <c r="G14585" s="292" t="s">
        <v>2979</v>
      </c>
    </row>
    <row r="14586" spans="1:7">
      <c r="A14586" s="292" t="s">
        <v>49</v>
      </c>
      <c r="B14586" s="405">
        <v>54433</v>
      </c>
      <c r="C14586" s="292" t="s">
        <v>2979</v>
      </c>
      <c r="E14586" s="292" t="s">
        <v>214</v>
      </c>
      <c r="F14586" s="405">
        <v>52078</v>
      </c>
      <c r="G14586" s="292" t="s">
        <v>2979</v>
      </c>
    </row>
    <row r="14587" spans="1:7">
      <c r="A14587" s="292" t="s">
        <v>49</v>
      </c>
      <c r="B14587" s="405">
        <v>54519</v>
      </c>
      <c r="C14587" s="292" t="s">
        <v>2979</v>
      </c>
      <c r="E14587" s="292" t="s">
        <v>214</v>
      </c>
      <c r="F14587" s="405">
        <v>52132</v>
      </c>
      <c r="G14587" s="292" t="s">
        <v>2979</v>
      </c>
    </row>
    <row r="14588" spans="1:7">
      <c r="A14588" s="292" t="s">
        <v>49</v>
      </c>
      <c r="B14588" s="405">
        <v>51201</v>
      </c>
      <c r="C14588" s="292" t="s">
        <v>2979</v>
      </c>
      <c r="E14588" s="292" t="s">
        <v>214</v>
      </c>
      <c r="F14588" s="405">
        <v>52133</v>
      </c>
      <c r="G14588" s="292" t="s">
        <v>2979</v>
      </c>
    </row>
    <row r="14589" spans="1:7">
      <c r="A14589" s="292" t="s">
        <v>49</v>
      </c>
      <c r="B14589" s="405">
        <v>51440</v>
      </c>
      <c r="C14589" s="292" t="s">
        <v>2979</v>
      </c>
      <c r="E14589" s="292" t="s">
        <v>214</v>
      </c>
      <c r="F14589" s="405">
        <v>52134</v>
      </c>
      <c r="G14589" s="292" t="s">
        <v>2979</v>
      </c>
    </row>
    <row r="14590" spans="1:7">
      <c r="A14590" s="292" t="s">
        <v>49</v>
      </c>
      <c r="B14590" s="405">
        <v>51549</v>
      </c>
      <c r="C14590" s="292" t="s">
        <v>2979</v>
      </c>
      <c r="E14590" s="292" t="s">
        <v>214</v>
      </c>
      <c r="F14590" s="405">
        <v>52136</v>
      </c>
      <c r="G14590" s="292" t="s">
        <v>2979</v>
      </c>
    </row>
    <row r="14591" spans="1:7">
      <c r="A14591" s="292" t="s">
        <v>49</v>
      </c>
      <c r="B14591" s="405">
        <v>51653</v>
      </c>
      <c r="C14591" s="292" t="s">
        <v>2979</v>
      </c>
      <c r="E14591" s="292" t="s">
        <v>214</v>
      </c>
      <c r="F14591" s="405">
        <v>52140</v>
      </c>
      <c r="G14591" s="292" t="s">
        <v>2979</v>
      </c>
    </row>
    <row r="14592" spans="1:7">
      <c r="A14592" s="292" t="s">
        <v>49</v>
      </c>
      <c r="B14592" s="405">
        <v>52151</v>
      </c>
      <c r="C14592" s="292" t="s">
        <v>2979</v>
      </c>
      <c r="E14592" s="292" t="s">
        <v>214</v>
      </c>
      <c r="F14592" s="405">
        <v>52141</v>
      </c>
      <c r="G14592" s="292" t="s">
        <v>2979</v>
      </c>
    </row>
    <row r="14593" spans="1:7">
      <c r="A14593" s="292" t="s">
        <v>49</v>
      </c>
      <c r="B14593" s="405">
        <v>52236</v>
      </c>
      <c r="C14593" s="292" t="s">
        <v>2979</v>
      </c>
      <c r="E14593" s="292" t="s">
        <v>214</v>
      </c>
      <c r="F14593" s="405">
        <v>52142</v>
      </c>
      <c r="G14593" s="292" t="s">
        <v>2979</v>
      </c>
    </row>
    <row r="14594" spans="1:7">
      <c r="A14594" s="292" t="s">
        <v>49</v>
      </c>
      <c r="B14594" s="405">
        <v>52358</v>
      </c>
      <c r="C14594" s="292" t="s">
        <v>2979</v>
      </c>
      <c r="E14594" s="292" t="s">
        <v>214</v>
      </c>
      <c r="F14594" s="405">
        <v>52144</v>
      </c>
      <c r="G14594" s="292" t="s">
        <v>2979</v>
      </c>
    </row>
    <row r="14595" spans="1:7">
      <c r="A14595" s="292" t="s">
        <v>49</v>
      </c>
      <c r="B14595" s="405">
        <v>52621</v>
      </c>
      <c r="C14595" s="292" t="s">
        <v>2979</v>
      </c>
      <c r="E14595" s="292" t="s">
        <v>214</v>
      </c>
      <c r="F14595" s="405">
        <v>52146</v>
      </c>
      <c r="G14595" s="292" t="s">
        <v>2979</v>
      </c>
    </row>
    <row r="14596" spans="1:7">
      <c r="A14596" s="292" t="s">
        <v>49</v>
      </c>
      <c r="B14596" s="405">
        <v>52772</v>
      </c>
      <c r="C14596" s="292" t="s">
        <v>2979</v>
      </c>
      <c r="E14596" s="292" t="s">
        <v>214</v>
      </c>
      <c r="F14596" s="405">
        <v>52147</v>
      </c>
      <c r="G14596" s="292" t="s">
        <v>2979</v>
      </c>
    </row>
    <row r="14597" spans="1:7">
      <c r="A14597" s="292" t="s">
        <v>49</v>
      </c>
      <c r="B14597" s="405">
        <v>53505</v>
      </c>
      <c r="C14597" s="292" t="s">
        <v>2979</v>
      </c>
      <c r="E14597" s="292" t="s">
        <v>214</v>
      </c>
      <c r="F14597" s="405">
        <v>52151</v>
      </c>
      <c r="G14597" s="292" t="s">
        <v>2979</v>
      </c>
    </row>
    <row r="14598" spans="1:7">
      <c r="A14598" s="292" t="s">
        <v>49</v>
      </c>
      <c r="B14598" s="405">
        <v>53810</v>
      </c>
      <c r="C14598" s="292" t="s">
        <v>2979</v>
      </c>
      <c r="E14598" s="292" t="s">
        <v>214</v>
      </c>
      <c r="F14598" s="405">
        <v>52154</v>
      </c>
      <c r="G14598" s="292" t="s">
        <v>2979</v>
      </c>
    </row>
    <row r="14599" spans="1:7">
      <c r="A14599" s="292" t="s">
        <v>49</v>
      </c>
      <c r="B14599" s="405">
        <v>54004</v>
      </c>
      <c r="C14599" s="292" t="s">
        <v>2979</v>
      </c>
      <c r="E14599" s="292" t="s">
        <v>214</v>
      </c>
      <c r="F14599" s="405">
        <v>52155</v>
      </c>
      <c r="G14599" s="292" t="s">
        <v>2979</v>
      </c>
    </row>
    <row r="14600" spans="1:7">
      <c r="A14600" s="292" t="s">
        <v>49</v>
      </c>
      <c r="B14600" s="405">
        <v>54174</v>
      </c>
      <c r="C14600" s="292" t="s">
        <v>2979</v>
      </c>
      <c r="E14600" s="292" t="s">
        <v>214</v>
      </c>
      <c r="F14600" s="405">
        <v>52156</v>
      </c>
      <c r="G14600" s="292" t="s">
        <v>2979</v>
      </c>
    </row>
    <row r="14601" spans="1:7">
      <c r="A14601" s="292" t="s">
        <v>49</v>
      </c>
      <c r="B14601" s="405">
        <v>54435</v>
      </c>
      <c r="C14601" s="292" t="s">
        <v>2979</v>
      </c>
      <c r="E14601" s="292" t="s">
        <v>214</v>
      </c>
      <c r="F14601" s="405">
        <v>52157</v>
      </c>
      <c r="G14601" s="292" t="s">
        <v>2979</v>
      </c>
    </row>
    <row r="14602" spans="1:7">
      <c r="A14602" s="292" t="s">
        <v>49</v>
      </c>
      <c r="B14602" s="405">
        <v>54521</v>
      </c>
      <c r="C14602" s="292" t="s">
        <v>2979</v>
      </c>
      <c r="E14602" s="292" t="s">
        <v>214</v>
      </c>
      <c r="F14602" s="405">
        <v>52158</v>
      </c>
      <c r="G14602" s="292" t="s">
        <v>2979</v>
      </c>
    </row>
    <row r="14603" spans="1:7">
      <c r="A14603" s="292" t="s">
        <v>49</v>
      </c>
      <c r="B14603" s="405">
        <v>51230</v>
      </c>
      <c r="C14603" s="292" t="s">
        <v>2979</v>
      </c>
      <c r="E14603" s="292" t="s">
        <v>214</v>
      </c>
      <c r="F14603" s="405">
        <v>52159</v>
      </c>
      <c r="G14603" s="292" t="s">
        <v>2979</v>
      </c>
    </row>
    <row r="14604" spans="1:7">
      <c r="A14604" s="292" t="s">
        <v>49</v>
      </c>
      <c r="B14604" s="405">
        <v>51441</v>
      </c>
      <c r="C14604" s="292" t="s">
        <v>2979</v>
      </c>
      <c r="E14604" s="292" t="s">
        <v>214</v>
      </c>
      <c r="F14604" s="405">
        <v>52160</v>
      </c>
      <c r="G14604" s="292" t="s">
        <v>2979</v>
      </c>
    </row>
    <row r="14605" spans="1:7">
      <c r="A14605" s="292" t="s">
        <v>49</v>
      </c>
      <c r="B14605" s="405">
        <v>51551</v>
      </c>
      <c r="C14605" s="292" t="s">
        <v>2979</v>
      </c>
      <c r="E14605" s="292" t="s">
        <v>214</v>
      </c>
      <c r="F14605" s="405">
        <v>52161</v>
      </c>
      <c r="G14605" s="292" t="s">
        <v>2979</v>
      </c>
    </row>
    <row r="14606" spans="1:7">
      <c r="A14606" s="292" t="s">
        <v>49</v>
      </c>
      <c r="B14606" s="405">
        <v>51654</v>
      </c>
      <c r="C14606" s="292" t="s">
        <v>2979</v>
      </c>
      <c r="E14606" s="292" t="s">
        <v>214</v>
      </c>
      <c r="F14606" s="405">
        <v>52162</v>
      </c>
      <c r="G14606" s="292" t="s">
        <v>2979</v>
      </c>
    </row>
    <row r="14607" spans="1:7">
      <c r="A14607" s="292" t="s">
        <v>49</v>
      </c>
      <c r="B14607" s="405">
        <v>52154</v>
      </c>
      <c r="C14607" s="292" t="s">
        <v>2979</v>
      </c>
      <c r="E14607" s="292" t="s">
        <v>214</v>
      </c>
      <c r="F14607" s="405">
        <v>52163</v>
      </c>
      <c r="G14607" s="292" t="s">
        <v>2979</v>
      </c>
    </row>
    <row r="14608" spans="1:7">
      <c r="A14608" s="292" t="s">
        <v>49</v>
      </c>
      <c r="B14608" s="405">
        <v>52237</v>
      </c>
      <c r="C14608" s="292" t="s">
        <v>2979</v>
      </c>
      <c r="E14608" s="292" t="s">
        <v>214</v>
      </c>
      <c r="F14608" s="405">
        <v>52164</v>
      </c>
      <c r="G14608" s="292" t="s">
        <v>2979</v>
      </c>
    </row>
    <row r="14609" spans="1:7">
      <c r="A14609" s="292" t="s">
        <v>49</v>
      </c>
      <c r="B14609" s="405">
        <v>52359</v>
      </c>
      <c r="C14609" s="292" t="s">
        <v>2979</v>
      </c>
      <c r="E14609" s="292" t="s">
        <v>214</v>
      </c>
      <c r="F14609" s="405">
        <v>52165</v>
      </c>
      <c r="G14609" s="292" t="s">
        <v>2979</v>
      </c>
    </row>
    <row r="14610" spans="1:7">
      <c r="A14610" s="292" t="s">
        <v>49</v>
      </c>
      <c r="B14610" s="405">
        <v>52625</v>
      </c>
      <c r="C14610" s="292" t="s">
        <v>2979</v>
      </c>
      <c r="E14610" s="292" t="s">
        <v>214</v>
      </c>
      <c r="F14610" s="405">
        <v>52169</v>
      </c>
      <c r="G14610" s="292" t="s">
        <v>2979</v>
      </c>
    </row>
    <row r="14611" spans="1:7">
      <c r="A14611" s="292" t="s">
        <v>49</v>
      </c>
      <c r="B14611" s="405">
        <v>52774</v>
      </c>
      <c r="C14611" s="292" t="s">
        <v>2979</v>
      </c>
      <c r="E14611" s="292" t="s">
        <v>214</v>
      </c>
      <c r="F14611" s="405">
        <v>52170</v>
      </c>
      <c r="G14611" s="292" t="s">
        <v>2979</v>
      </c>
    </row>
    <row r="14612" spans="1:7">
      <c r="A14612" s="292" t="s">
        <v>49</v>
      </c>
      <c r="B14612" s="405">
        <v>53506</v>
      </c>
      <c r="C14612" s="292" t="s">
        <v>2979</v>
      </c>
      <c r="E14612" s="292" t="s">
        <v>214</v>
      </c>
      <c r="F14612" s="405">
        <v>52171</v>
      </c>
      <c r="G14612" s="292" t="s">
        <v>2979</v>
      </c>
    </row>
    <row r="14613" spans="1:7">
      <c r="A14613" s="292" t="s">
        <v>49</v>
      </c>
      <c r="B14613" s="405">
        <v>53816</v>
      </c>
      <c r="C14613" s="292" t="s">
        <v>2979</v>
      </c>
      <c r="E14613" s="292" t="s">
        <v>214</v>
      </c>
      <c r="F14613" s="405">
        <v>52172</v>
      </c>
      <c r="G14613" s="292" t="s">
        <v>2979</v>
      </c>
    </row>
    <row r="14614" spans="1:7">
      <c r="A14614" s="292" t="s">
        <v>49</v>
      </c>
      <c r="B14614" s="405">
        <v>54006</v>
      </c>
      <c r="C14614" s="292" t="s">
        <v>2979</v>
      </c>
      <c r="E14614" s="292" t="s">
        <v>214</v>
      </c>
      <c r="F14614" s="405">
        <v>52201</v>
      </c>
      <c r="G14614" s="292" t="s">
        <v>2979</v>
      </c>
    </row>
    <row r="14615" spans="1:7">
      <c r="A14615" s="292" t="s">
        <v>49</v>
      </c>
      <c r="B14615" s="405">
        <v>54175</v>
      </c>
      <c r="C14615" s="292" t="s">
        <v>2979</v>
      </c>
      <c r="E14615" s="292" t="s">
        <v>214</v>
      </c>
      <c r="F14615" s="405">
        <v>52202</v>
      </c>
      <c r="G14615" s="292" t="s">
        <v>2979</v>
      </c>
    </row>
    <row r="14616" spans="1:7">
      <c r="A14616" s="292" t="s">
        <v>49</v>
      </c>
      <c r="B14616" s="405">
        <v>54436</v>
      </c>
      <c r="C14616" s="292" t="s">
        <v>2979</v>
      </c>
      <c r="E14616" s="292" t="s">
        <v>214</v>
      </c>
      <c r="F14616" s="405">
        <v>52207</v>
      </c>
      <c r="G14616" s="292" t="s">
        <v>2979</v>
      </c>
    </row>
    <row r="14617" spans="1:7">
      <c r="A14617" s="292" t="s">
        <v>49</v>
      </c>
      <c r="B14617" s="405">
        <v>54525</v>
      </c>
      <c r="C14617" s="292" t="s">
        <v>2979</v>
      </c>
      <c r="E14617" s="292" t="s">
        <v>214</v>
      </c>
      <c r="F14617" s="405">
        <v>52208</v>
      </c>
      <c r="G14617" s="292" t="s">
        <v>2979</v>
      </c>
    </row>
    <row r="14618" spans="1:7">
      <c r="A14618" s="292" t="s">
        <v>49</v>
      </c>
      <c r="B14618" s="405">
        <v>51231</v>
      </c>
      <c r="C14618" s="292" t="s">
        <v>2979</v>
      </c>
      <c r="E14618" s="292" t="s">
        <v>214</v>
      </c>
      <c r="F14618" s="405">
        <v>52209</v>
      </c>
      <c r="G14618" s="292" t="s">
        <v>2979</v>
      </c>
    </row>
    <row r="14619" spans="1:7">
      <c r="A14619" s="292" t="s">
        <v>49</v>
      </c>
      <c r="B14619" s="405">
        <v>51442</v>
      </c>
      <c r="C14619" s="292" t="s">
        <v>2979</v>
      </c>
      <c r="E14619" s="292" t="s">
        <v>214</v>
      </c>
      <c r="F14619" s="405">
        <v>52210</v>
      </c>
      <c r="G14619" s="292" t="s">
        <v>2979</v>
      </c>
    </row>
    <row r="14620" spans="1:7">
      <c r="A14620" s="292" t="s">
        <v>49</v>
      </c>
      <c r="B14620" s="405">
        <v>51552</v>
      </c>
      <c r="C14620" s="292" t="s">
        <v>2979</v>
      </c>
      <c r="E14620" s="292" t="s">
        <v>214</v>
      </c>
      <c r="F14620" s="405">
        <v>52211</v>
      </c>
      <c r="G14620" s="292" t="s">
        <v>2979</v>
      </c>
    </row>
    <row r="14621" spans="1:7">
      <c r="A14621" s="292" t="s">
        <v>49</v>
      </c>
      <c r="B14621" s="405">
        <v>52031</v>
      </c>
      <c r="C14621" s="292" t="s">
        <v>2979</v>
      </c>
      <c r="E14621" s="292" t="s">
        <v>214</v>
      </c>
      <c r="F14621" s="405">
        <v>52213</v>
      </c>
      <c r="G14621" s="292" t="s">
        <v>2979</v>
      </c>
    </row>
    <row r="14622" spans="1:7">
      <c r="A14622" s="292" t="s">
        <v>49</v>
      </c>
      <c r="B14622" s="405">
        <v>52155</v>
      </c>
      <c r="C14622" s="292" t="s">
        <v>2979</v>
      </c>
      <c r="E14622" s="292" t="s">
        <v>214</v>
      </c>
      <c r="F14622" s="405">
        <v>52214</v>
      </c>
      <c r="G14622" s="292" t="s">
        <v>2979</v>
      </c>
    </row>
    <row r="14623" spans="1:7">
      <c r="A14623" s="292" t="s">
        <v>49</v>
      </c>
      <c r="B14623" s="405">
        <v>52247</v>
      </c>
      <c r="C14623" s="292" t="s">
        <v>2979</v>
      </c>
      <c r="E14623" s="292" t="s">
        <v>214</v>
      </c>
      <c r="F14623" s="405">
        <v>52215</v>
      </c>
      <c r="G14623" s="292" t="s">
        <v>2979</v>
      </c>
    </row>
    <row r="14624" spans="1:7">
      <c r="A14624" s="292" t="s">
        <v>49</v>
      </c>
      <c r="B14624" s="405">
        <v>52361</v>
      </c>
      <c r="C14624" s="292" t="s">
        <v>2979</v>
      </c>
      <c r="E14624" s="292" t="s">
        <v>214</v>
      </c>
      <c r="F14624" s="405">
        <v>52216</v>
      </c>
      <c r="G14624" s="292" t="s">
        <v>2979</v>
      </c>
    </row>
    <row r="14625" spans="1:7">
      <c r="A14625" s="292" t="s">
        <v>49</v>
      </c>
      <c r="B14625" s="405">
        <v>52626</v>
      </c>
      <c r="C14625" s="292" t="s">
        <v>2979</v>
      </c>
      <c r="E14625" s="292" t="s">
        <v>214</v>
      </c>
      <c r="F14625" s="405">
        <v>52217</v>
      </c>
      <c r="G14625" s="292" t="s">
        <v>2979</v>
      </c>
    </row>
    <row r="14626" spans="1:7">
      <c r="A14626" s="292" t="s">
        <v>49</v>
      </c>
      <c r="B14626" s="405">
        <v>52776</v>
      </c>
      <c r="C14626" s="292" t="s">
        <v>2979</v>
      </c>
      <c r="E14626" s="292" t="s">
        <v>214</v>
      </c>
      <c r="F14626" s="405">
        <v>52218</v>
      </c>
      <c r="G14626" s="292" t="s">
        <v>2979</v>
      </c>
    </row>
    <row r="14627" spans="1:7">
      <c r="A14627" s="292" t="s">
        <v>49</v>
      </c>
      <c r="B14627" s="405">
        <v>53510</v>
      </c>
      <c r="C14627" s="292" t="s">
        <v>2979</v>
      </c>
      <c r="E14627" s="292" t="s">
        <v>214</v>
      </c>
      <c r="F14627" s="405">
        <v>52219</v>
      </c>
      <c r="G14627" s="292" t="s">
        <v>2979</v>
      </c>
    </row>
    <row r="14628" spans="1:7">
      <c r="A14628" s="292" t="s">
        <v>49</v>
      </c>
      <c r="B14628" s="405">
        <v>53818</v>
      </c>
      <c r="C14628" s="292" t="s">
        <v>2979</v>
      </c>
      <c r="E14628" s="292" t="s">
        <v>214</v>
      </c>
      <c r="F14628" s="405">
        <v>52220</v>
      </c>
      <c r="G14628" s="292" t="s">
        <v>2979</v>
      </c>
    </row>
    <row r="14629" spans="1:7">
      <c r="A14629" s="292" t="s">
        <v>49</v>
      </c>
      <c r="B14629" s="405">
        <v>54007</v>
      </c>
      <c r="C14629" s="292" t="s">
        <v>2979</v>
      </c>
      <c r="E14629" s="292" t="s">
        <v>214</v>
      </c>
      <c r="F14629" s="405">
        <v>52221</v>
      </c>
      <c r="G14629" s="292" t="s">
        <v>2979</v>
      </c>
    </row>
    <row r="14630" spans="1:7">
      <c r="A14630" s="292" t="s">
        <v>49</v>
      </c>
      <c r="B14630" s="405">
        <v>54177</v>
      </c>
      <c r="C14630" s="292" t="s">
        <v>2979</v>
      </c>
      <c r="E14630" s="292" t="s">
        <v>214</v>
      </c>
      <c r="F14630" s="405">
        <v>52222</v>
      </c>
      <c r="G14630" s="292" t="s">
        <v>2979</v>
      </c>
    </row>
    <row r="14631" spans="1:7">
      <c r="A14631" s="292" t="s">
        <v>49</v>
      </c>
      <c r="B14631" s="405">
        <v>54440</v>
      </c>
      <c r="C14631" s="292" t="s">
        <v>2979</v>
      </c>
      <c r="E14631" s="292" t="s">
        <v>214</v>
      </c>
      <c r="F14631" s="405">
        <v>52223</v>
      </c>
      <c r="G14631" s="292" t="s">
        <v>2979</v>
      </c>
    </row>
    <row r="14632" spans="1:7">
      <c r="A14632" s="292" t="s">
        <v>49</v>
      </c>
      <c r="B14632" s="405">
        <v>54526</v>
      </c>
      <c r="C14632" s="292" t="s">
        <v>2979</v>
      </c>
      <c r="E14632" s="292" t="s">
        <v>214</v>
      </c>
      <c r="F14632" s="405">
        <v>52224</v>
      </c>
      <c r="G14632" s="292" t="s">
        <v>2979</v>
      </c>
    </row>
    <row r="14633" spans="1:7">
      <c r="A14633" s="292" t="s">
        <v>49</v>
      </c>
      <c r="B14633" s="405">
        <v>51232</v>
      </c>
      <c r="C14633" s="292" t="s">
        <v>2979</v>
      </c>
      <c r="E14633" s="292" t="s">
        <v>214</v>
      </c>
      <c r="F14633" s="405">
        <v>52225</v>
      </c>
      <c r="G14633" s="292" t="s">
        <v>2979</v>
      </c>
    </row>
    <row r="14634" spans="1:7">
      <c r="A14634" s="292" t="s">
        <v>49</v>
      </c>
      <c r="B14634" s="405">
        <v>51443</v>
      </c>
      <c r="C14634" s="292" t="s">
        <v>2979</v>
      </c>
      <c r="E14634" s="292" t="s">
        <v>214</v>
      </c>
      <c r="F14634" s="405">
        <v>52226</v>
      </c>
      <c r="G14634" s="292" t="s">
        <v>2979</v>
      </c>
    </row>
    <row r="14635" spans="1:7">
      <c r="A14635" s="292" t="s">
        <v>49</v>
      </c>
      <c r="B14635" s="405">
        <v>51553</v>
      </c>
      <c r="C14635" s="292" t="s">
        <v>2979</v>
      </c>
      <c r="E14635" s="292" t="s">
        <v>214</v>
      </c>
      <c r="F14635" s="405">
        <v>52229</v>
      </c>
      <c r="G14635" s="292" t="s">
        <v>2979</v>
      </c>
    </row>
    <row r="14636" spans="1:7">
      <c r="A14636" s="292" t="s">
        <v>49</v>
      </c>
      <c r="B14636" s="405">
        <v>52032</v>
      </c>
      <c r="C14636" s="292" t="s">
        <v>2979</v>
      </c>
      <c r="E14636" s="292" t="s">
        <v>214</v>
      </c>
      <c r="F14636" s="405">
        <v>52231</v>
      </c>
      <c r="G14636" s="292" t="s">
        <v>2979</v>
      </c>
    </row>
    <row r="14637" spans="1:7">
      <c r="A14637" s="292" t="s">
        <v>49</v>
      </c>
      <c r="B14637" s="405">
        <v>52156</v>
      </c>
      <c r="C14637" s="292" t="s">
        <v>2979</v>
      </c>
      <c r="E14637" s="292" t="s">
        <v>214</v>
      </c>
      <c r="F14637" s="405">
        <v>52232</v>
      </c>
      <c r="G14637" s="292" t="s">
        <v>2979</v>
      </c>
    </row>
    <row r="14638" spans="1:7">
      <c r="A14638" s="292" t="s">
        <v>49</v>
      </c>
      <c r="B14638" s="405">
        <v>52248</v>
      </c>
      <c r="C14638" s="292" t="s">
        <v>2979</v>
      </c>
      <c r="E14638" s="292" t="s">
        <v>214</v>
      </c>
      <c r="F14638" s="405">
        <v>52236</v>
      </c>
      <c r="G14638" s="292" t="s">
        <v>2979</v>
      </c>
    </row>
    <row r="14639" spans="1:7">
      <c r="A14639" s="292" t="s">
        <v>49</v>
      </c>
      <c r="B14639" s="405">
        <v>52362</v>
      </c>
      <c r="C14639" s="292" t="s">
        <v>2979</v>
      </c>
      <c r="E14639" s="292" t="s">
        <v>214</v>
      </c>
      <c r="F14639" s="405">
        <v>52237</v>
      </c>
      <c r="G14639" s="292" t="s">
        <v>2979</v>
      </c>
    </row>
    <row r="14640" spans="1:7">
      <c r="A14640" s="292" t="s">
        <v>49</v>
      </c>
      <c r="B14640" s="405">
        <v>52630</v>
      </c>
      <c r="C14640" s="292" t="s">
        <v>2979</v>
      </c>
      <c r="E14640" s="292" t="s">
        <v>214</v>
      </c>
      <c r="F14640" s="405">
        <v>52247</v>
      </c>
      <c r="G14640" s="292" t="s">
        <v>2979</v>
      </c>
    </row>
    <row r="14641" spans="1:7">
      <c r="A14641" s="292" t="s">
        <v>49</v>
      </c>
      <c r="B14641" s="405">
        <v>52777</v>
      </c>
      <c r="C14641" s="292" t="s">
        <v>2979</v>
      </c>
      <c r="E14641" s="292" t="s">
        <v>214</v>
      </c>
      <c r="F14641" s="405">
        <v>52248</v>
      </c>
      <c r="G14641" s="292" t="s">
        <v>2979</v>
      </c>
    </row>
    <row r="14642" spans="1:7">
      <c r="A14642" s="292" t="s">
        <v>49</v>
      </c>
      <c r="B14642" s="405">
        <v>53516</v>
      </c>
      <c r="C14642" s="292" t="s">
        <v>2979</v>
      </c>
      <c r="E14642" s="292" t="s">
        <v>214</v>
      </c>
      <c r="F14642" s="405">
        <v>52249</v>
      </c>
      <c r="G14642" s="292" t="s">
        <v>2979</v>
      </c>
    </row>
    <row r="14643" spans="1:7">
      <c r="A14643" s="292" t="s">
        <v>49</v>
      </c>
      <c r="B14643" s="405">
        <v>53820</v>
      </c>
      <c r="C14643" s="292" t="s">
        <v>2979</v>
      </c>
      <c r="E14643" s="292" t="s">
        <v>214</v>
      </c>
      <c r="F14643" s="405">
        <v>52251</v>
      </c>
      <c r="G14643" s="292" t="s">
        <v>2979</v>
      </c>
    </row>
    <row r="14644" spans="1:7">
      <c r="A14644" s="292" t="s">
        <v>49</v>
      </c>
      <c r="B14644" s="405">
        <v>54009</v>
      </c>
      <c r="C14644" s="292" t="s">
        <v>2979</v>
      </c>
      <c r="E14644" s="292" t="s">
        <v>214</v>
      </c>
      <c r="F14644" s="405">
        <v>52254</v>
      </c>
      <c r="G14644" s="292" t="s">
        <v>2979</v>
      </c>
    </row>
    <row r="14645" spans="1:7">
      <c r="A14645" s="292" t="s">
        <v>49</v>
      </c>
      <c r="B14645" s="405">
        <v>54182</v>
      </c>
      <c r="C14645" s="292" t="s">
        <v>2979</v>
      </c>
      <c r="E14645" s="292" t="s">
        <v>214</v>
      </c>
      <c r="F14645" s="405">
        <v>52255</v>
      </c>
      <c r="G14645" s="292" t="s">
        <v>2979</v>
      </c>
    </row>
    <row r="14646" spans="1:7">
      <c r="A14646" s="292" t="s">
        <v>49</v>
      </c>
      <c r="B14646" s="405">
        <v>54442</v>
      </c>
      <c r="C14646" s="292" t="s">
        <v>2979</v>
      </c>
      <c r="E14646" s="292" t="s">
        <v>214</v>
      </c>
      <c r="F14646" s="405">
        <v>52257</v>
      </c>
      <c r="G14646" s="292" t="s">
        <v>2979</v>
      </c>
    </row>
    <row r="14647" spans="1:7">
      <c r="A14647" s="292" t="s">
        <v>49</v>
      </c>
      <c r="B14647" s="405">
        <v>54527</v>
      </c>
      <c r="C14647" s="292" t="s">
        <v>2979</v>
      </c>
      <c r="E14647" s="292" t="s">
        <v>214</v>
      </c>
      <c r="F14647" s="405">
        <v>52301</v>
      </c>
      <c r="G14647" s="292" t="s">
        <v>2979</v>
      </c>
    </row>
    <row r="14648" spans="1:7">
      <c r="A14648" s="292" t="s">
        <v>49</v>
      </c>
      <c r="B14648" s="405">
        <v>51234</v>
      </c>
      <c r="C14648" s="292" t="s">
        <v>2979</v>
      </c>
      <c r="E14648" s="292" t="s">
        <v>214</v>
      </c>
      <c r="F14648" s="405">
        <v>52305</v>
      </c>
      <c r="G14648" s="292" t="s">
        <v>2979</v>
      </c>
    </row>
    <row r="14649" spans="1:7">
      <c r="A14649" s="292" t="s">
        <v>49</v>
      </c>
      <c r="B14649" s="405">
        <v>51444</v>
      </c>
      <c r="C14649" s="292" t="s">
        <v>2979</v>
      </c>
      <c r="E14649" s="292" t="s">
        <v>214</v>
      </c>
      <c r="F14649" s="405">
        <v>52306</v>
      </c>
      <c r="G14649" s="292" t="s">
        <v>2979</v>
      </c>
    </row>
    <row r="14650" spans="1:7">
      <c r="A14650" s="292" t="s">
        <v>49</v>
      </c>
      <c r="B14650" s="405">
        <v>51555</v>
      </c>
      <c r="C14650" s="292" t="s">
        <v>2979</v>
      </c>
      <c r="E14650" s="292" t="s">
        <v>214</v>
      </c>
      <c r="F14650" s="405">
        <v>52307</v>
      </c>
      <c r="G14650" s="292" t="s">
        <v>2979</v>
      </c>
    </row>
    <row r="14651" spans="1:7">
      <c r="A14651" s="292" t="s">
        <v>49</v>
      </c>
      <c r="B14651" s="405">
        <v>52033</v>
      </c>
      <c r="C14651" s="292" t="s">
        <v>2979</v>
      </c>
      <c r="E14651" s="292" t="s">
        <v>214</v>
      </c>
      <c r="F14651" s="405">
        <v>52309</v>
      </c>
      <c r="G14651" s="292" t="s">
        <v>2979</v>
      </c>
    </row>
    <row r="14652" spans="1:7">
      <c r="A14652" s="292" t="s">
        <v>49</v>
      </c>
      <c r="B14652" s="405">
        <v>52157</v>
      </c>
      <c r="C14652" s="292" t="s">
        <v>2979</v>
      </c>
      <c r="E14652" s="292" t="s">
        <v>214</v>
      </c>
      <c r="F14652" s="405">
        <v>52310</v>
      </c>
      <c r="G14652" s="292" t="s">
        <v>2979</v>
      </c>
    </row>
    <row r="14653" spans="1:7">
      <c r="A14653" s="292" t="s">
        <v>49</v>
      </c>
      <c r="B14653" s="405">
        <v>52249</v>
      </c>
      <c r="C14653" s="292" t="s">
        <v>2979</v>
      </c>
      <c r="E14653" s="292" t="s">
        <v>214</v>
      </c>
      <c r="F14653" s="405">
        <v>52313</v>
      </c>
      <c r="G14653" s="292" t="s">
        <v>2979</v>
      </c>
    </row>
    <row r="14654" spans="1:7">
      <c r="A14654" s="292" t="s">
        <v>49</v>
      </c>
      <c r="B14654" s="405">
        <v>52531</v>
      </c>
      <c r="C14654" s="292" t="s">
        <v>2979</v>
      </c>
      <c r="E14654" s="292" t="s">
        <v>214</v>
      </c>
      <c r="F14654" s="405">
        <v>52316</v>
      </c>
      <c r="G14654" s="292" t="s">
        <v>2979</v>
      </c>
    </row>
    <row r="14655" spans="1:7">
      <c r="A14655" s="292" t="s">
        <v>49</v>
      </c>
      <c r="B14655" s="405">
        <v>52631</v>
      </c>
      <c r="C14655" s="292" t="s">
        <v>2979</v>
      </c>
      <c r="E14655" s="292" t="s">
        <v>214</v>
      </c>
      <c r="F14655" s="405">
        <v>52320</v>
      </c>
      <c r="G14655" s="292" t="s">
        <v>2979</v>
      </c>
    </row>
    <row r="14656" spans="1:7">
      <c r="A14656" s="292" t="s">
        <v>49</v>
      </c>
      <c r="B14656" s="405">
        <v>52778</v>
      </c>
      <c r="C14656" s="292" t="s">
        <v>2979</v>
      </c>
      <c r="E14656" s="292" t="s">
        <v>214</v>
      </c>
      <c r="F14656" s="405">
        <v>52321</v>
      </c>
      <c r="G14656" s="292" t="s">
        <v>2979</v>
      </c>
    </row>
    <row r="14657" spans="1:7">
      <c r="A14657" s="292" t="s">
        <v>49</v>
      </c>
      <c r="B14657" s="405">
        <v>53517</v>
      </c>
      <c r="C14657" s="292" t="s">
        <v>2979</v>
      </c>
      <c r="E14657" s="292" t="s">
        <v>214</v>
      </c>
      <c r="F14657" s="405">
        <v>52322</v>
      </c>
      <c r="G14657" s="292" t="s">
        <v>2979</v>
      </c>
    </row>
    <row r="14658" spans="1:7">
      <c r="A14658" s="292" t="s">
        <v>49</v>
      </c>
      <c r="B14658" s="405">
        <v>53825</v>
      </c>
      <c r="C14658" s="292" t="s">
        <v>2979</v>
      </c>
      <c r="E14658" s="292" t="s">
        <v>214</v>
      </c>
      <c r="F14658" s="405">
        <v>52323</v>
      </c>
      <c r="G14658" s="292" t="s">
        <v>2979</v>
      </c>
    </row>
    <row r="14659" spans="1:7">
      <c r="A14659" s="292" t="s">
        <v>49</v>
      </c>
      <c r="B14659" s="405">
        <v>54011</v>
      </c>
      <c r="C14659" s="292" t="s">
        <v>2979</v>
      </c>
      <c r="E14659" s="292" t="s">
        <v>214</v>
      </c>
      <c r="F14659" s="405">
        <v>52325</v>
      </c>
      <c r="G14659" s="292" t="s">
        <v>2979</v>
      </c>
    </row>
    <row r="14660" spans="1:7">
      <c r="A14660" s="292" t="s">
        <v>49</v>
      </c>
      <c r="B14660" s="405">
        <v>54202</v>
      </c>
      <c r="C14660" s="292" t="s">
        <v>2979</v>
      </c>
      <c r="E14660" s="292" t="s">
        <v>214</v>
      </c>
      <c r="F14660" s="405">
        <v>52327</v>
      </c>
      <c r="G14660" s="292" t="s">
        <v>2979</v>
      </c>
    </row>
    <row r="14661" spans="1:7">
      <c r="A14661" s="292" t="s">
        <v>49</v>
      </c>
      <c r="B14661" s="405">
        <v>54443</v>
      </c>
      <c r="C14661" s="292" t="s">
        <v>2979</v>
      </c>
      <c r="E14661" s="292" t="s">
        <v>214</v>
      </c>
      <c r="F14661" s="405">
        <v>52329</v>
      </c>
      <c r="G14661" s="292" t="s">
        <v>2979</v>
      </c>
    </row>
    <row r="14662" spans="1:7">
      <c r="A14662" s="292" t="s">
        <v>49</v>
      </c>
      <c r="B14662" s="405">
        <v>54529</v>
      </c>
      <c r="C14662" s="292" t="s">
        <v>2979</v>
      </c>
      <c r="E14662" s="292" t="s">
        <v>214</v>
      </c>
      <c r="F14662" s="405">
        <v>52330</v>
      </c>
      <c r="G14662" s="292" t="s">
        <v>2979</v>
      </c>
    </row>
    <row r="14663" spans="1:7">
      <c r="A14663" s="292" t="s">
        <v>49</v>
      </c>
      <c r="B14663" s="405">
        <v>51235</v>
      </c>
      <c r="C14663" s="292" t="s">
        <v>2979</v>
      </c>
      <c r="E14663" s="292" t="s">
        <v>214</v>
      </c>
      <c r="F14663" s="405">
        <v>52332</v>
      </c>
      <c r="G14663" s="292" t="s">
        <v>2979</v>
      </c>
    </row>
    <row r="14664" spans="1:7">
      <c r="A14664" s="292" t="s">
        <v>49</v>
      </c>
      <c r="B14664" s="405">
        <v>51445</v>
      </c>
      <c r="C14664" s="292" t="s">
        <v>2979</v>
      </c>
      <c r="E14664" s="292" t="s">
        <v>214</v>
      </c>
      <c r="F14664" s="405">
        <v>52334</v>
      </c>
      <c r="G14664" s="292" t="s">
        <v>2979</v>
      </c>
    </row>
    <row r="14665" spans="1:7">
      <c r="A14665" s="292" t="s">
        <v>49</v>
      </c>
      <c r="B14665" s="405">
        <v>51556</v>
      </c>
      <c r="C14665" s="292" t="s">
        <v>2979</v>
      </c>
      <c r="E14665" s="292" t="s">
        <v>214</v>
      </c>
      <c r="F14665" s="405">
        <v>52335</v>
      </c>
      <c r="G14665" s="292" t="s">
        <v>2979</v>
      </c>
    </row>
    <row r="14666" spans="1:7">
      <c r="A14666" s="292" t="s">
        <v>49</v>
      </c>
      <c r="B14666" s="405">
        <v>52035</v>
      </c>
      <c r="C14666" s="292" t="s">
        <v>2979</v>
      </c>
      <c r="E14666" s="292" t="s">
        <v>214</v>
      </c>
      <c r="F14666" s="405">
        <v>52336</v>
      </c>
      <c r="G14666" s="292" t="s">
        <v>2979</v>
      </c>
    </row>
    <row r="14667" spans="1:7">
      <c r="A14667" s="292" t="s">
        <v>49</v>
      </c>
      <c r="B14667" s="405">
        <v>52158</v>
      </c>
      <c r="C14667" s="292" t="s">
        <v>2979</v>
      </c>
      <c r="E14667" s="292" t="s">
        <v>214</v>
      </c>
      <c r="F14667" s="405">
        <v>52337</v>
      </c>
      <c r="G14667" s="292" t="s">
        <v>2979</v>
      </c>
    </row>
    <row r="14668" spans="1:7">
      <c r="A14668" s="292" t="s">
        <v>49</v>
      </c>
      <c r="B14668" s="405">
        <v>52251</v>
      </c>
      <c r="C14668" s="292" t="s">
        <v>2979</v>
      </c>
      <c r="E14668" s="292" t="s">
        <v>214</v>
      </c>
      <c r="F14668" s="405">
        <v>52339</v>
      </c>
      <c r="G14668" s="292" t="s">
        <v>2979</v>
      </c>
    </row>
    <row r="14669" spans="1:7">
      <c r="A14669" s="292" t="s">
        <v>49</v>
      </c>
      <c r="B14669" s="405">
        <v>52533</v>
      </c>
      <c r="C14669" s="292" t="s">
        <v>2979</v>
      </c>
      <c r="E14669" s="292" t="s">
        <v>214</v>
      </c>
      <c r="F14669" s="405">
        <v>52340</v>
      </c>
      <c r="G14669" s="292" t="s">
        <v>2979</v>
      </c>
    </row>
    <row r="14670" spans="1:7">
      <c r="A14670" s="292" t="s">
        <v>49</v>
      </c>
      <c r="B14670" s="405">
        <v>52635</v>
      </c>
      <c r="C14670" s="292" t="s">
        <v>2979</v>
      </c>
      <c r="E14670" s="292" t="s">
        <v>214</v>
      </c>
      <c r="F14670" s="405">
        <v>52342</v>
      </c>
      <c r="G14670" s="292" t="s">
        <v>2979</v>
      </c>
    </row>
    <row r="14671" spans="1:7">
      <c r="A14671" s="292" t="s">
        <v>49</v>
      </c>
      <c r="B14671" s="405">
        <v>53001</v>
      </c>
      <c r="C14671" s="292" t="s">
        <v>2979</v>
      </c>
      <c r="E14671" s="292" t="s">
        <v>214</v>
      </c>
      <c r="F14671" s="405">
        <v>52344</v>
      </c>
      <c r="G14671" s="292" t="s">
        <v>2979</v>
      </c>
    </row>
    <row r="14672" spans="1:7">
      <c r="A14672" s="292" t="s">
        <v>49</v>
      </c>
      <c r="B14672" s="405">
        <v>53518</v>
      </c>
      <c r="C14672" s="292" t="s">
        <v>2979</v>
      </c>
      <c r="E14672" s="292" t="s">
        <v>214</v>
      </c>
      <c r="F14672" s="405">
        <v>52346</v>
      </c>
      <c r="G14672" s="292" t="s">
        <v>2979</v>
      </c>
    </row>
    <row r="14673" spans="1:7">
      <c r="A14673" s="292" t="s">
        <v>49</v>
      </c>
      <c r="B14673" s="405">
        <v>53826</v>
      </c>
      <c r="C14673" s="292" t="s">
        <v>2979</v>
      </c>
      <c r="E14673" s="292" t="s">
        <v>214</v>
      </c>
      <c r="F14673" s="405">
        <v>52347</v>
      </c>
      <c r="G14673" s="292" t="s">
        <v>2979</v>
      </c>
    </row>
    <row r="14674" spans="1:7">
      <c r="A14674" s="292" t="s">
        <v>49</v>
      </c>
      <c r="B14674" s="405">
        <v>54012</v>
      </c>
      <c r="C14674" s="292" t="s">
        <v>2979</v>
      </c>
      <c r="E14674" s="292" t="s">
        <v>214</v>
      </c>
      <c r="F14674" s="405">
        <v>52349</v>
      </c>
      <c r="G14674" s="292" t="s">
        <v>2979</v>
      </c>
    </row>
    <row r="14675" spans="1:7">
      <c r="A14675" s="292" t="s">
        <v>49</v>
      </c>
      <c r="B14675" s="405">
        <v>54204</v>
      </c>
      <c r="C14675" s="292" t="s">
        <v>2979</v>
      </c>
      <c r="E14675" s="292" t="s">
        <v>214</v>
      </c>
      <c r="F14675" s="405">
        <v>52352</v>
      </c>
      <c r="G14675" s="292" t="s">
        <v>2979</v>
      </c>
    </row>
    <row r="14676" spans="1:7">
      <c r="A14676" s="292" t="s">
        <v>49</v>
      </c>
      <c r="B14676" s="405">
        <v>54446</v>
      </c>
      <c r="C14676" s="292" t="s">
        <v>2979</v>
      </c>
      <c r="E14676" s="292" t="s">
        <v>214</v>
      </c>
      <c r="F14676" s="405">
        <v>52354</v>
      </c>
      <c r="G14676" s="292" t="s">
        <v>2979</v>
      </c>
    </row>
    <row r="14677" spans="1:7">
      <c r="A14677" s="292" t="s">
        <v>49</v>
      </c>
      <c r="B14677" s="405">
        <v>54530</v>
      </c>
      <c r="C14677" s="292" t="s">
        <v>2979</v>
      </c>
      <c r="E14677" s="292" t="s">
        <v>214</v>
      </c>
      <c r="F14677" s="405">
        <v>52355</v>
      </c>
      <c r="G14677" s="292" t="s">
        <v>2979</v>
      </c>
    </row>
    <row r="14678" spans="1:7">
      <c r="A14678" s="292" t="s">
        <v>49</v>
      </c>
      <c r="B14678" s="405">
        <v>51237</v>
      </c>
      <c r="C14678" s="292" t="s">
        <v>2979</v>
      </c>
      <c r="E14678" s="292" t="s">
        <v>214</v>
      </c>
      <c r="F14678" s="405">
        <v>52356</v>
      </c>
      <c r="G14678" s="292" t="s">
        <v>2979</v>
      </c>
    </row>
    <row r="14679" spans="1:7">
      <c r="A14679" s="292" t="s">
        <v>49</v>
      </c>
      <c r="B14679" s="405">
        <v>51446</v>
      </c>
      <c r="C14679" s="292" t="s">
        <v>2979</v>
      </c>
      <c r="E14679" s="292" t="s">
        <v>214</v>
      </c>
      <c r="F14679" s="405">
        <v>52358</v>
      </c>
      <c r="G14679" s="292" t="s">
        <v>2979</v>
      </c>
    </row>
    <row r="14680" spans="1:7">
      <c r="A14680" s="292" t="s">
        <v>49</v>
      </c>
      <c r="B14680" s="405">
        <v>51557</v>
      </c>
      <c r="C14680" s="292" t="s">
        <v>2979</v>
      </c>
      <c r="E14680" s="292" t="s">
        <v>214</v>
      </c>
      <c r="F14680" s="405">
        <v>52359</v>
      </c>
      <c r="G14680" s="292" t="s">
        <v>2979</v>
      </c>
    </row>
    <row r="14681" spans="1:7">
      <c r="A14681" s="292" t="s">
        <v>49</v>
      </c>
      <c r="B14681" s="405">
        <v>52037</v>
      </c>
      <c r="C14681" s="292" t="s">
        <v>2979</v>
      </c>
      <c r="E14681" s="292" t="s">
        <v>214</v>
      </c>
      <c r="F14681" s="405">
        <v>52361</v>
      </c>
      <c r="G14681" s="292" t="s">
        <v>2979</v>
      </c>
    </row>
    <row r="14682" spans="1:7">
      <c r="A14682" s="292" t="s">
        <v>49</v>
      </c>
      <c r="B14682" s="405">
        <v>52159</v>
      </c>
      <c r="C14682" s="292" t="s">
        <v>2979</v>
      </c>
      <c r="E14682" s="292" t="s">
        <v>214</v>
      </c>
      <c r="F14682" s="405">
        <v>52362</v>
      </c>
      <c r="G14682" s="292" t="s">
        <v>2979</v>
      </c>
    </row>
    <row r="14683" spans="1:7">
      <c r="A14683" s="292" t="s">
        <v>49</v>
      </c>
      <c r="B14683" s="405">
        <v>52254</v>
      </c>
      <c r="C14683" s="292" t="s">
        <v>2979</v>
      </c>
      <c r="E14683" s="292" t="s">
        <v>214</v>
      </c>
      <c r="F14683" s="405">
        <v>52531</v>
      </c>
      <c r="G14683" s="292" t="s">
        <v>2979</v>
      </c>
    </row>
    <row r="14684" spans="1:7">
      <c r="A14684" s="292" t="s">
        <v>49</v>
      </c>
      <c r="B14684" s="405">
        <v>52535</v>
      </c>
      <c r="C14684" s="292" t="s">
        <v>2979</v>
      </c>
      <c r="E14684" s="292" t="s">
        <v>214</v>
      </c>
      <c r="F14684" s="405">
        <v>52533</v>
      </c>
      <c r="G14684" s="292" t="s">
        <v>2979</v>
      </c>
    </row>
    <row r="14685" spans="1:7">
      <c r="A14685" s="292" t="s">
        <v>49</v>
      </c>
      <c r="B14685" s="405">
        <v>52637</v>
      </c>
      <c r="C14685" s="292" t="s">
        <v>2979</v>
      </c>
      <c r="E14685" s="292" t="s">
        <v>214</v>
      </c>
      <c r="F14685" s="405">
        <v>52535</v>
      </c>
      <c r="G14685" s="292" t="s">
        <v>2979</v>
      </c>
    </row>
    <row r="14686" spans="1:7">
      <c r="A14686" s="292" t="s">
        <v>49</v>
      </c>
      <c r="B14686" s="405">
        <v>53003</v>
      </c>
      <c r="C14686" s="292" t="s">
        <v>2979</v>
      </c>
      <c r="E14686" s="292" t="s">
        <v>214</v>
      </c>
      <c r="F14686" s="405">
        <v>52536</v>
      </c>
      <c r="G14686" s="292" t="s">
        <v>2979</v>
      </c>
    </row>
    <row r="14687" spans="1:7">
      <c r="A14687" s="292" t="s">
        <v>49</v>
      </c>
      <c r="B14687" s="405">
        <v>53520</v>
      </c>
      <c r="C14687" s="292" t="s">
        <v>2979</v>
      </c>
      <c r="E14687" s="292" t="s">
        <v>214</v>
      </c>
      <c r="F14687" s="405">
        <v>52537</v>
      </c>
      <c r="G14687" s="292" t="s">
        <v>2979</v>
      </c>
    </row>
    <row r="14688" spans="1:7">
      <c r="A14688" s="292" t="s">
        <v>49</v>
      </c>
      <c r="B14688" s="405">
        <v>53910</v>
      </c>
      <c r="C14688" s="292" t="s">
        <v>2979</v>
      </c>
      <c r="E14688" s="292" t="s">
        <v>214</v>
      </c>
      <c r="F14688" s="405">
        <v>52538</v>
      </c>
      <c r="G14688" s="292" t="s">
        <v>2979</v>
      </c>
    </row>
    <row r="14689" spans="1:7">
      <c r="A14689" s="292" t="s">
        <v>49</v>
      </c>
      <c r="B14689" s="405">
        <v>54013</v>
      </c>
      <c r="C14689" s="292" t="s">
        <v>2979</v>
      </c>
      <c r="E14689" s="292" t="s">
        <v>214</v>
      </c>
      <c r="F14689" s="405">
        <v>52540</v>
      </c>
      <c r="G14689" s="292" t="s">
        <v>2979</v>
      </c>
    </row>
    <row r="14690" spans="1:7">
      <c r="A14690" s="292" t="s">
        <v>49</v>
      </c>
      <c r="B14690" s="405">
        <v>54205</v>
      </c>
      <c r="C14690" s="292" t="s">
        <v>2979</v>
      </c>
      <c r="E14690" s="292" t="s">
        <v>214</v>
      </c>
      <c r="F14690" s="405">
        <v>52542</v>
      </c>
      <c r="G14690" s="292" t="s">
        <v>2979</v>
      </c>
    </row>
    <row r="14691" spans="1:7">
      <c r="A14691" s="292" t="s">
        <v>49</v>
      </c>
      <c r="B14691" s="405">
        <v>54447</v>
      </c>
      <c r="C14691" s="292" t="s">
        <v>2979</v>
      </c>
      <c r="E14691" s="292" t="s">
        <v>214</v>
      </c>
      <c r="F14691" s="405">
        <v>52543</v>
      </c>
      <c r="G14691" s="292" t="s">
        <v>2979</v>
      </c>
    </row>
    <row r="14692" spans="1:7">
      <c r="A14692" s="292" t="s">
        <v>49</v>
      </c>
      <c r="B14692" s="405">
        <v>54531</v>
      </c>
      <c r="C14692" s="292" t="s">
        <v>2979</v>
      </c>
      <c r="E14692" s="292" t="s">
        <v>214</v>
      </c>
      <c r="F14692" s="405">
        <v>52549</v>
      </c>
      <c r="G14692" s="292" t="s">
        <v>2979</v>
      </c>
    </row>
    <row r="14693" spans="1:7">
      <c r="A14693" s="292" t="s">
        <v>49</v>
      </c>
      <c r="B14693" s="405">
        <v>51238</v>
      </c>
      <c r="C14693" s="292" t="s">
        <v>2979</v>
      </c>
      <c r="E14693" s="292" t="s">
        <v>214</v>
      </c>
      <c r="F14693" s="405">
        <v>52550</v>
      </c>
      <c r="G14693" s="292" t="s">
        <v>2979</v>
      </c>
    </row>
    <row r="14694" spans="1:7">
      <c r="A14694" s="292" t="s">
        <v>49</v>
      </c>
      <c r="B14694" s="405">
        <v>51448</v>
      </c>
      <c r="C14694" s="292" t="s">
        <v>2979</v>
      </c>
      <c r="E14694" s="292" t="s">
        <v>214</v>
      </c>
      <c r="F14694" s="405">
        <v>52551</v>
      </c>
      <c r="G14694" s="292" t="s">
        <v>2979</v>
      </c>
    </row>
    <row r="14695" spans="1:7">
      <c r="A14695" s="292" t="s">
        <v>49</v>
      </c>
      <c r="B14695" s="405">
        <v>51558</v>
      </c>
      <c r="C14695" s="292" t="s">
        <v>2979</v>
      </c>
      <c r="E14695" s="292" t="s">
        <v>214</v>
      </c>
      <c r="F14695" s="405">
        <v>52552</v>
      </c>
      <c r="G14695" s="292" t="s">
        <v>2979</v>
      </c>
    </row>
    <row r="14696" spans="1:7">
      <c r="A14696" s="292" t="s">
        <v>49</v>
      </c>
      <c r="B14696" s="405">
        <v>52038</v>
      </c>
      <c r="C14696" s="292" t="s">
        <v>2979</v>
      </c>
      <c r="E14696" s="292" t="s">
        <v>214</v>
      </c>
      <c r="F14696" s="405">
        <v>52553</v>
      </c>
      <c r="G14696" s="292" t="s">
        <v>2979</v>
      </c>
    </row>
    <row r="14697" spans="1:7">
      <c r="A14697" s="292" t="s">
        <v>49</v>
      </c>
      <c r="B14697" s="405">
        <v>52160</v>
      </c>
      <c r="C14697" s="292" t="s">
        <v>2979</v>
      </c>
      <c r="E14697" s="292" t="s">
        <v>214</v>
      </c>
      <c r="F14697" s="405">
        <v>52554</v>
      </c>
      <c r="G14697" s="292" t="s">
        <v>2979</v>
      </c>
    </row>
    <row r="14698" spans="1:7">
      <c r="A14698" s="292" t="s">
        <v>49</v>
      </c>
      <c r="B14698" s="405">
        <v>52255</v>
      </c>
      <c r="C14698" s="292" t="s">
        <v>2979</v>
      </c>
      <c r="E14698" s="292" t="s">
        <v>214</v>
      </c>
      <c r="F14698" s="405">
        <v>52555</v>
      </c>
      <c r="G14698" s="292" t="s">
        <v>2979</v>
      </c>
    </row>
    <row r="14699" spans="1:7">
      <c r="A14699" s="292" t="s">
        <v>49</v>
      </c>
      <c r="B14699" s="405">
        <v>52536</v>
      </c>
      <c r="C14699" s="292" t="s">
        <v>2979</v>
      </c>
      <c r="E14699" s="292" t="s">
        <v>214</v>
      </c>
      <c r="F14699" s="405">
        <v>52560</v>
      </c>
      <c r="G14699" s="292" t="s">
        <v>2979</v>
      </c>
    </row>
    <row r="14700" spans="1:7">
      <c r="A14700" s="292" t="s">
        <v>49</v>
      </c>
      <c r="B14700" s="405">
        <v>52639</v>
      </c>
      <c r="C14700" s="292" t="s">
        <v>2979</v>
      </c>
      <c r="E14700" s="292" t="s">
        <v>214</v>
      </c>
      <c r="F14700" s="405">
        <v>52561</v>
      </c>
      <c r="G14700" s="292" t="s">
        <v>2979</v>
      </c>
    </row>
    <row r="14701" spans="1:7">
      <c r="A14701" s="292" t="s">
        <v>49</v>
      </c>
      <c r="B14701" s="405">
        <v>53004</v>
      </c>
      <c r="C14701" s="292" t="s">
        <v>2979</v>
      </c>
      <c r="E14701" s="292" t="s">
        <v>214</v>
      </c>
      <c r="F14701" s="405">
        <v>52563</v>
      </c>
      <c r="G14701" s="292" t="s">
        <v>2979</v>
      </c>
    </row>
    <row r="14702" spans="1:7">
      <c r="A14702" s="292" t="s">
        <v>49</v>
      </c>
      <c r="B14702" s="405">
        <v>53522</v>
      </c>
      <c r="C14702" s="292" t="s">
        <v>2979</v>
      </c>
      <c r="E14702" s="292" t="s">
        <v>214</v>
      </c>
      <c r="F14702" s="405">
        <v>52565</v>
      </c>
      <c r="G14702" s="292" t="s">
        <v>2979</v>
      </c>
    </row>
    <row r="14703" spans="1:7">
      <c r="A14703" s="292" t="s">
        <v>49</v>
      </c>
      <c r="B14703" s="405">
        <v>53919</v>
      </c>
      <c r="C14703" s="292" t="s">
        <v>2979</v>
      </c>
      <c r="E14703" s="292" t="s">
        <v>214</v>
      </c>
      <c r="F14703" s="405">
        <v>52567</v>
      </c>
      <c r="G14703" s="292" t="s">
        <v>2979</v>
      </c>
    </row>
    <row r="14704" spans="1:7">
      <c r="A14704" s="292" t="s">
        <v>49</v>
      </c>
      <c r="B14704" s="405">
        <v>54015</v>
      </c>
      <c r="C14704" s="292" t="s">
        <v>2979</v>
      </c>
      <c r="E14704" s="292" t="s">
        <v>214</v>
      </c>
      <c r="F14704" s="405">
        <v>52570</v>
      </c>
      <c r="G14704" s="292" t="s">
        <v>2979</v>
      </c>
    </row>
    <row r="14705" spans="1:7">
      <c r="A14705" s="292" t="s">
        <v>49</v>
      </c>
      <c r="B14705" s="405">
        <v>54207</v>
      </c>
      <c r="C14705" s="292" t="s">
        <v>2979</v>
      </c>
      <c r="E14705" s="292" t="s">
        <v>214</v>
      </c>
      <c r="F14705" s="405">
        <v>52571</v>
      </c>
      <c r="G14705" s="292" t="s">
        <v>2979</v>
      </c>
    </row>
    <row r="14706" spans="1:7">
      <c r="A14706" s="292" t="s">
        <v>49</v>
      </c>
      <c r="B14706" s="405">
        <v>54448</v>
      </c>
      <c r="C14706" s="292" t="s">
        <v>2979</v>
      </c>
      <c r="E14706" s="292" t="s">
        <v>214</v>
      </c>
      <c r="F14706" s="405">
        <v>52572</v>
      </c>
      <c r="G14706" s="292" t="s">
        <v>2979</v>
      </c>
    </row>
    <row r="14707" spans="1:7">
      <c r="A14707" s="292" t="s">
        <v>49</v>
      </c>
      <c r="B14707" s="405">
        <v>54534</v>
      </c>
      <c r="C14707" s="292" t="s">
        <v>2979</v>
      </c>
      <c r="E14707" s="292" t="s">
        <v>214</v>
      </c>
      <c r="F14707" s="405">
        <v>52573</v>
      </c>
      <c r="G14707" s="292" t="s">
        <v>2979</v>
      </c>
    </row>
    <row r="14708" spans="1:7">
      <c r="A14708" s="292" t="s">
        <v>49</v>
      </c>
      <c r="B14708" s="405">
        <v>51239</v>
      </c>
      <c r="C14708" s="292" t="s">
        <v>2979</v>
      </c>
      <c r="E14708" s="292" t="s">
        <v>214</v>
      </c>
      <c r="F14708" s="405">
        <v>52574</v>
      </c>
      <c r="G14708" s="292" t="s">
        <v>2979</v>
      </c>
    </row>
    <row r="14709" spans="1:7">
      <c r="A14709" s="292" t="s">
        <v>49</v>
      </c>
      <c r="B14709" s="405">
        <v>51449</v>
      </c>
      <c r="C14709" s="292" t="s">
        <v>2979</v>
      </c>
      <c r="E14709" s="292" t="s">
        <v>214</v>
      </c>
      <c r="F14709" s="405">
        <v>52576</v>
      </c>
      <c r="G14709" s="292" t="s">
        <v>2979</v>
      </c>
    </row>
    <row r="14710" spans="1:7">
      <c r="A14710" s="292" t="s">
        <v>49</v>
      </c>
      <c r="B14710" s="405">
        <v>51559</v>
      </c>
      <c r="C14710" s="292" t="s">
        <v>2979</v>
      </c>
      <c r="E14710" s="292" t="s">
        <v>214</v>
      </c>
      <c r="F14710" s="405">
        <v>52580</v>
      </c>
      <c r="G14710" s="292" t="s">
        <v>2979</v>
      </c>
    </row>
    <row r="14711" spans="1:7">
      <c r="A14711" s="292" t="s">
        <v>49</v>
      </c>
      <c r="B14711" s="405">
        <v>52039</v>
      </c>
      <c r="C14711" s="292" t="s">
        <v>2979</v>
      </c>
      <c r="E14711" s="292" t="s">
        <v>214</v>
      </c>
      <c r="F14711" s="405">
        <v>52584</v>
      </c>
      <c r="G14711" s="292" t="s">
        <v>2979</v>
      </c>
    </row>
    <row r="14712" spans="1:7">
      <c r="A14712" s="292" t="s">
        <v>49</v>
      </c>
      <c r="B14712" s="405">
        <v>52161</v>
      </c>
      <c r="C14712" s="292" t="s">
        <v>2979</v>
      </c>
      <c r="E14712" s="292" t="s">
        <v>214</v>
      </c>
      <c r="F14712" s="405">
        <v>52585</v>
      </c>
      <c r="G14712" s="292" t="s">
        <v>2979</v>
      </c>
    </row>
    <row r="14713" spans="1:7">
      <c r="A14713" s="292" t="s">
        <v>49</v>
      </c>
      <c r="B14713" s="405">
        <v>52257</v>
      </c>
      <c r="C14713" s="292" t="s">
        <v>2979</v>
      </c>
      <c r="E14713" s="292" t="s">
        <v>214</v>
      </c>
      <c r="F14713" s="405">
        <v>52586</v>
      </c>
      <c r="G14713" s="292" t="s">
        <v>2979</v>
      </c>
    </row>
    <row r="14714" spans="1:7">
      <c r="A14714" s="292" t="s">
        <v>49</v>
      </c>
      <c r="B14714" s="405">
        <v>52537</v>
      </c>
      <c r="C14714" s="292" t="s">
        <v>2979</v>
      </c>
      <c r="E14714" s="292" t="s">
        <v>214</v>
      </c>
      <c r="F14714" s="405">
        <v>52588</v>
      </c>
      <c r="G14714" s="292" t="s">
        <v>2979</v>
      </c>
    </row>
    <row r="14715" spans="1:7">
      <c r="A14715" s="292" t="s">
        <v>49</v>
      </c>
      <c r="B14715" s="405">
        <v>52640</v>
      </c>
      <c r="C14715" s="292" t="s">
        <v>2979</v>
      </c>
      <c r="E14715" s="292" t="s">
        <v>214</v>
      </c>
      <c r="F14715" s="405">
        <v>52590</v>
      </c>
      <c r="G14715" s="292" t="s">
        <v>2979</v>
      </c>
    </row>
    <row r="14716" spans="1:7">
      <c r="A14716" s="292" t="s">
        <v>49</v>
      </c>
      <c r="B14716" s="405">
        <v>53010</v>
      </c>
      <c r="C14716" s="292" t="s">
        <v>2979</v>
      </c>
      <c r="E14716" s="292" t="s">
        <v>214</v>
      </c>
      <c r="F14716" s="405">
        <v>52591</v>
      </c>
      <c r="G14716" s="292" t="s">
        <v>2979</v>
      </c>
    </row>
    <row r="14717" spans="1:7">
      <c r="A14717" s="292" t="s">
        <v>49</v>
      </c>
      <c r="B14717" s="405">
        <v>53529</v>
      </c>
      <c r="C14717" s="292" t="s">
        <v>2979</v>
      </c>
      <c r="E14717" s="292" t="s">
        <v>214</v>
      </c>
      <c r="F14717" s="405">
        <v>52593</v>
      </c>
      <c r="G14717" s="292" t="s">
        <v>2979</v>
      </c>
    </row>
    <row r="14718" spans="1:7">
      <c r="A14718" s="292" t="s">
        <v>49</v>
      </c>
      <c r="B14718" s="405">
        <v>53920</v>
      </c>
      <c r="C14718" s="292" t="s">
        <v>2979</v>
      </c>
      <c r="E14718" s="292" t="s">
        <v>214</v>
      </c>
      <c r="F14718" s="405">
        <v>52594</v>
      </c>
      <c r="G14718" s="292" t="s">
        <v>2979</v>
      </c>
    </row>
    <row r="14719" spans="1:7">
      <c r="A14719" s="292" t="s">
        <v>49</v>
      </c>
      <c r="B14719" s="405">
        <v>54026</v>
      </c>
      <c r="C14719" s="292" t="s">
        <v>2979</v>
      </c>
      <c r="E14719" s="292" t="s">
        <v>214</v>
      </c>
      <c r="F14719" s="405">
        <v>52620</v>
      </c>
      <c r="G14719" s="292" t="s">
        <v>2979</v>
      </c>
    </row>
    <row r="14720" spans="1:7">
      <c r="A14720" s="292" t="s">
        <v>49</v>
      </c>
      <c r="B14720" s="405">
        <v>54209</v>
      </c>
      <c r="C14720" s="292" t="s">
        <v>2979</v>
      </c>
      <c r="E14720" s="292" t="s">
        <v>214</v>
      </c>
      <c r="F14720" s="405">
        <v>52621</v>
      </c>
      <c r="G14720" s="292" t="s">
        <v>2979</v>
      </c>
    </row>
    <row r="14721" spans="1:7">
      <c r="A14721" s="292" t="s">
        <v>49</v>
      </c>
      <c r="B14721" s="405">
        <v>54450</v>
      </c>
      <c r="C14721" s="292" t="s">
        <v>2979</v>
      </c>
      <c r="E14721" s="292" t="s">
        <v>214</v>
      </c>
      <c r="F14721" s="405">
        <v>52625</v>
      </c>
      <c r="G14721" s="292" t="s">
        <v>2979</v>
      </c>
    </row>
    <row r="14722" spans="1:7">
      <c r="A14722" s="292" t="s">
        <v>49</v>
      </c>
      <c r="B14722" s="405">
        <v>54536</v>
      </c>
      <c r="C14722" s="292" t="s">
        <v>2979</v>
      </c>
      <c r="E14722" s="292" t="s">
        <v>214</v>
      </c>
      <c r="F14722" s="405">
        <v>52626</v>
      </c>
      <c r="G14722" s="292" t="s">
        <v>2979</v>
      </c>
    </row>
    <row r="14723" spans="1:7">
      <c r="A14723" s="292" t="s">
        <v>49</v>
      </c>
      <c r="B14723" s="405">
        <v>51240</v>
      </c>
      <c r="C14723" s="292" t="s">
        <v>2979</v>
      </c>
      <c r="E14723" s="292" t="s">
        <v>214</v>
      </c>
      <c r="F14723" s="405">
        <v>52630</v>
      </c>
      <c r="G14723" s="292" t="s">
        <v>2979</v>
      </c>
    </row>
    <row r="14724" spans="1:7">
      <c r="A14724" s="292" t="s">
        <v>49</v>
      </c>
      <c r="B14724" s="405">
        <v>51450</v>
      </c>
      <c r="C14724" s="292" t="s">
        <v>2979</v>
      </c>
      <c r="E14724" s="292" t="s">
        <v>214</v>
      </c>
      <c r="F14724" s="405">
        <v>52631</v>
      </c>
      <c r="G14724" s="292" t="s">
        <v>2979</v>
      </c>
    </row>
    <row r="14725" spans="1:7">
      <c r="A14725" s="292" t="s">
        <v>49</v>
      </c>
      <c r="B14725" s="405">
        <v>51560</v>
      </c>
      <c r="C14725" s="292" t="s">
        <v>2979</v>
      </c>
      <c r="E14725" s="292" t="s">
        <v>214</v>
      </c>
      <c r="F14725" s="405">
        <v>52635</v>
      </c>
      <c r="G14725" s="292" t="s">
        <v>2979</v>
      </c>
    </row>
    <row r="14726" spans="1:7">
      <c r="A14726" s="292" t="s">
        <v>49</v>
      </c>
      <c r="B14726" s="405">
        <v>52041</v>
      </c>
      <c r="C14726" s="292" t="s">
        <v>2979</v>
      </c>
      <c r="E14726" s="292" t="s">
        <v>214</v>
      </c>
      <c r="F14726" s="405">
        <v>52637</v>
      </c>
      <c r="G14726" s="292" t="s">
        <v>2979</v>
      </c>
    </row>
    <row r="14727" spans="1:7">
      <c r="A14727" s="292" t="s">
        <v>49</v>
      </c>
      <c r="B14727" s="405">
        <v>52162</v>
      </c>
      <c r="C14727" s="292" t="s">
        <v>2979</v>
      </c>
      <c r="E14727" s="292" t="s">
        <v>214</v>
      </c>
      <c r="F14727" s="405">
        <v>52639</v>
      </c>
      <c r="G14727" s="292" t="s">
        <v>2979</v>
      </c>
    </row>
    <row r="14728" spans="1:7">
      <c r="A14728" s="292" t="s">
        <v>49</v>
      </c>
      <c r="B14728" s="405">
        <v>52301</v>
      </c>
      <c r="C14728" s="292" t="s">
        <v>2979</v>
      </c>
      <c r="E14728" s="292" t="s">
        <v>214</v>
      </c>
      <c r="F14728" s="405">
        <v>52640</v>
      </c>
      <c r="G14728" s="292" t="s">
        <v>2979</v>
      </c>
    </row>
    <row r="14729" spans="1:7">
      <c r="A14729" s="292" t="s">
        <v>49</v>
      </c>
      <c r="B14729" s="405">
        <v>52538</v>
      </c>
      <c r="C14729" s="292" t="s">
        <v>2979</v>
      </c>
      <c r="E14729" s="292" t="s">
        <v>214</v>
      </c>
      <c r="F14729" s="405">
        <v>52645</v>
      </c>
      <c r="G14729" s="292" t="s">
        <v>2979</v>
      </c>
    </row>
    <row r="14730" spans="1:7">
      <c r="A14730" s="292" t="s">
        <v>49</v>
      </c>
      <c r="B14730" s="405">
        <v>52645</v>
      </c>
      <c r="C14730" s="292" t="s">
        <v>2979</v>
      </c>
      <c r="E14730" s="292" t="s">
        <v>214</v>
      </c>
      <c r="F14730" s="405">
        <v>52646</v>
      </c>
      <c r="G14730" s="292" t="s">
        <v>2979</v>
      </c>
    </row>
    <row r="14731" spans="1:7">
      <c r="A14731" s="292" t="s">
        <v>49</v>
      </c>
      <c r="B14731" s="405">
        <v>53011</v>
      </c>
      <c r="C14731" s="292" t="s">
        <v>2979</v>
      </c>
      <c r="E14731" s="292" t="s">
        <v>214</v>
      </c>
      <c r="F14731" s="405">
        <v>52647</v>
      </c>
      <c r="G14731" s="292" t="s">
        <v>2979</v>
      </c>
    </row>
    <row r="14732" spans="1:7">
      <c r="A14732" s="292" t="s">
        <v>49</v>
      </c>
      <c r="B14732" s="405">
        <v>53530</v>
      </c>
      <c r="C14732" s="292" t="s">
        <v>2979</v>
      </c>
      <c r="E14732" s="292" t="s">
        <v>214</v>
      </c>
      <c r="F14732" s="405">
        <v>52649</v>
      </c>
      <c r="G14732" s="292" t="s">
        <v>2979</v>
      </c>
    </row>
    <row r="14733" spans="1:7">
      <c r="A14733" s="292" t="s">
        <v>49</v>
      </c>
      <c r="B14733" s="405">
        <v>53922</v>
      </c>
      <c r="C14733" s="292" t="s">
        <v>2979</v>
      </c>
      <c r="E14733" s="292" t="s">
        <v>214</v>
      </c>
      <c r="F14733" s="405">
        <v>52650</v>
      </c>
      <c r="G14733" s="292" t="s">
        <v>2979</v>
      </c>
    </row>
    <row r="14734" spans="1:7">
      <c r="A14734" s="292" t="s">
        <v>49</v>
      </c>
      <c r="B14734" s="405">
        <v>54027</v>
      </c>
      <c r="C14734" s="292" t="s">
        <v>2979</v>
      </c>
      <c r="E14734" s="292" t="s">
        <v>214</v>
      </c>
      <c r="F14734" s="405">
        <v>52651</v>
      </c>
      <c r="G14734" s="292" t="s">
        <v>2979</v>
      </c>
    </row>
    <row r="14735" spans="1:7">
      <c r="A14735" s="292" t="s">
        <v>49</v>
      </c>
      <c r="B14735" s="405">
        <v>54212</v>
      </c>
      <c r="C14735" s="292" t="s">
        <v>2979</v>
      </c>
      <c r="E14735" s="292" t="s">
        <v>214</v>
      </c>
      <c r="F14735" s="405">
        <v>52653</v>
      </c>
      <c r="G14735" s="292" t="s">
        <v>2979</v>
      </c>
    </row>
    <row r="14736" spans="1:7">
      <c r="A14736" s="292" t="s">
        <v>49</v>
      </c>
      <c r="B14736" s="405">
        <v>54451</v>
      </c>
      <c r="C14736" s="292" t="s">
        <v>2979</v>
      </c>
      <c r="E14736" s="292" t="s">
        <v>214</v>
      </c>
      <c r="F14736" s="405">
        <v>52654</v>
      </c>
      <c r="G14736" s="292" t="s">
        <v>2979</v>
      </c>
    </row>
    <row r="14737" spans="1:7">
      <c r="A14737" s="292" t="s">
        <v>49</v>
      </c>
      <c r="B14737" s="405">
        <v>54537</v>
      </c>
      <c r="C14737" s="292" t="s">
        <v>2979</v>
      </c>
      <c r="E14737" s="292" t="s">
        <v>214</v>
      </c>
      <c r="F14737" s="405">
        <v>52656</v>
      </c>
      <c r="G14737" s="292" t="s">
        <v>2979</v>
      </c>
    </row>
    <row r="14738" spans="1:7">
      <c r="A14738" s="292" t="s">
        <v>49</v>
      </c>
      <c r="B14738" s="405">
        <v>51241</v>
      </c>
      <c r="C14738" s="292" t="s">
        <v>2979</v>
      </c>
      <c r="E14738" s="292" t="s">
        <v>214</v>
      </c>
      <c r="F14738" s="405">
        <v>52658</v>
      </c>
      <c r="G14738" s="292" t="s">
        <v>2979</v>
      </c>
    </row>
    <row r="14739" spans="1:7">
      <c r="A14739" s="292" t="s">
        <v>49</v>
      </c>
      <c r="B14739" s="405">
        <v>51452</v>
      </c>
      <c r="C14739" s="292" t="s">
        <v>2979</v>
      </c>
      <c r="E14739" s="292" t="s">
        <v>214</v>
      </c>
      <c r="F14739" s="405">
        <v>52659</v>
      </c>
      <c r="G14739" s="292" t="s">
        <v>2979</v>
      </c>
    </row>
    <row r="14740" spans="1:7">
      <c r="A14740" s="292" t="s">
        <v>49</v>
      </c>
      <c r="B14740" s="405">
        <v>51561</v>
      </c>
      <c r="C14740" s="292" t="s">
        <v>2979</v>
      </c>
      <c r="E14740" s="292" t="s">
        <v>214</v>
      </c>
      <c r="F14740" s="405">
        <v>52660</v>
      </c>
      <c r="G14740" s="292" t="s">
        <v>2979</v>
      </c>
    </row>
    <row r="14741" spans="1:7">
      <c r="A14741" s="292" t="s">
        <v>49</v>
      </c>
      <c r="B14741" s="405">
        <v>52042</v>
      </c>
      <c r="C14741" s="292" t="s">
        <v>2979</v>
      </c>
      <c r="E14741" s="292" t="s">
        <v>214</v>
      </c>
      <c r="F14741" s="405">
        <v>52720</v>
      </c>
      <c r="G14741" s="292" t="s">
        <v>2979</v>
      </c>
    </row>
    <row r="14742" spans="1:7">
      <c r="A14742" s="292" t="s">
        <v>49</v>
      </c>
      <c r="B14742" s="405">
        <v>52163</v>
      </c>
      <c r="C14742" s="292" t="s">
        <v>2979</v>
      </c>
      <c r="E14742" s="292" t="s">
        <v>214</v>
      </c>
      <c r="F14742" s="405">
        <v>52721</v>
      </c>
      <c r="G14742" s="292" t="s">
        <v>2979</v>
      </c>
    </row>
    <row r="14743" spans="1:7">
      <c r="A14743" s="292" t="s">
        <v>49</v>
      </c>
      <c r="B14743" s="405">
        <v>52305</v>
      </c>
      <c r="C14743" s="292" t="s">
        <v>2979</v>
      </c>
      <c r="E14743" s="292" t="s">
        <v>214</v>
      </c>
      <c r="F14743" s="405">
        <v>52727</v>
      </c>
      <c r="G14743" s="292" t="s">
        <v>2979</v>
      </c>
    </row>
    <row r="14744" spans="1:7">
      <c r="A14744" s="292" t="s">
        <v>49</v>
      </c>
      <c r="B14744" s="405">
        <v>52540</v>
      </c>
      <c r="C14744" s="292" t="s">
        <v>2979</v>
      </c>
      <c r="E14744" s="292" t="s">
        <v>214</v>
      </c>
      <c r="F14744" s="405">
        <v>52729</v>
      </c>
      <c r="G14744" s="292" t="s">
        <v>2979</v>
      </c>
    </row>
    <row r="14745" spans="1:7">
      <c r="A14745" s="292" t="s">
        <v>49</v>
      </c>
      <c r="B14745" s="405">
        <v>52646</v>
      </c>
      <c r="C14745" s="292" t="s">
        <v>2979</v>
      </c>
      <c r="E14745" s="292" t="s">
        <v>214</v>
      </c>
      <c r="F14745" s="405">
        <v>52731</v>
      </c>
      <c r="G14745" s="292" t="s">
        <v>2979</v>
      </c>
    </row>
    <row r="14746" spans="1:7">
      <c r="A14746" s="292" t="s">
        <v>49</v>
      </c>
      <c r="B14746" s="405">
        <v>53014</v>
      </c>
      <c r="C14746" s="292" t="s">
        <v>2979</v>
      </c>
      <c r="E14746" s="292" t="s">
        <v>214</v>
      </c>
      <c r="F14746" s="405">
        <v>52737</v>
      </c>
      <c r="G14746" s="292" t="s">
        <v>2979</v>
      </c>
    </row>
    <row r="14747" spans="1:7">
      <c r="A14747" s="292" t="s">
        <v>49</v>
      </c>
      <c r="B14747" s="405">
        <v>53541</v>
      </c>
      <c r="C14747" s="292" t="s">
        <v>2979</v>
      </c>
      <c r="E14747" s="292" t="s">
        <v>214</v>
      </c>
      <c r="F14747" s="405">
        <v>52738</v>
      </c>
      <c r="G14747" s="292" t="s">
        <v>2979</v>
      </c>
    </row>
    <row r="14748" spans="1:7">
      <c r="A14748" s="292" t="s">
        <v>49</v>
      </c>
      <c r="B14748" s="405">
        <v>53923</v>
      </c>
      <c r="C14748" s="292" t="s">
        <v>2979</v>
      </c>
      <c r="E14748" s="292" t="s">
        <v>214</v>
      </c>
      <c r="F14748" s="405">
        <v>52739</v>
      </c>
      <c r="G14748" s="292" t="s">
        <v>2979</v>
      </c>
    </row>
    <row r="14749" spans="1:7">
      <c r="A14749" s="292" t="s">
        <v>49</v>
      </c>
      <c r="B14749" s="405">
        <v>54028</v>
      </c>
      <c r="C14749" s="292" t="s">
        <v>2979</v>
      </c>
      <c r="E14749" s="292" t="s">
        <v>214</v>
      </c>
      <c r="F14749" s="405">
        <v>52745</v>
      </c>
      <c r="G14749" s="292" t="s">
        <v>2979</v>
      </c>
    </row>
    <row r="14750" spans="1:7">
      <c r="A14750" s="292" t="s">
        <v>49</v>
      </c>
      <c r="B14750" s="405">
        <v>54216</v>
      </c>
      <c r="C14750" s="292" t="s">
        <v>2979</v>
      </c>
      <c r="E14750" s="292" t="s">
        <v>214</v>
      </c>
      <c r="F14750" s="405">
        <v>52746</v>
      </c>
      <c r="G14750" s="292" t="s">
        <v>2979</v>
      </c>
    </row>
    <row r="14751" spans="1:7">
      <c r="A14751" s="292" t="s">
        <v>49</v>
      </c>
      <c r="B14751" s="405">
        <v>54452</v>
      </c>
      <c r="C14751" s="292" t="s">
        <v>2979</v>
      </c>
      <c r="E14751" s="292" t="s">
        <v>214</v>
      </c>
      <c r="F14751" s="405">
        <v>52750</v>
      </c>
      <c r="G14751" s="292" t="s">
        <v>2979</v>
      </c>
    </row>
    <row r="14752" spans="1:7">
      <c r="A14752" s="292" t="s">
        <v>49</v>
      </c>
      <c r="B14752" s="405">
        <v>54538</v>
      </c>
      <c r="C14752" s="292" t="s">
        <v>2979</v>
      </c>
      <c r="E14752" s="292" t="s">
        <v>214</v>
      </c>
      <c r="F14752" s="405">
        <v>52751</v>
      </c>
      <c r="G14752" s="292" t="s">
        <v>2979</v>
      </c>
    </row>
    <row r="14753" spans="1:7">
      <c r="A14753" s="292" t="s">
        <v>49</v>
      </c>
      <c r="B14753" s="405">
        <v>51242</v>
      </c>
      <c r="C14753" s="292" t="s">
        <v>2979</v>
      </c>
      <c r="E14753" s="292" t="s">
        <v>214</v>
      </c>
      <c r="F14753" s="405">
        <v>52754</v>
      </c>
      <c r="G14753" s="292" t="s">
        <v>2979</v>
      </c>
    </row>
    <row r="14754" spans="1:7">
      <c r="A14754" s="292" t="s">
        <v>49</v>
      </c>
      <c r="B14754" s="405">
        <v>51453</v>
      </c>
      <c r="C14754" s="292" t="s">
        <v>2979</v>
      </c>
      <c r="E14754" s="292" t="s">
        <v>214</v>
      </c>
      <c r="F14754" s="405">
        <v>52755</v>
      </c>
      <c r="G14754" s="292" t="s">
        <v>2979</v>
      </c>
    </row>
    <row r="14755" spans="1:7">
      <c r="A14755" s="292" t="s">
        <v>49</v>
      </c>
      <c r="B14755" s="405">
        <v>51562</v>
      </c>
      <c r="C14755" s="292" t="s">
        <v>2979</v>
      </c>
      <c r="E14755" s="292" t="s">
        <v>214</v>
      </c>
      <c r="F14755" s="405">
        <v>52756</v>
      </c>
      <c r="G14755" s="292" t="s">
        <v>2979</v>
      </c>
    </row>
    <row r="14756" spans="1:7">
      <c r="A14756" s="292" t="s">
        <v>49</v>
      </c>
      <c r="B14756" s="405">
        <v>52043</v>
      </c>
      <c r="C14756" s="292" t="s">
        <v>2979</v>
      </c>
      <c r="E14756" s="292" t="s">
        <v>214</v>
      </c>
      <c r="F14756" s="405">
        <v>52760</v>
      </c>
      <c r="G14756" s="292" t="s">
        <v>2979</v>
      </c>
    </row>
    <row r="14757" spans="1:7">
      <c r="A14757" s="292" t="s">
        <v>49</v>
      </c>
      <c r="B14757" s="405">
        <v>52164</v>
      </c>
      <c r="C14757" s="292" t="s">
        <v>2979</v>
      </c>
      <c r="E14757" s="292" t="s">
        <v>214</v>
      </c>
      <c r="F14757" s="405">
        <v>52765</v>
      </c>
      <c r="G14757" s="292" t="s">
        <v>2979</v>
      </c>
    </row>
    <row r="14758" spans="1:7">
      <c r="A14758" s="292" t="s">
        <v>49</v>
      </c>
      <c r="B14758" s="405">
        <v>52306</v>
      </c>
      <c r="C14758" s="292" t="s">
        <v>2979</v>
      </c>
      <c r="E14758" s="292" t="s">
        <v>214</v>
      </c>
      <c r="F14758" s="405">
        <v>52766</v>
      </c>
      <c r="G14758" s="292" t="s">
        <v>2979</v>
      </c>
    </row>
    <row r="14759" spans="1:7">
      <c r="A14759" s="292" t="s">
        <v>49</v>
      </c>
      <c r="B14759" s="405">
        <v>52542</v>
      </c>
      <c r="C14759" s="292" t="s">
        <v>2979</v>
      </c>
      <c r="E14759" s="292" t="s">
        <v>214</v>
      </c>
      <c r="F14759" s="405">
        <v>52768</v>
      </c>
      <c r="G14759" s="292" t="s">
        <v>2979</v>
      </c>
    </row>
    <row r="14760" spans="1:7">
      <c r="A14760" s="292" t="s">
        <v>49</v>
      </c>
      <c r="B14760" s="405">
        <v>52647</v>
      </c>
      <c r="C14760" s="292" t="s">
        <v>2979</v>
      </c>
      <c r="E14760" s="292" t="s">
        <v>214</v>
      </c>
      <c r="F14760" s="405">
        <v>52769</v>
      </c>
      <c r="G14760" s="292" t="s">
        <v>2979</v>
      </c>
    </row>
    <row r="14761" spans="1:7">
      <c r="A14761" s="292" t="s">
        <v>49</v>
      </c>
      <c r="B14761" s="405">
        <v>53015</v>
      </c>
      <c r="C14761" s="292" t="s">
        <v>2979</v>
      </c>
      <c r="E14761" s="292" t="s">
        <v>214</v>
      </c>
      <c r="F14761" s="405">
        <v>52772</v>
      </c>
      <c r="G14761" s="292" t="s">
        <v>2979</v>
      </c>
    </row>
    <row r="14762" spans="1:7">
      <c r="A14762" s="292" t="s">
        <v>49</v>
      </c>
      <c r="B14762" s="405">
        <v>53542</v>
      </c>
      <c r="C14762" s="292" t="s">
        <v>2979</v>
      </c>
      <c r="E14762" s="292" t="s">
        <v>214</v>
      </c>
      <c r="F14762" s="405">
        <v>52774</v>
      </c>
      <c r="G14762" s="292" t="s">
        <v>2979</v>
      </c>
    </row>
    <row r="14763" spans="1:7">
      <c r="A14763" s="292" t="s">
        <v>49</v>
      </c>
      <c r="B14763" s="405">
        <v>53924</v>
      </c>
      <c r="C14763" s="292" t="s">
        <v>2979</v>
      </c>
      <c r="E14763" s="292" t="s">
        <v>214</v>
      </c>
      <c r="F14763" s="405">
        <v>52776</v>
      </c>
      <c r="G14763" s="292" t="s">
        <v>2979</v>
      </c>
    </row>
    <row r="14764" spans="1:7">
      <c r="A14764" s="292" t="s">
        <v>49</v>
      </c>
      <c r="B14764" s="405">
        <v>54082</v>
      </c>
      <c r="C14764" s="292" t="s">
        <v>2979</v>
      </c>
      <c r="E14764" s="292" t="s">
        <v>214</v>
      </c>
      <c r="F14764" s="405">
        <v>52777</v>
      </c>
      <c r="G14764" s="292" t="s">
        <v>2979</v>
      </c>
    </row>
    <row r="14765" spans="1:7">
      <c r="A14765" s="292" t="s">
        <v>49</v>
      </c>
      <c r="B14765" s="405">
        <v>54227</v>
      </c>
      <c r="C14765" s="292" t="s">
        <v>2979</v>
      </c>
      <c r="E14765" s="292" t="s">
        <v>214</v>
      </c>
      <c r="F14765" s="405">
        <v>52778</v>
      </c>
      <c r="G14765" s="292" t="s">
        <v>2979</v>
      </c>
    </row>
    <row r="14766" spans="1:7">
      <c r="A14766" s="292" t="s">
        <v>49</v>
      </c>
      <c r="B14766" s="405">
        <v>54454</v>
      </c>
      <c r="C14766" s="292" t="s">
        <v>2979</v>
      </c>
      <c r="E14766" s="292" t="s">
        <v>214</v>
      </c>
      <c r="F14766" s="405">
        <v>53001</v>
      </c>
      <c r="G14766" s="292" t="s">
        <v>2979</v>
      </c>
    </row>
    <row r="14767" spans="1:7">
      <c r="A14767" s="292" t="s">
        <v>49</v>
      </c>
      <c r="B14767" s="405">
        <v>54539</v>
      </c>
      <c r="C14767" s="292" t="s">
        <v>2979</v>
      </c>
      <c r="E14767" s="292" t="s">
        <v>214</v>
      </c>
      <c r="F14767" s="405">
        <v>53003</v>
      </c>
      <c r="G14767" s="292" t="s">
        <v>2979</v>
      </c>
    </row>
    <row r="14768" spans="1:7">
      <c r="A14768" s="292" t="s">
        <v>49</v>
      </c>
      <c r="B14768" s="405">
        <v>51243</v>
      </c>
      <c r="C14768" s="292" t="s">
        <v>2979</v>
      </c>
      <c r="E14768" s="292" t="s">
        <v>214</v>
      </c>
      <c r="F14768" s="405">
        <v>53004</v>
      </c>
      <c r="G14768" s="292" t="s">
        <v>2979</v>
      </c>
    </row>
    <row r="14769" spans="1:7">
      <c r="A14769" s="292" t="s">
        <v>49</v>
      </c>
      <c r="B14769" s="405">
        <v>51454</v>
      </c>
      <c r="C14769" s="292" t="s">
        <v>2979</v>
      </c>
      <c r="E14769" s="292" t="s">
        <v>214</v>
      </c>
      <c r="F14769" s="405">
        <v>53010</v>
      </c>
      <c r="G14769" s="292" t="s">
        <v>2979</v>
      </c>
    </row>
    <row r="14770" spans="1:7">
      <c r="A14770" s="292" t="s">
        <v>49</v>
      </c>
      <c r="B14770" s="405">
        <v>51563</v>
      </c>
      <c r="C14770" s="292" t="s">
        <v>2979</v>
      </c>
      <c r="E14770" s="292" t="s">
        <v>214</v>
      </c>
      <c r="F14770" s="405">
        <v>53011</v>
      </c>
      <c r="G14770" s="292" t="s">
        <v>2979</v>
      </c>
    </row>
    <row r="14771" spans="1:7">
      <c r="A14771" s="292" t="s">
        <v>49</v>
      </c>
      <c r="B14771" s="405">
        <v>52045</v>
      </c>
      <c r="C14771" s="292" t="s">
        <v>2979</v>
      </c>
      <c r="E14771" s="292" t="s">
        <v>214</v>
      </c>
      <c r="F14771" s="405">
        <v>53014</v>
      </c>
      <c r="G14771" s="292" t="s">
        <v>2979</v>
      </c>
    </row>
    <row r="14772" spans="1:7">
      <c r="A14772" s="292" t="s">
        <v>49</v>
      </c>
      <c r="B14772" s="405">
        <v>52165</v>
      </c>
      <c r="C14772" s="292" t="s">
        <v>2979</v>
      </c>
      <c r="E14772" s="292" t="s">
        <v>214</v>
      </c>
      <c r="F14772" s="405">
        <v>53015</v>
      </c>
      <c r="G14772" s="292" t="s">
        <v>2979</v>
      </c>
    </row>
    <row r="14773" spans="1:7">
      <c r="A14773" s="292" t="s">
        <v>49</v>
      </c>
      <c r="B14773" s="405">
        <v>52307</v>
      </c>
      <c r="C14773" s="292" t="s">
        <v>2979</v>
      </c>
      <c r="E14773" s="292" t="s">
        <v>214</v>
      </c>
      <c r="F14773" s="405">
        <v>53019</v>
      </c>
      <c r="G14773" s="292" t="s">
        <v>2979</v>
      </c>
    </row>
    <row r="14774" spans="1:7">
      <c r="A14774" s="292" t="s">
        <v>49</v>
      </c>
      <c r="B14774" s="405">
        <v>52543</v>
      </c>
      <c r="C14774" s="292" t="s">
        <v>2979</v>
      </c>
      <c r="E14774" s="292" t="s">
        <v>214</v>
      </c>
      <c r="F14774" s="405">
        <v>53020</v>
      </c>
      <c r="G14774" s="292" t="s">
        <v>2979</v>
      </c>
    </row>
    <row r="14775" spans="1:7">
      <c r="A14775" s="292" t="s">
        <v>49</v>
      </c>
      <c r="B14775" s="405">
        <v>52649</v>
      </c>
      <c r="C14775" s="292" t="s">
        <v>2979</v>
      </c>
      <c r="E14775" s="292" t="s">
        <v>214</v>
      </c>
      <c r="F14775" s="405">
        <v>53023</v>
      </c>
      <c r="G14775" s="292" t="s">
        <v>2979</v>
      </c>
    </row>
    <row r="14776" spans="1:7">
      <c r="A14776" s="292" t="s">
        <v>49</v>
      </c>
      <c r="B14776" s="405">
        <v>53019</v>
      </c>
      <c r="C14776" s="292" t="s">
        <v>2979</v>
      </c>
      <c r="E14776" s="292" t="s">
        <v>214</v>
      </c>
      <c r="F14776" s="405">
        <v>53032</v>
      </c>
      <c r="G14776" s="292" t="s">
        <v>2979</v>
      </c>
    </row>
    <row r="14777" spans="1:7">
      <c r="A14777" s="292" t="s">
        <v>49</v>
      </c>
      <c r="B14777" s="405">
        <v>53543</v>
      </c>
      <c r="C14777" s="292" t="s">
        <v>2979</v>
      </c>
      <c r="E14777" s="292" t="s">
        <v>214</v>
      </c>
      <c r="F14777" s="405">
        <v>53035</v>
      </c>
      <c r="G14777" s="292" t="s">
        <v>2979</v>
      </c>
    </row>
    <row r="14778" spans="1:7">
      <c r="A14778" s="292" t="s">
        <v>49</v>
      </c>
      <c r="B14778" s="405">
        <v>53926</v>
      </c>
      <c r="C14778" s="292" t="s">
        <v>2979</v>
      </c>
      <c r="E14778" s="292" t="s">
        <v>214</v>
      </c>
      <c r="F14778" s="405">
        <v>53038</v>
      </c>
      <c r="G14778" s="292" t="s">
        <v>2979</v>
      </c>
    </row>
    <row r="14779" spans="1:7">
      <c r="A14779" s="292" t="s">
        <v>49</v>
      </c>
      <c r="B14779" s="405">
        <v>54101</v>
      </c>
      <c r="C14779" s="292" t="s">
        <v>2979</v>
      </c>
      <c r="E14779" s="292" t="s">
        <v>214</v>
      </c>
      <c r="F14779" s="405">
        <v>53039</v>
      </c>
      <c r="G14779" s="292" t="s">
        <v>2979</v>
      </c>
    </row>
    <row r="14780" spans="1:7">
      <c r="A14780" s="292" t="s">
        <v>49</v>
      </c>
      <c r="B14780" s="405">
        <v>54228</v>
      </c>
      <c r="C14780" s="292" t="s">
        <v>2979</v>
      </c>
      <c r="E14780" s="292" t="s">
        <v>214</v>
      </c>
      <c r="F14780" s="405">
        <v>53042</v>
      </c>
      <c r="G14780" s="292" t="s">
        <v>2979</v>
      </c>
    </row>
    <row r="14781" spans="1:7">
      <c r="A14781" s="292" t="s">
        <v>49</v>
      </c>
      <c r="B14781" s="405">
        <v>54456</v>
      </c>
      <c r="C14781" s="292" t="s">
        <v>2979</v>
      </c>
      <c r="E14781" s="292" t="s">
        <v>214</v>
      </c>
      <c r="F14781" s="405">
        <v>53049</v>
      </c>
      <c r="G14781" s="292" t="s">
        <v>2979</v>
      </c>
    </row>
    <row r="14782" spans="1:7">
      <c r="A14782" s="292" t="s">
        <v>49</v>
      </c>
      <c r="B14782" s="405">
        <v>54541</v>
      </c>
      <c r="C14782" s="292" t="s">
        <v>2979</v>
      </c>
      <c r="E14782" s="292" t="s">
        <v>214</v>
      </c>
      <c r="F14782" s="405">
        <v>53050</v>
      </c>
      <c r="G14782" s="292" t="s">
        <v>2979</v>
      </c>
    </row>
    <row r="14783" spans="1:7">
      <c r="A14783" s="292" t="s">
        <v>49</v>
      </c>
      <c r="B14783" s="405">
        <v>51245</v>
      </c>
      <c r="C14783" s="292" t="s">
        <v>2979</v>
      </c>
      <c r="E14783" s="292" t="s">
        <v>214</v>
      </c>
      <c r="F14783" s="405">
        <v>53057</v>
      </c>
      <c r="G14783" s="292" t="s">
        <v>2979</v>
      </c>
    </row>
    <row r="14784" spans="1:7">
      <c r="A14784" s="292" t="s">
        <v>49</v>
      </c>
      <c r="B14784" s="405">
        <v>51455</v>
      </c>
      <c r="C14784" s="292" t="s">
        <v>2979</v>
      </c>
      <c r="E14784" s="292" t="s">
        <v>214</v>
      </c>
      <c r="F14784" s="405">
        <v>53059</v>
      </c>
      <c r="G14784" s="292" t="s">
        <v>2979</v>
      </c>
    </row>
    <row r="14785" spans="1:7">
      <c r="A14785" s="292" t="s">
        <v>49</v>
      </c>
      <c r="B14785" s="405">
        <v>51564</v>
      </c>
      <c r="C14785" s="292" t="s">
        <v>2979</v>
      </c>
      <c r="E14785" s="292" t="s">
        <v>214</v>
      </c>
      <c r="F14785" s="405">
        <v>53063</v>
      </c>
      <c r="G14785" s="292" t="s">
        <v>2979</v>
      </c>
    </row>
    <row r="14786" spans="1:7">
      <c r="A14786" s="292" t="s">
        <v>49</v>
      </c>
      <c r="B14786" s="405">
        <v>52046</v>
      </c>
      <c r="C14786" s="292" t="s">
        <v>2979</v>
      </c>
      <c r="E14786" s="292" t="s">
        <v>214</v>
      </c>
      <c r="F14786" s="405">
        <v>53065</v>
      </c>
      <c r="G14786" s="292" t="s">
        <v>2979</v>
      </c>
    </row>
    <row r="14787" spans="1:7">
      <c r="A14787" s="292" t="s">
        <v>49</v>
      </c>
      <c r="B14787" s="405">
        <v>52169</v>
      </c>
      <c r="C14787" s="292" t="s">
        <v>2979</v>
      </c>
      <c r="E14787" s="292" t="s">
        <v>214</v>
      </c>
      <c r="F14787" s="405">
        <v>53076</v>
      </c>
      <c r="G14787" s="292" t="s">
        <v>2979</v>
      </c>
    </row>
    <row r="14788" spans="1:7">
      <c r="A14788" s="292" t="s">
        <v>49</v>
      </c>
      <c r="B14788" s="405">
        <v>52309</v>
      </c>
      <c r="C14788" s="292" t="s">
        <v>2979</v>
      </c>
      <c r="E14788" s="292" t="s">
        <v>214</v>
      </c>
      <c r="F14788" s="405">
        <v>53078</v>
      </c>
      <c r="G14788" s="292" t="s">
        <v>2979</v>
      </c>
    </row>
    <row r="14789" spans="1:7">
      <c r="A14789" s="292" t="s">
        <v>49</v>
      </c>
      <c r="B14789" s="405">
        <v>52549</v>
      </c>
      <c r="C14789" s="292" t="s">
        <v>2979</v>
      </c>
      <c r="E14789" s="292" t="s">
        <v>214</v>
      </c>
      <c r="F14789" s="405">
        <v>53079</v>
      </c>
      <c r="G14789" s="292" t="s">
        <v>2979</v>
      </c>
    </row>
    <row r="14790" spans="1:7">
      <c r="A14790" s="292" t="s">
        <v>49</v>
      </c>
      <c r="B14790" s="405">
        <v>52650</v>
      </c>
      <c r="C14790" s="292" t="s">
        <v>2979</v>
      </c>
      <c r="E14790" s="292" t="s">
        <v>214</v>
      </c>
      <c r="F14790" s="405">
        <v>53091</v>
      </c>
      <c r="G14790" s="292" t="s">
        <v>2979</v>
      </c>
    </row>
    <row r="14791" spans="1:7">
      <c r="A14791" s="292" t="s">
        <v>49</v>
      </c>
      <c r="B14791" s="405">
        <v>53020</v>
      </c>
      <c r="C14791" s="292" t="s">
        <v>2979</v>
      </c>
      <c r="E14791" s="292" t="s">
        <v>214</v>
      </c>
      <c r="F14791" s="405">
        <v>53093</v>
      </c>
      <c r="G14791" s="292" t="s">
        <v>2979</v>
      </c>
    </row>
    <row r="14792" spans="1:7">
      <c r="A14792" s="292" t="s">
        <v>49</v>
      </c>
      <c r="B14792" s="405">
        <v>53544</v>
      </c>
      <c r="C14792" s="292" t="s">
        <v>2979</v>
      </c>
      <c r="E14792" s="292" t="s">
        <v>214</v>
      </c>
      <c r="F14792" s="405">
        <v>53137</v>
      </c>
      <c r="G14792" s="292" t="s">
        <v>2979</v>
      </c>
    </row>
    <row r="14793" spans="1:7">
      <c r="A14793" s="292" t="s">
        <v>49</v>
      </c>
      <c r="B14793" s="405">
        <v>53927</v>
      </c>
      <c r="C14793" s="292" t="s">
        <v>2979</v>
      </c>
      <c r="E14793" s="292" t="s">
        <v>214</v>
      </c>
      <c r="F14793" s="405">
        <v>53139</v>
      </c>
      <c r="G14793" s="292" t="s">
        <v>2979</v>
      </c>
    </row>
    <row r="14794" spans="1:7">
      <c r="A14794" s="292" t="s">
        <v>49</v>
      </c>
      <c r="B14794" s="405">
        <v>54102</v>
      </c>
      <c r="C14794" s="292" t="s">
        <v>2979</v>
      </c>
      <c r="E14794" s="292" t="s">
        <v>214</v>
      </c>
      <c r="F14794" s="405">
        <v>53156</v>
      </c>
      <c r="G14794" s="292" t="s">
        <v>2979</v>
      </c>
    </row>
    <row r="14795" spans="1:7">
      <c r="A14795" s="292" t="s">
        <v>49</v>
      </c>
      <c r="B14795" s="405">
        <v>54230</v>
      </c>
      <c r="C14795" s="292" t="s">
        <v>2979</v>
      </c>
      <c r="E14795" s="292" t="s">
        <v>214</v>
      </c>
      <c r="F14795" s="405">
        <v>53157</v>
      </c>
      <c r="G14795" s="292" t="s">
        <v>2979</v>
      </c>
    </row>
    <row r="14796" spans="1:7">
      <c r="A14796" s="292" t="s">
        <v>49</v>
      </c>
      <c r="B14796" s="405">
        <v>54458</v>
      </c>
      <c r="C14796" s="292" t="s">
        <v>2979</v>
      </c>
      <c r="E14796" s="292" t="s">
        <v>214</v>
      </c>
      <c r="F14796" s="405">
        <v>53178</v>
      </c>
      <c r="G14796" s="292" t="s">
        <v>2979</v>
      </c>
    </row>
    <row r="14797" spans="1:7">
      <c r="A14797" s="292" t="s">
        <v>49</v>
      </c>
      <c r="B14797" s="405">
        <v>54542</v>
      </c>
      <c r="C14797" s="292" t="s">
        <v>2979</v>
      </c>
      <c r="E14797" s="292" t="s">
        <v>214</v>
      </c>
      <c r="F14797" s="405">
        <v>53195</v>
      </c>
      <c r="G14797" s="292" t="s">
        <v>2979</v>
      </c>
    </row>
    <row r="14798" spans="1:7">
      <c r="A14798" s="292" t="s">
        <v>49</v>
      </c>
      <c r="B14798" s="405">
        <v>51246</v>
      </c>
      <c r="C14798" s="292" t="s">
        <v>2979</v>
      </c>
      <c r="E14798" s="292" t="s">
        <v>214</v>
      </c>
      <c r="F14798" s="405">
        <v>53501</v>
      </c>
      <c r="G14798" s="292" t="s">
        <v>2979</v>
      </c>
    </row>
    <row r="14799" spans="1:7">
      <c r="A14799" s="292" t="s">
        <v>49</v>
      </c>
      <c r="B14799" s="405">
        <v>51458</v>
      </c>
      <c r="C14799" s="292" t="s">
        <v>2979</v>
      </c>
      <c r="E14799" s="292" t="s">
        <v>214</v>
      </c>
      <c r="F14799" s="405">
        <v>53502</v>
      </c>
      <c r="G14799" s="292" t="s">
        <v>2979</v>
      </c>
    </row>
    <row r="14800" spans="1:7">
      <c r="A14800" s="292" t="s">
        <v>49</v>
      </c>
      <c r="B14800" s="405">
        <v>51565</v>
      </c>
      <c r="C14800" s="292" t="s">
        <v>2979</v>
      </c>
      <c r="E14800" s="292" t="s">
        <v>214</v>
      </c>
      <c r="F14800" s="405">
        <v>53503</v>
      </c>
      <c r="G14800" s="292" t="s">
        <v>2979</v>
      </c>
    </row>
    <row r="14801" spans="1:7">
      <c r="A14801" s="292" t="s">
        <v>49</v>
      </c>
      <c r="B14801" s="405">
        <v>52047</v>
      </c>
      <c r="C14801" s="292" t="s">
        <v>2979</v>
      </c>
      <c r="E14801" s="292" t="s">
        <v>214</v>
      </c>
      <c r="F14801" s="405">
        <v>53504</v>
      </c>
      <c r="G14801" s="292" t="s">
        <v>2979</v>
      </c>
    </row>
    <row r="14802" spans="1:7">
      <c r="A14802" s="292" t="s">
        <v>49</v>
      </c>
      <c r="B14802" s="405">
        <v>52170</v>
      </c>
      <c r="C14802" s="292" t="s">
        <v>2979</v>
      </c>
      <c r="E14802" s="292" t="s">
        <v>214</v>
      </c>
      <c r="F14802" s="405">
        <v>53505</v>
      </c>
      <c r="G14802" s="292" t="s">
        <v>2979</v>
      </c>
    </row>
    <row r="14803" spans="1:7">
      <c r="A14803" s="292" t="s">
        <v>49</v>
      </c>
      <c r="B14803" s="405">
        <v>52310</v>
      </c>
      <c r="C14803" s="292" t="s">
        <v>2979</v>
      </c>
      <c r="E14803" s="292" t="s">
        <v>214</v>
      </c>
      <c r="F14803" s="405">
        <v>53506</v>
      </c>
      <c r="G14803" s="292" t="s">
        <v>2979</v>
      </c>
    </row>
    <row r="14804" spans="1:7">
      <c r="A14804" s="292" t="s">
        <v>49</v>
      </c>
      <c r="B14804" s="405">
        <v>52550</v>
      </c>
      <c r="C14804" s="292" t="s">
        <v>2979</v>
      </c>
      <c r="E14804" s="292" t="s">
        <v>214</v>
      </c>
      <c r="F14804" s="405">
        <v>53510</v>
      </c>
      <c r="G14804" s="292" t="s">
        <v>2979</v>
      </c>
    </row>
    <row r="14805" spans="1:7">
      <c r="A14805" s="292" t="s">
        <v>49</v>
      </c>
      <c r="B14805" s="405">
        <v>52651</v>
      </c>
      <c r="C14805" s="292" t="s">
        <v>2979</v>
      </c>
      <c r="E14805" s="292" t="s">
        <v>214</v>
      </c>
      <c r="F14805" s="405">
        <v>53516</v>
      </c>
      <c r="G14805" s="292" t="s">
        <v>2979</v>
      </c>
    </row>
    <row r="14806" spans="1:7">
      <c r="A14806" s="292" t="s">
        <v>49</v>
      </c>
      <c r="B14806" s="405">
        <v>53023</v>
      </c>
      <c r="C14806" s="292" t="s">
        <v>2979</v>
      </c>
      <c r="E14806" s="292" t="s">
        <v>214</v>
      </c>
      <c r="F14806" s="405">
        <v>53517</v>
      </c>
      <c r="G14806" s="292" t="s">
        <v>2979</v>
      </c>
    </row>
    <row r="14807" spans="1:7">
      <c r="A14807" s="292" t="s">
        <v>49</v>
      </c>
      <c r="B14807" s="405">
        <v>53550</v>
      </c>
      <c r="C14807" s="292" t="s">
        <v>2979</v>
      </c>
      <c r="E14807" s="292" t="s">
        <v>214</v>
      </c>
      <c r="F14807" s="405">
        <v>53518</v>
      </c>
      <c r="G14807" s="292" t="s">
        <v>2979</v>
      </c>
    </row>
    <row r="14808" spans="1:7">
      <c r="A14808" s="292" t="s">
        <v>49</v>
      </c>
      <c r="B14808" s="405">
        <v>53928</v>
      </c>
      <c r="C14808" s="292" t="s">
        <v>2979</v>
      </c>
      <c r="E14808" s="292" t="s">
        <v>214</v>
      </c>
      <c r="F14808" s="405">
        <v>53520</v>
      </c>
      <c r="G14808" s="292" t="s">
        <v>2979</v>
      </c>
    </row>
    <row r="14809" spans="1:7">
      <c r="A14809" s="292" t="s">
        <v>49</v>
      </c>
      <c r="B14809" s="405">
        <v>54103</v>
      </c>
      <c r="C14809" s="292" t="s">
        <v>2979</v>
      </c>
      <c r="E14809" s="292" t="s">
        <v>214</v>
      </c>
      <c r="F14809" s="405">
        <v>53522</v>
      </c>
      <c r="G14809" s="292" t="s">
        <v>2979</v>
      </c>
    </row>
    <row r="14810" spans="1:7">
      <c r="A14810" s="292" t="s">
        <v>49</v>
      </c>
      <c r="B14810" s="405">
        <v>54234</v>
      </c>
      <c r="C14810" s="292" t="s">
        <v>2979</v>
      </c>
      <c r="E14810" s="292" t="s">
        <v>214</v>
      </c>
      <c r="F14810" s="405">
        <v>53529</v>
      </c>
      <c r="G14810" s="292" t="s">
        <v>2979</v>
      </c>
    </row>
    <row r="14811" spans="1:7">
      <c r="A14811" s="292" t="s">
        <v>49</v>
      </c>
      <c r="B14811" s="405">
        <v>54460</v>
      </c>
      <c r="C14811" s="292" t="s">
        <v>2979</v>
      </c>
      <c r="E14811" s="292" t="s">
        <v>214</v>
      </c>
      <c r="F14811" s="405">
        <v>53530</v>
      </c>
      <c r="G14811" s="292" t="s">
        <v>2979</v>
      </c>
    </row>
    <row r="14812" spans="1:7">
      <c r="A14812" s="292" t="s">
        <v>49</v>
      </c>
      <c r="B14812" s="405">
        <v>54545</v>
      </c>
      <c r="C14812" s="292" t="s">
        <v>2979</v>
      </c>
      <c r="E14812" s="292" t="s">
        <v>214</v>
      </c>
      <c r="F14812" s="405">
        <v>53541</v>
      </c>
      <c r="G14812" s="292" t="s">
        <v>2979</v>
      </c>
    </row>
    <row r="14813" spans="1:7">
      <c r="A14813" s="292" t="s">
        <v>49</v>
      </c>
      <c r="B14813" s="405">
        <v>51247</v>
      </c>
      <c r="C14813" s="292" t="s">
        <v>2979</v>
      </c>
      <c r="E14813" s="292" t="s">
        <v>214</v>
      </c>
      <c r="F14813" s="405">
        <v>53542</v>
      </c>
      <c r="G14813" s="292" t="s">
        <v>2979</v>
      </c>
    </row>
    <row r="14814" spans="1:7">
      <c r="A14814" s="292" t="s">
        <v>49</v>
      </c>
      <c r="B14814" s="405">
        <v>51461</v>
      </c>
      <c r="C14814" s="292" t="s">
        <v>2979</v>
      </c>
      <c r="E14814" s="292" t="s">
        <v>214</v>
      </c>
      <c r="F14814" s="405">
        <v>53543</v>
      </c>
      <c r="G14814" s="292" t="s">
        <v>2979</v>
      </c>
    </row>
    <row r="14815" spans="1:7">
      <c r="A14815" s="292" t="s">
        <v>49</v>
      </c>
      <c r="B14815" s="405">
        <v>51566</v>
      </c>
      <c r="C14815" s="292" t="s">
        <v>2979</v>
      </c>
      <c r="E14815" s="292" t="s">
        <v>214</v>
      </c>
      <c r="F14815" s="405">
        <v>53544</v>
      </c>
      <c r="G14815" s="292" t="s">
        <v>2979</v>
      </c>
    </row>
    <row r="14816" spans="1:7">
      <c r="A14816" s="292" t="s">
        <v>49</v>
      </c>
      <c r="B14816" s="405">
        <v>52049</v>
      </c>
      <c r="C14816" s="292" t="s">
        <v>2979</v>
      </c>
      <c r="E14816" s="292" t="s">
        <v>214</v>
      </c>
      <c r="F14816" s="405">
        <v>53550</v>
      </c>
      <c r="G14816" s="292" t="s">
        <v>2979</v>
      </c>
    </row>
    <row r="14817" spans="1:7">
      <c r="A14817" s="292" t="s">
        <v>49</v>
      </c>
      <c r="B14817" s="405">
        <v>52171</v>
      </c>
      <c r="C14817" s="292" t="s">
        <v>2979</v>
      </c>
      <c r="E14817" s="292" t="s">
        <v>214</v>
      </c>
      <c r="F14817" s="405">
        <v>53553</v>
      </c>
      <c r="G14817" s="292" t="s">
        <v>2979</v>
      </c>
    </row>
    <row r="14818" spans="1:7">
      <c r="A14818" s="292" t="s">
        <v>49</v>
      </c>
      <c r="B14818" s="405">
        <v>52313</v>
      </c>
      <c r="C14818" s="292" t="s">
        <v>2979</v>
      </c>
      <c r="E14818" s="292" t="s">
        <v>214</v>
      </c>
      <c r="F14818" s="405">
        <v>53554</v>
      </c>
      <c r="G14818" s="292" t="s">
        <v>2979</v>
      </c>
    </row>
    <row r="14819" spans="1:7">
      <c r="A14819" s="292" t="s">
        <v>49</v>
      </c>
      <c r="B14819" s="405">
        <v>52551</v>
      </c>
      <c r="C14819" s="292" t="s">
        <v>2979</v>
      </c>
      <c r="E14819" s="292" t="s">
        <v>214</v>
      </c>
      <c r="F14819" s="405">
        <v>53556</v>
      </c>
      <c r="G14819" s="292" t="s">
        <v>2979</v>
      </c>
    </row>
    <row r="14820" spans="1:7">
      <c r="A14820" s="292" t="s">
        <v>49</v>
      </c>
      <c r="B14820" s="405">
        <v>52653</v>
      </c>
      <c r="C14820" s="292" t="s">
        <v>2979</v>
      </c>
      <c r="E14820" s="292" t="s">
        <v>214</v>
      </c>
      <c r="F14820" s="405">
        <v>53557</v>
      </c>
      <c r="G14820" s="292" t="s">
        <v>2979</v>
      </c>
    </row>
    <row r="14821" spans="1:7">
      <c r="A14821" s="292" t="s">
        <v>49</v>
      </c>
      <c r="B14821" s="405">
        <v>53032</v>
      </c>
      <c r="C14821" s="292" t="s">
        <v>2979</v>
      </c>
      <c r="E14821" s="292" t="s">
        <v>214</v>
      </c>
      <c r="F14821" s="405">
        <v>53561</v>
      </c>
      <c r="G14821" s="292" t="s">
        <v>2979</v>
      </c>
    </row>
    <row r="14822" spans="1:7">
      <c r="A14822" s="292" t="s">
        <v>49</v>
      </c>
      <c r="B14822" s="405">
        <v>53553</v>
      </c>
      <c r="C14822" s="292" t="s">
        <v>2979</v>
      </c>
      <c r="E14822" s="292" t="s">
        <v>214</v>
      </c>
      <c r="F14822" s="405">
        <v>53565</v>
      </c>
      <c r="G14822" s="292" t="s">
        <v>2979</v>
      </c>
    </row>
    <row r="14823" spans="1:7">
      <c r="A14823" s="292" t="s">
        <v>49</v>
      </c>
      <c r="B14823" s="405">
        <v>53929</v>
      </c>
      <c r="C14823" s="292" t="s">
        <v>2979</v>
      </c>
      <c r="E14823" s="292" t="s">
        <v>214</v>
      </c>
      <c r="F14823" s="405">
        <v>53569</v>
      </c>
      <c r="G14823" s="292" t="s">
        <v>2979</v>
      </c>
    </row>
    <row r="14824" spans="1:7">
      <c r="A14824" s="292" t="s">
        <v>49</v>
      </c>
      <c r="B14824" s="405">
        <v>54106</v>
      </c>
      <c r="C14824" s="292" t="s">
        <v>2979</v>
      </c>
      <c r="E14824" s="292" t="s">
        <v>214</v>
      </c>
      <c r="F14824" s="405">
        <v>53570</v>
      </c>
      <c r="G14824" s="292" t="s">
        <v>2979</v>
      </c>
    </row>
    <row r="14825" spans="1:7">
      <c r="A14825" s="292" t="s">
        <v>49</v>
      </c>
      <c r="B14825" s="405">
        <v>54240</v>
      </c>
      <c r="C14825" s="292" t="s">
        <v>2979</v>
      </c>
      <c r="E14825" s="292" t="s">
        <v>214</v>
      </c>
      <c r="F14825" s="405">
        <v>53573</v>
      </c>
      <c r="G14825" s="292" t="s">
        <v>2979</v>
      </c>
    </row>
    <row r="14826" spans="1:7">
      <c r="A14826" s="292" t="s">
        <v>49</v>
      </c>
      <c r="B14826" s="405">
        <v>54463</v>
      </c>
      <c r="C14826" s="292" t="s">
        <v>2979</v>
      </c>
      <c r="E14826" s="292" t="s">
        <v>214</v>
      </c>
      <c r="F14826" s="405">
        <v>53574</v>
      </c>
      <c r="G14826" s="292" t="s">
        <v>2979</v>
      </c>
    </row>
    <row r="14827" spans="1:7">
      <c r="A14827" s="292" t="s">
        <v>49</v>
      </c>
      <c r="B14827" s="405">
        <v>54546</v>
      </c>
      <c r="C14827" s="292" t="s">
        <v>2979</v>
      </c>
      <c r="E14827" s="292" t="s">
        <v>214</v>
      </c>
      <c r="F14827" s="405">
        <v>53576</v>
      </c>
      <c r="G14827" s="292" t="s">
        <v>2979</v>
      </c>
    </row>
    <row r="14828" spans="1:7">
      <c r="A14828" s="292" t="s">
        <v>49</v>
      </c>
      <c r="B14828" s="405">
        <v>51248</v>
      </c>
      <c r="C14828" s="292" t="s">
        <v>2979</v>
      </c>
      <c r="E14828" s="292" t="s">
        <v>214</v>
      </c>
      <c r="F14828" s="405">
        <v>53577</v>
      </c>
      <c r="G14828" s="292" t="s">
        <v>2979</v>
      </c>
    </row>
    <row r="14829" spans="1:7">
      <c r="A14829" s="292" t="s">
        <v>49</v>
      </c>
      <c r="B14829" s="405">
        <v>51462</v>
      </c>
      <c r="C14829" s="292" t="s">
        <v>2979</v>
      </c>
      <c r="E14829" s="292" t="s">
        <v>214</v>
      </c>
      <c r="F14829" s="405">
        <v>53579</v>
      </c>
      <c r="G14829" s="292" t="s">
        <v>2979</v>
      </c>
    </row>
    <row r="14830" spans="1:7">
      <c r="A14830" s="292" t="s">
        <v>49</v>
      </c>
      <c r="B14830" s="405">
        <v>51570</v>
      </c>
      <c r="C14830" s="292" t="s">
        <v>2979</v>
      </c>
      <c r="E14830" s="292" t="s">
        <v>214</v>
      </c>
      <c r="F14830" s="405">
        <v>53580</v>
      </c>
      <c r="G14830" s="292" t="s">
        <v>2979</v>
      </c>
    </row>
    <row r="14831" spans="1:7">
      <c r="A14831" s="292" t="s">
        <v>49</v>
      </c>
      <c r="B14831" s="405">
        <v>52050</v>
      </c>
      <c r="C14831" s="292" t="s">
        <v>2979</v>
      </c>
      <c r="E14831" s="292" t="s">
        <v>214</v>
      </c>
      <c r="F14831" s="405">
        <v>53581</v>
      </c>
      <c r="G14831" s="292" t="s">
        <v>2979</v>
      </c>
    </row>
    <row r="14832" spans="1:7">
      <c r="A14832" s="292" t="s">
        <v>49</v>
      </c>
      <c r="B14832" s="405">
        <v>52172</v>
      </c>
      <c r="C14832" s="292" t="s">
        <v>2979</v>
      </c>
      <c r="E14832" s="292" t="s">
        <v>214</v>
      </c>
      <c r="F14832" s="405">
        <v>53582</v>
      </c>
      <c r="G14832" s="292" t="s">
        <v>2979</v>
      </c>
    </row>
    <row r="14833" spans="1:7">
      <c r="A14833" s="292" t="s">
        <v>49</v>
      </c>
      <c r="B14833" s="405">
        <v>52316</v>
      </c>
      <c r="C14833" s="292" t="s">
        <v>2979</v>
      </c>
      <c r="E14833" s="292" t="s">
        <v>214</v>
      </c>
      <c r="F14833" s="405">
        <v>53585</v>
      </c>
      <c r="G14833" s="292" t="s">
        <v>2979</v>
      </c>
    </row>
    <row r="14834" spans="1:7">
      <c r="A14834" s="292" t="s">
        <v>49</v>
      </c>
      <c r="B14834" s="405">
        <v>52552</v>
      </c>
      <c r="C14834" s="292" t="s">
        <v>2979</v>
      </c>
      <c r="E14834" s="292" t="s">
        <v>214</v>
      </c>
      <c r="F14834" s="405">
        <v>53586</v>
      </c>
      <c r="G14834" s="292" t="s">
        <v>2979</v>
      </c>
    </row>
    <row r="14835" spans="1:7">
      <c r="A14835" s="292" t="s">
        <v>49</v>
      </c>
      <c r="B14835" s="405">
        <v>52654</v>
      </c>
      <c r="C14835" s="292" t="s">
        <v>2979</v>
      </c>
      <c r="E14835" s="292" t="s">
        <v>214</v>
      </c>
      <c r="F14835" s="405">
        <v>53587</v>
      </c>
      <c r="G14835" s="292" t="s">
        <v>2979</v>
      </c>
    </row>
    <row r="14836" spans="1:7">
      <c r="A14836" s="292" t="s">
        <v>49</v>
      </c>
      <c r="B14836" s="405">
        <v>53035</v>
      </c>
      <c r="C14836" s="292" t="s">
        <v>2979</v>
      </c>
      <c r="E14836" s="292" t="s">
        <v>214</v>
      </c>
      <c r="F14836" s="405">
        <v>53588</v>
      </c>
      <c r="G14836" s="292" t="s">
        <v>2979</v>
      </c>
    </row>
    <row r="14837" spans="1:7">
      <c r="A14837" s="292" t="s">
        <v>49</v>
      </c>
      <c r="B14837" s="405">
        <v>53554</v>
      </c>
      <c r="C14837" s="292" t="s">
        <v>2979</v>
      </c>
      <c r="E14837" s="292" t="s">
        <v>214</v>
      </c>
      <c r="F14837" s="405">
        <v>53801</v>
      </c>
      <c r="G14837" s="292" t="s">
        <v>2979</v>
      </c>
    </row>
    <row r="14838" spans="1:7">
      <c r="A14838" s="292" t="s">
        <v>49</v>
      </c>
      <c r="B14838" s="405">
        <v>53930</v>
      </c>
      <c r="C14838" s="292" t="s">
        <v>2979</v>
      </c>
      <c r="E14838" s="292" t="s">
        <v>214</v>
      </c>
      <c r="F14838" s="405">
        <v>53802</v>
      </c>
      <c r="G14838" s="292" t="s">
        <v>2979</v>
      </c>
    </row>
    <row r="14839" spans="1:7">
      <c r="A14839" s="292" t="s">
        <v>49</v>
      </c>
      <c r="B14839" s="405">
        <v>54107</v>
      </c>
      <c r="C14839" s="292" t="s">
        <v>2979</v>
      </c>
      <c r="E14839" s="292" t="s">
        <v>214</v>
      </c>
      <c r="F14839" s="405">
        <v>53804</v>
      </c>
      <c r="G14839" s="292" t="s">
        <v>2979</v>
      </c>
    </row>
    <row r="14840" spans="1:7">
      <c r="A14840" s="292" t="s">
        <v>49</v>
      </c>
      <c r="B14840" s="405">
        <v>54245</v>
      </c>
      <c r="C14840" s="292" t="s">
        <v>2979</v>
      </c>
      <c r="E14840" s="292" t="s">
        <v>214</v>
      </c>
      <c r="F14840" s="405">
        <v>53805</v>
      </c>
      <c r="G14840" s="292" t="s">
        <v>2979</v>
      </c>
    </row>
    <row r="14841" spans="1:7">
      <c r="A14841" s="292" t="s">
        <v>49</v>
      </c>
      <c r="B14841" s="405">
        <v>54465</v>
      </c>
      <c r="C14841" s="292" t="s">
        <v>2979</v>
      </c>
      <c r="E14841" s="292" t="s">
        <v>214</v>
      </c>
      <c r="F14841" s="405">
        <v>53807</v>
      </c>
      <c r="G14841" s="292" t="s">
        <v>2979</v>
      </c>
    </row>
    <row r="14842" spans="1:7">
      <c r="A14842" s="292" t="s">
        <v>49</v>
      </c>
      <c r="B14842" s="405">
        <v>54547</v>
      </c>
      <c r="C14842" s="292" t="s">
        <v>2979</v>
      </c>
      <c r="E14842" s="292" t="s">
        <v>214</v>
      </c>
      <c r="F14842" s="405">
        <v>53809</v>
      </c>
      <c r="G14842" s="292" t="s">
        <v>2979</v>
      </c>
    </row>
    <row r="14843" spans="1:7">
      <c r="A14843" s="292" t="s">
        <v>49</v>
      </c>
      <c r="B14843" s="405">
        <v>51249</v>
      </c>
      <c r="C14843" s="292" t="s">
        <v>2979</v>
      </c>
      <c r="E14843" s="292" t="s">
        <v>214</v>
      </c>
      <c r="F14843" s="405">
        <v>53810</v>
      </c>
      <c r="G14843" s="292" t="s">
        <v>2979</v>
      </c>
    </row>
    <row r="14844" spans="1:7">
      <c r="A14844" s="292" t="s">
        <v>49</v>
      </c>
      <c r="B14844" s="405">
        <v>51463</v>
      </c>
      <c r="C14844" s="292" t="s">
        <v>2979</v>
      </c>
      <c r="E14844" s="292" t="s">
        <v>214</v>
      </c>
      <c r="F14844" s="405">
        <v>53816</v>
      </c>
      <c r="G14844" s="292" t="s">
        <v>2979</v>
      </c>
    </row>
    <row r="14845" spans="1:7">
      <c r="A14845" s="292" t="s">
        <v>49</v>
      </c>
      <c r="B14845" s="405">
        <v>51571</v>
      </c>
      <c r="C14845" s="292" t="s">
        <v>2979</v>
      </c>
      <c r="E14845" s="292" t="s">
        <v>214</v>
      </c>
      <c r="F14845" s="405">
        <v>53818</v>
      </c>
      <c r="G14845" s="292" t="s">
        <v>2979</v>
      </c>
    </row>
    <row r="14846" spans="1:7">
      <c r="A14846" s="292" t="s">
        <v>49</v>
      </c>
      <c r="B14846" s="405">
        <v>52052</v>
      </c>
      <c r="C14846" s="292" t="s">
        <v>2979</v>
      </c>
      <c r="E14846" s="292" t="s">
        <v>214</v>
      </c>
      <c r="F14846" s="405">
        <v>53820</v>
      </c>
      <c r="G14846" s="292" t="s">
        <v>2979</v>
      </c>
    </row>
    <row r="14847" spans="1:7">
      <c r="A14847" s="292" t="s">
        <v>49</v>
      </c>
      <c r="B14847" s="405">
        <v>52201</v>
      </c>
      <c r="C14847" s="292" t="s">
        <v>2979</v>
      </c>
      <c r="E14847" s="292" t="s">
        <v>214</v>
      </c>
      <c r="F14847" s="405">
        <v>53825</v>
      </c>
      <c r="G14847" s="292" t="s">
        <v>2979</v>
      </c>
    </row>
    <row r="14848" spans="1:7">
      <c r="A14848" s="292" t="s">
        <v>49</v>
      </c>
      <c r="B14848" s="405">
        <v>52320</v>
      </c>
      <c r="C14848" s="292" t="s">
        <v>2979</v>
      </c>
      <c r="E14848" s="292" t="s">
        <v>214</v>
      </c>
      <c r="F14848" s="405">
        <v>53826</v>
      </c>
      <c r="G14848" s="292" t="s">
        <v>2979</v>
      </c>
    </row>
    <row r="14849" spans="1:7">
      <c r="A14849" s="292" t="s">
        <v>49</v>
      </c>
      <c r="B14849" s="405">
        <v>52553</v>
      </c>
      <c r="C14849" s="292" t="s">
        <v>2979</v>
      </c>
      <c r="E14849" s="292" t="s">
        <v>214</v>
      </c>
      <c r="F14849" s="405">
        <v>53910</v>
      </c>
      <c r="G14849" s="292" t="s">
        <v>2979</v>
      </c>
    </row>
    <row r="14850" spans="1:7">
      <c r="A14850" s="292" t="s">
        <v>49</v>
      </c>
      <c r="B14850" s="405">
        <v>52656</v>
      </c>
      <c r="C14850" s="292" t="s">
        <v>2979</v>
      </c>
      <c r="E14850" s="292" t="s">
        <v>214</v>
      </c>
      <c r="F14850" s="405">
        <v>53919</v>
      </c>
      <c r="G14850" s="292" t="s">
        <v>2979</v>
      </c>
    </row>
    <row r="14851" spans="1:7">
      <c r="A14851" s="292" t="s">
        <v>49</v>
      </c>
      <c r="B14851" s="405">
        <v>53038</v>
      </c>
      <c r="C14851" s="292" t="s">
        <v>2979</v>
      </c>
      <c r="E14851" s="292" t="s">
        <v>214</v>
      </c>
      <c r="F14851" s="405">
        <v>53920</v>
      </c>
      <c r="G14851" s="292" t="s">
        <v>2979</v>
      </c>
    </row>
    <row r="14852" spans="1:7">
      <c r="A14852" s="292" t="s">
        <v>49</v>
      </c>
      <c r="B14852" s="405">
        <v>53556</v>
      </c>
      <c r="C14852" s="292" t="s">
        <v>2979</v>
      </c>
      <c r="E14852" s="292" t="s">
        <v>214</v>
      </c>
      <c r="F14852" s="405">
        <v>53922</v>
      </c>
      <c r="G14852" s="292" t="s">
        <v>2979</v>
      </c>
    </row>
    <row r="14853" spans="1:7">
      <c r="A14853" s="292" t="s">
        <v>49</v>
      </c>
      <c r="B14853" s="405">
        <v>53931</v>
      </c>
      <c r="C14853" s="292" t="s">
        <v>2979</v>
      </c>
      <c r="E14853" s="292" t="s">
        <v>214</v>
      </c>
      <c r="F14853" s="405">
        <v>53923</v>
      </c>
      <c r="G14853" s="292" t="s">
        <v>2979</v>
      </c>
    </row>
    <row r="14854" spans="1:7">
      <c r="A14854" s="292" t="s">
        <v>49</v>
      </c>
      <c r="B14854" s="405">
        <v>54110</v>
      </c>
      <c r="C14854" s="292" t="s">
        <v>2979</v>
      </c>
      <c r="E14854" s="292" t="s">
        <v>214</v>
      </c>
      <c r="F14854" s="405">
        <v>53924</v>
      </c>
      <c r="G14854" s="292" t="s">
        <v>2979</v>
      </c>
    </row>
    <row r="14855" spans="1:7">
      <c r="A14855" s="292" t="s">
        <v>49</v>
      </c>
      <c r="B14855" s="405">
        <v>54246</v>
      </c>
      <c r="C14855" s="292" t="s">
        <v>2979</v>
      </c>
      <c r="E14855" s="292" t="s">
        <v>214</v>
      </c>
      <c r="F14855" s="405">
        <v>53926</v>
      </c>
      <c r="G14855" s="292" t="s">
        <v>2979</v>
      </c>
    </row>
    <row r="14856" spans="1:7">
      <c r="A14856" s="292" t="s">
        <v>49</v>
      </c>
      <c r="B14856" s="405">
        <v>54466</v>
      </c>
      <c r="C14856" s="292" t="s">
        <v>2979</v>
      </c>
      <c r="E14856" s="292" t="s">
        <v>214</v>
      </c>
      <c r="F14856" s="405">
        <v>53927</v>
      </c>
      <c r="G14856" s="292" t="s">
        <v>2979</v>
      </c>
    </row>
    <row r="14857" spans="1:7">
      <c r="A14857" s="292" t="s">
        <v>49</v>
      </c>
      <c r="B14857" s="405">
        <v>54548</v>
      </c>
      <c r="C14857" s="292" t="s">
        <v>2979</v>
      </c>
      <c r="E14857" s="292" t="s">
        <v>214</v>
      </c>
      <c r="F14857" s="405">
        <v>53928</v>
      </c>
      <c r="G14857" s="292" t="s">
        <v>2979</v>
      </c>
    </row>
    <row r="14858" spans="1:7">
      <c r="A14858" s="292" t="s">
        <v>49</v>
      </c>
      <c r="B14858" s="405">
        <v>51330</v>
      </c>
      <c r="C14858" s="292" t="s">
        <v>2979</v>
      </c>
      <c r="E14858" s="292" t="s">
        <v>214</v>
      </c>
      <c r="F14858" s="405">
        <v>53929</v>
      </c>
      <c r="G14858" s="292" t="s">
        <v>2979</v>
      </c>
    </row>
    <row r="14859" spans="1:7">
      <c r="A14859" s="292" t="s">
        <v>49</v>
      </c>
      <c r="B14859" s="405">
        <v>51465</v>
      </c>
      <c r="C14859" s="292" t="s">
        <v>2979</v>
      </c>
      <c r="E14859" s="292" t="s">
        <v>214</v>
      </c>
      <c r="F14859" s="405">
        <v>53930</v>
      </c>
      <c r="G14859" s="292" t="s">
        <v>2979</v>
      </c>
    </row>
    <row r="14860" spans="1:7">
      <c r="A14860" s="292" t="s">
        <v>49</v>
      </c>
      <c r="B14860" s="405">
        <v>51572</v>
      </c>
      <c r="C14860" s="292" t="s">
        <v>2979</v>
      </c>
      <c r="E14860" s="292" t="s">
        <v>214</v>
      </c>
      <c r="F14860" s="405">
        <v>53931</v>
      </c>
      <c r="G14860" s="292" t="s">
        <v>2979</v>
      </c>
    </row>
    <row r="14861" spans="1:7">
      <c r="A14861" s="292" t="s">
        <v>49</v>
      </c>
      <c r="B14861" s="405">
        <v>52053</v>
      </c>
      <c r="C14861" s="292" t="s">
        <v>2979</v>
      </c>
      <c r="E14861" s="292" t="s">
        <v>214</v>
      </c>
      <c r="F14861" s="405">
        <v>53932</v>
      </c>
      <c r="G14861" s="292" t="s">
        <v>2979</v>
      </c>
    </row>
    <row r="14862" spans="1:7">
      <c r="A14862" s="292" t="s">
        <v>49</v>
      </c>
      <c r="B14862" s="405">
        <v>52202</v>
      </c>
      <c r="C14862" s="292" t="s">
        <v>2979</v>
      </c>
      <c r="E14862" s="292" t="s">
        <v>214</v>
      </c>
      <c r="F14862" s="405">
        <v>53933</v>
      </c>
      <c r="G14862" s="292" t="s">
        <v>2979</v>
      </c>
    </row>
    <row r="14863" spans="1:7">
      <c r="A14863" s="292" t="s">
        <v>49</v>
      </c>
      <c r="B14863" s="405">
        <v>52321</v>
      </c>
      <c r="C14863" s="292" t="s">
        <v>2979</v>
      </c>
      <c r="E14863" s="292" t="s">
        <v>214</v>
      </c>
      <c r="F14863" s="405">
        <v>53934</v>
      </c>
      <c r="G14863" s="292" t="s">
        <v>2979</v>
      </c>
    </row>
    <row r="14864" spans="1:7">
      <c r="A14864" s="292" t="s">
        <v>49</v>
      </c>
      <c r="B14864" s="405">
        <v>52554</v>
      </c>
      <c r="C14864" s="292" t="s">
        <v>2979</v>
      </c>
      <c r="E14864" s="292" t="s">
        <v>214</v>
      </c>
      <c r="F14864" s="405">
        <v>53935</v>
      </c>
      <c r="G14864" s="292" t="s">
        <v>2979</v>
      </c>
    </row>
    <row r="14865" spans="1:7">
      <c r="A14865" s="292" t="s">
        <v>49</v>
      </c>
      <c r="B14865" s="405">
        <v>52658</v>
      </c>
      <c r="C14865" s="292" t="s">
        <v>2979</v>
      </c>
      <c r="E14865" s="292" t="s">
        <v>214</v>
      </c>
      <c r="F14865" s="405">
        <v>53936</v>
      </c>
      <c r="G14865" s="292" t="s">
        <v>2979</v>
      </c>
    </row>
    <row r="14866" spans="1:7">
      <c r="A14866" s="292" t="s">
        <v>49</v>
      </c>
      <c r="B14866" s="405">
        <v>53039</v>
      </c>
      <c r="C14866" s="292" t="s">
        <v>2979</v>
      </c>
      <c r="E14866" s="292" t="s">
        <v>214</v>
      </c>
      <c r="F14866" s="405">
        <v>53937</v>
      </c>
      <c r="G14866" s="292" t="s">
        <v>2979</v>
      </c>
    </row>
    <row r="14867" spans="1:7">
      <c r="A14867" s="292" t="s">
        <v>49</v>
      </c>
      <c r="B14867" s="405">
        <v>53557</v>
      </c>
      <c r="C14867" s="292" t="s">
        <v>2979</v>
      </c>
      <c r="E14867" s="292" t="s">
        <v>214</v>
      </c>
      <c r="F14867" s="405">
        <v>53939</v>
      </c>
      <c r="G14867" s="292" t="s">
        <v>2979</v>
      </c>
    </row>
    <row r="14868" spans="1:7">
      <c r="A14868" s="292" t="s">
        <v>49</v>
      </c>
      <c r="B14868" s="405">
        <v>53932</v>
      </c>
      <c r="C14868" s="292" t="s">
        <v>2979</v>
      </c>
      <c r="E14868" s="292" t="s">
        <v>214</v>
      </c>
      <c r="F14868" s="405">
        <v>53941</v>
      </c>
      <c r="G14868" s="292" t="s">
        <v>2979</v>
      </c>
    </row>
    <row r="14869" spans="1:7">
      <c r="A14869" s="292" t="s">
        <v>49</v>
      </c>
      <c r="B14869" s="405">
        <v>54111</v>
      </c>
      <c r="C14869" s="292" t="s">
        <v>2979</v>
      </c>
      <c r="E14869" s="292" t="s">
        <v>214</v>
      </c>
      <c r="F14869" s="405">
        <v>53943</v>
      </c>
      <c r="G14869" s="292" t="s">
        <v>2979</v>
      </c>
    </row>
    <row r="14870" spans="1:7">
      <c r="A14870" s="292" t="s">
        <v>49</v>
      </c>
      <c r="B14870" s="405">
        <v>54247</v>
      </c>
      <c r="C14870" s="292" t="s">
        <v>2979</v>
      </c>
      <c r="E14870" s="292" t="s">
        <v>214</v>
      </c>
      <c r="F14870" s="405">
        <v>53944</v>
      </c>
      <c r="G14870" s="292" t="s">
        <v>2979</v>
      </c>
    </row>
    <row r="14871" spans="1:7">
      <c r="A14871" s="292" t="s">
        <v>49</v>
      </c>
      <c r="B14871" s="405">
        <v>54470</v>
      </c>
      <c r="C14871" s="292" t="s">
        <v>2979</v>
      </c>
      <c r="E14871" s="292" t="s">
        <v>214</v>
      </c>
      <c r="F14871" s="405">
        <v>53946</v>
      </c>
      <c r="G14871" s="292" t="s">
        <v>2979</v>
      </c>
    </row>
    <row r="14872" spans="1:7">
      <c r="A14872" s="292" t="s">
        <v>49</v>
      </c>
      <c r="B14872" s="405">
        <v>54550</v>
      </c>
      <c r="C14872" s="292" t="s">
        <v>2979</v>
      </c>
      <c r="E14872" s="292" t="s">
        <v>214</v>
      </c>
      <c r="F14872" s="405">
        <v>53948</v>
      </c>
      <c r="G14872" s="292" t="s">
        <v>2979</v>
      </c>
    </row>
    <row r="14873" spans="1:7">
      <c r="A14873" s="292" t="s">
        <v>49</v>
      </c>
      <c r="B14873" s="405">
        <v>51333</v>
      </c>
      <c r="C14873" s="292" t="s">
        <v>2979</v>
      </c>
      <c r="E14873" s="292" t="s">
        <v>214</v>
      </c>
      <c r="F14873" s="405">
        <v>53949</v>
      </c>
      <c r="G14873" s="292" t="s">
        <v>2979</v>
      </c>
    </row>
    <row r="14874" spans="1:7">
      <c r="A14874" s="292" t="s">
        <v>49</v>
      </c>
      <c r="B14874" s="405">
        <v>51466</v>
      </c>
      <c r="C14874" s="292" t="s">
        <v>2979</v>
      </c>
      <c r="E14874" s="292" t="s">
        <v>214</v>
      </c>
      <c r="F14874" s="405">
        <v>53951</v>
      </c>
      <c r="G14874" s="292" t="s">
        <v>2979</v>
      </c>
    </row>
    <row r="14875" spans="1:7">
      <c r="A14875" s="292" t="s">
        <v>49</v>
      </c>
      <c r="B14875" s="405">
        <v>51573</v>
      </c>
      <c r="C14875" s="292" t="s">
        <v>2979</v>
      </c>
      <c r="E14875" s="292" t="s">
        <v>214</v>
      </c>
      <c r="F14875" s="405">
        <v>53952</v>
      </c>
      <c r="G14875" s="292" t="s">
        <v>2979</v>
      </c>
    </row>
    <row r="14876" spans="1:7">
      <c r="A14876" s="292" t="s">
        <v>49</v>
      </c>
      <c r="B14876" s="405">
        <v>52054</v>
      </c>
      <c r="C14876" s="292" t="s">
        <v>2979</v>
      </c>
      <c r="E14876" s="292" t="s">
        <v>214</v>
      </c>
      <c r="F14876" s="405">
        <v>53953</v>
      </c>
      <c r="G14876" s="292" t="s">
        <v>2979</v>
      </c>
    </row>
    <row r="14877" spans="1:7">
      <c r="A14877" s="292" t="s">
        <v>49</v>
      </c>
      <c r="B14877" s="405">
        <v>52207</v>
      </c>
      <c r="C14877" s="292" t="s">
        <v>2979</v>
      </c>
      <c r="E14877" s="292" t="s">
        <v>214</v>
      </c>
      <c r="F14877" s="405">
        <v>53956</v>
      </c>
      <c r="G14877" s="292" t="s">
        <v>2979</v>
      </c>
    </row>
    <row r="14878" spans="1:7">
      <c r="A14878" s="292" t="s">
        <v>49</v>
      </c>
      <c r="B14878" s="405">
        <v>52322</v>
      </c>
      <c r="C14878" s="292" t="s">
        <v>2979</v>
      </c>
      <c r="E14878" s="292" t="s">
        <v>214</v>
      </c>
      <c r="F14878" s="405">
        <v>53961</v>
      </c>
      <c r="G14878" s="292" t="s">
        <v>2979</v>
      </c>
    </row>
    <row r="14879" spans="1:7">
      <c r="A14879" s="292" t="s">
        <v>49</v>
      </c>
      <c r="B14879" s="405">
        <v>52555</v>
      </c>
      <c r="C14879" s="292" t="s">
        <v>2979</v>
      </c>
      <c r="E14879" s="292" t="s">
        <v>214</v>
      </c>
      <c r="F14879" s="405">
        <v>53963</v>
      </c>
      <c r="G14879" s="292" t="s">
        <v>2979</v>
      </c>
    </row>
    <row r="14880" spans="1:7">
      <c r="A14880" s="292" t="s">
        <v>49</v>
      </c>
      <c r="B14880" s="405">
        <v>52659</v>
      </c>
      <c r="C14880" s="292" t="s">
        <v>2979</v>
      </c>
      <c r="E14880" s="292" t="s">
        <v>214</v>
      </c>
      <c r="F14880" s="405">
        <v>53964</v>
      </c>
      <c r="G14880" s="292" t="s">
        <v>2979</v>
      </c>
    </row>
    <row r="14881" spans="1:7">
      <c r="A14881" s="292" t="s">
        <v>49</v>
      </c>
      <c r="B14881" s="405">
        <v>53042</v>
      </c>
      <c r="C14881" s="292" t="s">
        <v>2979</v>
      </c>
      <c r="E14881" s="292" t="s">
        <v>214</v>
      </c>
      <c r="F14881" s="405">
        <v>53968</v>
      </c>
      <c r="G14881" s="292" t="s">
        <v>2979</v>
      </c>
    </row>
    <row r="14882" spans="1:7">
      <c r="A14882" s="292" t="s">
        <v>49</v>
      </c>
      <c r="B14882" s="405">
        <v>53561</v>
      </c>
      <c r="C14882" s="292" t="s">
        <v>2979</v>
      </c>
      <c r="E14882" s="292" t="s">
        <v>214</v>
      </c>
      <c r="F14882" s="405">
        <v>54001</v>
      </c>
      <c r="G14882" s="292" t="s">
        <v>2979</v>
      </c>
    </row>
    <row r="14883" spans="1:7">
      <c r="A14883" s="292" t="s">
        <v>49</v>
      </c>
      <c r="B14883" s="405">
        <v>53933</v>
      </c>
      <c r="C14883" s="292" t="s">
        <v>2979</v>
      </c>
      <c r="E14883" s="292" t="s">
        <v>214</v>
      </c>
      <c r="F14883" s="405">
        <v>54003</v>
      </c>
      <c r="G14883" s="292" t="s">
        <v>2979</v>
      </c>
    </row>
    <row r="14884" spans="1:7">
      <c r="A14884" s="292" t="s">
        <v>49</v>
      </c>
      <c r="B14884" s="405">
        <v>54112</v>
      </c>
      <c r="C14884" s="292" t="s">
        <v>2979</v>
      </c>
      <c r="E14884" s="292" t="s">
        <v>214</v>
      </c>
      <c r="F14884" s="405">
        <v>54004</v>
      </c>
      <c r="G14884" s="292" t="s">
        <v>2979</v>
      </c>
    </row>
    <row r="14885" spans="1:7">
      <c r="A14885" s="292" t="s">
        <v>49</v>
      </c>
      <c r="B14885" s="405">
        <v>54405</v>
      </c>
      <c r="C14885" s="292" t="s">
        <v>2979</v>
      </c>
      <c r="E14885" s="292" t="s">
        <v>214</v>
      </c>
      <c r="F14885" s="405">
        <v>54006</v>
      </c>
      <c r="G14885" s="292" t="s">
        <v>2979</v>
      </c>
    </row>
    <row r="14886" spans="1:7">
      <c r="A14886" s="292" t="s">
        <v>49</v>
      </c>
      <c r="B14886" s="405">
        <v>54471</v>
      </c>
      <c r="C14886" s="292" t="s">
        <v>2979</v>
      </c>
      <c r="E14886" s="292" t="s">
        <v>214</v>
      </c>
      <c r="F14886" s="405">
        <v>54007</v>
      </c>
      <c r="G14886" s="292" t="s">
        <v>2979</v>
      </c>
    </row>
    <row r="14887" spans="1:7">
      <c r="A14887" s="292" t="s">
        <v>49</v>
      </c>
      <c r="B14887" s="405">
        <v>54552</v>
      </c>
      <c r="C14887" s="292" t="s">
        <v>2979</v>
      </c>
      <c r="E14887" s="292" t="s">
        <v>214</v>
      </c>
      <c r="F14887" s="405">
        <v>54009</v>
      </c>
      <c r="G14887" s="292" t="s">
        <v>2979</v>
      </c>
    </row>
    <row r="14888" spans="1:7">
      <c r="A14888" s="292" t="s">
        <v>49</v>
      </c>
      <c r="B14888" s="405">
        <v>51334</v>
      </c>
      <c r="C14888" s="292" t="s">
        <v>2979</v>
      </c>
      <c r="E14888" s="292" t="s">
        <v>214</v>
      </c>
      <c r="F14888" s="405">
        <v>54011</v>
      </c>
      <c r="G14888" s="292" t="s">
        <v>2979</v>
      </c>
    </row>
    <row r="14889" spans="1:7">
      <c r="A14889" s="292" t="s">
        <v>49</v>
      </c>
      <c r="B14889" s="405">
        <v>51467</v>
      </c>
      <c r="C14889" s="292" t="s">
        <v>2979</v>
      </c>
      <c r="E14889" s="292" t="s">
        <v>214</v>
      </c>
      <c r="F14889" s="405">
        <v>54012</v>
      </c>
      <c r="G14889" s="292" t="s">
        <v>2979</v>
      </c>
    </row>
    <row r="14890" spans="1:7">
      <c r="A14890" s="292" t="s">
        <v>49</v>
      </c>
      <c r="B14890" s="405">
        <v>51574</v>
      </c>
      <c r="C14890" s="292" t="s">
        <v>2979</v>
      </c>
      <c r="E14890" s="292" t="s">
        <v>214</v>
      </c>
      <c r="F14890" s="405">
        <v>54013</v>
      </c>
      <c r="G14890" s="292" t="s">
        <v>2979</v>
      </c>
    </row>
    <row r="14891" spans="1:7">
      <c r="A14891" s="292" t="s">
        <v>49</v>
      </c>
      <c r="B14891" s="405">
        <v>52055</v>
      </c>
      <c r="C14891" s="292" t="s">
        <v>2979</v>
      </c>
      <c r="E14891" s="292" t="s">
        <v>214</v>
      </c>
      <c r="F14891" s="405">
        <v>54015</v>
      </c>
      <c r="G14891" s="292" t="s">
        <v>2979</v>
      </c>
    </row>
    <row r="14892" spans="1:7">
      <c r="A14892" s="292" t="s">
        <v>49</v>
      </c>
      <c r="B14892" s="405">
        <v>52208</v>
      </c>
      <c r="C14892" s="292" t="s">
        <v>2979</v>
      </c>
      <c r="E14892" s="292" t="s">
        <v>214</v>
      </c>
      <c r="F14892" s="405">
        <v>54026</v>
      </c>
      <c r="G14892" s="292" t="s">
        <v>2979</v>
      </c>
    </row>
    <row r="14893" spans="1:7">
      <c r="A14893" s="292" t="s">
        <v>49</v>
      </c>
      <c r="B14893" s="405">
        <v>52323</v>
      </c>
      <c r="C14893" s="292" t="s">
        <v>2979</v>
      </c>
      <c r="E14893" s="292" t="s">
        <v>214</v>
      </c>
      <c r="F14893" s="405">
        <v>54027</v>
      </c>
      <c r="G14893" s="292" t="s">
        <v>2979</v>
      </c>
    </row>
    <row r="14894" spans="1:7">
      <c r="A14894" s="292" t="s">
        <v>49</v>
      </c>
      <c r="B14894" s="405">
        <v>52560</v>
      </c>
      <c r="C14894" s="292" t="s">
        <v>2979</v>
      </c>
      <c r="E14894" s="292" t="s">
        <v>214</v>
      </c>
      <c r="F14894" s="405">
        <v>54028</v>
      </c>
      <c r="G14894" s="292" t="s">
        <v>2979</v>
      </c>
    </row>
    <row r="14895" spans="1:7">
      <c r="A14895" s="292" t="s">
        <v>49</v>
      </c>
      <c r="B14895" s="405">
        <v>52660</v>
      </c>
      <c r="C14895" s="292" t="s">
        <v>2979</v>
      </c>
      <c r="E14895" s="292" t="s">
        <v>214</v>
      </c>
      <c r="F14895" s="405">
        <v>54082</v>
      </c>
      <c r="G14895" s="292" t="s">
        <v>2979</v>
      </c>
    </row>
    <row r="14896" spans="1:7">
      <c r="A14896" s="292" t="s">
        <v>49</v>
      </c>
      <c r="B14896" s="405">
        <v>53049</v>
      </c>
      <c r="C14896" s="292" t="s">
        <v>2979</v>
      </c>
      <c r="E14896" s="292" t="s">
        <v>214</v>
      </c>
      <c r="F14896" s="405">
        <v>54101</v>
      </c>
      <c r="G14896" s="292" t="s">
        <v>2979</v>
      </c>
    </row>
    <row r="14897" spans="1:7">
      <c r="A14897" s="292" t="s">
        <v>49</v>
      </c>
      <c r="B14897" s="405">
        <v>53565</v>
      </c>
      <c r="C14897" s="292" t="s">
        <v>2979</v>
      </c>
      <c r="E14897" s="292" t="s">
        <v>214</v>
      </c>
      <c r="F14897" s="405">
        <v>54102</v>
      </c>
      <c r="G14897" s="292" t="s">
        <v>2979</v>
      </c>
    </row>
    <row r="14898" spans="1:7">
      <c r="A14898" s="292" t="s">
        <v>49</v>
      </c>
      <c r="B14898" s="405">
        <v>53934</v>
      </c>
      <c r="C14898" s="292" t="s">
        <v>2979</v>
      </c>
      <c r="E14898" s="292" t="s">
        <v>214</v>
      </c>
      <c r="F14898" s="405">
        <v>54103</v>
      </c>
      <c r="G14898" s="292" t="s">
        <v>2979</v>
      </c>
    </row>
    <row r="14899" spans="1:7">
      <c r="A14899" s="292" t="s">
        <v>49</v>
      </c>
      <c r="B14899" s="405">
        <v>54114</v>
      </c>
      <c r="C14899" s="292" t="s">
        <v>2979</v>
      </c>
      <c r="E14899" s="292" t="s">
        <v>214</v>
      </c>
      <c r="F14899" s="405">
        <v>54106</v>
      </c>
      <c r="G14899" s="292" t="s">
        <v>2979</v>
      </c>
    </row>
    <row r="14900" spans="1:7">
      <c r="A14900" s="292" t="s">
        <v>49</v>
      </c>
      <c r="B14900" s="405">
        <v>54406</v>
      </c>
      <c r="C14900" s="292" t="s">
        <v>2979</v>
      </c>
      <c r="E14900" s="292" t="s">
        <v>214</v>
      </c>
      <c r="F14900" s="405">
        <v>54107</v>
      </c>
      <c r="G14900" s="292" t="s">
        <v>2979</v>
      </c>
    </row>
    <row r="14901" spans="1:7">
      <c r="A14901" s="292" t="s">
        <v>49</v>
      </c>
      <c r="B14901" s="405">
        <v>54473</v>
      </c>
      <c r="C14901" s="292" t="s">
        <v>2979</v>
      </c>
      <c r="E14901" s="292" t="s">
        <v>214</v>
      </c>
      <c r="F14901" s="405">
        <v>54110</v>
      </c>
      <c r="G14901" s="292" t="s">
        <v>2979</v>
      </c>
    </row>
    <row r="14902" spans="1:7">
      <c r="A14902" s="292" t="s">
        <v>49</v>
      </c>
      <c r="B14902" s="405">
        <v>54554</v>
      </c>
      <c r="C14902" s="292" t="s">
        <v>2979</v>
      </c>
      <c r="E14902" s="292" t="s">
        <v>214</v>
      </c>
      <c r="F14902" s="405">
        <v>54111</v>
      </c>
      <c r="G14902" s="292" t="s">
        <v>2979</v>
      </c>
    </row>
    <row r="14903" spans="1:7">
      <c r="A14903" s="292" t="s">
        <v>49</v>
      </c>
      <c r="B14903" s="405">
        <v>51338</v>
      </c>
      <c r="C14903" s="292" t="s">
        <v>2979</v>
      </c>
      <c r="E14903" s="292" t="s">
        <v>214</v>
      </c>
      <c r="F14903" s="405">
        <v>54112</v>
      </c>
      <c r="G14903" s="292" t="s">
        <v>2979</v>
      </c>
    </row>
    <row r="14904" spans="1:7">
      <c r="A14904" s="292" t="s">
        <v>49</v>
      </c>
      <c r="B14904" s="405">
        <v>51520</v>
      </c>
      <c r="C14904" s="292" t="s">
        <v>2979</v>
      </c>
      <c r="E14904" s="292" t="s">
        <v>214</v>
      </c>
      <c r="F14904" s="405">
        <v>54114</v>
      </c>
      <c r="G14904" s="292" t="s">
        <v>2979</v>
      </c>
    </row>
    <row r="14905" spans="1:7">
      <c r="A14905" s="292" t="s">
        <v>49</v>
      </c>
      <c r="B14905" s="405">
        <v>51575</v>
      </c>
      <c r="C14905" s="292" t="s">
        <v>2979</v>
      </c>
      <c r="E14905" s="292" t="s">
        <v>214</v>
      </c>
      <c r="F14905" s="405">
        <v>54119</v>
      </c>
      <c r="G14905" s="292" t="s">
        <v>2979</v>
      </c>
    </row>
    <row r="14906" spans="1:7">
      <c r="A14906" s="292" t="s">
        <v>49</v>
      </c>
      <c r="B14906" s="405">
        <v>52064</v>
      </c>
      <c r="C14906" s="292" t="s">
        <v>2979</v>
      </c>
      <c r="E14906" s="292" t="s">
        <v>214</v>
      </c>
      <c r="F14906" s="405">
        <v>54120</v>
      </c>
      <c r="G14906" s="292" t="s">
        <v>2979</v>
      </c>
    </row>
    <row r="14907" spans="1:7">
      <c r="A14907" s="292" t="s">
        <v>49</v>
      </c>
      <c r="B14907" s="405">
        <v>52209</v>
      </c>
      <c r="C14907" s="292" t="s">
        <v>2979</v>
      </c>
      <c r="E14907" s="292" t="s">
        <v>214</v>
      </c>
      <c r="F14907" s="405">
        <v>54121</v>
      </c>
      <c r="G14907" s="292" t="s">
        <v>2979</v>
      </c>
    </row>
    <row r="14908" spans="1:7">
      <c r="A14908" s="292" t="s">
        <v>49</v>
      </c>
      <c r="B14908" s="405">
        <v>52325</v>
      </c>
      <c r="C14908" s="292" t="s">
        <v>2979</v>
      </c>
      <c r="E14908" s="292" t="s">
        <v>214</v>
      </c>
      <c r="F14908" s="405">
        <v>54124</v>
      </c>
      <c r="G14908" s="292" t="s">
        <v>2979</v>
      </c>
    </row>
    <row r="14909" spans="1:7">
      <c r="A14909" s="292" t="s">
        <v>49</v>
      </c>
      <c r="B14909" s="405">
        <v>52561</v>
      </c>
      <c r="C14909" s="292" t="s">
        <v>2979</v>
      </c>
      <c r="E14909" s="292" t="s">
        <v>214</v>
      </c>
      <c r="F14909" s="405">
        <v>54125</v>
      </c>
      <c r="G14909" s="292" t="s">
        <v>2979</v>
      </c>
    </row>
    <row r="14910" spans="1:7">
      <c r="A14910" s="292" t="s">
        <v>49</v>
      </c>
      <c r="B14910" s="405">
        <v>52720</v>
      </c>
      <c r="C14910" s="292" t="s">
        <v>2979</v>
      </c>
      <c r="E14910" s="292" t="s">
        <v>214</v>
      </c>
      <c r="F14910" s="405">
        <v>54126</v>
      </c>
      <c r="G14910" s="292" t="s">
        <v>2979</v>
      </c>
    </row>
    <row r="14911" spans="1:7">
      <c r="A14911" s="292" t="s">
        <v>49</v>
      </c>
      <c r="B14911" s="405">
        <v>53050</v>
      </c>
      <c r="C14911" s="292" t="s">
        <v>2979</v>
      </c>
      <c r="E14911" s="292" t="s">
        <v>214</v>
      </c>
      <c r="F14911" s="405">
        <v>54129</v>
      </c>
      <c r="G14911" s="292" t="s">
        <v>2979</v>
      </c>
    </row>
    <row r="14912" spans="1:7">
      <c r="A14912" s="292" t="s">
        <v>49</v>
      </c>
      <c r="B14912" s="405">
        <v>53569</v>
      </c>
      <c r="C14912" s="292" t="s">
        <v>2979</v>
      </c>
      <c r="E14912" s="292" t="s">
        <v>214</v>
      </c>
      <c r="F14912" s="405">
        <v>54135</v>
      </c>
      <c r="G14912" s="292" t="s">
        <v>2979</v>
      </c>
    </row>
    <row r="14913" spans="1:7">
      <c r="A14913" s="292" t="s">
        <v>49</v>
      </c>
      <c r="B14913" s="405">
        <v>53935</v>
      </c>
      <c r="C14913" s="292" t="s">
        <v>2979</v>
      </c>
      <c r="E14913" s="292" t="s">
        <v>214</v>
      </c>
      <c r="F14913" s="405">
        <v>54137</v>
      </c>
      <c r="G14913" s="292" t="s">
        <v>2979</v>
      </c>
    </row>
    <row r="14914" spans="1:7">
      <c r="A14914" s="292" t="s">
        <v>49</v>
      </c>
      <c r="B14914" s="405">
        <v>54119</v>
      </c>
      <c r="C14914" s="292" t="s">
        <v>2979</v>
      </c>
      <c r="E14914" s="292" t="s">
        <v>214</v>
      </c>
      <c r="F14914" s="405">
        <v>54138</v>
      </c>
      <c r="G14914" s="292" t="s">
        <v>2979</v>
      </c>
    </row>
    <row r="14915" spans="1:7">
      <c r="A14915" s="292" t="s">
        <v>49</v>
      </c>
      <c r="B14915" s="405">
        <v>54407</v>
      </c>
      <c r="C14915" s="292" t="s">
        <v>2979</v>
      </c>
      <c r="E14915" s="292" t="s">
        <v>214</v>
      </c>
      <c r="F14915" s="405">
        <v>54139</v>
      </c>
      <c r="G14915" s="292" t="s">
        <v>2979</v>
      </c>
    </row>
    <row r="14916" spans="1:7">
      <c r="A14916" s="292" t="s">
        <v>49</v>
      </c>
      <c r="B14916" s="405">
        <v>54475</v>
      </c>
      <c r="C14916" s="292" t="s">
        <v>2979</v>
      </c>
      <c r="E14916" s="292" t="s">
        <v>214</v>
      </c>
      <c r="F14916" s="405">
        <v>54149</v>
      </c>
      <c r="G14916" s="292" t="s">
        <v>2979</v>
      </c>
    </row>
    <row r="14917" spans="1:7">
      <c r="A14917" s="292" t="s">
        <v>49</v>
      </c>
      <c r="B14917" s="405">
        <v>54558</v>
      </c>
      <c r="C14917" s="292" t="s">
        <v>2979</v>
      </c>
      <c r="E14917" s="292" t="s">
        <v>214</v>
      </c>
      <c r="F14917" s="405">
        <v>54150</v>
      </c>
      <c r="G14917" s="292" t="s">
        <v>2979</v>
      </c>
    </row>
    <row r="14918" spans="1:7">
      <c r="A14918" s="292" t="s">
        <v>49</v>
      </c>
      <c r="B14918" s="405">
        <v>51342</v>
      </c>
      <c r="C14918" s="292" t="s">
        <v>2979</v>
      </c>
      <c r="E14918" s="292" t="s">
        <v>214</v>
      </c>
      <c r="F14918" s="405">
        <v>54151</v>
      </c>
      <c r="G14918" s="292" t="s">
        <v>2979</v>
      </c>
    </row>
    <row r="14919" spans="1:7">
      <c r="A14919" s="292" t="s">
        <v>49</v>
      </c>
      <c r="B14919" s="405">
        <v>51521</v>
      </c>
      <c r="C14919" s="292" t="s">
        <v>2979</v>
      </c>
      <c r="E14919" s="292" t="s">
        <v>214</v>
      </c>
      <c r="F14919" s="405">
        <v>54152</v>
      </c>
      <c r="G14919" s="292" t="s">
        <v>2979</v>
      </c>
    </row>
    <row r="14920" spans="1:7">
      <c r="A14920" s="292" t="s">
        <v>49</v>
      </c>
      <c r="B14920" s="405">
        <v>51576</v>
      </c>
      <c r="C14920" s="292" t="s">
        <v>2979</v>
      </c>
      <c r="E14920" s="292" t="s">
        <v>214</v>
      </c>
      <c r="F14920" s="405">
        <v>54154</v>
      </c>
      <c r="G14920" s="292" t="s">
        <v>2979</v>
      </c>
    </row>
    <row r="14921" spans="1:7">
      <c r="A14921" s="292" t="s">
        <v>49</v>
      </c>
      <c r="B14921" s="405">
        <v>52065</v>
      </c>
      <c r="C14921" s="292" t="s">
        <v>2979</v>
      </c>
      <c r="E14921" s="292" t="s">
        <v>214</v>
      </c>
      <c r="F14921" s="405">
        <v>54156</v>
      </c>
      <c r="G14921" s="292" t="s">
        <v>2979</v>
      </c>
    </row>
    <row r="14922" spans="1:7">
      <c r="A14922" s="292" t="s">
        <v>49</v>
      </c>
      <c r="B14922" s="405">
        <v>52210</v>
      </c>
      <c r="C14922" s="292" t="s">
        <v>2979</v>
      </c>
      <c r="E14922" s="292" t="s">
        <v>214</v>
      </c>
      <c r="F14922" s="405">
        <v>54159</v>
      </c>
      <c r="G14922" s="292" t="s">
        <v>2979</v>
      </c>
    </row>
    <row r="14923" spans="1:7">
      <c r="A14923" s="292" t="s">
        <v>49</v>
      </c>
      <c r="B14923" s="405">
        <v>52327</v>
      </c>
      <c r="C14923" s="292" t="s">
        <v>2979</v>
      </c>
      <c r="E14923" s="292" t="s">
        <v>214</v>
      </c>
      <c r="F14923" s="405">
        <v>54161</v>
      </c>
      <c r="G14923" s="292" t="s">
        <v>2979</v>
      </c>
    </row>
    <row r="14924" spans="1:7">
      <c r="A14924" s="292" t="s">
        <v>49</v>
      </c>
      <c r="B14924" s="405">
        <v>52563</v>
      </c>
      <c r="C14924" s="292" t="s">
        <v>2979</v>
      </c>
      <c r="E14924" s="292" t="s">
        <v>214</v>
      </c>
      <c r="F14924" s="405">
        <v>54170</v>
      </c>
      <c r="G14924" s="292" t="s">
        <v>2979</v>
      </c>
    </row>
    <row r="14925" spans="1:7">
      <c r="A14925" s="292" t="s">
        <v>49</v>
      </c>
      <c r="B14925" s="405">
        <v>52721</v>
      </c>
      <c r="C14925" s="292" t="s">
        <v>2979</v>
      </c>
      <c r="E14925" s="292" t="s">
        <v>214</v>
      </c>
      <c r="F14925" s="405">
        <v>54174</v>
      </c>
      <c r="G14925" s="292" t="s">
        <v>2979</v>
      </c>
    </row>
    <row r="14926" spans="1:7">
      <c r="A14926" s="292" t="s">
        <v>49</v>
      </c>
      <c r="B14926" s="405">
        <v>53057</v>
      </c>
      <c r="C14926" s="292" t="s">
        <v>2979</v>
      </c>
      <c r="E14926" s="292" t="s">
        <v>214</v>
      </c>
      <c r="F14926" s="405">
        <v>54175</v>
      </c>
      <c r="G14926" s="292" t="s">
        <v>2979</v>
      </c>
    </row>
    <row r="14927" spans="1:7">
      <c r="A14927" s="292" t="s">
        <v>49</v>
      </c>
      <c r="B14927" s="405">
        <v>53570</v>
      </c>
      <c r="C14927" s="292" t="s">
        <v>2979</v>
      </c>
      <c r="E14927" s="292" t="s">
        <v>214</v>
      </c>
      <c r="F14927" s="405">
        <v>54177</v>
      </c>
      <c r="G14927" s="292" t="s">
        <v>2979</v>
      </c>
    </row>
    <row r="14928" spans="1:7">
      <c r="A14928" s="292" t="s">
        <v>49</v>
      </c>
      <c r="B14928" s="405">
        <v>53936</v>
      </c>
      <c r="C14928" s="292" t="s">
        <v>2979</v>
      </c>
      <c r="E14928" s="292" t="s">
        <v>214</v>
      </c>
      <c r="F14928" s="405">
        <v>54182</v>
      </c>
      <c r="G14928" s="292" t="s">
        <v>2979</v>
      </c>
    </row>
    <row r="14929" spans="1:7">
      <c r="A14929" s="292" t="s">
        <v>49</v>
      </c>
      <c r="B14929" s="405">
        <v>54120</v>
      </c>
      <c r="C14929" s="292" t="s">
        <v>2979</v>
      </c>
      <c r="E14929" s="292" t="s">
        <v>214</v>
      </c>
      <c r="F14929" s="405">
        <v>54202</v>
      </c>
      <c r="G14929" s="292" t="s">
        <v>2979</v>
      </c>
    </row>
    <row r="14930" spans="1:7">
      <c r="A14930" s="292" t="s">
        <v>49</v>
      </c>
      <c r="B14930" s="405">
        <v>54408</v>
      </c>
      <c r="C14930" s="292" t="s">
        <v>2979</v>
      </c>
      <c r="E14930" s="292" t="s">
        <v>214</v>
      </c>
      <c r="F14930" s="405">
        <v>54204</v>
      </c>
      <c r="G14930" s="292" t="s">
        <v>2979</v>
      </c>
    </row>
    <row r="14931" spans="1:7">
      <c r="A14931" s="292" t="s">
        <v>49</v>
      </c>
      <c r="B14931" s="405">
        <v>54479</v>
      </c>
      <c r="C14931" s="292" t="s">
        <v>2979</v>
      </c>
      <c r="E14931" s="292" t="s">
        <v>214</v>
      </c>
      <c r="F14931" s="405">
        <v>54205</v>
      </c>
      <c r="G14931" s="292" t="s">
        <v>2979</v>
      </c>
    </row>
    <row r="14932" spans="1:7">
      <c r="A14932" s="292" t="s">
        <v>49</v>
      </c>
      <c r="B14932" s="405">
        <v>54559</v>
      </c>
      <c r="C14932" s="292" t="s">
        <v>2979</v>
      </c>
      <c r="E14932" s="292" t="s">
        <v>214</v>
      </c>
      <c r="F14932" s="405">
        <v>54207</v>
      </c>
      <c r="G14932" s="292" t="s">
        <v>2979</v>
      </c>
    </row>
    <row r="14933" spans="1:7">
      <c r="A14933" s="292" t="s">
        <v>49</v>
      </c>
      <c r="B14933" s="405">
        <v>51343</v>
      </c>
      <c r="C14933" s="292" t="s">
        <v>2979</v>
      </c>
      <c r="E14933" s="292" t="s">
        <v>214</v>
      </c>
      <c r="F14933" s="405">
        <v>54209</v>
      </c>
      <c r="G14933" s="292" t="s">
        <v>2979</v>
      </c>
    </row>
    <row r="14934" spans="1:7">
      <c r="A14934" s="292" t="s">
        <v>49</v>
      </c>
      <c r="B14934" s="405">
        <v>51523</v>
      </c>
      <c r="C14934" s="292" t="s">
        <v>2979</v>
      </c>
      <c r="E14934" s="292" t="s">
        <v>214</v>
      </c>
      <c r="F14934" s="405">
        <v>54212</v>
      </c>
      <c r="G14934" s="292" t="s">
        <v>2979</v>
      </c>
    </row>
    <row r="14935" spans="1:7">
      <c r="A14935" s="292" t="s">
        <v>49</v>
      </c>
      <c r="B14935" s="405">
        <v>51577</v>
      </c>
      <c r="C14935" s="292" t="s">
        <v>2979</v>
      </c>
      <c r="E14935" s="292" t="s">
        <v>214</v>
      </c>
      <c r="F14935" s="405">
        <v>54216</v>
      </c>
      <c r="G14935" s="292" t="s">
        <v>2979</v>
      </c>
    </row>
    <row r="14936" spans="1:7">
      <c r="A14936" s="292" t="s">
        <v>49</v>
      </c>
      <c r="B14936" s="405">
        <v>52069</v>
      </c>
      <c r="C14936" s="292" t="s">
        <v>2979</v>
      </c>
      <c r="E14936" s="292" t="s">
        <v>214</v>
      </c>
      <c r="F14936" s="405">
        <v>54227</v>
      </c>
      <c r="G14936" s="292" t="s">
        <v>2979</v>
      </c>
    </row>
    <row r="14937" spans="1:7">
      <c r="A14937" s="292" t="s">
        <v>49</v>
      </c>
      <c r="B14937" s="405">
        <v>52211</v>
      </c>
      <c r="C14937" s="292" t="s">
        <v>2979</v>
      </c>
      <c r="E14937" s="292" t="s">
        <v>214</v>
      </c>
      <c r="F14937" s="405">
        <v>54228</v>
      </c>
      <c r="G14937" s="292" t="s">
        <v>2979</v>
      </c>
    </row>
    <row r="14938" spans="1:7">
      <c r="A14938" s="292" t="s">
        <v>49</v>
      </c>
      <c r="B14938" s="405">
        <v>52329</v>
      </c>
      <c r="C14938" s="292" t="s">
        <v>2979</v>
      </c>
      <c r="E14938" s="292" t="s">
        <v>214</v>
      </c>
      <c r="F14938" s="405">
        <v>54230</v>
      </c>
      <c r="G14938" s="292" t="s">
        <v>2979</v>
      </c>
    </row>
    <row r="14939" spans="1:7">
      <c r="A14939" s="292" t="s">
        <v>49</v>
      </c>
      <c r="B14939" s="405">
        <v>52565</v>
      </c>
      <c r="C14939" s="292" t="s">
        <v>2979</v>
      </c>
      <c r="E14939" s="292" t="s">
        <v>214</v>
      </c>
      <c r="F14939" s="405">
        <v>54234</v>
      </c>
      <c r="G14939" s="292" t="s">
        <v>2979</v>
      </c>
    </row>
    <row r="14940" spans="1:7">
      <c r="A14940" s="292" t="s">
        <v>49</v>
      </c>
      <c r="B14940" s="405">
        <v>52727</v>
      </c>
      <c r="C14940" s="292" t="s">
        <v>2979</v>
      </c>
      <c r="E14940" s="292" t="s">
        <v>214</v>
      </c>
      <c r="F14940" s="405">
        <v>54240</v>
      </c>
      <c r="G14940" s="292" t="s">
        <v>2979</v>
      </c>
    </row>
    <row r="14941" spans="1:7">
      <c r="A14941" s="292" t="s">
        <v>49</v>
      </c>
      <c r="B14941" s="405">
        <v>53059</v>
      </c>
      <c r="C14941" s="292" t="s">
        <v>2979</v>
      </c>
      <c r="E14941" s="292" t="s">
        <v>214</v>
      </c>
      <c r="F14941" s="405">
        <v>54245</v>
      </c>
      <c r="G14941" s="292" t="s">
        <v>2979</v>
      </c>
    </row>
    <row r="14942" spans="1:7">
      <c r="A14942" s="292" t="s">
        <v>49</v>
      </c>
      <c r="B14942" s="405">
        <v>53573</v>
      </c>
      <c r="C14942" s="292" t="s">
        <v>2979</v>
      </c>
      <c r="E14942" s="292" t="s">
        <v>214</v>
      </c>
      <c r="F14942" s="405">
        <v>54246</v>
      </c>
      <c r="G14942" s="292" t="s">
        <v>2979</v>
      </c>
    </row>
    <row r="14943" spans="1:7">
      <c r="A14943" s="292" t="s">
        <v>49</v>
      </c>
      <c r="B14943" s="405">
        <v>53937</v>
      </c>
      <c r="C14943" s="292" t="s">
        <v>2979</v>
      </c>
      <c r="E14943" s="292" t="s">
        <v>214</v>
      </c>
      <c r="F14943" s="405">
        <v>54247</v>
      </c>
      <c r="G14943" s="292" t="s">
        <v>2979</v>
      </c>
    </row>
    <row r="14944" spans="1:7">
      <c r="A14944" s="292" t="s">
        <v>49</v>
      </c>
      <c r="B14944" s="405">
        <v>54121</v>
      </c>
      <c r="C14944" s="292" t="s">
        <v>2979</v>
      </c>
      <c r="E14944" s="292" t="s">
        <v>214</v>
      </c>
      <c r="F14944" s="405">
        <v>54405</v>
      </c>
      <c r="G14944" s="292" t="s">
        <v>2979</v>
      </c>
    </row>
    <row r="14945" spans="1:7">
      <c r="A14945" s="292" t="s">
        <v>49</v>
      </c>
      <c r="B14945" s="405">
        <v>54410</v>
      </c>
      <c r="C14945" s="292" t="s">
        <v>2979</v>
      </c>
      <c r="E14945" s="292" t="s">
        <v>214</v>
      </c>
      <c r="F14945" s="405">
        <v>54406</v>
      </c>
      <c r="G14945" s="292" t="s">
        <v>2979</v>
      </c>
    </row>
    <row r="14946" spans="1:7">
      <c r="A14946" s="292" t="s">
        <v>49</v>
      </c>
      <c r="B14946" s="405">
        <v>54480</v>
      </c>
      <c r="C14946" s="292" t="s">
        <v>2979</v>
      </c>
      <c r="E14946" s="292" t="s">
        <v>214</v>
      </c>
      <c r="F14946" s="405">
        <v>54407</v>
      </c>
      <c r="G14946" s="292" t="s">
        <v>2979</v>
      </c>
    </row>
    <row r="14947" spans="1:7">
      <c r="A14947" s="292" t="s">
        <v>49</v>
      </c>
      <c r="B14947" s="405">
        <v>54560</v>
      </c>
      <c r="C14947" s="292" t="s">
        <v>2979</v>
      </c>
      <c r="E14947" s="292" t="s">
        <v>214</v>
      </c>
      <c r="F14947" s="405">
        <v>54408</v>
      </c>
      <c r="G14947" s="292" t="s">
        <v>2979</v>
      </c>
    </row>
    <row r="14948" spans="1:7">
      <c r="A14948" s="292" t="s">
        <v>49</v>
      </c>
      <c r="B14948" s="405">
        <v>51344</v>
      </c>
      <c r="C14948" s="292" t="s">
        <v>2979</v>
      </c>
      <c r="E14948" s="292" t="s">
        <v>214</v>
      </c>
      <c r="F14948" s="405">
        <v>54410</v>
      </c>
      <c r="G14948" s="292" t="s">
        <v>2979</v>
      </c>
    </row>
    <row r="14949" spans="1:7">
      <c r="A14949" s="292" t="s">
        <v>49</v>
      </c>
      <c r="B14949" s="405">
        <v>51525</v>
      </c>
      <c r="C14949" s="292" t="s">
        <v>2979</v>
      </c>
      <c r="E14949" s="292" t="s">
        <v>214</v>
      </c>
      <c r="F14949" s="405">
        <v>54411</v>
      </c>
      <c r="G14949" s="292" t="s">
        <v>2979</v>
      </c>
    </row>
    <row r="14950" spans="1:7">
      <c r="A14950" s="292" t="s">
        <v>49</v>
      </c>
      <c r="B14950" s="405">
        <v>51578</v>
      </c>
      <c r="C14950" s="292" t="s">
        <v>2979</v>
      </c>
      <c r="E14950" s="292" t="s">
        <v>214</v>
      </c>
      <c r="F14950" s="405">
        <v>54412</v>
      </c>
      <c r="G14950" s="292" t="s">
        <v>2979</v>
      </c>
    </row>
    <row r="14951" spans="1:7">
      <c r="A14951" s="292" t="s">
        <v>49</v>
      </c>
      <c r="B14951" s="405">
        <v>52070</v>
      </c>
      <c r="C14951" s="292" t="s">
        <v>2979</v>
      </c>
      <c r="E14951" s="292" t="s">
        <v>214</v>
      </c>
      <c r="F14951" s="405">
        <v>54413</v>
      </c>
      <c r="G14951" s="292" t="s">
        <v>2979</v>
      </c>
    </row>
    <row r="14952" spans="1:7">
      <c r="A14952" s="292" t="s">
        <v>49</v>
      </c>
      <c r="B14952" s="405">
        <v>52213</v>
      </c>
      <c r="C14952" s="292" t="s">
        <v>2979</v>
      </c>
      <c r="E14952" s="292" t="s">
        <v>214</v>
      </c>
      <c r="F14952" s="405">
        <v>54414</v>
      </c>
      <c r="G14952" s="292" t="s">
        <v>2979</v>
      </c>
    </row>
    <row r="14953" spans="1:7">
      <c r="A14953" s="292" t="s">
        <v>49</v>
      </c>
      <c r="B14953" s="405">
        <v>52330</v>
      </c>
      <c r="C14953" s="292" t="s">
        <v>2979</v>
      </c>
      <c r="E14953" s="292" t="s">
        <v>214</v>
      </c>
      <c r="F14953" s="405">
        <v>54416</v>
      </c>
      <c r="G14953" s="292" t="s">
        <v>2979</v>
      </c>
    </row>
    <row r="14954" spans="1:7">
      <c r="A14954" s="292" t="s">
        <v>49</v>
      </c>
      <c r="B14954" s="405">
        <v>52567</v>
      </c>
      <c r="C14954" s="292" t="s">
        <v>2979</v>
      </c>
      <c r="E14954" s="292" t="s">
        <v>214</v>
      </c>
      <c r="F14954" s="405">
        <v>54418</v>
      </c>
      <c r="G14954" s="292" t="s">
        <v>2979</v>
      </c>
    </row>
    <row r="14955" spans="1:7">
      <c r="A14955" s="292" t="s">
        <v>49</v>
      </c>
      <c r="B14955" s="405">
        <v>52729</v>
      </c>
      <c r="C14955" s="292" t="s">
        <v>2979</v>
      </c>
      <c r="E14955" s="292" t="s">
        <v>214</v>
      </c>
      <c r="F14955" s="405">
        <v>54420</v>
      </c>
      <c r="G14955" s="292" t="s">
        <v>2979</v>
      </c>
    </row>
    <row r="14956" spans="1:7">
      <c r="A14956" s="292" t="s">
        <v>49</v>
      </c>
      <c r="B14956" s="405">
        <v>53063</v>
      </c>
      <c r="C14956" s="292" t="s">
        <v>2979</v>
      </c>
      <c r="E14956" s="292" t="s">
        <v>214</v>
      </c>
      <c r="F14956" s="405">
        <v>54421</v>
      </c>
      <c r="G14956" s="292" t="s">
        <v>2979</v>
      </c>
    </row>
    <row r="14957" spans="1:7">
      <c r="A14957" s="292" t="s">
        <v>49</v>
      </c>
      <c r="B14957" s="405">
        <v>53574</v>
      </c>
      <c r="C14957" s="292" t="s">
        <v>2979</v>
      </c>
      <c r="E14957" s="292" t="s">
        <v>214</v>
      </c>
      <c r="F14957" s="405">
        <v>54423</v>
      </c>
      <c r="G14957" s="292" t="s">
        <v>2979</v>
      </c>
    </row>
    <row r="14958" spans="1:7">
      <c r="A14958" s="292" t="s">
        <v>49</v>
      </c>
      <c r="B14958" s="405">
        <v>53939</v>
      </c>
      <c r="C14958" s="292" t="s">
        <v>2979</v>
      </c>
      <c r="E14958" s="292" t="s">
        <v>214</v>
      </c>
      <c r="F14958" s="405">
        <v>54424</v>
      </c>
      <c r="G14958" s="292" t="s">
        <v>2979</v>
      </c>
    </row>
    <row r="14959" spans="1:7">
      <c r="A14959" s="292" t="s">
        <v>49</v>
      </c>
      <c r="B14959" s="405">
        <v>54124</v>
      </c>
      <c r="C14959" s="292" t="s">
        <v>2979</v>
      </c>
      <c r="E14959" s="292" t="s">
        <v>214</v>
      </c>
      <c r="F14959" s="405">
        <v>54425</v>
      </c>
      <c r="G14959" s="292" t="s">
        <v>2979</v>
      </c>
    </row>
    <row r="14960" spans="1:7">
      <c r="A14960" s="292" t="s">
        <v>49</v>
      </c>
      <c r="B14960" s="405">
        <v>54411</v>
      </c>
      <c r="C14960" s="292" t="s">
        <v>2979</v>
      </c>
      <c r="E14960" s="292" t="s">
        <v>214</v>
      </c>
      <c r="F14960" s="405">
        <v>54426</v>
      </c>
      <c r="G14960" s="292" t="s">
        <v>2979</v>
      </c>
    </row>
    <row r="14961" spans="1:7">
      <c r="A14961" s="292" t="s">
        <v>49</v>
      </c>
      <c r="B14961" s="405">
        <v>54484</v>
      </c>
      <c r="C14961" s="292" t="s">
        <v>2979</v>
      </c>
      <c r="E14961" s="292" t="s">
        <v>214</v>
      </c>
      <c r="F14961" s="405">
        <v>54427</v>
      </c>
      <c r="G14961" s="292" t="s">
        <v>2979</v>
      </c>
    </row>
    <row r="14962" spans="1:7">
      <c r="A14962" s="292" t="s">
        <v>49</v>
      </c>
      <c r="B14962" s="405">
        <v>54561</v>
      </c>
      <c r="C14962" s="292" t="s">
        <v>2979</v>
      </c>
      <c r="E14962" s="292" t="s">
        <v>214</v>
      </c>
      <c r="F14962" s="405">
        <v>54428</v>
      </c>
      <c r="G14962" s="292" t="s">
        <v>2979</v>
      </c>
    </row>
    <row r="14963" spans="1:7">
      <c r="A14963" s="292" t="s">
        <v>49</v>
      </c>
      <c r="B14963" s="405">
        <v>51345</v>
      </c>
      <c r="C14963" s="292" t="s">
        <v>2979</v>
      </c>
      <c r="E14963" s="292" t="s">
        <v>214</v>
      </c>
      <c r="F14963" s="405">
        <v>54429</v>
      </c>
      <c r="G14963" s="292" t="s">
        <v>2979</v>
      </c>
    </row>
    <row r="14964" spans="1:7">
      <c r="A14964" s="292" t="s">
        <v>49</v>
      </c>
      <c r="B14964" s="405">
        <v>51526</v>
      </c>
      <c r="C14964" s="292" t="s">
        <v>2979</v>
      </c>
      <c r="E14964" s="292" t="s">
        <v>214</v>
      </c>
      <c r="F14964" s="405">
        <v>54430</v>
      </c>
      <c r="G14964" s="292" t="s">
        <v>2979</v>
      </c>
    </row>
    <row r="14965" spans="1:7">
      <c r="A14965" s="292" t="s">
        <v>49</v>
      </c>
      <c r="B14965" s="405">
        <v>51579</v>
      </c>
      <c r="C14965" s="292" t="s">
        <v>2979</v>
      </c>
      <c r="E14965" s="292" t="s">
        <v>214</v>
      </c>
      <c r="F14965" s="405">
        <v>54433</v>
      </c>
      <c r="G14965" s="292" t="s">
        <v>2979</v>
      </c>
    </row>
    <row r="14966" spans="1:7">
      <c r="A14966" s="292" t="s">
        <v>49</v>
      </c>
      <c r="B14966" s="405">
        <v>52071</v>
      </c>
      <c r="C14966" s="292" t="s">
        <v>2979</v>
      </c>
      <c r="E14966" s="292" t="s">
        <v>214</v>
      </c>
      <c r="F14966" s="405">
        <v>54435</v>
      </c>
      <c r="G14966" s="292" t="s">
        <v>2979</v>
      </c>
    </row>
    <row r="14967" spans="1:7">
      <c r="A14967" s="292" t="s">
        <v>49</v>
      </c>
      <c r="B14967" s="405">
        <v>52214</v>
      </c>
      <c r="C14967" s="292" t="s">
        <v>2979</v>
      </c>
      <c r="E14967" s="292" t="s">
        <v>214</v>
      </c>
      <c r="F14967" s="405">
        <v>54436</v>
      </c>
      <c r="G14967" s="292" t="s">
        <v>2979</v>
      </c>
    </row>
    <row r="14968" spans="1:7">
      <c r="A14968" s="292" t="s">
        <v>49</v>
      </c>
      <c r="B14968" s="405">
        <v>52332</v>
      </c>
      <c r="C14968" s="292" t="s">
        <v>2979</v>
      </c>
      <c r="E14968" s="292" t="s">
        <v>214</v>
      </c>
      <c r="F14968" s="405">
        <v>54440</v>
      </c>
      <c r="G14968" s="292" t="s">
        <v>2979</v>
      </c>
    </row>
    <row r="14969" spans="1:7">
      <c r="A14969" s="292" t="s">
        <v>49</v>
      </c>
      <c r="B14969" s="405">
        <v>52570</v>
      </c>
      <c r="C14969" s="292" t="s">
        <v>2979</v>
      </c>
      <c r="E14969" s="292" t="s">
        <v>214</v>
      </c>
      <c r="F14969" s="405">
        <v>54442</v>
      </c>
      <c r="G14969" s="292" t="s">
        <v>2979</v>
      </c>
    </row>
    <row r="14970" spans="1:7">
      <c r="A14970" s="292" t="s">
        <v>49</v>
      </c>
      <c r="B14970" s="405">
        <v>52731</v>
      </c>
      <c r="C14970" s="292" t="s">
        <v>2979</v>
      </c>
      <c r="E14970" s="292" t="s">
        <v>214</v>
      </c>
      <c r="F14970" s="405">
        <v>54443</v>
      </c>
      <c r="G14970" s="292" t="s">
        <v>2979</v>
      </c>
    </row>
    <row r="14971" spans="1:7">
      <c r="A14971" s="292" t="s">
        <v>49</v>
      </c>
      <c r="B14971" s="405">
        <v>53065</v>
      </c>
      <c r="C14971" s="292" t="s">
        <v>2979</v>
      </c>
      <c r="E14971" s="292" t="s">
        <v>214</v>
      </c>
      <c r="F14971" s="405">
        <v>54446</v>
      </c>
      <c r="G14971" s="292" t="s">
        <v>2979</v>
      </c>
    </row>
    <row r="14972" spans="1:7">
      <c r="A14972" s="292" t="s">
        <v>49</v>
      </c>
      <c r="B14972" s="405">
        <v>53576</v>
      </c>
      <c r="C14972" s="292" t="s">
        <v>2979</v>
      </c>
      <c r="E14972" s="292" t="s">
        <v>214</v>
      </c>
      <c r="F14972" s="405">
        <v>54447</v>
      </c>
      <c r="G14972" s="292" t="s">
        <v>2979</v>
      </c>
    </row>
    <row r="14973" spans="1:7">
      <c r="A14973" s="292" t="s">
        <v>49</v>
      </c>
      <c r="B14973" s="405">
        <v>53941</v>
      </c>
      <c r="C14973" s="292" t="s">
        <v>2979</v>
      </c>
      <c r="E14973" s="292" t="s">
        <v>214</v>
      </c>
      <c r="F14973" s="405">
        <v>54448</v>
      </c>
      <c r="G14973" s="292" t="s">
        <v>2979</v>
      </c>
    </row>
    <row r="14974" spans="1:7">
      <c r="A14974" s="292" t="s">
        <v>49</v>
      </c>
      <c r="B14974" s="405">
        <v>54125</v>
      </c>
      <c r="C14974" s="292" t="s">
        <v>2979</v>
      </c>
      <c r="E14974" s="292" t="s">
        <v>214</v>
      </c>
      <c r="F14974" s="405">
        <v>54450</v>
      </c>
      <c r="G14974" s="292" t="s">
        <v>2979</v>
      </c>
    </row>
    <row r="14975" spans="1:7">
      <c r="A14975" s="292" t="s">
        <v>49</v>
      </c>
      <c r="B14975" s="405">
        <v>54412</v>
      </c>
      <c r="C14975" s="292" t="s">
        <v>2979</v>
      </c>
      <c r="E14975" s="292" t="s">
        <v>214</v>
      </c>
      <c r="F14975" s="405">
        <v>54451</v>
      </c>
      <c r="G14975" s="292" t="s">
        <v>2979</v>
      </c>
    </row>
    <row r="14976" spans="1:7">
      <c r="A14976" s="292" t="s">
        <v>49</v>
      </c>
      <c r="B14976" s="405">
        <v>54485</v>
      </c>
      <c r="C14976" s="292" t="s">
        <v>2979</v>
      </c>
      <c r="E14976" s="292" t="s">
        <v>214</v>
      </c>
      <c r="F14976" s="405">
        <v>54452</v>
      </c>
      <c r="G14976" s="292" t="s">
        <v>2979</v>
      </c>
    </row>
    <row r="14977" spans="1:7">
      <c r="A14977" s="292" t="s">
        <v>49</v>
      </c>
      <c r="B14977" s="405">
        <v>54562</v>
      </c>
      <c r="C14977" s="292" t="s">
        <v>2979</v>
      </c>
      <c r="E14977" s="292" t="s">
        <v>214</v>
      </c>
      <c r="F14977" s="405">
        <v>54454</v>
      </c>
      <c r="G14977" s="292" t="s">
        <v>2979</v>
      </c>
    </row>
    <row r="14978" spans="1:7">
      <c r="A14978" s="292" t="s">
        <v>49</v>
      </c>
      <c r="B14978" s="405">
        <v>51346</v>
      </c>
      <c r="C14978" s="292" t="s">
        <v>2979</v>
      </c>
      <c r="E14978" s="292" t="s">
        <v>214</v>
      </c>
      <c r="F14978" s="405">
        <v>54456</v>
      </c>
      <c r="G14978" s="292" t="s">
        <v>2979</v>
      </c>
    </row>
    <row r="14979" spans="1:7">
      <c r="A14979" s="292" t="s">
        <v>49</v>
      </c>
      <c r="B14979" s="405">
        <v>51527</v>
      </c>
      <c r="C14979" s="292" t="s">
        <v>2979</v>
      </c>
      <c r="E14979" s="292" t="s">
        <v>214</v>
      </c>
      <c r="F14979" s="405">
        <v>54458</v>
      </c>
      <c r="G14979" s="292" t="s">
        <v>2979</v>
      </c>
    </row>
    <row r="14980" spans="1:7">
      <c r="A14980" s="292" t="s">
        <v>49</v>
      </c>
      <c r="B14980" s="405">
        <v>51630</v>
      </c>
      <c r="C14980" s="292" t="s">
        <v>2979</v>
      </c>
      <c r="E14980" s="292" t="s">
        <v>214</v>
      </c>
      <c r="F14980" s="405">
        <v>54460</v>
      </c>
      <c r="G14980" s="292" t="s">
        <v>2979</v>
      </c>
    </row>
    <row r="14981" spans="1:7">
      <c r="A14981" s="292" t="s">
        <v>49</v>
      </c>
      <c r="B14981" s="405">
        <v>52073</v>
      </c>
      <c r="C14981" s="292" t="s">
        <v>2979</v>
      </c>
      <c r="E14981" s="292" t="s">
        <v>214</v>
      </c>
      <c r="F14981" s="405">
        <v>54463</v>
      </c>
      <c r="G14981" s="292" t="s">
        <v>2979</v>
      </c>
    </row>
    <row r="14982" spans="1:7">
      <c r="A14982" s="292" t="s">
        <v>49</v>
      </c>
      <c r="B14982" s="405">
        <v>52215</v>
      </c>
      <c r="C14982" s="292" t="s">
        <v>2979</v>
      </c>
      <c r="E14982" s="292" t="s">
        <v>214</v>
      </c>
      <c r="F14982" s="405">
        <v>54465</v>
      </c>
      <c r="G14982" s="292" t="s">
        <v>2979</v>
      </c>
    </row>
    <row r="14983" spans="1:7">
      <c r="A14983" s="292" t="s">
        <v>49</v>
      </c>
      <c r="B14983" s="405">
        <v>52334</v>
      </c>
      <c r="C14983" s="292" t="s">
        <v>2979</v>
      </c>
      <c r="E14983" s="292" t="s">
        <v>214</v>
      </c>
      <c r="F14983" s="405">
        <v>54466</v>
      </c>
      <c r="G14983" s="292" t="s">
        <v>2979</v>
      </c>
    </row>
    <row r="14984" spans="1:7">
      <c r="A14984" s="292" t="s">
        <v>49</v>
      </c>
      <c r="B14984" s="405">
        <v>52571</v>
      </c>
      <c r="C14984" s="292" t="s">
        <v>2979</v>
      </c>
      <c r="E14984" s="292" t="s">
        <v>214</v>
      </c>
      <c r="F14984" s="405">
        <v>54470</v>
      </c>
      <c r="G14984" s="292" t="s">
        <v>2979</v>
      </c>
    </row>
    <row r="14985" spans="1:7">
      <c r="A14985" s="292" t="s">
        <v>49</v>
      </c>
      <c r="B14985" s="405">
        <v>52737</v>
      </c>
      <c r="C14985" s="292" t="s">
        <v>2979</v>
      </c>
      <c r="E14985" s="292" t="s">
        <v>214</v>
      </c>
      <c r="F14985" s="405">
        <v>54471</v>
      </c>
      <c r="G14985" s="292" t="s">
        <v>2979</v>
      </c>
    </row>
    <row r="14986" spans="1:7">
      <c r="A14986" s="292" t="s">
        <v>49</v>
      </c>
      <c r="B14986" s="405">
        <v>53076</v>
      </c>
      <c r="C14986" s="292" t="s">
        <v>2979</v>
      </c>
      <c r="E14986" s="292" t="s">
        <v>214</v>
      </c>
      <c r="F14986" s="405">
        <v>54473</v>
      </c>
      <c r="G14986" s="292" t="s">
        <v>2979</v>
      </c>
    </row>
    <row r="14987" spans="1:7">
      <c r="A14987" s="292" t="s">
        <v>49</v>
      </c>
      <c r="B14987" s="405">
        <v>53577</v>
      </c>
      <c r="C14987" s="292" t="s">
        <v>2979</v>
      </c>
      <c r="E14987" s="292" t="s">
        <v>214</v>
      </c>
      <c r="F14987" s="405">
        <v>54475</v>
      </c>
      <c r="G14987" s="292" t="s">
        <v>2979</v>
      </c>
    </row>
    <row r="14988" spans="1:7">
      <c r="A14988" s="292" t="s">
        <v>49</v>
      </c>
      <c r="B14988" s="405">
        <v>53943</v>
      </c>
      <c r="C14988" s="292" t="s">
        <v>2979</v>
      </c>
      <c r="E14988" s="292" t="s">
        <v>214</v>
      </c>
      <c r="F14988" s="405">
        <v>54479</v>
      </c>
      <c r="G14988" s="292" t="s">
        <v>2979</v>
      </c>
    </row>
    <row r="14989" spans="1:7">
      <c r="A14989" s="292" t="s">
        <v>49</v>
      </c>
      <c r="B14989" s="405">
        <v>54126</v>
      </c>
      <c r="C14989" s="292" t="s">
        <v>2979</v>
      </c>
      <c r="E14989" s="292" t="s">
        <v>214</v>
      </c>
      <c r="F14989" s="405">
        <v>54480</v>
      </c>
      <c r="G14989" s="292" t="s">
        <v>2979</v>
      </c>
    </row>
    <row r="14990" spans="1:7">
      <c r="A14990" s="292" t="s">
        <v>49</v>
      </c>
      <c r="B14990" s="405">
        <v>54413</v>
      </c>
      <c r="C14990" s="292" t="s">
        <v>2979</v>
      </c>
      <c r="E14990" s="292" t="s">
        <v>214</v>
      </c>
      <c r="F14990" s="405">
        <v>54484</v>
      </c>
      <c r="G14990" s="292" t="s">
        <v>2979</v>
      </c>
    </row>
    <row r="14991" spans="1:7">
      <c r="A14991" s="292" t="s">
        <v>49</v>
      </c>
      <c r="B14991" s="405">
        <v>54486</v>
      </c>
      <c r="C14991" s="292" t="s">
        <v>2979</v>
      </c>
      <c r="E14991" s="292" t="s">
        <v>214</v>
      </c>
      <c r="F14991" s="405">
        <v>54485</v>
      </c>
      <c r="G14991" s="292" t="s">
        <v>2979</v>
      </c>
    </row>
    <row r="14992" spans="1:7">
      <c r="A14992" s="292" t="s">
        <v>49</v>
      </c>
      <c r="B14992" s="405">
        <v>54563</v>
      </c>
      <c r="C14992" s="292" t="s">
        <v>2979</v>
      </c>
      <c r="E14992" s="292" t="s">
        <v>214</v>
      </c>
      <c r="F14992" s="405">
        <v>54486</v>
      </c>
      <c r="G14992" s="292" t="s">
        <v>2979</v>
      </c>
    </row>
    <row r="14993" spans="1:7">
      <c r="A14993" s="292" t="s">
        <v>49</v>
      </c>
      <c r="B14993" s="405">
        <v>51347</v>
      </c>
      <c r="C14993" s="292" t="s">
        <v>2979</v>
      </c>
      <c r="E14993" s="292" t="s">
        <v>214</v>
      </c>
      <c r="F14993" s="405">
        <v>54488</v>
      </c>
      <c r="G14993" s="292" t="s">
        <v>2979</v>
      </c>
    </row>
    <row r="14994" spans="1:7">
      <c r="A14994" s="292" t="s">
        <v>49</v>
      </c>
      <c r="B14994" s="405">
        <v>51528</v>
      </c>
      <c r="C14994" s="292" t="s">
        <v>2979</v>
      </c>
      <c r="E14994" s="292" t="s">
        <v>214</v>
      </c>
      <c r="F14994" s="405">
        <v>54489</v>
      </c>
      <c r="G14994" s="292" t="s">
        <v>2979</v>
      </c>
    </row>
    <row r="14995" spans="1:7">
      <c r="A14995" s="292" t="s">
        <v>49</v>
      </c>
      <c r="B14995" s="405">
        <v>51631</v>
      </c>
      <c r="C14995" s="292" t="s">
        <v>2979</v>
      </c>
      <c r="E14995" s="292" t="s">
        <v>214</v>
      </c>
      <c r="F14995" s="405">
        <v>54490</v>
      </c>
      <c r="G14995" s="292" t="s">
        <v>2979</v>
      </c>
    </row>
    <row r="14996" spans="1:7">
      <c r="A14996" s="292" t="s">
        <v>49</v>
      </c>
      <c r="B14996" s="405">
        <v>52074</v>
      </c>
      <c r="C14996" s="292" t="s">
        <v>2979</v>
      </c>
      <c r="E14996" s="292" t="s">
        <v>214</v>
      </c>
      <c r="F14996" s="405">
        <v>54491</v>
      </c>
      <c r="G14996" s="292" t="s">
        <v>2979</v>
      </c>
    </row>
    <row r="14997" spans="1:7">
      <c r="A14997" s="292" t="s">
        <v>49</v>
      </c>
      <c r="B14997" s="405">
        <v>52216</v>
      </c>
      <c r="C14997" s="292" t="s">
        <v>2979</v>
      </c>
      <c r="E14997" s="292" t="s">
        <v>214</v>
      </c>
      <c r="F14997" s="405">
        <v>54493</v>
      </c>
      <c r="G14997" s="292" t="s">
        <v>2979</v>
      </c>
    </row>
    <row r="14998" spans="1:7">
      <c r="A14998" s="292" t="s">
        <v>49</v>
      </c>
      <c r="B14998" s="405">
        <v>52335</v>
      </c>
      <c r="C14998" s="292" t="s">
        <v>2979</v>
      </c>
      <c r="E14998" s="292" t="s">
        <v>214</v>
      </c>
      <c r="F14998" s="405">
        <v>54498</v>
      </c>
      <c r="G14998" s="292" t="s">
        <v>2979</v>
      </c>
    </row>
    <row r="14999" spans="1:7">
      <c r="A14999" s="292" t="s">
        <v>49</v>
      </c>
      <c r="B14999" s="405">
        <v>52572</v>
      </c>
      <c r="C14999" s="292" t="s">
        <v>2979</v>
      </c>
      <c r="E14999" s="292" t="s">
        <v>214</v>
      </c>
      <c r="F14999" s="405">
        <v>54499</v>
      </c>
      <c r="G14999" s="292" t="s">
        <v>2979</v>
      </c>
    </row>
    <row r="15000" spans="1:7">
      <c r="A15000" s="292" t="s">
        <v>49</v>
      </c>
      <c r="B15000" s="405">
        <v>52738</v>
      </c>
      <c r="C15000" s="292" t="s">
        <v>2979</v>
      </c>
      <c r="E15000" s="292" t="s">
        <v>214</v>
      </c>
      <c r="F15000" s="405">
        <v>54501</v>
      </c>
      <c r="G15000" s="292" t="s">
        <v>2979</v>
      </c>
    </row>
    <row r="15001" spans="1:7">
      <c r="A15001" s="292" t="s">
        <v>49</v>
      </c>
      <c r="B15001" s="405">
        <v>53078</v>
      </c>
      <c r="C15001" s="292" t="s">
        <v>2979</v>
      </c>
      <c r="E15001" s="292" t="s">
        <v>214</v>
      </c>
      <c r="F15001" s="405">
        <v>54511</v>
      </c>
      <c r="G15001" s="292" t="s">
        <v>2979</v>
      </c>
    </row>
    <row r="15002" spans="1:7">
      <c r="A15002" s="292" t="s">
        <v>49</v>
      </c>
      <c r="B15002" s="405">
        <v>53579</v>
      </c>
      <c r="C15002" s="292" t="s">
        <v>2979</v>
      </c>
      <c r="E15002" s="292" t="s">
        <v>214</v>
      </c>
      <c r="F15002" s="405">
        <v>54512</v>
      </c>
      <c r="G15002" s="292" t="s">
        <v>2979</v>
      </c>
    </row>
    <row r="15003" spans="1:7">
      <c r="A15003" s="292" t="s">
        <v>49</v>
      </c>
      <c r="B15003" s="405">
        <v>53944</v>
      </c>
      <c r="C15003" s="292" t="s">
        <v>2979</v>
      </c>
      <c r="E15003" s="292" t="s">
        <v>214</v>
      </c>
      <c r="F15003" s="405">
        <v>54513</v>
      </c>
      <c r="G15003" s="292" t="s">
        <v>2979</v>
      </c>
    </row>
    <row r="15004" spans="1:7">
      <c r="A15004" s="292" t="s">
        <v>49</v>
      </c>
      <c r="B15004" s="405">
        <v>54129</v>
      </c>
      <c r="C15004" s="292" t="s">
        <v>2979</v>
      </c>
      <c r="E15004" s="292" t="s">
        <v>214</v>
      </c>
      <c r="F15004" s="405">
        <v>54514</v>
      </c>
      <c r="G15004" s="292" t="s">
        <v>2979</v>
      </c>
    </row>
    <row r="15005" spans="1:7">
      <c r="A15005" s="292" t="s">
        <v>49</v>
      </c>
      <c r="B15005" s="405">
        <v>54414</v>
      </c>
      <c r="C15005" s="292" t="s">
        <v>2979</v>
      </c>
      <c r="E15005" s="292" t="s">
        <v>214</v>
      </c>
      <c r="F15005" s="405">
        <v>54515</v>
      </c>
      <c r="G15005" s="292" t="s">
        <v>2979</v>
      </c>
    </row>
    <row r="15006" spans="1:7">
      <c r="A15006" s="292" t="s">
        <v>49</v>
      </c>
      <c r="B15006" s="405">
        <v>54488</v>
      </c>
      <c r="C15006" s="292" t="s">
        <v>2979</v>
      </c>
      <c r="E15006" s="292" t="s">
        <v>214</v>
      </c>
      <c r="F15006" s="405">
        <v>54519</v>
      </c>
      <c r="G15006" s="292" t="s">
        <v>2979</v>
      </c>
    </row>
    <row r="15007" spans="1:7">
      <c r="A15007" s="292" t="s">
        <v>49</v>
      </c>
      <c r="B15007" s="405">
        <v>54566</v>
      </c>
      <c r="C15007" s="292" t="s">
        <v>2979</v>
      </c>
      <c r="E15007" s="292" t="s">
        <v>214</v>
      </c>
      <c r="F15007" s="405">
        <v>54521</v>
      </c>
      <c r="G15007" s="292" t="s">
        <v>2979</v>
      </c>
    </row>
    <row r="15008" spans="1:7">
      <c r="A15008" s="292" t="s">
        <v>49</v>
      </c>
      <c r="B15008" s="405">
        <v>51349</v>
      </c>
      <c r="C15008" s="292" t="s">
        <v>2979</v>
      </c>
      <c r="E15008" s="292" t="s">
        <v>214</v>
      </c>
      <c r="F15008" s="405">
        <v>54525</v>
      </c>
      <c r="G15008" s="292" t="s">
        <v>2979</v>
      </c>
    </row>
    <row r="15009" spans="1:7">
      <c r="A15009" s="292" t="s">
        <v>49</v>
      </c>
      <c r="B15009" s="405">
        <v>51529</v>
      </c>
      <c r="C15009" s="292" t="s">
        <v>2979</v>
      </c>
      <c r="E15009" s="292" t="s">
        <v>214</v>
      </c>
      <c r="F15009" s="405">
        <v>54526</v>
      </c>
      <c r="G15009" s="292" t="s">
        <v>2979</v>
      </c>
    </row>
    <row r="15010" spans="1:7">
      <c r="A15010" s="292" t="s">
        <v>49</v>
      </c>
      <c r="B15010" s="405">
        <v>51632</v>
      </c>
      <c r="C15010" s="292" t="s">
        <v>2979</v>
      </c>
      <c r="E15010" s="292" t="s">
        <v>214</v>
      </c>
      <c r="F15010" s="405">
        <v>54527</v>
      </c>
      <c r="G15010" s="292" t="s">
        <v>2979</v>
      </c>
    </row>
    <row r="15011" spans="1:7">
      <c r="A15011" s="292" t="s">
        <v>49</v>
      </c>
      <c r="B15011" s="405">
        <v>52076</v>
      </c>
      <c r="C15011" s="292" t="s">
        <v>2979</v>
      </c>
      <c r="E15011" s="292" t="s">
        <v>214</v>
      </c>
      <c r="F15011" s="405">
        <v>54529</v>
      </c>
      <c r="G15011" s="292" t="s">
        <v>2979</v>
      </c>
    </row>
    <row r="15012" spans="1:7">
      <c r="A15012" s="292" t="s">
        <v>49</v>
      </c>
      <c r="B15012" s="405">
        <v>52217</v>
      </c>
      <c r="C15012" s="292" t="s">
        <v>2979</v>
      </c>
      <c r="E15012" s="292" t="s">
        <v>214</v>
      </c>
      <c r="F15012" s="405">
        <v>54530</v>
      </c>
      <c r="G15012" s="292" t="s">
        <v>2979</v>
      </c>
    </row>
    <row r="15013" spans="1:7">
      <c r="A15013" s="292" t="s">
        <v>49</v>
      </c>
      <c r="B15013" s="405">
        <v>52336</v>
      </c>
      <c r="C15013" s="292" t="s">
        <v>2979</v>
      </c>
      <c r="E15013" s="292" t="s">
        <v>214</v>
      </c>
      <c r="F15013" s="405">
        <v>54531</v>
      </c>
      <c r="G15013" s="292" t="s">
        <v>2979</v>
      </c>
    </row>
    <row r="15014" spans="1:7">
      <c r="A15014" s="292" t="s">
        <v>49</v>
      </c>
      <c r="B15014" s="405">
        <v>52573</v>
      </c>
      <c r="C15014" s="292" t="s">
        <v>2979</v>
      </c>
      <c r="E15014" s="292" t="s">
        <v>214</v>
      </c>
      <c r="F15014" s="405">
        <v>54534</v>
      </c>
      <c r="G15014" s="292" t="s">
        <v>2979</v>
      </c>
    </row>
    <row r="15015" spans="1:7">
      <c r="A15015" s="292" t="s">
        <v>49</v>
      </c>
      <c r="B15015" s="405">
        <v>52739</v>
      </c>
      <c r="C15015" s="292" t="s">
        <v>2979</v>
      </c>
      <c r="E15015" s="292" t="s">
        <v>214</v>
      </c>
      <c r="F15015" s="405">
        <v>54536</v>
      </c>
      <c r="G15015" s="292" t="s">
        <v>2979</v>
      </c>
    </row>
    <row r="15016" spans="1:7">
      <c r="A15016" s="292" t="s">
        <v>49</v>
      </c>
      <c r="B15016" s="405">
        <v>53079</v>
      </c>
      <c r="C15016" s="292" t="s">
        <v>2979</v>
      </c>
      <c r="E15016" s="292" t="s">
        <v>214</v>
      </c>
      <c r="F15016" s="405">
        <v>54537</v>
      </c>
      <c r="G15016" s="292" t="s">
        <v>2979</v>
      </c>
    </row>
    <row r="15017" spans="1:7">
      <c r="A15017" s="292" t="s">
        <v>49</v>
      </c>
      <c r="B15017" s="405">
        <v>53580</v>
      </c>
      <c r="C15017" s="292" t="s">
        <v>2979</v>
      </c>
      <c r="E15017" s="292" t="s">
        <v>214</v>
      </c>
      <c r="F15017" s="405">
        <v>54538</v>
      </c>
      <c r="G15017" s="292" t="s">
        <v>2979</v>
      </c>
    </row>
    <row r="15018" spans="1:7">
      <c r="A15018" s="292" t="s">
        <v>49</v>
      </c>
      <c r="B15018" s="405">
        <v>53946</v>
      </c>
      <c r="C15018" s="292" t="s">
        <v>2979</v>
      </c>
      <c r="E15018" s="292" t="s">
        <v>214</v>
      </c>
      <c r="F15018" s="405">
        <v>54539</v>
      </c>
      <c r="G15018" s="292" t="s">
        <v>2979</v>
      </c>
    </row>
    <row r="15019" spans="1:7">
      <c r="A15019" s="292" t="s">
        <v>49</v>
      </c>
      <c r="B15019" s="405">
        <v>54135</v>
      </c>
      <c r="C15019" s="292" t="s">
        <v>2979</v>
      </c>
      <c r="E15019" s="292" t="s">
        <v>214</v>
      </c>
      <c r="F15019" s="405">
        <v>54541</v>
      </c>
      <c r="G15019" s="292" t="s">
        <v>2979</v>
      </c>
    </row>
    <row r="15020" spans="1:7">
      <c r="A15020" s="292" t="s">
        <v>49</v>
      </c>
      <c r="B15020" s="405">
        <v>54416</v>
      </c>
      <c r="C15020" s="292" t="s">
        <v>2979</v>
      </c>
      <c r="E15020" s="292" t="s">
        <v>214</v>
      </c>
      <c r="F15020" s="405">
        <v>54542</v>
      </c>
      <c r="G15020" s="292" t="s">
        <v>2979</v>
      </c>
    </row>
    <row r="15021" spans="1:7">
      <c r="A15021" s="292" t="s">
        <v>49</v>
      </c>
      <c r="B15021" s="405">
        <v>54489</v>
      </c>
      <c r="C15021" s="292" t="s">
        <v>2979</v>
      </c>
      <c r="E15021" s="292" t="s">
        <v>214</v>
      </c>
      <c r="F15021" s="405">
        <v>54545</v>
      </c>
      <c r="G15021" s="292" t="s">
        <v>2979</v>
      </c>
    </row>
    <row r="15022" spans="1:7">
      <c r="A15022" s="292" t="s">
        <v>49</v>
      </c>
      <c r="B15022" s="405">
        <v>54568</v>
      </c>
      <c r="C15022" s="292" t="s">
        <v>2979</v>
      </c>
      <c r="E15022" s="292" t="s">
        <v>214</v>
      </c>
      <c r="F15022" s="405">
        <v>54546</v>
      </c>
      <c r="G15022" s="292" t="s">
        <v>2979</v>
      </c>
    </row>
    <row r="15023" spans="1:7">
      <c r="A15023" s="292" t="s">
        <v>49</v>
      </c>
      <c r="B15023" s="405">
        <v>54610</v>
      </c>
      <c r="C15023" s="292" t="s">
        <v>2979</v>
      </c>
      <c r="E15023" s="292" t="s">
        <v>214</v>
      </c>
      <c r="F15023" s="405">
        <v>54547</v>
      </c>
      <c r="G15023" s="292" t="s">
        <v>2979</v>
      </c>
    </row>
    <row r="15024" spans="1:7">
      <c r="A15024" s="292" t="s">
        <v>49</v>
      </c>
      <c r="B15024" s="405">
        <v>54722</v>
      </c>
      <c r="C15024" s="292" t="s">
        <v>2979</v>
      </c>
      <c r="E15024" s="292" t="s">
        <v>214</v>
      </c>
      <c r="F15024" s="405">
        <v>54548</v>
      </c>
      <c r="G15024" s="292" t="s">
        <v>2979</v>
      </c>
    </row>
    <row r="15025" spans="1:7">
      <c r="A15025" s="292" t="s">
        <v>49</v>
      </c>
      <c r="B15025" s="405">
        <v>54814</v>
      </c>
      <c r="C15025" s="292" t="s">
        <v>2979</v>
      </c>
      <c r="E15025" s="292" t="s">
        <v>214</v>
      </c>
      <c r="F15025" s="405">
        <v>54550</v>
      </c>
      <c r="G15025" s="292" t="s">
        <v>2979</v>
      </c>
    </row>
    <row r="15026" spans="1:7">
      <c r="A15026" s="292" t="s">
        <v>49</v>
      </c>
      <c r="B15026" s="405">
        <v>54921</v>
      </c>
      <c r="C15026" s="292" t="s">
        <v>2979</v>
      </c>
      <c r="E15026" s="292" t="s">
        <v>214</v>
      </c>
      <c r="F15026" s="405">
        <v>54552</v>
      </c>
      <c r="G15026" s="292" t="s">
        <v>2979</v>
      </c>
    </row>
    <row r="15027" spans="1:7">
      <c r="A15027" s="292" t="s">
        <v>49</v>
      </c>
      <c r="B15027" s="405">
        <v>55032</v>
      </c>
      <c r="C15027" s="292" t="s">
        <v>2979</v>
      </c>
      <c r="E15027" s="292" t="s">
        <v>214</v>
      </c>
      <c r="F15027" s="405">
        <v>54554</v>
      </c>
      <c r="G15027" s="292" t="s">
        <v>2979</v>
      </c>
    </row>
    <row r="15028" spans="1:7">
      <c r="A15028" s="292" t="s">
        <v>49</v>
      </c>
      <c r="B15028" s="405">
        <v>55360</v>
      </c>
      <c r="C15028" s="292" t="s">
        <v>2979</v>
      </c>
      <c r="E15028" s="292" t="s">
        <v>214</v>
      </c>
      <c r="F15028" s="405">
        <v>54558</v>
      </c>
      <c r="G15028" s="292" t="s">
        <v>2979</v>
      </c>
    </row>
    <row r="15029" spans="1:7">
      <c r="A15029" s="292" t="s">
        <v>49</v>
      </c>
      <c r="B15029" s="405">
        <v>55721</v>
      </c>
      <c r="C15029" s="292" t="s">
        <v>2979</v>
      </c>
      <c r="E15029" s="292" t="s">
        <v>214</v>
      </c>
      <c r="F15029" s="405">
        <v>54559</v>
      </c>
      <c r="G15029" s="292" t="s">
        <v>2979</v>
      </c>
    </row>
    <row r="15030" spans="1:7">
      <c r="A15030" s="292" t="s">
        <v>49</v>
      </c>
      <c r="B15030" s="405">
        <v>55919</v>
      </c>
      <c r="C15030" s="292" t="s">
        <v>2979</v>
      </c>
      <c r="E15030" s="292" t="s">
        <v>214</v>
      </c>
      <c r="F15030" s="405">
        <v>54560</v>
      </c>
      <c r="G15030" s="292" t="s">
        <v>2979</v>
      </c>
    </row>
    <row r="15031" spans="1:7">
      <c r="A15031" s="292" t="s">
        <v>49</v>
      </c>
      <c r="B15031" s="405">
        <v>55975</v>
      </c>
      <c r="C15031" s="292" t="s">
        <v>2979</v>
      </c>
      <c r="E15031" s="292" t="s">
        <v>214</v>
      </c>
      <c r="F15031" s="405">
        <v>54561</v>
      </c>
      <c r="G15031" s="292" t="s">
        <v>2979</v>
      </c>
    </row>
    <row r="15032" spans="1:7">
      <c r="A15032" s="292" t="s">
        <v>49</v>
      </c>
      <c r="B15032" s="405">
        <v>56065</v>
      </c>
      <c r="C15032" s="292" t="s">
        <v>2979</v>
      </c>
      <c r="E15032" s="292" t="s">
        <v>214</v>
      </c>
      <c r="F15032" s="405">
        <v>54562</v>
      </c>
      <c r="G15032" s="292" t="s">
        <v>2979</v>
      </c>
    </row>
    <row r="15033" spans="1:7">
      <c r="A15033" s="292" t="s">
        <v>49</v>
      </c>
      <c r="B15033" s="405">
        <v>56139</v>
      </c>
      <c r="C15033" s="292" t="s">
        <v>2979</v>
      </c>
      <c r="E15033" s="292" t="s">
        <v>214</v>
      </c>
      <c r="F15033" s="405">
        <v>54563</v>
      </c>
      <c r="G15033" s="292" t="s">
        <v>2979</v>
      </c>
    </row>
    <row r="15034" spans="1:7">
      <c r="A15034" s="292" t="s">
        <v>49</v>
      </c>
      <c r="B15034" s="405">
        <v>56211</v>
      </c>
      <c r="C15034" s="292" t="s">
        <v>2979</v>
      </c>
      <c r="E15034" s="292" t="s">
        <v>214</v>
      </c>
      <c r="F15034" s="405">
        <v>54566</v>
      </c>
      <c r="G15034" s="292" t="s">
        <v>2979</v>
      </c>
    </row>
    <row r="15035" spans="1:7">
      <c r="A15035" s="292" t="s">
        <v>49</v>
      </c>
      <c r="B15035" s="405">
        <v>56267</v>
      </c>
      <c r="C15035" s="292" t="s">
        <v>2979</v>
      </c>
      <c r="E15035" s="292" t="s">
        <v>214</v>
      </c>
      <c r="F15035" s="405">
        <v>54568</v>
      </c>
      <c r="G15035" s="292" t="s">
        <v>2979</v>
      </c>
    </row>
    <row r="15036" spans="1:7">
      <c r="A15036" s="292" t="s">
        <v>49</v>
      </c>
      <c r="B15036" s="405">
        <v>56335</v>
      </c>
      <c r="C15036" s="292" t="s">
        <v>2979</v>
      </c>
      <c r="E15036" s="292" t="s">
        <v>214</v>
      </c>
      <c r="F15036" s="405">
        <v>54610</v>
      </c>
      <c r="G15036" s="292" t="s">
        <v>2979</v>
      </c>
    </row>
    <row r="15037" spans="1:7">
      <c r="A15037" s="292" t="s">
        <v>49</v>
      </c>
      <c r="B15037" s="405">
        <v>56444</v>
      </c>
      <c r="C15037" s="292" t="s">
        <v>2979</v>
      </c>
      <c r="E15037" s="292" t="s">
        <v>214</v>
      </c>
      <c r="F15037" s="405">
        <v>54611</v>
      </c>
      <c r="G15037" s="292" t="s">
        <v>2979</v>
      </c>
    </row>
    <row r="15038" spans="1:7">
      <c r="A15038" s="292" t="s">
        <v>49</v>
      </c>
      <c r="B15038" s="405">
        <v>54611</v>
      </c>
      <c r="C15038" s="292" t="s">
        <v>2979</v>
      </c>
      <c r="E15038" s="292" t="s">
        <v>214</v>
      </c>
      <c r="F15038" s="405">
        <v>54612</v>
      </c>
      <c r="G15038" s="292" t="s">
        <v>2979</v>
      </c>
    </row>
    <row r="15039" spans="1:7">
      <c r="A15039" s="292" t="s">
        <v>49</v>
      </c>
      <c r="B15039" s="405">
        <v>54723</v>
      </c>
      <c r="C15039" s="292" t="s">
        <v>2979</v>
      </c>
      <c r="E15039" s="292" t="s">
        <v>214</v>
      </c>
      <c r="F15039" s="405">
        <v>54613</v>
      </c>
      <c r="G15039" s="292" t="s">
        <v>2979</v>
      </c>
    </row>
    <row r="15040" spans="1:7">
      <c r="A15040" s="292" t="s">
        <v>49</v>
      </c>
      <c r="B15040" s="405">
        <v>54817</v>
      </c>
      <c r="C15040" s="292" t="s">
        <v>2979</v>
      </c>
      <c r="E15040" s="292" t="s">
        <v>214</v>
      </c>
      <c r="F15040" s="405">
        <v>54614</v>
      </c>
      <c r="G15040" s="292" t="s">
        <v>2979</v>
      </c>
    </row>
    <row r="15041" spans="1:7">
      <c r="A15041" s="292" t="s">
        <v>49</v>
      </c>
      <c r="B15041" s="405">
        <v>54922</v>
      </c>
      <c r="C15041" s="292" t="s">
        <v>2979</v>
      </c>
      <c r="E15041" s="292" t="s">
        <v>214</v>
      </c>
      <c r="F15041" s="405">
        <v>54616</v>
      </c>
      <c r="G15041" s="292" t="s">
        <v>2979</v>
      </c>
    </row>
    <row r="15042" spans="1:7">
      <c r="A15042" s="292" t="s">
        <v>49</v>
      </c>
      <c r="B15042" s="405">
        <v>55037</v>
      </c>
      <c r="C15042" s="292" t="s">
        <v>2979</v>
      </c>
      <c r="E15042" s="292" t="s">
        <v>214</v>
      </c>
      <c r="F15042" s="405">
        <v>54618</v>
      </c>
      <c r="G15042" s="292" t="s">
        <v>2979</v>
      </c>
    </row>
    <row r="15043" spans="1:7">
      <c r="A15043" s="292" t="s">
        <v>49</v>
      </c>
      <c r="B15043" s="405">
        <v>55363</v>
      </c>
      <c r="C15043" s="292" t="s">
        <v>2979</v>
      </c>
      <c r="E15043" s="292" t="s">
        <v>214</v>
      </c>
      <c r="F15043" s="405">
        <v>54619</v>
      </c>
      <c r="G15043" s="292" t="s">
        <v>2979</v>
      </c>
    </row>
    <row r="15044" spans="1:7">
      <c r="A15044" s="292" t="s">
        <v>49</v>
      </c>
      <c r="B15044" s="405">
        <v>55722</v>
      </c>
      <c r="C15044" s="292" t="s">
        <v>2979</v>
      </c>
      <c r="E15044" s="292" t="s">
        <v>214</v>
      </c>
      <c r="F15044" s="405">
        <v>54621</v>
      </c>
      <c r="G15044" s="292" t="s">
        <v>2979</v>
      </c>
    </row>
    <row r="15045" spans="1:7">
      <c r="A15045" s="292" t="s">
        <v>49</v>
      </c>
      <c r="B15045" s="405">
        <v>55921</v>
      </c>
      <c r="C15045" s="292" t="s">
        <v>2979</v>
      </c>
      <c r="E15045" s="292" t="s">
        <v>214</v>
      </c>
      <c r="F15045" s="405">
        <v>54622</v>
      </c>
      <c r="G15045" s="292" t="s">
        <v>2979</v>
      </c>
    </row>
    <row r="15046" spans="1:7">
      <c r="A15046" s="292" t="s">
        <v>49</v>
      </c>
      <c r="B15046" s="405">
        <v>55977</v>
      </c>
      <c r="C15046" s="292" t="s">
        <v>2979</v>
      </c>
      <c r="E15046" s="292" t="s">
        <v>214</v>
      </c>
      <c r="F15046" s="405">
        <v>54623</v>
      </c>
      <c r="G15046" s="292" t="s">
        <v>2979</v>
      </c>
    </row>
    <row r="15047" spans="1:7">
      <c r="A15047" s="292" t="s">
        <v>49</v>
      </c>
      <c r="B15047" s="405">
        <v>56068</v>
      </c>
      <c r="C15047" s="292" t="s">
        <v>2979</v>
      </c>
      <c r="E15047" s="292" t="s">
        <v>214</v>
      </c>
      <c r="F15047" s="405">
        <v>54624</v>
      </c>
      <c r="G15047" s="292" t="s">
        <v>2979</v>
      </c>
    </row>
    <row r="15048" spans="1:7">
      <c r="A15048" s="292" t="s">
        <v>49</v>
      </c>
      <c r="B15048" s="405">
        <v>56140</v>
      </c>
      <c r="C15048" s="292" t="s">
        <v>2979</v>
      </c>
      <c r="E15048" s="292" t="s">
        <v>214</v>
      </c>
      <c r="F15048" s="405">
        <v>54625</v>
      </c>
      <c r="G15048" s="292" t="s">
        <v>2979</v>
      </c>
    </row>
    <row r="15049" spans="1:7">
      <c r="A15049" s="292" t="s">
        <v>49</v>
      </c>
      <c r="B15049" s="405">
        <v>56212</v>
      </c>
      <c r="C15049" s="292" t="s">
        <v>2979</v>
      </c>
      <c r="E15049" s="292" t="s">
        <v>214</v>
      </c>
      <c r="F15049" s="405">
        <v>54627</v>
      </c>
      <c r="G15049" s="292" t="s">
        <v>2979</v>
      </c>
    </row>
    <row r="15050" spans="1:7">
      <c r="A15050" s="292" t="s">
        <v>49</v>
      </c>
      <c r="B15050" s="405">
        <v>56270</v>
      </c>
      <c r="C15050" s="292" t="s">
        <v>2979</v>
      </c>
      <c r="E15050" s="292" t="s">
        <v>214</v>
      </c>
      <c r="F15050" s="405">
        <v>54628</v>
      </c>
      <c r="G15050" s="292" t="s">
        <v>2979</v>
      </c>
    </row>
    <row r="15051" spans="1:7">
      <c r="A15051" s="292" t="s">
        <v>49</v>
      </c>
      <c r="B15051" s="405">
        <v>56336</v>
      </c>
      <c r="C15051" s="292" t="s">
        <v>2979</v>
      </c>
      <c r="E15051" s="292" t="s">
        <v>214</v>
      </c>
      <c r="F15051" s="405">
        <v>54629</v>
      </c>
      <c r="G15051" s="292" t="s">
        <v>2979</v>
      </c>
    </row>
    <row r="15052" spans="1:7">
      <c r="A15052" s="292" t="s">
        <v>49</v>
      </c>
      <c r="B15052" s="405">
        <v>56446</v>
      </c>
      <c r="C15052" s="292" t="s">
        <v>2979</v>
      </c>
      <c r="E15052" s="292" t="s">
        <v>214</v>
      </c>
      <c r="F15052" s="405">
        <v>54631</v>
      </c>
      <c r="G15052" s="292" t="s">
        <v>2979</v>
      </c>
    </row>
    <row r="15053" spans="1:7">
      <c r="A15053" s="292" t="s">
        <v>49</v>
      </c>
      <c r="B15053" s="405">
        <v>54612</v>
      </c>
      <c r="C15053" s="292" t="s">
        <v>2979</v>
      </c>
      <c r="E15053" s="292" t="s">
        <v>214</v>
      </c>
      <c r="F15053" s="405">
        <v>54632</v>
      </c>
      <c r="G15053" s="292" t="s">
        <v>2979</v>
      </c>
    </row>
    <row r="15054" spans="1:7">
      <c r="A15054" s="292" t="s">
        <v>49</v>
      </c>
      <c r="B15054" s="405">
        <v>54725</v>
      </c>
      <c r="C15054" s="292" t="s">
        <v>2979</v>
      </c>
      <c r="E15054" s="292" t="s">
        <v>214</v>
      </c>
      <c r="F15054" s="405">
        <v>54634</v>
      </c>
      <c r="G15054" s="292" t="s">
        <v>2979</v>
      </c>
    </row>
    <row r="15055" spans="1:7">
      <c r="A15055" s="292" t="s">
        <v>49</v>
      </c>
      <c r="B15055" s="405">
        <v>54819</v>
      </c>
      <c r="C15055" s="292" t="s">
        <v>2979</v>
      </c>
      <c r="E15055" s="292" t="s">
        <v>214</v>
      </c>
      <c r="F15055" s="405">
        <v>54635</v>
      </c>
      <c r="G15055" s="292" t="s">
        <v>2979</v>
      </c>
    </row>
    <row r="15056" spans="1:7">
      <c r="A15056" s="292" t="s">
        <v>49</v>
      </c>
      <c r="B15056" s="405">
        <v>54928</v>
      </c>
      <c r="C15056" s="292" t="s">
        <v>2979</v>
      </c>
      <c r="E15056" s="292" t="s">
        <v>214</v>
      </c>
      <c r="F15056" s="405">
        <v>54638</v>
      </c>
      <c r="G15056" s="292" t="s">
        <v>2979</v>
      </c>
    </row>
    <row r="15057" spans="1:7">
      <c r="A15057" s="292" t="s">
        <v>49</v>
      </c>
      <c r="B15057" s="405">
        <v>55040</v>
      </c>
      <c r="C15057" s="292" t="s">
        <v>2979</v>
      </c>
      <c r="E15057" s="292" t="s">
        <v>214</v>
      </c>
      <c r="F15057" s="405">
        <v>54639</v>
      </c>
      <c r="G15057" s="292" t="s">
        <v>2979</v>
      </c>
    </row>
    <row r="15058" spans="1:7">
      <c r="A15058" s="292" t="s">
        <v>49</v>
      </c>
      <c r="B15058" s="405">
        <v>55367</v>
      </c>
      <c r="C15058" s="292" t="s">
        <v>2979</v>
      </c>
      <c r="E15058" s="292" t="s">
        <v>214</v>
      </c>
      <c r="F15058" s="405">
        <v>54640</v>
      </c>
      <c r="G15058" s="292" t="s">
        <v>2979</v>
      </c>
    </row>
    <row r="15059" spans="1:7">
      <c r="A15059" s="292" t="s">
        <v>49</v>
      </c>
      <c r="B15059" s="405">
        <v>55723</v>
      </c>
      <c r="C15059" s="292" t="s">
        <v>2979</v>
      </c>
      <c r="E15059" s="292" t="s">
        <v>214</v>
      </c>
      <c r="F15059" s="405">
        <v>54641</v>
      </c>
      <c r="G15059" s="292" t="s">
        <v>2979</v>
      </c>
    </row>
    <row r="15060" spans="1:7">
      <c r="A15060" s="292" t="s">
        <v>49</v>
      </c>
      <c r="B15060" s="405">
        <v>55922</v>
      </c>
      <c r="C15060" s="292" t="s">
        <v>2979</v>
      </c>
      <c r="E15060" s="292" t="s">
        <v>214</v>
      </c>
      <c r="F15060" s="405">
        <v>54642</v>
      </c>
      <c r="G15060" s="292" t="s">
        <v>2979</v>
      </c>
    </row>
    <row r="15061" spans="1:7">
      <c r="A15061" s="292" t="s">
        <v>49</v>
      </c>
      <c r="B15061" s="405">
        <v>55979</v>
      </c>
      <c r="C15061" s="292" t="s">
        <v>2979</v>
      </c>
      <c r="E15061" s="292" t="s">
        <v>214</v>
      </c>
      <c r="F15061" s="405">
        <v>54644</v>
      </c>
      <c r="G15061" s="292" t="s">
        <v>2979</v>
      </c>
    </row>
    <row r="15062" spans="1:7">
      <c r="A15062" s="292" t="s">
        <v>49</v>
      </c>
      <c r="B15062" s="405">
        <v>56069</v>
      </c>
      <c r="C15062" s="292" t="s">
        <v>2979</v>
      </c>
      <c r="E15062" s="292" t="s">
        <v>214</v>
      </c>
      <c r="F15062" s="405">
        <v>54645</v>
      </c>
      <c r="G15062" s="292" t="s">
        <v>2979</v>
      </c>
    </row>
    <row r="15063" spans="1:7">
      <c r="A15063" s="292" t="s">
        <v>49</v>
      </c>
      <c r="B15063" s="405">
        <v>56141</v>
      </c>
      <c r="C15063" s="292" t="s">
        <v>2979</v>
      </c>
      <c r="E15063" s="292" t="s">
        <v>214</v>
      </c>
      <c r="F15063" s="405">
        <v>54646</v>
      </c>
      <c r="G15063" s="292" t="s">
        <v>2979</v>
      </c>
    </row>
    <row r="15064" spans="1:7">
      <c r="A15064" s="292" t="s">
        <v>49</v>
      </c>
      <c r="B15064" s="405">
        <v>56214</v>
      </c>
      <c r="C15064" s="292" t="s">
        <v>2979</v>
      </c>
      <c r="E15064" s="292" t="s">
        <v>214</v>
      </c>
      <c r="F15064" s="405">
        <v>54648</v>
      </c>
      <c r="G15064" s="292" t="s">
        <v>2979</v>
      </c>
    </row>
    <row r="15065" spans="1:7">
      <c r="A15065" s="292" t="s">
        <v>49</v>
      </c>
      <c r="B15065" s="405">
        <v>56271</v>
      </c>
      <c r="C15065" s="292" t="s">
        <v>2979</v>
      </c>
      <c r="E15065" s="292" t="s">
        <v>214</v>
      </c>
      <c r="F15065" s="405">
        <v>54651</v>
      </c>
      <c r="G15065" s="292" t="s">
        <v>2979</v>
      </c>
    </row>
    <row r="15066" spans="1:7">
      <c r="A15066" s="292" t="s">
        <v>49</v>
      </c>
      <c r="B15066" s="405">
        <v>56339</v>
      </c>
      <c r="C15066" s="292" t="s">
        <v>2979</v>
      </c>
      <c r="E15066" s="292" t="s">
        <v>214</v>
      </c>
      <c r="F15066" s="405">
        <v>54652</v>
      </c>
      <c r="G15066" s="292" t="s">
        <v>2979</v>
      </c>
    </row>
    <row r="15067" spans="1:7">
      <c r="A15067" s="292" t="s">
        <v>49</v>
      </c>
      <c r="B15067" s="405">
        <v>56447</v>
      </c>
      <c r="C15067" s="292" t="s">
        <v>2979</v>
      </c>
      <c r="E15067" s="292" t="s">
        <v>214</v>
      </c>
      <c r="F15067" s="405">
        <v>54653</v>
      </c>
      <c r="G15067" s="292" t="s">
        <v>2979</v>
      </c>
    </row>
    <row r="15068" spans="1:7">
      <c r="A15068" s="292" t="s">
        <v>49</v>
      </c>
      <c r="B15068" s="405">
        <v>54613</v>
      </c>
      <c r="C15068" s="292" t="s">
        <v>2979</v>
      </c>
      <c r="E15068" s="292" t="s">
        <v>214</v>
      </c>
      <c r="F15068" s="405">
        <v>54658</v>
      </c>
      <c r="G15068" s="292" t="s">
        <v>2979</v>
      </c>
    </row>
    <row r="15069" spans="1:7">
      <c r="A15069" s="292" t="s">
        <v>49</v>
      </c>
      <c r="B15069" s="405">
        <v>54726</v>
      </c>
      <c r="C15069" s="292" t="s">
        <v>2979</v>
      </c>
      <c r="E15069" s="292" t="s">
        <v>214</v>
      </c>
      <c r="F15069" s="405">
        <v>54659</v>
      </c>
      <c r="G15069" s="292" t="s">
        <v>2979</v>
      </c>
    </row>
    <row r="15070" spans="1:7">
      <c r="A15070" s="292" t="s">
        <v>49</v>
      </c>
      <c r="B15070" s="405">
        <v>54821</v>
      </c>
      <c r="C15070" s="292" t="s">
        <v>2979</v>
      </c>
      <c r="E15070" s="292" t="s">
        <v>214</v>
      </c>
      <c r="F15070" s="405">
        <v>54661</v>
      </c>
      <c r="G15070" s="292" t="s">
        <v>2979</v>
      </c>
    </row>
    <row r="15071" spans="1:7">
      <c r="A15071" s="292" t="s">
        <v>49</v>
      </c>
      <c r="B15071" s="405">
        <v>54930</v>
      </c>
      <c r="C15071" s="292" t="s">
        <v>2979</v>
      </c>
      <c r="E15071" s="292" t="s">
        <v>214</v>
      </c>
      <c r="F15071" s="405">
        <v>54664</v>
      </c>
      <c r="G15071" s="292" t="s">
        <v>2979</v>
      </c>
    </row>
    <row r="15072" spans="1:7">
      <c r="A15072" s="292" t="s">
        <v>49</v>
      </c>
      <c r="B15072" s="405">
        <v>55041</v>
      </c>
      <c r="C15072" s="292" t="s">
        <v>2979</v>
      </c>
      <c r="E15072" s="292" t="s">
        <v>214</v>
      </c>
      <c r="F15072" s="405">
        <v>54665</v>
      </c>
      <c r="G15072" s="292" t="s">
        <v>2979</v>
      </c>
    </row>
    <row r="15073" spans="1:7">
      <c r="A15073" s="292" t="s">
        <v>49</v>
      </c>
      <c r="B15073" s="405">
        <v>55368</v>
      </c>
      <c r="C15073" s="292" t="s">
        <v>2979</v>
      </c>
      <c r="E15073" s="292" t="s">
        <v>214</v>
      </c>
      <c r="F15073" s="405">
        <v>54666</v>
      </c>
      <c r="G15073" s="292" t="s">
        <v>2979</v>
      </c>
    </row>
    <row r="15074" spans="1:7">
      <c r="A15074" s="292" t="s">
        <v>49</v>
      </c>
      <c r="B15074" s="405">
        <v>55725</v>
      </c>
      <c r="C15074" s="292" t="s">
        <v>2979</v>
      </c>
      <c r="E15074" s="292" t="s">
        <v>214</v>
      </c>
      <c r="F15074" s="405">
        <v>54667</v>
      </c>
      <c r="G15074" s="292" t="s">
        <v>2979</v>
      </c>
    </row>
    <row r="15075" spans="1:7">
      <c r="A15075" s="292" t="s">
        <v>49</v>
      </c>
      <c r="B15075" s="405">
        <v>55923</v>
      </c>
      <c r="C15075" s="292" t="s">
        <v>2979</v>
      </c>
      <c r="E15075" s="292" t="s">
        <v>214</v>
      </c>
      <c r="F15075" s="405">
        <v>54670</v>
      </c>
      <c r="G15075" s="292" t="s">
        <v>2979</v>
      </c>
    </row>
    <row r="15076" spans="1:7">
      <c r="A15076" s="292" t="s">
        <v>49</v>
      </c>
      <c r="B15076" s="405">
        <v>55981</v>
      </c>
      <c r="C15076" s="292" t="s">
        <v>2979</v>
      </c>
      <c r="E15076" s="292" t="s">
        <v>214</v>
      </c>
      <c r="F15076" s="405">
        <v>54721</v>
      </c>
      <c r="G15076" s="292" t="s">
        <v>2979</v>
      </c>
    </row>
    <row r="15077" spans="1:7">
      <c r="A15077" s="292" t="s">
        <v>49</v>
      </c>
      <c r="B15077" s="405">
        <v>56072</v>
      </c>
      <c r="C15077" s="292" t="s">
        <v>2979</v>
      </c>
      <c r="E15077" s="292" t="s">
        <v>214</v>
      </c>
      <c r="F15077" s="405">
        <v>54722</v>
      </c>
      <c r="G15077" s="292" t="s">
        <v>2979</v>
      </c>
    </row>
    <row r="15078" spans="1:7">
      <c r="A15078" s="292" t="s">
        <v>49</v>
      </c>
      <c r="B15078" s="405">
        <v>56144</v>
      </c>
      <c r="C15078" s="292" t="s">
        <v>2979</v>
      </c>
      <c r="E15078" s="292" t="s">
        <v>214</v>
      </c>
      <c r="F15078" s="405">
        <v>54723</v>
      </c>
      <c r="G15078" s="292" t="s">
        <v>2979</v>
      </c>
    </row>
    <row r="15079" spans="1:7">
      <c r="A15079" s="292" t="s">
        <v>49</v>
      </c>
      <c r="B15079" s="405">
        <v>56216</v>
      </c>
      <c r="C15079" s="292" t="s">
        <v>2979</v>
      </c>
      <c r="E15079" s="292" t="s">
        <v>214</v>
      </c>
      <c r="F15079" s="405">
        <v>54725</v>
      </c>
      <c r="G15079" s="292" t="s">
        <v>2979</v>
      </c>
    </row>
    <row r="15080" spans="1:7">
      <c r="A15080" s="292" t="s">
        <v>49</v>
      </c>
      <c r="B15080" s="405">
        <v>56274</v>
      </c>
      <c r="C15080" s="292" t="s">
        <v>2979</v>
      </c>
      <c r="E15080" s="292" t="s">
        <v>214</v>
      </c>
      <c r="F15080" s="405">
        <v>54726</v>
      </c>
      <c r="G15080" s="292" t="s">
        <v>2979</v>
      </c>
    </row>
    <row r="15081" spans="1:7">
      <c r="A15081" s="292" t="s">
        <v>49</v>
      </c>
      <c r="B15081" s="405">
        <v>56340</v>
      </c>
      <c r="C15081" s="292" t="s">
        <v>2979</v>
      </c>
      <c r="E15081" s="292" t="s">
        <v>214</v>
      </c>
      <c r="F15081" s="405">
        <v>54727</v>
      </c>
      <c r="G15081" s="292" t="s">
        <v>2979</v>
      </c>
    </row>
    <row r="15082" spans="1:7">
      <c r="A15082" s="292" t="s">
        <v>49</v>
      </c>
      <c r="B15082" s="405">
        <v>56448</v>
      </c>
      <c r="C15082" s="292" t="s">
        <v>2979</v>
      </c>
      <c r="E15082" s="292" t="s">
        <v>214</v>
      </c>
      <c r="F15082" s="405">
        <v>54728</v>
      </c>
      <c r="G15082" s="292" t="s">
        <v>2979</v>
      </c>
    </row>
    <row r="15083" spans="1:7">
      <c r="A15083" s="292" t="s">
        <v>49</v>
      </c>
      <c r="B15083" s="405">
        <v>54614</v>
      </c>
      <c r="C15083" s="292" t="s">
        <v>2979</v>
      </c>
      <c r="E15083" s="292" t="s">
        <v>214</v>
      </c>
      <c r="F15083" s="405">
        <v>54730</v>
      </c>
      <c r="G15083" s="292" t="s">
        <v>2979</v>
      </c>
    </row>
    <row r="15084" spans="1:7">
      <c r="A15084" s="292" t="s">
        <v>49</v>
      </c>
      <c r="B15084" s="405">
        <v>54727</v>
      </c>
      <c r="C15084" s="292" t="s">
        <v>2979</v>
      </c>
      <c r="E15084" s="292" t="s">
        <v>214</v>
      </c>
      <c r="F15084" s="405">
        <v>54731</v>
      </c>
      <c r="G15084" s="292" t="s">
        <v>2979</v>
      </c>
    </row>
    <row r="15085" spans="1:7">
      <c r="A15085" s="292" t="s">
        <v>49</v>
      </c>
      <c r="B15085" s="405">
        <v>54822</v>
      </c>
      <c r="C15085" s="292" t="s">
        <v>2979</v>
      </c>
      <c r="E15085" s="292" t="s">
        <v>214</v>
      </c>
      <c r="F15085" s="405">
        <v>54732</v>
      </c>
      <c r="G15085" s="292" t="s">
        <v>2979</v>
      </c>
    </row>
    <row r="15086" spans="1:7">
      <c r="A15086" s="292" t="s">
        <v>49</v>
      </c>
      <c r="B15086" s="405">
        <v>54931</v>
      </c>
      <c r="C15086" s="292" t="s">
        <v>2979</v>
      </c>
      <c r="E15086" s="292" t="s">
        <v>214</v>
      </c>
      <c r="F15086" s="405">
        <v>54733</v>
      </c>
      <c r="G15086" s="292" t="s">
        <v>2979</v>
      </c>
    </row>
    <row r="15087" spans="1:7">
      <c r="A15087" s="292" t="s">
        <v>49</v>
      </c>
      <c r="B15087" s="405">
        <v>55045</v>
      </c>
      <c r="C15087" s="292" t="s">
        <v>2979</v>
      </c>
      <c r="E15087" s="292" t="s">
        <v>214</v>
      </c>
      <c r="F15087" s="405">
        <v>54734</v>
      </c>
      <c r="G15087" s="292" t="s">
        <v>2979</v>
      </c>
    </row>
    <row r="15088" spans="1:7">
      <c r="A15088" s="292" t="s">
        <v>49</v>
      </c>
      <c r="B15088" s="405">
        <v>55370</v>
      </c>
      <c r="C15088" s="292" t="s">
        <v>2979</v>
      </c>
      <c r="E15088" s="292" t="s">
        <v>214</v>
      </c>
      <c r="F15088" s="405">
        <v>54736</v>
      </c>
      <c r="G15088" s="292" t="s">
        <v>2979</v>
      </c>
    </row>
    <row r="15089" spans="1:7">
      <c r="A15089" s="292" t="s">
        <v>49</v>
      </c>
      <c r="B15089" s="405">
        <v>55726</v>
      </c>
      <c r="C15089" s="292" t="s">
        <v>2979</v>
      </c>
      <c r="E15089" s="292" t="s">
        <v>214</v>
      </c>
      <c r="F15089" s="405">
        <v>54737</v>
      </c>
      <c r="G15089" s="292" t="s">
        <v>2979</v>
      </c>
    </row>
    <row r="15090" spans="1:7">
      <c r="A15090" s="292" t="s">
        <v>49</v>
      </c>
      <c r="B15090" s="405">
        <v>55924</v>
      </c>
      <c r="C15090" s="292" t="s">
        <v>2979</v>
      </c>
      <c r="E15090" s="292" t="s">
        <v>214</v>
      </c>
      <c r="F15090" s="405">
        <v>54738</v>
      </c>
      <c r="G15090" s="292" t="s">
        <v>2979</v>
      </c>
    </row>
    <row r="15091" spans="1:7">
      <c r="A15091" s="292" t="s">
        <v>49</v>
      </c>
      <c r="B15091" s="405">
        <v>55982</v>
      </c>
      <c r="C15091" s="292" t="s">
        <v>2979</v>
      </c>
      <c r="E15091" s="292" t="s">
        <v>214</v>
      </c>
      <c r="F15091" s="405">
        <v>54739</v>
      </c>
      <c r="G15091" s="292" t="s">
        <v>2979</v>
      </c>
    </row>
    <row r="15092" spans="1:7">
      <c r="A15092" s="292" t="s">
        <v>49</v>
      </c>
      <c r="B15092" s="405">
        <v>56074</v>
      </c>
      <c r="C15092" s="292" t="s">
        <v>2979</v>
      </c>
      <c r="E15092" s="292" t="s">
        <v>214</v>
      </c>
      <c r="F15092" s="405">
        <v>54740</v>
      </c>
      <c r="G15092" s="292" t="s">
        <v>2979</v>
      </c>
    </row>
    <row r="15093" spans="1:7">
      <c r="A15093" s="292" t="s">
        <v>49</v>
      </c>
      <c r="B15093" s="405">
        <v>56145</v>
      </c>
      <c r="C15093" s="292" t="s">
        <v>2979</v>
      </c>
      <c r="E15093" s="292" t="s">
        <v>214</v>
      </c>
      <c r="F15093" s="405">
        <v>54741</v>
      </c>
      <c r="G15093" s="292" t="s">
        <v>2979</v>
      </c>
    </row>
    <row r="15094" spans="1:7">
      <c r="A15094" s="292" t="s">
        <v>49</v>
      </c>
      <c r="B15094" s="405">
        <v>56218</v>
      </c>
      <c r="C15094" s="292" t="s">
        <v>2979</v>
      </c>
      <c r="E15094" s="292" t="s">
        <v>214</v>
      </c>
      <c r="F15094" s="405">
        <v>54742</v>
      </c>
      <c r="G15094" s="292" t="s">
        <v>2979</v>
      </c>
    </row>
    <row r="15095" spans="1:7">
      <c r="A15095" s="292" t="s">
        <v>49</v>
      </c>
      <c r="B15095" s="405">
        <v>56276</v>
      </c>
      <c r="C15095" s="292" t="s">
        <v>2979</v>
      </c>
      <c r="E15095" s="292" t="s">
        <v>214</v>
      </c>
      <c r="F15095" s="405">
        <v>54745</v>
      </c>
      <c r="G15095" s="292" t="s">
        <v>2979</v>
      </c>
    </row>
    <row r="15096" spans="1:7">
      <c r="A15096" s="292" t="s">
        <v>49</v>
      </c>
      <c r="B15096" s="405">
        <v>56342</v>
      </c>
      <c r="C15096" s="292" t="s">
        <v>2979</v>
      </c>
      <c r="E15096" s="292" t="s">
        <v>214</v>
      </c>
      <c r="F15096" s="405">
        <v>54746</v>
      </c>
      <c r="G15096" s="292" t="s">
        <v>2979</v>
      </c>
    </row>
    <row r="15097" spans="1:7">
      <c r="A15097" s="292" t="s">
        <v>49</v>
      </c>
      <c r="B15097" s="405">
        <v>56449</v>
      </c>
      <c r="C15097" s="292" t="s">
        <v>2979</v>
      </c>
      <c r="E15097" s="292" t="s">
        <v>214</v>
      </c>
      <c r="F15097" s="405">
        <v>54747</v>
      </c>
      <c r="G15097" s="292" t="s">
        <v>2979</v>
      </c>
    </row>
    <row r="15098" spans="1:7">
      <c r="A15098" s="292" t="s">
        <v>49</v>
      </c>
      <c r="B15098" s="405">
        <v>54616</v>
      </c>
      <c r="C15098" s="292" t="s">
        <v>2979</v>
      </c>
      <c r="E15098" s="292" t="s">
        <v>214</v>
      </c>
      <c r="F15098" s="405">
        <v>54748</v>
      </c>
      <c r="G15098" s="292" t="s">
        <v>2979</v>
      </c>
    </row>
    <row r="15099" spans="1:7">
      <c r="A15099" s="292" t="s">
        <v>49</v>
      </c>
      <c r="B15099" s="405">
        <v>54728</v>
      </c>
      <c r="C15099" s="292" t="s">
        <v>2979</v>
      </c>
      <c r="E15099" s="292" t="s">
        <v>214</v>
      </c>
      <c r="F15099" s="405">
        <v>54749</v>
      </c>
      <c r="G15099" s="292" t="s">
        <v>2979</v>
      </c>
    </row>
    <row r="15100" spans="1:7">
      <c r="A15100" s="292" t="s">
        <v>49</v>
      </c>
      <c r="B15100" s="405">
        <v>54824</v>
      </c>
      <c r="C15100" s="292" t="s">
        <v>2979</v>
      </c>
      <c r="E15100" s="292" t="s">
        <v>214</v>
      </c>
      <c r="F15100" s="405">
        <v>54750</v>
      </c>
      <c r="G15100" s="292" t="s">
        <v>2979</v>
      </c>
    </row>
    <row r="15101" spans="1:7">
      <c r="A15101" s="292" t="s">
        <v>49</v>
      </c>
      <c r="B15101" s="405">
        <v>54932</v>
      </c>
      <c r="C15101" s="292" t="s">
        <v>2979</v>
      </c>
      <c r="E15101" s="292" t="s">
        <v>214</v>
      </c>
      <c r="F15101" s="405">
        <v>54754</v>
      </c>
      <c r="G15101" s="292" t="s">
        <v>2979</v>
      </c>
    </row>
    <row r="15102" spans="1:7">
      <c r="A15102" s="292" t="s">
        <v>49</v>
      </c>
      <c r="B15102" s="405">
        <v>55046</v>
      </c>
      <c r="C15102" s="292" t="s">
        <v>2979</v>
      </c>
      <c r="E15102" s="292" t="s">
        <v>214</v>
      </c>
      <c r="F15102" s="405">
        <v>54755</v>
      </c>
      <c r="G15102" s="292" t="s">
        <v>2979</v>
      </c>
    </row>
    <row r="15103" spans="1:7">
      <c r="A15103" s="292" t="s">
        <v>49</v>
      </c>
      <c r="B15103" s="405">
        <v>55381</v>
      </c>
      <c r="C15103" s="292" t="s">
        <v>2979</v>
      </c>
      <c r="E15103" s="292" t="s">
        <v>214</v>
      </c>
      <c r="F15103" s="405">
        <v>54756</v>
      </c>
      <c r="G15103" s="292" t="s">
        <v>2979</v>
      </c>
    </row>
    <row r="15104" spans="1:7">
      <c r="A15104" s="292" t="s">
        <v>49</v>
      </c>
      <c r="B15104" s="405">
        <v>55733</v>
      </c>
      <c r="C15104" s="292" t="s">
        <v>2979</v>
      </c>
      <c r="E15104" s="292" t="s">
        <v>214</v>
      </c>
      <c r="F15104" s="405">
        <v>54757</v>
      </c>
      <c r="G15104" s="292" t="s">
        <v>2979</v>
      </c>
    </row>
    <row r="15105" spans="1:7">
      <c r="A15105" s="292" t="s">
        <v>49</v>
      </c>
      <c r="B15105" s="405">
        <v>55925</v>
      </c>
      <c r="C15105" s="292" t="s">
        <v>2979</v>
      </c>
      <c r="E15105" s="292" t="s">
        <v>214</v>
      </c>
      <c r="F15105" s="405">
        <v>54761</v>
      </c>
      <c r="G15105" s="292" t="s">
        <v>2979</v>
      </c>
    </row>
    <row r="15106" spans="1:7">
      <c r="A15106" s="292" t="s">
        <v>49</v>
      </c>
      <c r="B15106" s="405">
        <v>55983</v>
      </c>
      <c r="C15106" s="292" t="s">
        <v>2979</v>
      </c>
      <c r="E15106" s="292" t="s">
        <v>214</v>
      </c>
      <c r="F15106" s="405">
        <v>54762</v>
      </c>
      <c r="G15106" s="292" t="s">
        <v>2979</v>
      </c>
    </row>
    <row r="15107" spans="1:7">
      <c r="A15107" s="292" t="s">
        <v>49</v>
      </c>
      <c r="B15107" s="405">
        <v>56076</v>
      </c>
      <c r="C15107" s="292" t="s">
        <v>2979</v>
      </c>
      <c r="E15107" s="292" t="s">
        <v>214</v>
      </c>
      <c r="F15107" s="405">
        <v>54763</v>
      </c>
      <c r="G15107" s="292" t="s">
        <v>2979</v>
      </c>
    </row>
    <row r="15108" spans="1:7">
      <c r="A15108" s="292" t="s">
        <v>49</v>
      </c>
      <c r="B15108" s="405">
        <v>56149</v>
      </c>
      <c r="C15108" s="292" t="s">
        <v>2979</v>
      </c>
      <c r="E15108" s="292" t="s">
        <v>214</v>
      </c>
      <c r="F15108" s="405">
        <v>54767</v>
      </c>
      <c r="G15108" s="292" t="s">
        <v>2979</v>
      </c>
    </row>
    <row r="15109" spans="1:7">
      <c r="A15109" s="292" t="s">
        <v>49</v>
      </c>
      <c r="B15109" s="405">
        <v>56219</v>
      </c>
      <c r="C15109" s="292" t="s">
        <v>2979</v>
      </c>
      <c r="E15109" s="292" t="s">
        <v>214</v>
      </c>
      <c r="F15109" s="405">
        <v>54768</v>
      </c>
      <c r="G15109" s="292" t="s">
        <v>2979</v>
      </c>
    </row>
    <row r="15110" spans="1:7">
      <c r="A15110" s="292" t="s">
        <v>49</v>
      </c>
      <c r="B15110" s="405">
        <v>56278</v>
      </c>
      <c r="C15110" s="292" t="s">
        <v>2979</v>
      </c>
      <c r="E15110" s="292" t="s">
        <v>214</v>
      </c>
      <c r="F15110" s="405">
        <v>54769</v>
      </c>
      <c r="G15110" s="292" t="s">
        <v>2979</v>
      </c>
    </row>
    <row r="15111" spans="1:7">
      <c r="A15111" s="292" t="s">
        <v>49</v>
      </c>
      <c r="B15111" s="405">
        <v>56343</v>
      </c>
      <c r="C15111" s="292" t="s">
        <v>2979</v>
      </c>
      <c r="E15111" s="292" t="s">
        <v>214</v>
      </c>
      <c r="F15111" s="405">
        <v>54770</v>
      </c>
      <c r="G15111" s="292" t="s">
        <v>2979</v>
      </c>
    </row>
    <row r="15112" spans="1:7">
      <c r="A15112" s="292" t="s">
        <v>49</v>
      </c>
      <c r="B15112" s="405">
        <v>56450</v>
      </c>
      <c r="C15112" s="292" t="s">
        <v>2979</v>
      </c>
      <c r="E15112" s="292" t="s">
        <v>214</v>
      </c>
      <c r="F15112" s="405">
        <v>54771</v>
      </c>
      <c r="G15112" s="292" t="s">
        <v>2979</v>
      </c>
    </row>
    <row r="15113" spans="1:7">
      <c r="A15113" s="292" t="s">
        <v>49</v>
      </c>
      <c r="B15113" s="405">
        <v>54618</v>
      </c>
      <c r="C15113" s="292" t="s">
        <v>2979</v>
      </c>
      <c r="E15113" s="292" t="s">
        <v>214</v>
      </c>
      <c r="F15113" s="405">
        <v>54772</v>
      </c>
      <c r="G15113" s="292" t="s">
        <v>2979</v>
      </c>
    </row>
    <row r="15114" spans="1:7">
      <c r="A15114" s="292" t="s">
        <v>49</v>
      </c>
      <c r="B15114" s="405">
        <v>54730</v>
      </c>
      <c r="C15114" s="292" t="s">
        <v>2979</v>
      </c>
      <c r="E15114" s="292" t="s">
        <v>214</v>
      </c>
      <c r="F15114" s="405">
        <v>54801</v>
      </c>
      <c r="G15114" s="292" t="s">
        <v>2979</v>
      </c>
    </row>
    <row r="15115" spans="1:7">
      <c r="A15115" s="292" t="s">
        <v>49</v>
      </c>
      <c r="B15115" s="405">
        <v>54826</v>
      </c>
      <c r="C15115" s="292" t="s">
        <v>2979</v>
      </c>
      <c r="E15115" s="292" t="s">
        <v>214</v>
      </c>
      <c r="F15115" s="405">
        <v>54805</v>
      </c>
      <c r="G15115" s="292" t="s">
        <v>2979</v>
      </c>
    </row>
    <row r="15116" spans="1:7">
      <c r="A15116" s="292" t="s">
        <v>49</v>
      </c>
      <c r="B15116" s="405">
        <v>54940</v>
      </c>
      <c r="C15116" s="292" t="s">
        <v>2979</v>
      </c>
      <c r="E15116" s="292" t="s">
        <v>214</v>
      </c>
      <c r="F15116" s="405">
        <v>54806</v>
      </c>
      <c r="G15116" s="292" t="s">
        <v>2979</v>
      </c>
    </row>
    <row r="15117" spans="1:7">
      <c r="A15117" s="292" t="s">
        <v>49</v>
      </c>
      <c r="B15117" s="405">
        <v>55047</v>
      </c>
      <c r="C15117" s="292" t="s">
        <v>2979</v>
      </c>
      <c r="E15117" s="292" t="s">
        <v>214</v>
      </c>
      <c r="F15117" s="405">
        <v>54810</v>
      </c>
      <c r="G15117" s="292" t="s">
        <v>2979</v>
      </c>
    </row>
    <row r="15118" spans="1:7">
      <c r="A15118" s="292" t="s">
        <v>49</v>
      </c>
      <c r="B15118" s="405">
        <v>55382</v>
      </c>
      <c r="C15118" s="292" t="s">
        <v>2979</v>
      </c>
      <c r="E15118" s="292" t="s">
        <v>214</v>
      </c>
      <c r="F15118" s="405">
        <v>54814</v>
      </c>
      <c r="G15118" s="292" t="s">
        <v>2979</v>
      </c>
    </row>
    <row r="15119" spans="1:7">
      <c r="A15119" s="292" t="s">
        <v>49</v>
      </c>
      <c r="B15119" s="405">
        <v>55734</v>
      </c>
      <c r="C15119" s="292" t="s">
        <v>2979</v>
      </c>
      <c r="E15119" s="292" t="s">
        <v>214</v>
      </c>
      <c r="F15119" s="405">
        <v>54817</v>
      </c>
      <c r="G15119" s="292" t="s">
        <v>2979</v>
      </c>
    </row>
    <row r="15120" spans="1:7">
      <c r="A15120" s="292" t="s">
        <v>49</v>
      </c>
      <c r="B15120" s="405">
        <v>55926</v>
      </c>
      <c r="C15120" s="292" t="s">
        <v>2979</v>
      </c>
      <c r="E15120" s="292" t="s">
        <v>214</v>
      </c>
      <c r="F15120" s="405">
        <v>54819</v>
      </c>
      <c r="G15120" s="292" t="s">
        <v>2979</v>
      </c>
    </row>
    <row r="15121" spans="1:7">
      <c r="A15121" s="292" t="s">
        <v>49</v>
      </c>
      <c r="B15121" s="405">
        <v>55985</v>
      </c>
      <c r="C15121" s="292" t="s">
        <v>2979</v>
      </c>
      <c r="E15121" s="292" t="s">
        <v>214</v>
      </c>
      <c r="F15121" s="405">
        <v>54821</v>
      </c>
      <c r="G15121" s="292" t="s">
        <v>2979</v>
      </c>
    </row>
    <row r="15122" spans="1:7">
      <c r="A15122" s="292" t="s">
        <v>49</v>
      </c>
      <c r="B15122" s="405">
        <v>56078</v>
      </c>
      <c r="C15122" s="292" t="s">
        <v>2979</v>
      </c>
      <c r="E15122" s="292" t="s">
        <v>214</v>
      </c>
      <c r="F15122" s="405">
        <v>54822</v>
      </c>
      <c r="G15122" s="292" t="s">
        <v>2979</v>
      </c>
    </row>
    <row r="15123" spans="1:7">
      <c r="A15123" s="292" t="s">
        <v>49</v>
      </c>
      <c r="B15123" s="405">
        <v>56150</v>
      </c>
      <c r="C15123" s="292" t="s">
        <v>2979</v>
      </c>
      <c r="E15123" s="292" t="s">
        <v>214</v>
      </c>
      <c r="F15123" s="405">
        <v>54824</v>
      </c>
      <c r="G15123" s="292" t="s">
        <v>2979</v>
      </c>
    </row>
    <row r="15124" spans="1:7">
      <c r="A15124" s="292" t="s">
        <v>49</v>
      </c>
      <c r="B15124" s="405">
        <v>56220</v>
      </c>
      <c r="C15124" s="292" t="s">
        <v>2979</v>
      </c>
      <c r="E15124" s="292" t="s">
        <v>214</v>
      </c>
      <c r="F15124" s="405">
        <v>54826</v>
      </c>
      <c r="G15124" s="292" t="s">
        <v>2979</v>
      </c>
    </row>
    <row r="15125" spans="1:7">
      <c r="A15125" s="292" t="s">
        <v>49</v>
      </c>
      <c r="B15125" s="405">
        <v>56279</v>
      </c>
      <c r="C15125" s="292" t="s">
        <v>2979</v>
      </c>
      <c r="E15125" s="292" t="s">
        <v>214</v>
      </c>
      <c r="F15125" s="405">
        <v>54829</v>
      </c>
      <c r="G15125" s="292" t="s">
        <v>2979</v>
      </c>
    </row>
    <row r="15126" spans="1:7">
      <c r="A15126" s="292" t="s">
        <v>49</v>
      </c>
      <c r="B15126" s="405">
        <v>56347</v>
      </c>
      <c r="C15126" s="292" t="s">
        <v>2979</v>
      </c>
      <c r="E15126" s="292" t="s">
        <v>214</v>
      </c>
      <c r="F15126" s="405">
        <v>54832</v>
      </c>
      <c r="G15126" s="292" t="s">
        <v>2979</v>
      </c>
    </row>
    <row r="15127" spans="1:7">
      <c r="A15127" s="292" t="s">
        <v>49</v>
      </c>
      <c r="B15127" s="405">
        <v>56452</v>
      </c>
      <c r="C15127" s="292" t="s">
        <v>2979</v>
      </c>
      <c r="E15127" s="292" t="s">
        <v>214</v>
      </c>
      <c r="F15127" s="405">
        <v>54836</v>
      </c>
      <c r="G15127" s="292" t="s">
        <v>2979</v>
      </c>
    </row>
    <row r="15128" spans="1:7">
      <c r="A15128" s="292" t="s">
        <v>49</v>
      </c>
      <c r="B15128" s="405">
        <v>54619</v>
      </c>
      <c r="C15128" s="292" t="s">
        <v>2979</v>
      </c>
      <c r="E15128" s="292" t="s">
        <v>214</v>
      </c>
      <c r="F15128" s="405">
        <v>54837</v>
      </c>
      <c r="G15128" s="292" t="s">
        <v>2979</v>
      </c>
    </row>
    <row r="15129" spans="1:7">
      <c r="A15129" s="292" t="s">
        <v>49</v>
      </c>
      <c r="B15129" s="405">
        <v>54731</v>
      </c>
      <c r="C15129" s="292" t="s">
        <v>2979</v>
      </c>
      <c r="E15129" s="292" t="s">
        <v>214</v>
      </c>
      <c r="F15129" s="405">
        <v>54838</v>
      </c>
      <c r="G15129" s="292" t="s">
        <v>2979</v>
      </c>
    </row>
    <row r="15130" spans="1:7">
      <c r="A15130" s="292" t="s">
        <v>49</v>
      </c>
      <c r="B15130" s="405">
        <v>54829</v>
      </c>
      <c r="C15130" s="292" t="s">
        <v>2979</v>
      </c>
      <c r="E15130" s="292" t="s">
        <v>214</v>
      </c>
      <c r="F15130" s="405">
        <v>54839</v>
      </c>
      <c r="G15130" s="292" t="s">
        <v>2979</v>
      </c>
    </row>
    <row r="15131" spans="1:7">
      <c r="A15131" s="292" t="s">
        <v>49</v>
      </c>
      <c r="B15131" s="405">
        <v>54943</v>
      </c>
      <c r="C15131" s="292" t="s">
        <v>2979</v>
      </c>
      <c r="E15131" s="292" t="s">
        <v>214</v>
      </c>
      <c r="F15131" s="405">
        <v>54840</v>
      </c>
      <c r="G15131" s="292" t="s">
        <v>2979</v>
      </c>
    </row>
    <row r="15132" spans="1:7">
      <c r="A15132" s="292" t="s">
        <v>49</v>
      </c>
      <c r="B15132" s="405">
        <v>55051</v>
      </c>
      <c r="C15132" s="292" t="s">
        <v>2979</v>
      </c>
      <c r="E15132" s="292" t="s">
        <v>214</v>
      </c>
      <c r="F15132" s="405">
        <v>54842</v>
      </c>
      <c r="G15132" s="292" t="s">
        <v>2979</v>
      </c>
    </row>
    <row r="15133" spans="1:7">
      <c r="A15133" s="292" t="s">
        <v>49</v>
      </c>
      <c r="B15133" s="405">
        <v>55385</v>
      </c>
      <c r="C15133" s="292" t="s">
        <v>2979</v>
      </c>
      <c r="E15133" s="292" t="s">
        <v>214</v>
      </c>
      <c r="F15133" s="405">
        <v>54843</v>
      </c>
      <c r="G15133" s="292" t="s">
        <v>2979</v>
      </c>
    </row>
    <row r="15134" spans="1:7">
      <c r="A15134" s="292" t="s">
        <v>49</v>
      </c>
      <c r="B15134" s="405">
        <v>55735</v>
      </c>
      <c r="C15134" s="292" t="s">
        <v>2979</v>
      </c>
      <c r="E15134" s="292" t="s">
        <v>214</v>
      </c>
      <c r="F15134" s="405">
        <v>54844</v>
      </c>
      <c r="G15134" s="292" t="s">
        <v>2979</v>
      </c>
    </row>
    <row r="15135" spans="1:7">
      <c r="A15135" s="292" t="s">
        <v>49</v>
      </c>
      <c r="B15135" s="405">
        <v>55927</v>
      </c>
      <c r="C15135" s="292" t="s">
        <v>2979</v>
      </c>
      <c r="E15135" s="292" t="s">
        <v>214</v>
      </c>
      <c r="F15135" s="405">
        <v>54845</v>
      </c>
      <c r="G15135" s="292" t="s">
        <v>2979</v>
      </c>
    </row>
    <row r="15136" spans="1:7">
      <c r="A15136" s="292" t="s">
        <v>49</v>
      </c>
      <c r="B15136" s="405">
        <v>55990</v>
      </c>
      <c r="C15136" s="292" t="s">
        <v>2979</v>
      </c>
      <c r="E15136" s="292" t="s">
        <v>214</v>
      </c>
      <c r="F15136" s="405">
        <v>54846</v>
      </c>
      <c r="G15136" s="292" t="s">
        <v>2979</v>
      </c>
    </row>
    <row r="15137" spans="1:7">
      <c r="A15137" s="292" t="s">
        <v>49</v>
      </c>
      <c r="B15137" s="405">
        <v>56080</v>
      </c>
      <c r="C15137" s="292" t="s">
        <v>2979</v>
      </c>
      <c r="E15137" s="292" t="s">
        <v>214</v>
      </c>
      <c r="F15137" s="405">
        <v>54847</v>
      </c>
      <c r="G15137" s="292" t="s">
        <v>2979</v>
      </c>
    </row>
    <row r="15138" spans="1:7">
      <c r="A15138" s="292" t="s">
        <v>49</v>
      </c>
      <c r="B15138" s="405">
        <v>56151</v>
      </c>
      <c r="C15138" s="292" t="s">
        <v>2979</v>
      </c>
      <c r="E15138" s="292" t="s">
        <v>214</v>
      </c>
      <c r="F15138" s="405">
        <v>54848</v>
      </c>
      <c r="G15138" s="292" t="s">
        <v>2979</v>
      </c>
    </row>
    <row r="15139" spans="1:7">
      <c r="A15139" s="292" t="s">
        <v>49</v>
      </c>
      <c r="B15139" s="405">
        <v>56221</v>
      </c>
      <c r="C15139" s="292" t="s">
        <v>2979</v>
      </c>
      <c r="E15139" s="292" t="s">
        <v>214</v>
      </c>
      <c r="F15139" s="405">
        <v>54849</v>
      </c>
      <c r="G15139" s="292" t="s">
        <v>2979</v>
      </c>
    </row>
    <row r="15140" spans="1:7">
      <c r="A15140" s="292" t="s">
        <v>49</v>
      </c>
      <c r="B15140" s="405">
        <v>56280</v>
      </c>
      <c r="C15140" s="292" t="s">
        <v>2979</v>
      </c>
      <c r="E15140" s="292" t="s">
        <v>214</v>
      </c>
      <c r="F15140" s="405">
        <v>54853</v>
      </c>
      <c r="G15140" s="292" t="s">
        <v>2979</v>
      </c>
    </row>
    <row r="15141" spans="1:7">
      <c r="A15141" s="292" t="s">
        <v>49</v>
      </c>
      <c r="B15141" s="405">
        <v>56349</v>
      </c>
      <c r="C15141" s="292" t="s">
        <v>2979</v>
      </c>
      <c r="E15141" s="292" t="s">
        <v>214</v>
      </c>
      <c r="F15141" s="405">
        <v>54855</v>
      </c>
      <c r="G15141" s="292" t="s">
        <v>2979</v>
      </c>
    </row>
    <row r="15142" spans="1:7">
      <c r="A15142" s="292" t="s">
        <v>49</v>
      </c>
      <c r="B15142" s="405">
        <v>56453</v>
      </c>
      <c r="C15142" s="292" t="s">
        <v>2979</v>
      </c>
      <c r="E15142" s="292" t="s">
        <v>214</v>
      </c>
      <c r="F15142" s="405">
        <v>54856</v>
      </c>
      <c r="G15142" s="292" t="s">
        <v>2979</v>
      </c>
    </row>
    <row r="15143" spans="1:7">
      <c r="A15143" s="292" t="s">
        <v>49</v>
      </c>
      <c r="B15143" s="405">
        <v>54621</v>
      </c>
      <c r="C15143" s="292" t="s">
        <v>2979</v>
      </c>
      <c r="E15143" s="292" t="s">
        <v>214</v>
      </c>
      <c r="F15143" s="405">
        <v>54858</v>
      </c>
      <c r="G15143" s="292" t="s">
        <v>2979</v>
      </c>
    </row>
    <row r="15144" spans="1:7">
      <c r="A15144" s="292" t="s">
        <v>49</v>
      </c>
      <c r="B15144" s="405">
        <v>54732</v>
      </c>
      <c r="C15144" s="292" t="s">
        <v>2979</v>
      </c>
      <c r="E15144" s="292" t="s">
        <v>214</v>
      </c>
      <c r="F15144" s="405">
        <v>54864</v>
      </c>
      <c r="G15144" s="292" t="s">
        <v>2979</v>
      </c>
    </row>
    <row r="15145" spans="1:7">
      <c r="A15145" s="292" t="s">
        <v>49</v>
      </c>
      <c r="B15145" s="405">
        <v>54832</v>
      </c>
      <c r="C15145" s="292" t="s">
        <v>2979</v>
      </c>
      <c r="E15145" s="292" t="s">
        <v>214</v>
      </c>
      <c r="F15145" s="405">
        <v>54867</v>
      </c>
      <c r="G15145" s="292" t="s">
        <v>2979</v>
      </c>
    </row>
    <row r="15146" spans="1:7">
      <c r="A15146" s="292" t="s">
        <v>49</v>
      </c>
      <c r="B15146" s="405">
        <v>54945</v>
      </c>
      <c r="C15146" s="292" t="s">
        <v>2979</v>
      </c>
      <c r="E15146" s="292" t="s">
        <v>214</v>
      </c>
      <c r="F15146" s="405">
        <v>54870</v>
      </c>
      <c r="G15146" s="292" t="s">
        <v>2979</v>
      </c>
    </row>
    <row r="15147" spans="1:7">
      <c r="A15147" s="292" t="s">
        <v>49</v>
      </c>
      <c r="B15147" s="405">
        <v>55053</v>
      </c>
      <c r="C15147" s="292" t="s">
        <v>2979</v>
      </c>
      <c r="E15147" s="292" t="s">
        <v>214</v>
      </c>
      <c r="F15147" s="405">
        <v>54871</v>
      </c>
      <c r="G15147" s="292" t="s">
        <v>2979</v>
      </c>
    </row>
    <row r="15148" spans="1:7">
      <c r="A15148" s="292" t="s">
        <v>49</v>
      </c>
      <c r="B15148" s="405">
        <v>55388</v>
      </c>
      <c r="C15148" s="292" t="s">
        <v>2979</v>
      </c>
      <c r="E15148" s="292" t="s">
        <v>214</v>
      </c>
      <c r="F15148" s="405">
        <v>54872</v>
      </c>
      <c r="G15148" s="292" t="s">
        <v>2979</v>
      </c>
    </row>
    <row r="15149" spans="1:7">
      <c r="A15149" s="292" t="s">
        <v>49</v>
      </c>
      <c r="B15149" s="405">
        <v>55736</v>
      </c>
      <c r="C15149" s="292" t="s">
        <v>2979</v>
      </c>
      <c r="E15149" s="292" t="s">
        <v>214</v>
      </c>
      <c r="F15149" s="405">
        <v>54873</v>
      </c>
      <c r="G15149" s="292" t="s">
        <v>2979</v>
      </c>
    </row>
    <row r="15150" spans="1:7">
      <c r="A15150" s="292" t="s">
        <v>49</v>
      </c>
      <c r="B15150" s="405">
        <v>55929</v>
      </c>
      <c r="C15150" s="292" t="s">
        <v>2979</v>
      </c>
      <c r="E15150" s="292" t="s">
        <v>214</v>
      </c>
      <c r="F15150" s="405">
        <v>54874</v>
      </c>
      <c r="G15150" s="292" t="s">
        <v>2979</v>
      </c>
    </row>
    <row r="15151" spans="1:7">
      <c r="A15151" s="292" t="s">
        <v>49</v>
      </c>
      <c r="B15151" s="405">
        <v>55991</v>
      </c>
      <c r="C15151" s="292" t="s">
        <v>2979</v>
      </c>
      <c r="E15151" s="292" t="s">
        <v>214</v>
      </c>
      <c r="F15151" s="405">
        <v>54875</v>
      </c>
      <c r="G15151" s="292" t="s">
        <v>2979</v>
      </c>
    </row>
    <row r="15152" spans="1:7">
      <c r="A15152" s="292" t="s">
        <v>49</v>
      </c>
      <c r="B15152" s="405">
        <v>56081</v>
      </c>
      <c r="C15152" s="292" t="s">
        <v>2979</v>
      </c>
      <c r="E15152" s="292" t="s">
        <v>214</v>
      </c>
      <c r="F15152" s="405">
        <v>54876</v>
      </c>
      <c r="G15152" s="292" t="s">
        <v>2979</v>
      </c>
    </row>
    <row r="15153" spans="1:7">
      <c r="A15153" s="292" t="s">
        <v>49</v>
      </c>
      <c r="B15153" s="405">
        <v>56152</v>
      </c>
      <c r="C15153" s="292" t="s">
        <v>2979</v>
      </c>
      <c r="E15153" s="292" t="s">
        <v>214</v>
      </c>
      <c r="F15153" s="405">
        <v>54888</v>
      </c>
      <c r="G15153" s="292" t="s">
        <v>2979</v>
      </c>
    </row>
    <row r="15154" spans="1:7">
      <c r="A15154" s="292" t="s">
        <v>49</v>
      </c>
      <c r="B15154" s="405">
        <v>56222</v>
      </c>
      <c r="C15154" s="292" t="s">
        <v>2979</v>
      </c>
      <c r="E15154" s="292" t="s">
        <v>214</v>
      </c>
      <c r="F15154" s="405">
        <v>54889</v>
      </c>
      <c r="G15154" s="292" t="s">
        <v>2979</v>
      </c>
    </row>
    <row r="15155" spans="1:7">
      <c r="A15155" s="292" t="s">
        <v>49</v>
      </c>
      <c r="B15155" s="405">
        <v>56281</v>
      </c>
      <c r="C15155" s="292" t="s">
        <v>2979</v>
      </c>
      <c r="E15155" s="292" t="s">
        <v>214</v>
      </c>
      <c r="F15155" s="405">
        <v>54891</v>
      </c>
      <c r="G15155" s="292" t="s">
        <v>2979</v>
      </c>
    </row>
    <row r="15156" spans="1:7">
      <c r="A15156" s="292" t="s">
        <v>49</v>
      </c>
      <c r="B15156" s="405">
        <v>56350</v>
      </c>
      <c r="C15156" s="292" t="s">
        <v>2979</v>
      </c>
      <c r="E15156" s="292" t="s">
        <v>214</v>
      </c>
      <c r="F15156" s="405">
        <v>54893</v>
      </c>
      <c r="G15156" s="292" t="s">
        <v>2979</v>
      </c>
    </row>
    <row r="15157" spans="1:7">
      <c r="A15157" s="292" t="s">
        <v>49</v>
      </c>
      <c r="B15157" s="405">
        <v>56455</v>
      </c>
      <c r="C15157" s="292" t="s">
        <v>2979</v>
      </c>
      <c r="E15157" s="292" t="s">
        <v>214</v>
      </c>
      <c r="F15157" s="405">
        <v>54895</v>
      </c>
      <c r="G15157" s="292" t="s">
        <v>2979</v>
      </c>
    </row>
    <row r="15158" spans="1:7">
      <c r="A15158" s="292" t="s">
        <v>49</v>
      </c>
      <c r="B15158" s="405">
        <v>54622</v>
      </c>
      <c r="C15158" s="292" t="s">
        <v>2979</v>
      </c>
      <c r="E15158" s="292" t="s">
        <v>214</v>
      </c>
      <c r="F15158" s="405">
        <v>54909</v>
      </c>
      <c r="G15158" s="292" t="s">
        <v>2979</v>
      </c>
    </row>
    <row r="15159" spans="1:7">
      <c r="A15159" s="292" t="s">
        <v>49</v>
      </c>
      <c r="B15159" s="405">
        <v>54733</v>
      </c>
      <c r="C15159" s="292" t="s">
        <v>2979</v>
      </c>
      <c r="E15159" s="292" t="s">
        <v>214</v>
      </c>
      <c r="F15159" s="405">
        <v>54921</v>
      </c>
      <c r="G15159" s="292" t="s">
        <v>2979</v>
      </c>
    </row>
    <row r="15160" spans="1:7">
      <c r="A15160" s="292" t="s">
        <v>49</v>
      </c>
      <c r="B15160" s="405">
        <v>54836</v>
      </c>
      <c r="C15160" s="292" t="s">
        <v>2979</v>
      </c>
      <c r="E15160" s="292" t="s">
        <v>214</v>
      </c>
      <c r="F15160" s="405">
        <v>54922</v>
      </c>
      <c r="G15160" s="292" t="s">
        <v>2979</v>
      </c>
    </row>
    <row r="15161" spans="1:7">
      <c r="A15161" s="292" t="s">
        <v>49</v>
      </c>
      <c r="B15161" s="405">
        <v>54948</v>
      </c>
      <c r="C15161" s="292" t="s">
        <v>2979</v>
      </c>
      <c r="E15161" s="292" t="s">
        <v>214</v>
      </c>
      <c r="F15161" s="405">
        <v>54928</v>
      </c>
      <c r="G15161" s="292" t="s">
        <v>2979</v>
      </c>
    </row>
    <row r="15162" spans="1:7">
      <c r="A15162" s="292" t="s">
        <v>49</v>
      </c>
      <c r="B15162" s="405">
        <v>55063</v>
      </c>
      <c r="C15162" s="292" t="s">
        <v>2979</v>
      </c>
      <c r="E15162" s="292" t="s">
        <v>214</v>
      </c>
      <c r="F15162" s="405">
        <v>54930</v>
      </c>
      <c r="G15162" s="292" t="s">
        <v>2979</v>
      </c>
    </row>
    <row r="15163" spans="1:7">
      <c r="A15163" s="292" t="s">
        <v>49</v>
      </c>
      <c r="B15163" s="405">
        <v>55389</v>
      </c>
      <c r="C15163" s="292" t="s">
        <v>2979</v>
      </c>
      <c r="E15163" s="292" t="s">
        <v>214</v>
      </c>
      <c r="F15163" s="405">
        <v>54931</v>
      </c>
      <c r="G15163" s="292" t="s">
        <v>2979</v>
      </c>
    </row>
    <row r="15164" spans="1:7">
      <c r="A15164" s="292" t="s">
        <v>49</v>
      </c>
      <c r="B15164" s="405">
        <v>55738</v>
      </c>
      <c r="C15164" s="292" t="s">
        <v>2979</v>
      </c>
      <c r="E15164" s="292" t="s">
        <v>214</v>
      </c>
      <c r="F15164" s="405">
        <v>54932</v>
      </c>
      <c r="G15164" s="292" t="s">
        <v>2979</v>
      </c>
    </row>
    <row r="15165" spans="1:7">
      <c r="A15165" s="292" t="s">
        <v>49</v>
      </c>
      <c r="B15165" s="405">
        <v>55931</v>
      </c>
      <c r="C15165" s="292" t="s">
        <v>2979</v>
      </c>
      <c r="E15165" s="292" t="s">
        <v>214</v>
      </c>
      <c r="F15165" s="405">
        <v>54940</v>
      </c>
      <c r="G15165" s="292" t="s">
        <v>2979</v>
      </c>
    </row>
    <row r="15166" spans="1:7">
      <c r="A15166" s="292" t="s">
        <v>49</v>
      </c>
      <c r="B15166" s="405">
        <v>55992</v>
      </c>
      <c r="C15166" s="292" t="s">
        <v>2979</v>
      </c>
      <c r="E15166" s="292" t="s">
        <v>214</v>
      </c>
      <c r="F15166" s="405">
        <v>54943</v>
      </c>
      <c r="G15166" s="292" t="s">
        <v>2979</v>
      </c>
    </row>
    <row r="15167" spans="1:7">
      <c r="A15167" s="292" t="s">
        <v>49</v>
      </c>
      <c r="B15167" s="405">
        <v>56083</v>
      </c>
      <c r="C15167" s="292" t="s">
        <v>2979</v>
      </c>
      <c r="E15167" s="292" t="s">
        <v>214</v>
      </c>
      <c r="F15167" s="405">
        <v>54945</v>
      </c>
      <c r="G15167" s="292" t="s">
        <v>2979</v>
      </c>
    </row>
    <row r="15168" spans="1:7">
      <c r="A15168" s="292" t="s">
        <v>49</v>
      </c>
      <c r="B15168" s="405">
        <v>56153</v>
      </c>
      <c r="C15168" s="292" t="s">
        <v>2979</v>
      </c>
      <c r="E15168" s="292" t="s">
        <v>214</v>
      </c>
      <c r="F15168" s="405">
        <v>54948</v>
      </c>
      <c r="G15168" s="292" t="s">
        <v>2979</v>
      </c>
    </row>
    <row r="15169" spans="1:7">
      <c r="A15169" s="292" t="s">
        <v>49</v>
      </c>
      <c r="B15169" s="405">
        <v>56223</v>
      </c>
      <c r="C15169" s="292" t="s">
        <v>2979</v>
      </c>
      <c r="E15169" s="292" t="s">
        <v>214</v>
      </c>
      <c r="F15169" s="405">
        <v>54949</v>
      </c>
      <c r="G15169" s="292" t="s">
        <v>2979</v>
      </c>
    </row>
    <row r="15170" spans="1:7">
      <c r="A15170" s="292" t="s">
        <v>49</v>
      </c>
      <c r="B15170" s="405">
        <v>56282</v>
      </c>
      <c r="C15170" s="292" t="s">
        <v>2979</v>
      </c>
      <c r="E15170" s="292" t="s">
        <v>214</v>
      </c>
      <c r="F15170" s="405">
        <v>54950</v>
      </c>
      <c r="G15170" s="292" t="s">
        <v>2979</v>
      </c>
    </row>
    <row r="15171" spans="1:7">
      <c r="A15171" s="292" t="s">
        <v>49</v>
      </c>
      <c r="B15171" s="405">
        <v>56352</v>
      </c>
      <c r="C15171" s="292" t="s">
        <v>2979</v>
      </c>
      <c r="E15171" s="292" t="s">
        <v>214</v>
      </c>
      <c r="F15171" s="405">
        <v>54951</v>
      </c>
      <c r="G15171" s="292" t="s">
        <v>2979</v>
      </c>
    </row>
    <row r="15172" spans="1:7">
      <c r="A15172" s="292" t="s">
        <v>49</v>
      </c>
      <c r="B15172" s="405">
        <v>56456</v>
      </c>
      <c r="C15172" s="292" t="s">
        <v>2979</v>
      </c>
      <c r="E15172" s="292" t="s">
        <v>214</v>
      </c>
      <c r="F15172" s="405">
        <v>54960</v>
      </c>
      <c r="G15172" s="292" t="s">
        <v>2979</v>
      </c>
    </row>
    <row r="15173" spans="1:7">
      <c r="A15173" s="292" t="s">
        <v>49</v>
      </c>
      <c r="B15173" s="405">
        <v>54623</v>
      </c>
      <c r="C15173" s="292" t="s">
        <v>2979</v>
      </c>
      <c r="E15173" s="292" t="s">
        <v>214</v>
      </c>
      <c r="F15173" s="405">
        <v>54962</v>
      </c>
      <c r="G15173" s="292" t="s">
        <v>2979</v>
      </c>
    </row>
    <row r="15174" spans="1:7">
      <c r="A15174" s="292" t="s">
        <v>49</v>
      </c>
      <c r="B15174" s="405">
        <v>54734</v>
      </c>
      <c r="C15174" s="292" t="s">
        <v>2979</v>
      </c>
      <c r="E15174" s="292" t="s">
        <v>214</v>
      </c>
      <c r="F15174" s="405">
        <v>54964</v>
      </c>
      <c r="G15174" s="292" t="s">
        <v>2979</v>
      </c>
    </row>
    <row r="15175" spans="1:7">
      <c r="A15175" s="292" t="s">
        <v>49</v>
      </c>
      <c r="B15175" s="405">
        <v>54837</v>
      </c>
      <c r="C15175" s="292" t="s">
        <v>2979</v>
      </c>
      <c r="E15175" s="292" t="s">
        <v>214</v>
      </c>
      <c r="F15175" s="405">
        <v>54965</v>
      </c>
      <c r="G15175" s="292" t="s">
        <v>2979</v>
      </c>
    </row>
    <row r="15176" spans="1:7">
      <c r="A15176" s="292" t="s">
        <v>49</v>
      </c>
      <c r="B15176" s="405">
        <v>54949</v>
      </c>
      <c r="C15176" s="292" t="s">
        <v>2979</v>
      </c>
      <c r="E15176" s="292" t="s">
        <v>214</v>
      </c>
      <c r="F15176" s="405">
        <v>54966</v>
      </c>
      <c r="G15176" s="292" t="s">
        <v>2979</v>
      </c>
    </row>
    <row r="15177" spans="1:7">
      <c r="A15177" s="292" t="s">
        <v>49</v>
      </c>
      <c r="B15177" s="405">
        <v>55065</v>
      </c>
      <c r="C15177" s="292" t="s">
        <v>2979</v>
      </c>
      <c r="E15177" s="292" t="s">
        <v>214</v>
      </c>
      <c r="F15177" s="405">
        <v>54967</v>
      </c>
      <c r="G15177" s="292" t="s">
        <v>2979</v>
      </c>
    </row>
    <row r="15178" spans="1:7">
      <c r="A15178" s="292" t="s">
        <v>49</v>
      </c>
      <c r="B15178" s="405">
        <v>55390</v>
      </c>
      <c r="C15178" s="292" t="s">
        <v>2979</v>
      </c>
      <c r="E15178" s="292" t="s">
        <v>214</v>
      </c>
      <c r="F15178" s="405">
        <v>54969</v>
      </c>
      <c r="G15178" s="292" t="s">
        <v>2979</v>
      </c>
    </row>
    <row r="15179" spans="1:7">
      <c r="A15179" s="292" t="s">
        <v>49</v>
      </c>
      <c r="B15179" s="405">
        <v>55741</v>
      </c>
      <c r="C15179" s="292" t="s">
        <v>2979</v>
      </c>
      <c r="E15179" s="292" t="s">
        <v>214</v>
      </c>
      <c r="F15179" s="405">
        <v>54970</v>
      </c>
      <c r="G15179" s="292" t="s">
        <v>2979</v>
      </c>
    </row>
    <row r="15180" spans="1:7">
      <c r="A15180" s="292" t="s">
        <v>49</v>
      </c>
      <c r="B15180" s="405">
        <v>55932</v>
      </c>
      <c r="C15180" s="292" t="s">
        <v>2979</v>
      </c>
      <c r="E15180" s="292" t="s">
        <v>214</v>
      </c>
      <c r="F15180" s="405">
        <v>54974</v>
      </c>
      <c r="G15180" s="292" t="s">
        <v>2979</v>
      </c>
    </row>
    <row r="15181" spans="1:7">
      <c r="A15181" s="292" t="s">
        <v>49</v>
      </c>
      <c r="B15181" s="405">
        <v>56009</v>
      </c>
      <c r="C15181" s="292" t="s">
        <v>2979</v>
      </c>
      <c r="E15181" s="292" t="s">
        <v>214</v>
      </c>
      <c r="F15181" s="405">
        <v>54975</v>
      </c>
      <c r="G15181" s="292" t="s">
        <v>2979</v>
      </c>
    </row>
    <row r="15182" spans="1:7">
      <c r="A15182" s="292" t="s">
        <v>49</v>
      </c>
      <c r="B15182" s="405">
        <v>56085</v>
      </c>
      <c r="C15182" s="292" t="s">
        <v>2979</v>
      </c>
      <c r="E15182" s="292" t="s">
        <v>214</v>
      </c>
      <c r="F15182" s="405">
        <v>54976</v>
      </c>
      <c r="G15182" s="292" t="s">
        <v>2979</v>
      </c>
    </row>
    <row r="15183" spans="1:7">
      <c r="A15183" s="292" t="s">
        <v>49</v>
      </c>
      <c r="B15183" s="405">
        <v>56155</v>
      </c>
      <c r="C15183" s="292" t="s">
        <v>2979</v>
      </c>
      <c r="E15183" s="292" t="s">
        <v>214</v>
      </c>
      <c r="F15183" s="405">
        <v>54977</v>
      </c>
      <c r="G15183" s="292" t="s">
        <v>2979</v>
      </c>
    </row>
    <row r="15184" spans="1:7">
      <c r="A15184" s="292" t="s">
        <v>49</v>
      </c>
      <c r="B15184" s="405">
        <v>56224</v>
      </c>
      <c r="C15184" s="292" t="s">
        <v>2979</v>
      </c>
      <c r="E15184" s="292" t="s">
        <v>214</v>
      </c>
      <c r="F15184" s="405">
        <v>54979</v>
      </c>
      <c r="G15184" s="292" t="s">
        <v>2979</v>
      </c>
    </row>
    <row r="15185" spans="1:7">
      <c r="A15185" s="292" t="s">
        <v>49</v>
      </c>
      <c r="B15185" s="405">
        <v>56283</v>
      </c>
      <c r="C15185" s="292" t="s">
        <v>2979</v>
      </c>
      <c r="E15185" s="292" t="s">
        <v>214</v>
      </c>
      <c r="F15185" s="405">
        <v>54982</v>
      </c>
      <c r="G15185" s="292" t="s">
        <v>2979</v>
      </c>
    </row>
    <row r="15186" spans="1:7">
      <c r="A15186" s="292" t="s">
        <v>49</v>
      </c>
      <c r="B15186" s="405">
        <v>56353</v>
      </c>
      <c r="C15186" s="292" t="s">
        <v>2979</v>
      </c>
      <c r="E15186" s="292" t="s">
        <v>214</v>
      </c>
      <c r="F15186" s="405">
        <v>54983</v>
      </c>
      <c r="G15186" s="292" t="s">
        <v>2979</v>
      </c>
    </row>
    <row r="15187" spans="1:7">
      <c r="A15187" s="292" t="s">
        <v>49</v>
      </c>
      <c r="B15187" s="405">
        <v>56458</v>
      </c>
      <c r="C15187" s="292" t="s">
        <v>2979</v>
      </c>
      <c r="E15187" s="292" t="s">
        <v>214</v>
      </c>
      <c r="F15187" s="405">
        <v>54984</v>
      </c>
      <c r="G15187" s="292" t="s">
        <v>2979</v>
      </c>
    </row>
    <row r="15188" spans="1:7">
      <c r="A15188" s="292" t="s">
        <v>49</v>
      </c>
      <c r="B15188" s="405">
        <v>54624</v>
      </c>
      <c r="C15188" s="292" t="s">
        <v>2979</v>
      </c>
      <c r="E15188" s="292" t="s">
        <v>214</v>
      </c>
      <c r="F15188" s="405">
        <v>54990</v>
      </c>
      <c r="G15188" s="292" t="s">
        <v>2979</v>
      </c>
    </row>
    <row r="15189" spans="1:7">
      <c r="A15189" s="292" t="s">
        <v>49</v>
      </c>
      <c r="B15189" s="405">
        <v>54736</v>
      </c>
      <c r="C15189" s="292" t="s">
        <v>2979</v>
      </c>
      <c r="E15189" s="292" t="s">
        <v>214</v>
      </c>
      <c r="F15189" s="405">
        <v>55002</v>
      </c>
      <c r="G15189" s="292" t="s">
        <v>2979</v>
      </c>
    </row>
    <row r="15190" spans="1:7">
      <c r="A15190" s="292" t="s">
        <v>49</v>
      </c>
      <c r="B15190" s="405">
        <v>54838</v>
      </c>
      <c r="C15190" s="292" t="s">
        <v>2979</v>
      </c>
      <c r="E15190" s="292" t="s">
        <v>214</v>
      </c>
      <c r="F15190" s="405">
        <v>55006</v>
      </c>
      <c r="G15190" s="292" t="s">
        <v>2979</v>
      </c>
    </row>
    <row r="15191" spans="1:7">
      <c r="A15191" s="292" t="s">
        <v>49</v>
      </c>
      <c r="B15191" s="405">
        <v>54950</v>
      </c>
      <c r="C15191" s="292" t="s">
        <v>2979</v>
      </c>
      <c r="E15191" s="292" t="s">
        <v>214</v>
      </c>
      <c r="F15191" s="405">
        <v>55007</v>
      </c>
      <c r="G15191" s="292" t="s">
        <v>2979</v>
      </c>
    </row>
    <row r="15192" spans="1:7">
      <c r="A15192" s="292" t="s">
        <v>49</v>
      </c>
      <c r="B15192" s="405">
        <v>55067</v>
      </c>
      <c r="C15192" s="292" t="s">
        <v>2979</v>
      </c>
      <c r="E15192" s="292" t="s">
        <v>214</v>
      </c>
      <c r="F15192" s="405">
        <v>55009</v>
      </c>
      <c r="G15192" s="292" t="s">
        <v>2979</v>
      </c>
    </row>
    <row r="15193" spans="1:7">
      <c r="A15193" s="292" t="s">
        <v>49</v>
      </c>
      <c r="B15193" s="405">
        <v>55395</v>
      </c>
      <c r="C15193" s="292" t="s">
        <v>2979</v>
      </c>
      <c r="E15193" s="292" t="s">
        <v>214</v>
      </c>
      <c r="F15193" s="405">
        <v>55012</v>
      </c>
      <c r="G15193" s="292" t="s">
        <v>2979</v>
      </c>
    </row>
    <row r="15194" spans="1:7">
      <c r="A15194" s="292" t="s">
        <v>49</v>
      </c>
      <c r="B15194" s="405">
        <v>55742</v>
      </c>
      <c r="C15194" s="292" t="s">
        <v>2979</v>
      </c>
      <c r="E15194" s="292" t="s">
        <v>214</v>
      </c>
      <c r="F15194" s="405">
        <v>55013</v>
      </c>
      <c r="G15194" s="292" t="s">
        <v>2979</v>
      </c>
    </row>
    <row r="15195" spans="1:7">
      <c r="A15195" s="292" t="s">
        <v>49</v>
      </c>
      <c r="B15195" s="405">
        <v>55933</v>
      </c>
      <c r="C15195" s="292" t="s">
        <v>2979</v>
      </c>
      <c r="E15195" s="292" t="s">
        <v>214</v>
      </c>
      <c r="F15195" s="405">
        <v>55017</v>
      </c>
      <c r="G15195" s="292" t="s">
        <v>2979</v>
      </c>
    </row>
    <row r="15196" spans="1:7">
      <c r="A15196" s="292" t="s">
        <v>49</v>
      </c>
      <c r="B15196" s="405">
        <v>56010</v>
      </c>
      <c r="C15196" s="292" t="s">
        <v>2979</v>
      </c>
      <c r="E15196" s="292" t="s">
        <v>214</v>
      </c>
      <c r="F15196" s="405">
        <v>55026</v>
      </c>
      <c r="G15196" s="292" t="s">
        <v>2979</v>
      </c>
    </row>
    <row r="15197" spans="1:7">
      <c r="A15197" s="292" t="s">
        <v>49</v>
      </c>
      <c r="B15197" s="405">
        <v>56087</v>
      </c>
      <c r="C15197" s="292" t="s">
        <v>2979</v>
      </c>
      <c r="E15197" s="292" t="s">
        <v>214</v>
      </c>
      <c r="F15197" s="405">
        <v>55027</v>
      </c>
      <c r="G15197" s="292" t="s">
        <v>2979</v>
      </c>
    </row>
    <row r="15198" spans="1:7">
      <c r="A15198" s="292" t="s">
        <v>49</v>
      </c>
      <c r="B15198" s="405">
        <v>56156</v>
      </c>
      <c r="C15198" s="292" t="s">
        <v>2979</v>
      </c>
      <c r="E15198" s="292" t="s">
        <v>214</v>
      </c>
      <c r="F15198" s="405">
        <v>55030</v>
      </c>
      <c r="G15198" s="292" t="s">
        <v>2979</v>
      </c>
    </row>
    <row r="15199" spans="1:7">
      <c r="A15199" s="292" t="s">
        <v>49</v>
      </c>
      <c r="B15199" s="405">
        <v>56225</v>
      </c>
      <c r="C15199" s="292" t="s">
        <v>2979</v>
      </c>
      <c r="E15199" s="292" t="s">
        <v>214</v>
      </c>
      <c r="F15199" s="405">
        <v>55031</v>
      </c>
      <c r="G15199" s="292" t="s">
        <v>2979</v>
      </c>
    </row>
    <row r="15200" spans="1:7">
      <c r="A15200" s="292" t="s">
        <v>49</v>
      </c>
      <c r="B15200" s="405">
        <v>56284</v>
      </c>
      <c r="C15200" s="292" t="s">
        <v>2979</v>
      </c>
      <c r="E15200" s="292" t="s">
        <v>214</v>
      </c>
      <c r="F15200" s="405">
        <v>55032</v>
      </c>
      <c r="G15200" s="292" t="s">
        <v>2979</v>
      </c>
    </row>
    <row r="15201" spans="1:7">
      <c r="A15201" s="292" t="s">
        <v>49</v>
      </c>
      <c r="B15201" s="405">
        <v>56354</v>
      </c>
      <c r="C15201" s="292" t="s">
        <v>2979</v>
      </c>
      <c r="E15201" s="292" t="s">
        <v>214</v>
      </c>
      <c r="F15201" s="405">
        <v>55037</v>
      </c>
      <c r="G15201" s="292" t="s">
        <v>2979</v>
      </c>
    </row>
    <row r="15202" spans="1:7">
      <c r="A15202" s="292" t="s">
        <v>49</v>
      </c>
      <c r="B15202" s="405">
        <v>56461</v>
      </c>
      <c r="C15202" s="292" t="s">
        <v>2979</v>
      </c>
      <c r="E15202" s="292" t="s">
        <v>214</v>
      </c>
      <c r="F15202" s="405">
        <v>55040</v>
      </c>
      <c r="G15202" s="292" t="s">
        <v>2979</v>
      </c>
    </row>
    <row r="15203" spans="1:7">
      <c r="A15203" s="292" t="s">
        <v>49</v>
      </c>
      <c r="B15203" s="405">
        <v>54625</v>
      </c>
      <c r="C15203" s="292" t="s">
        <v>2979</v>
      </c>
      <c r="E15203" s="292" t="s">
        <v>214</v>
      </c>
      <c r="F15203" s="405">
        <v>55041</v>
      </c>
      <c r="G15203" s="292" t="s">
        <v>2979</v>
      </c>
    </row>
    <row r="15204" spans="1:7">
      <c r="A15204" s="292" t="s">
        <v>49</v>
      </c>
      <c r="B15204" s="405">
        <v>54737</v>
      </c>
      <c r="C15204" s="292" t="s">
        <v>2979</v>
      </c>
      <c r="E15204" s="292" t="s">
        <v>214</v>
      </c>
      <c r="F15204" s="405">
        <v>55045</v>
      </c>
      <c r="G15204" s="292" t="s">
        <v>2979</v>
      </c>
    </row>
    <row r="15205" spans="1:7">
      <c r="A15205" s="292" t="s">
        <v>49</v>
      </c>
      <c r="B15205" s="405">
        <v>54839</v>
      </c>
      <c r="C15205" s="292" t="s">
        <v>2979</v>
      </c>
      <c r="E15205" s="292" t="s">
        <v>214</v>
      </c>
      <c r="F15205" s="405">
        <v>55046</v>
      </c>
      <c r="G15205" s="292" t="s">
        <v>2979</v>
      </c>
    </row>
    <row r="15206" spans="1:7">
      <c r="A15206" s="292" t="s">
        <v>49</v>
      </c>
      <c r="B15206" s="405">
        <v>54951</v>
      </c>
      <c r="C15206" s="292" t="s">
        <v>2979</v>
      </c>
      <c r="E15206" s="292" t="s">
        <v>214</v>
      </c>
      <c r="F15206" s="405">
        <v>55047</v>
      </c>
      <c r="G15206" s="292" t="s">
        <v>2979</v>
      </c>
    </row>
    <row r="15207" spans="1:7">
      <c r="A15207" s="292" t="s">
        <v>49</v>
      </c>
      <c r="B15207" s="405">
        <v>55069</v>
      </c>
      <c r="C15207" s="292" t="s">
        <v>2979</v>
      </c>
      <c r="E15207" s="292" t="s">
        <v>214</v>
      </c>
      <c r="F15207" s="405">
        <v>55051</v>
      </c>
      <c r="G15207" s="292" t="s">
        <v>2979</v>
      </c>
    </row>
    <row r="15208" spans="1:7">
      <c r="A15208" s="292" t="s">
        <v>49</v>
      </c>
      <c r="B15208" s="405">
        <v>55396</v>
      </c>
      <c r="C15208" s="292" t="s">
        <v>2979</v>
      </c>
      <c r="E15208" s="292" t="s">
        <v>214</v>
      </c>
      <c r="F15208" s="405">
        <v>55053</v>
      </c>
      <c r="G15208" s="292" t="s">
        <v>2979</v>
      </c>
    </row>
    <row r="15209" spans="1:7">
      <c r="A15209" s="292" t="s">
        <v>49</v>
      </c>
      <c r="B15209" s="405">
        <v>55744</v>
      </c>
      <c r="C15209" s="292" t="s">
        <v>2979</v>
      </c>
      <c r="E15209" s="292" t="s">
        <v>214</v>
      </c>
      <c r="F15209" s="405">
        <v>55063</v>
      </c>
      <c r="G15209" s="292" t="s">
        <v>2979</v>
      </c>
    </row>
    <row r="15210" spans="1:7">
      <c r="A15210" s="292" t="s">
        <v>49</v>
      </c>
      <c r="B15210" s="405">
        <v>55934</v>
      </c>
      <c r="C15210" s="292" t="s">
        <v>2979</v>
      </c>
      <c r="E15210" s="292" t="s">
        <v>214</v>
      </c>
      <c r="F15210" s="405">
        <v>55065</v>
      </c>
      <c r="G15210" s="292" t="s">
        <v>2979</v>
      </c>
    </row>
    <row r="15211" spans="1:7">
      <c r="A15211" s="292" t="s">
        <v>49</v>
      </c>
      <c r="B15211" s="405">
        <v>56013</v>
      </c>
      <c r="C15211" s="292" t="s">
        <v>2979</v>
      </c>
      <c r="E15211" s="292" t="s">
        <v>214</v>
      </c>
      <c r="F15211" s="405">
        <v>55067</v>
      </c>
      <c r="G15211" s="292" t="s">
        <v>2979</v>
      </c>
    </row>
    <row r="15212" spans="1:7">
      <c r="A15212" s="292" t="s">
        <v>49</v>
      </c>
      <c r="B15212" s="405">
        <v>56088</v>
      </c>
      <c r="C15212" s="292" t="s">
        <v>2979</v>
      </c>
      <c r="E15212" s="292" t="s">
        <v>214</v>
      </c>
      <c r="F15212" s="405">
        <v>55069</v>
      </c>
      <c r="G15212" s="292" t="s">
        <v>2979</v>
      </c>
    </row>
    <row r="15213" spans="1:7">
      <c r="A15213" s="292" t="s">
        <v>49</v>
      </c>
      <c r="B15213" s="405">
        <v>56157</v>
      </c>
      <c r="C15213" s="292" t="s">
        <v>2979</v>
      </c>
      <c r="E15213" s="292" t="s">
        <v>214</v>
      </c>
      <c r="F15213" s="405">
        <v>55072</v>
      </c>
      <c r="G15213" s="292" t="s">
        <v>2979</v>
      </c>
    </row>
    <row r="15214" spans="1:7">
      <c r="A15214" s="292" t="s">
        <v>49</v>
      </c>
      <c r="B15214" s="405">
        <v>56226</v>
      </c>
      <c r="C15214" s="292" t="s">
        <v>2979</v>
      </c>
      <c r="E15214" s="292" t="s">
        <v>214</v>
      </c>
      <c r="F15214" s="405">
        <v>55073</v>
      </c>
      <c r="G15214" s="292" t="s">
        <v>2979</v>
      </c>
    </row>
    <row r="15215" spans="1:7">
      <c r="A15215" s="292" t="s">
        <v>49</v>
      </c>
      <c r="B15215" s="405">
        <v>56285</v>
      </c>
      <c r="C15215" s="292" t="s">
        <v>2979</v>
      </c>
      <c r="E15215" s="292" t="s">
        <v>214</v>
      </c>
      <c r="F15215" s="405">
        <v>55074</v>
      </c>
      <c r="G15215" s="292" t="s">
        <v>2979</v>
      </c>
    </row>
    <row r="15216" spans="1:7">
      <c r="A15216" s="292" t="s">
        <v>49</v>
      </c>
      <c r="B15216" s="405">
        <v>56355</v>
      </c>
      <c r="C15216" s="292" t="s">
        <v>2979</v>
      </c>
      <c r="E15216" s="292" t="s">
        <v>214</v>
      </c>
      <c r="F15216" s="405">
        <v>55079</v>
      </c>
      <c r="G15216" s="292" t="s">
        <v>2979</v>
      </c>
    </row>
    <row r="15217" spans="1:7">
      <c r="A15217" s="292" t="s">
        <v>49</v>
      </c>
      <c r="B15217" s="405">
        <v>56464</v>
      </c>
      <c r="C15217" s="292" t="s">
        <v>2979</v>
      </c>
      <c r="E15217" s="292" t="s">
        <v>214</v>
      </c>
      <c r="F15217" s="405">
        <v>55080</v>
      </c>
      <c r="G15217" s="292" t="s">
        <v>2979</v>
      </c>
    </row>
    <row r="15218" spans="1:7">
      <c r="A15218" s="292" t="s">
        <v>49</v>
      </c>
      <c r="B15218" s="405">
        <v>54627</v>
      </c>
      <c r="C15218" s="292" t="s">
        <v>2979</v>
      </c>
      <c r="E15218" s="292" t="s">
        <v>214</v>
      </c>
      <c r="F15218" s="405">
        <v>55084</v>
      </c>
      <c r="G15218" s="292" t="s">
        <v>2979</v>
      </c>
    </row>
    <row r="15219" spans="1:7">
      <c r="A15219" s="292" t="s">
        <v>49</v>
      </c>
      <c r="B15219" s="405">
        <v>54738</v>
      </c>
      <c r="C15219" s="292" t="s">
        <v>2979</v>
      </c>
      <c r="E15219" s="292" t="s">
        <v>214</v>
      </c>
      <c r="F15219" s="405">
        <v>55088</v>
      </c>
      <c r="G15219" s="292" t="s">
        <v>2979</v>
      </c>
    </row>
    <row r="15220" spans="1:7">
      <c r="A15220" s="292" t="s">
        <v>49</v>
      </c>
      <c r="B15220" s="405">
        <v>54840</v>
      </c>
      <c r="C15220" s="292" t="s">
        <v>2979</v>
      </c>
      <c r="E15220" s="292" t="s">
        <v>214</v>
      </c>
      <c r="F15220" s="405">
        <v>55089</v>
      </c>
      <c r="G15220" s="292" t="s">
        <v>2979</v>
      </c>
    </row>
    <row r="15221" spans="1:7">
      <c r="A15221" s="292" t="s">
        <v>49</v>
      </c>
      <c r="B15221" s="405">
        <v>54960</v>
      </c>
      <c r="C15221" s="292" t="s">
        <v>2979</v>
      </c>
      <c r="E15221" s="292" t="s">
        <v>214</v>
      </c>
      <c r="F15221" s="405">
        <v>55307</v>
      </c>
      <c r="G15221" s="292" t="s">
        <v>2979</v>
      </c>
    </row>
    <row r="15222" spans="1:7">
      <c r="A15222" s="292" t="s">
        <v>49</v>
      </c>
      <c r="B15222" s="405">
        <v>55072</v>
      </c>
      <c r="C15222" s="292" t="s">
        <v>2979</v>
      </c>
      <c r="E15222" s="292" t="s">
        <v>214</v>
      </c>
      <c r="F15222" s="405">
        <v>55310</v>
      </c>
      <c r="G15222" s="292" t="s">
        <v>2979</v>
      </c>
    </row>
    <row r="15223" spans="1:7">
      <c r="A15223" s="292" t="s">
        <v>49</v>
      </c>
      <c r="B15223" s="405">
        <v>55397</v>
      </c>
      <c r="C15223" s="292" t="s">
        <v>2979</v>
      </c>
      <c r="E15223" s="292" t="s">
        <v>214</v>
      </c>
      <c r="F15223" s="405">
        <v>55312</v>
      </c>
      <c r="G15223" s="292" t="s">
        <v>2979</v>
      </c>
    </row>
    <row r="15224" spans="1:7">
      <c r="A15224" s="292" t="s">
        <v>49</v>
      </c>
      <c r="B15224" s="405">
        <v>55748</v>
      </c>
      <c r="C15224" s="292" t="s">
        <v>2979</v>
      </c>
      <c r="E15224" s="292" t="s">
        <v>214</v>
      </c>
      <c r="F15224" s="405">
        <v>55314</v>
      </c>
      <c r="G15224" s="292" t="s">
        <v>2979</v>
      </c>
    </row>
    <row r="15225" spans="1:7">
      <c r="A15225" s="292" t="s">
        <v>49</v>
      </c>
      <c r="B15225" s="405">
        <v>55935</v>
      </c>
      <c r="C15225" s="292" t="s">
        <v>2979</v>
      </c>
      <c r="E15225" s="292" t="s">
        <v>214</v>
      </c>
      <c r="F15225" s="405">
        <v>55321</v>
      </c>
      <c r="G15225" s="292" t="s">
        <v>2979</v>
      </c>
    </row>
    <row r="15226" spans="1:7">
      <c r="A15226" s="292" t="s">
        <v>49</v>
      </c>
      <c r="B15226" s="405">
        <v>56014</v>
      </c>
      <c r="C15226" s="292" t="s">
        <v>2979</v>
      </c>
      <c r="E15226" s="292" t="s">
        <v>214</v>
      </c>
      <c r="F15226" s="405">
        <v>55322</v>
      </c>
      <c r="G15226" s="292" t="s">
        <v>2979</v>
      </c>
    </row>
    <row r="15227" spans="1:7">
      <c r="A15227" s="292" t="s">
        <v>49</v>
      </c>
      <c r="B15227" s="405">
        <v>56089</v>
      </c>
      <c r="C15227" s="292" t="s">
        <v>2979</v>
      </c>
      <c r="E15227" s="292" t="s">
        <v>214</v>
      </c>
      <c r="F15227" s="405">
        <v>55324</v>
      </c>
      <c r="G15227" s="292" t="s">
        <v>2979</v>
      </c>
    </row>
    <row r="15228" spans="1:7">
      <c r="A15228" s="292" t="s">
        <v>49</v>
      </c>
      <c r="B15228" s="405">
        <v>56158</v>
      </c>
      <c r="C15228" s="292" t="s">
        <v>2979</v>
      </c>
      <c r="E15228" s="292" t="s">
        <v>214</v>
      </c>
      <c r="F15228" s="405">
        <v>55325</v>
      </c>
      <c r="G15228" s="292" t="s">
        <v>2979</v>
      </c>
    </row>
    <row r="15229" spans="1:7">
      <c r="A15229" s="292" t="s">
        <v>49</v>
      </c>
      <c r="B15229" s="405">
        <v>56227</v>
      </c>
      <c r="C15229" s="292" t="s">
        <v>2979</v>
      </c>
      <c r="E15229" s="292" t="s">
        <v>214</v>
      </c>
      <c r="F15229" s="405">
        <v>55329</v>
      </c>
      <c r="G15229" s="292" t="s">
        <v>2979</v>
      </c>
    </row>
    <row r="15230" spans="1:7">
      <c r="A15230" s="292" t="s">
        <v>49</v>
      </c>
      <c r="B15230" s="405">
        <v>56288</v>
      </c>
      <c r="C15230" s="292" t="s">
        <v>2979</v>
      </c>
      <c r="E15230" s="292" t="s">
        <v>214</v>
      </c>
      <c r="F15230" s="405">
        <v>55332</v>
      </c>
      <c r="G15230" s="292" t="s">
        <v>2979</v>
      </c>
    </row>
    <row r="15231" spans="1:7">
      <c r="A15231" s="292" t="s">
        <v>49</v>
      </c>
      <c r="B15231" s="405">
        <v>56356</v>
      </c>
      <c r="C15231" s="292" t="s">
        <v>2979</v>
      </c>
      <c r="E15231" s="292" t="s">
        <v>214</v>
      </c>
      <c r="F15231" s="405">
        <v>55333</v>
      </c>
      <c r="G15231" s="292" t="s">
        <v>2979</v>
      </c>
    </row>
    <row r="15232" spans="1:7">
      <c r="A15232" s="292" t="s">
        <v>49</v>
      </c>
      <c r="B15232" s="405">
        <v>56466</v>
      </c>
      <c r="C15232" s="292" t="s">
        <v>2979</v>
      </c>
      <c r="E15232" s="292" t="s">
        <v>214</v>
      </c>
      <c r="F15232" s="405">
        <v>55334</v>
      </c>
      <c r="G15232" s="292" t="s">
        <v>2979</v>
      </c>
    </row>
    <row r="15233" spans="1:7">
      <c r="A15233" s="292" t="s">
        <v>49</v>
      </c>
      <c r="B15233" s="405">
        <v>54628</v>
      </c>
      <c r="C15233" s="292" t="s">
        <v>2979</v>
      </c>
      <c r="E15233" s="292" t="s">
        <v>214</v>
      </c>
      <c r="F15233" s="405">
        <v>55335</v>
      </c>
      <c r="G15233" s="292" t="s">
        <v>2979</v>
      </c>
    </row>
    <row r="15234" spans="1:7">
      <c r="A15234" s="292" t="s">
        <v>49</v>
      </c>
      <c r="B15234" s="405">
        <v>54739</v>
      </c>
      <c r="C15234" s="292" t="s">
        <v>2979</v>
      </c>
      <c r="E15234" s="292" t="s">
        <v>214</v>
      </c>
      <c r="F15234" s="405">
        <v>55336</v>
      </c>
      <c r="G15234" s="292" t="s">
        <v>2979</v>
      </c>
    </row>
    <row r="15235" spans="1:7">
      <c r="A15235" s="292" t="s">
        <v>49</v>
      </c>
      <c r="B15235" s="405">
        <v>54842</v>
      </c>
      <c r="C15235" s="292" t="s">
        <v>2979</v>
      </c>
      <c r="E15235" s="292" t="s">
        <v>214</v>
      </c>
      <c r="F15235" s="405">
        <v>55338</v>
      </c>
      <c r="G15235" s="292" t="s">
        <v>2979</v>
      </c>
    </row>
    <row r="15236" spans="1:7">
      <c r="A15236" s="292" t="s">
        <v>49</v>
      </c>
      <c r="B15236" s="405">
        <v>54962</v>
      </c>
      <c r="C15236" s="292" t="s">
        <v>2979</v>
      </c>
      <c r="E15236" s="292" t="s">
        <v>214</v>
      </c>
      <c r="F15236" s="405">
        <v>55339</v>
      </c>
      <c r="G15236" s="292" t="s">
        <v>2979</v>
      </c>
    </row>
    <row r="15237" spans="1:7">
      <c r="A15237" s="292" t="s">
        <v>49</v>
      </c>
      <c r="B15237" s="405">
        <v>55073</v>
      </c>
      <c r="C15237" s="292" t="s">
        <v>2979</v>
      </c>
      <c r="E15237" s="292" t="s">
        <v>214</v>
      </c>
      <c r="F15237" s="405">
        <v>55342</v>
      </c>
      <c r="G15237" s="292" t="s">
        <v>2979</v>
      </c>
    </row>
    <row r="15238" spans="1:7">
      <c r="A15238" s="292" t="s">
        <v>49</v>
      </c>
      <c r="B15238" s="405">
        <v>55398</v>
      </c>
      <c r="C15238" s="292" t="s">
        <v>2979</v>
      </c>
      <c r="E15238" s="292" t="s">
        <v>214</v>
      </c>
      <c r="F15238" s="405">
        <v>55349</v>
      </c>
      <c r="G15238" s="292" t="s">
        <v>2979</v>
      </c>
    </row>
    <row r="15239" spans="1:7">
      <c r="A15239" s="292" t="s">
        <v>49</v>
      </c>
      <c r="B15239" s="405">
        <v>55749</v>
      </c>
      <c r="C15239" s="292" t="s">
        <v>2979</v>
      </c>
      <c r="E15239" s="292" t="s">
        <v>214</v>
      </c>
      <c r="F15239" s="405">
        <v>55353</v>
      </c>
      <c r="G15239" s="292" t="s">
        <v>2979</v>
      </c>
    </row>
    <row r="15240" spans="1:7">
      <c r="A15240" s="292" t="s">
        <v>49</v>
      </c>
      <c r="B15240" s="405">
        <v>55936</v>
      </c>
      <c r="C15240" s="292" t="s">
        <v>2979</v>
      </c>
      <c r="E15240" s="292" t="s">
        <v>214</v>
      </c>
      <c r="F15240" s="405">
        <v>55354</v>
      </c>
      <c r="G15240" s="292" t="s">
        <v>2979</v>
      </c>
    </row>
    <row r="15241" spans="1:7">
      <c r="A15241" s="292" t="s">
        <v>49</v>
      </c>
      <c r="B15241" s="405">
        <v>56016</v>
      </c>
      <c r="C15241" s="292" t="s">
        <v>2979</v>
      </c>
      <c r="E15241" s="292" t="s">
        <v>214</v>
      </c>
      <c r="F15241" s="405">
        <v>55360</v>
      </c>
      <c r="G15241" s="292" t="s">
        <v>2979</v>
      </c>
    </row>
    <row r="15242" spans="1:7">
      <c r="A15242" s="292" t="s">
        <v>49</v>
      </c>
      <c r="B15242" s="405">
        <v>56090</v>
      </c>
      <c r="C15242" s="292" t="s">
        <v>2979</v>
      </c>
      <c r="E15242" s="292" t="s">
        <v>214</v>
      </c>
      <c r="F15242" s="405">
        <v>55363</v>
      </c>
      <c r="G15242" s="292" t="s">
        <v>2979</v>
      </c>
    </row>
    <row r="15243" spans="1:7">
      <c r="A15243" s="292" t="s">
        <v>49</v>
      </c>
      <c r="B15243" s="405">
        <v>56159</v>
      </c>
      <c r="C15243" s="292" t="s">
        <v>2979</v>
      </c>
      <c r="E15243" s="292" t="s">
        <v>214</v>
      </c>
      <c r="F15243" s="405">
        <v>55367</v>
      </c>
      <c r="G15243" s="292" t="s">
        <v>2979</v>
      </c>
    </row>
    <row r="15244" spans="1:7">
      <c r="A15244" s="292" t="s">
        <v>49</v>
      </c>
      <c r="B15244" s="405">
        <v>56228</v>
      </c>
      <c r="C15244" s="292" t="s">
        <v>2979</v>
      </c>
      <c r="E15244" s="292" t="s">
        <v>214</v>
      </c>
      <c r="F15244" s="405">
        <v>55368</v>
      </c>
      <c r="G15244" s="292" t="s">
        <v>2979</v>
      </c>
    </row>
    <row r="15245" spans="1:7">
      <c r="A15245" s="292" t="s">
        <v>49</v>
      </c>
      <c r="B15245" s="405">
        <v>56289</v>
      </c>
      <c r="C15245" s="292" t="s">
        <v>2979</v>
      </c>
      <c r="E15245" s="292" t="s">
        <v>214</v>
      </c>
      <c r="F15245" s="405">
        <v>55370</v>
      </c>
      <c r="G15245" s="292" t="s">
        <v>2979</v>
      </c>
    </row>
    <row r="15246" spans="1:7">
      <c r="A15246" s="292" t="s">
        <v>49</v>
      </c>
      <c r="B15246" s="405">
        <v>56358</v>
      </c>
      <c r="C15246" s="292" t="s">
        <v>2979</v>
      </c>
      <c r="E15246" s="292" t="s">
        <v>214</v>
      </c>
      <c r="F15246" s="405">
        <v>55381</v>
      </c>
      <c r="G15246" s="292" t="s">
        <v>2979</v>
      </c>
    </row>
    <row r="15247" spans="1:7">
      <c r="A15247" s="292" t="s">
        <v>49</v>
      </c>
      <c r="B15247" s="405">
        <v>56467</v>
      </c>
      <c r="C15247" s="292" t="s">
        <v>2979</v>
      </c>
      <c r="E15247" s="292" t="s">
        <v>214</v>
      </c>
      <c r="F15247" s="405">
        <v>55382</v>
      </c>
      <c r="G15247" s="292" t="s">
        <v>2979</v>
      </c>
    </row>
    <row r="15248" spans="1:7">
      <c r="A15248" s="292" t="s">
        <v>49</v>
      </c>
      <c r="B15248" s="405">
        <v>54629</v>
      </c>
      <c r="C15248" s="292" t="s">
        <v>2979</v>
      </c>
      <c r="E15248" s="292" t="s">
        <v>214</v>
      </c>
      <c r="F15248" s="405">
        <v>55385</v>
      </c>
      <c r="G15248" s="292" t="s">
        <v>2979</v>
      </c>
    </row>
    <row r="15249" spans="1:7">
      <c r="A15249" s="292" t="s">
        <v>49</v>
      </c>
      <c r="B15249" s="405">
        <v>54740</v>
      </c>
      <c r="C15249" s="292" t="s">
        <v>2979</v>
      </c>
      <c r="E15249" s="292" t="s">
        <v>214</v>
      </c>
      <c r="F15249" s="405">
        <v>55388</v>
      </c>
      <c r="G15249" s="292" t="s">
        <v>2979</v>
      </c>
    </row>
    <row r="15250" spans="1:7">
      <c r="A15250" s="292" t="s">
        <v>49</v>
      </c>
      <c r="B15250" s="405">
        <v>54843</v>
      </c>
      <c r="C15250" s="292" t="s">
        <v>2979</v>
      </c>
      <c r="E15250" s="292" t="s">
        <v>214</v>
      </c>
      <c r="F15250" s="405">
        <v>55389</v>
      </c>
      <c r="G15250" s="292" t="s">
        <v>2979</v>
      </c>
    </row>
    <row r="15251" spans="1:7">
      <c r="A15251" s="292" t="s">
        <v>49</v>
      </c>
      <c r="B15251" s="405">
        <v>54964</v>
      </c>
      <c r="C15251" s="292" t="s">
        <v>2979</v>
      </c>
      <c r="E15251" s="292" t="s">
        <v>214</v>
      </c>
      <c r="F15251" s="405">
        <v>55390</v>
      </c>
      <c r="G15251" s="292" t="s">
        <v>2979</v>
      </c>
    </row>
    <row r="15252" spans="1:7">
      <c r="A15252" s="292" t="s">
        <v>49</v>
      </c>
      <c r="B15252" s="405">
        <v>55074</v>
      </c>
      <c r="C15252" s="292" t="s">
        <v>2979</v>
      </c>
      <c r="E15252" s="292" t="s">
        <v>214</v>
      </c>
      <c r="F15252" s="405">
        <v>55395</v>
      </c>
      <c r="G15252" s="292" t="s">
        <v>2979</v>
      </c>
    </row>
    <row r="15253" spans="1:7">
      <c r="A15253" s="292" t="s">
        <v>49</v>
      </c>
      <c r="B15253" s="405">
        <v>55555</v>
      </c>
      <c r="C15253" s="292" t="s">
        <v>2979</v>
      </c>
      <c r="E15253" s="292" t="s">
        <v>214</v>
      </c>
      <c r="F15253" s="405">
        <v>55396</v>
      </c>
      <c r="G15253" s="292" t="s">
        <v>2979</v>
      </c>
    </row>
    <row r="15254" spans="1:7">
      <c r="A15254" s="292" t="s">
        <v>49</v>
      </c>
      <c r="B15254" s="405">
        <v>55751</v>
      </c>
      <c r="C15254" s="292" t="s">
        <v>2979</v>
      </c>
      <c r="E15254" s="292" t="s">
        <v>214</v>
      </c>
      <c r="F15254" s="405">
        <v>55397</v>
      </c>
      <c r="G15254" s="292" t="s">
        <v>2979</v>
      </c>
    </row>
    <row r="15255" spans="1:7">
      <c r="A15255" s="292" t="s">
        <v>49</v>
      </c>
      <c r="B15255" s="405">
        <v>55939</v>
      </c>
      <c r="C15255" s="292" t="s">
        <v>2979</v>
      </c>
      <c r="E15255" s="292" t="s">
        <v>214</v>
      </c>
      <c r="F15255" s="405">
        <v>55398</v>
      </c>
      <c r="G15255" s="292" t="s">
        <v>2979</v>
      </c>
    </row>
    <row r="15256" spans="1:7">
      <c r="A15256" s="292" t="s">
        <v>49</v>
      </c>
      <c r="B15256" s="405">
        <v>56019</v>
      </c>
      <c r="C15256" s="292" t="s">
        <v>2979</v>
      </c>
      <c r="E15256" s="292" t="s">
        <v>214</v>
      </c>
      <c r="F15256" s="405">
        <v>55555</v>
      </c>
      <c r="G15256" s="292" t="s">
        <v>2979</v>
      </c>
    </row>
    <row r="15257" spans="1:7">
      <c r="A15257" s="292" t="s">
        <v>49</v>
      </c>
      <c r="B15257" s="405">
        <v>56091</v>
      </c>
      <c r="C15257" s="292" t="s">
        <v>2979</v>
      </c>
      <c r="E15257" s="292" t="s">
        <v>214</v>
      </c>
      <c r="F15257" s="405">
        <v>55601</v>
      </c>
      <c r="G15257" s="292" t="s">
        <v>2979</v>
      </c>
    </row>
    <row r="15258" spans="1:7">
      <c r="A15258" s="292" t="s">
        <v>49</v>
      </c>
      <c r="B15258" s="405">
        <v>56160</v>
      </c>
      <c r="C15258" s="292" t="s">
        <v>2979</v>
      </c>
      <c r="E15258" s="292" t="s">
        <v>214</v>
      </c>
      <c r="F15258" s="405">
        <v>55602</v>
      </c>
      <c r="G15258" s="292" t="s">
        <v>2979</v>
      </c>
    </row>
    <row r="15259" spans="1:7">
      <c r="A15259" s="292" t="s">
        <v>49</v>
      </c>
      <c r="B15259" s="405">
        <v>56229</v>
      </c>
      <c r="C15259" s="292" t="s">
        <v>2979</v>
      </c>
      <c r="E15259" s="292" t="s">
        <v>214</v>
      </c>
      <c r="F15259" s="405">
        <v>55603</v>
      </c>
      <c r="G15259" s="292" t="s">
        <v>2979</v>
      </c>
    </row>
    <row r="15260" spans="1:7">
      <c r="A15260" s="292" t="s">
        <v>49</v>
      </c>
      <c r="B15260" s="405">
        <v>56291</v>
      </c>
      <c r="C15260" s="292" t="s">
        <v>2979</v>
      </c>
      <c r="E15260" s="292" t="s">
        <v>214</v>
      </c>
      <c r="F15260" s="405">
        <v>55604</v>
      </c>
      <c r="G15260" s="292" t="s">
        <v>2979</v>
      </c>
    </row>
    <row r="15261" spans="1:7">
      <c r="A15261" s="292" t="s">
        <v>49</v>
      </c>
      <c r="B15261" s="405">
        <v>56359</v>
      </c>
      <c r="C15261" s="292" t="s">
        <v>2979</v>
      </c>
      <c r="E15261" s="292" t="s">
        <v>214</v>
      </c>
      <c r="F15261" s="405">
        <v>55605</v>
      </c>
      <c r="G15261" s="292" t="s">
        <v>2979</v>
      </c>
    </row>
    <row r="15262" spans="1:7">
      <c r="A15262" s="292" t="s">
        <v>49</v>
      </c>
      <c r="B15262" s="405">
        <v>56468</v>
      </c>
      <c r="C15262" s="292" t="s">
        <v>2979</v>
      </c>
      <c r="E15262" s="292" t="s">
        <v>214</v>
      </c>
      <c r="F15262" s="405">
        <v>55612</v>
      </c>
      <c r="G15262" s="292" t="s">
        <v>2979</v>
      </c>
    </row>
    <row r="15263" spans="1:7">
      <c r="A15263" s="292" t="s">
        <v>49</v>
      </c>
      <c r="B15263" s="405">
        <v>54631</v>
      </c>
      <c r="C15263" s="292" t="s">
        <v>2979</v>
      </c>
      <c r="E15263" s="292" t="s">
        <v>214</v>
      </c>
      <c r="F15263" s="405">
        <v>55613</v>
      </c>
      <c r="G15263" s="292" t="s">
        <v>2979</v>
      </c>
    </row>
    <row r="15264" spans="1:7">
      <c r="A15264" s="292" t="s">
        <v>49</v>
      </c>
      <c r="B15264" s="405">
        <v>54741</v>
      </c>
      <c r="C15264" s="292" t="s">
        <v>2979</v>
      </c>
      <c r="E15264" s="292" t="s">
        <v>214</v>
      </c>
      <c r="F15264" s="405">
        <v>55614</v>
      </c>
      <c r="G15264" s="292" t="s">
        <v>2979</v>
      </c>
    </row>
    <row r="15265" spans="1:7">
      <c r="A15265" s="292" t="s">
        <v>49</v>
      </c>
      <c r="B15265" s="405">
        <v>54844</v>
      </c>
      <c r="C15265" s="292" t="s">
        <v>2979</v>
      </c>
      <c r="E15265" s="292" t="s">
        <v>214</v>
      </c>
      <c r="F15265" s="405">
        <v>55615</v>
      </c>
      <c r="G15265" s="292" t="s">
        <v>2979</v>
      </c>
    </row>
    <row r="15266" spans="1:7">
      <c r="A15266" s="292" t="s">
        <v>49</v>
      </c>
      <c r="B15266" s="405">
        <v>54965</v>
      </c>
      <c r="C15266" s="292" t="s">
        <v>2979</v>
      </c>
      <c r="E15266" s="292" t="s">
        <v>214</v>
      </c>
      <c r="F15266" s="405">
        <v>55616</v>
      </c>
      <c r="G15266" s="292" t="s">
        <v>2979</v>
      </c>
    </row>
    <row r="15267" spans="1:7">
      <c r="A15267" s="292" t="s">
        <v>49</v>
      </c>
      <c r="B15267" s="405">
        <v>55079</v>
      </c>
      <c r="C15267" s="292" t="s">
        <v>2979</v>
      </c>
      <c r="E15267" s="292" t="s">
        <v>214</v>
      </c>
      <c r="F15267" s="405">
        <v>55701</v>
      </c>
      <c r="G15267" s="292" t="s">
        <v>2979</v>
      </c>
    </row>
    <row r="15268" spans="1:7">
      <c r="A15268" s="292" t="s">
        <v>49</v>
      </c>
      <c r="B15268" s="405">
        <v>55601</v>
      </c>
      <c r="C15268" s="292" t="s">
        <v>2979</v>
      </c>
      <c r="E15268" s="292" t="s">
        <v>214</v>
      </c>
      <c r="F15268" s="405">
        <v>55702</v>
      </c>
      <c r="G15268" s="292" t="s">
        <v>2979</v>
      </c>
    </row>
    <row r="15269" spans="1:7">
      <c r="A15269" s="292" t="s">
        <v>49</v>
      </c>
      <c r="B15269" s="405">
        <v>55753</v>
      </c>
      <c r="C15269" s="292" t="s">
        <v>2979</v>
      </c>
      <c r="E15269" s="292" t="s">
        <v>214</v>
      </c>
      <c r="F15269" s="405">
        <v>55705</v>
      </c>
      <c r="G15269" s="292" t="s">
        <v>2979</v>
      </c>
    </row>
    <row r="15270" spans="1:7">
      <c r="A15270" s="292" t="s">
        <v>49</v>
      </c>
      <c r="B15270" s="405">
        <v>55940</v>
      </c>
      <c r="C15270" s="292" t="s">
        <v>2979</v>
      </c>
      <c r="E15270" s="292" t="s">
        <v>214</v>
      </c>
      <c r="F15270" s="405">
        <v>55706</v>
      </c>
      <c r="G15270" s="292" t="s">
        <v>2979</v>
      </c>
    </row>
    <row r="15271" spans="1:7">
      <c r="A15271" s="292" t="s">
        <v>49</v>
      </c>
      <c r="B15271" s="405">
        <v>56021</v>
      </c>
      <c r="C15271" s="292" t="s">
        <v>2979</v>
      </c>
      <c r="E15271" s="292" t="s">
        <v>214</v>
      </c>
      <c r="F15271" s="405">
        <v>55707</v>
      </c>
      <c r="G15271" s="292" t="s">
        <v>2979</v>
      </c>
    </row>
    <row r="15272" spans="1:7">
      <c r="A15272" s="292" t="s">
        <v>49</v>
      </c>
      <c r="B15272" s="405">
        <v>56096</v>
      </c>
      <c r="C15272" s="292" t="s">
        <v>2979</v>
      </c>
      <c r="E15272" s="292" t="s">
        <v>214</v>
      </c>
      <c r="F15272" s="405">
        <v>55708</v>
      </c>
      <c r="G15272" s="292" t="s">
        <v>2979</v>
      </c>
    </row>
    <row r="15273" spans="1:7">
      <c r="A15273" s="292" t="s">
        <v>49</v>
      </c>
      <c r="B15273" s="405">
        <v>56161</v>
      </c>
      <c r="C15273" s="292" t="s">
        <v>2979</v>
      </c>
      <c r="E15273" s="292" t="s">
        <v>214</v>
      </c>
      <c r="F15273" s="405">
        <v>55709</v>
      </c>
      <c r="G15273" s="292" t="s">
        <v>2979</v>
      </c>
    </row>
    <row r="15274" spans="1:7">
      <c r="A15274" s="292" t="s">
        <v>49</v>
      </c>
      <c r="B15274" s="405">
        <v>56230</v>
      </c>
      <c r="C15274" s="292" t="s">
        <v>2979</v>
      </c>
      <c r="E15274" s="292" t="s">
        <v>214</v>
      </c>
      <c r="F15274" s="405">
        <v>55710</v>
      </c>
      <c r="G15274" s="292" t="s">
        <v>2979</v>
      </c>
    </row>
    <row r="15275" spans="1:7">
      <c r="A15275" s="292" t="s">
        <v>49</v>
      </c>
      <c r="B15275" s="405">
        <v>56292</v>
      </c>
      <c r="C15275" s="292" t="s">
        <v>2979</v>
      </c>
      <c r="E15275" s="292" t="s">
        <v>214</v>
      </c>
      <c r="F15275" s="405">
        <v>55711</v>
      </c>
      <c r="G15275" s="292" t="s">
        <v>2979</v>
      </c>
    </row>
    <row r="15276" spans="1:7">
      <c r="A15276" s="292" t="s">
        <v>49</v>
      </c>
      <c r="B15276" s="405">
        <v>56360</v>
      </c>
      <c r="C15276" s="292" t="s">
        <v>2979</v>
      </c>
      <c r="E15276" s="292" t="s">
        <v>214</v>
      </c>
      <c r="F15276" s="405">
        <v>55712</v>
      </c>
      <c r="G15276" s="292" t="s">
        <v>2979</v>
      </c>
    </row>
    <row r="15277" spans="1:7">
      <c r="A15277" s="292" t="s">
        <v>49</v>
      </c>
      <c r="B15277" s="405">
        <v>56470</v>
      </c>
      <c r="C15277" s="292" t="s">
        <v>2979</v>
      </c>
      <c r="E15277" s="292" t="s">
        <v>214</v>
      </c>
      <c r="F15277" s="405">
        <v>55713</v>
      </c>
      <c r="G15277" s="292" t="s">
        <v>2979</v>
      </c>
    </row>
    <row r="15278" spans="1:7">
      <c r="A15278" s="292" t="s">
        <v>49</v>
      </c>
      <c r="B15278" s="405">
        <v>54632</v>
      </c>
      <c r="C15278" s="292" t="s">
        <v>2979</v>
      </c>
      <c r="E15278" s="292" t="s">
        <v>214</v>
      </c>
      <c r="F15278" s="405">
        <v>55716</v>
      </c>
      <c r="G15278" s="292" t="s">
        <v>2979</v>
      </c>
    </row>
    <row r="15279" spans="1:7">
      <c r="A15279" s="292" t="s">
        <v>49</v>
      </c>
      <c r="B15279" s="405">
        <v>54742</v>
      </c>
      <c r="C15279" s="292" t="s">
        <v>2979</v>
      </c>
      <c r="E15279" s="292" t="s">
        <v>214</v>
      </c>
      <c r="F15279" s="405">
        <v>55717</v>
      </c>
      <c r="G15279" s="292" t="s">
        <v>2979</v>
      </c>
    </row>
    <row r="15280" spans="1:7">
      <c r="A15280" s="292" t="s">
        <v>49</v>
      </c>
      <c r="B15280" s="405">
        <v>54845</v>
      </c>
      <c r="C15280" s="292" t="s">
        <v>2979</v>
      </c>
      <c r="E15280" s="292" t="s">
        <v>214</v>
      </c>
      <c r="F15280" s="405">
        <v>55718</v>
      </c>
      <c r="G15280" s="292" t="s">
        <v>2979</v>
      </c>
    </row>
    <row r="15281" spans="1:7">
      <c r="A15281" s="292" t="s">
        <v>49</v>
      </c>
      <c r="B15281" s="405">
        <v>54966</v>
      </c>
      <c r="C15281" s="292" t="s">
        <v>2979</v>
      </c>
      <c r="E15281" s="292" t="s">
        <v>214</v>
      </c>
      <c r="F15281" s="405">
        <v>55719</v>
      </c>
      <c r="G15281" s="292" t="s">
        <v>2979</v>
      </c>
    </row>
    <row r="15282" spans="1:7">
      <c r="A15282" s="292" t="s">
        <v>49</v>
      </c>
      <c r="B15282" s="405">
        <v>55080</v>
      </c>
      <c r="C15282" s="292" t="s">
        <v>2979</v>
      </c>
      <c r="E15282" s="292" t="s">
        <v>214</v>
      </c>
      <c r="F15282" s="405">
        <v>55721</v>
      </c>
      <c r="G15282" s="292" t="s">
        <v>2979</v>
      </c>
    </row>
    <row r="15283" spans="1:7">
      <c r="A15283" s="292" t="s">
        <v>49</v>
      </c>
      <c r="B15283" s="405">
        <v>55602</v>
      </c>
      <c r="C15283" s="292" t="s">
        <v>2979</v>
      </c>
      <c r="E15283" s="292" t="s">
        <v>214</v>
      </c>
      <c r="F15283" s="405">
        <v>55722</v>
      </c>
      <c r="G15283" s="292" t="s">
        <v>2979</v>
      </c>
    </row>
    <row r="15284" spans="1:7">
      <c r="A15284" s="292" t="s">
        <v>49</v>
      </c>
      <c r="B15284" s="405">
        <v>55756</v>
      </c>
      <c r="C15284" s="292" t="s">
        <v>2979</v>
      </c>
      <c r="E15284" s="292" t="s">
        <v>214</v>
      </c>
      <c r="F15284" s="405">
        <v>55723</v>
      </c>
      <c r="G15284" s="292" t="s">
        <v>2979</v>
      </c>
    </row>
    <row r="15285" spans="1:7">
      <c r="A15285" s="292" t="s">
        <v>49</v>
      </c>
      <c r="B15285" s="405">
        <v>55941</v>
      </c>
      <c r="C15285" s="292" t="s">
        <v>2979</v>
      </c>
      <c r="E15285" s="292" t="s">
        <v>214</v>
      </c>
      <c r="F15285" s="405">
        <v>55725</v>
      </c>
      <c r="G15285" s="292" t="s">
        <v>2979</v>
      </c>
    </row>
    <row r="15286" spans="1:7">
      <c r="A15286" s="292" t="s">
        <v>49</v>
      </c>
      <c r="B15286" s="405">
        <v>56023</v>
      </c>
      <c r="C15286" s="292" t="s">
        <v>2979</v>
      </c>
      <c r="E15286" s="292" t="s">
        <v>214</v>
      </c>
      <c r="F15286" s="405">
        <v>55726</v>
      </c>
      <c r="G15286" s="292" t="s">
        <v>2979</v>
      </c>
    </row>
    <row r="15287" spans="1:7">
      <c r="A15287" s="292" t="s">
        <v>49</v>
      </c>
      <c r="B15287" s="405">
        <v>56097</v>
      </c>
      <c r="C15287" s="292" t="s">
        <v>2979</v>
      </c>
      <c r="E15287" s="292" t="s">
        <v>214</v>
      </c>
      <c r="F15287" s="405">
        <v>55733</v>
      </c>
      <c r="G15287" s="292" t="s">
        <v>2979</v>
      </c>
    </row>
    <row r="15288" spans="1:7">
      <c r="A15288" s="292" t="s">
        <v>49</v>
      </c>
      <c r="B15288" s="405">
        <v>56162</v>
      </c>
      <c r="C15288" s="292" t="s">
        <v>2979</v>
      </c>
      <c r="E15288" s="292" t="s">
        <v>214</v>
      </c>
      <c r="F15288" s="405">
        <v>55734</v>
      </c>
      <c r="G15288" s="292" t="s">
        <v>2979</v>
      </c>
    </row>
    <row r="15289" spans="1:7">
      <c r="A15289" s="292" t="s">
        <v>49</v>
      </c>
      <c r="B15289" s="405">
        <v>56231</v>
      </c>
      <c r="C15289" s="292" t="s">
        <v>2979</v>
      </c>
      <c r="E15289" s="292" t="s">
        <v>214</v>
      </c>
      <c r="F15289" s="405">
        <v>55735</v>
      </c>
      <c r="G15289" s="292" t="s">
        <v>2979</v>
      </c>
    </row>
    <row r="15290" spans="1:7">
      <c r="A15290" s="292" t="s">
        <v>49</v>
      </c>
      <c r="B15290" s="405">
        <v>56293</v>
      </c>
      <c r="C15290" s="292" t="s">
        <v>2979</v>
      </c>
      <c r="E15290" s="292" t="s">
        <v>214</v>
      </c>
      <c r="F15290" s="405">
        <v>55736</v>
      </c>
      <c r="G15290" s="292" t="s">
        <v>2979</v>
      </c>
    </row>
    <row r="15291" spans="1:7">
      <c r="A15291" s="292" t="s">
        <v>49</v>
      </c>
      <c r="B15291" s="405">
        <v>56361</v>
      </c>
      <c r="C15291" s="292" t="s">
        <v>2979</v>
      </c>
      <c r="E15291" s="292" t="s">
        <v>214</v>
      </c>
      <c r="F15291" s="405">
        <v>55738</v>
      </c>
      <c r="G15291" s="292" t="s">
        <v>2979</v>
      </c>
    </row>
    <row r="15292" spans="1:7">
      <c r="A15292" s="292" t="s">
        <v>49</v>
      </c>
      <c r="B15292" s="405">
        <v>56472</v>
      </c>
      <c r="C15292" s="292" t="s">
        <v>2979</v>
      </c>
      <c r="E15292" s="292" t="s">
        <v>214</v>
      </c>
      <c r="F15292" s="405">
        <v>55741</v>
      </c>
      <c r="G15292" s="292" t="s">
        <v>2979</v>
      </c>
    </row>
    <row r="15293" spans="1:7">
      <c r="A15293" s="292" t="s">
        <v>49</v>
      </c>
      <c r="B15293" s="405">
        <v>54634</v>
      </c>
      <c r="C15293" s="292" t="s">
        <v>2979</v>
      </c>
      <c r="E15293" s="292" t="s">
        <v>214</v>
      </c>
      <c r="F15293" s="405">
        <v>55742</v>
      </c>
      <c r="G15293" s="292" t="s">
        <v>2979</v>
      </c>
    </row>
    <row r="15294" spans="1:7">
      <c r="A15294" s="292" t="s">
        <v>49</v>
      </c>
      <c r="B15294" s="405">
        <v>54745</v>
      </c>
      <c r="C15294" s="292" t="s">
        <v>2979</v>
      </c>
      <c r="E15294" s="292" t="s">
        <v>214</v>
      </c>
      <c r="F15294" s="405">
        <v>55744</v>
      </c>
      <c r="G15294" s="292" t="s">
        <v>2979</v>
      </c>
    </row>
    <row r="15295" spans="1:7">
      <c r="A15295" s="292" t="s">
        <v>49</v>
      </c>
      <c r="B15295" s="405">
        <v>54846</v>
      </c>
      <c r="C15295" s="292" t="s">
        <v>2979</v>
      </c>
      <c r="E15295" s="292" t="s">
        <v>214</v>
      </c>
      <c r="F15295" s="405">
        <v>55748</v>
      </c>
      <c r="G15295" s="292" t="s">
        <v>2979</v>
      </c>
    </row>
    <row r="15296" spans="1:7">
      <c r="A15296" s="292" t="s">
        <v>49</v>
      </c>
      <c r="B15296" s="405">
        <v>54967</v>
      </c>
      <c r="C15296" s="292" t="s">
        <v>2979</v>
      </c>
      <c r="E15296" s="292" t="s">
        <v>214</v>
      </c>
      <c r="F15296" s="405">
        <v>55749</v>
      </c>
      <c r="G15296" s="292" t="s">
        <v>2979</v>
      </c>
    </row>
    <row r="15297" spans="1:7">
      <c r="A15297" s="292" t="s">
        <v>49</v>
      </c>
      <c r="B15297" s="405">
        <v>55084</v>
      </c>
      <c r="C15297" s="292" t="s">
        <v>2979</v>
      </c>
      <c r="E15297" s="292" t="s">
        <v>214</v>
      </c>
      <c r="F15297" s="405">
        <v>55751</v>
      </c>
      <c r="G15297" s="292" t="s">
        <v>2979</v>
      </c>
    </row>
    <row r="15298" spans="1:7">
      <c r="A15298" s="292" t="s">
        <v>49</v>
      </c>
      <c r="B15298" s="405">
        <v>55603</v>
      </c>
      <c r="C15298" s="292" t="s">
        <v>2979</v>
      </c>
      <c r="E15298" s="292" t="s">
        <v>214</v>
      </c>
      <c r="F15298" s="405">
        <v>55753</v>
      </c>
      <c r="G15298" s="292" t="s">
        <v>2979</v>
      </c>
    </row>
    <row r="15299" spans="1:7">
      <c r="A15299" s="292" t="s">
        <v>49</v>
      </c>
      <c r="B15299" s="405">
        <v>55757</v>
      </c>
      <c r="C15299" s="292" t="s">
        <v>2979</v>
      </c>
      <c r="E15299" s="292" t="s">
        <v>214</v>
      </c>
      <c r="F15299" s="405">
        <v>55756</v>
      </c>
      <c r="G15299" s="292" t="s">
        <v>2979</v>
      </c>
    </row>
    <row r="15300" spans="1:7">
      <c r="A15300" s="292" t="s">
        <v>49</v>
      </c>
      <c r="B15300" s="405">
        <v>55943</v>
      </c>
      <c r="C15300" s="292" t="s">
        <v>2979</v>
      </c>
      <c r="E15300" s="292" t="s">
        <v>214</v>
      </c>
      <c r="F15300" s="405">
        <v>55757</v>
      </c>
      <c r="G15300" s="292" t="s">
        <v>2979</v>
      </c>
    </row>
    <row r="15301" spans="1:7">
      <c r="A15301" s="292" t="s">
        <v>49</v>
      </c>
      <c r="B15301" s="405">
        <v>56025</v>
      </c>
      <c r="C15301" s="292" t="s">
        <v>2979</v>
      </c>
      <c r="E15301" s="292" t="s">
        <v>214</v>
      </c>
      <c r="F15301" s="405">
        <v>55760</v>
      </c>
      <c r="G15301" s="292" t="s">
        <v>2979</v>
      </c>
    </row>
    <row r="15302" spans="1:7">
      <c r="A15302" s="292" t="s">
        <v>49</v>
      </c>
      <c r="B15302" s="405">
        <v>56098</v>
      </c>
      <c r="C15302" s="292" t="s">
        <v>2979</v>
      </c>
      <c r="E15302" s="292" t="s">
        <v>214</v>
      </c>
      <c r="F15302" s="405">
        <v>55764</v>
      </c>
      <c r="G15302" s="292" t="s">
        <v>2979</v>
      </c>
    </row>
    <row r="15303" spans="1:7">
      <c r="A15303" s="292" t="s">
        <v>49</v>
      </c>
      <c r="B15303" s="405">
        <v>56164</v>
      </c>
      <c r="C15303" s="292" t="s">
        <v>2979</v>
      </c>
      <c r="E15303" s="292" t="s">
        <v>214</v>
      </c>
      <c r="F15303" s="405">
        <v>55767</v>
      </c>
      <c r="G15303" s="292" t="s">
        <v>2979</v>
      </c>
    </row>
    <row r="15304" spans="1:7">
      <c r="A15304" s="292" t="s">
        <v>49</v>
      </c>
      <c r="B15304" s="405">
        <v>56232</v>
      </c>
      <c r="C15304" s="292" t="s">
        <v>2979</v>
      </c>
      <c r="E15304" s="292" t="s">
        <v>214</v>
      </c>
      <c r="F15304" s="405">
        <v>55769</v>
      </c>
      <c r="G15304" s="292" t="s">
        <v>2979</v>
      </c>
    </row>
    <row r="15305" spans="1:7">
      <c r="A15305" s="292" t="s">
        <v>49</v>
      </c>
      <c r="B15305" s="405">
        <v>56294</v>
      </c>
      <c r="C15305" s="292" t="s">
        <v>2979</v>
      </c>
      <c r="E15305" s="292" t="s">
        <v>214</v>
      </c>
      <c r="F15305" s="405">
        <v>55775</v>
      </c>
      <c r="G15305" s="292" t="s">
        <v>2979</v>
      </c>
    </row>
    <row r="15306" spans="1:7">
      <c r="A15306" s="292" t="s">
        <v>49</v>
      </c>
      <c r="B15306" s="405">
        <v>56362</v>
      </c>
      <c r="C15306" s="292" t="s">
        <v>2979</v>
      </c>
      <c r="E15306" s="292" t="s">
        <v>214</v>
      </c>
      <c r="F15306" s="405">
        <v>55779</v>
      </c>
      <c r="G15306" s="292" t="s">
        <v>2979</v>
      </c>
    </row>
    <row r="15307" spans="1:7">
      <c r="A15307" s="292" t="s">
        <v>49</v>
      </c>
      <c r="B15307" s="405">
        <v>56473</v>
      </c>
      <c r="C15307" s="292" t="s">
        <v>2979</v>
      </c>
      <c r="E15307" s="292" t="s">
        <v>214</v>
      </c>
      <c r="F15307" s="405">
        <v>55780</v>
      </c>
      <c r="G15307" s="292" t="s">
        <v>2979</v>
      </c>
    </row>
    <row r="15308" spans="1:7">
      <c r="A15308" s="292" t="s">
        <v>49</v>
      </c>
      <c r="B15308" s="405">
        <v>54635</v>
      </c>
      <c r="C15308" s="292" t="s">
        <v>2979</v>
      </c>
      <c r="E15308" s="292" t="s">
        <v>214</v>
      </c>
      <c r="F15308" s="405">
        <v>55782</v>
      </c>
      <c r="G15308" s="292" t="s">
        <v>2979</v>
      </c>
    </row>
    <row r="15309" spans="1:7">
      <c r="A15309" s="292" t="s">
        <v>49</v>
      </c>
      <c r="B15309" s="405">
        <v>54746</v>
      </c>
      <c r="C15309" s="292" t="s">
        <v>2979</v>
      </c>
      <c r="E15309" s="292" t="s">
        <v>214</v>
      </c>
      <c r="F15309" s="405">
        <v>55783</v>
      </c>
      <c r="G15309" s="292" t="s">
        <v>2979</v>
      </c>
    </row>
    <row r="15310" spans="1:7">
      <c r="A15310" s="292" t="s">
        <v>49</v>
      </c>
      <c r="B15310" s="405">
        <v>54847</v>
      </c>
      <c r="C15310" s="292" t="s">
        <v>2979</v>
      </c>
      <c r="E15310" s="292" t="s">
        <v>214</v>
      </c>
      <c r="F15310" s="405">
        <v>55784</v>
      </c>
      <c r="G15310" s="292" t="s">
        <v>2979</v>
      </c>
    </row>
    <row r="15311" spans="1:7">
      <c r="A15311" s="292" t="s">
        <v>49</v>
      </c>
      <c r="B15311" s="405">
        <v>54969</v>
      </c>
      <c r="C15311" s="292" t="s">
        <v>2979</v>
      </c>
      <c r="E15311" s="292" t="s">
        <v>214</v>
      </c>
      <c r="F15311" s="405">
        <v>55786</v>
      </c>
      <c r="G15311" s="292" t="s">
        <v>2979</v>
      </c>
    </row>
    <row r="15312" spans="1:7">
      <c r="A15312" s="292" t="s">
        <v>49</v>
      </c>
      <c r="B15312" s="405">
        <v>55088</v>
      </c>
      <c r="C15312" s="292" t="s">
        <v>2979</v>
      </c>
      <c r="E15312" s="292" t="s">
        <v>214</v>
      </c>
      <c r="F15312" s="405">
        <v>55787</v>
      </c>
      <c r="G15312" s="292" t="s">
        <v>2979</v>
      </c>
    </row>
    <row r="15313" spans="1:7">
      <c r="A15313" s="292" t="s">
        <v>49</v>
      </c>
      <c r="B15313" s="405">
        <v>55604</v>
      </c>
      <c r="C15313" s="292" t="s">
        <v>2979</v>
      </c>
      <c r="E15313" s="292" t="s">
        <v>214</v>
      </c>
      <c r="F15313" s="405">
        <v>55790</v>
      </c>
      <c r="G15313" s="292" t="s">
        <v>2979</v>
      </c>
    </row>
    <row r="15314" spans="1:7">
      <c r="A15314" s="292" t="s">
        <v>49</v>
      </c>
      <c r="B15314" s="405">
        <v>55760</v>
      </c>
      <c r="C15314" s="292" t="s">
        <v>2979</v>
      </c>
      <c r="E15314" s="292" t="s">
        <v>214</v>
      </c>
      <c r="F15314" s="405">
        <v>55793</v>
      </c>
      <c r="G15314" s="292" t="s">
        <v>2979</v>
      </c>
    </row>
    <row r="15315" spans="1:7">
      <c r="A15315" s="292" t="s">
        <v>49</v>
      </c>
      <c r="B15315" s="405">
        <v>55945</v>
      </c>
      <c r="C15315" s="292" t="s">
        <v>2979</v>
      </c>
      <c r="E15315" s="292" t="s">
        <v>214</v>
      </c>
      <c r="F15315" s="405">
        <v>55795</v>
      </c>
      <c r="G15315" s="292" t="s">
        <v>2979</v>
      </c>
    </row>
    <row r="15316" spans="1:7">
      <c r="A15316" s="292" t="s">
        <v>49</v>
      </c>
      <c r="B15316" s="405">
        <v>56026</v>
      </c>
      <c r="C15316" s="292" t="s">
        <v>2979</v>
      </c>
      <c r="E15316" s="292" t="s">
        <v>214</v>
      </c>
      <c r="F15316" s="405">
        <v>55796</v>
      </c>
      <c r="G15316" s="292" t="s">
        <v>2979</v>
      </c>
    </row>
    <row r="15317" spans="1:7">
      <c r="A15317" s="292" t="s">
        <v>49</v>
      </c>
      <c r="B15317" s="405">
        <v>56101</v>
      </c>
      <c r="C15317" s="292" t="s">
        <v>2979</v>
      </c>
      <c r="E15317" s="292" t="s">
        <v>214</v>
      </c>
      <c r="F15317" s="405">
        <v>55797</v>
      </c>
      <c r="G15317" s="292" t="s">
        <v>2979</v>
      </c>
    </row>
    <row r="15318" spans="1:7">
      <c r="A15318" s="292" t="s">
        <v>49</v>
      </c>
      <c r="B15318" s="405">
        <v>56165</v>
      </c>
      <c r="C15318" s="292" t="s">
        <v>2979</v>
      </c>
      <c r="E15318" s="292" t="s">
        <v>214</v>
      </c>
      <c r="F15318" s="405">
        <v>55803</v>
      </c>
      <c r="G15318" s="292" t="s">
        <v>2979</v>
      </c>
    </row>
    <row r="15319" spans="1:7">
      <c r="A15319" s="292" t="s">
        <v>49</v>
      </c>
      <c r="B15319" s="405">
        <v>56235</v>
      </c>
      <c r="C15319" s="292" t="s">
        <v>2979</v>
      </c>
      <c r="E15319" s="292" t="s">
        <v>214</v>
      </c>
      <c r="F15319" s="405">
        <v>55909</v>
      </c>
      <c r="G15319" s="292" t="s">
        <v>2979</v>
      </c>
    </row>
    <row r="15320" spans="1:7">
      <c r="A15320" s="292" t="s">
        <v>49</v>
      </c>
      <c r="B15320" s="405">
        <v>56295</v>
      </c>
      <c r="C15320" s="292" t="s">
        <v>2979</v>
      </c>
      <c r="E15320" s="292" t="s">
        <v>214</v>
      </c>
      <c r="F15320" s="405">
        <v>55910</v>
      </c>
      <c r="G15320" s="292" t="s">
        <v>2979</v>
      </c>
    </row>
    <row r="15321" spans="1:7">
      <c r="A15321" s="292" t="s">
        <v>49</v>
      </c>
      <c r="B15321" s="405">
        <v>56364</v>
      </c>
      <c r="C15321" s="292" t="s">
        <v>2979</v>
      </c>
      <c r="E15321" s="292" t="s">
        <v>214</v>
      </c>
      <c r="F15321" s="405">
        <v>55917</v>
      </c>
      <c r="G15321" s="292" t="s">
        <v>2979</v>
      </c>
    </row>
    <row r="15322" spans="1:7">
      <c r="A15322" s="292" t="s">
        <v>49</v>
      </c>
      <c r="B15322" s="405">
        <v>56474</v>
      </c>
      <c r="C15322" s="292" t="s">
        <v>2979</v>
      </c>
      <c r="E15322" s="292" t="s">
        <v>214</v>
      </c>
      <c r="F15322" s="405">
        <v>55918</v>
      </c>
      <c r="G15322" s="292" t="s">
        <v>2979</v>
      </c>
    </row>
    <row r="15323" spans="1:7">
      <c r="A15323" s="292" t="s">
        <v>49</v>
      </c>
      <c r="B15323" s="405">
        <v>54638</v>
      </c>
      <c r="C15323" s="292" t="s">
        <v>2979</v>
      </c>
      <c r="E15323" s="292" t="s">
        <v>214</v>
      </c>
      <c r="F15323" s="405">
        <v>55919</v>
      </c>
      <c r="G15323" s="292" t="s">
        <v>2979</v>
      </c>
    </row>
    <row r="15324" spans="1:7">
      <c r="A15324" s="292" t="s">
        <v>49</v>
      </c>
      <c r="B15324" s="405">
        <v>54747</v>
      </c>
      <c r="C15324" s="292" t="s">
        <v>2979</v>
      </c>
      <c r="E15324" s="292" t="s">
        <v>214</v>
      </c>
      <c r="F15324" s="405">
        <v>55921</v>
      </c>
      <c r="G15324" s="292" t="s">
        <v>2979</v>
      </c>
    </row>
    <row r="15325" spans="1:7">
      <c r="A15325" s="292" t="s">
        <v>49</v>
      </c>
      <c r="B15325" s="405">
        <v>54848</v>
      </c>
      <c r="C15325" s="292" t="s">
        <v>2979</v>
      </c>
      <c r="E15325" s="292" t="s">
        <v>214</v>
      </c>
      <c r="F15325" s="405">
        <v>55922</v>
      </c>
      <c r="G15325" s="292" t="s">
        <v>2979</v>
      </c>
    </row>
    <row r="15326" spans="1:7">
      <c r="A15326" s="292" t="s">
        <v>49</v>
      </c>
      <c r="B15326" s="405">
        <v>54970</v>
      </c>
      <c r="C15326" s="292" t="s">
        <v>2979</v>
      </c>
      <c r="E15326" s="292" t="s">
        <v>214</v>
      </c>
      <c r="F15326" s="405">
        <v>55923</v>
      </c>
      <c r="G15326" s="292" t="s">
        <v>2979</v>
      </c>
    </row>
    <row r="15327" spans="1:7">
      <c r="A15327" s="292" t="s">
        <v>49</v>
      </c>
      <c r="B15327" s="405">
        <v>55089</v>
      </c>
      <c r="C15327" s="292" t="s">
        <v>2979</v>
      </c>
      <c r="E15327" s="292" t="s">
        <v>214</v>
      </c>
      <c r="F15327" s="405">
        <v>55924</v>
      </c>
      <c r="G15327" s="292" t="s">
        <v>2979</v>
      </c>
    </row>
    <row r="15328" spans="1:7">
      <c r="A15328" s="292" t="s">
        <v>49</v>
      </c>
      <c r="B15328" s="405">
        <v>55605</v>
      </c>
      <c r="C15328" s="292" t="s">
        <v>2979</v>
      </c>
      <c r="E15328" s="292" t="s">
        <v>214</v>
      </c>
      <c r="F15328" s="405">
        <v>55925</v>
      </c>
      <c r="G15328" s="292" t="s">
        <v>2979</v>
      </c>
    </row>
    <row r="15329" spans="1:7">
      <c r="A15329" s="292" t="s">
        <v>49</v>
      </c>
      <c r="B15329" s="405">
        <v>55764</v>
      </c>
      <c r="C15329" s="292" t="s">
        <v>2979</v>
      </c>
      <c r="E15329" s="292" t="s">
        <v>214</v>
      </c>
      <c r="F15329" s="405">
        <v>55926</v>
      </c>
      <c r="G15329" s="292" t="s">
        <v>2979</v>
      </c>
    </row>
    <row r="15330" spans="1:7">
      <c r="A15330" s="292" t="s">
        <v>49</v>
      </c>
      <c r="B15330" s="405">
        <v>55946</v>
      </c>
      <c r="C15330" s="292" t="s">
        <v>2979</v>
      </c>
      <c r="E15330" s="292" t="s">
        <v>214</v>
      </c>
      <c r="F15330" s="405">
        <v>55927</v>
      </c>
      <c r="G15330" s="292" t="s">
        <v>2979</v>
      </c>
    </row>
    <row r="15331" spans="1:7">
      <c r="A15331" s="292" t="s">
        <v>49</v>
      </c>
      <c r="B15331" s="405">
        <v>56027</v>
      </c>
      <c r="C15331" s="292" t="s">
        <v>2979</v>
      </c>
      <c r="E15331" s="292" t="s">
        <v>214</v>
      </c>
      <c r="F15331" s="405">
        <v>55929</v>
      </c>
      <c r="G15331" s="292" t="s">
        <v>2979</v>
      </c>
    </row>
    <row r="15332" spans="1:7">
      <c r="A15332" s="292" t="s">
        <v>49</v>
      </c>
      <c r="B15332" s="405">
        <v>56110</v>
      </c>
      <c r="C15332" s="292" t="s">
        <v>2979</v>
      </c>
      <c r="E15332" s="292" t="s">
        <v>214</v>
      </c>
      <c r="F15332" s="405">
        <v>55931</v>
      </c>
      <c r="G15332" s="292" t="s">
        <v>2979</v>
      </c>
    </row>
    <row r="15333" spans="1:7">
      <c r="A15333" s="292" t="s">
        <v>49</v>
      </c>
      <c r="B15333" s="405">
        <v>56166</v>
      </c>
      <c r="C15333" s="292" t="s">
        <v>2979</v>
      </c>
      <c r="E15333" s="292" t="s">
        <v>214</v>
      </c>
      <c r="F15333" s="405">
        <v>55932</v>
      </c>
      <c r="G15333" s="292" t="s">
        <v>2979</v>
      </c>
    </row>
    <row r="15334" spans="1:7">
      <c r="A15334" s="292" t="s">
        <v>49</v>
      </c>
      <c r="B15334" s="405">
        <v>56236</v>
      </c>
      <c r="C15334" s="292" t="s">
        <v>2979</v>
      </c>
      <c r="E15334" s="292" t="s">
        <v>214</v>
      </c>
      <c r="F15334" s="405">
        <v>55933</v>
      </c>
      <c r="G15334" s="292" t="s">
        <v>2979</v>
      </c>
    </row>
    <row r="15335" spans="1:7">
      <c r="A15335" s="292" t="s">
        <v>49</v>
      </c>
      <c r="B15335" s="405">
        <v>56296</v>
      </c>
      <c r="C15335" s="292" t="s">
        <v>2979</v>
      </c>
      <c r="E15335" s="292" t="s">
        <v>214</v>
      </c>
      <c r="F15335" s="405">
        <v>55934</v>
      </c>
      <c r="G15335" s="292" t="s">
        <v>2979</v>
      </c>
    </row>
    <row r="15336" spans="1:7">
      <c r="A15336" s="292" t="s">
        <v>49</v>
      </c>
      <c r="B15336" s="405">
        <v>56367</v>
      </c>
      <c r="C15336" s="292" t="s">
        <v>2979</v>
      </c>
      <c r="E15336" s="292" t="s">
        <v>214</v>
      </c>
      <c r="F15336" s="405">
        <v>55935</v>
      </c>
      <c r="G15336" s="292" t="s">
        <v>2979</v>
      </c>
    </row>
    <row r="15337" spans="1:7">
      <c r="A15337" s="292" t="s">
        <v>49</v>
      </c>
      <c r="B15337" s="405">
        <v>56475</v>
      </c>
      <c r="C15337" s="292" t="s">
        <v>2979</v>
      </c>
      <c r="E15337" s="292" t="s">
        <v>214</v>
      </c>
      <c r="F15337" s="405">
        <v>55936</v>
      </c>
      <c r="G15337" s="292" t="s">
        <v>2979</v>
      </c>
    </row>
    <row r="15338" spans="1:7">
      <c r="A15338" s="292" t="s">
        <v>49</v>
      </c>
      <c r="B15338" s="405">
        <v>54639</v>
      </c>
      <c r="C15338" s="292" t="s">
        <v>2979</v>
      </c>
      <c r="E15338" s="292" t="s">
        <v>214</v>
      </c>
      <c r="F15338" s="405">
        <v>55939</v>
      </c>
      <c r="G15338" s="292" t="s">
        <v>2979</v>
      </c>
    </row>
    <row r="15339" spans="1:7">
      <c r="A15339" s="292" t="s">
        <v>49</v>
      </c>
      <c r="B15339" s="405">
        <v>54748</v>
      </c>
      <c r="C15339" s="292" t="s">
        <v>2979</v>
      </c>
      <c r="E15339" s="292" t="s">
        <v>214</v>
      </c>
      <c r="F15339" s="405">
        <v>55940</v>
      </c>
      <c r="G15339" s="292" t="s">
        <v>2979</v>
      </c>
    </row>
    <row r="15340" spans="1:7">
      <c r="A15340" s="292" t="s">
        <v>49</v>
      </c>
      <c r="B15340" s="405">
        <v>54849</v>
      </c>
      <c r="C15340" s="292" t="s">
        <v>2979</v>
      </c>
      <c r="E15340" s="292" t="s">
        <v>214</v>
      </c>
      <c r="F15340" s="405">
        <v>55941</v>
      </c>
      <c r="G15340" s="292" t="s">
        <v>2979</v>
      </c>
    </row>
    <row r="15341" spans="1:7">
      <c r="A15341" s="292" t="s">
        <v>49</v>
      </c>
      <c r="B15341" s="405">
        <v>54974</v>
      </c>
      <c r="C15341" s="292" t="s">
        <v>2979</v>
      </c>
      <c r="E15341" s="292" t="s">
        <v>214</v>
      </c>
      <c r="F15341" s="405">
        <v>55943</v>
      </c>
      <c r="G15341" s="292" t="s">
        <v>2979</v>
      </c>
    </row>
    <row r="15342" spans="1:7">
      <c r="A15342" s="292" t="s">
        <v>49</v>
      </c>
      <c r="B15342" s="405">
        <v>55307</v>
      </c>
      <c r="C15342" s="292" t="s">
        <v>2979</v>
      </c>
      <c r="E15342" s="292" t="s">
        <v>214</v>
      </c>
      <c r="F15342" s="405">
        <v>55945</v>
      </c>
      <c r="G15342" s="292" t="s">
        <v>2979</v>
      </c>
    </row>
    <row r="15343" spans="1:7">
      <c r="A15343" s="292" t="s">
        <v>49</v>
      </c>
      <c r="B15343" s="405">
        <v>55612</v>
      </c>
      <c r="C15343" s="292" t="s">
        <v>2979</v>
      </c>
      <c r="E15343" s="292" t="s">
        <v>214</v>
      </c>
      <c r="F15343" s="405">
        <v>55946</v>
      </c>
      <c r="G15343" s="292" t="s">
        <v>2979</v>
      </c>
    </row>
    <row r="15344" spans="1:7">
      <c r="A15344" s="292" t="s">
        <v>49</v>
      </c>
      <c r="B15344" s="405">
        <v>55767</v>
      </c>
      <c r="C15344" s="292" t="s">
        <v>2979</v>
      </c>
      <c r="E15344" s="292" t="s">
        <v>214</v>
      </c>
      <c r="F15344" s="405">
        <v>55949</v>
      </c>
      <c r="G15344" s="292" t="s">
        <v>2979</v>
      </c>
    </row>
    <row r="15345" spans="1:7">
      <c r="A15345" s="292" t="s">
        <v>49</v>
      </c>
      <c r="B15345" s="405">
        <v>55949</v>
      </c>
      <c r="C15345" s="292" t="s">
        <v>2979</v>
      </c>
      <c r="E15345" s="292" t="s">
        <v>214</v>
      </c>
      <c r="F15345" s="405">
        <v>55951</v>
      </c>
      <c r="G15345" s="292" t="s">
        <v>2979</v>
      </c>
    </row>
    <row r="15346" spans="1:7">
      <c r="A15346" s="292" t="s">
        <v>49</v>
      </c>
      <c r="B15346" s="405">
        <v>56028</v>
      </c>
      <c r="C15346" s="292" t="s">
        <v>2979</v>
      </c>
      <c r="E15346" s="292" t="s">
        <v>214</v>
      </c>
      <c r="F15346" s="405">
        <v>55952</v>
      </c>
      <c r="G15346" s="292" t="s">
        <v>2979</v>
      </c>
    </row>
    <row r="15347" spans="1:7">
      <c r="A15347" s="292" t="s">
        <v>49</v>
      </c>
      <c r="B15347" s="405">
        <v>56111</v>
      </c>
      <c r="C15347" s="292" t="s">
        <v>2979</v>
      </c>
      <c r="E15347" s="292" t="s">
        <v>214</v>
      </c>
      <c r="F15347" s="405">
        <v>55953</v>
      </c>
      <c r="G15347" s="292" t="s">
        <v>2979</v>
      </c>
    </row>
    <row r="15348" spans="1:7">
      <c r="A15348" s="292" t="s">
        <v>49</v>
      </c>
      <c r="B15348" s="405">
        <v>56167</v>
      </c>
      <c r="C15348" s="292" t="s">
        <v>2979</v>
      </c>
      <c r="E15348" s="292" t="s">
        <v>214</v>
      </c>
      <c r="F15348" s="405">
        <v>55954</v>
      </c>
      <c r="G15348" s="292" t="s">
        <v>2979</v>
      </c>
    </row>
    <row r="15349" spans="1:7">
      <c r="A15349" s="292" t="s">
        <v>49</v>
      </c>
      <c r="B15349" s="405">
        <v>56237</v>
      </c>
      <c r="C15349" s="292" t="s">
        <v>2979</v>
      </c>
      <c r="E15349" s="292" t="s">
        <v>214</v>
      </c>
      <c r="F15349" s="405">
        <v>55956</v>
      </c>
      <c r="G15349" s="292" t="s">
        <v>2979</v>
      </c>
    </row>
    <row r="15350" spans="1:7">
      <c r="A15350" s="292" t="s">
        <v>49</v>
      </c>
      <c r="B15350" s="405">
        <v>56297</v>
      </c>
      <c r="C15350" s="292" t="s">
        <v>2979</v>
      </c>
      <c r="E15350" s="292" t="s">
        <v>214</v>
      </c>
      <c r="F15350" s="405">
        <v>55957</v>
      </c>
      <c r="G15350" s="292" t="s">
        <v>2979</v>
      </c>
    </row>
    <row r="15351" spans="1:7">
      <c r="A15351" s="292" t="s">
        <v>49</v>
      </c>
      <c r="B15351" s="405">
        <v>56368</v>
      </c>
      <c r="C15351" s="292" t="s">
        <v>2979</v>
      </c>
      <c r="E15351" s="292" t="s">
        <v>214</v>
      </c>
      <c r="F15351" s="405">
        <v>55959</v>
      </c>
      <c r="G15351" s="292" t="s">
        <v>2979</v>
      </c>
    </row>
    <row r="15352" spans="1:7">
      <c r="A15352" s="292" t="s">
        <v>49</v>
      </c>
      <c r="B15352" s="405">
        <v>56477</v>
      </c>
      <c r="C15352" s="292" t="s">
        <v>2979</v>
      </c>
      <c r="E15352" s="292" t="s">
        <v>214</v>
      </c>
      <c r="F15352" s="405">
        <v>55961</v>
      </c>
      <c r="G15352" s="292" t="s">
        <v>2979</v>
      </c>
    </row>
    <row r="15353" spans="1:7">
      <c r="A15353" s="292" t="s">
        <v>49</v>
      </c>
      <c r="B15353" s="405">
        <v>54640</v>
      </c>
      <c r="C15353" s="292" t="s">
        <v>2979</v>
      </c>
      <c r="E15353" s="292" t="s">
        <v>214</v>
      </c>
      <c r="F15353" s="405">
        <v>55962</v>
      </c>
      <c r="G15353" s="292" t="s">
        <v>2979</v>
      </c>
    </row>
    <row r="15354" spans="1:7">
      <c r="A15354" s="292" t="s">
        <v>49</v>
      </c>
      <c r="B15354" s="405">
        <v>54749</v>
      </c>
      <c r="C15354" s="292" t="s">
        <v>2979</v>
      </c>
      <c r="E15354" s="292" t="s">
        <v>214</v>
      </c>
      <c r="F15354" s="405">
        <v>55963</v>
      </c>
      <c r="G15354" s="292" t="s">
        <v>2979</v>
      </c>
    </row>
    <row r="15355" spans="1:7">
      <c r="A15355" s="292" t="s">
        <v>49</v>
      </c>
      <c r="B15355" s="405">
        <v>54853</v>
      </c>
      <c r="C15355" s="292" t="s">
        <v>2979</v>
      </c>
      <c r="E15355" s="292" t="s">
        <v>214</v>
      </c>
      <c r="F15355" s="405">
        <v>55964</v>
      </c>
      <c r="G15355" s="292" t="s">
        <v>2979</v>
      </c>
    </row>
    <row r="15356" spans="1:7">
      <c r="A15356" s="292" t="s">
        <v>49</v>
      </c>
      <c r="B15356" s="405">
        <v>54975</v>
      </c>
      <c r="C15356" s="292" t="s">
        <v>2979</v>
      </c>
      <c r="E15356" s="292" t="s">
        <v>214</v>
      </c>
      <c r="F15356" s="405">
        <v>55965</v>
      </c>
      <c r="G15356" s="292" t="s">
        <v>2979</v>
      </c>
    </row>
    <row r="15357" spans="1:7">
      <c r="A15357" s="292" t="s">
        <v>49</v>
      </c>
      <c r="B15357" s="405">
        <v>55310</v>
      </c>
      <c r="C15357" s="292" t="s">
        <v>2979</v>
      </c>
      <c r="E15357" s="292" t="s">
        <v>214</v>
      </c>
      <c r="F15357" s="405">
        <v>55967</v>
      </c>
      <c r="G15357" s="292" t="s">
        <v>2979</v>
      </c>
    </row>
    <row r="15358" spans="1:7">
      <c r="A15358" s="292" t="s">
        <v>49</v>
      </c>
      <c r="B15358" s="405">
        <v>55613</v>
      </c>
      <c r="C15358" s="292" t="s">
        <v>2979</v>
      </c>
      <c r="E15358" s="292" t="s">
        <v>214</v>
      </c>
      <c r="F15358" s="405">
        <v>55969</v>
      </c>
      <c r="G15358" s="292" t="s">
        <v>2979</v>
      </c>
    </row>
    <row r="15359" spans="1:7">
      <c r="A15359" s="292" t="s">
        <v>49</v>
      </c>
      <c r="B15359" s="405">
        <v>55769</v>
      </c>
      <c r="C15359" s="292" t="s">
        <v>2979</v>
      </c>
      <c r="E15359" s="292" t="s">
        <v>214</v>
      </c>
      <c r="F15359" s="405">
        <v>55970</v>
      </c>
      <c r="G15359" s="292" t="s">
        <v>2979</v>
      </c>
    </row>
    <row r="15360" spans="1:7">
      <c r="A15360" s="292" t="s">
        <v>49</v>
      </c>
      <c r="B15360" s="405">
        <v>55951</v>
      </c>
      <c r="C15360" s="292" t="s">
        <v>2979</v>
      </c>
      <c r="E15360" s="292" t="s">
        <v>214</v>
      </c>
      <c r="F15360" s="405">
        <v>55971</v>
      </c>
      <c r="G15360" s="292" t="s">
        <v>2979</v>
      </c>
    </row>
    <row r="15361" spans="1:7">
      <c r="A15361" s="292" t="s">
        <v>49</v>
      </c>
      <c r="B15361" s="405">
        <v>56029</v>
      </c>
      <c r="C15361" s="292" t="s">
        <v>2979</v>
      </c>
      <c r="E15361" s="292" t="s">
        <v>214</v>
      </c>
      <c r="F15361" s="405">
        <v>55972</v>
      </c>
      <c r="G15361" s="292" t="s">
        <v>2979</v>
      </c>
    </row>
    <row r="15362" spans="1:7">
      <c r="A15362" s="292" t="s">
        <v>49</v>
      </c>
      <c r="B15362" s="405">
        <v>56113</v>
      </c>
      <c r="C15362" s="292" t="s">
        <v>2979</v>
      </c>
      <c r="E15362" s="292" t="s">
        <v>214</v>
      </c>
      <c r="F15362" s="405">
        <v>55973</v>
      </c>
      <c r="G15362" s="292" t="s">
        <v>2979</v>
      </c>
    </row>
    <row r="15363" spans="1:7">
      <c r="A15363" s="292" t="s">
        <v>49</v>
      </c>
      <c r="B15363" s="405">
        <v>56168</v>
      </c>
      <c r="C15363" s="292" t="s">
        <v>2979</v>
      </c>
      <c r="E15363" s="292" t="s">
        <v>214</v>
      </c>
      <c r="F15363" s="405">
        <v>55974</v>
      </c>
      <c r="G15363" s="292" t="s">
        <v>2979</v>
      </c>
    </row>
    <row r="15364" spans="1:7">
      <c r="A15364" s="292" t="s">
        <v>49</v>
      </c>
      <c r="B15364" s="405">
        <v>56239</v>
      </c>
      <c r="C15364" s="292" t="s">
        <v>2979</v>
      </c>
      <c r="E15364" s="292" t="s">
        <v>214</v>
      </c>
      <c r="F15364" s="405">
        <v>55975</v>
      </c>
      <c r="G15364" s="292" t="s">
        <v>2979</v>
      </c>
    </row>
    <row r="15365" spans="1:7">
      <c r="A15365" s="292" t="s">
        <v>49</v>
      </c>
      <c r="B15365" s="405">
        <v>56309</v>
      </c>
      <c r="C15365" s="292" t="s">
        <v>2979</v>
      </c>
      <c r="E15365" s="292" t="s">
        <v>214</v>
      </c>
      <c r="F15365" s="405">
        <v>55977</v>
      </c>
      <c r="G15365" s="292" t="s">
        <v>2979</v>
      </c>
    </row>
    <row r="15366" spans="1:7">
      <c r="A15366" s="292" t="s">
        <v>49</v>
      </c>
      <c r="B15366" s="405">
        <v>56373</v>
      </c>
      <c r="C15366" s="292" t="s">
        <v>2979</v>
      </c>
      <c r="E15366" s="292" t="s">
        <v>214</v>
      </c>
      <c r="F15366" s="405">
        <v>55979</v>
      </c>
      <c r="G15366" s="292" t="s">
        <v>2979</v>
      </c>
    </row>
    <row r="15367" spans="1:7">
      <c r="A15367" s="292" t="s">
        <v>49</v>
      </c>
      <c r="B15367" s="405">
        <v>56478</v>
      </c>
      <c r="C15367" s="292" t="s">
        <v>2979</v>
      </c>
      <c r="E15367" s="292" t="s">
        <v>214</v>
      </c>
      <c r="F15367" s="405">
        <v>55981</v>
      </c>
      <c r="G15367" s="292" t="s">
        <v>2979</v>
      </c>
    </row>
    <row r="15368" spans="1:7">
      <c r="A15368" s="292" t="s">
        <v>49</v>
      </c>
      <c r="B15368" s="405">
        <v>54641</v>
      </c>
      <c r="C15368" s="292" t="s">
        <v>2979</v>
      </c>
      <c r="E15368" s="292" t="s">
        <v>214</v>
      </c>
      <c r="F15368" s="405">
        <v>55982</v>
      </c>
      <c r="G15368" s="292" t="s">
        <v>2979</v>
      </c>
    </row>
    <row r="15369" spans="1:7">
      <c r="A15369" s="292" t="s">
        <v>49</v>
      </c>
      <c r="B15369" s="405">
        <v>54750</v>
      </c>
      <c r="C15369" s="292" t="s">
        <v>2979</v>
      </c>
      <c r="E15369" s="292" t="s">
        <v>214</v>
      </c>
      <c r="F15369" s="405">
        <v>55983</v>
      </c>
      <c r="G15369" s="292" t="s">
        <v>2979</v>
      </c>
    </row>
    <row r="15370" spans="1:7">
      <c r="A15370" s="292" t="s">
        <v>49</v>
      </c>
      <c r="B15370" s="405">
        <v>54855</v>
      </c>
      <c r="C15370" s="292" t="s">
        <v>2979</v>
      </c>
      <c r="E15370" s="292" t="s">
        <v>214</v>
      </c>
      <c r="F15370" s="405">
        <v>55985</v>
      </c>
      <c r="G15370" s="292" t="s">
        <v>2979</v>
      </c>
    </row>
    <row r="15371" spans="1:7">
      <c r="A15371" s="292" t="s">
        <v>49</v>
      </c>
      <c r="B15371" s="405">
        <v>54976</v>
      </c>
      <c r="C15371" s="292" t="s">
        <v>2979</v>
      </c>
      <c r="E15371" s="292" t="s">
        <v>214</v>
      </c>
      <c r="F15371" s="405">
        <v>55990</v>
      </c>
      <c r="G15371" s="292" t="s">
        <v>2979</v>
      </c>
    </row>
    <row r="15372" spans="1:7">
      <c r="A15372" s="292" t="s">
        <v>49</v>
      </c>
      <c r="B15372" s="405">
        <v>55312</v>
      </c>
      <c r="C15372" s="292" t="s">
        <v>2979</v>
      </c>
      <c r="E15372" s="292" t="s">
        <v>214</v>
      </c>
      <c r="F15372" s="405">
        <v>55991</v>
      </c>
      <c r="G15372" s="292" t="s">
        <v>2979</v>
      </c>
    </row>
    <row r="15373" spans="1:7">
      <c r="A15373" s="292" t="s">
        <v>49</v>
      </c>
      <c r="B15373" s="405">
        <v>55614</v>
      </c>
      <c r="C15373" s="292" t="s">
        <v>2979</v>
      </c>
      <c r="E15373" s="292" t="s">
        <v>214</v>
      </c>
      <c r="F15373" s="405">
        <v>55992</v>
      </c>
      <c r="G15373" s="292" t="s">
        <v>2979</v>
      </c>
    </row>
    <row r="15374" spans="1:7">
      <c r="A15374" s="292" t="s">
        <v>49</v>
      </c>
      <c r="B15374" s="405">
        <v>55775</v>
      </c>
      <c r="C15374" s="292" t="s">
        <v>2979</v>
      </c>
      <c r="E15374" s="292" t="s">
        <v>214</v>
      </c>
      <c r="F15374" s="405">
        <v>56009</v>
      </c>
      <c r="G15374" s="292" t="s">
        <v>2979</v>
      </c>
    </row>
    <row r="15375" spans="1:7">
      <c r="A15375" s="292" t="s">
        <v>49</v>
      </c>
      <c r="B15375" s="405">
        <v>55952</v>
      </c>
      <c r="C15375" s="292" t="s">
        <v>2979</v>
      </c>
      <c r="E15375" s="292" t="s">
        <v>214</v>
      </c>
      <c r="F15375" s="405">
        <v>56010</v>
      </c>
      <c r="G15375" s="292" t="s">
        <v>2979</v>
      </c>
    </row>
    <row r="15376" spans="1:7">
      <c r="A15376" s="292" t="s">
        <v>49</v>
      </c>
      <c r="B15376" s="405">
        <v>56032</v>
      </c>
      <c r="C15376" s="292" t="s">
        <v>2979</v>
      </c>
      <c r="E15376" s="292" t="s">
        <v>214</v>
      </c>
      <c r="F15376" s="405">
        <v>56013</v>
      </c>
      <c r="G15376" s="292" t="s">
        <v>2979</v>
      </c>
    </row>
    <row r="15377" spans="1:7">
      <c r="A15377" s="292" t="s">
        <v>49</v>
      </c>
      <c r="B15377" s="405">
        <v>56114</v>
      </c>
      <c r="C15377" s="292" t="s">
        <v>2979</v>
      </c>
      <c r="E15377" s="292" t="s">
        <v>214</v>
      </c>
      <c r="F15377" s="405">
        <v>56014</v>
      </c>
      <c r="G15377" s="292" t="s">
        <v>2979</v>
      </c>
    </row>
    <row r="15378" spans="1:7">
      <c r="A15378" s="292" t="s">
        <v>49</v>
      </c>
      <c r="B15378" s="405">
        <v>56169</v>
      </c>
      <c r="C15378" s="292" t="s">
        <v>2979</v>
      </c>
      <c r="E15378" s="292" t="s">
        <v>214</v>
      </c>
      <c r="F15378" s="405">
        <v>56016</v>
      </c>
      <c r="G15378" s="292" t="s">
        <v>2979</v>
      </c>
    </row>
    <row r="15379" spans="1:7">
      <c r="A15379" s="292" t="s">
        <v>49</v>
      </c>
      <c r="B15379" s="405">
        <v>56240</v>
      </c>
      <c r="C15379" s="292" t="s">
        <v>2979</v>
      </c>
      <c r="E15379" s="292" t="s">
        <v>214</v>
      </c>
      <c r="F15379" s="405">
        <v>56019</v>
      </c>
      <c r="G15379" s="292" t="s">
        <v>2979</v>
      </c>
    </row>
    <row r="15380" spans="1:7">
      <c r="A15380" s="292" t="s">
        <v>49</v>
      </c>
      <c r="B15380" s="405">
        <v>56311</v>
      </c>
      <c r="C15380" s="292" t="s">
        <v>2979</v>
      </c>
      <c r="E15380" s="292" t="s">
        <v>214</v>
      </c>
      <c r="F15380" s="405">
        <v>56021</v>
      </c>
      <c r="G15380" s="292" t="s">
        <v>2979</v>
      </c>
    </row>
    <row r="15381" spans="1:7">
      <c r="A15381" s="292" t="s">
        <v>49</v>
      </c>
      <c r="B15381" s="405">
        <v>56375</v>
      </c>
      <c r="C15381" s="292" t="s">
        <v>2979</v>
      </c>
      <c r="E15381" s="292" t="s">
        <v>214</v>
      </c>
      <c r="F15381" s="405">
        <v>56023</v>
      </c>
      <c r="G15381" s="292" t="s">
        <v>2979</v>
      </c>
    </row>
    <row r="15382" spans="1:7">
      <c r="A15382" s="292" t="s">
        <v>49</v>
      </c>
      <c r="B15382" s="405">
        <v>56479</v>
      </c>
      <c r="C15382" s="292" t="s">
        <v>2979</v>
      </c>
      <c r="E15382" s="292" t="s">
        <v>214</v>
      </c>
      <c r="F15382" s="405">
        <v>56025</v>
      </c>
      <c r="G15382" s="292" t="s">
        <v>2979</v>
      </c>
    </row>
    <row r="15383" spans="1:7">
      <c r="A15383" s="292" t="s">
        <v>49</v>
      </c>
      <c r="B15383" s="405">
        <v>54642</v>
      </c>
      <c r="C15383" s="292" t="s">
        <v>2979</v>
      </c>
      <c r="E15383" s="292" t="s">
        <v>214</v>
      </c>
      <c r="F15383" s="405">
        <v>56026</v>
      </c>
      <c r="G15383" s="292" t="s">
        <v>2979</v>
      </c>
    </row>
    <row r="15384" spans="1:7">
      <c r="A15384" s="292" t="s">
        <v>49</v>
      </c>
      <c r="B15384" s="405">
        <v>54754</v>
      </c>
      <c r="C15384" s="292" t="s">
        <v>2979</v>
      </c>
      <c r="E15384" s="292" t="s">
        <v>214</v>
      </c>
      <c r="F15384" s="405">
        <v>56027</v>
      </c>
      <c r="G15384" s="292" t="s">
        <v>2979</v>
      </c>
    </row>
    <row r="15385" spans="1:7">
      <c r="A15385" s="292" t="s">
        <v>49</v>
      </c>
      <c r="B15385" s="405">
        <v>54856</v>
      </c>
      <c r="C15385" s="292" t="s">
        <v>2979</v>
      </c>
      <c r="E15385" s="292" t="s">
        <v>214</v>
      </c>
      <c r="F15385" s="405">
        <v>56028</v>
      </c>
      <c r="G15385" s="292" t="s">
        <v>2979</v>
      </c>
    </row>
    <row r="15386" spans="1:7">
      <c r="A15386" s="292" t="s">
        <v>49</v>
      </c>
      <c r="B15386" s="405">
        <v>54977</v>
      </c>
      <c r="C15386" s="292" t="s">
        <v>2979</v>
      </c>
      <c r="E15386" s="292" t="s">
        <v>214</v>
      </c>
      <c r="F15386" s="405">
        <v>56029</v>
      </c>
      <c r="G15386" s="292" t="s">
        <v>2979</v>
      </c>
    </row>
    <row r="15387" spans="1:7">
      <c r="A15387" s="292" t="s">
        <v>49</v>
      </c>
      <c r="B15387" s="405">
        <v>55314</v>
      </c>
      <c r="C15387" s="292" t="s">
        <v>2979</v>
      </c>
      <c r="E15387" s="292" t="s">
        <v>214</v>
      </c>
      <c r="F15387" s="405">
        <v>56032</v>
      </c>
      <c r="G15387" s="292" t="s">
        <v>2979</v>
      </c>
    </row>
    <row r="15388" spans="1:7">
      <c r="A15388" s="292" t="s">
        <v>49</v>
      </c>
      <c r="B15388" s="405">
        <v>55615</v>
      </c>
      <c r="C15388" s="292" t="s">
        <v>2979</v>
      </c>
      <c r="E15388" s="292" t="s">
        <v>214</v>
      </c>
      <c r="F15388" s="405">
        <v>56033</v>
      </c>
      <c r="G15388" s="292" t="s">
        <v>2979</v>
      </c>
    </row>
    <row r="15389" spans="1:7">
      <c r="A15389" s="292" t="s">
        <v>49</v>
      </c>
      <c r="B15389" s="405">
        <v>55779</v>
      </c>
      <c r="C15389" s="292" t="s">
        <v>2979</v>
      </c>
      <c r="E15389" s="292" t="s">
        <v>214</v>
      </c>
      <c r="F15389" s="405">
        <v>56034</v>
      </c>
      <c r="G15389" s="292" t="s">
        <v>2979</v>
      </c>
    </row>
    <row r="15390" spans="1:7">
      <c r="A15390" s="292" t="s">
        <v>49</v>
      </c>
      <c r="B15390" s="405">
        <v>55953</v>
      </c>
      <c r="C15390" s="292" t="s">
        <v>2979</v>
      </c>
      <c r="E15390" s="292" t="s">
        <v>214</v>
      </c>
      <c r="F15390" s="405">
        <v>56036</v>
      </c>
      <c r="G15390" s="292" t="s">
        <v>2979</v>
      </c>
    </row>
    <row r="15391" spans="1:7">
      <c r="A15391" s="292" t="s">
        <v>49</v>
      </c>
      <c r="B15391" s="405">
        <v>56033</v>
      </c>
      <c r="C15391" s="292" t="s">
        <v>2979</v>
      </c>
      <c r="E15391" s="292" t="s">
        <v>214</v>
      </c>
      <c r="F15391" s="405">
        <v>56039</v>
      </c>
      <c r="G15391" s="292" t="s">
        <v>2979</v>
      </c>
    </row>
    <row r="15392" spans="1:7">
      <c r="A15392" s="292" t="s">
        <v>49</v>
      </c>
      <c r="B15392" s="405">
        <v>56115</v>
      </c>
      <c r="C15392" s="292" t="s">
        <v>2979</v>
      </c>
      <c r="E15392" s="292" t="s">
        <v>214</v>
      </c>
      <c r="F15392" s="405">
        <v>56041</v>
      </c>
      <c r="G15392" s="292" t="s">
        <v>2979</v>
      </c>
    </row>
    <row r="15393" spans="1:7">
      <c r="A15393" s="292" t="s">
        <v>49</v>
      </c>
      <c r="B15393" s="405">
        <v>56170</v>
      </c>
      <c r="C15393" s="292" t="s">
        <v>2979</v>
      </c>
      <c r="E15393" s="292" t="s">
        <v>214</v>
      </c>
      <c r="F15393" s="405">
        <v>56042</v>
      </c>
      <c r="G15393" s="292" t="s">
        <v>2979</v>
      </c>
    </row>
    <row r="15394" spans="1:7">
      <c r="A15394" s="292" t="s">
        <v>49</v>
      </c>
      <c r="B15394" s="405">
        <v>56243</v>
      </c>
      <c r="C15394" s="292" t="s">
        <v>2979</v>
      </c>
      <c r="E15394" s="292" t="s">
        <v>214</v>
      </c>
      <c r="F15394" s="405">
        <v>56043</v>
      </c>
      <c r="G15394" s="292" t="s">
        <v>2979</v>
      </c>
    </row>
    <row r="15395" spans="1:7">
      <c r="A15395" s="292" t="s">
        <v>49</v>
      </c>
      <c r="B15395" s="405">
        <v>56312</v>
      </c>
      <c r="C15395" s="292" t="s">
        <v>2979</v>
      </c>
      <c r="E15395" s="292" t="s">
        <v>214</v>
      </c>
      <c r="F15395" s="405">
        <v>56044</v>
      </c>
      <c r="G15395" s="292" t="s">
        <v>2979</v>
      </c>
    </row>
    <row r="15396" spans="1:7">
      <c r="A15396" s="292" t="s">
        <v>49</v>
      </c>
      <c r="B15396" s="405">
        <v>56376</v>
      </c>
      <c r="C15396" s="292" t="s">
        <v>2979</v>
      </c>
      <c r="E15396" s="292" t="s">
        <v>214</v>
      </c>
      <c r="F15396" s="405">
        <v>56045</v>
      </c>
      <c r="G15396" s="292" t="s">
        <v>2979</v>
      </c>
    </row>
    <row r="15397" spans="1:7">
      <c r="A15397" s="292" t="s">
        <v>49</v>
      </c>
      <c r="B15397" s="405">
        <v>56481</v>
      </c>
      <c r="C15397" s="292" t="s">
        <v>2979</v>
      </c>
      <c r="E15397" s="292" t="s">
        <v>214</v>
      </c>
      <c r="F15397" s="405">
        <v>56047</v>
      </c>
      <c r="G15397" s="292" t="s">
        <v>2979</v>
      </c>
    </row>
    <row r="15398" spans="1:7">
      <c r="A15398" s="292" t="s">
        <v>49</v>
      </c>
      <c r="B15398" s="405">
        <v>54644</v>
      </c>
      <c r="C15398" s="292" t="s">
        <v>2979</v>
      </c>
      <c r="E15398" s="292" t="s">
        <v>214</v>
      </c>
      <c r="F15398" s="405">
        <v>56048</v>
      </c>
      <c r="G15398" s="292" t="s">
        <v>2979</v>
      </c>
    </row>
    <row r="15399" spans="1:7">
      <c r="A15399" s="292" t="s">
        <v>49</v>
      </c>
      <c r="B15399" s="405">
        <v>54755</v>
      </c>
      <c r="C15399" s="292" t="s">
        <v>2979</v>
      </c>
      <c r="E15399" s="292" t="s">
        <v>214</v>
      </c>
      <c r="F15399" s="405">
        <v>56051</v>
      </c>
      <c r="G15399" s="292" t="s">
        <v>2979</v>
      </c>
    </row>
    <row r="15400" spans="1:7">
      <c r="A15400" s="292" t="s">
        <v>49</v>
      </c>
      <c r="B15400" s="405">
        <v>54858</v>
      </c>
      <c r="C15400" s="292" t="s">
        <v>2979</v>
      </c>
      <c r="E15400" s="292" t="s">
        <v>214</v>
      </c>
      <c r="F15400" s="405">
        <v>56052</v>
      </c>
      <c r="G15400" s="292" t="s">
        <v>2979</v>
      </c>
    </row>
    <row r="15401" spans="1:7">
      <c r="A15401" s="292" t="s">
        <v>49</v>
      </c>
      <c r="B15401" s="405">
        <v>54979</v>
      </c>
      <c r="C15401" s="292" t="s">
        <v>2979</v>
      </c>
      <c r="E15401" s="292" t="s">
        <v>214</v>
      </c>
      <c r="F15401" s="405">
        <v>56054</v>
      </c>
      <c r="G15401" s="292" t="s">
        <v>2979</v>
      </c>
    </row>
    <row r="15402" spans="1:7">
      <c r="A15402" s="292" t="s">
        <v>49</v>
      </c>
      <c r="B15402" s="405">
        <v>55321</v>
      </c>
      <c r="C15402" s="292" t="s">
        <v>2979</v>
      </c>
      <c r="E15402" s="292" t="s">
        <v>214</v>
      </c>
      <c r="F15402" s="405">
        <v>56057</v>
      </c>
      <c r="G15402" s="292" t="s">
        <v>2979</v>
      </c>
    </row>
    <row r="15403" spans="1:7">
      <c r="A15403" s="292" t="s">
        <v>49</v>
      </c>
      <c r="B15403" s="405">
        <v>55616</v>
      </c>
      <c r="C15403" s="292" t="s">
        <v>2979</v>
      </c>
      <c r="E15403" s="292" t="s">
        <v>214</v>
      </c>
      <c r="F15403" s="405">
        <v>56060</v>
      </c>
      <c r="G15403" s="292" t="s">
        <v>2979</v>
      </c>
    </row>
    <row r="15404" spans="1:7">
      <c r="A15404" s="292" t="s">
        <v>49</v>
      </c>
      <c r="B15404" s="405">
        <v>55780</v>
      </c>
      <c r="C15404" s="292" t="s">
        <v>2979</v>
      </c>
      <c r="E15404" s="292" t="s">
        <v>214</v>
      </c>
      <c r="F15404" s="405">
        <v>56064</v>
      </c>
      <c r="G15404" s="292" t="s">
        <v>2979</v>
      </c>
    </row>
    <row r="15405" spans="1:7">
      <c r="A15405" s="292" t="s">
        <v>49</v>
      </c>
      <c r="B15405" s="405">
        <v>55954</v>
      </c>
      <c r="C15405" s="292" t="s">
        <v>2979</v>
      </c>
      <c r="E15405" s="292" t="s">
        <v>214</v>
      </c>
      <c r="F15405" s="405">
        <v>56065</v>
      </c>
      <c r="G15405" s="292" t="s">
        <v>2979</v>
      </c>
    </row>
    <row r="15406" spans="1:7">
      <c r="A15406" s="292" t="s">
        <v>49</v>
      </c>
      <c r="B15406" s="405">
        <v>56034</v>
      </c>
      <c r="C15406" s="292" t="s">
        <v>2979</v>
      </c>
      <c r="E15406" s="292" t="s">
        <v>214</v>
      </c>
      <c r="F15406" s="405">
        <v>56068</v>
      </c>
      <c r="G15406" s="292" t="s">
        <v>2979</v>
      </c>
    </row>
    <row r="15407" spans="1:7">
      <c r="A15407" s="292" t="s">
        <v>49</v>
      </c>
      <c r="B15407" s="405">
        <v>56116</v>
      </c>
      <c r="C15407" s="292" t="s">
        <v>2979</v>
      </c>
      <c r="E15407" s="292" t="s">
        <v>214</v>
      </c>
      <c r="F15407" s="405">
        <v>56069</v>
      </c>
      <c r="G15407" s="292" t="s">
        <v>2979</v>
      </c>
    </row>
    <row r="15408" spans="1:7">
      <c r="A15408" s="292" t="s">
        <v>49</v>
      </c>
      <c r="B15408" s="405">
        <v>56171</v>
      </c>
      <c r="C15408" s="292" t="s">
        <v>2979</v>
      </c>
      <c r="E15408" s="292" t="s">
        <v>214</v>
      </c>
      <c r="F15408" s="405">
        <v>56072</v>
      </c>
      <c r="G15408" s="292" t="s">
        <v>2979</v>
      </c>
    </row>
    <row r="15409" spans="1:7">
      <c r="A15409" s="292" t="s">
        <v>49</v>
      </c>
      <c r="B15409" s="405">
        <v>56244</v>
      </c>
      <c r="C15409" s="292" t="s">
        <v>2979</v>
      </c>
      <c r="E15409" s="292" t="s">
        <v>214</v>
      </c>
      <c r="F15409" s="405">
        <v>56074</v>
      </c>
      <c r="G15409" s="292" t="s">
        <v>2979</v>
      </c>
    </row>
    <row r="15410" spans="1:7">
      <c r="A15410" s="292" t="s">
        <v>49</v>
      </c>
      <c r="B15410" s="405">
        <v>56314</v>
      </c>
      <c r="C15410" s="292" t="s">
        <v>2979</v>
      </c>
      <c r="E15410" s="292" t="s">
        <v>214</v>
      </c>
      <c r="F15410" s="405">
        <v>56076</v>
      </c>
      <c r="G15410" s="292" t="s">
        <v>2979</v>
      </c>
    </row>
    <row r="15411" spans="1:7">
      <c r="A15411" s="292" t="s">
        <v>49</v>
      </c>
      <c r="B15411" s="405">
        <v>56378</v>
      </c>
      <c r="C15411" s="292" t="s">
        <v>2979</v>
      </c>
      <c r="E15411" s="292" t="s">
        <v>214</v>
      </c>
      <c r="F15411" s="405">
        <v>56078</v>
      </c>
      <c r="G15411" s="292" t="s">
        <v>2979</v>
      </c>
    </row>
    <row r="15412" spans="1:7">
      <c r="A15412" s="292" t="s">
        <v>49</v>
      </c>
      <c r="B15412" s="405">
        <v>56482</v>
      </c>
      <c r="C15412" s="292" t="s">
        <v>2979</v>
      </c>
      <c r="E15412" s="292" t="s">
        <v>214</v>
      </c>
      <c r="F15412" s="405">
        <v>56080</v>
      </c>
      <c r="G15412" s="292" t="s">
        <v>2979</v>
      </c>
    </row>
    <row r="15413" spans="1:7">
      <c r="A15413" s="292" t="s">
        <v>49</v>
      </c>
      <c r="B15413" s="405">
        <v>54645</v>
      </c>
      <c r="C15413" s="292" t="s">
        <v>2979</v>
      </c>
      <c r="E15413" s="292" t="s">
        <v>214</v>
      </c>
      <c r="F15413" s="405">
        <v>56081</v>
      </c>
      <c r="G15413" s="292" t="s">
        <v>2979</v>
      </c>
    </row>
    <row r="15414" spans="1:7">
      <c r="A15414" s="292" t="s">
        <v>49</v>
      </c>
      <c r="B15414" s="405">
        <v>54756</v>
      </c>
      <c r="C15414" s="292" t="s">
        <v>2979</v>
      </c>
      <c r="E15414" s="292" t="s">
        <v>214</v>
      </c>
      <c r="F15414" s="405">
        <v>56083</v>
      </c>
      <c r="G15414" s="292" t="s">
        <v>2979</v>
      </c>
    </row>
    <row r="15415" spans="1:7">
      <c r="A15415" s="292" t="s">
        <v>49</v>
      </c>
      <c r="B15415" s="405">
        <v>54864</v>
      </c>
      <c r="C15415" s="292" t="s">
        <v>2979</v>
      </c>
      <c r="E15415" s="292" t="s">
        <v>214</v>
      </c>
      <c r="F15415" s="405">
        <v>56085</v>
      </c>
      <c r="G15415" s="292" t="s">
        <v>2979</v>
      </c>
    </row>
    <row r="15416" spans="1:7">
      <c r="A15416" s="292" t="s">
        <v>49</v>
      </c>
      <c r="B15416" s="405">
        <v>54982</v>
      </c>
      <c r="C15416" s="292" t="s">
        <v>2979</v>
      </c>
      <c r="E15416" s="292" t="s">
        <v>214</v>
      </c>
      <c r="F15416" s="405">
        <v>56087</v>
      </c>
      <c r="G15416" s="292" t="s">
        <v>2979</v>
      </c>
    </row>
    <row r="15417" spans="1:7">
      <c r="A15417" s="292" t="s">
        <v>49</v>
      </c>
      <c r="B15417" s="405">
        <v>55322</v>
      </c>
      <c r="C15417" s="292" t="s">
        <v>2979</v>
      </c>
      <c r="E15417" s="292" t="s">
        <v>214</v>
      </c>
      <c r="F15417" s="405">
        <v>56088</v>
      </c>
      <c r="G15417" s="292" t="s">
        <v>2979</v>
      </c>
    </row>
    <row r="15418" spans="1:7">
      <c r="A15418" s="292" t="s">
        <v>49</v>
      </c>
      <c r="B15418" s="405">
        <v>55701</v>
      </c>
      <c r="C15418" s="292" t="s">
        <v>2979</v>
      </c>
      <c r="E15418" s="292" t="s">
        <v>214</v>
      </c>
      <c r="F15418" s="405">
        <v>56089</v>
      </c>
      <c r="G15418" s="292" t="s">
        <v>2979</v>
      </c>
    </row>
    <row r="15419" spans="1:7">
      <c r="A15419" s="292" t="s">
        <v>49</v>
      </c>
      <c r="B15419" s="405">
        <v>55782</v>
      </c>
      <c r="C15419" s="292" t="s">
        <v>2979</v>
      </c>
      <c r="E15419" s="292" t="s">
        <v>214</v>
      </c>
      <c r="F15419" s="405">
        <v>56090</v>
      </c>
      <c r="G15419" s="292" t="s">
        <v>2979</v>
      </c>
    </row>
    <row r="15420" spans="1:7">
      <c r="A15420" s="292" t="s">
        <v>49</v>
      </c>
      <c r="B15420" s="405">
        <v>55956</v>
      </c>
      <c r="C15420" s="292" t="s">
        <v>2979</v>
      </c>
      <c r="E15420" s="292" t="s">
        <v>214</v>
      </c>
      <c r="F15420" s="405">
        <v>56091</v>
      </c>
      <c r="G15420" s="292" t="s">
        <v>2979</v>
      </c>
    </row>
    <row r="15421" spans="1:7">
      <c r="A15421" s="292" t="s">
        <v>49</v>
      </c>
      <c r="B15421" s="405">
        <v>56036</v>
      </c>
      <c r="C15421" s="292" t="s">
        <v>2979</v>
      </c>
      <c r="E15421" s="292" t="s">
        <v>214</v>
      </c>
      <c r="F15421" s="405">
        <v>56096</v>
      </c>
      <c r="G15421" s="292" t="s">
        <v>2979</v>
      </c>
    </row>
    <row r="15422" spans="1:7">
      <c r="A15422" s="292" t="s">
        <v>49</v>
      </c>
      <c r="B15422" s="405">
        <v>56117</v>
      </c>
      <c r="C15422" s="292" t="s">
        <v>2979</v>
      </c>
      <c r="E15422" s="292" t="s">
        <v>214</v>
      </c>
      <c r="F15422" s="405">
        <v>56097</v>
      </c>
      <c r="G15422" s="292" t="s">
        <v>2979</v>
      </c>
    </row>
    <row r="15423" spans="1:7">
      <c r="A15423" s="292" t="s">
        <v>49</v>
      </c>
      <c r="B15423" s="405">
        <v>56172</v>
      </c>
      <c r="C15423" s="292" t="s">
        <v>2979</v>
      </c>
      <c r="E15423" s="292" t="s">
        <v>214</v>
      </c>
      <c r="F15423" s="405">
        <v>56098</v>
      </c>
      <c r="G15423" s="292" t="s">
        <v>2979</v>
      </c>
    </row>
    <row r="15424" spans="1:7">
      <c r="A15424" s="292" t="s">
        <v>49</v>
      </c>
      <c r="B15424" s="405">
        <v>56245</v>
      </c>
      <c r="C15424" s="292" t="s">
        <v>2979</v>
      </c>
      <c r="E15424" s="292" t="s">
        <v>214</v>
      </c>
      <c r="F15424" s="405">
        <v>56101</v>
      </c>
      <c r="G15424" s="292" t="s">
        <v>2979</v>
      </c>
    </row>
    <row r="15425" spans="1:7">
      <c r="A15425" s="292" t="s">
        <v>49</v>
      </c>
      <c r="B15425" s="405">
        <v>56315</v>
      </c>
      <c r="C15425" s="292" t="s">
        <v>2979</v>
      </c>
      <c r="E15425" s="292" t="s">
        <v>214</v>
      </c>
      <c r="F15425" s="405">
        <v>56110</v>
      </c>
      <c r="G15425" s="292" t="s">
        <v>2979</v>
      </c>
    </row>
    <row r="15426" spans="1:7">
      <c r="A15426" s="292" t="s">
        <v>49</v>
      </c>
      <c r="B15426" s="405">
        <v>56381</v>
      </c>
      <c r="C15426" s="292" t="s">
        <v>2979</v>
      </c>
      <c r="E15426" s="292" t="s">
        <v>214</v>
      </c>
      <c r="F15426" s="405">
        <v>56111</v>
      </c>
      <c r="G15426" s="292" t="s">
        <v>2979</v>
      </c>
    </row>
    <row r="15427" spans="1:7">
      <c r="A15427" s="292" t="s">
        <v>49</v>
      </c>
      <c r="B15427" s="405">
        <v>56510</v>
      </c>
      <c r="C15427" s="292" t="s">
        <v>2979</v>
      </c>
      <c r="E15427" s="292" t="s">
        <v>214</v>
      </c>
      <c r="F15427" s="405">
        <v>56113</v>
      </c>
      <c r="G15427" s="292" t="s">
        <v>2979</v>
      </c>
    </row>
    <row r="15428" spans="1:7">
      <c r="A15428" s="292" t="s">
        <v>49</v>
      </c>
      <c r="B15428" s="405">
        <v>54646</v>
      </c>
      <c r="C15428" s="292" t="s">
        <v>2979</v>
      </c>
      <c r="E15428" s="292" t="s">
        <v>214</v>
      </c>
      <c r="F15428" s="405">
        <v>56114</v>
      </c>
      <c r="G15428" s="292" t="s">
        <v>2979</v>
      </c>
    </row>
    <row r="15429" spans="1:7">
      <c r="A15429" s="292" t="s">
        <v>49</v>
      </c>
      <c r="B15429" s="405">
        <v>54757</v>
      </c>
      <c r="C15429" s="292" t="s">
        <v>2979</v>
      </c>
      <c r="E15429" s="292" t="s">
        <v>214</v>
      </c>
      <c r="F15429" s="405">
        <v>56115</v>
      </c>
      <c r="G15429" s="292" t="s">
        <v>2979</v>
      </c>
    </row>
    <row r="15430" spans="1:7">
      <c r="A15430" s="292" t="s">
        <v>49</v>
      </c>
      <c r="B15430" s="405">
        <v>54867</v>
      </c>
      <c r="C15430" s="292" t="s">
        <v>2979</v>
      </c>
      <c r="E15430" s="292" t="s">
        <v>214</v>
      </c>
      <c r="F15430" s="405">
        <v>56116</v>
      </c>
      <c r="G15430" s="292" t="s">
        <v>2979</v>
      </c>
    </row>
    <row r="15431" spans="1:7">
      <c r="A15431" s="292" t="s">
        <v>49</v>
      </c>
      <c r="B15431" s="405">
        <v>54983</v>
      </c>
      <c r="C15431" s="292" t="s">
        <v>2979</v>
      </c>
      <c r="E15431" s="292" t="s">
        <v>214</v>
      </c>
      <c r="F15431" s="405">
        <v>56117</v>
      </c>
      <c r="G15431" s="292" t="s">
        <v>2979</v>
      </c>
    </row>
    <row r="15432" spans="1:7">
      <c r="A15432" s="292" t="s">
        <v>49</v>
      </c>
      <c r="B15432" s="405">
        <v>55324</v>
      </c>
      <c r="C15432" s="292" t="s">
        <v>2979</v>
      </c>
      <c r="E15432" s="292" t="s">
        <v>214</v>
      </c>
      <c r="F15432" s="405">
        <v>56118</v>
      </c>
      <c r="G15432" s="292" t="s">
        <v>2979</v>
      </c>
    </row>
    <row r="15433" spans="1:7">
      <c r="A15433" s="292" t="s">
        <v>49</v>
      </c>
      <c r="B15433" s="405">
        <v>55702</v>
      </c>
      <c r="C15433" s="292" t="s">
        <v>2979</v>
      </c>
      <c r="E15433" s="292" t="s">
        <v>214</v>
      </c>
      <c r="F15433" s="405">
        <v>56119</v>
      </c>
      <c r="G15433" s="292" t="s">
        <v>2979</v>
      </c>
    </row>
    <row r="15434" spans="1:7">
      <c r="A15434" s="292" t="s">
        <v>49</v>
      </c>
      <c r="B15434" s="405">
        <v>55783</v>
      </c>
      <c r="C15434" s="292" t="s">
        <v>2979</v>
      </c>
      <c r="E15434" s="292" t="s">
        <v>214</v>
      </c>
      <c r="F15434" s="405">
        <v>56120</v>
      </c>
      <c r="G15434" s="292" t="s">
        <v>2979</v>
      </c>
    </row>
    <row r="15435" spans="1:7">
      <c r="A15435" s="292" t="s">
        <v>49</v>
      </c>
      <c r="B15435" s="405">
        <v>55957</v>
      </c>
      <c r="C15435" s="292" t="s">
        <v>2979</v>
      </c>
      <c r="E15435" s="292" t="s">
        <v>214</v>
      </c>
      <c r="F15435" s="405">
        <v>56121</v>
      </c>
      <c r="G15435" s="292" t="s">
        <v>2979</v>
      </c>
    </row>
    <row r="15436" spans="1:7">
      <c r="A15436" s="292" t="s">
        <v>49</v>
      </c>
      <c r="B15436" s="405">
        <v>56039</v>
      </c>
      <c r="C15436" s="292" t="s">
        <v>2979</v>
      </c>
      <c r="E15436" s="292" t="s">
        <v>214</v>
      </c>
      <c r="F15436" s="405">
        <v>56122</v>
      </c>
      <c r="G15436" s="292" t="s">
        <v>2979</v>
      </c>
    </row>
    <row r="15437" spans="1:7">
      <c r="A15437" s="292" t="s">
        <v>49</v>
      </c>
      <c r="B15437" s="405">
        <v>56118</v>
      </c>
      <c r="C15437" s="292" t="s">
        <v>2979</v>
      </c>
      <c r="E15437" s="292" t="s">
        <v>214</v>
      </c>
      <c r="F15437" s="405">
        <v>56123</v>
      </c>
      <c r="G15437" s="292" t="s">
        <v>2979</v>
      </c>
    </row>
    <row r="15438" spans="1:7">
      <c r="A15438" s="292" t="s">
        <v>49</v>
      </c>
      <c r="B15438" s="405">
        <v>56173</v>
      </c>
      <c r="C15438" s="292" t="s">
        <v>2979</v>
      </c>
      <c r="E15438" s="292" t="s">
        <v>214</v>
      </c>
      <c r="F15438" s="405">
        <v>56127</v>
      </c>
      <c r="G15438" s="292" t="s">
        <v>2979</v>
      </c>
    </row>
    <row r="15439" spans="1:7">
      <c r="A15439" s="292" t="s">
        <v>49</v>
      </c>
      <c r="B15439" s="405">
        <v>56246</v>
      </c>
      <c r="C15439" s="292" t="s">
        <v>2979</v>
      </c>
      <c r="E15439" s="292" t="s">
        <v>214</v>
      </c>
      <c r="F15439" s="405">
        <v>56128</v>
      </c>
      <c r="G15439" s="292" t="s">
        <v>2979</v>
      </c>
    </row>
    <row r="15440" spans="1:7">
      <c r="A15440" s="292" t="s">
        <v>49</v>
      </c>
      <c r="B15440" s="405">
        <v>56316</v>
      </c>
      <c r="C15440" s="292" t="s">
        <v>2979</v>
      </c>
      <c r="E15440" s="292" t="s">
        <v>214</v>
      </c>
      <c r="F15440" s="405">
        <v>56129</v>
      </c>
      <c r="G15440" s="292" t="s">
        <v>2979</v>
      </c>
    </row>
    <row r="15441" spans="1:7">
      <c r="A15441" s="292" t="s">
        <v>49</v>
      </c>
      <c r="B15441" s="405">
        <v>56382</v>
      </c>
      <c r="C15441" s="292" t="s">
        <v>2979</v>
      </c>
      <c r="E15441" s="292" t="s">
        <v>214</v>
      </c>
      <c r="F15441" s="405">
        <v>56131</v>
      </c>
      <c r="G15441" s="292" t="s">
        <v>2979</v>
      </c>
    </row>
    <row r="15442" spans="1:7">
      <c r="A15442" s="292" t="s">
        <v>49</v>
      </c>
      <c r="B15442" s="405">
        <v>56511</v>
      </c>
      <c r="C15442" s="292" t="s">
        <v>2979</v>
      </c>
      <c r="E15442" s="292" t="s">
        <v>214</v>
      </c>
      <c r="F15442" s="405">
        <v>56132</v>
      </c>
      <c r="G15442" s="292" t="s">
        <v>2979</v>
      </c>
    </row>
    <row r="15443" spans="1:7">
      <c r="A15443" s="292" t="s">
        <v>49</v>
      </c>
      <c r="B15443" s="405">
        <v>54648</v>
      </c>
      <c r="C15443" s="292" t="s">
        <v>2979</v>
      </c>
      <c r="E15443" s="292" t="s">
        <v>214</v>
      </c>
      <c r="F15443" s="405">
        <v>56134</v>
      </c>
      <c r="G15443" s="292" t="s">
        <v>2979</v>
      </c>
    </row>
    <row r="15444" spans="1:7">
      <c r="A15444" s="292" t="s">
        <v>49</v>
      </c>
      <c r="B15444" s="405">
        <v>54761</v>
      </c>
      <c r="C15444" s="292" t="s">
        <v>2979</v>
      </c>
      <c r="E15444" s="292" t="s">
        <v>214</v>
      </c>
      <c r="F15444" s="405">
        <v>56137</v>
      </c>
      <c r="G15444" s="292" t="s">
        <v>2979</v>
      </c>
    </row>
    <row r="15445" spans="1:7">
      <c r="A15445" s="292" t="s">
        <v>49</v>
      </c>
      <c r="B15445" s="405">
        <v>54870</v>
      </c>
      <c r="C15445" s="292" t="s">
        <v>2979</v>
      </c>
      <c r="E15445" s="292" t="s">
        <v>214</v>
      </c>
      <c r="F15445" s="405">
        <v>56138</v>
      </c>
      <c r="G15445" s="292" t="s">
        <v>2979</v>
      </c>
    </row>
    <row r="15446" spans="1:7">
      <c r="A15446" s="292" t="s">
        <v>49</v>
      </c>
      <c r="B15446" s="405">
        <v>54984</v>
      </c>
      <c r="C15446" s="292" t="s">
        <v>2979</v>
      </c>
      <c r="E15446" s="292" t="s">
        <v>214</v>
      </c>
      <c r="F15446" s="405">
        <v>56139</v>
      </c>
      <c r="G15446" s="292" t="s">
        <v>2979</v>
      </c>
    </row>
    <row r="15447" spans="1:7">
      <c r="A15447" s="292" t="s">
        <v>49</v>
      </c>
      <c r="B15447" s="405">
        <v>55325</v>
      </c>
      <c r="C15447" s="292" t="s">
        <v>2979</v>
      </c>
      <c r="E15447" s="292" t="s">
        <v>214</v>
      </c>
      <c r="F15447" s="405">
        <v>56140</v>
      </c>
      <c r="G15447" s="292" t="s">
        <v>2979</v>
      </c>
    </row>
    <row r="15448" spans="1:7">
      <c r="A15448" s="292" t="s">
        <v>49</v>
      </c>
      <c r="B15448" s="405">
        <v>55705</v>
      </c>
      <c r="C15448" s="292" t="s">
        <v>2979</v>
      </c>
      <c r="E15448" s="292" t="s">
        <v>214</v>
      </c>
      <c r="F15448" s="405">
        <v>56141</v>
      </c>
      <c r="G15448" s="292" t="s">
        <v>2979</v>
      </c>
    </row>
    <row r="15449" spans="1:7">
      <c r="A15449" s="292" t="s">
        <v>49</v>
      </c>
      <c r="B15449" s="405">
        <v>55784</v>
      </c>
      <c r="C15449" s="292" t="s">
        <v>2979</v>
      </c>
      <c r="E15449" s="292" t="s">
        <v>214</v>
      </c>
      <c r="F15449" s="405">
        <v>56144</v>
      </c>
      <c r="G15449" s="292" t="s">
        <v>2979</v>
      </c>
    </row>
    <row r="15450" spans="1:7">
      <c r="A15450" s="292" t="s">
        <v>49</v>
      </c>
      <c r="B15450" s="405">
        <v>55959</v>
      </c>
      <c r="C15450" s="292" t="s">
        <v>2979</v>
      </c>
      <c r="E15450" s="292" t="s">
        <v>214</v>
      </c>
      <c r="F15450" s="405">
        <v>56145</v>
      </c>
      <c r="G15450" s="292" t="s">
        <v>2979</v>
      </c>
    </row>
    <row r="15451" spans="1:7">
      <c r="A15451" s="292" t="s">
        <v>49</v>
      </c>
      <c r="B15451" s="405">
        <v>56041</v>
      </c>
      <c r="C15451" s="292" t="s">
        <v>2979</v>
      </c>
      <c r="E15451" s="292" t="s">
        <v>214</v>
      </c>
      <c r="F15451" s="405">
        <v>56149</v>
      </c>
      <c r="G15451" s="292" t="s">
        <v>2979</v>
      </c>
    </row>
    <row r="15452" spans="1:7">
      <c r="A15452" s="292" t="s">
        <v>49</v>
      </c>
      <c r="B15452" s="405">
        <v>56119</v>
      </c>
      <c r="C15452" s="292" t="s">
        <v>2979</v>
      </c>
      <c r="E15452" s="292" t="s">
        <v>214</v>
      </c>
      <c r="F15452" s="405">
        <v>56150</v>
      </c>
      <c r="G15452" s="292" t="s">
        <v>2979</v>
      </c>
    </row>
    <row r="15453" spans="1:7">
      <c r="A15453" s="292" t="s">
        <v>49</v>
      </c>
      <c r="B15453" s="405">
        <v>56174</v>
      </c>
      <c r="C15453" s="292" t="s">
        <v>2979</v>
      </c>
      <c r="E15453" s="292" t="s">
        <v>214</v>
      </c>
      <c r="F15453" s="405">
        <v>56151</v>
      </c>
      <c r="G15453" s="292" t="s">
        <v>2979</v>
      </c>
    </row>
    <row r="15454" spans="1:7">
      <c r="A15454" s="292" t="s">
        <v>49</v>
      </c>
      <c r="B15454" s="405">
        <v>56248</v>
      </c>
      <c r="C15454" s="292" t="s">
        <v>2979</v>
      </c>
      <c r="E15454" s="292" t="s">
        <v>214</v>
      </c>
      <c r="F15454" s="405">
        <v>56152</v>
      </c>
      <c r="G15454" s="292" t="s">
        <v>2979</v>
      </c>
    </row>
    <row r="15455" spans="1:7">
      <c r="A15455" s="292" t="s">
        <v>49</v>
      </c>
      <c r="B15455" s="405">
        <v>56317</v>
      </c>
      <c r="C15455" s="292" t="s">
        <v>2979</v>
      </c>
      <c r="E15455" s="292" t="s">
        <v>214</v>
      </c>
      <c r="F15455" s="405">
        <v>56153</v>
      </c>
      <c r="G15455" s="292" t="s">
        <v>2979</v>
      </c>
    </row>
    <row r="15456" spans="1:7">
      <c r="A15456" s="292" t="s">
        <v>49</v>
      </c>
      <c r="B15456" s="405">
        <v>56384</v>
      </c>
      <c r="C15456" s="292" t="s">
        <v>2979</v>
      </c>
      <c r="E15456" s="292" t="s">
        <v>214</v>
      </c>
      <c r="F15456" s="405">
        <v>56155</v>
      </c>
      <c r="G15456" s="292" t="s">
        <v>2979</v>
      </c>
    </row>
    <row r="15457" spans="1:7">
      <c r="A15457" s="292" t="s">
        <v>49</v>
      </c>
      <c r="B15457" s="405">
        <v>56514</v>
      </c>
      <c r="C15457" s="292" t="s">
        <v>2979</v>
      </c>
      <c r="E15457" s="292" t="s">
        <v>214</v>
      </c>
      <c r="F15457" s="405">
        <v>56156</v>
      </c>
      <c r="G15457" s="292" t="s">
        <v>2979</v>
      </c>
    </row>
    <row r="15458" spans="1:7">
      <c r="A15458" s="292" t="s">
        <v>49</v>
      </c>
      <c r="B15458" s="405">
        <v>54651</v>
      </c>
      <c r="C15458" s="292" t="s">
        <v>2979</v>
      </c>
      <c r="E15458" s="292" t="s">
        <v>214</v>
      </c>
      <c r="F15458" s="405">
        <v>56157</v>
      </c>
      <c r="G15458" s="292" t="s">
        <v>2979</v>
      </c>
    </row>
    <row r="15459" spans="1:7">
      <c r="A15459" s="292" t="s">
        <v>49</v>
      </c>
      <c r="B15459" s="405">
        <v>54762</v>
      </c>
      <c r="C15459" s="292" t="s">
        <v>2979</v>
      </c>
      <c r="E15459" s="292" t="s">
        <v>214</v>
      </c>
      <c r="F15459" s="405">
        <v>56158</v>
      </c>
      <c r="G15459" s="292" t="s">
        <v>2979</v>
      </c>
    </row>
    <row r="15460" spans="1:7">
      <c r="A15460" s="292" t="s">
        <v>49</v>
      </c>
      <c r="B15460" s="405">
        <v>54871</v>
      </c>
      <c r="C15460" s="292" t="s">
        <v>2979</v>
      </c>
      <c r="E15460" s="292" t="s">
        <v>214</v>
      </c>
      <c r="F15460" s="405">
        <v>56159</v>
      </c>
      <c r="G15460" s="292" t="s">
        <v>2979</v>
      </c>
    </row>
    <row r="15461" spans="1:7">
      <c r="A15461" s="292" t="s">
        <v>49</v>
      </c>
      <c r="B15461" s="405">
        <v>54990</v>
      </c>
      <c r="C15461" s="292" t="s">
        <v>2979</v>
      </c>
      <c r="E15461" s="292" t="s">
        <v>214</v>
      </c>
      <c r="F15461" s="405">
        <v>56160</v>
      </c>
      <c r="G15461" s="292" t="s">
        <v>2979</v>
      </c>
    </row>
    <row r="15462" spans="1:7">
      <c r="A15462" s="292" t="s">
        <v>49</v>
      </c>
      <c r="B15462" s="405">
        <v>55329</v>
      </c>
      <c r="C15462" s="292" t="s">
        <v>2979</v>
      </c>
      <c r="E15462" s="292" t="s">
        <v>214</v>
      </c>
      <c r="F15462" s="405">
        <v>56161</v>
      </c>
      <c r="G15462" s="292" t="s">
        <v>2979</v>
      </c>
    </row>
    <row r="15463" spans="1:7">
      <c r="A15463" s="292" t="s">
        <v>49</v>
      </c>
      <c r="B15463" s="405">
        <v>55706</v>
      </c>
      <c r="C15463" s="292" t="s">
        <v>2979</v>
      </c>
      <c r="E15463" s="292" t="s">
        <v>214</v>
      </c>
      <c r="F15463" s="405">
        <v>56162</v>
      </c>
      <c r="G15463" s="292" t="s">
        <v>2979</v>
      </c>
    </row>
    <row r="15464" spans="1:7">
      <c r="A15464" s="292" t="s">
        <v>49</v>
      </c>
      <c r="B15464" s="405">
        <v>55786</v>
      </c>
      <c r="C15464" s="292" t="s">
        <v>2979</v>
      </c>
      <c r="E15464" s="292" t="s">
        <v>214</v>
      </c>
      <c r="F15464" s="405">
        <v>56164</v>
      </c>
      <c r="G15464" s="292" t="s">
        <v>2979</v>
      </c>
    </row>
    <row r="15465" spans="1:7">
      <c r="A15465" s="292" t="s">
        <v>49</v>
      </c>
      <c r="B15465" s="405">
        <v>55961</v>
      </c>
      <c r="C15465" s="292" t="s">
        <v>2979</v>
      </c>
      <c r="E15465" s="292" t="s">
        <v>214</v>
      </c>
      <c r="F15465" s="405">
        <v>56165</v>
      </c>
      <c r="G15465" s="292" t="s">
        <v>2979</v>
      </c>
    </row>
    <row r="15466" spans="1:7">
      <c r="A15466" s="292" t="s">
        <v>49</v>
      </c>
      <c r="B15466" s="405">
        <v>56042</v>
      </c>
      <c r="C15466" s="292" t="s">
        <v>2979</v>
      </c>
      <c r="E15466" s="292" t="s">
        <v>214</v>
      </c>
      <c r="F15466" s="405">
        <v>56166</v>
      </c>
      <c r="G15466" s="292" t="s">
        <v>2979</v>
      </c>
    </row>
    <row r="15467" spans="1:7">
      <c r="A15467" s="292" t="s">
        <v>49</v>
      </c>
      <c r="B15467" s="405">
        <v>56120</v>
      </c>
      <c r="C15467" s="292" t="s">
        <v>2979</v>
      </c>
      <c r="E15467" s="292" t="s">
        <v>214</v>
      </c>
      <c r="F15467" s="405">
        <v>56167</v>
      </c>
      <c r="G15467" s="292" t="s">
        <v>2979</v>
      </c>
    </row>
    <row r="15468" spans="1:7">
      <c r="A15468" s="292" t="s">
        <v>49</v>
      </c>
      <c r="B15468" s="405">
        <v>56175</v>
      </c>
      <c r="C15468" s="292" t="s">
        <v>2979</v>
      </c>
      <c r="E15468" s="292" t="s">
        <v>214</v>
      </c>
      <c r="F15468" s="405">
        <v>56168</v>
      </c>
      <c r="G15468" s="292" t="s">
        <v>2979</v>
      </c>
    </row>
    <row r="15469" spans="1:7">
      <c r="A15469" s="292" t="s">
        <v>49</v>
      </c>
      <c r="B15469" s="405">
        <v>56249</v>
      </c>
      <c r="C15469" s="292" t="s">
        <v>2979</v>
      </c>
      <c r="E15469" s="292" t="s">
        <v>214</v>
      </c>
      <c r="F15469" s="405">
        <v>56169</v>
      </c>
      <c r="G15469" s="292" t="s">
        <v>2979</v>
      </c>
    </row>
    <row r="15470" spans="1:7">
      <c r="A15470" s="292" t="s">
        <v>49</v>
      </c>
      <c r="B15470" s="405">
        <v>56318</v>
      </c>
      <c r="C15470" s="292" t="s">
        <v>2979</v>
      </c>
      <c r="E15470" s="292" t="s">
        <v>214</v>
      </c>
      <c r="F15470" s="405">
        <v>56170</v>
      </c>
      <c r="G15470" s="292" t="s">
        <v>2979</v>
      </c>
    </row>
    <row r="15471" spans="1:7">
      <c r="A15471" s="292" t="s">
        <v>49</v>
      </c>
      <c r="B15471" s="405">
        <v>56385</v>
      </c>
      <c r="C15471" s="292" t="s">
        <v>2979</v>
      </c>
      <c r="E15471" s="292" t="s">
        <v>214</v>
      </c>
      <c r="F15471" s="405">
        <v>56171</v>
      </c>
      <c r="G15471" s="292" t="s">
        <v>2979</v>
      </c>
    </row>
    <row r="15472" spans="1:7">
      <c r="A15472" s="292" t="s">
        <v>49</v>
      </c>
      <c r="B15472" s="405">
        <v>56515</v>
      </c>
      <c r="C15472" s="292" t="s">
        <v>2979</v>
      </c>
      <c r="E15472" s="292" t="s">
        <v>214</v>
      </c>
      <c r="F15472" s="405">
        <v>56172</v>
      </c>
      <c r="G15472" s="292" t="s">
        <v>2979</v>
      </c>
    </row>
    <row r="15473" spans="1:7">
      <c r="A15473" s="292" t="s">
        <v>49</v>
      </c>
      <c r="B15473" s="405">
        <v>54652</v>
      </c>
      <c r="C15473" s="292" t="s">
        <v>2979</v>
      </c>
      <c r="E15473" s="292" t="s">
        <v>214</v>
      </c>
      <c r="F15473" s="405">
        <v>56173</v>
      </c>
      <c r="G15473" s="292" t="s">
        <v>2979</v>
      </c>
    </row>
    <row r="15474" spans="1:7">
      <c r="A15474" s="292" t="s">
        <v>49</v>
      </c>
      <c r="B15474" s="405">
        <v>54763</v>
      </c>
      <c r="C15474" s="292" t="s">
        <v>2979</v>
      </c>
      <c r="E15474" s="292" t="s">
        <v>214</v>
      </c>
      <c r="F15474" s="405">
        <v>56174</v>
      </c>
      <c r="G15474" s="292" t="s">
        <v>2979</v>
      </c>
    </row>
    <row r="15475" spans="1:7">
      <c r="A15475" s="292" t="s">
        <v>49</v>
      </c>
      <c r="B15475" s="405">
        <v>54872</v>
      </c>
      <c r="C15475" s="292" t="s">
        <v>2979</v>
      </c>
      <c r="E15475" s="292" t="s">
        <v>214</v>
      </c>
      <c r="F15475" s="405">
        <v>56175</v>
      </c>
      <c r="G15475" s="292" t="s">
        <v>2979</v>
      </c>
    </row>
    <row r="15476" spans="1:7">
      <c r="A15476" s="292" t="s">
        <v>49</v>
      </c>
      <c r="B15476" s="405">
        <v>55002</v>
      </c>
      <c r="C15476" s="292" t="s">
        <v>2979</v>
      </c>
      <c r="E15476" s="292" t="s">
        <v>214</v>
      </c>
      <c r="F15476" s="405">
        <v>56176</v>
      </c>
      <c r="G15476" s="292" t="s">
        <v>2979</v>
      </c>
    </row>
    <row r="15477" spans="1:7">
      <c r="A15477" s="292" t="s">
        <v>49</v>
      </c>
      <c r="B15477" s="405">
        <v>55332</v>
      </c>
      <c r="C15477" s="292" t="s">
        <v>2979</v>
      </c>
      <c r="E15477" s="292" t="s">
        <v>214</v>
      </c>
      <c r="F15477" s="405">
        <v>56178</v>
      </c>
      <c r="G15477" s="292" t="s">
        <v>2979</v>
      </c>
    </row>
    <row r="15478" spans="1:7">
      <c r="A15478" s="292" t="s">
        <v>49</v>
      </c>
      <c r="B15478" s="405">
        <v>55707</v>
      </c>
      <c r="C15478" s="292" t="s">
        <v>2979</v>
      </c>
      <c r="E15478" s="292" t="s">
        <v>214</v>
      </c>
      <c r="F15478" s="405">
        <v>56180</v>
      </c>
      <c r="G15478" s="292" t="s">
        <v>2979</v>
      </c>
    </row>
    <row r="15479" spans="1:7">
      <c r="A15479" s="292" t="s">
        <v>49</v>
      </c>
      <c r="B15479" s="405">
        <v>55787</v>
      </c>
      <c r="C15479" s="292" t="s">
        <v>2979</v>
      </c>
      <c r="E15479" s="292" t="s">
        <v>214</v>
      </c>
      <c r="F15479" s="405">
        <v>56181</v>
      </c>
      <c r="G15479" s="292" t="s">
        <v>2979</v>
      </c>
    </row>
    <row r="15480" spans="1:7">
      <c r="A15480" s="292" t="s">
        <v>49</v>
      </c>
      <c r="B15480" s="405">
        <v>55962</v>
      </c>
      <c r="C15480" s="292" t="s">
        <v>2979</v>
      </c>
      <c r="E15480" s="292" t="s">
        <v>214</v>
      </c>
      <c r="F15480" s="405">
        <v>56183</v>
      </c>
      <c r="G15480" s="292" t="s">
        <v>2979</v>
      </c>
    </row>
    <row r="15481" spans="1:7">
      <c r="A15481" s="292" t="s">
        <v>49</v>
      </c>
      <c r="B15481" s="405">
        <v>56043</v>
      </c>
      <c r="C15481" s="292" t="s">
        <v>2979</v>
      </c>
      <c r="E15481" s="292" t="s">
        <v>214</v>
      </c>
      <c r="F15481" s="405">
        <v>56185</v>
      </c>
      <c r="G15481" s="292" t="s">
        <v>2979</v>
      </c>
    </row>
    <row r="15482" spans="1:7">
      <c r="A15482" s="292" t="s">
        <v>49</v>
      </c>
      <c r="B15482" s="405">
        <v>56121</v>
      </c>
      <c r="C15482" s="292" t="s">
        <v>2979</v>
      </c>
      <c r="E15482" s="292" t="s">
        <v>214</v>
      </c>
      <c r="F15482" s="405">
        <v>56186</v>
      </c>
      <c r="G15482" s="292" t="s">
        <v>2979</v>
      </c>
    </row>
    <row r="15483" spans="1:7">
      <c r="A15483" s="292" t="s">
        <v>49</v>
      </c>
      <c r="B15483" s="405">
        <v>56176</v>
      </c>
      <c r="C15483" s="292" t="s">
        <v>2979</v>
      </c>
      <c r="E15483" s="292" t="s">
        <v>214</v>
      </c>
      <c r="F15483" s="405">
        <v>56207</v>
      </c>
      <c r="G15483" s="292" t="s">
        <v>2979</v>
      </c>
    </row>
    <row r="15484" spans="1:7">
      <c r="A15484" s="292" t="s">
        <v>49</v>
      </c>
      <c r="B15484" s="405">
        <v>56251</v>
      </c>
      <c r="C15484" s="292" t="s">
        <v>2979</v>
      </c>
      <c r="E15484" s="292" t="s">
        <v>214</v>
      </c>
      <c r="F15484" s="405">
        <v>56208</v>
      </c>
      <c r="G15484" s="292" t="s">
        <v>2979</v>
      </c>
    </row>
    <row r="15485" spans="1:7">
      <c r="A15485" s="292" t="s">
        <v>49</v>
      </c>
      <c r="B15485" s="405">
        <v>56319</v>
      </c>
      <c r="C15485" s="292" t="s">
        <v>2979</v>
      </c>
      <c r="E15485" s="292" t="s">
        <v>214</v>
      </c>
      <c r="F15485" s="405">
        <v>56209</v>
      </c>
      <c r="G15485" s="292" t="s">
        <v>2979</v>
      </c>
    </row>
    <row r="15486" spans="1:7">
      <c r="A15486" s="292" t="s">
        <v>49</v>
      </c>
      <c r="B15486" s="405">
        <v>56386</v>
      </c>
      <c r="C15486" s="292" t="s">
        <v>2979</v>
      </c>
      <c r="E15486" s="292" t="s">
        <v>214</v>
      </c>
      <c r="F15486" s="405">
        <v>56210</v>
      </c>
      <c r="G15486" s="292" t="s">
        <v>2979</v>
      </c>
    </row>
    <row r="15487" spans="1:7">
      <c r="A15487" s="292" t="s">
        <v>49</v>
      </c>
      <c r="B15487" s="405">
        <v>56516</v>
      </c>
      <c r="C15487" s="292" t="s">
        <v>2979</v>
      </c>
      <c r="E15487" s="292" t="s">
        <v>214</v>
      </c>
      <c r="F15487" s="405">
        <v>56211</v>
      </c>
      <c r="G15487" s="292" t="s">
        <v>2979</v>
      </c>
    </row>
    <row r="15488" spans="1:7">
      <c r="A15488" s="292" t="s">
        <v>49</v>
      </c>
      <c r="B15488" s="405">
        <v>54653</v>
      </c>
      <c r="C15488" s="292" t="s">
        <v>2979</v>
      </c>
      <c r="E15488" s="292" t="s">
        <v>214</v>
      </c>
      <c r="F15488" s="405">
        <v>56212</v>
      </c>
      <c r="G15488" s="292" t="s">
        <v>2979</v>
      </c>
    </row>
    <row r="15489" spans="1:7">
      <c r="A15489" s="292" t="s">
        <v>49</v>
      </c>
      <c r="B15489" s="405">
        <v>54767</v>
      </c>
      <c r="C15489" s="292" t="s">
        <v>2979</v>
      </c>
      <c r="E15489" s="292" t="s">
        <v>214</v>
      </c>
      <c r="F15489" s="405">
        <v>56214</v>
      </c>
      <c r="G15489" s="292" t="s">
        <v>2979</v>
      </c>
    </row>
    <row r="15490" spans="1:7">
      <c r="A15490" s="292" t="s">
        <v>49</v>
      </c>
      <c r="B15490" s="405">
        <v>54873</v>
      </c>
      <c r="C15490" s="292" t="s">
        <v>2979</v>
      </c>
      <c r="E15490" s="292" t="s">
        <v>214</v>
      </c>
      <c r="F15490" s="405">
        <v>56216</v>
      </c>
      <c r="G15490" s="292" t="s">
        <v>2979</v>
      </c>
    </row>
    <row r="15491" spans="1:7">
      <c r="A15491" s="292" t="s">
        <v>49</v>
      </c>
      <c r="B15491" s="405">
        <v>55006</v>
      </c>
      <c r="C15491" s="292" t="s">
        <v>2979</v>
      </c>
      <c r="E15491" s="292" t="s">
        <v>214</v>
      </c>
      <c r="F15491" s="405">
        <v>56218</v>
      </c>
      <c r="G15491" s="292" t="s">
        <v>2979</v>
      </c>
    </row>
    <row r="15492" spans="1:7">
      <c r="A15492" s="292" t="s">
        <v>49</v>
      </c>
      <c r="B15492" s="405">
        <v>55333</v>
      </c>
      <c r="C15492" s="292" t="s">
        <v>2979</v>
      </c>
      <c r="E15492" s="292" t="s">
        <v>214</v>
      </c>
      <c r="F15492" s="405">
        <v>56219</v>
      </c>
      <c r="G15492" s="292" t="s">
        <v>2979</v>
      </c>
    </row>
    <row r="15493" spans="1:7">
      <c r="A15493" s="292" t="s">
        <v>49</v>
      </c>
      <c r="B15493" s="405">
        <v>55708</v>
      </c>
      <c r="C15493" s="292" t="s">
        <v>2979</v>
      </c>
      <c r="E15493" s="292" t="s">
        <v>214</v>
      </c>
      <c r="F15493" s="405">
        <v>56220</v>
      </c>
      <c r="G15493" s="292" t="s">
        <v>2979</v>
      </c>
    </row>
    <row r="15494" spans="1:7">
      <c r="A15494" s="292" t="s">
        <v>49</v>
      </c>
      <c r="B15494" s="405">
        <v>55790</v>
      </c>
      <c r="C15494" s="292" t="s">
        <v>2979</v>
      </c>
      <c r="E15494" s="292" t="s">
        <v>214</v>
      </c>
      <c r="F15494" s="405">
        <v>56221</v>
      </c>
      <c r="G15494" s="292" t="s">
        <v>2979</v>
      </c>
    </row>
    <row r="15495" spans="1:7">
      <c r="A15495" s="292" t="s">
        <v>49</v>
      </c>
      <c r="B15495" s="405">
        <v>55963</v>
      </c>
      <c r="C15495" s="292" t="s">
        <v>2979</v>
      </c>
      <c r="E15495" s="292" t="s">
        <v>214</v>
      </c>
      <c r="F15495" s="405">
        <v>56222</v>
      </c>
      <c r="G15495" s="292" t="s">
        <v>2979</v>
      </c>
    </row>
    <row r="15496" spans="1:7">
      <c r="A15496" s="292" t="s">
        <v>49</v>
      </c>
      <c r="B15496" s="405">
        <v>56044</v>
      </c>
      <c r="C15496" s="292" t="s">
        <v>2979</v>
      </c>
      <c r="E15496" s="292" t="s">
        <v>214</v>
      </c>
      <c r="F15496" s="405">
        <v>56223</v>
      </c>
      <c r="G15496" s="292" t="s">
        <v>2979</v>
      </c>
    </row>
    <row r="15497" spans="1:7">
      <c r="A15497" s="292" t="s">
        <v>49</v>
      </c>
      <c r="B15497" s="405">
        <v>56122</v>
      </c>
      <c r="C15497" s="292" t="s">
        <v>2979</v>
      </c>
      <c r="E15497" s="292" t="s">
        <v>214</v>
      </c>
      <c r="F15497" s="405">
        <v>56224</v>
      </c>
      <c r="G15497" s="292" t="s">
        <v>2979</v>
      </c>
    </row>
    <row r="15498" spans="1:7">
      <c r="A15498" s="292" t="s">
        <v>49</v>
      </c>
      <c r="B15498" s="405">
        <v>56178</v>
      </c>
      <c r="C15498" s="292" t="s">
        <v>2979</v>
      </c>
      <c r="E15498" s="292" t="s">
        <v>214</v>
      </c>
      <c r="F15498" s="405">
        <v>56225</v>
      </c>
      <c r="G15498" s="292" t="s">
        <v>2979</v>
      </c>
    </row>
    <row r="15499" spans="1:7">
      <c r="A15499" s="292" t="s">
        <v>49</v>
      </c>
      <c r="B15499" s="405">
        <v>56252</v>
      </c>
      <c r="C15499" s="292" t="s">
        <v>2979</v>
      </c>
      <c r="E15499" s="292" t="s">
        <v>214</v>
      </c>
      <c r="F15499" s="405">
        <v>56226</v>
      </c>
      <c r="G15499" s="292" t="s">
        <v>2979</v>
      </c>
    </row>
    <row r="15500" spans="1:7">
      <c r="A15500" s="292" t="s">
        <v>49</v>
      </c>
      <c r="B15500" s="405">
        <v>56321</v>
      </c>
      <c r="C15500" s="292" t="s">
        <v>2979</v>
      </c>
      <c r="E15500" s="292" t="s">
        <v>214</v>
      </c>
      <c r="F15500" s="405">
        <v>56227</v>
      </c>
      <c r="G15500" s="292" t="s">
        <v>2979</v>
      </c>
    </row>
    <row r="15501" spans="1:7">
      <c r="A15501" s="292" t="s">
        <v>49</v>
      </c>
      <c r="B15501" s="405">
        <v>56431</v>
      </c>
      <c r="C15501" s="292" t="s">
        <v>2979</v>
      </c>
      <c r="E15501" s="292" t="s">
        <v>214</v>
      </c>
      <c r="F15501" s="405">
        <v>56228</v>
      </c>
      <c r="G15501" s="292" t="s">
        <v>2979</v>
      </c>
    </row>
    <row r="15502" spans="1:7">
      <c r="A15502" s="292" t="s">
        <v>49</v>
      </c>
      <c r="B15502" s="405">
        <v>56518</v>
      </c>
      <c r="C15502" s="292" t="s">
        <v>2979</v>
      </c>
      <c r="E15502" s="292" t="s">
        <v>214</v>
      </c>
      <c r="F15502" s="405">
        <v>56229</v>
      </c>
      <c r="G15502" s="292" t="s">
        <v>2979</v>
      </c>
    </row>
    <row r="15503" spans="1:7">
      <c r="A15503" s="292" t="s">
        <v>49</v>
      </c>
      <c r="B15503" s="405">
        <v>54658</v>
      </c>
      <c r="C15503" s="292" t="s">
        <v>2979</v>
      </c>
      <c r="E15503" s="292" t="s">
        <v>214</v>
      </c>
      <c r="F15503" s="405">
        <v>56230</v>
      </c>
      <c r="G15503" s="292" t="s">
        <v>2979</v>
      </c>
    </row>
    <row r="15504" spans="1:7">
      <c r="A15504" s="292" t="s">
        <v>49</v>
      </c>
      <c r="B15504" s="405">
        <v>54768</v>
      </c>
      <c r="C15504" s="292" t="s">
        <v>2979</v>
      </c>
      <c r="E15504" s="292" t="s">
        <v>214</v>
      </c>
      <c r="F15504" s="405">
        <v>56231</v>
      </c>
      <c r="G15504" s="292" t="s">
        <v>2979</v>
      </c>
    </row>
    <row r="15505" spans="1:7">
      <c r="A15505" s="292" t="s">
        <v>49</v>
      </c>
      <c r="B15505" s="405">
        <v>54874</v>
      </c>
      <c r="C15505" s="292" t="s">
        <v>2979</v>
      </c>
      <c r="E15505" s="292" t="s">
        <v>214</v>
      </c>
      <c r="F15505" s="405">
        <v>56232</v>
      </c>
      <c r="G15505" s="292" t="s">
        <v>2979</v>
      </c>
    </row>
    <row r="15506" spans="1:7">
      <c r="A15506" s="292" t="s">
        <v>49</v>
      </c>
      <c r="B15506" s="405">
        <v>55007</v>
      </c>
      <c r="C15506" s="292" t="s">
        <v>2979</v>
      </c>
      <c r="E15506" s="292" t="s">
        <v>214</v>
      </c>
      <c r="F15506" s="405">
        <v>56235</v>
      </c>
      <c r="G15506" s="292" t="s">
        <v>2979</v>
      </c>
    </row>
    <row r="15507" spans="1:7">
      <c r="A15507" s="292" t="s">
        <v>49</v>
      </c>
      <c r="B15507" s="405">
        <v>55334</v>
      </c>
      <c r="C15507" s="292" t="s">
        <v>2979</v>
      </c>
      <c r="E15507" s="292" t="s">
        <v>214</v>
      </c>
      <c r="F15507" s="405">
        <v>56236</v>
      </c>
      <c r="G15507" s="292" t="s">
        <v>2979</v>
      </c>
    </row>
    <row r="15508" spans="1:7">
      <c r="A15508" s="292" t="s">
        <v>49</v>
      </c>
      <c r="B15508" s="405">
        <v>55709</v>
      </c>
      <c r="C15508" s="292" t="s">
        <v>2979</v>
      </c>
      <c r="E15508" s="292" t="s">
        <v>214</v>
      </c>
      <c r="F15508" s="405">
        <v>56237</v>
      </c>
      <c r="G15508" s="292" t="s">
        <v>2979</v>
      </c>
    </row>
    <row r="15509" spans="1:7">
      <c r="A15509" s="292" t="s">
        <v>49</v>
      </c>
      <c r="B15509" s="405">
        <v>55793</v>
      </c>
      <c r="C15509" s="292" t="s">
        <v>2979</v>
      </c>
      <c r="E15509" s="292" t="s">
        <v>214</v>
      </c>
      <c r="F15509" s="405">
        <v>56239</v>
      </c>
      <c r="G15509" s="292" t="s">
        <v>2979</v>
      </c>
    </row>
    <row r="15510" spans="1:7">
      <c r="A15510" s="292" t="s">
        <v>49</v>
      </c>
      <c r="B15510" s="405">
        <v>55964</v>
      </c>
      <c r="C15510" s="292" t="s">
        <v>2979</v>
      </c>
      <c r="E15510" s="292" t="s">
        <v>214</v>
      </c>
      <c r="F15510" s="405">
        <v>56240</v>
      </c>
      <c r="G15510" s="292" t="s">
        <v>2979</v>
      </c>
    </row>
    <row r="15511" spans="1:7">
      <c r="A15511" s="292" t="s">
        <v>49</v>
      </c>
      <c r="B15511" s="405">
        <v>56045</v>
      </c>
      <c r="C15511" s="292" t="s">
        <v>2979</v>
      </c>
      <c r="E15511" s="292" t="s">
        <v>214</v>
      </c>
      <c r="F15511" s="405">
        <v>56243</v>
      </c>
      <c r="G15511" s="292" t="s">
        <v>2979</v>
      </c>
    </row>
    <row r="15512" spans="1:7">
      <c r="A15512" s="292" t="s">
        <v>49</v>
      </c>
      <c r="B15512" s="405">
        <v>56123</v>
      </c>
      <c r="C15512" s="292" t="s">
        <v>2979</v>
      </c>
      <c r="E15512" s="292" t="s">
        <v>214</v>
      </c>
      <c r="F15512" s="405">
        <v>56244</v>
      </c>
      <c r="G15512" s="292" t="s">
        <v>2979</v>
      </c>
    </row>
    <row r="15513" spans="1:7">
      <c r="A15513" s="292" t="s">
        <v>49</v>
      </c>
      <c r="B15513" s="405">
        <v>56180</v>
      </c>
      <c r="C15513" s="292" t="s">
        <v>2979</v>
      </c>
      <c r="E15513" s="292" t="s">
        <v>214</v>
      </c>
      <c r="F15513" s="405">
        <v>56245</v>
      </c>
      <c r="G15513" s="292" t="s">
        <v>2979</v>
      </c>
    </row>
    <row r="15514" spans="1:7">
      <c r="A15514" s="292" t="s">
        <v>49</v>
      </c>
      <c r="B15514" s="405">
        <v>56253</v>
      </c>
      <c r="C15514" s="292" t="s">
        <v>2979</v>
      </c>
      <c r="E15514" s="292" t="s">
        <v>214</v>
      </c>
      <c r="F15514" s="405">
        <v>56246</v>
      </c>
      <c r="G15514" s="292" t="s">
        <v>2979</v>
      </c>
    </row>
    <row r="15515" spans="1:7">
      <c r="A15515" s="292" t="s">
        <v>49</v>
      </c>
      <c r="B15515" s="405">
        <v>56323</v>
      </c>
      <c r="C15515" s="292" t="s">
        <v>2979</v>
      </c>
      <c r="E15515" s="292" t="s">
        <v>214</v>
      </c>
      <c r="F15515" s="405">
        <v>56248</v>
      </c>
      <c r="G15515" s="292" t="s">
        <v>2979</v>
      </c>
    </row>
    <row r="15516" spans="1:7">
      <c r="A15516" s="292" t="s">
        <v>49</v>
      </c>
      <c r="B15516" s="405">
        <v>56433</v>
      </c>
      <c r="C15516" s="292" t="s">
        <v>2979</v>
      </c>
      <c r="E15516" s="292" t="s">
        <v>214</v>
      </c>
      <c r="F15516" s="405">
        <v>56249</v>
      </c>
      <c r="G15516" s="292" t="s">
        <v>2979</v>
      </c>
    </row>
    <row r="15517" spans="1:7">
      <c r="A15517" s="292" t="s">
        <v>49</v>
      </c>
      <c r="B15517" s="405">
        <v>56520</v>
      </c>
      <c r="C15517" s="292" t="s">
        <v>2979</v>
      </c>
      <c r="E15517" s="292" t="s">
        <v>214</v>
      </c>
      <c r="F15517" s="405">
        <v>56251</v>
      </c>
      <c r="G15517" s="292" t="s">
        <v>2979</v>
      </c>
    </row>
    <row r="15518" spans="1:7">
      <c r="A15518" s="292" t="s">
        <v>49</v>
      </c>
      <c r="B15518" s="405">
        <v>54659</v>
      </c>
      <c r="C15518" s="292" t="s">
        <v>2979</v>
      </c>
      <c r="E15518" s="292" t="s">
        <v>214</v>
      </c>
      <c r="F15518" s="405">
        <v>56252</v>
      </c>
      <c r="G15518" s="292" t="s">
        <v>2979</v>
      </c>
    </row>
    <row r="15519" spans="1:7">
      <c r="A15519" s="292" t="s">
        <v>49</v>
      </c>
      <c r="B15519" s="405">
        <v>54769</v>
      </c>
      <c r="C15519" s="292" t="s">
        <v>2979</v>
      </c>
      <c r="E15519" s="292" t="s">
        <v>214</v>
      </c>
      <c r="F15519" s="405">
        <v>56253</v>
      </c>
      <c r="G15519" s="292" t="s">
        <v>2979</v>
      </c>
    </row>
    <row r="15520" spans="1:7">
      <c r="A15520" s="292" t="s">
        <v>49</v>
      </c>
      <c r="B15520" s="405">
        <v>54875</v>
      </c>
      <c r="C15520" s="292" t="s">
        <v>2979</v>
      </c>
      <c r="E15520" s="292" t="s">
        <v>214</v>
      </c>
      <c r="F15520" s="405">
        <v>56255</v>
      </c>
      <c r="G15520" s="292" t="s">
        <v>2979</v>
      </c>
    </row>
    <row r="15521" spans="1:7">
      <c r="A15521" s="292" t="s">
        <v>49</v>
      </c>
      <c r="B15521" s="405">
        <v>55009</v>
      </c>
      <c r="C15521" s="292" t="s">
        <v>2979</v>
      </c>
      <c r="E15521" s="292" t="s">
        <v>214</v>
      </c>
      <c r="F15521" s="405">
        <v>56256</v>
      </c>
      <c r="G15521" s="292" t="s">
        <v>2979</v>
      </c>
    </row>
    <row r="15522" spans="1:7">
      <c r="A15522" s="292" t="s">
        <v>49</v>
      </c>
      <c r="B15522" s="405">
        <v>55335</v>
      </c>
      <c r="C15522" s="292" t="s">
        <v>2979</v>
      </c>
      <c r="E15522" s="292" t="s">
        <v>214</v>
      </c>
      <c r="F15522" s="405">
        <v>56257</v>
      </c>
      <c r="G15522" s="292" t="s">
        <v>2979</v>
      </c>
    </row>
    <row r="15523" spans="1:7">
      <c r="A15523" s="292" t="s">
        <v>49</v>
      </c>
      <c r="B15523" s="405">
        <v>55710</v>
      </c>
      <c r="C15523" s="292" t="s">
        <v>2979</v>
      </c>
      <c r="E15523" s="292" t="s">
        <v>214</v>
      </c>
      <c r="F15523" s="405">
        <v>56260</v>
      </c>
      <c r="G15523" s="292" t="s">
        <v>2979</v>
      </c>
    </row>
    <row r="15524" spans="1:7">
      <c r="A15524" s="292" t="s">
        <v>49</v>
      </c>
      <c r="B15524" s="405">
        <v>55795</v>
      </c>
      <c r="C15524" s="292" t="s">
        <v>2979</v>
      </c>
      <c r="E15524" s="292" t="s">
        <v>214</v>
      </c>
      <c r="F15524" s="405">
        <v>56262</v>
      </c>
      <c r="G15524" s="292" t="s">
        <v>2979</v>
      </c>
    </row>
    <row r="15525" spans="1:7">
      <c r="A15525" s="292" t="s">
        <v>49</v>
      </c>
      <c r="B15525" s="405">
        <v>55965</v>
      </c>
      <c r="C15525" s="292" t="s">
        <v>2979</v>
      </c>
      <c r="E15525" s="292" t="s">
        <v>214</v>
      </c>
      <c r="F15525" s="405">
        <v>56263</v>
      </c>
      <c r="G15525" s="292" t="s">
        <v>2979</v>
      </c>
    </row>
    <row r="15526" spans="1:7">
      <c r="A15526" s="292" t="s">
        <v>49</v>
      </c>
      <c r="B15526" s="405">
        <v>56047</v>
      </c>
      <c r="C15526" s="292" t="s">
        <v>2979</v>
      </c>
      <c r="E15526" s="292" t="s">
        <v>214</v>
      </c>
      <c r="F15526" s="405">
        <v>56264</v>
      </c>
      <c r="G15526" s="292" t="s">
        <v>2979</v>
      </c>
    </row>
    <row r="15527" spans="1:7">
      <c r="A15527" s="292" t="s">
        <v>49</v>
      </c>
      <c r="B15527" s="405">
        <v>56127</v>
      </c>
      <c r="C15527" s="292" t="s">
        <v>2979</v>
      </c>
      <c r="E15527" s="292" t="s">
        <v>214</v>
      </c>
      <c r="F15527" s="405">
        <v>56266</v>
      </c>
      <c r="G15527" s="292" t="s">
        <v>2979</v>
      </c>
    </row>
    <row r="15528" spans="1:7">
      <c r="A15528" s="292" t="s">
        <v>49</v>
      </c>
      <c r="B15528" s="405">
        <v>56181</v>
      </c>
      <c r="C15528" s="292" t="s">
        <v>2979</v>
      </c>
      <c r="E15528" s="292" t="s">
        <v>214</v>
      </c>
      <c r="F15528" s="405">
        <v>56267</v>
      </c>
      <c r="G15528" s="292" t="s">
        <v>2979</v>
      </c>
    </row>
    <row r="15529" spans="1:7">
      <c r="A15529" s="292" t="s">
        <v>49</v>
      </c>
      <c r="B15529" s="405">
        <v>56255</v>
      </c>
      <c r="C15529" s="292" t="s">
        <v>2979</v>
      </c>
      <c r="E15529" s="292" t="s">
        <v>214</v>
      </c>
      <c r="F15529" s="405">
        <v>56270</v>
      </c>
      <c r="G15529" s="292" t="s">
        <v>2979</v>
      </c>
    </row>
    <row r="15530" spans="1:7">
      <c r="A15530" s="292" t="s">
        <v>49</v>
      </c>
      <c r="B15530" s="405">
        <v>56324</v>
      </c>
      <c r="C15530" s="292" t="s">
        <v>2979</v>
      </c>
      <c r="E15530" s="292" t="s">
        <v>214</v>
      </c>
      <c r="F15530" s="405">
        <v>56271</v>
      </c>
      <c r="G15530" s="292" t="s">
        <v>2979</v>
      </c>
    </row>
    <row r="15531" spans="1:7">
      <c r="A15531" s="292" t="s">
        <v>49</v>
      </c>
      <c r="B15531" s="405">
        <v>56434</v>
      </c>
      <c r="C15531" s="292" t="s">
        <v>2979</v>
      </c>
      <c r="E15531" s="292" t="s">
        <v>214</v>
      </c>
      <c r="F15531" s="405">
        <v>56274</v>
      </c>
      <c r="G15531" s="292" t="s">
        <v>2979</v>
      </c>
    </row>
    <row r="15532" spans="1:7">
      <c r="A15532" s="292" t="s">
        <v>49</v>
      </c>
      <c r="B15532" s="405">
        <v>56521</v>
      </c>
      <c r="C15532" s="292" t="s">
        <v>2979</v>
      </c>
      <c r="E15532" s="292" t="s">
        <v>214</v>
      </c>
      <c r="F15532" s="405">
        <v>56276</v>
      </c>
      <c r="G15532" s="292" t="s">
        <v>2979</v>
      </c>
    </row>
    <row r="15533" spans="1:7">
      <c r="A15533" s="292" t="s">
        <v>49</v>
      </c>
      <c r="B15533" s="405">
        <v>54661</v>
      </c>
      <c r="C15533" s="292" t="s">
        <v>2979</v>
      </c>
      <c r="E15533" s="292" t="s">
        <v>214</v>
      </c>
      <c r="F15533" s="405">
        <v>56278</v>
      </c>
      <c r="G15533" s="292" t="s">
        <v>2979</v>
      </c>
    </row>
    <row r="15534" spans="1:7">
      <c r="A15534" s="292" t="s">
        <v>49</v>
      </c>
      <c r="B15534" s="405">
        <v>54770</v>
      </c>
      <c r="C15534" s="292" t="s">
        <v>2979</v>
      </c>
      <c r="E15534" s="292" t="s">
        <v>214</v>
      </c>
      <c r="F15534" s="405">
        <v>56279</v>
      </c>
      <c r="G15534" s="292" t="s">
        <v>2979</v>
      </c>
    </row>
    <row r="15535" spans="1:7">
      <c r="A15535" s="292" t="s">
        <v>49</v>
      </c>
      <c r="B15535" s="405">
        <v>54876</v>
      </c>
      <c r="C15535" s="292" t="s">
        <v>2979</v>
      </c>
      <c r="E15535" s="292" t="s">
        <v>214</v>
      </c>
      <c r="F15535" s="405">
        <v>56280</v>
      </c>
      <c r="G15535" s="292" t="s">
        <v>2979</v>
      </c>
    </row>
    <row r="15536" spans="1:7">
      <c r="A15536" s="292" t="s">
        <v>49</v>
      </c>
      <c r="B15536" s="405">
        <v>55012</v>
      </c>
      <c r="C15536" s="292" t="s">
        <v>2979</v>
      </c>
      <c r="E15536" s="292" t="s">
        <v>214</v>
      </c>
      <c r="F15536" s="405">
        <v>56281</v>
      </c>
      <c r="G15536" s="292" t="s">
        <v>2979</v>
      </c>
    </row>
    <row r="15537" spans="1:7">
      <c r="A15537" s="292" t="s">
        <v>49</v>
      </c>
      <c r="B15537" s="405">
        <v>55336</v>
      </c>
      <c r="C15537" s="292" t="s">
        <v>2979</v>
      </c>
      <c r="E15537" s="292" t="s">
        <v>214</v>
      </c>
      <c r="F15537" s="405">
        <v>56282</v>
      </c>
      <c r="G15537" s="292" t="s">
        <v>2979</v>
      </c>
    </row>
    <row r="15538" spans="1:7">
      <c r="A15538" s="292" t="s">
        <v>49</v>
      </c>
      <c r="B15538" s="405">
        <v>55711</v>
      </c>
      <c r="C15538" s="292" t="s">
        <v>2979</v>
      </c>
      <c r="E15538" s="292" t="s">
        <v>214</v>
      </c>
      <c r="F15538" s="405">
        <v>56283</v>
      </c>
      <c r="G15538" s="292" t="s">
        <v>2979</v>
      </c>
    </row>
    <row r="15539" spans="1:7">
      <c r="A15539" s="292" t="s">
        <v>49</v>
      </c>
      <c r="B15539" s="405">
        <v>55796</v>
      </c>
      <c r="C15539" s="292" t="s">
        <v>2979</v>
      </c>
      <c r="E15539" s="292" t="s">
        <v>214</v>
      </c>
      <c r="F15539" s="405">
        <v>56284</v>
      </c>
      <c r="G15539" s="292" t="s">
        <v>2979</v>
      </c>
    </row>
    <row r="15540" spans="1:7">
      <c r="A15540" s="292" t="s">
        <v>49</v>
      </c>
      <c r="B15540" s="405">
        <v>55967</v>
      </c>
      <c r="C15540" s="292" t="s">
        <v>2979</v>
      </c>
      <c r="E15540" s="292" t="s">
        <v>214</v>
      </c>
      <c r="F15540" s="405">
        <v>56285</v>
      </c>
      <c r="G15540" s="292" t="s">
        <v>2979</v>
      </c>
    </row>
    <row r="15541" spans="1:7">
      <c r="A15541" s="292" t="s">
        <v>49</v>
      </c>
      <c r="B15541" s="405">
        <v>56048</v>
      </c>
      <c r="C15541" s="292" t="s">
        <v>2979</v>
      </c>
      <c r="E15541" s="292" t="s">
        <v>214</v>
      </c>
      <c r="F15541" s="405">
        <v>56288</v>
      </c>
      <c r="G15541" s="292" t="s">
        <v>2979</v>
      </c>
    </row>
    <row r="15542" spans="1:7">
      <c r="A15542" s="292" t="s">
        <v>49</v>
      </c>
      <c r="B15542" s="405">
        <v>56128</v>
      </c>
      <c r="C15542" s="292" t="s">
        <v>2979</v>
      </c>
      <c r="E15542" s="292" t="s">
        <v>214</v>
      </c>
      <c r="F15542" s="405">
        <v>56289</v>
      </c>
      <c r="G15542" s="292" t="s">
        <v>2979</v>
      </c>
    </row>
    <row r="15543" spans="1:7">
      <c r="A15543" s="292" t="s">
        <v>49</v>
      </c>
      <c r="B15543" s="405">
        <v>56183</v>
      </c>
      <c r="C15543" s="292" t="s">
        <v>2979</v>
      </c>
      <c r="E15543" s="292" t="s">
        <v>214</v>
      </c>
      <c r="F15543" s="405">
        <v>56291</v>
      </c>
      <c r="G15543" s="292" t="s">
        <v>2979</v>
      </c>
    </row>
    <row r="15544" spans="1:7">
      <c r="A15544" s="292" t="s">
        <v>49</v>
      </c>
      <c r="B15544" s="405">
        <v>56256</v>
      </c>
      <c r="C15544" s="292" t="s">
        <v>2979</v>
      </c>
      <c r="E15544" s="292" t="s">
        <v>214</v>
      </c>
      <c r="F15544" s="405">
        <v>56292</v>
      </c>
      <c r="G15544" s="292" t="s">
        <v>2979</v>
      </c>
    </row>
    <row r="15545" spans="1:7">
      <c r="A15545" s="292" t="s">
        <v>49</v>
      </c>
      <c r="B15545" s="405">
        <v>56325</v>
      </c>
      <c r="C15545" s="292" t="s">
        <v>2979</v>
      </c>
      <c r="E15545" s="292" t="s">
        <v>214</v>
      </c>
      <c r="F15545" s="405">
        <v>56293</v>
      </c>
      <c r="G15545" s="292" t="s">
        <v>2979</v>
      </c>
    </row>
    <row r="15546" spans="1:7">
      <c r="A15546" s="292" t="s">
        <v>49</v>
      </c>
      <c r="B15546" s="405">
        <v>56435</v>
      </c>
      <c r="C15546" s="292" t="s">
        <v>2979</v>
      </c>
      <c r="E15546" s="292" t="s">
        <v>214</v>
      </c>
      <c r="F15546" s="405">
        <v>56294</v>
      </c>
      <c r="G15546" s="292" t="s">
        <v>2979</v>
      </c>
    </row>
    <row r="15547" spans="1:7">
      <c r="A15547" s="292" t="s">
        <v>49</v>
      </c>
      <c r="B15547" s="405">
        <v>56523</v>
      </c>
      <c r="C15547" s="292" t="s">
        <v>2979</v>
      </c>
      <c r="E15547" s="292" t="s">
        <v>214</v>
      </c>
      <c r="F15547" s="405">
        <v>56295</v>
      </c>
      <c r="G15547" s="292" t="s">
        <v>2979</v>
      </c>
    </row>
    <row r="15548" spans="1:7">
      <c r="A15548" s="292" t="s">
        <v>49</v>
      </c>
      <c r="B15548" s="405">
        <v>54664</v>
      </c>
      <c r="C15548" s="292" t="s">
        <v>2979</v>
      </c>
      <c r="E15548" s="292" t="s">
        <v>214</v>
      </c>
      <c r="F15548" s="405">
        <v>56296</v>
      </c>
      <c r="G15548" s="292" t="s">
        <v>2979</v>
      </c>
    </row>
    <row r="15549" spans="1:7">
      <c r="A15549" s="292" t="s">
        <v>49</v>
      </c>
      <c r="B15549" s="405">
        <v>54771</v>
      </c>
      <c r="C15549" s="292" t="s">
        <v>2979</v>
      </c>
      <c r="E15549" s="292" t="s">
        <v>214</v>
      </c>
      <c r="F15549" s="405">
        <v>56297</v>
      </c>
      <c r="G15549" s="292" t="s">
        <v>2979</v>
      </c>
    </row>
    <row r="15550" spans="1:7">
      <c r="A15550" s="292" t="s">
        <v>49</v>
      </c>
      <c r="B15550" s="405">
        <v>54888</v>
      </c>
      <c r="C15550" s="292" t="s">
        <v>2979</v>
      </c>
      <c r="E15550" s="292" t="s">
        <v>214</v>
      </c>
      <c r="F15550" s="405">
        <v>56309</v>
      </c>
      <c r="G15550" s="292" t="s">
        <v>2979</v>
      </c>
    </row>
    <row r="15551" spans="1:7">
      <c r="A15551" s="292" t="s">
        <v>49</v>
      </c>
      <c r="B15551" s="405">
        <v>55013</v>
      </c>
      <c r="C15551" s="292" t="s">
        <v>2979</v>
      </c>
      <c r="E15551" s="292" t="s">
        <v>214</v>
      </c>
      <c r="F15551" s="405">
        <v>56311</v>
      </c>
      <c r="G15551" s="292" t="s">
        <v>2979</v>
      </c>
    </row>
    <row r="15552" spans="1:7">
      <c r="A15552" s="292" t="s">
        <v>49</v>
      </c>
      <c r="B15552" s="405">
        <v>55338</v>
      </c>
      <c r="C15552" s="292" t="s">
        <v>2979</v>
      </c>
      <c r="E15552" s="292" t="s">
        <v>214</v>
      </c>
      <c r="F15552" s="405">
        <v>56312</v>
      </c>
      <c r="G15552" s="292" t="s">
        <v>2979</v>
      </c>
    </row>
    <row r="15553" spans="1:7">
      <c r="A15553" s="292" t="s">
        <v>49</v>
      </c>
      <c r="B15553" s="405">
        <v>55712</v>
      </c>
      <c r="C15553" s="292" t="s">
        <v>2979</v>
      </c>
      <c r="E15553" s="292" t="s">
        <v>214</v>
      </c>
      <c r="F15553" s="405">
        <v>56314</v>
      </c>
      <c r="G15553" s="292" t="s">
        <v>2979</v>
      </c>
    </row>
    <row r="15554" spans="1:7">
      <c r="A15554" s="292" t="s">
        <v>49</v>
      </c>
      <c r="B15554" s="405">
        <v>55797</v>
      </c>
      <c r="C15554" s="292" t="s">
        <v>2979</v>
      </c>
      <c r="E15554" s="292" t="s">
        <v>214</v>
      </c>
      <c r="F15554" s="405">
        <v>56315</v>
      </c>
      <c r="G15554" s="292" t="s">
        <v>2979</v>
      </c>
    </row>
    <row r="15555" spans="1:7">
      <c r="A15555" s="292" t="s">
        <v>49</v>
      </c>
      <c r="B15555" s="405">
        <v>55969</v>
      </c>
      <c r="C15555" s="292" t="s">
        <v>2979</v>
      </c>
      <c r="E15555" s="292" t="s">
        <v>214</v>
      </c>
      <c r="F15555" s="405">
        <v>56316</v>
      </c>
      <c r="G15555" s="292" t="s">
        <v>2979</v>
      </c>
    </row>
    <row r="15556" spans="1:7">
      <c r="A15556" s="292" t="s">
        <v>49</v>
      </c>
      <c r="B15556" s="405">
        <v>56051</v>
      </c>
      <c r="C15556" s="292" t="s">
        <v>2979</v>
      </c>
      <c r="E15556" s="292" t="s">
        <v>214</v>
      </c>
      <c r="F15556" s="405">
        <v>56317</v>
      </c>
      <c r="G15556" s="292" t="s">
        <v>2979</v>
      </c>
    </row>
    <row r="15557" spans="1:7">
      <c r="A15557" s="292" t="s">
        <v>49</v>
      </c>
      <c r="B15557" s="405">
        <v>56129</v>
      </c>
      <c r="C15557" s="292" t="s">
        <v>2979</v>
      </c>
      <c r="E15557" s="292" t="s">
        <v>214</v>
      </c>
      <c r="F15557" s="405">
        <v>56318</v>
      </c>
      <c r="G15557" s="292" t="s">
        <v>2979</v>
      </c>
    </row>
    <row r="15558" spans="1:7">
      <c r="A15558" s="292" t="s">
        <v>49</v>
      </c>
      <c r="B15558" s="405">
        <v>56185</v>
      </c>
      <c r="C15558" s="292" t="s">
        <v>2979</v>
      </c>
      <c r="E15558" s="292" t="s">
        <v>214</v>
      </c>
      <c r="F15558" s="405">
        <v>56319</v>
      </c>
      <c r="G15558" s="292" t="s">
        <v>2979</v>
      </c>
    </row>
    <row r="15559" spans="1:7">
      <c r="A15559" s="292" t="s">
        <v>49</v>
      </c>
      <c r="B15559" s="405">
        <v>56257</v>
      </c>
      <c r="C15559" s="292" t="s">
        <v>2979</v>
      </c>
      <c r="E15559" s="292" t="s">
        <v>214</v>
      </c>
      <c r="F15559" s="405">
        <v>56321</v>
      </c>
      <c r="G15559" s="292" t="s">
        <v>2979</v>
      </c>
    </row>
    <row r="15560" spans="1:7">
      <c r="A15560" s="292" t="s">
        <v>49</v>
      </c>
      <c r="B15560" s="405">
        <v>56326</v>
      </c>
      <c r="C15560" s="292" t="s">
        <v>2979</v>
      </c>
      <c r="E15560" s="292" t="s">
        <v>214</v>
      </c>
      <c r="F15560" s="405">
        <v>56323</v>
      </c>
      <c r="G15560" s="292" t="s">
        <v>2979</v>
      </c>
    </row>
    <row r="15561" spans="1:7">
      <c r="A15561" s="292" t="s">
        <v>49</v>
      </c>
      <c r="B15561" s="405">
        <v>56436</v>
      </c>
      <c r="C15561" s="292" t="s">
        <v>2979</v>
      </c>
      <c r="E15561" s="292" t="s">
        <v>214</v>
      </c>
      <c r="F15561" s="405">
        <v>56324</v>
      </c>
      <c r="G15561" s="292" t="s">
        <v>2979</v>
      </c>
    </row>
    <row r="15562" spans="1:7">
      <c r="A15562" s="292" t="s">
        <v>49</v>
      </c>
      <c r="B15562" s="405">
        <v>56524</v>
      </c>
      <c r="C15562" s="292" t="s">
        <v>2979</v>
      </c>
      <c r="E15562" s="292" t="s">
        <v>214</v>
      </c>
      <c r="F15562" s="405">
        <v>56325</v>
      </c>
      <c r="G15562" s="292" t="s">
        <v>2979</v>
      </c>
    </row>
    <row r="15563" spans="1:7">
      <c r="A15563" s="292" t="s">
        <v>49</v>
      </c>
      <c r="B15563" s="405">
        <v>54665</v>
      </c>
      <c r="C15563" s="292" t="s">
        <v>2979</v>
      </c>
      <c r="E15563" s="292" t="s">
        <v>214</v>
      </c>
      <c r="F15563" s="405">
        <v>56326</v>
      </c>
      <c r="G15563" s="292" t="s">
        <v>2979</v>
      </c>
    </row>
    <row r="15564" spans="1:7">
      <c r="A15564" s="292" t="s">
        <v>49</v>
      </c>
      <c r="B15564" s="405">
        <v>54772</v>
      </c>
      <c r="C15564" s="292" t="s">
        <v>2979</v>
      </c>
      <c r="E15564" s="292" t="s">
        <v>214</v>
      </c>
      <c r="F15564" s="405">
        <v>56327</v>
      </c>
      <c r="G15564" s="292" t="s">
        <v>2979</v>
      </c>
    </row>
    <row r="15565" spans="1:7">
      <c r="A15565" s="292" t="s">
        <v>49</v>
      </c>
      <c r="B15565" s="405">
        <v>54889</v>
      </c>
      <c r="C15565" s="292" t="s">
        <v>2979</v>
      </c>
      <c r="E15565" s="292" t="s">
        <v>214</v>
      </c>
      <c r="F15565" s="405">
        <v>56329</v>
      </c>
      <c r="G15565" s="292" t="s">
        <v>2979</v>
      </c>
    </row>
    <row r="15566" spans="1:7">
      <c r="A15566" s="292" t="s">
        <v>49</v>
      </c>
      <c r="B15566" s="405">
        <v>55017</v>
      </c>
      <c r="C15566" s="292" t="s">
        <v>2979</v>
      </c>
      <c r="E15566" s="292" t="s">
        <v>214</v>
      </c>
      <c r="F15566" s="405">
        <v>56331</v>
      </c>
      <c r="G15566" s="292" t="s">
        <v>2979</v>
      </c>
    </row>
    <row r="15567" spans="1:7">
      <c r="A15567" s="292" t="s">
        <v>49</v>
      </c>
      <c r="B15567" s="405">
        <v>55339</v>
      </c>
      <c r="C15567" s="292" t="s">
        <v>2979</v>
      </c>
      <c r="E15567" s="292" t="s">
        <v>214</v>
      </c>
      <c r="F15567" s="405">
        <v>56332</v>
      </c>
      <c r="G15567" s="292" t="s">
        <v>2979</v>
      </c>
    </row>
    <row r="15568" spans="1:7">
      <c r="A15568" s="292" t="s">
        <v>49</v>
      </c>
      <c r="B15568" s="405">
        <v>55713</v>
      </c>
      <c r="C15568" s="292" t="s">
        <v>2979</v>
      </c>
      <c r="E15568" s="292" t="s">
        <v>214</v>
      </c>
      <c r="F15568" s="405">
        <v>56334</v>
      </c>
      <c r="G15568" s="292" t="s">
        <v>2979</v>
      </c>
    </row>
    <row r="15569" spans="1:7">
      <c r="A15569" s="292" t="s">
        <v>49</v>
      </c>
      <c r="B15569" s="405">
        <v>55803</v>
      </c>
      <c r="C15569" s="292" t="s">
        <v>2979</v>
      </c>
      <c r="E15569" s="292" t="s">
        <v>214</v>
      </c>
      <c r="F15569" s="405">
        <v>56335</v>
      </c>
      <c r="G15569" s="292" t="s">
        <v>2979</v>
      </c>
    </row>
    <row r="15570" spans="1:7">
      <c r="A15570" s="292" t="s">
        <v>49</v>
      </c>
      <c r="B15570" s="405">
        <v>55970</v>
      </c>
      <c r="C15570" s="292" t="s">
        <v>2979</v>
      </c>
      <c r="E15570" s="292" t="s">
        <v>214</v>
      </c>
      <c r="F15570" s="405">
        <v>56336</v>
      </c>
      <c r="G15570" s="292" t="s">
        <v>2979</v>
      </c>
    </row>
    <row r="15571" spans="1:7">
      <c r="A15571" s="292" t="s">
        <v>49</v>
      </c>
      <c r="B15571" s="405">
        <v>56052</v>
      </c>
      <c r="C15571" s="292" t="s">
        <v>2979</v>
      </c>
      <c r="E15571" s="292" t="s">
        <v>214</v>
      </c>
      <c r="F15571" s="405">
        <v>56339</v>
      </c>
      <c r="G15571" s="292" t="s">
        <v>2979</v>
      </c>
    </row>
    <row r="15572" spans="1:7">
      <c r="A15572" s="292" t="s">
        <v>49</v>
      </c>
      <c r="B15572" s="405">
        <v>56131</v>
      </c>
      <c r="C15572" s="292" t="s">
        <v>2979</v>
      </c>
      <c r="E15572" s="292" t="s">
        <v>214</v>
      </c>
      <c r="F15572" s="405">
        <v>56340</v>
      </c>
      <c r="G15572" s="292" t="s">
        <v>2979</v>
      </c>
    </row>
    <row r="15573" spans="1:7">
      <c r="A15573" s="292" t="s">
        <v>49</v>
      </c>
      <c r="B15573" s="405">
        <v>56186</v>
      </c>
      <c r="C15573" s="292" t="s">
        <v>2979</v>
      </c>
      <c r="E15573" s="292" t="s">
        <v>214</v>
      </c>
      <c r="F15573" s="405">
        <v>56342</v>
      </c>
      <c r="G15573" s="292" t="s">
        <v>2979</v>
      </c>
    </row>
    <row r="15574" spans="1:7">
      <c r="A15574" s="292" t="s">
        <v>49</v>
      </c>
      <c r="B15574" s="405">
        <v>56260</v>
      </c>
      <c r="C15574" s="292" t="s">
        <v>2979</v>
      </c>
      <c r="E15574" s="292" t="s">
        <v>214</v>
      </c>
      <c r="F15574" s="405">
        <v>56343</v>
      </c>
      <c r="G15574" s="292" t="s">
        <v>2979</v>
      </c>
    </row>
    <row r="15575" spans="1:7">
      <c r="A15575" s="292" t="s">
        <v>49</v>
      </c>
      <c r="B15575" s="405">
        <v>56327</v>
      </c>
      <c r="C15575" s="292" t="s">
        <v>2979</v>
      </c>
      <c r="E15575" s="292" t="s">
        <v>214</v>
      </c>
      <c r="F15575" s="405">
        <v>56347</v>
      </c>
      <c r="G15575" s="292" t="s">
        <v>2979</v>
      </c>
    </row>
    <row r="15576" spans="1:7">
      <c r="A15576" s="292" t="s">
        <v>49</v>
      </c>
      <c r="B15576" s="405">
        <v>56437</v>
      </c>
      <c r="C15576" s="292" t="s">
        <v>2979</v>
      </c>
      <c r="E15576" s="292" t="s">
        <v>214</v>
      </c>
      <c r="F15576" s="405">
        <v>56349</v>
      </c>
      <c r="G15576" s="292" t="s">
        <v>2979</v>
      </c>
    </row>
    <row r="15577" spans="1:7">
      <c r="A15577" s="292" t="s">
        <v>49</v>
      </c>
      <c r="B15577" s="405">
        <v>56527</v>
      </c>
      <c r="C15577" s="292" t="s">
        <v>2979</v>
      </c>
      <c r="E15577" s="292" t="s">
        <v>214</v>
      </c>
      <c r="F15577" s="405">
        <v>56350</v>
      </c>
      <c r="G15577" s="292" t="s">
        <v>2979</v>
      </c>
    </row>
    <row r="15578" spans="1:7">
      <c r="A15578" s="292" t="s">
        <v>49</v>
      </c>
      <c r="B15578" s="405">
        <v>54666</v>
      </c>
      <c r="C15578" s="292" t="s">
        <v>2979</v>
      </c>
      <c r="E15578" s="292" t="s">
        <v>214</v>
      </c>
      <c r="F15578" s="405">
        <v>56352</v>
      </c>
      <c r="G15578" s="292" t="s">
        <v>2979</v>
      </c>
    </row>
    <row r="15579" spans="1:7">
      <c r="A15579" s="292" t="s">
        <v>49</v>
      </c>
      <c r="B15579" s="405">
        <v>54801</v>
      </c>
      <c r="C15579" s="292" t="s">
        <v>2979</v>
      </c>
      <c r="E15579" s="292" t="s">
        <v>214</v>
      </c>
      <c r="F15579" s="405">
        <v>56353</v>
      </c>
      <c r="G15579" s="292" t="s">
        <v>2979</v>
      </c>
    </row>
    <row r="15580" spans="1:7">
      <c r="A15580" s="292" t="s">
        <v>49</v>
      </c>
      <c r="B15580" s="405">
        <v>54891</v>
      </c>
      <c r="C15580" s="292" t="s">
        <v>2979</v>
      </c>
      <c r="E15580" s="292" t="s">
        <v>214</v>
      </c>
      <c r="F15580" s="405">
        <v>56354</v>
      </c>
      <c r="G15580" s="292" t="s">
        <v>2979</v>
      </c>
    </row>
    <row r="15581" spans="1:7">
      <c r="A15581" s="292" t="s">
        <v>49</v>
      </c>
      <c r="B15581" s="405">
        <v>55026</v>
      </c>
      <c r="C15581" s="292" t="s">
        <v>2979</v>
      </c>
      <c r="E15581" s="292" t="s">
        <v>214</v>
      </c>
      <c r="F15581" s="405">
        <v>56355</v>
      </c>
      <c r="G15581" s="292" t="s">
        <v>2979</v>
      </c>
    </row>
    <row r="15582" spans="1:7">
      <c r="A15582" s="292" t="s">
        <v>49</v>
      </c>
      <c r="B15582" s="405">
        <v>55342</v>
      </c>
      <c r="C15582" s="292" t="s">
        <v>2979</v>
      </c>
      <c r="E15582" s="292" t="s">
        <v>214</v>
      </c>
      <c r="F15582" s="405">
        <v>56356</v>
      </c>
      <c r="G15582" s="292" t="s">
        <v>2979</v>
      </c>
    </row>
    <row r="15583" spans="1:7">
      <c r="A15583" s="292" t="s">
        <v>49</v>
      </c>
      <c r="B15583" s="405">
        <v>55716</v>
      </c>
      <c r="C15583" s="292" t="s">
        <v>2979</v>
      </c>
      <c r="E15583" s="292" t="s">
        <v>214</v>
      </c>
      <c r="F15583" s="405">
        <v>56358</v>
      </c>
      <c r="G15583" s="292" t="s">
        <v>2979</v>
      </c>
    </row>
    <row r="15584" spans="1:7">
      <c r="A15584" s="292" t="s">
        <v>49</v>
      </c>
      <c r="B15584" s="405">
        <v>55909</v>
      </c>
      <c r="C15584" s="292" t="s">
        <v>2979</v>
      </c>
      <c r="E15584" s="292" t="s">
        <v>214</v>
      </c>
      <c r="F15584" s="405">
        <v>56359</v>
      </c>
      <c r="G15584" s="292" t="s">
        <v>2979</v>
      </c>
    </row>
    <row r="15585" spans="1:7">
      <c r="A15585" s="292" t="s">
        <v>49</v>
      </c>
      <c r="B15585" s="405">
        <v>55971</v>
      </c>
      <c r="C15585" s="292" t="s">
        <v>2979</v>
      </c>
      <c r="E15585" s="292" t="s">
        <v>214</v>
      </c>
      <c r="F15585" s="405">
        <v>56360</v>
      </c>
      <c r="G15585" s="292" t="s">
        <v>2979</v>
      </c>
    </row>
    <row r="15586" spans="1:7">
      <c r="A15586" s="292" t="s">
        <v>49</v>
      </c>
      <c r="B15586" s="405">
        <v>56054</v>
      </c>
      <c r="C15586" s="292" t="s">
        <v>2979</v>
      </c>
      <c r="E15586" s="292" t="s">
        <v>214</v>
      </c>
      <c r="F15586" s="405">
        <v>56361</v>
      </c>
      <c r="G15586" s="292" t="s">
        <v>2979</v>
      </c>
    </row>
    <row r="15587" spans="1:7">
      <c r="A15587" s="292" t="s">
        <v>49</v>
      </c>
      <c r="B15587" s="405">
        <v>56132</v>
      </c>
      <c r="C15587" s="292" t="s">
        <v>2979</v>
      </c>
      <c r="E15587" s="292" t="s">
        <v>214</v>
      </c>
      <c r="F15587" s="405">
        <v>56362</v>
      </c>
      <c r="G15587" s="292" t="s">
        <v>2979</v>
      </c>
    </row>
    <row r="15588" spans="1:7">
      <c r="A15588" s="292" t="s">
        <v>49</v>
      </c>
      <c r="B15588" s="405">
        <v>56207</v>
      </c>
      <c r="C15588" s="292" t="s">
        <v>2979</v>
      </c>
      <c r="E15588" s="292" t="s">
        <v>214</v>
      </c>
      <c r="F15588" s="405">
        <v>56364</v>
      </c>
      <c r="G15588" s="292" t="s">
        <v>2979</v>
      </c>
    </row>
    <row r="15589" spans="1:7">
      <c r="A15589" s="292" t="s">
        <v>49</v>
      </c>
      <c r="B15589" s="405">
        <v>56262</v>
      </c>
      <c r="C15589" s="292" t="s">
        <v>2979</v>
      </c>
      <c r="E15589" s="292" t="s">
        <v>214</v>
      </c>
      <c r="F15589" s="405">
        <v>56367</v>
      </c>
      <c r="G15589" s="292" t="s">
        <v>2979</v>
      </c>
    </row>
    <row r="15590" spans="1:7">
      <c r="A15590" s="292" t="s">
        <v>49</v>
      </c>
      <c r="B15590" s="405">
        <v>56329</v>
      </c>
      <c r="C15590" s="292" t="s">
        <v>2979</v>
      </c>
      <c r="E15590" s="292" t="s">
        <v>214</v>
      </c>
      <c r="F15590" s="405">
        <v>56368</v>
      </c>
      <c r="G15590" s="292" t="s">
        <v>2979</v>
      </c>
    </row>
    <row r="15591" spans="1:7">
      <c r="A15591" s="292" t="s">
        <v>49</v>
      </c>
      <c r="B15591" s="405">
        <v>56438</v>
      </c>
      <c r="C15591" s="292" t="s">
        <v>2979</v>
      </c>
      <c r="E15591" s="292" t="s">
        <v>214</v>
      </c>
      <c r="F15591" s="405">
        <v>56373</v>
      </c>
      <c r="G15591" s="292" t="s">
        <v>2979</v>
      </c>
    </row>
    <row r="15592" spans="1:7">
      <c r="A15592" s="292" t="s">
        <v>49</v>
      </c>
      <c r="B15592" s="405">
        <v>56528</v>
      </c>
      <c r="C15592" s="292" t="s">
        <v>2979</v>
      </c>
      <c r="E15592" s="292" t="s">
        <v>214</v>
      </c>
      <c r="F15592" s="405">
        <v>56375</v>
      </c>
      <c r="G15592" s="292" t="s">
        <v>2979</v>
      </c>
    </row>
    <row r="15593" spans="1:7">
      <c r="A15593" s="292" t="s">
        <v>49</v>
      </c>
      <c r="B15593" s="405">
        <v>54667</v>
      </c>
      <c r="C15593" s="292" t="s">
        <v>2979</v>
      </c>
      <c r="E15593" s="292" t="s">
        <v>214</v>
      </c>
      <c r="F15593" s="405">
        <v>56376</v>
      </c>
      <c r="G15593" s="292" t="s">
        <v>2979</v>
      </c>
    </row>
    <row r="15594" spans="1:7">
      <c r="A15594" s="292" t="s">
        <v>49</v>
      </c>
      <c r="B15594" s="405">
        <v>54805</v>
      </c>
      <c r="C15594" s="292" t="s">
        <v>2979</v>
      </c>
      <c r="E15594" s="292" t="s">
        <v>214</v>
      </c>
      <c r="F15594" s="405">
        <v>56378</v>
      </c>
      <c r="G15594" s="292" t="s">
        <v>2979</v>
      </c>
    </row>
    <row r="15595" spans="1:7">
      <c r="A15595" s="292" t="s">
        <v>49</v>
      </c>
      <c r="B15595" s="405">
        <v>54893</v>
      </c>
      <c r="C15595" s="292" t="s">
        <v>2979</v>
      </c>
      <c r="E15595" s="292" t="s">
        <v>214</v>
      </c>
      <c r="F15595" s="405">
        <v>56381</v>
      </c>
      <c r="G15595" s="292" t="s">
        <v>2979</v>
      </c>
    </row>
    <row r="15596" spans="1:7">
      <c r="A15596" s="292" t="s">
        <v>49</v>
      </c>
      <c r="B15596" s="405">
        <v>55027</v>
      </c>
      <c r="C15596" s="292" t="s">
        <v>2979</v>
      </c>
      <c r="E15596" s="292" t="s">
        <v>214</v>
      </c>
      <c r="F15596" s="405">
        <v>56382</v>
      </c>
      <c r="G15596" s="292" t="s">
        <v>2979</v>
      </c>
    </row>
    <row r="15597" spans="1:7">
      <c r="A15597" s="292" t="s">
        <v>49</v>
      </c>
      <c r="B15597" s="405">
        <v>55349</v>
      </c>
      <c r="C15597" s="292" t="s">
        <v>2979</v>
      </c>
      <c r="E15597" s="292" t="s">
        <v>214</v>
      </c>
      <c r="F15597" s="405">
        <v>56384</v>
      </c>
      <c r="G15597" s="292" t="s">
        <v>2979</v>
      </c>
    </row>
    <row r="15598" spans="1:7">
      <c r="A15598" s="292" t="s">
        <v>49</v>
      </c>
      <c r="B15598" s="405">
        <v>55717</v>
      </c>
      <c r="C15598" s="292" t="s">
        <v>2979</v>
      </c>
      <c r="E15598" s="292" t="s">
        <v>214</v>
      </c>
      <c r="F15598" s="405">
        <v>56385</v>
      </c>
      <c r="G15598" s="292" t="s">
        <v>2979</v>
      </c>
    </row>
    <row r="15599" spans="1:7">
      <c r="A15599" s="292" t="s">
        <v>49</v>
      </c>
      <c r="B15599" s="405">
        <v>55910</v>
      </c>
      <c r="C15599" s="292" t="s">
        <v>2979</v>
      </c>
      <c r="E15599" s="292" t="s">
        <v>214</v>
      </c>
      <c r="F15599" s="405">
        <v>56386</v>
      </c>
      <c r="G15599" s="292" t="s">
        <v>2979</v>
      </c>
    </row>
    <row r="15600" spans="1:7">
      <c r="A15600" s="292" t="s">
        <v>49</v>
      </c>
      <c r="B15600" s="405">
        <v>55972</v>
      </c>
      <c r="C15600" s="292" t="s">
        <v>2979</v>
      </c>
      <c r="E15600" s="292" t="s">
        <v>214</v>
      </c>
      <c r="F15600" s="405">
        <v>56431</v>
      </c>
      <c r="G15600" s="292" t="s">
        <v>2979</v>
      </c>
    </row>
    <row r="15601" spans="1:7">
      <c r="A15601" s="292" t="s">
        <v>49</v>
      </c>
      <c r="B15601" s="405">
        <v>56057</v>
      </c>
      <c r="C15601" s="292" t="s">
        <v>2979</v>
      </c>
      <c r="E15601" s="292" t="s">
        <v>214</v>
      </c>
      <c r="F15601" s="405">
        <v>56433</v>
      </c>
      <c r="G15601" s="292" t="s">
        <v>2979</v>
      </c>
    </row>
    <row r="15602" spans="1:7">
      <c r="A15602" s="292" t="s">
        <v>49</v>
      </c>
      <c r="B15602" s="405">
        <v>56134</v>
      </c>
      <c r="C15602" s="292" t="s">
        <v>2979</v>
      </c>
      <c r="E15602" s="292" t="s">
        <v>214</v>
      </c>
      <c r="F15602" s="405">
        <v>56434</v>
      </c>
      <c r="G15602" s="292" t="s">
        <v>2979</v>
      </c>
    </row>
    <row r="15603" spans="1:7">
      <c r="A15603" s="292" t="s">
        <v>49</v>
      </c>
      <c r="B15603" s="405">
        <v>56208</v>
      </c>
      <c r="C15603" s="292" t="s">
        <v>2979</v>
      </c>
      <c r="E15603" s="292" t="s">
        <v>214</v>
      </c>
      <c r="F15603" s="405">
        <v>56435</v>
      </c>
      <c r="G15603" s="292" t="s">
        <v>2979</v>
      </c>
    </row>
    <row r="15604" spans="1:7">
      <c r="A15604" s="292" t="s">
        <v>49</v>
      </c>
      <c r="B15604" s="405">
        <v>56263</v>
      </c>
      <c r="C15604" s="292" t="s">
        <v>2979</v>
      </c>
      <c r="E15604" s="292" t="s">
        <v>214</v>
      </c>
      <c r="F15604" s="405">
        <v>56436</v>
      </c>
      <c r="G15604" s="292" t="s">
        <v>2979</v>
      </c>
    </row>
    <row r="15605" spans="1:7">
      <c r="A15605" s="292" t="s">
        <v>49</v>
      </c>
      <c r="B15605" s="405">
        <v>56331</v>
      </c>
      <c r="C15605" s="292" t="s">
        <v>2979</v>
      </c>
      <c r="E15605" s="292" t="s">
        <v>214</v>
      </c>
      <c r="F15605" s="405">
        <v>56437</v>
      </c>
      <c r="G15605" s="292" t="s">
        <v>2979</v>
      </c>
    </row>
    <row r="15606" spans="1:7">
      <c r="A15606" s="292" t="s">
        <v>49</v>
      </c>
      <c r="B15606" s="405">
        <v>56440</v>
      </c>
      <c r="C15606" s="292" t="s">
        <v>2979</v>
      </c>
      <c r="E15606" s="292" t="s">
        <v>214</v>
      </c>
      <c r="F15606" s="405">
        <v>56438</v>
      </c>
      <c r="G15606" s="292" t="s">
        <v>2979</v>
      </c>
    </row>
    <row r="15607" spans="1:7">
      <c r="A15607" s="292" t="s">
        <v>49</v>
      </c>
      <c r="B15607" s="405">
        <v>56531</v>
      </c>
      <c r="C15607" s="292" t="s">
        <v>2979</v>
      </c>
      <c r="E15607" s="292" t="s">
        <v>214</v>
      </c>
      <c r="F15607" s="405">
        <v>56440</v>
      </c>
      <c r="G15607" s="292" t="s">
        <v>2979</v>
      </c>
    </row>
    <row r="15608" spans="1:7">
      <c r="A15608" s="292" t="s">
        <v>49</v>
      </c>
      <c r="B15608" s="405">
        <v>54670</v>
      </c>
      <c r="C15608" s="292" t="s">
        <v>2979</v>
      </c>
      <c r="E15608" s="292" t="s">
        <v>214</v>
      </c>
      <c r="F15608" s="405">
        <v>56442</v>
      </c>
      <c r="G15608" s="292" t="s">
        <v>2979</v>
      </c>
    </row>
    <row r="15609" spans="1:7">
      <c r="A15609" s="292" t="s">
        <v>49</v>
      </c>
      <c r="B15609" s="405">
        <v>54806</v>
      </c>
      <c r="C15609" s="292" t="s">
        <v>2979</v>
      </c>
      <c r="E15609" s="292" t="s">
        <v>214</v>
      </c>
      <c r="F15609" s="405">
        <v>56443</v>
      </c>
      <c r="G15609" s="292" t="s">
        <v>2979</v>
      </c>
    </row>
    <row r="15610" spans="1:7">
      <c r="A15610" s="292" t="s">
        <v>49</v>
      </c>
      <c r="B15610" s="405">
        <v>54895</v>
      </c>
      <c r="C15610" s="292" t="s">
        <v>2979</v>
      </c>
      <c r="E15610" s="292" t="s">
        <v>214</v>
      </c>
      <c r="F15610" s="405">
        <v>56444</v>
      </c>
      <c r="G15610" s="292" t="s">
        <v>2979</v>
      </c>
    </row>
    <row r="15611" spans="1:7">
      <c r="A15611" s="292" t="s">
        <v>49</v>
      </c>
      <c r="B15611" s="405">
        <v>55030</v>
      </c>
      <c r="C15611" s="292" t="s">
        <v>2979</v>
      </c>
      <c r="E15611" s="292" t="s">
        <v>214</v>
      </c>
      <c r="F15611" s="405">
        <v>56446</v>
      </c>
      <c r="G15611" s="292" t="s">
        <v>2979</v>
      </c>
    </row>
    <row r="15612" spans="1:7">
      <c r="A15612" s="292" t="s">
        <v>49</v>
      </c>
      <c r="B15612" s="405">
        <v>55353</v>
      </c>
      <c r="C15612" s="292" t="s">
        <v>2979</v>
      </c>
      <c r="E15612" s="292" t="s">
        <v>214</v>
      </c>
      <c r="F15612" s="405">
        <v>56447</v>
      </c>
      <c r="G15612" s="292" t="s">
        <v>2979</v>
      </c>
    </row>
    <row r="15613" spans="1:7">
      <c r="A15613" s="292" t="s">
        <v>49</v>
      </c>
      <c r="B15613" s="405">
        <v>55718</v>
      </c>
      <c r="C15613" s="292" t="s">
        <v>2979</v>
      </c>
      <c r="E15613" s="292" t="s">
        <v>214</v>
      </c>
      <c r="F15613" s="405">
        <v>56448</v>
      </c>
      <c r="G15613" s="292" t="s">
        <v>2979</v>
      </c>
    </row>
    <row r="15614" spans="1:7">
      <c r="A15614" s="292" t="s">
        <v>49</v>
      </c>
      <c r="B15614" s="405">
        <v>55917</v>
      </c>
      <c r="C15614" s="292" t="s">
        <v>2979</v>
      </c>
      <c r="E15614" s="292" t="s">
        <v>214</v>
      </c>
      <c r="F15614" s="405">
        <v>56449</v>
      </c>
      <c r="G15614" s="292" t="s">
        <v>2979</v>
      </c>
    </row>
    <row r="15615" spans="1:7">
      <c r="A15615" s="292" t="s">
        <v>49</v>
      </c>
      <c r="B15615" s="405">
        <v>55973</v>
      </c>
      <c r="C15615" s="292" t="s">
        <v>2979</v>
      </c>
      <c r="E15615" s="292" t="s">
        <v>214</v>
      </c>
      <c r="F15615" s="405">
        <v>56450</v>
      </c>
      <c r="G15615" s="292" t="s">
        <v>2979</v>
      </c>
    </row>
    <row r="15616" spans="1:7">
      <c r="A15616" s="292" t="s">
        <v>49</v>
      </c>
      <c r="B15616" s="405">
        <v>56060</v>
      </c>
      <c r="C15616" s="292" t="s">
        <v>2979</v>
      </c>
      <c r="E15616" s="292" t="s">
        <v>214</v>
      </c>
      <c r="F15616" s="405">
        <v>56452</v>
      </c>
      <c r="G15616" s="292" t="s">
        <v>2979</v>
      </c>
    </row>
    <row r="15617" spans="1:7">
      <c r="A15617" s="292" t="s">
        <v>49</v>
      </c>
      <c r="B15617" s="405">
        <v>56137</v>
      </c>
      <c r="C15617" s="292" t="s">
        <v>2979</v>
      </c>
      <c r="E15617" s="292" t="s">
        <v>214</v>
      </c>
      <c r="F15617" s="405">
        <v>56453</v>
      </c>
      <c r="G15617" s="292" t="s">
        <v>2979</v>
      </c>
    </row>
    <row r="15618" spans="1:7">
      <c r="A15618" s="292" t="s">
        <v>49</v>
      </c>
      <c r="B15618" s="405">
        <v>56209</v>
      </c>
      <c r="C15618" s="292" t="s">
        <v>2979</v>
      </c>
      <c r="E15618" s="292" t="s">
        <v>214</v>
      </c>
      <c r="F15618" s="405">
        <v>56455</v>
      </c>
      <c r="G15618" s="292" t="s">
        <v>2979</v>
      </c>
    </row>
    <row r="15619" spans="1:7">
      <c r="A15619" s="292" t="s">
        <v>49</v>
      </c>
      <c r="B15619" s="405">
        <v>56264</v>
      </c>
      <c r="C15619" s="292" t="s">
        <v>2979</v>
      </c>
      <c r="E15619" s="292" t="s">
        <v>214</v>
      </c>
      <c r="F15619" s="405">
        <v>56456</v>
      </c>
      <c r="G15619" s="292" t="s">
        <v>2979</v>
      </c>
    </row>
    <row r="15620" spans="1:7">
      <c r="A15620" s="292" t="s">
        <v>49</v>
      </c>
      <c r="B15620" s="405">
        <v>56332</v>
      </c>
      <c r="C15620" s="292" t="s">
        <v>2979</v>
      </c>
      <c r="E15620" s="292" t="s">
        <v>214</v>
      </c>
      <c r="F15620" s="405">
        <v>56458</v>
      </c>
      <c r="G15620" s="292" t="s">
        <v>2979</v>
      </c>
    </row>
    <row r="15621" spans="1:7">
      <c r="A15621" s="292" t="s">
        <v>49</v>
      </c>
      <c r="B15621" s="405">
        <v>56442</v>
      </c>
      <c r="C15621" s="292" t="s">
        <v>2979</v>
      </c>
      <c r="E15621" s="292" t="s">
        <v>214</v>
      </c>
      <c r="F15621" s="405">
        <v>56461</v>
      </c>
      <c r="G15621" s="292" t="s">
        <v>2979</v>
      </c>
    </row>
    <row r="15622" spans="1:7">
      <c r="A15622" s="292" t="s">
        <v>49</v>
      </c>
      <c r="B15622" s="405">
        <v>56533</v>
      </c>
      <c r="C15622" s="292" t="s">
        <v>2979</v>
      </c>
      <c r="E15622" s="292" t="s">
        <v>214</v>
      </c>
      <c r="F15622" s="405">
        <v>56464</v>
      </c>
      <c r="G15622" s="292" t="s">
        <v>2979</v>
      </c>
    </row>
    <row r="15623" spans="1:7">
      <c r="A15623" s="292" t="s">
        <v>49</v>
      </c>
      <c r="B15623" s="405">
        <v>54721</v>
      </c>
      <c r="C15623" s="292" t="s">
        <v>2979</v>
      </c>
      <c r="E15623" s="292" t="s">
        <v>214</v>
      </c>
      <c r="F15623" s="405">
        <v>56466</v>
      </c>
      <c r="G15623" s="292" t="s">
        <v>2979</v>
      </c>
    </row>
    <row r="15624" spans="1:7">
      <c r="A15624" s="292" t="s">
        <v>49</v>
      </c>
      <c r="B15624" s="405">
        <v>54810</v>
      </c>
      <c r="C15624" s="292" t="s">
        <v>2979</v>
      </c>
      <c r="E15624" s="292" t="s">
        <v>214</v>
      </c>
      <c r="F15624" s="405">
        <v>56467</v>
      </c>
      <c r="G15624" s="292" t="s">
        <v>2979</v>
      </c>
    </row>
    <row r="15625" spans="1:7">
      <c r="A15625" s="292" t="s">
        <v>49</v>
      </c>
      <c r="B15625" s="405">
        <v>54909</v>
      </c>
      <c r="C15625" s="292" t="s">
        <v>2979</v>
      </c>
      <c r="E15625" s="292" t="s">
        <v>214</v>
      </c>
      <c r="F15625" s="405">
        <v>56468</v>
      </c>
      <c r="G15625" s="292" t="s">
        <v>2979</v>
      </c>
    </row>
    <row r="15626" spans="1:7">
      <c r="A15626" s="292" t="s">
        <v>49</v>
      </c>
      <c r="B15626" s="405">
        <v>55031</v>
      </c>
      <c r="C15626" s="292" t="s">
        <v>2979</v>
      </c>
      <c r="E15626" s="292" t="s">
        <v>214</v>
      </c>
      <c r="F15626" s="405">
        <v>56470</v>
      </c>
      <c r="G15626" s="292" t="s">
        <v>2979</v>
      </c>
    </row>
    <row r="15627" spans="1:7">
      <c r="A15627" s="292" t="s">
        <v>49</v>
      </c>
      <c r="B15627" s="405">
        <v>55354</v>
      </c>
      <c r="C15627" s="292" t="s">
        <v>2979</v>
      </c>
      <c r="E15627" s="292" t="s">
        <v>214</v>
      </c>
      <c r="F15627" s="405">
        <v>56472</v>
      </c>
      <c r="G15627" s="292" t="s">
        <v>2979</v>
      </c>
    </row>
    <row r="15628" spans="1:7">
      <c r="A15628" s="292" t="s">
        <v>49</v>
      </c>
      <c r="B15628" s="405">
        <v>55719</v>
      </c>
      <c r="C15628" s="292" t="s">
        <v>2979</v>
      </c>
      <c r="E15628" s="292" t="s">
        <v>214</v>
      </c>
      <c r="F15628" s="405">
        <v>56473</v>
      </c>
      <c r="G15628" s="292" t="s">
        <v>2979</v>
      </c>
    </row>
    <row r="15629" spans="1:7">
      <c r="A15629" s="292" t="s">
        <v>49</v>
      </c>
      <c r="B15629" s="405">
        <v>55918</v>
      </c>
      <c r="C15629" s="292" t="s">
        <v>2979</v>
      </c>
      <c r="E15629" s="292" t="s">
        <v>214</v>
      </c>
      <c r="F15629" s="405">
        <v>56474</v>
      </c>
      <c r="G15629" s="292" t="s">
        <v>2979</v>
      </c>
    </row>
    <row r="15630" spans="1:7">
      <c r="A15630" s="292" t="s">
        <v>49</v>
      </c>
      <c r="B15630" s="405">
        <v>55974</v>
      </c>
      <c r="C15630" s="292" t="s">
        <v>2979</v>
      </c>
      <c r="E15630" s="292" t="s">
        <v>214</v>
      </c>
      <c r="F15630" s="405">
        <v>56475</v>
      </c>
      <c r="G15630" s="292" t="s">
        <v>2979</v>
      </c>
    </row>
    <row r="15631" spans="1:7">
      <c r="A15631" s="292" t="s">
        <v>49</v>
      </c>
      <c r="B15631" s="405">
        <v>56064</v>
      </c>
      <c r="C15631" s="292" t="s">
        <v>2979</v>
      </c>
      <c r="E15631" s="292" t="s">
        <v>214</v>
      </c>
      <c r="F15631" s="405">
        <v>56477</v>
      </c>
      <c r="G15631" s="292" t="s">
        <v>2979</v>
      </c>
    </row>
    <row r="15632" spans="1:7">
      <c r="A15632" s="292" t="s">
        <v>49</v>
      </c>
      <c r="B15632" s="405">
        <v>56138</v>
      </c>
      <c r="C15632" s="292" t="s">
        <v>2979</v>
      </c>
      <c r="E15632" s="292" t="s">
        <v>214</v>
      </c>
      <c r="F15632" s="405">
        <v>56478</v>
      </c>
      <c r="G15632" s="292" t="s">
        <v>2979</v>
      </c>
    </row>
    <row r="15633" spans="1:7">
      <c r="A15633" s="292" t="s">
        <v>49</v>
      </c>
      <c r="B15633" s="405">
        <v>56210</v>
      </c>
      <c r="C15633" s="292" t="s">
        <v>2979</v>
      </c>
      <c r="E15633" s="292" t="s">
        <v>214</v>
      </c>
      <c r="F15633" s="405">
        <v>56479</v>
      </c>
      <c r="G15633" s="292" t="s">
        <v>2979</v>
      </c>
    </row>
    <row r="15634" spans="1:7">
      <c r="A15634" s="292" t="s">
        <v>49</v>
      </c>
      <c r="B15634" s="405">
        <v>56266</v>
      </c>
      <c r="C15634" s="292" t="s">
        <v>2979</v>
      </c>
      <c r="E15634" s="292" t="s">
        <v>214</v>
      </c>
      <c r="F15634" s="405">
        <v>56481</v>
      </c>
      <c r="G15634" s="292" t="s">
        <v>2979</v>
      </c>
    </row>
    <row r="15635" spans="1:7">
      <c r="A15635" s="292" t="s">
        <v>49</v>
      </c>
      <c r="B15635" s="405">
        <v>56334</v>
      </c>
      <c r="C15635" s="292" t="s">
        <v>2979</v>
      </c>
      <c r="E15635" s="292" t="s">
        <v>214</v>
      </c>
      <c r="F15635" s="405">
        <v>56482</v>
      </c>
      <c r="G15635" s="292" t="s">
        <v>2979</v>
      </c>
    </row>
    <row r="15636" spans="1:7">
      <c r="A15636" s="292" t="s">
        <v>49</v>
      </c>
      <c r="B15636" s="405">
        <v>56443</v>
      </c>
      <c r="C15636" s="292" t="s">
        <v>2979</v>
      </c>
      <c r="E15636" s="292" t="s">
        <v>214</v>
      </c>
      <c r="F15636" s="405">
        <v>56510</v>
      </c>
      <c r="G15636" s="292" t="s">
        <v>2979</v>
      </c>
    </row>
    <row r="15637" spans="1:7">
      <c r="A15637" s="292" t="s">
        <v>49</v>
      </c>
      <c r="B15637" s="405">
        <v>56534</v>
      </c>
      <c r="C15637" s="292" t="s">
        <v>2979</v>
      </c>
      <c r="E15637" s="292" t="s">
        <v>214</v>
      </c>
      <c r="F15637" s="405">
        <v>56511</v>
      </c>
      <c r="G15637" s="292" t="s">
        <v>2979</v>
      </c>
    </row>
    <row r="15638" spans="1:7">
      <c r="A15638" s="292" t="s">
        <v>49</v>
      </c>
      <c r="B15638" s="405">
        <v>56535</v>
      </c>
      <c r="C15638" s="292" t="s">
        <v>2979</v>
      </c>
      <c r="E15638" s="292" t="s">
        <v>214</v>
      </c>
      <c r="F15638" s="405">
        <v>56514</v>
      </c>
      <c r="G15638" s="292" t="s">
        <v>2979</v>
      </c>
    </row>
    <row r="15639" spans="1:7">
      <c r="A15639" s="292" t="s">
        <v>49</v>
      </c>
      <c r="B15639" s="405">
        <v>56621</v>
      </c>
      <c r="C15639" s="292" t="s">
        <v>2979</v>
      </c>
      <c r="E15639" s="292" t="s">
        <v>214</v>
      </c>
      <c r="F15639" s="405">
        <v>56515</v>
      </c>
      <c r="G15639" s="292" t="s">
        <v>2979</v>
      </c>
    </row>
    <row r="15640" spans="1:7">
      <c r="A15640" s="292" t="s">
        <v>49</v>
      </c>
      <c r="B15640" s="405">
        <v>56727</v>
      </c>
      <c r="C15640" s="292" t="s">
        <v>2979</v>
      </c>
      <c r="E15640" s="292" t="s">
        <v>214</v>
      </c>
      <c r="F15640" s="405">
        <v>56516</v>
      </c>
      <c r="G15640" s="292" t="s">
        <v>2979</v>
      </c>
    </row>
    <row r="15641" spans="1:7">
      <c r="A15641" s="292" t="s">
        <v>49</v>
      </c>
      <c r="B15641" s="405">
        <v>57026</v>
      </c>
      <c r="C15641" s="292" t="s">
        <v>2979</v>
      </c>
      <c r="E15641" s="292" t="s">
        <v>214</v>
      </c>
      <c r="F15641" s="405">
        <v>56518</v>
      </c>
      <c r="G15641" s="292" t="s">
        <v>2979</v>
      </c>
    </row>
    <row r="15642" spans="1:7">
      <c r="A15642" s="292" t="s">
        <v>49</v>
      </c>
      <c r="B15642" s="405">
        <v>57214</v>
      </c>
      <c r="C15642" s="292" t="s">
        <v>2979</v>
      </c>
      <c r="E15642" s="292" t="s">
        <v>214</v>
      </c>
      <c r="F15642" s="405">
        <v>56520</v>
      </c>
      <c r="G15642" s="292" t="s">
        <v>2979</v>
      </c>
    </row>
    <row r="15643" spans="1:7">
      <c r="A15643" s="292" t="s">
        <v>49</v>
      </c>
      <c r="B15643" s="405">
        <v>57279</v>
      </c>
      <c r="C15643" s="292" t="s">
        <v>2979</v>
      </c>
      <c r="E15643" s="292" t="s">
        <v>214</v>
      </c>
      <c r="F15643" s="405">
        <v>56521</v>
      </c>
      <c r="G15643" s="292" t="s">
        <v>2979</v>
      </c>
    </row>
    <row r="15644" spans="1:7">
      <c r="A15644" s="292" t="s">
        <v>49</v>
      </c>
      <c r="B15644" s="405">
        <v>57429</v>
      </c>
      <c r="C15644" s="292" t="s">
        <v>2979</v>
      </c>
      <c r="E15644" s="292" t="s">
        <v>214</v>
      </c>
      <c r="F15644" s="405">
        <v>56523</v>
      </c>
      <c r="G15644" s="292" t="s">
        <v>2979</v>
      </c>
    </row>
    <row r="15645" spans="1:7">
      <c r="A15645" s="292" t="s">
        <v>49</v>
      </c>
      <c r="B15645" s="405">
        <v>57572</v>
      </c>
      <c r="C15645" s="292" t="s">
        <v>2979</v>
      </c>
      <c r="E15645" s="292" t="s">
        <v>214</v>
      </c>
      <c r="F15645" s="405">
        <v>56524</v>
      </c>
      <c r="G15645" s="292" t="s">
        <v>2979</v>
      </c>
    </row>
    <row r="15646" spans="1:7">
      <c r="A15646" s="292" t="s">
        <v>49</v>
      </c>
      <c r="B15646" s="405">
        <v>58007</v>
      </c>
      <c r="C15646" s="292" t="s">
        <v>2979</v>
      </c>
      <c r="E15646" s="292" t="s">
        <v>214</v>
      </c>
      <c r="F15646" s="405">
        <v>56527</v>
      </c>
      <c r="G15646" s="292" t="s">
        <v>2979</v>
      </c>
    </row>
    <row r="15647" spans="1:7">
      <c r="A15647" s="292" t="s">
        <v>49</v>
      </c>
      <c r="B15647" s="405">
        <v>58219</v>
      </c>
      <c r="C15647" s="292" t="s">
        <v>2979</v>
      </c>
      <c r="E15647" s="292" t="s">
        <v>214</v>
      </c>
      <c r="F15647" s="405">
        <v>56528</v>
      </c>
      <c r="G15647" s="292" t="s">
        <v>2979</v>
      </c>
    </row>
    <row r="15648" spans="1:7">
      <c r="A15648" s="292" t="s">
        <v>49</v>
      </c>
      <c r="B15648" s="405">
        <v>58311</v>
      </c>
      <c r="C15648" s="292" t="s">
        <v>2979</v>
      </c>
      <c r="E15648" s="292" t="s">
        <v>214</v>
      </c>
      <c r="F15648" s="405">
        <v>56531</v>
      </c>
      <c r="G15648" s="292" t="s">
        <v>2979</v>
      </c>
    </row>
    <row r="15649" spans="1:7">
      <c r="A15649" s="292" t="s">
        <v>49</v>
      </c>
      <c r="B15649" s="405">
        <v>58448</v>
      </c>
      <c r="C15649" s="292" t="s">
        <v>2979</v>
      </c>
      <c r="E15649" s="292" t="s">
        <v>214</v>
      </c>
      <c r="F15649" s="405">
        <v>56533</v>
      </c>
      <c r="G15649" s="292" t="s">
        <v>2979</v>
      </c>
    </row>
    <row r="15650" spans="1:7">
      <c r="A15650" s="292" t="s">
        <v>49</v>
      </c>
      <c r="B15650" s="405">
        <v>58625</v>
      </c>
      <c r="C15650" s="292" t="s">
        <v>2979</v>
      </c>
      <c r="E15650" s="292" t="s">
        <v>214</v>
      </c>
      <c r="F15650" s="405">
        <v>56534</v>
      </c>
      <c r="G15650" s="292" t="s">
        <v>2979</v>
      </c>
    </row>
    <row r="15651" spans="1:7">
      <c r="A15651" s="292" t="s">
        <v>49</v>
      </c>
      <c r="B15651" s="405">
        <v>58790</v>
      </c>
      <c r="C15651" s="292" t="s">
        <v>2979</v>
      </c>
      <c r="E15651" s="292" t="s">
        <v>214</v>
      </c>
      <c r="F15651" s="405">
        <v>56535</v>
      </c>
      <c r="G15651" s="292" t="s">
        <v>2979</v>
      </c>
    </row>
    <row r="15652" spans="1:7">
      <c r="A15652" s="292" t="s">
        <v>49</v>
      </c>
      <c r="B15652" s="405">
        <v>59248</v>
      </c>
      <c r="C15652" s="292" t="s">
        <v>2979</v>
      </c>
      <c r="E15652" s="292" t="s">
        <v>214</v>
      </c>
      <c r="F15652" s="405">
        <v>56536</v>
      </c>
      <c r="G15652" s="292" t="s">
        <v>2979</v>
      </c>
    </row>
    <row r="15653" spans="1:7">
      <c r="A15653" s="292" t="s">
        <v>49</v>
      </c>
      <c r="B15653" s="405">
        <v>56536</v>
      </c>
      <c r="C15653" s="292" t="s">
        <v>2979</v>
      </c>
      <c r="E15653" s="292" t="s">
        <v>214</v>
      </c>
      <c r="F15653" s="405">
        <v>56540</v>
      </c>
      <c r="G15653" s="292" t="s">
        <v>2979</v>
      </c>
    </row>
    <row r="15654" spans="1:7">
      <c r="A15654" s="292" t="s">
        <v>49</v>
      </c>
      <c r="B15654" s="405">
        <v>56623</v>
      </c>
      <c r="C15654" s="292" t="s">
        <v>2979</v>
      </c>
      <c r="E15654" s="292" t="s">
        <v>214</v>
      </c>
      <c r="F15654" s="405">
        <v>56542</v>
      </c>
      <c r="G15654" s="292" t="s">
        <v>2979</v>
      </c>
    </row>
    <row r="15655" spans="1:7">
      <c r="A15655" s="292" t="s">
        <v>49</v>
      </c>
      <c r="B15655" s="405">
        <v>56728</v>
      </c>
      <c r="C15655" s="292" t="s">
        <v>2979</v>
      </c>
      <c r="E15655" s="292" t="s">
        <v>214</v>
      </c>
      <c r="F15655" s="405">
        <v>56543</v>
      </c>
      <c r="G15655" s="292" t="s">
        <v>2979</v>
      </c>
    </row>
    <row r="15656" spans="1:7">
      <c r="A15656" s="292" t="s">
        <v>49</v>
      </c>
      <c r="B15656" s="405">
        <v>57028</v>
      </c>
      <c r="C15656" s="292" t="s">
        <v>2979</v>
      </c>
      <c r="E15656" s="292" t="s">
        <v>214</v>
      </c>
      <c r="F15656" s="405">
        <v>56544</v>
      </c>
      <c r="G15656" s="292" t="s">
        <v>2979</v>
      </c>
    </row>
    <row r="15657" spans="1:7">
      <c r="A15657" s="292" t="s">
        <v>49</v>
      </c>
      <c r="B15657" s="405">
        <v>57216</v>
      </c>
      <c r="C15657" s="292" t="s">
        <v>2979</v>
      </c>
      <c r="E15657" s="292" t="s">
        <v>214</v>
      </c>
      <c r="F15657" s="405">
        <v>56545</v>
      </c>
      <c r="G15657" s="292" t="s">
        <v>2979</v>
      </c>
    </row>
    <row r="15658" spans="1:7">
      <c r="A15658" s="292" t="s">
        <v>49</v>
      </c>
      <c r="B15658" s="405">
        <v>57311</v>
      </c>
      <c r="C15658" s="292" t="s">
        <v>2979</v>
      </c>
      <c r="E15658" s="292" t="s">
        <v>214</v>
      </c>
      <c r="F15658" s="405">
        <v>56546</v>
      </c>
      <c r="G15658" s="292" t="s">
        <v>2979</v>
      </c>
    </row>
    <row r="15659" spans="1:7">
      <c r="A15659" s="292" t="s">
        <v>49</v>
      </c>
      <c r="B15659" s="405">
        <v>57430</v>
      </c>
      <c r="C15659" s="292" t="s">
        <v>2979</v>
      </c>
      <c r="E15659" s="292" t="s">
        <v>214</v>
      </c>
      <c r="F15659" s="405">
        <v>56547</v>
      </c>
      <c r="G15659" s="292" t="s">
        <v>2979</v>
      </c>
    </row>
    <row r="15660" spans="1:7">
      <c r="A15660" s="292" t="s">
        <v>49</v>
      </c>
      <c r="B15660" s="405">
        <v>57576</v>
      </c>
      <c r="C15660" s="292" t="s">
        <v>2979</v>
      </c>
      <c r="E15660" s="292" t="s">
        <v>214</v>
      </c>
      <c r="F15660" s="405">
        <v>56548</v>
      </c>
      <c r="G15660" s="292" t="s">
        <v>2979</v>
      </c>
    </row>
    <row r="15661" spans="1:7">
      <c r="A15661" s="292" t="s">
        <v>49</v>
      </c>
      <c r="B15661" s="405">
        <v>58008</v>
      </c>
      <c r="C15661" s="292" t="s">
        <v>2979</v>
      </c>
      <c r="E15661" s="292" t="s">
        <v>214</v>
      </c>
      <c r="F15661" s="405">
        <v>56549</v>
      </c>
      <c r="G15661" s="292" t="s">
        <v>2979</v>
      </c>
    </row>
    <row r="15662" spans="1:7">
      <c r="A15662" s="292" t="s">
        <v>49</v>
      </c>
      <c r="B15662" s="405">
        <v>58220</v>
      </c>
      <c r="C15662" s="292" t="s">
        <v>2979</v>
      </c>
      <c r="E15662" s="292" t="s">
        <v>214</v>
      </c>
      <c r="F15662" s="405">
        <v>56550</v>
      </c>
      <c r="G15662" s="292" t="s">
        <v>2979</v>
      </c>
    </row>
    <row r="15663" spans="1:7">
      <c r="A15663" s="292" t="s">
        <v>49</v>
      </c>
      <c r="B15663" s="405">
        <v>58313</v>
      </c>
      <c r="C15663" s="292" t="s">
        <v>2979</v>
      </c>
      <c r="E15663" s="292" t="s">
        <v>214</v>
      </c>
      <c r="F15663" s="405">
        <v>56551</v>
      </c>
      <c r="G15663" s="292" t="s">
        <v>2979</v>
      </c>
    </row>
    <row r="15664" spans="1:7">
      <c r="A15664" s="292" t="s">
        <v>49</v>
      </c>
      <c r="B15664" s="405">
        <v>58454</v>
      </c>
      <c r="C15664" s="292" t="s">
        <v>2979</v>
      </c>
      <c r="E15664" s="292" t="s">
        <v>214</v>
      </c>
      <c r="F15664" s="405">
        <v>56552</v>
      </c>
      <c r="G15664" s="292" t="s">
        <v>2979</v>
      </c>
    </row>
    <row r="15665" spans="1:7">
      <c r="A15665" s="292" t="s">
        <v>49</v>
      </c>
      <c r="B15665" s="405">
        <v>58626</v>
      </c>
      <c r="C15665" s="292" t="s">
        <v>2979</v>
      </c>
      <c r="E15665" s="292" t="s">
        <v>214</v>
      </c>
      <c r="F15665" s="405">
        <v>56554</v>
      </c>
      <c r="G15665" s="292" t="s">
        <v>2979</v>
      </c>
    </row>
    <row r="15666" spans="1:7">
      <c r="A15666" s="292" t="s">
        <v>49</v>
      </c>
      <c r="B15666" s="405">
        <v>58793</v>
      </c>
      <c r="C15666" s="292" t="s">
        <v>2979</v>
      </c>
      <c r="E15666" s="292" t="s">
        <v>214</v>
      </c>
      <c r="F15666" s="405">
        <v>56556</v>
      </c>
      <c r="G15666" s="292" t="s">
        <v>2979</v>
      </c>
    </row>
    <row r="15667" spans="1:7">
      <c r="A15667" s="292" t="s">
        <v>49</v>
      </c>
      <c r="B15667" s="405">
        <v>59254</v>
      </c>
      <c r="C15667" s="292" t="s">
        <v>2979</v>
      </c>
      <c r="E15667" s="292" t="s">
        <v>214</v>
      </c>
      <c r="F15667" s="405">
        <v>56557</v>
      </c>
      <c r="G15667" s="292" t="s">
        <v>2979</v>
      </c>
    </row>
    <row r="15668" spans="1:7">
      <c r="A15668" s="292" t="s">
        <v>49</v>
      </c>
      <c r="B15668" s="405">
        <v>56540</v>
      </c>
      <c r="C15668" s="292" t="s">
        <v>2979</v>
      </c>
      <c r="E15668" s="292" t="s">
        <v>214</v>
      </c>
      <c r="F15668" s="405">
        <v>56565</v>
      </c>
      <c r="G15668" s="292" t="s">
        <v>2979</v>
      </c>
    </row>
    <row r="15669" spans="1:7">
      <c r="A15669" s="292" t="s">
        <v>49</v>
      </c>
      <c r="B15669" s="405">
        <v>56627</v>
      </c>
      <c r="C15669" s="292" t="s">
        <v>2979</v>
      </c>
      <c r="E15669" s="292" t="s">
        <v>214</v>
      </c>
      <c r="F15669" s="405">
        <v>56566</v>
      </c>
      <c r="G15669" s="292" t="s">
        <v>2979</v>
      </c>
    </row>
    <row r="15670" spans="1:7">
      <c r="A15670" s="292" t="s">
        <v>49</v>
      </c>
      <c r="B15670" s="405">
        <v>56731</v>
      </c>
      <c r="C15670" s="292" t="s">
        <v>2979</v>
      </c>
      <c r="E15670" s="292" t="s">
        <v>214</v>
      </c>
      <c r="F15670" s="405">
        <v>56567</v>
      </c>
      <c r="G15670" s="292" t="s">
        <v>2979</v>
      </c>
    </row>
    <row r="15671" spans="1:7">
      <c r="A15671" s="292" t="s">
        <v>49</v>
      </c>
      <c r="B15671" s="405">
        <v>57029</v>
      </c>
      <c r="C15671" s="292" t="s">
        <v>2979</v>
      </c>
      <c r="E15671" s="292" t="s">
        <v>214</v>
      </c>
      <c r="F15671" s="405">
        <v>56568</v>
      </c>
      <c r="G15671" s="292" t="s">
        <v>2979</v>
      </c>
    </row>
    <row r="15672" spans="1:7">
      <c r="A15672" s="292" t="s">
        <v>49</v>
      </c>
      <c r="B15672" s="405">
        <v>57218</v>
      </c>
      <c r="C15672" s="292" t="s">
        <v>2979</v>
      </c>
      <c r="E15672" s="292" t="s">
        <v>214</v>
      </c>
      <c r="F15672" s="405">
        <v>56570</v>
      </c>
      <c r="G15672" s="292" t="s">
        <v>2979</v>
      </c>
    </row>
    <row r="15673" spans="1:7">
      <c r="A15673" s="292" t="s">
        <v>49</v>
      </c>
      <c r="B15673" s="405">
        <v>57312</v>
      </c>
      <c r="C15673" s="292" t="s">
        <v>2979</v>
      </c>
      <c r="E15673" s="292" t="s">
        <v>214</v>
      </c>
      <c r="F15673" s="405">
        <v>56571</v>
      </c>
      <c r="G15673" s="292" t="s">
        <v>2979</v>
      </c>
    </row>
    <row r="15674" spans="1:7">
      <c r="A15674" s="292" t="s">
        <v>49</v>
      </c>
      <c r="B15674" s="405">
        <v>57432</v>
      </c>
      <c r="C15674" s="292" t="s">
        <v>2979</v>
      </c>
      <c r="E15674" s="292" t="s">
        <v>214</v>
      </c>
      <c r="F15674" s="405">
        <v>56572</v>
      </c>
      <c r="G15674" s="292" t="s">
        <v>2979</v>
      </c>
    </row>
    <row r="15675" spans="1:7">
      <c r="A15675" s="292" t="s">
        <v>49</v>
      </c>
      <c r="B15675" s="405">
        <v>57577</v>
      </c>
      <c r="C15675" s="292" t="s">
        <v>2979</v>
      </c>
      <c r="E15675" s="292" t="s">
        <v>214</v>
      </c>
      <c r="F15675" s="405">
        <v>56573</v>
      </c>
      <c r="G15675" s="292" t="s">
        <v>2979</v>
      </c>
    </row>
    <row r="15676" spans="1:7">
      <c r="A15676" s="292" t="s">
        <v>49</v>
      </c>
      <c r="B15676" s="405">
        <v>58011</v>
      </c>
      <c r="C15676" s="292" t="s">
        <v>2979</v>
      </c>
      <c r="E15676" s="292" t="s">
        <v>214</v>
      </c>
      <c r="F15676" s="405">
        <v>56574</v>
      </c>
      <c r="G15676" s="292" t="s">
        <v>2979</v>
      </c>
    </row>
    <row r="15677" spans="1:7">
      <c r="A15677" s="292" t="s">
        <v>49</v>
      </c>
      <c r="B15677" s="405">
        <v>58222</v>
      </c>
      <c r="C15677" s="292" t="s">
        <v>2979</v>
      </c>
      <c r="E15677" s="292" t="s">
        <v>214</v>
      </c>
      <c r="F15677" s="405">
        <v>56576</v>
      </c>
      <c r="G15677" s="292" t="s">
        <v>2979</v>
      </c>
    </row>
    <row r="15678" spans="1:7">
      <c r="A15678" s="292" t="s">
        <v>49</v>
      </c>
      <c r="B15678" s="405">
        <v>58316</v>
      </c>
      <c r="C15678" s="292" t="s">
        <v>2979</v>
      </c>
      <c r="E15678" s="292" t="s">
        <v>214</v>
      </c>
      <c r="F15678" s="405">
        <v>56578</v>
      </c>
      <c r="G15678" s="292" t="s">
        <v>2979</v>
      </c>
    </row>
    <row r="15679" spans="1:7">
      <c r="A15679" s="292" t="s">
        <v>49</v>
      </c>
      <c r="B15679" s="405">
        <v>58455</v>
      </c>
      <c r="C15679" s="292" t="s">
        <v>2979</v>
      </c>
      <c r="E15679" s="292" t="s">
        <v>214</v>
      </c>
      <c r="F15679" s="405">
        <v>56579</v>
      </c>
      <c r="G15679" s="292" t="s">
        <v>2979</v>
      </c>
    </row>
    <row r="15680" spans="1:7">
      <c r="A15680" s="292" t="s">
        <v>49</v>
      </c>
      <c r="B15680" s="405">
        <v>58631</v>
      </c>
      <c r="C15680" s="292" t="s">
        <v>2979</v>
      </c>
      <c r="E15680" s="292" t="s">
        <v>214</v>
      </c>
      <c r="F15680" s="405">
        <v>56580</v>
      </c>
      <c r="G15680" s="292" t="s">
        <v>2979</v>
      </c>
    </row>
    <row r="15681" spans="1:7">
      <c r="A15681" s="292" t="s">
        <v>49</v>
      </c>
      <c r="B15681" s="405">
        <v>58795</v>
      </c>
      <c r="C15681" s="292" t="s">
        <v>2979</v>
      </c>
      <c r="E15681" s="292" t="s">
        <v>214</v>
      </c>
      <c r="F15681" s="405">
        <v>56581</v>
      </c>
      <c r="G15681" s="292" t="s">
        <v>2979</v>
      </c>
    </row>
    <row r="15682" spans="1:7">
      <c r="A15682" s="292" t="s">
        <v>49</v>
      </c>
      <c r="B15682" s="405">
        <v>59255</v>
      </c>
      <c r="C15682" s="292" t="s">
        <v>2979</v>
      </c>
      <c r="E15682" s="292" t="s">
        <v>214</v>
      </c>
      <c r="F15682" s="405">
        <v>56584</v>
      </c>
      <c r="G15682" s="292" t="s">
        <v>2979</v>
      </c>
    </row>
    <row r="15683" spans="1:7">
      <c r="A15683" s="292" t="s">
        <v>49</v>
      </c>
      <c r="B15683" s="405">
        <v>56542</v>
      </c>
      <c r="C15683" s="292" t="s">
        <v>2979</v>
      </c>
      <c r="E15683" s="292" t="s">
        <v>214</v>
      </c>
      <c r="F15683" s="405">
        <v>56585</v>
      </c>
      <c r="G15683" s="292" t="s">
        <v>2979</v>
      </c>
    </row>
    <row r="15684" spans="1:7">
      <c r="A15684" s="292" t="s">
        <v>49</v>
      </c>
      <c r="B15684" s="405">
        <v>56633</v>
      </c>
      <c r="C15684" s="292" t="s">
        <v>2979</v>
      </c>
      <c r="E15684" s="292" t="s">
        <v>214</v>
      </c>
      <c r="F15684" s="405">
        <v>56586</v>
      </c>
      <c r="G15684" s="292" t="s">
        <v>2979</v>
      </c>
    </row>
    <row r="15685" spans="1:7">
      <c r="A15685" s="292" t="s">
        <v>49</v>
      </c>
      <c r="B15685" s="405">
        <v>56732</v>
      </c>
      <c r="C15685" s="292" t="s">
        <v>2979</v>
      </c>
      <c r="E15685" s="292" t="s">
        <v>214</v>
      </c>
      <c r="F15685" s="405">
        <v>56587</v>
      </c>
      <c r="G15685" s="292" t="s">
        <v>2979</v>
      </c>
    </row>
    <row r="15686" spans="1:7">
      <c r="A15686" s="292" t="s">
        <v>49</v>
      </c>
      <c r="B15686" s="405">
        <v>57030</v>
      </c>
      <c r="C15686" s="292" t="s">
        <v>2979</v>
      </c>
      <c r="E15686" s="292" t="s">
        <v>214</v>
      </c>
      <c r="F15686" s="405">
        <v>56588</v>
      </c>
      <c r="G15686" s="292" t="s">
        <v>2979</v>
      </c>
    </row>
    <row r="15687" spans="1:7">
      <c r="A15687" s="292" t="s">
        <v>49</v>
      </c>
      <c r="B15687" s="405">
        <v>57219</v>
      </c>
      <c r="C15687" s="292" t="s">
        <v>2979</v>
      </c>
      <c r="E15687" s="292" t="s">
        <v>214</v>
      </c>
      <c r="F15687" s="405">
        <v>56589</v>
      </c>
      <c r="G15687" s="292" t="s">
        <v>2979</v>
      </c>
    </row>
    <row r="15688" spans="1:7">
      <c r="A15688" s="292" t="s">
        <v>49</v>
      </c>
      <c r="B15688" s="405">
        <v>57313</v>
      </c>
      <c r="C15688" s="292" t="s">
        <v>2979</v>
      </c>
      <c r="E15688" s="292" t="s">
        <v>214</v>
      </c>
      <c r="F15688" s="405">
        <v>56590</v>
      </c>
      <c r="G15688" s="292" t="s">
        <v>2979</v>
      </c>
    </row>
    <row r="15689" spans="1:7">
      <c r="A15689" s="292" t="s">
        <v>49</v>
      </c>
      <c r="B15689" s="405">
        <v>57433</v>
      </c>
      <c r="C15689" s="292" t="s">
        <v>2979</v>
      </c>
      <c r="E15689" s="292" t="s">
        <v>214</v>
      </c>
      <c r="F15689" s="405">
        <v>56591</v>
      </c>
      <c r="G15689" s="292" t="s">
        <v>2979</v>
      </c>
    </row>
    <row r="15690" spans="1:7">
      <c r="A15690" s="292" t="s">
        <v>49</v>
      </c>
      <c r="B15690" s="405">
        <v>57601</v>
      </c>
      <c r="C15690" s="292" t="s">
        <v>2979</v>
      </c>
      <c r="E15690" s="292" t="s">
        <v>214</v>
      </c>
      <c r="F15690" s="405">
        <v>56592</v>
      </c>
      <c r="G15690" s="292" t="s">
        <v>2979</v>
      </c>
    </row>
    <row r="15691" spans="1:7">
      <c r="A15691" s="292" t="s">
        <v>49</v>
      </c>
      <c r="B15691" s="405">
        <v>58015</v>
      </c>
      <c r="C15691" s="292" t="s">
        <v>2979</v>
      </c>
      <c r="E15691" s="292" t="s">
        <v>214</v>
      </c>
      <c r="F15691" s="405">
        <v>56594</v>
      </c>
      <c r="G15691" s="292" t="s">
        <v>2979</v>
      </c>
    </row>
    <row r="15692" spans="1:7">
      <c r="A15692" s="292" t="s">
        <v>49</v>
      </c>
      <c r="B15692" s="405">
        <v>58223</v>
      </c>
      <c r="C15692" s="292" t="s">
        <v>2979</v>
      </c>
      <c r="E15692" s="292" t="s">
        <v>214</v>
      </c>
      <c r="F15692" s="405">
        <v>56621</v>
      </c>
      <c r="G15692" s="292" t="s">
        <v>2979</v>
      </c>
    </row>
    <row r="15693" spans="1:7">
      <c r="A15693" s="292" t="s">
        <v>49</v>
      </c>
      <c r="B15693" s="405">
        <v>58317</v>
      </c>
      <c r="C15693" s="292" t="s">
        <v>2979</v>
      </c>
      <c r="E15693" s="292" t="s">
        <v>214</v>
      </c>
      <c r="F15693" s="405">
        <v>56623</v>
      </c>
      <c r="G15693" s="292" t="s">
        <v>2979</v>
      </c>
    </row>
    <row r="15694" spans="1:7">
      <c r="A15694" s="292" t="s">
        <v>49</v>
      </c>
      <c r="B15694" s="405">
        <v>58458</v>
      </c>
      <c r="C15694" s="292" t="s">
        <v>2979</v>
      </c>
      <c r="E15694" s="292" t="s">
        <v>214</v>
      </c>
      <c r="F15694" s="405">
        <v>56627</v>
      </c>
      <c r="G15694" s="292" t="s">
        <v>2979</v>
      </c>
    </row>
    <row r="15695" spans="1:7">
      <c r="A15695" s="292" t="s">
        <v>49</v>
      </c>
      <c r="B15695" s="405">
        <v>58638</v>
      </c>
      <c r="C15695" s="292" t="s">
        <v>2979</v>
      </c>
      <c r="E15695" s="292" t="s">
        <v>214</v>
      </c>
      <c r="F15695" s="405">
        <v>56633</v>
      </c>
      <c r="G15695" s="292" t="s">
        <v>2979</v>
      </c>
    </row>
    <row r="15696" spans="1:7">
      <c r="A15696" s="292" t="s">
        <v>49</v>
      </c>
      <c r="B15696" s="405">
        <v>58831</v>
      </c>
      <c r="C15696" s="292" t="s">
        <v>2979</v>
      </c>
      <c r="E15696" s="292" t="s">
        <v>214</v>
      </c>
      <c r="F15696" s="405">
        <v>56634</v>
      </c>
      <c r="G15696" s="292" t="s">
        <v>2979</v>
      </c>
    </row>
    <row r="15697" spans="1:7">
      <c r="A15697" s="292" t="s">
        <v>49</v>
      </c>
      <c r="B15697" s="405">
        <v>59261</v>
      </c>
      <c r="C15697" s="292" t="s">
        <v>2979</v>
      </c>
      <c r="E15697" s="292" t="s">
        <v>214</v>
      </c>
      <c r="F15697" s="405">
        <v>56636</v>
      </c>
      <c r="G15697" s="292" t="s">
        <v>2979</v>
      </c>
    </row>
    <row r="15698" spans="1:7">
      <c r="A15698" s="292" t="s">
        <v>49</v>
      </c>
      <c r="B15698" s="405">
        <v>56543</v>
      </c>
      <c r="C15698" s="292" t="s">
        <v>2979</v>
      </c>
      <c r="E15698" s="292" t="s">
        <v>214</v>
      </c>
      <c r="F15698" s="405">
        <v>56637</v>
      </c>
      <c r="G15698" s="292" t="s">
        <v>2979</v>
      </c>
    </row>
    <row r="15699" spans="1:7">
      <c r="A15699" s="292" t="s">
        <v>49</v>
      </c>
      <c r="B15699" s="405">
        <v>56634</v>
      </c>
      <c r="C15699" s="292" t="s">
        <v>2979</v>
      </c>
      <c r="E15699" s="292" t="s">
        <v>214</v>
      </c>
      <c r="F15699" s="405">
        <v>56641</v>
      </c>
      <c r="G15699" s="292" t="s">
        <v>2979</v>
      </c>
    </row>
    <row r="15700" spans="1:7">
      <c r="A15700" s="292" t="s">
        <v>49</v>
      </c>
      <c r="B15700" s="405">
        <v>56733</v>
      </c>
      <c r="C15700" s="292" t="s">
        <v>2979</v>
      </c>
      <c r="E15700" s="292" t="s">
        <v>214</v>
      </c>
      <c r="F15700" s="405">
        <v>56644</v>
      </c>
      <c r="G15700" s="292" t="s">
        <v>2979</v>
      </c>
    </row>
    <row r="15701" spans="1:7">
      <c r="A15701" s="292" t="s">
        <v>49</v>
      </c>
      <c r="B15701" s="405">
        <v>57031</v>
      </c>
      <c r="C15701" s="292" t="s">
        <v>2979</v>
      </c>
      <c r="E15701" s="292" t="s">
        <v>214</v>
      </c>
      <c r="F15701" s="405">
        <v>56646</v>
      </c>
      <c r="G15701" s="292" t="s">
        <v>2979</v>
      </c>
    </row>
    <row r="15702" spans="1:7">
      <c r="A15702" s="292" t="s">
        <v>49</v>
      </c>
      <c r="B15702" s="405">
        <v>57220</v>
      </c>
      <c r="C15702" s="292" t="s">
        <v>2979</v>
      </c>
      <c r="E15702" s="292" t="s">
        <v>214</v>
      </c>
      <c r="F15702" s="405">
        <v>56647</v>
      </c>
      <c r="G15702" s="292" t="s">
        <v>2979</v>
      </c>
    </row>
    <row r="15703" spans="1:7">
      <c r="A15703" s="292" t="s">
        <v>49</v>
      </c>
      <c r="B15703" s="405">
        <v>57314</v>
      </c>
      <c r="C15703" s="292" t="s">
        <v>2979</v>
      </c>
      <c r="E15703" s="292" t="s">
        <v>214</v>
      </c>
      <c r="F15703" s="405">
        <v>56650</v>
      </c>
      <c r="G15703" s="292" t="s">
        <v>2979</v>
      </c>
    </row>
    <row r="15704" spans="1:7">
      <c r="A15704" s="292" t="s">
        <v>49</v>
      </c>
      <c r="B15704" s="405">
        <v>57436</v>
      </c>
      <c r="C15704" s="292" t="s">
        <v>2979</v>
      </c>
      <c r="E15704" s="292" t="s">
        <v>214</v>
      </c>
      <c r="F15704" s="405">
        <v>56651</v>
      </c>
      <c r="G15704" s="292" t="s">
        <v>2979</v>
      </c>
    </row>
    <row r="15705" spans="1:7">
      <c r="A15705" s="292" t="s">
        <v>49</v>
      </c>
      <c r="B15705" s="405">
        <v>57628</v>
      </c>
      <c r="C15705" s="292" t="s">
        <v>2979</v>
      </c>
      <c r="E15705" s="292" t="s">
        <v>214</v>
      </c>
      <c r="F15705" s="405">
        <v>56652</v>
      </c>
      <c r="G15705" s="292" t="s">
        <v>2979</v>
      </c>
    </row>
    <row r="15706" spans="1:7">
      <c r="A15706" s="292" t="s">
        <v>49</v>
      </c>
      <c r="B15706" s="405">
        <v>58018</v>
      </c>
      <c r="C15706" s="292" t="s">
        <v>2979</v>
      </c>
      <c r="E15706" s="292" t="s">
        <v>214</v>
      </c>
      <c r="F15706" s="405">
        <v>56653</v>
      </c>
      <c r="G15706" s="292" t="s">
        <v>2979</v>
      </c>
    </row>
    <row r="15707" spans="1:7">
      <c r="A15707" s="292" t="s">
        <v>49</v>
      </c>
      <c r="B15707" s="405">
        <v>58224</v>
      </c>
      <c r="C15707" s="292" t="s">
        <v>2979</v>
      </c>
      <c r="E15707" s="292" t="s">
        <v>214</v>
      </c>
      <c r="F15707" s="405">
        <v>56654</v>
      </c>
      <c r="G15707" s="292" t="s">
        <v>2979</v>
      </c>
    </row>
    <row r="15708" spans="1:7">
      <c r="A15708" s="292" t="s">
        <v>49</v>
      </c>
      <c r="B15708" s="405">
        <v>58319</v>
      </c>
      <c r="C15708" s="292" t="s">
        <v>2979</v>
      </c>
      <c r="E15708" s="292" t="s">
        <v>214</v>
      </c>
      <c r="F15708" s="405">
        <v>56655</v>
      </c>
      <c r="G15708" s="292" t="s">
        <v>2979</v>
      </c>
    </row>
    <row r="15709" spans="1:7">
      <c r="A15709" s="292" t="s">
        <v>49</v>
      </c>
      <c r="B15709" s="405">
        <v>58461</v>
      </c>
      <c r="C15709" s="292" t="s">
        <v>2979</v>
      </c>
      <c r="E15709" s="292" t="s">
        <v>214</v>
      </c>
      <c r="F15709" s="405">
        <v>56659</v>
      </c>
      <c r="G15709" s="292" t="s">
        <v>2979</v>
      </c>
    </row>
    <row r="15710" spans="1:7">
      <c r="A15710" s="292" t="s">
        <v>49</v>
      </c>
      <c r="B15710" s="405">
        <v>58639</v>
      </c>
      <c r="C15710" s="292" t="s">
        <v>2979</v>
      </c>
      <c r="E15710" s="292" t="s">
        <v>214</v>
      </c>
      <c r="F15710" s="405">
        <v>56660</v>
      </c>
      <c r="G15710" s="292" t="s">
        <v>2979</v>
      </c>
    </row>
    <row r="15711" spans="1:7">
      <c r="A15711" s="292" t="s">
        <v>49</v>
      </c>
      <c r="B15711" s="405">
        <v>58843</v>
      </c>
      <c r="C15711" s="292" t="s">
        <v>2979</v>
      </c>
      <c r="E15711" s="292" t="s">
        <v>214</v>
      </c>
      <c r="F15711" s="405">
        <v>56663</v>
      </c>
      <c r="G15711" s="292" t="s">
        <v>2979</v>
      </c>
    </row>
    <row r="15712" spans="1:7">
      <c r="A15712" s="292" t="s">
        <v>49</v>
      </c>
      <c r="B15712" s="405">
        <v>59263</v>
      </c>
      <c r="C15712" s="292" t="s">
        <v>2979</v>
      </c>
      <c r="E15712" s="292" t="s">
        <v>214</v>
      </c>
      <c r="F15712" s="405">
        <v>56666</v>
      </c>
      <c r="G15712" s="292" t="s">
        <v>2979</v>
      </c>
    </row>
    <row r="15713" spans="1:7">
      <c r="A15713" s="292" t="s">
        <v>49</v>
      </c>
      <c r="B15713" s="405">
        <v>56544</v>
      </c>
      <c r="C15713" s="292" t="s">
        <v>2979</v>
      </c>
      <c r="E15713" s="292" t="s">
        <v>214</v>
      </c>
      <c r="F15713" s="405">
        <v>56667</v>
      </c>
      <c r="G15713" s="292" t="s">
        <v>2979</v>
      </c>
    </row>
    <row r="15714" spans="1:7">
      <c r="A15714" s="292" t="s">
        <v>49</v>
      </c>
      <c r="B15714" s="405">
        <v>56636</v>
      </c>
      <c r="C15714" s="292" t="s">
        <v>2979</v>
      </c>
      <c r="E15714" s="292" t="s">
        <v>214</v>
      </c>
      <c r="F15714" s="405">
        <v>56670</v>
      </c>
      <c r="G15714" s="292" t="s">
        <v>2979</v>
      </c>
    </row>
    <row r="15715" spans="1:7">
      <c r="A15715" s="292" t="s">
        <v>49</v>
      </c>
      <c r="B15715" s="405">
        <v>56734</v>
      </c>
      <c r="C15715" s="292" t="s">
        <v>2979</v>
      </c>
      <c r="E15715" s="292" t="s">
        <v>214</v>
      </c>
      <c r="F15715" s="405">
        <v>56671</v>
      </c>
      <c r="G15715" s="292" t="s">
        <v>2979</v>
      </c>
    </row>
    <row r="15716" spans="1:7">
      <c r="A15716" s="292" t="s">
        <v>49</v>
      </c>
      <c r="B15716" s="405">
        <v>57033</v>
      </c>
      <c r="C15716" s="292" t="s">
        <v>2979</v>
      </c>
      <c r="E15716" s="292" t="s">
        <v>214</v>
      </c>
      <c r="F15716" s="405">
        <v>56672</v>
      </c>
      <c r="G15716" s="292" t="s">
        <v>2979</v>
      </c>
    </row>
    <row r="15717" spans="1:7">
      <c r="A15717" s="292" t="s">
        <v>49</v>
      </c>
      <c r="B15717" s="405">
        <v>57221</v>
      </c>
      <c r="C15717" s="292" t="s">
        <v>2979</v>
      </c>
      <c r="E15717" s="292" t="s">
        <v>214</v>
      </c>
      <c r="F15717" s="405">
        <v>56676</v>
      </c>
      <c r="G15717" s="292" t="s">
        <v>2979</v>
      </c>
    </row>
    <row r="15718" spans="1:7">
      <c r="A15718" s="292" t="s">
        <v>49</v>
      </c>
      <c r="B15718" s="405">
        <v>57315</v>
      </c>
      <c r="C15718" s="292" t="s">
        <v>2979</v>
      </c>
      <c r="E15718" s="292" t="s">
        <v>214</v>
      </c>
      <c r="F15718" s="405">
        <v>56678</v>
      </c>
      <c r="G15718" s="292" t="s">
        <v>2979</v>
      </c>
    </row>
    <row r="15719" spans="1:7">
      <c r="A15719" s="292" t="s">
        <v>49</v>
      </c>
      <c r="B15719" s="405">
        <v>57438</v>
      </c>
      <c r="C15719" s="292" t="s">
        <v>2979</v>
      </c>
      <c r="E15719" s="292" t="s">
        <v>214</v>
      </c>
      <c r="F15719" s="405">
        <v>56680</v>
      </c>
      <c r="G15719" s="292" t="s">
        <v>2979</v>
      </c>
    </row>
    <row r="15720" spans="1:7">
      <c r="A15720" s="292" t="s">
        <v>49</v>
      </c>
      <c r="B15720" s="405">
        <v>57631</v>
      </c>
      <c r="C15720" s="292" t="s">
        <v>2979</v>
      </c>
      <c r="E15720" s="292" t="s">
        <v>214</v>
      </c>
      <c r="F15720" s="405">
        <v>56682</v>
      </c>
      <c r="G15720" s="292" t="s">
        <v>2979</v>
      </c>
    </row>
    <row r="15721" spans="1:7">
      <c r="A15721" s="292" t="s">
        <v>49</v>
      </c>
      <c r="B15721" s="405">
        <v>58021</v>
      </c>
      <c r="C15721" s="292" t="s">
        <v>2979</v>
      </c>
      <c r="E15721" s="292" t="s">
        <v>214</v>
      </c>
      <c r="F15721" s="405">
        <v>56683</v>
      </c>
      <c r="G15721" s="292" t="s">
        <v>2979</v>
      </c>
    </row>
    <row r="15722" spans="1:7">
      <c r="A15722" s="292" t="s">
        <v>49</v>
      </c>
      <c r="B15722" s="405">
        <v>58225</v>
      </c>
      <c r="C15722" s="292" t="s">
        <v>2979</v>
      </c>
      <c r="E15722" s="292" t="s">
        <v>214</v>
      </c>
      <c r="F15722" s="405">
        <v>56684</v>
      </c>
      <c r="G15722" s="292" t="s">
        <v>2979</v>
      </c>
    </row>
    <row r="15723" spans="1:7">
      <c r="A15723" s="292" t="s">
        <v>49</v>
      </c>
      <c r="B15723" s="405">
        <v>58324</v>
      </c>
      <c r="C15723" s="292" t="s">
        <v>2979</v>
      </c>
      <c r="E15723" s="292" t="s">
        <v>214</v>
      </c>
      <c r="F15723" s="405">
        <v>56685</v>
      </c>
      <c r="G15723" s="292" t="s">
        <v>2979</v>
      </c>
    </row>
    <row r="15724" spans="1:7">
      <c r="A15724" s="292" t="s">
        <v>49</v>
      </c>
      <c r="B15724" s="405">
        <v>58464</v>
      </c>
      <c r="C15724" s="292" t="s">
        <v>2979</v>
      </c>
      <c r="E15724" s="292" t="s">
        <v>214</v>
      </c>
      <c r="F15724" s="405">
        <v>56710</v>
      </c>
      <c r="G15724" s="292" t="s">
        <v>2979</v>
      </c>
    </row>
    <row r="15725" spans="1:7">
      <c r="A15725" s="292" t="s">
        <v>49</v>
      </c>
      <c r="B15725" s="405">
        <v>58640</v>
      </c>
      <c r="C15725" s="292" t="s">
        <v>2979</v>
      </c>
      <c r="E15725" s="292" t="s">
        <v>214</v>
      </c>
      <c r="F15725" s="405">
        <v>56712</v>
      </c>
      <c r="G15725" s="292" t="s">
        <v>2979</v>
      </c>
    </row>
    <row r="15726" spans="1:7">
      <c r="A15726" s="292" t="s">
        <v>49</v>
      </c>
      <c r="B15726" s="405">
        <v>58849</v>
      </c>
      <c r="C15726" s="292" t="s">
        <v>2979</v>
      </c>
      <c r="E15726" s="292" t="s">
        <v>214</v>
      </c>
      <c r="F15726" s="405">
        <v>56713</v>
      </c>
      <c r="G15726" s="292" t="s">
        <v>2979</v>
      </c>
    </row>
    <row r="15727" spans="1:7">
      <c r="A15727" s="292" t="s">
        <v>49</v>
      </c>
      <c r="B15727" s="405">
        <v>59270</v>
      </c>
      <c r="C15727" s="292" t="s">
        <v>2979</v>
      </c>
      <c r="E15727" s="292" t="s">
        <v>214</v>
      </c>
      <c r="F15727" s="405">
        <v>56714</v>
      </c>
      <c r="G15727" s="292" t="s">
        <v>2979</v>
      </c>
    </row>
    <row r="15728" spans="1:7">
      <c r="A15728" s="292" t="s">
        <v>49</v>
      </c>
      <c r="B15728" s="405">
        <v>56545</v>
      </c>
      <c r="C15728" s="292" t="s">
        <v>2979</v>
      </c>
      <c r="E15728" s="292" t="s">
        <v>214</v>
      </c>
      <c r="F15728" s="405">
        <v>56715</v>
      </c>
      <c r="G15728" s="292" t="s">
        <v>2979</v>
      </c>
    </row>
    <row r="15729" spans="1:7">
      <c r="A15729" s="292" t="s">
        <v>49</v>
      </c>
      <c r="B15729" s="405">
        <v>56637</v>
      </c>
      <c r="C15729" s="292" t="s">
        <v>2979</v>
      </c>
      <c r="E15729" s="292" t="s">
        <v>214</v>
      </c>
      <c r="F15729" s="405">
        <v>56723</v>
      </c>
      <c r="G15729" s="292" t="s">
        <v>2979</v>
      </c>
    </row>
    <row r="15730" spans="1:7">
      <c r="A15730" s="292" t="s">
        <v>49</v>
      </c>
      <c r="B15730" s="405">
        <v>56735</v>
      </c>
      <c r="C15730" s="292" t="s">
        <v>2979</v>
      </c>
      <c r="E15730" s="292" t="s">
        <v>214</v>
      </c>
      <c r="F15730" s="405">
        <v>56724</v>
      </c>
      <c r="G15730" s="292" t="s">
        <v>2979</v>
      </c>
    </row>
    <row r="15731" spans="1:7">
      <c r="A15731" s="292" t="s">
        <v>49</v>
      </c>
      <c r="B15731" s="405">
        <v>57034</v>
      </c>
      <c r="C15731" s="292" t="s">
        <v>2979</v>
      </c>
      <c r="E15731" s="292" t="s">
        <v>214</v>
      </c>
      <c r="F15731" s="405">
        <v>56725</v>
      </c>
      <c r="G15731" s="292" t="s">
        <v>2979</v>
      </c>
    </row>
    <row r="15732" spans="1:7">
      <c r="A15732" s="292" t="s">
        <v>49</v>
      </c>
      <c r="B15732" s="405">
        <v>57223</v>
      </c>
      <c r="C15732" s="292" t="s">
        <v>2979</v>
      </c>
      <c r="E15732" s="292" t="s">
        <v>214</v>
      </c>
      <c r="F15732" s="405">
        <v>56726</v>
      </c>
      <c r="G15732" s="292" t="s">
        <v>2979</v>
      </c>
    </row>
    <row r="15733" spans="1:7">
      <c r="A15733" s="292" t="s">
        <v>49</v>
      </c>
      <c r="B15733" s="405">
        <v>57317</v>
      </c>
      <c r="C15733" s="292" t="s">
        <v>2979</v>
      </c>
      <c r="E15733" s="292" t="s">
        <v>214</v>
      </c>
      <c r="F15733" s="405">
        <v>56727</v>
      </c>
      <c r="G15733" s="292" t="s">
        <v>2979</v>
      </c>
    </row>
    <row r="15734" spans="1:7">
      <c r="A15734" s="292" t="s">
        <v>49</v>
      </c>
      <c r="B15734" s="405">
        <v>57441</v>
      </c>
      <c r="C15734" s="292" t="s">
        <v>2979</v>
      </c>
      <c r="E15734" s="292" t="s">
        <v>214</v>
      </c>
      <c r="F15734" s="405">
        <v>56728</v>
      </c>
      <c r="G15734" s="292" t="s">
        <v>2979</v>
      </c>
    </row>
    <row r="15735" spans="1:7">
      <c r="A15735" s="292" t="s">
        <v>49</v>
      </c>
      <c r="B15735" s="405">
        <v>57632</v>
      </c>
      <c r="C15735" s="292" t="s">
        <v>2979</v>
      </c>
      <c r="E15735" s="292" t="s">
        <v>214</v>
      </c>
      <c r="F15735" s="405">
        <v>56731</v>
      </c>
      <c r="G15735" s="292" t="s">
        <v>2979</v>
      </c>
    </row>
    <row r="15736" spans="1:7">
      <c r="A15736" s="292" t="s">
        <v>49</v>
      </c>
      <c r="B15736" s="405">
        <v>58027</v>
      </c>
      <c r="C15736" s="292" t="s">
        <v>2979</v>
      </c>
      <c r="E15736" s="292" t="s">
        <v>214</v>
      </c>
      <c r="F15736" s="405">
        <v>56732</v>
      </c>
      <c r="G15736" s="292" t="s">
        <v>2979</v>
      </c>
    </row>
    <row r="15737" spans="1:7">
      <c r="A15737" s="292" t="s">
        <v>49</v>
      </c>
      <c r="B15737" s="405">
        <v>58227</v>
      </c>
      <c r="C15737" s="292" t="s">
        <v>2979</v>
      </c>
      <c r="E15737" s="292" t="s">
        <v>214</v>
      </c>
      <c r="F15737" s="405">
        <v>56733</v>
      </c>
      <c r="G15737" s="292" t="s">
        <v>2979</v>
      </c>
    </row>
    <row r="15738" spans="1:7">
      <c r="A15738" s="292" t="s">
        <v>49</v>
      </c>
      <c r="B15738" s="405">
        <v>58325</v>
      </c>
      <c r="C15738" s="292" t="s">
        <v>2979</v>
      </c>
      <c r="E15738" s="292" t="s">
        <v>214</v>
      </c>
      <c r="F15738" s="405">
        <v>56734</v>
      </c>
      <c r="G15738" s="292" t="s">
        <v>2979</v>
      </c>
    </row>
    <row r="15739" spans="1:7">
      <c r="A15739" s="292" t="s">
        <v>49</v>
      </c>
      <c r="B15739" s="405">
        <v>58474</v>
      </c>
      <c r="C15739" s="292" t="s">
        <v>2979</v>
      </c>
      <c r="E15739" s="292" t="s">
        <v>214</v>
      </c>
      <c r="F15739" s="405">
        <v>56735</v>
      </c>
      <c r="G15739" s="292" t="s">
        <v>2979</v>
      </c>
    </row>
    <row r="15740" spans="1:7">
      <c r="A15740" s="292" t="s">
        <v>49</v>
      </c>
      <c r="B15740" s="405">
        <v>58643</v>
      </c>
      <c r="C15740" s="292" t="s">
        <v>2979</v>
      </c>
      <c r="E15740" s="292" t="s">
        <v>214</v>
      </c>
      <c r="F15740" s="405">
        <v>56736</v>
      </c>
      <c r="G15740" s="292" t="s">
        <v>2979</v>
      </c>
    </row>
    <row r="15741" spans="1:7">
      <c r="A15741" s="292" t="s">
        <v>49</v>
      </c>
      <c r="B15741" s="405">
        <v>58853</v>
      </c>
      <c r="C15741" s="292" t="s">
        <v>2979</v>
      </c>
      <c r="E15741" s="292" t="s">
        <v>214</v>
      </c>
      <c r="F15741" s="405">
        <v>56737</v>
      </c>
      <c r="G15741" s="292" t="s">
        <v>2979</v>
      </c>
    </row>
    <row r="15742" spans="1:7">
      <c r="A15742" s="292" t="s">
        <v>49</v>
      </c>
      <c r="B15742" s="405">
        <v>59273</v>
      </c>
      <c r="C15742" s="292" t="s">
        <v>2979</v>
      </c>
      <c r="E15742" s="292" t="s">
        <v>214</v>
      </c>
      <c r="F15742" s="405">
        <v>56738</v>
      </c>
      <c r="G15742" s="292" t="s">
        <v>2979</v>
      </c>
    </row>
    <row r="15743" spans="1:7">
      <c r="A15743" s="292" t="s">
        <v>49</v>
      </c>
      <c r="B15743" s="405">
        <v>56546</v>
      </c>
      <c r="C15743" s="292" t="s">
        <v>2979</v>
      </c>
      <c r="E15743" s="292" t="s">
        <v>214</v>
      </c>
      <c r="F15743" s="405">
        <v>56740</v>
      </c>
      <c r="G15743" s="292" t="s">
        <v>2979</v>
      </c>
    </row>
    <row r="15744" spans="1:7">
      <c r="A15744" s="292" t="s">
        <v>49</v>
      </c>
      <c r="B15744" s="405">
        <v>56641</v>
      </c>
      <c r="C15744" s="292" t="s">
        <v>2979</v>
      </c>
      <c r="E15744" s="292" t="s">
        <v>214</v>
      </c>
      <c r="F15744" s="405">
        <v>56741</v>
      </c>
      <c r="G15744" s="292" t="s">
        <v>2979</v>
      </c>
    </row>
    <row r="15745" spans="1:7">
      <c r="A15745" s="292" t="s">
        <v>49</v>
      </c>
      <c r="B15745" s="405">
        <v>56736</v>
      </c>
      <c r="C15745" s="292" t="s">
        <v>2979</v>
      </c>
      <c r="E15745" s="292" t="s">
        <v>214</v>
      </c>
      <c r="F15745" s="405">
        <v>56742</v>
      </c>
      <c r="G15745" s="292" t="s">
        <v>2979</v>
      </c>
    </row>
    <row r="15746" spans="1:7">
      <c r="A15746" s="292" t="s">
        <v>49</v>
      </c>
      <c r="B15746" s="405">
        <v>57035</v>
      </c>
      <c r="C15746" s="292" t="s">
        <v>2979</v>
      </c>
      <c r="E15746" s="292" t="s">
        <v>214</v>
      </c>
      <c r="F15746" s="405">
        <v>56744</v>
      </c>
      <c r="G15746" s="292" t="s">
        <v>2979</v>
      </c>
    </row>
    <row r="15747" spans="1:7">
      <c r="A15747" s="292" t="s">
        <v>49</v>
      </c>
      <c r="B15747" s="405">
        <v>57224</v>
      </c>
      <c r="C15747" s="292" t="s">
        <v>2979</v>
      </c>
      <c r="E15747" s="292" t="s">
        <v>214</v>
      </c>
      <c r="F15747" s="405">
        <v>56748</v>
      </c>
      <c r="G15747" s="292" t="s">
        <v>2979</v>
      </c>
    </row>
    <row r="15748" spans="1:7">
      <c r="A15748" s="292" t="s">
        <v>49</v>
      </c>
      <c r="B15748" s="405">
        <v>57319</v>
      </c>
      <c r="C15748" s="292" t="s">
        <v>2979</v>
      </c>
      <c r="E15748" s="292" t="s">
        <v>214</v>
      </c>
      <c r="F15748" s="405">
        <v>56750</v>
      </c>
      <c r="G15748" s="292" t="s">
        <v>2979</v>
      </c>
    </row>
    <row r="15749" spans="1:7">
      <c r="A15749" s="292" t="s">
        <v>49</v>
      </c>
      <c r="B15749" s="405">
        <v>57442</v>
      </c>
      <c r="C15749" s="292" t="s">
        <v>2979</v>
      </c>
      <c r="E15749" s="292" t="s">
        <v>214</v>
      </c>
      <c r="F15749" s="405">
        <v>56751</v>
      </c>
      <c r="G15749" s="292" t="s">
        <v>2979</v>
      </c>
    </row>
    <row r="15750" spans="1:7">
      <c r="A15750" s="292" t="s">
        <v>49</v>
      </c>
      <c r="B15750" s="405">
        <v>57638</v>
      </c>
      <c r="C15750" s="292" t="s">
        <v>2979</v>
      </c>
      <c r="E15750" s="292" t="s">
        <v>214</v>
      </c>
      <c r="F15750" s="405">
        <v>56754</v>
      </c>
      <c r="G15750" s="292" t="s">
        <v>2979</v>
      </c>
    </row>
    <row r="15751" spans="1:7">
      <c r="A15751" s="292" t="s">
        <v>49</v>
      </c>
      <c r="B15751" s="405">
        <v>58029</v>
      </c>
      <c r="C15751" s="292" t="s">
        <v>2979</v>
      </c>
      <c r="E15751" s="292" t="s">
        <v>214</v>
      </c>
      <c r="F15751" s="405">
        <v>56757</v>
      </c>
      <c r="G15751" s="292" t="s">
        <v>2979</v>
      </c>
    </row>
    <row r="15752" spans="1:7">
      <c r="A15752" s="292" t="s">
        <v>49</v>
      </c>
      <c r="B15752" s="405">
        <v>58228</v>
      </c>
      <c r="C15752" s="292" t="s">
        <v>2979</v>
      </c>
      <c r="E15752" s="292" t="s">
        <v>214</v>
      </c>
      <c r="F15752" s="405">
        <v>56758</v>
      </c>
      <c r="G15752" s="292" t="s">
        <v>2979</v>
      </c>
    </row>
    <row r="15753" spans="1:7">
      <c r="A15753" s="292" t="s">
        <v>49</v>
      </c>
      <c r="B15753" s="405">
        <v>58327</v>
      </c>
      <c r="C15753" s="292" t="s">
        <v>2979</v>
      </c>
      <c r="E15753" s="292" t="s">
        <v>214</v>
      </c>
      <c r="F15753" s="405">
        <v>56759</v>
      </c>
      <c r="G15753" s="292" t="s">
        <v>2979</v>
      </c>
    </row>
    <row r="15754" spans="1:7">
      <c r="A15754" s="292" t="s">
        <v>49</v>
      </c>
      <c r="B15754" s="405">
        <v>58476</v>
      </c>
      <c r="C15754" s="292" t="s">
        <v>2979</v>
      </c>
      <c r="E15754" s="292" t="s">
        <v>214</v>
      </c>
      <c r="F15754" s="405">
        <v>56760</v>
      </c>
      <c r="G15754" s="292" t="s">
        <v>2979</v>
      </c>
    </row>
    <row r="15755" spans="1:7">
      <c r="A15755" s="292" t="s">
        <v>49</v>
      </c>
      <c r="B15755" s="405">
        <v>58645</v>
      </c>
      <c r="C15755" s="292" t="s">
        <v>2979</v>
      </c>
      <c r="E15755" s="292" t="s">
        <v>214</v>
      </c>
      <c r="F15755" s="405">
        <v>56761</v>
      </c>
      <c r="G15755" s="292" t="s">
        <v>2979</v>
      </c>
    </row>
    <row r="15756" spans="1:7">
      <c r="A15756" s="292" t="s">
        <v>49</v>
      </c>
      <c r="B15756" s="405">
        <v>59001</v>
      </c>
      <c r="C15756" s="292" t="s">
        <v>2979</v>
      </c>
      <c r="E15756" s="292" t="s">
        <v>214</v>
      </c>
      <c r="F15756" s="405">
        <v>56762</v>
      </c>
      <c r="G15756" s="292" t="s">
        <v>2979</v>
      </c>
    </row>
    <row r="15757" spans="1:7">
      <c r="A15757" s="292" t="s">
        <v>49</v>
      </c>
      <c r="B15757" s="405">
        <v>59301</v>
      </c>
      <c r="C15757" s="292" t="s">
        <v>2979</v>
      </c>
      <c r="E15757" s="292" t="s">
        <v>214</v>
      </c>
      <c r="F15757" s="405">
        <v>56763</v>
      </c>
      <c r="G15757" s="292" t="s">
        <v>2979</v>
      </c>
    </row>
    <row r="15758" spans="1:7">
      <c r="A15758" s="292" t="s">
        <v>49</v>
      </c>
      <c r="B15758" s="405">
        <v>56547</v>
      </c>
      <c r="C15758" s="292" t="s">
        <v>2979</v>
      </c>
      <c r="E15758" s="292" t="s">
        <v>214</v>
      </c>
      <c r="F15758" s="405">
        <v>57001</v>
      </c>
      <c r="G15758" s="292" t="s">
        <v>2979</v>
      </c>
    </row>
    <row r="15759" spans="1:7">
      <c r="A15759" s="292" t="s">
        <v>49</v>
      </c>
      <c r="B15759" s="405">
        <v>56644</v>
      </c>
      <c r="C15759" s="292" t="s">
        <v>2979</v>
      </c>
      <c r="E15759" s="292" t="s">
        <v>214</v>
      </c>
      <c r="F15759" s="405">
        <v>57002</v>
      </c>
      <c r="G15759" s="292" t="s">
        <v>2979</v>
      </c>
    </row>
    <row r="15760" spans="1:7">
      <c r="A15760" s="292" t="s">
        <v>49</v>
      </c>
      <c r="B15760" s="405">
        <v>56737</v>
      </c>
      <c r="C15760" s="292" t="s">
        <v>2979</v>
      </c>
      <c r="E15760" s="292" t="s">
        <v>214</v>
      </c>
      <c r="F15760" s="405">
        <v>57003</v>
      </c>
      <c r="G15760" s="292" t="s">
        <v>2979</v>
      </c>
    </row>
    <row r="15761" spans="1:7">
      <c r="A15761" s="292" t="s">
        <v>49</v>
      </c>
      <c r="B15761" s="405">
        <v>57036</v>
      </c>
      <c r="C15761" s="292" t="s">
        <v>2979</v>
      </c>
      <c r="E15761" s="292" t="s">
        <v>214</v>
      </c>
      <c r="F15761" s="405">
        <v>57004</v>
      </c>
      <c r="G15761" s="292" t="s">
        <v>2979</v>
      </c>
    </row>
    <row r="15762" spans="1:7">
      <c r="A15762" s="292" t="s">
        <v>49</v>
      </c>
      <c r="B15762" s="405">
        <v>57225</v>
      </c>
      <c r="C15762" s="292" t="s">
        <v>2979</v>
      </c>
      <c r="E15762" s="292" t="s">
        <v>214</v>
      </c>
      <c r="F15762" s="405">
        <v>57010</v>
      </c>
      <c r="G15762" s="292" t="s">
        <v>2979</v>
      </c>
    </row>
    <row r="15763" spans="1:7">
      <c r="A15763" s="292" t="s">
        <v>49</v>
      </c>
      <c r="B15763" s="405">
        <v>57322</v>
      </c>
      <c r="C15763" s="292" t="s">
        <v>2979</v>
      </c>
      <c r="E15763" s="292" t="s">
        <v>214</v>
      </c>
      <c r="F15763" s="405">
        <v>57012</v>
      </c>
      <c r="G15763" s="292" t="s">
        <v>2979</v>
      </c>
    </row>
    <row r="15764" spans="1:7">
      <c r="A15764" s="292" t="s">
        <v>49</v>
      </c>
      <c r="B15764" s="405">
        <v>57445</v>
      </c>
      <c r="C15764" s="292" t="s">
        <v>2979</v>
      </c>
      <c r="E15764" s="292" t="s">
        <v>214</v>
      </c>
      <c r="F15764" s="405">
        <v>57014</v>
      </c>
      <c r="G15764" s="292" t="s">
        <v>2979</v>
      </c>
    </row>
    <row r="15765" spans="1:7">
      <c r="A15765" s="292" t="s">
        <v>49</v>
      </c>
      <c r="B15765" s="405">
        <v>57640</v>
      </c>
      <c r="C15765" s="292" t="s">
        <v>2979</v>
      </c>
      <c r="E15765" s="292" t="s">
        <v>214</v>
      </c>
      <c r="F15765" s="405">
        <v>57015</v>
      </c>
      <c r="G15765" s="292" t="s">
        <v>2979</v>
      </c>
    </row>
    <row r="15766" spans="1:7">
      <c r="A15766" s="292" t="s">
        <v>49</v>
      </c>
      <c r="B15766" s="405">
        <v>58031</v>
      </c>
      <c r="C15766" s="292" t="s">
        <v>2979</v>
      </c>
      <c r="E15766" s="292" t="s">
        <v>214</v>
      </c>
      <c r="F15766" s="405">
        <v>57016</v>
      </c>
      <c r="G15766" s="292" t="s">
        <v>2979</v>
      </c>
    </row>
    <row r="15767" spans="1:7">
      <c r="A15767" s="292" t="s">
        <v>49</v>
      </c>
      <c r="B15767" s="405">
        <v>58230</v>
      </c>
      <c r="C15767" s="292" t="s">
        <v>2979</v>
      </c>
      <c r="E15767" s="292" t="s">
        <v>214</v>
      </c>
      <c r="F15767" s="405">
        <v>57017</v>
      </c>
      <c r="G15767" s="292" t="s">
        <v>2979</v>
      </c>
    </row>
    <row r="15768" spans="1:7">
      <c r="A15768" s="292" t="s">
        <v>49</v>
      </c>
      <c r="B15768" s="405">
        <v>58330</v>
      </c>
      <c r="C15768" s="292" t="s">
        <v>2979</v>
      </c>
      <c r="E15768" s="292" t="s">
        <v>214</v>
      </c>
      <c r="F15768" s="405">
        <v>57018</v>
      </c>
      <c r="G15768" s="292" t="s">
        <v>2979</v>
      </c>
    </row>
    <row r="15769" spans="1:7">
      <c r="A15769" s="292" t="s">
        <v>49</v>
      </c>
      <c r="B15769" s="405">
        <v>58477</v>
      </c>
      <c r="C15769" s="292" t="s">
        <v>2979</v>
      </c>
      <c r="E15769" s="292" t="s">
        <v>214</v>
      </c>
      <c r="F15769" s="405">
        <v>57020</v>
      </c>
      <c r="G15769" s="292" t="s">
        <v>2979</v>
      </c>
    </row>
    <row r="15770" spans="1:7">
      <c r="A15770" s="292" t="s">
        <v>49</v>
      </c>
      <c r="B15770" s="405">
        <v>58655</v>
      </c>
      <c r="C15770" s="292" t="s">
        <v>2979</v>
      </c>
      <c r="E15770" s="292" t="s">
        <v>214</v>
      </c>
      <c r="F15770" s="405">
        <v>57021</v>
      </c>
      <c r="G15770" s="292" t="s">
        <v>2979</v>
      </c>
    </row>
    <row r="15771" spans="1:7">
      <c r="A15771" s="292" t="s">
        <v>49</v>
      </c>
      <c r="B15771" s="405">
        <v>59006</v>
      </c>
      <c r="C15771" s="292" t="s">
        <v>2979</v>
      </c>
      <c r="E15771" s="292" t="s">
        <v>214</v>
      </c>
      <c r="F15771" s="405">
        <v>57022</v>
      </c>
      <c r="G15771" s="292" t="s">
        <v>2979</v>
      </c>
    </row>
    <row r="15772" spans="1:7">
      <c r="A15772" s="292" t="s">
        <v>49</v>
      </c>
      <c r="B15772" s="405">
        <v>59323</v>
      </c>
      <c r="C15772" s="292" t="s">
        <v>2979</v>
      </c>
      <c r="E15772" s="292" t="s">
        <v>214</v>
      </c>
      <c r="F15772" s="405">
        <v>57024</v>
      </c>
      <c r="G15772" s="292" t="s">
        <v>2979</v>
      </c>
    </row>
    <row r="15773" spans="1:7">
      <c r="A15773" s="292" t="s">
        <v>49</v>
      </c>
      <c r="B15773" s="405">
        <v>56548</v>
      </c>
      <c r="C15773" s="292" t="s">
        <v>2979</v>
      </c>
      <c r="E15773" s="292" t="s">
        <v>214</v>
      </c>
      <c r="F15773" s="405">
        <v>57025</v>
      </c>
      <c r="G15773" s="292" t="s">
        <v>2979</v>
      </c>
    </row>
    <row r="15774" spans="1:7">
      <c r="A15774" s="292" t="s">
        <v>49</v>
      </c>
      <c r="B15774" s="405">
        <v>56646</v>
      </c>
      <c r="C15774" s="292" t="s">
        <v>2979</v>
      </c>
      <c r="E15774" s="292" t="s">
        <v>214</v>
      </c>
      <c r="F15774" s="405">
        <v>57026</v>
      </c>
      <c r="G15774" s="292" t="s">
        <v>2979</v>
      </c>
    </row>
    <row r="15775" spans="1:7">
      <c r="A15775" s="292" t="s">
        <v>49</v>
      </c>
      <c r="B15775" s="405">
        <v>56738</v>
      </c>
      <c r="C15775" s="292" t="s">
        <v>2979</v>
      </c>
      <c r="E15775" s="292" t="s">
        <v>214</v>
      </c>
      <c r="F15775" s="405">
        <v>57028</v>
      </c>
      <c r="G15775" s="292" t="s">
        <v>2979</v>
      </c>
    </row>
    <row r="15776" spans="1:7">
      <c r="A15776" s="292" t="s">
        <v>49</v>
      </c>
      <c r="B15776" s="405">
        <v>57037</v>
      </c>
      <c r="C15776" s="292" t="s">
        <v>2979</v>
      </c>
      <c r="E15776" s="292" t="s">
        <v>214</v>
      </c>
      <c r="F15776" s="405">
        <v>57029</v>
      </c>
      <c r="G15776" s="292" t="s">
        <v>2979</v>
      </c>
    </row>
    <row r="15777" spans="1:7">
      <c r="A15777" s="292" t="s">
        <v>49</v>
      </c>
      <c r="B15777" s="405">
        <v>57226</v>
      </c>
      <c r="C15777" s="292" t="s">
        <v>2979</v>
      </c>
      <c r="E15777" s="292" t="s">
        <v>214</v>
      </c>
      <c r="F15777" s="405">
        <v>57030</v>
      </c>
      <c r="G15777" s="292" t="s">
        <v>2979</v>
      </c>
    </row>
    <row r="15778" spans="1:7">
      <c r="A15778" s="292" t="s">
        <v>49</v>
      </c>
      <c r="B15778" s="405">
        <v>57323</v>
      </c>
      <c r="C15778" s="292" t="s">
        <v>2979</v>
      </c>
      <c r="E15778" s="292" t="s">
        <v>214</v>
      </c>
      <c r="F15778" s="405">
        <v>57031</v>
      </c>
      <c r="G15778" s="292" t="s">
        <v>2979</v>
      </c>
    </row>
    <row r="15779" spans="1:7">
      <c r="A15779" s="292" t="s">
        <v>49</v>
      </c>
      <c r="B15779" s="405">
        <v>57446</v>
      </c>
      <c r="C15779" s="292" t="s">
        <v>2979</v>
      </c>
      <c r="E15779" s="292" t="s">
        <v>214</v>
      </c>
      <c r="F15779" s="405">
        <v>57033</v>
      </c>
      <c r="G15779" s="292" t="s">
        <v>2979</v>
      </c>
    </row>
    <row r="15780" spans="1:7">
      <c r="A15780" s="292" t="s">
        <v>49</v>
      </c>
      <c r="B15780" s="405">
        <v>57645</v>
      </c>
      <c r="C15780" s="292" t="s">
        <v>2979</v>
      </c>
      <c r="E15780" s="292" t="s">
        <v>214</v>
      </c>
      <c r="F15780" s="405">
        <v>57034</v>
      </c>
      <c r="G15780" s="292" t="s">
        <v>2979</v>
      </c>
    </row>
    <row r="15781" spans="1:7">
      <c r="A15781" s="292" t="s">
        <v>49</v>
      </c>
      <c r="B15781" s="405">
        <v>58032</v>
      </c>
      <c r="C15781" s="292" t="s">
        <v>2979</v>
      </c>
      <c r="E15781" s="292" t="s">
        <v>214</v>
      </c>
      <c r="F15781" s="405">
        <v>57035</v>
      </c>
      <c r="G15781" s="292" t="s">
        <v>2979</v>
      </c>
    </row>
    <row r="15782" spans="1:7">
      <c r="A15782" s="292" t="s">
        <v>49</v>
      </c>
      <c r="B15782" s="405">
        <v>58231</v>
      </c>
      <c r="C15782" s="292" t="s">
        <v>2979</v>
      </c>
      <c r="E15782" s="292" t="s">
        <v>214</v>
      </c>
      <c r="F15782" s="405">
        <v>57036</v>
      </c>
      <c r="G15782" s="292" t="s">
        <v>2979</v>
      </c>
    </row>
    <row r="15783" spans="1:7">
      <c r="A15783" s="292" t="s">
        <v>49</v>
      </c>
      <c r="B15783" s="405">
        <v>58332</v>
      </c>
      <c r="C15783" s="292" t="s">
        <v>2979</v>
      </c>
      <c r="E15783" s="292" t="s">
        <v>214</v>
      </c>
      <c r="F15783" s="405">
        <v>57037</v>
      </c>
      <c r="G15783" s="292" t="s">
        <v>2979</v>
      </c>
    </row>
    <row r="15784" spans="1:7">
      <c r="A15784" s="292" t="s">
        <v>49</v>
      </c>
      <c r="B15784" s="405">
        <v>58479</v>
      </c>
      <c r="C15784" s="292" t="s">
        <v>2979</v>
      </c>
      <c r="E15784" s="292" t="s">
        <v>214</v>
      </c>
      <c r="F15784" s="405">
        <v>57038</v>
      </c>
      <c r="G15784" s="292" t="s">
        <v>2979</v>
      </c>
    </row>
    <row r="15785" spans="1:7">
      <c r="A15785" s="292" t="s">
        <v>49</v>
      </c>
      <c r="B15785" s="405">
        <v>58710</v>
      </c>
      <c r="C15785" s="292" t="s">
        <v>2979</v>
      </c>
      <c r="E15785" s="292" t="s">
        <v>214</v>
      </c>
      <c r="F15785" s="405">
        <v>57039</v>
      </c>
      <c r="G15785" s="292" t="s">
        <v>2979</v>
      </c>
    </row>
    <row r="15786" spans="1:7">
      <c r="A15786" s="292" t="s">
        <v>49</v>
      </c>
      <c r="B15786" s="405">
        <v>59007</v>
      </c>
      <c r="C15786" s="292" t="s">
        <v>2979</v>
      </c>
      <c r="E15786" s="292" t="s">
        <v>214</v>
      </c>
      <c r="F15786" s="405">
        <v>57040</v>
      </c>
      <c r="G15786" s="292" t="s">
        <v>2979</v>
      </c>
    </row>
    <row r="15787" spans="1:7">
      <c r="A15787" s="292" t="s">
        <v>49</v>
      </c>
      <c r="B15787" s="405">
        <v>59330</v>
      </c>
      <c r="C15787" s="292" t="s">
        <v>2979</v>
      </c>
      <c r="E15787" s="292" t="s">
        <v>214</v>
      </c>
      <c r="F15787" s="405">
        <v>57043</v>
      </c>
      <c r="G15787" s="292" t="s">
        <v>2979</v>
      </c>
    </row>
    <row r="15788" spans="1:7">
      <c r="A15788" s="292" t="s">
        <v>49</v>
      </c>
      <c r="B15788" s="405">
        <v>56549</v>
      </c>
      <c r="C15788" s="292" t="s">
        <v>2979</v>
      </c>
      <c r="E15788" s="292" t="s">
        <v>214</v>
      </c>
      <c r="F15788" s="405">
        <v>57044</v>
      </c>
      <c r="G15788" s="292" t="s">
        <v>2979</v>
      </c>
    </row>
    <row r="15789" spans="1:7">
      <c r="A15789" s="292" t="s">
        <v>49</v>
      </c>
      <c r="B15789" s="405">
        <v>56647</v>
      </c>
      <c r="C15789" s="292" t="s">
        <v>2979</v>
      </c>
      <c r="E15789" s="292" t="s">
        <v>214</v>
      </c>
      <c r="F15789" s="405">
        <v>57045</v>
      </c>
      <c r="G15789" s="292" t="s">
        <v>2979</v>
      </c>
    </row>
    <row r="15790" spans="1:7">
      <c r="A15790" s="292" t="s">
        <v>49</v>
      </c>
      <c r="B15790" s="405">
        <v>56740</v>
      </c>
      <c r="C15790" s="292" t="s">
        <v>2979</v>
      </c>
      <c r="E15790" s="292" t="s">
        <v>214</v>
      </c>
      <c r="F15790" s="405">
        <v>57046</v>
      </c>
      <c r="G15790" s="292" t="s">
        <v>2979</v>
      </c>
    </row>
    <row r="15791" spans="1:7">
      <c r="A15791" s="292" t="s">
        <v>49</v>
      </c>
      <c r="B15791" s="405">
        <v>57038</v>
      </c>
      <c r="C15791" s="292" t="s">
        <v>2979</v>
      </c>
      <c r="E15791" s="292" t="s">
        <v>214</v>
      </c>
      <c r="F15791" s="405">
        <v>57047</v>
      </c>
      <c r="G15791" s="292" t="s">
        <v>2979</v>
      </c>
    </row>
    <row r="15792" spans="1:7">
      <c r="A15792" s="292" t="s">
        <v>49</v>
      </c>
      <c r="B15792" s="405">
        <v>57227</v>
      </c>
      <c r="C15792" s="292" t="s">
        <v>2979</v>
      </c>
      <c r="E15792" s="292" t="s">
        <v>214</v>
      </c>
      <c r="F15792" s="405">
        <v>57048</v>
      </c>
      <c r="G15792" s="292" t="s">
        <v>2979</v>
      </c>
    </row>
    <row r="15793" spans="1:7">
      <c r="A15793" s="292" t="s">
        <v>49</v>
      </c>
      <c r="B15793" s="405">
        <v>57324</v>
      </c>
      <c r="C15793" s="292" t="s">
        <v>2979</v>
      </c>
      <c r="E15793" s="292" t="s">
        <v>214</v>
      </c>
      <c r="F15793" s="405">
        <v>57050</v>
      </c>
      <c r="G15793" s="292" t="s">
        <v>2979</v>
      </c>
    </row>
    <row r="15794" spans="1:7">
      <c r="A15794" s="292" t="s">
        <v>49</v>
      </c>
      <c r="B15794" s="405">
        <v>57448</v>
      </c>
      <c r="C15794" s="292" t="s">
        <v>2979</v>
      </c>
      <c r="E15794" s="292" t="s">
        <v>214</v>
      </c>
      <c r="F15794" s="405">
        <v>57051</v>
      </c>
      <c r="G15794" s="292" t="s">
        <v>2979</v>
      </c>
    </row>
    <row r="15795" spans="1:7">
      <c r="A15795" s="292" t="s">
        <v>49</v>
      </c>
      <c r="B15795" s="405">
        <v>57647</v>
      </c>
      <c r="C15795" s="292" t="s">
        <v>2979</v>
      </c>
      <c r="E15795" s="292" t="s">
        <v>214</v>
      </c>
      <c r="F15795" s="405">
        <v>57053</v>
      </c>
      <c r="G15795" s="292" t="s">
        <v>2979</v>
      </c>
    </row>
    <row r="15796" spans="1:7">
      <c r="A15796" s="292" t="s">
        <v>49</v>
      </c>
      <c r="B15796" s="405">
        <v>58035</v>
      </c>
      <c r="C15796" s="292" t="s">
        <v>2979</v>
      </c>
      <c r="E15796" s="292" t="s">
        <v>214</v>
      </c>
      <c r="F15796" s="405">
        <v>57054</v>
      </c>
      <c r="G15796" s="292" t="s">
        <v>2979</v>
      </c>
    </row>
    <row r="15797" spans="1:7">
      <c r="A15797" s="292" t="s">
        <v>49</v>
      </c>
      <c r="B15797" s="405">
        <v>58235</v>
      </c>
      <c r="C15797" s="292" t="s">
        <v>2979</v>
      </c>
      <c r="E15797" s="292" t="s">
        <v>214</v>
      </c>
      <c r="F15797" s="405">
        <v>57057</v>
      </c>
      <c r="G15797" s="292" t="s">
        <v>2979</v>
      </c>
    </row>
    <row r="15798" spans="1:7">
      <c r="A15798" s="292" t="s">
        <v>49</v>
      </c>
      <c r="B15798" s="405">
        <v>58335</v>
      </c>
      <c r="C15798" s="292" t="s">
        <v>2979</v>
      </c>
      <c r="E15798" s="292" t="s">
        <v>214</v>
      </c>
      <c r="F15798" s="405">
        <v>57058</v>
      </c>
      <c r="G15798" s="292" t="s">
        <v>2979</v>
      </c>
    </row>
    <row r="15799" spans="1:7">
      <c r="A15799" s="292" t="s">
        <v>49</v>
      </c>
      <c r="B15799" s="405">
        <v>58482</v>
      </c>
      <c r="C15799" s="292" t="s">
        <v>2979</v>
      </c>
      <c r="E15799" s="292" t="s">
        <v>214</v>
      </c>
      <c r="F15799" s="405">
        <v>57059</v>
      </c>
      <c r="G15799" s="292" t="s">
        <v>2979</v>
      </c>
    </row>
    <row r="15800" spans="1:7">
      <c r="A15800" s="292" t="s">
        <v>49</v>
      </c>
      <c r="B15800" s="405">
        <v>58711</v>
      </c>
      <c r="C15800" s="292" t="s">
        <v>2979</v>
      </c>
      <c r="E15800" s="292" t="s">
        <v>214</v>
      </c>
      <c r="F15800" s="405">
        <v>57061</v>
      </c>
      <c r="G15800" s="292" t="s">
        <v>2979</v>
      </c>
    </row>
    <row r="15801" spans="1:7">
      <c r="A15801" s="292" t="s">
        <v>49</v>
      </c>
      <c r="B15801" s="405">
        <v>59012</v>
      </c>
      <c r="C15801" s="292" t="s">
        <v>2979</v>
      </c>
      <c r="E15801" s="292" t="s">
        <v>214</v>
      </c>
      <c r="F15801" s="405">
        <v>57062</v>
      </c>
      <c r="G15801" s="292" t="s">
        <v>2979</v>
      </c>
    </row>
    <row r="15802" spans="1:7">
      <c r="A15802" s="292" t="s">
        <v>49</v>
      </c>
      <c r="B15802" s="405">
        <v>59333</v>
      </c>
      <c r="C15802" s="292" t="s">
        <v>2979</v>
      </c>
      <c r="E15802" s="292" t="s">
        <v>214</v>
      </c>
      <c r="F15802" s="405">
        <v>57063</v>
      </c>
      <c r="G15802" s="292" t="s">
        <v>2979</v>
      </c>
    </row>
    <row r="15803" spans="1:7">
      <c r="A15803" s="292" t="s">
        <v>49</v>
      </c>
      <c r="B15803" s="405">
        <v>56550</v>
      </c>
      <c r="C15803" s="292" t="s">
        <v>2979</v>
      </c>
      <c r="E15803" s="292" t="s">
        <v>214</v>
      </c>
      <c r="F15803" s="405">
        <v>57065</v>
      </c>
      <c r="G15803" s="292" t="s">
        <v>2979</v>
      </c>
    </row>
    <row r="15804" spans="1:7">
      <c r="A15804" s="292" t="s">
        <v>49</v>
      </c>
      <c r="B15804" s="405">
        <v>56650</v>
      </c>
      <c r="C15804" s="292" t="s">
        <v>2979</v>
      </c>
      <c r="E15804" s="292" t="s">
        <v>214</v>
      </c>
      <c r="F15804" s="405">
        <v>57066</v>
      </c>
      <c r="G15804" s="292" t="s">
        <v>2979</v>
      </c>
    </row>
    <row r="15805" spans="1:7">
      <c r="A15805" s="292" t="s">
        <v>49</v>
      </c>
      <c r="B15805" s="405">
        <v>56741</v>
      </c>
      <c r="C15805" s="292" t="s">
        <v>2979</v>
      </c>
      <c r="E15805" s="292" t="s">
        <v>214</v>
      </c>
      <c r="F15805" s="405">
        <v>57070</v>
      </c>
      <c r="G15805" s="292" t="s">
        <v>2979</v>
      </c>
    </row>
    <row r="15806" spans="1:7">
      <c r="A15806" s="292" t="s">
        <v>49</v>
      </c>
      <c r="B15806" s="405">
        <v>57039</v>
      </c>
      <c r="C15806" s="292" t="s">
        <v>2979</v>
      </c>
      <c r="E15806" s="292" t="s">
        <v>214</v>
      </c>
      <c r="F15806" s="405">
        <v>57071</v>
      </c>
      <c r="G15806" s="292" t="s">
        <v>2979</v>
      </c>
    </row>
    <row r="15807" spans="1:7">
      <c r="A15807" s="292" t="s">
        <v>49</v>
      </c>
      <c r="B15807" s="405">
        <v>57231</v>
      </c>
      <c r="C15807" s="292" t="s">
        <v>2979</v>
      </c>
      <c r="E15807" s="292" t="s">
        <v>214</v>
      </c>
      <c r="F15807" s="405">
        <v>57072</v>
      </c>
      <c r="G15807" s="292" t="s">
        <v>2979</v>
      </c>
    </row>
    <row r="15808" spans="1:7">
      <c r="A15808" s="292" t="s">
        <v>49</v>
      </c>
      <c r="B15808" s="405">
        <v>57325</v>
      </c>
      <c r="C15808" s="292" t="s">
        <v>2979</v>
      </c>
      <c r="E15808" s="292" t="s">
        <v>214</v>
      </c>
      <c r="F15808" s="405">
        <v>57073</v>
      </c>
      <c r="G15808" s="292" t="s">
        <v>2979</v>
      </c>
    </row>
    <row r="15809" spans="1:7">
      <c r="A15809" s="292" t="s">
        <v>49</v>
      </c>
      <c r="B15809" s="405">
        <v>57450</v>
      </c>
      <c r="C15809" s="292" t="s">
        <v>2979</v>
      </c>
      <c r="E15809" s="292" t="s">
        <v>214</v>
      </c>
      <c r="F15809" s="405">
        <v>57075</v>
      </c>
      <c r="G15809" s="292" t="s">
        <v>2979</v>
      </c>
    </row>
    <row r="15810" spans="1:7">
      <c r="A15810" s="292" t="s">
        <v>49</v>
      </c>
      <c r="B15810" s="405">
        <v>57650</v>
      </c>
      <c r="C15810" s="292" t="s">
        <v>2979</v>
      </c>
      <c r="E15810" s="292" t="s">
        <v>214</v>
      </c>
      <c r="F15810" s="405">
        <v>57076</v>
      </c>
      <c r="G15810" s="292" t="s">
        <v>2979</v>
      </c>
    </row>
    <row r="15811" spans="1:7">
      <c r="A15811" s="292" t="s">
        <v>49</v>
      </c>
      <c r="B15811" s="405">
        <v>58036</v>
      </c>
      <c r="C15811" s="292" t="s">
        <v>2979</v>
      </c>
      <c r="E15811" s="292" t="s">
        <v>214</v>
      </c>
      <c r="F15811" s="405">
        <v>57077</v>
      </c>
      <c r="G15811" s="292" t="s">
        <v>2979</v>
      </c>
    </row>
    <row r="15812" spans="1:7">
      <c r="A15812" s="292" t="s">
        <v>49</v>
      </c>
      <c r="B15812" s="405">
        <v>58237</v>
      </c>
      <c r="C15812" s="292" t="s">
        <v>2979</v>
      </c>
      <c r="E15812" s="292" t="s">
        <v>214</v>
      </c>
      <c r="F15812" s="405">
        <v>57198</v>
      </c>
      <c r="G15812" s="292" t="s">
        <v>2979</v>
      </c>
    </row>
    <row r="15813" spans="1:7">
      <c r="A15813" s="292" t="s">
        <v>49</v>
      </c>
      <c r="B15813" s="405">
        <v>58338</v>
      </c>
      <c r="C15813" s="292" t="s">
        <v>2979</v>
      </c>
      <c r="E15813" s="292" t="s">
        <v>214</v>
      </c>
      <c r="F15813" s="405">
        <v>57212</v>
      </c>
      <c r="G15813" s="292" t="s">
        <v>2979</v>
      </c>
    </row>
    <row r="15814" spans="1:7">
      <c r="A15814" s="292" t="s">
        <v>49</v>
      </c>
      <c r="B15814" s="405">
        <v>58484</v>
      </c>
      <c r="C15814" s="292" t="s">
        <v>2979</v>
      </c>
      <c r="E15814" s="292" t="s">
        <v>214</v>
      </c>
      <c r="F15814" s="405">
        <v>57213</v>
      </c>
      <c r="G15814" s="292" t="s">
        <v>2979</v>
      </c>
    </row>
    <row r="15815" spans="1:7">
      <c r="A15815" s="292" t="s">
        <v>49</v>
      </c>
      <c r="B15815" s="405">
        <v>58713</v>
      </c>
      <c r="C15815" s="292" t="s">
        <v>2979</v>
      </c>
      <c r="E15815" s="292" t="s">
        <v>214</v>
      </c>
      <c r="F15815" s="405">
        <v>57214</v>
      </c>
      <c r="G15815" s="292" t="s">
        <v>2979</v>
      </c>
    </row>
    <row r="15816" spans="1:7">
      <c r="A15816" s="292" t="s">
        <v>49</v>
      </c>
      <c r="B15816" s="405">
        <v>59013</v>
      </c>
      <c r="C15816" s="292" t="s">
        <v>2979</v>
      </c>
      <c r="E15816" s="292" t="s">
        <v>214</v>
      </c>
      <c r="F15816" s="405">
        <v>57216</v>
      </c>
      <c r="G15816" s="292" t="s">
        <v>2979</v>
      </c>
    </row>
    <row r="15817" spans="1:7">
      <c r="A15817" s="292" t="s">
        <v>49</v>
      </c>
      <c r="B15817" s="405">
        <v>59338</v>
      </c>
      <c r="C15817" s="292" t="s">
        <v>2979</v>
      </c>
      <c r="E15817" s="292" t="s">
        <v>214</v>
      </c>
      <c r="F15817" s="405">
        <v>57218</v>
      </c>
      <c r="G15817" s="292" t="s">
        <v>2979</v>
      </c>
    </row>
    <row r="15818" spans="1:7">
      <c r="A15818" s="292" t="s">
        <v>49</v>
      </c>
      <c r="B15818" s="405">
        <v>56551</v>
      </c>
      <c r="C15818" s="292" t="s">
        <v>2979</v>
      </c>
      <c r="E15818" s="292" t="s">
        <v>214</v>
      </c>
      <c r="F15818" s="405">
        <v>57219</v>
      </c>
      <c r="G15818" s="292" t="s">
        <v>2979</v>
      </c>
    </row>
    <row r="15819" spans="1:7">
      <c r="A15819" s="292" t="s">
        <v>49</v>
      </c>
      <c r="B15819" s="405">
        <v>56651</v>
      </c>
      <c r="C15819" s="292" t="s">
        <v>2979</v>
      </c>
      <c r="E15819" s="292" t="s">
        <v>214</v>
      </c>
      <c r="F15819" s="405">
        <v>57220</v>
      </c>
      <c r="G15819" s="292" t="s">
        <v>2979</v>
      </c>
    </row>
    <row r="15820" spans="1:7">
      <c r="A15820" s="292" t="s">
        <v>49</v>
      </c>
      <c r="B15820" s="405">
        <v>56742</v>
      </c>
      <c r="C15820" s="292" t="s">
        <v>2979</v>
      </c>
      <c r="E15820" s="292" t="s">
        <v>214</v>
      </c>
      <c r="F15820" s="405">
        <v>57221</v>
      </c>
      <c r="G15820" s="292" t="s">
        <v>2979</v>
      </c>
    </row>
    <row r="15821" spans="1:7">
      <c r="A15821" s="292" t="s">
        <v>49</v>
      </c>
      <c r="B15821" s="405">
        <v>57040</v>
      </c>
      <c r="C15821" s="292" t="s">
        <v>2979</v>
      </c>
      <c r="E15821" s="292" t="s">
        <v>214</v>
      </c>
      <c r="F15821" s="405">
        <v>57223</v>
      </c>
      <c r="G15821" s="292" t="s">
        <v>2979</v>
      </c>
    </row>
    <row r="15822" spans="1:7">
      <c r="A15822" s="292" t="s">
        <v>49</v>
      </c>
      <c r="B15822" s="405">
        <v>57233</v>
      </c>
      <c r="C15822" s="292" t="s">
        <v>2979</v>
      </c>
      <c r="E15822" s="292" t="s">
        <v>214</v>
      </c>
      <c r="F15822" s="405">
        <v>57224</v>
      </c>
      <c r="G15822" s="292" t="s">
        <v>2979</v>
      </c>
    </row>
    <row r="15823" spans="1:7">
      <c r="A15823" s="292" t="s">
        <v>49</v>
      </c>
      <c r="B15823" s="405">
        <v>57328</v>
      </c>
      <c r="C15823" s="292" t="s">
        <v>2979</v>
      </c>
      <c r="E15823" s="292" t="s">
        <v>214</v>
      </c>
      <c r="F15823" s="405">
        <v>57225</v>
      </c>
      <c r="G15823" s="292" t="s">
        <v>2979</v>
      </c>
    </row>
    <row r="15824" spans="1:7">
      <c r="A15824" s="292" t="s">
        <v>49</v>
      </c>
      <c r="B15824" s="405">
        <v>57451</v>
      </c>
      <c r="C15824" s="292" t="s">
        <v>2979</v>
      </c>
      <c r="E15824" s="292" t="s">
        <v>214</v>
      </c>
      <c r="F15824" s="405">
        <v>57226</v>
      </c>
      <c r="G15824" s="292" t="s">
        <v>2979</v>
      </c>
    </row>
    <row r="15825" spans="1:7">
      <c r="A15825" s="292" t="s">
        <v>49</v>
      </c>
      <c r="B15825" s="405">
        <v>57656</v>
      </c>
      <c r="C15825" s="292" t="s">
        <v>2979</v>
      </c>
      <c r="E15825" s="292" t="s">
        <v>214</v>
      </c>
      <c r="F15825" s="405">
        <v>57227</v>
      </c>
      <c r="G15825" s="292" t="s">
        <v>2979</v>
      </c>
    </row>
    <row r="15826" spans="1:7">
      <c r="A15826" s="292" t="s">
        <v>49</v>
      </c>
      <c r="B15826" s="405">
        <v>58038</v>
      </c>
      <c r="C15826" s="292" t="s">
        <v>2979</v>
      </c>
      <c r="E15826" s="292" t="s">
        <v>214</v>
      </c>
      <c r="F15826" s="405">
        <v>57231</v>
      </c>
      <c r="G15826" s="292" t="s">
        <v>2979</v>
      </c>
    </row>
    <row r="15827" spans="1:7">
      <c r="A15827" s="292" t="s">
        <v>49</v>
      </c>
      <c r="B15827" s="405">
        <v>58238</v>
      </c>
      <c r="C15827" s="292" t="s">
        <v>2979</v>
      </c>
      <c r="E15827" s="292" t="s">
        <v>214</v>
      </c>
      <c r="F15827" s="405">
        <v>57233</v>
      </c>
      <c r="G15827" s="292" t="s">
        <v>2979</v>
      </c>
    </row>
    <row r="15828" spans="1:7">
      <c r="A15828" s="292" t="s">
        <v>49</v>
      </c>
      <c r="B15828" s="405">
        <v>58341</v>
      </c>
      <c r="C15828" s="292" t="s">
        <v>2979</v>
      </c>
      <c r="E15828" s="292" t="s">
        <v>214</v>
      </c>
      <c r="F15828" s="405">
        <v>57234</v>
      </c>
      <c r="G15828" s="292" t="s">
        <v>2979</v>
      </c>
    </row>
    <row r="15829" spans="1:7">
      <c r="A15829" s="292" t="s">
        <v>49</v>
      </c>
      <c r="B15829" s="405">
        <v>58489</v>
      </c>
      <c r="C15829" s="292" t="s">
        <v>2979</v>
      </c>
      <c r="E15829" s="292" t="s">
        <v>214</v>
      </c>
      <c r="F15829" s="405">
        <v>57237</v>
      </c>
      <c r="G15829" s="292" t="s">
        <v>2979</v>
      </c>
    </row>
    <row r="15830" spans="1:7">
      <c r="A15830" s="292" t="s">
        <v>49</v>
      </c>
      <c r="B15830" s="405">
        <v>58716</v>
      </c>
      <c r="C15830" s="292" t="s">
        <v>2979</v>
      </c>
      <c r="E15830" s="292" t="s">
        <v>214</v>
      </c>
      <c r="F15830" s="405">
        <v>57238</v>
      </c>
      <c r="G15830" s="292" t="s">
        <v>2979</v>
      </c>
    </row>
    <row r="15831" spans="1:7">
      <c r="A15831" s="292" t="s">
        <v>49</v>
      </c>
      <c r="B15831" s="405">
        <v>59014</v>
      </c>
      <c r="C15831" s="292" t="s">
        <v>2979</v>
      </c>
      <c r="E15831" s="292" t="s">
        <v>214</v>
      </c>
      <c r="F15831" s="405">
        <v>57239</v>
      </c>
      <c r="G15831" s="292" t="s">
        <v>2979</v>
      </c>
    </row>
    <row r="15832" spans="1:7">
      <c r="A15832" s="292" t="s">
        <v>49</v>
      </c>
      <c r="B15832" s="405">
        <v>59348</v>
      </c>
      <c r="C15832" s="292" t="s">
        <v>2979</v>
      </c>
      <c r="E15832" s="292" t="s">
        <v>214</v>
      </c>
      <c r="F15832" s="405">
        <v>57241</v>
      </c>
      <c r="G15832" s="292" t="s">
        <v>2979</v>
      </c>
    </row>
    <row r="15833" spans="1:7">
      <c r="A15833" s="292" t="s">
        <v>49</v>
      </c>
      <c r="B15833" s="405">
        <v>56552</v>
      </c>
      <c r="C15833" s="292" t="s">
        <v>2979</v>
      </c>
      <c r="E15833" s="292" t="s">
        <v>214</v>
      </c>
      <c r="F15833" s="405">
        <v>57243</v>
      </c>
      <c r="G15833" s="292" t="s">
        <v>2979</v>
      </c>
    </row>
    <row r="15834" spans="1:7">
      <c r="A15834" s="292" t="s">
        <v>49</v>
      </c>
      <c r="B15834" s="405">
        <v>56652</v>
      </c>
      <c r="C15834" s="292" t="s">
        <v>2979</v>
      </c>
      <c r="E15834" s="292" t="s">
        <v>214</v>
      </c>
      <c r="F15834" s="405">
        <v>57244</v>
      </c>
      <c r="G15834" s="292" t="s">
        <v>2979</v>
      </c>
    </row>
    <row r="15835" spans="1:7">
      <c r="A15835" s="292" t="s">
        <v>49</v>
      </c>
      <c r="B15835" s="405">
        <v>56744</v>
      </c>
      <c r="C15835" s="292" t="s">
        <v>2979</v>
      </c>
      <c r="E15835" s="292" t="s">
        <v>214</v>
      </c>
      <c r="F15835" s="405">
        <v>57246</v>
      </c>
      <c r="G15835" s="292" t="s">
        <v>2979</v>
      </c>
    </row>
    <row r="15836" spans="1:7">
      <c r="A15836" s="292" t="s">
        <v>49</v>
      </c>
      <c r="B15836" s="405">
        <v>57043</v>
      </c>
      <c r="C15836" s="292" t="s">
        <v>2979</v>
      </c>
      <c r="E15836" s="292" t="s">
        <v>214</v>
      </c>
      <c r="F15836" s="405">
        <v>57247</v>
      </c>
      <c r="G15836" s="292" t="s">
        <v>2979</v>
      </c>
    </row>
    <row r="15837" spans="1:7">
      <c r="A15837" s="292" t="s">
        <v>49</v>
      </c>
      <c r="B15837" s="405">
        <v>57234</v>
      </c>
      <c r="C15837" s="292" t="s">
        <v>2979</v>
      </c>
      <c r="E15837" s="292" t="s">
        <v>214</v>
      </c>
      <c r="F15837" s="405">
        <v>57248</v>
      </c>
      <c r="G15837" s="292" t="s">
        <v>2979</v>
      </c>
    </row>
    <row r="15838" spans="1:7">
      <c r="A15838" s="292" t="s">
        <v>49</v>
      </c>
      <c r="B15838" s="405">
        <v>57330</v>
      </c>
      <c r="C15838" s="292" t="s">
        <v>2979</v>
      </c>
      <c r="E15838" s="292" t="s">
        <v>214</v>
      </c>
      <c r="F15838" s="405">
        <v>57249</v>
      </c>
      <c r="G15838" s="292" t="s">
        <v>2979</v>
      </c>
    </row>
    <row r="15839" spans="1:7">
      <c r="A15839" s="292" t="s">
        <v>49</v>
      </c>
      <c r="B15839" s="405">
        <v>57454</v>
      </c>
      <c r="C15839" s="292" t="s">
        <v>2979</v>
      </c>
      <c r="E15839" s="292" t="s">
        <v>214</v>
      </c>
      <c r="F15839" s="405">
        <v>57251</v>
      </c>
      <c r="G15839" s="292" t="s">
        <v>2979</v>
      </c>
    </row>
    <row r="15840" spans="1:7">
      <c r="A15840" s="292" t="s">
        <v>49</v>
      </c>
      <c r="B15840" s="405">
        <v>57718</v>
      </c>
      <c r="C15840" s="292" t="s">
        <v>2979</v>
      </c>
      <c r="E15840" s="292" t="s">
        <v>214</v>
      </c>
      <c r="F15840" s="405">
        <v>57256</v>
      </c>
      <c r="G15840" s="292" t="s">
        <v>2979</v>
      </c>
    </row>
    <row r="15841" spans="1:7">
      <c r="A15841" s="292" t="s">
        <v>49</v>
      </c>
      <c r="B15841" s="405">
        <v>58039</v>
      </c>
      <c r="C15841" s="292" t="s">
        <v>2979</v>
      </c>
      <c r="E15841" s="292" t="s">
        <v>214</v>
      </c>
      <c r="F15841" s="405">
        <v>57259</v>
      </c>
      <c r="G15841" s="292" t="s">
        <v>2979</v>
      </c>
    </row>
    <row r="15842" spans="1:7">
      <c r="A15842" s="292" t="s">
        <v>49</v>
      </c>
      <c r="B15842" s="405">
        <v>58240</v>
      </c>
      <c r="C15842" s="292" t="s">
        <v>2979</v>
      </c>
      <c r="E15842" s="292" t="s">
        <v>214</v>
      </c>
      <c r="F15842" s="405">
        <v>57261</v>
      </c>
      <c r="G15842" s="292" t="s">
        <v>2979</v>
      </c>
    </row>
    <row r="15843" spans="1:7">
      <c r="A15843" s="292" t="s">
        <v>49</v>
      </c>
      <c r="B15843" s="405">
        <v>58344</v>
      </c>
      <c r="C15843" s="292" t="s">
        <v>2979</v>
      </c>
      <c r="E15843" s="292" t="s">
        <v>214</v>
      </c>
      <c r="F15843" s="405">
        <v>57262</v>
      </c>
      <c r="G15843" s="292" t="s">
        <v>2979</v>
      </c>
    </row>
    <row r="15844" spans="1:7">
      <c r="A15844" s="292" t="s">
        <v>49</v>
      </c>
      <c r="B15844" s="405">
        <v>58492</v>
      </c>
      <c r="C15844" s="292" t="s">
        <v>2979</v>
      </c>
      <c r="E15844" s="292" t="s">
        <v>214</v>
      </c>
      <c r="F15844" s="405">
        <v>57263</v>
      </c>
      <c r="G15844" s="292" t="s">
        <v>2979</v>
      </c>
    </row>
    <row r="15845" spans="1:7">
      <c r="A15845" s="292" t="s">
        <v>49</v>
      </c>
      <c r="B15845" s="405">
        <v>58721</v>
      </c>
      <c r="C15845" s="292" t="s">
        <v>2979</v>
      </c>
      <c r="E15845" s="292" t="s">
        <v>214</v>
      </c>
      <c r="F15845" s="405">
        <v>57264</v>
      </c>
      <c r="G15845" s="292" t="s">
        <v>2979</v>
      </c>
    </row>
    <row r="15846" spans="1:7">
      <c r="A15846" s="292" t="s">
        <v>49</v>
      </c>
      <c r="B15846" s="405">
        <v>59018</v>
      </c>
      <c r="C15846" s="292" t="s">
        <v>2979</v>
      </c>
      <c r="E15846" s="292" t="s">
        <v>214</v>
      </c>
      <c r="F15846" s="405">
        <v>57265</v>
      </c>
      <c r="G15846" s="292" t="s">
        <v>2979</v>
      </c>
    </row>
    <row r="15847" spans="1:7">
      <c r="A15847" s="292" t="s">
        <v>49</v>
      </c>
      <c r="B15847" s="405">
        <v>59412</v>
      </c>
      <c r="C15847" s="292" t="s">
        <v>2979</v>
      </c>
      <c r="E15847" s="292" t="s">
        <v>214</v>
      </c>
      <c r="F15847" s="405">
        <v>57266</v>
      </c>
      <c r="G15847" s="292" t="s">
        <v>2979</v>
      </c>
    </row>
    <row r="15848" spans="1:7">
      <c r="A15848" s="292" t="s">
        <v>49</v>
      </c>
      <c r="B15848" s="405">
        <v>56554</v>
      </c>
      <c r="C15848" s="292" t="s">
        <v>2979</v>
      </c>
      <c r="E15848" s="292" t="s">
        <v>214</v>
      </c>
      <c r="F15848" s="405">
        <v>57268</v>
      </c>
      <c r="G15848" s="292" t="s">
        <v>2979</v>
      </c>
    </row>
    <row r="15849" spans="1:7">
      <c r="A15849" s="292" t="s">
        <v>49</v>
      </c>
      <c r="B15849" s="405">
        <v>56653</v>
      </c>
      <c r="C15849" s="292" t="s">
        <v>2979</v>
      </c>
      <c r="E15849" s="292" t="s">
        <v>214</v>
      </c>
      <c r="F15849" s="405">
        <v>57269</v>
      </c>
      <c r="G15849" s="292" t="s">
        <v>2979</v>
      </c>
    </row>
    <row r="15850" spans="1:7">
      <c r="A15850" s="292" t="s">
        <v>49</v>
      </c>
      <c r="B15850" s="405">
        <v>56748</v>
      </c>
      <c r="C15850" s="292" t="s">
        <v>2979</v>
      </c>
      <c r="E15850" s="292" t="s">
        <v>214</v>
      </c>
      <c r="F15850" s="405">
        <v>57271</v>
      </c>
      <c r="G15850" s="292" t="s">
        <v>2979</v>
      </c>
    </row>
    <row r="15851" spans="1:7">
      <c r="A15851" s="292" t="s">
        <v>49</v>
      </c>
      <c r="B15851" s="405">
        <v>57044</v>
      </c>
      <c r="C15851" s="292" t="s">
        <v>2979</v>
      </c>
      <c r="E15851" s="292" t="s">
        <v>214</v>
      </c>
      <c r="F15851" s="405">
        <v>57272</v>
      </c>
      <c r="G15851" s="292" t="s">
        <v>2979</v>
      </c>
    </row>
    <row r="15852" spans="1:7">
      <c r="A15852" s="292" t="s">
        <v>49</v>
      </c>
      <c r="B15852" s="405">
        <v>57237</v>
      </c>
      <c r="C15852" s="292" t="s">
        <v>2979</v>
      </c>
      <c r="E15852" s="292" t="s">
        <v>214</v>
      </c>
      <c r="F15852" s="405">
        <v>57273</v>
      </c>
      <c r="G15852" s="292" t="s">
        <v>2979</v>
      </c>
    </row>
    <row r="15853" spans="1:7">
      <c r="A15853" s="292" t="s">
        <v>49</v>
      </c>
      <c r="B15853" s="405">
        <v>57331</v>
      </c>
      <c r="C15853" s="292" t="s">
        <v>2979</v>
      </c>
      <c r="E15853" s="292" t="s">
        <v>214</v>
      </c>
      <c r="F15853" s="405">
        <v>57274</v>
      </c>
      <c r="G15853" s="292" t="s">
        <v>2979</v>
      </c>
    </row>
    <row r="15854" spans="1:7">
      <c r="A15854" s="292" t="s">
        <v>49</v>
      </c>
      <c r="B15854" s="405">
        <v>57456</v>
      </c>
      <c r="C15854" s="292" t="s">
        <v>2979</v>
      </c>
      <c r="E15854" s="292" t="s">
        <v>214</v>
      </c>
      <c r="F15854" s="405">
        <v>57276</v>
      </c>
      <c r="G15854" s="292" t="s">
        <v>2979</v>
      </c>
    </row>
    <row r="15855" spans="1:7">
      <c r="A15855" s="292" t="s">
        <v>49</v>
      </c>
      <c r="B15855" s="405">
        <v>57719</v>
      </c>
      <c r="C15855" s="292" t="s">
        <v>2979</v>
      </c>
      <c r="E15855" s="292" t="s">
        <v>214</v>
      </c>
      <c r="F15855" s="405">
        <v>57278</v>
      </c>
      <c r="G15855" s="292" t="s">
        <v>2979</v>
      </c>
    </row>
    <row r="15856" spans="1:7">
      <c r="A15856" s="292" t="s">
        <v>49</v>
      </c>
      <c r="B15856" s="405">
        <v>58040</v>
      </c>
      <c r="C15856" s="292" t="s">
        <v>2979</v>
      </c>
      <c r="E15856" s="292" t="s">
        <v>214</v>
      </c>
      <c r="F15856" s="405">
        <v>57279</v>
      </c>
      <c r="G15856" s="292" t="s">
        <v>2979</v>
      </c>
    </row>
    <row r="15857" spans="1:7">
      <c r="A15857" s="292" t="s">
        <v>49</v>
      </c>
      <c r="B15857" s="405">
        <v>58241</v>
      </c>
      <c r="C15857" s="292" t="s">
        <v>2979</v>
      </c>
      <c r="E15857" s="292" t="s">
        <v>214</v>
      </c>
      <c r="F15857" s="405">
        <v>57311</v>
      </c>
      <c r="G15857" s="292" t="s">
        <v>2979</v>
      </c>
    </row>
    <row r="15858" spans="1:7">
      <c r="A15858" s="292" t="s">
        <v>49</v>
      </c>
      <c r="B15858" s="405">
        <v>58345</v>
      </c>
      <c r="C15858" s="292" t="s">
        <v>2979</v>
      </c>
      <c r="E15858" s="292" t="s">
        <v>214</v>
      </c>
      <c r="F15858" s="405">
        <v>57312</v>
      </c>
      <c r="G15858" s="292" t="s">
        <v>2979</v>
      </c>
    </row>
    <row r="15859" spans="1:7">
      <c r="A15859" s="292" t="s">
        <v>49</v>
      </c>
      <c r="B15859" s="405">
        <v>58495</v>
      </c>
      <c r="C15859" s="292" t="s">
        <v>2979</v>
      </c>
      <c r="E15859" s="292" t="s">
        <v>214</v>
      </c>
      <c r="F15859" s="405">
        <v>57313</v>
      </c>
      <c r="G15859" s="292" t="s">
        <v>2979</v>
      </c>
    </row>
    <row r="15860" spans="1:7">
      <c r="A15860" s="292" t="s">
        <v>49</v>
      </c>
      <c r="B15860" s="405">
        <v>58722</v>
      </c>
      <c r="C15860" s="292" t="s">
        <v>2979</v>
      </c>
      <c r="E15860" s="292" t="s">
        <v>214</v>
      </c>
      <c r="F15860" s="405">
        <v>57314</v>
      </c>
      <c r="G15860" s="292" t="s">
        <v>2979</v>
      </c>
    </row>
    <row r="15861" spans="1:7">
      <c r="A15861" s="292" t="s">
        <v>49</v>
      </c>
      <c r="B15861" s="405">
        <v>59020</v>
      </c>
      <c r="C15861" s="292" t="s">
        <v>2979</v>
      </c>
      <c r="E15861" s="292" t="s">
        <v>214</v>
      </c>
      <c r="F15861" s="405">
        <v>57315</v>
      </c>
      <c r="G15861" s="292" t="s">
        <v>2979</v>
      </c>
    </row>
    <row r="15862" spans="1:7">
      <c r="A15862" s="292" t="s">
        <v>49</v>
      </c>
      <c r="B15862" s="405">
        <v>59417</v>
      </c>
      <c r="C15862" s="292" t="s">
        <v>2979</v>
      </c>
      <c r="E15862" s="292" t="s">
        <v>214</v>
      </c>
      <c r="F15862" s="405">
        <v>57317</v>
      </c>
      <c r="G15862" s="292" t="s">
        <v>2979</v>
      </c>
    </row>
    <row r="15863" spans="1:7">
      <c r="A15863" s="292" t="s">
        <v>49</v>
      </c>
      <c r="B15863" s="405">
        <v>56556</v>
      </c>
      <c r="C15863" s="292" t="s">
        <v>2979</v>
      </c>
      <c r="E15863" s="292" t="s">
        <v>214</v>
      </c>
      <c r="F15863" s="405">
        <v>57319</v>
      </c>
      <c r="G15863" s="292" t="s">
        <v>2979</v>
      </c>
    </row>
    <row r="15864" spans="1:7">
      <c r="A15864" s="292" t="s">
        <v>49</v>
      </c>
      <c r="B15864" s="405">
        <v>56654</v>
      </c>
      <c r="C15864" s="292" t="s">
        <v>2979</v>
      </c>
      <c r="E15864" s="292" t="s">
        <v>214</v>
      </c>
      <c r="F15864" s="405">
        <v>57322</v>
      </c>
      <c r="G15864" s="292" t="s">
        <v>2979</v>
      </c>
    </row>
    <row r="15865" spans="1:7">
      <c r="A15865" s="292" t="s">
        <v>49</v>
      </c>
      <c r="B15865" s="405">
        <v>56750</v>
      </c>
      <c r="C15865" s="292" t="s">
        <v>2979</v>
      </c>
      <c r="E15865" s="292" t="s">
        <v>214</v>
      </c>
      <c r="F15865" s="405">
        <v>57323</v>
      </c>
      <c r="G15865" s="292" t="s">
        <v>2979</v>
      </c>
    </row>
    <row r="15866" spans="1:7">
      <c r="A15866" s="292" t="s">
        <v>49</v>
      </c>
      <c r="B15866" s="405">
        <v>57045</v>
      </c>
      <c r="C15866" s="292" t="s">
        <v>2979</v>
      </c>
      <c r="E15866" s="292" t="s">
        <v>214</v>
      </c>
      <c r="F15866" s="405">
        <v>57324</v>
      </c>
      <c r="G15866" s="292" t="s">
        <v>2979</v>
      </c>
    </row>
    <row r="15867" spans="1:7">
      <c r="A15867" s="292" t="s">
        <v>49</v>
      </c>
      <c r="B15867" s="405">
        <v>57238</v>
      </c>
      <c r="C15867" s="292" t="s">
        <v>2979</v>
      </c>
      <c r="E15867" s="292" t="s">
        <v>214</v>
      </c>
      <c r="F15867" s="405">
        <v>57325</v>
      </c>
      <c r="G15867" s="292" t="s">
        <v>2979</v>
      </c>
    </row>
    <row r="15868" spans="1:7">
      <c r="A15868" s="292" t="s">
        <v>49</v>
      </c>
      <c r="B15868" s="405">
        <v>57332</v>
      </c>
      <c r="C15868" s="292" t="s">
        <v>2979</v>
      </c>
      <c r="E15868" s="292" t="s">
        <v>214</v>
      </c>
      <c r="F15868" s="405">
        <v>57328</v>
      </c>
      <c r="G15868" s="292" t="s">
        <v>2979</v>
      </c>
    </row>
    <row r="15869" spans="1:7">
      <c r="A15869" s="292" t="s">
        <v>49</v>
      </c>
      <c r="B15869" s="405">
        <v>57457</v>
      </c>
      <c r="C15869" s="292" t="s">
        <v>2979</v>
      </c>
      <c r="E15869" s="292" t="s">
        <v>214</v>
      </c>
      <c r="F15869" s="405">
        <v>57330</v>
      </c>
      <c r="G15869" s="292" t="s">
        <v>2979</v>
      </c>
    </row>
    <row r="15870" spans="1:7">
      <c r="A15870" s="292" t="s">
        <v>49</v>
      </c>
      <c r="B15870" s="405">
        <v>57729</v>
      </c>
      <c r="C15870" s="292" t="s">
        <v>2979</v>
      </c>
      <c r="E15870" s="292" t="s">
        <v>214</v>
      </c>
      <c r="F15870" s="405">
        <v>57331</v>
      </c>
      <c r="G15870" s="292" t="s">
        <v>2979</v>
      </c>
    </row>
    <row r="15871" spans="1:7">
      <c r="A15871" s="292" t="s">
        <v>49</v>
      </c>
      <c r="B15871" s="405">
        <v>58041</v>
      </c>
      <c r="C15871" s="292" t="s">
        <v>2979</v>
      </c>
      <c r="E15871" s="292" t="s">
        <v>214</v>
      </c>
      <c r="F15871" s="405">
        <v>57332</v>
      </c>
      <c r="G15871" s="292" t="s">
        <v>2979</v>
      </c>
    </row>
    <row r="15872" spans="1:7">
      <c r="A15872" s="292" t="s">
        <v>49</v>
      </c>
      <c r="B15872" s="405">
        <v>58243</v>
      </c>
      <c r="C15872" s="292" t="s">
        <v>2979</v>
      </c>
      <c r="E15872" s="292" t="s">
        <v>214</v>
      </c>
      <c r="F15872" s="405">
        <v>57334</v>
      </c>
      <c r="G15872" s="292" t="s">
        <v>2979</v>
      </c>
    </row>
    <row r="15873" spans="1:7">
      <c r="A15873" s="292" t="s">
        <v>49</v>
      </c>
      <c r="B15873" s="405">
        <v>58346</v>
      </c>
      <c r="C15873" s="292" t="s">
        <v>2979</v>
      </c>
      <c r="E15873" s="292" t="s">
        <v>214</v>
      </c>
      <c r="F15873" s="405">
        <v>57339</v>
      </c>
      <c r="G15873" s="292" t="s">
        <v>2979</v>
      </c>
    </row>
    <row r="15874" spans="1:7">
      <c r="A15874" s="292" t="s">
        <v>49</v>
      </c>
      <c r="B15874" s="405">
        <v>58497</v>
      </c>
      <c r="C15874" s="292" t="s">
        <v>2979</v>
      </c>
      <c r="E15874" s="292" t="s">
        <v>214</v>
      </c>
      <c r="F15874" s="405">
        <v>57342</v>
      </c>
      <c r="G15874" s="292" t="s">
        <v>2979</v>
      </c>
    </row>
    <row r="15875" spans="1:7">
      <c r="A15875" s="292" t="s">
        <v>49</v>
      </c>
      <c r="B15875" s="405">
        <v>58725</v>
      </c>
      <c r="C15875" s="292" t="s">
        <v>2979</v>
      </c>
      <c r="E15875" s="292" t="s">
        <v>214</v>
      </c>
      <c r="F15875" s="405">
        <v>57348</v>
      </c>
      <c r="G15875" s="292" t="s">
        <v>2979</v>
      </c>
    </row>
    <row r="15876" spans="1:7">
      <c r="A15876" s="292" t="s">
        <v>49</v>
      </c>
      <c r="B15876" s="405">
        <v>59026</v>
      </c>
      <c r="C15876" s="292" t="s">
        <v>2979</v>
      </c>
      <c r="E15876" s="292" t="s">
        <v>214</v>
      </c>
      <c r="F15876" s="405">
        <v>57349</v>
      </c>
      <c r="G15876" s="292" t="s">
        <v>2979</v>
      </c>
    </row>
    <row r="15877" spans="1:7">
      <c r="A15877" s="292" t="s">
        <v>49</v>
      </c>
      <c r="B15877" s="405">
        <v>59422</v>
      </c>
      <c r="C15877" s="292" t="s">
        <v>2979</v>
      </c>
      <c r="E15877" s="292" t="s">
        <v>214</v>
      </c>
      <c r="F15877" s="405">
        <v>57353</v>
      </c>
      <c r="G15877" s="292" t="s">
        <v>2979</v>
      </c>
    </row>
    <row r="15878" spans="1:7">
      <c r="A15878" s="292" t="s">
        <v>49</v>
      </c>
      <c r="B15878" s="405">
        <v>56557</v>
      </c>
      <c r="C15878" s="292" t="s">
        <v>2979</v>
      </c>
      <c r="E15878" s="292" t="s">
        <v>214</v>
      </c>
      <c r="F15878" s="405">
        <v>57354</v>
      </c>
      <c r="G15878" s="292" t="s">
        <v>2979</v>
      </c>
    </row>
    <row r="15879" spans="1:7">
      <c r="A15879" s="292" t="s">
        <v>49</v>
      </c>
      <c r="B15879" s="405">
        <v>56655</v>
      </c>
      <c r="C15879" s="292" t="s">
        <v>2979</v>
      </c>
      <c r="E15879" s="292" t="s">
        <v>214</v>
      </c>
      <c r="F15879" s="405">
        <v>57355</v>
      </c>
      <c r="G15879" s="292" t="s">
        <v>2979</v>
      </c>
    </row>
    <row r="15880" spans="1:7">
      <c r="A15880" s="292" t="s">
        <v>49</v>
      </c>
      <c r="B15880" s="405">
        <v>56751</v>
      </c>
      <c r="C15880" s="292" t="s">
        <v>2979</v>
      </c>
      <c r="E15880" s="292" t="s">
        <v>214</v>
      </c>
      <c r="F15880" s="405">
        <v>57357</v>
      </c>
      <c r="G15880" s="292" t="s">
        <v>2979</v>
      </c>
    </row>
    <row r="15881" spans="1:7">
      <c r="A15881" s="292" t="s">
        <v>49</v>
      </c>
      <c r="B15881" s="405">
        <v>57046</v>
      </c>
      <c r="C15881" s="292" t="s">
        <v>2979</v>
      </c>
      <c r="E15881" s="292" t="s">
        <v>214</v>
      </c>
      <c r="F15881" s="405">
        <v>57359</v>
      </c>
      <c r="G15881" s="292" t="s">
        <v>2979</v>
      </c>
    </row>
    <row r="15882" spans="1:7">
      <c r="A15882" s="292" t="s">
        <v>49</v>
      </c>
      <c r="B15882" s="405">
        <v>57239</v>
      </c>
      <c r="C15882" s="292" t="s">
        <v>2979</v>
      </c>
      <c r="E15882" s="292" t="s">
        <v>214</v>
      </c>
      <c r="F15882" s="405">
        <v>57362</v>
      </c>
      <c r="G15882" s="292" t="s">
        <v>2979</v>
      </c>
    </row>
    <row r="15883" spans="1:7">
      <c r="A15883" s="292" t="s">
        <v>49</v>
      </c>
      <c r="B15883" s="405">
        <v>57334</v>
      </c>
      <c r="C15883" s="292" t="s">
        <v>2979</v>
      </c>
      <c r="E15883" s="292" t="s">
        <v>214</v>
      </c>
      <c r="F15883" s="405">
        <v>57365</v>
      </c>
      <c r="G15883" s="292" t="s">
        <v>2979</v>
      </c>
    </row>
    <row r="15884" spans="1:7">
      <c r="A15884" s="292" t="s">
        <v>49</v>
      </c>
      <c r="B15884" s="405">
        <v>57461</v>
      </c>
      <c r="C15884" s="292" t="s">
        <v>2979</v>
      </c>
      <c r="E15884" s="292" t="s">
        <v>214</v>
      </c>
      <c r="F15884" s="405">
        <v>57366</v>
      </c>
      <c r="G15884" s="292" t="s">
        <v>2979</v>
      </c>
    </row>
    <row r="15885" spans="1:7">
      <c r="A15885" s="292" t="s">
        <v>49</v>
      </c>
      <c r="B15885" s="405">
        <v>57732</v>
      </c>
      <c r="C15885" s="292" t="s">
        <v>2979</v>
      </c>
      <c r="E15885" s="292" t="s">
        <v>214</v>
      </c>
      <c r="F15885" s="405">
        <v>57367</v>
      </c>
      <c r="G15885" s="292" t="s">
        <v>2979</v>
      </c>
    </row>
    <row r="15886" spans="1:7">
      <c r="A15886" s="292" t="s">
        <v>49</v>
      </c>
      <c r="B15886" s="405">
        <v>58043</v>
      </c>
      <c r="C15886" s="292" t="s">
        <v>2979</v>
      </c>
      <c r="E15886" s="292" t="s">
        <v>214</v>
      </c>
      <c r="F15886" s="405">
        <v>57368</v>
      </c>
      <c r="G15886" s="292" t="s">
        <v>2979</v>
      </c>
    </row>
    <row r="15887" spans="1:7">
      <c r="A15887" s="292" t="s">
        <v>49</v>
      </c>
      <c r="B15887" s="405">
        <v>58249</v>
      </c>
      <c r="C15887" s="292" t="s">
        <v>2979</v>
      </c>
      <c r="E15887" s="292" t="s">
        <v>214</v>
      </c>
      <c r="F15887" s="405">
        <v>57369</v>
      </c>
      <c r="G15887" s="292" t="s">
        <v>2979</v>
      </c>
    </row>
    <row r="15888" spans="1:7">
      <c r="A15888" s="292" t="s">
        <v>49</v>
      </c>
      <c r="B15888" s="405">
        <v>58348</v>
      </c>
      <c r="C15888" s="292" t="s">
        <v>2979</v>
      </c>
      <c r="E15888" s="292" t="s">
        <v>214</v>
      </c>
      <c r="F15888" s="405">
        <v>57374</v>
      </c>
      <c r="G15888" s="292" t="s">
        <v>2979</v>
      </c>
    </row>
    <row r="15889" spans="1:7">
      <c r="A15889" s="292" t="s">
        <v>49</v>
      </c>
      <c r="B15889" s="405">
        <v>58523</v>
      </c>
      <c r="C15889" s="292" t="s">
        <v>2979</v>
      </c>
      <c r="E15889" s="292" t="s">
        <v>214</v>
      </c>
      <c r="F15889" s="405">
        <v>57376</v>
      </c>
      <c r="G15889" s="292" t="s">
        <v>2979</v>
      </c>
    </row>
    <row r="15890" spans="1:7">
      <c r="A15890" s="292" t="s">
        <v>49</v>
      </c>
      <c r="B15890" s="405">
        <v>58727</v>
      </c>
      <c r="C15890" s="292" t="s">
        <v>2979</v>
      </c>
      <c r="E15890" s="292" t="s">
        <v>214</v>
      </c>
      <c r="F15890" s="405">
        <v>57380</v>
      </c>
      <c r="G15890" s="292" t="s">
        <v>2979</v>
      </c>
    </row>
    <row r="15891" spans="1:7">
      <c r="A15891" s="292" t="s">
        <v>49</v>
      </c>
      <c r="B15891" s="405">
        <v>59027</v>
      </c>
      <c r="C15891" s="292" t="s">
        <v>2979</v>
      </c>
      <c r="E15891" s="292" t="s">
        <v>214</v>
      </c>
      <c r="F15891" s="405">
        <v>57384</v>
      </c>
      <c r="G15891" s="292" t="s">
        <v>2979</v>
      </c>
    </row>
    <row r="15892" spans="1:7">
      <c r="A15892" s="292" t="s">
        <v>49</v>
      </c>
      <c r="B15892" s="405">
        <v>59424</v>
      </c>
      <c r="C15892" s="292" t="s">
        <v>2979</v>
      </c>
      <c r="E15892" s="292" t="s">
        <v>214</v>
      </c>
      <c r="F15892" s="405">
        <v>57386</v>
      </c>
      <c r="G15892" s="292" t="s">
        <v>2979</v>
      </c>
    </row>
    <row r="15893" spans="1:7">
      <c r="A15893" s="292" t="s">
        <v>49</v>
      </c>
      <c r="B15893" s="405">
        <v>56565</v>
      </c>
      <c r="C15893" s="292" t="s">
        <v>2979</v>
      </c>
      <c r="E15893" s="292" t="s">
        <v>214</v>
      </c>
      <c r="F15893" s="405">
        <v>57421</v>
      </c>
      <c r="G15893" s="292" t="s">
        <v>2979</v>
      </c>
    </row>
    <row r="15894" spans="1:7">
      <c r="A15894" s="292" t="s">
        <v>49</v>
      </c>
      <c r="B15894" s="405">
        <v>56659</v>
      </c>
      <c r="C15894" s="292" t="s">
        <v>2979</v>
      </c>
      <c r="E15894" s="292" t="s">
        <v>214</v>
      </c>
      <c r="F15894" s="405">
        <v>57422</v>
      </c>
      <c r="G15894" s="292" t="s">
        <v>2979</v>
      </c>
    </row>
    <row r="15895" spans="1:7">
      <c r="A15895" s="292" t="s">
        <v>49</v>
      </c>
      <c r="B15895" s="405">
        <v>56754</v>
      </c>
      <c r="C15895" s="292" t="s">
        <v>2979</v>
      </c>
      <c r="E15895" s="292" t="s">
        <v>214</v>
      </c>
      <c r="F15895" s="405">
        <v>57427</v>
      </c>
      <c r="G15895" s="292" t="s">
        <v>2979</v>
      </c>
    </row>
    <row r="15896" spans="1:7">
      <c r="A15896" s="292" t="s">
        <v>49</v>
      </c>
      <c r="B15896" s="405">
        <v>57047</v>
      </c>
      <c r="C15896" s="292" t="s">
        <v>2979</v>
      </c>
      <c r="E15896" s="292" t="s">
        <v>214</v>
      </c>
      <c r="F15896" s="405">
        <v>57428</v>
      </c>
      <c r="G15896" s="292" t="s">
        <v>2979</v>
      </c>
    </row>
    <row r="15897" spans="1:7">
      <c r="A15897" s="292" t="s">
        <v>49</v>
      </c>
      <c r="B15897" s="405">
        <v>57241</v>
      </c>
      <c r="C15897" s="292" t="s">
        <v>2979</v>
      </c>
      <c r="E15897" s="292" t="s">
        <v>214</v>
      </c>
      <c r="F15897" s="405">
        <v>57429</v>
      </c>
      <c r="G15897" s="292" t="s">
        <v>2979</v>
      </c>
    </row>
    <row r="15898" spans="1:7">
      <c r="A15898" s="292" t="s">
        <v>49</v>
      </c>
      <c r="B15898" s="405">
        <v>57339</v>
      </c>
      <c r="C15898" s="292" t="s">
        <v>2979</v>
      </c>
      <c r="E15898" s="292" t="s">
        <v>214</v>
      </c>
      <c r="F15898" s="405">
        <v>57430</v>
      </c>
      <c r="G15898" s="292" t="s">
        <v>2979</v>
      </c>
    </row>
    <row r="15899" spans="1:7">
      <c r="A15899" s="292" t="s">
        <v>49</v>
      </c>
      <c r="B15899" s="405">
        <v>57462</v>
      </c>
      <c r="C15899" s="292" t="s">
        <v>2979</v>
      </c>
      <c r="E15899" s="292" t="s">
        <v>214</v>
      </c>
      <c r="F15899" s="405">
        <v>57432</v>
      </c>
      <c r="G15899" s="292" t="s">
        <v>2979</v>
      </c>
    </row>
    <row r="15900" spans="1:7">
      <c r="A15900" s="292" t="s">
        <v>49</v>
      </c>
      <c r="B15900" s="405">
        <v>57736</v>
      </c>
      <c r="C15900" s="292" t="s">
        <v>2979</v>
      </c>
      <c r="E15900" s="292" t="s">
        <v>214</v>
      </c>
      <c r="F15900" s="405">
        <v>57433</v>
      </c>
      <c r="G15900" s="292" t="s">
        <v>2979</v>
      </c>
    </row>
    <row r="15901" spans="1:7">
      <c r="A15901" s="292" t="s">
        <v>49</v>
      </c>
      <c r="B15901" s="405">
        <v>58045</v>
      </c>
      <c r="C15901" s="292" t="s">
        <v>2979</v>
      </c>
      <c r="E15901" s="292" t="s">
        <v>214</v>
      </c>
      <c r="F15901" s="405">
        <v>57436</v>
      </c>
      <c r="G15901" s="292" t="s">
        <v>2979</v>
      </c>
    </row>
    <row r="15902" spans="1:7">
      <c r="A15902" s="292" t="s">
        <v>49</v>
      </c>
      <c r="B15902" s="405">
        <v>58250</v>
      </c>
      <c r="C15902" s="292" t="s">
        <v>2979</v>
      </c>
      <c r="E15902" s="292" t="s">
        <v>214</v>
      </c>
      <c r="F15902" s="405">
        <v>57438</v>
      </c>
      <c r="G15902" s="292" t="s">
        <v>2979</v>
      </c>
    </row>
    <row r="15903" spans="1:7">
      <c r="A15903" s="292" t="s">
        <v>49</v>
      </c>
      <c r="B15903" s="405">
        <v>58352</v>
      </c>
      <c r="C15903" s="292" t="s">
        <v>2979</v>
      </c>
      <c r="E15903" s="292" t="s">
        <v>214</v>
      </c>
      <c r="F15903" s="405">
        <v>57441</v>
      </c>
      <c r="G15903" s="292" t="s">
        <v>2979</v>
      </c>
    </row>
    <row r="15904" spans="1:7">
      <c r="A15904" s="292" t="s">
        <v>49</v>
      </c>
      <c r="B15904" s="405">
        <v>58524</v>
      </c>
      <c r="C15904" s="292" t="s">
        <v>2979</v>
      </c>
      <c r="E15904" s="292" t="s">
        <v>214</v>
      </c>
      <c r="F15904" s="405">
        <v>57442</v>
      </c>
      <c r="G15904" s="292" t="s">
        <v>2979</v>
      </c>
    </row>
    <row r="15905" spans="1:7">
      <c r="A15905" s="292" t="s">
        <v>49</v>
      </c>
      <c r="B15905" s="405">
        <v>58730</v>
      </c>
      <c r="C15905" s="292" t="s">
        <v>2979</v>
      </c>
      <c r="E15905" s="292" t="s">
        <v>214</v>
      </c>
      <c r="F15905" s="405">
        <v>57445</v>
      </c>
      <c r="G15905" s="292" t="s">
        <v>2979</v>
      </c>
    </row>
    <row r="15906" spans="1:7">
      <c r="A15906" s="292" t="s">
        <v>49</v>
      </c>
      <c r="B15906" s="405">
        <v>59029</v>
      </c>
      <c r="C15906" s="292" t="s">
        <v>2979</v>
      </c>
      <c r="E15906" s="292" t="s">
        <v>214</v>
      </c>
      <c r="F15906" s="405">
        <v>57446</v>
      </c>
      <c r="G15906" s="292" t="s">
        <v>2979</v>
      </c>
    </row>
    <row r="15907" spans="1:7">
      <c r="A15907" s="292" t="s">
        <v>49</v>
      </c>
      <c r="B15907" s="405">
        <v>59425</v>
      </c>
      <c r="C15907" s="292" t="s">
        <v>2979</v>
      </c>
      <c r="E15907" s="292" t="s">
        <v>214</v>
      </c>
      <c r="F15907" s="405">
        <v>57448</v>
      </c>
      <c r="G15907" s="292" t="s">
        <v>2979</v>
      </c>
    </row>
    <row r="15908" spans="1:7">
      <c r="A15908" s="292" t="s">
        <v>49</v>
      </c>
      <c r="B15908" s="405">
        <v>56566</v>
      </c>
      <c r="C15908" s="292" t="s">
        <v>2979</v>
      </c>
      <c r="E15908" s="292" t="s">
        <v>214</v>
      </c>
      <c r="F15908" s="405">
        <v>57450</v>
      </c>
      <c r="G15908" s="292" t="s">
        <v>2979</v>
      </c>
    </row>
    <row r="15909" spans="1:7">
      <c r="A15909" s="292" t="s">
        <v>49</v>
      </c>
      <c r="B15909" s="405">
        <v>56660</v>
      </c>
      <c r="C15909" s="292" t="s">
        <v>2979</v>
      </c>
      <c r="E15909" s="292" t="s">
        <v>214</v>
      </c>
      <c r="F15909" s="405">
        <v>57451</v>
      </c>
      <c r="G15909" s="292" t="s">
        <v>2979</v>
      </c>
    </row>
    <row r="15910" spans="1:7">
      <c r="A15910" s="292" t="s">
        <v>49</v>
      </c>
      <c r="B15910" s="405">
        <v>56757</v>
      </c>
      <c r="C15910" s="292" t="s">
        <v>2979</v>
      </c>
      <c r="E15910" s="292" t="s">
        <v>214</v>
      </c>
      <c r="F15910" s="405">
        <v>57454</v>
      </c>
      <c r="G15910" s="292" t="s">
        <v>2979</v>
      </c>
    </row>
    <row r="15911" spans="1:7">
      <c r="A15911" s="292" t="s">
        <v>49</v>
      </c>
      <c r="B15911" s="405">
        <v>57048</v>
      </c>
      <c r="C15911" s="292" t="s">
        <v>2979</v>
      </c>
      <c r="E15911" s="292" t="s">
        <v>214</v>
      </c>
      <c r="F15911" s="405">
        <v>57456</v>
      </c>
      <c r="G15911" s="292" t="s">
        <v>2979</v>
      </c>
    </row>
    <row r="15912" spans="1:7">
      <c r="A15912" s="292" t="s">
        <v>49</v>
      </c>
      <c r="B15912" s="405">
        <v>57243</v>
      </c>
      <c r="C15912" s="292" t="s">
        <v>2979</v>
      </c>
      <c r="E15912" s="292" t="s">
        <v>214</v>
      </c>
      <c r="F15912" s="405">
        <v>57457</v>
      </c>
      <c r="G15912" s="292" t="s">
        <v>2979</v>
      </c>
    </row>
    <row r="15913" spans="1:7">
      <c r="A15913" s="292" t="s">
        <v>49</v>
      </c>
      <c r="B15913" s="405">
        <v>57342</v>
      </c>
      <c r="C15913" s="292" t="s">
        <v>2979</v>
      </c>
      <c r="E15913" s="292" t="s">
        <v>214</v>
      </c>
      <c r="F15913" s="405">
        <v>57461</v>
      </c>
      <c r="G15913" s="292" t="s">
        <v>2979</v>
      </c>
    </row>
    <row r="15914" spans="1:7">
      <c r="A15914" s="292" t="s">
        <v>49</v>
      </c>
      <c r="B15914" s="405">
        <v>57465</v>
      </c>
      <c r="C15914" s="292" t="s">
        <v>2979</v>
      </c>
      <c r="E15914" s="292" t="s">
        <v>214</v>
      </c>
      <c r="F15914" s="405">
        <v>57462</v>
      </c>
      <c r="G15914" s="292" t="s">
        <v>2979</v>
      </c>
    </row>
    <row r="15915" spans="1:7">
      <c r="A15915" s="292" t="s">
        <v>49</v>
      </c>
      <c r="B15915" s="405">
        <v>57742</v>
      </c>
      <c r="C15915" s="292" t="s">
        <v>2979</v>
      </c>
      <c r="E15915" s="292" t="s">
        <v>214</v>
      </c>
      <c r="F15915" s="405">
        <v>57465</v>
      </c>
      <c r="G15915" s="292" t="s">
        <v>2979</v>
      </c>
    </row>
    <row r="15916" spans="1:7">
      <c r="A15916" s="292" t="s">
        <v>49</v>
      </c>
      <c r="B15916" s="405">
        <v>58046</v>
      </c>
      <c r="C15916" s="292" t="s">
        <v>2979</v>
      </c>
      <c r="E15916" s="292" t="s">
        <v>214</v>
      </c>
      <c r="F15916" s="405">
        <v>57468</v>
      </c>
      <c r="G15916" s="292" t="s">
        <v>2979</v>
      </c>
    </row>
    <row r="15917" spans="1:7">
      <c r="A15917" s="292" t="s">
        <v>49</v>
      </c>
      <c r="B15917" s="405">
        <v>58251</v>
      </c>
      <c r="C15917" s="292" t="s">
        <v>2979</v>
      </c>
      <c r="E15917" s="292" t="s">
        <v>214</v>
      </c>
      <c r="F15917" s="405">
        <v>57469</v>
      </c>
      <c r="G15917" s="292" t="s">
        <v>2979</v>
      </c>
    </row>
    <row r="15918" spans="1:7">
      <c r="A15918" s="292" t="s">
        <v>49</v>
      </c>
      <c r="B15918" s="405">
        <v>58353</v>
      </c>
      <c r="C15918" s="292" t="s">
        <v>2979</v>
      </c>
      <c r="E15918" s="292" t="s">
        <v>214</v>
      </c>
      <c r="F15918" s="405">
        <v>57472</v>
      </c>
      <c r="G15918" s="292" t="s">
        <v>2979</v>
      </c>
    </row>
    <row r="15919" spans="1:7">
      <c r="A15919" s="292" t="s">
        <v>49</v>
      </c>
      <c r="B15919" s="405">
        <v>58538</v>
      </c>
      <c r="C15919" s="292" t="s">
        <v>2979</v>
      </c>
      <c r="E15919" s="292" t="s">
        <v>214</v>
      </c>
      <c r="F15919" s="405">
        <v>57474</v>
      </c>
      <c r="G15919" s="292" t="s">
        <v>2979</v>
      </c>
    </row>
    <row r="15920" spans="1:7">
      <c r="A15920" s="292" t="s">
        <v>49</v>
      </c>
      <c r="B15920" s="405">
        <v>58731</v>
      </c>
      <c r="C15920" s="292" t="s">
        <v>2979</v>
      </c>
      <c r="E15920" s="292" t="s">
        <v>214</v>
      </c>
      <c r="F15920" s="405">
        <v>57476</v>
      </c>
      <c r="G15920" s="292" t="s">
        <v>2979</v>
      </c>
    </row>
    <row r="15921" spans="1:7">
      <c r="A15921" s="292" t="s">
        <v>49</v>
      </c>
      <c r="B15921" s="405">
        <v>59030</v>
      </c>
      <c r="C15921" s="292" t="s">
        <v>2979</v>
      </c>
      <c r="E15921" s="292" t="s">
        <v>214</v>
      </c>
      <c r="F15921" s="405">
        <v>57477</v>
      </c>
      <c r="G15921" s="292" t="s">
        <v>2979</v>
      </c>
    </row>
    <row r="15922" spans="1:7">
      <c r="A15922" s="292" t="s">
        <v>49</v>
      </c>
      <c r="B15922" s="405">
        <v>59427</v>
      </c>
      <c r="C15922" s="292" t="s">
        <v>2979</v>
      </c>
      <c r="E15922" s="292" t="s">
        <v>214</v>
      </c>
      <c r="F15922" s="405">
        <v>57479</v>
      </c>
      <c r="G15922" s="292" t="s">
        <v>2979</v>
      </c>
    </row>
    <row r="15923" spans="1:7">
      <c r="A15923" s="292" t="s">
        <v>49</v>
      </c>
      <c r="B15923" s="405">
        <v>56567</v>
      </c>
      <c r="C15923" s="292" t="s">
        <v>2979</v>
      </c>
      <c r="E15923" s="292" t="s">
        <v>214</v>
      </c>
      <c r="F15923" s="405">
        <v>57522</v>
      </c>
      <c r="G15923" s="292" t="s">
        <v>2979</v>
      </c>
    </row>
    <row r="15924" spans="1:7">
      <c r="A15924" s="292" t="s">
        <v>49</v>
      </c>
      <c r="B15924" s="405">
        <v>56663</v>
      </c>
      <c r="C15924" s="292" t="s">
        <v>2979</v>
      </c>
      <c r="E15924" s="292" t="s">
        <v>214</v>
      </c>
      <c r="F15924" s="405">
        <v>57526</v>
      </c>
      <c r="G15924" s="292" t="s">
        <v>2979</v>
      </c>
    </row>
    <row r="15925" spans="1:7">
      <c r="A15925" s="292" t="s">
        <v>49</v>
      </c>
      <c r="B15925" s="405">
        <v>56758</v>
      </c>
      <c r="C15925" s="292" t="s">
        <v>2979</v>
      </c>
      <c r="E15925" s="292" t="s">
        <v>214</v>
      </c>
      <c r="F15925" s="405">
        <v>57528</v>
      </c>
      <c r="G15925" s="292" t="s">
        <v>2979</v>
      </c>
    </row>
    <row r="15926" spans="1:7">
      <c r="A15926" s="292" t="s">
        <v>49</v>
      </c>
      <c r="B15926" s="405">
        <v>57050</v>
      </c>
      <c r="C15926" s="292" t="s">
        <v>2979</v>
      </c>
      <c r="E15926" s="292" t="s">
        <v>214</v>
      </c>
      <c r="F15926" s="405">
        <v>57529</v>
      </c>
      <c r="G15926" s="292" t="s">
        <v>2979</v>
      </c>
    </row>
    <row r="15927" spans="1:7">
      <c r="A15927" s="292" t="s">
        <v>49</v>
      </c>
      <c r="B15927" s="405">
        <v>57244</v>
      </c>
      <c r="C15927" s="292" t="s">
        <v>2979</v>
      </c>
      <c r="E15927" s="292" t="s">
        <v>214</v>
      </c>
      <c r="F15927" s="405">
        <v>57531</v>
      </c>
      <c r="G15927" s="292" t="s">
        <v>2979</v>
      </c>
    </row>
    <row r="15928" spans="1:7">
      <c r="A15928" s="292" t="s">
        <v>49</v>
      </c>
      <c r="B15928" s="405">
        <v>57348</v>
      </c>
      <c r="C15928" s="292" t="s">
        <v>2979</v>
      </c>
      <c r="E15928" s="292" t="s">
        <v>214</v>
      </c>
      <c r="F15928" s="405">
        <v>57532</v>
      </c>
      <c r="G15928" s="292" t="s">
        <v>2979</v>
      </c>
    </row>
    <row r="15929" spans="1:7">
      <c r="A15929" s="292" t="s">
        <v>49</v>
      </c>
      <c r="B15929" s="405">
        <v>57468</v>
      </c>
      <c r="C15929" s="292" t="s">
        <v>2979</v>
      </c>
      <c r="E15929" s="292" t="s">
        <v>214</v>
      </c>
      <c r="F15929" s="405">
        <v>57533</v>
      </c>
      <c r="G15929" s="292" t="s">
        <v>2979</v>
      </c>
    </row>
    <row r="15930" spans="1:7">
      <c r="A15930" s="292" t="s">
        <v>49</v>
      </c>
      <c r="B15930" s="405">
        <v>57744</v>
      </c>
      <c r="C15930" s="292" t="s">
        <v>2979</v>
      </c>
      <c r="E15930" s="292" t="s">
        <v>214</v>
      </c>
      <c r="F15930" s="405">
        <v>57538</v>
      </c>
      <c r="G15930" s="292" t="s">
        <v>2979</v>
      </c>
    </row>
    <row r="15931" spans="1:7">
      <c r="A15931" s="292" t="s">
        <v>49</v>
      </c>
      <c r="B15931" s="405">
        <v>58047</v>
      </c>
      <c r="C15931" s="292" t="s">
        <v>2979</v>
      </c>
      <c r="E15931" s="292" t="s">
        <v>214</v>
      </c>
      <c r="F15931" s="405">
        <v>57542</v>
      </c>
      <c r="G15931" s="292" t="s">
        <v>2979</v>
      </c>
    </row>
    <row r="15932" spans="1:7">
      <c r="A15932" s="292" t="s">
        <v>49</v>
      </c>
      <c r="B15932" s="405">
        <v>58255</v>
      </c>
      <c r="C15932" s="292" t="s">
        <v>2979</v>
      </c>
      <c r="E15932" s="292" t="s">
        <v>214</v>
      </c>
      <c r="F15932" s="405">
        <v>57548</v>
      </c>
      <c r="G15932" s="292" t="s">
        <v>2979</v>
      </c>
    </row>
    <row r="15933" spans="1:7">
      <c r="A15933" s="292" t="s">
        <v>49</v>
      </c>
      <c r="B15933" s="405">
        <v>58355</v>
      </c>
      <c r="C15933" s="292" t="s">
        <v>2979</v>
      </c>
      <c r="E15933" s="292" t="s">
        <v>214</v>
      </c>
      <c r="F15933" s="405">
        <v>57559</v>
      </c>
      <c r="G15933" s="292" t="s">
        <v>2979</v>
      </c>
    </row>
    <row r="15934" spans="1:7">
      <c r="A15934" s="292" t="s">
        <v>49</v>
      </c>
      <c r="B15934" s="405">
        <v>58540</v>
      </c>
      <c r="C15934" s="292" t="s">
        <v>2979</v>
      </c>
      <c r="E15934" s="292" t="s">
        <v>214</v>
      </c>
      <c r="F15934" s="405">
        <v>57564</v>
      </c>
      <c r="G15934" s="292" t="s">
        <v>2979</v>
      </c>
    </row>
    <row r="15935" spans="1:7">
      <c r="A15935" s="292" t="s">
        <v>49</v>
      </c>
      <c r="B15935" s="405">
        <v>58733</v>
      </c>
      <c r="C15935" s="292" t="s">
        <v>2979</v>
      </c>
      <c r="E15935" s="292" t="s">
        <v>214</v>
      </c>
      <c r="F15935" s="405">
        <v>57566</v>
      </c>
      <c r="G15935" s="292" t="s">
        <v>2979</v>
      </c>
    </row>
    <row r="15936" spans="1:7">
      <c r="A15936" s="292" t="s">
        <v>49</v>
      </c>
      <c r="B15936" s="405">
        <v>59031</v>
      </c>
      <c r="C15936" s="292" t="s">
        <v>2979</v>
      </c>
      <c r="E15936" s="292" t="s">
        <v>214</v>
      </c>
      <c r="F15936" s="405">
        <v>57568</v>
      </c>
      <c r="G15936" s="292" t="s">
        <v>2979</v>
      </c>
    </row>
    <row r="15937" spans="1:7">
      <c r="A15937" s="292" t="s">
        <v>49</v>
      </c>
      <c r="B15937" s="405">
        <v>59434</v>
      </c>
      <c r="C15937" s="292" t="s">
        <v>2979</v>
      </c>
      <c r="E15937" s="292" t="s">
        <v>214</v>
      </c>
      <c r="F15937" s="405">
        <v>57570</v>
      </c>
      <c r="G15937" s="292" t="s">
        <v>2979</v>
      </c>
    </row>
    <row r="15938" spans="1:7">
      <c r="A15938" s="292" t="s">
        <v>49</v>
      </c>
      <c r="B15938" s="405">
        <v>56568</v>
      </c>
      <c r="C15938" s="292" t="s">
        <v>2979</v>
      </c>
      <c r="E15938" s="292" t="s">
        <v>214</v>
      </c>
      <c r="F15938" s="405">
        <v>57572</v>
      </c>
      <c r="G15938" s="292" t="s">
        <v>2979</v>
      </c>
    </row>
    <row r="15939" spans="1:7">
      <c r="A15939" s="292" t="s">
        <v>49</v>
      </c>
      <c r="B15939" s="405">
        <v>56666</v>
      </c>
      <c r="C15939" s="292" t="s">
        <v>2979</v>
      </c>
      <c r="E15939" s="292" t="s">
        <v>214</v>
      </c>
      <c r="F15939" s="405">
        <v>57576</v>
      </c>
      <c r="G15939" s="292" t="s">
        <v>2979</v>
      </c>
    </row>
    <row r="15940" spans="1:7">
      <c r="A15940" s="292" t="s">
        <v>49</v>
      </c>
      <c r="B15940" s="405">
        <v>56759</v>
      </c>
      <c r="C15940" s="292" t="s">
        <v>2979</v>
      </c>
      <c r="E15940" s="292" t="s">
        <v>214</v>
      </c>
      <c r="F15940" s="405">
        <v>57577</v>
      </c>
      <c r="G15940" s="292" t="s">
        <v>2979</v>
      </c>
    </row>
    <row r="15941" spans="1:7">
      <c r="A15941" s="292" t="s">
        <v>49</v>
      </c>
      <c r="B15941" s="405">
        <v>57051</v>
      </c>
      <c r="C15941" s="292" t="s">
        <v>2979</v>
      </c>
      <c r="E15941" s="292" t="s">
        <v>214</v>
      </c>
      <c r="F15941" s="405">
        <v>57601</v>
      </c>
      <c r="G15941" s="292" t="s">
        <v>2979</v>
      </c>
    </row>
    <row r="15942" spans="1:7">
      <c r="A15942" s="292" t="s">
        <v>49</v>
      </c>
      <c r="B15942" s="405">
        <v>57246</v>
      </c>
      <c r="C15942" s="292" t="s">
        <v>2979</v>
      </c>
      <c r="E15942" s="292" t="s">
        <v>214</v>
      </c>
      <c r="F15942" s="405">
        <v>57628</v>
      </c>
      <c r="G15942" s="292" t="s">
        <v>2979</v>
      </c>
    </row>
    <row r="15943" spans="1:7">
      <c r="A15943" s="292" t="s">
        <v>49</v>
      </c>
      <c r="B15943" s="405">
        <v>57349</v>
      </c>
      <c r="C15943" s="292" t="s">
        <v>2979</v>
      </c>
      <c r="E15943" s="292" t="s">
        <v>214</v>
      </c>
      <c r="F15943" s="405">
        <v>57631</v>
      </c>
      <c r="G15943" s="292" t="s">
        <v>2979</v>
      </c>
    </row>
    <row r="15944" spans="1:7">
      <c r="A15944" s="292" t="s">
        <v>49</v>
      </c>
      <c r="B15944" s="405">
        <v>57469</v>
      </c>
      <c r="C15944" s="292" t="s">
        <v>2979</v>
      </c>
      <c r="E15944" s="292" t="s">
        <v>214</v>
      </c>
      <c r="F15944" s="405">
        <v>57632</v>
      </c>
      <c r="G15944" s="292" t="s">
        <v>2979</v>
      </c>
    </row>
    <row r="15945" spans="1:7">
      <c r="A15945" s="292" t="s">
        <v>49</v>
      </c>
      <c r="B15945" s="405">
        <v>57745</v>
      </c>
      <c r="C15945" s="292" t="s">
        <v>2979</v>
      </c>
      <c r="E15945" s="292" t="s">
        <v>214</v>
      </c>
      <c r="F15945" s="405">
        <v>57638</v>
      </c>
      <c r="G15945" s="292" t="s">
        <v>2979</v>
      </c>
    </row>
    <row r="15946" spans="1:7">
      <c r="A15946" s="292" t="s">
        <v>49</v>
      </c>
      <c r="B15946" s="405">
        <v>58048</v>
      </c>
      <c r="C15946" s="292" t="s">
        <v>2979</v>
      </c>
      <c r="E15946" s="292" t="s">
        <v>214</v>
      </c>
      <c r="F15946" s="405">
        <v>57640</v>
      </c>
      <c r="G15946" s="292" t="s">
        <v>2979</v>
      </c>
    </row>
    <row r="15947" spans="1:7">
      <c r="A15947" s="292" t="s">
        <v>49</v>
      </c>
      <c r="B15947" s="405">
        <v>58256</v>
      </c>
      <c r="C15947" s="292" t="s">
        <v>2979</v>
      </c>
      <c r="E15947" s="292" t="s">
        <v>214</v>
      </c>
      <c r="F15947" s="405">
        <v>57645</v>
      </c>
      <c r="G15947" s="292" t="s">
        <v>2979</v>
      </c>
    </row>
    <row r="15948" spans="1:7">
      <c r="A15948" s="292" t="s">
        <v>49</v>
      </c>
      <c r="B15948" s="405">
        <v>58356</v>
      </c>
      <c r="C15948" s="292" t="s">
        <v>2979</v>
      </c>
      <c r="E15948" s="292" t="s">
        <v>214</v>
      </c>
      <c r="F15948" s="405">
        <v>57647</v>
      </c>
      <c r="G15948" s="292" t="s">
        <v>2979</v>
      </c>
    </row>
    <row r="15949" spans="1:7">
      <c r="A15949" s="292" t="s">
        <v>49</v>
      </c>
      <c r="B15949" s="405">
        <v>58544</v>
      </c>
      <c r="C15949" s="292" t="s">
        <v>2979</v>
      </c>
      <c r="E15949" s="292" t="s">
        <v>214</v>
      </c>
      <c r="F15949" s="405">
        <v>57650</v>
      </c>
      <c r="G15949" s="292" t="s">
        <v>2979</v>
      </c>
    </row>
    <row r="15950" spans="1:7">
      <c r="A15950" s="292" t="s">
        <v>49</v>
      </c>
      <c r="B15950" s="405">
        <v>58740</v>
      </c>
      <c r="C15950" s="292" t="s">
        <v>2979</v>
      </c>
      <c r="E15950" s="292" t="s">
        <v>214</v>
      </c>
      <c r="F15950" s="405">
        <v>57656</v>
      </c>
      <c r="G15950" s="292" t="s">
        <v>2979</v>
      </c>
    </row>
    <row r="15951" spans="1:7">
      <c r="A15951" s="292" t="s">
        <v>49</v>
      </c>
      <c r="B15951" s="405">
        <v>59034</v>
      </c>
      <c r="C15951" s="292" t="s">
        <v>2979</v>
      </c>
      <c r="E15951" s="292" t="s">
        <v>214</v>
      </c>
      <c r="F15951" s="405">
        <v>57718</v>
      </c>
      <c r="G15951" s="292" t="s">
        <v>2979</v>
      </c>
    </row>
    <row r="15952" spans="1:7">
      <c r="A15952" s="292" t="s">
        <v>49</v>
      </c>
      <c r="B15952" s="405">
        <v>59436</v>
      </c>
      <c r="C15952" s="292" t="s">
        <v>2979</v>
      </c>
      <c r="E15952" s="292" t="s">
        <v>214</v>
      </c>
      <c r="F15952" s="405">
        <v>57719</v>
      </c>
      <c r="G15952" s="292" t="s">
        <v>2979</v>
      </c>
    </row>
    <row r="15953" spans="1:7">
      <c r="A15953" s="292" t="s">
        <v>49</v>
      </c>
      <c r="B15953" s="405">
        <v>56570</v>
      </c>
      <c r="C15953" s="292" t="s">
        <v>2979</v>
      </c>
      <c r="E15953" s="292" t="s">
        <v>214</v>
      </c>
      <c r="F15953" s="405">
        <v>57729</v>
      </c>
      <c r="G15953" s="292" t="s">
        <v>2979</v>
      </c>
    </row>
    <row r="15954" spans="1:7">
      <c r="A15954" s="292" t="s">
        <v>49</v>
      </c>
      <c r="B15954" s="405">
        <v>56667</v>
      </c>
      <c r="C15954" s="292" t="s">
        <v>2979</v>
      </c>
      <c r="E15954" s="292" t="s">
        <v>214</v>
      </c>
      <c r="F15954" s="405">
        <v>57732</v>
      </c>
      <c r="G15954" s="292" t="s">
        <v>2979</v>
      </c>
    </row>
    <row r="15955" spans="1:7">
      <c r="A15955" s="292" t="s">
        <v>49</v>
      </c>
      <c r="B15955" s="405">
        <v>56760</v>
      </c>
      <c r="C15955" s="292" t="s">
        <v>2979</v>
      </c>
      <c r="E15955" s="292" t="s">
        <v>214</v>
      </c>
      <c r="F15955" s="405">
        <v>57736</v>
      </c>
      <c r="G15955" s="292" t="s">
        <v>2979</v>
      </c>
    </row>
    <row r="15956" spans="1:7">
      <c r="A15956" s="292" t="s">
        <v>49</v>
      </c>
      <c r="B15956" s="405">
        <v>57053</v>
      </c>
      <c r="C15956" s="292" t="s">
        <v>2979</v>
      </c>
      <c r="E15956" s="292" t="s">
        <v>214</v>
      </c>
      <c r="F15956" s="405">
        <v>57742</v>
      </c>
      <c r="G15956" s="292" t="s">
        <v>2979</v>
      </c>
    </row>
    <row r="15957" spans="1:7">
      <c r="A15957" s="292" t="s">
        <v>49</v>
      </c>
      <c r="B15957" s="405">
        <v>57247</v>
      </c>
      <c r="C15957" s="292" t="s">
        <v>2979</v>
      </c>
      <c r="E15957" s="292" t="s">
        <v>214</v>
      </c>
      <c r="F15957" s="405">
        <v>57744</v>
      </c>
      <c r="G15957" s="292" t="s">
        <v>2979</v>
      </c>
    </row>
    <row r="15958" spans="1:7">
      <c r="A15958" s="292" t="s">
        <v>49</v>
      </c>
      <c r="B15958" s="405">
        <v>57353</v>
      </c>
      <c r="C15958" s="292" t="s">
        <v>2979</v>
      </c>
      <c r="E15958" s="292" t="s">
        <v>214</v>
      </c>
      <c r="F15958" s="405">
        <v>57745</v>
      </c>
      <c r="G15958" s="292" t="s">
        <v>2979</v>
      </c>
    </row>
    <row r="15959" spans="1:7">
      <c r="A15959" s="292" t="s">
        <v>49</v>
      </c>
      <c r="B15959" s="405">
        <v>57472</v>
      </c>
      <c r="C15959" s="292" t="s">
        <v>2979</v>
      </c>
      <c r="E15959" s="292" t="s">
        <v>214</v>
      </c>
      <c r="F15959" s="405">
        <v>57747</v>
      </c>
      <c r="G15959" s="292" t="s">
        <v>2979</v>
      </c>
    </row>
    <row r="15960" spans="1:7">
      <c r="A15960" s="292" t="s">
        <v>49</v>
      </c>
      <c r="B15960" s="405">
        <v>57747</v>
      </c>
      <c r="C15960" s="292" t="s">
        <v>2979</v>
      </c>
      <c r="E15960" s="292" t="s">
        <v>214</v>
      </c>
      <c r="F15960" s="405">
        <v>57750</v>
      </c>
      <c r="G15960" s="292" t="s">
        <v>2979</v>
      </c>
    </row>
    <row r="15961" spans="1:7">
      <c r="A15961" s="292" t="s">
        <v>49</v>
      </c>
      <c r="B15961" s="405">
        <v>58049</v>
      </c>
      <c r="C15961" s="292" t="s">
        <v>2979</v>
      </c>
      <c r="E15961" s="292" t="s">
        <v>214</v>
      </c>
      <c r="F15961" s="405">
        <v>57754</v>
      </c>
      <c r="G15961" s="292" t="s">
        <v>2979</v>
      </c>
    </row>
    <row r="15962" spans="1:7">
      <c r="A15962" s="292" t="s">
        <v>49</v>
      </c>
      <c r="B15962" s="405">
        <v>58257</v>
      </c>
      <c r="C15962" s="292" t="s">
        <v>2979</v>
      </c>
      <c r="E15962" s="292" t="s">
        <v>214</v>
      </c>
      <c r="F15962" s="405">
        <v>57759</v>
      </c>
      <c r="G15962" s="292" t="s">
        <v>2979</v>
      </c>
    </row>
    <row r="15963" spans="1:7">
      <c r="A15963" s="292" t="s">
        <v>49</v>
      </c>
      <c r="B15963" s="405">
        <v>58362</v>
      </c>
      <c r="C15963" s="292" t="s">
        <v>2979</v>
      </c>
      <c r="E15963" s="292" t="s">
        <v>214</v>
      </c>
      <c r="F15963" s="405">
        <v>57761</v>
      </c>
      <c r="G15963" s="292" t="s">
        <v>2979</v>
      </c>
    </row>
    <row r="15964" spans="1:7">
      <c r="A15964" s="292" t="s">
        <v>49</v>
      </c>
      <c r="B15964" s="405">
        <v>58545</v>
      </c>
      <c r="C15964" s="292" t="s">
        <v>2979</v>
      </c>
      <c r="E15964" s="292" t="s">
        <v>214</v>
      </c>
      <c r="F15964" s="405">
        <v>57765</v>
      </c>
      <c r="G15964" s="292" t="s">
        <v>2979</v>
      </c>
    </row>
    <row r="15965" spans="1:7">
      <c r="A15965" s="292" t="s">
        <v>49</v>
      </c>
      <c r="B15965" s="405">
        <v>58744</v>
      </c>
      <c r="C15965" s="292" t="s">
        <v>2979</v>
      </c>
      <c r="E15965" s="292" t="s">
        <v>214</v>
      </c>
      <c r="F15965" s="405">
        <v>57766</v>
      </c>
      <c r="G15965" s="292" t="s">
        <v>2979</v>
      </c>
    </row>
    <row r="15966" spans="1:7">
      <c r="A15966" s="292" t="s">
        <v>49</v>
      </c>
      <c r="B15966" s="405">
        <v>59035</v>
      </c>
      <c r="C15966" s="292" t="s">
        <v>2979</v>
      </c>
      <c r="E15966" s="292" t="s">
        <v>214</v>
      </c>
      <c r="F15966" s="405">
        <v>57769</v>
      </c>
      <c r="G15966" s="292" t="s">
        <v>2979</v>
      </c>
    </row>
    <row r="15967" spans="1:7">
      <c r="A15967" s="292" t="s">
        <v>49</v>
      </c>
      <c r="B15967" s="405">
        <v>59441</v>
      </c>
      <c r="C15967" s="292" t="s">
        <v>2979</v>
      </c>
      <c r="E15967" s="292" t="s">
        <v>214</v>
      </c>
      <c r="F15967" s="405">
        <v>57773</v>
      </c>
      <c r="G15967" s="292" t="s">
        <v>2979</v>
      </c>
    </row>
    <row r="15968" spans="1:7">
      <c r="A15968" s="292" t="s">
        <v>49</v>
      </c>
      <c r="B15968" s="405">
        <v>56571</v>
      </c>
      <c r="C15968" s="292" t="s">
        <v>2979</v>
      </c>
      <c r="E15968" s="292" t="s">
        <v>214</v>
      </c>
      <c r="F15968" s="405">
        <v>57777</v>
      </c>
      <c r="G15968" s="292" t="s">
        <v>2979</v>
      </c>
    </row>
    <row r="15969" spans="1:7">
      <c r="A15969" s="292" t="s">
        <v>49</v>
      </c>
      <c r="B15969" s="405">
        <v>56670</v>
      </c>
      <c r="C15969" s="292" t="s">
        <v>2979</v>
      </c>
      <c r="E15969" s="292" t="s">
        <v>214</v>
      </c>
      <c r="F15969" s="405">
        <v>57778</v>
      </c>
      <c r="G15969" s="292" t="s">
        <v>2979</v>
      </c>
    </row>
    <row r="15970" spans="1:7">
      <c r="A15970" s="292" t="s">
        <v>49</v>
      </c>
      <c r="B15970" s="405">
        <v>56761</v>
      </c>
      <c r="C15970" s="292" t="s">
        <v>2979</v>
      </c>
      <c r="E15970" s="292" t="s">
        <v>214</v>
      </c>
      <c r="F15970" s="405">
        <v>57779</v>
      </c>
      <c r="G15970" s="292" t="s">
        <v>2979</v>
      </c>
    </row>
    <row r="15971" spans="1:7">
      <c r="A15971" s="292" t="s">
        <v>49</v>
      </c>
      <c r="B15971" s="405">
        <v>57054</v>
      </c>
      <c r="C15971" s="292" t="s">
        <v>2979</v>
      </c>
      <c r="E15971" s="292" t="s">
        <v>214</v>
      </c>
      <c r="F15971" s="405">
        <v>57782</v>
      </c>
      <c r="G15971" s="292" t="s">
        <v>2979</v>
      </c>
    </row>
    <row r="15972" spans="1:7">
      <c r="A15972" s="292" t="s">
        <v>49</v>
      </c>
      <c r="B15972" s="405">
        <v>57248</v>
      </c>
      <c r="C15972" s="292" t="s">
        <v>2979</v>
      </c>
      <c r="E15972" s="292" t="s">
        <v>214</v>
      </c>
      <c r="F15972" s="405">
        <v>57788</v>
      </c>
      <c r="G15972" s="292" t="s">
        <v>2979</v>
      </c>
    </row>
    <row r="15973" spans="1:7">
      <c r="A15973" s="292" t="s">
        <v>49</v>
      </c>
      <c r="B15973" s="405">
        <v>57354</v>
      </c>
      <c r="C15973" s="292" t="s">
        <v>2979</v>
      </c>
      <c r="E15973" s="292" t="s">
        <v>214</v>
      </c>
      <c r="F15973" s="405">
        <v>57793</v>
      </c>
      <c r="G15973" s="292" t="s">
        <v>2979</v>
      </c>
    </row>
    <row r="15974" spans="1:7">
      <c r="A15974" s="292" t="s">
        <v>49</v>
      </c>
      <c r="B15974" s="405">
        <v>57474</v>
      </c>
      <c r="C15974" s="292" t="s">
        <v>2979</v>
      </c>
      <c r="E15974" s="292" t="s">
        <v>214</v>
      </c>
      <c r="F15974" s="405">
        <v>57794</v>
      </c>
      <c r="G15974" s="292" t="s">
        <v>2979</v>
      </c>
    </row>
    <row r="15975" spans="1:7">
      <c r="A15975" s="292" t="s">
        <v>49</v>
      </c>
      <c r="B15975" s="405">
        <v>57750</v>
      </c>
      <c r="C15975" s="292" t="s">
        <v>2979</v>
      </c>
      <c r="E15975" s="292" t="s">
        <v>214</v>
      </c>
      <c r="F15975" s="405">
        <v>58002</v>
      </c>
      <c r="G15975" s="292" t="s">
        <v>2979</v>
      </c>
    </row>
    <row r="15976" spans="1:7">
      <c r="A15976" s="292" t="s">
        <v>49</v>
      </c>
      <c r="B15976" s="405">
        <v>58051</v>
      </c>
      <c r="C15976" s="292" t="s">
        <v>2979</v>
      </c>
      <c r="E15976" s="292" t="s">
        <v>214</v>
      </c>
      <c r="F15976" s="405">
        <v>58004</v>
      </c>
      <c r="G15976" s="292" t="s">
        <v>2979</v>
      </c>
    </row>
    <row r="15977" spans="1:7">
      <c r="A15977" s="292" t="s">
        <v>49</v>
      </c>
      <c r="B15977" s="405">
        <v>58258</v>
      </c>
      <c r="C15977" s="292" t="s">
        <v>2979</v>
      </c>
      <c r="E15977" s="292" t="s">
        <v>214</v>
      </c>
      <c r="F15977" s="405">
        <v>58005</v>
      </c>
      <c r="G15977" s="292" t="s">
        <v>2979</v>
      </c>
    </row>
    <row r="15978" spans="1:7">
      <c r="A15978" s="292" t="s">
        <v>49</v>
      </c>
      <c r="B15978" s="405">
        <v>58363</v>
      </c>
      <c r="C15978" s="292" t="s">
        <v>2979</v>
      </c>
      <c r="E15978" s="292" t="s">
        <v>214</v>
      </c>
      <c r="F15978" s="405">
        <v>58006</v>
      </c>
      <c r="G15978" s="292" t="s">
        <v>2979</v>
      </c>
    </row>
    <row r="15979" spans="1:7">
      <c r="A15979" s="292" t="s">
        <v>49</v>
      </c>
      <c r="B15979" s="405">
        <v>58549</v>
      </c>
      <c r="C15979" s="292" t="s">
        <v>2979</v>
      </c>
      <c r="E15979" s="292" t="s">
        <v>214</v>
      </c>
      <c r="F15979" s="405">
        <v>58007</v>
      </c>
      <c r="G15979" s="292" t="s">
        <v>2979</v>
      </c>
    </row>
    <row r="15980" spans="1:7">
      <c r="A15980" s="292" t="s">
        <v>49</v>
      </c>
      <c r="B15980" s="405">
        <v>58746</v>
      </c>
      <c r="C15980" s="292" t="s">
        <v>2979</v>
      </c>
      <c r="E15980" s="292" t="s">
        <v>214</v>
      </c>
      <c r="F15980" s="405">
        <v>58008</v>
      </c>
      <c r="G15980" s="292" t="s">
        <v>2979</v>
      </c>
    </row>
    <row r="15981" spans="1:7">
      <c r="A15981" s="292" t="s">
        <v>49</v>
      </c>
      <c r="B15981" s="405">
        <v>59037</v>
      </c>
      <c r="C15981" s="292" t="s">
        <v>2979</v>
      </c>
      <c r="E15981" s="292" t="s">
        <v>214</v>
      </c>
      <c r="F15981" s="405">
        <v>58011</v>
      </c>
      <c r="G15981" s="292" t="s">
        <v>2979</v>
      </c>
    </row>
    <row r="15982" spans="1:7">
      <c r="A15982" s="292" t="s">
        <v>49</v>
      </c>
      <c r="B15982" s="405">
        <v>59442</v>
      </c>
      <c r="C15982" s="292" t="s">
        <v>2979</v>
      </c>
      <c r="E15982" s="292" t="s">
        <v>214</v>
      </c>
      <c r="F15982" s="405">
        <v>58015</v>
      </c>
      <c r="G15982" s="292" t="s">
        <v>2979</v>
      </c>
    </row>
    <row r="15983" spans="1:7">
      <c r="A15983" s="292" t="s">
        <v>49</v>
      </c>
      <c r="B15983" s="405">
        <v>56572</v>
      </c>
      <c r="C15983" s="292" t="s">
        <v>2979</v>
      </c>
      <c r="E15983" s="292" t="s">
        <v>214</v>
      </c>
      <c r="F15983" s="405">
        <v>58018</v>
      </c>
      <c r="G15983" s="292" t="s">
        <v>2979</v>
      </c>
    </row>
    <row r="15984" spans="1:7">
      <c r="A15984" s="292" t="s">
        <v>49</v>
      </c>
      <c r="B15984" s="405">
        <v>56671</v>
      </c>
      <c r="C15984" s="292" t="s">
        <v>2979</v>
      </c>
      <c r="E15984" s="292" t="s">
        <v>214</v>
      </c>
      <c r="F15984" s="405">
        <v>58021</v>
      </c>
      <c r="G15984" s="292" t="s">
        <v>2979</v>
      </c>
    </row>
    <row r="15985" spans="1:7">
      <c r="A15985" s="292" t="s">
        <v>49</v>
      </c>
      <c r="B15985" s="405">
        <v>56762</v>
      </c>
      <c r="C15985" s="292" t="s">
        <v>2979</v>
      </c>
      <c r="E15985" s="292" t="s">
        <v>214</v>
      </c>
      <c r="F15985" s="405">
        <v>58027</v>
      </c>
      <c r="G15985" s="292" t="s">
        <v>2979</v>
      </c>
    </row>
    <row r="15986" spans="1:7">
      <c r="A15986" s="292" t="s">
        <v>49</v>
      </c>
      <c r="B15986" s="405">
        <v>57057</v>
      </c>
      <c r="C15986" s="292" t="s">
        <v>2979</v>
      </c>
      <c r="E15986" s="292" t="s">
        <v>214</v>
      </c>
      <c r="F15986" s="405">
        <v>58029</v>
      </c>
      <c r="G15986" s="292" t="s">
        <v>2979</v>
      </c>
    </row>
    <row r="15987" spans="1:7">
      <c r="A15987" s="292" t="s">
        <v>49</v>
      </c>
      <c r="B15987" s="405">
        <v>57249</v>
      </c>
      <c r="C15987" s="292" t="s">
        <v>2979</v>
      </c>
      <c r="E15987" s="292" t="s">
        <v>214</v>
      </c>
      <c r="F15987" s="405">
        <v>58031</v>
      </c>
      <c r="G15987" s="292" t="s">
        <v>2979</v>
      </c>
    </row>
    <row r="15988" spans="1:7">
      <c r="A15988" s="292" t="s">
        <v>49</v>
      </c>
      <c r="B15988" s="405">
        <v>57355</v>
      </c>
      <c r="C15988" s="292" t="s">
        <v>2979</v>
      </c>
      <c r="E15988" s="292" t="s">
        <v>214</v>
      </c>
      <c r="F15988" s="405">
        <v>58032</v>
      </c>
      <c r="G15988" s="292" t="s">
        <v>2979</v>
      </c>
    </row>
    <row r="15989" spans="1:7">
      <c r="A15989" s="292" t="s">
        <v>49</v>
      </c>
      <c r="B15989" s="405">
        <v>57476</v>
      </c>
      <c r="C15989" s="292" t="s">
        <v>2979</v>
      </c>
      <c r="E15989" s="292" t="s">
        <v>214</v>
      </c>
      <c r="F15989" s="405">
        <v>58035</v>
      </c>
      <c r="G15989" s="292" t="s">
        <v>2979</v>
      </c>
    </row>
    <row r="15990" spans="1:7">
      <c r="A15990" s="292" t="s">
        <v>49</v>
      </c>
      <c r="B15990" s="405">
        <v>57754</v>
      </c>
      <c r="C15990" s="292" t="s">
        <v>2979</v>
      </c>
      <c r="E15990" s="292" t="s">
        <v>214</v>
      </c>
      <c r="F15990" s="405">
        <v>58036</v>
      </c>
      <c r="G15990" s="292" t="s">
        <v>2979</v>
      </c>
    </row>
    <row r="15991" spans="1:7">
      <c r="A15991" s="292" t="s">
        <v>49</v>
      </c>
      <c r="B15991" s="405">
        <v>58052</v>
      </c>
      <c r="C15991" s="292" t="s">
        <v>2979</v>
      </c>
      <c r="E15991" s="292" t="s">
        <v>214</v>
      </c>
      <c r="F15991" s="405">
        <v>58038</v>
      </c>
      <c r="G15991" s="292" t="s">
        <v>2979</v>
      </c>
    </row>
    <row r="15992" spans="1:7">
      <c r="A15992" s="292" t="s">
        <v>49</v>
      </c>
      <c r="B15992" s="405">
        <v>58259</v>
      </c>
      <c r="C15992" s="292" t="s">
        <v>2979</v>
      </c>
      <c r="E15992" s="292" t="s">
        <v>214</v>
      </c>
      <c r="F15992" s="405">
        <v>58039</v>
      </c>
      <c r="G15992" s="292" t="s">
        <v>2979</v>
      </c>
    </row>
    <row r="15993" spans="1:7">
      <c r="A15993" s="292" t="s">
        <v>49</v>
      </c>
      <c r="B15993" s="405">
        <v>58366</v>
      </c>
      <c r="C15993" s="292" t="s">
        <v>2979</v>
      </c>
      <c r="E15993" s="292" t="s">
        <v>214</v>
      </c>
      <c r="F15993" s="405">
        <v>58040</v>
      </c>
      <c r="G15993" s="292" t="s">
        <v>2979</v>
      </c>
    </row>
    <row r="15994" spans="1:7">
      <c r="A15994" s="292" t="s">
        <v>49</v>
      </c>
      <c r="B15994" s="405">
        <v>58552</v>
      </c>
      <c r="C15994" s="292" t="s">
        <v>2979</v>
      </c>
      <c r="E15994" s="292" t="s">
        <v>214</v>
      </c>
      <c r="F15994" s="405">
        <v>58041</v>
      </c>
      <c r="G15994" s="292" t="s">
        <v>2979</v>
      </c>
    </row>
    <row r="15995" spans="1:7">
      <c r="A15995" s="292" t="s">
        <v>49</v>
      </c>
      <c r="B15995" s="405">
        <v>58747</v>
      </c>
      <c r="C15995" s="292" t="s">
        <v>2979</v>
      </c>
      <c r="E15995" s="292" t="s">
        <v>214</v>
      </c>
      <c r="F15995" s="405">
        <v>58043</v>
      </c>
      <c r="G15995" s="292" t="s">
        <v>2979</v>
      </c>
    </row>
    <row r="15996" spans="1:7">
      <c r="A15996" s="292" t="s">
        <v>49</v>
      </c>
      <c r="B15996" s="405">
        <v>59043</v>
      </c>
      <c r="C15996" s="292" t="s">
        <v>2979</v>
      </c>
      <c r="E15996" s="292" t="s">
        <v>214</v>
      </c>
      <c r="F15996" s="405">
        <v>58045</v>
      </c>
      <c r="G15996" s="292" t="s">
        <v>2979</v>
      </c>
    </row>
    <row r="15997" spans="1:7">
      <c r="A15997" s="292" t="s">
        <v>49</v>
      </c>
      <c r="B15997" s="405">
        <v>59443</v>
      </c>
      <c r="C15997" s="292" t="s">
        <v>2979</v>
      </c>
      <c r="E15997" s="292" t="s">
        <v>214</v>
      </c>
      <c r="F15997" s="405">
        <v>58046</v>
      </c>
      <c r="G15997" s="292" t="s">
        <v>2979</v>
      </c>
    </row>
    <row r="15998" spans="1:7">
      <c r="A15998" s="292" t="s">
        <v>49</v>
      </c>
      <c r="B15998" s="405">
        <v>56573</v>
      </c>
      <c r="C15998" s="292" t="s">
        <v>2979</v>
      </c>
      <c r="E15998" s="292" t="s">
        <v>214</v>
      </c>
      <c r="F15998" s="405">
        <v>58047</v>
      </c>
      <c r="G15998" s="292" t="s">
        <v>2979</v>
      </c>
    </row>
    <row r="15999" spans="1:7">
      <c r="A15999" s="292" t="s">
        <v>49</v>
      </c>
      <c r="B15999" s="405">
        <v>56672</v>
      </c>
      <c r="C15999" s="292" t="s">
        <v>2979</v>
      </c>
      <c r="E15999" s="292" t="s">
        <v>214</v>
      </c>
      <c r="F15999" s="405">
        <v>58048</v>
      </c>
      <c r="G15999" s="292" t="s">
        <v>2979</v>
      </c>
    </row>
    <row r="16000" spans="1:7">
      <c r="A16000" s="292" t="s">
        <v>49</v>
      </c>
      <c r="B16000" s="405">
        <v>56763</v>
      </c>
      <c r="C16000" s="292" t="s">
        <v>2979</v>
      </c>
      <c r="E16000" s="292" t="s">
        <v>214</v>
      </c>
      <c r="F16000" s="405">
        <v>58049</v>
      </c>
      <c r="G16000" s="292" t="s">
        <v>2979</v>
      </c>
    </row>
    <row r="16001" spans="1:7">
      <c r="A16001" s="292" t="s">
        <v>49</v>
      </c>
      <c r="B16001" s="405">
        <v>57058</v>
      </c>
      <c r="C16001" s="292" t="s">
        <v>2979</v>
      </c>
      <c r="E16001" s="292" t="s">
        <v>214</v>
      </c>
      <c r="F16001" s="405">
        <v>58051</v>
      </c>
      <c r="G16001" s="292" t="s">
        <v>2979</v>
      </c>
    </row>
    <row r="16002" spans="1:7">
      <c r="A16002" s="292" t="s">
        <v>49</v>
      </c>
      <c r="B16002" s="405">
        <v>57251</v>
      </c>
      <c r="C16002" s="292" t="s">
        <v>2979</v>
      </c>
      <c r="E16002" s="292" t="s">
        <v>214</v>
      </c>
      <c r="F16002" s="405">
        <v>58052</v>
      </c>
      <c r="G16002" s="292" t="s">
        <v>2979</v>
      </c>
    </row>
    <row r="16003" spans="1:7">
      <c r="A16003" s="292" t="s">
        <v>49</v>
      </c>
      <c r="B16003" s="405">
        <v>57357</v>
      </c>
      <c r="C16003" s="292" t="s">
        <v>2979</v>
      </c>
      <c r="E16003" s="292" t="s">
        <v>214</v>
      </c>
      <c r="F16003" s="405">
        <v>58053</v>
      </c>
      <c r="G16003" s="292" t="s">
        <v>2979</v>
      </c>
    </row>
    <row r="16004" spans="1:7">
      <c r="A16004" s="292" t="s">
        <v>49</v>
      </c>
      <c r="B16004" s="405">
        <v>57477</v>
      </c>
      <c r="C16004" s="292" t="s">
        <v>2979</v>
      </c>
      <c r="E16004" s="292" t="s">
        <v>214</v>
      </c>
      <c r="F16004" s="405">
        <v>58054</v>
      </c>
      <c r="G16004" s="292" t="s">
        <v>2979</v>
      </c>
    </row>
    <row r="16005" spans="1:7">
      <c r="A16005" s="292" t="s">
        <v>49</v>
      </c>
      <c r="B16005" s="405">
        <v>57759</v>
      </c>
      <c r="C16005" s="292" t="s">
        <v>2979</v>
      </c>
      <c r="E16005" s="292" t="s">
        <v>214</v>
      </c>
      <c r="F16005" s="405">
        <v>58057</v>
      </c>
      <c r="G16005" s="292" t="s">
        <v>2979</v>
      </c>
    </row>
    <row r="16006" spans="1:7">
      <c r="A16006" s="292" t="s">
        <v>49</v>
      </c>
      <c r="B16006" s="405">
        <v>58053</v>
      </c>
      <c r="C16006" s="292" t="s">
        <v>2979</v>
      </c>
      <c r="E16006" s="292" t="s">
        <v>214</v>
      </c>
      <c r="F16006" s="405">
        <v>58059</v>
      </c>
      <c r="G16006" s="292" t="s">
        <v>2979</v>
      </c>
    </row>
    <row r="16007" spans="1:7">
      <c r="A16007" s="292" t="s">
        <v>49</v>
      </c>
      <c r="B16007" s="405">
        <v>58260</v>
      </c>
      <c r="C16007" s="292" t="s">
        <v>2979</v>
      </c>
      <c r="E16007" s="292" t="s">
        <v>214</v>
      </c>
      <c r="F16007" s="405">
        <v>58060</v>
      </c>
      <c r="G16007" s="292" t="s">
        <v>2979</v>
      </c>
    </row>
    <row r="16008" spans="1:7">
      <c r="A16008" s="292" t="s">
        <v>49</v>
      </c>
      <c r="B16008" s="405">
        <v>58367</v>
      </c>
      <c r="C16008" s="292" t="s">
        <v>2979</v>
      </c>
      <c r="E16008" s="292" t="s">
        <v>214</v>
      </c>
      <c r="F16008" s="405">
        <v>58064</v>
      </c>
      <c r="G16008" s="292" t="s">
        <v>2979</v>
      </c>
    </row>
    <row r="16009" spans="1:7">
      <c r="A16009" s="292" t="s">
        <v>49</v>
      </c>
      <c r="B16009" s="405">
        <v>58553</v>
      </c>
      <c r="C16009" s="292" t="s">
        <v>2979</v>
      </c>
      <c r="E16009" s="292" t="s">
        <v>214</v>
      </c>
      <c r="F16009" s="405">
        <v>58067</v>
      </c>
      <c r="G16009" s="292" t="s">
        <v>2979</v>
      </c>
    </row>
    <row r="16010" spans="1:7">
      <c r="A16010" s="292" t="s">
        <v>49</v>
      </c>
      <c r="B16010" s="405">
        <v>58748</v>
      </c>
      <c r="C16010" s="292" t="s">
        <v>2979</v>
      </c>
      <c r="E16010" s="292" t="s">
        <v>214</v>
      </c>
      <c r="F16010" s="405">
        <v>58068</v>
      </c>
      <c r="G16010" s="292" t="s">
        <v>2979</v>
      </c>
    </row>
    <row r="16011" spans="1:7">
      <c r="A16011" s="292" t="s">
        <v>49</v>
      </c>
      <c r="B16011" s="405">
        <v>59044</v>
      </c>
      <c r="C16011" s="292" t="s">
        <v>2979</v>
      </c>
      <c r="E16011" s="292" t="s">
        <v>214</v>
      </c>
      <c r="F16011" s="405">
        <v>58071</v>
      </c>
      <c r="G16011" s="292" t="s">
        <v>2979</v>
      </c>
    </row>
    <row r="16012" spans="1:7">
      <c r="A16012" s="292" t="s">
        <v>49</v>
      </c>
      <c r="B16012" s="405">
        <v>59445</v>
      </c>
      <c r="C16012" s="292" t="s">
        <v>2979</v>
      </c>
      <c r="E16012" s="292" t="s">
        <v>214</v>
      </c>
      <c r="F16012" s="405">
        <v>58072</v>
      </c>
      <c r="G16012" s="292" t="s">
        <v>2979</v>
      </c>
    </row>
    <row r="16013" spans="1:7">
      <c r="A16013" s="292" t="s">
        <v>49</v>
      </c>
      <c r="B16013" s="405">
        <v>56574</v>
      </c>
      <c r="C16013" s="292" t="s">
        <v>2979</v>
      </c>
      <c r="E16013" s="292" t="s">
        <v>214</v>
      </c>
      <c r="F16013" s="405">
        <v>58077</v>
      </c>
      <c r="G16013" s="292" t="s">
        <v>2979</v>
      </c>
    </row>
    <row r="16014" spans="1:7">
      <c r="A16014" s="292" t="s">
        <v>49</v>
      </c>
      <c r="B16014" s="405">
        <v>56676</v>
      </c>
      <c r="C16014" s="292" t="s">
        <v>2979</v>
      </c>
      <c r="E16014" s="292" t="s">
        <v>214</v>
      </c>
      <c r="F16014" s="405">
        <v>58079</v>
      </c>
      <c r="G16014" s="292" t="s">
        <v>2979</v>
      </c>
    </row>
    <row r="16015" spans="1:7">
      <c r="A16015" s="292" t="s">
        <v>49</v>
      </c>
      <c r="B16015" s="405">
        <v>57001</v>
      </c>
      <c r="C16015" s="292" t="s">
        <v>2979</v>
      </c>
      <c r="E16015" s="292" t="s">
        <v>214</v>
      </c>
      <c r="F16015" s="405">
        <v>58081</v>
      </c>
      <c r="G16015" s="292" t="s">
        <v>2979</v>
      </c>
    </row>
    <row r="16016" spans="1:7">
      <c r="A16016" s="292" t="s">
        <v>49</v>
      </c>
      <c r="B16016" s="405">
        <v>57059</v>
      </c>
      <c r="C16016" s="292" t="s">
        <v>2979</v>
      </c>
      <c r="E16016" s="292" t="s">
        <v>214</v>
      </c>
      <c r="F16016" s="405">
        <v>58210</v>
      </c>
      <c r="G16016" s="292" t="s">
        <v>2979</v>
      </c>
    </row>
    <row r="16017" spans="1:7">
      <c r="A16017" s="292" t="s">
        <v>49</v>
      </c>
      <c r="B16017" s="405">
        <v>57256</v>
      </c>
      <c r="C16017" s="292" t="s">
        <v>2979</v>
      </c>
      <c r="E16017" s="292" t="s">
        <v>214</v>
      </c>
      <c r="F16017" s="405">
        <v>58213</v>
      </c>
      <c r="G16017" s="292" t="s">
        <v>2979</v>
      </c>
    </row>
    <row r="16018" spans="1:7">
      <c r="A16018" s="292" t="s">
        <v>49</v>
      </c>
      <c r="B16018" s="405">
        <v>57359</v>
      </c>
      <c r="C16018" s="292" t="s">
        <v>2979</v>
      </c>
      <c r="E16018" s="292" t="s">
        <v>214</v>
      </c>
      <c r="F16018" s="405">
        <v>58214</v>
      </c>
      <c r="G16018" s="292" t="s">
        <v>2979</v>
      </c>
    </row>
    <row r="16019" spans="1:7">
      <c r="A16019" s="292" t="s">
        <v>49</v>
      </c>
      <c r="B16019" s="405">
        <v>57479</v>
      </c>
      <c r="C16019" s="292" t="s">
        <v>2979</v>
      </c>
      <c r="E16019" s="292" t="s">
        <v>214</v>
      </c>
      <c r="F16019" s="405">
        <v>58218</v>
      </c>
      <c r="G16019" s="292" t="s">
        <v>2979</v>
      </c>
    </row>
    <row r="16020" spans="1:7">
      <c r="A16020" s="292" t="s">
        <v>49</v>
      </c>
      <c r="B16020" s="405">
        <v>57761</v>
      </c>
      <c r="C16020" s="292" t="s">
        <v>2979</v>
      </c>
      <c r="E16020" s="292" t="s">
        <v>214</v>
      </c>
      <c r="F16020" s="405">
        <v>58219</v>
      </c>
      <c r="G16020" s="292" t="s">
        <v>2979</v>
      </c>
    </row>
    <row r="16021" spans="1:7">
      <c r="A16021" s="292" t="s">
        <v>49</v>
      </c>
      <c r="B16021" s="405">
        <v>58054</v>
      </c>
      <c r="C16021" s="292" t="s">
        <v>2979</v>
      </c>
      <c r="E16021" s="292" t="s">
        <v>214</v>
      </c>
      <c r="F16021" s="405">
        <v>58220</v>
      </c>
      <c r="G16021" s="292" t="s">
        <v>2979</v>
      </c>
    </row>
    <row r="16022" spans="1:7">
      <c r="A16022" s="292" t="s">
        <v>49</v>
      </c>
      <c r="B16022" s="405">
        <v>58261</v>
      </c>
      <c r="C16022" s="292" t="s">
        <v>2979</v>
      </c>
      <c r="E16022" s="292" t="s">
        <v>214</v>
      </c>
      <c r="F16022" s="405">
        <v>58222</v>
      </c>
      <c r="G16022" s="292" t="s">
        <v>2979</v>
      </c>
    </row>
    <row r="16023" spans="1:7">
      <c r="A16023" s="292" t="s">
        <v>49</v>
      </c>
      <c r="B16023" s="405">
        <v>58368</v>
      </c>
      <c r="C16023" s="292" t="s">
        <v>2979</v>
      </c>
      <c r="E16023" s="292" t="s">
        <v>214</v>
      </c>
      <c r="F16023" s="405">
        <v>58223</v>
      </c>
      <c r="G16023" s="292" t="s">
        <v>2979</v>
      </c>
    </row>
    <row r="16024" spans="1:7">
      <c r="A16024" s="292" t="s">
        <v>49</v>
      </c>
      <c r="B16024" s="405">
        <v>58558</v>
      </c>
      <c r="C16024" s="292" t="s">
        <v>2979</v>
      </c>
      <c r="E16024" s="292" t="s">
        <v>214</v>
      </c>
      <c r="F16024" s="405">
        <v>58224</v>
      </c>
      <c r="G16024" s="292" t="s">
        <v>2979</v>
      </c>
    </row>
    <row r="16025" spans="1:7">
      <c r="A16025" s="292" t="s">
        <v>49</v>
      </c>
      <c r="B16025" s="405">
        <v>58752</v>
      </c>
      <c r="C16025" s="292" t="s">
        <v>2979</v>
      </c>
      <c r="E16025" s="292" t="s">
        <v>214</v>
      </c>
      <c r="F16025" s="405">
        <v>58225</v>
      </c>
      <c r="G16025" s="292" t="s">
        <v>2979</v>
      </c>
    </row>
    <row r="16026" spans="1:7">
      <c r="A16026" s="292" t="s">
        <v>49</v>
      </c>
      <c r="B16026" s="405">
        <v>59063</v>
      </c>
      <c r="C16026" s="292" t="s">
        <v>2979</v>
      </c>
      <c r="E16026" s="292" t="s">
        <v>214</v>
      </c>
      <c r="F16026" s="405">
        <v>58227</v>
      </c>
      <c r="G16026" s="292" t="s">
        <v>2979</v>
      </c>
    </row>
    <row r="16027" spans="1:7">
      <c r="A16027" s="292" t="s">
        <v>49</v>
      </c>
      <c r="B16027" s="405">
        <v>59452</v>
      </c>
      <c r="C16027" s="292" t="s">
        <v>2979</v>
      </c>
      <c r="E16027" s="292" t="s">
        <v>214</v>
      </c>
      <c r="F16027" s="405">
        <v>58228</v>
      </c>
      <c r="G16027" s="292" t="s">
        <v>2979</v>
      </c>
    </row>
    <row r="16028" spans="1:7">
      <c r="A16028" s="292" t="s">
        <v>49</v>
      </c>
      <c r="B16028" s="405">
        <v>56576</v>
      </c>
      <c r="C16028" s="292" t="s">
        <v>2979</v>
      </c>
      <c r="E16028" s="292" t="s">
        <v>214</v>
      </c>
      <c r="F16028" s="405">
        <v>58230</v>
      </c>
      <c r="G16028" s="292" t="s">
        <v>2979</v>
      </c>
    </row>
    <row r="16029" spans="1:7">
      <c r="A16029" s="292" t="s">
        <v>49</v>
      </c>
      <c r="B16029" s="405">
        <v>56678</v>
      </c>
      <c r="C16029" s="292" t="s">
        <v>2979</v>
      </c>
      <c r="E16029" s="292" t="s">
        <v>214</v>
      </c>
      <c r="F16029" s="405">
        <v>58231</v>
      </c>
      <c r="G16029" s="292" t="s">
        <v>2979</v>
      </c>
    </row>
    <row r="16030" spans="1:7">
      <c r="A16030" s="292" t="s">
        <v>49</v>
      </c>
      <c r="B16030" s="405">
        <v>57002</v>
      </c>
      <c r="C16030" s="292" t="s">
        <v>2979</v>
      </c>
      <c r="E16030" s="292" t="s">
        <v>214</v>
      </c>
      <c r="F16030" s="405">
        <v>58235</v>
      </c>
      <c r="G16030" s="292" t="s">
        <v>2979</v>
      </c>
    </row>
    <row r="16031" spans="1:7">
      <c r="A16031" s="292" t="s">
        <v>49</v>
      </c>
      <c r="B16031" s="405">
        <v>57061</v>
      </c>
      <c r="C16031" s="292" t="s">
        <v>2979</v>
      </c>
      <c r="E16031" s="292" t="s">
        <v>214</v>
      </c>
      <c r="F16031" s="405">
        <v>58237</v>
      </c>
      <c r="G16031" s="292" t="s">
        <v>2979</v>
      </c>
    </row>
    <row r="16032" spans="1:7">
      <c r="A16032" s="292" t="s">
        <v>49</v>
      </c>
      <c r="B16032" s="405">
        <v>57259</v>
      </c>
      <c r="C16032" s="292" t="s">
        <v>2979</v>
      </c>
      <c r="E16032" s="292" t="s">
        <v>214</v>
      </c>
      <c r="F16032" s="405">
        <v>58238</v>
      </c>
      <c r="G16032" s="292" t="s">
        <v>2979</v>
      </c>
    </row>
    <row r="16033" spans="1:7">
      <c r="A16033" s="292" t="s">
        <v>49</v>
      </c>
      <c r="B16033" s="405">
        <v>57362</v>
      </c>
      <c r="C16033" s="292" t="s">
        <v>2979</v>
      </c>
      <c r="E16033" s="292" t="s">
        <v>214</v>
      </c>
      <c r="F16033" s="405">
        <v>58240</v>
      </c>
      <c r="G16033" s="292" t="s">
        <v>2979</v>
      </c>
    </row>
    <row r="16034" spans="1:7">
      <c r="A16034" s="292" t="s">
        <v>49</v>
      </c>
      <c r="B16034" s="405">
        <v>57522</v>
      </c>
      <c r="C16034" s="292" t="s">
        <v>2979</v>
      </c>
      <c r="E16034" s="292" t="s">
        <v>214</v>
      </c>
      <c r="F16034" s="405">
        <v>58241</v>
      </c>
      <c r="G16034" s="292" t="s">
        <v>2979</v>
      </c>
    </row>
    <row r="16035" spans="1:7">
      <c r="A16035" s="292" t="s">
        <v>49</v>
      </c>
      <c r="B16035" s="405">
        <v>57765</v>
      </c>
      <c r="C16035" s="292" t="s">
        <v>2979</v>
      </c>
      <c r="E16035" s="292" t="s">
        <v>214</v>
      </c>
      <c r="F16035" s="405">
        <v>58243</v>
      </c>
      <c r="G16035" s="292" t="s">
        <v>2979</v>
      </c>
    </row>
    <row r="16036" spans="1:7">
      <c r="A16036" s="292" t="s">
        <v>49</v>
      </c>
      <c r="B16036" s="405">
        <v>58057</v>
      </c>
      <c r="C16036" s="292" t="s">
        <v>2979</v>
      </c>
      <c r="E16036" s="292" t="s">
        <v>214</v>
      </c>
      <c r="F16036" s="405">
        <v>58249</v>
      </c>
      <c r="G16036" s="292" t="s">
        <v>2979</v>
      </c>
    </row>
    <row r="16037" spans="1:7">
      <c r="A16037" s="292" t="s">
        <v>49</v>
      </c>
      <c r="B16037" s="405">
        <v>58262</v>
      </c>
      <c r="C16037" s="292" t="s">
        <v>2979</v>
      </c>
      <c r="E16037" s="292" t="s">
        <v>214</v>
      </c>
      <c r="F16037" s="405">
        <v>58250</v>
      </c>
      <c r="G16037" s="292" t="s">
        <v>2979</v>
      </c>
    </row>
    <row r="16038" spans="1:7">
      <c r="A16038" s="292" t="s">
        <v>49</v>
      </c>
      <c r="B16038" s="405">
        <v>58370</v>
      </c>
      <c r="C16038" s="292" t="s">
        <v>2979</v>
      </c>
      <c r="E16038" s="292" t="s">
        <v>214</v>
      </c>
      <c r="F16038" s="405">
        <v>58251</v>
      </c>
      <c r="G16038" s="292" t="s">
        <v>2979</v>
      </c>
    </row>
    <row r="16039" spans="1:7">
      <c r="A16039" s="292" t="s">
        <v>49</v>
      </c>
      <c r="B16039" s="405">
        <v>58559</v>
      </c>
      <c r="C16039" s="292" t="s">
        <v>2979</v>
      </c>
      <c r="E16039" s="292" t="s">
        <v>214</v>
      </c>
      <c r="F16039" s="405">
        <v>58255</v>
      </c>
      <c r="G16039" s="292" t="s">
        <v>2979</v>
      </c>
    </row>
    <row r="16040" spans="1:7">
      <c r="A16040" s="292" t="s">
        <v>49</v>
      </c>
      <c r="B16040" s="405">
        <v>58756</v>
      </c>
      <c r="C16040" s="292" t="s">
        <v>2979</v>
      </c>
      <c r="E16040" s="292" t="s">
        <v>214</v>
      </c>
      <c r="F16040" s="405">
        <v>58256</v>
      </c>
      <c r="G16040" s="292" t="s">
        <v>2979</v>
      </c>
    </row>
    <row r="16041" spans="1:7">
      <c r="A16041" s="292" t="s">
        <v>49</v>
      </c>
      <c r="B16041" s="405">
        <v>59065</v>
      </c>
      <c r="C16041" s="292" t="s">
        <v>2979</v>
      </c>
      <c r="E16041" s="292" t="s">
        <v>214</v>
      </c>
      <c r="F16041" s="405">
        <v>58257</v>
      </c>
      <c r="G16041" s="292" t="s">
        <v>2979</v>
      </c>
    </row>
    <row r="16042" spans="1:7">
      <c r="A16042" s="292" t="s">
        <v>49</v>
      </c>
      <c r="B16042" s="405">
        <v>59454</v>
      </c>
      <c r="C16042" s="292" t="s">
        <v>2979</v>
      </c>
      <c r="E16042" s="292" t="s">
        <v>214</v>
      </c>
      <c r="F16042" s="405">
        <v>58258</v>
      </c>
      <c r="G16042" s="292" t="s">
        <v>2979</v>
      </c>
    </row>
    <row r="16043" spans="1:7">
      <c r="A16043" s="292" t="s">
        <v>49</v>
      </c>
      <c r="B16043" s="405">
        <v>56578</v>
      </c>
      <c r="C16043" s="292" t="s">
        <v>2979</v>
      </c>
      <c r="E16043" s="292" t="s">
        <v>214</v>
      </c>
      <c r="F16043" s="405">
        <v>58259</v>
      </c>
      <c r="G16043" s="292" t="s">
        <v>2979</v>
      </c>
    </row>
    <row r="16044" spans="1:7">
      <c r="A16044" s="292" t="s">
        <v>49</v>
      </c>
      <c r="B16044" s="405">
        <v>56680</v>
      </c>
      <c r="C16044" s="292" t="s">
        <v>2979</v>
      </c>
      <c r="E16044" s="292" t="s">
        <v>214</v>
      </c>
      <c r="F16044" s="405">
        <v>58260</v>
      </c>
      <c r="G16044" s="292" t="s">
        <v>2979</v>
      </c>
    </row>
    <row r="16045" spans="1:7">
      <c r="A16045" s="292" t="s">
        <v>49</v>
      </c>
      <c r="B16045" s="405">
        <v>57003</v>
      </c>
      <c r="C16045" s="292" t="s">
        <v>2979</v>
      </c>
      <c r="E16045" s="292" t="s">
        <v>214</v>
      </c>
      <c r="F16045" s="405">
        <v>58261</v>
      </c>
      <c r="G16045" s="292" t="s">
        <v>2979</v>
      </c>
    </row>
    <row r="16046" spans="1:7">
      <c r="A16046" s="292" t="s">
        <v>49</v>
      </c>
      <c r="B16046" s="405">
        <v>57062</v>
      </c>
      <c r="C16046" s="292" t="s">
        <v>2979</v>
      </c>
      <c r="E16046" s="292" t="s">
        <v>214</v>
      </c>
      <c r="F16046" s="405">
        <v>58262</v>
      </c>
      <c r="G16046" s="292" t="s">
        <v>2979</v>
      </c>
    </row>
    <row r="16047" spans="1:7">
      <c r="A16047" s="292" t="s">
        <v>49</v>
      </c>
      <c r="B16047" s="405">
        <v>57261</v>
      </c>
      <c r="C16047" s="292" t="s">
        <v>2979</v>
      </c>
      <c r="E16047" s="292" t="s">
        <v>214</v>
      </c>
      <c r="F16047" s="405">
        <v>58265</v>
      </c>
      <c r="G16047" s="292" t="s">
        <v>2979</v>
      </c>
    </row>
    <row r="16048" spans="1:7">
      <c r="A16048" s="292" t="s">
        <v>49</v>
      </c>
      <c r="B16048" s="405">
        <v>57365</v>
      </c>
      <c r="C16048" s="292" t="s">
        <v>2979</v>
      </c>
      <c r="E16048" s="292" t="s">
        <v>214</v>
      </c>
      <c r="F16048" s="405">
        <v>58266</v>
      </c>
      <c r="G16048" s="292" t="s">
        <v>2979</v>
      </c>
    </row>
    <row r="16049" spans="1:7">
      <c r="A16049" s="292" t="s">
        <v>49</v>
      </c>
      <c r="B16049" s="405">
        <v>57526</v>
      </c>
      <c r="C16049" s="292" t="s">
        <v>2979</v>
      </c>
      <c r="E16049" s="292" t="s">
        <v>214</v>
      </c>
      <c r="F16049" s="405">
        <v>58267</v>
      </c>
      <c r="G16049" s="292" t="s">
        <v>2979</v>
      </c>
    </row>
    <row r="16050" spans="1:7">
      <c r="A16050" s="292" t="s">
        <v>49</v>
      </c>
      <c r="B16050" s="405">
        <v>57766</v>
      </c>
      <c r="C16050" s="292" t="s">
        <v>2979</v>
      </c>
      <c r="E16050" s="292" t="s">
        <v>214</v>
      </c>
      <c r="F16050" s="405">
        <v>58269</v>
      </c>
      <c r="G16050" s="292" t="s">
        <v>2979</v>
      </c>
    </row>
    <row r="16051" spans="1:7">
      <c r="A16051" s="292" t="s">
        <v>49</v>
      </c>
      <c r="B16051" s="405">
        <v>58059</v>
      </c>
      <c r="C16051" s="292" t="s">
        <v>2979</v>
      </c>
      <c r="E16051" s="292" t="s">
        <v>214</v>
      </c>
      <c r="F16051" s="405">
        <v>58270</v>
      </c>
      <c r="G16051" s="292" t="s">
        <v>2979</v>
      </c>
    </row>
    <row r="16052" spans="1:7">
      <c r="A16052" s="292" t="s">
        <v>49</v>
      </c>
      <c r="B16052" s="405">
        <v>58265</v>
      </c>
      <c r="C16052" s="292" t="s">
        <v>2979</v>
      </c>
      <c r="E16052" s="292" t="s">
        <v>214</v>
      </c>
      <c r="F16052" s="405">
        <v>58272</v>
      </c>
      <c r="G16052" s="292" t="s">
        <v>2979</v>
      </c>
    </row>
    <row r="16053" spans="1:7">
      <c r="A16053" s="292" t="s">
        <v>49</v>
      </c>
      <c r="B16053" s="405">
        <v>58372</v>
      </c>
      <c r="C16053" s="292" t="s">
        <v>2979</v>
      </c>
      <c r="E16053" s="292" t="s">
        <v>214</v>
      </c>
      <c r="F16053" s="405">
        <v>58273</v>
      </c>
      <c r="G16053" s="292" t="s">
        <v>2979</v>
      </c>
    </row>
    <row r="16054" spans="1:7">
      <c r="A16054" s="292" t="s">
        <v>49</v>
      </c>
      <c r="B16054" s="405">
        <v>58560</v>
      </c>
      <c r="C16054" s="292" t="s">
        <v>2979</v>
      </c>
      <c r="E16054" s="292" t="s">
        <v>214</v>
      </c>
      <c r="F16054" s="405">
        <v>58274</v>
      </c>
      <c r="G16054" s="292" t="s">
        <v>2979</v>
      </c>
    </row>
    <row r="16055" spans="1:7">
      <c r="A16055" s="292" t="s">
        <v>49</v>
      </c>
      <c r="B16055" s="405">
        <v>58757</v>
      </c>
      <c r="C16055" s="292" t="s">
        <v>2979</v>
      </c>
      <c r="E16055" s="292" t="s">
        <v>214</v>
      </c>
      <c r="F16055" s="405">
        <v>58275</v>
      </c>
      <c r="G16055" s="292" t="s">
        <v>2979</v>
      </c>
    </row>
    <row r="16056" spans="1:7">
      <c r="A16056" s="292" t="s">
        <v>49</v>
      </c>
      <c r="B16056" s="405">
        <v>59073</v>
      </c>
      <c r="C16056" s="292" t="s">
        <v>2979</v>
      </c>
      <c r="E16056" s="292" t="s">
        <v>214</v>
      </c>
      <c r="F16056" s="405">
        <v>58276</v>
      </c>
      <c r="G16056" s="292" t="s">
        <v>2979</v>
      </c>
    </row>
    <row r="16057" spans="1:7">
      <c r="A16057" s="292" t="s">
        <v>49</v>
      </c>
      <c r="B16057" s="405">
        <v>59457</v>
      </c>
      <c r="C16057" s="292" t="s">
        <v>2979</v>
      </c>
      <c r="E16057" s="292" t="s">
        <v>214</v>
      </c>
      <c r="F16057" s="405">
        <v>58278</v>
      </c>
      <c r="G16057" s="292" t="s">
        <v>2979</v>
      </c>
    </row>
    <row r="16058" spans="1:7">
      <c r="A16058" s="292" t="s">
        <v>49</v>
      </c>
      <c r="B16058" s="405">
        <v>56579</v>
      </c>
      <c r="C16058" s="292" t="s">
        <v>2979</v>
      </c>
      <c r="E16058" s="292" t="s">
        <v>214</v>
      </c>
      <c r="F16058" s="405">
        <v>58282</v>
      </c>
      <c r="G16058" s="292" t="s">
        <v>2979</v>
      </c>
    </row>
    <row r="16059" spans="1:7">
      <c r="A16059" s="292" t="s">
        <v>49</v>
      </c>
      <c r="B16059" s="405">
        <v>56682</v>
      </c>
      <c r="C16059" s="292" t="s">
        <v>2979</v>
      </c>
      <c r="E16059" s="292" t="s">
        <v>214</v>
      </c>
      <c r="F16059" s="405">
        <v>58301</v>
      </c>
      <c r="G16059" s="292" t="s">
        <v>2979</v>
      </c>
    </row>
    <row r="16060" spans="1:7">
      <c r="A16060" s="292" t="s">
        <v>49</v>
      </c>
      <c r="B16060" s="405">
        <v>57004</v>
      </c>
      <c r="C16060" s="292" t="s">
        <v>2979</v>
      </c>
      <c r="E16060" s="292" t="s">
        <v>214</v>
      </c>
      <c r="F16060" s="405">
        <v>58310</v>
      </c>
      <c r="G16060" s="292" t="s">
        <v>2979</v>
      </c>
    </row>
    <row r="16061" spans="1:7">
      <c r="A16061" s="292" t="s">
        <v>49</v>
      </c>
      <c r="B16061" s="405">
        <v>57063</v>
      </c>
      <c r="C16061" s="292" t="s">
        <v>2979</v>
      </c>
      <c r="E16061" s="292" t="s">
        <v>214</v>
      </c>
      <c r="F16061" s="405">
        <v>58311</v>
      </c>
      <c r="G16061" s="292" t="s">
        <v>2979</v>
      </c>
    </row>
    <row r="16062" spans="1:7">
      <c r="A16062" s="292" t="s">
        <v>49</v>
      </c>
      <c r="B16062" s="405">
        <v>57262</v>
      </c>
      <c r="C16062" s="292" t="s">
        <v>2979</v>
      </c>
      <c r="E16062" s="292" t="s">
        <v>214</v>
      </c>
      <c r="F16062" s="405">
        <v>58313</v>
      </c>
      <c r="G16062" s="292" t="s">
        <v>2979</v>
      </c>
    </row>
    <row r="16063" spans="1:7">
      <c r="A16063" s="292" t="s">
        <v>49</v>
      </c>
      <c r="B16063" s="405">
        <v>57366</v>
      </c>
      <c r="C16063" s="292" t="s">
        <v>2979</v>
      </c>
      <c r="E16063" s="292" t="s">
        <v>214</v>
      </c>
      <c r="F16063" s="405">
        <v>58316</v>
      </c>
      <c r="G16063" s="292" t="s">
        <v>2979</v>
      </c>
    </row>
    <row r="16064" spans="1:7">
      <c r="A16064" s="292" t="s">
        <v>49</v>
      </c>
      <c r="B16064" s="405">
        <v>57528</v>
      </c>
      <c r="C16064" s="292" t="s">
        <v>2979</v>
      </c>
      <c r="E16064" s="292" t="s">
        <v>214</v>
      </c>
      <c r="F16064" s="405">
        <v>58317</v>
      </c>
      <c r="G16064" s="292" t="s">
        <v>2979</v>
      </c>
    </row>
    <row r="16065" spans="1:7">
      <c r="A16065" s="292" t="s">
        <v>49</v>
      </c>
      <c r="B16065" s="405">
        <v>57769</v>
      </c>
      <c r="C16065" s="292" t="s">
        <v>2979</v>
      </c>
      <c r="E16065" s="292" t="s">
        <v>214</v>
      </c>
      <c r="F16065" s="405">
        <v>58319</v>
      </c>
      <c r="G16065" s="292" t="s">
        <v>2979</v>
      </c>
    </row>
    <row r="16066" spans="1:7">
      <c r="A16066" s="292" t="s">
        <v>49</v>
      </c>
      <c r="B16066" s="405">
        <v>58060</v>
      </c>
      <c r="C16066" s="292" t="s">
        <v>2979</v>
      </c>
      <c r="E16066" s="292" t="s">
        <v>214</v>
      </c>
      <c r="F16066" s="405">
        <v>58324</v>
      </c>
      <c r="G16066" s="292" t="s">
        <v>2979</v>
      </c>
    </row>
    <row r="16067" spans="1:7">
      <c r="A16067" s="292" t="s">
        <v>49</v>
      </c>
      <c r="B16067" s="405">
        <v>58266</v>
      </c>
      <c r="C16067" s="292" t="s">
        <v>2979</v>
      </c>
      <c r="E16067" s="292" t="s">
        <v>214</v>
      </c>
      <c r="F16067" s="405">
        <v>58325</v>
      </c>
      <c r="G16067" s="292" t="s">
        <v>2979</v>
      </c>
    </row>
    <row r="16068" spans="1:7">
      <c r="A16068" s="292" t="s">
        <v>49</v>
      </c>
      <c r="B16068" s="405">
        <v>58380</v>
      </c>
      <c r="C16068" s="292" t="s">
        <v>2979</v>
      </c>
      <c r="E16068" s="292" t="s">
        <v>214</v>
      </c>
      <c r="F16068" s="405">
        <v>58327</v>
      </c>
      <c r="G16068" s="292" t="s">
        <v>2979</v>
      </c>
    </row>
    <row r="16069" spans="1:7">
      <c r="A16069" s="292" t="s">
        <v>49</v>
      </c>
      <c r="B16069" s="405">
        <v>58561</v>
      </c>
      <c r="C16069" s="292" t="s">
        <v>2979</v>
      </c>
      <c r="E16069" s="292" t="s">
        <v>214</v>
      </c>
      <c r="F16069" s="405">
        <v>58330</v>
      </c>
      <c r="G16069" s="292" t="s">
        <v>2979</v>
      </c>
    </row>
    <row r="16070" spans="1:7">
      <c r="A16070" s="292" t="s">
        <v>49</v>
      </c>
      <c r="B16070" s="405">
        <v>58758</v>
      </c>
      <c r="C16070" s="292" t="s">
        <v>2979</v>
      </c>
      <c r="E16070" s="292" t="s">
        <v>214</v>
      </c>
      <c r="F16070" s="405">
        <v>58332</v>
      </c>
      <c r="G16070" s="292" t="s">
        <v>2979</v>
      </c>
    </row>
    <row r="16071" spans="1:7">
      <c r="A16071" s="292" t="s">
        <v>49</v>
      </c>
      <c r="B16071" s="405">
        <v>59079</v>
      </c>
      <c r="C16071" s="292" t="s">
        <v>2979</v>
      </c>
      <c r="E16071" s="292" t="s">
        <v>214</v>
      </c>
      <c r="F16071" s="405">
        <v>58335</v>
      </c>
      <c r="G16071" s="292" t="s">
        <v>2979</v>
      </c>
    </row>
    <row r="16072" spans="1:7">
      <c r="A16072" s="292" t="s">
        <v>49</v>
      </c>
      <c r="B16072" s="405">
        <v>59465</v>
      </c>
      <c r="C16072" s="292" t="s">
        <v>2979</v>
      </c>
      <c r="E16072" s="292" t="s">
        <v>214</v>
      </c>
      <c r="F16072" s="405">
        <v>58338</v>
      </c>
      <c r="G16072" s="292" t="s">
        <v>2979</v>
      </c>
    </row>
    <row r="16073" spans="1:7">
      <c r="A16073" s="292" t="s">
        <v>49</v>
      </c>
      <c r="B16073" s="405">
        <v>56580</v>
      </c>
      <c r="C16073" s="292" t="s">
        <v>2979</v>
      </c>
      <c r="E16073" s="292" t="s">
        <v>214</v>
      </c>
      <c r="F16073" s="405">
        <v>58341</v>
      </c>
      <c r="G16073" s="292" t="s">
        <v>2979</v>
      </c>
    </row>
    <row r="16074" spans="1:7">
      <c r="A16074" s="292" t="s">
        <v>49</v>
      </c>
      <c r="B16074" s="405">
        <v>56683</v>
      </c>
      <c r="C16074" s="292" t="s">
        <v>2979</v>
      </c>
      <c r="E16074" s="292" t="s">
        <v>214</v>
      </c>
      <c r="F16074" s="405">
        <v>58344</v>
      </c>
      <c r="G16074" s="292" t="s">
        <v>2979</v>
      </c>
    </row>
    <row r="16075" spans="1:7">
      <c r="A16075" s="292" t="s">
        <v>49</v>
      </c>
      <c r="B16075" s="405">
        <v>57010</v>
      </c>
      <c r="C16075" s="292" t="s">
        <v>2979</v>
      </c>
      <c r="E16075" s="292" t="s">
        <v>214</v>
      </c>
      <c r="F16075" s="405">
        <v>58345</v>
      </c>
      <c r="G16075" s="292" t="s">
        <v>2979</v>
      </c>
    </row>
    <row r="16076" spans="1:7">
      <c r="A16076" s="292" t="s">
        <v>49</v>
      </c>
      <c r="B16076" s="405">
        <v>57065</v>
      </c>
      <c r="C16076" s="292" t="s">
        <v>2979</v>
      </c>
      <c r="E16076" s="292" t="s">
        <v>214</v>
      </c>
      <c r="F16076" s="405">
        <v>58346</v>
      </c>
      <c r="G16076" s="292" t="s">
        <v>2979</v>
      </c>
    </row>
    <row r="16077" spans="1:7">
      <c r="A16077" s="292" t="s">
        <v>49</v>
      </c>
      <c r="B16077" s="405">
        <v>57263</v>
      </c>
      <c r="C16077" s="292" t="s">
        <v>2979</v>
      </c>
      <c r="E16077" s="292" t="s">
        <v>214</v>
      </c>
      <c r="F16077" s="405">
        <v>58348</v>
      </c>
      <c r="G16077" s="292" t="s">
        <v>2979</v>
      </c>
    </row>
    <row r="16078" spans="1:7">
      <c r="A16078" s="292" t="s">
        <v>49</v>
      </c>
      <c r="B16078" s="405">
        <v>57367</v>
      </c>
      <c r="C16078" s="292" t="s">
        <v>2979</v>
      </c>
      <c r="E16078" s="292" t="s">
        <v>214</v>
      </c>
      <c r="F16078" s="405">
        <v>58352</v>
      </c>
      <c r="G16078" s="292" t="s">
        <v>2979</v>
      </c>
    </row>
    <row r="16079" spans="1:7">
      <c r="A16079" s="292" t="s">
        <v>49</v>
      </c>
      <c r="B16079" s="405">
        <v>57529</v>
      </c>
      <c r="C16079" s="292" t="s">
        <v>2979</v>
      </c>
      <c r="E16079" s="292" t="s">
        <v>214</v>
      </c>
      <c r="F16079" s="405">
        <v>58353</v>
      </c>
      <c r="G16079" s="292" t="s">
        <v>2979</v>
      </c>
    </row>
    <row r="16080" spans="1:7">
      <c r="A16080" s="292" t="s">
        <v>49</v>
      </c>
      <c r="B16080" s="405">
        <v>57773</v>
      </c>
      <c r="C16080" s="292" t="s">
        <v>2979</v>
      </c>
      <c r="E16080" s="292" t="s">
        <v>214</v>
      </c>
      <c r="F16080" s="405">
        <v>58355</v>
      </c>
      <c r="G16080" s="292" t="s">
        <v>2979</v>
      </c>
    </row>
    <row r="16081" spans="1:7">
      <c r="A16081" s="292" t="s">
        <v>49</v>
      </c>
      <c r="B16081" s="405">
        <v>58064</v>
      </c>
      <c r="C16081" s="292" t="s">
        <v>2979</v>
      </c>
      <c r="E16081" s="292" t="s">
        <v>214</v>
      </c>
      <c r="F16081" s="405">
        <v>58356</v>
      </c>
      <c r="G16081" s="292" t="s">
        <v>2979</v>
      </c>
    </row>
    <row r="16082" spans="1:7">
      <c r="A16082" s="292" t="s">
        <v>49</v>
      </c>
      <c r="B16082" s="405">
        <v>58267</v>
      </c>
      <c r="C16082" s="292" t="s">
        <v>2979</v>
      </c>
      <c r="E16082" s="292" t="s">
        <v>214</v>
      </c>
      <c r="F16082" s="405">
        <v>58362</v>
      </c>
      <c r="G16082" s="292" t="s">
        <v>2979</v>
      </c>
    </row>
    <row r="16083" spans="1:7">
      <c r="A16083" s="292" t="s">
        <v>49</v>
      </c>
      <c r="B16083" s="405">
        <v>58384</v>
      </c>
      <c r="C16083" s="292" t="s">
        <v>2979</v>
      </c>
      <c r="E16083" s="292" t="s">
        <v>214</v>
      </c>
      <c r="F16083" s="405">
        <v>58363</v>
      </c>
      <c r="G16083" s="292" t="s">
        <v>2979</v>
      </c>
    </row>
    <row r="16084" spans="1:7">
      <c r="A16084" s="292" t="s">
        <v>49</v>
      </c>
      <c r="B16084" s="405">
        <v>58564</v>
      </c>
      <c r="C16084" s="292" t="s">
        <v>2979</v>
      </c>
      <c r="E16084" s="292" t="s">
        <v>214</v>
      </c>
      <c r="F16084" s="405">
        <v>58366</v>
      </c>
      <c r="G16084" s="292" t="s">
        <v>2979</v>
      </c>
    </row>
    <row r="16085" spans="1:7">
      <c r="A16085" s="292" t="s">
        <v>49</v>
      </c>
      <c r="B16085" s="405">
        <v>58759</v>
      </c>
      <c r="C16085" s="292" t="s">
        <v>2979</v>
      </c>
      <c r="E16085" s="292" t="s">
        <v>214</v>
      </c>
      <c r="F16085" s="405">
        <v>58367</v>
      </c>
      <c r="G16085" s="292" t="s">
        <v>2979</v>
      </c>
    </row>
    <row r="16086" spans="1:7">
      <c r="A16086" s="292" t="s">
        <v>49</v>
      </c>
      <c r="B16086" s="405">
        <v>59081</v>
      </c>
      <c r="C16086" s="292" t="s">
        <v>2979</v>
      </c>
      <c r="E16086" s="292" t="s">
        <v>214</v>
      </c>
      <c r="F16086" s="405">
        <v>58368</v>
      </c>
      <c r="G16086" s="292" t="s">
        <v>2979</v>
      </c>
    </row>
    <row r="16087" spans="1:7">
      <c r="A16087" s="292" t="s">
        <v>49</v>
      </c>
      <c r="B16087" s="405">
        <v>59468</v>
      </c>
      <c r="C16087" s="292" t="s">
        <v>2979</v>
      </c>
      <c r="E16087" s="292" t="s">
        <v>214</v>
      </c>
      <c r="F16087" s="405">
        <v>58370</v>
      </c>
      <c r="G16087" s="292" t="s">
        <v>2979</v>
      </c>
    </row>
    <row r="16088" spans="1:7">
      <c r="A16088" s="292" t="s">
        <v>49</v>
      </c>
      <c r="B16088" s="405">
        <v>56581</v>
      </c>
      <c r="C16088" s="292" t="s">
        <v>2979</v>
      </c>
      <c r="E16088" s="292" t="s">
        <v>214</v>
      </c>
      <c r="F16088" s="405">
        <v>58372</v>
      </c>
      <c r="G16088" s="292" t="s">
        <v>2979</v>
      </c>
    </row>
    <row r="16089" spans="1:7">
      <c r="A16089" s="292" t="s">
        <v>49</v>
      </c>
      <c r="B16089" s="405">
        <v>56684</v>
      </c>
      <c r="C16089" s="292" t="s">
        <v>2979</v>
      </c>
      <c r="E16089" s="292" t="s">
        <v>214</v>
      </c>
      <c r="F16089" s="405">
        <v>58380</v>
      </c>
      <c r="G16089" s="292" t="s">
        <v>2979</v>
      </c>
    </row>
    <row r="16090" spans="1:7">
      <c r="A16090" s="292" t="s">
        <v>49</v>
      </c>
      <c r="B16090" s="405">
        <v>57012</v>
      </c>
      <c r="C16090" s="292" t="s">
        <v>2979</v>
      </c>
      <c r="E16090" s="292" t="s">
        <v>214</v>
      </c>
      <c r="F16090" s="405">
        <v>58384</v>
      </c>
      <c r="G16090" s="292" t="s">
        <v>2979</v>
      </c>
    </row>
    <row r="16091" spans="1:7">
      <c r="A16091" s="292" t="s">
        <v>49</v>
      </c>
      <c r="B16091" s="405">
        <v>57066</v>
      </c>
      <c r="C16091" s="292" t="s">
        <v>2979</v>
      </c>
      <c r="E16091" s="292" t="s">
        <v>214</v>
      </c>
      <c r="F16091" s="405">
        <v>58415</v>
      </c>
      <c r="G16091" s="292" t="s">
        <v>2979</v>
      </c>
    </row>
    <row r="16092" spans="1:7">
      <c r="A16092" s="292" t="s">
        <v>49</v>
      </c>
      <c r="B16092" s="405">
        <v>57264</v>
      </c>
      <c r="C16092" s="292" t="s">
        <v>2979</v>
      </c>
      <c r="E16092" s="292" t="s">
        <v>214</v>
      </c>
      <c r="F16092" s="405">
        <v>58420</v>
      </c>
      <c r="G16092" s="292" t="s">
        <v>2979</v>
      </c>
    </row>
    <row r="16093" spans="1:7">
      <c r="A16093" s="292" t="s">
        <v>49</v>
      </c>
      <c r="B16093" s="405">
        <v>57368</v>
      </c>
      <c r="C16093" s="292" t="s">
        <v>2979</v>
      </c>
      <c r="E16093" s="292" t="s">
        <v>214</v>
      </c>
      <c r="F16093" s="405">
        <v>58421</v>
      </c>
      <c r="G16093" s="292" t="s">
        <v>2979</v>
      </c>
    </row>
    <row r="16094" spans="1:7">
      <c r="A16094" s="292" t="s">
        <v>49</v>
      </c>
      <c r="B16094" s="405">
        <v>57531</v>
      </c>
      <c r="C16094" s="292" t="s">
        <v>2979</v>
      </c>
      <c r="E16094" s="292" t="s">
        <v>214</v>
      </c>
      <c r="F16094" s="405">
        <v>58425</v>
      </c>
      <c r="G16094" s="292" t="s">
        <v>2979</v>
      </c>
    </row>
    <row r="16095" spans="1:7">
      <c r="A16095" s="292" t="s">
        <v>49</v>
      </c>
      <c r="B16095" s="405">
        <v>57777</v>
      </c>
      <c r="C16095" s="292" t="s">
        <v>2979</v>
      </c>
      <c r="E16095" s="292" t="s">
        <v>214</v>
      </c>
      <c r="F16095" s="405">
        <v>58428</v>
      </c>
      <c r="G16095" s="292" t="s">
        <v>2979</v>
      </c>
    </row>
    <row r="16096" spans="1:7">
      <c r="A16096" s="292" t="s">
        <v>49</v>
      </c>
      <c r="B16096" s="405">
        <v>58067</v>
      </c>
      <c r="C16096" s="292" t="s">
        <v>2979</v>
      </c>
      <c r="E16096" s="292" t="s">
        <v>214</v>
      </c>
      <c r="F16096" s="405">
        <v>58430</v>
      </c>
      <c r="G16096" s="292" t="s">
        <v>2979</v>
      </c>
    </row>
    <row r="16097" spans="1:7">
      <c r="A16097" s="292" t="s">
        <v>49</v>
      </c>
      <c r="B16097" s="405">
        <v>58269</v>
      </c>
      <c r="C16097" s="292" t="s">
        <v>2979</v>
      </c>
      <c r="E16097" s="292" t="s">
        <v>214</v>
      </c>
      <c r="F16097" s="405">
        <v>58433</v>
      </c>
      <c r="G16097" s="292" t="s">
        <v>2979</v>
      </c>
    </row>
    <row r="16098" spans="1:7">
      <c r="A16098" s="292" t="s">
        <v>49</v>
      </c>
      <c r="B16098" s="405">
        <v>58415</v>
      </c>
      <c r="C16098" s="292" t="s">
        <v>2979</v>
      </c>
      <c r="E16098" s="292" t="s">
        <v>214</v>
      </c>
      <c r="F16098" s="405">
        <v>58436</v>
      </c>
      <c r="G16098" s="292" t="s">
        <v>2979</v>
      </c>
    </row>
    <row r="16099" spans="1:7">
      <c r="A16099" s="292" t="s">
        <v>49</v>
      </c>
      <c r="B16099" s="405">
        <v>58565</v>
      </c>
      <c r="C16099" s="292" t="s">
        <v>2979</v>
      </c>
      <c r="E16099" s="292" t="s">
        <v>214</v>
      </c>
      <c r="F16099" s="405">
        <v>58441</v>
      </c>
      <c r="G16099" s="292" t="s">
        <v>2979</v>
      </c>
    </row>
    <row r="16100" spans="1:7">
      <c r="A16100" s="292" t="s">
        <v>49</v>
      </c>
      <c r="B16100" s="405">
        <v>58761</v>
      </c>
      <c r="C16100" s="292" t="s">
        <v>2979</v>
      </c>
      <c r="E16100" s="292" t="s">
        <v>214</v>
      </c>
      <c r="F16100" s="405">
        <v>58442</v>
      </c>
      <c r="G16100" s="292" t="s">
        <v>2979</v>
      </c>
    </row>
    <row r="16101" spans="1:7">
      <c r="A16101" s="292" t="s">
        <v>49</v>
      </c>
      <c r="B16101" s="405">
        <v>59082</v>
      </c>
      <c r="C16101" s="292" t="s">
        <v>2979</v>
      </c>
      <c r="E16101" s="292" t="s">
        <v>214</v>
      </c>
      <c r="F16101" s="405">
        <v>58444</v>
      </c>
      <c r="G16101" s="292" t="s">
        <v>2979</v>
      </c>
    </row>
    <row r="16102" spans="1:7">
      <c r="A16102" s="292" t="s">
        <v>49</v>
      </c>
      <c r="B16102" s="405">
        <v>59472</v>
      </c>
      <c r="C16102" s="292" t="s">
        <v>2979</v>
      </c>
      <c r="E16102" s="292" t="s">
        <v>214</v>
      </c>
      <c r="F16102" s="405">
        <v>58448</v>
      </c>
      <c r="G16102" s="292" t="s">
        <v>2979</v>
      </c>
    </row>
    <row r="16103" spans="1:7">
      <c r="A16103" s="292" t="s">
        <v>49</v>
      </c>
      <c r="B16103" s="405">
        <v>56584</v>
      </c>
      <c r="C16103" s="292" t="s">
        <v>2979</v>
      </c>
      <c r="E16103" s="292" t="s">
        <v>214</v>
      </c>
      <c r="F16103" s="405">
        <v>58454</v>
      </c>
      <c r="G16103" s="292" t="s">
        <v>2979</v>
      </c>
    </row>
    <row r="16104" spans="1:7">
      <c r="A16104" s="292" t="s">
        <v>49</v>
      </c>
      <c r="B16104" s="405">
        <v>56685</v>
      </c>
      <c r="C16104" s="292" t="s">
        <v>2979</v>
      </c>
      <c r="E16104" s="292" t="s">
        <v>214</v>
      </c>
      <c r="F16104" s="405">
        <v>58455</v>
      </c>
      <c r="G16104" s="292" t="s">
        <v>2979</v>
      </c>
    </row>
    <row r="16105" spans="1:7">
      <c r="A16105" s="292" t="s">
        <v>49</v>
      </c>
      <c r="B16105" s="405">
        <v>57014</v>
      </c>
      <c r="C16105" s="292" t="s">
        <v>2979</v>
      </c>
      <c r="E16105" s="292" t="s">
        <v>214</v>
      </c>
      <c r="F16105" s="405">
        <v>58458</v>
      </c>
      <c r="G16105" s="292" t="s">
        <v>2979</v>
      </c>
    </row>
    <row r="16106" spans="1:7">
      <c r="A16106" s="292" t="s">
        <v>49</v>
      </c>
      <c r="B16106" s="405">
        <v>57070</v>
      </c>
      <c r="C16106" s="292" t="s">
        <v>2979</v>
      </c>
      <c r="E16106" s="292" t="s">
        <v>214</v>
      </c>
      <c r="F16106" s="405">
        <v>58461</v>
      </c>
      <c r="G16106" s="292" t="s">
        <v>2979</v>
      </c>
    </row>
    <row r="16107" spans="1:7">
      <c r="A16107" s="292" t="s">
        <v>49</v>
      </c>
      <c r="B16107" s="405">
        <v>57265</v>
      </c>
      <c r="C16107" s="292" t="s">
        <v>2979</v>
      </c>
      <c r="E16107" s="292" t="s">
        <v>214</v>
      </c>
      <c r="F16107" s="405">
        <v>58464</v>
      </c>
      <c r="G16107" s="292" t="s">
        <v>2979</v>
      </c>
    </row>
    <row r="16108" spans="1:7">
      <c r="A16108" s="292" t="s">
        <v>49</v>
      </c>
      <c r="B16108" s="405">
        <v>57369</v>
      </c>
      <c r="C16108" s="292" t="s">
        <v>2979</v>
      </c>
      <c r="E16108" s="292" t="s">
        <v>214</v>
      </c>
      <c r="F16108" s="405">
        <v>58474</v>
      </c>
      <c r="G16108" s="292" t="s">
        <v>2979</v>
      </c>
    </row>
    <row r="16109" spans="1:7">
      <c r="A16109" s="292" t="s">
        <v>49</v>
      </c>
      <c r="B16109" s="405">
        <v>57532</v>
      </c>
      <c r="C16109" s="292" t="s">
        <v>2979</v>
      </c>
      <c r="E16109" s="292" t="s">
        <v>214</v>
      </c>
      <c r="F16109" s="405">
        <v>58476</v>
      </c>
      <c r="G16109" s="292" t="s">
        <v>2979</v>
      </c>
    </row>
    <row r="16110" spans="1:7">
      <c r="A16110" s="292" t="s">
        <v>49</v>
      </c>
      <c r="B16110" s="405">
        <v>57778</v>
      </c>
      <c r="C16110" s="292" t="s">
        <v>2979</v>
      </c>
      <c r="E16110" s="292" t="s">
        <v>214</v>
      </c>
      <c r="F16110" s="405">
        <v>58477</v>
      </c>
      <c r="G16110" s="292" t="s">
        <v>2979</v>
      </c>
    </row>
    <row r="16111" spans="1:7">
      <c r="A16111" s="292" t="s">
        <v>49</v>
      </c>
      <c r="B16111" s="405">
        <v>58068</v>
      </c>
      <c r="C16111" s="292" t="s">
        <v>2979</v>
      </c>
      <c r="E16111" s="292" t="s">
        <v>214</v>
      </c>
      <c r="F16111" s="405">
        <v>58479</v>
      </c>
      <c r="G16111" s="292" t="s">
        <v>2979</v>
      </c>
    </row>
    <row r="16112" spans="1:7">
      <c r="A16112" s="292" t="s">
        <v>49</v>
      </c>
      <c r="B16112" s="405">
        <v>58270</v>
      </c>
      <c r="C16112" s="292" t="s">
        <v>2979</v>
      </c>
      <c r="E16112" s="292" t="s">
        <v>214</v>
      </c>
      <c r="F16112" s="405">
        <v>58482</v>
      </c>
      <c r="G16112" s="292" t="s">
        <v>2979</v>
      </c>
    </row>
    <row r="16113" spans="1:7">
      <c r="A16113" s="292" t="s">
        <v>49</v>
      </c>
      <c r="B16113" s="405">
        <v>58420</v>
      </c>
      <c r="C16113" s="292" t="s">
        <v>2979</v>
      </c>
      <c r="E16113" s="292" t="s">
        <v>214</v>
      </c>
      <c r="F16113" s="405">
        <v>58484</v>
      </c>
      <c r="G16113" s="292" t="s">
        <v>2979</v>
      </c>
    </row>
    <row r="16114" spans="1:7">
      <c r="A16114" s="292" t="s">
        <v>49</v>
      </c>
      <c r="B16114" s="405">
        <v>58568</v>
      </c>
      <c r="C16114" s="292" t="s">
        <v>2979</v>
      </c>
      <c r="E16114" s="292" t="s">
        <v>214</v>
      </c>
      <c r="F16114" s="405">
        <v>58489</v>
      </c>
      <c r="G16114" s="292" t="s">
        <v>2979</v>
      </c>
    </row>
    <row r="16115" spans="1:7">
      <c r="A16115" s="292" t="s">
        <v>49</v>
      </c>
      <c r="B16115" s="405">
        <v>58762</v>
      </c>
      <c r="C16115" s="292" t="s">
        <v>2979</v>
      </c>
      <c r="E16115" s="292" t="s">
        <v>214</v>
      </c>
      <c r="F16115" s="405">
        <v>58492</v>
      </c>
      <c r="G16115" s="292" t="s">
        <v>2979</v>
      </c>
    </row>
    <row r="16116" spans="1:7">
      <c r="A16116" s="292" t="s">
        <v>49</v>
      </c>
      <c r="B16116" s="405">
        <v>59088</v>
      </c>
      <c r="C16116" s="292" t="s">
        <v>2979</v>
      </c>
      <c r="E16116" s="292" t="s">
        <v>214</v>
      </c>
      <c r="F16116" s="405">
        <v>58495</v>
      </c>
      <c r="G16116" s="292" t="s">
        <v>2979</v>
      </c>
    </row>
    <row r="16117" spans="1:7">
      <c r="A16117" s="292" t="s">
        <v>49</v>
      </c>
      <c r="B16117" s="405">
        <v>59474</v>
      </c>
      <c r="C16117" s="292" t="s">
        <v>2979</v>
      </c>
      <c r="E16117" s="292" t="s">
        <v>214</v>
      </c>
      <c r="F16117" s="405">
        <v>58497</v>
      </c>
      <c r="G16117" s="292" t="s">
        <v>2979</v>
      </c>
    </row>
    <row r="16118" spans="1:7">
      <c r="A16118" s="292" t="s">
        <v>49</v>
      </c>
      <c r="B16118" s="405">
        <v>56585</v>
      </c>
      <c r="C16118" s="292" t="s">
        <v>2979</v>
      </c>
      <c r="E16118" s="292" t="s">
        <v>214</v>
      </c>
      <c r="F16118" s="405">
        <v>58523</v>
      </c>
      <c r="G16118" s="292" t="s">
        <v>2979</v>
      </c>
    </row>
    <row r="16119" spans="1:7">
      <c r="A16119" s="292" t="s">
        <v>49</v>
      </c>
      <c r="B16119" s="405">
        <v>56710</v>
      </c>
      <c r="C16119" s="292" t="s">
        <v>2979</v>
      </c>
      <c r="E16119" s="292" t="s">
        <v>214</v>
      </c>
      <c r="F16119" s="405">
        <v>58524</v>
      </c>
      <c r="G16119" s="292" t="s">
        <v>2979</v>
      </c>
    </row>
    <row r="16120" spans="1:7">
      <c r="A16120" s="292" t="s">
        <v>49</v>
      </c>
      <c r="B16120" s="405">
        <v>57015</v>
      </c>
      <c r="C16120" s="292" t="s">
        <v>2979</v>
      </c>
      <c r="E16120" s="292" t="s">
        <v>214</v>
      </c>
      <c r="F16120" s="405">
        <v>58538</v>
      </c>
      <c r="G16120" s="292" t="s">
        <v>2979</v>
      </c>
    </row>
    <row r="16121" spans="1:7">
      <c r="A16121" s="292" t="s">
        <v>49</v>
      </c>
      <c r="B16121" s="405">
        <v>57071</v>
      </c>
      <c r="C16121" s="292" t="s">
        <v>2979</v>
      </c>
      <c r="E16121" s="292" t="s">
        <v>214</v>
      </c>
      <c r="F16121" s="405">
        <v>58540</v>
      </c>
      <c r="G16121" s="292" t="s">
        <v>2979</v>
      </c>
    </row>
    <row r="16122" spans="1:7">
      <c r="A16122" s="292" t="s">
        <v>49</v>
      </c>
      <c r="B16122" s="405">
        <v>57266</v>
      </c>
      <c r="C16122" s="292" t="s">
        <v>2979</v>
      </c>
      <c r="E16122" s="292" t="s">
        <v>214</v>
      </c>
      <c r="F16122" s="405">
        <v>58544</v>
      </c>
      <c r="G16122" s="292" t="s">
        <v>2979</v>
      </c>
    </row>
    <row r="16123" spans="1:7">
      <c r="A16123" s="292" t="s">
        <v>49</v>
      </c>
      <c r="B16123" s="405">
        <v>57374</v>
      </c>
      <c r="C16123" s="292" t="s">
        <v>2979</v>
      </c>
      <c r="E16123" s="292" t="s">
        <v>214</v>
      </c>
      <c r="F16123" s="405">
        <v>58545</v>
      </c>
      <c r="G16123" s="292" t="s">
        <v>2979</v>
      </c>
    </row>
    <row r="16124" spans="1:7">
      <c r="A16124" s="292" t="s">
        <v>49</v>
      </c>
      <c r="B16124" s="405">
        <v>57533</v>
      </c>
      <c r="C16124" s="292" t="s">
        <v>2979</v>
      </c>
      <c r="E16124" s="292" t="s">
        <v>214</v>
      </c>
      <c r="F16124" s="405">
        <v>58549</v>
      </c>
      <c r="G16124" s="292" t="s">
        <v>2979</v>
      </c>
    </row>
    <row r="16125" spans="1:7">
      <c r="A16125" s="292" t="s">
        <v>49</v>
      </c>
      <c r="B16125" s="405">
        <v>57779</v>
      </c>
      <c r="C16125" s="292" t="s">
        <v>2979</v>
      </c>
      <c r="E16125" s="292" t="s">
        <v>214</v>
      </c>
      <c r="F16125" s="405">
        <v>58552</v>
      </c>
      <c r="G16125" s="292" t="s">
        <v>2979</v>
      </c>
    </row>
    <row r="16126" spans="1:7">
      <c r="A16126" s="292" t="s">
        <v>49</v>
      </c>
      <c r="B16126" s="405">
        <v>58071</v>
      </c>
      <c r="C16126" s="292" t="s">
        <v>2979</v>
      </c>
      <c r="E16126" s="292" t="s">
        <v>214</v>
      </c>
      <c r="F16126" s="405">
        <v>58553</v>
      </c>
      <c r="G16126" s="292" t="s">
        <v>2979</v>
      </c>
    </row>
    <row r="16127" spans="1:7">
      <c r="A16127" s="292" t="s">
        <v>49</v>
      </c>
      <c r="B16127" s="405">
        <v>58272</v>
      </c>
      <c r="C16127" s="292" t="s">
        <v>2979</v>
      </c>
      <c r="E16127" s="292" t="s">
        <v>214</v>
      </c>
      <c r="F16127" s="405">
        <v>58558</v>
      </c>
      <c r="G16127" s="292" t="s">
        <v>2979</v>
      </c>
    </row>
    <row r="16128" spans="1:7">
      <c r="A16128" s="292" t="s">
        <v>49</v>
      </c>
      <c r="B16128" s="405">
        <v>58421</v>
      </c>
      <c r="C16128" s="292" t="s">
        <v>2979</v>
      </c>
      <c r="E16128" s="292" t="s">
        <v>214</v>
      </c>
      <c r="F16128" s="405">
        <v>58559</v>
      </c>
      <c r="G16128" s="292" t="s">
        <v>2979</v>
      </c>
    </row>
    <row r="16129" spans="1:7">
      <c r="A16129" s="292" t="s">
        <v>49</v>
      </c>
      <c r="B16129" s="405">
        <v>58571</v>
      </c>
      <c r="C16129" s="292" t="s">
        <v>2979</v>
      </c>
      <c r="E16129" s="292" t="s">
        <v>214</v>
      </c>
      <c r="F16129" s="405">
        <v>58560</v>
      </c>
      <c r="G16129" s="292" t="s">
        <v>2979</v>
      </c>
    </row>
    <row r="16130" spans="1:7">
      <c r="A16130" s="292" t="s">
        <v>49</v>
      </c>
      <c r="B16130" s="405">
        <v>58763</v>
      </c>
      <c r="C16130" s="292" t="s">
        <v>2979</v>
      </c>
      <c r="E16130" s="292" t="s">
        <v>214</v>
      </c>
      <c r="F16130" s="405">
        <v>58561</v>
      </c>
      <c r="G16130" s="292" t="s">
        <v>2979</v>
      </c>
    </row>
    <row r="16131" spans="1:7">
      <c r="A16131" s="292" t="s">
        <v>49</v>
      </c>
      <c r="B16131" s="405">
        <v>59089</v>
      </c>
      <c r="C16131" s="292" t="s">
        <v>2979</v>
      </c>
      <c r="E16131" s="292" t="s">
        <v>214</v>
      </c>
      <c r="F16131" s="405">
        <v>58564</v>
      </c>
      <c r="G16131" s="292" t="s">
        <v>2979</v>
      </c>
    </row>
    <row r="16132" spans="1:7">
      <c r="A16132" s="292" t="s">
        <v>49</v>
      </c>
      <c r="B16132" s="405">
        <v>59482</v>
      </c>
      <c r="C16132" s="292" t="s">
        <v>2979</v>
      </c>
      <c r="E16132" s="292" t="s">
        <v>214</v>
      </c>
      <c r="F16132" s="405">
        <v>58565</v>
      </c>
      <c r="G16132" s="292" t="s">
        <v>2979</v>
      </c>
    </row>
    <row r="16133" spans="1:7">
      <c r="A16133" s="292" t="s">
        <v>49</v>
      </c>
      <c r="B16133" s="405">
        <v>56586</v>
      </c>
      <c r="C16133" s="292" t="s">
        <v>2979</v>
      </c>
      <c r="E16133" s="292" t="s">
        <v>214</v>
      </c>
      <c r="F16133" s="405">
        <v>58568</v>
      </c>
      <c r="G16133" s="292" t="s">
        <v>2979</v>
      </c>
    </row>
    <row r="16134" spans="1:7">
      <c r="A16134" s="292" t="s">
        <v>49</v>
      </c>
      <c r="B16134" s="405">
        <v>56712</v>
      </c>
      <c r="C16134" s="292" t="s">
        <v>2979</v>
      </c>
      <c r="E16134" s="292" t="s">
        <v>214</v>
      </c>
      <c r="F16134" s="405">
        <v>58571</v>
      </c>
      <c r="G16134" s="292" t="s">
        <v>2979</v>
      </c>
    </row>
    <row r="16135" spans="1:7">
      <c r="A16135" s="292" t="s">
        <v>49</v>
      </c>
      <c r="B16135" s="405">
        <v>57016</v>
      </c>
      <c r="C16135" s="292" t="s">
        <v>2979</v>
      </c>
      <c r="E16135" s="292" t="s">
        <v>214</v>
      </c>
      <c r="F16135" s="405">
        <v>58573</v>
      </c>
      <c r="G16135" s="292" t="s">
        <v>2979</v>
      </c>
    </row>
    <row r="16136" spans="1:7">
      <c r="A16136" s="292" t="s">
        <v>49</v>
      </c>
      <c r="B16136" s="405">
        <v>57072</v>
      </c>
      <c r="C16136" s="292" t="s">
        <v>2979</v>
      </c>
      <c r="E16136" s="292" t="s">
        <v>214</v>
      </c>
      <c r="F16136" s="405">
        <v>58575</v>
      </c>
      <c r="G16136" s="292" t="s">
        <v>2979</v>
      </c>
    </row>
    <row r="16137" spans="1:7">
      <c r="A16137" s="292" t="s">
        <v>49</v>
      </c>
      <c r="B16137" s="405">
        <v>57268</v>
      </c>
      <c r="C16137" s="292" t="s">
        <v>2979</v>
      </c>
      <c r="E16137" s="292" t="s">
        <v>214</v>
      </c>
      <c r="F16137" s="405">
        <v>58576</v>
      </c>
      <c r="G16137" s="292" t="s">
        <v>2979</v>
      </c>
    </row>
    <row r="16138" spans="1:7">
      <c r="A16138" s="292" t="s">
        <v>49</v>
      </c>
      <c r="B16138" s="405">
        <v>57376</v>
      </c>
      <c r="C16138" s="292" t="s">
        <v>2979</v>
      </c>
      <c r="E16138" s="292" t="s">
        <v>214</v>
      </c>
      <c r="F16138" s="405">
        <v>58577</v>
      </c>
      <c r="G16138" s="292" t="s">
        <v>2979</v>
      </c>
    </row>
    <row r="16139" spans="1:7">
      <c r="A16139" s="292" t="s">
        <v>49</v>
      </c>
      <c r="B16139" s="405">
        <v>57538</v>
      </c>
      <c r="C16139" s="292" t="s">
        <v>2979</v>
      </c>
      <c r="E16139" s="292" t="s">
        <v>214</v>
      </c>
      <c r="F16139" s="405">
        <v>58579</v>
      </c>
      <c r="G16139" s="292" t="s">
        <v>2979</v>
      </c>
    </row>
    <row r="16140" spans="1:7">
      <c r="A16140" s="292" t="s">
        <v>49</v>
      </c>
      <c r="B16140" s="405">
        <v>57782</v>
      </c>
      <c r="C16140" s="292" t="s">
        <v>2979</v>
      </c>
      <c r="E16140" s="292" t="s">
        <v>214</v>
      </c>
      <c r="F16140" s="405">
        <v>58621</v>
      </c>
      <c r="G16140" s="292" t="s">
        <v>2979</v>
      </c>
    </row>
    <row r="16141" spans="1:7">
      <c r="A16141" s="292" t="s">
        <v>49</v>
      </c>
      <c r="B16141" s="405">
        <v>58072</v>
      </c>
      <c r="C16141" s="292" t="s">
        <v>2979</v>
      </c>
      <c r="E16141" s="292" t="s">
        <v>214</v>
      </c>
      <c r="F16141" s="405">
        <v>58622</v>
      </c>
      <c r="G16141" s="292" t="s">
        <v>2979</v>
      </c>
    </row>
    <row r="16142" spans="1:7">
      <c r="A16142" s="292" t="s">
        <v>49</v>
      </c>
      <c r="B16142" s="405">
        <v>58273</v>
      </c>
      <c r="C16142" s="292" t="s">
        <v>2979</v>
      </c>
      <c r="E16142" s="292" t="s">
        <v>214</v>
      </c>
      <c r="F16142" s="405">
        <v>58623</v>
      </c>
      <c r="G16142" s="292" t="s">
        <v>2979</v>
      </c>
    </row>
    <row r="16143" spans="1:7">
      <c r="A16143" s="292" t="s">
        <v>49</v>
      </c>
      <c r="B16143" s="405">
        <v>58425</v>
      </c>
      <c r="C16143" s="292" t="s">
        <v>2979</v>
      </c>
      <c r="E16143" s="292" t="s">
        <v>214</v>
      </c>
      <c r="F16143" s="405">
        <v>58625</v>
      </c>
      <c r="G16143" s="292" t="s">
        <v>2979</v>
      </c>
    </row>
    <row r="16144" spans="1:7">
      <c r="A16144" s="292" t="s">
        <v>49</v>
      </c>
      <c r="B16144" s="405">
        <v>58573</v>
      </c>
      <c r="C16144" s="292" t="s">
        <v>2979</v>
      </c>
      <c r="E16144" s="292" t="s">
        <v>214</v>
      </c>
      <c r="F16144" s="405">
        <v>58626</v>
      </c>
      <c r="G16144" s="292" t="s">
        <v>2979</v>
      </c>
    </row>
    <row r="16145" spans="1:7">
      <c r="A16145" s="292" t="s">
        <v>49</v>
      </c>
      <c r="B16145" s="405">
        <v>58765</v>
      </c>
      <c r="C16145" s="292" t="s">
        <v>2979</v>
      </c>
      <c r="E16145" s="292" t="s">
        <v>214</v>
      </c>
      <c r="F16145" s="405">
        <v>58631</v>
      </c>
      <c r="G16145" s="292" t="s">
        <v>2979</v>
      </c>
    </row>
    <row r="16146" spans="1:7">
      <c r="A16146" s="292" t="s">
        <v>49</v>
      </c>
      <c r="B16146" s="405">
        <v>59201</v>
      </c>
      <c r="C16146" s="292" t="s">
        <v>2979</v>
      </c>
      <c r="E16146" s="292" t="s">
        <v>214</v>
      </c>
      <c r="F16146" s="405">
        <v>58638</v>
      </c>
      <c r="G16146" s="292" t="s">
        <v>2979</v>
      </c>
    </row>
    <row r="16147" spans="1:7">
      <c r="A16147" s="292" t="s">
        <v>49</v>
      </c>
      <c r="B16147" s="405">
        <v>59485</v>
      </c>
      <c r="C16147" s="292" t="s">
        <v>2979</v>
      </c>
      <c r="E16147" s="292" t="s">
        <v>214</v>
      </c>
      <c r="F16147" s="405">
        <v>58639</v>
      </c>
      <c r="G16147" s="292" t="s">
        <v>2979</v>
      </c>
    </row>
    <row r="16148" spans="1:7">
      <c r="A16148" s="292" t="s">
        <v>49</v>
      </c>
      <c r="B16148" s="405">
        <v>56587</v>
      </c>
      <c r="C16148" s="292" t="s">
        <v>2979</v>
      </c>
      <c r="E16148" s="292" t="s">
        <v>214</v>
      </c>
      <c r="F16148" s="405">
        <v>58640</v>
      </c>
      <c r="G16148" s="292" t="s">
        <v>2979</v>
      </c>
    </row>
    <row r="16149" spans="1:7">
      <c r="A16149" s="292" t="s">
        <v>49</v>
      </c>
      <c r="B16149" s="405">
        <v>56713</v>
      </c>
      <c r="C16149" s="292" t="s">
        <v>2979</v>
      </c>
      <c r="E16149" s="292" t="s">
        <v>214</v>
      </c>
      <c r="F16149" s="405">
        <v>58643</v>
      </c>
      <c r="G16149" s="292" t="s">
        <v>2979</v>
      </c>
    </row>
    <row r="16150" spans="1:7">
      <c r="A16150" s="292" t="s">
        <v>49</v>
      </c>
      <c r="B16150" s="405">
        <v>57017</v>
      </c>
      <c r="C16150" s="292" t="s">
        <v>2979</v>
      </c>
      <c r="E16150" s="292" t="s">
        <v>214</v>
      </c>
      <c r="F16150" s="405">
        <v>58645</v>
      </c>
      <c r="G16150" s="292" t="s">
        <v>2979</v>
      </c>
    </row>
    <row r="16151" spans="1:7">
      <c r="A16151" s="292" t="s">
        <v>49</v>
      </c>
      <c r="B16151" s="405">
        <v>57073</v>
      </c>
      <c r="C16151" s="292" t="s">
        <v>2979</v>
      </c>
      <c r="E16151" s="292" t="s">
        <v>214</v>
      </c>
      <c r="F16151" s="405">
        <v>58655</v>
      </c>
      <c r="G16151" s="292" t="s">
        <v>2979</v>
      </c>
    </row>
    <row r="16152" spans="1:7">
      <c r="A16152" s="292" t="s">
        <v>49</v>
      </c>
      <c r="B16152" s="405">
        <v>57269</v>
      </c>
      <c r="C16152" s="292" t="s">
        <v>2979</v>
      </c>
      <c r="E16152" s="292" t="s">
        <v>214</v>
      </c>
      <c r="F16152" s="405">
        <v>58710</v>
      </c>
      <c r="G16152" s="292" t="s">
        <v>2979</v>
      </c>
    </row>
    <row r="16153" spans="1:7">
      <c r="A16153" s="292" t="s">
        <v>49</v>
      </c>
      <c r="B16153" s="405">
        <v>57380</v>
      </c>
      <c r="C16153" s="292" t="s">
        <v>2979</v>
      </c>
      <c r="E16153" s="292" t="s">
        <v>214</v>
      </c>
      <c r="F16153" s="405">
        <v>58711</v>
      </c>
      <c r="G16153" s="292" t="s">
        <v>2979</v>
      </c>
    </row>
    <row r="16154" spans="1:7">
      <c r="A16154" s="292" t="s">
        <v>49</v>
      </c>
      <c r="B16154" s="405">
        <v>57542</v>
      </c>
      <c r="C16154" s="292" t="s">
        <v>2979</v>
      </c>
      <c r="E16154" s="292" t="s">
        <v>214</v>
      </c>
      <c r="F16154" s="405">
        <v>58713</v>
      </c>
      <c r="G16154" s="292" t="s">
        <v>2979</v>
      </c>
    </row>
    <row r="16155" spans="1:7">
      <c r="A16155" s="292" t="s">
        <v>49</v>
      </c>
      <c r="B16155" s="405">
        <v>57788</v>
      </c>
      <c r="C16155" s="292" t="s">
        <v>2979</v>
      </c>
      <c r="E16155" s="292" t="s">
        <v>214</v>
      </c>
      <c r="F16155" s="405">
        <v>58716</v>
      </c>
      <c r="G16155" s="292" t="s">
        <v>2979</v>
      </c>
    </row>
    <row r="16156" spans="1:7">
      <c r="A16156" s="292" t="s">
        <v>49</v>
      </c>
      <c r="B16156" s="405">
        <v>58077</v>
      </c>
      <c r="C16156" s="292" t="s">
        <v>2979</v>
      </c>
      <c r="E16156" s="292" t="s">
        <v>214</v>
      </c>
      <c r="F16156" s="405">
        <v>58721</v>
      </c>
      <c r="G16156" s="292" t="s">
        <v>2979</v>
      </c>
    </row>
    <row r="16157" spans="1:7">
      <c r="A16157" s="292" t="s">
        <v>49</v>
      </c>
      <c r="B16157" s="405">
        <v>58274</v>
      </c>
      <c r="C16157" s="292" t="s">
        <v>2979</v>
      </c>
      <c r="E16157" s="292" t="s">
        <v>214</v>
      </c>
      <c r="F16157" s="405">
        <v>58722</v>
      </c>
      <c r="G16157" s="292" t="s">
        <v>2979</v>
      </c>
    </row>
    <row r="16158" spans="1:7">
      <c r="A16158" s="292" t="s">
        <v>49</v>
      </c>
      <c r="B16158" s="405">
        <v>58428</v>
      </c>
      <c r="C16158" s="292" t="s">
        <v>2979</v>
      </c>
      <c r="E16158" s="292" t="s">
        <v>214</v>
      </c>
      <c r="F16158" s="405">
        <v>58725</v>
      </c>
      <c r="G16158" s="292" t="s">
        <v>2979</v>
      </c>
    </row>
    <row r="16159" spans="1:7">
      <c r="A16159" s="292" t="s">
        <v>49</v>
      </c>
      <c r="B16159" s="405">
        <v>58575</v>
      </c>
      <c r="C16159" s="292" t="s">
        <v>2979</v>
      </c>
      <c r="E16159" s="292" t="s">
        <v>214</v>
      </c>
      <c r="F16159" s="405">
        <v>58727</v>
      </c>
      <c r="G16159" s="292" t="s">
        <v>2979</v>
      </c>
    </row>
    <row r="16160" spans="1:7">
      <c r="A16160" s="292" t="s">
        <v>49</v>
      </c>
      <c r="B16160" s="405">
        <v>58768</v>
      </c>
      <c r="C16160" s="292" t="s">
        <v>2979</v>
      </c>
      <c r="E16160" s="292" t="s">
        <v>214</v>
      </c>
      <c r="F16160" s="405">
        <v>58730</v>
      </c>
      <c r="G16160" s="292" t="s">
        <v>2979</v>
      </c>
    </row>
    <row r="16161" spans="1:7">
      <c r="A16161" s="292" t="s">
        <v>49</v>
      </c>
      <c r="B16161" s="405">
        <v>59212</v>
      </c>
      <c r="C16161" s="292" t="s">
        <v>2979</v>
      </c>
      <c r="E16161" s="292" t="s">
        <v>214</v>
      </c>
      <c r="F16161" s="405">
        <v>58731</v>
      </c>
      <c r="G16161" s="292" t="s">
        <v>2979</v>
      </c>
    </row>
    <row r="16162" spans="1:7">
      <c r="A16162" s="292" t="s">
        <v>49</v>
      </c>
      <c r="B16162" s="405">
        <v>59486</v>
      </c>
      <c r="C16162" s="292" t="s">
        <v>2979</v>
      </c>
      <c r="E16162" s="292" t="s">
        <v>214</v>
      </c>
      <c r="F16162" s="405">
        <v>58733</v>
      </c>
      <c r="G16162" s="292" t="s">
        <v>2979</v>
      </c>
    </row>
    <row r="16163" spans="1:7">
      <c r="A16163" s="292" t="s">
        <v>49</v>
      </c>
      <c r="B16163" s="405">
        <v>56588</v>
      </c>
      <c r="C16163" s="292" t="s">
        <v>2979</v>
      </c>
      <c r="E16163" s="292" t="s">
        <v>214</v>
      </c>
      <c r="F16163" s="405">
        <v>58740</v>
      </c>
      <c r="G16163" s="292" t="s">
        <v>2979</v>
      </c>
    </row>
    <row r="16164" spans="1:7">
      <c r="A16164" s="292" t="s">
        <v>49</v>
      </c>
      <c r="B16164" s="405">
        <v>56714</v>
      </c>
      <c r="C16164" s="292" t="s">
        <v>2979</v>
      </c>
      <c r="E16164" s="292" t="s">
        <v>214</v>
      </c>
      <c r="F16164" s="405">
        <v>58744</v>
      </c>
      <c r="G16164" s="292" t="s">
        <v>2979</v>
      </c>
    </row>
    <row r="16165" spans="1:7">
      <c r="A16165" s="292" t="s">
        <v>49</v>
      </c>
      <c r="B16165" s="405">
        <v>57018</v>
      </c>
      <c r="C16165" s="292" t="s">
        <v>2979</v>
      </c>
      <c r="E16165" s="292" t="s">
        <v>214</v>
      </c>
      <c r="F16165" s="405">
        <v>58746</v>
      </c>
      <c r="G16165" s="292" t="s">
        <v>2979</v>
      </c>
    </row>
    <row r="16166" spans="1:7">
      <c r="A16166" s="292" t="s">
        <v>49</v>
      </c>
      <c r="B16166" s="405">
        <v>57075</v>
      </c>
      <c r="C16166" s="292" t="s">
        <v>2979</v>
      </c>
      <c r="E16166" s="292" t="s">
        <v>214</v>
      </c>
      <c r="F16166" s="405">
        <v>58747</v>
      </c>
      <c r="G16166" s="292" t="s">
        <v>2979</v>
      </c>
    </row>
    <row r="16167" spans="1:7">
      <c r="A16167" s="292" t="s">
        <v>49</v>
      </c>
      <c r="B16167" s="405">
        <v>57271</v>
      </c>
      <c r="C16167" s="292" t="s">
        <v>2979</v>
      </c>
      <c r="E16167" s="292" t="s">
        <v>214</v>
      </c>
      <c r="F16167" s="405">
        <v>58748</v>
      </c>
      <c r="G16167" s="292" t="s">
        <v>2979</v>
      </c>
    </row>
    <row r="16168" spans="1:7">
      <c r="A16168" s="292" t="s">
        <v>49</v>
      </c>
      <c r="B16168" s="405">
        <v>57384</v>
      </c>
      <c r="C16168" s="292" t="s">
        <v>2979</v>
      </c>
      <c r="E16168" s="292" t="s">
        <v>214</v>
      </c>
      <c r="F16168" s="405">
        <v>58752</v>
      </c>
      <c r="G16168" s="292" t="s">
        <v>2979</v>
      </c>
    </row>
    <row r="16169" spans="1:7">
      <c r="A16169" s="292" t="s">
        <v>49</v>
      </c>
      <c r="B16169" s="405">
        <v>57548</v>
      </c>
      <c r="C16169" s="292" t="s">
        <v>2979</v>
      </c>
      <c r="E16169" s="292" t="s">
        <v>214</v>
      </c>
      <c r="F16169" s="405">
        <v>58756</v>
      </c>
      <c r="G16169" s="292" t="s">
        <v>2979</v>
      </c>
    </row>
    <row r="16170" spans="1:7">
      <c r="A16170" s="292" t="s">
        <v>49</v>
      </c>
      <c r="B16170" s="405">
        <v>57793</v>
      </c>
      <c r="C16170" s="292" t="s">
        <v>2979</v>
      </c>
      <c r="E16170" s="292" t="s">
        <v>214</v>
      </c>
      <c r="F16170" s="405">
        <v>58757</v>
      </c>
      <c r="G16170" s="292" t="s">
        <v>2979</v>
      </c>
    </row>
    <row r="16171" spans="1:7">
      <c r="A16171" s="292" t="s">
        <v>49</v>
      </c>
      <c r="B16171" s="405">
        <v>58079</v>
      </c>
      <c r="C16171" s="292" t="s">
        <v>2979</v>
      </c>
      <c r="E16171" s="292" t="s">
        <v>214</v>
      </c>
      <c r="F16171" s="405">
        <v>58758</v>
      </c>
      <c r="G16171" s="292" t="s">
        <v>2979</v>
      </c>
    </row>
    <row r="16172" spans="1:7">
      <c r="A16172" s="292" t="s">
        <v>49</v>
      </c>
      <c r="B16172" s="405">
        <v>58275</v>
      </c>
      <c r="C16172" s="292" t="s">
        <v>2979</v>
      </c>
      <c r="E16172" s="292" t="s">
        <v>214</v>
      </c>
      <c r="F16172" s="405">
        <v>58759</v>
      </c>
      <c r="G16172" s="292" t="s">
        <v>2979</v>
      </c>
    </row>
    <row r="16173" spans="1:7">
      <c r="A16173" s="292" t="s">
        <v>49</v>
      </c>
      <c r="B16173" s="405">
        <v>58430</v>
      </c>
      <c r="C16173" s="292" t="s">
        <v>2979</v>
      </c>
      <c r="E16173" s="292" t="s">
        <v>214</v>
      </c>
      <c r="F16173" s="405">
        <v>58761</v>
      </c>
      <c r="G16173" s="292" t="s">
        <v>2979</v>
      </c>
    </row>
    <row r="16174" spans="1:7">
      <c r="A16174" s="292" t="s">
        <v>49</v>
      </c>
      <c r="B16174" s="405">
        <v>58576</v>
      </c>
      <c r="C16174" s="292" t="s">
        <v>2979</v>
      </c>
      <c r="E16174" s="292" t="s">
        <v>214</v>
      </c>
      <c r="F16174" s="405">
        <v>58762</v>
      </c>
      <c r="G16174" s="292" t="s">
        <v>2979</v>
      </c>
    </row>
    <row r="16175" spans="1:7">
      <c r="A16175" s="292" t="s">
        <v>49</v>
      </c>
      <c r="B16175" s="405">
        <v>58770</v>
      </c>
      <c r="C16175" s="292" t="s">
        <v>2979</v>
      </c>
      <c r="E16175" s="292" t="s">
        <v>214</v>
      </c>
      <c r="F16175" s="405">
        <v>58763</v>
      </c>
      <c r="G16175" s="292" t="s">
        <v>2979</v>
      </c>
    </row>
    <row r="16176" spans="1:7">
      <c r="A16176" s="292" t="s">
        <v>49</v>
      </c>
      <c r="B16176" s="405">
        <v>59217</v>
      </c>
      <c r="C16176" s="292" t="s">
        <v>2979</v>
      </c>
      <c r="E16176" s="292" t="s">
        <v>214</v>
      </c>
      <c r="F16176" s="405">
        <v>58765</v>
      </c>
      <c r="G16176" s="292" t="s">
        <v>2979</v>
      </c>
    </row>
    <row r="16177" spans="1:7">
      <c r="A16177" s="292" t="s">
        <v>49</v>
      </c>
      <c r="B16177" s="405">
        <v>59487</v>
      </c>
      <c r="C16177" s="292" t="s">
        <v>2979</v>
      </c>
      <c r="E16177" s="292" t="s">
        <v>214</v>
      </c>
      <c r="F16177" s="405">
        <v>58768</v>
      </c>
      <c r="G16177" s="292" t="s">
        <v>2979</v>
      </c>
    </row>
    <row r="16178" spans="1:7">
      <c r="A16178" s="292" t="s">
        <v>49</v>
      </c>
      <c r="B16178" s="405">
        <v>56589</v>
      </c>
      <c r="C16178" s="292" t="s">
        <v>2979</v>
      </c>
      <c r="E16178" s="292" t="s">
        <v>214</v>
      </c>
      <c r="F16178" s="405">
        <v>58770</v>
      </c>
      <c r="G16178" s="292" t="s">
        <v>2979</v>
      </c>
    </row>
    <row r="16179" spans="1:7">
      <c r="A16179" s="292" t="s">
        <v>49</v>
      </c>
      <c r="B16179" s="405">
        <v>56715</v>
      </c>
      <c r="C16179" s="292" t="s">
        <v>2979</v>
      </c>
      <c r="E16179" s="292" t="s">
        <v>214</v>
      </c>
      <c r="F16179" s="405">
        <v>58775</v>
      </c>
      <c r="G16179" s="292" t="s">
        <v>2979</v>
      </c>
    </row>
    <row r="16180" spans="1:7">
      <c r="A16180" s="292" t="s">
        <v>49</v>
      </c>
      <c r="B16180" s="405">
        <v>57020</v>
      </c>
      <c r="C16180" s="292" t="s">
        <v>2979</v>
      </c>
      <c r="E16180" s="292" t="s">
        <v>214</v>
      </c>
      <c r="F16180" s="405">
        <v>58781</v>
      </c>
      <c r="G16180" s="292" t="s">
        <v>2979</v>
      </c>
    </row>
    <row r="16181" spans="1:7">
      <c r="A16181" s="292" t="s">
        <v>49</v>
      </c>
      <c r="B16181" s="405">
        <v>57076</v>
      </c>
      <c r="C16181" s="292" t="s">
        <v>2979</v>
      </c>
      <c r="E16181" s="292" t="s">
        <v>214</v>
      </c>
      <c r="F16181" s="405">
        <v>58782</v>
      </c>
      <c r="G16181" s="292" t="s">
        <v>2979</v>
      </c>
    </row>
    <row r="16182" spans="1:7">
      <c r="A16182" s="292" t="s">
        <v>49</v>
      </c>
      <c r="B16182" s="405">
        <v>57272</v>
      </c>
      <c r="C16182" s="292" t="s">
        <v>2979</v>
      </c>
      <c r="E16182" s="292" t="s">
        <v>214</v>
      </c>
      <c r="F16182" s="405">
        <v>58784</v>
      </c>
      <c r="G16182" s="292" t="s">
        <v>2979</v>
      </c>
    </row>
    <row r="16183" spans="1:7">
      <c r="A16183" s="292" t="s">
        <v>49</v>
      </c>
      <c r="B16183" s="405">
        <v>57386</v>
      </c>
      <c r="C16183" s="292" t="s">
        <v>2979</v>
      </c>
      <c r="E16183" s="292" t="s">
        <v>214</v>
      </c>
      <c r="F16183" s="405">
        <v>58785</v>
      </c>
      <c r="G16183" s="292" t="s">
        <v>2979</v>
      </c>
    </row>
    <row r="16184" spans="1:7">
      <c r="A16184" s="292" t="s">
        <v>49</v>
      </c>
      <c r="B16184" s="405">
        <v>57559</v>
      </c>
      <c r="C16184" s="292" t="s">
        <v>2979</v>
      </c>
      <c r="E16184" s="292" t="s">
        <v>214</v>
      </c>
      <c r="F16184" s="405">
        <v>58790</v>
      </c>
      <c r="G16184" s="292" t="s">
        <v>2979</v>
      </c>
    </row>
    <row r="16185" spans="1:7">
      <c r="A16185" s="292" t="s">
        <v>49</v>
      </c>
      <c r="B16185" s="405">
        <v>57794</v>
      </c>
      <c r="C16185" s="292" t="s">
        <v>2979</v>
      </c>
      <c r="E16185" s="292" t="s">
        <v>214</v>
      </c>
      <c r="F16185" s="405">
        <v>58793</v>
      </c>
      <c r="G16185" s="292" t="s">
        <v>2979</v>
      </c>
    </row>
    <row r="16186" spans="1:7">
      <c r="A16186" s="292" t="s">
        <v>49</v>
      </c>
      <c r="B16186" s="405">
        <v>58081</v>
      </c>
      <c r="C16186" s="292" t="s">
        <v>2979</v>
      </c>
      <c r="E16186" s="292" t="s">
        <v>214</v>
      </c>
      <c r="F16186" s="405">
        <v>58795</v>
      </c>
      <c r="G16186" s="292" t="s">
        <v>2979</v>
      </c>
    </row>
    <row r="16187" spans="1:7">
      <c r="A16187" s="292" t="s">
        <v>49</v>
      </c>
      <c r="B16187" s="405">
        <v>58276</v>
      </c>
      <c r="C16187" s="292" t="s">
        <v>2979</v>
      </c>
      <c r="E16187" s="292" t="s">
        <v>214</v>
      </c>
      <c r="F16187" s="405">
        <v>58831</v>
      </c>
      <c r="G16187" s="292" t="s">
        <v>2979</v>
      </c>
    </row>
    <row r="16188" spans="1:7">
      <c r="A16188" s="292" t="s">
        <v>49</v>
      </c>
      <c r="B16188" s="405">
        <v>58433</v>
      </c>
      <c r="C16188" s="292" t="s">
        <v>2979</v>
      </c>
      <c r="E16188" s="292" t="s">
        <v>214</v>
      </c>
      <c r="F16188" s="405">
        <v>58843</v>
      </c>
      <c r="G16188" s="292" t="s">
        <v>2979</v>
      </c>
    </row>
    <row r="16189" spans="1:7">
      <c r="A16189" s="292" t="s">
        <v>49</v>
      </c>
      <c r="B16189" s="405">
        <v>58577</v>
      </c>
      <c r="C16189" s="292" t="s">
        <v>2979</v>
      </c>
      <c r="E16189" s="292" t="s">
        <v>214</v>
      </c>
      <c r="F16189" s="405">
        <v>58849</v>
      </c>
      <c r="G16189" s="292" t="s">
        <v>2979</v>
      </c>
    </row>
    <row r="16190" spans="1:7">
      <c r="A16190" s="292" t="s">
        <v>49</v>
      </c>
      <c r="B16190" s="405">
        <v>58775</v>
      </c>
      <c r="C16190" s="292" t="s">
        <v>2979</v>
      </c>
      <c r="E16190" s="292" t="s">
        <v>214</v>
      </c>
      <c r="F16190" s="405">
        <v>58853</v>
      </c>
      <c r="G16190" s="292" t="s">
        <v>2979</v>
      </c>
    </row>
    <row r="16191" spans="1:7">
      <c r="A16191" s="292" t="s">
        <v>49</v>
      </c>
      <c r="B16191" s="405">
        <v>59218</v>
      </c>
      <c r="C16191" s="292" t="s">
        <v>2979</v>
      </c>
      <c r="E16191" s="292" t="s">
        <v>214</v>
      </c>
      <c r="F16191" s="405">
        <v>59001</v>
      </c>
      <c r="G16191" s="292" t="s">
        <v>2979</v>
      </c>
    </row>
    <row r="16192" spans="1:7">
      <c r="A16192" s="292" t="s">
        <v>49</v>
      </c>
      <c r="B16192" s="405">
        <v>59489</v>
      </c>
      <c r="C16192" s="292" t="s">
        <v>2979</v>
      </c>
      <c r="E16192" s="292" t="s">
        <v>214</v>
      </c>
      <c r="F16192" s="405">
        <v>59006</v>
      </c>
      <c r="G16192" s="292" t="s">
        <v>2979</v>
      </c>
    </row>
    <row r="16193" spans="1:7">
      <c r="A16193" s="292" t="s">
        <v>49</v>
      </c>
      <c r="B16193" s="405">
        <v>56590</v>
      </c>
      <c r="C16193" s="292" t="s">
        <v>2979</v>
      </c>
      <c r="E16193" s="292" t="s">
        <v>214</v>
      </c>
      <c r="F16193" s="405">
        <v>59007</v>
      </c>
      <c r="G16193" s="292" t="s">
        <v>2979</v>
      </c>
    </row>
    <row r="16194" spans="1:7">
      <c r="A16194" s="292" t="s">
        <v>49</v>
      </c>
      <c r="B16194" s="405">
        <v>56723</v>
      </c>
      <c r="C16194" s="292" t="s">
        <v>2979</v>
      </c>
      <c r="E16194" s="292" t="s">
        <v>214</v>
      </c>
      <c r="F16194" s="405">
        <v>59012</v>
      </c>
      <c r="G16194" s="292" t="s">
        <v>2979</v>
      </c>
    </row>
    <row r="16195" spans="1:7">
      <c r="A16195" s="292" t="s">
        <v>49</v>
      </c>
      <c r="B16195" s="405">
        <v>57021</v>
      </c>
      <c r="C16195" s="292" t="s">
        <v>2979</v>
      </c>
      <c r="E16195" s="292" t="s">
        <v>214</v>
      </c>
      <c r="F16195" s="405">
        <v>59013</v>
      </c>
      <c r="G16195" s="292" t="s">
        <v>2979</v>
      </c>
    </row>
    <row r="16196" spans="1:7">
      <c r="A16196" s="292" t="s">
        <v>49</v>
      </c>
      <c r="B16196" s="405">
        <v>57077</v>
      </c>
      <c r="C16196" s="292" t="s">
        <v>2979</v>
      </c>
      <c r="E16196" s="292" t="s">
        <v>214</v>
      </c>
      <c r="F16196" s="405">
        <v>59014</v>
      </c>
      <c r="G16196" s="292" t="s">
        <v>2979</v>
      </c>
    </row>
    <row r="16197" spans="1:7">
      <c r="A16197" s="292" t="s">
        <v>49</v>
      </c>
      <c r="B16197" s="405">
        <v>57273</v>
      </c>
      <c r="C16197" s="292" t="s">
        <v>2979</v>
      </c>
      <c r="E16197" s="292" t="s">
        <v>214</v>
      </c>
      <c r="F16197" s="405">
        <v>59018</v>
      </c>
      <c r="G16197" s="292" t="s">
        <v>2979</v>
      </c>
    </row>
    <row r="16198" spans="1:7">
      <c r="A16198" s="292" t="s">
        <v>49</v>
      </c>
      <c r="B16198" s="405">
        <v>57421</v>
      </c>
      <c r="C16198" s="292" t="s">
        <v>2979</v>
      </c>
      <c r="E16198" s="292" t="s">
        <v>214</v>
      </c>
      <c r="F16198" s="405">
        <v>59020</v>
      </c>
      <c r="G16198" s="292" t="s">
        <v>2979</v>
      </c>
    </row>
    <row r="16199" spans="1:7">
      <c r="A16199" s="292" t="s">
        <v>49</v>
      </c>
      <c r="B16199" s="405">
        <v>57564</v>
      </c>
      <c r="C16199" s="292" t="s">
        <v>2979</v>
      </c>
      <c r="E16199" s="292" t="s">
        <v>214</v>
      </c>
      <c r="F16199" s="405">
        <v>59026</v>
      </c>
      <c r="G16199" s="292" t="s">
        <v>2979</v>
      </c>
    </row>
    <row r="16200" spans="1:7">
      <c r="A16200" s="292" t="s">
        <v>49</v>
      </c>
      <c r="B16200" s="405">
        <v>58002</v>
      </c>
      <c r="C16200" s="292" t="s">
        <v>2979</v>
      </c>
      <c r="E16200" s="292" t="s">
        <v>214</v>
      </c>
      <c r="F16200" s="405">
        <v>59027</v>
      </c>
      <c r="G16200" s="292" t="s">
        <v>2979</v>
      </c>
    </row>
    <row r="16201" spans="1:7">
      <c r="A16201" s="292" t="s">
        <v>49</v>
      </c>
      <c r="B16201" s="405">
        <v>58210</v>
      </c>
      <c r="C16201" s="292" t="s">
        <v>2979</v>
      </c>
      <c r="E16201" s="292" t="s">
        <v>214</v>
      </c>
      <c r="F16201" s="405">
        <v>59029</v>
      </c>
      <c r="G16201" s="292" t="s">
        <v>2979</v>
      </c>
    </row>
    <row r="16202" spans="1:7">
      <c r="A16202" s="292" t="s">
        <v>49</v>
      </c>
      <c r="B16202" s="405">
        <v>58278</v>
      </c>
      <c r="C16202" s="292" t="s">
        <v>2979</v>
      </c>
      <c r="E16202" s="292" t="s">
        <v>214</v>
      </c>
      <c r="F16202" s="405">
        <v>59030</v>
      </c>
      <c r="G16202" s="292" t="s">
        <v>2979</v>
      </c>
    </row>
    <row r="16203" spans="1:7">
      <c r="A16203" s="292" t="s">
        <v>49</v>
      </c>
      <c r="B16203" s="405">
        <v>58436</v>
      </c>
      <c r="C16203" s="292" t="s">
        <v>2979</v>
      </c>
      <c r="E16203" s="292" t="s">
        <v>214</v>
      </c>
      <c r="F16203" s="405">
        <v>59031</v>
      </c>
      <c r="G16203" s="292" t="s">
        <v>2979</v>
      </c>
    </row>
    <row r="16204" spans="1:7">
      <c r="A16204" s="292" t="s">
        <v>49</v>
      </c>
      <c r="B16204" s="405">
        <v>58579</v>
      </c>
      <c r="C16204" s="292" t="s">
        <v>2979</v>
      </c>
      <c r="E16204" s="292" t="s">
        <v>214</v>
      </c>
      <c r="F16204" s="405">
        <v>59034</v>
      </c>
      <c r="G16204" s="292" t="s">
        <v>2979</v>
      </c>
    </row>
    <row r="16205" spans="1:7">
      <c r="A16205" s="292" t="s">
        <v>49</v>
      </c>
      <c r="B16205" s="405">
        <v>58781</v>
      </c>
      <c r="C16205" s="292" t="s">
        <v>2979</v>
      </c>
      <c r="E16205" s="292" t="s">
        <v>214</v>
      </c>
      <c r="F16205" s="405">
        <v>59035</v>
      </c>
      <c r="G16205" s="292" t="s">
        <v>2979</v>
      </c>
    </row>
    <row r="16206" spans="1:7">
      <c r="A16206" s="292" t="s">
        <v>49</v>
      </c>
      <c r="B16206" s="405">
        <v>59219</v>
      </c>
      <c r="C16206" s="292" t="s">
        <v>2979</v>
      </c>
      <c r="E16206" s="292" t="s">
        <v>214</v>
      </c>
      <c r="F16206" s="405">
        <v>59037</v>
      </c>
      <c r="G16206" s="292" t="s">
        <v>2979</v>
      </c>
    </row>
    <row r="16207" spans="1:7">
      <c r="A16207" s="292" t="s">
        <v>49</v>
      </c>
      <c r="B16207" s="405">
        <v>59501</v>
      </c>
      <c r="C16207" s="292" t="s">
        <v>2979</v>
      </c>
      <c r="E16207" s="292" t="s">
        <v>214</v>
      </c>
      <c r="F16207" s="405">
        <v>59043</v>
      </c>
      <c r="G16207" s="292" t="s">
        <v>2979</v>
      </c>
    </row>
    <row r="16208" spans="1:7">
      <c r="A16208" s="292" t="s">
        <v>49</v>
      </c>
      <c r="B16208" s="405">
        <v>56591</v>
      </c>
      <c r="C16208" s="292" t="s">
        <v>2979</v>
      </c>
      <c r="E16208" s="292" t="s">
        <v>214</v>
      </c>
      <c r="F16208" s="405">
        <v>59044</v>
      </c>
      <c r="G16208" s="292" t="s">
        <v>2979</v>
      </c>
    </row>
    <row r="16209" spans="1:7">
      <c r="A16209" s="292" t="s">
        <v>49</v>
      </c>
      <c r="B16209" s="405">
        <v>56724</v>
      </c>
      <c r="C16209" s="292" t="s">
        <v>2979</v>
      </c>
      <c r="E16209" s="292" t="s">
        <v>214</v>
      </c>
      <c r="F16209" s="405">
        <v>59063</v>
      </c>
      <c r="G16209" s="292" t="s">
        <v>2979</v>
      </c>
    </row>
    <row r="16210" spans="1:7">
      <c r="A16210" s="292" t="s">
        <v>49</v>
      </c>
      <c r="B16210" s="405">
        <v>57022</v>
      </c>
      <c r="C16210" s="292" t="s">
        <v>2979</v>
      </c>
      <c r="E16210" s="292" t="s">
        <v>214</v>
      </c>
      <c r="F16210" s="405">
        <v>59065</v>
      </c>
      <c r="G16210" s="292" t="s">
        <v>2979</v>
      </c>
    </row>
    <row r="16211" spans="1:7">
      <c r="A16211" s="292" t="s">
        <v>49</v>
      </c>
      <c r="B16211" s="405">
        <v>57198</v>
      </c>
      <c r="C16211" s="292" t="s">
        <v>2979</v>
      </c>
      <c r="E16211" s="292" t="s">
        <v>214</v>
      </c>
      <c r="F16211" s="405">
        <v>59073</v>
      </c>
      <c r="G16211" s="292" t="s">
        <v>2979</v>
      </c>
    </row>
    <row r="16212" spans="1:7">
      <c r="A16212" s="292" t="s">
        <v>49</v>
      </c>
      <c r="B16212" s="405">
        <v>57274</v>
      </c>
      <c r="C16212" s="292" t="s">
        <v>2979</v>
      </c>
      <c r="E16212" s="292" t="s">
        <v>214</v>
      </c>
      <c r="F16212" s="405">
        <v>59079</v>
      </c>
      <c r="G16212" s="292" t="s">
        <v>2979</v>
      </c>
    </row>
    <row r="16213" spans="1:7">
      <c r="A16213" s="292" t="s">
        <v>49</v>
      </c>
      <c r="B16213" s="405">
        <v>57422</v>
      </c>
      <c r="C16213" s="292" t="s">
        <v>2979</v>
      </c>
      <c r="E16213" s="292" t="s">
        <v>214</v>
      </c>
      <c r="F16213" s="405">
        <v>59081</v>
      </c>
      <c r="G16213" s="292" t="s">
        <v>2979</v>
      </c>
    </row>
    <row r="16214" spans="1:7">
      <c r="A16214" s="292" t="s">
        <v>49</v>
      </c>
      <c r="B16214" s="405">
        <v>57566</v>
      </c>
      <c r="C16214" s="292" t="s">
        <v>2979</v>
      </c>
      <c r="E16214" s="292" t="s">
        <v>214</v>
      </c>
      <c r="F16214" s="405">
        <v>59082</v>
      </c>
      <c r="G16214" s="292" t="s">
        <v>2979</v>
      </c>
    </row>
    <row r="16215" spans="1:7">
      <c r="A16215" s="292" t="s">
        <v>49</v>
      </c>
      <c r="B16215" s="405">
        <v>58004</v>
      </c>
      <c r="C16215" s="292" t="s">
        <v>2979</v>
      </c>
      <c r="E16215" s="292" t="s">
        <v>214</v>
      </c>
      <c r="F16215" s="405">
        <v>59088</v>
      </c>
      <c r="G16215" s="292" t="s">
        <v>2979</v>
      </c>
    </row>
    <row r="16216" spans="1:7">
      <c r="A16216" s="292" t="s">
        <v>49</v>
      </c>
      <c r="B16216" s="405">
        <v>58213</v>
      </c>
      <c r="C16216" s="292" t="s">
        <v>2979</v>
      </c>
      <c r="E16216" s="292" t="s">
        <v>214</v>
      </c>
      <c r="F16216" s="405">
        <v>59089</v>
      </c>
      <c r="G16216" s="292" t="s">
        <v>2979</v>
      </c>
    </row>
    <row r="16217" spans="1:7">
      <c r="A16217" s="292" t="s">
        <v>49</v>
      </c>
      <c r="B16217" s="405">
        <v>58282</v>
      </c>
      <c r="C16217" s="292" t="s">
        <v>2979</v>
      </c>
      <c r="E16217" s="292" t="s">
        <v>214</v>
      </c>
      <c r="F16217" s="405">
        <v>59201</v>
      </c>
      <c r="G16217" s="292" t="s">
        <v>2979</v>
      </c>
    </row>
    <row r="16218" spans="1:7">
      <c r="A16218" s="292" t="s">
        <v>49</v>
      </c>
      <c r="B16218" s="405">
        <v>58441</v>
      </c>
      <c r="C16218" s="292" t="s">
        <v>2979</v>
      </c>
      <c r="E16218" s="292" t="s">
        <v>214</v>
      </c>
      <c r="F16218" s="405">
        <v>59212</v>
      </c>
      <c r="G16218" s="292" t="s">
        <v>2979</v>
      </c>
    </row>
    <row r="16219" spans="1:7">
      <c r="A16219" s="292" t="s">
        <v>49</v>
      </c>
      <c r="B16219" s="405">
        <v>58621</v>
      </c>
      <c r="C16219" s="292" t="s">
        <v>2979</v>
      </c>
      <c r="E16219" s="292" t="s">
        <v>214</v>
      </c>
      <c r="F16219" s="405">
        <v>59217</v>
      </c>
      <c r="G16219" s="292" t="s">
        <v>2979</v>
      </c>
    </row>
    <row r="16220" spans="1:7">
      <c r="A16220" s="292" t="s">
        <v>49</v>
      </c>
      <c r="B16220" s="405">
        <v>58782</v>
      </c>
      <c r="C16220" s="292" t="s">
        <v>2979</v>
      </c>
      <c r="E16220" s="292" t="s">
        <v>214</v>
      </c>
      <c r="F16220" s="405">
        <v>59218</v>
      </c>
      <c r="G16220" s="292" t="s">
        <v>2979</v>
      </c>
    </row>
    <row r="16221" spans="1:7">
      <c r="A16221" s="292" t="s">
        <v>49</v>
      </c>
      <c r="B16221" s="405">
        <v>59230</v>
      </c>
      <c r="C16221" s="292" t="s">
        <v>2979</v>
      </c>
      <c r="E16221" s="292" t="s">
        <v>214</v>
      </c>
      <c r="F16221" s="405">
        <v>59219</v>
      </c>
      <c r="G16221" s="292" t="s">
        <v>2979</v>
      </c>
    </row>
    <row r="16222" spans="1:7">
      <c r="A16222" s="292" t="s">
        <v>49</v>
      </c>
      <c r="B16222" s="405">
        <v>59521</v>
      </c>
      <c r="C16222" s="292" t="s">
        <v>2979</v>
      </c>
      <c r="E16222" s="292" t="s">
        <v>214</v>
      </c>
      <c r="F16222" s="405">
        <v>59230</v>
      </c>
      <c r="G16222" s="292" t="s">
        <v>2979</v>
      </c>
    </row>
    <row r="16223" spans="1:7">
      <c r="A16223" s="292" t="s">
        <v>49</v>
      </c>
      <c r="B16223" s="405">
        <v>56592</v>
      </c>
      <c r="C16223" s="292" t="s">
        <v>2979</v>
      </c>
      <c r="E16223" s="292" t="s">
        <v>214</v>
      </c>
      <c r="F16223" s="405">
        <v>59231</v>
      </c>
      <c r="G16223" s="292" t="s">
        <v>2979</v>
      </c>
    </row>
    <row r="16224" spans="1:7">
      <c r="A16224" s="292" t="s">
        <v>49</v>
      </c>
      <c r="B16224" s="405">
        <v>56725</v>
      </c>
      <c r="C16224" s="292" t="s">
        <v>2979</v>
      </c>
      <c r="E16224" s="292" t="s">
        <v>214</v>
      </c>
      <c r="F16224" s="405">
        <v>59245</v>
      </c>
      <c r="G16224" s="292" t="s">
        <v>2979</v>
      </c>
    </row>
    <row r="16225" spans="1:7">
      <c r="A16225" s="292" t="s">
        <v>49</v>
      </c>
      <c r="B16225" s="405">
        <v>57024</v>
      </c>
      <c r="C16225" s="292" t="s">
        <v>2979</v>
      </c>
      <c r="E16225" s="292" t="s">
        <v>214</v>
      </c>
      <c r="F16225" s="405">
        <v>59248</v>
      </c>
      <c r="G16225" s="292" t="s">
        <v>2979</v>
      </c>
    </row>
    <row r="16226" spans="1:7">
      <c r="A16226" s="292" t="s">
        <v>49</v>
      </c>
      <c r="B16226" s="405">
        <v>57212</v>
      </c>
      <c r="C16226" s="292" t="s">
        <v>2979</v>
      </c>
      <c r="E16226" s="292" t="s">
        <v>214</v>
      </c>
      <c r="F16226" s="405">
        <v>59254</v>
      </c>
      <c r="G16226" s="292" t="s">
        <v>2979</v>
      </c>
    </row>
    <row r="16227" spans="1:7">
      <c r="A16227" s="292" t="s">
        <v>49</v>
      </c>
      <c r="B16227" s="405">
        <v>57276</v>
      </c>
      <c r="C16227" s="292" t="s">
        <v>2979</v>
      </c>
      <c r="E16227" s="292" t="s">
        <v>214</v>
      </c>
      <c r="F16227" s="405">
        <v>59255</v>
      </c>
      <c r="G16227" s="292" t="s">
        <v>2979</v>
      </c>
    </row>
    <row r="16228" spans="1:7">
      <c r="A16228" s="292" t="s">
        <v>49</v>
      </c>
      <c r="B16228" s="405">
        <v>57427</v>
      </c>
      <c r="C16228" s="292" t="s">
        <v>2979</v>
      </c>
      <c r="E16228" s="292" t="s">
        <v>214</v>
      </c>
      <c r="F16228" s="405">
        <v>59261</v>
      </c>
      <c r="G16228" s="292" t="s">
        <v>2979</v>
      </c>
    </row>
    <row r="16229" spans="1:7">
      <c r="A16229" s="292" t="s">
        <v>49</v>
      </c>
      <c r="B16229" s="405">
        <v>57568</v>
      </c>
      <c r="C16229" s="292" t="s">
        <v>2979</v>
      </c>
      <c r="E16229" s="292" t="s">
        <v>214</v>
      </c>
      <c r="F16229" s="405">
        <v>59263</v>
      </c>
      <c r="G16229" s="292" t="s">
        <v>2979</v>
      </c>
    </row>
    <row r="16230" spans="1:7">
      <c r="A16230" s="292" t="s">
        <v>49</v>
      </c>
      <c r="B16230" s="405">
        <v>58005</v>
      </c>
      <c r="C16230" s="292" t="s">
        <v>2979</v>
      </c>
      <c r="E16230" s="292" t="s">
        <v>214</v>
      </c>
      <c r="F16230" s="405">
        <v>59270</v>
      </c>
      <c r="G16230" s="292" t="s">
        <v>2979</v>
      </c>
    </row>
    <row r="16231" spans="1:7">
      <c r="A16231" s="292" t="s">
        <v>49</v>
      </c>
      <c r="B16231" s="405">
        <v>58214</v>
      </c>
      <c r="C16231" s="292" t="s">
        <v>2979</v>
      </c>
      <c r="E16231" s="292" t="s">
        <v>214</v>
      </c>
      <c r="F16231" s="405">
        <v>59273</v>
      </c>
      <c r="G16231" s="292" t="s">
        <v>2979</v>
      </c>
    </row>
    <row r="16232" spans="1:7">
      <c r="A16232" s="292" t="s">
        <v>49</v>
      </c>
      <c r="B16232" s="405">
        <v>58301</v>
      </c>
      <c r="C16232" s="292" t="s">
        <v>2979</v>
      </c>
      <c r="E16232" s="292" t="s">
        <v>214</v>
      </c>
      <c r="F16232" s="405">
        <v>59301</v>
      </c>
      <c r="G16232" s="292" t="s">
        <v>2979</v>
      </c>
    </row>
    <row r="16233" spans="1:7">
      <c r="A16233" s="292" t="s">
        <v>49</v>
      </c>
      <c r="B16233" s="405">
        <v>58442</v>
      </c>
      <c r="C16233" s="292" t="s">
        <v>2979</v>
      </c>
      <c r="E16233" s="292" t="s">
        <v>214</v>
      </c>
      <c r="F16233" s="405">
        <v>59323</v>
      </c>
      <c r="G16233" s="292" t="s">
        <v>2979</v>
      </c>
    </row>
    <row r="16234" spans="1:7">
      <c r="A16234" s="292" t="s">
        <v>49</v>
      </c>
      <c r="B16234" s="405">
        <v>58622</v>
      </c>
      <c r="C16234" s="292" t="s">
        <v>2979</v>
      </c>
      <c r="E16234" s="292" t="s">
        <v>214</v>
      </c>
      <c r="F16234" s="405">
        <v>59330</v>
      </c>
      <c r="G16234" s="292" t="s">
        <v>2979</v>
      </c>
    </row>
    <row r="16235" spans="1:7">
      <c r="A16235" s="292" t="s">
        <v>49</v>
      </c>
      <c r="B16235" s="405">
        <v>58784</v>
      </c>
      <c r="C16235" s="292" t="s">
        <v>2979</v>
      </c>
      <c r="E16235" s="292" t="s">
        <v>214</v>
      </c>
      <c r="F16235" s="405">
        <v>59333</v>
      </c>
      <c r="G16235" s="292" t="s">
        <v>2979</v>
      </c>
    </row>
    <row r="16236" spans="1:7">
      <c r="A16236" s="292" t="s">
        <v>49</v>
      </c>
      <c r="B16236" s="405">
        <v>59231</v>
      </c>
      <c r="C16236" s="292" t="s">
        <v>2979</v>
      </c>
      <c r="E16236" s="292" t="s">
        <v>214</v>
      </c>
      <c r="F16236" s="405">
        <v>59338</v>
      </c>
      <c r="G16236" s="292" t="s">
        <v>2979</v>
      </c>
    </row>
    <row r="16237" spans="1:7">
      <c r="A16237" s="292" t="s">
        <v>49</v>
      </c>
      <c r="B16237" s="405">
        <v>59522</v>
      </c>
      <c r="C16237" s="292" t="s">
        <v>2979</v>
      </c>
      <c r="E16237" s="292" t="s">
        <v>214</v>
      </c>
      <c r="F16237" s="405">
        <v>59348</v>
      </c>
      <c r="G16237" s="292" t="s">
        <v>2979</v>
      </c>
    </row>
    <row r="16238" spans="1:7">
      <c r="A16238" s="292" t="s">
        <v>49</v>
      </c>
      <c r="B16238" s="405">
        <v>56594</v>
      </c>
      <c r="C16238" s="292" t="s">
        <v>2979</v>
      </c>
      <c r="E16238" s="292" t="s">
        <v>214</v>
      </c>
      <c r="F16238" s="405">
        <v>59412</v>
      </c>
      <c r="G16238" s="292" t="s">
        <v>2979</v>
      </c>
    </row>
    <row r="16239" spans="1:7">
      <c r="A16239" s="292" t="s">
        <v>49</v>
      </c>
      <c r="B16239" s="405">
        <v>56726</v>
      </c>
      <c r="C16239" s="292" t="s">
        <v>2979</v>
      </c>
      <c r="E16239" s="292" t="s">
        <v>214</v>
      </c>
      <c r="F16239" s="405">
        <v>59417</v>
      </c>
      <c r="G16239" s="292" t="s">
        <v>2979</v>
      </c>
    </row>
    <row r="16240" spans="1:7">
      <c r="A16240" s="292" t="s">
        <v>49</v>
      </c>
      <c r="B16240" s="405">
        <v>57025</v>
      </c>
      <c r="C16240" s="292" t="s">
        <v>2979</v>
      </c>
      <c r="E16240" s="292" t="s">
        <v>214</v>
      </c>
      <c r="F16240" s="405">
        <v>59422</v>
      </c>
      <c r="G16240" s="292" t="s">
        <v>2979</v>
      </c>
    </row>
    <row r="16241" spans="1:7">
      <c r="A16241" s="292" t="s">
        <v>49</v>
      </c>
      <c r="B16241" s="405">
        <v>57213</v>
      </c>
      <c r="C16241" s="292" t="s">
        <v>2979</v>
      </c>
      <c r="E16241" s="292" t="s">
        <v>214</v>
      </c>
      <c r="F16241" s="405">
        <v>59424</v>
      </c>
      <c r="G16241" s="292" t="s">
        <v>2979</v>
      </c>
    </row>
    <row r="16242" spans="1:7">
      <c r="A16242" s="292" t="s">
        <v>49</v>
      </c>
      <c r="B16242" s="405">
        <v>57278</v>
      </c>
      <c r="C16242" s="292" t="s">
        <v>2979</v>
      </c>
      <c r="E16242" s="292" t="s">
        <v>214</v>
      </c>
      <c r="F16242" s="405">
        <v>59425</v>
      </c>
      <c r="G16242" s="292" t="s">
        <v>2979</v>
      </c>
    </row>
    <row r="16243" spans="1:7">
      <c r="A16243" s="292" t="s">
        <v>49</v>
      </c>
      <c r="B16243" s="405">
        <v>57428</v>
      </c>
      <c r="C16243" s="292" t="s">
        <v>2979</v>
      </c>
      <c r="E16243" s="292" t="s">
        <v>214</v>
      </c>
      <c r="F16243" s="405">
        <v>59427</v>
      </c>
      <c r="G16243" s="292" t="s">
        <v>2979</v>
      </c>
    </row>
    <row r="16244" spans="1:7">
      <c r="A16244" s="292" t="s">
        <v>49</v>
      </c>
      <c r="B16244" s="405">
        <v>57570</v>
      </c>
      <c r="C16244" s="292" t="s">
        <v>2979</v>
      </c>
      <c r="E16244" s="292" t="s">
        <v>214</v>
      </c>
      <c r="F16244" s="405">
        <v>59434</v>
      </c>
      <c r="G16244" s="292" t="s">
        <v>2979</v>
      </c>
    </row>
    <row r="16245" spans="1:7">
      <c r="A16245" s="292" t="s">
        <v>49</v>
      </c>
      <c r="B16245" s="405">
        <v>58006</v>
      </c>
      <c r="C16245" s="292" t="s">
        <v>2979</v>
      </c>
      <c r="E16245" s="292" t="s">
        <v>214</v>
      </c>
      <c r="F16245" s="405">
        <v>59436</v>
      </c>
      <c r="G16245" s="292" t="s">
        <v>2979</v>
      </c>
    </row>
    <row r="16246" spans="1:7">
      <c r="A16246" s="292" t="s">
        <v>49</v>
      </c>
      <c r="B16246" s="405">
        <v>58218</v>
      </c>
      <c r="C16246" s="292" t="s">
        <v>2979</v>
      </c>
      <c r="E16246" s="292" t="s">
        <v>214</v>
      </c>
      <c r="F16246" s="405">
        <v>59441</v>
      </c>
      <c r="G16246" s="292" t="s">
        <v>2979</v>
      </c>
    </row>
    <row r="16247" spans="1:7">
      <c r="A16247" s="292" t="s">
        <v>49</v>
      </c>
      <c r="B16247" s="405">
        <v>58310</v>
      </c>
      <c r="C16247" s="292" t="s">
        <v>2979</v>
      </c>
      <c r="E16247" s="292" t="s">
        <v>214</v>
      </c>
      <c r="F16247" s="405">
        <v>59442</v>
      </c>
      <c r="G16247" s="292" t="s">
        <v>2979</v>
      </c>
    </row>
    <row r="16248" spans="1:7">
      <c r="A16248" s="292" t="s">
        <v>49</v>
      </c>
      <c r="B16248" s="405">
        <v>58444</v>
      </c>
      <c r="C16248" s="292" t="s">
        <v>2979</v>
      </c>
      <c r="E16248" s="292" t="s">
        <v>214</v>
      </c>
      <c r="F16248" s="405">
        <v>59443</v>
      </c>
      <c r="G16248" s="292" t="s">
        <v>2979</v>
      </c>
    </row>
    <row r="16249" spans="1:7">
      <c r="A16249" s="292" t="s">
        <v>49</v>
      </c>
      <c r="B16249" s="405">
        <v>58623</v>
      </c>
      <c r="C16249" s="292" t="s">
        <v>2979</v>
      </c>
      <c r="E16249" s="292" t="s">
        <v>214</v>
      </c>
      <c r="F16249" s="405">
        <v>59445</v>
      </c>
      <c r="G16249" s="292" t="s">
        <v>2979</v>
      </c>
    </row>
    <row r="16250" spans="1:7">
      <c r="A16250" s="292" t="s">
        <v>49</v>
      </c>
      <c r="B16250" s="405">
        <v>58785</v>
      </c>
      <c r="C16250" s="292" t="s">
        <v>2979</v>
      </c>
      <c r="E16250" s="292" t="s">
        <v>214</v>
      </c>
      <c r="F16250" s="405">
        <v>59452</v>
      </c>
      <c r="G16250" s="292" t="s">
        <v>2979</v>
      </c>
    </row>
    <row r="16251" spans="1:7">
      <c r="A16251" s="292" t="s">
        <v>49</v>
      </c>
      <c r="B16251" s="405">
        <v>59245</v>
      </c>
      <c r="C16251" s="292" t="s">
        <v>2979</v>
      </c>
      <c r="E16251" s="292" t="s">
        <v>214</v>
      </c>
      <c r="F16251" s="405">
        <v>59454</v>
      </c>
      <c r="G16251" s="292" t="s">
        <v>2979</v>
      </c>
    </row>
    <row r="16252" spans="1:7">
      <c r="A16252" s="292" t="s">
        <v>49</v>
      </c>
      <c r="B16252" s="405">
        <v>59526</v>
      </c>
      <c r="C16252" s="292" t="s">
        <v>2979</v>
      </c>
      <c r="E16252" s="292" t="s">
        <v>214</v>
      </c>
      <c r="F16252" s="405">
        <v>59457</v>
      </c>
      <c r="G16252" s="292" t="s">
        <v>2979</v>
      </c>
    </row>
    <row r="16253" spans="1:7">
      <c r="A16253" s="292" t="s">
        <v>49</v>
      </c>
      <c r="B16253" s="405">
        <v>59535</v>
      </c>
      <c r="C16253" s="292" t="s">
        <v>2979</v>
      </c>
      <c r="E16253" s="292" t="s">
        <v>214</v>
      </c>
      <c r="F16253" s="405">
        <v>59465</v>
      </c>
      <c r="G16253" s="292" t="s">
        <v>2979</v>
      </c>
    </row>
    <row r="16254" spans="1:7">
      <c r="A16254" s="292" t="s">
        <v>49</v>
      </c>
      <c r="B16254" s="405">
        <v>59846</v>
      </c>
      <c r="C16254" s="292" t="s">
        <v>2979</v>
      </c>
      <c r="E16254" s="292" t="s">
        <v>214</v>
      </c>
      <c r="F16254" s="405">
        <v>59468</v>
      </c>
      <c r="G16254" s="292" t="s">
        <v>2979</v>
      </c>
    </row>
    <row r="16255" spans="1:7">
      <c r="A16255" s="292" t="s">
        <v>49</v>
      </c>
      <c r="B16255" s="405">
        <v>60511</v>
      </c>
      <c r="C16255" s="292" t="s">
        <v>2979</v>
      </c>
      <c r="E16255" s="292" t="s">
        <v>214</v>
      </c>
      <c r="F16255" s="405">
        <v>59472</v>
      </c>
      <c r="G16255" s="292" t="s">
        <v>2979</v>
      </c>
    </row>
    <row r="16256" spans="1:7">
      <c r="A16256" s="292" t="s">
        <v>49</v>
      </c>
      <c r="B16256" s="405">
        <v>60952</v>
      </c>
      <c r="C16256" s="292" t="s">
        <v>2979</v>
      </c>
      <c r="E16256" s="292" t="s">
        <v>214</v>
      </c>
      <c r="F16256" s="405">
        <v>59474</v>
      </c>
      <c r="G16256" s="292" t="s">
        <v>2979</v>
      </c>
    </row>
    <row r="16257" spans="1:7">
      <c r="A16257" s="292" t="s">
        <v>49</v>
      </c>
      <c r="B16257" s="405">
        <v>61053</v>
      </c>
      <c r="C16257" s="292" t="s">
        <v>2979</v>
      </c>
      <c r="E16257" s="292" t="s">
        <v>214</v>
      </c>
      <c r="F16257" s="405">
        <v>59482</v>
      </c>
      <c r="G16257" s="292" t="s">
        <v>2979</v>
      </c>
    </row>
    <row r="16258" spans="1:7">
      <c r="A16258" s="292" t="s">
        <v>49</v>
      </c>
      <c r="B16258" s="405">
        <v>61312</v>
      </c>
      <c r="C16258" s="292" t="s">
        <v>2979</v>
      </c>
      <c r="E16258" s="292" t="s">
        <v>214</v>
      </c>
      <c r="F16258" s="405">
        <v>59485</v>
      </c>
      <c r="G16258" s="292" t="s">
        <v>2979</v>
      </c>
    </row>
    <row r="16259" spans="1:7">
      <c r="A16259" s="292" t="s">
        <v>49</v>
      </c>
      <c r="B16259" s="405">
        <v>61379</v>
      </c>
      <c r="C16259" s="292" t="s">
        <v>2979</v>
      </c>
      <c r="E16259" s="292" t="s">
        <v>214</v>
      </c>
      <c r="F16259" s="405">
        <v>59486</v>
      </c>
      <c r="G16259" s="292" t="s">
        <v>2979</v>
      </c>
    </row>
    <row r="16260" spans="1:7">
      <c r="A16260" s="292" t="s">
        <v>49</v>
      </c>
      <c r="B16260" s="405">
        <v>61467</v>
      </c>
      <c r="C16260" s="292" t="s">
        <v>2979</v>
      </c>
      <c r="E16260" s="292" t="s">
        <v>214</v>
      </c>
      <c r="F16260" s="405">
        <v>59487</v>
      </c>
      <c r="G16260" s="292" t="s">
        <v>2979</v>
      </c>
    </row>
    <row r="16261" spans="1:7">
      <c r="A16261" s="292" t="s">
        <v>49</v>
      </c>
      <c r="B16261" s="405">
        <v>61560</v>
      </c>
      <c r="C16261" s="292" t="s">
        <v>2979</v>
      </c>
      <c r="E16261" s="292" t="s">
        <v>214</v>
      </c>
      <c r="F16261" s="405">
        <v>59489</v>
      </c>
      <c r="G16261" s="292" t="s">
        <v>2979</v>
      </c>
    </row>
    <row r="16262" spans="1:7">
      <c r="A16262" s="292" t="s">
        <v>49</v>
      </c>
      <c r="B16262" s="405">
        <v>61770</v>
      </c>
      <c r="C16262" s="292" t="s">
        <v>2979</v>
      </c>
      <c r="E16262" s="292" t="s">
        <v>214</v>
      </c>
      <c r="F16262" s="405">
        <v>59501</v>
      </c>
      <c r="G16262" s="292" t="s">
        <v>2979</v>
      </c>
    </row>
    <row r="16263" spans="1:7">
      <c r="A16263" s="292" t="s">
        <v>49</v>
      </c>
      <c r="B16263" s="405">
        <v>61882</v>
      </c>
      <c r="C16263" s="292" t="s">
        <v>2979</v>
      </c>
      <c r="E16263" s="292" t="s">
        <v>214</v>
      </c>
      <c r="F16263" s="405">
        <v>59521</v>
      </c>
      <c r="G16263" s="292" t="s">
        <v>2979</v>
      </c>
    </row>
    <row r="16264" spans="1:7">
      <c r="A16264" s="292" t="s">
        <v>49</v>
      </c>
      <c r="B16264" s="405">
        <v>62047</v>
      </c>
      <c r="C16264" s="292" t="s">
        <v>2979</v>
      </c>
      <c r="E16264" s="292" t="s">
        <v>214</v>
      </c>
      <c r="F16264" s="405">
        <v>59522</v>
      </c>
      <c r="G16264" s="292" t="s">
        <v>2979</v>
      </c>
    </row>
    <row r="16265" spans="1:7">
      <c r="A16265" s="292" t="s">
        <v>49</v>
      </c>
      <c r="B16265" s="405">
        <v>62266</v>
      </c>
      <c r="C16265" s="292" t="s">
        <v>2979</v>
      </c>
      <c r="E16265" s="292" t="s">
        <v>214</v>
      </c>
      <c r="F16265" s="405">
        <v>59526</v>
      </c>
      <c r="G16265" s="292" t="s">
        <v>2979</v>
      </c>
    </row>
    <row r="16266" spans="1:7">
      <c r="A16266" s="292" t="s">
        <v>49</v>
      </c>
      <c r="B16266" s="405">
        <v>62356</v>
      </c>
      <c r="C16266" s="292" t="s">
        <v>2979</v>
      </c>
      <c r="E16266" s="292" t="s">
        <v>214</v>
      </c>
      <c r="F16266" s="405">
        <v>59535</v>
      </c>
      <c r="G16266" s="292" t="s">
        <v>2979</v>
      </c>
    </row>
    <row r="16267" spans="1:7">
      <c r="A16267" s="292" t="s">
        <v>49</v>
      </c>
      <c r="B16267" s="405">
        <v>62441</v>
      </c>
      <c r="C16267" s="292" t="s">
        <v>2979</v>
      </c>
      <c r="E16267" s="292" t="s">
        <v>214</v>
      </c>
      <c r="F16267" s="405">
        <v>59544</v>
      </c>
      <c r="G16267" s="292" t="s">
        <v>2979</v>
      </c>
    </row>
    <row r="16268" spans="1:7">
      <c r="A16268" s="292" t="s">
        <v>49</v>
      </c>
      <c r="B16268" s="405">
        <v>59544</v>
      </c>
      <c r="C16268" s="292" t="s">
        <v>2979</v>
      </c>
      <c r="E16268" s="292" t="s">
        <v>214</v>
      </c>
      <c r="F16268" s="405">
        <v>59631</v>
      </c>
      <c r="G16268" s="292" t="s">
        <v>2979</v>
      </c>
    </row>
    <row r="16269" spans="1:7">
      <c r="A16269" s="292" t="s">
        <v>49</v>
      </c>
      <c r="B16269" s="405">
        <v>59847</v>
      </c>
      <c r="C16269" s="292" t="s">
        <v>2979</v>
      </c>
      <c r="E16269" s="292" t="s">
        <v>214</v>
      </c>
      <c r="F16269" s="405">
        <v>59632</v>
      </c>
      <c r="G16269" s="292" t="s">
        <v>2979</v>
      </c>
    </row>
    <row r="16270" spans="1:7">
      <c r="A16270" s="292" t="s">
        <v>49</v>
      </c>
      <c r="B16270" s="405">
        <v>60518</v>
      </c>
      <c r="C16270" s="292" t="s">
        <v>2979</v>
      </c>
      <c r="E16270" s="292" t="s">
        <v>214</v>
      </c>
      <c r="F16270" s="405">
        <v>59634</v>
      </c>
      <c r="G16270" s="292" t="s">
        <v>2979</v>
      </c>
    </row>
    <row r="16271" spans="1:7">
      <c r="A16271" s="292" t="s">
        <v>49</v>
      </c>
      <c r="B16271" s="405">
        <v>60953</v>
      </c>
      <c r="C16271" s="292" t="s">
        <v>2979</v>
      </c>
      <c r="E16271" s="292" t="s">
        <v>214</v>
      </c>
      <c r="F16271" s="405">
        <v>59638</v>
      </c>
      <c r="G16271" s="292" t="s">
        <v>2979</v>
      </c>
    </row>
    <row r="16272" spans="1:7">
      <c r="A16272" s="292" t="s">
        <v>49</v>
      </c>
      <c r="B16272" s="405">
        <v>61054</v>
      </c>
      <c r="C16272" s="292" t="s">
        <v>2979</v>
      </c>
      <c r="E16272" s="292" t="s">
        <v>214</v>
      </c>
      <c r="F16272" s="405">
        <v>59639</v>
      </c>
      <c r="G16272" s="292" t="s">
        <v>2979</v>
      </c>
    </row>
    <row r="16273" spans="1:7">
      <c r="A16273" s="292" t="s">
        <v>49</v>
      </c>
      <c r="B16273" s="405">
        <v>61313</v>
      </c>
      <c r="C16273" s="292" t="s">
        <v>2979</v>
      </c>
      <c r="E16273" s="292" t="s">
        <v>214</v>
      </c>
      <c r="F16273" s="405">
        <v>59640</v>
      </c>
      <c r="G16273" s="292" t="s">
        <v>2979</v>
      </c>
    </row>
    <row r="16274" spans="1:7">
      <c r="A16274" s="292" t="s">
        <v>49</v>
      </c>
      <c r="B16274" s="405">
        <v>61410</v>
      </c>
      <c r="C16274" s="292" t="s">
        <v>2979</v>
      </c>
      <c r="E16274" s="292" t="s">
        <v>214</v>
      </c>
      <c r="F16274" s="405">
        <v>59643</v>
      </c>
      <c r="G16274" s="292" t="s">
        <v>2979</v>
      </c>
    </row>
    <row r="16275" spans="1:7">
      <c r="A16275" s="292" t="s">
        <v>49</v>
      </c>
      <c r="B16275" s="405">
        <v>61469</v>
      </c>
      <c r="C16275" s="292" t="s">
        <v>2979</v>
      </c>
      <c r="E16275" s="292" t="s">
        <v>214</v>
      </c>
      <c r="F16275" s="405">
        <v>59644</v>
      </c>
      <c r="G16275" s="292" t="s">
        <v>2979</v>
      </c>
    </row>
    <row r="16276" spans="1:7">
      <c r="A16276" s="292" t="s">
        <v>49</v>
      </c>
      <c r="B16276" s="405">
        <v>61561</v>
      </c>
      <c r="C16276" s="292" t="s">
        <v>2979</v>
      </c>
      <c r="E16276" s="292" t="s">
        <v>214</v>
      </c>
      <c r="F16276" s="405">
        <v>59645</v>
      </c>
      <c r="G16276" s="292" t="s">
        <v>2979</v>
      </c>
    </row>
    <row r="16277" spans="1:7">
      <c r="A16277" s="292" t="s">
        <v>49</v>
      </c>
      <c r="B16277" s="405">
        <v>61771</v>
      </c>
      <c r="C16277" s="292" t="s">
        <v>2979</v>
      </c>
      <c r="E16277" s="292" t="s">
        <v>214</v>
      </c>
      <c r="F16277" s="405">
        <v>59710</v>
      </c>
      <c r="G16277" s="292" t="s">
        <v>2979</v>
      </c>
    </row>
    <row r="16278" spans="1:7">
      <c r="A16278" s="292" t="s">
        <v>49</v>
      </c>
      <c r="B16278" s="405">
        <v>61910</v>
      </c>
      <c r="C16278" s="292" t="s">
        <v>2979</v>
      </c>
      <c r="E16278" s="292" t="s">
        <v>214</v>
      </c>
      <c r="F16278" s="405">
        <v>59711</v>
      </c>
      <c r="G16278" s="292" t="s">
        <v>2979</v>
      </c>
    </row>
    <row r="16279" spans="1:7">
      <c r="A16279" s="292" t="s">
        <v>49</v>
      </c>
      <c r="B16279" s="405">
        <v>62049</v>
      </c>
      <c r="C16279" s="292" t="s">
        <v>2979</v>
      </c>
      <c r="E16279" s="292" t="s">
        <v>214</v>
      </c>
      <c r="F16279" s="405">
        <v>59713</v>
      </c>
      <c r="G16279" s="292" t="s">
        <v>2979</v>
      </c>
    </row>
    <row r="16280" spans="1:7">
      <c r="A16280" s="292" t="s">
        <v>49</v>
      </c>
      <c r="B16280" s="405">
        <v>62268</v>
      </c>
      <c r="C16280" s="292" t="s">
        <v>2979</v>
      </c>
      <c r="E16280" s="292" t="s">
        <v>214</v>
      </c>
      <c r="F16280" s="405">
        <v>59722</v>
      </c>
      <c r="G16280" s="292" t="s">
        <v>2979</v>
      </c>
    </row>
    <row r="16281" spans="1:7">
      <c r="A16281" s="292" t="s">
        <v>49</v>
      </c>
      <c r="B16281" s="405">
        <v>62357</v>
      </c>
      <c r="C16281" s="292" t="s">
        <v>2979</v>
      </c>
      <c r="E16281" s="292" t="s">
        <v>214</v>
      </c>
      <c r="F16281" s="405">
        <v>59724</v>
      </c>
      <c r="G16281" s="292" t="s">
        <v>2979</v>
      </c>
    </row>
    <row r="16282" spans="1:7">
      <c r="A16282" s="292" t="s">
        <v>49</v>
      </c>
      <c r="B16282" s="405">
        <v>62442</v>
      </c>
      <c r="C16282" s="292" t="s">
        <v>2979</v>
      </c>
      <c r="E16282" s="292" t="s">
        <v>214</v>
      </c>
      <c r="F16282" s="405">
        <v>59725</v>
      </c>
      <c r="G16282" s="292" t="s">
        <v>2979</v>
      </c>
    </row>
    <row r="16283" spans="1:7">
      <c r="A16283" s="292" t="s">
        <v>49</v>
      </c>
      <c r="B16283" s="405">
        <v>59631</v>
      </c>
      <c r="C16283" s="292" t="s">
        <v>2979</v>
      </c>
      <c r="E16283" s="292" t="s">
        <v>214</v>
      </c>
      <c r="F16283" s="405">
        <v>59730</v>
      </c>
      <c r="G16283" s="292" t="s">
        <v>2979</v>
      </c>
    </row>
    <row r="16284" spans="1:7">
      <c r="A16284" s="292" t="s">
        <v>49</v>
      </c>
      <c r="B16284" s="405">
        <v>59856</v>
      </c>
      <c r="C16284" s="292" t="s">
        <v>2979</v>
      </c>
      <c r="E16284" s="292" t="s">
        <v>214</v>
      </c>
      <c r="F16284" s="405">
        <v>59735</v>
      </c>
      <c r="G16284" s="292" t="s">
        <v>2979</v>
      </c>
    </row>
    <row r="16285" spans="1:7">
      <c r="A16285" s="292" t="s">
        <v>49</v>
      </c>
      <c r="B16285" s="405">
        <v>60520</v>
      </c>
      <c r="C16285" s="292" t="s">
        <v>2979</v>
      </c>
      <c r="E16285" s="292" t="s">
        <v>214</v>
      </c>
      <c r="F16285" s="405">
        <v>59740</v>
      </c>
      <c r="G16285" s="292" t="s">
        <v>2979</v>
      </c>
    </row>
    <row r="16286" spans="1:7">
      <c r="A16286" s="292" t="s">
        <v>49</v>
      </c>
      <c r="B16286" s="405">
        <v>60955</v>
      </c>
      <c r="C16286" s="292" t="s">
        <v>2979</v>
      </c>
      <c r="E16286" s="292" t="s">
        <v>214</v>
      </c>
      <c r="F16286" s="405">
        <v>59743</v>
      </c>
      <c r="G16286" s="292" t="s">
        <v>2979</v>
      </c>
    </row>
    <row r="16287" spans="1:7">
      <c r="A16287" s="292" t="s">
        <v>49</v>
      </c>
      <c r="B16287" s="405">
        <v>61060</v>
      </c>
      <c r="C16287" s="292" t="s">
        <v>2979</v>
      </c>
      <c r="E16287" s="292" t="s">
        <v>214</v>
      </c>
      <c r="F16287" s="405">
        <v>59746</v>
      </c>
      <c r="G16287" s="292" t="s">
        <v>2979</v>
      </c>
    </row>
    <row r="16288" spans="1:7">
      <c r="A16288" s="292" t="s">
        <v>49</v>
      </c>
      <c r="B16288" s="405">
        <v>61314</v>
      </c>
      <c r="C16288" s="292" t="s">
        <v>2979</v>
      </c>
      <c r="E16288" s="292" t="s">
        <v>214</v>
      </c>
      <c r="F16288" s="405">
        <v>59747</v>
      </c>
      <c r="G16288" s="292" t="s">
        <v>2979</v>
      </c>
    </row>
    <row r="16289" spans="1:7">
      <c r="A16289" s="292" t="s">
        <v>49</v>
      </c>
      <c r="B16289" s="405">
        <v>61412</v>
      </c>
      <c r="C16289" s="292" t="s">
        <v>2979</v>
      </c>
      <c r="E16289" s="292" t="s">
        <v>214</v>
      </c>
      <c r="F16289" s="405">
        <v>59748</v>
      </c>
      <c r="G16289" s="292" t="s">
        <v>2979</v>
      </c>
    </row>
    <row r="16290" spans="1:7">
      <c r="A16290" s="292" t="s">
        <v>49</v>
      </c>
      <c r="B16290" s="405">
        <v>61470</v>
      </c>
      <c r="C16290" s="292" t="s">
        <v>2979</v>
      </c>
      <c r="E16290" s="292" t="s">
        <v>214</v>
      </c>
      <c r="F16290" s="405">
        <v>59749</v>
      </c>
      <c r="G16290" s="292" t="s">
        <v>2979</v>
      </c>
    </row>
    <row r="16291" spans="1:7">
      <c r="A16291" s="292" t="s">
        <v>49</v>
      </c>
      <c r="B16291" s="405">
        <v>61565</v>
      </c>
      <c r="C16291" s="292" t="s">
        <v>2979</v>
      </c>
      <c r="E16291" s="292" t="s">
        <v>214</v>
      </c>
      <c r="F16291" s="405">
        <v>59751</v>
      </c>
      <c r="G16291" s="292" t="s">
        <v>2979</v>
      </c>
    </row>
    <row r="16292" spans="1:7">
      <c r="A16292" s="292" t="s">
        <v>49</v>
      </c>
      <c r="B16292" s="405">
        <v>61772</v>
      </c>
      <c r="C16292" s="292" t="s">
        <v>2979</v>
      </c>
      <c r="E16292" s="292" t="s">
        <v>214</v>
      </c>
      <c r="F16292" s="405">
        <v>59754</v>
      </c>
      <c r="G16292" s="292" t="s">
        <v>2979</v>
      </c>
    </row>
    <row r="16293" spans="1:7">
      <c r="A16293" s="292" t="s">
        <v>49</v>
      </c>
      <c r="B16293" s="405">
        <v>61912</v>
      </c>
      <c r="C16293" s="292" t="s">
        <v>2979</v>
      </c>
      <c r="E16293" s="292" t="s">
        <v>214</v>
      </c>
      <c r="F16293" s="405">
        <v>59755</v>
      </c>
      <c r="G16293" s="292" t="s">
        <v>2979</v>
      </c>
    </row>
    <row r="16294" spans="1:7">
      <c r="A16294" s="292" t="s">
        <v>49</v>
      </c>
      <c r="B16294" s="405">
        <v>62050</v>
      </c>
      <c r="C16294" s="292" t="s">
        <v>2979</v>
      </c>
      <c r="E16294" s="292" t="s">
        <v>214</v>
      </c>
      <c r="F16294" s="405">
        <v>59759</v>
      </c>
      <c r="G16294" s="292" t="s">
        <v>2979</v>
      </c>
    </row>
    <row r="16295" spans="1:7">
      <c r="A16295" s="292" t="s">
        <v>49</v>
      </c>
      <c r="B16295" s="405">
        <v>62271</v>
      </c>
      <c r="C16295" s="292" t="s">
        <v>2979</v>
      </c>
      <c r="E16295" s="292" t="s">
        <v>214</v>
      </c>
      <c r="F16295" s="405">
        <v>59760</v>
      </c>
      <c r="G16295" s="292" t="s">
        <v>2979</v>
      </c>
    </row>
    <row r="16296" spans="1:7">
      <c r="A16296" s="292" t="s">
        <v>49</v>
      </c>
      <c r="B16296" s="405">
        <v>62358</v>
      </c>
      <c r="C16296" s="292" t="s">
        <v>2979</v>
      </c>
      <c r="E16296" s="292" t="s">
        <v>214</v>
      </c>
      <c r="F16296" s="405">
        <v>59761</v>
      </c>
      <c r="G16296" s="292" t="s">
        <v>2979</v>
      </c>
    </row>
    <row r="16297" spans="1:7">
      <c r="A16297" s="292" t="s">
        <v>49</v>
      </c>
      <c r="B16297" s="405">
        <v>62444</v>
      </c>
      <c r="C16297" s="292" t="s">
        <v>2979</v>
      </c>
      <c r="E16297" s="292" t="s">
        <v>214</v>
      </c>
      <c r="F16297" s="405">
        <v>59821</v>
      </c>
      <c r="G16297" s="292" t="s">
        <v>2979</v>
      </c>
    </row>
    <row r="16298" spans="1:7">
      <c r="A16298" s="292" t="s">
        <v>49</v>
      </c>
      <c r="B16298" s="405">
        <v>59632</v>
      </c>
      <c r="C16298" s="292" t="s">
        <v>2979</v>
      </c>
      <c r="E16298" s="292" t="s">
        <v>214</v>
      </c>
      <c r="F16298" s="405">
        <v>59824</v>
      </c>
      <c r="G16298" s="292" t="s">
        <v>2979</v>
      </c>
    </row>
    <row r="16299" spans="1:7">
      <c r="A16299" s="292" t="s">
        <v>49</v>
      </c>
      <c r="B16299" s="405">
        <v>59858</v>
      </c>
      <c r="C16299" s="292" t="s">
        <v>2979</v>
      </c>
      <c r="E16299" s="292" t="s">
        <v>214</v>
      </c>
      <c r="F16299" s="405">
        <v>59825</v>
      </c>
      <c r="G16299" s="292" t="s">
        <v>2979</v>
      </c>
    </row>
    <row r="16300" spans="1:7">
      <c r="A16300" s="292" t="s">
        <v>49</v>
      </c>
      <c r="B16300" s="405">
        <v>60530</v>
      </c>
      <c r="C16300" s="292" t="s">
        <v>2979</v>
      </c>
      <c r="E16300" s="292" t="s">
        <v>214</v>
      </c>
      <c r="F16300" s="405">
        <v>59830</v>
      </c>
      <c r="G16300" s="292" t="s">
        <v>2979</v>
      </c>
    </row>
    <row r="16301" spans="1:7">
      <c r="A16301" s="292" t="s">
        <v>49</v>
      </c>
      <c r="B16301" s="405">
        <v>60958</v>
      </c>
      <c r="C16301" s="292" t="s">
        <v>2979</v>
      </c>
      <c r="E16301" s="292" t="s">
        <v>214</v>
      </c>
      <c r="F16301" s="405">
        <v>59831</v>
      </c>
      <c r="G16301" s="292" t="s">
        <v>2979</v>
      </c>
    </row>
    <row r="16302" spans="1:7">
      <c r="A16302" s="292" t="s">
        <v>49</v>
      </c>
      <c r="B16302" s="405">
        <v>61062</v>
      </c>
      <c r="C16302" s="292" t="s">
        <v>2979</v>
      </c>
      <c r="E16302" s="292" t="s">
        <v>214</v>
      </c>
      <c r="F16302" s="405">
        <v>59834</v>
      </c>
      <c r="G16302" s="292" t="s">
        <v>2979</v>
      </c>
    </row>
    <row r="16303" spans="1:7">
      <c r="A16303" s="292" t="s">
        <v>49</v>
      </c>
      <c r="B16303" s="405">
        <v>61315</v>
      </c>
      <c r="C16303" s="292" t="s">
        <v>2979</v>
      </c>
      <c r="E16303" s="292" t="s">
        <v>214</v>
      </c>
      <c r="F16303" s="405">
        <v>59836</v>
      </c>
      <c r="G16303" s="292" t="s">
        <v>2979</v>
      </c>
    </row>
    <row r="16304" spans="1:7">
      <c r="A16304" s="292" t="s">
        <v>49</v>
      </c>
      <c r="B16304" s="405">
        <v>61413</v>
      </c>
      <c r="C16304" s="292" t="s">
        <v>2979</v>
      </c>
      <c r="E16304" s="292" t="s">
        <v>214</v>
      </c>
      <c r="F16304" s="405">
        <v>59840</v>
      </c>
      <c r="G16304" s="292" t="s">
        <v>2979</v>
      </c>
    </row>
    <row r="16305" spans="1:7">
      <c r="A16305" s="292" t="s">
        <v>49</v>
      </c>
      <c r="B16305" s="405">
        <v>61471</v>
      </c>
      <c r="C16305" s="292" t="s">
        <v>2979</v>
      </c>
      <c r="E16305" s="292" t="s">
        <v>214</v>
      </c>
      <c r="F16305" s="405">
        <v>59842</v>
      </c>
      <c r="G16305" s="292" t="s">
        <v>2979</v>
      </c>
    </row>
    <row r="16306" spans="1:7">
      <c r="A16306" s="292" t="s">
        <v>49</v>
      </c>
      <c r="B16306" s="405">
        <v>61567</v>
      </c>
      <c r="C16306" s="292" t="s">
        <v>2979</v>
      </c>
      <c r="E16306" s="292" t="s">
        <v>214</v>
      </c>
      <c r="F16306" s="405">
        <v>59843</v>
      </c>
      <c r="G16306" s="292" t="s">
        <v>2979</v>
      </c>
    </row>
    <row r="16307" spans="1:7">
      <c r="A16307" s="292" t="s">
        <v>49</v>
      </c>
      <c r="B16307" s="405">
        <v>61773</v>
      </c>
      <c r="C16307" s="292" t="s">
        <v>2979</v>
      </c>
      <c r="E16307" s="292" t="s">
        <v>214</v>
      </c>
      <c r="F16307" s="405">
        <v>59846</v>
      </c>
      <c r="G16307" s="292" t="s">
        <v>2979</v>
      </c>
    </row>
    <row r="16308" spans="1:7">
      <c r="A16308" s="292" t="s">
        <v>49</v>
      </c>
      <c r="B16308" s="405">
        <v>61913</v>
      </c>
      <c r="C16308" s="292" t="s">
        <v>2979</v>
      </c>
      <c r="E16308" s="292" t="s">
        <v>214</v>
      </c>
      <c r="F16308" s="405">
        <v>59847</v>
      </c>
      <c r="G16308" s="292" t="s">
        <v>2979</v>
      </c>
    </row>
    <row r="16309" spans="1:7">
      <c r="A16309" s="292" t="s">
        <v>49</v>
      </c>
      <c r="B16309" s="405">
        <v>62051</v>
      </c>
      <c r="C16309" s="292" t="s">
        <v>2979</v>
      </c>
      <c r="E16309" s="292" t="s">
        <v>214</v>
      </c>
      <c r="F16309" s="405">
        <v>59856</v>
      </c>
      <c r="G16309" s="292" t="s">
        <v>2979</v>
      </c>
    </row>
    <row r="16310" spans="1:7">
      <c r="A16310" s="292" t="s">
        <v>49</v>
      </c>
      <c r="B16310" s="405">
        <v>62272</v>
      </c>
      <c r="C16310" s="292" t="s">
        <v>2979</v>
      </c>
      <c r="E16310" s="292" t="s">
        <v>214</v>
      </c>
      <c r="F16310" s="405">
        <v>59858</v>
      </c>
      <c r="G16310" s="292" t="s">
        <v>2979</v>
      </c>
    </row>
    <row r="16311" spans="1:7">
      <c r="A16311" s="292" t="s">
        <v>49</v>
      </c>
      <c r="B16311" s="405">
        <v>62360</v>
      </c>
      <c r="C16311" s="292" t="s">
        <v>2979</v>
      </c>
      <c r="E16311" s="292" t="s">
        <v>214</v>
      </c>
      <c r="F16311" s="405">
        <v>59863</v>
      </c>
      <c r="G16311" s="292" t="s">
        <v>2979</v>
      </c>
    </row>
    <row r="16312" spans="1:7">
      <c r="A16312" s="292" t="s">
        <v>49</v>
      </c>
      <c r="B16312" s="405">
        <v>62445</v>
      </c>
      <c r="C16312" s="292" t="s">
        <v>2979</v>
      </c>
      <c r="E16312" s="292" t="s">
        <v>214</v>
      </c>
      <c r="F16312" s="405">
        <v>59865</v>
      </c>
      <c r="G16312" s="292" t="s">
        <v>2979</v>
      </c>
    </row>
    <row r="16313" spans="1:7">
      <c r="A16313" s="292" t="s">
        <v>49</v>
      </c>
      <c r="B16313" s="405">
        <v>59634</v>
      </c>
      <c r="C16313" s="292" t="s">
        <v>2979</v>
      </c>
      <c r="E16313" s="292" t="s">
        <v>214</v>
      </c>
      <c r="F16313" s="405">
        <v>59871</v>
      </c>
      <c r="G16313" s="292" t="s">
        <v>2979</v>
      </c>
    </row>
    <row r="16314" spans="1:7">
      <c r="A16314" s="292" t="s">
        <v>49</v>
      </c>
      <c r="B16314" s="405">
        <v>59863</v>
      </c>
      <c r="C16314" s="292" t="s">
        <v>2979</v>
      </c>
      <c r="E16314" s="292" t="s">
        <v>214</v>
      </c>
      <c r="F16314" s="405">
        <v>59872</v>
      </c>
      <c r="G16314" s="292" t="s">
        <v>2979</v>
      </c>
    </row>
    <row r="16315" spans="1:7">
      <c r="A16315" s="292" t="s">
        <v>49</v>
      </c>
      <c r="B16315" s="405">
        <v>60531</v>
      </c>
      <c r="C16315" s="292" t="s">
        <v>2979</v>
      </c>
      <c r="E16315" s="292" t="s">
        <v>214</v>
      </c>
      <c r="F16315" s="405">
        <v>59873</v>
      </c>
      <c r="G16315" s="292" t="s">
        <v>2979</v>
      </c>
    </row>
    <row r="16316" spans="1:7">
      <c r="A16316" s="292" t="s">
        <v>49</v>
      </c>
      <c r="B16316" s="405">
        <v>60959</v>
      </c>
      <c r="C16316" s="292" t="s">
        <v>2979</v>
      </c>
      <c r="E16316" s="292" t="s">
        <v>214</v>
      </c>
      <c r="F16316" s="405">
        <v>59875</v>
      </c>
      <c r="G16316" s="292" t="s">
        <v>2979</v>
      </c>
    </row>
    <row r="16317" spans="1:7">
      <c r="A16317" s="292" t="s">
        <v>49</v>
      </c>
      <c r="B16317" s="405">
        <v>61063</v>
      </c>
      <c r="C16317" s="292" t="s">
        <v>2979</v>
      </c>
      <c r="E16317" s="292" t="s">
        <v>214</v>
      </c>
      <c r="F16317" s="405">
        <v>59901</v>
      </c>
      <c r="G16317" s="292" t="s">
        <v>2979</v>
      </c>
    </row>
    <row r="16318" spans="1:7">
      <c r="A16318" s="292" t="s">
        <v>49</v>
      </c>
      <c r="B16318" s="405">
        <v>61316</v>
      </c>
      <c r="C16318" s="292" t="s">
        <v>2979</v>
      </c>
      <c r="E16318" s="292" t="s">
        <v>214</v>
      </c>
      <c r="F16318" s="405">
        <v>59910</v>
      </c>
      <c r="G16318" s="292" t="s">
        <v>2979</v>
      </c>
    </row>
    <row r="16319" spans="1:7">
      <c r="A16319" s="292" t="s">
        <v>49</v>
      </c>
      <c r="B16319" s="405">
        <v>61414</v>
      </c>
      <c r="C16319" s="292" t="s">
        <v>2979</v>
      </c>
      <c r="E16319" s="292" t="s">
        <v>214</v>
      </c>
      <c r="F16319" s="405">
        <v>59914</v>
      </c>
      <c r="G16319" s="292" t="s">
        <v>2979</v>
      </c>
    </row>
    <row r="16320" spans="1:7">
      <c r="A16320" s="292" t="s">
        <v>49</v>
      </c>
      <c r="B16320" s="405">
        <v>61472</v>
      </c>
      <c r="C16320" s="292" t="s">
        <v>2979</v>
      </c>
      <c r="E16320" s="292" t="s">
        <v>214</v>
      </c>
      <c r="F16320" s="405">
        <v>59915</v>
      </c>
      <c r="G16320" s="292" t="s">
        <v>2979</v>
      </c>
    </row>
    <row r="16321" spans="1:7">
      <c r="A16321" s="292" t="s">
        <v>49</v>
      </c>
      <c r="B16321" s="405">
        <v>61569</v>
      </c>
      <c r="C16321" s="292" t="s">
        <v>2979</v>
      </c>
      <c r="E16321" s="292" t="s">
        <v>214</v>
      </c>
      <c r="F16321" s="405">
        <v>59916</v>
      </c>
      <c r="G16321" s="292" t="s">
        <v>2979</v>
      </c>
    </row>
    <row r="16322" spans="1:7">
      <c r="A16322" s="292" t="s">
        <v>49</v>
      </c>
      <c r="B16322" s="405">
        <v>61774</v>
      </c>
      <c r="C16322" s="292" t="s">
        <v>2979</v>
      </c>
      <c r="E16322" s="292" t="s">
        <v>214</v>
      </c>
      <c r="F16322" s="405">
        <v>59918</v>
      </c>
      <c r="G16322" s="292" t="s">
        <v>2979</v>
      </c>
    </row>
    <row r="16323" spans="1:7">
      <c r="A16323" s="292" t="s">
        <v>49</v>
      </c>
      <c r="B16323" s="405">
        <v>61914</v>
      </c>
      <c r="C16323" s="292" t="s">
        <v>2979</v>
      </c>
      <c r="E16323" s="292" t="s">
        <v>214</v>
      </c>
      <c r="F16323" s="405">
        <v>59919</v>
      </c>
      <c r="G16323" s="292" t="s">
        <v>2979</v>
      </c>
    </row>
    <row r="16324" spans="1:7">
      <c r="A16324" s="292" t="s">
        <v>49</v>
      </c>
      <c r="B16324" s="405">
        <v>62052</v>
      </c>
      <c r="C16324" s="292" t="s">
        <v>2979</v>
      </c>
      <c r="E16324" s="292" t="s">
        <v>214</v>
      </c>
      <c r="F16324" s="405">
        <v>59922</v>
      </c>
      <c r="G16324" s="292" t="s">
        <v>2979</v>
      </c>
    </row>
    <row r="16325" spans="1:7">
      <c r="A16325" s="292" t="s">
        <v>49</v>
      </c>
      <c r="B16325" s="405">
        <v>62273</v>
      </c>
      <c r="C16325" s="292" t="s">
        <v>2979</v>
      </c>
      <c r="E16325" s="292" t="s">
        <v>214</v>
      </c>
      <c r="F16325" s="405">
        <v>59926</v>
      </c>
      <c r="G16325" s="292" t="s">
        <v>2979</v>
      </c>
    </row>
    <row r="16326" spans="1:7">
      <c r="A16326" s="292" t="s">
        <v>49</v>
      </c>
      <c r="B16326" s="405">
        <v>62361</v>
      </c>
      <c r="C16326" s="292" t="s">
        <v>2979</v>
      </c>
      <c r="E16326" s="292" t="s">
        <v>214</v>
      </c>
      <c r="F16326" s="405">
        <v>59927</v>
      </c>
      <c r="G16326" s="292" t="s">
        <v>2979</v>
      </c>
    </row>
    <row r="16327" spans="1:7">
      <c r="A16327" s="292" t="s">
        <v>49</v>
      </c>
      <c r="B16327" s="405">
        <v>62446</v>
      </c>
      <c r="C16327" s="292" t="s">
        <v>2979</v>
      </c>
      <c r="E16327" s="292" t="s">
        <v>214</v>
      </c>
      <c r="F16327" s="405">
        <v>59929</v>
      </c>
      <c r="G16327" s="292" t="s">
        <v>2979</v>
      </c>
    </row>
    <row r="16328" spans="1:7">
      <c r="A16328" s="292" t="s">
        <v>49</v>
      </c>
      <c r="B16328" s="405">
        <v>59638</v>
      </c>
      <c r="C16328" s="292" t="s">
        <v>2979</v>
      </c>
      <c r="E16328" s="292" t="s">
        <v>214</v>
      </c>
      <c r="F16328" s="405">
        <v>59931</v>
      </c>
      <c r="G16328" s="292" t="s">
        <v>2979</v>
      </c>
    </row>
    <row r="16329" spans="1:7">
      <c r="A16329" s="292" t="s">
        <v>49</v>
      </c>
      <c r="B16329" s="405">
        <v>59865</v>
      </c>
      <c r="C16329" s="292" t="s">
        <v>2979</v>
      </c>
      <c r="E16329" s="292" t="s">
        <v>214</v>
      </c>
      <c r="F16329" s="405">
        <v>59932</v>
      </c>
      <c r="G16329" s="292" t="s">
        <v>2979</v>
      </c>
    </row>
    <row r="16330" spans="1:7">
      <c r="A16330" s="292" t="s">
        <v>49</v>
      </c>
      <c r="B16330" s="405">
        <v>60537</v>
      </c>
      <c r="C16330" s="292" t="s">
        <v>2979</v>
      </c>
      <c r="E16330" s="292" t="s">
        <v>214</v>
      </c>
      <c r="F16330" s="405">
        <v>59933</v>
      </c>
      <c r="G16330" s="292" t="s">
        <v>2979</v>
      </c>
    </row>
    <row r="16331" spans="1:7">
      <c r="A16331" s="292" t="s">
        <v>49</v>
      </c>
      <c r="B16331" s="405">
        <v>60960</v>
      </c>
      <c r="C16331" s="292" t="s">
        <v>2979</v>
      </c>
      <c r="E16331" s="292" t="s">
        <v>214</v>
      </c>
      <c r="F16331" s="405">
        <v>59935</v>
      </c>
      <c r="G16331" s="292" t="s">
        <v>2979</v>
      </c>
    </row>
    <row r="16332" spans="1:7">
      <c r="A16332" s="292" t="s">
        <v>49</v>
      </c>
      <c r="B16332" s="405">
        <v>61064</v>
      </c>
      <c r="C16332" s="292" t="s">
        <v>2979</v>
      </c>
      <c r="E16332" s="292" t="s">
        <v>214</v>
      </c>
      <c r="F16332" s="405">
        <v>59936</v>
      </c>
      <c r="G16332" s="292" t="s">
        <v>2979</v>
      </c>
    </row>
    <row r="16333" spans="1:7">
      <c r="A16333" s="292" t="s">
        <v>49</v>
      </c>
      <c r="B16333" s="405">
        <v>61318</v>
      </c>
      <c r="C16333" s="292" t="s">
        <v>2979</v>
      </c>
      <c r="E16333" s="292" t="s">
        <v>214</v>
      </c>
      <c r="F16333" s="405">
        <v>59937</v>
      </c>
      <c r="G16333" s="292" t="s">
        <v>2979</v>
      </c>
    </row>
    <row r="16334" spans="1:7">
      <c r="A16334" s="292" t="s">
        <v>49</v>
      </c>
      <c r="B16334" s="405">
        <v>61415</v>
      </c>
      <c r="C16334" s="292" t="s">
        <v>2979</v>
      </c>
      <c r="E16334" s="292" t="s">
        <v>214</v>
      </c>
      <c r="F16334" s="405">
        <v>60034</v>
      </c>
      <c r="G16334" s="292" t="s">
        <v>2979</v>
      </c>
    </row>
    <row r="16335" spans="1:7">
      <c r="A16335" s="292" t="s">
        <v>49</v>
      </c>
      <c r="B16335" s="405">
        <v>61473</v>
      </c>
      <c r="C16335" s="292" t="s">
        <v>2979</v>
      </c>
      <c r="E16335" s="292" t="s">
        <v>214</v>
      </c>
      <c r="F16335" s="405">
        <v>60111</v>
      </c>
      <c r="G16335" s="292" t="s">
        <v>2979</v>
      </c>
    </row>
    <row r="16336" spans="1:7">
      <c r="A16336" s="292" t="s">
        <v>49</v>
      </c>
      <c r="B16336" s="405">
        <v>61570</v>
      </c>
      <c r="C16336" s="292" t="s">
        <v>2979</v>
      </c>
      <c r="E16336" s="292" t="s">
        <v>214</v>
      </c>
      <c r="F16336" s="405">
        <v>60150</v>
      </c>
      <c r="G16336" s="292" t="s">
        <v>2979</v>
      </c>
    </row>
    <row r="16337" spans="1:7">
      <c r="A16337" s="292" t="s">
        <v>49</v>
      </c>
      <c r="B16337" s="405">
        <v>61775</v>
      </c>
      <c r="C16337" s="292" t="s">
        <v>2979</v>
      </c>
      <c r="E16337" s="292" t="s">
        <v>214</v>
      </c>
      <c r="F16337" s="405">
        <v>60151</v>
      </c>
      <c r="G16337" s="292" t="s">
        <v>2979</v>
      </c>
    </row>
    <row r="16338" spans="1:7">
      <c r="A16338" s="292" t="s">
        <v>49</v>
      </c>
      <c r="B16338" s="405">
        <v>61917</v>
      </c>
      <c r="C16338" s="292" t="s">
        <v>2979</v>
      </c>
      <c r="E16338" s="292" t="s">
        <v>214</v>
      </c>
      <c r="F16338" s="405">
        <v>60182</v>
      </c>
      <c r="G16338" s="292" t="s">
        <v>2979</v>
      </c>
    </row>
    <row r="16339" spans="1:7">
      <c r="A16339" s="292" t="s">
        <v>49</v>
      </c>
      <c r="B16339" s="405">
        <v>62054</v>
      </c>
      <c r="C16339" s="292" t="s">
        <v>2979</v>
      </c>
      <c r="E16339" s="292" t="s">
        <v>214</v>
      </c>
      <c r="F16339" s="405">
        <v>60420</v>
      </c>
      <c r="G16339" s="292" t="s">
        <v>2979</v>
      </c>
    </row>
    <row r="16340" spans="1:7">
      <c r="A16340" s="292" t="s">
        <v>49</v>
      </c>
      <c r="B16340" s="405">
        <v>62274</v>
      </c>
      <c r="C16340" s="292" t="s">
        <v>2979</v>
      </c>
      <c r="E16340" s="292" t="s">
        <v>214</v>
      </c>
      <c r="F16340" s="405">
        <v>60424</v>
      </c>
      <c r="G16340" s="292" t="s">
        <v>2979</v>
      </c>
    </row>
    <row r="16341" spans="1:7">
      <c r="A16341" s="292" t="s">
        <v>49</v>
      </c>
      <c r="B16341" s="405">
        <v>62363</v>
      </c>
      <c r="C16341" s="292" t="s">
        <v>2979</v>
      </c>
      <c r="E16341" s="292" t="s">
        <v>214</v>
      </c>
      <c r="F16341" s="405">
        <v>60437</v>
      </c>
      <c r="G16341" s="292" t="s">
        <v>2979</v>
      </c>
    </row>
    <row r="16342" spans="1:7">
      <c r="A16342" s="292" t="s">
        <v>49</v>
      </c>
      <c r="B16342" s="405">
        <v>62447</v>
      </c>
      <c r="C16342" s="292" t="s">
        <v>2979</v>
      </c>
      <c r="E16342" s="292" t="s">
        <v>214</v>
      </c>
      <c r="F16342" s="405">
        <v>60444</v>
      </c>
      <c r="G16342" s="292" t="s">
        <v>2979</v>
      </c>
    </row>
    <row r="16343" spans="1:7">
      <c r="A16343" s="292" t="s">
        <v>49</v>
      </c>
      <c r="B16343" s="405">
        <v>59639</v>
      </c>
      <c r="C16343" s="292" t="s">
        <v>2979</v>
      </c>
      <c r="E16343" s="292" t="s">
        <v>214</v>
      </c>
      <c r="F16343" s="405">
        <v>60447</v>
      </c>
      <c r="G16343" s="292" t="s">
        <v>2979</v>
      </c>
    </row>
    <row r="16344" spans="1:7">
      <c r="A16344" s="292" t="s">
        <v>49</v>
      </c>
      <c r="B16344" s="405">
        <v>59871</v>
      </c>
      <c r="C16344" s="292" t="s">
        <v>2979</v>
      </c>
      <c r="E16344" s="292" t="s">
        <v>214</v>
      </c>
      <c r="F16344" s="405">
        <v>60460</v>
      </c>
      <c r="G16344" s="292" t="s">
        <v>2979</v>
      </c>
    </row>
    <row r="16345" spans="1:7">
      <c r="A16345" s="292" t="s">
        <v>49</v>
      </c>
      <c r="B16345" s="405">
        <v>60541</v>
      </c>
      <c r="C16345" s="292" t="s">
        <v>2979</v>
      </c>
      <c r="E16345" s="292" t="s">
        <v>214</v>
      </c>
      <c r="F16345" s="405">
        <v>60468</v>
      </c>
      <c r="G16345" s="292" t="s">
        <v>2979</v>
      </c>
    </row>
    <row r="16346" spans="1:7">
      <c r="A16346" s="292" t="s">
        <v>49</v>
      </c>
      <c r="B16346" s="405">
        <v>60961</v>
      </c>
      <c r="C16346" s="292" t="s">
        <v>2979</v>
      </c>
      <c r="E16346" s="292" t="s">
        <v>214</v>
      </c>
      <c r="F16346" s="405">
        <v>60470</v>
      </c>
      <c r="G16346" s="292" t="s">
        <v>2979</v>
      </c>
    </row>
    <row r="16347" spans="1:7">
      <c r="A16347" s="292" t="s">
        <v>49</v>
      </c>
      <c r="B16347" s="405">
        <v>61067</v>
      </c>
      <c r="C16347" s="292" t="s">
        <v>2979</v>
      </c>
      <c r="E16347" s="292" t="s">
        <v>214</v>
      </c>
      <c r="F16347" s="405">
        <v>60479</v>
      </c>
      <c r="G16347" s="292" t="s">
        <v>2979</v>
      </c>
    </row>
    <row r="16348" spans="1:7">
      <c r="A16348" s="292" t="s">
        <v>49</v>
      </c>
      <c r="B16348" s="405">
        <v>61319</v>
      </c>
      <c r="C16348" s="292" t="s">
        <v>2979</v>
      </c>
      <c r="E16348" s="292" t="s">
        <v>214</v>
      </c>
      <c r="F16348" s="405">
        <v>60511</v>
      </c>
      <c r="G16348" s="292" t="s">
        <v>2979</v>
      </c>
    </row>
    <row r="16349" spans="1:7">
      <c r="A16349" s="292" t="s">
        <v>49</v>
      </c>
      <c r="B16349" s="405">
        <v>61416</v>
      </c>
      <c r="C16349" s="292" t="s">
        <v>2979</v>
      </c>
      <c r="E16349" s="292" t="s">
        <v>214</v>
      </c>
      <c r="F16349" s="405">
        <v>60518</v>
      </c>
      <c r="G16349" s="292" t="s">
        <v>2979</v>
      </c>
    </row>
    <row r="16350" spans="1:7">
      <c r="A16350" s="292" t="s">
        <v>49</v>
      </c>
      <c r="B16350" s="405">
        <v>61474</v>
      </c>
      <c r="C16350" s="292" t="s">
        <v>2979</v>
      </c>
      <c r="E16350" s="292" t="s">
        <v>214</v>
      </c>
      <c r="F16350" s="405">
        <v>60520</v>
      </c>
      <c r="G16350" s="292" t="s">
        <v>2979</v>
      </c>
    </row>
    <row r="16351" spans="1:7">
      <c r="A16351" s="292" t="s">
        <v>49</v>
      </c>
      <c r="B16351" s="405">
        <v>61572</v>
      </c>
      <c r="C16351" s="292" t="s">
        <v>2979</v>
      </c>
      <c r="E16351" s="292" t="s">
        <v>214</v>
      </c>
      <c r="F16351" s="405">
        <v>60530</v>
      </c>
      <c r="G16351" s="292" t="s">
        <v>2979</v>
      </c>
    </row>
    <row r="16352" spans="1:7">
      <c r="A16352" s="292" t="s">
        <v>49</v>
      </c>
      <c r="B16352" s="405">
        <v>61776</v>
      </c>
      <c r="C16352" s="292" t="s">
        <v>2979</v>
      </c>
      <c r="E16352" s="292" t="s">
        <v>214</v>
      </c>
      <c r="F16352" s="405">
        <v>60531</v>
      </c>
      <c r="G16352" s="292" t="s">
        <v>2979</v>
      </c>
    </row>
    <row r="16353" spans="1:7">
      <c r="A16353" s="292" t="s">
        <v>49</v>
      </c>
      <c r="B16353" s="405">
        <v>61919</v>
      </c>
      <c r="C16353" s="292" t="s">
        <v>2979</v>
      </c>
      <c r="E16353" s="292" t="s">
        <v>214</v>
      </c>
      <c r="F16353" s="405">
        <v>60537</v>
      </c>
      <c r="G16353" s="292" t="s">
        <v>2979</v>
      </c>
    </row>
    <row r="16354" spans="1:7">
      <c r="A16354" s="292" t="s">
        <v>49</v>
      </c>
      <c r="B16354" s="405">
        <v>62056</v>
      </c>
      <c r="C16354" s="292" t="s">
        <v>2979</v>
      </c>
      <c r="E16354" s="292" t="s">
        <v>214</v>
      </c>
      <c r="F16354" s="405">
        <v>60541</v>
      </c>
      <c r="G16354" s="292" t="s">
        <v>2979</v>
      </c>
    </row>
    <row r="16355" spans="1:7">
      <c r="A16355" s="292" t="s">
        <v>49</v>
      </c>
      <c r="B16355" s="405">
        <v>62275</v>
      </c>
      <c r="C16355" s="292" t="s">
        <v>2979</v>
      </c>
      <c r="E16355" s="292" t="s">
        <v>214</v>
      </c>
      <c r="F16355" s="405">
        <v>60549</v>
      </c>
      <c r="G16355" s="292" t="s">
        <v>2979</v>
      </c>
    </row>
    <row r="16356" spans="1:7">
      <c r="A16356" s="292" t="s">
        <v>49</v>
      </c>
      <c r="B16356" s="405">
        <v>62365</v>
      </c>
      <c r="C16356" s="292" t="s">
        <v>2979</v>
      </c>
      <c r="E16356" s="292" t="s">
        <v>214</v>
      </c>
      <c r="F16356" s="405">
        <v>60550</v>
      </c>
      <c r="G16356" s="292" t="s">
        <v>2979</v>
      </c>
    </row>
    <row r="16357" spans="1:7">
      <c r="A16357" s="292" t="s">
        <v>49</v>
      </c>
      <c r="B16357" s="405">
        <v>62448</v>
      </c>
      <c r="C16357" s="292" t="s">
        <v>2979</v>
      </c>
      <c r="E16357" s="292" t="s">
        <v>214</v>
      </c>
      <c r="F16357" s="405">
        <v>60551</v>
      </c>
      <c r="G16357" s="292" t="s">
        <v>2979</v>
      </c>
    </row>
    <row r="16358" spans="1:7">
      <c r="A16358" s="292" t="s">
        <v>49</v>
      </c>
      <c r="B16358" s="405">
        <v>59640</v>
      </c>
      <c r="C16358" s="292" t="s">
        <v>2979</v>
      </c>
      <c r="E16358" s="292" t="s">
        <v>214</v>
      </c>
      <c r="F16358" s="405">
        <v>60552</v>
      </c>
      <c r="G16358" s="292" t="s">
        <v>2979</v>
      </c>
    </row>
    <row r="16359" spans="1:7">
      <c r="A16359" s="292" t="s">
        <v>49</v>
      </c>
      <c r="B16359" s="405">
        <v>59872</v>
      </c>
      <c r="C16359" s="292" t="s">
        <v>2979</v>
      </c>
      <c r="E16359" s="292" t="s">
        <v>214</v>
      </c>
      <c r="F16359" s="405">
        <v>60553</v>
      </c>
      <c r="G16359" s="292" t="s">
        <v>2979</v>
      </c>
    </row>
    <row r="16360" spans="1:7">
      <c r="A16360" s="292" t="s">
        <v>49</v>
      </c>
      <c r="B16360" s="405">
        <v>60549</v>
      </c>
      <c r="C16360" s="292" t="s">
        <v>2979</v>
      </c>
      <c r="E16360" s="292" t="s">
        <v>214</v>
      </c>
      <c r="F16360" s="405">
        <v>60557</v>
      </c>
      <c r="G16360" s="292" t="s">
        <v>2979</v>
      </c>
    </row>
    <row r="16361" spans="1:7">
      <c r="A16361" s="292" t="s">
        <v>49</v>
      </c>
      <c r="B16361" s="405">
        <v>60962</v>
      </c>
      <c r="C16361" s="292" t="s">
        <v>2979</v>
      </c>
      <c r="E16361" s="292" t="s">
        <v>214</v>
      </c>
      <c r="F16361" s="405">
        <v>60910</v>
      </c>
      <c r="G16361" s="292" t="s">
        <v>2979</v>
      </c>
    </row>
    <row r="16362" spans="1:7">
      <c r="A16362" s="292" t="s">
        <v>49</v>
      </c>
      <c r="B16362" s="405">
        <v>61070</v>
      </c>
      <c r="C16362" s="292" t="s">
        <v>2979</v>
      </c>
      <c r="E16362" s="292" t="s">
        <v>214</v>
      </c>
      <c r="F16362" s="405">
        <v>60911</v>
      </c>
      <c r="G16362" s="292" t="s">
        <v>2979</v>
      </c>
    </row>
    <row r="16363" spans="1:7">
      <c r="A16363" s="292" t="s">
        <v>49</v>
      </c>
      <c r="B16363" s="405">
        <v>61321</v>
      </c>
      <c r="C16363" s="292" t="s">
        <v>2979</v>
      </c>
      <c r="E16363" s="292" t="s">
        <v>214</v>
      </c>
      <c r="F16363" s="405">
        <v>60912</v>
      </c>
      <c r="G16363" s="292" t="s">
        <v>2979</v>
      </c>
    </row>
    <row r="16364" spans="1:7">
      <c r="A16364" s="292" t="s">
        <v>49</v>
      </c>
      <c r="B16364" s="405">
        <v>61417</v>
      </c>
      <c r="C16364" s="292" t="s">
        <v>2979</v>
      </c>
      <c r="E16364" s="292" t="s">
        <v>214</v>
      </c>
      <c r="F16364" s="405">
        <v>60913</v>
      </c>
      <c r="G16364" s="292" t="s">
        <v>2979</v>
      </c>
    </row>
    <row r="16365" spans="1:7">
      <c r="A16365" s="292" t="s">
        <v>49</v>
      </c>
      <c r="B16365" s="405">
        <v>61475</v>
      </c>
      <c r="C16365" s="292" t="s">
        <v>2979</v>
      </c>
      <c r="E16365" s="292" t="s">
        <v>214</v>
      </c>
      <c r="F16365" s="405">
        <v>60917</v>
      </c>
      <c r="G16365" s="292" t="s">
        <v>2979</v>
      </c>
    </row>
    <row r="16366" spans="1:7">
      <c r="A16366" s="292" t="s">
        <v>49</v>
      </c>
      <c r="B16366" s="405">
        <v>61720</v>
      </c>
      <c r="C16366" s="292" t="s">
        <v>2979</v>
      </c>
      <c r="E16366" s="292" t="s">
        <v>214</v>
      </c>
      <c r="F16366" s="405">
        <v>60918</v>
      </c>
      <c r="G16366" s="292" t="s">
        <v>2979</v>
      </c>
    </row>
    <row r="16367" spans="1:7">
      <c r="A16367" s="292" t="s">
        <v>49</v>
      </c>
      <c r="B16367" s="405">
        <v>61777</v>
      </c>
      <c r="C16367" s="292" t="s">
        <v>2979</v>
      </c>
      <c r="E16367" s="292" t="s">
        <v>214</v>
      </c>
      <c r="F16367" s="405">
        <v>60919</v>
      </c>
      <c r="G16367" s="292" t="s">
        <v>2979</v>
      </c>
    </row>
    <row r="16368" spans="1:7">
      <c r="A16368" s="292" t="s">
        <v>49</v>
      </c>
      <c r="B16368" s="405">
        <v>61924</v>
      </c>
      <c r="C16368" s="292" t="s">
        <v>2979</v>
      </c>
      <c r="E16368" s="292" t="s">
        <v>214</v>
      </c>
      <c r="F16368" s="405">
        <v>60920</v>
      </c>
      <c r="G16368" s="292" t="s">
        <v>2979</v>
      </c>
    </row>
    <row r="16369" spans="1:7">
      <c r="A16369" s="292" t="s">
        <v>49</v>
      </c>
      <c r="B16369" s="405">
        <v>62061</v>
      </c>
      <c r="C16369" s="292" t="s">
        <v>2979</v>
      </c>
      <c r="E16369" s="292" t="s">
        <v>214</v>
      </c>
      <c r="F16369" s="405">
        <v>60921</v>
      </c>
      <c r="G16369" s="292" t="s">
        <v>2979</v>
      </c>
    </row>
    <row r="16370" spans="1:7">
      <c r="A16370" s="292" t="s">
        <v>49</v>
      </c>
      <c r="B16370" s="405">
        <v>62277</v>
      </c>
      <c r="C16370" s="292" t="s">
        <v>2979</v>
      </c>
      <c r="E16370" s="292" t="s">
        <v>214</v>
      </c>
      <c r="F16370" s="405">
        <v>60922</v>
      </c>
      <c r="G16370" s="292" t="s">
        <v>2979</v>
      </c>
    </row>
    <row r="16371" spans="1:7">
      <c r="A16371" s="292" t="s">
        <v>49</v>
      </c>
      <c r="B16371" s="405">
        <v>62366</v>
      </c>
      <c r="C16371" s="292" t="s">
        <v>2979</v>
      </c>
      <c r="E16371" s="292" t="s">
        <v>214</v>
      </c>
      <c r="F16371" s="405">
        <v>60924</v>
      </c>
      <c r="G16371" s="292" t="s">
        <v>2979</v>
      </c>
    </row>
    <row r="16372" spans="1:7">
      <c r="A16372" s="292" t="s">
        <v>49</v>
      </c>
      <c r="B16372" s="405">
        <v>62449</v>
      </c>
      <c r="C16372" s="292" t="s">
        <v>2979</v>
      </c>
      <c r="E16372" s="292" t="s">
        <v>214</v>
      </c>
      <c r="F16372" s="405">
        <v>60927</v>
      </c>
      <c r="G16372" s="292" t="s">
        <v>2979</v>
      </c>
    </row>
    <row r="16373" spans="1:7">
      <c r="A16373" s="292" t="s">
        <v>49</v>
      </c>
      <c r="B16373" s="405">
        <v>59643</v>
      </c>
      <c r="C16373" s="292" t="s">
        <v>2979</v>
      </c>
      <c r="E16373" s="292" t="s">
        <v>214</v>
      </c>
      <c r="F16373" s="405">
        <v>60928</v>
      </c>
      <c r="G16373" s="292" t="s">
        <v>2979</v>
      </c>
    </row>
    <row r="16374" spans="1:7">
      <c r="A16374" s="292" t="s">
        <v>49</v>
      </c>
      <c r="B16374" s="405">
        <v>59873</v>
      </c>
      <c r="C16374" s="292" t="s">
        <v>2979</v>
      </c>
      <c r="E16374" s="292" t="s">
        <v>214</v>
      </c>
      <c r="F16374" s="405">
        <v>60929</v>
      </c>
      <c r="G16374" s="292" t="s">
        <v>2979</v>
      </c>
    </row>
    <row r="16375" spans="1:7">
      <c r="A16375" s="292" t="s">
        <v>49</v>
      </c>
      <c r="B16375" s="405">
        <v>60550</v>
      </c>
      <c r="C16375" s="292" t="s">
        <v>2979</v>
      </c>
      <c r="E16375" s="292" t="s">
        <v>214</v>
      </c>
      <c r="F16375" s="405">
        <v>60930</v>
      </c>
      <c r="G16375" s="292" t="s">
        <v>2979</v>
      </c>
    </row>
    <row r="16376" spans="1:7">
      <c r="A16376" s="292" t="s">
        <v>49</v>
      </c>
      <c r="B16376" s="405">
        <v>60963</v>
      </c>
      <c r="C16376" s="292" t="s">
        <v>2979</v>
      </c>
      <c r="E16376" s="292" t="s">
        <v>214</v>
      </c>
      <c r="F16376" s="405">
        <v>60931</v>
      </c>
      <c r="G16376" s="292" t="s">
        <v>2979</v>
      </c>
    </row>
    <row r="16377" spans="1:7">
      <c r="A16377" s="292" t="s">
        <v>49</v>
      </c>
      <c r="B16377" s="405">
        <v>61074</v>
      </c>
      <c r="C16377" s="292" t="s">
        <v>2979</v>
      </c>
      <c r="E16377" s="292" t="s">
        <v>214</v>
      </c>
      <c r="F16377" s="405">
        <v>60933</v>
      </c>
      <c r="G16377" s="292" t="s">
        <v>2979</v>
      </c>
    </row>
    <row r="16378" spans="1:7">
      <c r="A16378" s="292" t="s">
        <v>49</v>
      </c>
      <c r="B16378" s="405">
        <v>61322</v>
      </c>
      <c r="C16378" s="292" t="s">
        <v>2979</v>
      </c>
      <c r="E16378" s="292" t="s">
        <v>214</v>
      </c>
      <c r="F16378" s="405">
        <v>60934</v>
      </c>
      <c r="G16378" s="292" t="s">
        <v>2979</v>
      </c>
    </row>
    <row r="16379" spans="1:7">
      <c r="A16379" s="292" t="s">
        <v>49</v>
      </c>
      <c r="B16379" s="405">
        <v>61418</v>
      </c>
      <c r="C16379" s="292" t="s">
        <v>2979</v>
      </c>
      <c r="E16379" s="292" t="s">
        <v>214</v>
      </c>
      <c r="F16379" s="405">
        <v>60935</v>
      </c>
      <c r="G16379" s="292" t="s">
        <v>2979</v>
      </c>
    </row>
    <row r="16380" spans="1:7">
      <c r="A16380" s="292" t="s">
        <v>49</v>
      </c>
      <c r="B16380" s="405">
        <v>61476</v>
      </c>
      <c r="C16380" s="292" t="s">
        <v>2979</v>
      </c>
      <c r="E16380" s="292" t="s">
        <v>214</v>
      </c>
      <c r="F16380" s="405">
        <v>60938</v>
      </c>
      <c r="G16380" s="292" t="s">
        <v>2979</v>
      </c>
    </row>
    <row r="16381" spans="1:7">
      <c r="A16381" s="292" t="s">
        <v>49</v>
      </c>
      <c r="B16381" s="405">
        <v>61721</v>
      </c>
      <c r="C16381" s="292" t="s">
        <v>2979</v>
      </c>
      <c r="E16381" s="292" t="s">
        <v>214</v>
      </c>
      <c r="F16381" s="405">
        <v>60940</v>
      </c>
      <c r="G16381" s="292" t="s">
        <v>2979</v>
      </c>
    </row>
    <row r="16382" spans="1:7">
      <c r="A16382" s="292" t="s">
        <v>49</v>
      </c>
      <c r="B16382" s="405">
        <v>61778</v>
      </c>
      <c r="C16382" s="292" t="s">
        <v>2979</v>
      </c>
      <c r="E16382" s="292" t="s">
        <v>214</v>
      </c>
      <c r="F16382" s="405">
        <v>60941</v>
      </c>
      <c r="G16382" s="292" t="s">
        <v>2979</v>
      </c>
    </row>
    <row r="16383" spans="1:7">
      <c r="A16383" s="292" t="s">
        <v>49</v>
      </c>
      <c r="B16383" s="405">
        <v>61925</v>
      </c>
      <c r="C16383" s="292" t="s">
        <v>2979</v>
      </c>
      <c r="E16383" s="292" t="s">
        <v>214</v>
      </c>
      <c r="F16383" s="405">
        <v>60942</v>
      </c>
      <c r="G16383" s="292" t="s">
        <v>2979</v>
      </c>
    </row>
    <row r="16384" spans="1:7">
      <c r="A16384" s="292" t="s">
        <v>49</v>
      </c>
      <c r="B16384" s="405">
        <v>62063</v>
      </c>
      <c r="C16384" s="292" t="s">
        <v>2979</v>
      </c>
      <c r="E16384" s="292" t="s">
        <v>214</v>
      </c>
      <c r="F16384" s="405">
        <v>60944</v>
      </c>
      <c r="G16384" s="292" t="s">
        <v>2979</v>
      </c>
    </row>
    <row r="16385" spans="1:7">
      <c r="A16385" s="292" t="s">
        <v>49</v>
      </c>
      <c r="B16385" s="405">
        <v>62281</v>
      </c>
      <c r="C16385" s="292" t="s">
        <v>2979</v>
      </c>
      <c r="E16385" s="292" t="s">
        <v>214</v>
      </c>
      <c r="F16385" s="405">
        <v>60946</v>
      </c>
      <c r="G16385" s="292" t="s">
        <v>2979</v>
      </c>
    </row>
    <row r="16386" spans="1:7">
      <c r="A16386" s="292" t="s">
        <v>49</v>
      </c>
      <c r="B16386" s="405">
        <v>62367</v>
      </c>
      <c r="C16386" s="292" t="s">
        <v>2979</v>
      </c>
      <c r="E16386" s="292" t="s">
        <v>214</v>
      </c>
      <c r="F16386" s="405">
        <v>60948</v>
      </c>
      <c r="G16386" s="292" t="s">
        <v>2979</v>
      </c>
    </row>
    <row r="16387" spans="1:7">
      <c r="A16387" s="292" t="s">
        <v>49</v>
      </c>
      <c r="B16387" s="405">
        <v>62451</v>
      </c>
      <c r="C16387" s="292" t="s">
        <v>2979</v>
      </c>
      <c r="E16387" s="292" t="s">
        <v>214</v>
      </c>
      <c r="F16387" s="405">
        <v>60949</v>
      </c>
      <c r="G16387" s="292" t="s">
        <v>2979</v>
      </c>
    </row>
    <row r="16388" spans="1:7">
      <c r="A16388" s="292" t="s">
        <v>49</v>
      </c>
      <c r="B16388" s="405">
        <v>59644</v>
      </c>
      <c r="C16388" s="292" t="s">
        <v>2979</v>
      </c>
      <c r="E16388" s="292" t="s">
        <v>214</v>
      </c>
      <c r="F16388" s="405">
        <v>60951</v>
      </c>
      <c r="G16388" s="292" t="s">
        <v>2979</v>
      </c>
    </row>
    <row r="16389" spans="1:7">
      <c r="A16389" s="292" t="s">
        <v>49</v>
      </c>
      <c r="B16389" s="405">
        <v>59875</v>
      </c>
      <c r="C16389" s="292" t="s">
        <v>2979</v>
      </c>
      <c r="E16389" s="292" t="s">
        <v>214</v>
      </c>
      <c r="F16389" s="405">
        <v>60952</v>
      </c>
      <c r="G16389" s="292" t="s">
        <v>2979</v>
      </c>
    </row>
    <row r="16390" spans="1:7">
      <c r="A16390" s="292" t="s">
        <v>49</v>
      </c>
      <c r="B16390" s="405">
        <v>60551</v>
      </c>
      <c r="C16390" s="292" t="s">
        <v>2979</v>
      </c>
      <c r="E16390" s="292" t="s">
        <v>214</v>
      </c>
      <c r="F16390" s="405">
        <v>60953</v>
      </c>
      <c r="G16390" s="292" t="s">
        <v>2979</v>
      </c>
    </row>
    <row r="16391" spans="1:7">
      <c r="A16391" s="292" t="s">
        <v>49</v>
      </c>
      <c r="B16391" s="405">
        <v>60964</v>
      </c>
      <c r="C16391" s="292" t="s">
        <v>2979</v>
      </c>
      <c r="E16391" s="292" t="s">
        <v>214</v>
      </c>
      <c r="F16391" s="405">
        <v>60955</v>
      </c>
      <c r="G16391" s="292" t="s">
        <v>2979</v>
      </c>
    </row>
    <row r="16392" spans="1:7">
      <c r="A16392" s="292" t="s">
        <v>49</v>
      </c>
      <c r="B16392" s="405">
        <v>61075</v>
      </c>
      <c r="C16392" s="292" t="s">
        <v>2979</v>
      </c>
      <c r="E16392" s="292" t="s">
        <v>214</v>
      </c>
      <c r="F16392" s="405">
        <v>60958</v>
      </c>
      <c r="G16392" s="292" t="s">
        <v>2979</v>
      </c>
    </row>
    <row r="16393" spans="1:7">
      <c r="A16393" s="292" t="s">
        <v>49</v>
      </c>
      <c r="B16393" s="405">
        <v>61324</v>
      </c>
      <c r="C16393" s="292" t="s">
        <v>2979</v>
      </c>
      <c r="E16393" s="292" t="s">
        <v>214</v>
      </c>
      <c r="F16393" s="405">
        <v>60959</v>
      </c>
      <c r="G16393" s="292" t="s">
        <v>2979</v>
      </c>
    </row>
    <row r="16394" spans="1:7">
      <c r="A16394" s="292" t="s">
        <v>49</v>
      </c>
      <c r="B16394" s="405">
        <v>61420</v>
      </c>
      <c r="C16394" s="292" t="s">
        <v>2979</v>
      </c>
      <c r="E16394" s="292" t="s">
        <v>214</v>
      </c>
      <c r="F16394" s="405">
        <v>60960</v>
      </c>
      <c r="G16394" s="292" t="s">
        <v>2979</v>
      </c>
    </row>
    <row r="16395" spans="1:7">
      <c r="A16395" s="292" t="s">
        <v>49</v>
      </c>
      <c r="B16395" s="405">
        <v>61477</v>
      </c>
      <c r="C16395" s="292" t="s">
        <v>2979</v>
      </c>
      <c r="E16395" s="292" t="s">
        <v>214</v>
      </c>
      <c r="F16395" s="405">
        <v>60961</v>
      </c>
      <c r="G16395" s="292" t="s">
        <v>2979</v>
      </c>
    </row>
    <row r="16396" spans="1:7">
      <c r="A16396" s="292" t="s">
        <v>49</v>
      </c>
      <c r="B16396" s="405">
        <v>61722</v>
      </c>
      <c r="C16396" s="292" t="s">
        <v>2979</v>
      </c>
      <c r="E16396" s="292" t="s">
        <v>214</v>
      </c>
      <c r="F16396" s="405">
        <v>60962</v>
      </c>
      <c r="G16396" s="292" t="s">
        <v>2979</v>
      </c>
    </row>
    <row r="16397" spans="1:7">
      <c r="A16397" s="292" t="s">
        <v>49</v>
      </c>
      <c r="B16397" s="405">
        <v>61810</v>
      </c>
      <c r="C16397" s="292" t="s">
        <v>2979</v>
      </c>
      <c r="E16397" s="292" t="s">
        <v>214</v>
      </c>
      <c r="F16397" s="405">
        <v>60963</v>
      </c>
      <c r="G16397" s="292" t="s">
        <v>2979</v>
      </c>
    </row>
    <row r="16398" spans="1:7">
      <c r="A16398" s="292" t="s">
        <v>49</v>
      </c>
      <c r="B16398" s="405">
        <v>61928</v>
      </c>
      <c r="C16398" s="292" t="s">
        <v>2979</v>
      </c>
      <c r="E16398" s="292" t="s">
        <v>214</v>
      </c>
      <c r="F16398" s="405">
        <v>60964</v>
      </c>
      <c r="G16398" s="292" t="s">
        <v>2979</v>
      </c>
    </row>
    <row r="16399" spans="1:7">
      <c r="A16399" s="292" t="s">
        <v>49</v>
      </c>
      <c r="B16399" s="405">
        <v>62065</v>
      </c>
      <c r="C16399" s="292" t="s">
        <v>2979</v>
      </c>
      <c r="E16399" s="292" t="s">
        <v>214</v>
      </c>
      <c r="F16399" s="405">
        <v>60966</v>
      </c>
      <c r="G16399" s="292" t="s">
        <v>2979</v>
      </c>
    </row>
    <row r="16400" spans="1:7">
      <c r="A16400" s="292" t="s">
        <v>49</v>
      </c>
      <c r="B16400" s="405">
        <v>62283</v>
      </c>
      <c r="C16400" s="292" t="s">
        <v>2979</v>
      </c>
      <c r="E16400" s="292" t="s">
        <v>214</v>
      </c>
      <c r="F16400" s="405">
        <v>60967</v>
      </c>
      <c r="G16400" s="292" t="s">
        <v>2979</v>
      </c>
    </row>
    <row r="16401" spans="1:7">
      <c r="A16401" s="292" t="s">
        <v>49</v>
      </c>
      <c r="B16401" s="405">
        <v>62370</v>
      </c>
      <c r="C16401" s="292" t="s">
        <v>2979</v>
      </c>
      <c r="E16401" s="292" t="s">
        <v>214</v>
      </c>
      <c r="F16401" s="405">
        <v>60968</v>
      </c>
      <c r="G16401" s="292" t="s">
        <v>2979</v>
      </c>
    </row>
    <row r="16402" spans="1:7">
      <c r="A16402" s="292" t="s">
        <v>49</v>
      </c>
      <c r="B16402" s="405">
        <v>62452</v>
      </c>
      <c r="C16402" s="292" t="s">
        <v>2979</v>
      </c>
      <c r="E16402" s="292" t="s">
        <v>214</v>
      </c>
      <c r="F16402" s="405">
        <v>60969</v>
      </c>
      <c r="G16402" s="292" t="s">
        <v>2979</v>
      </c>
    </row>
    <row r="16403" spans="1:7">
      <c r="A16403" s="292" t="s">
        <v>49</v>
      </c>
      <c r="B16403" s="405">
        <v>59645</v>
      </c>
      <c r="C16403" s="292" t="s">
        <v>2979</v>
      </c>
      <c r="E16403" s="292" t="s">
        <v>214</v>
      </c>
      <c r="F16403" s="405">
        <v>60973</v>
      </c>
      <c r="G16403" s="292" t="s">
        <v>2979</v>
      </c>
    </row>
    <row r="16404" spans="1:7">
      <c r="A16404" s="292" t="s">
        <v>49</v>
      </c>
      <c r="B16404" s="405">
        <v>59901</v>
      </c>
      <c r="C16404" s="292" t="s">
        <v>2979</v>
      </c>
      <c r="E16404" s="292" t="s">
        <v>214</v>
      </c>
      <c r="F16404" s="405">
        <v>60974</v>
      </c>
      <c r="G16404" s="292" t="s">
        <v>2979</v>
      </c>
    </row>
    <row r="16405" spans="1:7">
      <c r="A16405" s="292" t="s">
        <v>49</v>
      </c>
      <c r="B16405" s="405">
        <v>60552</v>
      </c>
      <c r="C16405" s="292" t="s">
        <v>2979</v>
      </c>
      <c r="E16405" s="292" t="s">
        <v>214</v>
      </c>
      <c r="F16405" s="405">
        <v>61001</v>
      </c>
      <c r="G16405" s="292" t="s">
        <v>2979</v>
      </c>
    </row>
    <row r="16406" spans="1:7">
      <c r="A16406" s="292" t="s">
        <v>49</v>
      </c>
      <c r="B16406" s="405">
        <v>60966</v>
      </c>
      <c r="C16406" s="292" t="s">
        <v>2979</v>
      </c>
      <c r="E16406" s="292" t="s">
        <v>214</v>
      </c>
      <c r="F16406" s="405">
        <v>61006</v>
      </c>
      <c r="G16406" s="292" t="s">
        <v>2979</v>
      </c>
    </row>
    <row r="16407" spans="1:7">
      <c r="A16407" s="292" t="s">
        <v>49</v>
      </c>
      <c r="B16407" s="405">
        <v>61078</v>
      </c>
      <c r="C16407" s="292" t="s">
        <v>2979</v>
      </c>
      <c r="E16407" s="292" t="s">
        <v>214</v>
      </c>
      <c r="F16407" s="405">
        <v>61007</v>
      </c>
      <c r="G16407" s="292" t="s">
        <v>2979</v>
      </c>
    </row>
    <row r="16408" spans="1:7">
      <c r="A16408" s="292" t="s">
        <v>49</v>
      </c>
      <c r="B16408" s="405">
        <v>61325</v>
      </c>
      <c r="C16408" s="292" t="s">
        <v>2979</v>
      </c>
      <c r="E16408" s="292" t="s">
        <v>214</v>
      </c>
      <c r="F16408" s="405">
        <v>61012</v>
      </c>
      <c r="G16408" s="292" t="s">
        <v>2979</v>
      </c>
    </row>
    <row r="16409" spans="1:7">
      <c r="A16409" s="292" t="s">
        <v>49</v>
      </c>
      <c r="B16409" s="405">
        <v>61421</v>
      </c>
      <c r="C16409" s="292" t="s">
        <v>2979</v>
      </c>
      <c r="E16409" s="292" t="s">
        <v>214</v>
      </c>
      <c r="F16409" s="405">
        <v>61014</v>
      </c>
      <c r="G16409" s="292" t="s">
        <v>2979</v>
      </c>
    </row>
    <row r="16410" spans="1:7">
      <c r="A16410" s="292" t="s">
        <v>49</v>
      </c>
      <c r="B16410" s="405">
        <v>61478</v>
      </c>
      <c r="C16410" s="292" t="s">
        <v>2979</v>
      </c>
      <c r="E16410" s="292" t="s">
        <v>214</v>
      </c>
      <c r="F16410" s="405">
        <v>61015</v>
      </c>
      <c r="G16410" s="292" t="s">
        <v>2979</v>
      </c>
    </row>
    <row r="16411" spans="1:7">
      <c r="A16411" s="292" t="s">
        <v>49</v>
      </c>
      <c r="B16411" s="405">
        <v>61723</v>
      </c>
      <c r="C16411" s="292" t="s">
        <v>2979</v>
      </c>
      <c r="E16411" s="292" t="s">
        <v>214</v>
      </c>
      <c r="F16411" s="405">
        <v>61018</v>
      </c>
      <c r="G16411" s="292" t="s">
        <v>2979</v>
      </c>
    </row>
    <row r="16412" spans="1:7">
      <c r="A16412" s="292" t="s">
        <v>49</v>
      </c>
      <c r="B16412" s="405">
        <v>61811</v>
      </c>
      <c r="C16412" s="292" t="s">
        <v>2979</v>
      </c>
      <c r="E16412" s="292" t="s">
        <v>214</v>
      </c>
      <c r="F16412" s="405">
        <v>61019</v>
      </c>
      <c r="G16412" s="292" t="s">
        <v>2979</v>
      </c>
    </row>
    <row r="16413" spans="1:7">
      <c r="A16413" s="292" t="s">
        <v>49</v>
      </c>
      <c r="B16413" s="405">
        <v>61929</v>
      </c>
      <c r="C16413" s="292" t="s">
        <v>2979</v>
      </c>
      <c r="E16413" s="292" t="s">
        <v>214</v>
      </c>
      <c r="F16413" s="405">
        <v>61024</v>
      </c>
      <c r="G16413" s="292" t="s">
        <v>2979</v>
      </c>
    </row>
    <row r="16414" spans="1:7">
      <c r="A16414" s="292" t="s">
        <v>49</v>
      </c>
      <c r="B16414" s="405">
        <v>62070</v>
      </c>
      <c r="C16414" s="292" t="s">
        <v>2979</v>
      </c>
      <c r="E16414" s="292" t="s">
        <v>214</v>
      </c>
      <c r="F16414" s="405">
        <v>61028</v>
      </c>
      <c r="G16414" s="292" t="s">
        <v>2979</v>
      </c>
    </row>
    <row r="16415" spans="1:7">
      <c r="A16415" s="292" t="s">
        <v>49</v>
      </c>
      <c r="B16415" s="405">
        <v>62284</v>
      </c>
      <c r="C16415" s="292" t="s">
        <v>2979</v>
      </c>
      <c r="E16415" s="292" t="s">
        <v>214</v>
      </c>
      <c r="F16415" s="405">
        <v>61030</v>
      </c>
      <c r="G16415" s="292" t="s">
        <v>2979</v>
      </c>
    </row>
    <row r="16416" spans="1:7">
      <c r="A16416" s="292" t="s">
        <v>49</v>
      </c>
      <c r="B16416" s="405">
        <v>62373</v>
      </c>
      <c r="C16416" s="292" t="s">
        <v>2979</v>
      </c>
      <c r="E16416" s="292" t="s">
        <v>214</v>
      </c>
      <c r="F16416" s="405">
        <v>61031</v>
      </c>
      <c r="G16416" s="292" t="s">
        <v>2979</v>
      </c>
    </row>
    <row r="16417" spans="1:7">
      <c r="A16417" s="292" t="s">
        <v>49</v>
      </c>
      <c r="B16417" s="405">
        <v>62461</v>
      </c>
      <c r="C16417" s="292" t="s">
        <v>2979</v>
      </c>
      <c r="E16417" s="292" t="s">
        <v>214</v>
      </c>
      <c r="F16417" s="405">
        <v>61038</v>
      </c>
      <c r="G16417" s="292" t="s">
        <v>2979</v>
      </c>
    </row>
    <row r="16418" spans="1:7">
      <c r="A16418" s="292" t="s">
        <v>49</v>
      </c>
      <c r="B16418" s="405">
        <v>59710</v>
      </c>
      <c r="C16418" s="292" t="s">
        <v>2979</v>
      </c>
      <c r="E16418" s="292" t="s">
        <v>214</v>
      </c>
      <c r="F16418" s="405">
        <v>61039</v>
      </c>
      <c r="G16418" s="292" t="s">
        <v>2979</v>
      </c>
    </row>
    <row r="16419" spans="1:7">
      <c r="A16419" s="292" t="s">
        <v>49</v>
      </c>
      <c r="B16419" s="405">
        <v>59910</v>
      </c>
      <c r="C16419" s="292" t="s">
        <v>2979</v>
      </c>
      <c r="E16419" s="292" t="s">
        <v>214</v>
      </c>
      <c r="F16419" s="405">
        <v>61041</v>
      </c>
      <c r="G16419" s="292" t="s">
        <v>2979</v>
      </c>
    </row>
    <row r="16420" spans="1:7">
      <c r="A16420" s="292" t="s">
        <v>49</v>
      </c>
      <c r="B16420" s="405">
        <v>60553</v>
      </c>
      <c r="C16420" s="292" t="s">
        <v>2979</v>
      </c>
      <c r="E16420" s="292" t="s">
        <v>214</v>
      </c>
      <c r="F16420" s="405">
        <v>61042</v>
      </c>
      <c r="G16420" s="292" t="s">
        <v>2979</v>
      </c>
    </row>
    <row r="16421" spans="1:7">
      <c r="A16421" s="292" t="s">
        <v>49</v>
      </c>
      <c r="B16421" s="405">
        <v>60967</v>
      </c>
      <c r="C16421" s="292" t="s">
        <v>2979</v>
      </c>
      <c r="E16421" s="292" t="s">
        <v>214</v>
      </c>
      <c r="F16421" s="405">
        <v>61043</v>
      </c>
      <c r="G16421" s="292" t="s">
        <v>2979</v>
      </c>
    </row>
    <row r="16422" spans="1:7">
      <c r="A16422" s="292" t="s">
        <v>49</v>
      </c>
      <c r="B16422" s="405">
        <v>61085</v>
      </c>
      <c r="C16422" s="292" t="s">
        <v>2979</v>
      </c>
      <c r="E16422" s="292" t="s">
        <v>214</v>
      </c>
      <c r="F16422" s="405">
        <v>61044</v>
      </c>
      <c r="G16422" s="292" t="s">
        <v>2979</v>
      </c>
    </row>
    <row r="16423" spans="1:7">
      <c r="A16423" s="292" t="s">
        <v>49</v>
      </c>
      <c r="B16423" s="405">
        <v>61326</v>
      </c>
      <c r="C16423" s="292" t="s">
        <v>2979</v>
      </c>
      <c r="E16423" s="292" t="s">
        <v>214</v>
      </c>
      <c r="F16423" s="405">
        <v>61046</v>
      </c>
      <c r="G16423" s="292" t="s">
        <v>2979</v>
      </c>
    </row>
    <row r="16424" spans="1:7">
      <c r="A16424" s="292" t="s">
        <v>49</v>
      </c>
      <c r="B16424" s="405">
        <v>61422</v>
      </c>
      <c r="C16424" s="292" t="s">
        <v>2979</v>
      </c>
      <c r="E16424" s="292" t="s">
        <v>214</v>
      </c>
      <c r="F16424" s="405">
        <v>61047</v>
      </c>
      <c r="G16424" s="292" t="s">
        <v>2979</v>
      </c>
    </row>
    <row r="16425" spans="1:7">
      <c r="A16425" s="292" t="s">
        <v>49</v>
      </c>
      <c r="B16425" s="405">
        <v>61479</v>
      </c>
      <c r="C16425" s="292" t="s">
        <v>2979</v>
      </c>
      <c r="E16425" s="292" t="s">
        <v>214</v>
      </c>
      <c r="F16425" s="405">
        <v>61048</v>
      </c>
      <c r="G16425" s="292" t="s">
        <v>2979</v>
      </c>
    </row>
    <row r="16426" spans="1:7">
      <c r="A16426" s="292" t="s">
        <v>49</v>
      </c>
      <c r="B16426" s="405">
        <v>61724</v>
      </c>
      <c r="C16426" s="292" t="s">
        <v>2979</v>
      </c>
      <c r="E16426" s="292" t="s">
        <v>214</v>
      </c>
      <c r="F16426" s="405">
        <v>61049</v>
      </c>
      <c r="G16426" s="292" t="s">
        <v>2979</v>
      </c>
    </row>
    <row r="16427" spans="1:7">
      <c r="A16427" s="292" t="s">
        <v>49</v>
      </c>
      <c r="B16427" s="405">
        <v>61812</v>
      </c>
      <c r="C16427" s="292" t="s">
        <v>2979</v>
      </c>
      <c r="E16427" s="292" t="s">
        <v>214</v>
      </c>
      <c r="F16427" s="405">
        <v>61050</v>
      </c>
      <c r="G16427" s="292" t="s">
        <v>2979</v>
      </c>
    </row>
    <row r="16428" spans="1:7">
      <c r="A16428" s="292" t="s">
        <v>49</v>
      </c>
      <c r="B16428" s="405">
        <v>61930</v>
      </c>
      <c r="C16428" s="292" t="s">
        <v>2979</v>
      </c>
      <c r="E16428" s="292" t="s">
        <v>214</v>
      </c>
      <c r="F16428" s="405">
        <v>61051</v>
      </c>
      <c r="G16428" s="292" t="s">
        <v>2979</v>
      </c>
    </row>
    <row r="16429" spans="1:7">
      <c r="A16429" s="292" t="s">
        <v>49</v>
      </c>
      <c r="B16429" s="405">
        <v>62075</v>
      </c>
      <c r="C16429" s="292" t="s">
        <v>2979</v>
      </c>
      <c r="E16429" s="292" t="s">
        <v>214</v>
      </c>
      <c r="F16429" s="405">
        <v>61052</v>
      </c>
      <c r="G16429" s="292" t="s">
        <v>2979</v>
      </c>
    </row>
    <row r="16430" spans="1:7">
      <c r="A16430" s="292" t="s">
        <v>49</v>
      </c>
      <c r="B16430" s="405">
        <v>62288</v>
      </c>
      <c r="C16430" s="292" t="s">
        <v>2979</v>
      </c>
      <c r="E16430" s="292" t="s">
        <v>214</v>
      </c>
      <c r="F16430" s="405">
        <v>61053</v>
      </c>
      <c r="G16430" s="292" t="s">
        <v>2979</v>
      </c>
    </row>
    <row r="16431" spans="1:7">
      <c r="A16431" s="292" t="s">
        <v>49</v>
      </c>
      <c r="B16431" s="405">
        <v>62374</v>
      </c>
      <c r="C16431" s="292" t="s">
        <v>2979</v>
      </c>
      <c r="E16431" s="292" t="s">
        <v>214</v>
      </c>
      <c r="F16431" s="405">
        <v>61054</v>
      </c>
      <c r="G16431" s="292" t="s">
        <v>2979</v>
      </c>
    </row>
    <row r="16432" spans="1:7">
      <c r="A16432" s="292" t="s">
        <v>49</v>
      </c>
      <c r="B16432" s="405">
        <v>62462</v>
      </c>
      <c r="C16432" s="292" t="s">
        <v>2979</v>
      </c>
      <c r="E16432" s="292" t="s">
        <v>214</v>
      </c>
      <c r="F16432" s="405">
        <v>61060</v>
      </c>
      <c r="G16432" s="292" t="s">
        <v>2979</v>
      </c>
    </row>
    <row r="16433" spans="1:7">
      <c r="A16433" s="292" t="s">
        <v>49</v>
      </c>
      <c r="B16433" s="405">
        <v>59711</v>
      </c>
      <c r="C16433" s="292" t="s">
        <v>2979</v>
      </c>
      <c r="E16433" s="292" t="s">
        <v>214</v>
      </c>
      <c r="F16433" s="405">
        <v>61062</v>
      </c>
      <c r="G16433" s="292" t="s">
        <v>2979</v>
      </c>
    </row>
    <row r="16434" spans="1:7">
      <c r="A16434" s="292" t="s">
        <v>49</v>
      </c>
      <c r="B16434" s="405">
        <v>59914</v>
      </c>
      <c r="C16434" s="292" t="s">
        <v>2979</v>
      </c>
      <c r="E16434" s="292" t="s">
        <v>214</v>
      </c>
      <c r="F16434" s="405">
        <v>61063</v>
      </c>
      <c r="G16434" s="292" t="s">
        <v>2979</v>
      </c>
    </row>
    <row r="16435" spans="1:7">
      <c r="A16435" s="292" t="s">
        <v>49</v>
      </c>
      <c r="B16435" s="405">
        <v>60557</v>
      </c>
      <c r="C16435" s="292" t="s">
        <v>2979</v>
      </c>
      <c r="E16435" s="292" t="s">
        <v>214</v>
      </c>
      <c r="F16435" s="405">
        <v>61064</v>
      </c>
      <c r="G16435" s="292" t="s">
        <v>2979</v>
      </c>
    </row>
    <row r="16436" spans="1:7">
      <c r="A16436" s="292" t="s">
        <v>49</v>
      </c>
      <c r="B16436" s="405">
        <v>60968</v>
      </c>
      <c r="C16436" s="292" t="s">
        <v>2979</v>
      </c>
      <c r="E16436" s="292" t="s">
        <v>214</v>
      </c>
      <c r="F16436" s="405">
        <v>61067</v>
      </c>
      <c r="G16436" s="292" t="s">
        <v>2979</v>
      </c>
    </row>
    <row r="16437" spans="1:7">
      <c r="A16437" s="292" t="s">
        <v>49</v>
      </c>
      <c r="B16437" s="405">
        <v>61087</v>
      </c>
      <c r="C16437" s="292" t="s">
        <v>2979</v>
      </c>
      <c r="E16437" s="292" t="s">
        <v>214</v>
      </c>
      <c r="F16437" s="405">
        <v>61070</v>
      </c>
      <c r="G16437" s="292" t="s">
        <v>2979</v>
      </c>
    </row>
    <row r="16438" spans="1:7">
      <c r="A16438" s="292" t="s">
        <v>49</v>
      </c>
      <c r="B16438" s="405">
        <v>61327</v>
      </c>
      <c r="C16438" s="292" t="s">
        <v>2979</v>
      </c>
      <c r="E16438" s="292" t="s">
        <v>214</v>
      </c>
      <c r="F16438" s="405">
        <v>61074</v>
      </c>
      <c r="G16438" s="292" t="s">
        <v>2979</v>
      </c>
    </row>
    <row r="16439" spans="1:7">
      <c r="A16439" s="292" t="s">
        <v>49</v>
      </c>
      <c r="B16439" s="405">
        <v>61423</v>
      </c>
      <c r="C16439" s="292" t="s">
        <v>2979</v>
      </c>
      <c r="E16439" s="292" t="s">
        <v>214</v>
      </c>
      <c r="F16439" s="405">
        <v>61075</v>
      </c>
      <c r="G16439" s="292" t="s">
        <v>2979</v>
      </c>
    </row>
    <row r="16440" spans="1:7">
      <c r="A16440" s="292" t="s">
        <v>49</v>
      </c>
      <c r="B16440" s="405">
        <v>61480</v>
      </c>
      <c r="C16440" s="292" t="s">
        <v>2979</v>
      </c>
      <c r="E16440" s="292" t="s">
        <v>214</v>
      </c>
      <c r="F16440" s="405">
        <v>61078</v>
      </c>
      <c r="G16440" s="292" t="s">
        <v>2979</v>
      </c>
    </row>
    <row r="16441" spans="1:7">
      <c r="A16441" s="292" t="s">
        <v>49</v>
      </c>
      <c r="B16441" s="405">
        <v>61725</v>
      </c>
      <c r="C16441" s="292" t="s">
        <v>2979</v>
      </c>
      <c r="E16441" s="292" t="s">
        <v>214</v>
      </c>
      <c r="F16441" s="405">
        <v>61085</v>
      </c>
      <c r="G16441" s="292" t="s">
        <v>2979</v>
      </c>
    </row>
    <row r="16442" spans="1:7">
      <c r="A16442" s="292" t="s">
        <v>49</v>
      </c>
      <c r="B16442" s="405">
        <v>61813</v>
      </c>
      <c r="C16442" s="292" t="s">
        <v>2979</v>
      </c>
      <c r="E16442" s="292" t="s">
        <v>214</v>
      </c>
      <c r="F16442" s="405">
        <v>61087</v>
      </c>
      <c r="G16442" s="292" t="s">
        <v>2979</v>
      </c>
    </row>
    <row r="16443" spans="1:7">
      <c r="A16443" s="292" t="s">
        <v>49</v>
      </c>
      <c r="B16443" s="405">
        <v>61931</v>
      </c>
      <c r="C16443" s="292" t="s">
        <v>2979</v>
      </c>
      <c r="E16443" s="292" t="s">
        <v>214</v>
      </c>
      <c r="F16443" s="405">
        <v>61089</v>
      </c>
      <c r="G16443" s="292" t="s">
        <v>2979</v>
      </c>
    </row>
    <row r="16444" spans="1:7">
      <c r="A16444" s="292" t="s">
        <v>49</v>
      </c>
      <c r="B16444" s="405">
        <v>62076</v>
      </c>
      <c r="C16444" s="292" t="s">
        <v>2979</v>
      </c>
      <c r="E16444" s="292" t="s">
        <v>214</v>
      </c>
      <c r="F16444" s="405">
        <v>61230</v>
      </c>
      <c r="G16444" s="292" t="s">
        <v>2979</v>
      </c>
    </row>
    <row r="16445" spans="1:7">
      <c r="A16445" s="292" t="s">
        <v>49</v>
      </c>
      <c r="B16445" s="405">
        <v>62297</v>
      </c>
      <c r="C16445" s="292" t="s">
        <v>2979</v>
      </c>
      <c r="E16445" s="292" t="s">
        <v>214</v>
      </c>
      <c r="F16445" s="405">
        <v>61231</v>
      </c>
      <c r="G16445" s="292" t="s">
        <v>2979</v>
      </c>
    </row>
    <row r="16446" spans="1:7">
      <c r="A16446" s="292" t="s">
        <v>49</v>
      </c>
      <c r="B16446" s="405">
        <v>62375</v>
      </c>
      <c r="C16446" s="292" t="s">
        <v>2979</v>
      </c>
      <c r="E16446" s="292" t="s">
        <v>214</v>
      </c>
      <c r="F16446" s="405">
        <v>61233</v>
      </c>
      <c r="G16446" s="292" t="s">
        <v>2979</v>
      </c>
    </row>
    <row r="16447" spans="1:7">
      <c r="A16447" s="292" t="s">
        <v>49</v>
      </c>
      <c r="B16447" s="405">
        <v>62463</v>
      </c>
      <c r="C16447" s="292" t="s">
        <v>2979</v>
      </c>
      <c r="E16447" s="292" t="s">
        <v>214</v>
      </c>
      <c r="F16447" s="405">
        <v>61234</v>
      </c>
      <c r="G16447" s="292" t="s">
        <v>2979</v>
      </c>
    </row>
    <row r="16448" spans="1:7">
      <c r="A16448" s="292" t="s">
        <v>49</v>
      </c>
      <c r="B16448" s="405">
        <v>59713</v>
      </c>
      <c r="C16448" s="292" t="s">
        <v>2979</v>
      </c>
      <c r="E16448" s="292" t="s">
        <v>214</v>
      </c>
      <c r="F16448" s="405">
        <v>61235</v>
      </c>
      <c r="G16448" s="292" t="s">
        <v>2979</v>
      </c>
    </row>
    <row r="16449" spans="1:7">
      <c r="A16449" s="292" t="s">
        <v>49</v>
      </c>
      <c r="B16449" s="405">
        <v>59915</v>
      </c>
      <c r="C16449" s="292" t="s">
        <v>2979</v>
      </c>
      <c r="E16449" s="292" t="s">
        <v>214</v>
      </c>
      <c r="F16449" s="405">
        <v>61238</v>
      </c>
      <c r="G16449" s="292" t="s">
        <v>2979</v>
      </c>
    </row>
    <row r="16450" spans="1:7">
      <c r="A16450" s="292" t="s">
        <v>49</v>
      </c>
      <c r="B16450" s="405">
        <v>60910</v>
      </c>
      <c r="C16450" s="292" t="s">
        <v>2979</v>
      </c>
      <c r="E16450" s="292" t="s">
        <v>214</v>
      </c>
      <c r="F16450" s="405">
        <v>61242</v>
      </c>
      <c r="G16450" s="292" t="s">
        <v>2979</v>
      </c>
    </row>
    <row r="16451" spans="1:7">
      <c r="A16451" s="292" t="s">
        <v>49</v>
      </c>
      <c r="B16451" s="405">
        <v>60969</v>
      </c>
      <c r="C16451" s="292" t="s">
        <v>2979</v>
      </c>
      <c r="E16451" s="292" t="s">
        <v>214</v>
      </c>
      <c r="F16451" s="405">
        <v>61243</v>
      </c>
      <c r="G16451" s="292" t="s">
        <v>2979</v>
      </c>
    </row>
    <row r="16452" spans="1:7">
      <c r="A16452" s="292" t="s">
        <v>49</v>
      </c>
      <c r="B16452" s="405">
        <v>61089</v>
      </c>
      <c r="C16452" s="292" t="s">
        <v>2979</v>
      </c>
      <c r="E16452" s="292" t="s">
        <v>214</v>
      </c>
      <c r="F16452" s="405">
        <v>61250</v>
      </c>
      <c r="G16452" s="292" t="s">
        <v>2979</v>
      </c>
    </row>
    <row r="16453" spans="1:7">
      <c r="A16453" s="292" t="s">
        <v>49</v>
      </c>
      <c r="B16453" s="405">
        <v>61328</v>
      </c>
      <c r="C16453" s="292" t="s">
        <v>2979</v>
      </c>
      <c r="E16453" s="292" t="s">
        <v>214</v>
      </c>
      <c r="F16453" s="405">
        <v>61251</v>
      </c>
      <c r="G16453" s="292" t="s">
        <v>2979</v>
      </c>
    </row>
    <row r="16454" spans="1:7">
      <c r="A16454" s="292" t="s">
        <v>49</v>
      </c>
      <c r="B16454" s="405">
        <v>61425</v>
      </c>
      <c r="C16454" s="292" t="s">
        <v>2979</v>
      </c>
      <c r="E16454" s="292" t="s">
        <v>214</v>
      </c>
      <c r="F16454" s="405">
        <v>61252</v>
      </c>
      <c r="G16454" s="292" t="s">
        <v>2979</v>
      </c>
    </row>
    <row r="16455" spans="1:7">
      <c r="A16455" s="292" t="s">
        <v>49</v>
      </c>
      <c r="B16455" s="405">
        <v>61482</v>
      </c>
      <c r="C16455" s="292" t="s">
        <v>2979</v>
      </c>
      <c r="E16455" s="292" t="s">
        <v>214</v>
      </c>
      <c r="F16455" s="405">
        <v>61258</v>
      </c>
      <c r="G16455" s="292" t="s">
        <v>2979</v>
      </c>
    </row>
    <row r="16456" spans="1:7">
      <c r="A16456" s="292" t="s">
        <v>49</v>
      </c>
      <c r="B16456" s="405">
        <v>61726</v>
      </c>
      <c r="C16456" s="292" t="s">
        <v>2979</v>
      </c>
      <c r="E16456" s="292" t="s">
        <v>214</v>
      </c>
      <c r="F16456" s="405">
        <v>61259</v>
      </c>
      <c r="G16456" s="292" t="s">
        <v>2979</v>
      </c>
    </row>
    <row r="16457" spans="1:7">
      <c r="A16457" s="292" t="s">
        <v>49</v>
      </c>
      <c r="B16457" s="405">
        <v>61814</v>
      </c>
      <c r="C16457" s="292" t="s">
        <v>2979</v>
      </c>
      <c r="E16457" s="292" t="s">
        <v>214</v>
      </c>
      <c r="F16457" s="405">
        <v>61260</v>
      </c>
      <c r="G16457" s="292" t="s">
        <v>2979</v>
      </c>
    </row>
    <row r="16458" spans="1:7">
      <c r="A16458" s="292" t="s">
        <v>49</v>
      </c>
      <c r="B16458" s="405">
        <v>61932</v>
      </c>
      <c r="C16458" s="292" t="s">
        <v>2979</v>
      </c>
      <c r="E16458" s="292" t="s">
        <v>214</v>
      </c>
      <c r="F16458" s="405">
        <v>61261</v>
      </c>
      <c r="G16458" s="292" t="s">
        <v>2979</v>
      </c>
    </row>
    <row r="16459" spans="1:7">
      <c r="A16459" s="292" t="s">
        <v>49</v>
      </c>
      <c r="B16459" s="405">
        <v>62078</v>
      </c>
      <c r="C16459" s="292" t="s">
        <v>2979</v>
      </c>
      <c r="E16459" s="292" t="s">
        <v>214</v>
      </c>
      <c r="F16459" s="405">
        <v>61262</v>
      </c>
      <c r="G16459" s="292" t="s">
        <v>2979</v>
      </c>
    </row>
    <row r="16460" spans="1:7">
      <c r="A16460" s="292" t="s">
        <v>49</v>
      </c>
      <c r="B16460" s="405">
        <v>62311</v>
      </c>
      <c r="C16460" s="292" t="s">
        <v>2979</v>
      </c>
      <c r="E16460" s="292" t="s">
        <v>214</v>
      </c>
      <c r="F16460" s="405">
        <v>61263</v>
      </c>
      <c r="G16460" s="292" t="s">
        <v>2979</v>
      </c>
    </row>
    <row r="16461" spans="1:7">
      <c r="A16461" s="292" t="s">
        <v>49</v>
      </c>
      <c r="B16461" s="405">
        <v>62376</v>
      </c>
      <c r="C16461" s="292" t="s">
        <v>2979</v>
      </c>
      <c r="E16461" s="292" t="s">
        <v>214</v>
      </c>
      <c r="F16461" s="405">
        <v>61270</v>
      </c>
      <c r="G16461" s="292" t="s">
        <v>2979</v>
      </c>
    </row>
    <row r="16462" spans="1:7">
      <c r="A16462" s="292" t="s">
        <v>49</v>
      </c>
      <c r="B16462" s="405">
        <v>62465</v>
      </c>
      <c r="C16462" s="292" t="s">
        <v>2979</v>
      </c>
      <c r="E16462" s="292" t="s">
        <v>214</v>
      </c>
      <c r="F16462" s="405">
        <v>61272</v>
      </c>
      <c r="G16462" s="292" t="s">
        <v>2979</v>
      </c>
    </row>
    <row r="16463" spans="1:7">
      <c r="A16463" s="292" t="s">
        <v>49</v>
      </c>
      <c r="B16463" s="405">
        <v>59722</v>
      </c>
      <c r="C16463" s="292" t="s">
        <v>2979</v>
      </c>
      <c r="E16463" s="292" t="s">
        <v>214</v>
      </c>
      <c r="F16463" s="405">
        <v>61274</v>
      </c>
      <c r="G16463" s="292" t="s">
        <v>2979</v>
      </c>
    </row>
    <row r="16464" spans="1:7">
      <c r="A16464" s="292" t="s">
        <v>49</v>
      </c>
      <c r="B16464" s="405">
        <v>59916</v>
      </c>
      <c r="C16464" s="292" t="s">
        <v>2979</v>
      </c>
      <c r="E16464" s="292" t="s">
        <v>214</v>
      </c>
      <c r="F16464" s="405">
        <v>61277</v>
      </c>
      <c r="G16464" s="292" t="s">
        <v>2979</v>
      </c>
    </row>
    <row r="16465" spans="1:7">
      <c r="A16465" s="292" t="s">
        <v>49</v>
      </c>
      <c r="B16465" s="405">
        <v>60911</v>
      </c>
      <c r="C16465" s="292" t="s">
        <v>2979</v>
      </c>
      <c r="E16465" s="292" t="s">
        <v>214</v>
      </c>
      <c r="F16465" s="405">
        <v>61279</v>
      </c>
      <c r="G16465" s="292" t="s">
        <v>2979</v>
      </c>
    </row>
    <row r="16466" spans="1:7">
      <c r="A16466" s="292" t="s">
        <v>49</v>
      </c>
      <c r="B16466" s="405">
        <v>60973</v>
      </c>
      <c r="C16466" s="292" t="s">
        <v>2979</v>
      </c>
      <c r="E16466" s="292" t="s">
        <v>214</v>
      </c>
      <c r="F16466" s="405">
        <v>61281</v>
      </c>
      <c r="G16466" s="292" t="s">
        <v>2979</v>
      </c>
    </row>
    <row r="16467" spans="1:7">
      <c r="A16467" s="292" t="s">
        <v>49</v>
      </c>
      <c r="B16467" s="405">
        <v>61230</v>
      </c>
      <c r="C16467" s="292" t="s">
        <v>2979</v>
      </c>
      <c r="E16467" s="292" t="s">
        <v>214</v>
      </c>
      <c r="F16467" s="405">
        <v>61283</v>
      </c>
      <c r="G16467" s="292" t="s">
        <v>2979</v>
      </c>
    </row>
    <row r="16468" spans="1:7">
      <c r="A16468" s="292" t="s">
        <v>49</v>
      </c>
      <c r="B16468" s="405">
        <v>61329</v>
      </c>
      <c r="C16468" s="292" t="s">
        <v>2979</v>
      </c>
      <c r="E16468" s="292" t="s">
        <v>214</v>
      </c>
      <c r="F16468" s="405">
        <v>61285</v>
      </c>
      <c r="G16468" s="292" t="s">
        <v>2979</v>
      </c>
    </row>
    <row r="16469" spans="1:7">
      <c r="A16469" s="292" t="s">
        <v>49</v>
      </c>
      <c r="B16469" s="405">
        <v>61426</v>
      </c>
      <c r="C16469" s="292" t="s">
        <v>2979</v>
      </c>
      <c r="E16469" s="292" t="s">
        <v>214</v>
      </c>
      <c r="F16469" s="405">
        <v>61310</v>
      </c>
      <c r="G16469" s="292" t="s">
        <v>2979</v>
      </c>
    </row>
    <row r="16470" spans="1:7">
      <c r="A16470" s="292" t="s">
        <v>49</v>
      </c>
      <c r="B16470" s="405">
        <v>61483</v>
      </c>
      <c r="C16470" s="292" t="s">
        <v>2979</v>
      </c>
      <c r="E16470" s="292" t="s">
        <v>214</v>
      </c>
      <c r="F16470" s="405">
        <v>61311</v>
      </c>
      <c r="G16470" s="292" t="s">
        <v>2979</v>
      </c>
    </row>
    <row r="16471" spans="1:7">
      <c r="A16471" s="292" t="s">
        <v>49</v>
      </c>
      <c r="B16471" s="405">
        <v>61728</v>
      </c>
      <c r="C16471" s="292" t="s">
        <v>2979</v>
      </c>
      <c r="E16471" s="292" t="s">
        <v>214</v>
      </c>
      <c r="F16471" s="405">
        <v>61312</v>
      </c>
      <c r="G16471" s="292" t="s">
        <v>2979</v>
      </c>
    </row>
    <row r="16472" spans="1:7">
      <c r="A16472" s="292" t="s">
        <v>49</v>
      </c>
      <c r="B16472" s="405">
        <v>61816</v>
      </c>
      <c r="C16472" s="292" t="s">
        <v>2979</v>
      </c>
      <c r="E16472" s="292" t="s">
        <v>214</v>
      </c>
      <c r="F16472" s="405">
        <v>61313</v>
      </c>
      <c r="G16472" s="292" t="s">
        <v>2979</v>
      </c>
    </row>
    <row r="16473" spans="1:7">
      <c r="A16473" s="292" t="s">
        <v>49</v>
      </c>
      <c r="B16473" s="405">
        <v>61933</v>
      </c>
      <c r="C16473" s="292" t="s">
        <v>2979</v>
      </c>
      <c r="E16473" s="292" t="s">
        <v>214</v>
      </c>
      <c r="F16473" s="405">
        <v>61314</v>
      </c>
      <c r="G16473" s="292" t="s">
        <v>2979</v>
      </c>
    </row>
    <row r="16474" spans="1:7">
      <c r="A16474" s="292" t="s">
        <v>49</v>
      </c>
      <c r="B16474" s="405">
        <v>62079</v>
      </c>
      <c r="C16474" s="292" t="s">
        <v>2979</v>
      </c>
      <c r="E16474" s="292" t="s">
        <v>214</v>
      </c>
      <c r="F16474" s="405">
        <v>61315</v>
      </c>
      <c r="G16474" s="292" t="s">
        <v>2979</v>
      </c>
    </row>
    <row r="16475" spans="1:7">
      <c r="A16475" s="292" t="s">
        <v>49</v>
      </c>
      <c r="B16475" s="405">
        <v>62312</v>
      </c>
      <c r="C16475" s="292" t="s">
        <v>2979</v>
      </c>
      <c r="E16475" s="292" t="s">
        <v>214</v>
      </c>
      <c r="F16475" s="405">
        <v>61316</v>
      </c>
      <c r="G16475" s="292" t="s">
        <v>2979</v>
      </c>
    </row>
    <row r="16476" spans="1:7">
      <c r="A16476" s="292" t="s">
        <v>49</v>
      </c>
      <c r="B16476" s="405">
        <v>62378</v>
      </c>
      <c r="C16476" s="292" t="s">
        <v>2979</v>
      </c>
      <c r="E16476" s="292" t="s">
        <v>214</v>
      </c>
      <c r="F16476" s="405">
        <v>61318</v>
      </c>
      <c r="G16476" s="292" t="s">
        <v>2979</v>
      </c>
    </row>
    <row r="16477" spans="1:7">
      <c r="A16477" s="292" t="s">
        <v>49</v>
      </c>
      <c r="B16477" s="405">
        <v>62466</v>
      </c>
      <c r="C16477" s="292" t="s">
        <v>2979</v>
      </c>
      <c r="E16477" s="292" t="s">
        <v>214</v>
      </c>
      <c r="F16477" s="405">
        <v>61319</v>
      </c>
      <c r="G16477" s="292" t="s">
        <v>2979</v>
      </c>
    </row>
    <row r="16478" spans="1:7">
      <c r="A16478" s="292" t="s">
        <v>49</v>
      </c>
      <c r="B16478" s="405">
        <v>59724</v>
      </c>
      <c r="C16478" s="292" t="s">
        <v>2979</v>
      </c>
      <c r="E16478" s="292" t="s">
        <v>214</v>
      </c>
      <c r="F16478" s="405">
        <v>61321</v>
      </c>
      <c r="G16478" s="292" t="s">
        <v>2979</v>
      </c>
    </row>
    <row r="16479" spans="1:7">
      <c r="A16479" s="292" t="s">
        <v>49</v>
      </c>
      <c r="B16479" s="405">
        <v>59918</v>
      </c>
      <c r="C16479" s="292" t="s">
        <v>2979</v>
      </c>
      <c r="E16479" s="292" t="s">
        <v>214</v>
      </c>
      <c r="F16479" s="405">
        <v>61322</v>
      </c>
      <c r="G16479" s="292" t="s">
        <v>2979</v>
      </c>
    </row>
    <row r="16480" spans="1:7">
      <c r="A16480" s="292" t="s">
        <v>49</v>
      </c>
      <c r="B16480" s="405">
        <v>60912</v>
      </c>
      <c r="C16480" s="292" t="s">
        <v>2979</v>
      </c>
      <c r="E16480" s="292" t="s">
        <v>214</v>
      </c>
      <c r="F16480" s="405">
        <v>61324</v>
      </c>
      <c r="G16480" s="292" t="s">
        <v>2979</v>
      </c>
    </row>
    <row r="16481" spans="1:7">
      <c r="A16481" s="292" t="s">
        <v>49</v>
      </c>
      <c r="B16481" s="405">
        <v>60974</v>
      </c>
      <c r="C16481" s="292" t="s">
        <v>2979</v>
      </c>
      <c r="E16481" s="292" t="s">
        <v>214</v>
      </c>
      <c r="F16481" s="405">
        <v>61325</v>
      </c>
      <c r="G16481" s="292" t="s">
        <v>2979</v>
      </c>
    </row>
    <row r="16482" spans="1:7">
      <c r="A16482" s="292" t="s">
        <v>49</v>
      </c>
      <c r="B16482" s="405">
        <v>61231</v>
      </c>
      <c r="C16482" s="292" t="s">
        <v>2979</v>
      </c>
      <c r="E16482" s="292" t="s">
        <v>214</v>
      </c>
      <c r="F16482" s="405">
        <v>61326</v>
      </c>
      <c r="G16482" s="292" t="s">
        <v>2979</v>
      </c>
    </row>
    <row r="16483" spans="1:7">
      <c r="A16483" s="292" t="s">
        <v>49</v>
      </c>
      <c r="B16483" s="405">
        <v>61330</v>
      </c>
      <c r="C16483" s="292" t="s">
        <v>2979</v>
      </c>
      <c r="E16483" s="292" t="s">
        <v>214</v>
      </c>
      <c r="F16483" s="405">
        <v>61327</v>
      </c>
      <c r="G16483" s="292" t="s">
        <v>2979</v>
      </c>
    </row>
    <row r="16484" spans="1:7">
      <c r="A16484" s="292" t="s">
        <v>49</v>
      </c>
      <c r="B16484" s="405">
        <v>61427</v>
      </c>
      <c r="C16484" s="292" t="s">
        <v>2979</v>
      </c>
      <c r="E16484" s="292" t="s">
        <v>214</v>
      </c>
      <c r="F16484" s="405">
        <v>61328</v>
      </c>
      <c r="G16484" s="292" t="s">
        <v>2979</v>
      </c>
    </row>
    <row r="16485" spans="1:7">
      <c r="A16485" s="292" t="s">
        <v>49</v>
      </c>
      <c r="B16485" s="405">
        <v>61484</v>
      </c>
      <c r="C16485" s="292" t="s">
        <v>2979</v>
      </c>
      <c r="E16485" s="292" t="s">
        <v>214</v>
      </c>
      <c r="F16485" s="405">
        <v>61329</v>
      </c>
      <c r="G16485" s="292" t="s">
        <v>2979</v>
      </c>
    </row>
    <row r="16486" spans="1:7">
      <c r="A16486" s="292" t="s">
        <v>49</v>
      </c>
      <c r="B16486" s="405">
        <v>61730</v>
      </c>
      <c r="C16486" s="292" t="s">
        <v>2979</v>
      </c>
      <c r="E16486" s="292" t="s">
        <v>214</v>
      </c>
      <c r="F16486" s="405">
        <v>61330</v>
      </c>
      <c r="G16486" s="292" t="s">
        <v>2979</v>
      </c>
    </row>
    <row r="16487" spans="1:7">
      <c r="A16487" s="292" t="s">
        <v>49</v>
      </c>
      <c r="B16487" s="405">
        <v>61817</v>
      </c>
      <c r="C16487" s="292" t="s">
        <v>2979</v>
      </c>
      <c r="E16487" s="292" t="s">
        <v>214</v>
      </c>
      <c r="F16487" s="405">
        <v>61333</v>
      </c>
      <c r="G16487" s="292" t="s">
        <v>2979</v>
      </c>
    </row>
    <row r="16488" spans="1:7">
      <c r="A16488" s="292" t="s">
        <v>49</v>
      </c>
      <c r="B16488" s="405">
        <v>61937</v>
      </c>
      <c r="C16488" s="292" t="s">
        <v>2979</v>
      </c>
      <c r="E16488" s="292" t="s">
        <v>214</v>
      </c>
      <c r="F16488" s="405">
        <v>61334</v>
      </c>
      <c r="G16488" s="292" t="s">
        <v>2979</v>
      </c>
    </row>
    <row r="16489" spans="1:7">
      <c r="A16489" s="292" t="s">
        <v>49</v>
      </c>
      <c r="B16489" s="405">
        <v>62080</v>
      </c>
      <c r="C16489" s="292" t="s">
        <v>2979</v>
      </c>
      <c r="E16489" s="292" t="s">
        <v>214</v>
      </c>
      <c r="F16489" s="405">
        <v>61336</v>
      </c>
      <c r="G16489" s="292" t="s">
        <v>2979</v>
      </c>
    </row>
    <row r="16490" spans="1:7">
      <c r="A16490" s="292" t="s">
        <v>49</v>
      </c>
      <c r="B16490" s="405">
        <v>62313</v>
      </c>
      <c r="C16490" s="292" t="s">
        <v>2979</v>
      </c>
      <c r="E16490" s="292" t="s">
        <v>214</v>
      </c>
      <c r="F16490" s="405">
        <v>61337</v>
      </c>
      <c r="G16490" s="292" t="s">
        <v>2979</v>
      </c>
    </row>
    <row r="16491" spans="1:7">
      <c r="A16491" s="292" t="s">
        <v>49</v>
      </c>
      <c r="B16491" s="405">
        <v>62379</v>
      </c>
      <c r="C16491" s="292" t="s">
        <v>2979</v>
      </c>
      <c r="E16491" s="292" t="s">
        <v>214</v>
      </c>
      <c r="F16491" s="405">
        <v>61338</v>
      </c>
      <c r="G16491" s="292" t="s">
        <v>2979</v>
      </c>
    </row>
    <row r="16492" spans="1:7">
      <c r="A16492" s="292" t="s">
        <v>49</v>
      </c>
      <c r="B16492" s="405">
        <v>62468</v>
      </c>
      <c r="C16492" s="292" t="s">
        <v>2979</v>
      </c>
      <c r="E16492" s="292" t="s">
        <v>214</v>
      </c>
      <c r="F16492" s="405">
        <v>61340</v>
      </c>
      <c r="G16492" s="292" t="s">
        <v>2979</v>
      </c>
    </row>
    <row r="16493" spans="1:7">
      <c r="A16493" s="292" t="s">
        <v>49</v>
      </c>
      <c r="B16493" s="405">
        <v>59725</v>
      </c>
      <c r="C16493" s="292" t="s">
        <v>2979</v>
      </c>
      <c r="E16493" s="292" t="s">
        <v>214</v>
      </c>
      <c r="F16493" s="405">
        <v>61341</v>
      </c>
      <c r="G16493" s="292" t="s">
        <v>2979</v>
      </c>
    </row>
    <row r="16494" spans="1:7">
      <c r="A16494" s="292" t="s">
        <v>49</v>
      </c>
      <c r="B16494" s="405">
        <v>59919</v>
      </c>
      <c r="C16494" s="292" t="s">
        <v>2979</v>
      </c>
      <c r="E16494" s="292" t="s">
        <v>214</v>
      </c>
      <c r="F16494" s="405">
        <v>61342</v>
      </c>
      <c r="G16494" s="292" t="s">
        <v>2979</v>
      </c>
    </row>
    <row r="16495" spans="1:7">
      <c r="A16495" s="292" t="s">
        <v>49</v>
      </c>
      <c r="B16495" s="405">
        <v>60913</v>
      </c>
      <c r="C16495" s="292" t="s">
        <v>2979</v>
      </c>
      <c r="E16495" s="292" t="s">
        <v>214</v>
      </c>
      <c r="F16495" s="405">
        <v>61344</v>
      </c>
      <c r="G16495" s="292" t="s">
        <v>2979</v>
      </c>
    </row>
    <row r="16496" spans="1:7">
      <c r="A16496" s="292" t="s">
        <v>49</v>
      </c>
      <c r="B16496" s="405">
        <v>61001</v>
      </c>
      <c r="C16496" s="292" t="s">
        <v>2979</v>
      </c>
      <c r="E16496" s="292" t="s">
        <v>214</v>
      </c>
      <c r="F16496" s="405">
        <v>61345</v>
      </c>
      <c r="G16496" s="292" t="s">
        <v>2979</v>
      </c>
    </row>
    <row r="16497" spans="1:7">
      <c r="A16497" s="292" t="s">
        <v>49</v>
      </c>
      <c r="B16497" s="405">
        <v>61233</v>
      </c>
      <c r="C16497" s="292" t="s">
        <v>2979</v>
      </c>
      <c r="E16497" s="292" t="s">
        <v>214</v>
      </c>
      <c r="F16497" s="405">
        <v>61349</v>
      </c>
      <c r="G16497" s="292" t="s">
        <v>2979</v>
      </c>
    </row>
    <row r="16498" spans="1:7">
      <c r="A16498" s="292" t="s">
        <v>49</v>
      </c>
      <c r="B16498" s="405">
        <v>61333</v>
      </c>
      <c r="C16498" s="292" t="s">
        <v>2979</v>
      </c>
      <c r="E16498" s="292" t="s">
        <v>214</v>
      </c>
      <c r="F16498" s="405">
        <v>61353</v>
      </c>
      <c r="G16498" s="292" t="s">
        <v>2979</v>
      </c>
    </row>
    <row r="16499" spans="1:7">
      <c r="A16499" s="292" t="s">
        <v>49</v>
      </c>
      <c r="B16499" s="405">
        <v>61428</v>
      </c>
      <c r="C16499" s="292" t="s">
        <v>2979</v>
      </c>
      <c r="E16499" s="292" t="s">
        <v>214</v>
      </c>
      <c r="F16499" s="405">
        <v>61358</v>
      </c>
      <c r="G16499" s="292" t="s">
        <v>2979</v>
      </c>
    </row>
    <row r="16500" spans="1:7">
      <c r="A16500" s="292" t="s">
        <v>49</v>
      </c>
      <c r="B16500" s="405">
        <v>61485</v>
      </c>
      <c r="C16500" s="292" t="s">
        <v>2979</v>
      </c>
      <c r="E16500" s="292" t="s">
        <v>214</v>
      </c>
      <c r="F16500" s="405">
        <v>61359</v>
      </c>
      <c r="G16500" s="292" t="s">
        <v>2979</v>
      </c>
    </row>
    <row r="16501" spans="1:7">
      <c r="A16501" s="292" t="s">
        <v>49</v>
      </c>
      <c r="B16501" s="405">
        <v>61731</v>
      </c>
      <c r="C16501" s="292" t="s">
        <v>2979</v>
      </c>
      <c r="E16501" s="292" t="s">
        <v>214</v>
      </c>
      <c r="F16501" s="405">
        <v>61360</v>
      </c>
      <c r="G16501" s="292" t="s">
        <v>2979</v>
      </c>
    </row>
    <row r="16502" spans="1:7">
      <c r="A16502" s="292" t="s">
        <v>49</v>
      </c>
      <c r="B16502" s="405">
        <v>61818</v>
      </c>
      <c r="C16502" s="292" t="s">
        <v>2979</v>
      </c>
      <c r="E16502" s="292" t="s">
        <v>214</v>
      </c>
      <c r="F16502" s="405">
        <v>61361</v>
      </c>
      <c r="G16502" s="292" t="s">
        <v>2979</v>
      </c>
    </row>
    <row r="16503" spans="1:7">
      <c r="A16503" s="292" t="s">
        <v>49</v>
      </c>
      <c r="B16503" s="405">
        <v>61940</v>
      </c>
      <c r="C16503" s="292" t="s">
        <v>2979</v>
      </c>
      <c r="E16503" s="292" t="s">
        <v>214</v>
      </c>
      <c r="F16503" s="405">
        <v>61367</v>
      </c>
      <c r="G16503" s="292" t="s">
        <v>2979</v>
      </c>
    </row>
    <row r="16504" spans="1:7">
      <c r="A16504" s="292" t="s">
        <v>49</v>
      </c>
      <c r="B16504" s="405">
        <v>62081</v>
      </c>
      <c r="C16504" s="292" t="s">
        <v>2979</v>
      </c>
      <c r="E16504" s="292" t="s">
        <v>214</v>
      </c>
      <c r="F16504" s="405">
        <v>61368</v>
      </c>
      <c r="G16504" s="292" t="s">
        <v>2979</v>
      </c>
    </row>
    <row r="16505" spans="1:7">
      <c r="A16505" s="292" t="s">
        <v>49</v>
      </c>
      <c r="B16505" s="405">
        <v>62314</v>
      </c>
      <c r="C16505" s="292" t="s">
        <v>2979</v>
      </c>
      <c r="E16505" s="292" t="s">
        <v>214</v>
      </c>
      <c r="F16505" s="405">
        <v>61369</v>
      </c>
      <c r="G16505" s="292" t="s">
        <v>2979</v>
      </c>
    </row>
    <row r="16506" spans="1:7">
      <c r="A16506" s="292" t="s">
        <v>49</v>
      </c>
      <c r="B16506" s="405">
        <v>62380</v>
      </c>
      <c r="C16506" s="292" t="s">
        <v>2979</v>
      </c>
      <c r="E16506" s="292" t="s">
        <v>214</v>
      </c>
      <c r="F16506" s="405">
        <v>61370</v>
      </c>
      <c r="G16506" s="292" t="s">
        <v>2979</v>
      </c>
    </row>
    <row r="16507" spans="1:7">
      <c r="A16507" s="292" t="s">
        <v>49</v>
      </c>
      <c r="B16507" s="405">
        <v>62469</v>
      </c>
      <c r="C16507" s="292" t="s">
        <v>2979</v>
      </c>
      <c r="E16507" s="292" t="s">
        <v>214</v>
      </c>
      <c r="F16507" s="405">
        <v>61373</v>
      </c>
      <c r="G16507" s="292" t="s">
        <v>2979</v>
      </c>
    </row>
    <row r="16508" spans="1:7">
      <c r="A16508" s="292" t="s">
        <v>49</v>
      </c>
      <c r="B16508" s="405">
        <v>59730</v>
      </c>
      <c r="C16508" s="292" t="s">
        <v>2979</v>
      </c>
      <c r="E16508" s="292" t="s">
        <v>214</v>
      </c>
      <c r="F16508" s="405">
        <v>61375</v>
      </c>
      <c r="G16508" s="292" t="s">
        <v>2979</v>
      </c>
    </row>
    <row r="16509" spans="1:7">
      <c r="A16509" s="292" t="s">
        <v>49</v>
      </c>
      <c r="B16509" s="405">
        <v>59922</v>
      </c>
      <c r="C16509" s="292" t="s">
        <v>2979</v>
      </c>
      <c r="E16509" s="292" t="s">
        <v>214</v>
      </c>
      <c r="F16509" s="405">
        <v>61376</v>
      </c>
      <c r="G16509" s="292" t="s">
        <v>2979</v>
      </c>
    </row>
    <row r="16510" spans="1:7">
      <c r="A16510" s="292" t="s">
        <v>49</v>
      </c>
      <c r="B16510" s="405">
        <v>60917</v>
      </c>
      <c r="C16510" s="292" t="s">
        <v>2979</v>
      </c>
      <c r="E16510" s="292" t="s">
        <v>214</v>
      </c>
      <c r="F16510" s="405">
        <v>61377</v>
      </c>
      <c r="G16510" s="292" t="s">
        <v>2979</v>
      </c>
    </row>
    <row r="16511" spans="1:7">
      <c r="A16511" s="292" t="s">
        <v>49</v>
      </c>
      <c r="B16511" s="405">
        <v>61006</v>
      </c>
      <c r="C16511" s="292" t="s">
        <v>2979</v>
      </c>
      <c r="E16511" s="292" t="s">
        <v>214</v>
      </c>
      <c r="F16511" s="405">
        <v>61378</v>
      </c>
      <c r="G16511" s="292" t="s">
        <v>2979</v>
      </c>
    </row>
    <row r="16512" spans="1:7">
      <c r="A16512" s="292" t="s">
        <v>49</v>
      </c>
      <c r="B16512" s="405">
        <v>61234</v>
      </c>
      <c r="C16512" s="292" t="s">
        <v>2979</v>
      </c>
      <c r="E16512" s="292" t="s">
        <v>214</v>
      </c>
      <c r="F16512" s="405">
        <v>61379</v>
      </c>
      <c r="G16512" s="292" t="s">
        <v>2979</v>
      </c>
    </row>
    <row r="16513" spans="1:7">
      <c r="A16513" s="292" t="s">
        <v>49</v>
      </c>
      <c r="B16513" s="405">
        <v>61334</v>
      </c>
      <c r="C16513" s="292" t="s">
        <v>2979</v>
      </c>
      <c r="E16513" s="292" t="s">
        <v>214</v>
      </c>
      <c r="F16513" s="405">
        <v>61410</v>
      </c>
      <c r="G16513" s="292" t="s">
        <v>2979</v>
      </c>
    </row>
    <row r="16514" spans="1:7">
      <c r="A16514" s="292" t="s">
        <v>49</v>
      </c>
      <c r="B16514" s="405">
        <v>61431</v>
      </c>
      <c r="C16514" s="292" t="s">
        <v>2979</v>
      </c>
      <c r="E16514" s="292" t="s">
        <v>214</v>
      </c>
      <c r="F16514" s="405">
        <v>61412</v>
      </c>
      <c r="G16514" s="292" t="s">
        <v>2979</v>
      </c>
    </row>
    <row r="16515" spans="1:7">
      <c r="A16515" s="292" t="s">
        <v>49</v>
      </c>
      <c r="B16515" s="405">
        <v>61486</v>
      </c>
      <c r="C16515" s="292" t="s">
        <v>2979</v>
      </c>
      <c r="E16515" s="292" t="s">
        <v>214</v>
      </c>
      <c r="F16515" s="405">
        <v>61413</v>
      </c>
      <c r="G16515" s="292" t="s">
        <v>2979</v>
      </c>
    </row>
    <row r="16516" spans="1:7">
      <c r="A16516" s="292" t="s">
        <v>49</v>
      </c>
      <c r="B16516" s="405">
        <v>61732</v>
      </c>
      <c r="C16516" s="292" t="s">
        <v>2979</v>
      </c>
      <c r="E16516" s="292" t="s">
        <v>214</v>
      </c>
      <c r="F16516" s="405">
        <v>61414</v>
      </c>
      <c r="G16516" s="292" t="s">
        <v>2979</v>
      </c>
    </row>
    <row r="16517" spans="1:7">
      <c r="A16517" s="292" t="s">
        <v>49</v>
      </c>
      <c r="B16517" s="405">
        <v>61830</v>
      </c>
      <c r="C16517" s="292" t="s">
        <v>2979</v>
      </c>
      <c r="E16517" s="292" t="s">
        <v>214</v>
      </c>
      <c r="F16517" s="405">
        <v>61415</v>
      </c>
      <c r="G16517" s="292" t="s">
        <v>2979</v>
      </c>
    </row>
    <row r="16518" spans="1:7">
      <c r="A16518" s="292" t="s">
        <v>49</v>
      </c>
      <c r="B16518" s="405">
        <v>61942</v>
      </c>
      <c r="C16518" s="292" t="s">
        <v>2979</v>
      </c>
      <c r="E16518" s="292" t="s">
        <v>214</v>
      </c>
      <c r="F16518" s="405">
        <v>61416</v>
      </c>
      <c r="G16518" s="292" t="s">
        <v>2979</v>
      </c>
    </row>
    <row r="16519" spans="1:7">
      <c r="A16519" s="292" t="s">
        <v>49</v>
      </c>
      <c r="B16519" s="405">
        <v>62082</v>
      </c>
      <c r="C16519" s="292" t="s">
        <v>2979</v>
      </c>
      <c r="E16519" s="292" t="s">
        <v>214</v>
      </c>
      <c r="F16519" s="405">
        <v>61417</v>
      </c>
      <c r="G16519" s="292" t="s">
        <v>2979</v>
      </c>
    </row>
    <row r="16520" spans="1:7">
      <c r="A16520" s="292" t="s">
        <v>49</v>
      </c>
      <c r="B16520" s="405">
        <v>62316</v>
      </c>
      <c r="C16520" s="292" t="s">
        <v>2979</v>
      </c>
      <c r="E16520" s="292" t="s">
        <v>214</v>
      </c>
      <c r="F16520" s="405">
        <v>61418</v>
      </c>
      <c r="G16520" s="292" t="s">
        <v>2979</v>
      </c>
    </row>
    <row r="16521" spans="1:7">
      <c r="A16521" s="292" t="s">
        <v>49</v>
      </c>
      <c r="B16521" s="405">
        <v>62410</v>
      </c>
      <c r="C16521" s="292" t="s">
        <v>2979</v>
      </c>
      <c r="E16521" s="292" t="s">
        <v>214</v>
      </c>
      <c r="F16521" s="405">
        <v>61420</v>
      </c>
      <c r="G16521" s="292" t="s">
        <v>2979</v>
      </c>
    </row>
    <row r="16522" spans="1:7">
      <c r="A16522" s="292" t="s">
        <v>49</v>
      </c>
      <c r="B16522" s="405">
        <v>62473</v>
      </c>
      <c r="C16522" s="292" t="s">
        <v>2979</v>
      </c>
      <c r="E16522" s="292" t="s">
        <v>214</v>
      </c>
      <c r="F16522" s="405">
        <v>61421</v>
      </c>
      <c r="G16522" s="292" t="s">
        <v>2979</v>
      </c>
    </row>
    <row r="16523" spans="1:7">
      <c r="A16523" s="292" t="s">
        <v>49</v>
      </c>
      <c r="B16523" s="405">
        <v>59735</v>
      </c>
      <c r="C16523" s="292" t="s">
        <v>2979</v>
      </c>
      <c r="E16523" s="292" t="s">
        <v>214</v>
      </c>
      <c r="F16523" s="405">
        <v>61422</v>
      </c>
      <c r="G16523" s="292" t="s">
        <v>2979</v>
      </c>
    </row>
    <row r="16524" spans="1:7">
      <c r="A16524" s="292" t="s">
        <v>49</v>
      </c>
      <c r="B16524" s="405">
        <v>59926</v>
      </c>
      <c r="C16524" s="292" t="s">
        <v>2979</v>
      </c>
      <c r="E16524" s="292" t="s">
        <v>214</v>
      </c>
      <c r="F16524" s="405">
        <v>61423</v>
      </c>
      <c r="G16524" s="292" t="s">
        <v>2979</v>
      </c>
    </row>
    <row r="16525" spans="1:7">
      <c r="A16525" s="292" t="s">
        <v>49</v>
      </c>
      <c r="B16525" s="405">
        <v>60918</v>
      </c>
      <c r="C16525" s="292" t="s">
        <v>2979</v>
      </c>
      <c r="E16525" s="292" t="s">
        <v>214</v>
      </c>
      <c r="F16525" s="405">
        <v>61425</v>
      </c>
      <c r="G16525" s="292" t="s">
        <v>2979</v>
      </c>
    </row>
    <row r="16526" spans="1:7">
      <c r="A16526" s="292" t="s">
        <v>49</v>
      </c>
      <c r="B16526" s="405">
        <v>61007</v>
      </c>
      <c r="C16526" s="292" t="s">
        <v>2979</v>
      </c>
      <c r="E16526" s="292" t="s">
        <v>214</v>
      </c>
      <c r="F16526" s="405">
        <v>61426</v>
      </c>
      <c r="G16526" s="292" t="s">
        <v>2979</v>
      </c>
    </row>
    <row r="16527" spans="1:7">
      <c r="A16527" s="292" t="s">
        <v>49</v>
      </c>
      <c r="B16527" s="405">
        <v>61235</v>
      </c>
      <c r="C16527" s="292" t="s">
        <v>2979</v>
      </c>
      <c r="E16527" s="292" t="s">
        <v>214</v>
      </c>
      <c r="F16527" s="405">
        <v>61427</v>
      </c>
      <c r="G16527" s="292" t="s">
        <v>2979</v>
      </c>
    </row>
    <row r="16528" spans="1:7">
      <c r="A16528" s="292" t="s">
        <v>49</v>
      </c>
      <c r="B16528" s="405">
        <v>61336</v>
      </c>
      <c r="C16528" s="292" t="s">
        <v>2979</v>
      </c>
      <c r="E16528" s="292" t="s">
        <v>214</v>
      </c>
      <c r="F16528" s="405">
        <v>61428</v>
      </c>
      <c r="G16528" s="292" t="s">
        <v>2979</v>
      </c>
    </row>
    <row r="16529" spans="1:7">
      <c r="A16529" s="292" t="s">
        <v>49</v>
      </c>
      <c r="B16529" s="405">
        <v>61432</v>
      </c>
      <c r="C16529" s="292" t="s">
        <v>2979</v>
      </c>
      <c r="E16529" s="292" t="s">
        <v>214</v>
      </c>
      <c r="F16529" s="405">
        <v>61431</v>
      </c>
      <c r="G16529" s="292" t="s">
        <v>2979</v>
      </c>
    </row>
    <row r="16530" spans="1:7">
      <c r="A16530" s="292" t="s">
        <v>49</v>
      </c>
      <c r="B16530" s="405">
        <v>61488</v>
      </c>
      <c r="C16530" s="292" t="s">
        <v>2979</v>
      </c>
      <c r="E16530" s="292" t="s">
        <v>214</v>
      </c>
      <c r="F16530" s="405">
        <v>61432</v>
      </c>
      <c r="G16530" s="292" t="s">
        <v>2979</v>
      </c>
    </row>
    <row r="16531" spans="1:7">
      <c r="A16531" s="292" t="s">
        <v>49</v>
      </c>
      <c r="B16531" s="405">
        <v>61733</v>
      </c>
      <c r="C16531" s="292" t="s">
        <v>2979</v>
      </c>
      <c r="E16531" s="292" t="s">
        <v>214</v>
      </c>
      <c r="F16531" s="405">
        <v>61434</v>
      </c>
      <c r="G16531" s="292" t="s">
        <v>2979</v>
      </c>
    </row>
    <row r="16532" spans="1:7">
      <c r="A16532" s="292" t="s">
        <v>49</v>
      </c>
      <c r="B16532" s="405">
        <v>61831</v>
      </c>
      <c r="C16532" s="292" t="s">
        <v>2979</v>
      </c>
      <c r="E16532" s="292" t="s">
        <v>214</v>
      </c>
      <c r="F16532" s="405">
        <v>61435</v>
      </c>
      <c r="G16532" s="292" t="s">
        <v>2979</v>
      </c>
    </row>
    <row r="16533" spans="1:7">
      <c r="A16533" s="292" t="s">
        <v>49</v>
      </c>
      <c r="B16533" s="405">
        <v>61943</v>
      </c>
      <c r="C16533" s="292" t="s">
        <v>2979</v>
      </c>
      <c r="E16533" s="292" t="s">
        <v>214</v>
      </c>
      <c r="F16533" s="405">
        <v>61436</v>
      </c>
      <c r="G16533" s="292" t="s">
        <v>2979</v>
      </c>
    </row>
    <row r="16534" spans="1:7">
      <c r="A16534" s="292" t="s">
        <v>49</v>
      </c>
      <c r="B16534" s="405">
        <v>62083</v>
      </c>
      <c r="C16534" s="292" t="s">
        <v>2979</v>
      </c>
      <c r="E16534" s="292" t="s">
        <v>214</v>
      </c>
      <c r="F16534" s="405">
        <v>61437</v>
      </c>
      <c r="G16534" s="292" t="s">
        <v>2979</v>
      </c>
    </row>
    <row r="16535" spans="1:7">
      <c r="A16535" s="292" t="s">
        <v>49</v>
      </c>
      <c r="B16535" s="405">
        <v>62318</v>
      </c>
      <c r="C16535" s="292" t="s">
        <v>2979</v>
      </c>
      <c r="E16535" s="292" t="s">
        <v>214</v>
      </c>
      <c r="F16535" s="405">
        <v>61438</v>
      </c>
      <c r="G16535" s="292" t="s">
        <v>2979</v>
      </c>
    </row>
    <row r="16536" spans="1:7">
      <c r="A16536" s="292" t="s">
        <v>49</v>
      </c>
      <c r="B16536" s="405">
        <v>62411</v>
      </c>
      <c r="C16536" s="292" t="s">
        <v>2979</v>
      </c>
      <c r="E16536" s="292" t="s">
        <v>214</v>
      </c>
      <c r="F16536" s="405">
        <v>61439</v>
      </c>
      <c r="G16536" s="292" t="s">
        <v>2979</v>
      </c>
    </row>
    <row r="16537" spans="1:7">
      <c r="A16537" s="292" t="s">
        <v>49</v>
      </c>
      <c r="B16537" s="405">
        <v>62474</v>
      </c>
      <c r="C16537" s="292" t="s">
        <v>2979</v>
      </c>
      <c r="E16537" s="292" t="s">
        <v>214</v>
      </c>
      <c r="F16537" s="405">
        <v>61440</v>
      </c>
      <c r="G16537" s="292" t="s">
        <v>2979</v>
      </c>
    </row>
    <row r="16538" spans="1:7">
      <c r="A16538" s="292" t="s">
        <v>49</v>
      </c>
      <c r="B16538" s="405">
        <v>59740</v>
      </c>
      <c r="C16538" s="292" t="s">
        <v>2979</v>
      </c>
      <c r="E16538" s="292" t="s">
        <v>214</v>
      </c>
      <c r="F16538" s="405">
        <v>61441</v>
      </c>
      <c r="G16538" s="292" t="s">
        <v>2979</v>
      </c>
    </row>
    <row r="16539" spans="1:7">
      <c r="A16539" s="292" t="s">
        <v>49</v>
      </c>
      <c r="B16539" s="405">
        <v>59927</v>
      </c>
      <c r="C16539" s="292" t="s">
        <v>2979</v>
      </c>
      <c r="E16539" s="292" t="s">
        <v>214</v>
      </c>
      <c r="F16539" s="405">
        <v>61442</v>
      </c>
      <c r="G16539" s="292" t="s">
        <v>2979</v>
      </c>
    </row>
    <row r="16540" spans="1:7">
      <c r="A16540" s="292" t="s">
        <v>49</v>
      </c>
      <c r="B16540" s="405">
        <v>60919</v>
      </c>
      <c r="C16540" s="292" t="s">
        <v>2979</v>
      </c>
      <c r="E16540" s="292" t="s">
        <v>214</v>
      </c>
      <c r="F16540" s="405">
        <v>61447</v>
      </c>
      <c r="G16540" s="292" t="s">
        <v>2979</v>
      </c>
    </row>
    <row r="16541" spans="1:7">
      <c r="A16541" s="292" t="s">
        <v>49</v>
      </c>
      <c r="B16541" s="405">
        <v>61012</v>
      </c>
      <c r="C16541" s="292" t="s">
        <v>2979</v>
      </c>
      <c r="E16541" s="292" t="s">
        <v>214</v>
      </c>
      <c r="F16541" s="405">
        <v>61449</v>
      </c>
      <c r="G16541" s="292" t="s">
        <v>2979</v>
      </c>
    </row>
    <row r="16542" spans="1:7">
      <c r="A16542" s="292" t="s">
        <v>49</v>
      </c>
      <c r="B16542" s="405">
        <v>61238</v>
      </c>
      <c r="C16542" s="292" t="s">
        <v>2979</v>
      </c>
      <c r="E16542" s="292" t="s">
        <v>214</v>
      </c>
      <c r="F16542" s="405">
        <v>61450</v>
      </c>
      <c r="G16542" s="292" t="s">
        <v>2979</v>
      </c>
    </row>
    <row r="16543" spans="1:7">
      <c r="A16543" s="292" t="s">
        <v>49</v>
      </c>
      <c r="B16543" s="405">
        <v>61337</v>
      </c>
      <c r="C16543" s="292" t="s">
        <v>2979</v>
      </c>
      <c r="E16543" s="292" t="s">
        <v>214</v>
      </c>
      <c r="F16543" s="405">
        <v>61452</v>
      </c>
      <c r="G16543" s="292" t="s">
        <v>2979</v>
      </c>
    </row>
    <row r="16544" spans="1:7">
      <c r="A16544" s="292" t="s">
        <v>49</v>
      </c>
      <c r="B16544" s="405">
        <v>61434</v>
      </c>
      <c r="C16544" s="292" t="s">
        <v>2979</v>
      </c>
      <c r="E16544" s="292" t="s">
        <v>214</v>
      </c>
      <c r="F16544" s="405">
        <v>61453</v>
      </c>
      <c r="G16544" s="292" t="s">
        <v>2979</v>
      </c>
    </row>
    <row r="16545" spans="1:7">
      <c r="A16545" s="292" t="s">
        <v>49</v>
      </c>
      <c r="B16545" s="405">
        <v>61489</v>
      </c>
      <c r="C16545" s="292" t="s">
        <v>2979</v>
      </c>
      <c r="E16545" s="292" t="s">
        <v>214</v>
      </c>
      <c r="F16545" s="405">
        <v>61454</v>
      </c>
      <c r="G16545" s="292" t="s">
        <v>2979</v>
      </c>
    </row>
    <row r="16546" spans="1:7">
      <c r="A16546" s="292" t="s">
        <v>49</v>
      </c>
      <c r="B16546" s="405">
        <v>61734</v>
      </c>
      <c r="C16546" s="292" t="s">
        <v>2979</v>
      </c>
      <c r="E16546" s="292" t="s">
        <v>214</v>
      </c>
      <c r="F16546" s="405">
        <v>61455</v>
      </c>
      <c r="G16546" s="292" t="s">
        <v>2979</v>
      </c>
    </row>
    <row r="16547" spans="1:7">
      <c r="A16547" s="292" t="s">
        <v>49</v>
      </c>
      <c r="B16547" s="405">
        <v>61839</v>
      </c>
      <c r="C16547" s="292" t="s">
        <v>2979</v>
      </c>
      <c r="E16547" s="292" t="s">
        <v>214</v>
      </c>
      <c r="F16547" s="405">
        <v>61458</v>
      </c>
      <c r="G16547" s="292" t="s">
        <v>2979</v>
      </c>
    </row>
    <row r="16548" spans="1:7">
      <c r="A16548" s="292" t="s">
        <v>49</v>
      </c>
      <c r="B16548" s="405">
        <v>61949</v>
      </c>
      <c r="C16548" s="292" t="s">
        <v>2979</v>
      </c>
      <c r="E16548" s="292" t="s">
        <v>214</v>
      </c>
      <c r="F16548" s="405">
        <v>61459</v>
      </c>
      <c r="G16548" s="292" t="s">
        <v>2979</v>
      </c>
    </row>
    <row r="16549" spans="1:7">
      <c r="A16549" s="292" t="s">
        <v>49</v>
      </c>
      <c r="B16549" s="405">
        <v>62086</v>
      </c>
      <c r="C16549" s="292" t="s">
        <v>2979</v>
      </c>
      <c r="E16549" s="292" t="s">
        <v>214</v>
      </c>
      <c r="F16549" s="405">
        <v>61460</v>
      </c>
      <c r="G16549" s="292" t="s">
        <v>2979</v>
      </c>
    </row>
    <row r="16550" spans="1:7">
      <c r="A16550" s="292" t="s">
        <v>49</v>
      </c>
      <c r="B16550" s="405">
        <v>62319</v>
      </c>
      <c r="C16550" s="292" t="s">
        <v>2979</v>
      </c>
      <c r="E16550" s="292" t="s">
        <v>214</v>
      </c>
      <c r="F16550" s="405">
        <v>61462</v>
      </c>
      <c r="G16550" s="292" t="s">
        <v>2979</v>
      </c>
    </row>
    <row r="16551" spans="1:7">
      <c r="A16551" s="292" t="s">
        <v>49</v>
      </c>
      <c r="B16551" s="405">
        <v>62413</v>
      </c>
      <c r="C16551" s="292" t="s">
        <v>2979</v>
      </c>
      <c r="E16551" s="292" t="s">
        <v>214</v>
      </c>
      <c r="F16551" s="405">
        <v>61465</v>
      </c>
      <c r="G16551" s="292" t="s">
        <v>2979</v>
      </c>
    </row>
    <row r="16552" spans="1:7">
      <c r="A16552" s="292" t="s">
        <v>49</v>
      </c>
      <c r="B16552" s="405">
        <v>62475</v>
      </c>
      <c r="C16552" s="292" t="s">
        <v>2979</v>
      </c>
      <c r="E16552" s="292" t="s">
        <v>214</v>
      </c>
      <c r="F16552" s="405">
        <v>61466</v>
      </c>
      <c r="G16552" s="292" t="s">
        <v>2979</v>
      </c>
    </row>
    <row r="16553" spans="1:7">
      <c r="A16553" s="292" t="s">
        <v>49</v>
      </c>
      <c r="B16553" s="405">
        <v>59743</v>
      </c>
      <c r="C16553" s="292" t="s">
        <v>2979</v>
      </c>
      <c r="E16553" s="292" t="s">
        <v>214</v>
      </c>
      <c r="F16553" s="405">
        <v>61467</v>
      </c>
      <c r="G16553" s="292" t="s">
        <v>2979</v>
      </c>
    </row>
    <row r="16554" spans="1:7">
      <c r="A16554" s="292" t="s">
        <v>49</v>
      </c>
      <c r="B16554" s="405">
        <v>59929</v>
      </c>
      <c r="C16554" s="292" t="s">
        <v>2979</v>
      </c>
      <c r="E16554" s="292" t="s">
        <v>214</v>
      </c>
      <c r="F16554" s="405">
        <v>61469</v>
      </c>
      <c r="G16554" s="292" t="s">
        <v>2979</v>
      </c>
    </row>
    <row r="16555" spans="1:7">
      <c r="A16555" s="292" t="s">
        <v>49</v>
      </c>
      <c r="B16555" s="405">
        <v>60920</v>
      </c>
      <c r="C16555" s="292" t="s">
        <v>2979</v>
      </c>
      <c r="E16555" s="292" t="s">
        <v>214</v>
      </c>
      <c r="F16555" s="405">
        <v>61470</v>
      </c>
      <c r="G16555" s="292" t="s">
        <v>2979</v>
      </c>
    </row>
    <row r="16556" spans="1:7">
      <c r="A16556" s="292" t="s">
        <v>49</v>
      </c>
      <c r="B16556" s="405">
        <v>61014</v>
      </c>
      <c r="C16556" s="292" t="s">
        <v>2979</v>
      </c>
      <c r="E16556" s="292" t="s">
        <v>214</v>
      </c>
      <c r="F16556" s="405">
        <v>61471</v>
      </c>
      <c r="G16556" s="292" t="s">
        <v>2979</v>
      </c>
    </row>
    <row r="16557" spans="1:7">
      <c r="A16557" s="292" t="s">
        <v>49</v>
      </c>
      <c r="B16557" s="405">
        <v>61242</v>
      </c>
      <c r="C16557" s="292" t="s">
        <v>2979</v>
      </c>
      <c r="E16557" s="292" t="s">
        <v>214</v>
      </c>
      <c r="F16557" s="405">
        <v>61472</v>
      </c>
      <c r="G16557" s="292" t="s">
        <v>2979</v>
      </c>
    </row>
    <row r="16558" spans="1:7">
      <c r="A16558" s="292" t="s">
        <v>49</v>
      </c>
      <c r="B16558" s="405">
        <v>61338</v>
      </c>
      <c r="C16558" s="292" t="s">
        <v>2979</v>
      </c>
      <c r="E16558" s="292" t="s">
        <v>214</v>
      </c>
      <c r="F16558" s="405">
        <v>61473</v>
      </c>
      <c r="G16558" s="292" t="s">
        <v>2979</v>
      </c>
    </row>
    <row r="16559" spans="1:7">
      <c r="A16559" s="292" t="s">
        <v>49</v>
      </c>
      <c r="B16559" s="405">
        <v>61435</v>
      </c>
      <c r="C16559" s="292" t="s">
        <v>2979</v>
      </c>
      <c r="E16559" s="292" t="s">
        <v>214</v>
      </c>
      <c r="F16559" s="405">
        <v>61474</v>
      </c>
      <c r="G16559" s="292" t="s">
        <v>2979</v>
      </c>
    </row>
    <row r="16560" spans="1:7">
      <c r="A16560" s="292" t="s">
        <v>49</v>
      </c>
      <c r="B16560" s="405">
        <v>61490</v>
      </c>
      <c r="C16560" s="292" t="s">
        <v>2979</v>
      </c>
      <c r="E16560" s="292" t="s">
        <v>214</v>
      </c>
      <c r="F16560" s="405">
        <v>61475</v>
      </c>
      <c r="G16560" s="292" t="s">
        <v>2979</v>
      </c>
    </row>
    <row r="16561" spans="1:7">
      <c r="A16561" s="292" t="s">
        <v>49</v>
      </c>
      <c r="B16561" s="405">
        <v>61735</v>
      </c>
      <c r="C16561" s="292" t="s">
        <v>2979</v>
      </c>
      <c r="E16561" s="292" t="s">
        <v>214</v>
      </c>
      <c r="F16561" s="405">
        <v>61476</v>
      </c>
      <c r="G16561" s="292" t="s">
        <v>2979</v>
      </c>
    </row>
    <row r="16562" spans="1:7">
      <c r="A16562" s="292" t="s">
        <v>49</v>
      </c>
      <c r="B16562" s="405">
        <v>61840</v>
      </c>
      <c r="C16562" s="292" t="s">
        <v>2979</v>
      </c>
      <c r="E16562" s="292" t="s">
        <v>214</v>
      </c>
      <c r="F16562" s="405">
        <v>61477</v>
      </c>
      <c r="G16562" s="292" t="s">
        <v>2979</v>
      </c>
    </row>
    <row r="16563" spans="1:7">
      <c r="A16563" s="292" t="s">
        <v>49</v>
      </c>
      <c r="B16563" s="405">
        <v>61951</v>
      </c>
      <c r="C16563" s="292" t="s">
        <v>2979</v>
      </c>
      <c r="E16563" s="292" t="s">
        <v>214</v>
      </c>
      <c r="F16563" s="405">
        <v>61478</v>
      </c>
      <c r="G16563" s="292" t="s">
        <v>2979</v>
      </c>
    </row>
    <row r="16564" spans="1:7">
      <c r="A16564" s="292" t="s">
        <v>49</v>
      </c>
      <c r="B16564" s="405">
        <v>62091</v>
      </c>
      <c r="C16564" s="292" t="s">
        <v>2979</v>
      </c>
      <c r="E16564" s="292" t="s">
        <v>214</v>
      </c>
      <c r="F16564" s="405">
        <v>61479</v>
      </c>
      <c r="G16564" s="292" t="s">
        <v>2979</v>
      </c>
    </row>
    <row r="16565" spans="1:7">
      <c r="A16565" s="292" t="s">
        <v>49</v>
      </c>
      <c r="B16565" s="405">
        <v>62320</v>
      </c>
      <c r="C16565" s="292" t="s">
        <v>2979</v>
      </c>
      <c r="E16565" s="292" t="s">
        <v>214</v>
      </c>
      <c r="F16565" s="405">
        <v>61480</v>
      </c>
      <c r="G16565" s="292" t="s">
        <v>2979</v>
      </c>
    </row>
    <row r="16566" spans="1:7">
      <c r="A16566" s="292" t="s">
        <v>49</v>
      </c>
      <c r="B16566" s="405">
        <v>62414</v>
      </c>
      <c r="C16566" s="292" t="s">
        <v>2979</v>
      </c>
      <c r="E16566" s="292" t="s">
        <v>214</v>
      </c>
      <c r="F16566" s="405">
        <v>61482</v>
      </c>
      <c r="G16566" s="292" t="s">
        <v>2979</v>
      </c>
    </row>
    <row r="16567" spans="1:7">
      <c r="A16567" s="292" t="s">
        <v>49</v>
      </c>
      <c r="B16567" s="405">
        <v>62476</v>
      </c>
      <c r="C16567" s="292" t="s">
        <v>2979</v>
      </c>
      <c r="E16567" s="292" t="s">
        <v>214</v>
      </c>
      <c r="F16567" s="405">
        <v>61483</v>
      </c>
      <c r="G16567" s="292" t="s">
        <v>2979</v>
      </c>
    </row>
    <row r="16568" spans="1:7">
      <c r="A16568" s="292" t="s">
        <v>49</v>
      </c>
      <c r="B16568" s="405">
        <v>59746</v>
      </c>
      <c r="C16568" s="292" t="s">
        <v>2979</v>
      </c>
      <c r="E16568" s="292" t="s">
        <v>214</v>
      </c>
      <c r="F16568" s="405">
        <v>61484</v>
      </c>
      <c r="G16568" s="292" t="s">
        <v>2979</v>
      </c>
    </row>
    <row r="16569" spans="1:7">
      <c r="A16569" s="292" t="s">
        <v>49</v>
      </c>
      <c r="B16569" s="405">
        <v>59931</v>
      </c>
      <c r="C16569" s="292" t="s">
        <v>2979</v>
      </c>
      <c r="E16569" s="292" t="s">
        <v>214</v>
      </c>
      <c r="F16569" s="405">
        <v>61485</v>
      </c>
      <c r="G16569" s="292" t="s">
        <v>2979</v>
      </c>
    </row>
    <row r="16570" spans="1:7">
      <c r="A16570" s="292" t="s">
        <v>49</v>
      </c>
      <c r="B16570" s="405">
        <v>60921</v>
      </c>
      <c r="C16570" s="292" t="s">
        <v>2979</v>
      </c>
      <c r="E16570" s="292" t="s">
        <v>214</v>
      </c>
      <c r="F16570" s="405">
        <v>61486</v>
      </c>
      <c r="G16570" s="292" t="s">
        <v>2979</v>
      </c>
    </row>
    <row r="16571" spans="1:7">
      <c r="A16571" s="292" t="s">
        <v>49</v>
      </c>
      <c r="B16571" s="405">
        <v>61015</v>
      </c>
      <c r="C16571" s="292" t="s">
        <v>2979</v>
      </c>
      <c r="E16571" s="292" t="s">
        <v>214</v>
      </c>
      <c r="F16571" s="405">
        <v>61488</v>
      </c>
      <c r="G16571" s="292" t="s">
        <v>2979</v>
      </c>
    </row>
    <row r="16572" spans="1:7">
      <c r="A16572" s="292" t="s">
        <v>49</v>
      </c>
      <c r="B16572" s="405">
        <v>61243</v>
      </c>
      <c r="C16572" s="292" t="s">
        <v>2979</v>
      </c>
      <c r="E16572" s="292" t="s">
        <v>214</v>
      </c>
      <c r="F16572" s="405">
        <v>61489</v>
      </c>
      <c r="G16572" s="292" t="s">
        <v>2979</v>
      </c>
    </row>
    <row r="16573" spans="1:7">
      <c r="A16573" s="292" t="s">
        <v>49</v>
      </c>
      <c r="B16573" s="405">
        <v>61340</v>
      </c>
      <c r="C16573" s="292" t="s">
        <v>2979</v>
      </c>
      <c r="E16573" s="292" t="s">
        <v>214</v>
      </c>
      <c r="F16573" s="405">
        <v>61490</v>
      </c>
      <c r="G16573" s="292" t="s">
        <v>2979</v>
      </c>
    </row>
    <row r="16574" spans="1:7">
      <c r="A16574" s="292" t="s">
        <v>49</v>
      </c>
      <c r="B16574" s="405">
        <v>61436</v>
      </c>
      <c r="C16574" s="292" t="s">
        <v>2979</v>
      </c>
      <c r="E16574" s="292" t="s">
        <v>214</v>
      </c>
      <c r="F16574" s="405">
        <v>61491</v>
      </c>
      <c r="G16574" s="292" t="s">
        <v>2979</v>
      </c>
    </row>
    <row r="16575" spans="1:7">
      <c r="A16575" s="292" t="s">
        <v>49</v>
      </c>
      <c r="B16575" s="405">
        <v>61491</v>
      </c>
      <c r="C16575" s="292" t="s">
        <v>2979</v>
      </c>
      <c r="E16575" s="292" t="s">
        <v>214</v>
      </c>
      <c r="F16575" s="405">
        <v>61501</v>
      </c>
      <c r="G16575" s="292" t="s">
        <v>2979</v>
      </c>
    </row>
    <row r="16576" spans="1:7">
      <c r="A16576" s="292" t="s">
        <v>49</v>
      </c>
      <c r="B16576" s="405">
        <v>61737</v>
      </c>
      <c r="C16576" s="292" t="s">
        <v>2979</v>
      </c>
      <c r="E16576" s="292" t="s">
        <v>214</v>
      </c>
      <c r="F16576" s="405">
        <v>61516</v>
      </c>
      <c r="G16576" s="292" t="s">
        <v>2979</v>
      </c>
    </row>
    <row r="16577" spans="1:7">
      <c r="A16577" s="292" t="s">
        <v>49</v>
      </c>
      <c r="B16577" s="405">
        <v>61841</v>
      </c>
      <c r="C16577" s="292" t="s">
        <v>2979</v>
      </c>
      <c r="E16577" s="292" t="s">
        <v>214</v>
      </c>
      <c r="F16577" s="405">
        <v>61517</v>
      </c>
      <c r="G16577" s="292" t="s">
        <v>2979</v>
      </c>
    </row>
    <row r="16578" spans="1:7">
      <c r="A16578" s="292" t="s">
        <v>49</v>
      </c>
      <c r="B16578" s="405">
        <v>61957</v>
      </c>
      <c r="C16578" s="292" t="s">
        <v>2979</v>
      </c>
      <c r="E16578" s="292" t="s">
        <v>214</v>
      </c>
      <c r="F16578" s="405">
        <v>61526</v>
      </c>
      <c r="G16578" s="292" t="s">
        <v>2979</v>
      </c>
    </row>
    <row r="16579" spans="1:7">
      <c r="A16579" s="292" t="s">
        <v>49</v>
      </c>
      <c r="B16579" s="405">
        <v>62092</v>
      </c>
      <c r="C16579" s="292" t="s">
        <v>2979</v>
      </c>
      <c r="E16579" s="292" t="s">
        <v>214</v>
      </c>
      <c r="F16579" s="405">
        <v>61529</v>
      </c>
      <c r="G16579" s="292" t="s">
        <v>2979</v>
      </c>
    </row>
    <row r="16580" spans="1:7">
      <c r="A16580" s="292" t="s">
        <v>49</v>
      </c>
      <c r="B16580" s="405">
        <v>62321</v>
      </c>
      <c r="C16580" s="292" t="s">
        <v>2979</v>
      </c>
      <c r="E16580" s="292" t="s">
        <v>214</v>
      </c>
      <c r="F16580" s="405">
        <v>61531</v>
      </c>
      <c r="G16580" s="292" t="s">
        <v>2979</v>
      </c>
    </row>
    <row r="16581" spans="1:7">
      <c r="A16581" s="292" t="s">
        <v>49</v>
      </c>
      <c r="B16581" s="405">
        <v>62417</v>
      </c>
      <c r="C16581" s="292" t="s">
        <v>2979</v>
      </c>
      <c r="E16581" s="292" t="s">
        <v>214</v>
      </c>
      <c r="F16581" s="405">
        <v>61532</v>
      </c>
      <c r="G16581" s="292" t="s">
        <v>2979</v>
      </c>
    </row>
    <row r="16582" spans="1:7">
      <c r="A16582" s="292" t="s">
        <v>49</v>
      </c>
      <c r="B16582" s="405">
        <v>62477</v>
      </c>
      <c r="C16582" s="292" t="s">
        <v>2979</v>
      </c>
      <c r="E16582" s="292" t="s">
        <v>214</v>
      </c>
      <c r="F16582" s="405">
        <v>61533</v>
      </c>
      <c r="G16582" s="292" t="s">
        <v>2979</v>
      </c>
    </row>
    <row r="16583" spans="1:7">
      <c r="A16583" s="292" t="s">
        <v>49</v>
      </c>
      <c r="B16583" s="405">
        <v>59747</v>
      </c>
      <c r="C16583" s="292" t="s">
        <v>2979</v>
      </c>
      <c r="E16583" s="292" t="s">
        <v>214</v>
      </c>
      <c r="F16583" s="405">
        <v>61534</v>
      </c>
      <c r="G16583" s="292" t="s">
        <v>2979</v>
      </c>
    </row>
    <row r="16584" spans="1:7">
      <c r="A16584" s="292" t="s">
        <v>49</v>
      </c>
      <c r="B16584" s="405">
        <v>59932</v>
      </c>
      <c r="C16584" s="292" t="s">
        <v>2979</v>
      </c>
      <c r="E16584" s="292" t="s">
        <v>214</v>
      </c>
      <c r="F16584" s="405">
        <v>61535</v>
      </c>
      <c r="G16584" s="292" t="s">
        <v>2979</v>
      </c>
    </row>
    <row r="16585" spans="1:7">
      <c r="A16585" s="292" t="s">
        <v>49</v>
      </c>
      <c r="B16585" s="405">
        <v>60922</v>
      </c>
      <c r="C16585" s="292" t="s">
        <v>2979</v>
      </c>
      <c r="E16585" s="292" t="s">
        <v>214</v>
      </c>
      <c r="F16585" s="405">
        <v>61536</v>
      </c>
      <c r="G16585" s="292" t="s">
        <v>2979</v>
      </c>
    </row>
    <row r="16586" spans="1:7">
      <c r="A16586" s="292" t="s">
        <v>49</v>
      </c>
      <c r="B16586" s="405">
        <v>61018</v>
      </c>
      <c r="C16586" s="292" t="s">
        <v>2979</v>
      </c>
      <c r="E16586" s="292" t="s">
        <v>214</v>
      </c>
      <c r="F16586" s="405">
        <v>61540</v>
      </c>
      <c r="G16586" s="292" t="s">
        <v>2979</v>
      </c>
    </row>
    <row r="16587" spans="1:7">
      <c r="A16587" s="292" t="s">
        <v>49</v>
      </c>
      <c r="B16587" s="405">
        <v>61250</v>
      </c>
      <c r="C16587" s="292" t="s">
        <v>2979</v>
      </c>
      <c r="E16587" s="292" t="s">
        <v>214</v>
      </c>
      <c r="F16587" s="405">
        <v>61541</v>
      </c>
      <c r="G16587" s="292" t="s">
        <v>2979</v>
      </c>
    </row>
    <row r="16588" spans="1:7">
      <c r="A16588" s="292" t="s">
        <v>49</v>
      </c>
      <c r="B16588" s="405">
        <v>61341</v>
      </c>
      <c r="C16588" s="292" t="s">
        <v>2979</v>
      </c>
      <c r="E16588" s="292" t="s">
        <v>214</v>
      </c>
      <c r="F16588" s="405">
        <v>61542</v>
      </c>
      <c r="G16588" s="292" t="s">
        <v>2979</v>
      </c>
    </row>
    <row r="16589" spans="1:7">
      <c r="A16589" s="292" t="s">
        <v>49</v>
      </c>
      <c r="B16589" s="405">
        <v>61437</v>
      </c>
      <c r="C16589" s="292" t="s">
        <v>2979</v>
      </c>
      <c r="E16589" s="292" t="s">
        <v>214</v>
      </c>
      <c r="F16589" s="405">
        <v>61543</v>
      </c>
      <c r="G16589" s="292" t="s">
        <v>2979</v>
      </c>
    </row>
    <row r="16590" spans="1:7">
      <c r="A16590" s="292" t="s">
        <v>49</v>
      </c>
      <c r="B16590" s="405">
        <v>61501</v>
      </c>
      <c r="C16590" s="292" t="s">
        <v>2979</v>
      </c>
      <c r="E16590" s="292" t="s">
        <v>214</v>
      </c>
      <c r="F16590" s="405">
        <v>61544</v>
      </c>
      <c r="G16590" s="292" t="s">
        <v>2979</v>
      </c>
    </row>
    <row r="16591" spans="1:7">
      <c r="A16591" s="292" t="s">
        <v>49</v>
      </c>
      <c r="B16591" s="405">
        <v>61738</v>
      </c>
      <c r="C16591" s="292" t="s">
        <v>2979</v>
      </c>
      <c r="E16591" s="292" t="s">
        <v>214</v>
      </c>
      <c r="F16591" s="405">
        <v>61545</v>
      </c>
      <c r="G16591" s="292" t="s">
        <v>2979</v>
      </c>
    </row>
    <row r="16592" spans="1:7">
      <c r="A16592" s="292" t="s">
        <v>49</v>
      </c>
      <c r="B16592" s="405">
        <v>61842</v>
      </c>
      <c r="C16592" s="292" t="s">
        <v>2979</v>
      </c>
      <c r="E16592" s="292" t="s">
        <v>214</v>
      </c>
      <c r="F16592" s="405">
        <v>61546</v>
      </c>
      <c r="G16592" s="292" t="s">
        <v>2979</v>
      </c>
    </row>
    <row r="16593" spans="1:7">
      <c r="A16593" s="292" t="s">
        <v>49</v>
      </c>
      <c r="B16593" s="405">
        <v>62006</v>
      </c>
      <c r="C16593" s="292" t="s">
        <v>2979</v>
      </c>
      <c r="E16593" s="292" t="s">
        <v>214</v>
      </c>
      <c r="F16593" s="405">
        <v>61559</v>
      </c>
      <c r="G16593" s="292" t="s">
        <v>2979</v>
      </c>
    </row>
    <row r="16594" spans="1:7">
      <c r="A16594" s="292" t="s">
        <v>49</v>
      </c>
      <c r="B16594" s="405">
        <v>62094</v>
      </c>
      <c r="C16594" s="292" t="s">
        <v>2979</v>
      </c>
      <c r="E16594" s="292" t="s">
        <v>214</v>
      </c>
      <c r="F16594" s="405">
        <v>61560</v>
      </c>
      <c r="G16594" s="292" t="s">
        <v>2979</v>
      </c>
    </row>
    <row r="16595" spans="1:7">
      <c r="A16595" s="292" t="s">
        <v>49</v>
      </c>
      <c r="B16595" s="405">
        <v>62324</v>
      </c>
      <c r="C16595" s="292" t="s">
        <v>2979</v>
      </c>
      <c r="E16595" s="292" t="s">
        <v>214</v>
      </c>
      <c r="F16595" s="405">
        <v>61561</v>
      </c>
      <c r="G16595" s="292" t="s">
        <v>2979</v>
      </c>
    </row>
    <row r="16596" spans="1:7">
      <c r="A16596" s="292" t="s">
        <v>49</v>
      </c>
      <c r="B16596" s="405">
        <v>62418</v>
      </c>
      <c r="C16596" s="292" t="s">
        <v>2979</v>
      </c>
      <c r="E16596" s="292" t="s">
        <v>214</v>
      </c>
      <c r="F16596" s="405">
        <v>61565</v>
      </c>
      <c r="G16596" s="292" t="s">
        <v>2979</v>
      </c>
    </row>
    <row r="16597" spans="1:7">
      <c r="A16597" s="292" t="s">
        <v>49</v>
      </c>
      <c r="B16597" s="405">
        <v>62478</v>
      </c>
      <c r="C16597" s="292" t="s">
        <v>2979</v>
      </c>
      <c r="E16597" s="292" t="s">
        <v>214</v>
      </c>
      <c r="F16597" s="405">
        <v>61567</v>
      </c>
      <c r="G16597" s="292" t="s">
        <v>2979</v>
      </c>
    </row>
    <row r="16598" spans="1:7">
      <c r="A16598" s="292" t="s">
        <v>49</v>
      </c>
      <c r="B16598" s="405">
        <v>59748</v>
      </c>
      <c r="C16598" s="292" t="s">
        <v>2979</v>
      </c>
      <c r="E16598" s="292" t="s">
        <v>214</v>
      </c>
      <c r="F16598" s="405">
        <v>61569</v>
      </c>
      <c r="G16598" s="292" t="s">
        <v>2979</v>
      </c>
    </row>
    <row r="16599" spans="1:7">
      <c r="A16599" s="292" t="s">
        <v>49</v>
      </c>
      <c r="B16599" s="405">
        <v>59933</v>
      </c>
      <c r="C16599" s="292" t="s">
        <v>2979</v>
      </c>
      <c r="E16599" s="292" t="s">
        <v>214</v>
      </c>
      <c r="F16599" s="405">
        <v>61570</v>
      </c>
      <c r="G16599" s="292" t="s">
        <v>2979</v>
      </c>
    </row>
    <row r="16600" spans="1:7">
      <c r="A16600" s="292" t="s">
        <v>49</v>
      </c>
      <c r="B16600" s="405">
        <v>60924</v>
      </c>
      <c r="C16600" s="292" t="s">
        <v>2979</v>
      </c>
      <c r="E16600" s="292" t="s">
        <v>214</v>
      </c>
      <c r="F16600" s="405">
        <v>61572</v>
      </c>
      <c r="G16600" s="292" t="s">
        <v>2979</v>
      </c>
    </row>
    <row r="16601" spans="1:7">
      <c r="A16601" s="292" t="s">
        <v>49</v>
      </c>
      <c r="B16601" s="405">
        <v>61019</v>
      </c>
      <c r="C16601" s="292" t="s">
        <v>2979</v>
      </c>
      <c r="E16601" s="292" t="s">
        <v>214</v>
      </c>
      <c r="F16601" s="405">
        <v>61720</v>
      </c>
      <c r="G16601" s="292" t="s">
        <v>2979</v>
      </c>
    </row>
    <row r="16602" spans="1:7">
      <c r="A16602" s="292" t="s">
        <v>49</v>
      </c>
      <c r="B16602" s="405">
        <v>61251</v>
      </c>
      <c r="C16602" s="292" t="s">
        <v>2979</v>
      </c>
      <c r="E16602" s="292" t="s">
        <v>214</v>
      </c>
      <c r="F16602" s="405">
        <v>61721</v>
      </c>
      <c r="G16602" s="292" t="s">
        <v>2979</v>
      </c>
    </row>
    <row r="16603" spans="1:7">
      <c r="A16603" s="292" t="s">
        <v>49</v>
      </c>
      <c r="B16603" s="405">
        <v>61342</v>
      </c>
      <c r="C16603" s="292" t="s">
        <v>2979</v>
      </c>
      <c r="E16603" s="292" t="s">
        <v>214</v>
      </c>
      <c r="F16603" s="405">
        <v>61722</v>
      </c>
      <c r="G16603" s="292" t="s">
        <v>2979</v>
      </c>
    </row>
    <row r="16604" spans="1:7">
      <c r="A16604" s="292" t="s">
        <v>49</v>
      </c>
      <c r="B16604" s="405">
        <v>61438</v>
      </c>
      <c r="C16604" s="292" t="s">
        <v>2979</v>
      </c>
      <c r="E16604" s="292" t="s">
        <v>214</v>
      </c>
      <c r="F16604" s="405">
        <v>61723</v>
      </c>
      <c r="G16604" s="292" t="s">
        <v>2979</v>
      </c>
    </row>
    <row r="16605" spans="1:7">
      <c r="A16605" s="292" t="s">
        <v>49</v>
      </c>
      <c r="B16605" s="405">
        <v>61516</v>
      </c>
      <c r="C16605" s="292" t="s">
        <v>2979</v>
      </c>
      <c r="E16605" s="292" t="s">
        <v>214</v>
      </c>
      <c r="F16605" s="405">
        <v>61724</v>
      </c>
      <c r="G16605" s="292" t="s">
        <v>2979</v>
      </c>
    </row>
    <row r="16606" spans="1:7">
      <c r="A16606" s="292" t="s">
        <v>49</v>
      </c>
      <c r="B16606" s="405">
        <v>61739</v>
      </c>
      <c r="C16606" s="292" t="s">
        <v>2979</v>
      </c>
      <c r="E16606" s="292" t="s">
        <v>214</v>
      </c>
      <c r="F16606" s="405">
        <v>61725</v>
      </c>
      <c r="G16606" s="292" t="s">
        <v>2979</v>
      </c>
    </row>
    <row r="16607" spans="1:7">
      <c r="A16607" s="292" t="s">
        <v>49</v>
      </c>
      <c r="B16607" s="405">
        <v>61843</v>
      </c>
      <c r="C16607" s="292" t="s">
        <v>2979</v>
      </c>
      <c r="E16607" s="292" t="s">
        <v>214</v>
      </c>
      <c r="F16607" s="405">
        <v>61726</v>
      </c>
      <c r="G16607" s="292" t="s">
        <v>2979</v>
      </c>
    </row>
    <row r="16608" spans="1:7">
      <c r="A16608" s="292" t="s">
        <v>49</v>
      </c>
      <c r="B16608" s="405">
        <v>62011</v>
      </c>
      <c r="C16608" s="292" t="s">
        <v>2979</v>
      </c>
      <c r="E16608" s="292" t="s">
        <v>214</v>
      </c>
      <c r="F16608" s="405">
        <v>61728</v>
      </c>
      <c r="G16608" s="292" t="s">
        <v>2979</v>
      </c>
    </row>
    <row r="16609" spans="1:7">
      <c r="A16609" s="292" t="s">
        <v>49</v>
      </c>
      <c r="B16609" s="405">
        <v>62097</v>
      </c>
      <c r="C16609" s="292" t="s">
        <v>2979</v>
      </c>
      <c r="E16609" s="292" t="s">
        <v>214</v>
      </c>
      <c r="F16609" s="405">
        <v>61730</v>
      </c>
      <c r="G16609" s="292" t="s">
        <v>2979</v>
      </c>
    </row>
    <row r="16610" spans="1:7">
      <c r="A16610" s="292" t="s">
        <v>49</v>
      </c>
      <c r="B16610" s="405">
        <v>62325</v>
      </c>
      <c r="C16610" s="292" t="s">
        <v>2979</v>
      </c>
      <c r="E16610" s="292" t="s">
        <v>214</v>
      </c>
      <c r="F16610" s="405">
        <v>61731</v>
      </c>
      <c r="G16610" s="292" t="s">
        <v>2979</v>
      </c>
    </row>
    <row r="16611" spans="1:7">
      <c r="A16611" s="292" t="s">
        <v>49</v>
      </c>
      <c r="B16611" s="405">
        <v>62419</v>
      </c>
      <c r="C16611" s="292" t="s">
        <v>2979</v>
      </c>
      <c r="E16611" s="292" t="s">
        <v>214</v>
      </c>
      <c r="F16611" s="405">
        <v>61732</v>
      </c>
      <c r="G16611" s="292" t="s">
        <v>2979</v>
      </c>
    </row>
    <row r="16612" spans="1:7">
      <c r="A16612" s="292" t="s">
        <v>49</v>
      </c>
      <c r="B16612" s="405">
        <v>62479</v>
      </c>
      <c r="C16612" s="292" t="s">
        <v>2979</v>
      </c>
      <c r="E16612" s="292" t="s">
        <v>214</v>
      </c>
      <c r="F16612" s="405">
        <v>61733</v>
      </c>
      <c r="G16612" s="292" t="s">
        <v>2979</v>
      </c>
    </row>
    <row r="16613" spans="1:7">
      <c r="A16613" s="292" t="s">
        <v>49</v>
      </c>
      <c r="B16613" s="405">
        <v>59749</v>
      </c>
      <c r="C16613" s="292" t="s">
        <v>2979</v>
      </c>
      <c r="E16613" s="292" t="s">
        <v>214</v>
      </c>
      <c r="F16613" s="405">
        <v>61734</v>
      </c>
      <c r="G16613" s="292" t="s">
        <v>2979</v>
      </c>
    </row>
    <row r="16614" spans="1:7">
      <c r="A16614" s="292" t="s">
        <v>49</v>
      </c>
      <c r="B16614" s="405">
        <v>59935</v>
      </c>
      <c r="C16614" s="292" t="s">
        <v>2979</v>
      </c>
      <c r="E16614" s="292" t="s">
        <v>214</v>
      </c>
      <c r="F16614" s="405">
        <v>61735</v>
      </c>
      <c r="G16614" s="292" t="s">
        <v>2979</v>
      </c>
    </row>
    <row r="16615" spans="1:7">
      <c r="A16615" s="292" t="s">
        <v>49</v>
      </c>
      <c r="B16615" s="405">
        <v>60927</v>
      </c>
      <c r="C16615" s="292" t="s">
        <v>2979</v>
      </c>
      <c r="E16615" s="292" t="s">
        <v>214</v>
      </c>
      <c r="F16615" s="405">
        <v>61737</v>
      </c>
      <c r="G16615" s="292" t="s">
        <v>2979</v>
      </c>
    </row>
    <row r="16616" spans="1:7">
      <c r="A16616" s="292" t="s">
        <v>49</v>
      </c>
      <c r="B16616" s="405">
        <v>61024</v>
      </c>
      <c r="C16616" s="292" t="s">
        <v>2979</v>
      </c>
      <c r="E16616" s="292" t="s">
        <v>214</v>
      </c>
      <c r="F16616" s="405">
        <v>61738</v>
      </c>
      <c r="G16616" s="292" t="s">
        <v>2979</v>
      </c>
    </row>
    <row r="16617" spans="1:7">
      <c r="A16617" s="292" t="s">
        <v>49</v>
      </c>
      <c r="B16617" s="405">
        <v>61252</v>
      </c>
      <c r="C16617" s="292" t="s">
        <v>2979</v>
      </c>
      <c r="E16617" s="292" t="s">
        <v>214</v>
      </c>
      <c r="F16617" s="405">
        <v>61739</v>
      </c>
      <c r="G16617" s="292" t="s">
        <v>2979</v>
      </c>
    </row>
    <row r="16618" spans="1:7">
      <c r="A16618" s="292" t="s">
        <v>49</v>
      </c>
      <c r="B16618" s="405">
        <v>61344</v>
      </c>
      <c r="C16618" s="292" t="s">
        <v>2979</v>
      </c>
      <c r="E16618" s="292" t="s">
        <v>214</v>
      </c>
      <c r="F16618" s="405">
        <v>61740</v>
      </c>
      <c r="G16618" s="292" t="s">
        <v>2979</v>
      </c>
    </row>
    <row r="16619" spans="1:7">
      <c r="A16619" s="292" t="s">
        <v>49</v>
      </c>
      <c r="B16619" s="405">
        <v>61439</v>
      </c>
      <c r="C16619" s="292" t="s">
        <v>2979</v>
      </c>
      <c r="E16619" s="292" t="s">
        <v>214</v>
      </c>
      <c r="F16619" s="405">
        <v>61741</v>
      </c>
      <c r="G16619" s="292" t="s">
        <v>2979</v>
      </c>
    </row>
    <row r="16620" spans="1:7">
      <c r="A16620" s="292" t="s">
        <v>49</v>
      </c>
      <c r="B16620" s="405">
        <v>61517</v>
      </c>
      <c r="C16620" s="292" t="s">
        <v>2979</v>
      </c>
      <c r="E16620" s="292" t="s">
        <v>214</v>
      </c>
      <c r="F16620" s="405">
        <v>61743</v>
      </c>
      <c r="G16620" s="292" t="s">
        <v>2979</v>
      </c>
    </row>
    <row r="16621" spans="1:7">
      <c r="A16621" s="292" t="s">
        <v>49</v>
      </c>
      <c r="B16621" s="405">
        <v>61740</v>
      </c>
      <c r="C16621" s="292" t="s">
        <v>2979</v>
      </c>
      <c r="E16621" s="292" t="s">
        <v>214</v>
      </c>
      <c r="F16621" s="405">
        <v>61744</v>
      </c>
      <c r="G16621" s="292" t="s">
        <v>2979</v>
      </c>
    </row>
    <row r="16622" spans="1:7">
      <c r="A16622" s="292" t="s">
        <v>49</v>
      </c>
      <c r="B16622" s="405">
        <v>61844</v>
      </c>
      <c r="C16622" s="292" t="s">
        <v>2979</v>
      </c>
      <c r="E16622" s="292" t="s">
        <v>214</v>
      </c>
      <c r="F16622" s="405">
        <v>61745</v>
      </c>
      <c r="G16622" s="292" t="s">
        <v>2979</v>
      </c>
    </row>
    <row r="16623" spans="1:7">
      <c r="A16623" s="292" t="s">
        <v>49</v>
      </c>
      <c r="B16623" s="405">
        <v>62012</v>
      </c>
      <c r="C16623" s="292" t="s">
        <v>2979</v>
      </c>
      <c r="E16623" s="292" t="s">
        <v>214</v>
      </c>
      <c r="F16623" s="405">
        <v>61747</v>
      </c>
      <c r="G16623" s="292" t="s">
        <v>2979</v>
      </c>
    </row>
    <row r="16624" spans="1:7">
      <c r="A16624" s="292" t="s">
        <v>49</v>
      </c>
      <c r="B16624" s="405">
        <v>62098</v>
      </c>
      <c r="C16624" s="292" t="s">
        <v>2979</v>
      </c>
      <c r="E16624" s="292" t="s">
        <v>214</v>
      </c>
      <c r="F16624" s="405">
        <v>61748</v>
      </c>
      <c r="G16624" s="292" t="s">
        <v>2979</v>
      </c>
    </row>
    <row r="16625" spans="1:7">
      <c r="A16625" s="292" t="s">
        <v>49</v>
      </c>
      <c r="B16625" s="405">
        <v>62326</v>
      </c>
      <c r="C16625" s="292" t="s">
        <v>2979</v>
      </c>
      <c r="E16625" s="292" t="s">
        <v>214</v>
      </c>
      <c r="F16625" s="405">
        <v>61749</v>
      </c>
      <c r="G16625" s="292" t="s">
        <v>2979</v>
      </c>
    </row>
    <row r="16626" spans="1:7">
      <c r="A16626" s="292" t="s">
        <v>49</v>
      </c>
      <c r="B16626" s="405">
        <v>62420</v>
      </c>
      <c r="C16626" s="292" t="s">
        <v>2979</v>
      </c>
      <c r="E16626" s="292" t="s">
        <v>214</v>
      </c>
      <c r="F16626" s="405">
        <v>61750</v>
      </c>
      <c r="G16626" s="292" t="s">
        <v>2979</v>
      </c>
    </row>
    <row r="16627" spans="1:7">
      <c r="A16627" s="292" t="s">
        <v>49</v>
      </c>
      <c r="B16627" s="405">
        <v>62480</v>
      </c>
      <c r="C16627" s="292" t="s">
        <v>2979</v>
      </c>
      <c r="E16627" s="292" t="s">
        <v>214</v>
      </c>
      <c r="F16627" s="405">
        <v>61752</v>
      </c>
      <c r="G16627" s="292" t="s">
        <v>2979</v>
      </c>
    </row>
    <row r="16628" spans="1:7">
      <c r="A16628" s="292" t="s">
        <v>49</v>
      </c>
      <c r="B16628" s="405">
        <v>59751</v>
      </c>
      <c r="C16628" s="292" t="s">
        <v>2979</v>
      </c>
      <c r="E16628" s="292" t="s">
        <v>214</v>
      </c>
      <c r="F16628" s="405">
        <v>61753</v>
      </c>
      <c r="G16628" s="292" t="s">
        <v>2979</v>
      </c>
    </row>
    <row r="16629" spans="1:7">
      <c r="A16629" s="292" t="s">
        <v>49</v>
      </c>
      <c r="B16629" s="405">
        <v>59936</v>
      </c>
      <c r="C16629" s="292" t="s">
        <v>2979</v>
      </c>
      <c r="E16629" s="292" t="s">
        <v>214</v>
      </c>
      <c r="F16629" s="405">
        <v>61754</v>
      </c>
      <c r="G16629" s="292" t="s">
        <v>2979</v>
      </c>
    </row>
    <row r="16630" spans="1:7">
      <c r="A16630" s="292" t="s">
        <v>49</v>
      </c>
      <c r="B16630" s="405">
        <v>60928</v>
      </c>
      <c r="C16630" s="292" t="s">
        <v>2979</v>
      </c>
      <c r="E16630" s="292" t="s">
        <v>214</v>
      </c>
      <c r="F16630" s="405">
        <v>61756</v>
      </c>
      <c r="G16630" s="292" t="s">
        <v>2979</v>
      </c>
    </row>
    <row r="16631" spans="1:7">
      <c r="A16631" s="292" t="s">
        <v>49</v>
      </c>
      <c r="B16631" s="405">
        <v>61028</v>
      </c>
      <c r="C16631" s="292" t="s">
        <v>2979</v>
      </c>
      <c r="E16631" s="292" t="s">
        <v>214</v>
      </c>
      <c r="F16631" s="405">
        <v>61758</v>
      </c>
      <c r="G16631" s="292" t="s">
        <v>2979</v>
      </c>
    </row>
    <row r="16632" spans="1:7">
      <c r="A16632" s="292" t="s">
        <v>49</v>
      </c>
      <c r="B16632" s="405">
        <v>61258</v>
      </c>
      <c r="C16632" s="292" t="s">
        <v>2979</v>
      </c>
      <c r="E16632" s="292" t="s">
        <v>214</v>
      </c>
      <c r="F16632" s="405">
        <v>61759</v>
      </c>
      <c r="G16632" s="292" t="s">
        <v>2979</v>
      </c>
    </row>
    <row r="16633" spans="1:7">
      <c r="A16633" s="292" t="s">
        <v>49</v>
      </c>
      <c r="B16633" s="405">
        <v>61345</v>
      </c>
      <c r="C16633" s="292" t="s">
        <v>2979</v>
      </c>
      <c r="E16633" s="292" t="s">
        <v>214</v>
      </c>
      <c r="F16633" s="405">
        <v>61760</v>
      </c>
      <c r="G16633" s="292" t="s">
        <v>2979</v>
      </c>
    </row>
    <row r="16634" spans="1:7">
      <c r="A16634" s="292" t="s">
        <v>49</v>
      </c>
      <c r="B16634" s="405">
        <v>61440</v>
      </c>
      <c r="C16634" s="292" t="s">
        <v>2979</v>
      </c>
      <c r="E16634" s="292" t="s">
        <v>214</v>
      </c>
      <c r="F16634" s="405">
        <v>61769</v>
      </c>
      <c r="G16634" s="292" t="s">
        <v>2979</v>
      </c>
    </row>
    <row r="16635" spans="1:7">
      <c r="A16635" s="292" t="s">
        <v>49</v>
      </c>
      <c r="B16635" s="405">
        <v>61526</v>
      </c>
      <c r="C16635" s="292" t="s">
        <v>2979</v>
      </c>
      <c r="E16635" s="292" t="s">
        <v>214</v>
      </c>
      <c r="F16635" s="405">
        <v>61770</v>
      </c>
      <c r="G16635" s="292" t="s">
        <v>2979</v>
      </c>
    </row>
    <row r="16636" spans="1:7">
      <c r="A16636" s="292" t="s">
        <v>49</v>
      </c>
      <c r="B16636" s="405">
        <v>61741</v>
      </c>
      <c r="C16636" s="292" t="s">
        <v>2979</v>
      </c>
      <c r="E16636" s="292" t="s">
        <v>214</v>
      </c>
      <c r="F16636" s="405">
        <v>61771</v>
      </c>
      <c r="G16636" s="292" t="s">
        <v>2979</v>
      </c>
    </row>
    <row r="16637" spans="1:7">
      <c r="A16637" s="292" t="s">
        <v>49</v>
      </c>
      <c r="B16637" s="405">
        <v>61845</v>
      </c>
      <c r="C16637" s="292" t="s">
        <v>2979</v>
      </c>
      <c r="E16637" s="292" t="s">
        <v>214</v>
      </c>
      <c r="F16637" s="405">
        <v>61772</v>
      </c>
      <c r="G16637" s="292" t="s">
        <v>2979</v>
      </c>
    </row>
    <row r="16638" spans="1:7">
      <c r="A16638" s="292" t="s">
        <v>49</v>
      </c>
      <c r="B16638" s="405">
        <v>62013</v>
      </c>
      <c r="C16638" s="292" t="s">
        <v>2979</v>
      </c>
      <c r="E16638" s="292" t="s">
        <v>214</v>
      </c>
      <c r="F16638" s="405">
        <v>61773</v>
      </c>
      <c r="G16638" s="292" t="s">
        <v>2979</v>
      </c>
    </row>
    <row r="16639" spans="1:7">
      <c r="A16639" s="292" t="s">
        <v>49</v>
      </c>
      <c r="B16639" s="405">
        <v>62214</v>
      </c>
      <c r="C16639" s="292" t="s">
        <v>2979</v>
      </c>
      <c r="E16639" s="292" t="s">
        <v>214</v>
      </c>
      <c r="F16639" s="405">
        <v>61774</v>
      </c>
      <c r="G16639" s="292" t="s">
        <v>2979</v>
      </c>
    </row>
    <row r="16640" spans="1:7">
      <c r="A16640" s="292" t="s">
        <v>49</v>
      </c>
      <c r="B16640" s="405">
        <v>62329</v>
      </c>
      <c r="C16640" s="292" t="s">
        <v>2979</v>
      </c>
      <c r="E16640" s="292" t="s">
        <v>214</v>
      </c>
      <c r="F16640" s="405">
        <v>61775</v>
      </c>
      <c r="G16640" s="292" t="s">
        <v>2979</v>
      </c>
    </row>
    <row r="16641" spans="1:7">
      <c r="A16641" s="292" t="s">
        <v>49</v>
      </c>
      <c r="B16641" s="405">
        <v>62421</v>
      </c>
      <c r="C16641" s="292" t="s">
        <v>2979</v>
      </c>
      <c r="E16641" s="292" t="s">
        <v>214</v>
      </c>
      <c r="F16641" s="405">
        <v>61776</v>
      </c>
      <c r="G16641" s="292" t="s">
        <v>2979</v>
      </c>
    </row>
    <row r="16642" spans="1:7">
      <c r="A16642" s="292" t="s">
        <v>49</v>
      </c>
      <c r="B16642" s="405">
        <v>62501</v>
      </c>
      <c r="C16642" s="292" t="s">
        <v>2979</v>
      </c>
      <c r="E16642" s="292" t="s">
        <v>214</v>
      </c>
      <c r="F16642" s="405">
        <v>61777</v>
      </c>
      <c r="G16642" s="292" t="s">
        <v>2979</v>
      </c>
    </row>
    <row r="16643" spans="1:7">
      <c r="A16643" s="292" t="s">
        <v>49</v>
      </c>
      <c r="B16643" s="405">
        <v>59754</v>
      </c>
      <c r="C16643" s="292" t="s">
        <v>2979</v>
      </c>
      <c r="E16643" s="292" t="s">
        <v>214</v>
      </c>
      <c r="F16643" s="405">
        <v>61778</v>
      </c>
      <c r="G16643" s="292" t="s">
        <v>2979</v>
      </c>
    </row>
    <row r="16644" spans="1:7">
      <c r="A16644" s="292" t="s">
        <v>49</v>
      </c>
      <c r="B16644" s="405">
        <v>59937</v>
      </c>
      <c r="C16644" s="292" t="s">
        <v>2979</v>
      </c>
      <c r="E16644" s="292" t="s">
        <v>214</v>
      </c>
      <c r="F16644" s="405">
        <v>61810</v>
      </c>
      <c r="G16644" s="292" t="s">
        <v>2979</v>
      </c>
    </row>
    <row r="16645" spans="1:7">
      <c r="A16645" s="292" t="s">
        <v>49</v>
      </c>
      <c r="B16645" s="405">
        <v>60929</v>
      </c>
      <c r="C16645" s="292" t="s">
        <v>2979</v>
      </c>
      <c r="E16645" s="292" t="s">
        <v>214</v>
      </c>
      <c r="F16645" s="405">
        <v>61811</v>
      </c>
      <c r="G16645" s="292" t="s">
        <v>2979</v>
      </c>
    </row>
    <row r="16646" spans="1:7">
      <c r="A16646" s="292" t="s">
        <v>49</v>
      </c>
      <c r="B16646" s="405">
        <v>61030</v>
      </c>
      <c r="C16646" s="292" t="s">
        <v>2979</v>
      </c>
      <c r="E16646" s="292" t="s">
        <v>214</v>
      </c>
      <c r="F16646" s="405">
        <v>61812</v>
      </c>
      <c r="G16646" s="292" t="s">
        <v>2979</v>
      </c>
    </row>
    <row r="16647" spans="1:7">
      <c r="A16647" s="292" t="s">
        <v>49</v>
      </c>
      <c r="B16647" s="405">
        <v>61259</v>
      </c>
      <c r="C16647" s="292" t="s">
        <v>2979</v>
      </c>
      <c r="E16647" s="292" t="s">
        <v>214</v>
      </c>
      <c r="F16647" s="405">
        <v>61813</v>
      </c>
      <c r="G16647" s="292" t="s">
        <v>2979</v>
      </c>
    </row>
    <row r="16648" spans="1:7">
      <c r="A16648" s="292" t="s">
        <v>49</v>
      </c>
      <c r="B16648" s="405">
        <v>61349</v>
      </c>
      <c r="C16648" s="292" t="s">
        <v>2979</v>
      </c>
      <c r="E16648" s="292" t="s">
        <v>214</v>
      </c>
      <c r="F16648" s="405">
        <v>61814</v>
      </c>
      <c r="G16648" s="292" t="s">
        <v>2979</v>
      </c>
    </row>
    <row r="16649" spans="1:7">
      <c r="A16649" s="292" t="s">
        <v>49</v>
      </c>
      <c r="B16649" s="405">
        <v>61441</v>
      </c>
      <c r="C16649" s="292" t="s">
        <v>2979</v>
      </c>
      <c r="E16649" s="292" t="s">
        <v>214</v>
      </c>
      <c r="F16649" s="405">
        <v>61816</v>
      </c>
      <c r="G16649" s="292" t="s">
        <v>2979</v>
      </c>
    </row>
    <row r="16650" spans="1:7">
      <c r="A16650" s="292" t="s">
        <v>49</v>
      </c>
      <c r="B16650" s="405">
        <v>61529</v>
      </c>
      <c r="C16650" s="292" t="s">
        <v>2979</v>
      </c>
      <c r="E16650" s="292" t="s">
        <v>214</v>
      </c>
      <c r="F16650" s="405">
        <v>61817</v>
      </c>
      <c r="G16650" s="292" t="s">
        <v>2979</v>
      </c>
    </row>
    <row r="16651" spans="1:7">
      <c r="A16651" s="292" t="s">
        <v>49</v>
      </c>
      <c r="B16651" s="405">
        <v>61743</v>
      </c>
      <c r="C16651" s="292" t="s">
        <v>2979</v>
      </c>
      <c r="E16651" s="292" t="s">
        <v>214</v>
      </c>
      <c r="F16651" s="405">
        <v>61818</v>
      </c>
      <c r="G16651" s="292" t="s">
        <v>2979</v>
      </c>
    </row>
    <row r="16652" spans="1:7">
      <c r="A16652" s="292" t="s">
        <v>49</v>
      </c>
      <c r="B16652" s="405">
        <v>61846</v>
      </c>
      <c r="C16652" s="292" t="s">
        <v>2979</v>
      </c>
      <c r="E16652" s="292" t="s">
        <v>214</v>
      </c>
      <c r="F16652" s="405">
        <v>61830</v>
      </c>
      <c r="G16652" s="292" t="s">
        <v>2979</v>
      </c>
    </row>
    <row r="16653" spans="1:7">
      <c r="A16653" s="292" t="s">
        <v>49</v>
      </c>
      <c r="B16653" s="405">
        <v>62014</v>
      </c>
      <c r="C16653" s="292" t="s">
        <v>2979</v>
      </c>
      <c r="E16653" s="292" t="s">
        <v>214</v>
      </c>
      <c r="F16653" s="405">
        <v>61831</v>
      </c>
      <c r="G16653" s="292" t="s">
        <v>2979</v>
      </c>
    </row>
    <row r="16654" spans="1:7">
      <c r="A16654" s="292" t="s">
        <v>49</v>
      </c>
      <c r="B16654" s="405">
        <v>62217</v>
      </c>
      <c r="C16654" s="292" t="s">
        <v>2979</v>
      </c>
      <c r="E16654" s="292" t="s">
        <v>214</v>
      </c>
      <c r="F16654" s="405">
        <v>61839</v>
      </c>
      <c r="G16654" s="292" t="s">
        <v>2979</v>
      </c>
    </row>
    <row r="16655" spans="1:7">
      <c r="A16655" s="292" t="s">
        <v>49</v>
      </c>
      <c r="B16655" s="405">
        <v>62330</v>
      </c>
      <c r="C16655" s="292" t="s">
        <v>2979</v>
      </c>
      <c r="E16655" s="292" t="s">
        <v>214</v>
      </c>
      <c r="F16655" s="405">
        <v>61840</v>
      </c>
      <c r="G16655" s="292" t="s">
        <v>2979</v>
      </c>
    </row>
    <row r="16656" spans="1:7">
      <c r="A16656" s="292" t="s">
        <v>49</v>
      </c>
      <c r="B16656" s="405">
        <v>62422</v>
      </c>
      <c r="C16656" s="292" t="s">
        <v>2979</v>
      </c>
      <c r="E16656" s="292" t="s">
        <v>214</v>
      </c>
      <c r="F16656" s="405">
        <v>61841</v>
      </c>
      <c r="G16656" s="292" t="s">
        <v>2979</v>
      </c>
    </row>
    <row r="16657" spans="1:7">
      <c r="A16657" s="292" t="s">
        <v>49</v>
      </c>
      <c r="B16657" s="405">
        <v>62510</v>
      </c>
      <c r="C16657" s="292" t="s">
        <v>2979</v>
      </c>
      <c r="E16657" s="292" t="s">
        <v>214</v>
      </c>
      <c r="F16657" s="405">
        <v>61842</v>
      </c>
      <c r="G16657" s="292" t="s">
        <v>2979</v>
      </c>
    </row>
    <row r="16658" spans="1:7">
      <c r="A16658" s="292" t="s">
        <v>49</v>
      </c>
      <c r="B16658" s="405">
        <v>59755</v>
      </c>
      <c r="C16658" s="292" t="s">
        <v>2979</v>
      </c>
      <c r="E16658" s="292" t="s">
        <v>214</v>
      </c>
      <c r="F16658" s="405">
        <v>61843</v>
      </c>
      <c r="G16658" s="292" t="s">
        <v>2979</v>
      </c>
    </row>
    <row r="16659" spans="1:7">
      <c r="A16659" s="292" t="s">
        <v>49</v>
      </c>
      <c r="B16659" s="405">
        <v>60034</v>
      </c>
      <c r="C16659" s="292" t="s">
        <v>2979</v>
      </c>
      <c r="E16659" s="292" t="s">
        <v>214</v>
      </c>
      <c r="F16659" s="405">
        <v>61844</v>
      </c>
      <c r="G16659" s="292" t="s">
        <v>2979</v>
      </c>
    </row>
    <row r="16660" spans="1:7">
      <c r="A16660" s="292" t="s">
        <v>49</v>
      </c>
      <c r="B16660" s="405">
        <v>60930</v>
      </c>
      <c r="C16660" s="292" t="s">
        <v>2979</v>
      </c>
      <c r="E16660" s="292" t="s">
        <v>214</v>
      </c>
      <c r="F16660" s="405">
        <v>61845</v>
      </c>
      <c r="G16660" s="292" t="s">
        <v>2979</v>
      </c>
    </row>
    <row r="16661" spans="1:7">
      <c r="A16661" s="292" t="s">
        <v>49</v>
      </c>
      <c r="B16661" s="405">
        <v>61031</v>
      </c>
      <c r="C16661" s="292" t="s">
        <v>2979</v>
      </c>
      <c r="E16661" s="292" t="s">
        <v>214</v>
      </c>
      <c r="F16661" s="405">
        <v>61846</v>
      </c>
      <c r="G16661" s="292" t="s">
        <v>2979</v>
      </c>
    </row>
    <row r="16662" spans="1:7">
      <c r="A16662" s="292" t="s">
        <v>49</v>
      </c>
      <c r="B16662" s="405">
        <v>61260</v>
      </c>
      <c r="C16662" s="292" t="s">
        <v>2979</v>
      </c>
      <c r="E16662" s="292" t="s">
        <v>214</v>
      </c>
      <c r="F16662" s="405">
        <v>61849</v>
      </c>
      <c r="G16662" s="292" t="s">
        <v>2979</v>
      </c>
    </row>
    <row r="16663" spans="1:7">
      <c r="A16663" s="292" t="s">
        <v>49</v>
      </c>
      <c r="B16663" s="405">
        <v>61353</v>
      </c>
      <c r="C16663" s="292" t="s">
        <v>2979</v>
      </c>
      <c r="E16663" s="292" t="s">
        <v>214</v>
      </c>
      <c r="F16663" s="405">
        <v>61850</v>
      </c>
      <c r="G16663" s="292" t="s">
        <v>2979</v>
      </c>
    </row>
    <row r="16664" spans="1:7">
      <c r="A16664" s="292" t="s">
        <v>49</v>
      </c>
      <c r="B16664" s="405">
        <v>61442</v>
      </c>
      <c r="C16664" s="292" t="s">
        <v>2979</v>
      </c>
      <c r="E16664" s="292" t="s">
        <v>214</v>
      </c>
      <c r="F16664" s="405">
        <v>61852</v>
      </c>
      <c r="G16664" s="292" t="s">
        <v>2979</v>
      </c>
    </row>
    <row r="16665" spans="1:7">
      <c r="A16665" s="292" t="s">
        <v>49</v>
      </c>
      <c r="B16665" s="405">
        <v>61531</v>
      </c>
      <c r="C16665" s="292" t="s">
        <v>2979</v>
      </c>
      <c r="E16665" s="292" t="s">
        <v>214</v>
      </c>
      <c r="F16665" s="405">
        <v>61854</v>
      </c>
      <c r="G16665" s="292" t="s">
        <v>2979</v>
      </c>
    </row>
    <row r="16666" spans="1:7">
      <c r="A16666" s="292" t="s">
        <v>49</v>
      </c>
      <c r="B16666" s="405">
        <v>61744</v>
      </c>
      <c r="C16666" s="292" t="s">
        <v>2979</v>
      </c>
      <c r="E16666" s="292" t="s">
        <v>214</v>
      </c>
      <c r="F16666" s="405">
        <v>61859</v>
      </c>
      <c r="G16666" s="292" t="s">
        <v>2979</v>
      </c>
    </row>
    <row r="16667" spans="1:7">
      <c r="A16667" s="292" t="s">
        <v>49</v>
      </c>
      <c r="B16667" s="405">
        <v>61849</v>
      </c>
      <c r="C16667" s="292" t="s">
        <v>2979</v>
      </c>
      <c r="E16667" s="292" t="s">
        <v>214</v>
      </c>
      <c r="F16667" s="405">
        <v>61862</v>
      </c>
      <c r="G16667" s="292" t="s">
        <v>2979</v>
      </c>
    </row>
    <row r="16668" spans="1:7">
      <c r="A16668" s="292" t="s">
        <v>49</v>
      </c>
      <c r="B16668" s="405">
        <v>62015</v>
      </c>
      <c r="C16668" s="292" t="s">
        <v>2979</v>
      </c>
      <c r="E16668" s="292" t="s">
        <v>214</v>
      </c>
      <c r="F16668" s="405">
        <v>61863</v>
      </c>
      <c r="G16668" s="292" t="s">
        <v>2979</v>
      </c>
    </row>
    <row r="16669" spans="1:7">
      <c r="A16669" s="292" t="s">
        <v>49</v>
      </c>
      <c r="B16669" s="405">
        <v>62218</v>
      </c>
      <c r="C16669" s="292" t="s">
        <v>2979</v>
      </c>
      <c r="E16669" s="292" t="s">
        <v>214</v>
      </c>
      <c r="F16669" s="405">
        <v>61865</v>
      </c>
      <c r="G16669" s="292" t="s">
        <v>2979</v>
      </c>
    </row>
    <row r="16670" spans="1:7">
      <c r="A16670" s="292" t="s">
        <v>49</v>
      </c>
      <c r="B16670" s="405">
        <v>62336</v>
      </c>
      <c r="C16670" s="292" t="s">
        <v>2979</v>
      </c>
      <c r="E16670" s="292" t="s">
        <v>214</v>
      </c>
      <c r="F16670" s="405">
        <v>61870</v>
      </c>
      <c r="G16670" s="292" t="s">
        <v>2979</v>
      </c>
    </row>
    <row r="16671" spans="1:7">
      <c r="A16671" s="292" t="s">
        <v>49</v>
      </c>
      <c r="B16671" s="405">
        <v>62423</v>
      </c>
      <c r="C16671" s="292" t="s">
        <v>2979</v>
      </c>
      <c r="E16671" s="292" t="s">
        <v>214</v>
      </c>
      <c r="F16671" s="405">
        <v>61871</v>
      </c>
      <c r="G16671" s="292" t="s">
        <v>2979</v>
      </c>
    </row>
    <row r="16672" spans="1:7">
      <c r="A16672" s="292" t="s">
        <v>49</v>
      </c>
      <c r="B16672" s="405">
        <v>62512</v>
      </c>
      <c r="C16672" s="292" t="s">
        <v>2979</v>
      </c>
      <c r="E16672" s="292" t="s">
        <v>214</v>
      </c>
      <c r="F16672" s="405">
        <v>61872</v>
      </c>
      <c r="G16672" s="292" t="s">
        <v>2979</v>
      </c>
    </row>
    <row r="16673" spans="1:7">
      <c r="A16673" s="292" t="s">
        <v>49</v>
      </c>
      <c r="B16673" s="405">
        <v>59759</v>
      </c>
      <c r="C16673" s="292" t="s">
        <v>2979</v>
      </c>
      <c r="E16673" s="292" t="s">
        <v>214</v>
      </c>
      <c r="F16673" s="405">
        <v>61875</v>
      </c>
      <c r="G16673" s="292" t="s">
        <v>2979</v>
      </c>
    </row>
    <row r="16674" spans="1:7">
      <c r="A16674" s="292" t="s">
        <v>49</v>
      </c>
      <c r="B16674" s="405">
        <v>60111</v>
      </c>
      <c r="C16674" s="292" t="s">
        <v>2979</v>
      </c>
      <c r="E16674" s="292" t="s">
        <v>214</v>
      </c>
      <c r="F16674" s="405">
        <v>61876</v>
      </c>
      <c r="G16674" s="292" t="s">
        <v>2979</v>
      </c>
    </row>
    <row r="16675" spans="1:7">
      <c r="A16675" s="292" t="s">
        <v>49</v>
      </c>
      <c r="B16675" s="405">
        <v>60931</v>
      </c>
      <c r="C16675" s="292" t="s">
        <v>2979</v>
      </c>
      <c r="E16675" s="292" t="s">
        <v>214</v>
      </c>
      <c r="F16675" s="405">
        <v>61878</v>
      </c>
      <c r="G16675" s="292" t="s">
        <v>2979</v>
      </c>
    </row>
    <row r="16676" spans="1:7">
      <c r="A16676" s="292" t="s">
        <v>49</v>
      </c>
      <c r="B16676" s="405">
        <v>61038</v>
      </c>
      <c r="C16676" s="292" t="s">
        <v>2979</v>
      </c>
      <c r="E16676" s="292" t="s">
        <v>214</v>
      </c>
      <c r="F16676" s="405">
        <v>61882</v>
      </c>
      <c r="G16676" s="292" t="s">
        <v>2979</v>
      </c>
    </row>
    <row r="16677" spans="1:7">
      <c r="A16677" s="292" t="s">
        <v>49</v>
      </c>
      <c r="B16677" s="405">
        <v>61261</v>
      </c>
      <c r="C16677" s="292" t="s">
        <v>2979</v>
      </c>
      <c r="E16677" s="292" t="s">
        <v>214</v>
      </c>
      <c r="F16677" s="405">
        <v>61910</v>
      </c>
      <c r="G16677" s="292" t="s">
        <v>2979</v>
      </c>
    </row>
    <row r="16678" spans="1:7">
      <c r="A16678" s="292" t="s">
        <v>49</v>
      </c>
      <c r="B16678" s="405">
        <v>61358</v>
      </c>
      <c r="C16678" s="292" t="s">
        <v>2979</v>
      </c>
      <c r="E16678" s="292" t="s">
        <v>214</v>
      </c>
      <c r="F16678" s="405">
        <v>61912</v>
      </c>
      <c r="G16678" s="292" t="s">
        <v>2979</v>
      </c>
    </row>
    <row r="16679" spans="1:7">
      <c r="A16679" s="292" t="s">
        <v>49</v>
      </c>
      <c r="B16679" s="405">
        <v>61447</v>
      </c>
      <c r="C16679" s="292" t="s">
        <v>2979</v>
      </c>
      <c r="E16679" s="292" t="s">
        <v>214</v>
      </c>
      <c r="F16679" s="405">
        <v>61913</v>
      </c>
      <c r="G16679" s="292" t="s">
        <v>2979</v>
      </c>
    </row>
    <row r="16680" spans="1:7">
      <c r="A16680" s="292" t="s">
        <v>49</v>
      </c>
      <c r="B16680" s="405">
        <v>61532</v>
      </c>
      <c r="C16680" s="292" t="s">
        <v>2979</v>
      </c>
      <c r="E16680" s="292" t="s">
        <v>214</v>
      </c>
      <c r="F16680" s="405">
        <v>61914</v>
      </c>
      <c r="G16680" s="292" t="s">
        <v>2979</v>
      </c>
    </row>
    <row r="16681" spans="1:7">
      <c r="A16681" s="292" t="s">
        <v>49</v>
      </c>
      <c r="B16681" s="405">
        <v>61745</v>
      </c>
      <c r="C16681" s="292" t="s">
        <v>2979</v>
      </c>
      <c r="E16681" s="292" t="s">
        <v>214</v>
      </c>
      <c r="F16681" s="405">
        <v>61917</v>
      </c>
      <c r="G16681" s="292" t="s">
        <v>2979</v>
      </c>
    </row>
    <row r="16682" spans="1:7">
      <c r="A16682" s="292" t="s">
        <v>49</v>
      </c>
      <c r="B16682" s="405">
        <v>61850</v>
      </c>
      <c r="C16682" s="292" t="s">
        <v>2979</v>
      </c>
      <c r="E16682" s="292" t="s">
        <v>214</v>
      </c>
      <c r="F16682" s="405">
        <v>61919</v>
      </c>
      <c r="G16682" s="292" t="s">
        <v>2979</v>
      </c>
    </row>
    <row r="16683" spans="1:7">
      <c r="A16683" s="292" t="s">
        <v>49</v>
      </c>
      <c r="B16683" s="405">
        <v>62016</v>
      </c>
      <c r="C16683" s="292" t="s">
        <v>2979</v>
      </c>
      <c r="E16683" s="292" t="s">
        <v>214</v>
      </c>
      <c r="F16683" s="405">
        <v>61924</v>
      </c>
      <c r="G16683" s="292" t="s">
        <v>2979</v>
      </c>
    </row>
    <row r="16684" spans="1:7">
      <c r="A16684" s="292" t="s">
        <v>49</v>
      </c>
      <c r="B16684" s="405">
        <v>62231</v>
      </c>
      <c r="C16684" s="292" t="s">
        <v>2979</v>
      </c>
      <c r="E16684" s="292" t="s">
        <v>214</v>
      </c>
      <c r="F16684" s="405">
        <v>61925</v>
      </c>
      <c r="G16684" s="292" t="s">
        <v>2979</v>
      </c>
    </row>
    <row r="16685" spans="1:7">
      <c r="A16685" s="292" t="s">
        <v>49</v>
      </c>
      <c r="B16685" s="405">
        <v>62338</v>
      </c>
      <c r="C16685" s="292" t="s">
        <v>2979</v>
      </c>
      <c r="E16685" s="292" t="s">
        <v>214</v>
      </c>
      <c r="F16685" s="405">
        <v>61928</v>
      </c>
      <c r="G16685" s="292" t="s">
        <v>2979</v>
      </c>
    </row>
    <row r="16686" spans="1:7">
      <c r="A16686" s="292" t="s">
        <v>49</v>
      </c>
      <c r="B16686" s="405">
        <v>62424</v>
      </c>
      <c r="C16686" s="292" t="s">
        <v>2979</v>
      </c>
      <c r="E16686" s="292" t="s">
        <v>214</v>
      </c>
      <c r="F16686" s="405">
        <v>61929</v>
      </c>
      <c r="G16686" s="292" t="s">
        <v>2979</v>
      </c>
    </row>
    <row r="16687" spans="1:7">
      <c r="A16687" s="292" t="s">
        <v>49</v>
      </c>
      <c r="B16687" s="405">
        <v>62514</v>
      </c>
      <c r="C16687" s="292" t="s">
        <v>2979</v>
      </c>
      <c r="E16687" s="292" t="s">
        <v>214</v>
      </c>
      <c r="F16687" s="405">
        <v>61930</v>
      </c>
      <c r="G16687" s="292" t="s">
        <v>2979</v>
      </c>
    </row>
    <row r="16688" spans="1:7">
      <c r="A16688" s="292" t="s">
        <v>49</v>
      </c>
      <c r="B16688" s="405">
        <v>59760</v>
      </c>
      <c r="C16688" s="292" t="s">
        <v>2979</v>
      </c>
      <c r="E16688" s="292" t="s">
        <v>214</v>
      </c>
      <c r="F16688" s="405">
        <v>61931</v>
      </c>
      <c r="G16688" s="292" t="s">
        <v>2979</v>
      </c>
    </row>
    <row r="16689" spans="1:7">
      <c r="A16689" s="292" t="s">
        <v>49</v>
      </c>
      <c r="B16689" s="405">
        <v>60150</v>
      </c>
      <c r="C16689" s="292" t="s">
        <v>2979</v>
      </c>
      <c r="E16689" s="292" t="s">
        <v>214</v>
      </c>
      <c r="F16689" s="405">
        <v>61932</v>
      </c>
      <c r="G16689" s="292" t="s">
        <v>2979</v>
      </c>
    </row>
    <row r="16690" spans="1:7">
      <c r="A16690" s="292" t="s">
        <v>49</v>
      </c>
      <c r="B16690" s="405">
        <v>60933</v>
      </c>
      <c r="C16690" s="292" t="s">
        <v>2979</v>
      </c>
      <c r="E16690" s="292" t="s">
        <v>214</v>
      </c>
      <c r="F16690" s="405">
        <v>61933</v>
      </c>
      <c r="G16690" s="292" t="s">
        <v>2979</v>
      </c>
    </row>
    <row r="16691" spans="1:7">
      <c r="A16691" s="292" t="s">
        <v>49</v>
      </c>
      <c r="B16691" s="405">
        <v>61039</v>
      </c>
      <c r="C16691" s="292" t="s">
        <v>2979</v>
      </c>
      <c r="E16691" s="292" t="s">
        <v>214</v>
      </c>
      <c r="F16691" s="405">
        <v>61937</v>
      </c>
      <c r="G16691" s="292" t="s">
        <v>2979</v>
      </c>
    </row>
    <row r="16692" spans="1:7">
      <c r="A16692" s="292" t="s">
        <v>49</v>
      </c>
      <c r="B16692" s="405">
        <v>61262</v>
      </c>
      <c r="C16692" s="292" t="s">
        <v>2979</v>
      </c>
      <c r="E16692" s="292" t="s">
        <v>214</v>
      </c>
      <c r="F16692" s="405">
        <v>61940</v>
      </c>
      <c r="G16692" s="292" t="s">
        <v>2979</v>
      </c>
    </row>
    <row r="16693" spans="1:7">
      <c r="A16693" s="292" t="s">
        <v>49</v>
      </c>
      <c r="B16693" s="405">
        <v>61359</v>
      </c>
      <c r="C16693" s="292" t="s">
        <v>2979</v>
      </c>
      <c r="E16693" s="292" t="s">
        <v>214</v>
      </c>
      <c r="F16693" s="405">
        <v>61942</v>
      </c>
      <c r="G16693" s="292" t="s">
        <v>2979</v>
      </c>
    </row>
    <row r="16694" spans="1:7">
      <c r="A16694" s="292" t="s">
        <v>49</v>
      </c>
      <c r="B16694" s="405">
        <v>61449</v>
      </c>
      <c r="C16694" s="292" t="s">
        <v>2979</v>
      </c>
      <c r="E16694" s="292" t="s">
        <v>214</v>
      </c>
      <c r="F16694" s="405">
        <v>61943</v>
      </c>
      <c r="G16694" s="292" t="s">
        <v>2979</v>
      </c>
    </row>
    <row r="16695" spans="1:7">
      <c r="A16695" s="292" t="s">
        <v>49</v>
      </c>
      <c r="B16695" s="405">
        <v>61533</v>
      </c>
      <c r="C16695" s="292" t="s">
        <v>2979</v>
      </c>
      <c r="E16695" s="292" t="s">
        <v>214</v>
      </c>
      <c r="F16695" s="405">
        <v>61949</v>
      </c>
      <c r="G16695" s="292" t="s">
        <v>2979</v>
      </c>
    </row>
    <row r="16696" spans="1:7">
      <c r="A16696" s="292" t="s">
        <v>49</v>
      </c>
      <c r="B16696" s="405">
        <v>61747</v>
      </c>
      <c r="C16696" s="292" t="s">
        <v>2979</v>
      </c>
      <c r="E16696" s="292" t="s">
        <v>214</v>
      </c>
      <c r="F16696" s="405">
        <v>61951</v>
      </c>
      <c r="G16696" s="292" t="s">
        <v>2979</v>
      </c>
    </row>
    <row r="16697" spans="1:7">
      <c r="A16697" s="292" t="s">
        <v>49</v>
      </c>
      <c r="B16697" s="405">
        <v>61852</v>
      </c>
      <c r="C16697" s="292" t="s">
        <v>2979</v>
      </c>
      <c r="E16697" s="292" t="s">
        <v>214</v>
      </c>
      <c r="F16697" s="405">
        <v>61957</v>
      </c>
      <c r="G16697" s="292" t="s">
        <v>2979</v>
      </c>
    </row>
    <row r="16698" spans="1:7">
      <c r="A16698" s="292" t="s">
        <v>49</v>
      </c>
      <c r="B16698" s="405">
        <v>62017</v>
      </c>
      <c r="C16698" s="292" t="s">
        <v>2979</v>
      </c>
      <c r="E16698" s="292" t="s">
        <v>214</v>
      </c>
      <c r="F16698" s="405">
        <v>62006</v>
      </c>
      <c r="G16698" s="292" t="s">
        <v>2979</v>
      </c>
    </row>
    <row r="16699" spans="1:7">
      <c r="A16699" s="292" t="s">
        <v>49</v>
      </c>
      <c r="B16699" s="405">
        <v>62237</v>
      </c>
      <c r="C16699" s="292" t="s">
        <v>2979</v>
      </c>
      <c r="E16699" s="292" t="s">
        <v>214</v>
      </c>
      <c r="F16699" s="405">
        <v>62011</v>
      </c>
      <c r="G16699" s="292" t="s">
        <v>2979</v>
      </c>
    </row>
    <row r="16700" spans="1:7">
      <c r="A16700" s="292" t="s">
        <v>49</v>
      </c>
      <c r="B16700" s="405">
        <v>62339</v>
      </c>
      <c r="C16700" s="292" t="s">
        <v>2979</v>
      </c>
      <c r="E16700" s="292" t="s">
        <v>214</v>
      </c>
      <c r="F16700" s="405">
        <v>62012</v>
      </c>
      <c r="G16700" s="292" t="s">
        <v>2979</v>
      </c>
    </row>
    <row r="16701" spans="1:7">
      <c r="A16701" s="292" t="s">
        <v>49</v>
      </c>
      <c r="B16701" s="405">
        <v>62425</v>
      </c>
      <c r="C16701" s="292" t="s">
        <v>2979</v>
      </c>
      <c r="E16701" s="292" t="s">
        <v>214</v>
      </c>
      <c r="F16701" s="405">
        <v>62013</v>
      </c>
      <c r="G16701" s="292" t="s">
        <v>2979</v>
      </c>
    </row>
    <row r="16702" spans="1:7">
      <c r="A16702" s="292" t="s">
        <v>49</v>
      </c>
      <c r="B16702" s="405">
        <v>62515</v>
      </c>
      <c r="C16702" s="292" t="s">
        <v>2979</v>
      </c>
      <c r="E16702" s="292" t="s">
        <v>214</v>
      </c>
      <c r="F16702" s="405">
        <v>62014</v>
      </c>
      <c r="G16702" s="292" t="s">
        <v>2979</v>
      </c>
    </row>
    <row r="16703" spans="1:7">
      <c r="A16703" s="292" t="s">
        <v>49</v>
      </c>
      <c r="B16703" s="405">
        <v>59761</v>
      </c>
      <c r="C16703" s="292" t="s">
        <v>2979</v>
      </c>
      <c r="E16703" s="292" t="s">
        <v>214</v>
      </c>
      <c r="F16703" s="405">
        <v>62015</v>
      </c>
      <c r="G16703" s="292" t="s">
        <v>2979</v>
      </c>
    </row>
    <row r="16704" spans="1:7">
      <c r="A16704" s="292" t="s">
        <v>49</v>
      </c>
      <c r="B16704" s="405">
        <v>60151</v>
      </c>
      <c r="C16704" s="292" t="s">
        <v>2979</v>
      </c>
      <c r="E16704" s="292" t="s">
        <v>214</v>
      </c>
      <c r="F16704" s="405">
        <v>62016</v>
      </c>
      <c r="G16704" s="292" t="s">
        <v>2979</v>
      </c>
    </row>
    <row r="16705" spans="1:7">
      <c r="A16705" s="292" t="s">
        <v>49</v>
      </c>
      <c r="B16705" s="405">
        <v>60934</v>
      </c>
      <c r="C16705" s="292" t="s">
        <v>2979</v>
      </c>
      <c r="E16705" s="292" t="s">
        <v>214</v>
      </c>
      <c r="F16705" s="405">
        <v>62017</v>
      </c>
      <c r="G16705" s="292" t="s">
        <v>2979</v>
      </c>
    </row>
    <row r="16706" spans="1:7">
      <c r="A16706" s="292" t="s">
        <v>49</v>
      </c>
      <c r="B16706" s="405">
        <v>61041</v>
      </c>
      <c r="C16706" s="292" t="s">
        <v>2979</v>
      </c>
      <c r="E16706" s="292" t="s">
        <v>214</v>
      </c>
      <c r="F16706" s="405">
        <v>62019</v>
      </c>
      <c r="G16706" s="292" t="s">
        <v>2979</v>
      </c>
    </row>
    <row r="16707" spans="1:7">
      <c r="A16707" s="292" t="s">
        <v>49</v>
      </c>
      <c r="B16707" s="405">
        <v>61263</v>
      </c>
      <c r="C16707" s="292" t="s">
        <v>2979</v>
      </c>
      <c r="E16707" s="292" t="s">
        <v>214</v>
      </c>
      <c r="F16707" s="405">
        <v>62021</v>
      </c>
      <c r="G16707" s="292" t="s">
        <v>2979</v>
      </c>
    </row>
    <row r="16708" spans="1:7">
      <c r="A16708" s="292" t="s">
        <v>49</v>
      </c>
      <c r="B16708" s="405">
        <v>61360</v>
      </c>
      <c r="C16708" s="292" t="s">
        <v>2979</v>
      </c>
      <c r="E16708" s="292" t="s">
        <v>214</v>
      </c>
      <c r="F16708" s="405">
        <v>62022</v>
      </c>
      <c r="G16708" s="292" t="s">
        <v>2979</v>
      </c>
    </row>
    <row r="16709" spans="1:7">
      <c r="A16709" s="292" t="s">
        <v>49</v>
      </c>
      <c r="B16709" s="405">
        <v>61450</v>
      </c>
      <c r="C16709" s="292" t="s">
        <v>2979</v>
      </c>
      <c r="E16709" s="292" t="s">
        <v>214</v>
      </c>
      <c r="F16709" s="405">
        <v>62027</v>
      </c>
      <c r="G16709" s="292" t="s">
        <v>2979</v>
      </c>
    </row>
    <row r="16710" spans="1:7">
      <c r="A16710" s="292" t="s">
        <v>49</v>
      </c>
      <c r="B16710" s="405">
        <v>61534</v>
      </c>
      <c r="C16710" s="292" t="s">
        <v>2979</v>
      </c>
      <c r="E16710" s="292" t="s">
        <v>214</v>
      </c>
      <c r="F16710" s="405">
        <v>62028</v>
      </c>
      <c r="G16710" s="292" t="s">
        <v>2979</v>
      </c>
    </row>
    <row r="16711" spans="1:7">
      <c r="A16711" s="292" t="s">
        <v>49</v>
      </c>
      <c r="B16711" s="405">
        <v>61748</v>
      </c>
      <c r="C16711" s="292" t="s">
        <v>2979</v>
      </c>
      <c r="E16711" s="292" t="s">
        <v>214</v>
      </c>
      <c r="F16711" s="405">
        <v>62031</v>
      </c>
      <c r="G16711" s="292" t="s">
        <v>2979</v>
      </c>
    </row>
    <row r="16712" spans="1:7">
      <c r="A16712" s="292" t="s">
        <v>49</v>
      </c>
      <c r="B16712" s="405">
        <v>61854</v>
      </c>
      <c r="C16712" s="292" t="s">
        <v>2979</v>
      </c>
      <c r="E16712" s="292" t="s">
        <v>214</v>
      </c>
      <c r="F16712" s="405">
        <v>62032</v>
      </c>
      <c r="G16712" s="292" t="s">
        <v>2979</v>
      </c>
    </row>
    <row r="16713" spans="1:7">
      <c r="A16713" s="292" t="s">
        <v>49</v>
      </c>
      <c r="B16713" s="405">
        <v>62019</v>
      </c>
      <c r="C16713" s="292" t="s">
        <v>2979</v>
      </c>
      <c r="E16713" s="292" t="s">
        <v>214</v>
      </c>
      <c r="F16713" s="405">
        <v>62033</v>
      </c>
      <c r="G16713" s="292" t="s">
        <v>2979</v>
      </c>
    </row>
    <row r="16714" spans="1:7">
      <c r="A16714" s="292" t="s">
        <v>49</v>
      </c>
      <c r="B16714" s="405">
        <v>62238</v>
      </c>
      <c r="C16714" s="292" t="s">
        <v>2979</v>
      </c>
      <c r="E16714" s="292" t="s">
        <v>214</v>
      </c>
      <c r="F16714" s="405">
        <v>62036</v>
      </c>
      <c r="G16714" s="292" t="s">
        <v>2979</v>
      </c>
    </row>
    <row r="16715" spans="1:7">
      <c r="A16715" s="292" t="s">
        <v>49</v>
      </c>
      <c r="B16715" s="405">
        <v>62340</v>
      </c>
      <c r="C16715" s="292" t="s">
        <v>2979</v>
      </c>
      <c r="E16715" s="292" t="s">
        <v>214</v>
      </c>
      <c r="F16715" s="405">
        <v>62044</v>
      </c>
      <c r="G16715" s="292" t="s">
        <v>2979</v>
      </c>
    </row>
    <row r="16716" spans="1:7">
      <c r="A16716" s="292" t="s">
        <v>49</v>
      </c>
      <c r="B16716" s="405">
        <v>62426</v>
      </c>
      <c r="C16716" s="292" t="s">
        <v>2979</v>
      </c>
      <c r="E16716" s="292" t="s">
        <v>214</v>
      </c>
      <c r="F16716" s="405">
        <v>62045</v>
      </c>
      <c r="G16716" s="292" t="s">
        <v>2979</v>
      </c>
    </row>
    <row r="16717" spans="1:7">
      <c r="A16717" s="292" t="s">
        <v>49</v>
      </c>
      <c r="B16717" s="405">
        <v>62518</v>
      </c>
      <c r="C16717" s="292" t="s">
        <v>2979</v>
      </c>
      <c r="E16717" s="292" t="s">
        <v>214</v>
      </c>
      <c r="F16717" s="405">
        <v>62047</v>
      </c>
      <c r="G16717" s="292" t="s">
        <v>2979</v>
      </c>
    </row>
    <row r="16718" spans="1:7">
      <c r="A16718" s="292" t="s">
        <v>49</v>
      </c>
      <c r="B16718" s="405">
        <v>59821</v>
      </c>
      <c r="C16718" s="292" t="s">
        <v>2979</v>
      </c>
      <c r="E16718" s="292" t="s">
        <v>214</v>
      </c>
      <c r="F16718" s="405">
        <v>62049</v>
      </c>
      <c r="G16718" s="292" t="s">
        <v>2979</v>
      </c>
    </row>
    <row r="16719" spans="1:7">
      <c r="A16719" s="292" t="s">
        <v>49</v>
      </c>
      <c r="B16719" s="405">
        <v>60182</v>
      </c>
      <c r="C16719" s="292" t="s">
        <v>2979</v>
      </c>
      <c r="E16719" s="292" t="s">
        <v>214</v>
      </c>
      <c r="F16719" s="405">
        <v>62050</v>
      </c>
      <c r="G16719" s="292" t="s">
        <v>2979</v>
      </c>
    </row>
    <row r="16720" spans="1:7">
      <c r="A16720" s="292" t="s">
        <v>49</v>
      </c>
      <c r="B16720" s="405">
        <v>60935</v>
      </c>
      <c r="C16720" s="292" t="s">
        <v>2979</v>
      </c>
      <c r="E16720" s="292" t="s">
        <v>214</v>
      </c>
      <c r="F16720" s="405">
        <v>62051</v>
      </c>
      <c r="G16720" s="292" t="s">
        <v>2979</v>
      </c>
    </row>
    <row r="16721" spans="1:7">
      <c r="A16721" s="292" t="s">
        <v>49</v>
      </c>
      <c r="B16721" s="405">
        <v>61042</v>
      </c>
      <c r="C16721" s="292" t="s">
        <v>2979</v>
      </c>
      <c r="E16721" s="292" t="s">
        <v>214</v>
      </c>
      <c r="F16721" s="405">
        <v>62052</v>
      </c>
      <c r="G16721" s="292" t="s">
        <v>2979</v>
      </c>
    </row>
    <row r="16722" spans="1:7">
      <c r="A16722" s="292" t="s">
        <v>49</v>
      </c>
      <c r="B16722" s="405">
        <v>61270</v>
      </c>
      <c r="C16722" s="292" t="s">
        <v>2979</v>
      </c>
      <c r="E16722" s="292" t="s">
        <v>214</v>
      </c>
      <c r="F16722" s="405">
        <v>62054</v>
      </c>
      <c r="G16722" s="292" t="s">
        <v>2979</v>
      </c>
    </row>
    <row r="16723" spans="1:7">
      <c r="A16723" s="292" t="s">
        <v>49</v>
      </c>
      <c r="B16723" s="405">
        <v>61361</v>
      </c>
      <c r="C16723" s="292" t="s">
        <v>2979</v>
      </c>
      <c r="E16723" s="292" t="s">
        <v>214</v>
      </c>
      <c r="F16723" s="405">
        <v>62056</v>
      </c>
      <c r="G16723" s="292" t="s">
        <v>2979</v>
      </c>
    </row>
    <row r="16724" spans="1:7">
      <c r="A16724" s="292" t="s">
        <v>49</v>
      </c>
      <c r="B16724" s="405">
        <v>61452</v>
      </c>
      <c r="C16724" s="292" t="s">
        <v>2979</v>
      </c>
      <c r="E16724" s="292" t="s">
        <v>214</v>
      </c>
      <c r="F16724" s="405">
        <v>62061</v>
      </c>
      <c r="G16724" s="292" t="s">
        <v>2979</v>
      </c>
    </row>
    <row r="16725" spans="1:7">
      <c r="A16725" s="292" t="s">
        <v>49</v>
      </c>
      <c r="B16725" s="405">
        <v>61535</v>
      </c>
      <c r="C16725" s="292" t="s">
        <v>2979</v>
      </c>
      <c r="E16725" s="292" t="s">
        <v>214</v>
      </c>
      <c r="F16725" s="405">
        <v>62063</v>
      </c>
      <c r="G16725" s="292" t="s">
        <v>2979</v>
      </c>
    </row>
    <row r="16726" spans="1:7">
      <c r="A16726" s="292" t="s">
        <v>49</v>
      </c>
      <c r="B16726" s="405">
        <v>61749</v>
      </c>
      <c r="C16726" s="292" t="s">
        <v>2979</v>
      </c>
      <c r="E16726" s="292" t="s">
        <v>214</v>
      </c>
      <c r="F16726" s="405">
        <v>62065</v>
      </c>
      <c r="G16726" s="292" t="s">
        <v>2979</v>
      </c>
    </row>
    <row r="16727" spans="1:7">
      <c r="A16727" s="292" t="s">
        <v>49</v>
      </c>
      <c r="B16727" s="405">
        <v>61859</v>
      </c>
      <c r="C16727" s="292" t="s">
        <v>2979</v>
      </c>
      <c r="E16727" s="292" t="s">
        <v>214</v>
      </c>
      <c r="F16727" s="405">
        <v>62070</v>
      </c>
      <c r="G16727" s="292" t="s">
        <v>2979</v>
      </c>
    </row>
    <row r="16728" spans="1:7">
      <c r="A16728" s="292" t="s">
        <v>49</v>
      </c>
      <c r="B16728" s="405">
        <v>62021</v>
      </c>
      <c r="C16728" s="292" t="s">
        <v>2979</v>
      </c>
      <c r="E16728" s="292" t="s">
        <v>214</v>
      </c>
      <c r="F16728" s="405">
        <v>62075</v>
      </c>
      <c r="G16728" s="292" t="s">
        <v>2979</v>
      </c>
    </row>
    <row r="16729" spans="1:7">
      <c r="A16729" s="292" t="s">
        <v>49</v>
      </c>
      <c r="B16729" s="405">
        <v>62241</v>
      </c>
      <c r="C16729" s="292" t="s">
        <v>2979</v>
      </c>
      <c r="E16729" s="292" t="s">
        <v>214</v>
      </c>
      <c r="F16729" s="405">
        <v>62076</v>
      </c>
      <c r="G16729" s="292" t="s">
        <v>2979</v>
      </c>
    </row>
    <row r="16730" spans="1:7">
      <c r="A16730" s="292" t="s">
        <v>49</v>
      </c>
      <c r="B16730" s="405">
        <v>62341</v>
      </c>
      <c r="C16730" s="292" t="s">
        <v>2979</v>
      </c>
      <c r="E16730" s="292" t="s">
        <v>214</v>
      </c>
      <c r="F16730" s="405">
        <v>62078</v>
      </c>
      <c r="G16730" s="292" t="s">
        <v>2979</v>
      </c>
    </row>
    <row r="16731" spans="1:7">
      <c r="A16731" s="292" t="s">
        <v>49</v>
      </c>
      <c r="B16731" s="405">
        <v>62427</v>
      </c>
      <c r="C16731" s="292" t="s">
        <v>2979</v>
      </c>
      <c r="E16731" s="292" t="s">
        <v>214</v>
      </c>
      <c r="F16731" s="405">
        <v>62079</v>
      </c>
      <c r="G16731" s="292" t="s">
        <v>2979</v>
      </c>
    </row>
    <row r="16732" spans="1:7">
      <c r="A16732" s="292" t="s">
        <v>49</v>
      </c>
      <c r="B16732" s="405">
        <v>62520</v>
      </c>
      <c r="C16732" s="292" t="s">
        <v>2979</v>
      </c>
      <c r="E16732" s="292" t="s">
        <v>214</v>
      </c>
      <c r="F16732" s="405">
        <v>62080</v>
      </c>
      <c r="G16732" s="292" t="s">
        <v>2979</v>
      </c>
    </row>
    <row r="16733" spans="1:7">
      <c r="A16733" s="292" t="s">
        <v>49</v>
      </c>
      <c r="B16733" s="405">
        <v>59824</v>
      </c>
      <c r="C16733" s="292" t="s">
        <v>2979</v>
      </c>
      <c r="E16733" s="292" t="s">
        <v>214</v>
      </c>
      <c r="F16733" s="405">
        <v>62081</v>
      </c>
      <c r="G16733" s="292" t="s">
        <v>2979</v>
      </c>
    </row>
    <row r="16734" spans="1:7">
      <c r="A16734" s="292" t="s">
        <v>49</v>
      </c>
      <c r="B16734" s="405">
        <v>60420</v>
      </c>
      <c r="C16734" s="292" t="s">
        <v>2979</v>
      </c>
      <c r="E16734" s="292" t="s">
        <v>214</v>
      </c>
      <c r="F16734" s="405">
        <v>62082</v>
      </c>
      <c r="G16734" s="292" t="s">
        <v>2979</v>
      </c>
    </row>
    <row r="16735" spans="1:7">
      <c r="A16735" s="292" t="s">
        <v>49</v>
      </c>
      <c r="B16735" s="405">
        <v>60938</v>
      </c>
      <c r="C16735" s="292" t="s">
        <v>2979</v>
      </c>
      <c r="E16735" s="292" t="s">
        <v>214</v>
      </c>
      <c r="F16735" s="405">
        <v>62083</v>
      </c>
      <c r="G16735" s="292" t="s">
        <v>2979</v>
      </c>
    </row>
    <row r="16736" spans="1:7">
      <c r="A16736" s="292" t="s">
        <v>49</v>
      </c>
      <c r="B16736" s="405">
        <v>61043</v>
      </c>
      <c r="C16736" s="292" t="s">
        <v>2979</v>
      </c>
      <c r="E16736" s="292" t="s">
        <v>214</v>
      </c>
      <c r="F16736" s="405">
        <v>62086</v>
      </c>
      <c r="G16736" s="292" t="s">
        <v>2979</v>
      </c>
    </row>
    <row r="16737" spans="1:7">
      <c r="A16737" s="292" t="s">
        <v>49</v>
      </c>
      <c r="B16737" s="405">
        <v>61272</v>
      </c>
      <c r="C16737" s="292" t="s">
        <v>2979</v>
      </c>
      <c r="E16737" s="292" t="s">
        <v>214</v>
      </c>
      <c r="F16737" s="405">
        <v>62091</v>
      </c>
      <c r="G16737" s="292" t="s">
        <v>2979</v>
      </c>
    </row>
    <row r="16738" spans="1:7">
      <c r="A16738" s="292" t="s">
        <v>49</v>
      </c>
      <c r="B16738" s="405">
        <v>61367</v>
      </c>
      <c r="C16738" s="292" t="s">
        <v>2979</v>
      </c>
      <c r="E16738" s="292" t="s">
        <v>214</v>
      </c>
      <c r="F16738" s="405">
        <v>62092</v>
      </c>
      <c r="G16738" s="292" t="s">
        <v>2979</v>
      </c>
    </row>
    <row r="16739" spans="1:7">
      <c r="A16739" s="292" t="s">
        <v>49</v>
      </c>
      <c r="B16739" s="405">
        <v>61453</v>
      </c>
      <c r="C16739" s="292" t="s">
        <v>2979</v>
      </c>
      <c r="E16739" s="292" t="s">
        <v>214</v>
      </c>
      <c r="F16739" s="405">
        <v>62094</v>
      </c>
      <c r="G16739" s="292" t="s">
        <v>2979</v>
      </c>
    </row>
    <row r="16740" spans="1:7">
      <c r="A16740" s="292" t="s">
        <v>49</v>
      </c>
      <c r="B16740" s="405">
        <v>61536</v>
      </c>
      <c r="C16740" s="292" t="s">
        <v>2979</v>
      </c>
      <c r="E16740" s="292" t="s">
        <v>214</v>
      </c>
      <c r="F16740" s="405">
        <v>62097</v>
      </c>
      <c r="G16740" s="292" t="s">
        <v>2979</v>
      </c>
    </row>
    <row r="16741" spans="1:7">
      <c r="A16741" s="292" t="s">
        <v>49</v>
      </c>
      <c r="B16741" s="405">
        <v>61750</v>
      </c>
      <c r="C16741" s="292" t="s">
        <v>2979</v>
      </c>
      <c r="E16741" s="292" t="s">
        <v>214</v>
      </c>
      <c r="F16741" s="405">
        <v>62098</v>
      </c>
      <c r="G16741" s="292" t="s">
        <v>2979</v>
      </c>
    </row>
    <row r="16742" spans="1:7">
      <c r="A16742" s="292" t="s">
        <v>49</v>
      </c>
      <c r="B16742" s="405">
        <v>61862</v>
      </c>
      <c r="C16742" s="292" t="s">
        <v>2979</v>
      </c>
      <c r="E16742" s="292" t="s">
        <v>214</v>
      </c>
      <c r="F16742" s="405">
        <v>62214</v>
      </c>
      <c r="G16742" s="292" t="s">
        <v>2979</v>
      </c>
    </row>
    <row r="16743" spans="1:7">
      <c r="A16743" s="292" t="s">
        <v>49</v>
      </c>
      <c r="B16743" s="405">
        <v>62022</v>
      </c>
      <c r="C16743" s="292" t="s">
        <v>2979</v>
      </c>
      <c r="E16743" s="292" t="s">
        <v>214</v>
      </c>
      <c r="F16743" s="405">
        <v>62217</v>
      </c>
      <c r="G16743" s="292" t="s">
        <v>2979</v>
      </c>
    </row>
    <row r="16744" spans="1:7">
      <c r="A16744" s="292" t="s">
        <v>49</v>
      </c>
      <c r="B16744" s="405">
        <v>62242</v>
      </c>
      <c r="C16744" s="292" t="s">
        <v>2979</v>
      </c>
      <c r="E16744" s="292" t="s">
        <v>214</v>
      </c>
      <c r="F16744" s="405">
        <v>62218</v>
      </c>
      <c r="G16744" s="292" t="s">
        <v>2979</v>
      </c>
    </row>
    <row r="16745" spans="1:7">
      <c r="A16745" s="292" t="s">
        <v>49</v>
      </c>
      <c r="B16745" s="405">
        <v>62343</v>
      </c>
      <c r="C16745" s="292" t="s">
        <v>2979</v>
      </c>
      <c r="E16745" s="292" t="s">
        <v>214</v>
      </c>
      <c r="F16745" s="405">
        <v>62231</v>
      </c>
      <c r="G16745" s="292" t="s">
        <v>2979</v>
      </c>
    </row>
    <row r="16746" spans="1:7">
      <c r="A16746" s="292" t="s">
        <v>49</v>
      </c>
      <c r="B16746" s="405">
        <v>62428</v>
      </c>
      <c r="C16746" s="292" t="s">
        <v>2979</v>
      </c>
      <c r="E16746" s="292" t="s">
        <v>214</v>
      </c>
      <c r="F16746" s="405">
        <v>62237</v>
      </c>
      <c r="G16746" s="292" t="s">
        <v>2979</v>
      </c>
    </row>
    <row r="16747" spans="1:7">
      <c r="A16747" s="292" t="s">
        <v>49</v>
      </c>
      <c r="B16747" s="405">
        <v>62530</v>
      </c>
      <c r="C16747" s="292" t="s">
        <v>2979</v>
      </c>
      <c r="E16747" s="292" t="s">
        <v>214</v>
      </c>
      <c r="F16747" s="405">
        <v>62238</v>
      </c>
      <c r="G16747" s="292" t="s">
        <v>2979</v>
      </c>
    </row>
    <row r="16748" spans="1:7">
      <c r="A16748" s="292" t="s">
        <v>49</v>
      </c>
      <c r="B16748" s="405">
        <v>59825</v>
      </c>
      <c r="C16748" s="292" t="s">
        <v>2979</v>
      </c>
      <c r="E16748" s="292" t="s">
        <v>214</v>
      </c>
      <c r="F16748" s="405">
        <v>62241</v>
      </c>
      <c r="G16748" s="292" t="s">
        <v>2979</v>
      </c>
    </row>
    <row r="16749" spans="1:7">
      <c r="A16749" s="292" t="s">
        <v>49</v>
      </c>
      <c r="B16749" s="405">
        <v>60424</v>
      </c>
      <c r="C16749" s="292" t="s">
        <v>2979</v>
      </c>
      <c r="E16749" s="292" t="s">
        <v>214</v>
      </c>
      <c r="F16749" s="405">
        <v>62242</v>
      </c>
      <c r="G16749" s="292" t="s">
        <v>2979</v>
      </c>
    </row>
    <row r="16750" spans="1:7">
      <c r="A16750" s="292" t="s">
        <v>49</v>
      </c>
      <c r="B16750" s="405">
        <v>60940</v>
      </c>
      <c r="C16750" s="292" t="s">
        <v>2979</v>
      </c>
      <c r="E16750" s="292" t="s">
        <v>214</v>
      </c>
      <c r="F16750" s="405">
        <v>62244</v>
      </c>
      <c r="G16750" s="292" t="s">
        <v>2979</v>
      </c>
    </row>
    <row r="16751" spans="1:7">
      <c r="A16751" s="292" t="s">
        <v>49</v>
      </c>
      <c r="B16751" s="405">
        <v>61044</v>
      </c>
      <c r="C16751" s="292" t="s">
        <v>2979</v>
      </c>
      <c r="E16751" s="292" t="s">
        <v>214</v>
      </c>
      <c r="F16751" s="405">
        <v>62245</v>
      </c>
      <c r="G16751" s="292" t="s">
        <v>2979</v>
      </c>
    </row>
    <row r="16752" spans="1:7">
      <c r="A16752" s="292" t="s">
        <v>49</v>
      </c>
      <c r="B16752" s="405">
        <v>61274</v>
      </c>
      <c r="C16752" s="292" t="s">
        <v>2979</v>
      </c>
      <c r="E16752" s="292" t="s">
        <v>214</v>
      </c>
      <c r="F16752" s="405">
        <v>62252</v>
      </c>
      <c r="G16752" s="292" t="s">
        <v>2979</v>
      </c>
    </row>
    <row r="16753" spans="1:7">
      <c r="A16753" s="292" t="s">
        <v>49</v>
      </c>
      <c r="B16753" s="405">
        <v>61368</v>
      </c>
      <c r="C16753" s="292" t="s">
        <v>2979</v>
      </c>
      <c r="E16753" s="292" t="s">
        <v>214</v>
      </c>
      <c r="F16753" s="405">
        <v>62253</v>
      </c>
      <c r="G16753" s="292" t="s">
        <v>2979</v>
      </c>
    </row>
    <row r="16754" spans="1:7">
      <c r="A16754" s="292" t="s">
        <v>49</v>
      </c>
      <c r="B16754" s="405">
        <v>61454</v>
      </c>
      <c r="C16754" s="292" t="s">
        <v>2979</v>
      </c>
      <c r="E16754" s="292" t="s">
        <v>214</v>
      </c>
      <c r="F16754" s="405">
        <v>62255</v>
      </c>
      <c r="G16754" s="292" t="s">
        <v>2979</v>
      </c>
    </row>
    <row r="16755" spans="1:7">
      <c r="A16755" s="292" t="s">
        <v>49</v>
      </c>
      <c r="B16755" s="405">
        <v>61540</v>
      </c>
      <c r="C16755" s="292" t="s">
        <v>2979</v>
      </c>
      <c r="E16755" s="292" t="s">
        <v>214</v>
      </c>
      <c r="F16755" s="405">
        <v>62257</v>
      </c>
      <c r="G16755" s="292" t="s">
        <v>2979</v>
      </c>
    </row>
    <row r="16756" spans="1:7">
      <c r="A16756" s="292" t="s">
        <v>49</v>
      </c>
      <c r="B16756" s="405">
        <v>61752</v>
      </c>
      <c r="C16756" s="292" t="s">
        <v>2979</v>
      </c>
      <c r="E16756" s="292" t="s">
        <v>214</v>
      </c>
      <c r="F16756" s="405">
        <v>62261</v>
      </c>
      <c r="G16756" s="292" t="s">
        <v>2979</v>
      </c>
    </row>
    <row r="16757" spans="1:7">
      <c r="A16757" s="292" t="s">
        <v>49</v>
      </c>
      <c r="B16757" s="405">
        <v>61863</v>
      </c>
      <c r="C16757" s="292" t="s">
        <v>2979</v>
      </c>
      <c r="E16757" s="292" t="s">
        <v>214</v>
      </c>
      <c r="F16757" s="405">
        <v>62263</v>
      </c>
      <c r="G16757" s="292" t="s">
        <v>2979</v>
      </c>
    </row>
    <row r="16758" spans="1:7">
      <c r="A16758" s="292" t="s">
        <v>49</v>
      </c>
      <c r="B16758" s="405">
        <v>62027</v>
      </c>
      <c r="C16758" s="292" t="s">
        <v>2979</v>
      </c>
      <c r="E16758" s="292" t="s">
        <v>214</v>
      </c>
      <c r="F16758" s="405">
        <v>62266</v>
      </c>
      <c r="G16758" s="292" t="s">
        <v>2979</v>
      </c>
    </row>
    <row r="16759" spans="1:7">
      <c r="A16759" s="292" t="s">
        <v>49</v>
      </c>
      <c r="B16759" s="405">
        <v>62244</v>
      </c>
      <c r="C16759" s="292" t="s">
        <v>2979</v>
      </c>
      <c r="E16759" s="292" t="s">
        <v>214</v>
      </c>
      <c r="F16759" s="405">
        <v>62268</v>
      </c>
      <c r="G16759" s="292" t="s">
        <v>2979</v>
      </c>
    </row>
    <row r="16760" spans="1:7">
      <c r="A16760" s="292" t="s">
        <v>49</v>
      </c>
      <c r="B16760" s="405">
        <v>62345</v>
      </c>
      <c r="C16760" s="292" t="s">
        <v>2979</v>
      </c>
      <c r="E16760" s="292" t="s">
        <v>214</v>
      </c>
      <c r="F16760" s="405">
        <v>62271</v>
      </c>
      <c r="G16760" s="292" t="s">
        <v>2979</v>
      </c>
    </row>
    <row r="16761" spans="1:7">
      <c r="A16761" s="292" t="s">
        <v>49</v>
      </c>
      <c r="B16761" s="405">
        <v>62431</v>
      </c>
      <c r="C16761" s="292" t="s">
        <v>2979</v>
      </c>
      <c r="E16761" s="292" t="s">
        <v>214</v>
      </c>
      <c r="F16761" s="405">
        <v>62272</v>
      </c>
      <c r="G16761" s="292" t="s">
        <v>2979</v>
      </c>
    </row>
    <row r="16762" spans="1:7">
      <c r="A16762" s="292" t="s">
        <v>49</v>
      </c>
      <c r="B16762" s="405">
        <v>62533</v>
      </c>
      <c r="C16762" s="292" t="s">
        <v>2979</v>
      </c>
      <c r="E16762" s="292" t="s">
        <v>214</v>
      </c>
      <c r="F16762" s="405">
        <v>62273</v>
      </c>
      <c r="G16762" s="292" t="s">
        <v>2979</v>
      </c>
    </row>
    <row r="16763" spans="1:7">
      <c r="A16763" s="292" t="s">
        <v>49</v>
      </c>
      <c r="B16763" s="405">
        <v>59830</v>
      </c>
      <c r="C16763" s="292" t="s">
        <v>2979</v>
      </c>
      <c r="E16763" s="292" t="s">
        <v>214</v>
      </c>
      <c r="F16763" s="405">
        <v>62274</v>
      </c>
      <c r="G16763" s="292" t="s">
        <v>2979</v>
      </c>
    </row>
    <row r="16764" spans="1:7">
      <c r="A16764" s="292" t="s">
        <v>49</v>
      </c>
      <c r="B16764" s="405">
        <v>60437</v>
      </c>
      <c r="C16764" s="292" t="s">
        <v>2979</v>
      </c>
      <c r="E16764" s="292" t="s">
        <v>214</v>
      </c>
      <c r="F16764" s="405">
        <v>62275</v>
      </c>
      <c r="G16764" s="292" t="s">
        <v>2979</v>
      </c>
    </row>
    <row r="16765" spans="1:7">
      <c r="A16765" s="292" t="s">
        <v>49</v>
      </c>
      <c r="B16765" s="405">
        <v>60941</v>
      </c>
      <c r="C16765" s="292" t="s">
        <v>2979</v>
      </c>
      <c r="E16765" s="292" t="s">
        <v>214</v>
      </c>
      <c r="F16765" s="405">
        <v>62277</v>
      </c>
      <c r="G16765" s="292" t="s">
        <v>2979</v>
      </c>
    </row>
    <row r="16766" spans="1:7">
      <c r="A16766" s="292" t="s">
        <v>49</v>
      </c>
      <c r="B16766" s="405">
        <v>61046</v>
      </c>
      <c r="C16766" s="292" t="s">
        <v>2979</v>
      </c>
      <c r="E16766" s="292" t="s">
        <v>214</v>
      </c>
      <c r="F16766" s="405">
        <v>62281</v>
      </c>
      <c r="G16766" s="292" t="s">
        <v>2979</v>
      </c>
    </row>
    <row r="16767" spans="1:7">
      <c r="A16767" s="292" t="s">
        <v>49</v>
      </c>
      <c r="B16767" s="405">
        <v>61277</v>
      </c>
      <c r="C16767" s="292" t="s">
        <v>2979</v>
      </c>
      <c r="E16767" s="292" t="s">
        <v>214</v>
      </c>
      <c r="F16767" s="405">
        <v>62283</v>
      </c>
      <c r="G16767" s="292" t="s">
        <v>2979</v>
      </c>
    </row>
    <row r="16768" spans="1:7">
      <c r="A16768" s="292" t="s">
        <v>49</v>
      </c>
      <c r="B16768" s="405">
        <v>61369</v>
      </c>
      <c r="C16768" s="292" t="s">
        <v>2979</v>
      </c>
      <c r="E16768" s="292" t="s">
        <v>214</v>
      </c>
      <c r="F16768" s="405">
        <v>62284</v>
      </c>
      <c r="G16768" s="292" t="s">
        <v>2979</v>
      </c>
    </row>
    <row r="16769" spans="1:7">
      <c r="A16769" s="292" t="s">
        <v>49</v>
      </c>
      <c r="B16769" s="405">
        <v>61455</v>
      </c>
      <c r="C16769" s="292" t="s">
        <v>2979</v>
      </c>
      <c r="E16769" s="292" t="s">
        <v>214</v>
      </c>
      <c r="F16769" s="405">
        <v>62288</v>
      </c>
      <c r="G16769" s="292" t="s">
        <v>2979</v>
      </c>
    </row>
    <row r="16770" spans="1:7">
      <c r="A16770" s="292" t="s">
        <v>49</v>
      </c>
      <c r="B16770" s="405">
        <v>61541</v>
      </c>
      <c r="C16770" s="292" t="s">
        <v>2979</v>
      </c>
      <c r="E16770" s="292" t="s">
        <v>214</v>
      </c>
      <c r="F16770" s="405">
        <v>62297</v>
      </c>
      <c r="G16770" s="292" t="s">
        <v>2979</v>
      </c>
    </row>
    <row r="16771" spans="1:7">
      <c r="A16771" s="292" t="s">
        <v>49</v>
      </c>
      <c r="B16771" s="405">
        <v>61753</v>
      </c>
      <c r="C16771" s="292" t="s">
        <v>2979</v>
      </c>
      <c r="E16771" s="292" t="s">
        <v>214</v>
      </c>
      <c r="F16771" s="405">
        <v>62311</v>
      </c>
      <c r="G16771" s="292" t="s">
        <v>2979</v>
      </c>
    </row>
    <row r="16772" spans="1:7">
      <c r="A16772" s="292" t="s">
        <v>49</v>
      </c>
      <c r="B16772" s="405">
        <v>61865</v>
      </c>
      <c r="C16772" s="292" t="s">
        <v>2979</v>
      </c>
      <c r="E16772" s="292" t="s">
        <v>214</v>
      </c>
      <c r="F16772" s="405">
        <v>62312</v>
      </c>
      <c r="G16772" s="292" t="s">
        <v>2979</v>
      </c>
    </row>
    <row r="16773" spans="1:7">
      <c r="A16773" s="292" t="s">
        <v>49</v>
      </c>
      <c r="B16773" s="405">
        <v>62028</v>
      </c>
      <c r="C16773" s="292" t="s">
        <v>2979</v>
      </c>
      <c r="E16773" s="292" t="s">
        <v>214</v>
      </c>
      <c r="F16773" s="405">
        <v>62313</v>
      </c>
      <c r="G16773" s="292" t="s">
        <v>2979</v>
      </c>
    </row>
    <row r="16774" spans="1:7">
      <c r="A16774" s="292" t="s">
        <v>49</v>
      </c>
      <c r="B16774" s="405">
        <v>62245</v>
      </c>
      <c r="C16774" s="292" t="s">
        <v>2979</v>
      </c>
      <c r="E16774" s="292" t="s">
        <v>214</v>
      </c>
      <c r="F16774" s="405">
        <v>62314</v>
      </c>
      <c r="G16774" s="292" t="s">
        <v>2979</v>
      </c>
    </row>
    <row r="16775" spans="1:7">
      <c r="A16775" s="292" t="s">
        <v>49</v>
      </c>
      <c r="B16775" s="405">
        <v>62346</v>
      </c>
      <c r="C16775" s="292" t="s">
        <v>2979</v>
      </c>
      <c r="E16775" s="292" t="s">
        <v>214</v>
      </c>
      <c r="F16775" s="405">
        <v>62316</v>
      </c>
      <c r="G16775" s="292" t="s">
        <v>2979</v>
      </c>
    </row>
    <row r="16776" spans="1:7">
      <c r="A16776" s="292" t="s">
        <v>49</v>
      </c>
      <c r="B16776" s="405">
        <v>62432</v>
      </c>
      <c r="C16776" s="292" t="s">
        <v>2979</v>
      </c>
      <c r="E16776" s="292" t="s">
        <v>214</v>
      </c>
      <c r="F16776" s="405">
        <v>62318</v>
      </c>
      <c r="G16776" s="292" t="s">
        <v>2979</v>
      </c>
    </row>
    <row r="16777" spans="1:7">
      <c r="A16777" s="292" t="s">
        <v>49</v>
      </c>
      <c r="B16777" s="405">
        <v>62534</v>
      </c>
      <c r="C16777" s="292" t="s">
        <v>2979</v>
      </c>
      <c r="E16777" s="292" t="s">
        <v>214</v>
      </c>
      <c r="F16777" s="405">
        <v>62319</v>
      </c>
      <c r="G16777" s="292" t="s">
        <v>2979</v>
      </c>
    </row>
    <row r="16778" spans="1:7">
      <c r="A16778" s="292" t="s">
        <v>49</v>
      </c>
      <c r="B16778" s="405">
        <v>59831</v>
      </c>
      <c r="C16778" s="292" t="s">
        <v>2979</v>
      </c>
      <c r="E16778" s="292" t="s">
        <v>214</v>
      </c>
      <c r="F16778" s="405">
        <v>62320</v>
      </c>
      <c r="G16778" s="292" t="s">
        <v>2979</v>
      </c>
    </row>
    <row r="16779" spans="1:7">
      <c r="A16779" s="292" t="s">
        <v>49</v>
      </c>
      <c r="B16779" s="405">
        <v>60444</v>
      </c>
      <c r="C16779" s="292" t="s">
        <v>2979</v>
      </c>
      <c r="E16779" s="292" t="s">
        <v>214</v>
      </c>
      <c r="F16779" s="405">
        <v>62321</v>
      </c>
      <c r="G16779" s="292" t="s">
        <v>2979</v>
      </c>
    </row>
    <row r="16780" spans="1:7">
      <c r="A16780" s="292" t="s">
        <v>49</v>
      </c>
      <c r="B16780" s="405">
        <v>60942</v>
      </c>
      <c r="C16780" s="292" t="s">
        <v>2979</v>
      </c>
      <c r="E16780" s="292" t="s">
        <v>214</v>
      </c>
      <c r="F16780" s="405">
        <v>62324</v>
      </c>
      <c r="G16780" s="292" t="s">
        <v>2979</v>
      </c>
    </row>
    <row r="16781" spans="1:7">
      <c r="A16781" s="292" t="s">
        <v>49</v>
      </c>
      <c r="B16781" s="405">
        <v>61047</v>
      </c>
      <c r="C16781" s="292" t="s">
        <v>2979</v>
      </c>
      <c r="E16781" s="292" t="s">
        <v>214</v>
      </c>
      <c r="F16781" s="405">
        <v>62325</v>
      </c>
      <c r="G16781" s="292" t="s">
        <v>2979</v>
      </c>
    </row>
    <row r="16782" spans="1:7">
      <c r="A16782" s="292" t="s">
        <v>49</v>
      </c>
      <c r="B16782" s="405">
        <v>61279</v>
      </c>
      <c r="C16782" s="292" t="s">
        <v>2979</v>
      </c>
      <c r="E16782" s="292" t="s">
        <v>214</v>
      </c>
      <c r="F16782" s="405">
        <v>62326</v>
      </c>
      <c r="G16782" s="292" t="s">
        <v>2979</v>
      </c>
    </row>
    <row r="16783" spans="1:7">
      <c r="A16783" s="292" t="s">
        <v>49</v>
      </c>
      <c r="B16783" s="405">
        <v>61370</v>
      </c>
      <c r="C16783" s="292" t="s">
        <v>2979</v>
      </c>
      <c r="E16783" s="292" t="s">
        <v>214</v>
      </c>
      <c r="F16783" s="405">
        <v>62329</v>
      </c>
      <c r="G16783" s="292" t="s">
        <v>2979</v>
      </c>
    </row>
    <row r="16784" spans="1:7">
      <c r="A16784" s="292" t="s">
        <v>49</v>
      </c>
      <c r="B16784" s="405">
        <v>61458</v>
      </c>
      <c r="C16784" s="292" t="s">
        <v>2979</v>
      </c>
      <c r="E16784" s="292" t="s">
        <v>214</v>
      </c>
      <c r="F16784" s="405">
        <v>62330</v>
      </c>
      <c r="G16784" s="292" t="s">
        <v>2979</v>
      </c>
    </row>
    <row r="16785" spans="1:7">
      <c r="A16785" s="292" t="s">
        <v>49</v>
      </c>
      <c r="B16785" s="405">
        <v>61542</v>
      </c>
      <c r="C16785" s="292" t="s">
        <v>2979</v>
      </c>
      <c r="E16785" s="292" t="s">
        <v>214</v>
      </c>
      <c r="F16785" s="405">
        <v>62336</v>
      </c>
      <c r="G16785" s="292" t="s">
        <v>2979</v>
      </c>
    </row>
    <row r="16786" spans="1:7">
      <c r="A16786" s="292" t="s">
        <v>49</v>
      </c>
      <c r="B16786" s="405">
        <v>61754</v>
      </c>
      <c r="C16786" s="292" t="s">
        <v>2979</v>
      </c>
      <c r="E16786" s="292" t="s">
        <v>214</v>
      </c>
      <c r="F16786" s="405">
        <v>62338</v>
      </c>
      <c r="G16786" s="292" t="s">
        <v>2979</v>
      </c>
    </row>
    <row r="16787" spans="1:7">
      <c r="A16787" s="292" t="s">
        <v>49</v>
      </c>
      <c r="B16787" s="405">
        <v>61870</v>
      </c>
      <c r="C16787" s="292" t="s">
        <v>2979</v>
      </c>
      <c r="E16787" s="292" t="s">
        <v>214</v>
      </c>
      <c r="F16787" s="405">
        <v>62339</v>
      </c>
      <c r="G16787" s="292" t="s">
        <v>2979</v>
      </c>
    </row>
    <row r="16788" spans="1:7">
      <c r="A16788" s="292" t="s">
        <v>49</v>
      </c>
      <c r="B16788" s="405">
        <v>62031</v>
      </c>
      <c r="C16788" s="292" t="s">
        <v>2979</v>
      </c>
      <c r="E16788" s="292" t="s">
        <v>214</v>
      </c>
      <c r="F16788" s="405">
        <v>62340</v>
      </c>
      <c r="G16788" s="292" t="s">
        <v>2979</v>
      </c>
    </row>
    <row r="16789" spans="1:7">
      <c r="A16789" s="292" t="s">
        <v>49</v>
      </c>
      <c r="B16789" s="405">
        <v>62252</v>
      </c>
      <c r="C16789" s="292" t="s">
        <v>2979</v>
      </c>
      <c r="E16789" s="292" t="s">
        <v>214</v>
      </c>
      <c r="F16789" s="405">
        <v>62341</v>
      </c>
      <c r="G16789" s="292" t="s">
        <v>2979</v>
      </c>
    </row>
    <row r="16790" spans="1:7">
      <c r="A16790" s="292" t="s">
        <v>49</v>
      </c>
      <c r="B16790" s="405">
        <v>62347</v>
      </c>
      <c r="C16790" s="292" t="s">
        <v>2979</v>
      </c>
      <c r="E16790" s="292" t="s">
        <v>214</v>
      </c>
      <c r="F16790" s="405">
        <v>62343</v>
      </c>
      <c r="G16790" s="292" t="s">
        <v>2979</v>
      </c>
    </row>
    <row r="16791" spans="1:7">
      <c r="A16791" s="292" t="s">
        <v>49</v>
      </c>
      <c r="B16791" s="405">
        <v>62433</v>
      </c>
      <c r="C16791" s="292" t="s">
        <v>2979</v>
      </c>
      <c r="E16791" s="292" t="s">
        <v>214</v>
      </c>
      <c r="F16791" s="405">
        <v>62345</v>
      </c>
      <c r="G16791" s="292" t="s">
        <v>2979</v>
      </c>
    </row>
    <row r="16792" spans="1:7">
      <c r="A16792" s="292" t="s">
        <v>49</v>
      </c>
      <c r="B16792" s="405">
        <v>62536</v>
      </c>
      <c r="C16792" s="292" t="s">
        <v>2979</v>
      </c>
      <c r="E16792" s="292" t="s">
        <v>214</v>
      </c>
      <c r="F16792" s="405">
        <v>62346</v>
      </c>
      <c r="G16792" s="292" t="s">
        <v>2979</v>
      </c>
    </row>
    <row r="16793" spans="1:7">
      <c r="A16793" s="292" t="s">
        <v>49</v>
      </c>
      <c r="B16793" s="405">
        <v>59834</v>
      </c>
      <c r="C16793" s="292" t="s">
        <v>2979</v>
      </c>
      <c r="E16793" s="292" t="s">
        <v>214</v>
      </c>
      <c r="F16793" s="405">
        <v>62347</v>
      </c>
      <c r="G16793" s="292" t="s">
        <v>2979</v>
      </c>
    </row>
    <row r="16794" spans="1:7">
      <c r="A16794" s="292" t="s">
        <v>49</v>
      </c>
      <c r="B16794" s="405">
        <v>60447</v>
      </c>
      <c r="C16794" s="292" t="s">
        <v>2979</v>
      </c>
      <c r="E16794" s="292" t="s">
        <v>214</v>
      </c>
      <c r="F16794" s="405">
        <v>62348</v>
      </c>
      <c r="G16794" s="292" t="s">
        <v>2979</v>
      </c>
    </row>
    <row r="16795" spans="1:7">
      <c r="A16795" s="292" t="s">
        <v>49</v>
      </c>
      <c r="B16795" s="405">
        <v>60944</v>
      </c>
      <c r="C16795" s="292" t="s">
        <v>2979</v>
      </c>
      <c r="E16795" s="292" t="s">
        <v>214</v>
      </c>
      <c r="F16795" s="405">
        <v>62349</v>
      </c>
      <c r="G16795" s="292" t="s">
        <v>2979</v>
      </c>
    </row>
    <row r="16796" spans="1:7">
      <c r="A16796" s="292" t="s">
        <v>49</v>
      </c>
      <c r="B16796" s="405">
        <v>61048</v>
      </c>
      <c r="C16796" s="292" t="s">
        <v>2979</v>
      </c>
      <c r="E16796" s="292" t="s">
        <v>214</v>
      </c>
      <c r="F16796" s="405">
        <v>62351</v>
      </c>
      <c r="G16796" s="292" t="s">
        <v>2979</v>
      </c>
    </row>
    <row r="16797" spans="1:7">
      <c r="A16797" s="292" t="s">
        <v>49</v>
      </c>
      <c r="B16797" s="405">
        <v>61281</v>
      </c>
      <c r="C16797" s="292" t="s">
        <v>2979</v>
      </c>
      <c r="E16797" s="292" t="s">
        <v>214</v>
      </c>
      <c r="F16797" s="405">
        <v>62353</v>
      </c>
      <c r="G16797" s="292" t="s">
        <v>2979</v>
      </c>
    </row>
    <row r="16798" spans="1:7">
      <c r="A16798" s="292" t="s">
        <v>49</v>
      </c>
      <c r="B16798" s="405">
        <v>61373</v>
      </c>
      <c r="C16798" s="292" t="s">
        <v>2979</v>
      </c>
      <c r="E16798" s="292" t="s">
        <v>214</v>
      </c>
      <c r="F16798" s="405">
        <v>62354</v>
      </c>
      <c r="G16798" s="292" t="s">
        <v>2979</v>
      </c>
    </row>
    <row r="16799" spans="1:7">
      <c r="A16799" s="292" t="s">
        <v>49</v>
      </c>
      <c r="B16799" s="405">
        <v>61459</v>
      </c>
      <c r="C16799" s="292" t="s">
        <v>2979</v>
      </c>
      <c r="E16799" s="292" t="s">
        <v>214</v>
      </c>
      <c r="F16799" s="405">
        <v>62356</v>
      </c>
      <c r="G16799" s="292" t="s">
        <v>2979</v>
      </c>
    </row>
    <row r="16800" spans="1:7">
      <c r="A16800" s="292" t="s">
        <v>49</v>
      </c>
      <c r="B16800" s="405">
        <v>61543</v>
      </c>
      <c r="C16800" s="292" t="s">
        <v>2979</v>
      </c>
      <c r="E16800" s="292" t="s">
        <v>214</v>
      </c>
      <c r="F16800" s="405">
        <v>62357</v>
      </c>
      <c r="G16800" s="292" t="s">
        <v>2979</v>
      </c>
    </row>
    <row r="16801" spans="1:7">
      <c r="A16801" s="292" t="s">
        <v>49</v>
      </c>
      <c r="B16801" s="405">
        <v>61756</v>
      </c>
      <c r="C16801" s="292" t="s">
        <v>2979</v>
      </c>
      <c r="E16801" s="292" t="s">
        <v>214</v>
      </c>
      <c r="F16801" s="405">
        <v>62358</v>
      </c>
      <c r="G16801" s="292" t="s">
        <v>2979</v>
      </c>
    </row>
    <row r="16802" spans="1:7">
      <c r="A16802" s="292" t="s">
        <v>49</v>
      </c>
      <c r="B16802" s="405">
        <v>61871</v>
      </c>
      <c r="C16802" s="292" t="s">
        <v>2979</v>
      </c>
      <c r="E16802" s="292" t="s">
        <v>214</v>
      </c>
      <c r="F16802" s="405">
        <v>62360</v>
      </c>
      <c r="G16802" s="292" t="s">
        <v>2979</v>
      </c>
    </row>
    <row r="16803" spans="1:7">
      <c r="A16803" s="292" t="s">
        <v>49</v>
      </c>
      <c r="B16803" s="405">
        <v>62032</v>
      </c>
      <c r="C16803" s="292" t="s">
        <v>2979</v>
      </c>
      <c r="E16803" s="292" t="s">
        <v>214</v>
      </c>
      <c r="F16803" s="405">
        <v>62361</v>
      </c>
      <c r="G16803" s="292" t="s">
        <v>2979</v>
      </c>
    </row>
    <row r="16804" spans="1:7">
      <c r="A16804" s="292" t="s">
        <v>49</v>
      </c>
      <c r="B16804" s="405">
        <v>62253</v>
      </c>
      <c r="C16804" s="292" t="s">
        <v>2979</v>
      </c>
      <c r="E16804" s="292" t="s">
        <v>214</v>
      </c>
      <c r="F16804" s="405">
        <v>62363</v>
      </c>
      <c r="G16804" s="292" t="s">
        <v>2979</v>
      </c>
    </row>
    <row r="16805" spans="1:7">
      <c r="A16805" s="292" t="s">
        <v>49</v>
      </c>
      <c r="B16805" s="405">
        <v>62348</v>
      </c>
      <c r="C16805" s="292" t="s">
        <v>2979</v>
      </c>
      <c r="E16805" s="292" t="s">
        <v>214</v>
      </c>
      <c r="F16805" s="405">
        <v>62365</v>
      </c>
      <c r="G16805" s="292" t="s">
        <v>2979</v>
      </c>
    </row>
    <row r="16806" spans="1:7">
      <c r="A16806" s="292" t="s">
        <v>49</v>
      </c>
      <c r="B16806" s="405">
        <v>62434</v>
      </c>
      <c r="C16806" s="292" t="s">
        <v>2979</v>
      </c>
      <c r="E16806" s="292" t="s">
        <v>214</v>
      </c>
      <c r="F16806" s="405">
        <v>62366</v>
      </c>
      <c r="G16806" s="292" t="s">
        <v>2979</v>
      </c>
    </row>
    <row r="16807" spans="1:7">
      <c r="A16807" s="292" t="s">
        <v>49</v>
      </c>
      <c r="B16807" s="405">
        <v>62539</v>
      </c>
      <c r="C16807" s="292" t="s">
        <v>2979</v>
      </c>
      <c r="E16807" s="292" t="s">
        <v>214</v>
      </c>
      <c r="F16807" s="405">
        <v>62367</v>
      </c>
      <c r="G16807" s="292" t="s">
        <v>2979</v>
      </c>
    </row>
    <row r="16808" spans="1:7">
      <c r="A16808" s="292" t="s">
        <v>49</v>
      </c>
      <c r="B16808" s="405">
        <v>59836</v>
      </c>
      <c r="C16808" s="292" t="s">
        <v>2979</v>
      </c>
      <c r="E16808" s="292" t="s">
        <v>214</v>
      </c>
      <c r="F16808" s="405">
        <v>62370</v>
      </c>
      <c r="G16808" s="292" t="s">
        <v>2979</v>
      </c>
    </row>
    <row r="16809" spans="1:7">
      <c r="A16809" s="292" t="s">
        <v>49</v>
      </c>
      <c r="B16809" s="405">
        <v>60460</v>
      </c>
      <c r="C16809" s="292" t="s">
        <v>2979</v>
      </c>
      <c r="E16809" s="292" t="s">
        <v>214</v>
      </c>
      <c r="F16809" s="405">
        <v>62373</v>
      </c>
      <c r="G16809" s="292" t="s">
        <v>2979</v>
      </c>
    </row>
    <row r="16810" spans="1:7">
      <c r="A16810" s="292" t="s">
        <v>49</v>
      </c>
      <c r="B16810" s="405">
        <v>60946</v>
      </c>
      <c r="C16810" s="292" t="s">
        <v>2979</v>
      </c>
      <c r="E16810" s="292" t="s">
        <v>214</v>
      </c>
      <c r="F16810" s="405">
        <v>62374</v>
      </c>
      <c r="G16810" s="292" t="s">
        <v>2979</v>
      </c>
    </row>
    <row r="16811" spans="1:7">
      <c r="A16811" s="292" t="s">
        <v>49</v>
      </c>
      <c r="B16811" s="405">
        <v>61049</v>
      </c>
      <c r="C16811" s="292" t="s">
        <v>2979</v>
      </c>
      <c r="E16811" s="292" t="s">
        <v>214</v>
      </c>
      <c r="F16811" s="405">
        <v>62375</v>
      </c>
      <c r="G16811" s="292" t="s">
        <v>2979</v>
      </c>
    </row>
    <row r="16812" spans="1:7">
      <c r="A16812" s="292" t="s">
        <v>49</v>
      </c>
      <c r="B16812" s="405">
        <v>61283</v>
      </c>
      <c r="C16812" s="292" t="s">
        <v>2979</v>
      </c>
      <c r="E16812" s="292" t="s">
        <v>214</v>
      </c>
      <c r="F16812" s="405">
        <v>62376</v>
      </c>
      <c r="G16812" s="292" t="s">
        <v>2979</v>
      </c>
    </row>
    <row r="16813" spans="1:7">
      <c r="A16813" s="292" t="s">
        <v>49</v>
      </c>
      <c r="B16813" s="405">
        <v>61375</v>
      </c>
      <c r="C16813" s="292" t="s">
        <v>2979</v>
      </c>
      <c r="E16813" s="292" t="s">
        <v>214</v>
      </c>
      <c r="F16813" s="405">
        <v>62378</v>
      </c>
      <c r="G16813" s="292" t="s">
        <v>2979</v>
      </c>
    </row>
    <row r="16814" spans="1:7">
      <c r="A16814" s="292" t="s">
        <v>49</v>
      </c>
      <c r="B16814" s="405">
        <v>61460</v>
      </c>
      <c r="C16814" s="292" t="s">
        <v>2979</v>
      </c>
      <c r="E16814" s="292" t="s">
        <v>214</v>
      </c>
      <c r="F16814" s="405">
        <v>62379</v>
      </c>
      <c r="G16814" s="292" t="s">
        <v>2979</v>
      </c>
    </row>
    <row r="16815" spans="1:7">
      <c r="A16815" s="292" t="s">
        <v>49</v>
      </c>
      <c r="B16815" s="405">
        <v>61544</v>
      </c>
      <c r="C16815" s="292" t="s">
        <v>2979</v>
      </c>
      <c r="E16815" s="292" t="s">
        <v>214</v>
      </c>
      <c r="F16815" s="405">
        <v>62380</v>
      </c>
      <c r="G16815" s="292" t="s">
        <v>2979</v>
      </c>
    </row>
    <row r="16816" spans="1:7">
      <c r="A16816" s="292" t="s">
        <v>49</v>
      </c>
      <c r="B16816" s="405">
        <v>61758</v>
      </c>
      <c r="C16816" s="292" t="s">
        <v>2979</v>
      </c>
      <c r="E16816" s="292" t="s">
        <v>214</v>
      </c>
      <c r="F16816" s="405">
        <v>62410</v>
      </c>
      <c r="G16816" s="292" t="s">
        <v>2979</v>
      </c>
    </row>
    <row r="16817" spans="1:7">
      <c r="A16817" s="292" t="s">
        <v>49</v>
      </c>
      <c r="B16817" s="405">
        <v>61872</v>
      </c>
      <c r="C16817" s="292" t="s">
        <v>2979</v>
      </c>
      <c r="E16817" s="292" t="s">
        <v>214</v>
      </c>
      <c r="F16817" s="405">
        <v>62411</v>
      </c>
      <c r="G16817" s="292" t="s">
        <v>2979</v>
      </c>
    </row>
    <row r="16818" spans="1:7">
      <c r="A16818" s="292" t="s">
        <v>49</v>
      </c>
      <c r="B16818" s="405">
        <v>62033</v>
      </c>
      <c r="C16818" s="292" t="s">
        <v>2979</v>
      </c>
      <c r="E16818" s="292" t="s">
        <v>214</v>
      </c>
      <c r="F16818" s="405">
        <v>62413</v>
      </c>
      <c r="G16818" s="292" t="s">
        <v>2979</v>
      </c>
    </row>
    <row r="16819" spans="1:7">
      <c r="A16819" s="292" t="s">
        <v>49</v>
      </c>
      <c r="B16819" s="405">
        <v>62255</v>
      </c>
      <c r="C16819" s="292" t="s">
        <v>2979</v>
      </c>
      <c r="E16819" s="292" t="s">
        <v>214</v>
      </c>
      <c r="F16819" s="405">
        <v>62414</v>
      </c>
      <c r="G16819" s="292" t="s">
        <v>2979</v>
      </c>
    </row>
    <row r="16820" spans="1:7">
      <c r="A16820" s="292" t="s">
        <v>49</v>
      </c>
      <c r="B16820" s="405">
        <v>62349</v>
      </c>
      <c r="C16820" s="292" t="s">
        <v>2979</v>
      </c>
      <c r="E16820" s="292" t="s">
        <v>214</v>
      </c>
      <c r="F16820" s="405">
        <v>62417</v>
      </c>
      <c r="G16820" s="292" t="s">
        <v>2979</v>
      </c>
    </row>
    <row r="16821" spans="1:7">
      <c r="A16821" s="292" t="s">
        <v>49</v>
      </c>
      <c r="B16821" s="405">
        <v>62436</v>
      </c>
      <c r="C16821" s="292" t="s">
        <v>2979</v>
      </c>
      <c r="E16821" s="292" t="s">
        <v>214</v>
      </c>
      <c r="F16821" s="405">
        <v>62418</v>
      </c>
      <c r="G16821" s="292" t="s">
        <v>2979</v>
      </c>
    </row>
    <row r="16822" spans="1:7">
      <c r="A16822" s="292" t="s">
        <v>49</v>
      </c>
      <c r="B16822" s="405">
        <v>62543</v>
      </c>
      <c r="C16822" s="292" t="s">
        <v>2979</v>
      </c>
      <c r="E16822" s="292" t="s">
        <v>214</v>
      </c>
      <c r="F16822" s="405">
        <v>62419</v>
      </c>
      <c r="G16822" s="292" t="s">
        <v>2979</v>
      </c>
    </row>
    <row r="16823" spans="1:7">
      <c r="A16823" s="292" t="s">
        <v>49</v>
      </c>
      <c r="B16823" s="405">
        <v>59840</v>
      </c>
      <c r="C16823" s="292" t="s">
        <v>2979</v>
      </c>
      <c r="E16823" s="292" t="s">
        <v>214</v>
      </c>
      <c r="F16823" s="405">
        <v>62420</v>
      </c>
      <c r="G16823" s="292" t="s">
        <v>2979</v>
      </c>
    </row>
    <row r="16824" spans="1:7">
      <c r="A16824" s="292" t="s">
        <v>49</v>
      </c>
      <c r="B16824" s="405">
        <v>60468</v>
      </c>
      <c r="C16824" s="292" t="s">
        <v>2979</v>
      </c>
      <c r="E16824" s="292" t="s">
        <v>214</v>
      </c>
      <c r="F16824" s="405">
        <v>62421</v>
      </c>
      <c r="G16824" s="292" t="s">
        <v>2979</v>
      </c>
    </row>
    <row r="16825" spans="1:7">
      <c r="A16825" s="292" t="s">
        <v>49</v>
      </c>
      <c r="B16825" s="405">
        <v>60948</v>
      </c>
      <c r="C16825" s="292" t="s">
        <v>2979</v>
      </c>
      <c r="E16825" s="292" t="s">
        <v>214</v>
      </c>
      <c r="F16825" s="405">
        <v>62422</v>
      </c>
      <c r="G16825" s="292" t="s">
        <v>2979</v>
      </c>
    </row>
    <row r="16826" spans="1:7">
      <c r="A16826" s="292" t="s">
        <v>49</v>
      </c>
      <c r="B16826" s="405">
        <v>61050</v>
      </c>
      <c r="C16826" s="292" t="s">
        <v>2979</v>
      </c>
      <c r="E16826" s="292" t="s">
        <v>214</v>
      </c>
      <c r="F16826" s="405">
        <v>62423</v>
      </c>
      <c r="G16826" s="292" t="s">
        <v>2979</v>
      </c>
    </row>
    <row r="16827" spans="1:7">
      <c r="A16827" s="292" t="s">
        <v>49</v>
      </c>
      <c r="B16827" s="405">
        <v>61285</v>
      </c>
      <c r="C16827" s="292" t="s">
        <v>2979</v>
      </c>
      <c r="E16827" s="292" t="s">
        <v>214</v>
      </c>
      <c r="F16827" s="405">
        <v>62424</v>
      </c>
      <c r="G16827" s="292" t="s">
        <v>2979</v>
      </c>
    </row>
    <row r="16828" spans="1:7">
      <c r="A16828" s="292" t="s">
        <v>49</v>
      </c>
      <c r="B16828" s="405">
        <v>61376</v>
      </c>
      <c r="C16828" s="292" t="s">
        <v>2979</v>
      </c>
      <c r="E16828" s="292" t="s">
        <v>214</v>
      </c>
      <c r="F16828" s="405">
        <v>62425</v>
      </c>
      <c r="G16828" s="292" t="s">
        <v>2979</v>
      </c>
    </row>
    <row r="16829" spans="1:7">
      <c r="A16829" s="292" t="s">
        <v>49</v>
      </c>
      <c r="B16829" s="405">
        <v>61462</v>
      </c>
      <c r="C16829" s="292" t="s">
        <v>2979</v>
      </c>
      <c r="E16829" s="292" t="s">
        <v>214</v>
      </c>
      <c r="F16829" s="405">
        <v>62426</v>
      </c>
      <c r="G16829" s="292" t="s">
        <v>2979</v>
      </c>
    </row>
    <row r="16830" spans="1:7">
      <c r="A16830" s="292" t="s">
        <v>49</v>
      </c>
      <c r="B16830" s="405">
        <v>61545</v>
      </c>
      <c r="C16830" s="292" t="s">
        <v>2979</v>
      </c>
      <c r="E16830" s="292" t="s">
        <v>214</v>
      </c>
      <c r="F16830" s="405">
        <v>62427</v>
      </c>
      <c r="G16830" s="292" t="s">
        <v>2979</v>
      </c>
    </row>
    <row r="16831" spans="1:7">
      <c r="A16831" s="292" t="s">
        <v>49</v>
      </c>
      <c r="B16831" s="405">
        <v>61759</v>
      </c>
      <c r="C16831" s="292" t="s">
        <v>2979</v>
      </c>
      <c r="E16831" s="292" t="s">
        <v>214</v>
      </c>
      <c r="F16831" s="405">
        <v>62428</v>
      </c>
      <c r="G16831" s="292" t="s">
        <v>2979</v>
      </c>
    </row>
    <row r="16832" spans="1:7">
      <c r="A16832" s="292" t="s">
        <v>49</v>
      </c>
      <c r="B16832" s="405">
        <v>61875</v>
      </c>
      <c r="C16832" s="292" t="s">
        <v>2979</v>
      </c>
      <c r="E16832" s="292" t="s">
        <v>214</v>
      </c>
      <c r="F16832" s="405">
        <v>62431</v>
      </c>
      <c r="G16832" s="292" t="s">
        <v>2979</v>
      </c>
    </row>
    <row r="16833" spans="1:7">
      <c r="A16833" s="292" t="s">
        <v>49</v>
      </c>
      <c r="B16833" s="405">
        <v>62036</v>
      </c>
      <c r="C16833" s="292" t="s">
        <v>2979</v>
      </c>
      <c r="E16833" s="292" t="s">
        <v>214</v>
      </c>
      <c r="F16833" s="405">
        <v>62432</v>
      </c>
      <c r="G16833" s="292" t="s">
        <v>2979</v>
      </c>
    </row>
    <row r="16834" spans="1:7">
      <c r="A16834" s="292" t="s">
        <v>49</v>
      </c>
      <c r="B16834" s="405">
        <v>62257</v>
      </c>
      <c r="C16834" s="292" t="s">
        <v>2979</v>
      </c>
      <c r="E16834" s="292" t="s">
        <v>214</v>
      </c>
      <c r="F16834" s="405">
        <v>62433</v>
      </c>
      <c r="G16834" s="292" t="s">
        <v>2979</v>
      </c>
    </row>
    <row r="16835" spans="1:7">
      <c r="A16835" s="292" t="s">
        <v>49</v>
      </c>
      <c r="B16835" s="405">
        <v>62351</v>
      </c>
      <c r="C16835" s="292" t="s">
        <v>2979</v>
      </c>
      <c r="E16835" s="292" t="s">
        <v>214</v>
      </c>
      <c r="F16835" s="405">
        <v>62434</v>
      </c>
      <c r="G16835" s="292" t="s">
        <v>2979</v>
      </c>
    </row>
    <row r="16836" spans="1:7">
      <c r="A16836" s="292" t="s">
        <v>49</v>
      </c>
      <c r="B16836" s="405">
        <v>62438</v>
      </c>
      <c r="C16836" s="292" t="s">
        <v>2979</v>
      </c>
      <c r="E16836" s="292" t="s">
        <v>214</v>
      </c>
      <c r="F16836" s="405">
        <v>62436</v>
      </c>
      <c r="G16836" s="292" t="s">
        <v>2979</v>
      </c>
    </row>
    <row r="16837" spans="1:7">
      <c r="A16837" s="292" t="s">
        <v>49</v>
      </c>
      <c r="B16837" s="405">
        <v>62544</v>
      </c>
      <c r="C16837" s="292" t="s">
        <v>2979</v>
      </c>
      <c r="E16837" s="292" t="s">
        <v>214</v>
      </c>
      <c r="F16837" s="405">
        <v>62438</v>
      </c>
      <c r="G16837" s="292" t="s">
        <v>2979</v>
      </c>
    </row>
    <row r="16838" spans="1:7">
      <c r="A16838" s="292" t="s">
        <v>49</v>
      </c>
      <c r="B16838" s="405">
        <v>59842</v>
      </c>
      <c r="C16838" s="292" t="s">
        <v>2979</v>
      </c>
      <c r="E16838" s="292" t="s">
        <v>214</v>
      </c>
      <c r="F16838" s="405">
        <v>62439</v>
      </c>
      <c r="G16838" s="292" t="s">
        <v>2979</v>
      </c>
    </row>
    <row r="16839" spans="1:7">
      <c r="A16839" s="292" t="s">
        <v>49</v>
      </c>
      <c r="B16839" s="405">
        <v>60470</v>
      </c>
      <c r="C16839" s="292" t="s">
        <v>2979</v>
      </c>
      <c r="E16839" s="292" t="s">
        <v>214</v>
      </c>
      <c r="F16839" s="405">
        <v>62440</v>
      </c>
      <c r="G16839" s="292" t="s">
        <v>2979</v>
      </c>
    </row>
    <row r="16840" spans="1:7">
      <c r="A16840" s="292" t="s">
        <v>49</v>
      </c>
      <c r="B16840" s="405">
        <v>60949</v>
      </c>
      <c r="C16840" s="292" t="s">
        <v>2979</v>
      </c>
      <c r="E16840" s="292" t="s">
        <v>214</v>
      </c>
      <c r="F16840" s="405">
        <v>62441</v>
      </c>
      <c r="G16840" s="292" t="s">
        <v>2979</v>
      </c>
    </row>
    <row r="16841" spans="1:7">
      <c r="A16841" s="292" t="s">
        <v>49</v>
      </c>
      <c r="B16841" s="405">
        <v>61051</v>
      </c>
      <c r="C16841" s="292" t="s">
        <v>2979</v>
      </c>
      <c r="E16841" s="292" t="s">
        <v>214</v>
      </c>
      <c r="F16841" s="405">
        <v>62442</v>
      </c>
      <c r="G16841" s="292" t="s">
        <v>2979</v>
      </c>
    </row>
    <row r="16842" spans="1:7">
      <c r="A16842" s="292" t="s">
        <v>49</v>
      </c>
      <c r="B16842" s="405">
        <v>61310</v>
      </c>
      <c r="C16842" s="292" t="s">
        <v>2979</v>
      </c>
      <c r="E16842" s="292" t="s">
        <v>214</v>
      </c>
      <c r="F16842" s="405">
        <v>62444</v>
      </c>
      <c r="G16842" s="292" t="s">
        <v>2979</v>
      </c>
    </row>
    <row r="16843" spans="1:7">
      <c r="A16843" s="292" t="s">
        <v>49</v>
      </c>
      <c r="B16843" s="405">
        <v>61377</v>
      </c>
      <c r="C16843" s="292" t="s">
        <v>2979</v>
      </c>
      <c r="E16843" s="292" t="s">
        <v>214</v>
      </c>
      <c r="F16843" s="405">
        <v>62445</v>
      </c>
      <c r="G16843" s="292" t="s">
        <v>2979</v>
      </c>
    </row>
    <row r="16844" spans="1:7">
      <c r="A16844" s="292" t="s">
        <v>49</v>
      </c>
      <c r="B16844" s="405">
        <v>61465</v>
      </c>
      <c r="C16844" s="292" t="s">
        <v>2979</v>
      </c>
      <c r="E16844" s="292" t="s">
        <v>214</v>
      </c>
      <c r="F16844" s="405">
        <v>62446</v>
      </c>
      <c r="G16844" s="292" t="s">
        <v>2979</v>
      </c>
    </row>
    <row r="16845" spans="1:7">
      <c r="A16845" s="292" t="s">
        <v>49</v>
      </c>
      <c r="B16845" s="405">
        <v>61546</v>
      </c>
      <c r="C16845" s="292" t="s">
        <v>2979</v>
      </c>
      <c r="E16845" s="292" t="s">
        <v>214</v>
      </c>
      <c r="F16845" s="405">
        <v>62447</v>
      </c>
      <c r="G16845" s="292" t="s">
        <v>2979</v>
      </c>
    </row>
    <row r="16846" spans="1:7">
      <c r="A16846" s="292" t="s">
        <v>49</v>
      </c>
      <c r="B16846" s="405">
        <v>61760</v>
      </c>
      <c r="C16846" s="292" t="s">
        <v>2979</v>
      </c>
      <c r="E16846" s="292" t="s">
        <v>214</v>
      </c>
      <c r="F16846" s="405">
        <v>62448</v>
      </c>
      <c r="G16846" s="292" t="s">
        <v>2979</v>
      </c>
    </row>
    <row r="16847" spans="1:7">
      <c r="A16847" s="292" t="s">
        <v>49</v>
      </c>
      <c r="B16847" s="405">
        <v>61876</v>
      </c>
      <c r="C16847" s="292" t="s">
        <v>2979</v>
      </c>
      <c r="E16847" s="292" t="s">
        <v>214</v>
      </c>
      <c r="F16847" s="405">
        <v>62449</v>
      </c>
      <c r="G16847" s="292" t="s">
        <v>2979</v>
      </c>
    </row>
    <row r="16848" spans="1:7">
      <c r="A16848" s="292" t="s">
        <v>49</v>
      </c>
      <c r="B16848" s="405">
        <v>62044</v>
      </c>
      <c r="C16848" s="292" t="s">
        <v>2979</v>
      </c>
      <c r="E16848" s="292" t="s">
        <v>214</v>
      </c>
      <c r="F16848" s="405">
        <v>62451</v>
      </c>
      <c r="G16848" s="292" t="s">
        <v>2979</v>
      </c>
    </row>
    <row r="16849" spans="1:7">
      <c r="A16849" s="292" t="s">
        <v>49</v>
      </c>
      <c r="B16849" s="405">
        <v>62261</v>
      </c>
      <c r="C16849" s="292" t="s">
        <v>2979</v>
      </c>
      <c r="E16849" s="292" t="s">
        <v>214</v>
      </c>
      <c r="F16849" s="405">
        <v>62452</v>
      </c>
      <c r="G16849" s="292" t="s">
        <v>2979</v>
      </c>
    </row>
    <row r="16850" spans="1:7">
      <c r="A16850" s="292" t="s">
        <v>49</v>
      </c>
      <c r="B16850" s="405">
        <v>62353</v>
      </c>
      <c r="C16850" s="292" t="s">
        <v>2979</v>
      </c>
      <c r="E16850" s="292" t="s">
        <v>214</v>
      </c>
      <c r="F16850" s="405">
        <v>62461</v>
      </c>
      <c r="G16850" s="292" t="s">
        <v>2979</v>
      </c>
    </row>
    <row r="16851" spans="1:7">
      <c r="A16851" s="292" t="s">
        <v>49</v>
      </c>
      <c r="B16851" s="405">
        <v>62439</v>
      </c>
      <c r="C16851" s="292" t="s">
        <v>2979</v>
      </c>
      <c r="E16851" s="292" t="s">
        <v>214</v>
      </c>
      <c r="F16851" s="405">
        <v>62462</v>
      </c>
      <c r="G16851" s="292" t="s">
        <v>2979</v>
      </c>
    </row>
    <row r="16852" spans="1:7">
      <c r="A16852" s="292" t="s">
        <v>49</v>
      </c>
      <c r="B16852" s="405">
        <v>62545</v>
      </c>
      <c r="C16852" s="292" t="s">
        <v>2979</v>
      </c>
      <c r="E16852" s="292" t="s">
        <v>214</v>
      </c>
      <c r="F16852" s="405">
        <v>62463</v>
      </c>
      <c r="G16852" s="292" t="s">
        <v>2979</v>
      </c>
    </row>
    <row r="16853" spans="1:7">
      <c r="A16853" s="292" t="s">
        <v>49</v>
      </c>
      <c r="B16853" s="405">
        <v>59843</v>
      </c>
      <c r="C16853" s="292" t="s">
        <v>2979</v>
      </c>
      <c r="E16853" s="292" t="s">
        <v>214</v>
      </c>
      <c r="F16853" s="405">
        <v>62465</v>
      </c>
      <c r="G16853" s="292" t="s">
        <v>2979</v>
      </c>
    </row>
    <row r="16854" spans="1:7">
      <c r="A16854" s="292" t="s">
        <v>49</v>
      </c>
      <c r="B16854" s="405">
        <v>60479</v>
      </c>
      <c r="C16854" s="292" t="s">
        <v>2979</v>
      </c>
      <c r="E16854" s="292" t="s">
        <v>214</v>
      </c>
      <c r="F16854" s="405">
        <v>62466</v>
      </c>
      <c r="G16854" s="292" t="s">
        <v>2979</v>
      </c>
    </row>
    <row r="16855" spans="1:7">
      <c r="A16855" s="292" t="s">
        <v>49</v>
      </c>
      <c r="B16855" s="405">
        <v>60951</v>
      </c>
      <c r="C16855" s="292" t="s">
        <v>2979</v>
      </c>
      <c r="E16855" s="292" t="s">
        <v>214</v>
      </c>
      <c r="F16855" s="405">
        <v>62468</v>
      </c>
      <c r="G16855" s="292" t="s">
        <v>2979</v>
      </c>
    </row>
    <row r="16856" spans="1:7">
      <c r="A16856" s="292" t="s">
        <v>49</v>
      </c>
      <c r="B16856" s="405">
        <v>61052</v>
      </c>
      <c r="C16856" s="292" t="s">
        <v>2979</v>
      </c>
      <c r="E16856" s="292" t="s">
        <v>214</v>
      </c>
      <c r="F16856" s="405">
        <v>62469</v>
      </c>
      <c r="G16856" s="292" t="s">
        <v>2979</v>
      </c>
    </row>
    <row r="16857" spans="1:7">
      <c r="A16857" s="292" t="s">
        <v>49</v>
      </c>
      <c r="B16857" s="405">
        <v>61311</v>
      </c>
      <c r="C16857" s="292" t="s">
        <v>2979</v>
      </c>
      <c r="E16857" s="292" t="s">
        <v>214</v>
      </c>
      <c r="F16857" s="405">
        <v>62473</v>
      </c>
      <c r="G16857" s="292" t="s">
        <v>2979</v>
      </c>
    </row>
    <row r="16858" spans="1:7">
      <c r="A16858" s="292" t="s">
        <v>49</v>
      </c>
      <c r="B16858" s="405">
        <v>61378</v>
      </c>
      <c r="C16858" s="292" t="s">
        <v>2979</v>
      </c>
      <c r="E16858" s="292" t="s">
        <v>214</v>
      </c>
      <c r="F16858" s="405">
        <v>62474</v>
      </c>
      <c r="G16858" s="292" t="s">
        <v>2979</v>
      </c>
    </row>
    <row r="16859" spans="1:7">
      <c r="A16859" s="292" t="s">
        <v>49</v>
      </c>
      <c r="B16859" s="405">
        <v>61466</v>
      </c>
      <c r="C16859" s="292" t="s">
        <v>2979</v>
      </c>
      <c r="E16859" s="292" t="s">
        <v>214</v>
      </c>
      <c r="F16859" s="405">
        <v>62475</v>
      </c>
      <c r="G16859" s="292" t="s">
        <v>2979</v>
      </c>
    </row>
    <row r="16860" spans="1:7">
      <c r="A16860" s="292" t="s">
        <v>49</v>
      </c>
      <c r="B16860" s="405">
        <v>61559</v>
      </c>
      <c r="C16860" s="292" t="s">
        <v>2979</v>
      </c>
      <c r="E16860" s="292" t="s">
        <v>214</v>
      </c>
      <c r="F16860" s="405">
        <v>62476</v>
      </c>
      <c r="G16860" s="292" t="s">
        <v>2979</v>
      </c>
    </row>
    <row r="16861" spans="1:7">
      <c r="A16861" s="292" t="s">
        <v>49</v>
      </c>
      <c r="B16861" s="405">
        <v>61769</v>
      </c>
      <c r="C16861" s="292" t="s">
        <v>2979</v>
      </c>
      <c r="E16861" s="292" t="s">
        <v>214</v>
      </c>
      <c r="F16861" s="405">
        <v>62477</v>
      </c>
      <c r="G16861" s="292" t="s">
        <v>2979</v>
      </c>
    </row>
    <row r="16862" spans="1:7">
      <c r="A16862" s="292" t="s">
        <v>49</v>
      </c>
      <c r="B16862" s="405">
        <v>61878</v>
      </c>
      <c r="C16862" s="292" t="s">
        <v>2979</v>
      </c>
      <c r="E16862" s="292" t="s">
        <v>214</v>
      </c>
      <c r="F16862" s="405">
        <v>62478</v>
      </c>
      <c r="G16862" s="292" t="s">
        <v>2979</v>
      </c>
    </row>
    <row r="16863" spans="1:7">
      <c r="A16863" s="292" t="s">
        <v>49</v>
      </c>
      <c r="B16863" s="405">
        <v>62045</v>
      </c>
      <c r="C16863" s="292" t="s">
        <v>2979</v>
      </c>
      <c r="E16863" s="292" t="s">
        <v>214</v>
      </c>
      <c r="F16863" s="405">
        <v>62479</v>
      </c>
      <c r="G16863" s="292" t="s">
        <v>2979</v>
      </c>
    </row>
    <row r="16864" spans="1:7">
      <c r="A16864" s="292" t="s">
        <v>49</v>
      </c>
      <c r="B16864" s="405">
        <v>62263</v>
      </c>
      <c r="C16864" s="292" t="s">
        <v>2979</v>
      </c>
      <c r="E16864" s="292" t="s">
        <v>214</v>
      </c>
      <c r="F16864" s="405">
        <v>62480</v>
      </c>
      <c r="G16864" s="292" t="s">
        <v>2979</v>
      </c>
    </row>
    <row r="16865" spans="1:7">
      <c r="A16865" s="292" t="s">
        <v>49</v>
      </c>
      <c r="B16865" s="405">
        <v>62354</v>
      </c>
      <c r="C16865" s="292" t="s">
        <v>2979</v>
      </c>
      <c r="E16865" s="292" t="s">
        <v>214</v>
      </c>
      <c r="F16865" s="405">
        <v>62501</v>
      </c>
      <c r="G16865" s="292" t="s">
        <v>2979</v>
      </c>
    </row>
    <row r="16866" spans="1:7">
      <c r="A16866" s="292" t="s">
        <v>49</v>
      </c>
      <c r="B16866" s="405">
        <v>62440</v>
      </c>
      <c r="C16866" s="292" t="s">
        <v>2979</v>
      </c>
      <c r="E16866" s="292" t="s">
        <v>214</v>
      </c>
      <c r="F16866" s="405">
        <v>62510</v>
      </c>
      <c r="G16866" s="292" t="s">
        <v>2979</v>
      </c>
    </row>
    <row r="16867" spans="1:7">
      <c r="A16867" s="292" t="s">
        <v>49</v>
      </c>
      <c r="B16867" s="405">
        <v>62547</v>
      </c>
      <c r="C16867" s="292" t="s">
        <v>2979</v>
      </c>
      <c r="E16867" s="292" t="s">
        <v>214</v>
      </c>
      <c r="F16867" s="405">
        <v>62512</v>
      </c>
      <c r="G16867" s="292" t="s">
        <v>2979</v>
      </c>
    </row>
    <row r="16868" spans="1:7">
      <c r="A16868" s="292" t="s">
        <v>49</v>
      </c>
      <c r="B16868" s="405">
        <v>62548</v>
      </c>
      <c r="C16868" s="292" t="s">
        <v>2979</v>
      </c>
      <c r="E16868" s="292" t="s">
        <v>214</v>
      </c>
      <c r="F16868" s="405">
        <v>62514</v>
      </c>
      <c r="G16868" s="292" t="s">
        <v>2979</v>
      </c>
    </row>
    <row r="16869" spans="1:7">
      <c r="A16869" s="292" t="s">
        <v>49</v>
      </c>
      <c r="B16869" s="405">
        <v>62661</v>
      </c>
      <c r="C16869" s="292" t="s">
        <v>2979</v>
      </c>
      <c r="E16869" s="292" t="s">
        <v>214</v>
      </c>
      <c r="F16869" s="405">
        <v>62515</v>
      </c>
      <c r="G16869" s="292" t="s">
        <v>2979</v>
      </c>
    </row>
    <row r="16870" spans="1:7">
      <c r="A16870" s="292" t="s">
        <v>49</v>
      </c>
      <c r="B16870" s="405">
        <v>62830</v>
      </c>
      <c r="C16870" s="292" t="s">
        <v>2979</v>
      </c>
      <c r="E16870" s="292" t="s">
        <v>214</v>
      </c>
      <c r="F16870" s="405">
        <v>62518</v>
      </c>
      <c r="G16870" s="292" t="s">
        <v>2979</v>
      </c>
    </row>
    <row r="16871" spans="1:7">
      <c r="A16871" s="292" t="s">
        <v>49</v>
      </c>
      <c r="B16871" s="405">
        <v>62893</v>
      </c>
      <c r="C16871" s="292" t="s">
        <v>2979</v>
      </c>
      <c r="E16871" s="292" t="s">
        <v>214</v>
      </c>
      <c r="F16871" s="405">
        <v>62520</v>
      </c>
      <c r="G16871" s="292" t="s">
        <v>2979</v>
      </c>
    </row>
    <row r="16872" spans="1:7">
      <c r="A16872" s="292" t="s">
        <v>49</v>
      </c>
      <c r="B16872" s="405">
        <v>62977</v>
      </c>
      <c r="C16872" s="292" t="s">
        <v>2979</v>
      </c>
      <c r="E16872" s="292" t="s">
        <v>214</v>
      </c>
      <c r="F16872" s="405">
        <v>62530</v>
      </c>
      <c r="G16872" s="292" t="s">
        <v>2979</v>
      </c>
    </row>
    <row r="16873" spans="1:7">
      <c r="A16873" s="292" t="s">
        <v>49</v>
      </c>
      <c r="B16873" s="405">
        <v>63343</v>
      </c>
      <c r="C16873" s="292" t="s">
        <v>2979</v>
      </c>
      <c r="E16873" s="292" t="s">
        <v>214</v>
      </c>
      <c r="F16873" s="405">
        <v>62533</v>
      </c>
      <c r="G16873" s="292" t="s">
        <v>2979</v>
      </c>
    </row>
    <row r="16874" spans="1:7">
      <c r="A16874" s="292" t="s">
        <v>49</v>
      </c>
      <c r="B16874" s="405">
        <v>63459</v>
      </c>
      <c r="C16874" s="292" t="s">
        <v>2979</v>
      </c>
      <c r="E16874" s="292" t="s">
        <v>214</v>
      </c>
      <c r="F16874" s="405">
        <v>62534</v>
      </c>
      <c r="G16874" s="292" t="s">
        <v>2979</v>
      </c>
    </row>
    <row r="16875" spans="1:7">
      <c r="A16875" s="292" t="s">
        <v>49</v>
      </c>
      <c r="B16875" s="405">
        <v>63621</v>
      </c>
      <c r="C16875" s="292" t="s">
        <v>2979</v>
      </c>
      <c r="E16875" s="292" t="s">
        <v>214</v>
      </c>
      <c r="F16875" s="405">
        <v>62536</v>
      </c>
      <c r="G16875" s="292" t="s">
        <v>2979</v>
      </c>
    </row>
    <row r="16876" spans="1:7">
      <c r="A16876" s="292" t="s">
        <v>49</v>
      </c>
      <c r="B16876" s="405">
        <v>63783</v>
      </c>
      <c r="C16876" s="292" t="s">
        <v>2979</v>
      </c>
      <c r="E16876" s="292" t="s">
        <v>214</v>
      </c>
      <c r="F16876" s="405">
        <v>62539</v>
      </c>
      <c r="G16876" s="292" t="s">
        <v>2979</v>
      </c>
    </row>
    <row r="16877" spans="1:7">
      <c r="A16877" s="292" t="s">
        <v>49</v>
      </c>
      <c r="B16877" s="405">
        <v>63945</v>
      </c>
      <c r="C16877" s="292" t="s">
        <v>2979</v>
      </c>
      <c r="E16877" s="292" t="s">
        <v>214</v>
      </c>
      <c r="F16877" s="405">
        <v>62543</v>
      </c>
      <c r="G16877" s="292" t="s">
        <v>2979</v>
      </c>
    </row>
    <row r="16878" spans="1:7">
      <c r="A16878" s="292" t="s">
        <v>49</v>
      </c>
      <c r="B16878" s="405">
        <v>64426</v>
      </c>
      <c r="C16878" s="292" t="s">
        <v>2979</v>
      </c>
      <c r="E16878" s="292" t="s">
        <v>214</v>
      </c>
      <c r="F16878" s="405">
        <v>62544</v>
      </c>
      <c r="G16878" s="292" t="s">
        <v>2979</v>
      </c>
    </row>
    <row r="16879" spans="1:7">
      <c r="A16879" s="292" t="s">
        <v>49</v>
      </c>
      <c r="B16879" s="405">
        <v>64484</v>
      </c>
      <c r="C16879" s="292" t="s">
        <v>2979</v>
      </c>
      <c r="E16879" s="292" t="s">
        <v>214</v>
      </c>
      <c r="F16879" s="405">
        <v>62545</v>
      </c>
      <c r="G16879" s="292" t="s">
        <v>2979</v>
      </c>
    </row>
    <row r="16880" spans="1:7">
      <c r="A16880" s="292" t="s">
        <v>49</v>
      </c>
      <c r="B16880" s="405">
        <v>64660</v>
      </c>
      <c r="C16880" s="292" t="s">
        <v>2979</v>
      </c>
      <c r="E16880" s="292" t="s">
        <v>214</v>
      </c>
      <c r="F16880" s="405">
        <v>62547</v>
      </c>
      <c r="G16880" s="292" t="s">
        <v>2979</v>
      </c>
    </row>
    <row r="16881" spans="1:7">
      <c r="A16881" s="292" t="s">
        <v>49</v>
      </c>
      <c r="B16881" s="405">
        <v>64761</v>
      </c>
      <c r="C16881" s="292" t="s">
        <v>2979</v>
      </c>
      <c r="E16881" s="292" t="s">
        <v>214</v>
      </c>
      <c r="F16881" s="405">
        <v>62548</v>
      </c>
      <c r="G16881" s="292" t="s">
        <v>2979</v>
      </c>
    </row>
    <row r="16882" spans="1:7">
      <c r="A16882" s="292" t="s">
        <v>49</v>
      </c>
      <c r="B16882" s="405">
        <v>65032</v>
      </c>
      <c r="C16882" s="292" t="s">
        <v>2979</v>
      </c>
      <c r="E16882" s="292" t="s">
        <v>214</v>
      </c>
      <c r="F16882" s="405">
        <v>62550</v>
      </c>
      <c r="G16882" s="292" t="s">
        <v>2979</v>
      </c>
    </row>
    <row r="16883" spans="1:7">
      <c r="A16883" s="292" t="s">
        <v>49</v>
      </c>
      <c r="B16883" s="405">
        <v>62550</v>
      </c>
      <c r="C16883" s="292" t="s">
        <v>2979</v>
      </c>
      <c r="E16883" s="292" t="s">
        <v>214</v>
      </c>
      <c r="F16883" s="405">
        <v>62551</v>
      </c>
      <c r="G16883" s="292" t="s">
        <v>2979</v>
      </c>
    </row>
    <row r="16884" spans="1:7">
      <c r="A16884" s="292" t="s">
        <v>49</v>
      </c>
      <c r="B16884" s="405">
        <v>62662</v>
      </c>
      <c r="C16884" s="292" t="s">
        <v>2979</v>
      </c>
      <c r="E16884" s="292" t="s">
        <v>214</v>
      </c>
      <c r="F16884" s="405">
        <v>62552</v>
      </c>
      <c r="G16884" s="292" t="s">
        <v>2979</v>
      </c>
    </row>
    <row r="16885" spans="1:7">
      <c r="A16885" s="292" t="s">
        <v>49</v>
      </c>
      <c r="B16885" s="405">
        <v>62831</v>
      </c>
      <c r="C16885" s="292" t="s">
        <v>2979</v>
      </c>
      <c r="E16885" s="292" t="s">
        <v>214</v>
      </c>
      <c r="F16885" s="405">
        <v>62555</v>
      </c>
      <c r="G16885" s="292" t="s">
        <v>2979</v>
      </c>
    </row>
    <row r="16886" spans="1:7">
      <c r="A16886" s="292" t="s">
        <v>49</v>
      </c>
      <c r="B16886" s="405">
        <v>62894</v>
      </c>
      <c r="C16886" s="292" t="s">
        <v>2979</v>
      </c>
      <c r="E16886" s="292" t="s">
        <v>214</v>
      </c>
      <c r="F16886" s="405">
        <v>62556</v>
      </c>
      <c r="G16886" s="292" t="s">
        <v>2979</v>
      </c>
    </row>
    <row r="16887" spans="1:7">
      <c r="A16887" s="292" t="s">
        <v>49</v>
      </c>
      <c r="B16887" s="405">
        <v>62979</v>
      </c>
      <c r="C16887" s="292" t="s">
        <v>2979</v>
      </c>
      <c r="E16887" s="292" t="s">
        <v>214</v>
      </c>
      <c r="F16887" s="405">
        <v>62557</v>
      </c>
      <c r="G16887" s="292" t="s">
        <v>2979</v>
      </c>
    </row>
    <row r="16888" spans="1:7">
      <c r="A16888" s="292" t="s">
        <v>49</v>
      </c>
      <c r="B16888" s="405">
        <v>63344</v>
      </c>
      <c r="C16888" s="292" t="s">
        <v>2979</v>
      </c>
      <c r="E16888" s="292" t="s">
        <v>214</v>
      </c>
      <c r="F16888" s="405">
        <v>62558</v>
      </c>
      <c r="G16888" s="292" t="s">
        <v>2979</v>
      </c>
    </row>
    <row r="16889" spans="1:7">
      <c r="A16889" s="292" t="s">
        <v>49</v>
      </c>
      <c r="B16889" s="405">
        <v>63460</v>
      </c>
      <c r="C16889" s="292" t="s">
        <v>2979</v>
      </c>
      <c r="E16889" s="292" t="s">
        <v>214</v>
      </c>
      <c r="F16889" s="405">
        <v>62560</v>
      </c>
      <c r="G16889" s="292" t="s">
        <v>2979</v>
      </c>
    </row>
    <row r="16890" spans="1:7">
      <c r="A16890" s="292" t="s">
        <v>49</v>
      </c>
      <c r="B16890" s="405">
        <v>63622</v>
      </c>
      <c r="C16890" s="292" t="s">
        <v>2979</v>
      </c>
      <c r="E16890" s="292" t="s">
        <v>214</v>
      </c>
      <c r="F16890" s="405">
        <v>62565</v>
      </c>
      <c r="G16890" s="292" t="s">
        <v>2979</v>
      </c>
    </row>
    <row r="16891" spans="1:7">
      <c r="A16891" s="292" t="s">
        <v>49</v>
      </c>
      <c r="B16891" s="405">
        <v>63785</v>
      </c>
      <c r="C16891" s="292" t="s">
        <v>2979</v>
      </c>
      <c r="E16891" s="292" t="s">
        <v>214</v>
      </c>
      <c r="F16891" s="405">
        <v>62567</v>
      </c>
      <c r="G16891" s="292" t="s">
        <v>2979</v>
      </c>
    </row>
    <row r="16892" spans="1:7">
      <c r="A16892" s="292" t="s">
        <v>49</v>
      </c>
      <c r="B16892" s="405">
        <v>63947</v>
      </c>
      <c r="C16892" s="292" t="s">
        <v>2979</v>
      </c>
      <c r="E16892" s="292" t="s">
        <v>214</v>
      </c>
      <c r="F16892" s="405">
        <v>62571</v>
      </c>
      <c r="G16892" s="292" t="s">
        <v>2979</v>
      </c>
    </row>
    <row r="16893" spans="1:7">
      <c r="A16893" s="292" t="s">
        <v>49</v>
      </c>
      <c r="B16893" s="405">
        <v>64427</v>
      </c>
      <c r="C16893" s="292" t="s">
        <v>2979</v>
      </c>
      <c r="E16893" s="292" t="s">
        <v>214</v>
      </c>
      <c r="F16893" s="405">
        <v>62572</v>
      </c>
      <c r="G16893" s="292" t="s">
        <v>2979</v>
      </c>
    </row>
    <row r="16894" spans="1:7">
      <c r="A16894" s="292" t="s">
        <v>49</v>
      </c>
      <c r="B16894" s="405">
        <v>64486</v>
      </c>
      <c r="C16894" s="292" t="s">
        <v>2979</v>
      </c>
      <c r="E16894" s="292" t="s">
        <v>214</v>
      </c>
      <c r="F16894" s="405">
        <v>62573</v>
      </c>
      <c r="G16894" s="292" t="s">
        <v>2979</v>
      </c>
    </row>
    <row r="16895" spans="1:7">
      <c r="A16895" s="292" t="s">
        <v>49</v>
      </c>
      <c r="B16895" s="405">
        <v>64661</v>
      </c>
      <c r="C16895" s="292" t="s">
        <v>2979</v>
      </c>
      <c r="E16895" s="292" t="s">
        <v>214</v>
      </c>
      <c r="F16895" s="405">
        <v>62601</v>
      </c>
      <c r="G16895" s="292" t="s">
        <v>2979</v>
      </c>
    </row>
    <row r="16896" spans="1:7">
      <c r="A16896" s="292" t="s">
        <v>49</v>
      </c>
      <c r="B16896" s="405">
        <v>64762</v>
      </c>
      <c r="C16896" s="292" t="s">
        <v>2979</v>
      </c>
      <c r="E16896" s="292" t="s">
        <v>214</v>
      </c>
      <c r="F16896" s="405">
        <v>62610</v>
      </c>
      <c r="G16896" s="292" t="s">
        <v>2979</v>
      </c>
    </row>
    <row r="16897" spans="1:7">
      <c r="A16897" s="292" t="s">
        <v>49</v>
      </c>
      <c r="B16897" s="405">
        <v>65034</v>
      </c>
      <c r="C16897" s="292" t="s">
        <v>2979</v>
      </c>
      <c r="E16897" s="292" t="s">
        <v>214</v>
      </c>
      <c r="F16897" s="405">
        <v>62611</v>
      </c>
      <c r="G16897" s="292" t="s">
        <v>2979</v>
      </c>
    </row>
    <row r="16898" spans="1:7">
      <c r="A16898" s="292" t="s">
        <v>49</v>
      </c>
      <c r="B16898" s="405">
        <v>62551</v>
      </c>
      <c r="C16898" s="292" t="s">
        <v>2979</v>
      </c>
      <c r="E16898" s="292" t="s">
        <v>214</v>
      </c>
      <c r="F16898" s="405">
        <v>62612</v>
      </c>
      <c r="G16898" s="292" t="s">
        <v>2979</v>
      </c>
    </row>
    <row r="16899" spans="1:7">
      <c r="A16899" s="292" t="s">
        <v>49</v>
      </c>
      <c r="B16899" s="405">
        <v>62663</v>
      </c>
      <c r="C16899" s="292" t="s">
        <v>2979</v>
      </c>
      <c r="E16899" s="292" t="s">
        <v>214</v>
      </c>
      <c r="F16899" s="405">
        <v>62613</v>
      </c>
      <c r="G16899" s="292" t="s">
        <v>2979</v>
      </c>
    </row>
    <row r="16900" spans="1:7">
      <c r="A16900" s="292" t="s">
        <v>49</v>
      </c>
      <c r="B16900" s="405">
        <v>62832</v>
      </c>
      <c r="C16900" s="292" t="s">
        <v>2979</v>
      </c>
      <c r="E16900" s="292" t="s">
        <v>214</v>
      </c>
      <c r="F16900" s="405">
        <v>62617</v>
      </c>
      <c r="G16900" s="292" t="s">
        <v>2979</v>
      </c>
    </row>
    <row r="16901" spans="1:7">
      <c r="A16901" s="292" t="s">
        <v>49</v>
      </c>
      <c r="B16901" s="405">
        <v>62895</v>
      </c>
      <c r="C16901" s="292" t="s">
        <v>2979</v>
      </c>
      <c r="E16901" s="292" t="s">
        <v>214</v>
      </c>
      <c r="F16901" s="405">
        <v>62618</v>
      </c>
      <c r="G16901" s="292" t="s">
        <v>2979</v>
      </c>
    </row>
    <row r="16902" spans="1:7">
      <c r="A16902" s="292" t="s">
        <v>49</v>
      </c>
      <c r="B16902" s="405">
        <v>62982</v>
      </c>
      <c r="C16902" s="292" t="s">
        <v>2979</v>
      </c>
      <c r="E16902" s="292" t="s">
        <v>214</v>
      </c>
      <c r="F16902" s="405">
        <v>62621</v>
      </c>
      <c r="G16902" s="292" t="s">
        <v>2979</v>
      </c>
    </row>
    <row r="16903" spans="1:7">
      <c r="A16903" s="292" t="s">
        <v>49</v>
      </c>
      <c r="B16903" s="405">
        <v>63345</v>
      </c>
      <c r="C16903" s="292" t="s">
        <v>2979</v>
      </c>
      <c r="E16903" s="292" t="s">
        <v>214</v>
      </c>
      <c r="F16903" s="405">
        <v>62624</v>
      </c>
      <c r="G16903" s="292" t="s">
        <v>2979</v>
      </c>
    </row>
    <row r="16904" spans="1:7">
      <c r="A16904" s="292" t="s">
        <v>49</v>
      </c>
      <c r="B16904" s="405">
        <v>63461</v>
      </c>
      <c r="C16904" s="292" t="s">
        <v>2979</v>
      </c>
      <c r="E16904" s="292" t="s">
        <v>214</v>
      </c>
      <c r="F16904" s="405">
        <v>62625</v>
      </c>
      <c r="G16904" s="292" t="s">
        <v>2979</v>
      </c>
    </row>
    <row r="16905" spans="1:7">
      <c r="A16905" s="292" t="s">
        <v>49</v>
      </c>
      <c r="B16905" s="405">
        <v>63623</v>
      </c>
      <c r="C16905" s="292" t="s">
        <v>2979</v>
      </c>
      <c r="E16905" s="292" t="s">
        <v>214</v>
      </c>
      <c r="F16905" s="405">
        <v>62626</v>
      </c>
      <c r="G16905" s="292" t="s">
        <v>2979</v>
      </c>
    </row>
    <row r="16906" spans="1:7">
      <c r="A16906" s="292" t="s">
        <v>49</v>
      </c>
      <c r="B16906" s="405">
        <v>63820</v>
      </c>
      <c r="C16906" s="292" t="s">
        <v>2979</v>
      </c>
      <c r="E16906" s="292" t="s">
        <v>214</v>
      </c>
      <c r="F16906" s="405">
        <v>62627</v>
      </c>
      <c r="G16906" s="292" t="s">
        <v>2979</v>
      </c>
    </row>
    <row r="16907" spans="1:7">
      <c r="A16907" s="292" t="s">
        <v>49</v>
      </c>
      <c r="B16907" s="405">
        <v>63953</v>
      </c>
      <c r="C16907" s="292" t="s">
        <v>2979</v>
      </c>
      <c r="E16907" s="292" t="s">
        <v>214</v>
      </c>
      <c r="F16907" s="405">
        <v>62628</v>
      </c>
      <c r="G16907" s="292" t="s">
        <v>2979</v>
      </c>
    </row>
    <row r="16908" spans="1:7">
      <c r="A16908" s="292" t="s">
        <v>49</v>
      </c>
      <c r="B16908" s="405">
        <v>64428</v>
      </c>
      <c r="C16908" s="292" t="s">
        <v>2979</v>
      </c>
      <c r="E16908" s="292" t="s">
        <v>214</v>
      </c>
      <c r="F16908" s="405">
        <v>62630</v>
      </c>
      <c r="G16908" s="292" t="s">
        <v>2979</v>
      </c>
    </row>
    <row r="16909" spans="1:7">
      <c r="A16909" s="292" t="s">
        <v>49</v>
      </c>
      <c r="B16909" s="405">
        <v>64489</v>
      </c>
      <c r="C16909" s="292" t="s">
        <v>2979</v>
      </c>
      <c r="E16909" s="292" t="s">
        <v>214</v>
      </c>
      <c r="F16909" s="405">
        <v>62631</v>
      </c>
      <c r="G16909" s="292" t="s">
        <v>2979</v>
      </c>
    </row>
    <row r="16910" spans="1:7">
      <c r="A16910" s="292" t="s">
        <v>49</v>
      </c>
      <c r="B16910" s="405">
        <v>64664</v>
      </c>
      <c r="C16910" s="292" t="s">
        <v>2979</v>
      </c>
      <c r="E16910" s="292" t="s">
        <v>214</v>
      </c>
      <c r="F16910" s="405">
        <v>62633</v>
      </c>
      <c r="G16910" s="292" t="s">
        <v>2979</v>
      </c>
    </row>
    <row r="16911" spans="1:7">
      <c r="A16911" s="292" t="s">
        <v>49</v>
      </c>
      <c r="B16911" s="405">
        <v>64763</v>
      </c>
      <c r="C16911" s="292" t="s">
        <v>2979</v>
      </c>
      <c r="E16911" s="292" t="s">
        <v>214</v>
      </c>
      <c r="F16911" s="405">
        <v>62634</v>
      </c>
      <c r="G16911" s="292" t="s">
        <v>2979</v>
      </c>
    </row>
    <row r="16912" spans="1:7">
      <c r="A16912" s="292" t="s">
        <v>49</v>
      </c>
      <c r="B16912" s="405">
        <v>65035</v>
      </c>
      <c r="C16912" s="292" t="s">
        <v>2979</v>
      </c>
      <c r="E16912" s="292" t="s">
        <v>214</v>
      </c>
      <c r="F16912" s="405">
        <v>62635</v>
      </c>
      <c r="G16912" s="292" t="s">
        <v>2979</v>
      </c>
    </row>
    <row r="16913" spans="1:7">
      <c r="A16913" s="292" t="s">
        <v>49</v>
      </c>
      <c r="B16913" s="405">
        <v>62552</v>
      </c>
      <c r="C16913" s="292" t="s">
        <v>2979</v>
      </c>
      <c r="E16913" s="292" t="s">
        <v>214</v>
      </c>
      <c r="F16913" s="405">
        <v>62638</v>
      </c>
      <c r="G16913" s="292" t="s">
        <v>2979</v>
      </c>
    </row>
    <row r="16914" spans="1:7">
      <c r="A16914" s="292" t="s">
        <v>49</v>
      </c>
      <c r="B16914" s="405">
        <v>62664</v>
      </c>
      <c r="C16914" s="292" t="s">
        <v>2979</v>
      </c>
      <c r="E16914" s="292" t="s">
        <v>214</v>
      </c>
      <c r="F16914" s="405">
        <v>62639</v>
      </c>
      <c r="G16914" s="292" t="s">
        <v>2979</v>
      </c>
    </row>
    <row r="16915" spans="1:7">
      <c r="A16915" s="292" t="s">
        <v>49</v>
      </c>
      <c r="B16915" s="405">
        <v>62835</v>
      </c>
      <c r="C16915" s="292" t="s">
        <v>2979</v>
      </c>
      <c r="E16915" s="292" t="s">
        <v>214</v>
      </c>
      <c r="F16915" s="405">
        <v>62640</v>
      </c>
      <c r="G16915" s="292" t="s">
        <v>2979</v>
      </c>
    </row>
    <row r="16916" spans="1:7">
      <c r="A16916" s="292" t="s">
        <v>49</v>
      </c>
      <c r="B16916" s="405">
        <v>62897</v>
      </c>
      <c r="C16916" s="292" t="s">
        <v>2979</v>
      </c>
      <c r="E16916" s="292" t="s">
        <v>214</v>
      </c>
      <c r="F16916" s="405">
        <v>62642</v>
      </c>
      <c r="G16916" s="292" t="s">
        <v>2979</v>
      </c>
    </row>
    <row r="16917" spans="1:7">
      <c r="A16917" s="292" t="s">
        <v>49</v>
      </c>
      <c r="B16917" s="405">
        <v>62983</v>
      </c>
      <c r="C16917" s="292" t="s">
        <v>2979</v>
      </c>
      <c r="E16917" s="292" t="s">
        <v>214</v>
      </c>
      <c r="F16917" s="405">
        <v>62643</v>
      </c>
      <c r="G16917" s="292" t="s">
        <v>2979</v>
      </c>
    </row>
    <row r="16918" spans="1:7">
      <c r="A16918" s="292" t="s">
        <v>49</v>
      </c>
      <c r="B16918" s="405">
        <v>63349</v>
      </c>
      <c r="C16918" s="292" t="s">
        <v>2979</v>
      </c>
      <c r="E16918" s="292" t="s">
        <v>214</v>
      </c>
      <c r="F16918" s="405">
        <v>62644</v>
      </c>
      <c r="G16918" s="292" t="s">
        <v>2979</v>
      </c>
    </row>
    <row r="16919" spans="1:7">
      <c r="A16919" s="292" t="s">
        <v>49</v>
      </c>
      <c r="B16919" s="405">
        <v>63462</v>
      </c>
      <c r="C16919" s="292" t="s">
        <v>2979</v>
      </c>
      <c r="E16919" s="292" t="s">
        <v>214</v>
      </c>
      <c r="F16919" s="405">
        <v>62649</v>
      </c>
      <c r="G16919" s="292" t="s">
        <v>2979</v>
      </c>
    </row>
    <row r="16920" spans="1:7">
      <c r="A16920" s="292" t="s">
        <v>49</v>
      </c>
      <c r="B16920" s="405">
        <v>63624</v>
      </c>
      <c r="C16920" s="292" t="s">
        <v>2979</v>
      </c>
      <c r="E16920" s="292" t="s">
        <v>214</v>
      </c>
      <c r="F16920" s="405">
        <v>62655</v>
      </c>
      <c r="G16920" s="292" t="s">
        <v>2979</v>
      </c>
    </row>
    <row r="16921" spans="1:7">
      <c r="A16921" s="292" t="s">
        <v>49</v>
      </c>
      <c r="B16921" s="405">
        <v>63821</v>
      </c>
      <c r="C16921" s="292" t="s">
        <v>2979</v>
      </c>
      <c r="E16921" s="292" t="s">
        <v>214</v>
      </c>
      <c r="F16921" s="405">
        <v>62659</v>
      </c>
      <c r="G16921" s="292" t="s">
        <v>2979</v>
      </c>
    </row>
    <row r="16922" spans="1:7">
      <c r="A16922" s="292" t="s">
        <v>49</v>
      </c>
      <c r="B16922" s="405">
        <v>63955</v>
      </c>
      <c r="C16922" s="292" t="s">
        <v>2979</v>
      </c>
      <c r="E16922" s="292" t="s">
        <v>214</v>
      </c>
      <c r="F16922" s="405">
        <v>62661</v>
      </c>
      <c r="G16922" s="292" t="s">
        <v>2979</v>
      </c>
    </row>
    <row r="16923" spans="1:7">
      <c r="A16923" s="292" t="s">
        <v>49</v>
      </c>
      <c r="B16923" s="405">
        <v>64430</v>
      </c>
      <c r="C16923" s="292" t="s">
        <v>2979</v>
      </c>
      <c r="E16923" s="292" t="s">
        <v>214</v>
      </c>
      <c r="F16923" s="405">
        <v>62662</v>
      </c>
      <c r="G16923" s="292" t="s">
        <v>2979</v>
      </c>
    </row>
    <row r="16924" spans="1:7">
      <c r="A16924" s="292" t="s">
        <v>49</v>
      </c>
      <c r="B16924" s="405">
        <v>64490</v>
      </c>
      <c r="C16924" s="292" t="s">
        <v>2979</v>
      </c>
      <c r="E16924" s="292" t="s">
        <v>214</v>
      </c>
      <c r="F16924" s="405">
        <v>62663</v>
      </c>
      <c r="G16924" s="292" t="s">
        <v>2979</v>
      </c>
    </row>
    <row r="16925" spans="1:7">
      <c r="A16925" s="292" t="s">
        <v>49</v>
      </c>
      <c r="B16925" s="405">
        <v>64668</v>
      </c>
      <c r="C16925" s="292" t="s">
        <v>2979</v>
      </c>
      <c r="E16925" s="292" t="s">
        <v>214</v>
      </c>
      <c r="F16925" s="405">
        <v>62664</v>
      </c>
      <c r="G16925" s="292" t="s">
        <v>2979</v>
      </c>
    </row>
    <row r="16926" spans="1:7">
      <c r="A16926" s="292" t="s">
        <v>49</v>
      </c>
      <c r="B16926" s="405">
        <v>64767</v>
      </c>
      <c r="C16926" s="292" t="s">
        <v>2979</v>
      </c>
      <c r="E16926" s="292" t="s">
        <v>214</v>
      </c>
      <c r="F16926" s="405">
        <v>62665</v>
      </c>
      <c r="G16926" s="292" t="s">
        <v>2979</v>
      </c>
    </row>
    <row r="16927" spans="1:7">
      <c r="A16927" s="292" t="s">
        <v>49</v>
      </c>
      <c r="B16927" s="405">
        <v>65036</v>
      </c>
      <c r="C16927" s="292" t="s">
        <v>2979</v>
      </c>
      <c r="E16927" s="292" t="s">
        <v>214</v>
      </c>
      <c r="F16927" s="405">
        <v>62666</v>
      </c>
      <c r="G16927" s="292" t="s">
        <v>2979</v>
      </c>
    </row>
    <row r="16928" spans="1:7">
      <c r="A16928" s="292" t="s">
        <v>49</v>
      </c>
      <c r="B16928" s="405">
        <v>62555</v>
      </c>
      <c r="C16928" s="292" t="s">
        <v>2979</v>
      </c>
      <c r="E16928" s="292" t="s">
        <v>214</v>
      </c>
      <c r="F16928" s="405">
        <v>62667</v>
      </c>
      <c r="G16928" s="292" t="s">
        <v>2979</v>
      </c>
    </row>
    <row r="16929" spans="1:7">
      <c r="A16929" s="292" t="s">
        <v>49</v>
      </c>
      <c r="B16929" s="405">
        <v>62665</v>
      </c>
      <c r="C16929" s="292" t="s">
        <v>2979</v>
      </c>
      <c r="E16929" s="292" t="s">
        <v>214</v>
      </c>
      <c r="F16929" s="405">
        <v>62668</v>
      </c>
      <c r="G16929" s="292" t="s">
        <v>2979</v>
      </c>
    </row>
    <row r="16930" spans="1:7">
      <c r="A16930" s="292" t="s">
        <v>49</v>
      </c>
      <c r="B16930" s="405">
        <v>62836</v>
      </c>
      <c r="C16930" s="292" t="s">
        <v>2979</v>
      </c>
      <c r="E16930" s="292" t="s">
        <v>214</v>
      </c>
      <c r="F16930" s="405">
        <v>62670</v>
      </c>
      <c r="G16930" s="292" t="s">
        <v>2979</v>
      </c>
    </row>
    <row r="16931" spans="1:7">
      <c r="A16931" s="292" t="s">
        <v>49</v>
      </c>
      <c r="B16931" s="405">
        <v>62899</v>
      </c>
      <c r="C16931" s="292" t="s">
        <v>2979</v>
      </c>
      <c r="E16931" s="292" t="s">
        <v>214</v>
      </c>
      <c r="F16931" s="405">
        <v>62671</v>
      </c>
      <c r="G16931" s="292" t="s">
        <v>2979</v>
      </c>
    </row>
    <row r="16932" spans="1:7">
      <c r="A16932" s="292" t="s">
        <v>49</v>
      </c>
      <c r="B16932" s="405">
        <v>62984</v>
      </c>
      <c r="C16932" s="292" t="s">
        <v>2979</v>
      </c>
      <c r="E16932" s="292" t="s">
        <v>214</v>
      </c>
      <c r="F16932" s="405">
        <v>62672</v>
      </c>
      <c r="G16932" s="292" t="s">
        <v>2979</v>
      </c>
    </row>
    <row r="16933" spans="1:7">
      <c r="A16933" s="292" t="s">
        <v>49</v>
      </c>
      <c r="B16933" s="405">
        <v>63350</v>
      </c>
      <c r="C16933" s="292" t="s">
        <v>2979</v>
      </c>
      <c r="E16933" s="292" t="s">
        <v>214</v>
      </c>
      <c r="F16933" s="405">
        <v>62673</v>
      </c>
      <c r="G16933" s="292" t="s">
        <v>2979</v>
      </c>
    </row>
    <row r="16934" spans="1:7">
      <c r="A16934" s="292" t="s">
        <v>49</v>
      </c>
      <c r="B16934" s="405">
        <v>63463</v>
      </c>
      <c r="C16934" s="292" t="s">
        <v>2979</v>
      </c>
      <c r="E16934" s="292" t="s">
        <v>214</v>
      </c>
      <c r="F16934" s="405">
        <v>62674</v>
      </c>
      <c r="G16934" s="292" t="s">
        <v>2979</v>
      </c>
    </row>
    <row r="16935" spans="1:7">
      <c r="A16935" s="292" t="s">
        <v>49</v>
      </c>
      <c r="B16935" s="405">
        <v>63626</v>
      </c>
      <c r="C16935" s="292" t="s">
        <v>2979</v>
      </c>
      <c r="E16935" s="292" t="s">
        <v>214</v>
      </c>
      <c r="F16935" s="405">
        <v>62675</v>
      </c>
      <c r="G16935" s="292" t="s">
        <v>2979</v>
      </c>
    </row>
    <row r="16936" spans="1:7">
      <c r="A16936" s="292" t="s">
        <v>49</v>
      </c>
      <c r="B16936" s="405">
        <v>63822</v>
      </c>
      <c r="C16936" s="292" t="s">
        <v>2979</v>
      </c>
      <c r="E16936" s="292" t="s">
        <v>214</v>
      </c>
      <c r="F16936" s="405">
        <v>62677</v>
      </c>
      <c r="G16936" s="292" t="s">
        <v>2979</v>
      </c>
    </row>
    <row r="16937" spans="1:7">
      <c r="A16937" s="292" t="s">
        <v>49</v>
      </c>
      <c r="B16937" s="405">
        <v>63960</v>
      </c>
      <c r="C16937" s="292" t="s">
        <v>2979</v>
      </c>
      <c r="E16937" s="292" t="s">
        <v>214</v>
      </c>
      <c r="F16937" s="405">
        <v>62681</v>
      </c>
      <c r="G16937" s="292" t="s">
        <v>2979</v>
      </c>
    </row>
    <row r="16938" spans="1:7">
      <c r="A16938" s="292" t="s">
        <v>49</v>
      </c>
      <c r="B16938" s="405">
        <v>64431</v>
      </c>
      <c r="C16938" s="292" t="s">
        <v>2979</v>
      </c>
      <c r="E16938" s="292" t="s">
        <v>214</v>
      </c>
      <c r="F16938" s="405">
        <v>62682</v>
      </c>
      <c r="G16938" s="292" t="s">
        <v>2979</v>
      </c>
    </row>
    <row r="16939" spans="1:7">
      <c r="A16939" s="292" t="s">
        <v>49</v>
      </c>
      <c r="B16939" s="405">
        <v>64492</v>
      </c>
      <c r="C16939" s="292" t="s">
        <v>2979</v>
      </c>
      <c r="E16939" s="292" t="s">
        <v>214</v>
      </c>
      <c r="F16939" s="405">
        <v>62685</v>
      </c>
      <c r="G16939" s="292" t="s">
        <v>2979</v>
      </c>
    </row>
    <row r="16940" spans="1:7">
      <c r="A16940" s="292" t="s">
        <v>49</v>
      </c>
      <c r="B16940" s="405">
        <v>64670</v>
      </c>
      <c r="C16940" s="292" t="s">
        <v>2979</v>
      </c>
      <c r="E16940" s="292" t="s">
        <v>214</v>
      </c>
      <c r="F16940" s="405">
        <v>62686</v>
      </c>
      <c r="G16940" s="292" t="s">
        <v>2979</v>
      </c>
    </row>
    <row r="16941" spans="1:7">
      <c r="A16941" s="292" t="s">
        <v>49</v>
      </c>
      <c r="B16941" s="405">
        <v>64769</v>
      </c>
      <c r="C16941" s="292" t="s">
        <v>2979</v>
      </c>
      <c r="E16941" s="292" t="s">
        <v>214</v>
      </c>
      <c r="F16941" s="405">
        <v>62688</v>
      </c>
      <c r="G16941" s="292" t="s">
        <v>2979</v>
      </c>
    </row>
    <row r="16942" spans="1:7">
      <c r="A16942" s="292" t="s">
        <v>49</v>
      </c>
      <c r="B16942" s="405">
        <v>65037</v>
      </c>
      <c r="C16942" s="292" t="s">
        <v>2979</v>
      </c>
      <c r="E16942" s="292" t="s">
        <v>214</v>
      </c>
      <c r="F16942" s="405">
        <v>62691</v>
      </c>
      <c r="G16942" s="292" t="s">
        <v>2979</v>
      </c>
    </row>
    <row r="16943" spans="1:7">
      <c r="A16943" s="292" t="s">
        <v>49</v>
      </c>
      <c r="B16943" s="405">
        <v>62556</v>
      </c>
      <c r="C16943" s="292" t="s">
        <v>2979</v>
      </c>
      <c r="E16943" s="292" t="s">
        <v>214</v>
      </c>
      <c r="F16943" s="405">
        <v>62694</v>
      </c>
      <c r="G16943" s="292" t="s">
        <v>2979</v>
      </c>
    </row>
    <row r="16944" spans="1:7">
      <c r="A16944" s="292" t="s">
        <v>49</v>
      </c>
      <c r="B16944" s="405">
        <v>62666</v>
      </c>
      <c r="C16944" s="292" t="s">
        <v>2979</v>
      </c>
      <c r="E16944" s="292" t="s">
        <v>214</v>
      </c>
      <c r="F16944" s="405">
        <v>62803</v>
      </c>
      <c r="G16944" s="292" t="s">
        <v>2979</v>
      </c>
    </row>
    <row r="16945" spans="1:7">
      <c r="A16945" s="292" t="s">
        <v>49</v>
      </c>
      <c r="B16945" s="405">
        <v>62837</v>
      </c>
      <c r="C16945" s="292" t="s">
        <v>2979</v>
      </c>
      <c r="E16945" s="292" t="s">
        <v>214</v>
      </c>
      <c r="F16945" s="405">
        <v>62805</v>
      </c>
      <c r="G16945" s="292" t="s">
        <v>2979</v>
      </c>
    </row>
    <row r="16946" spans="1:7">
      <c r="A16946" s="292" t="s">
        <v>49</v>
      </c>
      <c r="B16946" s="405">
        <v>62905</v>
      </c>
      <c r="C16946" s="292" t="s">
        <v>2979</v>
      </c>
      <c r="E16946" s="292" t="s">
        <v>214</v>
      </c>
      <c r="F16946" s="405">
        <v>62806</v>
      </c>
      <c r="G16946" s="292" t="s">
        <v>2979</v>
      </c>
    </row>
    <row r="16947" spans="1:7">
      <c r="A16947" s="292" t="s">
        <v>49</v>
      </c>
      <c r="B16947" s="405">
        <v>62985</v>
      </c>
      <c r="C16947" s="292" t="s">
        <v>2979</v>
      </c>
      <c r="E16947" s="292" t="s">
        <v>214</v>
      </c>
      <c r="F16947" s="405">
        <v>62807</v>
      </c>
      <c r="G16947" s="292" t="s">
        <v>2979</v>
      </c>
    </row>
    <row r="16948" spans="1:7">
      <c r="A16948" s="292" t="s">
        <v>49</v>
      </c>
      <c r="B16948" s="405">
        <v>63351</v>
      </c>
      <c r="C16948" s="292" t="s">
        <v>2979</v>
      </c>
      <c r="E16948" s="292" t="s">
        <v>214</v>
      </c>
      <c r="F16948" s="405">
        <v>62808</v>
      </c>
      <c r="G16948" s="292" t="s">
        <v>2979</v>
      </c>
    </row>
    <row r="16949" spans="1:7">
      <c r="A16949" s="292" t="s">
        <v>49</v>
      </c>
      <c r="B16949" s="405">
        <v>63464</v>
      </c>
      <c r="C16949" s="292" t="s">
        <v>2979</v>
      </c>
      <c r="E16949" s="292" t="s">
        <v>214</v>
      </c>
      <c r="F16949" s="405">
        <v>62809</v>
      </c>
      <c r="G16949" s="292" t="s">
        <v>2979</v>
      </c>
    </row>
    <row r="16950" spans="1:7">
      <c r="A16950" s="292" t="s">
        <v>49</v>
      </c>
      <c r="B16950" s="405">
        <v>63627</v>
      </c>
      <c r="C16950" s="292" t="s">
        <v>2979</v>
      </c>
      <c r="E16950" s="292" t="s">
        <v>214</v>
      </c>
      <c r="F16950" s="405">
        <v>62810</v>
      </c>
      <c r="G16950" s="292" t="s">
        <v>2979</v>
      </c>
    </row>
    <row r="16951" spans="1:7">
      <c r="A16951" s="292" t="s">
        <v>49</v>
      </c>
      <c r="B16951" s="405">
        <v>63823</v>
      </c>
      <c r="C16951" s="292" t="s">
        <v>2979</v>
      </c>
      <c r="E16951" s="292" t="s">
        <v>214</v>
      </c>
      <c r="F16951" s="405">
        <v>62811</v>
      </c>
      <c r="G16951" s="292" t="s">
        <v>2979</v>
      </c>
    </row>
    <row r="16952" spans="1:7">
      <c r="A16952" s="292" t="s">
        <v>49</v>
      </c>
      <c r="B16952" s="405">
        <v>63963</v>
      </c>
      <c r="C16952" s="292" t="s">
        <v>2979</v>
      </c>
      <c r="E16952" s="292" t="s">
        <v>214</v>
      </c>
      <c r="F16952" s="405">
        <v>62814</v>
      </c>
      <c r="G16952" s="292" t="s">
        <v>2979</v>
      </c>
    </row>
    <row r="16953" spans="1:7">
      <c r="A16953" s="292" t="s">
        <v>49</v>
      </c>
      <c r="B16953" s="405">
        <v>64433</v>
      </c>
      <c r="C16953" s="292" t="s">
        <v>2979</v>
      </c>
      <c r="E16953" s="292" t="s">
        <v>214</v>
      </c>
      <c r="F16953" s="405">
        <v>62815</v>
      </c>
      <c r="G16953" s="292" t="s">
        <v>2979</v>
      </c>
    </row>
    <row r="16954" spans="1:7">
      <c r="A16954" s="292" t="s">
        <v>49</v>
      </c>
      <c r="B16954" s="405">
        <v>64493</v>
      </c>
      <c r="C16954" s="292" t="s">
        <v>2979</v>
      </c>
      <c r="E16954" s="292" t="s">
        <v>214</v>
      </c>
      <c r="F16954" s="405">
        <v>62816</v>
      </c>
      <c r="G16954" s="292" t="s">
        <v>2979</v>
      </c>
    </row>
    <row r="16955" spans="1:7">
      <c r="A16955" s="292" t="s">
        <v>49</v>
      </c>
      <c r="B16955" s="405">
        <v>64671</v>
      </c>
      <c r="C16955" s="292" t="s">
        <v>2979</v>
      </c>
      <c r="E16955" s="292" t="s">
        <v>214</v>
      </c>
      <c r="F16955" s="405">
        <v>62817</v>
      </c>
      <c r="G16955" s="292" t="s">
        <v>2979</v>
      </c>
    </row>
    <row r="16956" spans="1:7">
      <c r="A16956" s="292" t="s">
        <v>49</v>
      </c>
      <c r="B16956" s="405">
        <v>64770</v>
      </c>
      <c r="C16956" s="292" t="s">
        <v>2979</v>
      </c>
      <c r="E16956" s="292" t="s">
        <v>214</v>
      </c>
      <c r="F16956" s="405">
        <v>62818</v>
      </c>
      <c r="G16956" s="292" t="s">
        <v>2979</v>
      </c>
    </row>
    <row r="16957" spans="1:7">
      <c r="A16957" s="292" t="s">
        <v>49</v>
      </c>
      <c r="B16957" s="405">
        <v>65038</v>
      </c>
      <c r="C16957" s="292" t="s">
        <v>2979</v>
      </c>
      <c r="E16957" s="292" t="s">
        <v>214</v>
      </c>
      <c r="F16957" s="405">
        <v>62820</v>
      </c>
      <c r="G16957" s="292" t="s">
        <v>2979</v>
      </c>
    </row>
    <row r="16958" spans="1:7">
      <c r="A16958" s="292" t="s">
        <v>49</v>
      </c>
      <c r="B16958" s="405">
        <v>62557</v>
      </c>
      <c r="C16958" s="292" t="s">
        <v>2979</v>
      </c>
      <c r="E16958" s="292" t="s">
        <v>214</v>
      </c>
      <c r="F16958" s="405">
        <v>62821</v>
      </c>
      <c r="G16958" s="292" t="s">
        <v>2979</v>
      </c>
    </row>
    <row r="16959" spans="1:7">
      <c r="A16959" s="292" t="s">
        <v>49</v>
      </c>
      <c r="B16959" s="405">
        <v>62667</v>
      </c>
      <c r="C16959" s="292" t="s">
        <v>2979</v>
      </c>
      <c r="E16959" s="292" t="s">
        <v>214</v>
      </c>
      <c r="F16959" s="405">
        <v>62823</v>
      </c>
      <c r="G16959" s="292" t="s">
        <v>2979</v>
      </c>
    </row>
    <row r="16960" spans="1:7">
      <c r="A16960" s="292" t="s">
        <v>49</v>
      </c>
      <c r="B16960" s="405">
        <v>62838</v>
      </c>
      <c r="C16960" s="292" t="s">
        <v>2979</v>
      </c>
      <c r="E16960" s="292" t="s">
        <v>214</v>
      </c>
      <c r="F16960" s="405">
        <v>62824</v>
      </c>
      <c r="G16960" s="292" t="s">
        <v>2979</v>
      </c>
    </row>
    <row r="16961" spans="1:7">
      <c r="A16961" s="292" t="s">
        <v>49</v>
      </c>
      <c r="B16961" s="405">
        <v>62907</v>
      </c>
      <c r="C16961" s="292" t="s">
        <v>2979</v>
      </c>
      <c r="E16961" s="292" t="s">
        <v>214</v>
      </c>
      <c r="F16961" s="405">
        <v>62827</v>
      </c>
      <c r="G16961" s="292" t="s">
        <v>2979</v>
      </c>
    </row>
    <row r="16962" spans="1:7">
      <c r="A16962" s="292" t="s">
        <v>49</v>
      </c>
      <c r="B16962" s="405">
        <v>62987</v>
      </c>
      <c r="C16962" s="292" t="s">
        <v>2979</v>
      </c>
      <c r="E16962" s="292" t="s">
        <v>214</v>
      </c>
      <c r="F16962" s="405">
        <v>62828</v>
      </c>
      <c r="G16962" s="292" t="s">
        <v>2979</v>
      </c>
    </row>
    <row r="16963" spans="1:7">
      <c r="A16963" s="292" t="s">
        <v>49</v>
      </c>
      <c r="B16963" s="405">
        <v>63352</v>
      </c>
      <c r="C16963" s="292" t="s">
        <v>2979</v>
      </c>
      <c r="E16963" s="292" t="s">
        <v>214</v>
      </c>
      <c r="F16963" s="405">
        <v>62830</v>
      </c>
      <c r="G16963" s="292" t="s">
        <v>2979</v>
      </c>
    </row>
    <row r="16964" spans="1:7">
      <c r="A16964" s="292" t="s">
        <v>49</v>
      </c>
      <c r="B16964" s="405">
        <v>63465</v>
      </c>
      <c r="C16964" s="292" t="s">
        <v>2979</v>
      </c>
      <c r="E16964" s="292" t="s">
        <v>214</v>
      </c>
      <c r="F16964" s="405">
        <v>62831</v>
      </c>
      <c r="G16964" s="292" t="s">
        <v>2979</v>
      </c>
    </row>
    <row r="16965" spans="1:7">
      <c r="A16965" s="292" t="s">
        <v>49</v>
      </c>
      <c r="B16965" s="405">
        <v>63628</v>
      </c>
      <c r="C16965" s="292" t="s">
        <v>2979</v>
      </c>
      <c r="E16965" s="292" t="s">
        <v>214</v>
      </c>
      <c r="F16965" s="405">
        <v>62832</v>
      </c>
      <c r="G16965" s="292" t="s">
        <v>2979</v>
      </c>
    </row>
    <row r="16966" spans="1:7">
      <c r="A16966" s="292" t="s">
        <v>49</v>
      </c>
      <c r="B16966" s="405">
        <v>63825</v>
      </c>
      <c r="C16966" s="292" t="s">
        <v>2979</v>
      </c>
      <c r="E16966" s="292" t="s">
        <v>214</v>
      </c>
      <c r="F16966" s="405">
        <v>62835</v>
      </c>
      <c r="G16966" s="292" t="s">
        <v>2979</v>
      </c>
    </row>
    <row r="16967" spans="1:7">
      <c r="A16967" s="292" t="s">
        <v>49</v>
      </c>
      <c r="B16967" s="405">
        <v>63965</v>
      </c>
      <c r="C16967" s="292" t="s">
        <v>2979</v>
      </c>
      <c r="E16967" s="292" t="s">
        <v>214</v>
      </c>
      <c r="F16967" s="405">
        <v>62836</v>
      </c>
      <c r="G16967" s="292" t="s">
        <v>2979</v>
      </c>
    </row>
    <row r="16968" spans="1:7">
      <c r="A16968" s="292" t="s">
        <v>49</v>
      </c>
      <c r="B16968" s="405">
        <v>64434</v>
      </c>
      <c r="C16968" s="292" t="s">
        <v>2979</v>
      </c>
      <c r="E16968" s="292" t="s">
        <v>214</v>
      </c>
      <c r="F16968" s="405">
        <v>62837</v>
      </c>
      <c r="G16968" s="292" t="s">
        <v>2979</v>
      </c>
    </row>
    <row r="16969" spans="1:7">
      <c r="A16969" s="292" t="s">
        <v>49</v>
      </c>
      <c r="B16969" s="405">
        <v>64494</v>
      </c>
      <c r="C16969" s="292" t="s">
        <v>2979</v>
      </c>
      <c r="E16969" s="292" t="s">
        <v>214</v>
      </c>
      <c r="F16969" s="405">
        <v>62838</v>
      </c>
      <c r="G16969" s="292" t="s">
        <v>2979</v>
      </c>
    </row>
    <row r="16970" spans="1:7">
      <c r="A16970" s="292" t="s">
        <v>49</v>
      </c>
      <c r="B16970" s="405">
        <v>64673</v>
      </c>
      <c r="C16970" s="292" t="s">
        <v>2979</v>
      </c>
      <c r="E16970" s="292" t="s">
        <v>214</v>
      </c>
      <c r="F16970" s="405">
        <v>62842</v>
      </c>
      <c r="G16970" s="292" t="s">
        <v>2979</v>
      </c>
    </row>
    <row r="16971" spans="1:7">
      <c r="A16971" s="292" t="s">
        <v>49</v>
      </c>
      <c r="B16971" s="405">
        <v>64771</v>
      </c>
      <c r="C16971" s="292" t="s">
        <v>2979</v>
      </c>
      <c r="E16971" s="292" t="s">
        <v>214</v>
      </c>
      <c r="F16971" s="405">
        <v>62844</v>
      </c>
      <c r="G16971" s="292" t="s">
        <v>2979</v>
      </c>
    </row>
    <row r="16972" spans="1:7">
      <c r="A16972" s="292" t="s">
        <v>49</v>
      </c>
      <c r="B16972" s="405">
        <v>65039</v>
      </c>
      <c r="C16972" s="292" t="s">
        <v>2979</v>
      </c>
      <c r="E16972" s="292" t="s">
        <v>214</v>
      </c>
      <c r="F16972" s="405">
        <v>62845</v>
      </c>
      <c r="G16972" s="292" t="s">
        <v>2979</v>
      </c>
    </row>
    <row r="16973" spans="1:7">
      <c r="A16973" s="292" t="s">
        <v>49</v>
      </c>
      <c r="B16973" s="405">
        <v>62558</v>
      </c>
      <c r="C16973" s="292" t="s">
        <v>2979</v>
      </c>
      <c r="E16973" s="292" t="s">
        <v>214</v>
      </c>
      <c r="F16973" s="405">
        <v>62847</v>
      </c>
      <c r="G16973" s="292" t="s">
        <v>2979</v>
      </c>
    </row>
    <row r="16974" spans="1:7">
      <c r="A16974" s="292" t="s">
        <v>49</v>
      </c>
      <c r="B16974" s="405">
        <v>62668</v>
      </c>
      <c r="C16974" s="292" t="s">
        <v>2979</v>
      </c>
      <c r="E16974" s="292" t="s">
        <v>214</v>
      </c>
      <c r="F16974" s="405">
        <v>62850</v>
      </c>
      <c r="G16974" s="292" t="s">
        <v>2979</v>
      </c>
    </row>
    <row r="16975" spans="1:7">
      <c r="A16975" s="292" t="s">
        <v>49</v>
      </c>
      <c r="B16975" s="405">
        <v>62842</v>
      </c>
      <c r="C16975" s="292" t="s">
        <v>2979</v>
      </c>
      <c r="E16975" s="292" t="s">
        <v>214</v>
      </c>
      <c r="F16975" s="405">
        <v>62851</v>
      </c>
      <c r="G16975" s="292" t="s">
        <v>2979</v>
      </c>
    </row>
    <row r="16976" spans="1:7">
      <c r="A16976" s="292" t="s">
        <v>49</v>
      </c>
      <c r="B16976" s="405">
        <v>62908</v>
      </c>
      <c r="C16976" s="292" t="s">
        <v>2979</v>
      </c>
      <c r="E16976" s="292" t="s">
        <v>214</v>
      </c>
      <c r="F16976" s="405">
        <v>62853</v>
      </c>
      <c r="G16976" s="292" t="s">
        <v>2979</v>
      </c>
    </row>
    <row r="16977" spans="1:7">
      <c r="A16977" s="292" t="s">
        <v>49</v>
      </c>
      <c r="B16977" s="405">
        <v>62988</v>
      </c>
      <c r="C16977" s="292" t="s">
        <v>2979</v>
      </c>
      <c r="E16977" s="292" t="s">
        <v>214</v>
      </c>
      <c r="F16977" s="405">
        <v>62854</v>
      </c>
      <c r="G16977" s="292" t="s">
        <v>2979</v>
      </c>
    </row>
    <row r="16978" spans="1:7">
      <c r="A16978" s="292" t="s">
        <v>49</v>
      </c>
      <c r="B16978" s="405">
        <v>63353</v>
      </c>
      <c r="C16978" s="292" t="s">
        <v>2979</v>
      </c>
      <c r="E16978" s="292" t="s">
        <v>214</v>
      </c>
      <c r="F16978" s="405">
        <v>62855</v>
      </c>
      <c r="G16978" s="292" t="s">
        <v>2979</v>
      </c>
    </row>
    <row r="16979" spans="1:7">
      <c r="A16979" s="292" t="s">
        <v>49</v>
      </c>
      <c r="B16979" s="405">
        <v>63466</v>
      </c>
      <c r="C16979" s="292" t="s">
        <v>2979</v>
      </c>
      <c r="E16979" s="292" t="s">
        <v>214</v>
      </c>
      <c r="F16979" s="405">
        <v>62857</v>
      </c>
      <c r="G16979" s="292" t="s">
        <v>2979</v>
      </c>
    </row>
    <row r="16980" spans="1:7">
      <c r="A16980" s="292" t="s">
        <v>49</v>
      </c>
      <c r="B16980" s="405">
        <v>63631</v>
      </c>
      <c r="C16980" s="292" t="s">
        <v>2979</v>
      </c>
      <c r="E16980" s="292" t="s">
        <v>214</v>
      </c>
      <c r="F16980" s="405">
        <v>62858</v>
      </c>
      <c r="G16980" s="292" t="s">
        <v>2979</v>
      </c>
    </row>
    <row r="16981" spans="1:7">
      <c r="A16981" s="292" t="s">
        <v>49</v>
      </c>
      <c r="B16981" s="405">
        <v>63827</v>
      </c>
      <c r="C16981" s="292" t="s">
        <v>2979</v>
      </c>
      <c r="E16981" s="292" t="s">
        <v>214</v>
      </c>
      <c r="F16981" s="405">
        <v>62859</v>
      </c>
      <c r="G16981" s="292" t="s">
        <v>2979</v>
      </c>
    </row>
    <row r="16982" spans="1:7">
      <c r="A16982" s="292" t="s">
        <v>49</v>
      </c>
      <c r="B16982" s="405">
        <v>63966</v>
      </c>
      <c r="C16982" s="292" t="s">
        <v>2979</v>
      </c>
      <c r="E16982" s="292" t="s">
        <v>214</v>
      </c>
      <c r="F16982" s="405">
        <v>62860</v>
      </c>
      <c r="G16982" s="292" t="s">
        <v>2979</v>
      </c>
    </row>
    <row r="16983" spans="1:7">
      <c r="A16983" s="292" t="s">
        <v>49</v>
      </c>
      <c r="B16983" s="405">
        <v>64436</v>
      </c>
      <c r="C16983" s="292" t="s">
        <v>2979</v>
      </c>
      <c r="E16983" s="292" t="s">
        <v>214</v>
      </c>
      <c r="F16983" s="405">
        <v>62862</v>
      </c>
      <c r="G16983" s="292" t="s">
        <v>2979</v>
      </c>
    </row>
    <row r="16984" spans="1:7">
      <c r="A16984" s="292" t="s">
        <v>49</v>
      </c>
      <c r="B16984" s="405">
        <v>64496</v>
      </c>
      <c r="C16984" s="292" t="s">
        <v>2979</v>
      </c>
      <c r="E16984" s="292" t="s">
        <v>214</v>
      </c>
      <c r="F16984" s="405">
        <v>62863</v>
      </c>
      <c r="G16984" s="292" t="s">
        <v>2979</v>
      </c>
    </row>
    <row r="16985" spans="1:7">
      <c r="A16985" s="292" t="s">
        <v>49</v>
      </c>
      <c r="B16985" s="405">
        <v>64674</v>
      </c>
      <c r="C16985" s="292" t="s">
        <v>2979</v>
      </c>
      <c r="E16985" s="292" t="s">
        <v>214</v>
      </c>
      <c r="F16985" s="405">
        <v>62866</v>
      </c>
      <c r="G16985" s="292" t="s">
        <v>2979</v>
      </c>
    </row>
    <row r="16986" spans="1:7">
      <c r="A16986" s="292" t="s">
        <v>49</v>
      </c>
      <c r="B16986" s="405">
        <v>64776</v>
      </c>
      <c r="C16986" s="292" t="s">
        <v>2979</v>
      </c>
      <c r="E16986" s="292" t="s">
        <v>214</v>
      </c>
      <c r="F16986" s="405">
        <v>62867</v>
      </c>
      <c r="G16986" s="292" t="s">
        <v>2979</v>
      </c>
    </row>
    <row r="16987" spans="1:7">
      <c r="A16987" s="292" t="s">
        <v>49</v>
      </c>
      <c r="B16987" s="405">
        <v>65040</v>
      </c>
      <c r="C16987" s="292" t="s">
        <v>2979</v>
      </c>
      <c r="E16987" s="292" t="s">
        <v>214</v>
      </c>
      <c r="F16987" s="405">
        <v>62868</v>
      </c>
      <c r="G16987" s="292" t="s">
        <v>2979</v>
      </c>
    </row>
    <row r="16988" spans="1:7">
      <c r="A16988" s="292" t="s">
        <v>49</v>
      </c>
      <c r="B16988" s="405">
        <v>62560</v>
      </c>
      <c r="C16988" s="292" t="s">
        <v>2979</v>
      </c>
      <c r="E16988" s="292" t="s">
        <v>214</v>
      </c>
      <c r="F16988" s="405">
        <v>62869</v>
      </c>
      <c r="G16988" s="292" t="s">
        <v>2979</v>
      </c>
    </row>
    <row r="16989" spans="1:7">
      <c r="A16989" s="292" t="s">
        <v>49</v>
      </c>
      <c r="B16989" s="405">
        <v>62670</v>
      </c>
      <c r="C16989" s="292" t="s">
        <v>2979</v>
      </c>
      <c r="E16989" s="292" t="s">
        <v>214</v>
      </c>
      <c r="F16989" s="405">
        <v>62870</v>
      </c>
      <c r="G16989" s="292" t="s">
        <v>2979</v>
      </c>
    </row>
    <row r="16990" spans="1:7">
      <c r="A16990" s="292" t="s">
        <v>49</v>
      </c>
      <c r="B16990" s="405">
        <v>62844</v>
      </c>
      <c r="C16990" s="292" t="s">
        <v>2979</v>
      </c>
      <c r="E16990" s="292" t="s">
        <v>214</v>
      </c>
      <c r="F16990" s="405">
        <v>62871</v>
      </c>
      <c r="G16990" s="292" t="s">
        <v>2979</v>
      </c>
    </row>
    <row r="16991" spans="1:7">
      <c r="A16991" s="292" t="s">
        <v>49</v>
      </c>
      <c r="B16991" s="405">
        <v>62909</v>
      </c>
      <c r="C16991" s="292" t="s">
        <v>2979</v>
      </c>
      <c r="E16991" s="292" t="s">
        <v>214</v>
      </c>
      <c r="F16991" s="405">
        <v>62872</v>
      </c>
      <c r="G16991" s="292" t="s">
        <v>2979</v>
      </c>
    </row>
    <row r="16992" spans="1:7">
      <c r="A16992" s="292" t="s">
        <v>49</v>
      </c>
      <c r="B16992" s="405">
        <v>62990</v>
      </c>
      <c r="C16992" s="292" t="s">
        <v>2979</v>
      </c>
      <c r="E16992" s="292" t="s">
        <v>214</v>
      </c>
      <c r="F16992" s="405">
        <v>62875</v>
      </c>
      <c r="G16992" s="292" t="s">
        <v>2979</v>
      </c>
    </row>
    <row r="16993" spans="1:7">
      <c r="A16993" s="292" t="s">
        <v>49</v>
      </c>
      <c r="B16993" s="405">
        <v>63357</v>
      </c>
      <c r="C16993" s="292" t="s">
        <v>2979</v>
      </c>
      <c r="E16993" s="292" t="s">
        <v>214</v>
      </c>
      <c r="F16993" s="405">
        <v>62877</v>
      </c>
      <c r="G16993" s="292" t="s">
        <v>2979</v>
      </c>
    </row>
    <row r="16994" spans="1:7">
      <c r="A16994" s="292" t="s">
        <v>49</v>
      </c>
      <c r="B16994" s="405">
        <v>63468</v>
      </c>
      <c r="C16994" s="292" t="s">
        <v>2979</v>
      </c>
      <c r="E16994" s="292" t="s">
        <v>214</v>
      </c>
      <c r="F16994" s="405">
        <v>62878</v>
      </c>
      <c r="G16994" s="292" t="s">
        <v>2979</v>
      </c>
    </row>
    <row r="16995" spans="1:7">
      <c r="A16995" s="292" t="s">
        <v>49</v>
      </c>
      <c r="B16995" s="405">
        <v>63636</v>
      </c>
      <c r="C16995" s="292" t="s">
        <v>2979</v>
      </c>
      <c r="E16995" s="292" t="s">
        <v>214</v>
      </c>
      <c r="F16995" s="405">
        <v>62880</v>
      </c>
      <c r="G16995" s="292" t="s">
        <v>2979</v>
      </c>
    </row>
    <row r="16996" spans="1:7">
      <c r="A16996" s="292" t="s">
        <v>49</v>
      </c>
      <c r="B16996" s="405">
        <v>63829</v>
      </c>
      <c r="C16996" s="292" t="s">
        <v>2979</v>
      </c>
      <c r="E16996" s="292" t="s">
        <v>214</v>
      </c>
      <c r="F16996" s="405">
        <v>62882</v>
      </c>
      <c r="G16996" s="292" t="s">
        <v>2979</v>
      </c>
    </row>
    <row r="16997" spans="1:7">
      <c r="A16997" s="292" t="s">
        <v>49</v>
      </c>
      <c r="B16997" s="405">
        <v>63967</v>
      </c>
      <c r="C16997" s="292" t="s">
        <v>2979</v>
      </c>
      <c r="E16997" s="292" t="s">
        <v>214</v>
      </c>
      <c r="F16997" s="405">
        <v>62884</v>
      </c>
      <c r="G16997" s="292" t="s">
        <v>2979</v>
      </c>
    </row>
    <row r="16998" spans="1:7">
      <c r="A16998" s="292" t="s">
        <v>49</v>
      </c>
      <c r="B16998" s="405">
        <v>64438</v>
      </c>
      <c r="C16998" s="292" t="s">
        <v>2979</v>
      </c>
      <c r="E16998" s="292" t="s">
        <v>214</v>
      </c>
      <c r="F16998" s="405">
        <v>62885</v>
      </c>
      <c r="G16998" s="292" t="s">
        <v>2979</v>
      </c>
    </row>
    <row r="16999" spans="1:7">
      <c r="A16999" s="292" t="s">
        <v>49</v>
      </c>
      <c r="B16999" s="405">
        <v>64497</v>
      </c>
      <c r="C16999" s="292" t="s">
        <v>2979</v>
      </c>
      <c r="E16999" s="292" t="s">
        <v>214</v>
      </c>
      <c r="F16999" s="405">
        <v>62886</v>
      </c>
      <c r="G16999" s="292" t="s">
        <v>2979</v>
      </c>
    </row>
    <row r="17000" spans="1:7">
      <c r="A17000" s="292" t="s">
        <v>49</v>
      </c>
      <c r="B17000" s="405">
        <v>64676</v>
      </c>
      <c r="C17000" s="292" t="s">
        <v>2979</v>
      </c>
      <c r="E17000" s="292" t="s">
        <v>214</v>
      </c>
      <c r="F17000" s="405">
        <v>62887</v>
      </c>
      <c r="G17000" s="292" t="s">
        <v>2979</v>
      </c>
    </row>
    <row r="17001" spans="1:7">
      <c r="A17001" s="292" t="s">
        <v>49</v>
      </c>
      <c r="B17001" s="405">
        <v>64778</v>
      </c>
      <c r="C17001" s="292" t="s">
        <v>2979</v>
      </c>
      <c r="E17001" s="292" t="s">
        <v>214</v>
      </c>
      <c r="F17001" s="405">
        <v>62889</v>
      </c>
      <c r="G17001" s="292" t="s">
        <v>2979</v>
      </c>
    </row>
    <row r="17002" spans="1:7">
      <c r="A17002" s="292" t="s">
        <v>49</v>
      </c>
      <c r="B17002" s="405">
        <v>65041</v>
      </c>
      <c r="C17002" s="292" t="s">
        <v>2979</v>
      </c>
      <c r="E17002" s="292" t="s">
        <v>214</v>
      </c>
      <c r="F17002" s="405">
        <v>62890</v>
      </c>
      <c r="G17002" s="292" t="s">
        <v>2979</v>
      </c>
    </row>
    <row r="17003" spans="1:7">
      <c r="A17003" s="292" t="s">
        <v>49</v>
      </c>
      <c r="B17003" s="405">
        <v>62565</v>
      </c>
      <c r="C17003" s="292" t="s">
        <v>2979</v>
      </c>
      <c r="E17003" s="292" t="s">
        <v>214</v>
      </c>
      <c r="F17003" s="405">
        <v>62892</v>
      </c>
      <c r="G17003" s="292" t="s">
        <v>2979</v>
      </c>
    </row>
    <row r="17004" spans="1:7">
      <c r="A17004" s="292" t="s">
        <v>49</v>
      </c>
      <c r="B17004" s="405">
        <v>62671</v>
      </c>
      <c r="C17004" s="292" t="s">
        <v>2979</v>
      </c>
      <c r="E17004" s="292" t="s">
        <v>214</v>
      </c>
      <c r="F17004" s="405">
        <v>62893</v>
      </c>
      <c r="G17004" s="292" t="s">
        <v>2979</v>
      </c>
    </row>
    <row r="17005" spans="1:7">
      <c r="A17005" s="292" t="s">
        <v>49</v>
      </c>
      <c r="B17005" s="405">
        <v>62845</v>
      </c>
      <c r="C17005" s="292" t="s">
        <v>2979</v>
      </c>
      <c r="E17005" s="292" t="s">
        <v>214</v>
      </c>
      <c r="F17005" s="405">
        <v>62894</v>
      </c>
      <c r="G17005" s="292" t="s">
        <v>2979</v>
      </c>
    </row>
    <row r="17006" spans="1:7">
      <c r="A17006" s="292" t="s">
        <v>49</v>
      </c>
      <c r="B17006" s="405">
        <v>62912</v>
      </c>
      <c r="C17006" s="292" t="s">
        <v>2979</v>
      </c>
      <c r="E17006" s="292" t="s">
        <v>214</v>
      </c>
      <c r="F17006" s="405">
        <v>62895</v>
      </c>
      <c r="G17006" s="292" t="s">
        <v>2979</v>
      </c>
    </row>
    <row r="17007" spans="1:7">
      <c r="A17007" s="292" t="s">
        <v>49</v>
      </c>
      <c r="B17007" s="405">
        <v>62991</v>
      </c>
      <c r="C17007" s="292" t="s">
        <v>2979</v>
      </c>
      <c r="E17007" s="292" t="s">
        <v>214</v>
      </c>
      <c r="F17007" s="405">
        <v>62897</v>
      </c>
      <c r="G17007" s="292" t="s">
        <v>2979</v>
      </c>
    </row>
    <row r="17008" spans="1:7">
      <c r="A17008" s="292" t="s">
        <v>49</v>
      </c>
      <c r="B17008" s="405">
        <v>63359</v>
      </c>
      <c r="C17008" s="292" t="s">
        <v>2979</v>
      </c>
      <c r="E17008" s="292" t="s">
        <v>214</v>
      </c>
      <c r="F17008" s="405">
        <v>62899</v>
      </c>
      <c r="G17008" s="292" t="s">
        <v>2979</v>
      </c>
    </row>
    <row r="17009" spans="1:7">
      <c r="A17009" s="292" t="s">
        <v>49</v>
      </c>
      <c r="B17009" s="405">
        <v>63469</v>
      </c>
      <c r="C17009" s="292" t="s">
        <v>2979</v>
      </c>
      <c r="E17009" s="292" t="s">
        <v>214</v>
      </c>
      <c r="F17009" s="405">
        <v>62905</v>
      </c>
      <c r="G17009" s="292" t="s">
        <v>2979</v>
      </c>
    </row>
    <row r="17010" spans="1:7">
      <c r="A17010" s="292" t="s">
        <v>49</v>
      </c>
      <c r="B17010" s="405">
        <v>63637</v>
      </c>
      <c r="C17010" s="292" t="s">
        <v>2979</v>
      </c>
      <c r="E17010" s="292" t="s">
        <v>214</v>
      </c>
      <c r="F17010" s="405">
        <v>62907</v>
      </c>
      <c r="G17010" s="292" t="s">
        <v>2979</v>
      </c>
    </row>
    <row r="17011" spans="1:7">
      <c r="A17011" s="292" t="s">
        <v>49</v>
      </c>
      <c r="B17011" s="405">
        <v>63830</v>
      </c>
      <c r="C17011" s="292" t="s">
        <v>2979</v>
      </c>
      <c r="E17011" s="292" t="s">
        <v>214</v>
      </c>
      <c r="F17011" s="405">
        <v>62908</v>
      </c>
      <c r="G17011" s="292" t="s">
        <v>2979</v>
      </c>
    </row>
    <row r="17012" spans="1:7">
      <c r="A17012" s="292" t="s">
        <v>49</v>
      </c>
      <c r="B17012" s="405">
        <v>64001</v>
      </c>
      <c r="C17012" s="292" t="s">
        <v>2979</v>
      </c>
      <c r="E17012" s="292" t="s">
        <v>214</v>
      </c>
      <c r="F17012" s="405">
        <v>62909</v>
      </c>
      <c r="G17012" s="292" t="s">
        <v>2979</v>
      </c>
    </row>
    <row r="17013" spans="1:7">
      <c r="A17013" s="292" t="s">
        <v>49</v>
      </c>
      <c r="B17013" s="405">
        <v>64439</v>
      </c>
      <c r="C17013" s="292" t="s">
        <v>2979</v>
      </c>
      <c r="E17013" s="292" t="s">
        <v>214</v>
      </c>
      <c r="F17013" s="405">
        <v>62912</v>
      </c>
      <c r="G17013" s="292" t="s">
        <v>2979</v>
      </c>
    </row>
    <row r="17014" spans="1:7">
      <c r="A17014" s="292" t="s">
        <v>49</v>
      </c>
      <c r="B17014" s="405">
        <v>64620</v>
      </c>
      <c r="C17014" s="292" t="s">
        <v>2979</v>
      </c>
      <c r="E17014" s="292" t="s">
        <v>214</v>
      </c>
      <c r="F17014" s="405">
        <v>62914</v>
      </c>
      <c r="G17014" s="292" t="s">
        <v>2979</v>
      </c>
    </row>
    <row r="17015" spans="1:7">
      <c r="A17015" s="292" t="s">
        <v>49</v>
      </c>
      <c r="B17015" s="405">
        <v>64679</v>
      </c>
      <c r="C17015" s="292" t="s">
        <v>2979</v>
      </c>
      <c r="E17015" s="292" t="s">
        <v>214</v>
      </c>
      <c r="F17015" s="405">
        <v>62916</v>
      </c>
      <c r="G17015" s="292" t="s">
        <v>2979</v>
      </c>
    </row>
    <row r="17016" spans="1:7">
      <c r="A17016" s="292" t="s">
        <v>49</v>
      </c>
      <c r="B17016" s="405">
        <v>64779</v>
      </c>
      <c r="C17016" s="292" t="s">
        <v>2979</v>
      </c>
      <c r="E17016" s="292" t="s">
        <v>214</v>
      </c>
      <c r="F17016" s="405">
        <v>62917</v>
      </c>
      <c r="G17016" s="292" t="s">
        <v>2979</v>
      </c>
    </row>
    <row r="17017" spans="1:7">
      <c r="A17017" s="292" t="s">
        <v>49</v>
      </c>
      <c r="B17017" s="405">
        <v>65042</v>
      </c>
      <c r="C17017" s="292" t="s">
        <v>2979</v>
      </c>
      <c r="E17017" s="292" t="s">
        <v>214</v>
      </c>
      <c r="F17017" s="405">
        <v>62919</v>
      </c>
      <c r="G17017" s="292" t="s">
        <v>2979</v>
      </c>
    </row>
    <row r="17018" spans="1:7">
      <c r="A17018" s="292" t="s">
        <v>49</v>
      </c>
      <c r="B17018" s="405">
        <v>62567</v>
      </c>
      <c r="C17018" s="292" t="s">
        <v>2979</v>
      </c>
      <c r="E17018" s="292" t="s">
        <v>214</v>
      </c>
      <c r="F17018" s="405">
        <v>62923</v>
      </c>
      <c r="G17018" s="292" t="s">
        <v>2979</v>
      </c>
    </row>
    <row r="17019" spans="1:7">
      <c r="A17019" s="292" t="s">
        <v>49</v>
      </c>
      <c r="B17019" s="405">
        <v>62672</v>
      </c>
      <c r="C17019" s="292" t="s">
        <v>2979</v>
      </c>
      <c r="E17019" s="292" t="s">
        <v>214</v>
      </c>
      <c r="F17019" s="405">
        <v>62924</v>
      </c>
      <c r="G17019" s="292" t="s">
        <v>2979</v>
      </c>
    </row>
    <row r="17020" spans="1:7">
      <c r="A17020" s="292" t="s">
        <v>49</v>
      </c>
      <c r="B17020" s="405">
        <v>62847</v>
      </c>
      <c r="C17020" s="292" t="s">
        <v>2979</v>
      </c>
      <c r="E17020" s="292" t="s">
        <v>214</v>
      </c>
      <c r="F17020" s="405">
        <v>62926</v>
      </c>
      <c r="G17020" s="292" t="s">
        <v>2979</v>
      </c>
    </row>
    <row r="17021" spans="1:7">
      <c r="A17021" s="292" t="s">
        <v>49</v>
      </c>
      <c r="B17021" s="405">
        <v>62914</v>
      </c>
      <c r="C17021" s="292" t="s">
        <v>2979</v>
      </c>
      <c r="E17021" s="292" t="s">
        <v>214</v>
      </c>
      <c r="F17021" s="405">
        <v>62932</v>
      </c>
      <c r="G17021" s="292" t="s">
        <v>2979</v>
      </c>
    </row>
    <row r="17022" spans="1:7">
      <c r="A17022" s="292" t="s">
        <v>49</v>
      </c>
      <c r="B17022" s="405">
        <v>62992</v>
      </c>
      <c r="C17022" s="292" t="s">
        <v>2979</v>
      </c>
      <c r="E17022" s="292" t="s">
        <v>214</v>
      </c>
      <c r="F17022" s="405">
        <v>62934</v>
      </c>
      <c r="G17022" s="292" t="s">
        <v>2979</v>
      </c>
    </row>
    <row r="17023" spans="1:7">
      <c r="A17023" s="292" t="s">
        <v>49</v>
      </c>
      <c r="B17023" s="405">
        <v>63361</v>
      </c>
      <c r="C17023" s="292" t="s">
        <v>2979</v>
      </c>
      <c r="E17023" s="292" t="s">
        <v>214</v>
      </c>
      <c r="F17023" s="405">
        <v>62935</v>
      </c>
      <c r="G17023" s="292" t="s">
        <v>2979</v>
      </c>
    </row>
    <row r="17024" spans="1:7">
      <c r="A17024" s="292" t="s">
        <v>49</v>
      </c>
      <c r="B17024" s="405">
        <v>63471</v>
      </c>
      <c r="C17024" s="292" t="s">
        <v>2979</v>
      </c>
      <c r="E17024" s="292" t="s">
        <v>214</v>
      </c>
      <c r="F17024" s="405">
        <v>62941</v>
      </c>
      <c r="G17024" s="292" t="s">
        <v>2979</v>
      </c>
    </row>
    <row r="17025" spans="1:7">
      <c r="A17025" s="292" t="s">
        <v>49</v>
      </c>
      <c r="B17025" s="405">
        <v>63645</v>
      </c>
      <c r="C17025" s="292" t="s">
        <v>2979</v>
      </c>
      <c r="E17025" s="292" t="s">
        <v>214</v>
      </c>
      <c r="F17025" s="405">
        <v>62942</v>
      </c>
      <c r="G17025" s="292" t="s">
        <v>2979</v>
      </c>
    </row>
    <row r="17026" spans="1:7">
      <c r="A17026" s="292" t="s">
        <v>49</v>
      </c>
      <c r="B17026" s="405">
        <v>63834</v>
      </c>
      <c r="C17026" s="292" t="s">
        <v>2979</v>
      </c>
      <c r="E17026" s="292" t="s">
        <v>214</v>
      </c>
      <c r="F17026" s="405">
        <v>62943</v>
      </c>
      <c r="G17026" s="292" t="s">
        <v>2979</v>
      </c>
    </row>
    <row r="17027" spans="1:7">
      <c r="A17027" s="292" t="s">
        <v>49</v>
      </c>
      <c r="B17027" s="405">
        <v>64011</v>
      </c>
      <c r="C17027" s="292" t="s">
        <v>2979</v>
      </c>
      <c r="E17027" s="292" t="s">
        <v>214</v>
      </c>
      <c r="F17027" s="405">
        <v>62950</v>
      </c>
      <c r="G17027" s="292" t="s">
        <v>2979</v>
      </c>
    </row>
    <row r="17028" spans="1:7">
      <c r="A17028" s="292" t="s">
        <v>49</v>
      </c>
      <c r="B17028" s="405">
        <v>64440</v>
      </c>
      <c r="C17028" s="292" t="s">
        <v>2979</v>
      </c>
      <c r="E17028" s="292" t="s">
        <v>214</v>
      </c>
      <c r="F17028" s="405">
        <v>62952</v>
      </c>
      <c r="G17028" s="292" t="s">
        <v>2979</v>
      </c>
    </row>
    <row r="17029" spans="1:7">
      <c r="A17029" s="292" t="s">
        <v>49</v>
      </c>
      <c r="B17029" s="405">
        <v>64622</v>
      </c>
      <c r="C17029" s="292" t="s">
        <v>2979</v>
      </c>
      <c r="E17029" s="292" t="s">
        <v>214</v>
      </c>
      <c r="F17029" s="405">
        <v>62953</v>
      </c>
      <c r="G17029" s="292" t="s">
        <v>2979</v>
      </c>
    </row>
    <row r="17030" spans="1:7">
      <c r="A17030" s="292" t="s">
        <v>49</v>
      </c>
      <c r="B17030" s="405">
        <v>64680</v>
      </c>
      <c r="C17030" s="292" t="s">
        <v>2979</v>
      </c>
      <c r="E17030" s="292" t="s">
        <v>214</v>
      </c>
      <c r="F17030" s="405">
        <v>62954</v>
      </c>
      <c r="G17030" s="292" t="s">
        <v>2979</v>
      </c>
    </row>
    <row r="17031" spans="1:7">
      <c r="A17031" s="292" t="s">
        <v>49</v>
      </c>
      <c r="B17031" s="405">
        <v>64780</v>
      </c>
      <c r="C17031" s="292" t="s">
        <v>2979</v>
      </c>
      <c r="E17031" s="292" t="s">
        <v>214</v>
      </c>
      <c r="F17031" s="405">
        <v>62956</v>
      </c>
      <c r="G17031" s="292" t="s">
        <v>2979</v>
      </c>
    </row>
    <row r="17032" spans="1:7">
      <c r="A17032" s="292" t="s">
        <v>49</v>
      </c>
      <c r="B17032" s="405">
        <v>65046</v>
      </c>
      <c r="C17032" s="292" t="s">
        <v>2979</v>
      </c>
      <c r="E17032" s="292" t="s">
        <v>214</v>
      </c>
      <c r="F17032" s="405">
        <v>62957</v>
      </c>
      <c r="G17032" s="292" t="s">
        <v>2979</v>
      </c>
    </row>
    <row r="17033" spans="1:7">
      <c r="A17033" s="292" t="s">
        <v>49</v>
      </c>
      <c r="B17033" s="405">
        <v>62571</v>
      </c>
      <c r="C17033" s="292" t="s">
        <v>2979</v>
      </c>
      <c r="E17033" s="292" t="s">
        <v>214</v>
      </c>
      <c r="F17033" s="405">
        <v>62958</v>
      </c>
      <c r="G17033" s="292" t="s">
        <v>2979</v>
      </c>
    </row>
    <row r="17034" spans="1:7">
      <c r="A17034" s="292" t="s">
        <v>49</v>
      </c>
      <c r="B17034" s="405">
        <v>62673</v>
      </c>
      <c r="C17034" s="292" t="s">
        <v>2979</v>
      </c>
      <c r="E17034" s="292" t="s">
        <v>214</v>
      </c>
      <c r="F17034" s="405">
        <v>62960</v>
      </c>
      <c r="G17034" s="292" t="s">
        <v>2979</v>
      </c>
    </row>
    <row r="17035" spans="1:7">
      <c r="A17035" s="292" t="s">
        <v>49</v>
      </c>
      <c r="B17035" s="405">
        <v>62850</v>
      </c>
      <c r="C17035" s="292" t="s">
        <v>2979</v>
      </c>
      <c r="E17035" s="292" t="s">
        <v>214</v>
      </c>
      <c r="F17035" s="405">
        <v>62961</v>
      </c>
      <c r="G17035" s="292" t="s">
        <v>2979</v>
      </c>
    </row>
    <row r="17036" spans="1:7">
      <c r="A17036" s="292" t="s">
        <v>49</v>
      </c>
      <c r="B17036" s="405">
        <v>62916</v>
      </c>
      <c r="C17036" s="292" t="s">
        <v>2979</v>
      </c>
      <c r="E17036" s="292" t="s">
        <v>214</v>
      </c>
      <c r="F17036" s="405">
        <v>62963</v>
      </c>
      <c r="G17036" s="292" t="s">
        <v>2979</v>
      </c>
    </row>
    <row r="17037" spans="1:7">
      <c r="A17037" s="292" t="s">
        <v>49</v>
      </c>
      <c r="B17037" s="405">
        <v>62994</v>
      </c>
      <c r="C17037" s="292" t="s">
        <v>2979</v>
      </c>
      <c r="E17037" s="292" t="s">
        <v>214</v>
      </c>
      <c r="F17037" s="405">
        <v>62964</v>
      </c>
      <c r="G17037" s="292" t="s">
        <v>2979</v>
      </c>
    </row>
    <row r="17038" spans="1:7">
      <c r="A17038" s="292" t="s">
        <v>49</v>
      </c>
      <c r="B17038" s="405">
        <v>63369</v>
      </c>
      <c r="C17038" s="292" t="s">
        <v>2979</v>
      </c>
      <c r="E17038" s="292" t="s">
        <v>214</v>
      </c>
      <c r="F17038" s="405">
        <v>62967</v>
      </c>
      <c r="G17038" s="292" t="s">
        <v>2979</v>
      </c>
    </row>
    <row r="17039" spans="1:7">
      <c r="A17039" s="292" t="s">
        <v>49</v>
      </c>
      <c r="B17039" s="405">
        <v>63472</v>
      </c>
      <c r="C17039" s="292" t="s">
        <v>2979</v>
      </c>
      <c r="E17039" s="292" t="s">
        <v>214</v>
      </c>
      <c r="F17039" s="405">
        <v>62969</v>
      </c>
      <c r="G17039" s="292" t="s">
        <v>2979</v>
      </c>
    </row>
    <row r="17040" spans="1:7">
      <c r="A17040" s="292" t="s">
        <v>49</v>
      </c>
      <c r="B17040" s="405">
        <v>63648</v>
      </c>
      <c r="C17040" s="292" t="s">
        <v>2979</v>
      </c>
      <c r="E17040" s="292" t="s">
        <v>214</v>
      </c>
      <c r="F17040" s="405">
        <v>62970</v>
      </c>
      <c r="G17040" s="292" t="s">
        <v>2979</v>
      </c>
    </row>
    <row r="17041" spans="1:7">
      <c r="A17041" s="292" t="s">
        <v>49</v>
      </c>
      <c r="B17041" s="405">
        <v>63837</v>
      </c>
      <c r="C17041" s="292" t="s">
        <v>2979</v>
      </c>
      <c r="E17041" s="292" t="s">
        <v>214</v>
      </c>
      <c r="F17041" s="405">
        <v>62972</v>
      </c>
      <c r="G17041" s="292" t="s">
        <v>2979</v>
      </c>
    </row>
    <row r="17042" spans="1:7">
      <c r="A17042" s="292" t="s">
        <v>49</v>
      </c>
      <c r="B17042" s="405">
        <v>64016</v>
      </c>
      <c r="C17042" s="292" t="s">
        <v>2979</v>
      </c>
      <c r="E17042" s="292" t="s">
        <v>214</v>
      </c>
      <c r="F17042" s="405">
        <v>62974</v>
      </c>
      <c r="G17042" s="292" t="s">
        <v>2979</v>
      </c>
    </row>
    <row r="17043" spans="1:7">
      <c r="A17043" s="292" t="s">
        <v>49</v>
      </c>
      <c r="B17043" s="405">
        <v>64442</v>
      </c>
      <c r="C17043" s="292" t="s">
        <v>2979</v>
      </c>
      <c r="E17043" s="292" t="s">
        <v>214</v>
      </c>
      <c r="F17043" s="405">
        <v>62975</v>
      </c>
      <c r="G17043" s="292" t="s">
        <v>2979</v>
      </c>
    </row>
    <row r="17044" spans="1:7">
      <c r="A17044" s="292" t="s">
        <v>49</v>
      </c>
      <c r="B17044" s="405">
        <v>64623</v>
      </c>
      <c r="C17044" s="292" t="s">
        <v>2979</v>
      </c>
      <c r="E17044" s="292" t="s">
        <v>214</v>
      </c>
      <c r="F17044" s="405">
        <v>62976</v>
      </c>
      <c r="G17044" s="292" t="s">
        <v>2979</v>
      </c>
    </row>
    <row r="17045" spans="1:7">
      <c r="A17045" s="292" t="s">
        <v>49</v>
      </c>
      <c r="B17045" s="405">
        <v>64681</v>
      </c>
      <c r="C17045" s="292" t="s">
        <v>2979</v>
      </c>
      <c r="E17045" s="292" t="s">
        <v>214</v>
      </c>
      <c r="F17045" s="405">
        <v>62977</v>
      </c>
      <c r="G17045" s="292" t="s">
        <v>2979</v>
      </c>
    </row>
    <row r="17046" spans="1:7">
      <c r="A17046" s="292" t="s">
        <v>49</v>
      </c>
      <c r="B17046" s="405">
        <v>64781</v>
      </c>
      <c r="C17046" s="292" t="s">
        <v>2979</v>
      </c>
      <c r="E17046" s="292" t="s">
        <v>214</v>
      </c>
      <c r="F17046" s="405">
        <v>62979</v>
      </c>
      <c r="G17046" s="292" t="s">
        <v>2979</v>
      </c>
    </row>
    <row r="17047" spans="1:7">
      <c r="A17047" s="292" t="s">
        <v>49</v>
      </c>
      <c r="B17047" s="405">
        <v>65047</v>
      </c>
      <c r="C17047" s="292" t="s">
        <v>2979</v>
      </c>
      <c r="E17047" s="292" t="s">
        <v>214</v>
      </c>
      <c r="F17047" s="405">
        <v>62982</v>
      </c>
      <c r="G17047" s="292" t="s">
        <v>2979</v>
      </c>
    </row>
    <row r="17048" spans="1:7">
      <c r="A17048" s="292" t="s">
        <v>49</v>
      </c>
      <c r="B17048" s="405">
        <v>62572</v>
      </c>
      <c r="C17048" s="292" t="s">
        <v>2979</v>
      </c>
      <c r="E17048" s="292" t="s">
        <v>214</v>
      </c>
      <c r="F17048" s="405">
        <v>62983</v>
      </c>
      <c r="G17048" s="292" t="s">
        <v>2979</v>
      </c>
    </row>
    <row r="17049" spans="1:7">
      <c r="A17049" s="292" t="s">
        <v>49</v>
      </c>
      <c r="B17049" s="405">
        <v>62674</v>
      </c>
      <c r="C17049" s="292" t="s">
        <v>2979</v>
      </c>
      <c r="E17049" s="292" t="s">
        <v>214</v>
      </c>
      <c r="F17049" s="405">
        <v>62984</v>
      </c>
      <c r="G17049" s="292" t="s">
        <v>2979</v>
      </c>
    </row>
    <row r="17050" spans="1:7">
      <c r="A17050" s="292" t="s">
        <v>49</v>
      </c>
      <c r="B17050" s="405">
        <v>62851</v>
      </c>
      <c r="C17050" s="292" t="s">
        <v>2979</v>
      </c>
      <c r="E17050" s="292" t="s">
        <v>214</v>
      </c>
      <c r="F17050" s="405">
        <v>62985</v>
      </c>
      <c r="G17050" s="292" t="s">
        <v>2979</v>
      </c>
    </row>
    <row r="17051" spans="1:7">
      <c r="A17051" s="292" t="s">
        <v>49</v>
      </c>
      <c r="B17051" s="405">
        <v>62917</v>
      </c>
      <c r="C17051" s="292" t="s">
        <v>2979</v>
      </c>
      <c r="E17051" s="292" t="s">
        <v>214</v>
      </c>
      <c r="F17051" s="405">
        <v>62987</v>
      </c>
      <c r="G17051" s="292" t="s">
        <v>2979</v>
      </c>
    </row>
    <row r="17052" spans="1:7">
      <c r="A17052" s="292" t="s">
        <v>49</v>
      </c>
      <c r="B17052" s="405">
        <v>62995</v>
      </c>
      <c r="C17052" s="292" t="s">
        <v>2979</v>
      </c>
      <c r="E17052" s="292" t="s">
        <v>214</v>
      </c>
      <c r="F17052" s="405">
        <v>62988</v>
      </c>
      <c r="G17052" s="292" t="s">
        <v>2979</v>
      </c>
    </row>
    <row r="17053" spans="1:7">
      <c r="A17053" s="292" t="s">
        <v>49</v>
      </c>
      <c r="B17053" s="405">
        <v>63373</v>
      </c>
      <c r="C17053" s="292" t="s">
        <v>2979</v>
      </c>
      <c r="E17053" s="292" t="s">
        <v>214</v>
      </c>
      <c r="F17053" s="405">
        <v>62990</v>
      </c>
      <c r="G17053" s="292" t="s">
        <v>2979</v>
      </c>
    </row>
    <row r="17054" spans="1:7">
      <c r="A17054" s="292" t="s">
        <v>49</v>
      </c>
      <c r="B17054" s="405">
        <v>63473</v>
      </c>
      <c r="C17054" s="292" t="s">
        <v>2979</v>
      </c>
      <c r="E17054" s="292" t="s">
        <v>214</v>
      </c>
      <c r="F17054" s="405">
        <v>62991</v>
      </c>
      <c r="G17054" s="292" t="s">
        <v>2979</v>
      </c>
    </row>
    <row r="17055" spans="1:7">
      <c r="A17055" s="292" t="s">
        <v>49</v>
      </c>
      <c r="B17055" s="405">
        <v>63650</v>
      </c>
      <c r="C17055" s="292" t="s">
        <v>2979</v>
      </c>
      <c r="E17055" s="292" t="s">
        <v>214</v>
      </c>
      <c r="F17055" s="405">
        <v>62992</v>
      </c>
      <c r="G17055" s="292" t="s">
        <v>2979</v>
      </c>
    </row>
    <row r="17056" spans="1:7">
      <c r="A17056" s="292" t="s">
        <v>49</v>
      </c>
      <c r="B17056" s="405">
        <v>63839</v>
      </c>
      <c r="C17056" s="292" t="s">
        <v>2979</v>
      </c>
      <c r="E17056" s="292" t="s">
        <v>214</v>
      </c>
      <c r="F17056" s="405">
        <v>62994</v>
      </c>
      <c r="G17056" s="292" t="s">
        <v>2979</v>
      </c>
    </row>
    <row r="17057" spans="1:7">
      <c r="A17057" s="292" t="s">
        <v>49</v>
      </c>
      <c r="B17057" s="405">
        <v>64017</v>
      </c>
      <c r="C17057" s="292" t="s">
        <v>2979</v>
      </c>
      <c r="E17057" s="292" t="s">
        <v>214</v>
      </c>
      <c r="F17057" s="405">
        <v>62995</v>
      </c>
      <c r="G17057" s="292" t="s">
        <v>2979</v>
      </c>
    </row>
    <row r="17058" spans="1:7">
      <c r="A17058" s="292" t="s">
        <v>49</v>
      </c>
      <c r="B17058" s="405">
        <v>64443</v>
      </c>
      <c r="C17058" s="292" t="s">
        <v>2979</v>
      </c>
      <c r="E17058" s="292" t="s">
        <v>214</v>
      </c>
      <c r="F17058" s="405">
        <v>62996</v>
      </c>
      <c r="G17058" s="292" t="s">
        <v>2979</v>
      </c>
    </row>
    <row r="17059" spans="1:7">
      <c r="A17059" s="292" t="s">
        <v>49</v>
      </c>
      <c r="B17059" s="405">
        <v>64624</v>
      </c>
      <c r="C17059" s="292" t="s">
        <v>2979</v>
      </c>
      <c r="E17059" s="292" t="s">
        <v>214</v>
      </c>
      <c r="F17059" s="405">
        <v>62997</v>
      </c>
      <c r="G17059" s="292" t="s">
        <v>2979</v>
      </c>
    </row>
    <row r="17060" spans="1:7">
      <c r="A17060" s="292" t="s">
        <v>49</v>
      </c>
      <c r="B17060" s="405">
        <v>64682</v>
      </c>
      <c r="C17060" s="292" t="s">
        <v>2979</v>
      </c>
      <c r="E17060" s="292" t="s">
        <v>214</v>
      </c>
      <c r="F17060" s="405">
        <v>62998</v>
      </c>
      <c r="G17060" s="292" t="s">
        <v>2979</v>
      </c>
    </row>
    <row r="17061" spans="1:7">
      <c r="A17061" s="292" t="s">
        <v>49</v>
      </c>
      <c r="B17061" s="405">
        <v>64783</v>
      </c>
      <c r="C17061" s="292" t="s">
        <v>2979</v>
      </c>
      <c r="E17061" s="292" t="s">
        <v>214</v>
      </c>
      <c r="F17061" s="405">
        <v>63014</v>
      </c>
      <c r="G17061" s="292" t="s">
        <v>2979</v>
      </c>
    </row>
    <row r="17062" spans="1:7">
      <c r="A17062" s="292" t="s">
        <v>49</v>
      </c>
      <c r="B17062" s="405">
        <v>65048</v>
      </c>
      <c r="C17062" s="292" t="s">
        <v>2979</v>
      </c>
      <c r="E17062" s="292" t="s">
        <v>214</v>
      </c>
      <c r="F17062" s="405">
        <v>63015</v>
      </c>
      <c r="G17062" s="292" t="s">
        <v>2979</v>
      </c>
    </row>
    <row r="17063" spans="1:7">
      <c r="A17063" s="292" t="s">
        <v>49</v>
      </c>
      <c r="B17063" s="405">
        <v>62573</v>
      </c>
      <c r="C17063" s="292" t="s">
        <v>2979</v>
      </c>
      <c r="E17063" s="292" t="s">
        <v>214</v>
      </c>
      <c r="F17063" s="405">
        <v>63020</v>
      </c>
      <c r="G17063" s="292" t="s">
        <v>2979</v>
      </c>
    </row>
    <row r="17064" spans="1:7">
      <c r="A17064" s="292" t="s">
        <v>49</v>
      </c>
      <c r="B17064" s="405">
        <v>62675</v>
      </c>
      <c r="C17064" s="292" t="s">
        <v>2979</v>
      </c>
      <c r="E17064" s="292" t="s">
        <v>214</v>
      </c>
      <c r="F17064" s="405">
        <v>63023</v>
      </c>
      <c r="G17064" s="292" t="s">
        <v>2979</v>
      </c>
    </row>
    <row r="17065" spans="1:7">
      <c r="A17065" s="292" t="s">
        <v>49</v>
      </c>
      <c r="B17065" s="405">
        <v>62853</v>
      </c>
      <c r="C17065" s="292" t="s">
        <v>2979</v>
      </c>
      <c r="E17065" s="292" t="s">
        <v>214</v>
      </c>
      <c r="F17065" s="405">
        <v>63036</v>
      </c>
      <c r="G17065" s="292" t="s">
        <v>2979</v>
      </c>
    </row>
    <row r="17066" spans="1:7">
      <c r="A17066" s="292" t="s">
        <v>49</v>
      </c>
      <c r="B17066" s="405">
        <v>62919</v>
      </c>
      <c r="C17066" s="292" t="s">
        <v>2979</v>
      </c>
      <c r="E17066" s="292" t="s">
        <v>214</v>
      </c>
      <c r="F17066" s="405">
        <v>63037</v>
      </c>
      <c r="G17066" s="292" t="s">
        <v>2979</v>
      </c>
    </row>
    <row r="17067" spans="1:7">
      <c r="A17067" s="292" t="s">
        <v>49</v>
      </c>
      <c r="B17067" s="405">
        <v>62996</v>
      </c>
      <c r="C17067" s="292" t="s">
        <v>2979</v>
      </c>
      <c r="E17067" s="292" t="s">
        <v>214</v>
      </c>
      <c r="F17067" s="405">
        <v>63041</v>
      </c>
      <c r="G17067" s="292" t="s">
        <v>2979</v>
      </c>
    </row>
    <row r="17068" spans="1:7">
      <c r="A17068" s="292" t="s">
        <v>49</v>
      </c>
      <c r="B17068" s="405">
        <v>63377</v>
      </c>
      <c r="C17068" s="292" t="s">
        <v>2979</v>
      </c>
      <c r="E17068" s="292" t="s">
        <v>214</v>
      </c>
      <c r="F17068" s="405">
        <v>63050</v>
      </c>
      <c r="G17068" s="292" t="s">
        <v>2979</v>
      </c>
    </row>
    <row r="17069" spans="1:7">
      <c r="A17069" s="292" t="s">
        <v>49</v>
      </c>
      <c r="B17069" s="405">
        <v>63474</v>
      </c>
      <c r="C17069" s="292" t="s">
        <v>2979</v>
      </c>
      <c r="E17069" s="292" t="s">
        <v>214</v>
      </c>
      <c r="F17069" s="405">
        <v>63055</v>
      </c>
      <c r="G17069" s="292" t="s">
        <v>2979</v>
      </c>
    </row>
    <row r="17070" spans="1:7">
      <c r="A17070" s="292" t="s">
        <v>49</v>
      </c>
      <c r="B17070" s="405">
        <v>63653</v>
      </c>
      <c r="C17070" s="292" t="s">
        <v>2979</v>
      </c>
      <c r="E17070" s="292" t="s">
        <v>214</v>
      </c>
      <c r="F17070" s="405">
        <v>63057</v>
      </c>
      <c r="G17070" s="292" t="s">
        <v>2979</v>
      </c>
    </row>
    <row r="17071" spans="1:7">
      <c r="A17071" s="292" t="s">
        <v>49</v>
      </c>
      <c r="B17071" s="405">
        <v>63845</v>
      </c>
      <c r="C17071" s="292" t="s">
        <v>2979</v>
      </c>
      <c r="E17071" s="292" t="s">
        <v>214</v>
      </c>
      <c r="F17071" s="405">
        <v>63060</v>
      </c>
      <c r="G17071" s="292" t="s">
        <v>2979</v>
      </c>
    </row>
    <row r="17072" spans="1:7">
      <c r="A17072" s="292" t="s">
        <v>49</v>
      </c>
      <c r="B17072" s="405">
        <v>64018</v>
      </c>
      <c r="C17072" s="292" t="s">
        <v>2979</v>
      </c>
      <c r="E17072" s="292" t="s">
        <v>214</v>
      </c>
      <c r="F17072" s="405">
        <v>63061</v>
      </c>
      <c r="G17072" s="292" t="s">
        <v>2979</v>
      </c>
    </row>
    <row r="17073" spans="1:7">
      <c r="A17073" s="292" t="s">
        <v>49</v>
      </c>
      <c r="B17073" s="405">
        <v>64444</v>
      </c>
      <c r="C17073" s="292" t="s">
        <v>2979</v>
      </c>
      <c r="E17073" s="292" t="s">
        <v>214</v>
      </c>
      <c r="F17073" s="405">
        <v>63066</v>
      </c>
      <c r="G17073" s="292" t="s">
        <v>2979</v>
      </c>
    </row>
    <row r="17074" spans="1:7">
      <c r="A17074" s="292" t="s">
        <v>49</v>
      </c>
      <c r="B17074" s="405">
        <v>64625</v>
      </c>
      <c r="C17074" s="292" t="s">
        <v>2979</v>
      </c>
      <c r="E17074" s="292" t="s">
        <v>214</v>
      </c>
      <c r="F17074" s="405">
        <v>63068</v>
      </c>
      <c r="G17074" s="292" t="s">
        <v>2979</v>
      </c>
    </row>
    <row r="17075" spans="1:7">
      <c r="A17075" s="292" t="s">
        <v>49</v>
      </c>
      <c r="B17075" s="405">
        <v>64683</v>
      </c>
      <c r="C17075" s="292" t="s">
        <v>2979</v>
      </c>
      <c r="E17075" s="292" t="s">
        <v>214</v>
      </c>
      <c r="F17075" s="405">
        <v>63072</v>
      </c>
      <c r="G17075" s="292" t="s">
        <v>2979</v>
      </c>
    </row>
    <row r="17076" spans="1:7">
      <c r="A17076" s="292" t="s">
        <v>49</v>
      </c>
      <c r="B17076" s="405">
        <v>64784</v>
      </c>
      <c r="C17076" s="292" t="s">
        <v>2979</v>
      </c>
      <c r="E17076" s="292" t="s">
        <v>214</v>
      </c>
      <c r="F17076" s="405">
        <v>63077</v>
      </c>
      <c r="G17076" s="292" t="s">
        <v>2979</v>
      </c>
    </row>
    <row r="17077" spans="1:7">
      <c r="A17077" s="292" t="s">
        <v>49</v>
      </c>
      <c r="B17077" s="405">
        <v>65051</v>
      </c>
      <c r="C17077" s="292" t="s">
        <v>2979</v>
      </c>
      <c r="E17077" s="292" t="s">
        <v>214</v>
      </c>
      <c r="F17077" s="405">
        <v>63087</v>
      </c>
      <c r="G17077" s="292" t="s">
        <v>2979</v>
      </c>
    </row>
    <row r="17078" spans="1:7">
      <c r="A17078" s="292" t="s">
        <v>49</v>
      </c>
      <c r="B17078" s="405">
        <v>62601</v>
      </c>
      <c r="C17078" s="292" t="s">
        <v>2979</v>
      </c>
      <c r="E17078" s="292" t="s">
        <v>214</v>
      </c>
      <c r="F17078" s="405">
        <v>63091</v>
      </c>
      <c r="G17078" s="292" t="s">
        <v>2979</v>
      </c>
    </row>
    <row r="17079" spans="1:7">
      <c r="A17079" s="292" t="s">
        <v>49</v>
      </c>
      <c r="B17079" s="405">
        <v>62677</v>
      </c>
      <c r="C17079" s="292" t="s">
        <v>2979</v>
      </c>
      <c r="E17079" s="292" t="s">
        <v>214</v>
      </c>
      <c r="F17079" s="405">
        <v>63330</v>
      </c>
      <c r="G17079" s="292" t="s">
        <v>2979</v>
      </c>
    </row>
    <row r="17080" spans="1:7">
      <c r="A17080" s="292" t="s">
        <v>49</v>
      </c>
      <c r="B17080" s="405">
        <v>62854</v>
      </c>
      <c r="C17080" s="292" t="s">
        <v>2979</v>
      </c>
      <c r="E17080" s="292" t="s">
        <v>214</v>
      </c>
      <c r="F17080" s="405">
        <v>63332</v>
      </c>
      <c r="G17080" s="292" t="s">
        <v>2979</v>
      </c>
    </row>
    <row r="17081" spans="1:7">
      <c r="A17081" s="292" t="s">
        <v>49</v>
      </c>
      <c r="B17081" s="405">
        <v>62923</v>
      </c>
      <c r="C17081" s="292" t="s">
        <v>2979</v>
      </c>
      <c r="E17081" s="292" t="s">
        <v>214</v>
      </c>
      <c r="F17081" s="405">
        <v>63333</v>
      </c>
      <c r="G17081" s="292" t="s">
        <v>2979</v>
      </c>
    </row>
    <row r="17082" spans="1:7">
      <c r="A17082" s="292" t="s">
        <v>49</v>
      </c>
      <c r="B17082" s="405">
        <v>62997</v>
      </c>
      <c r="C17082" s="292" t="s">
        <v>2979</v>
      </c>
      <c r="E17082" s="292" t="s">
        <v>214</v>
      </c>
      <c r="F17082" s="405">
        <v>63334</v>
      </c>
      <c r="G17082" s="292" t="s">
        <v>2979</v>
      </c>
    </row>
    <row r="17083" spans="1:7">
      <c r="A17083" s="292" t="s">
        <v>49</v>
      </c>
      <c r="B17083" s="405">
        <v>63378</v>
      </c>
      <c r="C17083" s="292" t="s">
        <v>2979</v>
      </c>
      <c r="E17083" s="292" t="s">
        <v>214</v>
      </c>
      <c r="F17083" s="405">
        <v>63336</v>
      </c>
      <c r="G17083" s="292" t="s">
        <v>2979</v>
      </c>
    </row>
    <row r="17084" spans="1:7">
      <c r="A17084" s="292" t="s">
        <v>49</v>
      </c>
      <c r="B17084" s="405">
        <v>63530</v>
      </c>
      <c r="C17084" s="292" t="s">
        <v>2979</v>
      </c>
      <c r="E17084" s="292" t="s">
        <v>214</v>
      </c>
      <c r="F17084" s="405">
        <v>63339</v>
      </c>
      <c r="G17084" s="292" t="s">
        <v>2979</v>
      </c>
    </row>
    <row r="17085" spans="1:7">
      <c r="A17085" s="292" t="s">
        <v>49</v>
      </c>
      <c r="B17085" s="405">
        <v>63654</v>
      </c>
      <c r="C17085" s="292" t="s">
        <v>2979</v>
      </c>
      <c r="E17085" s="292" t="s">
        <v>214</v>
      </c>
      <c r="F17085" s="405">
        <v>63342</v>
      </c>
      <c r="G17085" s="292" t="s">
        <v>2979</v>
      </c>
    </row>
    <row r="17086" spans="1:7">
      <c r="A17086" s="292" t="s">
        <v>49</v>
      </c>
      <c r="B17086" s="405">
        <v>63846</v>
      </c>
      <c r="C17086" s="292" t="s">
        <v>2979</v>
      </c>
      <c r="E17086" s="292" t="s">
        <v>214</v>
      </c>
      <c r="F17086" s="405">
        <v>63343</v>
      </c>
      <c r="G17086" s="292" t="s">
        <v>2979</v>
      </c>
    </row>
    <row r="17087" spans="1:7">
      <c r="A17087" s="292" t="s">
        <v>49</v>
      </c>
      <c r="B17087" s="405">
        <v>64019</v>
      </c>
      <c r="C17087" s="292" t="s">
        <v>2979</v>
      </c>
      <c r="E17087" s="292" t="s">
        <v>214</v>
      </c>
      <c r="F17087" s="405">
        <v>63344</v>
      </c>
      <c r="G17087" s="292" t="s">
        <v>2979</v>
      </c>
    </row>
    <row r="17088" spans="1:7">
      <c r="A17088" s="292" t="s">
        <v>49</v>
      </c>
      <c r="B17088" s="405">
        <v>64445</v>
      </c>
      <c r="C17088" s="292" t="s">
        <v>2979</v>
      </c>
      <c r="E17088" s="292" t="s">
        <v>214</v>
      </c>
      <c r="F17088" s="405">
        <v>63345</v>
      </c>
      <c r="G17088" s="292" t="s">
        <v>2979</v>
      </c>
    </row>
    <row r="17089" spans="1:7">
      <c r="A17089" s="292" t="s">
        <v>49</v>
      </c>
      <c r="B17089" s="405">
        <v>64630</v>
      </c>
      <c r="C17089" s="292" t="s">
        <v>2979</v>
      </c>
      <c r="E17089" s="292" t="s">
        <v>214</v>
      </c>
      <c r="F17089" s="405">
        <v>63349</v>
      </c>
      <c r="G17089" s="292" t="s">
        <v>2979</v>
      </c>
    </row>
    <row r="17090" spans="1:7">
      <c r="A17090" s="292" t="s">
        <v>49</v>
      </c>
      <c r="B17090" s="405">
        <v>64686</v>
      </c>
      <c r="C17090" s="292" t="s">
        <v>2979</v>
      </c>
      <c r="E17090" s="292" t="s">
        <v>214</v>
      </c>
      <c r="F17090" s="405">
        <v>63350</v>
      </c>
      <c r="G17090" s="292" t="s">
        <v>2979</v>
      </c>
    </row>
    <row r="17091" spans="1:7">
      <c r="A17091" s="292" t="s">
        <v>49</v>
      </c>
      <c r="B17091" s="405">
        <v>64790</v>
      </c>
      <c r="C17091" s="292" t="s">
        <v>2979</v>
      </c>
      <c r="E17091" s="292" t="s">
        <v>214</v>
      </c>
      <c r="F17091" s="405">
        <v>63351</v>
      </c>
      <c r="G17091" s="292" t="s">
        <v>2979</v>
      </c>
    </row>
    <row r="17092" spans="1:7">
      <c r="A17092" s="292" t="s">
        <v>49</v>
      </c>
      <c r="B17092" s="405">
        <v>65052</v>
      </c>
      <c r="C17092" s="292" t="s">
        <v>2979</v>
      </c>
      <c r="E17092" s="292" t="s">
        <v>214</v>
      </c>
      <c r="F17092" s="405">
        <v>63352</v>
      </c>
      <c r="G17092" s="292" t="s">
        <v>2979</v>
      </c>
    </row>
    <row r="17093" spans="1:7">
      <c r="A17093" s="292" t="s">
        <v>49</v>
      </c>
      <c r="B17093" s="405">
        <v>62610</v>
      </c>
      <c r="C17093" s="292" t="s">
        <v>2979</v>
      </c>
      <c r="E17093" s="292" t="s">
        <v>214</v>
      </c>
      <c r="F17093" s="405">
        <v>63353</v>
      </c>
      <c r="G17093" s="292" t="s">
        <v>2979</v>
      </c>
    </row>
    <row r="17094" spans="1:7">
      <c r="A17094" s="292" t="s">
        <v>49</v>
      </c>
      <c r="B17094" s="405">
        <v>62681</v>
      </c>
      <c r="C17094" s="292" t="s">
        <v>2979</v>
      </c>
      <c r="E17094" s="292" t="s">
        <v>214</v>
      </c>
      <c r="F17094" s="405">
        <v>63357</v>
      </c>
      <c r="G17094" s="292" t="s">
        <v>2979</v>
      </c>
    </row>
    <row r="17095" spans="1:7">
      <c r="A17095" s="292" t="s">
        <v>49</v>
      </c>
      <c r="B17095" s="405">
        <v>62855</v>
      </c>
      <c r="C17095" s="292" t="s">
        <v>2979</v>
      </c>
      <c r="E17095" s="292" t="s">
        <v>214</v>
      </c>
      <c r="F17095" s="405">
        <v>63359</v>
      </c>
      <c r="G17095" s="292" t="s">
        <v>2979</v>
      </c>
    </row>
    <row r="17096" spans="1:7">
      <c r="A17096" s="292" t="s">
        <v>49</v>
      </c>
      <c r="B17096" s="405">
        <v>62924</v>
      </c>
      <c r="C17096" s="292" t="s">
        <v>2979</v>
      </c>
      <c r="E17096" s="292" t="s">
        <v>214</v>
      </c>
      <c r="F17096" s="405">
        <v>63361</v>
      </c>
      <c r="G17096" s="292" t="s">
        <v>2979</v>
      </c>
    </row>
    <row r="17097" spans="1:7">
      <c r="A17097" s="292" t="s">
        <v>49</v>
      </c>
      <c r="B17097" s="405">
        <v>62998</v>
      </c>
      <c r="C17097" s="292" t="s">
        <v>2979</v>
      </c>
      <c r="E17097" s="292" t="s">
        <v>214</v>
      </c>
      <c r="F17097" s="405">
        <v>63369</v>
      </c>
      <c r="G17097" s="292" t="s">
        <v>2979</v>
      </c>
    </row>
    <row r="17098" spans="1:7">
      <c r="A17098" s="292" t="s">
        <v>49</v>
      </c>
      <c r="B17098" s="405">
        <v>63380</v>
      </c>
      <c r="C17098" s="292" t="s">
        <v>2979</v>
      </c>
      <c r="E17098" s="292" t="s">
        <v>214</v>
      </c>
      <c r="F17098" s="405">
        <v>63373</v>
      </c>
      <c r="G17098" s="292" t="s">
        <v>2979</v>
      </c>
    </row>
    <row r="17099" spans="1:7">
      <c r="A17099" s="292" t="s">
        <v>49</v>
      </c>
      <c r="B17099" s="405">
        <v>63531</v>
      </c>
      <c r="C17099" s="292" t="s">
        <v>2979</v>
      </c>
      <c r="E17099" s="292" t="s">
        <v>214</v>
      </c>
      <c r="F17099" s="405">
        <v>63377</v>
      </c>
      <c r="G17099" s="292" t="s">
        <v>2979</v>
      </c>
    </row>
    <row r="17100" spans="1:7">
      <c r="A17100" s="292" t="s">
        <v>49</v>
      </c>
      <c r="B17100" s="405">
        <v>63660</v>
      </c>
      <c r="C17100" s="292" t="s">
        <v>2979</v>
      </c>
      <c r="E17100" s="292" t="s">
        <v>214</v>
      </c>
      <c r="F17100" s="405">
        <v>63378</v>
      </c>
      <c r="G17100" s="292" t="s">
        <v>2979</v>
      </c>
    </row>
    <row r="17101" spans="1:7">
      <c r="A17101" s="292" t="s">
        <v>49</v>
      </c>
      <c r="B17101" s="405">
        <v>63848</v>
      </c>
      <c r="C17101" s="292" t="s">
        <v>2979</v>
      </c>
      <c r="E17101" s="292" t="s">
        <v>214</v>
      </c>
      <c r="F17101" s="405">
        <v>63380</v>
      </c>
      <c r="G17101" s="292" t="s">
        <v>2979</v>
      </c>
    </row>
    <row r="17102" spans="1:7">
      <c r="A17102" s="292" t="s">
        <v>49</v>
      </c>
      <c r="B17102" s="405">
        <v>64020</v>
      </c>
      <c r="C17102" s="292" t="s">
        <v>2979</v>
      </c>
      <c r="E17102" s="292" t="s">
        <v>214</v>
      </c>
      <c r="F17102" s="405">
        <v>63381</v>
      </c>
      <c r="G17102" s="292" t="s">
        <v>2979</v>
      </c>
    </row>
    <row r="17103" spans="1:7">
      <c r="A17103" s="292" t="s">
        <v>49</v>
      </c>
      <c r="B17103" s="405">
        <v>64446</v>
      </c>
      <c r="C17103" s="292" t="s">
        <v>2979</v>
      </c>
      <c r="E17103" s="292" t="s">
        <v>214</v>
      </c>
      <c r="F17103" s="405">
        <v>63382</v>
      </c>
      <c r="G17103" s="292" t="s">
        <v>2979</v>
      </c>
    </row>
    <row r="17104" spans="1:7">
      <c r="A17104" s="292" t="s">
        <v>49</v>
      </c>
      <c r="B17104" s="405">
        <v>64631</v>
      </c>
      <c r="C17104" s="292" t="s">
        <v>2979</v>
      </c>
      <c r="E17104" s="292" t="s">
        <v>214</v>
      </c>
      <c r="F17104" s="405">
        <v>63383</v>
      </c>
      <c r="G17104" s="292" t="s">
        <v>2979</v>
      </c>
    </row>
    <row r="17105" spans="1:7">
      <c r="A17105" s="292" t="s">
        <v>49</v>
      </c>
      <c r="B17105" s="405">
        <v>64688</v>
      </c>
      <c r="C17105" s="292" t="s">
        <v>2979</v>
      </c>
      <c r="E17105" s="292" t="s">
        <v>214</v>
      </c>
      <c r="F17105" s="405">
        <v>63384</v>
      </c>
      <c r="G17105" s="292" t="s">
        <v>2979</v>
      </c>
    </row>
    <row r="17106" spans="1:7">
      <c r="A17106" s="292" t="s">
        <v>49</v>
      </c>
      <c r="B17106" s="405">
        <v>64831</v>
      </c>
      <c r="C17106" s="292" t="s">
        <v>2979</v>
      </c>
      <c r="E17106" s="292" t="s">
        <v>214</v>
      </c>
      <c r="F17106" s="405">
        <v>63390</v>
      </c>
      <c r="G17106" s="292" t="s">
        <v>2979</v>
      </c>
    </row>
    <row r="17107" spans="1:7">
      <c r="A17107" s="292" t="s">
        <v>49</v>
      </c>
      <c r="B17107" s="405">
        <v>65053</v>
      </c>
      <c r="C17107" s="292" t="s">
        <v>2979</v>
      </c>
      <c r="E17107" s="292" t="s">
        <v>214</v>
      </c>
      <c r="F17107" s="405">
        <v>63430</v>
      </c>
      <c r="G17107" s="292" t="s">
        <v>2979</v>
      </c>
    </row>
    <row r="17108" spans="1:7">
      <c r="A17108" s="292" t="s">
        <v>49</v>
      </c>
      <c r="B17108" s="405">
        <v>62611</v>
      </c>
      <c r="C17108" s="292" t="s">
        <v>2979</v>
      </c>
      <c r="E17108" s="292" t="s">
        <v>214</v>
      </c>
      <c r="F17108" s="405">
        <v>63431</v>
      </c>
      <c r="G17108" s="292" t="s">
        <v>2979</v>
      </c>
    </row>
    <row r="17109" spans="1:7">
      <c r="A17109" s="292" t="s">
        <v>49</v>
      </c>
      <c r="B17109" s="405">
        <v>62682</v>
      </c>
      <c r="C17109" s="292" t="s">
        <v>2979</v>
      </c>
      <c r="E17109" s="292" t="s">
        <v>214</v>
      </c>
      <c r="F17109" s="405">
        <v>63432</v>
      </c>
      <c r="G17109" s="292" t="s">
        <v>2979</v>
      </c>
    </row>
    <row r="17110" spans="1:7">
      <c r="A17110" s="292" t="s">
        <v>49</v>
      </c>
      <c r="B17110" s="405">
        <v>62857</v>
      </c>
      <c r="C17110" s="292" t="s">
        <v>2979</v>
      </c>
      <c r="E17110" s="292" t="s">
        <v>214</v>
      </c>
      <c r="F17110" s="405">
        <v>63434</v>
      </c>
      <c r="G17110" s="292" t="s">
        <v>2979</v>
      </c>
    </row>
    <row r="17111" spans="1:7">
      <c r="A17111" s="292" t="s">
        <v>49</v>
      </c>
      <c r="B17111" s="405">
        <v>62926</v>
      </c>
      <c r="C17111" s="292" t="s">
        <v>2979</v>
      </c>
      <c r="E17111" s="292" t="s">
        <v>214</v>
      </c>
      <c r="F17111" s="405">
        <v>63435</v>
      </c>
      <c r="G17111" s="292" t="s">
        <v>2979</v>
      </c>
    </row>
    <row r="17112" spans="1:7">
      <c r="A17112" s="292" t="s">
        <v>49</v>
      </c>
      <c r="B17112" s="405">
        <v>63014</v>
      </c>
      <c r="C17112" s="292" t="s">
        <v>2979</v>
      </c>
      <c r="E17112" s="292" t="s">
        <v>214</v>
      </c>
      <c r="F17112" s="405">
        <v>63436</v>
      </c>
      <c r="G17112" s="292" t="s">
        <v>2979</v>
      </c>
    </row>
    <row r="17113" spans="1:7">
      <c r="A17113" s="292" t="s">
        <v>49</v>
      </c>
      <c r="B17113" s="405">
        <v>63381</v>
      </c>
      <c r="C17113" s="292" t="s">
        <v>2979</v>
      </c>
      <c r="E17113" s="292" t="s">
        <v>214</v>
      </c>
      <c r="F17113" s="405">
        <v>63437</v>
      </c>
      <c r="G17113" s="292" t="s">
        <v>2979</v>
      </c>
    </row>
    <row r="17114" spans="1:7">
      <c r="A17114" s="292" t="s">
        <v>49</v>
      </c>
      <c r="B17114" s="405">
        <v>63532</v>
      </c>
      <c r="C17114" s="292" t="s">
        <v>2979</v>
      </c>
      <c r="E17114" s="292" t="s">
        <v>214</v>
      </c>
      <c r="F17114" s="405">
        <v>63438</v>
      </c>
      <c r="G17114" s="292" t="s">
        <v>2979</v>
      </c>
    </row>
    <row r="17115" spans="1:7">
      <c r="A17115" s="292" t="s">
        <v>49</v>
      </c>
      <c r="B17115" s="405">
        <v>63664</v>
      </c>
      <c r="C17115" s="292" t="s">
        <v>2979</v>
      </c>
      <c r="E17115" s="292" t="s">
        <v>214</v>
      </c>
      <c r="F17115" s="405">
        <v>63440</v>
      </c>
      <c r="G17115" s="292" t="s">
        <v>2979</v>
      </c>
    </row>
    <row r="17116" spans="1:7">
      <c r="A17116" s="292" t="s">
        <v>49</v>
      </c>
      <c r="B17116" s="405">
        <v>63850</v>
      </c>
      <c r="C17116" s="292" t="s">
        <v>2979</v>
      </c>
      <c r="E17116" s="292" t="s">
        <v>214</v>
      </c>
      <c r="F17116" s="405">
        <v>63441</v>
      </c>
      <c r="G17116" s="292" t="s">
        <v>2979</v>
      </c>
    </row>
    <row r="17117" spans="1:7">
      <c r="A17117" s="292" t="s">
        <v>49</v>
      </c>
      <c r="B17117" s="405">
        <v>64021</v>
      </c>
      <c r="C17117" s="292" t="s">
        <v>2979</v>
      </c>
      <c r="E17117" s="292" t="s">
        <v>214</v>
      </c>
      <c r="F17117" s="405">
        <v>63443</v>
      </c>
      <c r="G17117" s="292" t="s">
        <v>2979</v>
      </c>
    </row>
    <row r="17118" spans="1:7">
      <c r="A17118" s="292" t="s">
        <v>49</v>
      </c>
      <c r="B17118" s="405">
        <v>64448</v>
      </c>
      <c r="C17118" s="292" t="s">
        <v>2979</v>
      </c>
      <c r="E17118" s="292" t="s">
        <v>214</v>
      </c>
      <c r="F17118" s="405">
        <v>63445</v>
      </c>
      <c r="G17118" s="292" t="s">
        <v>2979</v>
      </c>
    </row>
    <row r="17119" spans="1:7">
      <c r="A17119" s="292" t="s">
        <v>49</v>
      </c>
      <c r="B17119" s="405">
        <v>64632</v>
      </c>
      <c r="C17119" s="292" t="s">
        <v>2979</v>
      </c>
      <c r="E17119" s="292" t="s">
        <v>214</v>
      </c>
      <c r="F17119" s="405">
        <v>63447</v>
      </c>
      <c r="G17119" s="292" t="s">
        <v>2979</v>
      </c>
    </row>
    <row r="17120" spans="1:7">
      <c r="A17120" s="292" t="s">
        <v>49</v>
      </c>
      <c r="B17120" s="405">
        <v>64689</v>
      </c>
      <c r="C17120" s="292" t="s">
        <v>2979</v>
      </c>
      <c r="E17120" s="292" t="s">
        <v>214</v>
      </c>
      <c r="F17120" s="405">
        <v>63448</v>
      </c>
      <c r="G17120" s="292" t="s">
        <v>2979</v>
      </c>
    </row>
    <row r="17121" spans="1:7">
      <c r="A17121" s="292" t="s">
        <v>49</v>
      </c>
      <c r="B17121" s="405">
        <v>64832</v>
      </c>
      <c r="C17121" s="292" t="s">
        <v>2979</v>
      </c>
      <c r="E17121" s="292" t="s">
        <v>214</v>
      </c>
      <c r="F17121" s="405">
        <v>63451</v>
      </c>
      <c r="G17121" s="292" t="s">
        <v>2979</v>
      </c>
    </row>
    <row r="17122" spans="1:7">
      <c r="A17122" s="292" t="s">
        <v>49</v>
      </c>
      <c r="B17122" s="405">
        <v>65054</v>
      </c>
      <c r="C17122" s="292" t="s">
        <v>2979</v>
      </c>
      <c r="E17122" s="292" t="s">
        <v>214</v>
      </c>
      <c r="F17122" s="405">
        <v>63452</v>
      </c>
      <c r="G17122" s="292" t="s">
        <v>2979</v>
      </c>
    </row>
    <row r="17123" spans="1:7">
      <c r="A17123" s="292" t="s">
        <v>49</v>
      </c>
      <c r="B17123" s="405">
        <v>62612</v>
      </c>
      <c r="C17123" s="292" t="s">
        <v>2979</v>
      </c>
      <c r="E17123" s="292" t="s">
        <v>214</v>
      </c>
      <c r="F17123" s="405">
        <v>63453</v>
      </c>
      <c r="G17123" s="292" t="s">
        <v>2979</v>
      </c>
    </row>
    <row r="17124" spans="1:7">
      <c r="A17124" s="292" t="s">
        <v>49</v>
      </c>
      <c r="B17124" s="405">
        <v>62685</v>
      </c>
      <c r="C17124" s="292" t="s">
        <v>2979</v>
      </c>
      <c r="E17124" s="292" t="s">
        <v>214</v>
      </c>
      <c r="F17124" s="405">
        <v>63454</v>
      </c>
      <c r="G17124" s="292" t="s">
        <v>2979</v>
      </c>
    </row>
    <row r="17125" spans="1:7">
      <c r="A17125" s="292" t="s">
        <v>49</v>
      </c>
      <c r="B17125" s="405">
        <v>62858</v>
      </c>
      <c r="C17125" s="292" t="s">
        <v>2979</v>
      </c>
      <c r="E17125" s="292" t="s">
        <v>214</v>
      </c>
      <c r="F17125" s="405">
        <v>63456</v>
      </c>
      <c r="G17125" s="292" t="s">
        <v>2979</v>
      </c>
    </row>
    <row r="17126" spans="1:7">
      <c r="A17126" s="292" t="s">
        <v>49</v>
      </c>
      <c r="B17126" s="405">
        <v>62932</v>
      </c>
      <c r="C17126" s="292" t="s">
        <v>2979</v>
      </c>
      <c r="E17126" s="292" t="s">
        <v>214</v>
      </c>
      <c r="F17126" s="405">
        <v>63458</v>
      </c>
      <c r="G17126" s="292" t="s">
        <v>2979</v>
      </c>
    </row>
    <row r="17127" spans="1:7">
      <c r="A17127" s="292" t="s">
        <v>49</v>
      </c>
      <c r="B17127" s="405">
        <v>63015</v>
      </c>
      <c r="C17127" s="292" t="s">
        <v>2979</v>
      </c>
      <c r="E17127" s="292" t="s">
        <v>214</v>
      </c>
      <c r="F17127" s="405">
        <v>63459</v>
      </c>
      <c r="G17127" s="292" t="s">
        <v>2979</v>
      </c>
    </row>
    <row r="17128" spans="1:7">
      <c r="A17128" s="292" t="s">
        <v>49</v>
      </c>
      <c r="B17128" s="405">
        <v>63382</v>
      </c>
      <c r="C17128" s="292" t="s">
        <v>2979</v>
      </c>
      <c r="E17128" s="292" t="s">
        <v>214</v>
      </c>
      <c r="F17128" s="405">
        <v>63460</v>
      </c>
      <c r="G17128" s="292" t="s">
        <v>2979</v>
      </c>
    </row>
    <row r="17129" spans="1:7">
      <c r="A17129" s="292" t="s">
        <v>49</v>
      </c>
      <c r="B17129" s="405">
        <v>63533</v>
      </c>
      <c r="C17129" s="292" t="s">
        <v>2979</v>
      </c>
      <c r="E17129" s="292" t="s">
        <v>214</v>
      </c>
      <c r="F17129" s="405">
        <v>63461</v>
      </c>
      <c r="G17129" s="292" t="s">
        <v>2979</v>
      </c>
    </row>
    <row r="17130" spans="1:7">
      <c r="A17130" s="292" t="s">
        <v>49</v>
      </c>
      <c r="B17130" s="405">
        <v>63670</v>
      </c>
      <c r="C17130" s="292" t="s">
        <v>2979</v>
      </c>
      <c r="E17130" s="292" t="s">
        <v>214</v>
      </c>
      <c r="F17130" s="405">
        <v>63462</v>
      </c>
      <c r="G17130" s="292" t="s">
        <v>2979</v>
      </c>
    </row>
    <row r="17131" spans="1:7">
      <c r="A17131" s="292" t="s">
        <v>49</v>
      </c>
      <c r="B17131" s="405">
        <v>63851</v>
      </c>
      <c r="C17131" s="292" t="s">
        <v>2979</v>
      </c>
      <c r="E17131" s="292" t="s">
        <v>214</v>
      </c>
      <c r="F17131" s="405">
        <v>63463</v>
      </c>
      <c r="G17131" s="292" t="s">
        <v>2979</v>
      </c>
    </row>
    <row r="17132" spans="1:7">
      <c r="A17132" s="292" t="s">
        <v>49</v>
      </c>
      <c r="B17132" s="405">
        <v>64022</v>
      </c>
      <c r="C17132" s="292" t="s">
        <v>2979</v>
      </c>
      <c r="E17132" s="292" t="s">
        <v>214</v>
      </c>
      <c r="F17132" s="405">
        <v>63464</v>
      </c>
      <c r="G17132" s="292" t="s">
        <v>2979</v>
      </c>
    </row>
    <row r="17133" spans="1:7">
      <c r="A17133" s="292" t="s">
        <v>49</v>
      </c>
      <c r="B17133" s="405">
        <v>64449</v>
      </c>
      <c r="C17133" s="292" t="s">
        <v>2979</v>
      </c>
      <c r="E17133" s="292" t="s">
        <v>214</v>
      </c>
      <c r="F17133" s="405">
        <v>63465</v>
      </c>
      <c r="G17133" s="292" t="s">
        <v>2979</v>
      </c>
    </row>
    <row r="17134" spans="1:7">
      <c r="A17134" s="292" t="s">
        <v>49</v>
      </c>
      <c r="B17134" s="405">
        <v>64633</v>
      </c>
      <c r="C17134" s="292" t="s">
        <v>2979</v>
      </c>
      <c r="E17134" s="292" t="s">
        <v>214</v>
      </c>
      <c r="F17134" s="405">
        <v>63466</v>
      </c>
      <c r="G17134" s="292" t="s">
        <v>2979</v>
      </c>
    </row>
    <row r="17135" spans="1:7">
      <c r="A17135" s="292" t="s">
        <v>49</v>
      </c>
      <c r="B17135" s="405">
        <v>64720</v>
      </c>
      <c r="C17135" s="292" t="s">
        <v>2979</v>
      </c>
      <c r="E17135" s="292" t="s">
        <v>214</v>
      </c>
      <c r="F17135" s="405">
        <v>63468</v>
      </c>
      <c r="G17135" s="292" t="s">
        <v>2979</v>
      </c>
    </row>
    <row r="17136" spans="1:7">
      <c r="A17136" s="292" t="s">
        <v>49</v>
      </c>
      <c r="B17136" s="405">
        <v>64833</v>
      </c>
      <c r="C17136" s="292" t="s">
        <v>2979</v>
      </c>
      <c r="E17136" s="292" t="s">
        <v>214</v>
      </c>
      <c r="F17136" s="405">
        <v>63469</v>
      </c>
      <c r="G17136" s="292" t="s">
        <v>2979</v>
      </c>
    </row>
    <row r="17137" spans="1:7">
      <c r="A17137" s="292" t="s">
        <v>49</v>
      </c>
      <c r="B17137" s="405">
        <v>65055</v>
      </c>
      <c r="C17137" s="292" t="s">
        <v>2979</v>
      </c>
      <c r="E17137" s="292" t="s">
        <v>214</v>
      </c>
      <c r="F17137" s="405">
        <v>63471</v>
      </c>
      <c r="G17137" s="292" t="s">
        <v>2979</v>
      </c>
    </row>
    <row r="17138" spans="1:7">
      <c r="A17138" s="292" t="s">
        <v>49</v>
      </c>
      <c r="B17138" s="405">
        <v>62613</v>
      </c>
      <c r="C17138" s="292" t="s">
        <v>2979</v>
      </c>
      <c r="E17138" s="292" t="s">
        <v>214</v>
      </c>
      <c r="F17138" s="405">
        <v>63472</v>
      </c>
      <c r="G17138" s="292" t="s">
        <v>2979</v>
      </c>
    </row>
    <row r="17139" spans="1:7">
      <c r="A17139" s="292" t="s">
        <v>49</v>
      </c>
      <c r="B17139" s="405">
        <v>62686</v>
      </c>
      <c r="C17139" s="292" t="s">
        <v>2979</v>
      </c>
      <c r="E17139" s="292" t="s">
        <v>214</v>
      </c>
      <c r="F17139" s="405">
        <v>63473</v>
      </c>
      <c r="G17139" s="292" t="s">
        <v>2979</v>
      </c>
    </row>
    <row r="17140" spans="1:7">
      <c r="A17140" s="292" t="s">
        <v>49</v>
      </c>
      <c r="B17140" s="405">
        <v>62859</v>
      </c>
      <c r="C17140" s="292" t="s">
        <v>2979</v>
      </c>
      <c r="E17140" s="292" t="s">
        <v>214</v>
      </c>
      <c r="F17140" s="405">
        <v>63474</v>
      </c>
      <c r="G17140" s="292" t="s">
        <v>2979</v>
      </c>
    </row>
    <row r="17141" spans="1:7">
      <c r="A17141" s="292" t="s">
        <v>49</v>
      </c>
      <c r="B17141" s="405">
        <v>62934</v>
      </c>
      <c r="C17141" s="292" t="s">
        <v>2979</v>
      </c>
      <c r="E17141" s="292" t="s">
        <v>214</v>
      </c>
      <c r="F17141" s="405">
        <v>63530</v>
      </c>
      <c r="G17141" s="292" t="s">
        <v>2979</v>
      </c>
    </row>
    <row r="17142" spans="1:7">
      <c r="A17142" s="292" t="s">
        <v>49</v>
      </c>
      <c r="B17142" s="405">
        <v>63020</v>
      </c>
      <c r="C17142" s="292" t="s">
        <v>2979</v>
      </c>
      <c r="E17142" s="292" t="s">
        <v>214</v>
      </c>
      <c r="F17142" s="405">
        <v>63531</v>
      </c>
      <c r="G17142" s="292" t="s">
        <v>2979</v>
      </c>
    </row>
    <row r="17143" spans="1:7">
      <c r="A17143" s="292" t="s">
        <v>49</v>
      </c>
      <c r="B17143" s="405">
        <v>63383</v>
      </c>
      <c r="C17143" s="292" t="s">
        <v>2979</v>
      </c>
      <c r="E17143" s="292" t="s">
        <v>214</v>
      </c>
      <c r="F17143" s="405">
        <v>63532</v>
      </c>
      <c r="G17143" s="292" t="s">
        <v>2979</v>
      </c>
    </row>
    <row r="17144" spans="1:7">
      <c r="A17144" s="292" t="s">
        <v>49</v>
      </c>
      <c r="B17144" s="405">
        <v>63534</v>
      </c>
      <c r="C17144" s="292" t="s">
        <v>2979</v>
      </c>
      <c r="E17144" s="292" t="s">
        <v>214</v>
      </c>
      <c r="F17144" s="405">
        <v>63533</v>
      </c>
      <c r="G17144" s="292" t="s">
        <v>2979</v>
      </c>
    </row>
    <row r="17145" spans="1:7">
      <c r="A17145" s="292" t="s">
        <v>49</v>
      </c>
      <c r="B17145" s="405">
        <v>63673</v>
      </c>
      <c r="C17145" s="292" t="s">
        <v>2979</v>
      </c>
      <c r="E17145" s="292" t="s">
        <v>214</v>
      </c>
      <c r="F17145" s="405">
        <v>63534</v>
      </c>
      <c r="G17145" s="292" t="s">
        <v>2979</v>
      </c>
    </row>
    <row r="17146" spans="1:7">
      <c r="A17146" s="292" t="s">
        <v>49</v>
      </c>
      <c r="B17146" s="405">
        <v>63852</v>
      </c>
      <c r="C17146" s="292" t="s">
        <v>2979</v>
      </c>
      <c r="E17146" s="292" t="s">
        <v>214</v>
      </c>
      <c r="F17146" s="405">
        <v>63535</v>
      </c>
      <c r="G17146" s="292" t="s">
        <v>2979</v>
      </c>
    </row>
    <row r="17147" spans="1:7">
      <c r="A17147" s="292" t="s">
        <v>49</v>
      </c>
      <c r="B17147" s="405">
        <v>64035</v>
      </c>
      <c r="C17147" s="292" t="s">
        <v>2979</v>
      </c>
      <c r="E17147" s="292" t="s">
        <v>214</v>
      </c>
      <c r="F17147" s="405">
        <v>63536</v>
      </c>
      <c r="G17147" s="292" t="s">
        <v>2979</v>
      </c>
    </row>
    <row r="17148" spans="1:7">
      <c r="A17148" s="292" t="s">
        <v>49</v>
      </c>
      <c r="B17148" s="405">
        <v>64451</v>
      </c>
      <c r="C17148" s="292" t="s">
        <v>2979</v>
      </c>
      <c r="E17148" s="292" t="s">
        <v>214</v>
      </c>
      <c r="F17148" s="405">
        <v>63537</v>
      </c>
      <c r="G17148" s="292" t="s">
        <v>2979</v>
      </c>
    </row>
    <row r="17149" spans="1:7">
      <c r="A17149" s="292" t="s">
        <v>49</v>
      </c>
      <c r="B17149" s="405">
        <v>64635</v>
      </c>
      <c r="C17149" s="292" t="s">
        <v>2979</v>
      </c>
      <c r="E17149" s="292" t="s">
        <v>214</v>
      </c>
      <c r="F17149" s="405">
        <v>63538</v>
      </c>
      <c r="G17149" s="292" t="s">
        <v>2979</v>
      </c>
    </row>
    <row r="17150" spans="1:7">
      <c r="A17150" s="292" t="s">
        <v>49</v>
      </c>
      <c r="B17150" s="405">
        <v>64722</v>
      </c>
      <c r="C17150" s="292" t="s">
        <v>2979</v>
      </c>
      <c r="E17150" s="292" t="s">
        <v>214</v>
      </c>
      <c r="F17150" s="405">
        <v>63539</v>
      </c>
      <c r="G17150" s="292" t="s">
        <v>2979</v>
      </c>
    </row>
    <row r="17151" spans="1:7">
      <c r="A17151" s="292" t="s">
        <v>49</v>
      </c>
      <c r="B17151" s="405">
        <v>64842</v>
      </c>
      <c r="C17151" s="292" t="s">
        <v>2979</v>
      </c>
      <c r="E17151" s="292" t="s">
        <v>214</v>
      </c>
      <c r="F17151" s="405">
        <v>63541</v>
      </c>
      <c r="G17151" s="292" t="s">
        <v>2979</v>
      </c>
    </row>
    <row r="17152" spans="1:7">
      <c r="A17152" s="292" t="s">
        <v>49</v>
      </c>
      <c r="B17152" s="405">
        <v>65059</v>
      </c>
      <c r="C17152" s="292" t="s">
        <v>2979</v>
      </c>
      <c r="E17152" s="292" t="s">
        <v>214</v>
      </c>
      <c r="F17152" s="405">
        <v>63543</v>
      </c>
      <c r="G17152" s="292" t="s">
        <v>2979</v>
      </c>
    </row>
    <row r="17153" spans="1:7">
      <c r="A17153" s="292" t="s">
        <v>49</v>
      </c>
      <c r="B17153" s="405">
        <v>62617</v>
      </c>
      <c r="C17153" s="292" t="s">
        <v>2979</v>
      </c>
      <c r="E17153" s="292" t="s">
        <v>214</v>
      </c>
      <c r="F17153" s="405">
        <v>63545</v>
      </c>
      <c r="G17153" s="292" t="s">
        <v>2979</v>
      </c>
    </row>
    <row r="17154" spans="1:7">
      <c r="A17154" s="292" t="s">
        <v>49</v>
      </c>
      <c r="B17154" s="405">
        <v>62688</v>
      </c>
      <c r="C17154" s="292" t="s">
        <v>2979</v>
      </c>
      <c r="E17154" s="292" t="s">
        <v>214</v>
      </c>
      <c r="F17154" s="405">
        <v>63546</v>
      </c>
      <c r="G17154" s="292" t="s">
        <v>2979</v>
      </c>
    </row>
    <row r="17155" spans="1:7">
      <c r="A17155" s="292" t="s">
        <v>49</v>
      </c>
      <c r="B17155" s="405">
        <v>62860</v>
      </c>
      <c r="C17155" s="292" t="s">
        <v>2979</v>
      </c>
      <c r="E17155" s="292" t="s">
        <v>214</v>
      </c>
      <c r="F17155" s="405">
        <v>63547</v>
      </c>
      <c r="G17155" s="292" t="s">
        <v>2979</v>
      </c>
    </row>
    <row r="17156" spans="1:7">
      <c r="A17156" s="292" t="s">
        <v>49</v>
      </c>
      <c r="B17156" s="405">
        <v>62935</v>
      </c>
      <c r="C17156" s="292" t="s">
        <v>2979</v>
      </c>
      <c r="E17156" s="292" t="s">
        <v>214</v>
      </c>
      <c r="F17156" s="405">
        <v>63548</v>
      </c>
      <c r="G17156" s="292" t="s">
        <v>2979</v>
      </c>
    </row>
    <row r="17157" spans="1:7">
      <c r="A17157" s="292" t="s">
        <v>49</v>
      </c>
      <c r="B17157" s="405">
        <v>63023</v>
      </c>
      <c r="C17157" s="292" t="s">
        <v>2979</v>
      </c>
      <c r="E17157" s="292" t="s">
        <v>214</v>
      </c>
      <c r="F17157" s="405">
        <v>63549</v>
      </c>
      <c r="G17157" s="292" t="s">
        <v>2979</v>
      </c>
    </row>
    <row r="17158" spans="1:7">
      <c r="A17158" s="292" t="s">
        <v>49</v>
      </c>
      <c r="B17158" s="405">
        <v>63384</v>
      </c>
      <c r="C17158" s="292" t="s">
        <v>2979</v>
      </c>
      <c r="E17158" s="292" t="s">
        <v>214</v>
      </c>
      <c r="F17158" s="405">
        <v>63551</v>
      </c>
      <c r="G17158" s="292" t="s">
        <v>2979</v>
      </c>
    </row>
    <row r="17159" spans="1:7">
      <c r="A17159" s="292" t="s">
        <v>49</v>
      </c>
      <c r="B17159" s="405">
        <v>63535</v>
      </c>
      <c r="C17159" s="292" t="s">
        <v>2979</v>
      </c>
      <c r="E17159" s="292" t="s">
        <v>214</v>
      </c>
      <c r="F17159" s="405">
        <v>63552</v>
      </c>
      <c r="G17159" s="292" t="s">
        <v>2979</v>
      </c>
    </row>
    <row r="17160" spans="1:7">
      <c r="A17160" s="292" t="s">
        <v>49</v>
      </c>
      <c r="B17160" s="405">
        <v>63730</v>
      </c>
      <c r="C17160" s="292" t="s">
        <v>2979</v>
      </c>
      <c r="E17160" s="292" t="s">
        <v>214</v>
      </c>
      <c r="F17160" s="405">
        <v>63555</v>
      </c>
      <c r="G17160" s="292" t="s">
        <v>2979</v>
      </c>
    </row>
    <row r="17161" spans="1:7">
      <c r="A17161" s="292" t="s">
        <v>49</v>
      </c>
      <c r="B17161" s="405">
        <v>63855</v>
      </c>
      <c r="C17161" s="292" t="s">
        <v>2979</v>
      </c>
      <c r="E17161" s="292" t="s">
        <v>214</v>
      </c>
      <c r="F17161" s="405">
        <v>63556</v>
      </c>
      <c r="G17161" s="292" t="s">
        <v>2979</v>
      </c>
    </row>
    <row r="17162" spans="1:7">
      <c r="A17162" s="292" t="s">
        <v>49</v>
      </c>
      <c r="B17162" s="405">
        <v>64036</v>
      </c>
      <c r="C17162" s="292" t="s">
        <v>2979</v>
      </c>
      <c r="E17162" s="292" t="s">
        <v>214</v>
      </c>
      <c r="F17162" s="405">
        <v>63558</v>
      </c>
      <c r="G17162" s="292" t="s">
        <v>2979</v>
      </c>
    </row>
    <row r="17163" spans="1:7">
      <c r="A17163" s="292" t="s">
        <v>49</v>
      </c>
      <c r="B17163" s="405">
        <v>64453</v>
      </c>
      <c r="C17163" s="292" t="s">
        <v>2979</v>
      </c>
      <c r="E17163" s="292" t="s">
        <v>214</v>
      </c>
      <c r="F17163" s="405">
        <v>63559</v>
      </c>
      <c r="G17163" s="292" t="s">
        <v>2979</v>
      </c>
    </row>
    <row r="17164" spans="1:7">
      <c r="A17164" s="292" t="s">
        <v>49</v>
      </c>
      <c r="B17164" s="405">
        <v>64636</v>
      </c>
      <c r="C17164" s="292" t="s">
        <v>2979</v>
      </c>
      <c r="E17164" s="292" t="s">
        <v>214</v>
      </c>
      <c r="F17164" s="405">
        <v>63561</v>
      </c>
      <c r="G17164" s="292" t="s">
        <v>2979</v>
      </c>
    </row>
    <row r="17165" spans="1:7">
      <c r="A17165" s="292" t="s">
        <v>49</v>
      </c>
      <c r="B17165" s="405">
        <v>64723</v>
      </c>
      <c r="C17165" s="292" t="s">
        <v>2979</v>
      </c>
      <c r="E17165" s="292" t="s">
        <v>214</v>
      </c>
      <c r="F17165" s="405">
        <v>63565</v>
      </c>
      <c r="G17165" s="292" t="s">
        <v>2979</v>
      </c>
    </row>
    <row r="17166" spans="1:7">
      <c r="A17166" s="292" t="s">
        <v>49</v>
      </c>
      <c r="B17166" s="405">
        <v>64843</v>
      </c>
      <c r="C17166" s="292" t="s">
        <v>2979</v>
      </c>
      <c r="E17166" s="292" t="s">
        <v>214</v>
      </c>
      <c r="F17166" s="405">
        <v>63566</v>
      </c>
      <c r="G17166" s="292" t="s">
        <v>2979</v>
      </c>
    </row>
    <row r="17167" spans="1:7">
      <c r="A17167" s="292" t="s">
        <v>49</v>
      </c>
      <c r="B17167" s="405">
        <v>65062</v>
      </c>
      <c r="C17167" s="292" t="s">
        <v>2979</v>
      </c>
      <c r="E17167" s="292" t="s">
        <v>214</v>
      </c>
      <c r="F17167" s="405">
        <v>63567</v>
      </c>
      <c r="G17167" s="292" t="s">
        <v>2979</v>
      </c>
    </row>
    <row r="17168" spans="1:7">
      <c r="A17168" s="292" t="s">
        <v>49</v>
      </c>
      <c r="B17168" s="405">
        <v>62618</v>
      </c>
      <c r="C17168" s="292" t="s">
        <v>2979</v>
      </c>
      <c r="E17168" s="292" t="s">
        <v>214</v>
      </c>
      <c r="F17168" s="405">
        <v>63621</v>
      </c>
      <c r="G17168" s="292" t="s">
        <v>2979</v>
      </c>
    </row>
    <row r="17169" spans="1:7">
      <c r="A17169" s="292" t="s">
        <v>49</v>
      </c>
      <c r="B17169" s="405">
        <v>62691</v>
      </c>
      <c r="C17169" s="292" t="s">
        <v>2979</v>
      </c>
      <c r="E17169" s="292" t="s">
        <v>214</v>
      </c>
      <c r="F17169" s="405">
        <v>63622</v>
      </c>
      <c r="G17169" s="292" t="s">
        <v>2979</v>
      </c>
    </row>
    <row r="17170" spans="1:7">
      <c r="A17170" s="292" t="s">
        <v>49</v>
      </c>
      <c r="B17170" s="405">
        <v>62862</v>
      </c>
      <c r="C17170" s="292" t="s">
        <v>2979</v>
      </c>
      <c r="E17170" s="292" t="s">
        <v>214</v>
      </c>
      <c r="F17170" s="405">
        <v>63623</v>
      </c>
      <c r="G17170" s="292" t="s">
        <v>2979</v>
      </c>
    </row>
    <row r="17171" spans="1:7">
      <c r="A17171" s="292" t="s">
        <v>49</v>
      </c>
      <c r="B17171" s="405">
        <v>62941</v>
      </c>
      <c r="C17171" s="292" t="s">
        <v>2979</v>
      </c>
      <c r="E17171" s="292" t="s">
        <v>214</v>
      </c>
      <c r="F17171" s="405">
        <v>63624</v>
      </c>
      <c r="G17171" s="292" t="s">
        <v>2979</v>
      </c>
    </row>
    <row r="17172" spans="1:7">
      <c r="A17172" s="292" t="s">
        <v>49</v>
      </c>
      <c r="B17172" s="405">
        <v>63036</v>
      </c>
      <c r="C17172" s="292" t="s">
        <v>2979</v>
      </c>
      <c r="E17172" s="292" t="s">
        <v>214</v>
      </c>
      <c r="F17172" s="405">
        <v>63626</v>
      </c>
      <c r="G17172" s="292" t="s">
        <v>2979</v>
      </c>
    </row>
    <row r="17173" spans="1:7">
      <c r="A17173" s="292" t="s">
        <v>49</v>
      </c>
      <c r="B17173" s="405">
        <v>63390</v>
      </c>
      <c r="C17173" s="292" t="s">
        <v>2979</v>
      </c>
      <c r="E17173" s="292" t="s">
        <v>214</v>
      </c>
      <c r="F17173" s="405">
        <v>63627</v>
      </c>
      <c r="G17173" s="292" t="s">
        <v>2979</v>
      </c>
    </row>
    <row r="17174" spans="1:7">
      <c r="A17174" s="292" t="s">
        <v>49</v>
      </c>
      <c r="B17174" s="405">
        <v>63536</v>
      </c>
      <c r="C17174" s="292" t="s">
        <v>2979</v>
      </c>
      <c r="E17174" s="292" t="s">
        <v>214</v>
      </c>
      <c r="F17174" s="405">
        <v>63628</v>
      </c>
      <c r="G17174" s="292" t="s">
        <v>2979</v>
      </c>
    </row>
    <row r="17175" spans="1:7">
      <c r="A17175" s="292" t="s">
        <v>49</v>
      </c>
      <c r="B17175" s="405">
        <v>63732</v>
      </c>
      <c r="C17175" s="292" t="s">
        <v>2979</v>
      </c>
      <c r="E17175" s="292" t="s">
        <v>214</v>
      </c>
      <c r="F17175" s="405">
        <v>63631</v>
      </c>
      <c r="G17175" s="292" t="s">
        <v>2979</v>
      </c>
    </row>
    <row r="17176" spans="1:7">
      <c r="A17176" s="292" t="s">
        <v>49</v>
      </c>
      <c r="B17176" s="405">
        <v>63860</v>
      </c>
      <c r="C17176" s="292" t="s">
        <v>2979</v>
      </c>
      <c r="E17176" s="292" t="s">
        <v>214</v>
      </c>
      <c r="F17176" s="405">
        <v>63636</v>
      </c>
      <c r="G17176" s="292" t="s">
        <v>2979</v>
      </c>
    </row>
    <row r="17177" spans="1:7">
      <c r="A17177" s="292" t="s">
        <v>49</v>
      </c>
      <c r="B17177" s="405">
        <v>64037</v>
      </c>
      <c r="C17177" s="292" t="s">
        <v>2979</v>
      </c>
      <c r="E17177" s="292" t="s">
        <v>214</v>
      </c>
      <c r="F17177" s="405">
        <v>63637</v>
      </c>
      <c r="G17177" s="292" t="s">
        <v>2979</v>
      </c>
    </row>
    <row r="17178" spans="1:7">
      <c r="A17178" s="292" t="s">
        <v>49</v>
      </c>
      <c r="B17178" s="405">
        <v>64454</v>
      </c>
      <c r="C17178" s="292" t="s">
        <v>2979</v>
      </c>
      <c r="E17178" s="292" t="s">
        <v>214</v>
      </c>
      <c r="F17178" s="405">
        <v>63645</v>
      </c>
      <c r="G17178" s="292" t="s">
        <v>2979</v>
      </c>
    </row>
    <row r="17179" spans="1:7">
      <c r="A17179" s="292" t="s">
        <v>49</v>
      </c>
      <c r="B17179" s="405">
        <v>64637</v>
      </c>
      <c r="C17179" s="292" t="s">
        <v>2979</v>
      </c>
      <c r="E17179" s="292" t="s">
        <v>214</v>
      </c>
      <c r="F17179" s="405">
        <v>63648</v>
      </c>
      <c r="G17179" s="292" t="s">
        <v>2979</v>
      </c>
    </row>
    <row r="17180" spans="1:7">
      <c r="A17180" s="292" t="s">
        <v>49</v>
      </c>
      <c r="B17180" s="405">
        <v>64724</v>
      </c>
      <c r="C17180" s="292" t="s">
        <v>2979</v>
      </c>
      <c r="E17180" s="292" t="s">
        <v>214</v>
      </c>
      <c r="F17180" s="405">
        <v>63650</v>
      </c>
      <c r="G17180" s="292" t="s">
        <v>2979</v>
      </c>
    </row>
    <row r="17181" spans="1:7">
      <c r="A17181" s="292" t="s">
        <v>49</v>
      </c>
      <c r="B17181" s="405">
        <v>64844</v>
      </c>
      <c r="C17181" s="292" t="s">
        <v>2979</v>
      </c>
      <c r="E17181" s="292" t="s">
        <v>214</v>
      </c>
      <c r="F17181" s="405">
        <v>63653</v>
      </c>
      <c r="G17181" s="292" t="s">
        <v>2979</v>
      </c>
    </row>
    <row r="17182" spans="1:7">
      <c r="A17182" s="292" t="s">
        <v>49</v>
      </c>
      <c r="B17182" s="405">
        <v>65063</v>
      </c>
      <c r="C17182" s="292" t="s">
        <v>2979</v>
      </c>
      <c r="E17182" s="292" t="s">
        <v>214</v>
      </c>
      <c r="F17182" s="405">
        <v>63654</v>
      </c>
      <c r="G17182" s="292" t="s">
        <v>2979</v>
      </c>
    </row>
    <row r="17183" spans="1:7">
      <c r="A17183" s="292" t="s">
        <v>49</v>
      </c>
      <c r="B17183" s="405">
        <v>62621</v>
      </c>
      <c r="C17183" s="292" t="s">
        <v>2979</v>
      </c>
      <c r="E17183" s="292" t="s">
        <v>214</v>
      </c>
      <c r="F17183" s="405">
        <v>63660</v>
      </c>
      <c r="G17183" s="292" t="s">
        <v>2979</v>
      </c>
    </row>
    <row r="17184" spans="1:7">
      <c r="A17184" s="292" t="s">
        <v>49</v>
      </c>
      <c r="B17184" s="405">
        <v>62694</v>
      </c>
      <c r="C17184" s="292" t="s">
        <v>2979</v>
      </c>
      <c r="E17184" s="292" t="s">
        <v>214</v>
      </c>
      <c r="F17184" s="405">
        <v>63664</v>
      </c>
      <c r="G17184" s="292" t="s">
        <v>2979</v>
      </c>
    </row>
    <row r="17185" spans="1:7">
      <c r="A17185" s="292" t="s">
        <v>49</v>
      </c>
      <c r="B17185" s="405">
        <v>62863</v>
      </c>
      <c r="C17185" s="292" t="s">
        <v>2979</v>
      </c>
      <c r="E17185" s="292" t="s">
        <v>214</v>
      </c>
      <c r="F17185" s="405">
        <v>63670</v>
      </c>
      <c r="G17185" s="292" t="s">
        <v>2979</v>
      </c>
    </row>
    <row r="17186" spans="1:7">
      <c r="A17186" s="292" t="s">
        <v>49</v>
      </c>
      <c r="B17186" s="405">
        <v>62942</v>
      </c>
      <c r="C17186" s="292" t="s">
        <v>2979</v>
      </c>
      <c r="E17186" s="292" t="s">
        <v>214</v>
      </c>
      <c r="F17186" s="405">
        <v>63673</v>
      </c>
      <c r="G17186" s="292" t="s">
        <v>2979</v>
      </c>
    </row>
    <row r="17187" spans="1:7">
      <c r="A17187" s="292" t="s">
        <v>49</v>
      </c>
      <c r="B17187" s="405">
        <v>63037</v>
      </c>
      <c r="C17187" s="292" t="s">
        <v>2979</v>
      </c>
      <c r="E17187" s="292" t="s">
        <v>214</v>
      </c>
      <c r="F17187" s="405">
        <v>63730</v>
      </c>
      <c r="G17187" s="292" t="s">
        <v>2979</v>
      </c>
    </row>
    <row r="17188" spans="1:7">
      <c r="A17188" s="292" t="s">
        <v>49</v>
      </c>
      <c r="B17188" s="405">
        <v>63430</v>
      </c>
      <c r="C17188" s="292" t="s">
        <v>2979</v>
      </c>
      <c r="E17188" s="292" t="s">
        <v>214</v>
      </c>
      <c r="F17188" s="405">
        <v>63732</v>
      </c>
      <c r="G17188" s="292" t="s">
        <v>2979</v>
      </c>
    </row>
    <row r="17189" spans="1:7">
      <c r="A17189" s="292" t="s">
        <v>49</v>
      </c>
      <c r="B17189" s="405">
        <v>63537</v>
      </c>
      <c r="C17189" s="292" t="s">
        <v>2979</v>
      </c>
      <c r="E17189" s="292" t="s">
        <v>214</v>
      </c>
      <c r="F17189" s="405">
        <v>63735</v>
      </c>
      <c r="G17189" s="292" t="s">
        <v>2979</v>
      </c>
    </row>
    <row r="17190" spans="1:7">
      <c r="A17190" s="292" t="s">
        <v>49</v>
      </c>
      <c r="B17190" s="405">
        <v>63735</v>
      </c>
      <c r="C17190" s="292" t="s">
        <v>2979</v>
      </c>
      <c r="E17190" s="292" t="s">
        <v>214</v>
      </c>
      <c r="F17190" s="405">
        <v>63736</v>
      </c>
      <c r="G17190" s="292" t="s">
        <v>2979</v>
      </c>
    </row>
    <row r="17191" spans="1:7">
      <c r="A17191" s="292" t="s">
        <v>49</v>
      </c>
      <c r="B17191" s="405">
        <v>63862</v>
      </c>
      <c r="C17191" s="292" t="s">
        <v>2979</v>
      </c>
      <c r="E17191" s="292" t="s">
        <v>214</v>
      </c>
      <c r="F17191" s="405">
        <v>63738</v>
      </c>
      <c r="G17191" s="292" t="s">
        <v>2979</v>
      </c>
    </row>
    <row r="17192" spans="1:7">
      <c r="A17192" s="292" t="s">
        <v>49</v>
      </c>
      <c r="B17192" s="405">
        <v>64040</v>
      </c>
      <c r="C17192" s="292" t="s">
        <v>2979</v>
      </c>
      <c r="E17192" s="292" t="s">
        <v>214</v>
      </c>
      <c r="F17192" s="405">
        <v>63739</v>
      </c>
      <c r="G17192" s="292" t="s">
        <v>2979</v>
      </c>
    </row>
    <row r="17193" spans="1:7">
      <c r="A17193" s="292" t="s">
        <v>49</v>
      </c>
      <c r="B17193" s="405">
        <v>64455</v>
      </c>
      <c r="C17193" s="292" t="s">
        <v>2979</v>
      </c>
      <c r="E17193" s="292" t="s">
        <v>214</v>
      </c>
      <c r="F17193" s="405">
        <v>63740</v>
      </c>
      <c r="G17193" s="292" t="s">
        <v>2979</v>
      </c>
    </row>
    <row r="17194" spans="1:7">
      <c r="A17194" s="292" t="s">
        <v>49</v>
      </c>
      <c r="B17194" s="405">
        <v>64638</v>
      </c>
      <c r="C17194" s="292" t="s">
        <v>2979</v>
      </c>
      <c r="E17194" s="292" t="s">
        <v>214</v>
      </c>
      <c r="F17194" s="405">
        <v>63743</v>
      </c>
      <c r="G17194" s="292" t="s">
        <v>2979</v>
      </c>
    </row>
    <row r="17195" spans="1:7">
      <c r="A17195" s="292" t="s">
        <v>49</v>
      </c>
      <c r="B17195" s="405">
        <v>64725</v>
      </c>
      <c r="C17195" s="292" t="s">
        <v>2979</v>
      </c>
      <c r="E17195" s="292" t="s">
        <v>214</v>
      </c>
      <c r="F17195" s="405">
        <v>63744</v>
      </c>
      <c r="G17195" s="292" t="s">
        <v>2979</v>
      </c>
    </row>
    <row r="17196" spans="1:7">
      <c r="A17196" s="292" t="s">
        <v>49</v>
      </c>
      <c r="B17196" s="405">
        <v>64847</v>
      </c>
      <c r="C17196" s="292" t="s">
        <v>2979</v>
      </c>
      <c r="E17196" s="292" t="s">
        <v>214</v>
      </c>
      <c r="F17196" s="405">
        <v>63745</v>
      </c>
      <c r="G17196" s="292" t="s">
        <v>2979</v>
      </c>
    </row>
    <row r="17197" spans="1:7">
      <c r="A17197" s="292" t="s">
        <v>49</v>
      </c>
      <c r="B17197" s="405">
        <v>65066</v>
      </c>
      <c r="C17197" s="292" t="s">
        <v>2979</v>
      </c>
      <c r="E17197" s="292" t="s">
        <v>214</v>
      </c>
      <c r="F17197" s="405">
        <v>63747</v>
      </c>
      <c r="G17197" s="292" t="s">
        <v>2979</v>
      </c>
    </row>
    <row r="17198" spans="1:7">
      <c r="A17198" s="292" t="s">
        <v>49</v>
      </c>
      <c r="B17198" s="405">
        <v>62624</v>
      </c>
      <c r="C17198" s="292" t="s">
        <v>2979</v>
      </c>
      <c r="E17198" s="292" t="s">
        <v>214</v>
      </c>
      <c r="F17198" s="405">
        <v>63748</v>
      </c>
      <c r="G17198" s="292" t="s">
        <v>2979</v>
      </c>
    </row>
    <row r="17199" spans="1:7">
      <c r="A17199" s="292" t="s">
        <v>49</v>
      </c>
      <c r="B17199" s="405">
        <v>62803</v>
      </c>
      <c r="C17199" s="292" t="s">
        <v>2979</v>
      </c>
      <c r="E17199" s="292" t="s">
        <v>214</v>
      </c>
      <c r="F17199" s="405">
        <v>63750</v>
      </c>
      <c r="G17199" s="292" t="s">
        <v>2979</v>
      </c>
    </row>
    <row r="17200" spans="1:7">
      <c r="A17200" s="292" t="s">
        <v>49</v>
      </c>
      <c r="B17200" s="405">
        <v>62866</v>
      </c>
      <c r="C17200" s="292" t="s">
        <v>2979</v>
      </c>
      <c r="E17200" s="292" t="s">
        <v>214</v>
      </c>
      <c r="F17200" s="405">
        <v>63753</v>
      </c>
      <c r="G17200" s="292" t="s">
        <v>2979</v>
      </c>
    </row>
    <row r="17201" spans="1:7">
      <c r="A17201" s="292" t="s">
        <v>49</v>
      </c>
      <c r="B17201" s="405">
        <v>62943</v>
      </c>
      <c r="C17201" s="292" t="s">
        <v>2979</v>
      </c>
      <c r="E17201" s="292" t="s">
        <v>214</v>
      </c>
      <c r="F17201" s="405">
        <v>63760</v>
      </c>
      <c r="G17201" s="292" t="s">
        <v>2979</v>
      </c>
    </row>
    <row r="17202" spans="1:7">
      <c r="A17202" s="292" t="s">
        <v>49</v>
      </c>
      <c r="B17202" s="405">
        <v>63041</v>
      </c>
      <c r="C17202" s="292" t="s">
        <v>2979</v>
      </c>
      <c r="E17202" s="292" t="s">
        <v>214</v>
      </c>
      <c r="F17202" s="405">
        <v>63766</v>
      </c>
      <c r="G17202" s="292" t="s">
        <v>2979</v>
      </c>
    </row>
    <row r="17203" spans="1:7">
      <c r="A17203" s="292" t="s">
        <v>49</v>
      </c>
      <c r="B17203" s="405">
        <v>63431</v>
      </c>
      <c r="C17203" s="292" t="s">
        <v>2979</v>
      </c>
      <c r="E17203" s="292" t="s">
        <v>214</v>
      </c>
      <c r="F17203" s="405">
        <v>63767</v>
      </c>
      <c r="G17203" s="292" t="s">
        <v>2979</v>
      </c>
    </row>
    <row r="17204" spans="1:7">
      <c r="A17204" s="292" t="s">
        <v>49</v>
      </c>
      <c r="B17204" s="405">
        <v>63538</v>
      </c>
      <c r="C17204" s="292" t="s">
        <v>2979</v>
      </c>
      <c r="E17204" s="292" t="s">
        <v>214</v>
      </c>
      <c r="F17204" s="405">
        <v>63769</v>
      </c>
      <c r="G17204" s="292" t="s">
        <v>2979</v>
      </c>
    </row>
    <row r="17205" spans="1:7">
      <c r="A17205" s="292" t="s">
        <v>49</v>
      </c>
      <c r="B17205" s="405">
        <v>63736</v>
      </c>
      <c r="C17205" s="292" t="s">
        <v>2979</v>
      </c>
      <c r="E17205" s="292" t="s">
        <v>214</v>
      </c>
      <c r="F17205" s="405">
        <v>63770</v>
      </c>
      <c r="G17205" s="292" t="s">
        <v>2979</v>
      </c>
    </row>
    <row r="17206" spans="1:7">
      <c r="A17206" s="292" t="s">
        <v>49</v>
      </c>
      <c r="B17206" s="405">
        <v>63867</v>
      </c>
      <c r="C17206" s="292" t="s">
        <v>2979</v>
      </c>
      <c r="E17206" s="292" t="s">
        <v>214</v>
      </c>
      <c r="F17206" s="405">
        <v>63771</v>
      </c>
      <c r="G17206" s="292" t="s">
        <v>2979</v>
      </c>
    </row>
    <row r="17207" spans="1:7">
      <c r="A17207" s="292" t="s">
        <v>49</v>
      </c>
      <c r="B17207" s="405">
        <v>64061</v>
      </c>
      <c r="C17207" s="292" t="s">
        <v>2979</v>
      </c>
      <c r="E17207" s="292" t="s">
        <v>214</v>
      </c>
      <c r="F17207" s="405">
        <v>63774</v>
      </c>
      <c r="G17207" s="292" t="s">
        <v>2979</v>
      </c>
    </row>
    <row r="17208" spans="1:7">
      <c r="A17208" s="292" t="s">
        <v>49</v>
      </c>
      <c r="B17208" s="405">
        <v>64458</v>
      </c>
      <c r="C17208" s="292" t="s">
        <v>2979</v>
      </c>
      <c r="E17208" s="292" t="s">
        <v>214</v>
      </c>
      <c r="F17208" s="405">
        <v>63782</v>
      </c>
      <c r="G17208" s="292" t="s">
        <v>2979</v>
      </c>
    </row>
    <row r="17209" spans="1:7">
      <c r="A17209" s="292" t="s">
        <v>49</v>
      </c>
      <c r="B17209" s="405">
        <v>64639</v>
      </c>
      <c r="C17209" s="292" t="s">
        <v>2979</v>
      </c>
      <c r="E17209" s="292" t="s">
        <v>214</v>
      </c>
      <c r="F17209" s="405">
        <v>63783</v>
      </c>
      <c r="G17209" s="292" t="s">
        <v>2979</v>
      </c>
    </row>
    <row r="17210" spans="1:7">
      <c r="A17210" s="292" t="s">
        <v>49</v>
      </c>
      <c r="B17210" s="405">
        <v>64726</v>
      </c>
      <c r="C17210" s="292" t="s">
        <v>2979</v>
      </c>
      <c r="E17210" s="292" t="s">
        <v>214</v>
      </c>
      <c r="F17210" s="405">
        <v>63785</v>
      </c>
      <c r="G17210" s="292" t="s">
        <v>2979</v>
      </c>
    </row>
    <row r="17211" spans="1:7">
      <c r="A17211" s="292" t="s">
        <v>49</v>
      </c>
      <c r="B17211" s="405">
        <v>64848</v>
      </c>
      <c r="C17211" s="292" t="s">
        <v>2979</v>
      </c>
      <c r="E17211" s="292" t="s">
        <v>214</v>
      </c>
      <c r="F17211" s="405">
        <v>63820</v>
      </c>
      <c r="G17211" s="292" t="s">
        <v>2979</v>
      </c>
    </row>
    <row r="17212" spans="1:7">
      <c r="A17212" s="292" t="s">
        <v>49</v>
      </c>
      <c r="B17212" s="405">
        <v>65069</v>
      </c>
      <c r="C17212" s="292" t="s">
        <v>2979</v>
      </c>
      <c r="E17212" s="292" t="s">
        <v>214</v>
      </c>
      <c r="F17212" s="405">
        <v>63821</v>
      </c>
      <c r="G17212" s="292" t="s">
        <v>2979</v>
      </c>
    </row>
    <row r="17213" spans="1:7">
      <c r="A17213" s="292" t="s">
        <v>49</v>
      </c>
      <c r="B17213" s="405">
        <v>62625</v>
      </c>
      <c r="C17213" s="292" t="s">
        <v>2979</v>
      </c>
      <c r="E17213" s="292" t="s">
        <v>214</v>
      </c>
      <c r="F17213" s="405">
        <v>63822</v>
      </c>
      <c r="G17213" s="292" t="s">
        <v>2979</v>
      </c>
    </row>
    <row r="17214" spans="1:7">
      <c r="A17214" s="292" t="s">
        <v>49</v>
      </c>
      <c r="B17214" s="405">
        <v>62805</v>
      </c>
      <c r="C17214" s="292" t="s">
        <v>2979</v>
      </c>
      <c r="E17214" s="292" t="s">
        <v>214</v>
      </c>
      <c r="F17214" s="405">
        <v>63823</v>
      </c>
      <c r="G17214" s="292" t="s">
        <v>2979</v>
      </c>
    </row>
    <row r="17215" spans="1:7">
      <c r="A17215" s="292" t="s">
        <v>49</v>
      </c>
      <c r="B17215" s="405">
        <v>62867</v>
      </c>
      <c r="C17215" s="292" t="s">
        <v>2979</v>
      </c>
      <c r="E17215" s="292" t="s">
        <v>214</v>
      </c>
      <c r="F17215" s="405">
        <v>63825</v>
      </c>
      <c r="G17215" s="292" t="s">
        <v>2979</v>
      </c>
    </row>
    <row r="17216" spans="1:7">
      <c r="A17216" s="292" t="s">
        <v>49</v>
      </c>
      <c r="B17216" s="405">
        <v>62950</v>
      </c>
      <c r="C17216" s="292" t="s">
        <v>2979</v>
      </c>
      <c r="E17216" s="292" t="s">
        <v>214</v>
      </c>
      <c r="F17216" s="405">
        <v>63827</v>
      </c>
      <c r="G17216" s="292" t="s">
        <v>2979</v>
      </c>
    </row>
    <row r="17217" spans="1:7">
      <c r="A17217" s="292" t="s">
        <v>49</v>
      </c>
      <c r="B17217" s="405">
        <v>63050</v>
      </c>
      <c r="C17217" s="292" t="s">
        <v>2979</v>
      </c>
      <c r="E17217" s="292" t="s">
        <v>214</v>
      </c>
      <c r="F17217" s="405">
        <v>63829</v>
      </c>
      <c r="G17217" s="292" t="s">
        <v>2979</v>
      </c>
    </row>
    <row r="17218" spans="1:7">
      <c r="A17218" s="292" t="s">
        <v>49</v>
      </c>
      <c r="B17218" s="405">
        <v>63432</v>
      </c>
      <c r="C17218" s="292" t="s">
        <v>2979</v>
      </c>
      <c r="E17218" s="292" t="s">
        <v>214</v>
      </c>
      <c r="F17218" s="405">
        <v>63830</v>
      </c>
      <c r="G17218" s="292" t="s">
        <v>2979</v>
      </c>
    </row>
    <row r="17219" spans="1:7">
      <c r="A17219" s="292" t="s">
        <v>49</v>
      </c>
      <c r="B17219" s="405">
        <v>63539</v>
      </c>
      <c r="C17219" s="292" t="s">
        <v>2979</v>
      </c>
      <c r="E17219" s="292" t="s">
        <v>214</v>
      </c>
      <c r="F17219" s="405">
        <v>63834</v>
      </c>
      <c r="G17219" s="292" t="s">
        <v>2979</v>
      </c>
    </row>
    <row r="17220" spans="1:7">
      <c r="A17220" s="292" t="s">
        <v>49</v>
      </c>
      <c r="B17220" s="405">
        <v>63738</v>
      </c>
      <c r="C17220" s="292" t="s">
        <v>2979</v>
      </c>
      <c r="E17220" s="292" t="s">
        <v>214</v>
      </c>
      <c r="F17220" s="405">
        <v>63837</v>
      </c>
      <c r="G17220" s="292" t="s">
        <v>2979</v>
      </c>
    </row>
    <row r="17221" spans="1:7">
      <c r="A17221" s="292" t="s">
        <v>49</v>
      </c>
      <c r="B17221" s="405">
        <v>63868</v>
      </c>
      <c r="C17221" s="292" t="s">
        <v>2979</v>
      </c>
      <c r="E17221" s="292" t="s">
        <v>214</v>
      </c>
      <c r="F17221" s="405">
        <v>63839</v>
      </c>
      <c r="G17221" s="292" t="s">
        <v>2979</v>
      </c>
    </row>
    <row r="17222" spans="1:7">
      <c r="A17222" s="292" t="s">
        <v>49</v>
      </c>
      <c r="B17222" s="405">
        <v>64062</v>
      </c>
      <c r="C17222" s="292" t="s">
        <v>2979</v>
      </c>
      <c r="E17222" s="292" t="s">
        <v>214</v>
      </c>
      <c r="F17222" s="405">
        <v>63845</v>
      </c>
      <c r="G17222" s="292" t="s">
        <v>2979</v>
      </c>
    </row>
    <row r="17223" spans="1:7">
      <c r="A17223" s="292" t="s">
        <v>49</v>
      </c>
      <c r="B17223" s="405">
        <v>64459</v>
      </c>
      <c r="C17223" s="292" t="s">
        <v>2979</v>
      </c>
      <c r="E17223" s="292" t="s">
        <v>214</v>
      </c>
      <c r="F17223" s="405">
        <v>63846</v>
      </c>
      <c r="G17223" s="292" t="s">
        <v>2979</v>
      </c>
    </row>
    <row r="17224" spans="1:7">
      <c r="A17224" s="292" t="s">
        <v>49</v>
      </c>
      <c r="B17224" s="405">
        <v>64640</v>
      </c>
      <c r="C17224" s="292" t="s">
        <v>2979</v>
      </c>
      <c r="E17224" s="292" t="s">
        <v>214</v>
      </c>
      <c r="F17224" s="405">
        <v>63848</v>
      </c>
      <c r="G17224" s="292" t="s">
        <v>2979</v>
      </c>
    </row>
    <row r="17225" spans="1:7">
      <c r="A17225" s="292" t="s">
        <v>49</v>
      </c>
      <c r="B17225" s="405">
        <v>64728</v>
      </c>
      <c r="C17225" s="292" t="s">
        <v>2979</v>
      </c>
      <c r="E17225" s="292" t="s">
        <v>214</v>
      </c>
      <c r="F17225" s="405">
        <v>63850</v>
      </c>
      <c r="G17225" s="292" t="s">
        <v>2979</v>
      </c>
    </row>
    <row r="17226" spans="1:7">
      <c r="A17226" s="292" t="s">
        <v>49</v>
      </c>
      <c r="B17226" s="405">
        <v>64853</v>
      </c>
      <c r="C17226" s="292" t="s">
        <v>2979</v>
      </c>
      <c r="E17226" s="292" t="s">
        <v>214</v>
      </c>
      <c r="F17226" s="405">
        <v>63851</v>
      </c>
      <c r="G17226" s="292" t="s">
        <v>2979</v>
      </c>
    </row>
    <row r="17227" spans="1:7">
      <c r="A17227" s="292" t="s">
        <v>49</v>
      </c>
      <c r="B17227" s="405">
        <v>65072</v>
      </c>
      <c r="C17227" s="292" t="s">
        <v>2979</v>
      </c>
      <c r="E17227" s="292" t="s">
        <v>214</v>
      </c>
      <c r="F17227" s="405">
        <v>63852</v>
      </c>
      <c r="G17227" s="292" t="s">
        <v>2979</v>
      </c>
    </row>
    <row r="17228" spans="1:7">
      <c r="A17228" s="292" t="s">
        <v>49</v>
      </c>
      <c r="B17228" s="405">
        <v>62626</v>
      </c>
      <c r="C17228" s="292" t="s">
        <v>2979</v>
      </c>
      <c r="E17228" s="292" t="s">
        <v>214</v>
      </c>
      <c r="F17228" s="405">
        <v>63855</v>
      </c>
      <c r="G17228" s="292" t="s">
        <v>2979</v>
      </c>
    </row>
    <row r="17229" spans="1:7">
      <c r="A17229" s="292" t="s">
        <v>49</v>
      </c>
      <c r="B17229" s="405">
        <v>62806</v>
      </c>
      <c r="C17229" s="292" t="s">
        <v>2979</v>
      </c>
      <c r="E17229" s="292" t="s">
        <v>214</v>
      </c>
      <c r="F17229" s="405">
        <v>63860</v>
      </c>
      <c r="G17229" s="292" t="s">
        <v>2979</v>
      </c>
    </row>
    <row r="17230" spans="1:7">
      <c r="A17230" s="292" t="s">
        <v>49</v>
      </c>
      <c r="B17230" s="405">
        <v>62868</v>
      </c>
      <c r="C17230" s="292" t="s">
        <v>2979</v>
      </c>
      <c r="E17230" s="292" t="s">
        <v>214</v>
      </c>
      <c r="F17230" s="405">
        <v>63862</v>
      </c>
      <c r="G17230" s="292" t="s">
        <v>2979</v>
      </c>
    </row>
    <row r="17231" spans="1:7">
      <c r="A17231" s="292" t="s">
        <v>49</v>
      </c>
      <c r="B17231" s="405">
        <v>62952</v>
      </c>
      <c r="C17231" s="292" t="s">
        <v>2979</v>
      </c>
      <c r="E17231" s="292" t="s">
        <v>214</v>
      </c>
      <c r="F17231" s="405">
        <v>63867</v>
      </c>
      <c r="G17231" s="292" t="s">
        <v>2979</v>
      </c>
    </row>
    <row r="17232" spans="1:7">
      <c r="A17232" s="292" t="s">
        <v>49</v>
      </c>
      <c r="B17232" s="405">
        <v>63055</v>
      </c>
      <c r="C17232" s="292" t="s">
        <v>2979</v>
      </c>
      <c r="E17232" s="292" t="s">
        <v>214</v>
      </c>
      <c r="F17232" s="405">
        <v>63868</v>
      </c>
      <c r="G17232" s="292" t="s">
        <v>2979</v>
      </c>
    </row>
    <row r="17233" spans="1:7">
      <c r="A17233" s="292" t="s">
        <v>49</v>
      </c>
      <c r="B17233" s="405">
        <v>63434</v>
      </c>
      <c r="C17233" s="292" t="s">
        <v>2979</v>
      </c>
      <c r="E17233" s="292" t="s">
        <v>214</v>
      </c>
      <c r="F17233" s="405">
        <v>63869</v>
      </c>
      <c r="G17233" s="292" t="s">
        <v>2979</v>
      </c>
    </row>
    <row r="17234" spans="1:7">
      <c r="A17234" s="292" t="s">
        <v>49</v>
      </c>
      <c r="B17234" s="405">
        <v>63541</v>
      </c>
      <c r="C17234" s="292" t="s">
        <v>2979</v>
      </c>
      <c r="E17234" s="292" t="s">
        <v>214</v>
      </c>
      <c r="F17234" s="405">
        <v>63870</v>
      </c>
      <c r="G17234" s="292" t="s">
        <v>2979</v>
      </c>
    </row>
    <row r="17235" spans="1:7">
      <c r="A17235" s="292" t="s">
        <v>49</v>
      </c>
      <c r="B17235" s="405">
        <v>63739</v>
      </c>
      <c r="C17235" s="292" t="s">
        <v>2979</v>
      </c>
      <c r="E17235" s="292" t="s">
        <v>214</v>
      </c>
      <c r="F17235" s="405">
        <v>63871</v>
      </c>
      <c r="G17235" s="292" t="s">
        <v>2979</v>
      </c>
    </row>
    <row r="17236" spans="1:7">
      <c r="A17236" s="292" t="s">
        <v>49</v>
      </c>
      <c r="B17236" s="405">
        <v>63869</v>
      </c>
      <c r="C17236" s="292" t="s">
        <v>2979</v>
      </c>
      <c r="E17236" s="292" t="s">
        <v>214</v>
      </c>
      <c r="F17236" s="405">
        <v>63873</v>
      </c>
      <c r="G17236" s="292" t="s">
        <v>2979</v>
      </c>
    </row>
    <row r="17237" spans="1:7">
      <c r="A17237" s="292" t="s">
        <v>49</v>
      </c>
      <c r="B17237" s="405">
        <v>64067</v>
      </c>
      <c r="C17237" s="292" t="s">
        <v>2979</v>
      </c>
      <c r="E17237" s="292" t="s">
        <v>214</v>
      </c>
      <c r="F17237" s="405">
        <v>63874</v>
      </c>
      <c r="G17237" s="292" t="s">
        <v>2979</v>
      </c>
    </row>
    <row r="17238" spans="1:7">
      <c r="A17238" s="292" t="s">
        <v>49</v>
      </c>
      <c r="B17238" s="405">
        <v>64461</v>
      </c>
      <c r="C17238" s="292" t="s">
        <v>2979</v>
      </c>
      <c r="E17238" s="292" t="s">
        <v>214</v>
      </c>
      <c r="F17238" s="405">
        <v>63875</v>
      </c>
      <c r="G17238" s="292" t="s">
        <v>2979</v>
      </c>
    </row>
    <row r="17239" spans="1:7">
      <c r="A17239" s="292" t="s">
        <v>49</v>
      </c>
      <c r="B17239" s="405">
        <v>64641</v>
      </c>
      <c r="C17239" s="292" t="s">
        <v>2979</v>
      </c>
      <c r="E17239" s="292" t="s">
        <v>214</v>
      </c>
      <c r="F17239" s="405">
        <v>63876</v>
      </c>
      <c r="G17239" s="292" t="s">
        <v>2979</v>
      </c>
    </row>
    <row r="17240" spans="1:7">
      <c r="A17240" s="292" t="s">
        <v>49</v>
      </c>
      <c r="B17240" s="405">
        <v>64730</v>
      </c>
      <c r="C17240" s="292" t="s">
        <v>2979</v>
      </c>
      <c r="E17240" s="292" t="s">
        <v>214</v>
      </c>
      <c r="F17240" s="405">
        <v>63877</v>
      </c>
      <c r="G17240" s="292" t="s">
        <v>2979</v>
      </c>
    </row>
    <row r="17241" spans="1:7">
      <c r="A17241" s="292" t="s">
        <v>49</v>
      </c>
      <c r="B17241" s="405">
        <v>64854</v>
      </c>
      <c r="C17241" s="292" t="s">
        <v>2979</v>
      </c>
      <c r="E17241" s="292" t="s">
        <v>214</v>
      </c>
      <c r="F17241" s="405">
        <v>63879</v>
      </c>
      <c r="G17241" s="292" t="s">
        <v>2979</v>
      </c>
    </row>
    <row r="17242" spans="1:7">
      <c r="A17242" s="292" t="s">
        <v>49</v>
      </c>
      <c r="B17242" s="405">
        <v>65074</v>
      </c>
      <c r="C17242" s="292" t="s">
        <v>2979</v>
      </c>
      <c r="E17242" s="292" t="s">
        <v>214</v>
      </c>
      <c r="F17242" s="405">
        <v>63931</v>
      </c>
      <c r="G17242" s="292" t="s">
        <v>2979</v>
      </c>
    </row>
    <row r="17243" spans="1:7">
      <c r="A17243" s="292" t="s">
        <v>49</v>
      </c>
      <c r="B17243" s="405">
        <v>62627</v>
      </c>
      <c r="C17243" s="292" t="s">
        <v>2979</v>
      </c>
      <c r="E17243" s="292" t="s">
        <v>214</v>
      </c>
      <c r="F17243" s="405">
        <v>63932</v>
      </c>
      <c r="G17243" s="292" t="s">
        <v>2979</v>
      </c>
    </row>
    <row r="17244" spans="1:7">
      <c r="A17244" s="292" t="s">
        <v>49</v>
      </c>
      <c r="B17244" s="405">
        <v>62807</v>
      </c>
      <c r="C17244" s="292" t="s">
        <v>2979</v>
      </c>
      <c r="E17244" s="292" t="s">
        <v>214</v>
      </c>
      <c r="F17244" s="405">
        <v>63933</v>
      </c>
      <c r="G17244" s="292" t="s">
        <v>2979</v>
      </c>
    </row>
    <row r="17245" spans="1:7">
      <c r="A17245" s="292" t="s">
        <v>49</v>
      </c>
      <c r="B17245" s="405">
        <v>62869</v>
      </c>
      <c r="C17245" s="292" t="s">
        <v>2979</v>
      </c>
      <c r="E17245" s="292" t="s">
        <v>214</v>
      </c>
      <c r="F17245" s="405">
        <v>63934</v>
      </c>
      <c r="G17245" s="292" t="s">
        <v>2979</v>
      </c>
    </row>
    <row r="17246" spans="1:7">
      <c r="A17246" s="292" t="s">
        <v>49</v>
      </c>
      <c r="B17246" s="405">
        <v>62953</v>
      </c>
      <c r="C17246" s="292" t="s">
        <v>2979</v>
      </c>
      <c r="E17246" s="292" t="s">
        <v>214</v>
      </c>
      <c r="F17246" s="405">
        <v>63935</v>
      </c>
      <c r="G17246" s="292" t="s">
        <v>2979</v>
      </c>
    </row>
    <row r="17247" spans="1:7">
      <c r="A17247" s="292" t="s">
        <v>49</v>
      </c>
      <c r="B17247" s="405">
        <v>63057</v>
      </c>
      <c r="C17247" s="292" t="s">
        <v>2979</v>
      </c>
      <c r="E17247" s="292" t="s">
        <v>214</v>
      </c>
      <c r="F17247" s="405">
        <v>63939</v>
      </c>
      <c r="G17247" s="292" t="s">
        <v>2979</v>
      </c>
    </row>
    <row r="17248" spans="1:7">
      <c r="A17248" s="292" t="s">
        <v>49</v>
      </c>
      <c r="B17248" s="405">
        <v>63435</v>
      </c>
      <c r="C17248" s="292" t="s">
        <v>2979</v>
      </c>
      <c r="E17248" s="292" t="s">
        <v>214</v>
      </c>
      <c r="F17248" s="405">
        <v>63940</v>
      </c>
      <c r="G17248" s="292" t="s">
        <v>2979</v>
      </c>
    </row>
    <row r="17249" spans="1:7">
      <c r="A17249" s="292" t="s">
        <v>49</v>
      </c>
      <c r="B17249" s="405">
        <v>63543</v>
      </c>
      <c r="C17249" s="292" t="s">
        <v>2979</v>
      </c>
      <c r="E17249" s="292" t="s">
        <v>214</v>
      </c>
      <c r="F17249" s="405">
        <v>63943</v>
      </c>
      <c r="G17249" s="292" t="s">
        <v>2979</v>
      </c>
    </row>
    <row r="17250" spans="1:7">
      <c r="A17250" s="292" t="s">
        <v>49</v>
      </c>
      <c r="B17250" s="405">
        <v>63740</v>
      </c>
      <c r="C17250" s="292" t="s">
        <v>2979</v>
      </c>
      <c r="E17250" s="292" t="s">
        <v>214</v>
      </c>
      <c r="F17250" s="405">
        <v>63945</v>
      </c>
      <c r="G17250" s="292" t="s">
        <v>2979</v>
      </c>
    </row>
    <row r="17251" spans="1:7">
      <c r="A17251" s="292" t="s">
        <v>49</v>
      </c>
      <c r="B17251" s="405">
        <v>63870</v>
      </c>
      <c r="C17251" s="292" t="s">
        <v>2979</v>
      </c>
      <c r="E17251" s="292" t="s">
        <v>214</v>
      </c>
      <c r="F17251" s="405">
        <v>63947</v>
      </c>
      <c r="G17251" s="292" t="s">
        <v>2979</v>
      </c>
    </row>
    <row r="17252" spans="1:7">
      <c r="A17252" s="292" t="s">
        <v>49</v>
      </c>
      <c r="B17252" s="405">
        <v>64071</v>
      </c>
      <c r="C17252" s="292" t="s">
        <v>2979</v>
      </c>
      <c r="E17252" s="292" t="s">
        <v>214</v>
      </c>
      <c r="F17252" s="405">
        <v>63953</v>
      </c>
      <c r="G17252" s="292" t="s">
        <v>2979</v>
      </c>
    </row>
    <row r="17253" spans="1:7">
      <c r="A17253" s="292" t="s">
        <v>49</v>
      </c>
      <c r="B17253" s="405">
        <v>64463</v>
      </c>
      <c r="C17253" s="292" t="s">
        <v>2979</v>
      </c>
      <c r="E17253" s="292" t="s">
        <v>214</v>
      </c>
      <c r="F17253" s="405">
        <v>63955</v>
      </c>
      <c r="G17253" s="292" t="s">
        <v>2979</v>
      </c>
    </row>
    <row r="17254" spans="1:7">
      <c r="A17254" s="292" t="s">
        <v>49</v>
      </c>
      <c r="B17254" s="405">
        <v>64642</v>
      </c>
      <c r="C17254" s="292" t="s">
        <v>2979</v>
      </c>
      <c r="E17254" s="292" t="s">
        <v>214</v>
      </c>
      <c r="F17254" s="405">
        <v>63960</v>
      </c>
      <c r="G17254" s="292" t="s">
        <v>2979</v>
      </c>
    </row>
    <row r="17255" spans="1:7">
      <c r="A17255" s="292" t="s">
        <v>49</v>
      </c>
      <c r="B17255" s="405">
        <v>64733</v>
      </c>
      <c r="C17255" s="292" t="s">
        <v>2979</v>
      </c>
      <c r="E17255" s="292" t="s">
        <v>214</v>
      </c>
      <c r="F17255" s="405">
        <v>63963</v>
      </c>
      <c r="G17255" s="292" t="s">
        <v>2979</v>
      </c>
    </row>
    <row r="17256" spans="1:7">
      <c r="A17256" s="292" t="s">
        <v>49</v>
      </c>
      <c r="B17256" s="405">
        <v>64855</v>
      </c>
      <c r="C17256" s="292" t="s">
        <v>2979</v>
      </c>
      <c r="E17256" s="292" t="s">
        <v>214</v>
      </c>
      <c r="F17256" s="405">
        <v>63965</v>
      </c>
      <c r="G17256" s="292" t="s">
        <v>2979</v>
      </c>
    </row>
    <row r="17257" spans="1:7">
      <c r="A17257" s="292" t="s">
        <v>49</v>
      </c>
      <c r="B17257" s="405">
        <v>65075</v>
      </c>
      <c r="C17257" s="292" t="s">
        <v>2979</v>
      </c>
      <c r="E17257" s="292" t="s">
        <v>214</v>
      </c>
      <c r="F17257" s="405">
        <v>63966</v>
      </c>
      <c r="G17257" s="292" t="s">
        <v>2979</v>
      </c>
    </row>
    <row r="17258" spans="1:7">
      <c r="A17258" s="292" t="s">
        <v>49</v>
      </c>
      <c r="B17258" s="405">
        <v>62628</v>
      </c>
      <c r="C17258" s="292" t="s">
        <v>2979</v>
      </c>
      <c r="E17258" s="292" t="s">
        <v>214</v>
      </c>
      <c r="F17258" s="405">
        <v>63967</v>
      </c>
      <c r="G17258" s="292" t="s">
        <v>2979</v>
      </c>
    </row>
    <row r="17259" spans="1:7">
      <c r="A17259" s="292" t="s">
        <v>49</v>
      </c>
      <c r="B17259" s="405">
        <v>62808</v>
      </c>
      <c r="C17259" s="292" t="s">
        <v>2979</v>
      </c>
      <c r="E17259" s="292" t="s">
        <v>214</v>
      </c>
      <c r="F17259" s="405">
        <v>64001</v>
      </c>
      <c r="G17259" s="292" t="s">
        <v>2979</v>
      </c>
    </row>
    <row r="17260" spans="1:7">
      <c r="A17260" s="292" t="s">
        <v>49</v>
      </c>
      <c r="B17260" s="405">
        <v>62870</v>
      </c>
      <c r="C17260" s="292" t="s">
        <v>2979</v>
      </c>
      <c r="E17260" s="292" t="s">
        <v>214</v>
      </c>
      <c r="F17260" s="405">
        <v>64011</v>
      </c>
      <c r="G17260" s="292" t="s">
        <v>2979</v>
      </c>
    </row>
    <row r="17261" spans="1:7">
      <c r="A17261" s="292" t="s">
        <v>49</v>
      </c>
      <c r="B17261" s="405">
        <v>62954</v>
      </c>
      <c r="C17261" s="292" t="s">
        <v>2979</v>
      </c>
      <c r="E17261" s="292" t="s">
        <v>214</v>
      </c>
      <c r="F17261" s="405">
        <v>64016</v>
      </c>
      <c r="G17261" s="292" t="s">
        <v>2979</v>
      </c>
    </row>
    <row r="17262" spans="1:7">
      <c r="A17262" s="292" t="s">
        <v>49</v>
      </c>
      <c r="B17262" s="405">
        <v>63060</v>
      </c>
      <c r="C17262" s="292" t="s">
        <v>2979</v>
      </c>
      <c r="E17262" s="292" t="s">
        <v>214</v>
      </c>
      <c r="F17262" s="405">
        <v>64017</v>
      </c>
      <c r="G17262" s="292" t="s">
        <v>2979</v>
      </c>
    </row>
    <row r="17263" spans="1:7">
      <c r="A17263" s="292" t="s">
        <v>49</v>
      </c>
      <c r="B17263" s="405">
        <v>63436</v>
      </c>
      <c r="C17263" s="292" t="s">
        <v>2979</v>
      </c>
      <c r="E17263" s="292" t="s">
        <v>214</v>
      </c>
      <c r="F17263" s="405">
        <v>64018</v>
      </c>
      <c r="G17263" s="292" t="s">
        <v>2979</v>
      </c>
    </row>
    <row r="17264" spans="1:7">
      <c r="A17264" s="292" t="s">
        <v>49</v>
      </c>
      <c r="B17264" s="405">
        <v>63545</v>
      </c>
      <c r="C17264" s="292" t="s">
        <v>2979</v>
      </c>
      <c r="E17264" s="292" t="s">
        <v>214</v>
      </c>
      <c r="F17264" s="405">
        <v>64019</v>
      </c>
      <c r="G17264" s="292" t="s">
        <v>2979</v>
      </c>
    </row>
    <row r="17265" spans="1:7">
      <c r="A17265" s="292" t="s">
        <v>49</v>
      </c>
      <c r="B17265" s="405">
        <v>63743</v>
      </c>
      <c r="C17265" s="292" t="s">
        <v>2979</v>
      </c>
      <c r="E17265" s="292" t="s">
        <v>214</v>
      </c>
      <c r="F17265" s="405">
        <v>64020</v>
      </c>
      <c r="G17265" s="292" t="s">
        <v>2979</v>
      </c>
    </row>
    <row r="17266" spans="1:7">
      <c r="A17266" s="292" t="s">
        <v>49</v>
      </c>
      <c r="B17266" s="405">
        <v>63871</v>
      </c>
      <c r="C17266" s="292" t="s">
        <v>2979</v>
      </c>
      <c r="E17266" s="292" t="s">
        <v>214</v>
      </c>
      <c r="F17266" s="405">
        <v>64021</v>
      </c>
      <c r="G17266" s="292" t="s">
        <v>2979</v>
      </c>
    </row>
    <row r="17267" spans="1:7">
      <c r="A17267" s="292" t="s">
        <v>49</v>
      </c>
      <c r="B17267" s="405">
        <v>64074</v>
      </c>
      <c r="C17267" s="292" t="s">
        <v>2979</v>
      </c>
      <c r="E17267" s="292" t="s">
        <v>214</v>
      </c>
      <c r="F17267" s="405">
        <v>64022</v>
      </c>
      <c r="G17267" s="292" t="s">
        <v>2979</v>
      </c>
    </row>
    <row r="17268" spans="1:7">
      <c r="A17268" s="292" t="s">
        <v>49</v>
      </c>
      <c r="B17268" s="405">
        <v>64465</v>
      </c>
      <c r="C17268" s="292" t="s">
        <v>2979</v>
      </c>
      <c r="E17268" s="292" t="s">
        <v>214</v>
      </c>
      <c r="F17268" s="405">
        <v>64035</v>
      </c>
      <c r="G17268" s="292" t="s">
        <v>2979</v>
      </c>
    </row>
    <row r="17269" spans="1:7">
      <c r="A17269" s="292" t="s">
        <v>49</v>
      </c>
      <c r="B17269" s="405">
        <v>64643</v>
      </c>
      <c r="C17269" s="292" t="s">
        <v>2979</v>
      </c>
      <c r="E17269" s="292" t="s">
        <v>214</v>
      </c>
      <c r="F17269" s="405">
        <v>64036</v>
      </c>
      <c r="G17269" s="292" t="s">
        <v>2979</v>
      </c>
    </row>
    <row r="17270" spans="1:7">
      <c r="A17270" s="292" t="s">
        <v>49</v>
      </c>
      <c r="B17270" s="405">
        <v>64734</v>
      </c>
      <c r="C17270" s="292" t="s">
        <v>2979</v>
      </c>
      <c r="E17270" s="292" t="s">
        <v>214</v>
      </c>
      <c r="F17270" s="405">
        <v>64037</v>
      </c>
      <c r="G17270" s="292" t="s">
        <v>2979</v>
      </c>
    </row>
    <row r="17271" spans="1:7">
      <c r="A17271" s="292" t="s">
        <v>49</v>
      </c>
      <c r="B17271" s="405">
        <v>64856</v>
      </c>
      <c r="C17271" s="292" t="s">
        <v>2979</v>
      </c>
      <c r="E17271" s="292" t="s">
        <v>214</v>
      </c>
      <c r="F17271" s="405">
        <v>64040</v>
      </c>
      <c r="G17271" s="292" t="s">
        <v>2979</v>
      </c>
    </row>
    <row r="17272" spans="1:7">
      <c r="A17272" s="292" t="s">
        <v>49</v>
      </c>
      <c r="B17272" s="405">
        <v>65076</v>
      </c>
      <c r="C17272" s="292" t="s">
        <v>2979</v>
      </c>
      <c r="E17272" s="292" t="s">
        <v>214</v>
      </c>
      <c r="F17272" s="405">
        <v>64061</v>
      </c>
      <c r="G17272" s="292" t="s">
        <v>2979</v>
      </c>
    </row>
    <row r="17273" spans="1:7">
      <c r="A17273" s="292" t="s">
        <v>49</v>
      </c>
      <c r="B17273" s="405">
        <v>62630</v>
      </c>
      <c r="C17273" s="292" t="s">
        <v>2979</v>
      </c>
      <c r="E17273" s="292" t="s">
        <v>214</v>
      </c>
      <c r="F17273" s="405">
        <v>64062</v>
      </c>
      <c r="G17273" s="292" t="s">
        <v>2979</v>
      </c>
    </row>
    <row r="17274" spans="1:7">
      <c r="A17274" s="292" t="s">
        <v>49</v>
      </c>
      <c r="B17274" s="405">
        <v>62809</v>
      </c>
      <c r="C17274" s="292" t="s">
        <v>2979</v>
      </c>
      <c r="E17274" s="292" t="s">
        <v>214</v>
      </c>
      <c r="F17274" s="405">
        <v>64067</v>
      </c>
      <c r="G17274" s="292" t="s">
        <v>2979</v>
      </c>
    </row>
    <row r="17275" spans="1:7">
      <c r="A17275" s="292" t="s">
        <v>49</v>
      </c>
      <c r="B17275" s="405">
        <v>62871</v>
      </c>
      <c r="C17275" s="292" t="s">
        <v>2979</v>
      </c>
      <c r="E17275" s="292" t="s">
        <v>214</v>
      </c>
      <c r="F17275" s="405">
        <v>64071</v>
      </c>
      <c r="G17275" s="292" t="s">
        <v>2979</v>
      </c>
    </row>
    <row r="17276" spans="1:7">
      <c r="A17276" s="292" t="s">
        <v>49</v>
      </c>
      <c r="B17276" s="405">
        <v>62956</v>
      </c>
      <c r="C17276" s="292" t="s">
        <v>2979</v>
      </c>
      <c r="E17276" s="292" t="s">
        <v>214</v>
      </c>
      <c r="F17276" s="405">
        <v>64074</v>
      </c>
      <c r="G17276" s="292" t="s">
        <v>2979</v>
      </c>
    </row>
    <row r="17277" spans="1:7">
      <c r="A17277" s="292" t="s">
        <v>49</v>
      </c>
      <c r="B17277" s="405">
        <v>63061</v>
      </c>
      <c r="C17277" s="292" t="s">
        <v>2979</v>
      </c>
      <c r="E17277" s="292" t="s">
        <v>214</v>
      </c>
      <c r="F17277" s="405">
        <v>64076</v>
      </c>
      <c r="G17277" s="292" t="s">
        <v>2979</v>
      </c>
    </row>
    <row r="17278" spans="1:7">
      <c r="A17278" s="292" t="s">
        <v>49</v>
      </c>
      <c r="B17278" s="405">
        <v>63437</v>
      </c>
      <c r="C17278" s="292" t="s">
        <v>2979</v>
      </c>
      <c r="E17278" s="292" t="s">
        <v>214</v>
      </c>
      <c r="F17278" s="405">
        <v>64077</v>
      </c>
      <c r="G17278" s="292" t="s">
        <v>2979</v>
      </c>
    </row>
    <row r="17279" spans="1:7">
      <c r="A17279" s="292" t="s">
        <v>49</v>
      </c>
      <c r="B17279" s="405">
        <v>63546</v>
      </c>
      <c r="C17279" s="292" t="s">
        <v>2979</v>
      </c>
      <c r="E17279" s="292" t="s">
        <v>214</v>
      </c>
      <c r="F17279" s="405">
        <v>64084</v>
      </c>
      <c r="G17279" s="292" t="s">
        <v>2979</v>
      </c>
    </row>
    <row r="17280" spans="1:7">
      <c r="A17280" s="292" t="s">
        <v>49</v>
      </c>
      <c r="B17280" s="405">
        <v>63744</v>
      </c>
      <c r="C17280" s="292" t="s">
        <v>2979</v>
      </c>
      <c r="E17280" s="292" t="s">
        <v>214</v>
      </c>
      <c r="F17280" s="405">
        <v>64085</v>
      </c>
      <c r="G17280" s="292" t="s">
        <v>2979</v>
      </c>
    </row>
    <row r="17281" spans="1:7">
      <c r="A17281" s="292" t="s">
        <v>49</v>
      </c>
      <c r="B17281" s="405">
        <v>63873</v>
      </c>
      <c r="C17281" s="292" t="s">
        <v>2979</v>
      </c>
      <c r="E17281" s="292" t="s">
        <v>214</v>
      </c>
      <c r="F17281" s="405">
        <v>64088</v>
      </c>
      <c r="G17281" s="292" t="s">
        <v>2979</v>
      </c>
    </row>
    <row r="17282" spans="1:7">
      <c r="A17282" s="292" t="s">
        <v>49</v>
      </c>
      <c r="B17282" s="405">
        <v>64076</v>
      </c>
      <c r="C17282" s="292" t="s">
        <v>2979</v>
      </c>
      <c r="E17282" s="292" t="s">
        <v>214</v>
      </c>
      <c r="F17282" s="405">
        <v>64096</v>
      </c>
      <c r="G17282" s="292" t="s">
        <v>2979</v>
      </c>
    </row>
    <row r="17283" spans="1:7">
      <c r="A17283" s="292" t="s">
        <v>49</v>
      </c>
      <c r="B17283" s="405">
        <v>64466</v>
      </c>
      <c r="C17283" s="292" t="s">
        <v>2979</v>
      </c>
      <c r="E17283" s="292" t="s">
        <v>214</v>
      </c>
      <c r="F17283" s="405">
        <v>64098</v>
      </c>
      <c r="G17283" s="292" t="s">
        <v>2979</v>
      </c>
    </row>
    <row r="17284" spans="1:7">
      <c r="A17284" s="292" t="s">
        <v>49</v>
      </c>
      <c r="B17284" s="405">
        <v>64644</v>
      </c>
      <c r="C17284" s="292" t="s">
        <v>2979</v>
      </c>
      <c r="E17284" s="292" t="s">
        <v>214</v>
      </c>
      <c r="F17284" s="405">
        <v>64164</v>
      </c>
      <c r="G17284" s="292" t="s">
        <v>2979</v>
      </c>
    </row>
    <row r="17285" spans="1:7">
      <c r="A17285" s="292" t="s">
        <v>49</v>
      </c>
      <c r="B17285" s="405">
        <v>64738</v>
      </c>
      <c r="C17285" s="292" t="s">
        <v>2979</v>
      </c>
      <c r="E17285" s="292" t="s">
        <v>214</v>
      </c>
      <c r="F17285" s="405">
        <v>64166</v>
      </c>
      <c r="G17285" s="292" t="s">
        <v>2979</v>
      </c>
    </row>
    <row r="17286" spans="1:7">
      <c r="A17286" s="292" t="s">
        <v>49</v>
      </c>
      <c r="B17286" s="405">
        <v>64859</v>
      </c>
      <c r="C17286" s="292" t="s">
        <v>2979</v>
      </c>
      <c r="E17286" s="292" t="s">
        <v>214</v>
      </c>
      <c r="F17286" s="405">
        <v>64401</v>
      </c>
      <c r="G17286" s="292" t="s">
        <v>2979</v>
      </c>
    </row>
    <row r="17287" spans="1:7">
      <c r="A17287" s="292" t="s">
        <v>49</v>
      </c>
      <c r="B17287" s="405">
        <v>65079</v>
      </c>
      <c r="C17287" s="292" t="s">
        <v>2979</v>
      </c>
      <c r="E17287" s="292" t="s">
        <v>214</v>
      </c>
      <c r="F17287" s="405">
        <v>64420</v>
      </c>
      <c r="G17287" s="292" t="s">
        <v>2979</v>
      </c>
    </row>
    <row r="17288" spans="1:7">
      <c r="A17288" s="292" t="s">
        <v>49</v>
      </c>
      <c r="B17288" s="405">
        <v>62631</v>
      </c>
      <c r="C17288" s="292" t="s">
        <v>2979</v>
      </c>
      <c r="E17288" s="292" t="s">
        <v>214</v>
      </c>
      <c r="F17288" s="405">
        <v>64422</v>
      </c>
      <c r="G17288" s="292" t="s">
        <v>2979</v>
      </c>
    </row>
    <row r="17289" spans="1:7">
      <c r="A17289" s="292" t="s">
        <v>49</v>
      </c>
      <c r="B17289" s="405">
        <v>62810</v>
      </c>
      <c r="C17289" s="292" t="s">
        <v>2979</v>
      </c>
      <c r="E17289" s="292" t="s">
        <v>214</v>
      </c>
      <c r="F17289" s="405">
        <v>64423</v>
      </c>
      <c r="G17289" s="292" t="s">
        <v>2979</v>
      </c>
    </row>
    <row r="17290" spans="1:7">
      <c r="A17290" s="292" t="s">
        <v>49</v>
      </c>
      <c r="B17290" s="405">
        <v>62872</v>
      </c>
      <c r="C17290" s="292" t="s">
        <v>2979</v>
      </c>
      <c r="E17290" s="292" t="s">
        <v>214</v>
      </c>
      <c r="F17290" s="405">
        <v>64424</v>
      </c>
      <c r="G17290" s="292" t="s">
        <v>2979</v>
      </c>
    </row>
    <row r="17291" spans="1:7">
      <c r="A17291" s="292" t="s">
        <v>49</v>
      </c>
      <c r="B17291" s="405">
        <v>62957</v>
      </c>
      <c r="C17291" s="292" t="s">
        <v>2979</v>
      </c>
      <c r="E17291" s="292" t="s">
        <v>214</v>
      </c>
      <c r="F17291" s="405">
        <v>64426</v>
      </c>
      <c r="G17291" s="292" t="s">
        <v>2979</v>
      </c>
    </row>
    <row r="17292" spans="1:7">
      <c r="A17292" s="292" t="s">
        <v>49</v>
      </c>
      <c r="B17292" s="405">
        <v>63066</v>
      </c>
      <c r="C17292" s="292" t="s">
        <v>2979</v>
      </c>
      <c r="E17292" s="292" t="s">
        <v>214</v>
      </c>
      <c r="F17292" s="405">
        <v>64427</v>
      </c>
      <c r="G17292" s="292" t="s">
        <v>2979</v>
      </c>
    </row>
    <row r="17293" spans="1:7">
      <c r="A17293" s="292" t="s">
        <v>49</v>
      </c>
      <c r="B17293" s="405">
        <v>63438</v>
      </c>
      <c r="C17293" s="292" t="s">
        <v>2979</v>
      </c>
      <c r="E17293" s="292" t="s">
        <v>214</v>
      </c>
      <c r="F17293" s="405">
        <v>64428</v>
      </c>
      <c r="G17293" s="292" t="s">
        <v>2979</v>
      </c>
    </row>
    <row r="17294" spans="1:7">
      <c r="A17294" s="292" t="s">
        <v>49</v>
      </c>
      <c r="B17294" s="405">
        <v>63547</v>
      </c>
      <c r="C17294" s="292" t="s">
        <v>2979</v>
      </c>
      <c r="E17294" s="292" t="s">
        <v>214</v>
      </c>
      <c r="F17294" s="405">
        <v>64430</v>
      </c>
      <c r="G17294" s="292" t="s">
        <v>2979</v>
      </c>
    </row>
    <row r="17295" spans="1:7">
      <c r="A17295" s="292" t="s">
        <v>49</v>
      </c>
      <c r="B17295" s="405">
        <v>63745</v>
      </c>
      <c r="C17295" s="292" t="s">
        <v>2979</v>
      </c>
      <c r="E17295" s="292" t="s">
        <v>214</v>
      </c>
      <c r="F17295" s="405">
        <v>64431</v>
      </c>
      <c r="G17295" s="292" t="s">
        <v>2979</v>
      </c>
    </row>
    <row r="17296" spans="1:7">
      <c r="A17296" s="292" t="s">
        <v>49</v>
      </c>
      <c r="B17296" s="405">
        <v>63874</v>
      </c>
      <c r="C17296" s="292" t="s">
        <v>2979</v>
      </c>
      <c r="E17296" s="292" t="s">
        <v>214</v>
      </c>
      <c r="F17296" s="405">
        <v>64433</v>
      </c>
      <c r="G17296" s="292" t="s">
        <v>2979</v>
      </c>
    </row>
    <row r="17297" spans="1:7">
      <c r="A17297" s="292" t="s">
        <v>49</v>
      </c>
      <c r="B17297" s="405">
        <v>64077</v>
      </c>
      <c r="C17297" s="292" t="s">
        <v>2979</v>
      </c>
      <c r="E17297" s="292" t="s">
        <v>214</v>
      </c>
      <c r="F17297" s="405">
        <v>64434</v>
      </c>
      <c r="G17297" s="292" t="s">
        <v>2979</v>
      </c>
    </row>
    <row r="17298" spans="1:7">
      <c r="A17298" s="292" t="s">
        <v>49</v>
      </c>
      <c r="B17298" s="405">
        <v>64467</v>
      </c>
      <c r="C17298" s="292" t="s">
        <v>2979</v>
      </c>
      <c r="E17298" s="292" t="s">
        <v>214</v>
      </c>
      <c r="F17298" s="405">
        <v>64436</v>
      </c>
      <c r="G17298" s="292" t="s">
        <v>2979</v>
      </c>
    </row>
    <row r="17299" spans="1:7">
      <c r="A17299" s="292" t="s">
        <v>49</v>
      </c>
      <c r="B17299" s="405">
        <v>64645</v>
      </c>
      <c r="C17299" s="292" t="s">
        <v>2979</v>
      </c>
      <c r="E17299" s="292" t="s">
        <v>214</v>
      </c>
      <c r="F17299" s="405">
        <v>64438</v>
      </c>
      <c r="G17299" s="292" t="s">
        <v>2979</v>
      </c>
    </row>
    <row r="17300" spans="1:7">
      <c r="A17300" s="292" t="s">
        <v>49</v>
      </c>
      <c r="B17300" s="405">
        <v>64739</v>
      </c>
      <c r="C17300" s="292" t="s">
        <v>2979</v>
      </c>
      <c r="E17300" s="292" t="s">
        <v>214</v>
      </c>
      <c r="F17300" s="405">
        <v>64439</v>
      </c>
      <c r="G17300" s="292" t="s">
        <v>2979</v>
      </c>
    </row>
    <row r="17301" spans="1:7">
      <c r="A17301" s="292" t="s">
        <v>49</v>
      </c>
      <c r="B17301" s="405">
        <v>64861</v>
      </c>
      <c r="C17301" s="292" t="s">
        <v>2979</v>
      </c>
      <c r="E17301" s="292" t="s">
        <v>214</v>
      </c>
      <c r="F17301" s="405">
        <v>64440</v>
      </c>
      <c r="G17301" s="292" t="s">
        <v>2979</v>
      </c>
    </row>
    <row r="17302" spans="1:7">
      <c r="A17302" s="292" t="s">
        <v>49</v>
      </c>
      <c r="B17302" s="405">
        <v>65080</v>
      </c>
      <c r="C17302" s="292" t="s">
        <v>2979</v>
      </c>
      <c r="E17302" s="292" t="s">
        <v>214</v>
      </c>
      <c r="F17302" s="405">
        <v>64442</v>
      </c>
      <c r="G17302" s="292" t="s">
        <v>2979</v>
      </c>
    </row>
    <row r="17303" spans="1:7">
      <c r="A17303" s="292" t="s">
        <v>49</v>
      </c>
      <c r="B17303" s="405">
        <v>62633</v>
      </c>
      <c r="C17303" s="292" t="s">
        <v>2979</v>
      </c>
      <c r="E17303" s="292" t="s">
        <v>214</v>
      </c>
      <c r="F17303" s="405">
        <v>64443</v>
      </c>
      <c r="G17303" s="292" t="s">
        <v>2979</v>
      </c>
    </row>
    <row r="17304" spans="1:7">
      <c r="A17304" s="292" t="s">
        <v>49</v>
      </c>
      <c r="B17304" s="405">
        <v>62811</v>
      </c>
      <c r="C17304" s="292" t="s">
        <v>2979</v>
      </c>
      <c r="E17304" s="292" t="s">
        <v>214</v>
      </c>
      <c r="F17304" s="405">
        <v>64444</v>
      </c>
      <c r="G17304" s="292" t="s">
        <v>2979</v>
      </c>
    </row>
    <row r="17305" spans="1:7">
      <c r="A17305" s="292" t="s">
        <v>49</v>
      </c>
      <c r="B17305" s="405">
        <v>62875</v>
      </c>
      <c r="C17305" s="292" t="s">
        <v>2979</v>
      </c>
      <c r="E17305" s="292" t="s">
        <v>214</v>
      </c>
      <c r="F17305" s="405">
        <v>64445</v>
      </c>
      <c r="G17305" s="292" t="s">
        <v>2979</v>
      </c>
    </row>
    <row r="17306" spans="1:7">
      <c r="A17306" s="292" t="s">
        <v>49</v>
      </c>
      <c r="B17306" s="405">
        <v>62958</v>
      </c>
      <c r="C17306" s="292" t="s">
        <v>2979</v>
      </c>
      <c r="E17306" s="292" t="s">
        <v>214</v>
      </c>
      <c r="F17306" s="405">
        <v>64446</v>
      </c>
      <c r="G17306" s="292" t="s">
        <v>2979</v>
      </c>
    </row>
    <row r="17307" spans="1:7">
      <c r="A17307" s="292" t="s">
        <v>49</v>
      </c>
      <c r="B17307" s="405">
        <v>63068</v>
      </c>
      <c r="C17307" s="292" t="s">
        <v>2979</v>
      </c>
      <c r="E17307" s="292" t="s">
        <v>214</v>
      </c>
      <c r="F17307" s="405">
        <v>64448</v>
      </c>
      <c r="G17307" s="292" t="s">
        <v>2979</v>
      </c>
    </row>
    <row r="17308" spans="1:7">
      <c r="A17308" s="292" t="s">
        <v>49</v>
      </c>
      <c r="B17308" s="405">
        <v>63440</v>
      </c>
      <c r="C17308" s="292" t="s">
        <v>2979</v>
      </c>
      <c r="E17308" s="292" t="s">
        <v>214</v>
      </c>
      <c r="F17308" s="405">
        <v>64449</v>
      </c>
      <c r="G17308" s="292" t="s">
        <v>2979</v>
      </c>
    </row>
    <row r="17309" spans="1:7">
      <c r="A17309" s="292" t="s">
        <v>49</v>
      </c>
      <c r="B17309" s="405">
        <v>63548</v>
      </c>
      <c r="C17309" s="292" t="s">
        <v>2979</v>
      </c>
      <c r="E17309" s="292" t="s">
        <v>214</v>
      </c>
      <c r="F17309" s="405">
        <v>64451</v>
      </c>
      <c r="G17309" s="292" t="s">
        <v>2979</v>
      </c>
    </row>
    <row r="17310" spans="1:7">
      <c r="A17310" s="292" t="s">
        <v>49</v>
      </c>
      <c r="B17310" s="405">
        <v>63747</v>
      </c>
      <c r="C17310" s="292" t="s">
        <v>2979</v>
      </c>
      <c r="E17310" s="292" t="s">
        <v>214</v>
      </c>
      <c r="F17310" s="405">
        <v>64453</v>
      </c>
      <c r="G17310" s="292" t="s">
        <v>2979</v>
      </c>
    </row>
    <row r="17311" spans="1:7">
      <c r="A17311" s="292" t="s">
        <v>49</v>
      </c>
      <c r="B17311" s="405">
        <v>63875</v>
      </c>
      <c r="C17311" s="292" t="s">
        <v>2979</v>
      </c>
      <c r="E17311" s="292" t="s">
        <v>214</v>
      </c>
      <c r="F17311" s="405">
        <v>64454</v>
      </c>
      <c r="G17311" s="292" t="s">
        <v>2979</v>
      </c>
    </row>
    <row r="17312" spans="1:7">
      <c r="A17312" s="292" t="s">
        <v>49</v>
      </c>
      <c r="B17312" s="405">
        <v>64084</v>
      </c>
      <c r="C17312" s="292" t="s">
        <v>2979</v>
      </c>
      <c r="E17312" s="292" t="s">
        <v>214</v>
      </c>
      <c r="F17312" s="405">
        <v>64455</v>
      </c>
      <c r="G17312" s="292" t="s">
        <v>2979</v>
      </c>
    </row>
    <row r="17313" spans="1:7">
      <c r="A17313" s="292" t="s">
        <v>49</v>
      </c>
      <c r="B17313" s="405">
        <v>64469</v>
      </c>
      <c r="C17313" s="292" t="s">
        <v>2979</v>
      </c>
      <c r="E17313" s="292" t="s">
        <v>214</v>
      </c>
      <c r="F17313" s="405">
        <v>64458</v>
      </c>
      <c r="G17313" s="292" t="s">
        <v>2979</v>
      </c>
    </row>
    <row r="17314" spans="1:7">
      <c r="A17314" s="292" t="s">
        <v>49</v>
      </c>
      <c r="B17314" s="405">
        <v>64647</v>
      </c>
      <c r="C17314" s="292" t="s">
        <v>2979</v>
      </c>
      <c r="E17314" s="292" t="s">
        <v>214</v>
      </c>
      <c r="F17314" s="405">
        <v>64459</v>
      </c>
      <c r="G17314" s="292" t="s">
        <v>2979</v>
      </c>
    </row>
    <row r="17315" spans="1:7">
      <c r="A17315" s="292" t="s">
        <v>49</v>
      </c>
      <c r="B17315" s="405">
        <v>64741</v>
      </c>
      <c r="C17315" s="292" t="s">
        <v>2979</v>
      </c>
      <c r="E17315" s="292" t="s">
        <v>214</v>
      </c>
      <c r="F17315" s="405">
        <v>64461</v>
      </c>
      <c r="G17315" s="292" t="s">
        <v>2979</v>
      </c>
    </row>
    <row r="17316" spans="1:7">
      <c r="A17316" s="292" t="s">
        <v>49</v>
      </c>
      <c r="B17316" s="405">
        <v>64862</v>
      </c>
      <c r="C17316" s="292" t="s">
        <v>2979</v>
      </c>
      <c r="E17316" s="292" t="s">
        <v>214</v>
      </c>
      <c r="F17316" s="405">
        <v>64463</v>
      </c>
      <c r="G17316" s="292" t="s">
        <v>2979</v>
      </c>
    </row>
    <row r="17317" spans="1:7">
      <c r="A17317" s="292" t="s">
        <v>49</v>
      </c>
      <c r="B17317" s="405">
        <v>65081</v>
      </c>
      <c r="C17317" s="292" t="s">
        <v>2979</v>
      </c>
      <c r="E17317" s="292" t="s">
        <v>214</v>
      </c>
      <c r="F17317" s="405">
        <v>64465</v>
      </c>
      <c r="G17317" s="292" t="s">
        <v>2979</v>
      </c>
    </row>
    <row r="17318" spans="1:7">
      <c r="A17318" s="292" t="s">
        <v>49</v>
      </c>
      <c r="B17318" s="405">
        <v>62634</v>
      </c>
      <c r="C17318" s="292" t="s">
        <v>2979</v>
      </c>
      <c r="E17318" s="292" t="s">
        <v>214</v>
      </c>
      <c r="F17318" s="405">
        <v>64466</v>
      </c>
      <c r="G17318" s="292" t="s">
        <v>2979</v>
      </c>
    </row>
    <row r="17319" spans="1:7">
      <c r="A17319" s="292" t="s">
        <v>49</v>
      </c>
      <c r="B17319" s="405">
        <v>62814</v>
      </c>
      <c r="C17319" s="292" t="s">
        <v>2979</v>
      </c>
      <c r="E17319" s="292" t="s">
        <v>214</v>
      </c>
      <c r="F17319" s="405">
        <v>64467</v>
      </c>
      <c r="G17319" s="292" t="s">
        <v>2979</v>
      </c>
    </row>
    <row r="17320" spans="1:7">
      <c r="A17320" s="292" t="s">
        <v>49</v>
      </c>
      <c r="B17320" s="405">
        <v>62877</v>
      </c>
      <c r="C17320" s="292" t="s">
        <v>2979</v>
      </c>
      <c r="E17320" s="292" t="s">
        <v>214</v>
      </c>
      <c r="F17320" s="405">
        <v>64469</v>
      </c>
      <c r="G17320" s="292" t="s">
        <v>2979</v>
      </c>
    </row>
    <row r="17321" spans="1:7">
      <c r="A17321" s="292" t="s">
        <v>49</v>
      </c>
      <c r="B17321" s="405">
        <v>62960</v>
      </c>
      <c r="C17321" s="292" t="s">
        <v>2979</v>
      </c>
      <c r="E17321" s="292" t="s">
        <v>214</v>
      </c>
      <c r="F17321" s="405">
        <v>64470</v>
      </c>
      <c r="G17321" s="292" t="s">
        <v>2979</v>
      </c>
    </row>
    <row r="17322" spans="1:7">
      <c r="A17322" s="292" t="s">
        <v>49</v>
      </c>
      <c r="B17322" s="405">
        <v>63072</v>
      </c>
      <c r="C17322" s="292" t="s">
        <v>2979</v>
      </c>
      <c r="E17322" s="292" t="s">
        <v>214</v>
      </c>
      <c r="F17322" s="405">
        <v>64471</v>
      </c>
      <c r="G17322" s="292" t="s">
        <v>2979</v>
      </c>
    </row>
    <row r="17323" spans="1:7">
      <c r="A17323" s="292" t="s">
        <v>49</v>
      </c>
      <c r="B17323" s="405">
        <v>63441</v>
      </c>
      <c r="C17323" s="292" t="s">
        <v>2979</v>
      </c>
      <c r="E17323" s="292" t="s">
        <v>214</v>
      </c>
      <c r="F17323" s="405">
        <v>64473</v>
      </c>
      <c r="G17323" s="292" t="s">
        <v>2979</v>
      </c>
    </row>
    <row r="17324" spans="1:7">
      <c r="A17324" s="292" t="s">
        <v>49</v>
      </c>
      <c r="B17324" s="405">
        <v>63549</v>
      </c>
      <c r="C17324" s="292" t="s">
        <v>2979</v>
      </c>
      <c r="E17324" s="292" t="s">
        <v>214</v>
      </c>
      <c r="F17324" s="405">
        <v>64474</v>
      </c>
      <c r="G17324" s="292" t="s">
        <v>2979</v>
      </c>
    </row>
    <row r="17325" spans="1:7">
      <c r="A17325" s="292" t="s">
        <v>49</v>
      </c>
      <c r="B17325" s="405">
        <v>63748</v>
      </c>
      <c r="C17325" s="292" t="s">
        <v>2979</v>
      </c>
      <c r="E17325" s="292" t="s">
        <v>214</v>
      </c>
      <c r="F17325" s="405">
        <v>64475</v>
      </c>
      <c r="G17325" s="292" t="s">
        <v>2979</v>
      </c>
    </row>
    <row r="17326" spans="1:7">
      <c r="A17326" s="292" t="s">
        <v>49</v>
      </c>
      <c r="B17326" s="405">
        <v>63876</v>
      </c>
      <c r="C17326" s="292" t="s">
        <v>2979</v>
      </c>
      <c r="E17326" s="292" t="s">
        <v>214</v>
      </c>
      <c r="F17326" s="405">
        <v>64476</v>
      </c>
      <c r="G17326" s="292" t="s">
        <v>2979</v>
      </c>
    </row>
    <row r="17327" spans="1:7">
      <c r="A17327" s="292" t="s">
        <v>49</v>
      </c>
      <c r="B17327" s="405">
        <v>64085</v>
      </c>
      <c r="C17327" s="292" t="s">
        <v>2979</v>
      </c>
      <c r="E17327" s="292" t="s">
        <v>214</v>
      </c>
      <c r="F17327" s="405">
        <v>64477</v>
      </c>
      <c r="G17327" s="292" t="s">
        <v>2979</v>
      </c>
    </row>
    <row r="17328" spans="1:7">
      <c r="A17328" s="292" t="s">
        <v>49</v>
      </c>
      <c r="B17328" s="405">
        <v>64470</v>
      </c>
      <c r="C17328" s="292" t="s">
        <v>2979</v>
      </c>
      <c r="E17328" s="292" t="s">
        <v>214</v>
      </c>
      <c r="F17328" s="405">
        <v>64479</v>
      </c>
      <c r="G17328" s="292" t="s">
        <v>2979</v>
      </c>
    </row>
    <row r="17329" spans="1:7">
      <c r="A17329" s="292" t="s">
        <v>49</v>
      </c>
      <c r="B17329" s="405">
        <v>64648</v>
      </c>
      <c r="C17329" s="292" t="s">
        <v>2979</v>
      </c>
      <c r="E17329" s="292" t="s">
        <v>214</v>
      </c>
      <c r="F17329" s="405">
        <v>64480</v>
      </c>
      <c r="G17329" s="292" t="s">
        <v>2979</v>
      </c>
    </row>
    <row r="17330" spans="1:7">
      <c r="A17330" s="292" t="s">
        <v>49</v>
      </c>
      <c r="B17330" s="405">
        <v>64742</v>
      </c>
      <c r="C17330" s="292" t="s">
        <v>2979</v>
      </c>
      <c r="E17330" s="292" t="s">
        <v>214</v>
      </c>
      <c r="F17330" s="405">
        <v>64482</v>
      </c>
      <c r="G17330" s="292" t="s">
        <v>2979</v>
      </c>
    </row>
    <row r="17331" spans="1:7">
      <c r="A17331" s="292" t="s">
        <v>49</v>
      </c>
      <c r="B17331" s="405">
        <v>64863</v>
      </c>
      <c r="C17331" s="292" t="s">
        <v>2979</v>
      </c>
      <c r="E17331" s="292" t="s">
        <v>214</v>
      </c>
      <c r="F17331" s="405">
        <v>64483</v>
      </c>
      <c r="G17331" s="292" t="s">
        <v>2979</v>
      </c>
    </row>
    <row r="17332" spans="1:7">
      <c r="A17332" s="292" t="s">
        <v>49</v>
      </c>
      <c r="B17332" s="405">
        <v>65082</v>
      </c>
      <c r="C17332" s="292" t="s">
        <v>2979</v>
      </c>
      <c r="E17332" s="292" t="s">
        <v>214</v>
      </c>
      <c r="F17332" s="405">
        <v>64484</v>
      </c>
      <c r="G17332" s="292" t="s">
        <v>2979</v>
      </c>
    </row>
    <row r="17333" spans="1:7">
      <c r="A17333" s="292" t="s">
        <v>49</v>
      </c>
      <c r="B17333" s="405">
        <v>62635</v>
      </c>
      <c r="C17333" s="292" t="s">
        <v>2979</v>
      </c>
      <c r="E17333" s="292" t="s">
        <v>214</v>
      </c>
      <c r="F17333" s="405">
        <v>64486</v>
      </c>
      <c r="G17333" s="292" t="s">
        <v>2979</v>
      </c>
    </row>
    <row r="17334" spans="1:7">
      <c r="A17334" s="292" t="s">
        <v>49</v>
      </c>
      <c r="B17334" s="405">
        <v>62815</v>
      </c>
      <c r="C17334" s="292" t="s">
        <v>2979</v>
      </c>
      <c r="E17334" s="292" t="s">
        <v>214</v>
      </c>
      <c r="F17334" s="405">
        <v>64489</v>
      </c>
      <c r="G17334" s="292" t="s">
        <v>2979</v>
      </c>
    </row>
    <row r="17335" spans="1:7">
      <c r="A17335" s="292" t="s">
        <v>49</v>
      </c>
      <c r="B17335" s="405">
        <v>62878</v>
      </c>
      <c r="C17335" s="292" t="s">
        <v>2979</v>
      </c>
      <c r="E17335" s="292" t="s">
        <v>214</v>
      </c>
      <c r="F17335" s="405">
        <v>64490</v>
      </c>
      <c r="G17335" s="292" t="s">
        <v>2979</v>
      </c>
    </row>
    <row r="17336" spans="1:7">
      <c r="A17336" s="292" t="s">
        <v>49</v>
      </c>
      <c r="B17336" s="405">
        <v>62961</v>
      </c>
      <c r="C17336" s="292" t="s">
        <v>2979</v>
      </c>
      <c r="E17336" s="292" t="s">
        <v>214</v>
      </c>
      <c r="F17336" s="405">
        <v>64492</v>
      </c>
      <c r="G17336" s="292" t="s">
        <v>2979</v>
      </c>
    </row>
    <row r="17337" spans="1:7">
      <c r="A17337" s="292" t="s">
        <v>49</v>
      </c>
      <c r="B17337" s="405">
        <v>63077</v>
      </c>
      <c r="C17337" s="292" t="s">
        <v>2979</v>
      </c>
      <c r="E17337" s="292" t="s">
        <v>214</v>
      </c>
      <c r="F17337" s="405">
        <v>64493</v>
      </c>
      <c r="G17337" s="292" t="s">
        <v>2979</v>
      </c>
    </row>
    <row r="17338" spans="1:7">
      <c r="A17338" s="292" t="s">
        <v>49</v>
      </c>
      <c r="B17338" s="405">
        <v>63443</v>
      </c>
      <c r="C17338" s="292" t="s">
        <v>2979</v>
      </c>
      <c r="E17338" s="292" t="s">
        <v>214</v>
      </c>
      <c r="F17338" s="405">
        <v>64494</v>
      </c>
      <c r="G17338" s="292" t="s">
        <v>2979</v>
      </c>
    </row>
    <row r="17339" spans="1:7">
      <c r="A17339" s="292" t="s">
        <v>49</v>
      </c>
      <c r="B17339" s="405">
        <v>63551</v>
      </c>
      <c r="C17339" s="292" t="s">
        <v>2979</v>
      </c>
      <c r="E17339" s="292" t="s">
        <v>214</v>
      </c>
      <c r="F17339" s="405">
        <v>64496</v>
      </c>
      <c r="G17339" s="292" t="s">
        <v>2979</v>
      </c>
    </row>
    <row r="17340" spans="1:7">
      <c r="A17340" s="292" t="s">
        <v>49</v>
      </c>
      <c r="B17340" s="405">
        <v>63750</v>
      </c>
      <c r="C17340" s="292" t="s">
        <v>2979</v>
      </c>
      <c r="E17340" s="292" t="s">
        <v>214</v>
      </c>
      <c r="F17340" s="405">
        <v>64497</v>
      </c>
      <c r="G17340" s="292" t="s">
        <v>2979</v>
      </c>
    </row>
    <row r="17341" spans="1:7">
      <c r="A17341" s="292" t="s">
        <v>49</v>
      </c>
      <c r="B17341" s="405">
        <v>63877</v>
      </c>
      <c r="C17341" s="292" t="s">
        <v>2979</v>
      </c>
      <c r="E17341" s="292" t="s">
        <v>214</v>
      </c>
      <c r="F17341" s="405">
        <v>64620</v>
      </c>
      <c r="G17341" s="292" t="s">
        <v>2979</v>
      </c>
    </row>
    <row r="17342" spans="1:7">
      <c r="A17342" s="292" t="s">
        <v>49</v>
      </c>
      <c r="B17342" s="405">
        <v>64088</v>
      </c>
      <c r="C17342" s="292" t="s">
        <v>2979</v>
      </c>
      <c r="E17342" s="292" t="s">
        <v>214</v>
      </c>
      <c r="F17342" s="405">
        <v>64622</v>
      </c>
      <c r="G17342" s="292" t="s">
        <v>2979</v>
      </c>
    </row>
    <row r="17343" spans="1:7">
      <c r="A17343" s="292" t="s">
        <v>49</v>
      </c>
      <c r="B17343" s="405">
        <v>64471</v>
      </c>
      <c r="C17343" s="292" t="s">
        <v>2979</v>
      </c>
      <c r="E17343" s="292" t="s">
        <v>214</v>
      </c>
      <c r="F17343" s="405">
        <v>64623</v>
      </c>
      <c r="G17343" s="292" t="s">
        <v>2979</v>
      </c>
    </row>
    <row r="17344" spans="1:7">
      <c r="A17344" s="292" t="s">
        <v>49</v>
      </c>
      <c r="B17344" s="405">
        <v>64649</v>
      </c>
      <c r="C17344" s="292" t="s">
        <v>2979</v>
      </c>
      <c r="E17344" s="292" t="s">
        <v>214</v>
      </c>
      <c r="F17344" s="405">
        <v>64624</v>
      </c>
      <c r="G17344" s="292" t="s">
        <v>2979</v>
      </c>
    </row>
    <row r="17345" spans="1:7">
      <c r="A17345" s="292" t="s">
        <v>49</v>
      </c>
      <c r="B17345" s="405">
        <v>64744</v>
      </c>
      <c r="C17345" s="292" t="s">
        <v>2979</v>
      </c>
      <c r="E17345" s="292" t="s">
        <v>214</v>
      </c>
      <c r="F17345" s="405">
        <v>64625</v>
      </c>
      <c r="G17345" s="292" t="s">
        <v>2979</v>
      </c>
    </row>
    <row r="17346" spans="1:7">
      <c r="A17346" s="292" t="s">
        <v>49</v>
      </c>
      <c r="B17346" s="405">
        <v>64865</v>
      </c>
      <c r="C17346" s="292" t="s">
        <v>2979</v>
      </c>
      <c r="E17346" s="292" t="s">
        <v>214</v>
      </c>
      <c r="F17346" s="405">
        <v>64630</v>
      </c>
      <c r="G17346" s="292" t="s">
        <v>2979</v>
      </c>
    </row>
    <row r="17347" spans="1:7">
      <c r="A17347" s="292" t="s">
        <v>49</v>
      </c>
      <c r="B17347" s="405">
        <v>65083</v>
      </c>
      <c r="C17347" s="292" t="s">
        <v>2979</v>
      </c>
      <c r="E17347" s="292" t="s">
        <v>214</v>
      </c>
      <c r="F17347" s="405">
        <v>64631</v>
      </c>
      <c r="G17347" s="292" t="s">
        <v>2979</v>
      </c>
    </row>
    <row r="17348" spans="1:7">
      <c r="A17348" s="292" t="s">
        <v>49</v>
      </c>
      <c r="B17348" s="405">
        <v>62638</v>
      </c>
      <c r="C17348" s="292" t="s">
        <v>2979</v>
      </c>
      <c r="E17348" s="292" t="s">
        <v>214</v>
      </c>
      <c r="F17348" s="405">
        <v>64632</v>
      </c>
      <c r="G17348" s="292" t="s">
        <v>2979</v>
      </c>
    </row>
    <row r="17349" spans="1:7">
      <c r="A17349" s="292" t="s">
        <v>49</v>
      </c>
      <c r="B17349" s="405">
        <v>62816</v>
      </c>
      <c r="C17349" s="292" t="s">
        <v>2979</v>
      </c>
      <c r="E17349" s="292" t="s">
        <v>214</v>
      </c>
      <c r="F17349" s="405">
        <v>64633</v>
      </c>
      <c r="G17349" s="292" t="s">
        <v>2979</v>
      </c>
    </row>
    <row r="17350" spans="1:7">
      <c r="A17350" s="292" t="s">
        <v>49</v>
      </c>
      <c r="B17350" s="405">
        <v>62880</v>
      </c>
      <c r="C17350" s="292" t="s">
        <v>2979</v>
      </c>
      <c r="E17350" s="292" t="s">
        <v>214</v>
      </c>
      <c r="F17350" s="405">
        <v>64635</v>
      </c>
      <c r="G17350" s="292" t="s">
        <v>2979</v>
      </c>
    </row>
    <row r="17351" spans="1:7">
      <c r="A17351" s="292" t="s">
        <v>49</v>
      </c>
      <c r="B17351" s="405">
        <v>62963</v>
      </c>
      <c r="C17351" s="292" t="s">
        <v>2979</v>
      </c>
      <c r="E17351" s="292" t="s">
        <v>214</v>
      </c>
      <c r="F17351" s="405">
        <v>64636</v>
      </c>
      <c r="G17351" s="292" t="s">
        <v>2979</v>
      </c>
    </row>
    <row r="17352" spans="1:7">
      <c r="A17352" s="292" t="s">
        <v>49</v>
      </c>
      <c r="B17352" s="405">
        <v>63087</v>
      </c>
      <c r="C17352" s="292" t="s">
        <v>2979</v>
      </c>
      <c r="E17352" s="292" t="s">
        <v>214</v>
      </c>
      <c r="F17352" s="405">
        <v>64637</v>
      </c>
      <c r="G17352" s="292" t="s">
        <v>2979</v>
      </c>
    </row>
    <row r="17353" spans="1:7">
      <c r="A17353" s="292" t="s">
        <v>49</v>
      </c>
      <c r="B17353" s="405">
        <v>63445</v>
      </c>
      <c r="C17353" s="292" t="s">
        <v>2979</v>
      </c>
      <c r="E17353" s="292" t="s">
        <v>214</v>
      </c>
      <c r="F17353" s="405">
        <v>64638</v>
      </c>
      <c r="G17353" s="292" t="s">
        <v>2979</v>
      </c>
    </row>
    <row r="17354" spans="1:7">
      <c r="A17354" s="292" t="s">
        <v>49</v>
      </c>
      <c r="B17354" s="405">
        <v>63552</v>
      </c>
      <c r="C17354" s="292" t="s">
        <v>2979</v>
      </c>
      <c r="E17354" s="292" t="s">
        <v>214</v>
      </c>
      <c r="F17354" s="405">
        <v>64639</v>
      </c>
      <c r="G17354" s="292" t="s">
        <v>2979</v>
      </c>
    </row>
    <row r="17355" spans="1:7">
      <c r="A17355" s="292" t="s">
        <v>49</v>
      </c>
      <c r="B17355" s="405">
        <v>63753</v>
      </c>
      <c r="C17355" s="292" t="s">
        <v>2979</v>
      </c>
      <c r="E17355" s="292" t="s">
        <v>214</v>
      </c>
      <c r="F17355" s="405">
        <v>64640</v>
      </c>
      <c r="G17355" s="292" t="s">
        <v>2979</v>
      </c>
    </row>
    <row r="17356" spans="1:7">
      <c r="A17356" s="292" t="s">
        <v>49</v>
      </c>
      <c r="B17356" s="405">
        <v>63879</v>
      </c>
      <c r="C17356" s="292" t="s">
        <v>2979</v>
      </c>
      <c r="E17356" s="292" t="s">
        <v>214</v>
      </c>
      <c r="F17356" s="405">
        <v>64641</v>
      </c>
      <c r="G17356" s="292" t="s">
        <v>2979</v>
      </c>
    </row>
    <row r="17357" spans="1:7">
      <c r="A17357" s="292" t="s">
        <v>49</v>
      </c>
      <c r="B17357" s="405">
        <v>64096</v>
      </c>
      <c r="C17357" s="292" t="s">
        <v>2979</v>
      </c>
      <c r="E17357" s="292" t="s">
        <v>214</v>
      </c>
      <c r="F17357" s="405">
        <v>64642</v>
      </c>
      <c r="G17357" s="292" t="s">
        <v>2979</v>
      </c>
    </row>
    <row r="17358" spans="1:7">
      <c r="A17358" s="292" t="s">
        <v>49</v>
      </c>
      <c r="B17358" s="405">
        <v>64473</v>
      </c>
      <c r="C17358" s="292" t="s">
        <v>2979</v>
      </c>
      <c r="E17358" s="292" t="s">
        <v>214</v>
      </c>
      <c r="F17358" s="405">
        <v>64643</v>
      </c>
      <c r="G17358" s="292" t="s">
        <v>2979</v>
      </c>
    </row>
    <row r="17359" spans="1:7">
      <c r="A17359" s="292" t="s">
        <v>49</v>
      </c>
      <c r="B17359" s="405">
        <v>64650</v>
      </c>
      <c r="C17359" s="292" t="s">
        <v>2979</v>
      </c>
      <c r="E17359" s="292" t="s">
        <v>214</v>
      </c>
      <c r="F17359" s="405">
        <v>64644</v>
      </c>
      <c r="G17359" s="292" t="s">
        <v>2979</v>
      </c>
    </row>
    <row r="17360" spans="1:7">
      <c r="A17360" s="292" t="s">
        <v>49</v>
      </c>
      <c r="B17360" s="405">
        <v>64745</v>
      </c>
      <c r="C17360" s="292" t="s">
        <v>2979</v>
      </c>
      <c r="E17360" s="292" t="s">
        <v>214</v>
      </c>
      <c r="F17360" s="405">
        <v>64645</v>
      </c>
      <c r="G17360" s="292" t="s">
        <v>2979</v>
      </c>
    </row>
    <row r="17361" spans="1:7">
      <c r="A17361" s="292" t="s">
        <v>49</v>
      </c>
      <c r="B17361" s="405">
        <v>64867</v>
      </c>
      <c r="C17361" s="292" t="s">
        <v>2979</v>
      </c>
      <c r="E17361" s="292" t="s">
        <v>214</v>
      </c>
      <c r="F17361" s="405">
        <v>64647</v>
      </c>
      <c r="G17361" s="292" t="s">
        <v>2979</v>
      </c>
    </row>
    <row r="17362" spans="1:7">
      <c r="A17362" s="292" t="s">
        <v>49</v>
      </c>
      <c r="B17362" s="405">
        <v>65084</v>
      </c>
      <c r="C17362" s="292" t="s">
        <v>2979</v>
      </c>
      <c r="E17362" s="292" t="s">
        <v>214</v>
      </c>
      <c r="F17362" s="405">
        <v>64648</v>
      </c>
      <c r="G17362" s="292" t="s">
        <v>2979</v>
      </c>
    </row>
    <row r="17363" spans="1:7">
      <c r="A17363" s="292" t="s">
        <v>49</v>
      </c>
      <c r="B17363" s="405">
        <v>62639</v>
      </c>
      <c r="C17363" s="292" t="s">
        <v>2979</v>
      </c>
      <c r="E17363" s="292" t="s">
        <v>214</v>
      </c>
      <c r="F17363" s="405">
        <v>64649</v>
      </c>
      <c r="G17363" s="292" t="s">
        <v>2979</v>
      </c>
    </row>
    <row r="17364" spans="1:7">
      <c r="A17364" s="292" t="s">
        <v>49</v>
      </c>
      <c r="B17364" s="405">
        <v>62817</v>
      </c>
      <c r="C17364" s="292" t="s">
        <v>2979</v>
      </c>
      <c r="E17364" s="292" t="s">
        <v>214</v>
      </c>
      <c r="F17364" s="405">
        <v>64650</v>
      </c>
      <c r="G17364" s="292" t="s">
        <v>2979</v>
      </c>
    </row>
    <row r="17365" spans="1:7">
      <c r="A17365" s="292" t="s">
        <v>49</v>
      </c>
      <c r="B17365" s="405">
        <v>62882</v>
      </c>
      <c r="C17365" s="292" t="s">
        <v>2979</v>
      </c>
      <c r="E17365" s="292" t="s">
        <v>214</v>
      </c>
      <c r="F17365" s="405">
        <v>64651</v>
      </c>
      <c r="G17365" s="292" t="s">
        <v>2979</v>
      </c>
    </row>
    <row r="17366" spans="1:7">
      <c r="A17366" s="292" t="s">
        <v>49</v>
      </c>
      <c r="B17366" s="405">
        <v>62964</v>
      </c>
      <c r="C17366" s="292" t="s">
        <v>2979</v>
      </c>
      <c r="E17366" s="292" t="s">
        <v>214</v>
      </c>
      <c r="F17366" s="405">
        <v>64652</v>
      </c>
      <c r="G17366" s="292" t="s">
        <v>2979</v>
      </c>
    </row>
    <row r="17367" spans="1:7">
      <c r="A17367" s="292" t="s">
        <v>49</v>
      </c>
      <c r="B17367" s="405">
        <v>63091</v>
      </c>
      <c r="C17367" s="292" t="s">
        <v>2979</v>
      </c>
      <c r="E17367" s="292" t="s">
        <v>214</v>
      </c>
      <c r="F17367" s="405">
        <v>64653</v>
      </c>
      <c r="G17367" s="292" t="s">
        <v>2979</v>
      </c>
    </row>
    <row r="17368" spans="1:7">
      <c r="A17368" s="292" t="s">
        <v>49</v>
      </c>
      <c r="B17368" s="405">
        <v>63447</v>
      </c>
      <c r="C17368" s="292" t="s">
        <v>2979</v>
      </c>
      <c r="E17368" s="292" t="s">
        <v>214</v>
      </c>
      <c r="F17368" s="405">
        <v>64654</v>
      </c>
      <c r="G17368" s="292" t="s">
        <v>2979</v>
      </c>
    </row>
    <row r="17369" spans="1:7">
      <c r="A17369" s="292" t="s">
        <v>49</v>
      </c>
      <c r="B17369" s="405">
        <v>63555</v>
      </c>
      <c r="C17369" s="292" t="s">
        <v>2979</v>
      </c>
      <c r="E17369" s="292" t="s">
        <v>214</v>
      </c>
      <c r="F17369" s="405">
        <v>64655</v>
      </c>
      <c r="G17369" s="292" t="s">
        <v>2979</v>
      </c>
    </row>
    <row r="17370" spans="1:7">
      <c r="A17370" s="292" t="s">
        <v>49</v>
      </c>
      <c r="B17370" s="405">
        <v>63760</v>
      </c>
      <c r="C17370" s="292" t="s">
        <v>2979</v>
      </c>
      <c r="E17370" s="292" t="s">
        <v>214</v>
      </c>
      <c r="F17370" s="405">
        <v>64656</v>
      </c>
      <c r="G17370" s="292" t="s">
        <v>2979</v>
      </c>
    </row>
    <row r="17371" spans="1:7">
      <c r="A17371" s="292" t="s">
        <v>49</v>
      </c>
      <c r="B17371" s="405">
        <v>63931</v>
      </c>
      <c r="C17371" s="292" t="s">
        <v>2979</v>
      </c>
      <c r="E17371" s="292" t="s">
        <v>214</v>
      </c>
      <c r="F17371" s="405">
        <v>64657</v>
      </c>
      <c r="G17371" s="292" t="s">
        <v>2979</v>
      </c>
    </row>
    <row r="17372" spans="1:7">
      <c r="A17372" s="292" t="s">
        <v>49</v>
      </c>
      <c r="B17372" s="405">
        <v>64098</v>
      </c>
      <c r="C17372" s="292" t="s">
        <v>2979</v>
      </c>
      <c r="E17372" s="292" t="s">
        <v>214</v>
      </c>
      <c r="F17372" s="405">
        <v>64659</v>
      </c>
      <c r="G17372" s="292" t="s">
        <v>2979</v>
      </c>
    </row>
    <row r="17373" spans="1:7">
      <c r="A17373" s="292" t="s">
        <v>49</v>
      </c>
      <c r="B17373" s="405">
        <v>64474</v>
      </c>
      <c r="C17373" s="292" t="s">
        <v>2979</v>
      </c>
      <c r="E17373" s="292" t="s">
        <v>214</v>
      </c>
      <c r="F17373" s="405">
        <v>64660</v>
      </c>
      <c r="G17373" s="292" t="s">
        <v>2979</v>
      </c>
    </row>
    <row r="17374" spans="1:7">
      <c r="A17374" s="292" t="s">
        <v>49</v>
      </c>
      <c r="B17374" s="405">
        <v>64651</v>
      </c>
      <c r="C17374" s="292" t="s">
        <v>2979</v>
      </c>
      <c r="E17374" s="292" t="s">
        <v>214</v>
      </c>
      <c r="F17374" s="405">
        <v>64661</v>
      </c>
      <c r="G17374" s="292" t="s">
        <v>2979</v>
      </c>
    </row>
    <row r="17375" spans="1:7">
      <c r="A17375" s="292" t="s">
        <v>49</v>
      </c>
      <c r="B17375" s="405">
        <v>64746</v>
      </c>
      <c r="C17375" s="292" t="s">
        <v>2979</v>
      </c>
      <c r="E17375" s="292" t="s">
        <v>214</v>
      </c>
      <c r="F17375" s="405">
        <v>64664</v>
      </c>
      <c r="G17375" s="292" t="s">
        <v>2979</v>
      </c>
    </row>
    <row r="17376" spans="1:7">
      <c r="A17376" s="292" t="s">
        <v>49</v>
      </c>
      <c r="B17376" s="405">
        <v>64873</v>
      </c>
      <c r="C17376" s="292" t="s">
        <v>2979</v>
      </c>
      <c r="E17376" s="292" t="s">
        <v>214</v>
      </c>
      <c r="F17376" s="405">
        <v>64668</v>
      </c>
      <c r="G17376" s="292" t="s">
        <v>2979</v>
      </c>
    </row>
    <row r="17377" spans="1:7">
      <c r="A17377" s="292" t="s">
        <v>49</v>
      </c>
      <c r="B17377" s="405">
        <v>65085</v>
      </c>
      <c r="C17377" s="292" t="s">
        <v>2979</v>
      </c>
      <c r="E17377" s="292" t="s">
        <v>214</v>
      </c>
      <c r="F17377" s="405">
        <v>64670</v>
      </c>
      <c r="G17377" s="292" t="s">
        <v>2979</v>
      </c>
    </row>
    <row r="17378" spans="1:7">
      <c r="A17378" s="292" t="s">
        <v>49</v>
      </c>
      <c r="B17378" s="405">
        <v>62640</v>
      </c>
      <c r="C17378" s="292" t="s">
        <v>2979</v>
      </c>
      <c r="E17378" s="292" t="s">
        <v>214</v>
      </c>
      <c r="F17378" s="405">
        <v>64671</v>
      </c>
      <c r="G17378" s="292" t="s">
        <v>2979</v>
      </c>
    </row>
    <row r="17379" spans="1:7">
      <c r="A17379" s="292" t="s">
        <v>49</v>
      </c>
      <c r="B17379" s="405">
        <v>62818</v>
      </c>
      <c r="C17379" s="292" t="s">
        <v>2979</v>
      </c>
      <c r="E17379" s="292" t="s">
        <v>214</v>
      </c>
      <c r="F17379" s="405">
        <v>64673</v>
      </c>
      <c r="G17379" s="292" t="s">
        <v>2979</v>
      </c>
    </row>
    <row r="17380" spans="1:7">
      <c r="A17380" s="292" t="s">
        <v>49</v>
      </c>
      <c r="B17380" s="405">
        <v>62884</v>
      </c>
      <c r="C17380" s="292" t="s">
        <v>2979</v>
      </c>
      <c r="E17380" s="292" t="s">
        <v>214</v>
      </c>
      <c r="F17380" s="405">
        <v>64674</v>
      </c>
      <c r="G17380" s="292" t="s">
        <v>2979</v>
      </c>
    </row>
    <row r="17381" spans="1:7">
      <c r="A17381" s="292" t="s">
        <v>49</v>
      </c>
      <c r="B17381" s="405">
        <v>62967</v>
      </c>
      <c r="C17381" s="292" t="s">
        <v>2979</v>
      </c>
      <c r="E17381" s="292" t="s">
        <v>214</v>
      </c>
      <c r="F17381" s="405">
        <v>64676</v>
      </c>
      <c r="G17381" s="292" t="s">
        <v>2979</v>
      </c>
    </row>
    <row r="17382" spans="1:7">
      <c r="A17382" s="292" t="s">
        <v>49</v>
      </c>
      <c r="B17382" s="405">
        <v>63330</v>
      </c>
      <c r="C17382" s="292" t="s">
        <v>2979</v>
      </c>
      <c r="E17382" s="292" t="s">
        <v>214</v>
      </c>
      <c r="F17382" s="405">
        <v>64679</v>
      </c>
      <c r="G17382" s="292" t="s">
        <v>2979</v>
      </c>
    </row>
    <row r="17383" spans="1:7">
      <c r="A17383" s="292" t="s">
        <v>49</v>
      </c>
      <c r="B17383" s="405">
        <v>63448</v>
      </c>
      <c r="C17383" s="292" t="s">
        <v>2979</v>
      </c>
      <c r="E17383" s="292" t="s">
        <v>214</v>
      </c>
      <c r="F17383" s="405">
        <v>64680</v>
      </c>
      <c r="G17383" s="292" t="s">
        <v>2979</v>
      </c>
    </row>
    <row r="17384" spans="1:7">
      <c r="A17384" s="292" t="s">
        <v>49</v>
      </c>
      <c r="B17384" s="405">
        <v>63556</v>
      </c>
      <c r="C17384" s="292" t="s">
        <v>2979</v>
      </c>
      <c r="E17384" s="292" t="s">
        <v>214</v>
      </c>
      <c r="F17384" s="405">
        <v>64681</v>
      </c>
      <c r="G17384" s="292" t="s">
        <v>2979</v>
      </c>
    </row>
    <row r="17385" spans="1:7">
      <c r="A17385" s="292" t="s">
        <v>49</v>
      </c>
      <c r="B17385" s="405">
        <v>63766</v>
      </c>
      <c r="C17385" s="292" t="s">
        <v>2979</v>
      </c>
      <c r="E17385" s="292" t="s">
        <v>214</v>
      </c>
      <c r="F17385" s="405">
        <v>64682</v>
      </c>
      <c r="G17385" s="292" t="s">
        <v>2979</v>
      </c>
    </row>
    <row r="17386" spans="1:7">
      <c r="A17386" s="292" t="s">
        <v>49</v>
      </c>
      <c r="B17386" s="405">
        <v>63932</v>
      </c>
      <c r="C17386" s="292" t="s">
        <v>2979</v>
      </c>
      <c r="E17386" s="292" t="s">
        <v>214</v>
      </c>
      <c r="F17386" s="405">
        <v>64683</v>
      </c>
      <c r="G17386" s="292" t="s">
        <v>2979</v>
      </c>
    </row>
    <row r="17387" spans="1:7">
      <c r="A17387" s="292" t="s">
        <v>49</v>
      </c>
      <c r="B17387" s="405">
        <v>64164</v>
      </c>
      <c r="C17387" s="292" t="s">
        <v>2979</v>
      </c>
      <c r="E17387" s="292" t="s">
        <v>214</v>
      </c>
      <c r="F17387" s="405">
        <v>64686</v>
      </c>
      <c r="G17387" s="292" t="s">
        <v>2979</v>
      </c>
    </row>
    <row r="17388" spans="1:7">
      <c r="A17388" s="292" t="s">
        <v>49</v>
      </c>
      <c r="B17388" s="405">
        <v>64475</v>
      </c>
      <c r="C17388" s="292" t="s">
        <v>2979</v>
      </c>
      <c r="E17388" s="292" t="s">
        <v>214</v>
      </c>
      <c r="F17388" s="405">
        <v>64688</v>
      </c>
      <c r="G17388" s="292" t="s">
        <v>2979</v>
      </c>
    </row>
    <row r="17389" spans="1:7">
      <c r="A17389" s="292" t="s">
        <v>49</v>
      </c>
      <c r="B17389" s="405">
        <v>64652</v>
      </c>
      <c r="C17389" s="292" t="s">
        <v>2979</v>
      </c>
      <c r="E17389" s="292" t="s">
        <v>214</v>
      </c>
      <c r="F17389" s="405">
        <v>64689</v>
      </c>
      <c r="G17389" s="292" t="s">
        <v>2979</v>
      </c>
    </row>
    <row r="17390" spans="1:7">
      <c r="A17390" s="292" t="s">
        <v>49</v>
      </c>
      <c r="B17390" s="405">
        <v>64747</v>
      </c>
      <c r="C17390" s="292" t="s">
        <v>2979</v>
      </c>
      <c r="E17390" s="292" t="s">
        <v>214</v>
      </c>
      <c r="F17390" s="405">
        <v>64720</v>
      </c>
      <c r="G17390" s="292" t="s">
        <v>2979</v>
      </c>
    </row>
    <row r="17391" spans="1:7">
      <c r="A17391" s="292" t="s">
        <v>49</v>
      </c>
      <c r="B17391" s="405">
        <v>65001</v>
      </c>
      <c r="C17391" s="292" t="s">
        <v>2979</v>
      </c>
      <c r="E17391" s="292" t="s">
        <v>214</v>
      </c>
      <c r="F17391" s="405">
        <v>64722</v>
      </c>
      <c r="G17391" s="292" t="s">
        <v>2979</v>
      </c>
    </row>
    <row r="17392" spans="1:7">
      <c r="A17392" s="292" t="s">
        <v>49</v>
      </c>
      <c r="B17392" s="405">
        <v>65230</v>
      </c>
      <c r="C17392" s="292" t="s">
        <v>2979</v>
      </c>
      <c r="E17392" s="292" t="s">
        <v>214</v>
      </c>
      <c r="F17392" s="405">
        <v>64723</v>
      </c>
      <c r="G17392" s="292" t="s">
        <v>2979</v>
      </c>
    </row>
    <row r="17393" spans="1:7">
      <c r="A17393" s="292" t="s">
        <v>49</v>
      </c>
      <c r="B17393" s="405">
        <v>62642</v>
      </c>
      <c r="C17393" s="292" t="s">
        <v>2979</v>
      </c>
      <c r="E17393" s="292" t="s">
        <v>214</v>
      </c>
      <c r="F17393" s="405">
        <v>64724</v>
      </c>
      <c r="G17393" s="292" t="s">
        <v>2979</v>
      </c>
    </row>
    <row r="17394" spans="1:7">
      <c r="A17394" s="292" t="s">
        <v>49</v>
      </c>
      <c r="B17394" s="405">
        <v>62820</v>
      </c>
      <c r="C17394" s="292" t="s">
        <v>2979</v>
      </c>
      <c r="E17394" s="292" t="s">
        <v>214</v>
      </c>
      <c r="F17394" s="405">
        <v>64725</v>
      </c>
      <c r="G17394" s="292" t="s">
        <v>2979</v>
      </c>
    </row>
    <row r="17395" spans="1:7">
      <c r="A17395" s="292" t="s">
        <v>49</v>
      </c>
      <c r="B17395" s="405">
        <v>62885</v>
      </c>
      <c r="C17395" s="292" t="s">
        <v>2979</v>
      </c>
      <c r="E17395" s="292" t="s">
        <v>214</v>
      </c>
      <c r="F17395" s="405">
        <v>64726</v>
      </c>
      <c r="G17395" s="292" t="s">
        <v>2979</v>
      </c>
    </row>
    <row r="17396" spans="1:7">
      <c r="A17396" s="292" t="s">
        <v>49</v>
      </c>
      <c r="B17396" s="405">
        <v>62969</v>
      </c>
      <c r="C17396" s="292" t="s">
        <v>2979</v>
      </c>
      <c r="E17396" s="292" t="s">
        <v>214</v>
      </c>
      <c r="F17396" s="405">
        <v>64728</v>
      </c>
      <c r="G17396" s="292" t="s">
        <v>2979</v>
      </c>
    </row>
    <row r="17397" spans="1:7">
      <c r="A17397" s="292" t="s">
        <v>49</v>
      </c>
      <c r="B17397" s="405">
        <v>63332</v>
      </c>
      <c r="C17397" s="292" t="s">
        <v>2979</v>
      </c>
      <c r="E17397" s="292" t="s">
        <v>214</v>
      </c>
      <c r="F17397" s="405">
        <v>64730</v>
      </c>
      <c r="G17397" s="292" t="s">
        <v>2979</v>
      </c>
    </row>
    <row r="17398" spans="1:7">
      <c r="A17398" s="292" t="s">
        <v>49</v>
      </c>
      <c r="B17398" s="405">
        <v>63451</v>
      </c>
      <c r="C17398" s="292" t="s">
        <v>2979</v>
      </c>
      <c r="E17398" s="292" t="s">
        <v>214</v>
      </c>
      <c r="F17398" s="405">
        <v>64733</v>
      </c>
      <c r="G17398" s="292" t="s">
        <v>2979</v>
      </c>
    </row>
    <row r="17399" spans="1:7">
      <c r="A17399" s="292" t="s">
        <v>49</v>
      </c>
      <c r="B17399" s="405">
        <v>63558</v>
      </c>
      <c r="C17399" s="292" t="s">
        <v>2979</v>
      </c>
      <c r="E17399" s="292" t="s">
        <v>214</v>
      </c>
      <c r="F17399" s="405">
        <v>64734</v>
      </c>
      <c r="G17399" s="292" t="s">
        <v>2979</v>
      </c>
    </row>
    <row r="17400" spans="1:7">
      <c r="A17400" s="292" t="s">
        <v>49</v>
      </c>
      <c r="B17400" s="405">
        <v>63767</v>
      </c>
      <c r="C17400" s="292" t="s">
        <v>2979</v>
      </c>
      <c r="E17400" s="292" t="s">
        <v>214</v>
      </c>
      <c r="F17400" s="405">
        <v>64738</v>
      </c>
      <c r="G17400" s="292" t="s">
        <v>2979</v>
      </c>
    </row>
    <row r="17401" spans="1:7">
      <c r="A17401" s="292" t="s">
        <v>49</v>
      </c>
      <c r="B17401" s="405">
        <v>63933</v>
      </c>
      <c r="C17401" s="292" t="s">
        <v>2979</v>
      </c>
      <c r="E17401" s="292" t="s">
        <v>214</v>
      </c>
      <c r="F17401" s="405">
        <v>64739</v>
      </c>
      <c r="G17401" s="292" t="s">
        <v>2979</v>
      </c>
    </row>
    <row r="17402" spans="1:7">
      <c r="A17402" s="292" t="s">
        <v>49</v>
      </c>
      <c r="B17402" s="405">
        <v>64166</v>
      </c>
      <c r="C17402" s="292" t="s">
        <v>2979</v>
      </c>
      <c r="E17402" s="292" t="s">
        <v>214</v>
      </c>
      <c r="F17402" s="405">
        <v>64741</v>
      </c>
      <c r="G17402" s="292" t="s">
        <v>2979</v>
      </c>
    </row>
    <row r="17403" spans="1:7">
      <c r="A17403" s="292" t="s">
        <v>49</v>
      </c>
      <c r="B17403" s="405">
        <v>64476</v>
      </c>
      <c r="C17403" s="292" t="s">
        <v>2979</v>
      </c>
      <c r="E17403" s="292" t="s">
        <v>214</v>
      </c>
      <c r="F17403" s="405">
        <v>64742</v>
      </c>
      <c r="G17403" s="292" t="s">
        <v>2979</v>
      </c>
    </row>
    <row r="17404" spans="1:7">
      <c r="A17404" s="292" t="s">
        <v>49</v>
      </c>
      <c r="B17404" s="405">
        <v>64653</v>
      </c>
      <c r="C17404" s="292" t="s">
        <v>2979</v>
      </c>
      <c r="E17404" s="292" t="s">
        <v>214</v>
      </c>
      <c r="F17404" s="405">
        <v>64744</v>
      </c>
      <c r="G17404" s="292" t="s">
        <v>2979</v>
      </c>
    </row>
    <row r="17405" spans="1:7">
      <c r="A17405" s="292" t="s">
        <v>49</v>
      </c>
      <c r="B17405" s="405">
        <v>64748</v>
      </c>
      <c r="C17405" s="292" t="s">
        <v>2979</v>
      </c>
      <c r="E17405" s="292" t="s">
        <v>214</v>
      </c>
      <c r="F17405" s="405">
        <v>64745</v>
      </c>
      <c r="G17405" s="292" t="s">
        <v>2979</v>
      </c>
    </row>
    <row r="17406" spans="1:7">
      <c r="A17406" s="292" t="s">
        <v>49</v>
      </c>
      <c r="B17406" s="405">
        <v>65013</v>
      </c>
      <c r="C17406" s="292" t="s">
        <v>2979</v>
      </c>
      <c r="E17406" s="292" t="s">
        <v>214</v>
      </c>
      <c r="F17406" s="405">
        <v>64746</v>
      </c>
      <c r="G17406" s="292" t="s">
        <v>2979</v>
      </c>
    </row>
    <row r="17407" spans="1:7">
      <c r="A17407" s="292" t="s">
        <v>49</v>
      </c>
      <c r="B17407" s="405">
        <v>65231</v>
      </c>
      <c r="C17407" s="292" t="s">
        <v>2979</v>
      </c>
      <c r="E17407" s="292" t="s">
        <v>214</v>
      </c>
      <c r="F17407" s="405">
        <v>64747</v>
      </c>
      <c r="G17407" s="292" t="s">
        <v>2979</v>
      </c>
    </row>
    <row r="17408" spans="1:7">
      <c r="A17408" s="292" t="s">
        <v>49</v>
      </c>
      <c r="B17408" s="405">
        <v>62643</v>
      </c>
      <c r="C17408" s="292" t="s">
        <v>2979</v>
      </c>
      <c r="E17408" s="292" t="s">
        <v>214</v>
      </c>
      <c r="F17408" s="405">
        <v>64748</v>
      </c>
      <c r="G17408" s="292" t="s">
        <v>2979</v>
      </c>
    </row>
    <row r="17409" spans="1:7">
      <c r="A17409" s="292" t="s">
        <v>49</v>
      </c>
      <c r="B17409" s="405">
        <v>62821</v>
      </c>
      <c r="C17409" s="292" t="s">
        <v>2979</v>
      </c>
      <c r="E17409" s="292" t="s">
        <v>214</v>
      </c>
      <c r="F17409" s="405">
        <v>64750</v>
      </c>
      <c r="G17409" s="292" t="s">
        <v>2979</v>
      </c>
    </row>
    <row r="17410" spans="1:7">
      <c r="A17410" s="292" t="s">
        <v>49</v>
      </c>
      <c r="B17410" s="405">
        <v>62886</v>
      </c>
      <c r="C17410" s="292" t="s">
        <v>2979</v>
      </c>
      <c r="E17410" s="292" t="s">
        <v>214</v>
      </c>
      <c r="F17410" s="405">
        <v>64751</v>
      </c>
      <c r="G17410" s="292" t="s">
        <v>2979</v>
      </c>
    </row>
    <row r="17411" spans="1:7">
      <c r="A17411" s="292" t="s">
        <v>49</v>
      </c>
      <c r="B17411" s="405">
        <v>62970</v>
      </c>
      <c r="C17411" s="292" t="s">
        <v>2979</v>
      </c>
      <c r="E17411" s="292" t="s">
        <v>214</v>
      </c>
      <c r="F17411" s="405">
        <v>64752</v>
      </c>
      <c r="G17411" s="292" t="s">
        <v>2979</v>
      </c>
    </row>
    <row r="17412" spans="1:7">
      <c r="A17412" s="292" t="s">
        <v>49</v>
      </c>
      <c r="B17412" s="405">
        <v>63333</v>
      </c>
      <c r="C17412" s="292" t="s">
        <v>2979</v>
      </c>
      <c r="E17412" s="292" t="s">
        <v>214</v>
      </c>
      <c r="F17412" s="405">
        <v>64755</v>
      </c>
      <c r="G17412" s="292" t="s">
        <v>2979</v>
      </c>
    </row>
    <row r="17413" spans="1:7">
      <c r="A17413" s="292" t="s">
        <v>49</v>
      </c>
      <c r="B17413" s="405">
        <v>63452</v>
      </c>
      <c r="C17413" s="292" t="s">
        <v>2979</v>
      </c>
      <c r="E17413" s="292" t="s">
        <v>214</v>
      </c>
      <c r="F17413" s="405">
        <v>64759</v>
      </c>
      <c r="G17413" s="292" t="s">
        <v>2979</v>
      </c>
    </row>
    <row r="17414" spans="1:7">
      <c r="A17414" s="292" t="s">
        <v>49</v>
      </c>
      <c r="B17414" s="405">
        <v>63559</v>
      </c>
      <c r="C17414" s="292" t="s">
        <v>2979</v>
      </c>
      <c r="E17414" s="292" t="s">
        <v>214</v>
      </c>
      <c r="F17414" s="405">
        <v>64761</v>
      </c>
      <c r="G17414" s="292" t="s">
        <v>2979</v>
      </c>
    </row>
    <row r="17415" spans="1:7">
      <c r="A17415" s="292" t="s">
        <v>49</v>
      </c>
      <c r="B17415" s="405">
        <v>63769</v>
      </c>
      <c r="C17415" s="292" t="s">
        <v>2979</v>
      </c>
      <c r="E17415" s="292" t="s">
        <v>214</v>
      </c>
      <c r="F17415" s="405">
        <v>64762</v>
      </c>
      <c r="G17415" s="292" t="s">
        <v>2979</v>
      </c>
    </row>
    <row r="17416" spans="1:7">
      <c r="A17416" s="292" t="s">
        <v>49</v>
      </c>
      <c r="B17416" s="405">
        <v>63934</v>
      </c>
      <c r="C17416" s="292" t="s">
        <v>2979</v>
      </c>
      <c r="E17416" s="292" t="s">
        <v>214</v>
      </c>
      <c r="F17416" s="405">
        <v>64763</v>
      </c>
      <c r="G17416" s="292" t="s">
        <v>2979</v>
      </c>
    </row>
    <row r="17417" spans="1:7">
      <c r="A17417" s="292" t="s">
        <v>49</v>
      </c>
      <c r="B17417" s="405">
        <v>64401</v>
      </c>
      <c r="C17417" s="292" t="s">
        <v>2979</v>
      </c>
      <c r="E17417" s="292" t="s">
        <v>214</v>
      </c>
      <c r="F17417" s="405">
        <v>64767</v>
      </c>
      <c r="G17417" s="292" t="s">
        <v>2979</v>
      </c>
    </row>
    <row r="17418" spans="1:7">
      <c r="A17418" s="292" t="s">
        <v>49</v>
      </c>
      <c r="B17418" s="405">
        <v>64477</v>
      </c>
      <c r="C17418" s="292" t="s">
        <v>2979</v>
      </c>
      <c r="E17418" s="292" t="s">
        <v>214</v>
      </c>
      <c r="F17418" s="405">
        <v>64769</v>
      </c>
      <c r="G17418" s="292" t="s">
        <v>2979</v>
      </c>
    </row>
    <row r="17419" spans="1:7">
      <c r="A17419" s="292" t="s">
        <v>49</v>
      </c>
      <c r="B17419" s="405">
        <v>64654</v>
      </c>
      <c r="C17419" s="292" t="s">
        <v>2979</v>
      </c>
      <c r="E17419" s="292" t="s">
        <v>214</v>
      </c>
      <c r="F17419" s="405">
        <v>64770</v>
      </c>
      <c r="G17419" s="292" t="s">
        <v>2979</v>
      </c>
    </row>
    <row r="17420" spans="1:7">
      <c r="A17420" s="292" t="s">
        <v>49</v>
      </c>
      <c r="B17420" s="405">
        <v>64750</v>
      </c>
      <c r="C17420" s="292" t="s">
        <v>2979</v>
      </c>
      <c r="E17420" s="292" t="s">
        <v>214</v>
      </c>
      <c r="F17420" s="405">
        <v>64771</v>
      </c>
      <c r="G17420" s="292" t="s">
        <v>2979</v>
      </c>
    </row>
    <row r="17421" spans="1:7">
      <c r="A17421" s="292" t="s">
        <v>49</v>
      </c>
      <c r="B17421" s="405">
        <v>65016</v>
      </c>
      <c r="C17421" s="292" t="s">
        <v>2979</v>
      </c>
      <c r="E17421" s="292" t="s">
        <v>214</v>
      </c>
      <c r="F17421" s="405">
        <v>64776</v>
      </c>
      <c r="G17421" s="292" t="s">
        <v>2979</v>
      </c>
    </row>
    <row r="17422" spans="1:7">
      <c r="A17422" s="292" t="s">
        <v>49</v>
      </c>
      <c r="B17422" s="405">
        <v>65232</v>
      </c>
      <c r="C17422" s="292" t="s">
        <v>2979</v>
      </c>
      <c r="E17422" s="292" t="s">
        <v>214</v>
      </c>
      <c r="F17422" s="405">
        <v>64778</v>
      </c>
      <c r="G17422" s="292" t="s">
        <v>2979</v>
      </c>
    </row>
    <row r="17423" spans="1:7">
      <c r="A17423" s="292" t="s">
        <v>49</v>
      </c>
      <c r="B17423" s="405">
        <v>62644</v>
      </c>
      <c r="C17423" s="292" t="s">
        <v>2979</v>
      </c>
      <c r="E17423" s="292" t="s">
        <v>214</v>
      </c>
      <c r="F17423" s="405">
        <v>64779</v>
      </c>
      <c r="G17423" s="292" t="s">
        <v>2979</v>
      </c>
    </row>
    <row r="17424" spans="1:7">
      <c r="A17424" s="292" t="s">
        <v>49</v>
      </c>
      <c r="B17424" s="405">
        <v>62823</v>
      </c>
      <c r="C17424" s="292" t="s">
        <v>2979</v>
      </c>
      <c r="E17424" s="292" t="s">
        <v>214</v>
      </c>
      <c r="F17424" s="405">
        <v>64780</v>
      </c>
      <c r="G17424" s="292" t="s">
        <v>2979</v>
      </c>
    </row>
    <row r="17425" spans="1:7">
      <c r="A17425" s="292" t="s">
        <v>49</v>
      </c>
      <c r="B17425" s="405">
        <v>62887</v>
      </c>
      <c r="C17425" s="292" t="s">
        <v>2979</v>
      </c>
      <c r="E17425" s="292" t="s">
        <v>214</v>
      </c>
      <c r="F17425" s="405">
        <v>64781</v>
      </c>
      <c r="G17425" s="292" t="s">
        <v>2979</v>
      </c>
    </row>
    <row r="17426" spans="1:7">
      <c r="A17426" s="292" t="s">
        <v>49</v>
      </c>
      <c r="B17426" s="405">
        <v>62972</v>
      </c>
      <c r="C17426" s="292" t="s">
        <v>2979</v>
      </c>
      <c r="E17426" s="292" t="s">
        <v>214</v>
      </c>
      <c r="F17426" s="405">
        <v>64783</v>
      </c>
      <c r="G17426" s="292" t="s">
        <v>2979</v>
      </c>
    </row>
    <row r="17427" spans="1:7">
      <c r="A17427" s="292" t="s">
        <v>49</v>
      </c>
      <c r="B17427" s="405">
        <v>63334</v>
      </c>
      <c r="C17427" s="292" t="s">
        <v>2979</v>
      </c>
      <c r="E17427" s="292" t="s">
        <v>214</v>
      </c>
      <c r="F17427" s="405">
        <v>64784</v>
      </c>
      <c r="G17427" s="292" t="s">
        <v>2979</v>
      </c>
    </row>
    <row r="17428" spans="1:7">
      <c r="A17428" s="292" t="s">
        <v>49</v>
      </c>
      <c r="B17428" s="405">
        <v>63453</v>
      </c>
      <c r="C17428" s="292" t="s">
        <v>2979</v>
      </c>
      <c r="E17428" s="292" t="s">
        <v>214</v>
      </c>
      <c r="F17428" s="405">
        <v>64790</v>
      </c>
      <c r="G17428" s="292" t="s">
        <v>2979</v>
      </c>
    </row>
    <row r="17429" spans="1:7">
      <c r="A17429" s="292" t="s">
        <v>49</v>
      </c>
      <c r="B17429" s="405">
        <v>63561</v>
      </c>
      <c r="C17429" s="292" t="s">
        <v>2979</v>
      </c>
      <c r="E17429" s="292" t="s">
        <v>214</v>
      </c>
      <c r="F17429" s="405">
        <v>64831</v>
      </c>
      <c r="G17429" s="292" t="s">
        <v>2979</v>
      </c>
    </row>
    <row r="17430" spans="1:7">
      <c r="A17430" s="292" t="s">
        <v>49</v>
      </c>
      <c r="B17430" s="405">
        <v>63770</v>
      </c>
      <c r="C17430" s="292" t="s">
        <v>2979</v>
      </c>
      <c r="E17430" s="292" t="s">
        <v>214</v>
      </c>
      <c r="F17430" s="405">
        <v>64832</v>
      </c>
      <c r="G17430" s="292" t="s">
        <v>2979</v>
      </c>
    </row>
    <row r="17431" spans="1:7">
      <c r="A17431" s="292" t="s">
        <v>49</v>
      </c>
      <c r="B17431" s="405">
        <v>63935</v>
      </c>
      <c r="C17431" s="292" t="s">
        <v>2979</v>
      </c>
      <c r="E17431" s="292" t="s">
        <v>214</v>
      </c>
      <c r="F17431" s="405">
        <v>64833</v>
      </c>
      <c r="G17431" s="292" t="s">
        <v>2979</v>
      </c>
    </row>
    <row r="17432" spans="1:7">
      <c r="A17432" s="292" t="s">
        <v>49</v>
      </c>
      <c r="B17432" s="405">
        <v>64420</v>
      </c>
      <c r="C17432" s="292" t="s">
        <v>2979</v>
      </c>
      <c r="E17432" s="292" t="s">
        <v>214</v>
      </c>
      <c r="F17432" s="405">
        <v>64842</v>
      </c>
      <c r="G17432" s="292" t="s">
        <v>2979</v>
      </c>
    </row>
    <row r="17433" spans="1:7">
      <c r="A17433" s="292" t="s">
        <v>49</v>
      </c>
      <c r="B17433" s="405">
        <v>64479</v>
      </c>
      <c r="C17433" s="292" t="s">
        <v>2979</v>
      </c>
      <c r="E17433" s="292" t="s">
        <v>214</v>
      </c>
      <c r="F17433" s="405">
        <v>64843</v>
      </c>
      <c r="G17433" s="292" t="s">
        <v>2979</v>
      </c>
    </row>
    <row r="17434" spans="1:7">
      <c r="A17434" s="292" t="s">
        <v>49</v>
      </c>
      <c r="B17434" s="405">
        <v>64655</v>
      </c>
      <c r="C17434" s="292" t="s">
        <v>2979</v>
      </c>
      <c r="E17434" s="292" t="s">
        <v>214</v>
      </c>
      <c r="F17434" s="405">
        <v>64844</v>
      </c>
      <c r="G17434" s="292" t="s">
        <v>2979</v>
      </c>
    </row>
    <row r="17435" spans="1:7">
      <c r="A17435" s="292" t="s">
        <v>49</v>
      </c>
      <c r="B17435" s="405">
        <v>64751</v>
      </c>
      <c r="C17435" s="292" t="s">
        <v>2979</v>
      </c>
      <c r="E17435" s="292" t="s">
        <v>214</v>
      </c>
      <c r="F17435" s="405">
        <v>64847</v>
      </c>
      <c r="G17435" s="292" t="s">
        <v>2979</v>
      </c>
    </row>
    <row r="17436" spans="1:7">
      <c r="A17436" s="292" t="s">
        <v>49</v>
      </c>
      <c r="B17436" s="405">
        <v>65018</v>
      </c>
      <c r="C17436" s="292" t="s">
        <v>2979</v>
      </c>
      <c r="E17436" s="292" t="s">
        <v>214</v>
      </c>
      <c r="F17436" s="405">
        <v>64848</v>
      </c>
      <c r="G17436" s="292" t="s">
        <v>2979</v>
      </c>
    </row>
    <row r="17437" spans="1:7">
      <c r="A17437" s="292" t="s">
        <v>49</v>
      </c>
      <c r="B17437" s="405">
        <v>65236</v>
      </c>
      <c r="C17437" s="292" t="s">
        <v>2979</v>
      </c>
      <c r="E17437" s="292" t="s">
        <v>214</v>
      </c>
      <c r="F17437" s="405">
        <v>64853</v>
      </c>
      <c r="G17437" s="292" t="s">
        <v>2979</v>
      </c>
    </row>
    <row r="17438" spans="1:7">
      <c r="A17438" s="292" t="s">
        <v>49</v>
      </c>
      <c r="B17438" s="405">
        <v>62649</v>
      </c>
      <c r="C17438" s="292" t="s">
        <v>2979</v>
      </c>
      <c r="E17438" s="292" t="s">
        <v>214</v>
      </c>
      <c r="F17438" s="405">
        <v>64854</v>
      </c>
      <c r="G17438" s="292" t="s">
        <v>2979</v>
      </c>
    </row>
    <row r="17439" spans="1:7">
      <c r="A17439" s="292" t="s">
        <v>49</v>
      </c>
      <c r="B17439" s="405">
        <v>62824</v>
      </c>
      <c r="C17439" s="292" t="s">
        <v>2979</v>
      </c>
      <c r="E17439" s="292" t="s">
        <v>214</v>
      </c>
      <c r="F17439" s="405">
        <v>64855</v>
      </c>
      <c r="G17439" s="292" t="s">
        <v>2979</v>
      </c>
    </row>
    <row r="17440" spans="1:7">
      <c r="A17440" s="292" t="s">
        <v>49</v>
      </c>
      <c r="B17440" s="405">
        <v>62889</v>
      </c>
      <c r="C17440" s="292" t="s">
        <v>2979</v>
      </c>
      <c r="E17440" s="292" t="s">
        <v>214</v>
      </c>
      <c r="F17440" s="405">
        <v>64856</v>
      </c>
      <c r="G17440" s="292" t="s">
        <v>2979</v>
      </c>
    </row>
    <row r="17441" spans="1:7">
      <c r="A17441" s="292" t="s">
        <v>49</v>
      </c>
      <c r="B17441" s="405">
        <v>62974</v>
      </c>
      <c r="C17441" s="292" t="s">
        <v>2979</v>
      </c>
      <c r="E17441" s="292" t="s">
        <v>214</v>
      </c>
      <c r="F17441" s="405">
        <v>64859</v>
      </c>
      <c r="G17441" s="292" t="s">
        <v>2979</v>
      </c>
    </row>
    <row r="17442" spans="1:7">
      <c r="A17442" s="292" t="s">
        <v>49</v>
      </c>
      <c r="B17442" s="405">
        <v>63336</v>
      </c>
      <c r="C17442" s="292" t="s">
        <v>2979</v>
      </c>
      <c r="E17442" s="292" t="s">
        <v>214</v>
      </c>
      <c r="F17442" s="405">
        <v>64861</v>
      </c>
      <c r="G17442" s="292" t="s">
        <v>2979</v>
      </c>
    </row>
    <row r="17443" spans="1:7">
      <c r="A17443" s="292" t="s">
        <v>49</v>
      </c>
      <c r="B17443" s="405">
        <v>63454</v>
      </c>
      <c r="C17443" s="292" t="s">
        <v>2979</v>
      </c>
      <c r="E17443" s="292" t="s">
        <v>214</v>
      </c>
      <c r="F17443" s="405">
        <v>64862</v>
      </c>
      <c r="G17443" s="292" t="s">
        <v>2979</v>
      </c>
    </row>
    <row r="17444" spans="1:7">
      <c r="A17444" s="292" t="s">
        <v>49</v>
      </c>
      <c r="B17444" s="405">
        <v>63565</v>
      </c>
      <c r="C17444" s="292" t="s">
        <v>2979</v>
      </c>
      <c r="E17444" s="292" t="s">
        <v>214</v>
      </c>
      <c r="F17444" s="405">
        <v>64863</v>
      </c>
      <c r="G17444" s="292" t="s">
        <v>2979</v>
      </c>
    </row>
    <row r="17445" spans="1:7">
      <c r="A17445" s="292" t="s">
        <v>49</v>
      </c>
      <c r="B17445" s="405">
        <v>63771</v>
      </c>
      <c r="C17445" s="292" t="s">
        <v>2979</v>
      </c>
      <c r="E17445" s="292" t="s">
        <v>214</v>
      </c>
      <c r="F17445" s="405">
        <v>64865</v>
      </c>
      <c r="G17445" s="292" t="s">
        <v>2979</v>
      </c>
    </row>
    <row r="17446" spans="1:7">
      <c r="A17446" s="292" t="s">
        <v>49</v>
      </c>
      <c r="B17446" s="405">
        <v>63939</v>
      </c>
      <c r="C17446" s="292" t="s">
        <v>2979</v>
      </c>
      <c r="E17446" s="292" t="s">
        <v>214</v>
      </c>
      <c r="F17446" s="405">
        <v>64867</v>
      </c>
      <c r="G17446" s="292" t="s">
        <v>2979</v>
      </c>
    </row>
    <row r="17447" spans="1:7">
      <c r="A17447" s="292" t="s">
        <v>49</v>
      </c>
      <c r="B17447" s="405">
        <v>64422</v>
      </c>
      <c r="C17447" s="292" t="s">
        <v>2979</v>
      </c>
      <c r="E17447" s="292" t="s">
        <v>214</v>
      </c>
      <c r="F17447" s="405">
        <v>64873</v>
      </c>
      <c r="G17447" s="292" t="s">
        <v>2979</v>
      </c>
    </row>
    <row r="17448" spans="1:7">
      <c r="A17448" s="292" t="s">
        <v>49</v>
      </c>
      <c r="B17448" s="405">
        <v>64480</v>
      </c>
      <c r="C17448" s="292" t="s">
        <v>2979</v>
      </c>
      <c r="E17448" s="292" t="s">
        <v>214</v>
      </c>
      <c r="F17448" s="405">
        <v>65001</v>
      </c>
      <c r="G17448" s="292" t="s">
        <v>2979</v>
      </c>
    </row>
    <row r="17449" spans="1:7">
      <c r="A17449" s="292" t="s">
        <v>49</v>
      </c>
      <c r="B17449" s="405">
        <v>64656</v>
      </c>
      <c r="C17449" s="292" t="s">
        <v>2979</v>
      </c>
      <c r="E17449" s="292" t="s">
        <v>214</v>
      </c>
      <c r="F17449" s="405">
        <v>65013</v>
      </c>
      <c r="G17449" s="292" t="s">
        <v>2979</v>
      </c>
    </row>
    <row r="17450" spans="1:7">
      <c r="A17450" s="292" t="s">
        <v>49</v>
      </c>
      <c r="B17450" s="405">
        <v>64752</v>
      </c>
      <c r="C17450" s="292" t="s">
        <v>2979</v>
      </c>
      <c r="E17450" s="292" t="s">
        <v>214</v>
      </c>
      <c r="F17450" s="405">
        <v>65016</v>
      </c>
      <c r="G17450" s="292" t="s">
        <v>2979</v>
      </c>
    </row>
    <row r="17451" spans="1:7">
      <c r="A17451" s="292" t="s">
        <v>49</v>
      </c>
      <c r="B17451" s="405">
        <v>65023</v>
      </c>
      <c r="C17451" s="292" t="s">
        <v>2979</v>
      </c>
      <c r="E17451" s="292" t="s">
        <v>214</v>
      </c>
      <c r="F17451" s="405">
        <v>65018</v>
      </c>
      <c r="G17451" s="292" t="s">
        <v>2979</v>
      </c>
    </row>
    <row r="17452" spans="1:7">
      <c r="A17452" s="292" t="s">
        <v>49</v>
      </c>
      <c r="B17452" s="405">
        <v>65239</v>
      </c>
      <c r="C17452" s="292" t="s">
        <v>2979</v>
      </c>
      <c r="E17452" s="292" t="s">
        <v>214</v>
      </c>
      <c r="F17452" s="405">
        <v>65023</v>
      </c>
      <c r="G17452" s="292" t="s">
        <v>2979</v>
      </c>
    </row>
    <row r="17453" spans="1:7">
      <c r="A17453" s="292" t="s">
        <v>49</v>
      </c>
      <c r="B17453" s="405">
        <v>62655</v>
      </c>
      <c r="C17453" s="292" t="s">
        <v>2979</v>
      </c>
      <c r="E17453" s="292" t="s">
        <v>214</v>
      </c>
      <c r="F17453" s="405">
        <v>65024</v>
      </c>
      <c r="G17453" s="292" t="s">
        <v>2979</v>
      </c>
    </row>
    <row r="17454" spans="1:7">
      <c r="A17454" s="292" t="s">
        <v>49</v>
      </c>
      <c r="B17454" s="405">
        <v>62827</v>
      </c>
      <c r="C17454" s="292" t="s">
        <v>2979</v>
      </c>
      <c r="E17454" s="292" t="s">
        <v>214</v>
      </c>
      <c r="F17454" s="405">
        <v>65025</v>
      </c>
      <c r="G17454" s="292" t="s">
        <v>2979</v>
      </c>
    </row>
    <row r="17455" spans="1:7">
      <c r="A17455" s="292" t="s">
        <v>49</v>
      </c>
      <c r="B17455" s="405">
        <v>62890</v>
      </c>
      <c r="C17455" s="292" t="s">
        <v>2979</v>
      </c>
      <c r="E17455" s="292" t="s">
        <v>214</v>
      </c>
      <c r="F17455" s="405">
        <v>65032</v>
      </c>
      <c r="G17455" s="292" t="s">
        <v>2979</v>
      </c>
    </row>
    <row r="17456" spans="1:7">
      <c r="A17456" s="292" t="s">
        <v>49</v>
      </c>
      <c r="B17456" s="405">
        <v>62975</v>
      </c>
      <c r="C17456" s="292" t="s">
        <v>2979</v>
      </c>
      <c r="E17456" s="292" t="s">
        <v>214</v>
      </c>
      <c r="F17456" s="405">
        <v>65034</v>
      </c>
      <c r="G17456" s="292" t="s">
        <v>2979</v>
      </c>
    </row>
    <row r="17457" spans="1:7">
      <c r="A17457" s="292" t="s">
        <v>49</v>
      </c>
      <c r="B17457" s="405">
        <v>63339</v>
      </c>
      <c r="C17457" s="292" t="s">
        <v>2979</v>
      </c>
      <c r="E17457" s="292" t="s">
        <v>214</v>
      </c>
      <c r="F17457" s="405">
        <v>65035</v>
      </c>
      <c r="G17457" s="292" t="s">
        <v>2979</v>
      </c>
    </row>
    <row r="17458" spans="1:7">
      <c r="A17458" s="292" t="s">
        <v>49</v>
      </c>
      <c r="B17458" s="405">
        <v>63456</v>
      </c>
      <c r="C17458" s="292" t="s">
        <v>2979</v>
      </c>
      <c r="E17458" s="292" t="s">
        <v>214</v>
      </c>
      <c r="F17458" s="405">
        <v>65036</v>
      </c>
      <c r="G17458" s="292" t="s">
        <v>2979</v>
      </c>
    </row>
    <row r="17459" spans="1:7">
      <c r="A17459" s="292" t="s">
        <v>49</v>
      </c>
      <c r="B17459" s="405">
        <v>63566</v>
      </c>
      <c r="C17459" s="292" t="s">
        <v>2979</v>
      </c>
      <c r="E17459" s="292" t="s">
        <v>214</v>
      </c>
      <c r="F17459" s="405">
        <v>65037</v>
      </c>
      <c r="G17459" s="292" t="s">
        <v>2979</v>
      </c>
    </row>
    <row r="17460" spans="1:7">
      <c r="A17460" s="292" t="s">
        <v>49</v>
      </c>
      <c r="B17460" s="405">
        <v>63774</v>
      </c>
      <c r="C17460" s="292" t="s">
        <v>2979</v>
      </c>
      <c r="E17460" s="292" t="s">
        <v>214</v>
      </c>
      <c r="F17460" s="405">
        <v>65038</v>
      </c>
      <c r="G17460" s="292" t="s">
        <v>2979</v>
      </c>
    </row>
    <row r="17461" spans="1:7">
      <c r="A17461" s="292" t="s">
        <v>49</v>
      </c>
      <c r="B17461" s="405">
        <v>63940</v>
      </c>
      <c r="C17461" s="292" t="s">
        <v>2979</v>
      </c>
      <c r="E17461" s="292" t="s">
        <v>214</v>
      </c>
      <c r="F17461" s="405">
        <v>65039</v>
      </c>
      <c r="G17461" s="292" t="s">
        <v>2979</v>
      </c>
    </row>
    <row r="17462" spans="1:7">
      <c r="A17462" s="292" t="s">
        <v>49</v>
      </c>
      <c r="B17462" s="405">
        <v>64423</v>
      </c>
      <c r="C17462" s="292" t="s">
        <v>2979</v>
      </c>
      <c r="E17462" s="292" t="s">
        <v>214</v>
      </c>
      <c r="F17462" s="405">
        <v>65040</v>
      </c>
      <c r="G17462" s="292" t="s">
        <v>2979</v>
      </c>
    </row>
    <row r="17463" spans="1:7">
      <c r="A17463" s="292" t="s">
        <v>49</v>
      </c>
      <c r="B17463" s="405">
        <v>64482</v>
      </c>
      <c r="C17463" s="292" t="s">
        <v>2979</v>
      </c>
      <c r="E17463" s="292" t="s">
        <v>214</v>
      </c>
      <c r="F17463" s="405">
        <v>65041</v>
      </c>
      <c r="G17463" s="292" t="s">
        <v>2979</v>
      </c>
    </row>
    <row r="17464" spans="1:7">
      <c r="A17464" s="292" t="s">
        <v>49</v>
      </c>
      <c r="B17464" s="405">
        <v>64657</v>
      </c>
      <c r="C17464" s="292" t="s">
        <v>2979</v>
      </c>
      <c r="E17464" s="292" t="s">
        <v>214</v>
      </c>
      <c r="F17464" s="405">
        <v>65042</v>
      </c>
      <c r="G17464" s="292" t="s">
        <v>2979</v>
      </c>
    </row>
    <row r="17465" spans="1:7">
      <c r="A17465" s="292" t="s">
        <v>49</v>
      </c>
      <c r="B17465" s="405">
        <v>64755</v>
      </c>
      <c r="C17465" s="292" t="s">
        <v>2979</v>
      </c>
      <c r="E17465" s="292" t="s">
        <v>214</v>
      </c>
      <c r="F17465" s="405">
        <v>65046</v>
      </c>
      <c r="G17465" s="292" t="s">
        <v>2979</v>
      </c>
    </row>
    <row r="17466" spans="1:7">
      <c r="A17466" s="292" t="s">
        <v>49</v>
      </c>
      <c r="B17466" s="405">
        <v>65024</v>
      </c>
      <c r="C17466" s="292" t="s">
        <v>2979</v>
      </c>
      <c r="E17466" s="292" t="s">
        <v>214</v>
      </c>
      <c r="F17466" s="405">
        <v>65047</v>
      </c>
      <c r="G17466" s="292" t="s">
        <v>2979</v>
      </c>
    </row>
    <row r="17467" spans="1:7">
      <c r="A17467" s="292" t="s">
        <v>49</v>
      </c>
      <c r="B17467" s="405">
        <v>65240</v>
      </c>
      <c r="C17467" s="292" t="s">
        <v>2979</v>
      </c>
      <c r="E17467" s="292" t="s">
        <v>214</v>
      </c>
      <c r="F17467" s="405">
        <v>65048</v>
      </c>
      <c r="G17467" s="292" t="s">
        <v>2979</v>
      </c>
    </row>
    <row r="17468" spans="1:7">
      <c r="A17468" s="292" t="s">
        <v>49</v>
      </c>
      <c r="B17468" s="405">
        <v>62659</v>
      </c>
      <c r="C17468" s="292" t="s">
        <v>2979</v>
      </c>
      <c r="E17468" s="292" t="s">
        <v>214</v>
      </c>
      <c r="F17468" s="405">
        <v>65051</v>
      </c>
      <c r="G17468" s="292" t="s">
        <v>2979</v>
      </c>
    </row>
    <row r="17469" spans="1:7">
      <c r="A17469" s="292" t="s">
        <v>49</v>
      </c>
      <c r="B17469" s="405">
        <v>62828</v>
      </c>
      <c r="C17469" s="292" t="s">
        <v>2979</v>
      </c>
      <c r="E17469" s="292" t="s">
        <v>214</v>
      </c>
      <c r="F17469" s="405">
        <v>65052</v>
      </c>
      <c r="G17469" s="292" t="s">
        <v>2979</v>
      </c>
    </row>
    <row r="17470" spans="1:7">
      <c r="A17470" s="292" t="s">
        <v>49</v>
      </c>
      <c r="B17470" s="405">
        <v>62892</v>
      </c>
      <c r="C17470" s="292" t="s">
        <v>2979</v>
      </c>
      <c r="E17470" s="292" t="s">
        <v>214</v>
      </c>
      <c r="F17470" s="405">
        <v>65053</v>
      </c>
      <c r="G17470" s="292" t="s">
        <v>2979</v>
      </c>
    </row>
    <row r="17471" spans="1:7">
      <c r="A17471" s="292" t="s">
        <v>49</v>
      </c>
      <c r="B17471" s="405">
        <v>62976</v>
      </c>
      <c r="C17471" s="292" t="s">
        <v>2979</v>
      </c>
      <c r="E17471" s="292" t="s">
        <v>214</v>
      </c>
      <c r="F17471" s="405">
        <v>65054</v>
      </c>
      <c r="G17471" s="292" t="s">
        <v>2979</v>
      </c>
    </row>
    <row r="17472" spans="1:7">
      <c r="A17472" s="292" t="s">
        <v>49</v>
      </c>
      <c r="B17472" s="405">
        <v>63342</v>
      </c>
      <c r="C17472" s="292" t="s">
        <v>2979</v>
      </c>
      <c r="E17472" s="292" t="s">
        <v>214</v>
      </c>
      <c r="F17472" s="405">
        <v>65055</v>
      </c>
      <c r="G17472" s="292" t="s">
        <v>2979</v>
      </c>
    </row>
    <row r="17473" spans="1:7">
      <c r="A17473" s="292" t="s">
        <v>49</v>
      </c>
      <c r="B17473" s="405">
        <v>63458</v>
      </c>
      <c r="C17473" s="292" t="s">
        <v>2979</v>
      </c>
      <c r="E17473" s="292" t="s">
        <v>214</v>
      </c>
      <c r="F17473" s="405">
        <v>65059</v>
      </c>
      <c r="G17473" s="292" t="s">
        <v>2979</v>
      </c>
    </row>
    <row r="17474" spans="1:7">
      <c r="A17474" s="292" t="s">
        <v>49</v>
      </c>
      <c r="B17474" s="405">
        <v>63567</v>
      </c>
      <c r="C17474" s="292" t="s">
        <v>2979</v>
      </c>
      <c r="E17474" s="292" t="s">
        <v>214</v>
      </c>
      <c r="F17474" s="405">
        <v>65062</v>
      </c>
      <c r="G17474" s="292" t="s">
        <v>2979</v>
      </c>
    </row>
    <row r="17475" spans="1:7">
      <c r="A17475" s="292" t="s">
        <v>49</v>
      </c>
      <c r="B17475" s="405">
        <v>63782</v>
      </c>
      <c r="C17475" s="292" t="s">
        <v>2979</v>
      </c>
      <c r="E17475" s="292" t="s">
        <v>214</v>
      </c>
      <c r="F17475" s="405">
        <v>65063</v>
      </c>
      <c r="G17475" s="292" t="s">
        <v>2979</v>
      </c>
    </row>
    <row r="17476" spans="1:7">
      <c r="A17476" s="292" t="s">
        <v>49</v>
      </c>
      <c r="B17476" s="405">
        <v>63943</v>
      </c>
      <c r="C17476" s="292" t="s">
        <v>2979</v>
      </c>
      <c r="E17476" s="292" t="s">
        <v>214</v>
      </c>
      <c r="F17476" s="405">
        <v>65066</v>
      </c>
      <c r="G17476" s="292" t="s">
        <v>2979</v>
      </c>
    </row>
    <row r="17477" spans="1:7">
      <c r="A17477" s="292" t="s">
        <v>49</v>
      </c>
      <c r="B17477" s="405">
        <v>64424</v>
      </c>
      <c r="C17477" s="292" t="s">
        <v>2979</v>
      </c>
      <c r="E17477" s="292" t="s">
        <v>214</v>
      </c>
      <c r="F17477" s="405">
        <v>65069</v>
      </c>
      <c r="G17477" s="292" t="s">
        <v>2979</v>
      </c>
    </row>
    <row r="17478" spans="1:7">
      <c r="A17478" s="292" t="s">
        <v>49</v>
      </c>
      <c r="B17478" s="405">
        <v>64483</v>
      </c>
      <c r="C17478" s="292" t="s">
        <v>2979</v>
      </c>
      <c r="E17478" s="292" t="s">
        <v>214</v>
      </c>
      <c r="F17478" s="405">
        <v>65072</v>
      </c>
      <c r="G17478" s="292" t="s">
        <v>2979</v>
      </c>
    </row>
    <row r="17479" spans="1:7">
      <c r="A17479" s="292" t="s">
        <v>49</v>
      </c>
      <c r="B17479" s="405">
        <v>64659</v>
      </c>
      <c r="C17479" s="292" t="s">
        <v>2979</v>
      </c>
      <c r="E17479" s="292" t="s">
        <v>214</v>
      </c>
      <c r="F17479" s="405">
        <v>65074</v>
      </c>
      <c r="G17479" s="292" t="s">
        <v>2979</v>
      </c>
    </row>
    <row r="17480" spans="1:7">
      <c r="A17480" s="292" t="s">
        <v>49</v>
      </c>
      <c r="B17480" s="405">
        <v>64759</v>
      </c>
      <c r="C17480" s="292" t="s">
        <v>2979</v>
      </c>
      <c r="E17480" s="292" t="s">
        <v>214</v>
      </c>
      <c r="F17480" s="405">
        <v>65075</v>
      </c>
      <c r="G17480" s="292" t="s">
        <v>2979</v>
      </c>
    </row>
    <row r="17481" spans="1:7">
      <c r="A17481" s="292" t="s">
        <v>49</v>
      </c>
      <c r="B17481" s="405">
        <v>65025</v>
      </c>
      <c r="C17481" s="292" t="s">
        <v>2979</v>
      </c>
      <c r="E17481" s="292" t="s">
        <v>214</v>
      </c>
      <c r="F17481" s="405">
        <v>65076</v>
      </c>
      <c r="G17481" s="292" t="s">
        <v>2979</v>
      </c>
    </row>
    <row r="17482" spans="1:7">
      <c r="A17482" s="292" t="s">
        <v>49</v>
      </c>
      <c r="B17482" s="405">
        <v>65246</v>
      </c>
      <c r="C17482" s="292" t="s">
        <v>2979</v>
      </c>
      <c r="E17482" s="292" t="s">
        <v>214</v>
      </c>
      <c r="F17482" s="405">
        <v>65079</v>
      </c>
      <c r="G17482" s="292" t="s">
        <v>2979</v>
      </c>
    </row>
    <row r="17483" spans="1:7">
      <c r="A17483" s="292" t="s">
        <v>49</v>
      </c>
      <c r="B17483" s="405">
        <v>65247</v>
      </c>
      <c r="C17483" s="292" t="s">
        <v>2979</v>
      </c>
      <c r="E17483" s="292" t="s">
        <v>214</v>
      </c>
      <c r="F17483" s="405">
        <v>65080</v>
      </c>
      <c r="G17483" s="292" t="s">
        <v>2979</v>
      </c>
    </row>
    <row r="17484" spans="1:7">
      <c r="A17484" s="292" t="s">
        <v>49</v>
      </c>
      <c r="B17484" s="405">
        <v>65349</v>
      </c>
      <c r="C17484" s="292" t="s">
        <v>2979</v>
      </c>
      <c r="E17484" s="292" t="s">
        <v>214</v>
      </c>
      <c r="F17484" s="405">
        <v>65081</v>
      </c>
      <c r="G17484" s="292" t="s">
        <v>2979</v>
      </c>
    </row>
    <row r="17485" spans="1:7">
      <c r="A17485" s="292" t="s">
        <v>49</v>
      </c>
      <c r="B17485" s="405">
        <v>65605</v>
      </c>
      <c r="C17485" s="292" t="s">
        <v>2979</v>
      </c>
      <c r="E17485" s="292" t="s">
        <v>214</v>
      </c>
      <c r="F17485" s="405">
        <v>65082</v>
      </c>
      <c r="G17485" s="292" t="s">
        <v>2979</v>
      </c>
    </row>
    <row r="17486" spans="1:7">
      <c r="A17486" s="292" t="s">
        <v>49</v>
      </c>
      <c r="B17486" s="405">
        <v>65708</v>
      </c>
      <c r="C17486" s="292" t="s">
        <v>2979</v>
      </c>
      <c r="E17486" s="292" t="s">
        <v>214</v>
      </c>
      <c r="F17486" s="405">
        <v>65083</v>
      </c>
      <c r="G17486" s="292" t="s">
        <v>2979</v>
      </c>
    </row>
    <row r="17487" spans="1:7">
      <c r="A17487" s="292" t="s">
        <v>49</v>
      </c>
      <c r="B17487" s="405">
        <v>66008</v>
      </c>
      <c r="C17487" s="292" t="s">
        <v>2979</v>
      </c>
      <c r="E17487" s="292" t="s">
        <v>214</v>
      </c>
      <c r="F17487" s="405">
        <v>65084</v>
      </c>
      <c r="G17487" s="292" t="s">
        <v>2979</v>
      </c>
    </row>
    <row r="17488" spans="1:7">
      <c r="A17488" s="292" t="s">
        <v>49</v>
      </c>
      <c r="B17488" s="405">
        <v>66408</v>
      </c>
      <c r="C17488" s="292" t="s">
        <v>2979</v>
      </c>
      <c r="E17488" s="292" t="s">
        <v>214</v>
      </c>
      <c r="F17488" s="405">
        <v>65085</v>
      </c>
      <c r="G17488" s="292" t="s">
        <v>2979</v>
      </c>
    </row>
    <row r="17489" spans="1:7">
      <c r="A17489" s="292" t="s">
        <v>49</v>
      </c>
      <c r="B17489" s="405">
        <v>66533</v>
      </c>
      <c r="C17489" s="292" t="s">
        <v>2979</v>
      </c>
      <c r="E17489" s="292" t="s">
        <v>214</v>
      </c>
      <c r="F17489" s="405">
        <v>65230</v>
      </c>
      <c r="G17489" s="292" t="s">
        <v>2979</v>
      </c>
    </row>
    <row r="17490" spans="1:7">
      <c r="A17490" s="292" t="s">
        <v>49</v>
      </c>
      <c r="B17490" s="405">
        <v>66770</v>
      </c>
      <c r="C17490" s="292" t="s">
        <v>2979</v>
      </c>
      <c r="E17490" s="292" t="s">
        <v>214</v>
      </c>
      <c r="F17490" s="405">
        <v>65231</v>
      </c>
      <c r="G17490" s="292" t="s">
        <v>2979</v>
      </c>
    </row>
    <row r="17491" spans="1:7">
      <c r="A17491" s="292" t="s">
        <v>49</v>
      </c>
      <c r="B17491" s="405">
        <v>66935</v>
      </c>
      <c r="C17491" s="292" t="s">
        <v>2979</v>
      </c>
      <c r="E17491" s="292" t="s">
        <v>214</v>
      </c>
      <c r="F17491" s="405">
        <v>65232</v>
      </c>
      <c r="G17491" s="292" t="s">
        <v>2979</v>
      </c>
    </row>
    <row r="17492" spans="1:7">
      <c r="A17492" s="292" t="s">
        <v>49</v>
      </c>
      <c r="B17492" s="405">
        <v>67041</v>
      </c>
      <c r="C17492" s="292" t="s">
        <v>2979</v>
      </c>
      <c r="E17492" s="292" t="s">
        <v>214</v>
      </c>
      <c r="F17492" s="405">
        <v>65236</v>
      </c>
      <c r="G17492" s="292" t="s">
        <v>2979</v>
      </c>
    </row>
    <row r="17493" spans="1:7">
      <c r="A17493" s="292" t="s">
        <v>49</v>
      </c>
      <c r="B17493" s="405">
        <v>67146</v>
      </c>
      <c r="C17493" s="292" t="s">
        <v>2979</v>
      </c>
      <c r="E17493" s="292" t="s">
        <v>214</v>
      </c>
      <c r="F17493" s="405">
        <v>65239</v>
      </c>
      <c r="G17493" s="292" t="s">
        <v>2979</v>
      </c>
    </row>
    <row r="17494" spans="1:7">
      <c r="A17494" s="292" t="s">
        <v>49</v>
      </c>
      <c r="B17494" s="405">
        <v>67441</v>
      </c>
      <c r="C17494" s="292" t="s">
        <v>2979</v>
      </c>
      <c r="E17494" s="292" t="s">
        <v>214</v>
      </c>
      <c r="F17494" s="405">
        <v>65240</v>
      </c>
      <c r="G17494" s="292" t="s">
        <v>2979</v>
      </c>
    </row>
    <row r="17495" spans="1:7">
      <c r="A17495" s="292" t="s">
        <v>49</v>
      </c>
      <c r="B17495" s="405">
        <v>67526</v>
      </c>
      <c r="C17495" s="292" t="s">
        <v>2979</v>
      </c>
      <c r="E17495" s="292" t="s">
        <v>214</v>
      </c>
      <c r="F17495" s="405">
        <v>65246</v>
      </c>
      <c r="G17495" s="292" t="s">
        <v>2979</v>
      </c>
    </row>
    <row r="17496" spans="1:7">
      <c r="A17496" s="292" t="s">
        <v>49</v>
      </c>
      <c r="B17496" s="405">
        <v>67642</v>
      </c>
      <c r="C17496" s="292" t="s">
        <v>2979</v>
      </c>
      <c r="E17496" s="292" t="s">
        <v>214</v>
      </c>
      <c r="F17496" s="405">
        <v>65247</v>
      </c>
      <c r="G17496" s="292" t="s">
        <v>2979</v>
      </c>
    </row>
    <row r="17497" spans="1:7">
      <c r="A17497" s="292" t="s">
        <v>49</v>
      </c>
      <c r="B17497" s="405">
        <v>67855</v>
      </c>
      <c r="C17497" s="292" t="s">
        <v>2979</v>
      </c>
      <c r="E17497" s="292" t="s">
        <v>214</v>
      </c>
      <c r="F17497" s="405">
        <v>65248</v>
      </c>
      <c r="G17497" s="292" t="s">
        <v>2979</v>
      </c>
    </row>
    <row r="17498" spans="1:7">
      <c r="A17498" s="292" t="s">
        <v>49</v>
      </c>
      <c r="B17498" s="405">
        <v>65248</v>
      </c>
      <c r="C17498" s="292" t="s">
        <v>2979</v>
      </c>
      <c r="E17498" s="292" t="s">
        <v>214</v>
      </c>
      <c r="F17498" s="405">
        <v>65250</v>
      </c>
      <c r="G17498" s="292" t="s">
        <v>2979</v>
      </c>
    </row>
    <row r="17499" spans="1:7">
      <c r="A17499" s="292" t="s">
        <v>49</v>
      </c>
      <c r="B17499" s="405">
        <v>65350</v>
      </c>
      <c r="C17499" s="292" t="s">
        <v>2979</v>
      </c>
      <c r="E17499" s="292" t="s">
        <v>214</v>
      </c>
      <c r="F17499" s="405">
        <v>65254</v>
      </c>
      <c r="G17499" s="292" t="s">
        <v>2979</v>
      </c>
    </row>
    <row r="17500" spans="1:7">
      <c r="A17500" s="292" t="s">
        <v>49</v>
      </c>
      <c r="B17500" s="405">
        <v>65606</v>
      </c>
      <c r="C17500" s="292" t="s">
        <v>2979</v>
      </c>
      <c r="E17500" s="292" t="s">
        <v>214</v>
      </c>
      <c r="F17500" s="405">
        <v>65256</v>
      </c>
      <c r="G17500" s="292" t="s">
        <v>2979</v>
      </c>
    </row>
    <row r="17501" spans="1:7">
      <c r="A17501" s="292" t="s">
        <v>49</v>
      </c>
      <c r="B17501" s="405">
        <v>65710</v>
      </c>
      <c r="C17501" s="292" t="s">
        <v>2979</v>
      </c>
      <c r="E17501" s="292" t="s">
        <v>214</v>
      </c>
      <c r="F17501" s="405">
        <v>65257</v>
      </c>
      <c r="G17501" s="292" t="s">
        <v>2979</v>
      </c>
    </row>
    <row r="17502" spans="1:7">
      <c r="A17502" s="292" t="s">
        <v>49</v>
      </c>
      <c r="B17502" s="405">
        <v>66010</v>
      </c>
      <c r="C17502" s="292" t="s">
        <v>2979</v>
      </c>
      <c r="E17502" s="292" t="s">
        <v>214</v>
      </c>
      <c r="F17502" s="405">
        <v>65258</v>
      </c>
      <c r="G17502" s="292" t="s">
        <v>2979</v>
      </c>
    </row>
    <row r="17503" spans="1:7">
      <c r="A17503" s="292" t="s">
        <v>49</v>
      </c>
      <c r="B17503" s="405">
        <v>66411</v>
      </c>
      <c r="C17503" s="292" t="s">
        <v>2979</v>
      </c>
      <c r="E17503" s="292" t="s">
        <v>214</v>
      </c>
      <c r="F17503" s="405">
        <v>65259</v>
      </c>
      <c r="G17503" s="292" t="s">
        <v>2979</v>
      </c>
    </row>
    <row r="17504" spans="1:7">
      <c r="A17504" s="292" t="s">
        <v>49</v>
      </c>
      <c r="B17504" s="405">
        <v>66534</v>
      </c>
      <c r="C17504" s="292" t="s">
        <v>2979</v>
      </c>
      <c r="E17504" s="292" t="s">
        <v>214</v>
      </c>
      <c r="F17504" s="405">
        <v>65260</v>
      </c>
      <c r="G17504" s="292" t="s">
        <v>2979</v>
      </c>
    </row>
    <row r="17505" spans="1:7">
      <c r="A17505" s="292" t="s">
        <v>49</v>
      </c>
      <c r="B17505" s="405">
        <v>66771</v>
      </c>
      <c r="C17505" s="292" t="s">
        <v>2979</v>
      </c>
      <c r="E17505" s="292" t="s">
        <v>214</v>
      </c>
      <c r="F17505" s="405">
        <v>65261</v>
      </c>
      <c r="G17505" s="292" t="s">
        <v>2979</v>
      </c>
    </row>
    <row r="17506" spans="1:7">
      <c r="A17506" s="292" t="s">
        <v>49</v>
      </c>
      <c r="B17506" s="405">
        <v>66936</v>
      </c>
      <c r="C17506" s="292" t="s">
        <v>2979</v>
      </c>
      <c r="E17506" s="292" t="s">
        <v>214</v>
      </c>
      <c r="F17506" s="405">
        <v>65262</v>
      </c>
      <c r="G17506" s="292" t="s">
        <v>2979</v>
      </c>
    </row>
    <row r="17507" spans="1:7">
      <c r="A17507" s="292" t="s">
        <v>49</v>
      </c>
      <c r="B17507" s="405">
        <v>67045</v>
      </c>
      <c r="C17507" s="292" t="s">
        <v>2979</v>
      </c>
      <c r="E17507" s="292" t="s">
        <v>214</v>
      </c>
      <c r="F17507" s="405">
        <v>65263</v>
      </c>
      <c r="G17507" s="292" t="s">
        <v>2979</v>
      </c>
    </row>
    <row r="17508" spans="1:7">
      <c r="A17508" s="292" t="s">
        <v>49</v>
      </c>
      <c r="B17508" s="405">
        <v>67149</v>
      </c>
      <c r="C17508" s="292" t="s">
        <v>2979</v>
      </c>
      <c r="E17508" s="292" t="s">
        <v>214</v>
      </c>
      <c r="F17508" s="405">
        <v>65264</v>
      </c>
      <c r="G17508" s="292" t="s">
        <v>2979</v>
      </c>
    </row>
    <row r="17509" spans="1:7">
      <c r="A17509" s="292" t="s">
        <v>49</v>
      </c>
      <c r="B17509" s="405">
        <v>67442</v>
      </c>
      <c r="C17509" s="292" t="s">
        <v>2979</v>
      </c>
      <c r="E17509" s="292" t="s">
        <v>214</v>
      </c>
      <c r="F17509" s="405">
        <v>65274</v>
      </c>
      <c r="G17509" s="292" t="s">
        <v>2979</v>
      </c>
    </row>
    <row r="17510" spans="1:7">
      <c r="A17510" s="292" t="s">
        <v>49</v>
      </c>
      <c r="B17510" s="405">
        <v>67529</v>
      </c>
      <c r="C17510" s="292" t="s">
        <v>2979</v>
      </c>
      <c r="E17510" s="292" t="s">
        <v>214</v>
      </c>
      <c r="F17510" s="405">
        <v>65275</v>
      </c>
      <c r="G17510" s="292" t="s">
        <v>2979</v>
      </c>
    </row>
    <row r="17511" spans="1:7">
      <c r="A17511" s="292" t="s">
        <v>49</v>
      </c>
      <c r="B17511" s="405">
        <v>67644</v>
      </c>
      <c r="C17511" s="292" t="s">
        <v>2979</v>
      </c>
      <c r="E17511" s="292" t="s">
        <v>214</v>
      </c>
      <c r="F17511" s="405">
        <v>65276</v>
      </c>
      <c r="G17511" s="292" t="s">
        <v>2979</v>
      </c>
    </row>
    <row r="17512" spans="1:7">
      <c r="A17512" s="292" t="s">
        <v>49</v>
      </c>
      <c r="B17512" s="405">
        <v>67859</v>
      </c>
      <c r="C17512" s="292" t="s">
        <v>2979</v>
      </c>
      <c r="E17512" s="292" t="s">
        <v>214</v>
      </c>
      <c r="F17512" s="405">
        <v>65279</v>
      </c>
      <c r="G17512" s="292" t="s">
        <v>2979</v>
      </c>
    </row>
    <row r="17513" spans="1:7">
      <c r="A17513" s="292" t="s">
        <v>49</v>
      </c>
      <c r="B17513" s="405">
        <v>65250</v>
      </c>
      <c r="C17513" s="292" t="s">
        <v>2979</v>
      </c>
      <c r="E17513" s="292" t="s">
        <v>214</v>
      </c>
      <c r="F17513" s="405">
        <v>65280</v>
      </c>
      <c r="G17513" s="292" t="s">
        <v>2979</v>
      </c>
    </row>
    <row r="17514" spans="1:7">
      <c r="A17514" s="292" t="s">
        <v>49</v>
      </c>
      <c r="B17514" s="405">
        <v>65351</v>
      </c>
      <c r="C17514" s="292" t="s">
        <v>2979</v>
      </c>
      <c r="E17514" s="292" t="s">
        <v>214</v>
      </c>
      <c r="F17514" s="405">
        <v>65281</v>
      </c>
      <c r="G17514" s="292" t="s">
        <v>2979</v>
      </c>
    </row>
    <row r="17515" spans="1:7">
      <c r="A17515" s="292" t="s">
        <v>49</v>
      </c>
      <c r="B17515" s="405">
        <v>65608</v>
      </c>
      <c r="C17515" s="292" t="s">
        <v>2979</v>
      </c>
      <c r="E17515" s="292" t="s">
        <v>214</v>
      </c>
      <c r="F17515" s="405">
        <v>65282</v>
      </c>
      <c r="G17515" s="292" t="s">
        <v>2979</v>
      </c>
    </row>
    <row r="17516" spans="1:7">
      <c r="A17516" s="292" t="s">
        <v>49</v>
      </c>
      <c r="B17516" s="405">
        <v>65711</v>
      </c>
      <c r="C17516" s="292" t="s">
        <v>2979</v>
      </c>
      <c r="E17516" s="292" t="s">
        <v>214</v>
      </c>
      <c r="F17516" s="405">
        <v>65284</v>
      </c>
      <c r="G17516" s="292" t="s">
        <v>2979</v>
      </c>
    </row>
    <row r="17517" spans="1:7">
      <c r="A17517" s="292" t="s">
        <v>49</v>
      </c>
      <c r="B17517" s="405">
        <v>66015</v>
      </c>
      <c r="C17517" s="292" t="s">
        <v>2979</v>
      </c>
      <c r="E17517" s="292" t="s">
        <v>214</v>
      </c>
      <c r="F17517" s="405">
        <v>65286</v>
      </c>
      <c r="G17517" s="292" t="s">
        <v>2979</v>
      </c>
    </row>
    <row r="17518" spans="1:7">
      <c r="A17518" s="292" t="s">
        <v>49</v>
      </c>
      <c r="B17518" s="405">
        <v>66414</v>
      </c>
      <c r="C17518" s="292" t="s">
        <v>2979</v>
      </c>
      <c r="E17518" s="292" t="s">
        <v>214</v>
      </c>
      <c r="F17518" s="405">
        <v>65287</v>
      </c>
      <c r="G17518" s="292" t="s">
        <v>2979</v>
      </c>
    </row>
    <row r="17519" spans="1:7">
      <c r="A17519" s="292" t="s">
        <v>49</v>
      </c>
      <c r="B17519" s="405">
        <v>66535</v>
      </c>
      <c r="C17519" s="292" t="s">
        <v>2979</v>
      </c>
      <c r="E17519" s="292" t="s">
        <v>214</v>
      </c>
      <c r="F17519" s="405">
        <v>65321</v>
      </c>
      <c r="G17519" s="292" t="s">
        <v>2979</v>
      </c>
    </row>
    <row r="17520" spans="1:7">
      <c r="A17520" s="292" t="s">
        <v>49</v>
      </c>
      <c r="B17520" s="405">
        <v>66772</v>
      </c>
      <c r="C17520" s="292" t="s">
        <v>2979</v>
      </c>
      <c r="E17520" s="292" t="s">
        <v>214</v>
      </c>
      <c r="F17520" s="405">
        <v>65322</v>
      </c>
      <c r="G17520" s="292" t="s">
        <v>2979</v>
      </c>
    </row>
    <row r="17521" spans="1:7">
      <c r="A17521" s="292" t="s">
        <v>49</v>
      </c>
      <c r="B17521" s="405">
        <v>66937</v>
      </c>
      <c r="C17521" s="292" t="s">
        <v>2979</v>
      </c>
      <c r="E17521" s="292" t="s">
        <v>214</v>
      </c>
      <c r="F17521" s="405">
        <v>65325</v>
      </c>
      <c r="G17521" s="292" t="s">
        <v>2979</v>
      </c>
    </row>
    <row r="17522" spans="1:7">
      <c r="A17522" s="292" t="s">
        <v>49</v>
      </c>
      <c r="B17522" s="405">
        <v>67047</v>
      </c>
      <c r="C17522" s="292" t="s">
        <v>2979</v>
      </c>
      <c r="E17522" s="292" t="s">
        <v>214</v>
      </c>
      <c r="F17522" s="405">
        <v>65326</v>
      </c>
      <c r="G17522" s="292" t="s">
        <v>2979</v>
      </c>
    </row>
    <row r="17523" spans="1:7">
      <c r="A17523" s="292" t="s">
        <v>49</v>
      </c>
      <c r="B17523" s="405">
        <v>67151</v>
      </c>
      <c r="C17523" s="292" t="s">
        <v>2979</v>
      </c>
      <c r="E17523" s="292" t="s">
        <v>214</v>
      </c>
      <c r="F17523" s="405">
        <v>65327</v>
      </c>
      <c r="G17523" s="292" t="s">
        <v>2979</v>
      </c>
    </row>
    <row r="17524" spans="1:7">
      <c r="A17524" s="292" t="s">
        <v>49</v>
      </c>
      <c r="B17524" s="405">
        <v>67443</v>
      </c>
      <c r="C17524" s="292" t="s">
        <v>2979</v>
      </c>
      <c r="E17524" s="292" t="s">
        <v>214</v>
      </c>
      <c r="F17524" s="405">
        <v>65329</v>
      </c>
      <c r="G17524" s="292" t="s">
        <v>2979</v>
      </c>
    </row>
    <row r="17525" spans="1:7">
      <c r="A17525" s="292" t="s">
        <v>49</v>
      </c>
      <c r="B17525" s="405">
        <v>67530</v>
      </c>
      <c r="C17525" s="292" t="s">
        <v>2979</v>
      </c>
      <c r="E17525" s="292" t="s">
        <v>214</v>
      </c>
      <c r="F17525" s="405">
        <v>65330</v>
      </c>
      <c r="G17525" s="292" t="s">
        <v>2979</v>
      </c>
    </row>
    <row r="17526" spans="1:7">
      <c r="A17526" s="292" t="s">
        <v>49</v>
      </c>
      <c r="B17526" s="405">
        <v>67647</v>
      </c>
      <c r="C17526" s="292" t="s">
        <v>2979</v>
      </c>
      <c r="E17526" s="292" t="s">
        <v>214</v>
      </c>
      <c r="F17526" s="405">
        <v>65332</v>
      </c>
      <c r="G17526" s="292" t="s">
        <v>2979</v>
      </c>
    </row>
    <row r="17527" spans="1:7">
      <c r="A17527" s="292" t="s">
        <v>49</v>
      </c>
      <c r="B17527" s="405">
        <v>67860</v>
      </c>
      <c r="C17527" s="292" t="s">
        <v>2979</v>
      </c>
      <c r="E17527" s="292" t="s">
        <v>214</v>
      </c>
      <c r="F17527" s="405">
        <v>65333</v>
      </c>
      <c r="G17527" s="292" t="s">
        <v>2979</v>
      </c>
    </row>
    <row r="17528" spans="1:7">
      <c r="A17528" s="292" t="s">
        <v>49</v>
      </c>
      <c r="B17528" s="405">
        <v>65254</v>
      </c>
      <c r="C17528" s="292" t="s">
        <v>2979</v>
      </c>
      <c r="E17528" s="292" t="s">
        <v>214</v>
      </c>
      <c r="F17528" s="405">
        <v>65334</v>
      </c>
      <c r="G17528" s="292" t="s">
        <v>2979</v>
      </c>
    </row>
    <row r="17529" spans="1:7">
      <c r="A17529" s="292" t="s">
        <v>49</v>
      </c>
      <c r="B17529" s="405">
        <v>65354</v>
      </c>
      <c r="C17529" s="292" t="s">
        <v>2979</v>
      </c>
      <c r="E17529" s="292" t="s">
        <v>214</v>
      </c>
      <c r="F17529" s="405">
        <v>65335</v>
      </c>
      <c r="G17529" s="292" t="s">
        <v>2979</v>
      </c>
    </row>
    <row r="17530" spans="1:7">
      <c r="A17530" s="292" t="s">
        <v>49</v>
      </c>
      <c r="B17530" s="405">
        <v>65609</v>
      </c>
      <c r="C17530" s="292" t="s">
        <v>2979</v>
      </c>
      <c r="E17530" s="292" t="s">
        <v>214</v>
      </c>
      <c r="F17530" s="405">
        <v>65336</v>
      </c>
      <c r="G17530" s="292" t="s">
        <v>2979</v>
      </c>
    </row>
    <row r="17531" spans="1:7">
      <c r="A17531" s="292" t="s">
        <v>49</v>
      </c>
      <c r="B17531" s="405">
        <v>65715</v>
      </c>
      <c r="C17531" s="292" t="s">
        <v>2979</v>
      </c>
      <c r="E17531" s="292" t="s">
        <v>214</v>
      </c>
      <c r="F17531" s="405">
        <v>65337</v>
      </c>
      <c r="G17531" s="292" t="s">
        <v>2979</v>
      </c>
    </row>
    <row r="17532" spans="1:7">
      <c r="A17532" s="292" t="s">
        <v>49</v>
      </c>
      <c r="B17532" s="405">
        <v>66016</v>
      </c>
      <c r="C17532" s="292" t="s">
        <v>2979</v>
      </c>
      <c r="E17532" s="292" t="s">
        <v>214</v>
      </c>
      <c r="F17532" s="405">
        <v>65338</v>
      </c>
      <c r="G17532" s="292" t="s">
        <v>2979</v>
      </c>
    </row>
    <row r="17533" spans="1:7">
      <c r="A17533" s="292" t="s">
        <v>49</v>
      </c>
      <c r="B17533" s="405">
        <v>66415</v>
      </c>
      <c r="C17533" s="292" t="s">
        <v>2979</v>
      </c>
      <c r="E17533" s="292" t="s">
        <v>214</v>
      </c>
      <c r="F17533" s="405">
        <v>65344</v>
      </c>
      <c r="G17533" s="292" t="s">
        <v>2979</v>
      </c>
    </row>
    <row r="17534" spans="1:7">
      <c r="A17534" s="292" t="s">
        <v>49</v>
      </c>
      <c r="B17534" s="405">
        <v>66537</v>
      </c>
      <c r="C17534" s="292" t="s">
        <v>2979</v>
      </c>
      <c r="E17534" s="292" t="s">
        <v>214</v>
      </c>
      <c r="F17534" s="405">
        <v>65345</v>
      </c>
      <c r="G17534" s="292" t="s">
        <v>2979</v>
      </c>
    </row>
    <row r="17535" spans="1:7">
      <c r="A17535" s="292" t="s">
        <v>49</v>
      </c>
      <c r="B17535" s="405">
        <v>66773</v>
      </c>
      <c r="C17535" s="292" t="s">
        <v>2979</v>
      </c>
      <c r="E17535" s="292" t="s">
        <v>214</v>
      </c>
      <c r="F17535" s="405">
        <v>65347</v>
      </c>
      <c r="G17535" s="292" t="s">
        <v>2979</v>
      </c>
    </row>
    <row r="17536" spans="1:7">
      <c r="A17536" s="292" t="s">
        <v>49</v>
      </c>
      <c r="B17536" s="405">
        <v>66938</v>
      </c>
      <c r="C17536" s="292" t="s">
        <v>2979</v>
      </c>
      <c r="E17536" s="292" t="s">
        <v>214</v>
      </c>
      <c r="F17536" s="405">
        <v>65348</v>
      </c>
      <c r="G17536" s="292" t="s">
        <v>2979</v>
      </c>
    </row>
    <row r="17537" spans="1:7">
      <c r="A17537" s="292" t="s">
        <v>49</v>
      </c>
      <c r="B17537" s="405">
        <v>67050</v>
      </c>
      <c r="C17537" s="292" t="s">
        <v>2979</v>
      </c>
      <c r="E17537" s="292" t="s">
        <v>214</v>
      </c>
      <c r="F17537" s="405">
        <v>65349</v>
      </c>
      <c r="G17537" s="292" t="s">
        <v>2979</v>
      </c>
    </row>
    <row r="17538" spans="1:7">
      <c r="A17538" s="292" t="s">
        <v>49</v>
      </c>
      <c r="B17538" s="405">
        <v>67154</v>
      </c>
      <c r="C17538" s="292" t="s">
        <v>2979</v>
      </c>
      <c r="E17538" s="292" t="s">
        <v>214</v>
      </c>
      <c r="F17538" s="405">
        <v>65350</v>
      </c>
      <c r="G17538" s="292" t="s">
        <v>2979</v>
      </c>
    </row>
    <row r="17539" spans="1:7">
      <c r="A17539" s="292" t="s">
        <v>49</v>
      </c>
      <c r="B17539" s="405">
        <v>67445</v>
      </c>
      <c r="C17539" s="292" t="s">
        <v>2979</v>
      </c>
      <c r="E17539" s="292" t="s">
        <v>214</v>
      </c>
      <c r="F17539" s="405">
        <v>65351</v>
      </c>
      <c r="G17539" s="292" t="s">
        <v>2979</v>
      </c>
    </row>
    <row r="17540" spans="1:7">
      <c r="A17540" s="292" t="s">
        <v>49</v>
      </c>
      <c r="B17540" s="405">
        <v>67543</v>
      </c>
      <c r="C17540" s="292" t="s">
        <v>2979</v>
      </c>
      <c r="E17540" s="292" t="s">
        <v>214</v>
      </c>
      <c r="F17540" s="405">
        <v>65354</v>
      </c>
      <c r="G17540" s="292" t="s">
        <v>2979</v>
      </c>
    </row>
    <row r="17541" spans="1:7">
      <c r="A17541" s="292" t="s">
        <v>49</v>
      </c>
      <c r="B17541" s="405">
        <v>67648</v>
      </c>
      <c r="C17541" s="292" t="s">
        <v>2979</v>
      </c>
      <c r="E17541" s="292" t="s">
        <v>214</v>
      </c>
      <c r="F17541" s="405">
        <v>65355</v>
      </c>
      <c r="G17541" s="292" t="s">
        <v>2979</v>
      </c>
    </row>
    <row r="17542" spans="1:7">
      <c r="A17542" s="292" t="s">
        <v>49</v>
      </c>
      <c r="B17542" s="405">
        <v>67861</v>
      </c>
      <c r="C17542" s="292" t="s">
        <v>2979</v>
      </c>
      <c r="E17542" s="292" t="s">
        <v>214</v>
      </c>
      <c r="F17542" s="405">
        <v>65360</v>
      </c>
      <c r="G17542" s="292" t="s">
        <v>2979</v>
      </c>
    </row>
    <row r="17543" spans="1:7">
      <c r="A17543" s="292" t="s">
        <v>49</v>
      </c>
      <c r="B17543" s="405">
        <v>65256</v>
      </c>
      <c r="C17543" s="292" t="s">
        <v>2979</v>
      </c>
      <c r="E17543" s="292" t="s">
        <v>214</v>
      </c>
      <c r="F17543" s="405">
        <v>65433</v>
      </c>
      <c r="G17543" s="292" t="s">
        <v>2979</v>
      </c>
    </row>
    <row r="17544" spans="1:7">
      <c r="A17544" s="292" t="s">
        <v>49</v>
      </c>
      <c r="B17544" s="405">
        <v>65355</v>
      </c>
      <c r="C17544" s="292" t="s">
        <v>2979</v>
      </c>
      <c r="E17544" s="292" t="s">
        <v>214</v>
      </c>
      <c r="F17544" s="405">
        <v>65444</v>
      </c>
      <c r="G17544" s="292" t="s">
        <v>2979</v>
      </c>
    </row>
    <row r="17545" spans="1:7">
      <c r="A17545" s="292" t="s">
        <v>49</v>
      </c>
      <c r="B17545" s="405">
        <v>65611</v>
      </c>
      <c r="C17545" s="292" t="s">
        <v>2979</v>
      </c>
      <c r="E17545" s="292" t="s">
        <v>214</v>
      </c>
      <c r="F17545" s="405">
        <v>65446</v>
      </c>
      <c r="G17545" s="292" t="s">
        <v>2979</v>
      </c>
    </row>
    <row r="17546" spans="1:7">
      <c r="A17546" s="292" t="s">
        <v>49</v>
      </c>
      <c r="B17546" s="405">
        <v>65720</v>
      </c>
      <c r="C17546" s="292" t="s">
        <v>2979</v>
      </c>
      <c r="E17546" s="292" t="s">
        <v>214</v>
      </c>
      <c r="F17546" s="405">
        <v>65456</v>
      </c>
      <c r="G17546" s="292" t="s">
        <v>2979</v>
      </c>
    </row>
    <row r="17547" spans="1:7">
      <c r="A17547" s="292" t="s">
        <v>49</v>
      </c>
      <c r="B17547" s="405">
        <v>66017</v>
      </c>
      <c r="C17547" s="292" t="s">
        <v>2979</v>
      </c>
      <c r="E17547" s="292" t="s">
        <v>214</v>
      </c>
      <c r="F17547" s="405">
        <v>65457</v>
      </c>
      <c r="G17547" s="292" t="s">
        <v>2979</v>
      </c>
    </row>
    <row r="17548" spans="1:7">
      <c r="A17548" s="292" t="s">
        <v>49</v>
      </c>
      <c r="B17548" s="405">
        <v>66416</v>
      </c>
      <c r="C17548" s="292" t="s">
        <v>2979</v>
      </c>
      <c r="E17548" s="292" t="s">
        <v>214</v>
      </c>
      <c r="F17548" s="405">
        <v>65459</v>
      </c>
      <c r="G17548" s="292" t="s">
        <v>2979</v>
      </c>
    </row>
    <row r="17549" spans="1:7">
      <c r="A17549" s="292" t="s">
        <v>49</v>
      </c>
      <c r="B17549" s="405">
        <v>66538</v>
      </c>
      <c r="C17549" s="292" t="s">
        <v>2979</v>
      </c>
      <c r="E17549" s="292" t="s">
        <v>214</v>
      </c>
      <c r="F17549" s="405">
        <v>65462</v>
      </c>
      <c r="G17549" s="292" t="s">
        <v>2979</v>
      </c>
    </row>
    <row r="17550" spans="1:7">
      <c r="A17550" s="292" t="s">
        <v>49</v>
      </c>
      <c r="B17550" s="405">
        <v>66775</v>
      </c>
      <c r="C17550" s="292" t="s">
        <v>2979</v>
      </c>
      <c r="E17550" s="292" t="s">
        <v>214</v>
      </c>
      <c r="F17550" s="405">
        <v>65464</v>
      </c>
      <c r="G17550" s="292" t="s">
        <v>2979</v>
      </c>
    </row>
    <row r="17551" spans="1:7">
      <c r="A17551" s="292" t="s">
        <v>49</v>
      </c>
      <c r="B17551" s="405">
        <v>66939</v>
      </c>
      <c r="C17551" s="292" t="s">
        <v>2979</v>
      </c>
      <c r="E17551" s="292" t="s">
        <v>214</v>
      </c>
      <c r="F17551" s="405">
        <v>65466</v>
      </c>
      <c r="G17551" s="292" t="s">
        <v>2979</v>
      </c>
    </row>
    <row r="17552" spans="1:7">
      <c r="A17552" s="292" t="s">
        <v>49</v>
      </c>
      <c r="B17552" s="405">
        <v>67051</v>
      </c>
      <c r="C17552" s="292" t="s">
        <v>2979</v>
      </c>
      <c r="E17552" s="292" t="s">
        <v>214</v>
      </c>
      <c r="F17552" s="405">
        <v>65473</v>
      </c>
      <c r="G17552" s="292" t="s">
        <v>2979</v>
      </c>
    </row>
    <row r="17553" spans="1:7">
      <c r="A17553" s="292" t="s">
        <v>49</v>
      </c>
      <c r="B17553" s="405">
        <v>67159</v>
      </c>
      <c r="C17553" s="292" t="s">
        <v>2979</v>
      </c>
      <c r="E17553" s="292" t="s">
        <v>214</v>
      </c>
      <c r="F17553" s="405">
        <v>65483</v>
      </c>
      <c r="G17553" s="292" t="s">
        <v>2979</v>
      </c>
    </row>
    <row r="17554" spans="1:7">
      <c r="A17554" s="292" t="s">
        <v>49</v>
      </c>
      <c r="B17554" s="405">
        <v>67446</v>
      </c>
      <c r="C17554" s="292" t="s">
        <v>2979</v>
      </c>
      <c r="E17554" s="292" t="s">
        <v>214</v>
      </c>
      <c r="F17554" s="405">
        <v>65484</v>
      </c>
      <c r="G17554" s="292" t="s">
        <v>2979</v>
      </c>
    </row>
    <row r="17555" spans="1:7">
      <c r="A17555" s="292" t="s">
        <v>49</v>
      </c>
      <c r="B17555" s="405">
        <v>67544</v>
      </c>
      <c r="C17555" s="292" t="s">
        <v>2979</v>
      </c>
      <c r="E17555" s="292" t="s">
        <v>214</v>
      </c>
      <c r="F17555" s="405">
        <v>65534</v>
      </c>
      <c r="G17555" s="292" t="s">
        <v>2979</v>
      </c>
    </row>
    <row r="17556" spans="1:7">
      <c r="A17556" s="292" t="s">
        <v>49</v>
      </c>
      <c r="B17556" s="405">
        <v>67649</v>
      </c>
      <c r="C17556" s="292" t="s">
        <v>2979</v>
      </c>
      <c r="E17556" s="292" t="s">
        <v>214</v>
      </c>
      <c r="F17556" s="405">
        <v>65535</v>
      </c>
      <c r="G17556" s="292" t="s">
        <v>2979</v>
      </c>
    </row>
    <row r="17557" spans="1:7">
      <c r="A17557" s="292" t="s">
        <v>49</v>
      </c>
      <c r="B17557" s="405">
        <v>67864</v>
      </c>
      <c r="C17557" s="292" t="s">
        <v>2979</v>
      </c>
      <c r="E17557" s="292" t="s">
        <v>214</v>
      </c>
      <c r="F17557" s="405">
        <v>65540</v>
      </c>
      <c r="G17557" s="292" t="s">
        <v>2979</v>
      </c>
    </row>
    <row r="17558" spans="1:7">
      <c r="A17558" s="292" t="s">
        <v>49</v>
      </c>
      <c r="B17558" s="405">
        <v>65257</v>
      </c>
      <c r="C17558" s="292" t="s">
        <v>2979</v>
      </c>
      <c r="E17558" s="292" t="s">
        <v>214</v>
      </c>
      <c r="F17558" s="405">
        <v>65541</v>
      </c>
      <c r="G17558" s="292" t="s">
        <v>2979</v>
      </c>
    </row>
    <row r="17559" spans="1:7">
      <c r="A17559" s="292" t="s">
        <v>49</v>
      </c>
      <c r="B17559" s="405">
        <v>65360</v>
      </c>
      <c r="C17559" s="292" t="s">
        <v>2979</v>
      </c>
      <c r="E17559" s="292" t="s">
        <v>214</v>
      </c>
      <c r="F17559" s="405">
        <v>65542</v>
      </c>
      <c r="G17559" s="292" t="s">
        <v>2979</v>
      </c>
    </row>
    <row r="17560" spans="1:7">
      <c r="A17560" s="292" t="s">
        <v>49</v>
      </c>
      <c r="B17560" s="405">
        <v>65612</v>
      </c>
      <c r="C17560" s="292" t="s">
        <v>2979</v>
      </c>
      <c r="E17560" s="292" t="s">
        <v>214</v>
      </c>
      <c r="F17560" s="405">
        <v>65543</v>
      </c>
      <c r="G17560" s="292" t="s">
        <v>2979</v>
      </c>
    </row>
    <row r="17561" spans="1:7">
      <c r="A17561" s="292" t="s">
        <v>49</v>
      </c>
      <c r="B17561" s="405">
        <v>65722</v>
      </c>
      <c r="C17561" s="292" t="s">
        <v>2979</v>
      </c>
      <c r="E17561" s="292" t="s">
        <v>214</v>
      </c>
      <c r="F17561" s="405">
        <v>65548</v>
      </c>
      <c r="G17561" s="292" t="s">
        <v>2979</v>
      </c>
    </row>
    <row r="17562" spans="1:7">
      <c r="A17562" s="292" t="s">
        <v>49</v>
      </c>
      <c r="B17562" s="405">
        <v>66020</v>
      </c>
      <c r="C17562" s="292" t="s">
        <v>2979</v>
      </c>
      <c r="E17562" s="292" t="s">
        <v>214</v>
      </c>
      <c r="F17562" s="405">
        <v>65552</v>
      </c>
      <c r="G17562" s="292" t="s">
        <v>2979</v>
      </c>
    </row>
    <row r="17563" spans="1:7">
      <c r="A17563" s="292" t="s">
        <v>49</v>
      </c>
      <c r="B17563" s="405">
        <v>66417</v>
      </c>
      <c r="C17563" s="292" t="s">
        <v>2979</v>
      </c>
      <c r="E17563" s="292" t="s">
        <v>214</v>
      </c>
      <c r="F17563" s="405">
        <v>65555</v>
      </c>
      <c r="G17563" s="292" t="s">
        <v>2979</v>
      </c>
    </row>
    <row r="17564" spans="1:7">
      <c r="A17564" s="292" t="s">
        <v>49</v>
      </c>
      <c r="B17564" s="405">
        <v>66540</v>
      </c>
      <c r="C17564" s="292" t="s">
        <v>2979</v>
      </c>
      <c r="E17564" s="292" t="s">
        <v>214</v>
      </c>
      <c r="F17564" s="405">
        <v>65557</v>
      </c>
      <c r="G17564" s="292" t="s">
        <v>2979</v>
      </c>
    </row>
    <row r="17565" spans="1:7">
      <c r="A17565" s="292" t="s">
        <v>49</v>
      </c>
      <c r="B17565" s="405">
        <v>66776</v>
      </c>
      <c r="C17565" s="292" t="s">
        <v>2979</v>
      </c>
      <c r="E17565" s="292" t="s">
        <v>214</v>
      </c>
      <c r="F17565" s="405">
        <v>65560</v>
      </c>
      <c r="G17565" s="292" t="s">
        <v>2979</v>
      </c>
    </row>
    <row r="17566" spans="1:7">
      <c r="A17566" s="292" t="s">
        <v>49</v>
      </c>
      <c r="B17566" s="405">
        <v>66940</v>
      </c>
      <c r="C17566" s="292" t="s">
        <v>2979</v>
      </c>
      <c r="E17566" s="292" t="s">
        <v>214</v>
      </c>
      <c r="F17566" s="405">
        <v>65566</v>
      </c>
      <c r="G17566" s="292" t="s">
        <v>2979</v>
      </c>
    </row>
    <row r="17567" spans="1:7">
      <c r="A17567" s="292" t="s">
        <v>49</v>
      </c>
      <c r="B17567" s="405">
        <v>67053</v>
      </c>
      <c r="C17567" s="292" t="s">
        <v>2979</v>
      </c>
      <c r="E17567" s="292" t="s">
        <v>214</v>
      </c>
      <c r="F17567" s="405">
        <v>65567</v>
      </c>
      <c r="G17567" s="292" t="s">
        <v>2979</v>
      </c>
    </row>
    <row r="17568" spans="1:7">
      <c r="A17568" s="292" t="s">
        <v>49</v>
      </c>
      <c r="B17568" s="405">
        <v>67232</v>
      </c>
      <c r="C17568" s="292" t="s">
        <v>2979</v>
      </c>
      <c r="E17568" s="292" t="s">
        <v>214</v>
      </c>
      <c r="F17568" s="405">
        <v>65570</v>
      </c>
      <c r="G17568" s="292" t="s">
        <v>2979</v>
      </c>
    </row>
    <row r="17569" spans="1:7">
      <c r="A17569" s="292" t="s">
        <v>49</v>
      </c>
      <c r="B17569" s="405">
        <v>67448</v>
      </c>
      <c r="C17569" s="292" t="s">
        <v>2979</v>
      </c>
      <c r="E17569" s="292" t="s">
        <v>214</v>
      </c>
      <c r="F17569" s="405">
        <v>65571</v>
      </c>
      <c r="G17569" s="292" t="s">
        <v>2979</v>
      </c>
    </row>
    <row r="17570" spans="1:7">
      <c r="A17570" s="292" t="s">
        <v>49</v>
      </c>
      <c r="B17570" s="405">
        <v>67545</v>
      </c>
      <c r="C17570" s="292" t="s">
        <v>2979</v>
      </c>
      <c r="E17570" s="292" t="s">
        <v>214</v>
      </c>
      <c r="F17570" s="405">
        <v>65580</v>
      </c>
      <c r="G17570" s="292" t="s">
        <v>2979</v>
      </c>
    </row>
    <row r="17571" spans="1:7">
      <c r="A17571" s="292" t="s">
        <v>49</v>
      </c>
      <c r="B17571" s="405">
        <v>67651</v>
      </c>
      <c r="C17571" s="292" t="s">
        <v>2979</v>
      </c>
      <c r="E17571" s="292" t="s">
        <v>214</v>
      </c>
      <c r="F17571" s="405">
        <v>65582</v>
      </c>
      <c r="G17571" s="292" t="s">
        <v>2979</v>
      </c>
    </row>
    <row r="17572" spans="1:7">
      <c r="A17572" s="292" t="s">
        <v>49</v>
      </c>
      <c r="B17572" s="405">
        <v>67865</v>
      </c>
      <c r="C17572" s="292" t="s">
        <v>2979</v>
      </c>
      <c r="E17572" s="292" t="s">
        <v>214</v>
      </c>
      <c r="F17572" s="405">
        <v>65584</v>
      </c>
      <c r="G17572" s="292" t="s">
        <v>2979</v>
      </c>
    </row>
    <row r="17573" spans="1:7">
      <c r="A17573" s="292" t="s">
        <v>49</v>
      </c>
      <c r="B17573" s="405">
        <v>65258</v>
      </c>
      <c r="C17573" s="292" t="s">
        <v>2979</v>
      </c>
      <c r="E17573" s="292" t="s">
        <v>214</v>
      </c>
      <c r="F17573" s="405">
        <v>65588</v>
      </c>
      <c r="G17573" s="292" t="s">
        <v>2979</v>
      </c>
    </row>
    <row r="17574" spans="1:7">
      <c r="A17574" s="292" t="s">
        <v>49</v>
      </c>
      <c r="B17574" s="405">
        <v>65433</v>
      </c>
      <c r="C17574" s="292" t="s">
        <v>2979</v>
      </c>
      <c r="E17574" s="292" t="s">
        <v>214</v>
      </c>
      <c r="F17574" s="405">
        <v>65589</v>
      </c>
      <c r="G17574" s="292" t="s">
        <v>2979</v>
      </c>
    </row>
    <row r="17575" spans="1:7">
      <c r="A17575" s="292" t="s">
        <v>49</v>
      </c>
      <c r="B17575" s="405">
        <v>65614</v>
      </c>
      <c r="C17575" s="292" t="s">
        <v>2979</v>
      </c>
      <c r="E17575" s="292" t="s">
        <v>214</v>
      </c>
      <c r="F17575" s="405">
        <v>65591</v>
      </c>
      <c r="G17575" s="292" t="s">
        <v>2979</v>
      </c>
    </row>
    <row r="17576" spans="1:7">
      <c r="A17576" s="292" t="s">
        <v>49</v>
      </c>
      <c r="B17576" s="405">
        <v>65724</v>
      </c>
      <c r="C17576" s="292" t="s">
        <v>2979</v>
      </c>
      <c r="E17576" s="292" t="s">
        <v>214</v>
      </c>
      <c r="F17576" s="405">
        <v>65601</v>
      </c>
      <c r="G17576" s="292" t="s">
        <v>2979</v>
      </c>
    </row>
    <row r="17577" spans="1:7">
      <c r="A17577" s="292" t="s">
        <v>49</v>
      </c>
      <c r="B17577" s="405">
        <v>66021</v>
      </c>
      <c r="C17577" s="292" t="s">
        <v>2979</v>
      </c>
      <c r="E17577" s="292" t="s">
        <v>214</v>
      </c>
      <c r="F17577" s="405">
        <v>65604</v>
      </c>
      <c r="G17577" s="292" t="s">
        <v>2979</v>
      </c>
    </row>
    <row r="17578" spans="1:7">
      <c r="A17578" s="292" t="s">
        <v>49</v>
      </c>
      <c r="B17578" s="405">
        <v>66418</v>
      </c>
      <c r="C17578" s="292" t="s">
        <v>2979</v>
      </c>
      <c r="E17578" s="292" t="s">
        <v>214</v>
      </c>
      <c r="F17578" s="405">
        <v>65605</v>
      </c>
      <c r="G17578" s="292" t="s">
        <v>2979</v>
      </c>
    </row>
    <row r="17579" spans="1:7">
      <c r="A17579" s="292" t="s">
        <v>49</v>
      </c>
      <c r="B17579" s="405">
        <v>66541</v>
      </c>
      <c r="C17579" s="292" t="s">
        <v>2979</v>
      </c>
      <c r="E17579" s="292" t="s">
        <v>214</v>
      </c>
      <c r="F17579" s="405">
        <v>65606</v>
      </c>
      <c r="G17579" s="292" t="s">
        <v>2979</v>
      </c>
    </row>
    <row r="17580" spans="1:7">
      <c r="A17580" s="292" t="s">
        <v>49</v>
      </c>
      <c r="B17580" s="405">
        <v>66778</v>
      </c>
      <c r="C17580" s="292" t="s">
        <v>2979</v>
      </c>
      <c r="E17580" s="292" t="s">
        <v>214</v>
      </c>
      <c r="F17580" s="405">
        <v>65608</v>
      </c>
      <c r="G17580" s="292" t="s">
        <v>2979</v>
      </c>
    </row>
    <row r="17581" spans="1:7">
      <c r="A17581" s="292" t="s">
        <v>49</v>
      </c>
      <c r="B17581" s="405">
        <v>66941</v>
      </c>
      <c r="C17581" s="292" t="s">
        <v>2979</v>
      </c>
      <c r="E17581" s="292" t="s">
        <v>214</v>
      </c>
      <c r="F17581" s="405">
        <v>65609</v>
      </c>
      <c r="G17581" s="292" t="s">
        <v>2979</v>
      </c>
    </row>
    <row r="17582" spans="1:7">
      <c r="A17582" s="292" t="s">
        <v>49</v>
      </c>
      <c r="B17582" s="405">
        <v>67054</v>
      </c>
      <c r="C17582" s="292" t="s">
        <v>2979</v>
      </c>
      <c r="E17582" s="292" t="s">
        <v>214</v>
      </c>
      <c r="F17582" s="405">
        <v>65611</v>
      </c>
      <c r="G17582" s="292" t="s">
        <v>2979</v>
      </c>
    </row>
    <row r="17583" spans="1:7">
      <c r="A17583" s="292" t="s">
        <v>49</v>
      </c>
      <c r="B17583" s="405">
        <v>67301</v>
      </c>
      <c r="C17583" s="292" t="s">
        <v>2979</v>
      </c>
      <c r="E17583" s="292" t="s">
        <v>214</v>
      </c>
      <c r="F17583" s="405">
        <v>65612</v>
      </c>
      <c r="G17583" s="292" t="s">
        <v>2979</v>
      </c>
    </row>
    <row r="17584" spans="1:7">
      <c r="A17584" s="292" t="s">
        <v>49</v>
      </c>
      <c r="B17584" s="405">
        <v>67449</v>
      </c>
      <c r="C17584" s="292" t="s">
        <v>2979</v>
      </c>
      <c r="E17584" s="292" t="s">
        <v>214</v>
      </c>
      <c r="F17584" s="405">
        <v>65614</v>
      </c>
      <c r="G17584" s="292" t="s">
        <v>2979</v>
      </c>
    </row>
    <row r="17585" spans="1:7">
      <c r="A17585" s="292" t="s">
        <v>49</v>
      </c>
      <c r="B17585" s="405">
        <v>67546</v>
      </c>
      <c r="C17585" s="292" t="s">
        <v>2979</v>
      </c>
      <c r="E17585" s="292" t="s">
        <v>214</v>
      </c>
      <c r="F17585" s="405">
        <v>65617</v>
      </c>
      <c r="G17585" s="292" t="s">
        <v>2979</v>
      </c>
    </row>
    <row r="17586" spans="1:7">
      <c r="A17586" s="292" t="s">
        <v>49</v>
      </c>
      <c r="B17586" s="405">
        <v>67656</v>
      </c>
      <c r="C17586" s="292" t="s">
        <v>2979</v>
      </c>
      <c r="E17586" s="292" t="s">
        <v>214</v>
      </c>
      <c r="F17586" s="405">
        <v>65618</v>
      </c>
      <c r="G17586" s="292" t="s">
        <v>2979</v>
      </c>
    </row>
    <row r="17587" spans="1:7">
      <c r="A17587" s="292" t="s">
        <v>49</v>
      </c>
      <c r="B17587" s="405">
        <v>67867</v>
      </c>
      <c r="C17587" s="292" t="s">
        <v>2979</v>
      </c>
      <c r="E17587" s="292" t="s">
        <v>214</v>
      </c>
      <c r="F17587" s="405">
        <v>65620</v>
      </c>
      <c r="G17587" s="292" t="s">
        <v>2979</v>
      </c>
    </row>
    <row r="17588" spans="1:7">
      <c r="A17588" s="292" t="s">
        <v>49</v>
      </c>
      <c r="B17588" s="405">
        <v>65259</v>
      </c>
      <c r="C17588" s="292" t="s">
        <v>2979</v>
      </c>
      <c r="E17588" s="292" t="s">
        <v>214</v>
      </c>
      <c r="F17588" s="405">
        <v>65622</v>
      </c>
      <c r="G17588" s="292" t="s">
        <v>2979</v>
      </c>
    </row>
    <row r="17589" spans="1:7">
      <c r="A17589" s="292" t="s">
        <v>49</v>
      </c>
      <c r="B17589" s="405">
        <v>65444</v>
      </c>
      <c r="C17589" s="292" t="s">
        <v>2979</v>
      </c>
      <c r="E17589" s="292" t="s">
        <v>214</v>
      </c>
      <c r="F17589" s="405">
        <v>65623</v>
      </c>
      <c r="G17589" s="292" t="s">
        <v>2979</v>
      </c>
    </row>
    <row r="17590" spans="1:7">
      <c r="A17590" s="292" t="s">
        <v>49</v>
      </c>
      <c r="B17590" s="405">
        <v>65617</v>
      </c>
      <c r="C17590" s="292" t="s">
        <v>2979</v>
      </c>
      <c r="E17590" s="292" t="s">
        <v>214</v>
      </c>
      <c r="F17590" s="405">
        <v>65624</v>
      </c>
      <c r="G17590" s="292" t="s">
        <v>2979</v>
      </c>
    </row>
    <row r="17591" spans="1:7">
      <c r="A17591" s="292" t="s">
        <v>49</v>
      </c>
      <c r="B17591" s="405">
        <v>65725</v>
      </c>
      <c r="C17591" s="292" t="s">
        <v>2979</v>
      </c>
      <c r="E17591" s="292" t="s">
        <v>214</v>
      </c>
      <c r="F17591" s="405">
        <v>65626</v>
      </c>
      <c r="G17591" s="292" t="s">
        <v>2979</v>
      </c>
    </row>
    <row r="17592" spans="1:7">
      <c r="A17592" s="292" t="s">
        <v>49</v>
      </c>
      <c r="B17592" s="405">
        <v>66023</v>
      </c>
      <c r="C17592" s="292" t="s">
        <v>2979</v>
      </c>
      <c r="E17592" s="292" t="s">
        <v>214</v>
      </c>
      <c r="F17592" s="405">
        <v>65627</v>
      </c>
      <c r="G17592" s="292" t="s">
        <v>2979</v>
      </c>
    </row>
    <row r="17593" spans="1:7">
      <c r="A17593" s="292" t="s">
        <v>49</v>
      </c>
      <c r="B17593" s="405">
        <v>66419</v>
      </c>
      <c r="C17593" s="292" t="s">
        <v>2979</v>
      </c>
      <c r="E17593" s="292" t="s">
        <v>214</v>
      </c>
      <c r="F17593" s="405">
        <v>65629</v>
      </c>
      <c r="G17593" s="292" t="s">
        <v>2979</v>
      </c>
    </row>
    <row r="17594" spans="1:7">
      <c r="A17594" s="292" t="s">
        <v>49</v>
      </c>
      <c r="B17594" s="405">
        <v>66543</v>
      </c>
      <c r="C17594" s="292" t="s">
        <v>2979</v>
      </c>
      <c r="E17594" s="292" t="s">
        <v>214</v>
      </c>
      <c r="F17594" s="405">
        <v>65633</v>
      </c>
      <c r="G17594" s="292" t="s">
        <v>2979</v>
      </c>
    </row>
    <row r="17595" spans="1:7">
      <c r="A17595" s="292" t="s">
        <v>49</v>
      </c>
      <c r="B17595" s="405">
        <v>66779</v>
      </c>
      <c r="C17595" s="292" t="s">
        <v>2979</v>
      </c>
      <c r="E17595" s="292" t="s">
        <v>214</v>
      </c>
      <c r="F17595" s="405">
        <v>65640</v>
      </c>
      <c r="G17595" s="292" t="s">
        <v>2979</v>
      </c>
    </row>
    <row r="17596" spans="1:7">
      <c r="A17596" s="292" t="s">
        <v>49</v>
      </c>
      <c r="B17596" s="405">
        <v>66944</v>
      </c>
      <c r="C17596" s="292" t="s">
        <v>2979</v>
      </c>
      <c r="E17596" s="292" t="s">
        <v>214</v>
      </c>
      <c r="F17596" s="405">
        <v>65644</v>
      </c>
      <c r="G17596" s="292" t="s">
        <v>2979</v>
      </c>
    </row>
    <row r="17597" spans="1:7">
      <c r="A17597" s="292" t="s">
        <v>49</v>
      </c>
      <c r="B17597" s="405">
        <v>67056</v>
      </c>
      <c r="C17597" s="292" t="s">
        <v>2979</v>
      </c>
      <c r="E17597" s="292" t="s">
        <v>214</v>
      </c>
      <c r="F17597" s="405">
        <v>65648</v>
      </c>
      <c r="G17597" s="292" t="s">
        <v>2979</v>
      </c>
    </row>
    <row r="17598" spans="1:7">
      <c r="A17598" s="292" t="s">
        <v>49</v>
      </c>
      <c r="B17598" s="405">
        <v>67330</v>
      </c>
      <c r="C17598" s="292" t="s">
        <v>2979</v>
      </c>
      <c r="E17598" s="292" t="s">
        <v>214</v>
      </c>
      <c r="F17598" s="405">
        <v>65649</v>
      </c>
      <c r="G17598" s="292" t="s">
        <v>2979</v>
      </c>
    </row>
    <row r="17599" spans="1:7">
      <c r="A17599" s="292" t="s">
        <v>49</v>
      </c>
      <c r="B17599" s="405">
        <v>67450</v>
      </c>
      <c r="C17599" s="292" t="s">
        <v>2979</v>
      </c>
      <c r="E17599" s="292" t="s">
        <v>214</v>
      </c>
      <c r="F17599" s="405">
        <v>65650</v>
      </c>
      <c r="G17599" s="292" t="s">
        <v>2979</v>
      </c>
    </row>
    <row r="17600" spans="1:7">
      <c r="A17600" s="292" t="s">
        <v>49</v>
      </c>
      <c r="B17600" s="405">
        <v>67547</v>
      </c>
      <c r="C17600" s="292" t="s">
        <v>2979</v>
      </c>
      <c r="E17600" s="292" t="s">
        <v>214</v>
      </c>
      <c r="F17600" s="405">
        <v>65652</v>
      </c>
      <c r="G17600" s="292" t="s">
        <v>2979</v>
      </c>
    </row>
    <row r="17601" spans="1:7">
      <c r="A17601" s="292" t="s">
        <v>49</v>
      </c>
      <c r="B17601" s="405">
        <v>67657</v>
      </c>
      <c r="C17601" s="292" t="s">
        <v>2979</v>
      </c>
      <c r="E17601" s="292" t="s">
        <v>214</v>
      </c>
      <c r="F17601" s="405">
        <v>65653</v>
      </c>
      <c r="G17601" s="292" t="s">
        <v>2979</v>
      </c>
    </row>
    <row r="17602" spans="1:7">
      <c r="A17602" s="292" t="s">
        <v>49</v>
      </c>
      <c r="B17602" s="405">
        <v>67869</v>
      </c>
      <c r="C17602" s="292" t="s">
        <v>2979</v>
      </c>
      <c r="E17602" s="292" t="s">
        <v>214</v>
      </c>
      <c r="F17602" s="405">
        <v>65656</v>
      </c>
      <c r="G17602" s="292" t="s">
        <v>2979</v>
      </c>
    </row>
    <row r="17603" spans="1:7">
      <c r="A17603" s="292" t="s">
        <v>49</v>
      </c>
      <c r="B17603" s="405">
        <v>65260</v>
      </c>
      <c r="C17603" s="292" t="s">
        <v>2979</v>
      </c>
      <c r="E17603" s="292" t="s">
        <v>214</v>
      </c>
      <c r="F17603" s="405">
        <v>65658</v>
      </c>
      <c r="G17603" s="292" t="s">
        <v>2979</v>
      </c>
    </row>
    <row r="17604" spans="1:7">
      <c r="A17604" s="292" t="s">
        <v>49</v>
      </c>
      <c r="B17604" s="405">
        <v>65446</v>
      </c>
      <c r="C17604" s="292" t="s">
        <v>2979</v>
      </c>
      <c r="E17604" s="292" t="s">
        <v>214</v>
      </c>
      <c r="F17604" s="405">
        <v>65659</v>
      </c>
      <c r="G17604" s="292" t="s">
        <v>2979</v>
      </c>
    </row>
    <row r="17605" spans="1:7">
      <c r="A17605" s="292" t="s">
        <v>49</v>
      </c>
      <c r="B17605" s="405">
        <v>65618</v>
      </c>
      <c r="C17605" s="292" t="s">
        <v>2979</v>
      </c>
      <c r="E17605" s="292" t="s">
        <v>214</v>
      </c>
      <c r="F17605" s="405">
        <v>65660</v>
      </c>
      <c r="G17605" s="292" t="s">
        <v>2979</v>
      </c>
    </row>
    <row r="17606" spans="1:7">
      <c r="A17606" s="292" t="s">
        <v>49</v>
      </c>
      <c r="B17606" s="405">
        <v>65728</v>
      </c>
      <c r="C17606" s="292" t="s">
        <v>2979</v>
      </c>
      <c r="E17606" s="292" t="s">
        <v>214</v>
      </c>
      <c r="F17606" s="405">
        <v>65661</v>
      </c>
      <c r="G17606" s="292" t="s">
        <v>2979</v>
      </c>
    </row>
    <row r="17607" spans="1:7">
      <c r="A17607" s="292" t="s">
        <v>49</v>
      </c>
      <c r="B17607" s="405">
        <v>66026</v>
      </c>
      <c r="C17607" s="292" t="s">
        <v>2979</v>
      </c>
      <c r="E17607" s="292" t="s">
        <v>214</v>
      </c>
      <c r="F17607" s="405">
        <v>65662</v>
      </c>
      <c r="G17607" s="292" t="s">
        <v>2979</v>
      </c>
    </row>
    <row r="17608" spans="1:7">
      <c r="A17608" s="292" t="s">
        <v>49</v>
      </c>
      <c r="B17608" s="405">
        <v>66422</v>
      </c>
      <c r="C17608" s="292" t="s">
        <v>2979</v>
      </c>
      <c r="E17608" s="292" t="s">
        <v>214</v>
      </c>
      <c r="F17608" s="405">
        <v>65666</v>
      </c>
      <c r="G17608" s="292" t="s">
        <v>2979</v>
      </c>
    </row>
    <row r="17609" spans="1:7">
      <c r="A17609" s="292" t="s">
        <v>49</v>
      </c>
      <c r="B17609" s="405">
        <v>66546</v>
      </c>
      <c r="C17609" s="292" t="s">
        <v>2979</v>
      </c>
      <c r="E17609" s="292" t="s">
        <v>214</v>
      </c>
      <c r="F17609" s="405">
        <v>65668</v>
      </c>
      <c r="G17609" s="292" t="s">
        <v>2979</v>
      </c>
    </row>
    <row r="17610" spans="1:7">
      <c r="A17610" s="292" t="s">
        <v>49</v>
      </c>
      <c r="B17610" s="405">
        <v>66780</v>
      </c>
      <c r="C17610" s="292" t="s">
        <v>2979</v>
      </c>
      <c r="E17610" s="292" t="s">
        <v>214</v>
      </c>
      <c r="F17610" s="405">
        <v>65669</v>
      </c>
      <c r="G17610" s="292" t="s">
        <v>2979</v>
      </c>
    </row>
    <row r="17611" spans="1:7">
      <c r="A17611" s="292" t="s">
        <v>49</v>
      </c>
      <c r="B17611" s="405">
        <v>66945</v>
      </c>
      <c r="C17611" s="292" t="s">
        <v>2979</v>
      </c>
      <c r="E17611" s="292" t="s">
        <v>214</v>
      </c>
      <c r="F17611" s="405">
        <v>65674</v>
      </c>
      <c r="G17611" s="292" t="s">
        <v>2979</v>
      </c>
    </row>
    <row r="17612" spans="1:7">
      <c r="A17612" s="292" t="s">
        <v>49</v>
      </c>
      <c r="B17612" s="405">
        <v>67058</v>
      </c>
      <c r="C17612" s="292" t="s">
        <v>2979</v>
      </c>
      <c r="E17612" s="292" t="s">
        <v>214</v>
      </c>
      <c r="F17612" s="405">
        <v>65679</v>
      </c>
      <c r="G17612" s="292" t="s">
        <v>2979</v>
      </c>
    </row>
    <row r="17613" spans="1:7">
      <c r="A17613" s="292" t="s">
        <v>49</v>
      </c>
      <c r="B17613" s="405">
        <v>67332</v>
      </c>
      <c r="C17613" s="292" t="s">
        <v>2979</v>
      </c>
      <c r="E17613" s="292" t="s">
        <v>214</v>
      </c>
      <c r="F17613" s="405">
        <v>65680</v>
      </c>
      <c r="G17613" s="292" t="s">
        <v>2979</v>
      </c>
    </row>
    <row r="17614" spans="1:7">
      <c r="A17614" s="292" t="s">
        <v>49</v>
      </c>
      <c r="B17614" s="405">
        <v>67451</v>
      </c>
      <c r="C17614" s="292" t="s">
        <v>2979</v>
      </c>
      <c r="E17614" s="292" t="s">
        <v>214</v>
      </c>
      <c r="F17614" s="405">
        <v>65681</v>
      </c>
      <c r="G17614" s="292" t="s">
        <v>2979</v>
      </c>
    </row>
    <row r="17615" spans="1:7">
      <c r="A17615" s="292" t="s">
        <v>49</v>
      </c>
      <c r="B17615" s="405">
        <v>67548</v>
      </c>
      <c r="C17615" s="292" t="s">
        <v>2979</v>
      </c>
      <c r="E17615" s="292" t="s">
        <v>214</v>
      </c>
      <c r="F17615" s="405">
        <v>65682</v>
      </c>
      <c r="G17615" s="292" t="s">
        <v>2979</v>
      </c>
    </row>
    <row r="17616" spans="1:7">
      <c r="A17616" s="292" t="s">
        <v>49</v>
      </c>
      <c r="B17616" s="405">
        <v>67659</v>
      </c>
      <c r="C17616" s="292" t="s">
        <v>2979</v>
      </c>
      <c r="E17616" s="292" t="s">
        <v>214</v>
      </c>
      <c r="F17616" s="405">
        <v>65689</v>
      </c>
      <c r="G17616" s="292" t="s">
        <v>2979</v>
      </c>
    </row>
    <row r="17617" spans="1:7">
      <c r="A17617" s="292" t="s">
        <v>49</v>
      </c>
      <c r="B17617" s="405">
        <v>67871</v>
      </c>
      <c r="C17617" s="292" t="s">
        <v>2979</v>
      </c>
      <c r="E17617" s="292" t="s">
        <v>214</v>
      </c>
      <c r="F17617" s="405">
        <v>65701</v>
      </c>
      <c r="G17617" s="292" t="s">
        <v>2979</v>
      </c>
    </row>
    <row r="17618" spans="1:7">
      <c r="A17618" s="292" t="s">
        <v>49</v>
      </c>
      <c r="B17618" s="405">
        <v>65261</v>
      </c>
      <c r="C17618" s="292" t="s">
        <v>2979</v>
      </c>
      <c r="E17618" s="292" t="s">
        <v>214</v>
      </c>
      <c r="F17618" s="405">
        <v>65705</v>
      </c>
      <c r="G17618" s="292" t="s">
        <v>2979</v>
      </c>
    </row>
    <row r="17619" spans="1:7">
      <c r="A17619" s="292" t="s">
        <v>49</v>
      </c>
      <c r="B17619" s="405">
        <v>65456</v>
      </c>
      <c r="C17619" s="292" t="s">
        <v>2979</v>
      </c>
      <c r="E17619" s="292" t="s">
        <v>214</v>
      </c>
      <c r="F17619" s="405">
        <v>65708</v>
      </c>
      <c r="G17619" s="292" t="s">
        <v>2979</v>
      </c>
    </row>
    <row r="17620" spans="1:7">
      <c r="A17620" s="292" t="s">
        <v>49</v>
      </c>
      <c r="B17620" s="405">
        <v>65620</v>
      </c>
      <c r="C17620" s="292" t="s">
        <v>2979</v>
      </c>
      <c r="E17620" s="292" t="s">
        <v>214</v>
      </c>
      <c r="F17620" s="405">
        <v>65710</v>
      </c>
      <c r="G17620" s="292" t="s">
        <v>2979</v>
      </c>
    </row>
    <row r="17621" spans="1:7">
      <c r="A17621" s="292" t="s">
        <v>49</v>
      </c>
      <c r="B17621" s="405">
        <v>65729</v>
      </c>
      <c r="C17621" s="292" t="s">
        <v>2979</v>
      </c>
      <c r="E17621" s="292" t="s">
        <v>214</v>
      </c>
      <c r="F17621" s="405">
        <v>65711</v>
      </c>
      <c r="G17621" s="292" t="s">
        <v>2979</v>
      </c>
    </row>
    <row r="17622" spans="1:7">
      <c r="A17622" s="292" t="s">
        <v>49</v>
      </c>
      <c r="B17622" s="405">
        <v>66032</v>
      </c>
      <c r="C17622" s="292" t="s">
        <v>2979</v>
      </c>
      <c r="E17622" s="292" t="s">
        <v>214</v>
      </c>
      <c r="F17622" s="405">
        <v>65715</v>
      </c>
      <c r="G17622" s="292" t="s">
        <v>2979</v>
      </c>
    </row>
    <row r="17623" spans="1:7">
      <c r="A17623" s="292" t="s">
        <v>49</v>
      </c>
      <c r="B17623" s="405">
        <v>66423</v>
      </c>
      <c r="C17623" s="292" t="s">
        <v>2979</v>
      </c>
      <c r="E17623" s="292" t="s">
        <v>214</v>
      </c>
      <c r="F17623" s="405">
        <v>65720</v>
      </c>
      <c r="G17623" s="292" t="s">
        <v>2979</v>
      </c>
    </row>
    <row r="17624" spans="1:7">
      <c r="A17624" s="292" t="s">
        <v>49</v>
      </c>
      <c r="B17624" s="405">
        <v>66548</v>
      </c>
      <c r="C17624" s="292" t="s">
        <v>2979</v>
      </c>
      <c r="E17624" s="292" t="s">
        <v>214</v>
      </c>
      <c r="F17624" s="405">
        <v>65722</v>
      </c>
      <c r="G17624" s="292" t="s">
        <v>2979</v>
      </c>
    </row>
    <row r="17625" spans="1:7">
      <c r="A17625" s="292" t="s">
        <v>49</v>
      </c>
      <c r="B17625" s="405">
        <v>66781</v>
      </c>
      <c r="C17625" s="292" t="s">
        <v>2979</v>
      </c>
      <c r="E17625" s="292" t="s">
        <v>214</v>
      </c>
      <c r="F17625" s="405">
        <v>65724</v>
      </c>
      <c r="G17625" s="292" t="s">
        <v>2979</v>
      </c>
    </row>
    <row r="17626" spans="1:7">
      <c r="A17626" s="292" t="s">
        <v>49</v>
      </c>
      <c r="B17626" s="405">
        <v>66948</v>
      </c>
      <c r="C17626" s="292" t="s">
        <v>2979</v>
      </c>
      <c r="E17626" s="292" t="s">
        <v>214</v>
      </c>
      <c r="F17626" s="405">
        <v>65725</v>
      </c>
      <c r="G17626" s="292" t="s">
        <v>2979</v>
      </c>
    </row>
    <row r="17627" spans="1:7">
      <c r="A17627" s="292" t="s">
        <v>49</v>
      </c>
      <c r="B17627" s="405">
        <v>67059</v>
      </c>
      <c r="C17627" s="292" t="s">
        <v>2979</v>
      </c>
      <c r="E17627" s="292" t="s">
        <v>214</v>
      </c>
      <c r="F17627" s="405">
        <v>65728</v>
      </c>
      <c r="G17627" s="292" t="s">
        <v>2979</v>
      </c>
    </row>
    <row r="17628" spans="1:7">
      <c r="A17628" s="292" t="s">
        <v>49</v>
      </c>
      <c r="B17628" s="405">
        <v>67333</v>
      </c>
      <c r="C17628" s="292" t="s">
        <v>2979</v>
      </c>
      <c r="E17628" s="292" t="s">
        <v>214</v>
      </c>
      <c r="F17628" s="405">
        <v>65729</v>
      </c>
      <c r="G17628" s="292" t="s">
        <v>2979</v>
      </c>
    </row>
    <row r="17629" spans="1:7">
      <c r="A17629" s="292" t="s">
        <v>49</v>
      </c>
      <c r="B17629" s="405">
        <v>67454</v>
      </c>
      <c r="C17629" s="292" t="s">
        <v>2979</v>
      </c>
      <c r="E17629" s="292" t="s">
        <v>214</v>
      </c>
      <c r="F17629" s="405">
        <v>65730</v>
      </c>
      <c r="G17629" s="292" t="s">
        <v>2979</v>
      </c>
    </row>
    <row r="17630" spans="1:7">
      <c r="A17630" s="292" t="s">
        <v>49</v>
      </c>
      <c r="B17630" s="405">
        <v>67550</v>
      </c>
      <c r="C17630" s="292" t="s">
        <v>2979</v>
      </c>
      <c r="E17630" s="292" t="s">
        <v>214</v>
      </c>
      <c r="F17630" s="405">
        <v>65731</v>
      </c>
      <c r="G17630" s="292" t="s">
        <v>2979</v>
      </c>
    </row>
    <row r="17631" spans="1:7">
      <c r="A17631" s="292" t="s">
        <v>49</v>
      </c>
      <c r="B17631" s="405">
        <v>67661</v>
      </c>
      <c r="C17631" s="292" t="s">
        <v>2979</v>
      </c>
      <c r="E17631" s="292" t="s">
        <v>214</v>
      </c>
      <c r="F17631" s="405">
        <v>65732</v>
      </c>
      <c r="G17631" s="292" t="s">
        <v>2979</v>
      </c>
    </row>
    <row r="17632" spans="1:7">
      <c r="A17632" s="292" t="s">
        <v>49</v>
      </c>
      <c r="B17632" s="405">
        <v>67876</v>
      </c>
      <c r="C17632" s="292" t="s">
        <v>2979</v>
      </c>
      <c r="E17632" s="292" t="s">
        <v>214</v>
      </c>
      <c r="F17632" s="405">
        <v>65733</v>
      </c>
      <c r="G17632" s="292" t="s">
        <v>2979</v>
      </c>
    </row>
    <row r="17633" spans="1:7">
      <c r="A17633" s="292" t="s">
        <v>49</v>
      </c>
      <c r="B17633" s="405">
        <v>65262</v>
      </c>
      <c r="C17633" s="292" t="s">
        <v>2979</v>
      </c>
      <c r="E17633" s="292" t="s">
        <v>214</v>
      </c>
      <c r="F17633" s="405">
        <v>65737</v>
      </c>
      <c r="G17633" s="292" t="s">
        <v>2979</v>
      </c>
    </row>
    <row r="17634" spans="1:7">
      <c r="A17634" s="292" t="s">
        <v>49</v>
      </c>
      <c r="B17634" s="405">
        <v>65457</v>
      </c>
      <c r="C17634" s="292" t="s">
        <v>2979</v>
      </c>
      <c r="E17634" s="292" t="s">
        <v>214</v>
      </c>
      <c r="F17634" s="405">
        <v>65740</v>
      </c>
      <c r="G17634" s="292" t="s">
        <v>2979</v>
      </c>
    </row>
    <row r="17635" spans="1:7">
      <c r="A17635" s="292" t="s">
        <v>49</v>
      </c>
      <c r="B17635" s="405">
        <v>65622</v>
      </c>
      <c r="C17635" s="292" t="s">
        <v>2979</v>
      </c>
      <c r="E17635" s="292" t="s">
        <v>214</v>
      </c>
      <c r="F17635" s="405">
        <v>65746</v>
      </c>
      <c r="G17635" s="292" t="s">
        <v>2979</v>
      </c>
    </row>
    <row r="17636" spans="1:7">
      <c r="A17636" s="292" t="s">
        <v>49</v>
      </c>
      <c r="B17636" s="405">
        <v>65730</v>
      </c>
      <c r="C17636" s="292" t="s">
        <v>2979</v>
      </c>
      <c r="E17636" s="292" t="s">
        <v>214</v>
      </c>
      <c r="F17636" s="405">
        <v>65752</v>
      </c>
      <c r="G17636" s="292" t="s">
        <v>2979</v>
      </c>
    </row>
    <row r="17637" spans="1:7">
      <c r="A17637" s="292" t="s">
        <v>49</v>
      </c>
      <c r="B17637" s="405">
        <v>66035</v>
      </c>
      <c r="C17637" s="292" t="s">
        <v>2979</v>
      </c>
      <c r="E17637" s="292" t="s">
        <v>214</v>
      </c>
      <c r="F17637" s="405">
        <v>65753</v>
      </c>
      <c r="G17637" s="292" t="s">
        <v>2979</v>
      </c>
    </row>
    <row r="17638" spans="1:7">
      <c r="A17638" s="292" t="s">
        <v>49</v>
      </c>
      <c r="B17638" s="405">
        <v>66424</v>
      </c>
      <c r="C17638" s="292" t="s">
        <v>2979</v>
      </c>
      <c r="E17638" s="292" t="s">
        <v>214</v>
      </c>
      <c r="F17638" s="405">
        <v>65754</v>
      </c>
      <c r="G17638" s="292" t="s">
        <v>2979</v>
      </c>
    </row>
    <row r="17639" spans="1:7">
      <c r="A17639" s="292" t="s">
        <v>49</v>
      </c>
      <c r="B17639" s="405">
        <v>66549</v>
      </c>
      <c r="C17639" s="292" t="s">
        <v>2979</v>
      </c>
      <c r="E17639" s="292" t="s">
        <v>214</v>
      </c>
      <c r="F17639" s="405">
        <v>65755</v>
      </c>
      <c r="G17639" s="292" t="s">
        <v>2979</v>
      </c>
    </row>
    <row r="17640" spans="1:7">
      <c r="A17640" s="292" t="s">
        <v>49</v>
      </c>
      <c r="B17640" s="405">
        <v>66830</v>
      </c>
      <c r="C17640" s="292" t="s">
        <v>2979</v>
      </c>
      <c r="E17640" s="292" t="s">
        <v>214</v>
      </c>
      <c r="F17640" s="405">
        <v>65756</v>
      </c>
      <c r="G17640" s="292" t="s">
        <v>2979</v>
      </c>
    </row>
    <row r="17641" spans="1:7">
      <c r="A17641" s="292" t="s">
        <v>49</v>
      </c>
      <c r="B17641" s="405">
        <v>66949</v>
      </c>
      <c r="C17641" s="292" t="s">
        <v>2979</v>
      </c>
      <c r="E17641" s="292" t="s">
        <v>214</v>
      </c>
      <c r="F17641" s="405">
        <v>65759</v>
      </c>
      <c r="G17641" s="292" t="s">
        <v>2979</v>
      </c>
    </row>
    <row r="17642" spans="1:7">
      <c r="A17642" s="292" t="s">
        <v>49</v>
      </c>
      <c r="B17642" s="405">
        <v>67061</v>
      </c>
      <c r="C17642" s="292" t="s">
        <v>2979</v>
      </c>
      <c r="E17642" s="292" t="s">
        <v>214</v>
      </c>
      <c r="F17642" s="405">
        <v>65760</v>
      </c>
      <c r="G17642" s="292" t="s">
        <v>2979</v>
      </c>
    </row>
    <row r="17643" spans="1:7">
      <c r="A17643" s="292" t="s">
        <v>49</v>
      </c>
      <c r="B17643" s="405">
        <v>67335</v>
      </c>
      <c r="C17643" s="292" t="s">
        <v>2979</v>
      </c>
      <c r="E17643" s="292" t="s">
        <v>214</v>
      </c>
      <c r="F17643" s="405">
        <v>65764</v>
      </c>
      <c r="G17643" s="292" t="s">
        <v>2979</v>
      </c>
    </row>
    <row r="17644" spans="1:7">
      <c r="A17644" s="292" t="s">
        <v>49</v>
      </c>
      <c r="B17644" s="405">
        <v>67455</v>
      </c>
      <c r="C17644" s="292" t="s">
        <v>2979</v>
      </c>
      <c r="E17644" s="292" t="s">
        <v>214</v>
      </c>
      <c r="F17644" s="405">
        <v>65766</v>
      </c>
      <c r="G17644" s="292" t="s">
        <v>2979</v>
      </c>
    </row>
    <row r="17645" spans="1:7">
      <c r="A17645" s="292" t="s">
        <v>49</v>
      </c>
      <c r="B17645" s="405">
        <v>67552</v>
      </c>
      <c r="C17645" s="292" t="s">
        <v>2979</v>
      </c>
      <c r="E17645" s="292" t="s">
        <v>214</v>
      </c>
      <c r="F17645" s="405">
        <v>65767</v>
      </c>
      <c r="G17645" s="292" t="s">
        <v>2979</v>
      </c>
    </row>
    <row r="17646" spans="1:7">
      <c r="A17646" s="292" t="s">
        <v>49</v>
      </c>
      <c r="B17646" s="405">
        <v>67663</v>
      </c>
      <c r="C17646" s="292" t="s">
        <v>2979</v>
      </c>
      <c r="E17646" s="292" t="s">
        <v>214</v>
      </c>
      <c r="F17646" s="405">
        <v>65770</v>
      </c>
      <c r="G17646" s="292" t="s">
        <v>2979</v>
      </c>
    </row>
    <row r="17647" spans="1:7">
      <c r="A17647" s="292" t="s">
        <v>49</v>
      </c>
      <c r="B17647" s="405">
        <v>67877</v>
      </c>
      <c r="C17647" s="292" t="s">
        <v>2979</v>
      </c>
      <c r="E17647" s="292" t="s">
        <v>214</v>
      </c>
      <c r="F17647" s="405">
        <v>65771</v>
      </c>
      <c r="G17647" s="292" t="s">
        <v>2979</v>
      </c>
    </row>
    <row r="17648" spans="1:7">
      <c r="A17648" s="292" t="s">
        <v>49</v>
      </c>
      <c r="B17648" s="405">
        <v>65263</v>
      </c>
      <c r="C17648" s="292" t="s">
        <v>2979</v>
      </c>
      <c r="E17648" s="292" t="s">
        <v>214</v>
      </c>
      <c r="F17648" s="405">
        <v>65773</v>
      </c>
      <c r="G17648" s="292" t="s">
        <v>2979</v>
      </c>
    </row>
    <row r="17649" spans="1:7">
      <c r="A17649" s="292" t="s">
        <v>49</v>
      </c>
      <c r="B17649" s="405">
        <v>65459</v>
      </c>
      <c r="C17649" s="292" t="s">
        <v>2979</v>
      </c>
      <c r="E17649" s="292" t="s">
        <v>214</v>
      </c>
      <c r="F17649" s="405">
        <v>65774</v>
      </c>
      <c r="G17649" s="292" t="s">
        <v>2979</v>
      </c>
    </row>
    <row r="17650" spans="1:7">
      <c r="A17650" s="292" t="s">
        <v>49</v>
      </c>
      <c r="B17650" s="405">
        <v>65623</v>
      </c>
      <c r="C17650" s="292" t="s">
        <v>2979</v>
      </c>
      <c r="E17650" s="292" t="s">
        <v>214</v>
      </c>
      <c r="F17650" s="405">
        <v>65775</v>
      </c>
      <c r="G17650" s="292" t="s">
        <v>2979</v>
      </c>
    </row>
    <row r="17651" spans="1:7">
      <c r="A17651" s="292" t="s">
        <v>49</v>
      </c>
      <c r="B17651" s="405">
        <v>65731</v>
      </c>
      <c r="C17651" s="292" t="s">
        <v>2979</v>
      </c>
      <c r="E17651" s="292" t="s">
        <v>214</v>
      </c>
      <c r="F17651" s="405">
        <v>65776</v>
      </c>
      <c r="G17651" s="292" t="s">
        <v>2979</v>
      </c>
    </row>
    <row r="17652" spans="1:7">
      <c r="A17652" s="292" t="s">
        <v>49</v>
      </c>
      <c r="B17652" s="405">
        <v>66040</v>
      </c>
      <c r="C17652" s="292" t="s">
        <v>2979</v>
      </c>
      <c r="E17652" s="292" t="s">
        <v>214</v>
      </c>
      <c r="F17652" s="405">
        <v>65777</v>
      </c>
      <c r="G17652" s="292" t="s">
        <v>2979</v>
      </c>
    </row>
    <row r="17653" spans="1:7">
      <c r="A17653" s="292" t="s">
        <v>49</v>
      </c>
      <c r="B17653" s="405">
        <v>66425</v>
      </c>
      <c r="C17653" s="292" t="s">
        <v>2979</v>
      </c>
      <c r="E17653" s="292" t="s">
        <v>214</v>
      </c>
      <c r="F17653" s="405">
        <v>65781</v>
      </c>
      <c r="G17653" s="292" t="s">
        <v>2979</v>
      </c>
    </row>
    <row r="17654" spans="1:7">
      <c r="A17654" s="292" t="s">
        <v>49</v>
      </c>
      <c r="B17654" s="405">
        <v>66550</v>
      </c>
      <c r="C17654" s="292" t="s">
        <v>2979</v>
      </c>
      <c r="E17654" s="292" t="s">
        <v>214</v>
      </c>
      <c r="F17654" s="405">
        <v>65785</v>
      </c>
      <c r="G17654" s="292" t="s">
        <v>2979</v>
      </c>
    </row>
    <row r="17655" spans="1:7">
      <c r="A17655" s="292" t="s">
        <v>49</v>
      </c>
      <c r="B17655" s="405">
        <v>66833</v>
      </c>
      <c r="C17655" s="292" t="s">
        <v>2979</v>
      </c>
      <c r="E17655" s="292" t="s">
        <v>214</v>
      </c>
      <c r="F17655" s="405">
        <v>65786</v>
      </c>
      <c r="G17655" s="292" t="s">
        <v>2979</v>
      </c>
    </row>
    <row r="17656" spans="1:7">
      <c r="A17656" s="292" t="s">
        <v>49</v>
      </c>
      <c r="B17656" s="405">
        <v>66951</v>
      </c>
      <c r="C17656" s="292" t="s">
        <v>2979</v>
      </c>
      <c r="E17656" s="292" t="s">
        <v>214</v>
      </c>
      <c r="F17656" s="405">
        <v>65788</v>
      </c>
      <c r="G17656" s="292" t="s">
        <v>2979</v>
      </c>
    </row>
    <row r="17657" spans="1:7">
      <c r="A17657" s="292" t="s">
        <v>49</v>
      </c>
      <c r="B17657" s="405">
        <v>67063</v>
      </c>
      <c r="C17657" s="292" t="s">
        <v>2979</v>
      </c>
      <c r="E17657" s="292" t="s">
        <v>214</v>
      </c>
      <c r="F17657" s="405">
        <v>65790</v>
      </c>
      <c r="G17657" s="292" t="s">
        <v>2979</v>
      </c>
    </row>
    <row r="17658" spans="1:7">
      <c r="A17658" s="292" t="s">
        <v>49</v>
      </c>
      <c r="B17658" s="405">
        <v>67336</v>
      </c>
      <c r="C17658" s="292" t="s">
        <v>2979</v>
      </c>
      <c r="E17658" s="292" t="s">
        <v>214</v>
      </c>
      <c r="F17658" s="405">
        <v>65791</v>
      </c>
      <c r="G17658" s="292" t="s">
        <v>2979</v>
      </c>
    </row>
    <row r="17659" spans="1:7">
      <c r="A17659" s="292" t="s">
        <v>49</v>
      </c>
      <c r="B17659" s="405">
        <v>67456</v>
      </c>
      <c r="C17659" s="292" t="s">
        <v>2979</v>
      </c>
      <c r="E17659" s="292" t="s">
        <v>214</v>
      </c>
      <c r="F17659" s="405">
        <v>65793</v>
      </c>
      <c r="G17659" s="292" t="s">
        <v>2979</v>
      </c>
    </row>
    <row r="17660" spans="1:7">
      <c r="A17660" s="292" t="s">
        <v>49</v>
      </c>
      <c r="B17660" s="405">
        <v>67554</v>
      </c>
      <c r="C17660" s="292" t="s">
        <v>2979</v>
      </c>
      <c r="E17660" s="292" t="s">
        <v>214</v>
      </c>
      <c r="F17660" s="405">
        <v>66008</v>
      </c>
      <c r="G17660" s="292" t="s">
        <v>2979</v>
      </c>
    </row>
    <row r="17661" spans="1:7">
      <c r="A17661" s="292" t="s">
        <v>49</v>
      </c>
      <c r="B17661" s="405">
        <v>67667</v>
      </c>
      <c r="C17661" s="292" t="s">
        <v>2979</v>
      </c>
      <c r="E17661" s="292" t="s">
        <v>214</v>
      </c>
      <c r="F17661" s="405">
        <v>66010</v>
      </c>
      <c r="G17661" s="292" t="s">
        <v>2979</v>
      </c>
    </row>
    <row r="17662" spans="1:7">
      <c r="A17662" s="292" t="s">
        <v>49</v>
      </c>
      <c r="B17662" s="405">
        <v>67878</v>
      </c>
      <c r="C17662" s="292" t="s">
        <v>2979</v>
      </c>
      <c r="E17662" s="292" t="s">
        <v>214</v>
      </c>
      <c r="F17662" s="405">
        <v>66015</v>
      </c>
      <c r="G17662" s="292" t="s">
        <v>2979</v>
      </c>
    </row>
    <row r="17663" spans="1:7">
      <c r="A17663" s="292" t="s">
        <v>49</v>
      </c>
      <c r="B17663" s="405">
        <v>65264</v>
      </c>
      <c r="C17663" s="292" t="s">
        <v>2979</v>
      </c>
      <c r="E17663" s="292" t="s">
        <v>214</v>
      </c>
      <c r="F17663" s="405">
        <v>66016</v>
      </c>
      <c r="G17663" s="292" t="s">
        <v>2979</v>
      </c>
    </row>
    <row r="17664" spans="1:7">
      <c r="A17664" s="292" t="s">
        <v>49</v>
      </c>
      <c r="B17664" s="405">
        <v>65462</v>
      </c>
      <c r="C17664" s="292" t="s">
        <v>2979</v>
      </c>
      <c r="E17664" s="292" t="s">
        <v>214</v>
      </c>
      <c r="F17664" s="405">
        <v>66017</v>
      </c>
      <c r="G17664" s="292" t="s">
        <v>2979</v>
      </c>
    </row>
    <row r="17665" spans="1:7">
      <c r="A17665" s="292" t="s">
        <v>49</v>
      </c>
      <c r="B17665" s="405">
        <v>65624</v>
      </c>
      <c r="C17665" s="292" t="s">
        <v>2979</v>
      </c>
      <c r="E17665" s="292" t="s">
        <v>214</v>
      </c>
      <c r="F17665" s="405">
        <v>66020</v>
      </c>
      <c r="G17665" s="292" t="s">
        <v>2979</v>
      </c>
    </row>
    <row r="17666" spans="1:7">
      <c r="A17666" s="292" t="s">
        <v>49</v>
      </c>
      <c r="B17666" s="405">
        <v>65732</v>
      </c>
      <c r="C17666" s="292" t="s">
        <v>2979</v>
      </c>
      <c r="E17666" s="292" t="s">
        <v>214</v>
      </c>
      <c r="F17666" s="405">
        <v>66021</v>
      </c>
      <c r="G17666" s="292" t="s">
        <v>2979</v>
      </c>
    </row>
    <row r="17667" spans="1:7">
      <c r="A17667" s="292" t="s">
        <v>49</v>
      </c>
      <c r="B17667" s="405">
        <v>66041</v>
      </c>
      <c r="C17667" s="292" t="s">
        <v>2979</v>
      </c>
      <c r="E17667" s="292" t="s">
        <v>214</v>
      </c>
      <c r="F17667" s="405">
        <v>66023</v>
      </c>
      <c r="G17667" s="292" t="s">
        <v>2979</v>
      </c>
    </row>
    <row r="17668" spans="1:7">
      <c r="A17668" s="292" t="s">
        <v>49</v>
      </c>
      <c r="B17668" s="405">
        <v>66427</v>
      </c>
      <c r="C17668" s="292" t="s">
        <v>2979</v>
      </c>
      <c r="E17668" s="292" t="s">
        <v>214</v>
      </c>
      <c r="F17668" s="405">
        <v>66026</v>
      </c>
      <c r="G17668" s="292" t="s">
        <v>2979</v>
      </c>
    </row>
    <row r="17669" spans="1:7">
      <c r="A17669" s="292" t="s">
        <v>49</v>
      </c>
      <c r="B17669" s="405">
        <v>66551</v>
      </c>
      <c r="C17669" s="292" t="s">
        <v>2979</v>
      </c>
      <c r="E17669" s="292" t="s">
        <v>214</v>
      </c>
      <c r="F17669" s="405">
        <v>66032</v>
      </c>
      <c r="G17669" s="292" t="s">
        <v>2979</v>
      </c>
    </row>
    <row r="17670" spans="1:7">
      <c r="A17670" s="292" t="s">
        <v>49</v>
      </c>
      <c r="B17670" s="405">
        <v>66834</v>
      </c>
      <c r="C17670" s="292" t="s">
        <v>2979</v>
      </c>
      <c r="E17670" s="292" t="s">
        <v>214</v>
      </c>
      <c r="F17670" s="405">
        <v>66035</v>
      </c>
      <c r="G17670" s="292" t="s">
        <v>2979</v>
      </c>
    </row>
    <row r="17671" spans="1:7">
      <c r="A17671" s="292" t="s">
        <v>49</v>
      </c>
      <c r="B17671" s="405">
        <v>66952</v>
      </c>
      <c r="C17671" s="292" t="s">
        <v>2979</v>
      </c>
      <c r="E17671" s="292" t="s">
        <v>214</v>
      </c>
      <c r="F17671" s="405">
        <v>66040</v>
      </c>
      <c r="G17671" s="292" t="s">
        <v>2979</v>
      </c>
    </row>
    <row r="17672" spans="1:7">
      <c r="A17672" s="292" t="s">
        <v>49</v>
      </c>
      <c r="B17672" s="405">
        <v>67065</v>
      </c>
      <c r="C17672" s="292" t="s">
        <v>2979</v>
      </c>
      <c r="E17672" s="292" t="s">
        <v>214</v>
      </c>
      <c r="F17672" s="405">
        <v>66041</v>
      </c>
      <c r="G17672" s="292" t="s">
        <v>2979</v>
      </c>
    </row>
    <row r="17673" spans="1:7">
      <c r="A17673" s="292" t="s">
        <v>49</v>
      </c>
      <c r="B17673" s="405">
        <v>67341</v>
      </c>
      <c r="C17673" s="292" t="s">
        <v>2979</v>
      </c>
      <c r="E17673" s="292" t="s">
        <v>214</v>
      </c>
      <c r="F17673" s="405">
        <v>66050</v>
      </c>
      <c r="G17673" s="292" t="s">
        <v>2979</v>
      </c>
    </row>
    <row r="17674" spans="1:7">
      <c r="A17674" s="292" t="s">
        <v>49</v>
      </c>
      <c r="B17674" s="405">
        <v>67457</v>
      </c>
      <c r="C17674" s="292" t="s">
        <v>2979</v>
      </c>
      <c r="E17674" s="292" t="s">
        <v>214</v>
      </c>
      <c r="F17674" s="405">
        <v>66052</v>
      </c>
      <c r="G17674" s="292" t="s">
        <v>2979</v>
      </c>
    </row>
    <row r="17675" spans="1:7">
      <c r="A17675" s="292" t="s">
        <v>49</v>
      </c>
      <c r="B17675" s="405">
        <v>67556</v>
      </c>
      <c r="C17675" s="292" t="s">
        <v>2979</v>
      </c>
      <c r="E17675" s="292" t="s">
        <v>214</v>
      </c>
      <c r="F17675" s="405">
        <v>66053</v>
      </c>
      <c r="G17675" s="292" t="s">
        <v>2979</v>
      </c>
    </row>
    <row r="17676" spans="1:7">
      <c r="A17676" s="292" t="s">
        <v>49</v>
      </c>
      <c r="B17676" s="405">
        <v>67669</v>
      </c>
      <c r="C17676" s="292" t="s">
        <v>2979</v>
      </c>
      <c r="E17676" s="292" t="s">
        <v>214</v>
      </c>
      <c r="F17676" s="405">
        <v>66054</v>
      </c>
      <c r="G17676" s="292" t="s">
        <v>2979</v>
      </c>
    </row>
    <row r="17677" spans="1:7">
      <c r="A17677" s="292" t="s">
        <v>49</v>
      </c>
      <c r="B17677" s="405">
        <v>67882</v>
      </c>
      <c r="C17677" s="292" t="s">
        <v>2979</v>
      </c>
      <c r="E17677" s="292" t="s">
        <v>214</v>
      </c>
      <c r="F17677" s="405">
        <v>66056</v>
      </c>
      <c r="G17677" s="292" t="s">
        <v>2979</v>
      </c>
    </row>
    <row r="17678" spans="1:7">
      <c r="A17678" s="292" t="s">
        <v>49</v>
      </c>
      <c r="B17678" s="405">
        <v>65274</v>
      </c>
      <c r="C17678" s="292" t="s">
        <v>2979</v>
      </c>
      <c r="E17678" s="292" t="s">
        <v>214</v>
      </c>
      <c r="F17678" s="405">
        <v>66058</v>
      </c>
      <c r="G17678" s="292" t="s">
        <v>2979</v>
      </c>
    </row>
    <row r="17679" spans="1:7">
      <c r="A17679" s="292" t="s">
        <v>49</v>
      </c>
      <c r="B17679" s="405">
        <v>65464</v>
      </c>
      <c r="C17679" s="292" t="s">
        <v>2979</v>
      </c>
      <c r="E17679" s="292" t="s">
        <v>214</v>
      </c>
      <c r="F17679" s="405">
        <v>66060</v>
      </c>
      <c r="G17679" s="292" t="s">
        <v>2979</v>
      </c>
    </row>
    <row r="17680" spans="1:7">
      <c r="A17680" s="292" t="s">
        <v>49</v>
      </c>
      <c r="B17680" s="405">
        <v>65626</v>
      </c>
      <c r="C17680" s="292" t="s">
        <v>2979</v>
      </c>
      <c r="E17680" s="292" t="s">
        <v>214</v>
      </c>
      <c r="F17680" s="405">
        <v>66064</v>
      </c>
      <c r="G17680" s="292" t="s">
        <v>2979</v>
      </c>
    </row>
    <row r="17681" spans="1:7">
      <c r="A17681" s="292" t="s">
        <v>49</v>
      </c>
      <c r="B17681" s="405">
        <v>65733</v>
      </c>
      <c r="C17681" s="292" t="s">
        <v>2979</v>
      </c>
      <c r="E17681" s="292" t="s">
        <v>214</v>
      </c>
      <c r="F17681" s="405">
        <v>66066</v>
      </c>
      <c r="G17681" s="292" t="s">
        <v>2979</v>
      </c>
    </row>
    <row r="17682" spans="1:7">
      <c r="A17682" s="292" t="s">
        <v>49</v>
      </c>
      <c r="B17682" s="405">
        <v>66050</v>
      </c>
      <c r="C17682" s="292" t="s">
        <v>2979</v>
      </c>
      <c r="E17682" s="292" t="s">
        <v>214</v>
      </c>
      <c r="F17682" s="405">
        <v>66070</v>
      </c>
      <c r="G17682" s="292" t="s">
        <v>2979</v>
      </c>
    </row>
    <row r="17683" spans="1:7">
      <c r="A17683" s="292" t="s">
        <v>49</v>
      </c>
      <c r="B17683" s="405">
        <v>66428</v>
      </c>
      <c r="C17683" s="292" t="s">
        <v>2979</v>
      </c>
      <c r="E17683" s="292" t="s">
        <v>214</v>
      </c>
      <c r="F17683" s="405">
        <v>66072</v>
      </c>
      <c r="G17683" s="292" t="s">
        <v>2979</v>
      </c>
    </row>
    <row r="17684" spans="1:7">
      <c r="A17684" s="292" t="s">
        <v>49</v>
      </c>
      <c r="B17684" s="405">
        <v>66552</v>
      </c>
      <c r="C17684" s="292" t="s">
        <v>2979</v>
      </c>
      <c r="E17684" s="292" t="s">
        <v>214</v>
      </c>
      <c r="F17684" s="405">
        <v>66073</v>
      </c>
      <c r="G17684" s="292" t="s">
        <v>2979</v>
      </c>
    </row>
    <row r="17685" spans="1:7">
      <c r="A17685" s="292" t="s">
        <v>49</v>
      </c>
      <c r="B17685" s="405">
        <v>66835</v>
      </c>
      <c r="C17685" s="292" t="s">
        <v>2979</v>
      </c>
      <c r="E17685" s="292" t="s">
        <v>214</v>
      </c>
      <c r="F17685" s="405">
        <v>66075</v>
      </c>
      <c r="G17685" s="292" t="s">
        <v>2979</v>
      </c>
    </row>
    <row r="17686" spans="1:7">
      <c r="A17686" s="292" t="s">
        <v>49</v>
      </c>
      <c r="B17686" s="405">
        <v>66953</v>
      </c>
      <c r="C17686" s="292" t="s">
        <v>2979</v>
      </c>
      <c r="E17686" s="292" t="s">
        <v>214</v>
      </c>
      <c r="F17686" s="405">
        <v>66076</v>
      </c>
      <c r="G17686" s="292" t="s">
        <v>2979</v>
      </c>
    </row>
    <row r="17687" spans="1:7">
      <c r="A17687" s="292" t="s">
        <v>49</v>
      </c>
      <c r="B17687" s="405">
        <v>67066</v>
      </c>
      <c r="C17687" s="292" t="s">
        <v>2979</v>
      </c>
      <c r="E17687" s="292" t="s">
        <v>214</v>
      </c>
      <c r="F17687" s="405">
        <v>66078</v>
      </c>
      <c r="G17687" s="292" t="s">
        <v>2979</v>
      </c>
    </row>
    <row r="17688" spans="1:7">
      <c r="A17688" s="292" t="s">
        <v>49</v>
      </c>
      <c r="B17688" s="405">
        <v>67342</v>
      </c>
      <c r="C17688" s="292" t="s">
        <v>2979</v>
      </c>
      <c r="E17688" s="292" t="s">
        <v>214</v>
      </c>
      <c r="F17688" s="405">
        <v>66079</v>
      </c>
      <c r="G17688" s="292" t="s">
        <v>2979</v>
      </c>
    </row>
    <row r="17689" spans="1:7">
      <c r="A17689" s="292" t="s">
        <v>49</v>
      </c>
      <c r="B17689" s="405">
        <v>67458</v>
      </c>
      <c r="C17689" s="292" t="s">
        <v>2979</v>
      </c>
      <c r="E17689" s="292" t="s">
        <v>214</v>
      </c>
      <c r="F17689" s="405">
        <v>66080</v>
      </c>
      <c r="G17689" s="292" t="s">
        <v>2979</v>
      </c>
    </row>
    <row r="17690" spans="1:7">
      <c r="A17690" s="292" t="s">
        <v>49</v>
      </c>
      <c r="B17690" s="405">
        <v>67557</v>
      </c>
      <c r="C17690" s="292" t="s">
        <v>2979</v>
      </c>
      <c r="E17690" s="292" t="s">
        <v>214</v>
      </c>
      <c r="F17690" s="405">
        <v>66086</v>
      </c>
      <c r="G17690" s="292" t="s">
        <v>2979</v>
      </c>
    </row>
    <row r="17691" spans="1:7">
      <c r="A17691" s="292" t="s">
        <v>49</v>
      </c>
      <c r="B17691" s="405">
        <v>67672</v>
      </c>
      <c r="C17691" s="292" t="s">
        <v>2979</v>
      </c>
      <c r="E17691" s="292" t="s">
        <v>214</v>
      </c>
      <c r="F17691" s="405">
        <v>66087</v>
      </c>
      <c r="G17691" s="292" t="s">
        <v>2979</v>
      </c>
    </row>
    <row r="17692" spans="1:7">
      <c r="A17692" s="292" t="s">
        <v>49</v>
      </c>
      <c r="B17692" s="405">
        <v>67950</v>
      </c>
      <c r="C17692" s="292" t="s">
        <v>2979</v>
      </c>
      <c r="E17692" s="292" t="s">
        <v>214</v>
      </c>
      <c r="F17692" s="405">
        <v>66088</v>
      </c>
      <c r="G17692" s="292" t="s">
        <v>2979</v>
      </c>
    </row>
    <row r="17693" spans="1:7">
      <c r="A17693" s="292" t="s">
        <v>49</v>
      </c>
      <c r="B17693" s="405">
        <v>65275</v>
      </c>
      <c r="C17693" s="292" t="s">
        <v>2979</v>
      </c>
      <c r="E17693" s="292" t="s">
        <v>214</v>
      </c>
      <c r="F17693" s="405">
        <v>66090</v>
      </c>
      <c r="G17693" s="292" t="s">
        <v>2979</v>
      </c>
    </row>
    <row r="17694" spans="1:7">
      <c r="A17694" s="292" t="s">
        <v>49</v>
      </c>
      <c r="B17694" s="405">
        <v>65466</v>
      </c>
      <c r="C17694" s="292" t="s">
        <v>2979</v>
      </c>
      <c r="E17694" s="292" t="s">
        <v>214</v>
      </c>
      <c r="F17694" s="405">
        <v>66091</v>
      </c>
      <c r="G17694" s="292" t="s">
        <v>2979</v>
      </c>
    </row>
    <row r="17695" spans="1:7">
      <c r="A17695" s="292" t="s">
        <v>49</v>
      </c>
      <c r="B17695" s="405">
        <v>65627</v>
      </c>
      <c r="C17695" s="292" t="s">
        <v>2979</v>
      </c>
      <c r="E17695" s="292" t="s">
        <v>214</v>
      </c>
      <c r="F17695" s="405">
        <v>66092</v>
      </c>
      <c r="G17695" s="292" t="s">
        <v>2979</v>
      </c>
    </row>
    <row r="17696" spans="1:7">
      <c r="A17696" s="292" t="s">
        <v>49</v>
      </c>
      <c r="B17696" s="405">
        <v>65737</v>
      </c>
      <c r="C17696" s="292" t="s">
        <v>2979</v>
      </c>
      <c r="E17696" s="292" t="s">
        <v>214</v>
      </c>
      <c r="F17696" s="405">
        <v>66094</v>
      </c>
      <c r="G17696" s="292" t="s">
        <v>2979</v>
      </c>
    </row>
    <row r="17697" spans="1:7">
      <c r="A17697" s="292" t="s">
        <v>49</v>
      </c>
      <c r="B17697" s="405">
        <v>66052</v>
      </c>
      <c r="C17697" s="292" t="s">
        <v>2979</v>
      </c>
      <c r="E17697" s="292" t="s">
        <v>214</v>
      </c>
      <c r="F17697" s="405">
        <v>66095</v>
      </c>
      <c r="G17697" s="292" t="s">
        <v>2979</v>
      </c>
    </row>
    <row r="17698" spans="1:7">
      <c r="A17698" s="292" t="s">
        <v>49</v>
      </c>
      <c r="B17698" s="405">
        <v>66429</v>
      </c>
      <c r="C17698" s="292" t="s">
        <v>2979</v>
      </c>
      <c r="E17698" s="292" t="s">
        <v>214</v>
      </c>
      <c r="F17698" s="405">
        <v>66097</v>
      </c>
      <c r="G17698" s="292" t="s">
        <v>2979</v>
      </c>
    </row>
    <row r="17699" spans="1:7">
      <c r="A17699" s="292" t="s">
        <v>49</v>
      </c>
      <c r="B17699" s="405">
        <v>66554</v>
      </c>
      <c r="C17699" s="292" t="s">
        <v>2979</v>
      </c>
      <c r="E17699" s="292" t="s">
        <v>214</v>
      </c>
      <c r="F17699" s="405">
        <v>66403</v>
      </c>
      <c r="G17699" s="292" t="s">
        <v>2979</v>
      </c>
    </row>
    <row r="17700" spans="1:7">
      <c r="A17700" s="292" t="s">
        <v>49</v>
      </c>
      <c r="B17700" s="405">
        <v>66838</v>
      </c>
      <c r="C17700" s="292" t="s">
        <v>2979</v>
      </c>
      <c r="E17700" s="292" t="s">
        <v>214</v>
      </c>
      <c r="F17700" s="405">
        <v>66407</v>
      </c>
      <c r="G17700" s="292" t="s">
        <v>2979</v>
      </c>
    </row>
    <row r="17701" spans="1:7">
      <c r="A17701" s="292" t="s">
        <v>49</v>
      </c>
      <c r="B17701" s="405">
        <v>66955</v>
      </c>
      <c r="C17701" s="292" t="s">
        <v>2979</v>
      </c>
      <c r="E17701" s="292" t="s">
        <v>214</v>
      </c>
      <c r="F17701" s="405">
        <v>66408</v>
      </c>
      <c r="G17701" s="292" t="s">
        <v>2979</v>
      </c>
    </row>
    <row r="17702" spans="1:7">
      <c r="A17702" s="292" t="s">
        <v>49</v>
      </c>
      <c r="B17702" s="405">
        <v>67068</v>
      </c>
      <c r="C17702" s="292" t="s">
        <v>2979</v>
      </c>
      <c r="E17702" s="292" t="s">
        <v>214</v>
      </c>
      <c r="F17702" s="405">
        <v>66411</v>
      </c>
      <c r="G17702" s="292" t="s">
        <v>2979</v>
      </c>
    </row>
    <row r="17703" spans="1:7">
      <c r="A17703" s="292" t="s">
        <v>49</v>
      </c>
      <c r="B17703" s="405">
        <v>67346</v>
      </c>
      <c r="C17703" s="292" t="s">
        <v>2979</v>
      </c>
      <c r="E17703" s="292" t="s">
        <v>214</v>
      </c>
      <c r="F17703" s="405">
        <v>66414</v>
      </c>
      <c r="G17703" s="292" t="s">
        <v>2979</v>
      </c>
    </row>
    <row r="17704" spans="1:7">
      <c r="A17704" s="292" t="s">
        <v>49</v>
      </c>
      <c r="B17704" s="405">
        <v>67459</v>
      </c>
      <c r="C17704" s="292" t="s">
        <v>2979</v>
      </c>
      <c r="E17704" s="292" t="s">
        <v>214</v>
      </c>
      <c r="F17704" s="405">
        <v>66415</v>
      </c>
      <c r="G17704" s="292" t="s">
        <v>2979</v>
      </c>
    </row>
    <row r="17705" spans="1:7">
      <c r="A17705" s="292" t="s">
        <v>49</v>
      </c>
      <c r="B17705" s="405">
        <v>67560</v>
      </c>
      <c r="C17705" s="292" t="s">
        <v>2979</v>
      </c>
      <c r="E17705" s="292" t="s">
        <v>214</v>
      </c>
      <c r="F17705" s="405">
        <v>66416</v>
      </c>
      <c r="G17705" s="292" t="s">
        <v>2979</v>
      </c>
    </row>
    <row r="17706" spans="1:7">
      <c r="A17706" s="292" t="s">
        <v>49</v>
      </c>
      <c r="B17706" s="405">
        <v>67701</v>
      </c>
      <c r="C17706" s="292" t="s">
        <v>2979</v>
      </c>
      <c r="E17706" s="292" t="s">
        <v>214</v>
      </c>
      <c r="F17706" s="405">
        <v>66417</v>
      </c>
      <c r="G17706" s="292" t="s">
        <v>2979</v>
      </c>
    </row>
    <row r="17707" spans="1:7">
      <c r="A17707" s="292" t="s">
        <v>49</v>
      </c>
      <c r="B17707" s="405">
        <v>67951</v>
      </c>
      <c r="C17707" s="292" t="s">
        <v>2979</v>
      </c>
      <c r="E17707" s="292" t="s">
        <v>214</v>
      </c>
      <c r="F17707" s="405">
        <v>66418</v>
      </c>
      <c r="G17707" s="292" t="s">
        <v>2979</v>
      </c>
    </row>
    <row r="17708" spans="1:7">
      <c r="A17708" s="292" t="s">
        <v>49</v>
      </c>
      <c r="B17708" s="405">
        <v>65276</v>
      </c>
      <c r="C17708" s="292" t="s">
        <v>2979</v>
      </c>
      <c r="E17708" s="292" t="s">
        <v>214</v>
      </c>
      <c r="F17708" s="405">
        <v>66419</v>
      </c>
      <c r="G17708" s="292" t="s">
        <v>2979</v>
      </c>
    </row>
    <row r="17709" spans="1:7">
      <c r="A17709" s="292" t="s">
        <v>49</v>
      </c>
      <c r="B17709" s="405">
        <v>65473</v>
      </c>
      <c r="C17709" s="292" t="s">
        <v>2979</v>
      </c>
      <c r="E17709" s="292" t="s">
        <v>214</v>
      </c>
      <c r="F17709" s="405">
        <v>66422</v>
      </c>
      <c r="G17709" s="292" t="s">
        <v>2979</v>
      </c>
    </row>
    <row r="17710" spans="1:7">
      <c r="A17710" s="292" t="s">
        <v>49</v>
      </c>
      <c r="B17710" s="405">
        <v>65629</v>
      </c>
      <c r="C17710" s="292" t="s">
        <v>2979</v>
      </c>
      <c r="E17710" s="292" t="s">
        <v>214</v>
      </c>
      <c r="F17710" s="405">
        <v>66423</v>
      </c>
      <c r="G17710" s="292" t="s">
        <v>2979</v>
      </c>
    </row>
    <row r="17711" spans="1:7">
      <c r="A17711" s="292" t="s">
        <v>49</v>
      </c>
      <c r="B17711" s="405">
        <v>65740</v>
      </c>
      <c r="C17711" s="292" t="s">
        <v>2979</v>
      </c>
      <c r="E17711" s="292" t="s">
        <v>214</v>
      </c>
      <c r="F17711" s="405">
        <v>66424</v>
      </c>
      <c r="G17711" s="292" t="s">
        <v>2979</v>
      </c>
    </row>
    <row r="17712" spans="1:7">
      <c r="A17712" s="292" t="s">
        <v>49</v>
      </c>
      <c r="B17712" s="405">
        <v>66053</v>
      </c>
      <c r="C17712" s="292" t="s">
        <v>2979</v>
      </c>
      <c r="E17712" s="292" t="s">
        <v>214</v>
      </c>
      <c r="F17712" s="405">
        <v>66425</v>
      </c>
      <c r="G17712" s="292" t="s">
        <v>2979</v>
      </c>
    </row>
    <row r="17713" spans="1:7">
      <c r="A17713" s="292" t="s">
        <v>49</v>
      </c>
      <c r="B17713" s="405">
        <v>66431</v>
      </c>
      <c r="C17713" s="292" t="s">
        <v>2979</v>
      </c>
      <c r="E17713" s="292" t="s">
        <v>214</v>
      </c>
      <c r="F17713" s="405">
        <v>66427</v>
      </c>
      <c r="G17713" s="292" t="s">
        <v>2979</v>
      </c>
    </row>
    <row r="17714" spans="1:7">
      <c r="A17714" s="292" t="s">
        <v>49</v>
      </c>
      <c r="B17714" s="405">
        <v>66630</v>
      </c>
      <c r="C17714" s="292" t="s">
        <v>2979</v>
      </c>
      <c r="E17714" s="292" t="s">
        <v>214</v>
      </c>
      <c r="F17714" s="405">
        <v>66428</v>
      </c>
      <c r="G17714" s="292" t="s">
        <v>2979</v>
      </c>
    </row>
    <row r="17715" spans="1:7">
      <c r="A17715" s="292" t="s">
        <v>49</v>
      </c>
      <c r="B17715" s="405">
        <v>66839</v>
      </c>
      <c r="C17715" s="292" t="s">
        <v>2979</v>
      </c>
      <c r="E17715" s="292" t="s">
        <v>214</v>
      </c>
      <c r="F17715" s="405">
        <v>66429</v>
      </c>
      <c r="G17715" s="292" t="s">
        <v>2979</v>
      </c>
    </row>
    <row r="17716" spans="1:7">
      <c r="A17716" s="292" t="s">
        <v>49</v>
      </c>
      <c r="B17716" s="405">
        <v>66956</v>
      </c>
      <c r="C17716" s="292" t="s">
        <v>2979</v>
      </c>
      <c r="E17716" s="292" t="s">
        <v>214</v>
      </c>
      <c r="F17716" s="405">
        <v>66431</v>
      </c>
      <c r="G17716" s="292" t="s">
        <v>2979</v>
      </c>
    </row>
    <row r="17717" spans="1:7">
      <c r="A17717" s="292" t="s">
        <v>49</v>
      </c>
      <c r="B17717" s="405">
        <v>67070</v>
      </c>
      <c r="C17717" s="292" t="s">
        <v>2979</v>
      </c>
      <c r="E17717" s="292" t="s">
        <v>214</v>
      </c>
      <c r="F17717" s="405">
        <v>66432</v>
      </c>
      <c r="G17717" s="292" t="s">
        <v>2979</v>
      </c>
    </row>
    <row r="17718" spans="1:7">
      <c r="A17718" s="292" t="s">
        <v>49</v>
      </c>
      <c r="B17718" s="405">
        <v>67347</v>
      </c>
      <c r="C17718" s="292" t="s">
        <v>2979</v>
      </c>
      <c r="E17718" s="292" t="s">
        <v>214</v>
      </c>
      <c r="F17718" s="405">
        <v>66436</v>
      </c>
      <c r="G17718" s="292" t="s">
        <v>2979</v>
      </c>
    </row>
    <row r="17719" spans="1:7">
      <c r="A17719" s="292" t="s">
        <v>49</v>
      </c>
      <c r="B17719" s="405">
        <v>67464</v>
      </c>
      <c r="C17719" s="292" t="s">
        <v>2979</v>
      </c>
      <c r="E17719" s="292" t="s">
        <v>214</v>
      </c>
      <c r="F17719" s="405">
        <v>66438</v>
      </c>
      <c r="G17719" s="292" t="s">
        <v>2979</v>
      </c>
    </row>
    <row r="17720" spans="1:7">
      <c r="A17720" s="292" t="s">
        <v>49</v>
      </c>
      <c r="B17720" s="405">
        <v>67561</v>
      </c>
      <c r="C17720" s="292" t="s">
        <v>2979</v>
      </c>
      <c r="E17720" s="292" t="s">
        <v>214</v>
      </c>
      <c r="F17720" s="405">
        <v>66439</v>
      </c>
      <c r="G17720" s="292" t="s">
        <v>2979</v>
      </c>
    </row>
    <row r="17721" spans="1:7">
      <c r="A17721" s="292" t="s">
        <v>49</v>
      </c>
      <c r="B17721" s="405">
        <v>67730</v>
      </c>
      <c r="C17721" s="292" t="s">
        <v>2979</v>
      </c>
      <c r="E17721" s="292" t="s">
        <v>214</v>
      </c>
      <c r="F17721" s="405">
        <v>66440</v>
      </c>
      <c r="G17721" s="292" t="s">
        <v>2979</v>
      </c>
    </row>
    <row r="17722" spans="1:7">
      <c r="A17722" s="292" t="s">
        <v>49</v>
      </c>
      <c r="B17722" s="405">
        <v>67952</v>
      </c>
      <c r="C17722" s="292" t="s">
        <v>2979</v>
      </c>
      <c r="E17722" s="292" t="s">
        <v>214</v>
      </c>
      <c r="F17722" s="405">
        <v>66449</v>
      </c>
      <c r="G17722" s="292" t="s">
        <v>2979</v>
      </c>
    </row>
    <row r="17723" spans="1:7">
      <c r="A17723" s="292" t="s">
        <v>49</v>
      </c>
      <c r="B17723" s="405">
        <v>65279</v>
      </c>
      <c r="C17723" s="292" t="s">
        <v>2979</v>
      </c>
      <c r="E17723" s="292" t="s">
        <v>214</v>
      </c>
      <c r="F17723" s="405">
        <v>66450</v>
      </c>
      <c r="G17723" s="292" t="s">
        <v>2979</v>
      </c>
    </row>
    <row r="17724" spans="1:7">
      <c r="A17724" s="292" t="s">
        <v>49</v>
      </c>
      <c r="B17724" s="405">
        <v>65483</v>
      </c>
      <c r="C17724" s="292" t="s">
        <v>2979</v>
      </c>
      <c r="E17724" s="292" t="s">
        <v>214</v>
      </c>
      <c r="F17724" s="405">
        <v>66451</v>
      </c>
      <c r="G17724" s="292" t="s">
        <v>2979</v>
      </c>
    </row>
    <row r="17725" spans="1:7">
      <c r="A17725" s="292" t="s">
        <v>49</v>
      </c>
      <c r="B17725" s="405">
        <v>65633</v>
      </c>
      <c r="C17725" s="292" t="s">
        <v>2979</v>
      </c>
      <c r="E17725" s="292" t="s">
        <v>214</v>
      </c>
      <c r="F17725" s="405">
        <v>66501</v>
      </c>
      <c r="G17725" s="292" t="s">
        <v>2979</v>
      </c>
    </row>
    <row r="17726" spans="1:7">
      <c r="A17726" s="292" t="s">
        <v>49</v>
      </c>
      <c r="B17726" s="405">
        <v>65746</v>
      </c>
      <c r="C17726" s="292" t="s">
        <v>2979</v>
      </c>
      <c r="E17726" s="292" t="s">
        <v>214</v>
      </c>
      <c r="F17726" s="405">
        <v>66507</v>
      </c>
      <c r="G17726" s="292" t="s">
        <v>2979</v>
      </c>
    </row>
    <row r="17727" spans="1:7">
      <c r="A17727" s="292" t="s">
        <v>49</v>
      </c>
      <c r="B17727" s="405">
        <v>66054</v>
      </c>
      <c r="C17727" s="292" t="s">
        <v>2979</v>
      </c>
      <c r="E17727" s="292" t="s">
        <v>214</v>
      </c>
      <c r="F17727" s="405">
        <v>66508</v>
      </c>
      <c r="G17727" s="292" t="s">
        <v>2979</v>
      </c>
    </row>
    <row r="17728" spans="1:7">
      <c r="A17728" s="292" t="s">
        <v>49</v>
      </c>
      <c r="B17728" s="405">
        <v>66432</v>
      </c>
      <c r="C17728" s="292" t="s">
        <v>2979</v>
      </c>
      <c r="E17728" s="292" t="s">
        <v>214</v>
      </c>
      <c r="F17728" s="405">
        <v>66509</v>
      </c>
      <c r="G17728" s="292" t="s">
        <v>2979</v>
      </c>
    </row>
    <row r="17729" spans="1:7">
      <c r="A17729" s="292" t="s">
        <v>49</v>
      </c>
      <c r="B17729" s="405">
        <v>66701</v>
      </c>
      <c r="C17729" s="292" t="s">
        <v>2979</v>
      </c>
      <c r="E17729" s="292" t="s">
        <v>214</v>
      </c>
      <c r="F17729" s="405">
        <v>66510</v>
      </c>
      <c r="G17729" s="292" t="s">
        <v>2979</v>
      </c>
    </row>
    <row r="17730" spans="1:7">
      <c r="A17730" s="292" t="s">
        <v>49</v>
      </c>
      <c r="B17730" s="405">
        <v>66842</v>
      </c>
      <c r="C17730" s="292" t="s">
        <v>2979</v>
      </c>
      <c r="E17730" s="292" t="s">
        <v>214</v>
      </c>
      <c r="F17730" s="405">
        <v>66512</v>
      </c>
      <c r="G17730" s="292" t="s">
        <v>2979</v>
      </c>
    </row>
    <row r="17731" spans="1:7">
      <c r="A17731" s="292" t="s">
        <v>49</v>
      </c>
      <c r="B17731" s="405">
        <v>66961</v>
      </c>
      <c r="C17731" s="292" t="s">
        <v>2979</v>
      </c>
      <c r="E17731" s="292" t="s">
        <v>214</v>
      </c>
      <c r="F17731" s="405">
        <v>66514</v>
      </c>
      <c r="G17731" s="292" t="s">
        <v>2979</v>
      </c>
    </row>
    <row r="17732" spans="1:7">
      <c r="A17732" s="292" t="s">
        <v>49</v>
      </c>
      <c r="B17732" s="405">
        <v>67071</v>
      </c>
      <c r="C17732" s="292" t="s">
        <v>2979</v>
      </c>
      <c r="E17732" s="292" t="s">
        <v>214</v>
      </c>
      <c r="F17732" s="405">
        <v>66515</v>
      </c>
      <c r="G17732" s="292" t="s">
        <v>2979</v>
      </c>
    </row>
    <row r="17733" spans="1:7">
      <c r="A17733" s="292" t="s">
        <v>49</v>
      </c>
      <c r="B17733" s="405">
        <v>67349</v>
      </c>
      <c r="C17733" s="292" t="s">
        <v>2979</v>
      </c>
      <c r="E17733" s="292" t="s">
        <v>214</v>
      </c>
      <c r="F17733" s="405">
        <v>66516</v>
      </c>
      <c r="G17733" s="292" t="s">
        <v>2979</v>
      </c>
    </row>
    <row r="17734" spans="1:7">
      <c r="A17734" s="292" t="s">
        <v>49</v>
      </c>
      <c r="B17734" s="405">
        <v>67466</v>
      </c>
      <c r="C17734" s="292" t="s">
        <v>2979</v>
      </c>
      <c r="E17734" s="292" t="s">
        <v>214</v>
      </c>
      <c r="F17734" s="405">
        <v>66520</v>
      </c>
      <c r="G17734" s="292" t="s">
        <v>2979</v>
      </c>
    </row>
    <row r="17735" spans="1:7">
      <c r="A17735" s="292" t="s">
        <v>49</v>
      </c>
      <c r="B17735" s="405">
        <v>67563</v>
      </c>
      <c r="C17735" s="292" t="s">
        <v>2979</v>
      </c>
      <c r="E17735" s="292" t="s">
        <v>214</v>
      </c>
      <c r="F17735" s="405">
        <v>66521</v>
      </c>
      <c r="G17735" s="292" t="s">
        <v>2979</v>
      </c>
    </row>
    <row r="17736" spans="1:7">
      <c r="A17736" s="292" t="s">
        <v>49</v>
      </c>
      <c r="B17736" s="405">
        <v>67731</v>
      </c>
      <c r="C17736" s="292" t="s">
        <v>2979</v>
      </c>
      <c r="E17736" s="292" t="s">
        <v>214</v>
      </c>
      <c r="F17736" s="405">
        <v>66522</v>
      </c>
      <c r="G17736" s="292" t="s">
        <v>2979</v>
      </c>
    </row>
    <row r="17737" spans="1:7">
      <c r="A17737" s="292" t="s">
        <v>49</v>
      </c>
      <c r="B17737" s="405">
        <v>68002</v>
      </c>
      <c r="C17737" s="292" t="s">
        <v>2979</v>
      </c>
      <c r="E17737" s="292" t="s">
        <v>214</v>
      </c>
      <c r="F17737" s="405">
        <v>66523</v>
      </c>
      <c r="G17737" s="292" t="s">
        <v>2979</v>
      </c>
    </row>
    <row r="17738" spans="1:7">
      <c r="A17738" s="292" t="s">
        <v>49</v>
      </c>
      <c r="B17738" s="405">
        <v>65280</v>
      </c>
      <c r="C17738" s="292" t="s">
        <v>2979</v>
      </c>
      <c r="E17738" s="292" t="s">
        <v>214</v>
      </c>
      <c r="F17738" s="405">
        <v>66524</v>
      </c>
      <c r="G17738" s="292" t="s">
        <v>2979</v>
      </c>
    </row>
    <row r="17739" spans="1:7">
      <c r="A17739" s="292" t="s">
        <v>49</v>
      </c>
      <c r="B17739" s="405">
        <v>65484</v>
      </c>
      <c r="C17739" s="292" t="s">
        <v>2979</v>
      </c>
      <c r="E17739" s="292" t="s">
        <v>214</v>
      </c>
      <c r="F17739" s="405">
        <v>66526</v>
      </c>
      <c r="G17739" s="292" t="s">
        <v>2979</v>
      </c>
    </row>
    <row r="17740" spans="1:7">
      <c r="A17740" s="292" t="s">
        <v>49</v>
      </c>
      <c r="B17740" s="405">
        <v>65640</v>
      </c>
      <c r="C17740" s="292" t="s">
        <v>2979</v>
      </c>
      <c r="E17740" s="292" t="s">
        <v>214</v>
      </c>
      <c r="F17740" s="405">
        <v>66528</v>
      </c>
      <c r="G17740" s="292" t="s">
        <v>2979</v>
      </c>
    </row>
    <row r="17741" spans="1:7">
      <c r="A17741" s="292" t="s">
        <v>49</v>
      </c>
      <c r="B17741" s="405">
        <v>65752</v>
      </c>
      <c r="C17741" s="292" t="s">
        <v>2979</v>
      </c>
      <c r="E17741" s="292" t="s">
        <v>214</v>
      </c>
      <c r="F17741" s="405">
        <v>66531</v>
      </c>
      <c r="G17741" s="292" t="s">
        <v>2979</v>
      </c>
    </row>
    <row r="17742" spans="1:7">
      <c r="A17742" s="292" t="s">
        <v>49</v>
      </c>
      <c r="B17742" s="405">
        <v>66056</v>
      </c>
      <c r="C17742" s="292" t="s">
        <v>2979</v>
      </c>
      <c r="E17742" s="292" t="s">
        <v>214</v>
      </c>
      <c r="F17742" s="405">
        <v>66533</v>
      </c>
      <c r="G17742" s="292" t="s">
        <v>2979</v>
      </c>
    </row>
    <row r="17743" spans="1:7">
      <c r="A17743" s="292" t="s">
        <v>49</v>
      </c>
      <c r="B17743" s="405">
        <v>66436</v>
      </c>
      <c r="C17743" s="292" t="s">
        <v>2979</v>
      </c>
      <c r="E17743" s="292" t="s">
        <v>214</v>
      </c>
      <c r="F17743" s="405">
        <v>66534</v>
      </c>
      <c r="G17743" s="292" t="s">
        <v>2979</v>
      </c>
    </row>
    <row r="17744" spans="1:7">
      <c r="A17744" s="292" t="s">
        <v>49</v>
      </c>
      <c r="B17744" s="405">
        <v>66711</v>
      </c>
      <c r="C17744" s="292" t="s">
        <v>2979</v>
      </c>
      <c r="E17744" s="292" t="s">
        <v>214</v>
      </c>
      <c r="F17744" s="405">
        <v>66535</v>
      </c>
      <c r="G17744" s="292" t="s">
        <v>2979</v>
      </c>
    </row>
    <row r="17745" spans="1:7">
      <c r="A17745" s="292" t="s">
        <v>49</v>
      </c>
      <c r="B17745" s="405">
        <v>66843</v>
      </c>
      <c r="C17745" s="292" t="s">
        <v>2979</v>
      </c>
      <c r="E17745" s="292" t="s">
        <v>214</v>
      </c>
      <c r="F17745" s="405">
        <v>66537</v>
      </c>
      <c r="G17745" s="292" t="s">
        <v>2979</v>
      </c>
    </row>
    <row r="17746" spans="1:7">
      <c r="A17746" s="292" t="s">
        <v>49</v>
      </c>
      <c r="B17746" s="405">
        <v>66962</v>
      </c>
      <c r="C17746" s="292" t="s">
        <v>2979</v>
      </c>
      <c r="E17746" s="292" t="s">
        <v>214</v>
      </c>
      <c r="F17746" s="405">
        <v>66538</v>
      </c>
      <c r="G17746" s="292" t="s">
        <v>2979</v>
      </c>
    </row>
    <row r="17747" spans="1:7">
      <c r="A17747" s="292" t="s">
        <v>49</v>
      </c>
      <c r="B17747" s="405">
        <v>67072</v>
      </c>
      <c r="C17747" s="292" t="s">
        <v>2979</v>
      </c>
      <c r="E17747" s="292" t="s">
        <v>214</v>
      </c>
      <c r="F17747" s="405">
        <v>66540</v>
      </c>
      <c r="G17747" s="292" t="s">
        <v>2979</v>
      </c>
    </row>
    <row r="17748" spans="1:7">
      <c r="A17748" s="292" t="s">
        <v>49</v>
      </c>
      <c r="B17748" s="405">
        <v>67351</v>
      </c>
      <c r="C17748" s="292" t="s">
        <v>2979</v>
      </c>
      <c r="E17748" s="292" t="s">
        <v>214</v>
      </c>
      <c r="F17748" s="405">
        <v>66541</v>
      </c>
      <c r="G17748" s="292" t="s">
        <v>2979</v>
      </c>
    </row>
    <row r="17749" spans="1:7">
      <c r="A17749" s="292" t="s">
        <v>49</v>
      </c>
      <c r="B17749" s="405">
        <v>67467</v>
      </c>
      <c r="C17749" s="292" t="s">
        <v>2979</v>
      </c>
      <c r="E17749" s="292" t="s">
        <v>214</v>
      </c>
      <c r="F17749" s="405">
        <v>66543</v>
      </c>
      <c r="G17749" s="292" t="s">
        <v>2979</v>
      </c>
    </row>
    <row r="17750" spans="1:7">
      <c r="A17750" s="292" t="s">
        <v>49</v>
      </c>
      <c r="B17750" s="405">
        <v>67564</v>
      </c>
      <c r="C17750" s="292" t="s">
        <v>2979</v>
      </c>
      <c r="E17750" s="292" t="s">
        <v>214</v>
      </c>
      <c r="F17750" s="405">
        <v>66546</v>
      </c>
      <c r="G17750" s="292" t="s">
        <v>2979</v>
      </c>
    </row>
    <row r="17751" spans="1:7">
      <c r="A17751" s="292" t="s">
        <v>49</v>
      </c>
      <c r="B17751" s="405">
        <v>67732</v>
      </c>
      <c r="C17751" s="292" t="s">
        <v>2979</v>
      </c>
      <c r="E17751" s="292" t="s">
        <v>214</v>
      </c>
      <c r="F17751" s="405">
        <v>66548</v>
      </c>
      <c r="G17751" s="292" t="s">
        <v>2979</v>
      </c>
    </row>
    <row r="17752" spans="1:7">
      <c r="A17752" s="292" t="s">
        <v>49</v>
      </c>
      <c r="B17752" s="405">
        <v>68003</v>
      </c>
      <c r="C17752" s="292" t="s">
        <v>2979</v>
      </c>
      <c r="E17752" s="292" t="s">
        <v>214</v>
      </c>
      <c r="F17752" s="405">
        <v>66549</v>
      </c>
      <c r="G17752" s="292" t="s">
        <v>2979</v>
      </c>
    </row>
    <row r="17753" spans="1:7">
      <c r="A17753" s="292" t="s">
        <v>49</v>
      </c>
      <c r="B17753" s="405">
        <v>65281</v>
      </c>
      <c r="C17753" s="292" t="s">
        <v>2979</v>
      </c>
      <c r="E17753" s="292" t="s">
        <v>214</v>
      </c>
      <c r="F17753" s="405">
        <v>66550</v>
      </c>
      <c r="G17753" s="292" t="s">
        <v>2979</v>
      </c>
    </row>
    <row r="17754" spans="1:7">
      <c r="A17754" s="292" t="s">
        <v>49</v>
      </c>
      <c r="B17754" s="405">
        <v>65534</v>
      </c>
      <c r="C17754" s="292" t="s">
        <v>2979</v>
      </c>
      <c r="E17754" s="292" t="s">
        <v>214</v>
      </c>
      <c r="F17754" s="405">
        <v>66551</v>
      </c>
      <c r="G17754" s="292" t="s">
        <v>2979</v>
      </c>
    </row>
    <row r="17755" spans="1:7">
      <c r="A17755" s="292" t="s">
        <v>49</v>
      </c>
      <c r="B17755" s="405">
        <v>65644</v>
      </c>
      <c r="C17755" s="292" t="s">
        <v>2979</v>
      </c>
      <c r="E17755" s="292" t="s">
        <v>214</v>
      </c>
      <c r="F17755" s="405">
        <v>66552</v>
      </c>
      <c r="G17755" s="292" t="s">
        <v>2979</v>
      </c>
    </row>
    <row r="17756" spans="1:7">
      <c r="A17756" s="292" t="s">
        <v>49</v>
      </c>
      <c r="B17756" s="405">
        <v>65753</v>
      </c>
      <c r="C17756" s="292" t="s">
        <v>2979</v>
      </c>
      <c r="E17756" s="292" t="s">
        <v>214</v>
      </c>
      <c r="F17756" s="405">
        <v>66554</v>
      </c>
      <c r="G17756" s="292" t="s">
        <v>2979</v>
      </c>
    </row>
    <row r="17757" spans="1:7">
      <c r="A17757" s="292" t="s">
        <v>49</v>
      </c>
      <c r="B17757" s="405">
        <v>66058</v>
      </c>
      <c r="C17757" s="292" t="s">
        <v>2979</v>
      </c>
      <c r="E17757" s="292" t="s">
        <v>214</v>
      </c>
      <c r="F17757" s="405">
        <v>66630</v>
      </c>
      <c r="G17757" s="292" t="s">
        <v>2979</v>
      </c>
    </row>
    <row r="17758" spans="1:7">
      <c r="A17758" s="292" t="s">
        <v>49</v>
      </c>
      <c r="B17758" s="405">
        <v>66438</v>
      </c>
      <c r="C17758" s="292" t="s">
        <v>2979</v>
      </c>
      <c r="E17758" s="292" t="s">
        <v>214</v>
      </c>
      <c r="F17758" s="405">
        <v>66701</v>
      </c>
      <c r="G17758" s="292" t="s">
        <v>2979</v>
      </c>
    </row>
    <row r="17759" spans="1:7">
      <c r="A17759" s="292" t="s">
        <v>49</v>
      </c>
      <c r="B17759" s="405">
        <v>66713</v>
      </c>
      <c r="C17759" s="292" t="s">
        <v>2979</v>
      </c>
      <c r="E17759" s="292" t="s">
        <v>214</v>
      </c>
      <c r="F17759" s="405">
        <v>66711</v>
      </c>
      <c r="G17759" s="292" t="s">
        <v>2979</v>
      </c>
    </row>
    <row r="17760" spans="1:7">
      <c r="A17760" s="292" t="s">
        <v>49</v>
      </c>
      <c r="B17760" s="405">
        <v>66845</v>
      </c>
      <c r="C17760" s="292" t="s">
        <v>2979</v>
      </c>
      <c r="E17760" s="292" t="s">
        <v>214</v>
      </c>
      <c r="F17760" s="405">
        <v>66713</v>
      </c>
      <c r="G17760" s="292" t="s">
        <v>2979</v>
      </c>
    </row>
    <row r="17761" spans="1:7">
      <c r="A17761" s="292" t="s">
        <v>49</v>
      </c>
      <c r="B17761" s="405">
        <v>66964</v>
      </c>
      <c r="C17761" s="292" t="s">
        <v>2979</v>
      </c>
      <c r="E17761" s="292" t="s">
        <v>214</v>
      </c>
      <c r="F17761" s="405">
        <v>66716</v>
      </c>
      <c r="G17761" s="292" t="s">
        <v>2979</v>
      </c>
    </row>
    <row r="17762" spans="1:7">
      <c r="A17762" s="292" t="s">
        <v>49</v>
      </c>
      <c r="B17762" s="405">
        <v>67073</v>
      </c>
      <c r="C17762" s="292" t="s">
        <v>2979</v>
      </c>
      <c r="E17762" s="292" t="s">
        <v>214</v>
      </c>
      <c r="F17762" s="405">
        <v>66717</v>
      </c>
      <c r="G17762" s="292" t="s">
        <v>2979</v>
      </c>
    </row>
    <row r="17763" spans="1:7">
      <c r="A17763" s="292" t="s">
        <v>49</v>
      </c>
      <c r="B17763" s="405">
        <v>67352</v>
      </c>
      <c r="C17763" s="292" t="s">
        <v>2979</v>
      </c>
      <c r="E17763" s="292" t="s">
        <v>214</v>
      </c>
      <c r="F17763" s="405">
        <v>66724</v>
      </c>
      <c r="G17763" s="292" t="s">
        <v>2979</v>
      </c>
    </row>
    <row r="17764" spans="1:7">
      <c r="A17764" s="292" t="s">
        <v>49</v>
      </c>
      <c r="B17764" s="405">
        <v>67468</v>
      </c>
      <c r="C17764" s="292" t="s">
        <v>2979</v>
      </c>
      <c r="E17764" s="292" t="s">
        <v>214</v>
      </c>
      <c r="F17764" s="405">
        <v>66725</v>
      </c>
      <c r="G17764" s="292" t="s">
        <v>2979</v>
      </c>
    </row>
    <row r="17765" spans="1:7">
      <c r="A17765" s="292" t="s">
        <v>49</v>
      </c>
      <c r="B17765" s="405">
        <v>67565</v>
      </c>
      <c r="C17765" s="292" t="s">
        <v>2979</v>
      </c>
      <c r="E17765" s="292" t="s">
        <v>214</v>
      </c>
      <c r="F17765" s="405">
        <v>66727</v>
      </c>
      <c r="G17765" s="292" t="s">
        <v>2979</v>
      </c>
    </row>
    <row r="17766" spans="1:7">
      <c r="A17766" s="292" t="s">
        <v>49</v>
      </c>
      <c r="B17766" s="405">
        <v>67733</v>
      </c>
      <c r="C17766" s="292" t="s">
        <v>2979</v>
      </c>
      <c r="E17766" s="292" t="s">
        <v>214</v>
      </c>
      <c r="F17766" s="405">
        <v>66732</v>
      </c>
      <c r="G17766" s="292" t="s">
        <v>2979</v>
      </c>
    </row>
    <row r="17767" spans="1:7">
      <c r="A17767" s="292" t="s">
        <v>49</v>
      </c>
      <c r="B17767" s="405">
        <v>68004</v>
      </c>
      <c r="C17767" s="292" t="s">
        <v>2979</v>
      </c>
      <c r="E17767" s="292" t="s">
        <v>214</v>
      </c>
      <c r="F17767" s="405">
        <v>66733</v>
      </c>
      <c r="G17767" s="292" t="s">
        <v>2979</v>
      </c>
    </row>
    <row r="17768" spans="1:7">
      <c r="A17768" s="292" t="s">
        <v>49</v>
      </c>
      <c r="B17768" s="405">
        <v>65282</v>
      </c>
      <c r="C17768" s="292" t="s">
        <v>2979</v>
      </c>
      <c r="E17768" s="292" t="s">
        <v>214</v>
      </c>
      <c r="F17768" s="405">
        <v>66735</v>
      </c>
      <c r="G17768" s="292" t="s">
        <v>2979</v>
      </c>
    </row>
    <row r="17769" spans="1:7">
      <c r="A17769" s="292" t="s">
        <v>49</v>
      </c>
      <c r="B17769" s="405">
        <v>65535</v>
      </c>
      <c r="C17769" s="292" t="s">
        <v>2979</v>
      </c>
      <c r="E17769" s="292" t="s">
        <v>214</v>
      </c>
      <c r="F17769" s="405">
        <v>66736</v>
      </c>
      <c r="G17769" s="292" t="s">
        <v>2979</v>
      </c>
    </row>
    <row r="17770" spans="1:7">
      <c r="A17770" s="292" t="s">
        <v>49</v>
      </c>
      <c r="B17770" s="405">
        <v>65648</v>
      </c>
      <c r="C17770" s="292" t="s">
        <v>2979</v>
      </c>
      <c r="E17770" s="292" t="s">
        <v>214</v>
      </c>
      <c r="F17770" s="405">
        <v>66738</v>
      </c>
      <c r="G17770" s="292" t="s">
        <v>2979</v>
      </c>
    </row>
    <row r="17771" spans="1:7">
      <c r="A17771" s="292" t="s">
        <v>49</v>
      </c>
      <c r="B17771" s="405">
        <v>65754</v>
      </c>
      <c r="C17771" s="292" t="s">
        <v>2979</v>
      </c>
      <c r="E17771" s="292" t="s">
        <v>214</v>
      </c>
      <c r="F17771" s="405">
        <v>66739</v>
      </c>
      <c r="G17771" s="292" t="s">
        <v>2979</v>
      </c>
    </row>
    <row r="17772" spans="1:7">
      <c r="A17772" s="292" t="s">
        <v>49</v>
      </c>
      <c r="B17772" s="405">
        <v>66060</v>
      </c>
      <c r="C17772" s="292" t="s">
        <v>2979</v>
      </c>
      <c r="E17772" s="292" t="s">
        <v>214</v>
      </c>
      <c r="F17772" s="405">
        <v>66740</v>
      </c>
      <c r="G17772" s="292" t="s">
        <v>2979</v>
      </c>
    </row>
    <row r="17773" spans="1:7">
      <c r="A17773" s="292" t="s">
        <v>49</v>
      </c>
      <c r="B17773" s="405">
        <v>66439</v>
      </c>
      <c r="C17773" s="292" t="s">
        <v>2979</v>
      </c>
      <c r="E17773" s="292" t="s">
        <v>214</v>
      </c>
      <c r="F17773" s="405">
        <v>66741</v>
      </c>
      <c r="G17773" s="292" t="s">
        <v>2979</v>
      </c>
    </row>
    <row r="17774" spans="1:7">
      <c r="A17774" s="292" t="s">
        <v>49</v>
      </c>
      <c r="B17774" s="405">
        <v>66716</v>
      </c>
      <c r="C17774" s="292" t="s">
        <v>2979</v>
      </c>
      <c r="E17774" s="292" t="s">
        <v>214</v>
      </c>
      <c r="F17774" s="405">
        <v>66743</v>
      </c>
      <c r="G17774" s="292" t="s">
        <v>2979</v>
      </c>
    </row>
    <row r="17775" spans="1:7">
      <c r="A17775" s="292" t="s">
        <v>49</v>
      </c>
      <c r="B17775" s="405">
        <v>66846</v>
      </c>
      <c r="C17775" s="292" t="s">
        <v>2979</v>
      </c>
      <c r="E17775" s="292" t="s">
        <v>214</v>
      </c>
      <c r="F17775" s="405">
        <v>66746</v>
      </c>
      <c r="G17775" s="292" t="s">
        <v>2979</v>
      </c>
    </row>
    <row r="17776" spans="1:7">
      <c r="A17776" s="292" t="s">
        <v>49</v>
      </c>
      <c r="B17776" s="405">
        <v>66966</v>
      </c>
      <c r="C17776" s="292" t="s">
        <v>2979</v>
      </c>
      <c r="E17776" s="292" t="s">
        <v>214</v>
      </c>
      <c r="F17776" s="405">
        <v>66748</v>
      </c>
      <c r="G17776" s="292" t="s">
        <v>2979</v>
      </c>
    </row>
    <row r="17777" spans="1:7">
      <c r="A17777" s="292" t="s">
        <v>49</v>
      </c>
      <c r="B17777" s="405">
        <v>67074</v>
      </c>
      <c r="C17777" s="292" t="s">
        <v>2979</v>
      </c>
      <c r="E17777" s="292" t="s">
        <v>214</v>
      </c>
      <c r="F17777" s="405">
        <v>66753</v>
      </c>
      <c r="G17777" s="292" t="s">
        <v>2979</v>
      </c>
    </row>
    <row r="17778" spans="1:7">
      <c r="A17778" s="292" t="s">
        <v>49</v>
      </c>
      <c r="B17778" s="405">
        <v>67353</v>
      </c>
      <c r="C17778" s="292" t="s">
        <v>2979</v>
      </c>
      <c r="E17778" s="292" t="s">
        <v>214</v>
      </c>
      <c r="F17778" s="405">
        <v>66756</v>
      </c>
      <c r="G17778" s="292" t="s">
        <v>2979</v>
      </c>
    </row>
    <row r="17779" spans="1:7">
      <c r="A17779" s="292" t="s">
        <v>49</v>
      </c>
      <c r="B17779" s="405">
        <v>67470</v>
      </c>
      <c r="C17779" s="292" t="s">
        <v>2979</v>
      </c>
      <c r="E17779" s="292" t="s">
        <v>214</v>
      </c>
      <c r="F17779" s="405">
        <v>66758</v>
      </c>
      <c r="G17779" s="292" t="s">
        <v>2979</v>
      </c>
    </row>
    <row r="17780" spans="1:7">
      <c r="A17780" s="292" t="s">
        <v>49</v>
      </c>
      <c r="B17780" s="405">
        <v>67566</v>
      </c>
      <c r="C17780" s="292" t="s">
        <v>2979</v>
      </c>
      <c r="E17780" s="292" t="s">
        <v>214</v>
      </c>
      <c r="F17780" s="405">
        <v>66761</v>
      </c>
      <c r="G17780" s="292" t="s">
        <v>2979</v>
      </c>
    </row>
    <row r="17781" spans="1:7">
      <c r="A17781" s="292" t="s">
        <v>49</v>
      </c>
      <c r="B17781" s="405">
        <v>67734</v>
      </c>
      <c r="C17781" s="292" t="s">
        <v>2979</v>
      </c>
      <c r="E17781" s="292" t="s">
        <v>214</v>
      </c>
      <c r="F17781" s="405">
        <v>66767</v>
      </c>
      <c r="G17781" s="292" t="s">
        <v>2979</v>
      </c>
    </row>
    <row r="17782" spans="1:7">
      <c r="A17782" s="292" t="s">
        <v>49</v>
      </c>
      <c r="B17782" s="405">
        <v>68014</v>
      </c>
      <c r="C17782" s="292" t="s">
        <v>2979</v>
      </c>
      <c r="E17782" s="292" t="s">
        <v>214</v>
      </c>
      <c r="F17782" s="405">
        <v>66769</v>
      </c>
      <c r="G17782" s="292" t="s">
        <v>2979</v>
      </c>
    </row>
    <row r="17783" spans="1:7">
      <c r="A17783" s="292" t="s">
        <v>49</v>
      </c>
      <c r="B17783" s="405">
        <v>65284</v>
      </c>
      <c r="C17783" s="292" t="s">
        <v>2979</v>
      </c>
      <c r="E17783" s="292" t="s">
        <v>214</v>
      </c>
      <c r="F17783" s="405">
        <v>66770</v>
      </c>
      <c r="G17783" s="292" t="s">
        <v>2979</v>
      </c>
    </row>
    <row r="17784" spans="1:7">
      <c r="A17784" s="292" t="s">
        <v>49</v>
      </c>
      <c r="B17784" s="405">
        <v>65540</v>
      </c>
      <c r="C17784" s="292" t="s">
        <v>2979</v>
      </c>
      <c r="E17784" s="292" t="s">
        <v>214</v>
      </c>
      <c r="F17784" s="405">
        <v>66771</v>
      </c>
      <c r="G17784" s="292" t="s">
        <v>2979</v>
      </c>
    </row>
    <row r="17785" spans="1:7">
      <c r="A17785" s="292" t="s">
        <v>49</v>
      </c>
      <c r="B17785" s="405">
        <v>65649</v>
      </c>
      <c r="C17785" s="292" t="s">
        <v>2979</v>
      </c>
      <c r="E17785" s="292" t="s">
        <v>214</v>
      </c>
      <c r="F17785" s="405">
        <v>66772</v>
      </c>
      <c r="G17785" s="292" t="s">
        <v>2979</v>
      </c>
    </row>
    <row r="17786" spans="1:7">
      <c r="A17786" s="292" t="s">
        <v>49</v>
      </c>
      <c r="B17786" s="405">
        <v>65755</v>
      </c>
      <c r="C17786" s="292" t="s">
        <v>2979</v>
      </c>
      <c r="E17786" s="292" t="s">
        <v>214</v>
      </c>
      <c r="F17786" s="405">
        <v>66773</v>
      </c>
      <c r="G17786" s="292" t="s">
        <v>2979</v>
      </c>
    </row>
    <row r="17787" spans="1:7">
      <c r="A17787" s="292" t="s">
        <v>49</v>
      </c>
      <c r="B17787" s="405">
        <v>66064</v>
      </c>
      <c r="C17787" s="292" t="s">
        <v>2979</v>
      </c>
      <c r="E17787" s="292" t="s">
        <v>214</v>
      </c>
      <c r="F17787" s="405">
        <v>66775</v>
      </c>
      <c r="G17787" s="292" t="s">
        <v>2979</v>
      </c>
    </row>
    <row r="17788" spans="1:7">
      <c r="A17788" s="292" t="s">
        <v>49</v>
      </c>
      <c r="B17788" s="405">
        <v>66440</v>
      </c>
      <c r="C17788" s="292" t="s">
        <v>2979</v>
      </c>
      <c r="E17788" s="292" t="s">
        <v>214</v>
      </c>
      <c r="F17788" s="405">
        <v>66776</v>
      </c>
      <c r="G17788" s="292" t="s">
        <v>2979</v>
      </c>
    </row>
    <row r="17789" spans="1:7">
      <c r="A17789" s="292" t="s">
        <v>49</v>
      </c>
      <c r="B17789" s="405">
        <v>66717</v>
      </c>
      <c r="C17789" s="292" t="s">
        <v>2979</v>
      </c>
      <c r="E17789" s="292" t="s">
        <v>214</v>
      </c>
      <c r="F17789" s="405">
        <v>66778</v>
      </c>
      <c r="G17789" s="292" t="s">
        <v>2979</v>
      </c>
    </row>
    <row r="17790" spans="1:7">
      <c r="A17790" s="292" t="s">
        <v>49</v>
      </c>
      <c r="B17790" s="405">
        <v>66849</v>
      </c>
      <c r="C17790" s="292" t="s">
        <v>2979</v>
      </c>
      <c r="E17790" s="292" t="s">
        <v>214</v>
      </c>
      <c r="F17790" s="405">
        <v>66779</v>
      </c>
      <c r="G17790" s="292" t="s">
        <v>2979</v>
      </c>
    </row>
    <row r="17791" spans="1:7">
      <c r="A17791" s="292" t="s">
        <v>49</v>
      </c>
      <c r="B17791" s="405">
        <v>66967</v>
      </c>
      <c r="C17791" s="292" t="s">
        <v>2979</v>
      </c>
      <c r="E17791" s="292" t="s">
        <v>214</v>
      </c>
      <c r="F17791" s="405">
        <v>66780</v>
      </c>
      <c r="G17791" s="292" t="s">
        <v>2979</v>
      </c>
    </row>
    <row r="17792" spans="1:7">
      <c r="A17792" s="292" t="s">
        <v>49</v>
      </c>
      <c r="B17792" s="405">
        <v>67103</v>
      </c>
      <c r="C17792" s="292" t="s">
        <v>2979</v>
      </c>
      <c r="E17792" s="292" t="s">
        <v>214</v>
      </c>
      <c r="F17792" s="405">
        <v>66781</v>
      </c>
      <c r="G17792" s="292" t="s">
        <v>2979</v>
      </c>
    </row>
    <row r="17793" spans="1:7">
      <c r="A17793" s="292" t="s">
        <v>49</v>
      </c>
      <c r="B17793" s="405">
        <v>67354</v>
      </c>
      <c r="C17793" s="292" t="s">
        <v>2979</v>
      </c>
      <c r="E17793" s="292" t="s">
        <v>214</v>
      </c>
      <c r="F17793" s="405">
        <v>66830</v>
      </c>
      <c r="G17793" s="292" t="s">
        <v>2979</v>
      </c>
    </row>
    <row r="17794" spans="1:7">
      <c r="A17794" s="292" t="s">
        <v>49</v>
      </c>
      <c r="B17794" s="405">
        <v>67473</v>
      </c>
      <c r="C17794" s="292" t="s">
        <v>2979</v>
      </c>
      <c r="E17794" s="292" t="s">
        <v>214</v>
      </c>
      <c r="F17794" s="405">
        <v>66833</v>
      </c>
      <c r="G17794" s="292" t="s">
        <v>2979</v>
      </c>
    </row>
    <row r="17795" spans="1:7">
      <c r="A17795" s="292" t="s">
        <v>49</v>
      </c>
      <c r="B17795" s="405">
        <v>67567</v>
      </c>
      <c r="C17795" s="292" t="s">
        <v>2979</v>
      </c>
      <c r="E17795" s="292" t="s">
        <v>214</v>
      </c>
      <c r="F17795" s="405">
        <v>66834</v>
      </c>
      <c r="G17795" s="292" t="s">
        <v>2979</v>
      </c>
    </row>
    <row r="17796" spans="1:7">
      <c r="A17796" s="292" t="s">
        <v>49</v>
      </c>
      <c r="B17796" s="405">
        <v>67737</v>
      </c>
      <c r="C17796" s="292" t="s">
        <v>2979</v>
      </c>
      <c r="E17796" s="292" t="s">
        <v>214</v>
      </c>
      <c r="F17796" s="405">
        <v>66835</v>
      </c>
      <c r="G17796" s="292" t="s">
        <v>2979</v>
      </c>
    </row>
    <row r="17797" spans="1:7">
      <c r="A17797" s="292" t="s">
        <v>49</v>
      </c>
      <c r="B17797" s="405">
        <v>68015</v>
      </c>
      <c r="C17797" s="292" t="s">
        <v>2979</v>
      </c>
      <c r="E17797" s="292" t="s">
        <v>214</v>
      </c>
      <c r="F17797" s="405">
        <v>66838</v>
      </c>
      <c r="G17797" s="292" t="s">
        <v>2979</v>
      </c>
    </row>
    <row r="17798" spans="1:7">
      <c r="A17798" s="292" t="s">
        <v>49</v>
      </c>
      <c r="B17798" s="405">
        <v>65286</v>
      </c>
      <c r="C17798" s="292" t="s">
        <v>2979</v>
      </c>
      <c r="E17798" s="292" t="s">
        <v>214</v>
      </c>
      <c r="F17798" s="405">
        <v>66839</v>
      </c>
      <c r="G17798" s="292" t="s">
        <v>2979</v>
      </c>
    </row>
    <row r="17799" spans="1:7">
      <c r="A17799" s="292" t="s">
        <v>49</v>
      </c>
      <c r="B17799" s="405">
        <v>65541</v>
      </c>
      <c r="C17799" s="292" t="s">
        <v>2979</v>
      </c>
      <c r="E17799" s="292" t="s">
        <v>214</v>
      </c>
      <c r="F17799" s="405">
        <v>66842</v>
      </c>
      <c r="G17799" s="292" t="s">
        <v>2979</v>
      </c>
    </row>
    <row r="17800" spans="1:7">
      <c r="A17800" s="292" t="s">
        <v>49</v>
      </c>
      <c r="B17800" s="405">
        <v>65650</v>
      </c>
      <c r="C17800" s="292" t="s">
        <v>2979</v>
      </c>
      <c r="E17800" s="292" t="s">
        <v>214</v>
      </c>
      <c r="F17800" s="405">
        <v>66843</v>
      </c>
      <c r="G17800" s="292" t="s">
        <v>2979</v>
      </c>
    </row>
    <row r="17801" spans="1:7">
      <c r="A17801" s="292" t="s">
        <v>49</v>
      </c>
      <c r="B17801" s="405">
        <v>65756</v>
      </c>
      <c r="C17801" s="292" t="s">
        <v>2979</v>
      </c>
      <c r="E17801" s="292" t="s">
        <v>214</v>
      </c>
      <c r="F17801" s="405">
        <v>66845</v>
      </c>
      <c r="G17801" s="292" t="s">
        <v>2979</v>
      </c>
    </row>
    <row r="17802" spans="1:7">
      <c r="A17802" s="292" t="s">
        <v>49</v>
      </c>
      <c r="B17802" s="405">
        <v>66066</v>
      </c>
      <c r="C17802" s="292" t="s">
        <v>2979</v>
      </c>
      <c r="E17802" s="292" t="s">
        <v>214</v>
      </c>
      <c r="F17802" s="405">
        <v>66846</v>
      </c>
      <c r="G17802" s="292" t="s">
        <v>2979</v>
      </c>
    </row>
    <row r="17803" spans="1:7">
      <c r="A17803" s="292" t="s">
        <v>49</v>
      </c>
      <c r="B17803" s="405">
        <v>66449</v>
      </c>
      <c r="C17803" s="292" t="s">
        <v>2979</v>
      </c>
      <c r="E17803" s="292" t="s">
        <v>214</v>
      </c>
      <c r="F17803" s="405">
        <v>66849</v>
      </c>
      <c r="G17803" s="292" t="s">
        <v>2979</v>
      </c>
    </row>
    <row r="17804" spans="1:7">
      <c r="A17804" s="292" t="s">
        <v>49</v>
      </c>
      <c r="B17804" s="405">
        <v>66724</v>
      </c>
      <c r="C17804" s="292" t="s">
        <v>2979</v>
      </c>
      <c r="E17804" s="292" t="s">
        <v>214</v>
      </c>
      <c r="F17804" s="405">
        <v>66851</v>
      </c>
      <c r="G17804" s="292" t="s">
        <v>2979</v>
      </c>
    </row>
    <row r="17805" spans="1:7">
      <c r="A17805" s="292" t="s">
        <v>49</v>
      </c>
      <c r="B17805" s="405">
        <v>66851</v>
      </c>
      <c r="C17805" s="292" t="s">
        <v>2979</v>
      </c>
      <c r="E17805" s="292" t="s">
        <v>214</v>
      </c>
      <c r="F17805" s="405">
        <v>66852</v>
      </c>
      <c r="G17805" s="292" t="s">
        <v>2979</v>
      </c>
    </row>
    <row r="17806" spans="1:7">
      <c r="A17806" s="292" t="s">
        <v>49</v>
      </c>
      <c r="B17806" s="405">
        <v>66968</v>
      </c>
      <c r="C17806" s="292" t="s">
        <v>2979</v>
      </c>
      <c r="E17806" s="292" t="s">
        <v>214</v>
      </c>
      <c r="F17806" s="405">
        <v>66854</v>
      </c>
      <c r="G17806" s="292" t="s">
        <v>2979</v>
      </c>
    </row>
    <row r="17807" spans="1:7">
      <c r="A17807" s="292" t="s">
        <v>49</v>
      </c>
      <c r="B17807" s="405">
        <v>67104</v>
      </c>
      <c r="C17807" s="292" t="s">
        <v>2979</v>
      </c>
      <c r="E17807" s="292" t="s">
        <v>214</v>
      </c>
      <c r="F17807" s="405">
        <v>66856</v>
      </c>
      <c r="G17807" s="292" t="s">
        <v>2979</v>
      </c>
    </row>
    <row r="17808" spans="1:7">
      <c r="A17808" s="292" t="s">
        <v>49</v>
      </c>
      <c r="B17808" s="405">
        <v>67356</v>
      </c>
      <c r="C17808" s="292" t="s">
        <v>2979</v>
      </c>
      <c r="E17808" s="292" t="s">
        <v>214</v>
      </c>
      <c r="F17808" s="405">
        <v>66857</v>
      </c>
      <c r="G17808" s="292" t="s">
        <v>2979</v>
      </c>
    </row>
    <row r="17809" spans="1:7">
      <c r="A17809" s="292" t="s">
        <v>49</v>
      </c>
      <c r="B17809" s="405">
        <v>67474</v>
      </c>
      <c r="C17809" s="292" t="s">
        <v>2979</v>
      </c>
      <c r="E17809" s="292" t="s">
        <v>214</v>
      </c>
      <c r="F17809" s="405">
        <v>66858</v>
      </c>
      <c r="G17809" s="292" t="s">
        <v>2979</v>
      </c>
    </row>
    <row r="17810" spans="1:7">
      <c r="A17810" s="292" t="s">
        <v>49</v>
      </c>
      <c r="B17810" s="405">
        <v>67570</v>
      </c>
      <c r="C17810" s="292" t="s">
        <v>2979</v>
      </c>
      <c r="E17810" s="292" t="s">
        <v>214</v>
      </c>
      <c r="F17810" s="405">
        <v>66859</v>
      </c>
      <c r="G17810" s="292" t="s">
        <v>2979</v>
      </c>
    </row>
    <row r="17811" spans="1:7">
      <c r="A17811" s="292" t="s">
        <v>49</v>
      </c>
      <c r="B17811" s="405">
        <v>67738</v>
      </c>
      <c r="C17811" s="292" t="s">
        <v>2979</v>
      </c>
      <c r="E17811" s="292" t="s">
        <v>214</v>
      </c>
      <c r="F17811" s="405">
        <v>66860</v>
      </c>
      <c r="G17811" s="292" t="s">
        <v>2979</v>
      </c>
    </row>
    <row r="17812" spans="1:7">
      <c r="A17812" s="292" t="s">
        <v>49</v>
      </c>
      <c r="B17812" s="405">
        <v>68016</v>
      </c>
      <c r="C17812" s="292" t="s">
        <v>2979</v>
      </c>
      <c r="E17812" s="292" t="s">
        <v>214</v>
      </c>
      <c r="F17812" s="405">
        <v>66861</v>
      </c>
      <c r="G17812" s="292" t="s">
        <v>2979</v>
      </c>
    </row>
    <row r="17813" spans="1:7">
      <c r="A17813" s="292" t="s">
        <v>49</v>
      </c>
      <c r="B17813" s="405">
        <v>65287</v>
      </c>
      <c r="C17813" s="292" t="s">
        <v>2979</v>
      </c>
      <c r="E17813" s="292" t="s">
        <v>214</v>
      </c>
      <c r="F17813" s="405">
        <v>66862</v>
      </c>
      <c r="G17813" s="292" t="s">
        <v>2979</v>
      </c>
    </row>
    <row r="17814" spans="1:7">
      <c r="A17814" s="292" t="s">
        <v>49</v>
      </c>
      <c r="B17814" s="405">
        <v>65542</v>
      </c>
      <c r="C17814" s="292" t="s">
        <v>2979</v>
      </c>
      <c r="E17814" s="292" t="s">
        <v>214</v>
      </c>
      <c r="F17814" s="405">
        <v>66864</v>
      </c>
      <c r="G17814" s="292" t="s">
        <v>2979</v>
      </c>
    </row>
    <row r="17815" spans="1:7">
      <c r="A17815" s="292" t="s">
        <v>49</v>
      </c>
      <c r="B17815" s="405">
        <v>65652</v>
      </c>
      <c r="C17815" s="292" t="s">
        <v>2979</v>
      </c>
      <c r="E17815" s="292" t="s">
        <v>214</v>
      </c>
      <c r="F17815" s="405">
        <v>66865</v>
      </c>
      <c r="G17815" s="292" t="s">
        <v>2979</v>
      </c>
    </row>
    <row r="17816" spans="1:7">
      <c r="A17816" s="292" t="s">
        <v>49</v>
      </c>
      <c r="B17816" s="405">
        <v>65759</v>
      </c>
      <c r="C17816" s="292" t="s">
        <v>2979</v>
      </c>
      <c r="E17816" s="292" t="s">
        <v>214</v>
      </c>
      <c r="F17816" s="405">
        <v>66868</v>
      </c>
      <c r="G17816" s="292" t="s">
        <v>2979</v>
      </c>
    </row>
    <row r="17817" spans="1:7">
      <c r="A17817" s="292" t="s">
        <v>49</v>
      </c>
      <c r="B17817" s="405">
        <v>66070</v>
      </c>
      <c r="C17817" s="292" t="s">
        <v>2979</v>
      </c>
      <c r="E17817" s="292" t="s">
        <v>214</v>
      </c>
      <c r="F17817" s="405">
        <v>66869</v>
      </c>
      <c r="G17817" s="292" t="s">
        <v>2979</v>
      </c>
    </row>
    <row r="17818" spans="1:7">
      <c r="A17818" s="292" t="s">
        <v>49</v>
      </c>
      <c r="B17818" s="405">
        <v>66450</v>
      </c>
      <c r="C17818" s="292" t="s">
        <v>2979</v>
      </c>
      <c r="E17818" s="292" t="s">
        <v>214</v>
      </c>
      <c r="F17818" s="405">
        <v>66871</v>
      </c>
      <c r="G17818" s="292" t="s">
        <v>2979</v>
      </c>
    </row>
    <row r="17819" spans="1:7">
      <c r="A17819" s="292" t="s">
        <v>49</v>
      </c>
      <c r="B17819" s="405">
        <v>66725</v>
      </c>
      <c r="C17819" s="292" t="s">
        <v>2979</v>
      </c>
      <c r="E17819" s="292" t="s">
        <v>214</v>
      </c>
      <c r="F17819" s="405">
        <v>66872</v>
      </c>
      <c r="G17819" s="292" t="s">
        <v>2979</v>
      </c>
    </row>
    <row r="17820" spans="1:7">
      <c r="A17820" s="292" t="s">
        <v>49</v>
      </c>
      <c r="B17820" s="405">
        <v>66852</v>
      </c>
      <c r="C17820" s="292" t="s">
        <v>2979</v>
      </c>
      <c r="E17820" s="292" t="s">
        <v>214</v>
      </c>
      <c r="F17820" s="405">
        <v>66873</v>
      </c>
      <c r="G17820" s="292" t="s">
        <v>2979</v>
      </c>
    </row>
    <row r="17821" spans="1:7">
      <c r="A17821" s="292" t="s">
        <v>49</v>
      </c>
      <c r="B17821" s="405">
        <v>67001</v>
      </c>
      <c r="C17821" s="292" t="s">
        <v>2979</v>
      </c>
      <c r="E17821" s="292" t="s">
        <v>214</v>
      </c>
      <c r="F17821" s="405">
        <v>66901</v>
      </c>
      <c r="G17821" s="292" t="s">
        <v>2979</v>
      </c>
    </row>
    <row r="17822" spans="1:7">
      <c r="A17822" s="292" t="s">
        <v>49</v>
      </c>
      <c r="B17822" s="405">
        <v>67105</v>
      </c>
      <c r="C17822" s="292" t="s">
        <v>2979</v>
      </c>
      <c r="E17822" s="292" t="s">
        <v>214</v>
      </c>
      <c r="F17822" s="405">
        <v>66930</v>
      </c>
      <c r="G17822" s="292" t="s">
        <v>2979</v>
      </c>
    </row>
    <row r="17823" spans="1:7">
      <c r="A17823" s="292" t="s">
        <v>49</v>
      </c>
      <c r="B17823" s="405">
        <v>67361</v>
      </c>
      <c r="C17823" s="292" t="s">
        <v>2979</v>
      </c>
      <c r="E17823" s="292" t="s">
        <v>214</v>
      </c>
      <c r="F17823" s="405">
        <v>66932</v>
      </c>
      <c r="G17823" s="292" t="s">
        <v>2979</v>
      </c>
    </row>
    <row r="17824" spans="1:7">
      <c r="A17824" s="292" t="s">
        <v>49</v>
      </c>
      <c r="B17824" s="405">
        <v>67475</v>
      </c>
      <c r="C17824" s="292" t="s">
        <v>2979</v>
      </c>
      <c r="E17824" s="292" t="s">
        <v>214</v>
      </c>
      <c r="F17824" s="405">
        <v>66935</v>
      </c>
      <c r="G17824" s="292" t="s">
        <v>2979</v>
      </c>
    </row>
    <row r="17825" spans="1:7">
      <c r="A17825" s="292" t="s">
        <v>49</v>
      </c>
      <c r="B17825" s="405">
        <v>67572</v>
      </c>
      <c r="C17825" s="292" t="s">
        <v>2979</v>
      </c>
      <c r="E17825" s="292" t="s">
        <v>214</v>
      </c>
      <c r="F17825" s="405">
        <v>66936</v>
      </c>
      <c r="G17825" s="292" t="s">
        <v>2979</v>
      </c>
    </row>
    <row r="17826" spans="1:7">
      <c r="A17826" s="292" t="s">
        <v>49</v>
      </c>
      <c r="B17826" s="405">
        <v>67739</v>
      </c>
      <c r="C17826" s="292" t="s">
        <v>2979</v>
      </c>
      <c r="E17826" s="292" t="s">
        <v>214</v>
      </c>
      <c r="F17826" s="405">
        <v>66937</v>
      </c>
      <c r="G17826" s="292" t="s">
        <v>2979</v>
      </c>
    </row>
    <row r="17827" spans="1:7">
      <c r="A17827" s="292" t="s">
        <v>49</v>
      </c>
      <c r="B17827" s="405">
        <v>68017</v>
      </c>
      <c r="C17827" s="292" t="s">
        <v>2979</v>
      </c>
      <c r="E17827" s="292" t="s">
        <v>214</v>
      </c>
      <c r="F17827" s="405">
        <v>66938</v>
      </c>
      <c r="G17827" s="292" t="s">
        <v>2979</v>
      </c>
    </row>
    <row r="17828" spans="1:7">
      <c r="A17828" s="292" t="s">
        <v>49</v>
      </c>
      <c r="B17828" s="405">
        <v>65321</v>
      </c>
      <c r="C17828" s="292" t="s">
        <v>2979</v>
      </c>
      <c r="E17828" s="292" t="s">
        <v>214</v>
      </c>
      <c r="F17828" s="405">
        <v>66939</v>
      </c>
      <c r="G17828" s="292" t="s">
        <v>2979</v>
      </c>
    </row>
    <row r="17829" spans="1:7">
      <c r="A17829" s="292" t="s">
        <v>49</v>
      </c>
      <c r="B17829" s="405">
        <v>65543</v>
      </c>
      <c r="C17829" s="292" t="s">
        <v>2979</v>
      </c>
      <c r="E17829" s="292" t="s">
        <v>214</v>
      </c>
      <c r="F17829" s="405">
        <v>66940</v>
      </c>
      <c r="G17829" s="292" t="s">
        <v>2979</v>
      </c>
    </row>
    <row r="17830" spans="1:7">
      <c r="A17830" s="292" t="s">
        <v>49</v>
      </c>
      <c r="B17830" s="405">
        <v>65653</v>
      </c>
      <c r="C17830" s="292" t="s">
        <v>2979</v>
      </c>
      <c r="E17830" s="292" t="s">
        <v>214</v>
      </c>
      <c r="F17830" s="405">
        <v>66941</v>
      </c>
      <c r="G17830" s="292" t="s">
        <v>2979</v>
      </c>
    </row>
    <row r="17831" spans="1:7">
      <c r="A17831" s="292" t="s">
        <v>49</v>
      </c>
      <c r="B17831" s="405">
        <v>65760</v>
      </c>
      <c r="C17831" s="292" t="s">
        <v>2979</v>
      </c>
      <c r="E17831" s="292" t="s">
        <v>214</v>
      </c>
      <c r="F17831" s="405">
        <v>66944</v>
      </c>
      <c r="G17831" s="292" t="s">
        <v>2979</v>
      </c>
    </row>
    <row r="17832" spans="1:7">
      <c r="A17832" s="292" t="s">
        <v>49</v>
      </c>
      <c r="B17832" s="405">
        <v>66072</v>
      </c>
      <c r="C17832" s="292" t="s">
        <v>2979</v>
      </c>
      <c r="E17832" s="292" t="s">
        <v>214</v>
      </c>
      <c r="F17832" s="405">
        <v>66945</v>
      </c>
      <c r="G17832" s="292" t="s">
        <v>2979</v>
      </c>
    </row>
    <row r="17833" spans="1:7">
      <c r="A17833" s="292" t="s">
        <v>49</v>
      </c>
      <c r="B17833" s="405">
        <v>66451</v>
      </c>
      <c r="C17833" s="292" t="s">
        <v>2979</v>
      </c>
      <c r="E17833" s="292" t="s">
        <v>214</v>
      </c>
      <c r="F17833" s="405">
        <v>66948</v>
      </c>
      <c r="G17833" s="292" t="s">
        <v>2979</v>
      </c>
    </row>
    <row r="17834" spans="1:7">
      <c r="A17834" s="292" t="s">
        <v>49</v>
      </c>
      <c r="B17834" s="405">
        <v>66727</v>
      </c>
      <c r="C17834" s="292" t="s">
        <v>2979</v>
      </c>
      <c r="E17834" s="292" t="s">
        <v>214</v>
      </c>
      <c r="F17834" s="405">
        <v>66949</v>
      </c>
      <c r="G17834" s="292" t="s">
        <v>2979</v>
      </c>
    </row>
    <row r="17835" spans="1:7">
      <c r="A17835" s="292" t="s">
        <v>49</v>
      </c>
      <c r="B17835" s="405">
        <v>66854</v>
      </c>
      <c r="C17835" s="292" t="s">
        <v>2979</v>
      </c>
      <c r="E17835" s="292" t="s">
        <v>214</v>
      </c>
      <c r="F17835" s="405">
        <v>66951</v>
      </c>
      <c r="G17835" s="292" t="s">
        <v>2979</v>
      </c>
    </row>
    <row r="17836" spans="1:7">
      <c r="A17836" s="292" t="s">
        <v>49</v>
      </c>
      <c r="B17836" s="405">
        <v>67003</v>
      </c>
      <c r="C17836" s="292" t="s">
        <v>2979</v>
      </c>
      <c r="E17836" s="292" t="s">
        <v>214</v>
      </c>
      <c r="F17836" s="405">
        <v>66952</v>
      </c>
      <c r="G17836" s="292" t="s">
        <v>2979</v>
      </c>
    </row>
    <row r="17837" spans="1:7">
      <c r="A17837" s="292" t="s">
        <v>49</v>
      </c>
      <c r="B17837" s="405">
        <v>67106</v>
      </c>
      <c r="C17837" s="292" t="s">
        <v>2979</v>
      </c>
      <c r="E17837" s="292" t="s">
        <v>214</v>
      </c>
      <c r="F17837" s="405">
        <v>66953</v>
      </c>
      <c r="G17837" s="292" t="s">
        <v>2979</v>
      </c>
    </row>
    <row r="17838" spans="1:7">
      <c r="A17838" s="292" t="s">
        <v>49</v>
      </c>
      <c r="B17838" s="405">
        <v>67363</v>
      </c>
      <c r="C17838" s="292" t="s">
        <v>2979</v>
      </c>
      <c r="E17838" s="292" t="s">
        <v>214</v>
      </c>
      <c r="F17838" s="405">
        <v>66955</v>
      </c>
      <c r="G17838" s="292" t="s">
        <v>2979</v>
      </c>
    </row>
    <row r="17839" spans="1:7">
      <c r="A17839" s="292" t="s">
        <v>49</v>
      </c>
      <c r="B17839" s="405">
        <v>67478</v>
      </c>
      <c r="C17839" s="292" t="s">
        <v>2979</v>
      </c>
      <c r="E17839" s="292" t="s">
        <v>214</v>
      </c>
      <c r="F17839" s="405">
        <v>66956</v>
      </c>
      <c r="G17839" s="292" t="s">
        <v>2979</v>
      </c>
    </row>
    <row r="17840" spans="1:7">
      <c r="A17840" s="292" t="s">
        <v>49</v>
      </c>
      <c r="B17840" s="405">
        <v>67574</v>
      </c>
      <c r="C17840" s="292" t="s">
        <v>2979</v>
      </c>
      <c r="E17840" s="292" t="s">
        <v>214</v>
      </c>
      <c r="F17840" s="405">
        <v>66961</v>
      </c>
      <c r="G17840" s="292" t="s">
        <v>2979</v>
      </c>
    </row>
    <row r="17841" spans="1:7">
      <c r="A17841" s="292" t="s">
        <v>49</v>
      </c>
      <c r="B17841" s="405">
        <v>67740</v>
      </c>
      <c r="C17841" s="292" t="s">
        <v>2979</v>
      </c>
      <c r="E17841" s="292" t="s">
        <v>214</v>
      </c>
      <c r="F17841" s="405">
        <v>66962</v>
      </c>
      <c r="G17841" s="292" t="s">
        <v>2979</v>
      </c>
    </row>
    <row r="17842" spans="1:7">
      <c r="A17842" s="292" t="s">
        <v>49</v>
      </c>
      <c r="B17842" s="405">
        <v>68018</v>
      </c>
      <c r="C17842" s="292" t="s">
        <v>2979</v>
      </c>
      <c r="E17842" s="292" t="s">
        <v>214</v>
      </c>
      <c r="F17842" s="405">
        <v>66964</v>
      </c>
      <c r="G17842" s="292" t="s">
        <v>2979</v>
      </c>
    </row>
    <row r="17843" spans="1:7">
      <c r="A17843" s="292" t="s">
        <v>49</v>
      </c>
      <c r="B17843" s="405">
        <v>65322</v>
      </c>
      <c r="C17843" s="292" t="s">
        <v>2979</v>
      </c>
      <c r="E17843" s="292" t="s">
        <v>214</v>
      </c>
      <c r="F17843" s="405">
        <v>66966</v>
      </c>
      <c r="G17843" s="292" t="s">
        <v>2979</v>
      </c>
    </row>
    <row r="17844" spans="1:7">
      <c r="A17844" s="292" t="s">
        <v>49</v>
      </c>
      <c r="B17844" s="405">
        <v>65548</v>
      </c>
      <c r="C17844" s="292" t="s">
        <v>2979</v>
      </c>
      <c r="E17844" s="292" t="s">
        <v>214</v>
      </c>
      <c r="F17844" s="405">
        <v>66967</v>
      </c>
      <c r="G17844" s="292" t="s">
        <v>2979</v>
      </c>
    </row>
    <row r="17845" spans="1:7">
      <c r="A17845" s="292" t="s">
        <v>49</v>
      </c>
      <c r="B17845" s="405">
        <v>65656</v>
      </c>
      <c r="C17845" s="292" t="s">
        <v>2979</v>
      </c>
      <c r="E17845" s="292" t="s">
        <v>214</v>
      </c>
      <c r="F17845" s="405">
        <v>66968</v>
      </c>
      <c r="G17845" s="292" t="s">
        <v>2979</v>
      </c>
    </row>
    <row r="17846" spans="1:7">
      <c r="A17846" s="292" t="s">
        <v>49</v>
      </c>
      <c r="B17846" s="405">
        <v>65764</v>
      </c>
      <c r="C17846" s="292" t="s">
        <v>2979</v>
      </c>
      <c r="E17846" s="292" t="s">
        <v>214</v>
      </c>
      <c r="F17846" s="405">
        <v>67001</v>
      </c>
      <c r="G17846" s="292" t="s">
        <v>2979</v>
      </c>
    </row>
    <row r="17847" spans="1:7">
      <c r="A17847" s="292" t="s">
        <v>49</v>
      </c>
      <c r="B17847" s="405">
        <v>66073</v>
      </c>
      <c r="C17847" s="292" t="s">
        <v>2979</v>
      </c>
      <c r="E17847" s="292" t="s">
        <v>214</v>
      </c>
      <c r="F17847" s="405">
        <v>67003</v>
      </c>
      <c r="G17847" s="292" t="s">
        <v>2979</v>
      </c>
    </row>
    <row r="17848" spans="1:7">
      <c r="A17848" s="292" t="s">
        <v>49</v>
      </c>
      <c r="B17848" s="405">
        <v>66501</v>
      </c>
      <c r="C17848" s="292" t="s">
        <v>2979</v>
      </c>
      <c r="E17848" s="292" t="s">
        <v>214</v>
      </c>
      <c r="F17848" s="405">
        <v>67004</v>
      </c>
      <c r="G17848" s="292" t="s">
        <v>2979</v>
      </c>
    </row>
    <row r="17849" spans="1:7">
      <c r="A17849" s="292" t="s">
        <v>49</v>
      </c>
      <c r="B17849" s="405">
        <v>66732</v>
      </c>
      <c r="C17849" s="292" t="s">
        <v>2979</v>
      </c>
      <c r="E17849" s="292" t="s">
        <v>214</v>
      </c>
      <c r="F17849" s="405">
        <v>67008</v>
      </c>
      <c r="G17849" s="292" t="s">
        <v>2979</v>
      </c>
    </row>
    <row r="17850" spans="1:7">
      <c r="A17850" s="292" t="s">
        <v>49</v>
      </c>
      <c r="B17850" s="405">
        <v>66856</v>
      </c>
      <c r="C17850" s="292" t="s">
        <v>2979</v>
      </c>
      <c r="E17850" s="292" t="s">
        <v>214</v>
      </c>
      <c r="F17850" s="405">
        <v>67012</v>
      </c>
      <c r="G17850" s="292" t="s">
        <v>2979</v>
      </c>
    </row>
    <row r="17851" spans="1:7">
      <c r="A17851" s="292" t="s">
        <v>49</v>
      </c>
      <c r="B17851" s="405">
        <v>67004</v>
      </c>
      <c r="C17851" s="292" t="s">
        <v>2979</v>
      </c>
      <c r="E17851" s="292" t="s">
        <v>214</v>
      </c>
      <c r="F17851" s="405">
        <v>67013</v>
      </c>
      <c r="G17851" s="292" t="s">
        <v>2979</v>
      </c>
    </row>
    <row r="17852" spans="1:7">
      <c r="A17852" s="292" t="s">
        <v>49</v>
      </c>
      <c r="B17852" s="405">
        <v>67108</v>
      </c>
      <c r="C17852" s="292" t="s">
        <v>2979</v>
      </c>
      <c r="E17852" s="292" t="s">
        <v>214</v>
      </c>
      <c r="F17852" s="405">
        <v>67017</v>
      </c>
      <c r="G17852" s="292" t="s">
        <v>2979</v>
      </c>
    </row>
    <row r="17853" spans="1:7">
      <c r="A17853" s="292" t="s">
        <v>49</v>
      </c>
      <c r="B17853" s="405">
        <v>67364</v>
      </c>
      <c r="C17853" s="292" t="s">
        <v>2979</v>
      </c>
      <c r="E17853" s="292" t="s">
        <v>214</v>
      </c>
      <c r="F17853" s="405">
        <v>67019</v>
      </c>
      <c r="G17853" s="292" t="s">
        <v>2979</v>
      </c>
    </row>
    <row r="17854" spans="1:7">
      <c r="A17854" s="292" t="s">
        <v>49</v>
      </c>
      <c r="B17854" s="405">
        <v>67480</v>
      </c>
      <c r="C17854" s="292" t="s">
        <v>2979</v>
      </c>
      <c r="E17854" s="292" t="s">
        <v>214</v>
      </c>
      <c r="F17854" s="405">
        <v>67020</v>
      </c>
      <c r="G17854" s="292" t="s">
        <v>2979</v>
      </c>
    </row>
    <row r="17855" spans="1:7">
      <c r="A17855" s="292" t="s">
        <v>49</v>
      </c>
      <c r="B17855" s="405">
        <v>67575</v>
      </c>
      <c r="C17855" s="292" t="s">
        <v>2979</v>
      </c>
      <c r="E17855" s="292" t="s">
        <v>214</v>
      </c>
      <c r="F17855" s="405">
        <v>67021</v>
      </c>
      <c r="G17855" s="292" t="s">
        <v>2979</v>
      </c>
    </row>
    <row r="17856" spans="1:7">
      <c r="A17856" s="292" t="s">
        <v>49</v>
      </c>
      <c r="B17856" s="405">
        <v>67743</v>
      </c>
      <c r="C17856" s="292" t="s">
        <v>2979</v>
      </c>
      <c r="E17856" s="292" t="s">
        <v>214</v>
      </c>
      <c r="F17856" s="405">
        <v>67022</v>
      </c>
      <c r="G17856" s="292" t="s">
        <v>2979</v>
      </c>
    </row>
    <row r="17857" spans="1:7">
      <c r="A17857" s="292" t="s">
        <v>49</v>
      </c>
      <c r="B17857" s="405">
        <v>68020</v>
      </c>
      <c r="C17857" s="292" t="s">
        <v>2979</v>
      </c>
      <c r="E17857" s="292" t="s">
        <v>214</v>
      </c>
      <c r="F17857" s="405">
        <v>67024</v>
      </c>
      <c r="G17857" s="292" t="s">
        <v>2979</v>
      </c>
    </row>
    <row r="17858" spans="1:7">
      <c r="A17858" s="292" t="s">
        <v>49</v>
      </c>
      <c r="B17858" s="405">
        <v>65325</v>
      </c>
      <c r="C17858" s="292" t="s">
        <v>2979</v>
      </c>
      <c r="E17858" s="292" t="s">
        <v>214</v>
      </c>
      <c r="F17858" s="405">
        <v>67025</v>
      </c>
      <c r="G17858" s="292" t="s">
        <v>2979</v>
      </c>
    </row>
    <row r="17859" spans="1:7">
      <c r="A17859" s="292" t="s">
        <v>49</v>
      </c>
      <c r="B17859" s="405">
        <v>65552</v>
      </c>
      <c r="C17859" s="292" t="s">
        <v>2979</v>
      </c>
      <c r="E17859" s="292" t="s">
        <v>214</v>
      </c>
      <c r="F17859" s="405">
        <v>67026</v>
      </c>
      <c r="G17859" s="292" t="s">
        <v>2979</v>
      </c>
    </row>
    <row r="17860" spans="1:7">
      <c r="A17860" s="292" t="s">
        <v>49</v>
      </c>
      <c r="B17860" s="405">
        <v>65658</v>
      </c>
      <c r="C17860" s="292" t="s">
        <v>2979</v>
      </c>
      <c r="E17860" s="292" t="s">
        <v>214</v>
      </c>
      <c r="F17860" s="405">
        <v>67029</v>
      </c>
      <c r="G17860" s="292" t="s">
        <v>2979</v>
      </c>
    </row>
    <row r="17861" spans="1:7">
      <c r="A17861" s="292" t="s">
        <v>49</v>
      </c>
      <c r="B17861" s="405">
        <v>65766</v>
      </c>
      <c r="C17861" s="292" t="s">
        <v>2979</v>
      </c>
      <c r="E17861" s="292" t="s">
        <v>214</v>
      </c>
      <c r="F17861" s="405">
        <v>67031</v>
      </c>
      <c r="G17861" s="292" t="s">
        <v>2979</v>
      </c>
    </row>
    <row r="17862" spans="1:7">
      <c r="A17862" s="292" t="s">
        <v>49</v>
      </c>
      <c r="B17862" s="405">
        <v>66075</v>
      </c>
      <c r="C17862" s="292" t="s">
        <v>2979</v>
      </c>
      <c r="E17862" s="292" t="s">
        <v>214</v>
      </c>
      <c r="F17862" s="405">
        <v>67035</v>
      </c>
      <c r="G17862" s="292" t="s">
        <v>2979</v>
      </c>
    </row>
    <row r="17863" spans="1:7">
      <c r="A17863" s="292" t="s">
        <v>49</v>
      </c>
      <c r="B17863" s="405">
        <v>66507</v>
      </c>
      <c r="C17863" s="292" t="s">
        <v>2979</v>
      </c>
      <c r="E17863" s="292" t="s">
        <v>214</v>
      </c>
      <c r="F17863" s="405">
        <v>67038</v>
      </c>
      <c r="G17863" s="292" t="s">
        <v>2979</v>
      </c>
    </row>
    <row r="17864" spans="1:7">
      <c r="A17864" s="292" t="s">
        <v>49</v>
      </c>
      <c r="B17864" s="405">
        <v>66733</v>
      </c>
      <c r="C17864" s="292" t="s">
        <v>2979</v>
      </c>
      <c r="E17864" s="292" t="s">
        <v>214</v>
      </c>
      <c r="F17864" s="405">
        <v>67039</v>
      </c>
      <c r="G17864" s="292" t="s">
        <v>2979</v>
      </c>
    </row>
    <row r="17865" spans="1:7">
      <c r="A17865" s="292" t="s">
        <v>49</v>
      </c>
      <c r="B17865" s="405">
        <v>66857</v>
      </c>
      <c r="C17865" s="292" t="s">
        <v>2979</v>
      </c>
      <c r="E17865" s="292" t="s">
        <v>214</v>
      </c>
      <c r="F17865" s="405">
        <v>67041</v>
      </c>
      <c r="G17865" s="292" t="s">
        <v>2979</v>
      </c>
    </row>
    <row r="17866" spans="1:7">
      <c r="A17866" s="292" t="s">
        <v>49</v>
      </c>
      <c r="B17866" s="405">
        <v>67008</v>
      </c>
      <c r="C17866" s="292" t="s">
        <v>2979</v>
      </c>
      <c r="E17866" s="292" t="s">
        <v>214</v>
      </c>
      <c r="F17866" s="405">
        <v>67045</v>
      </c>
      <c r="G17866" s="292" t="s">
        <v>2979</v>
      </c>
    </row>
    <row r="17867" spans="1:7">
      <c r="A17867" s="292" t="s">
        <v>49</v>
      </c>
      <c r="B17867" s="405">
        <v>67111</v>
      </c>
      <c r="C17867" s="292" t="s">
        <v>2979</v>
      </c>
      <c r="E17867" s="292" t="s">
        <v>214</v>
      </c>
      <c r="F17867" s="405">
        <v>67047</v>
      </c>
      <c r="G17867" s="292" t="s">
        <v>2979</v>
      </c>
    </row>
    <row r="17868" spans="1:7">
      <c r="A17868" s="292" t="s">
        <v>49</v>
      </c>
      <c r="B17868" s="405">
        <v>67410</v>
      </c>
      <c r="C17868" s="292" t="s">
        <v>2979</v>
      </c>
      <c r="E17868" s="292" t="s">
        <v>214</v>
      </c>
      <c r="F17868" s="405">
        <v>67050</v>
      </c>
      <c r="G17868" s="292" t="s">
        <v>2979</v>
      </c>
    </row>
    <row r="17869" spans="1:7">
      <c r="A17869" s="292" t="s">
        <v>49</v>
      </c>
      <c r="B17869" s="405">
        <v>67483</v>
      </c>
      <c r="C17869" s="292" t="s">
        <v>2979</v>
      </c>
      <c r="E17869" s="292" t="s">
        <v>214</v>
      </c>
      <c r="F17869" s="405">
        <v>67051</v>
      </c>
      <c r="G17869" s="292" t="s">
        <v>2979</v>
      </c>
    </row>
    <row r="17870" spans="1:7">
      <c r="A17870" s="292" t="s">
        <v>49</v>
      </c>
      <c r="B17870" s="405">
        <v>67576</v>
      </c>
      <c r="C17870" s="292" t="s">
        <v>2979</v>
      </c>
      <c r="E17870" s="292" t="s">
        <v>214</v>
      </c>
      <c r="F17870" s="405">
        <v>67053</v>
      </c>
      <c r="G17870" s="292" t="s">
        <v>2979</v>
      </c>
    </row>
    <row r="17871" spans="1:7">
      <c r="A17871" s="292" t="s">
        <v>49</v>
      </c>
      <c r="B17871" s="405">
        <v>67745</v>
      </c>
      <c r="C17871" s="292" t="s">
        <v>2979</v>
      </c>
      <c r="E17871" s="292" t="s">
        <v>214</v>
      </c>
      <c r="F17871" s="405">
        <v>67054</v>
      </c>
      <c r="G17871" s="292" t="s">
        <v>2979</v>
      </c>
    </row>
    <row r="17872" spans="1:7">
      <c r="A17872" s="292" t="s">
        <v>49</v>
      </c>
      <c r="B17872" s="405">
        <v>68030</v>
      </c>
      <c r="C17872" s="292" t="s">
        <v>2979</v>
      </c>
      <c r="E17872" s="292" t="s">
        <v>214</v>
      </c>
      <c r="F17872" s="405">
        <v>67056</v>
      </c>
      <c r="G17872" s="292" t="s">
        <v>2979</v>
      </c>
    </row>
    <row r="17873" spans="1:7">
      <c r="A17873" s="292" t="s">
        <v>49</v>
      </c>
      <c r="B17873" s="405">
        <v>65326</v>
      </c>
      <c r="C17873" s="292" t="s">
        <v>2979</v>
      </c>
      <c r="E17873" s="292" t="s">
        <v>214</v>
      </c>
      <c r="F17873" s="405">
        <v>67058</v>
      </c>
      <c r="G17873" s="292" t="s">
        <v>2979</v>
      </c>
    </row>
    <row r="17874" spans="1:7">
      <c r="A17874" s="292" t="s">
        <v>49</v>
      </c>
      <c r="B17874" s="405">
        <v>65555</v>
      </c>
      <c r="C17874" s="292" t="s">
        <v>2979</v>
      </c>
      <c r="E17874" s="292" t="s">
        <v>214</v>
      </c>
      <c r="F17874" s="405">
        <v>67059</v>
      </c>
      <c r="G17874" s="292" t="s">
        <v>2979</v>
      </c>
    </row>
    <row r="17875" spans="1:7">
      <c r="A17875" s="292" t="s">
        <v>49</v>
      </c>
      <c r="B17875" s="405">
        <v>65659</v>
      </c>
      <c r="C17875" s="292" t="s">
        <v>2979</v>
      </c>
      <c r="E17875" s="292" t="s">
        <v>214</v>
      </c>
      <c r="F17875" s="405">
        <v>67061</v>
      </c>
      <c r="G17875" s="292" t="s">
        <v>2979</v>
      </c>
    </row>
    <row r="17876" spans="1:7">
      <c r="A17876" s="292" t="s">
        <v>49</v>
      </c>
      <c r="B17876" s="405">
        <v>65767</v>
      </c>
      <c r="C17876" s="292" t="s">
        <v>2979</v>
      </c>
      <c r="E17876" s="292" t="s">
        <v>214</v>
      </c>
      <c r="F17876" s="405">
        <v>67063</v>
      </c>
      <c r="G17876" s="292" t="s">
        <v>2979</v>
      </c>
    </row>
    <row r="17877" spans="1:7">
      <c r="A17877" s="292" t="s">
        <v>49</v>
      </c>
      <c r="B17877" s="405">
        <v>66076</v>
      </c>
      <c r="C17877" s="292" t="s">
        <v>2979</v>
      </c>
      <c r="E17877" s="292" t="s">
        <v>214</v>
      </c>
      <c r="F17877" s="405">
        <v>67065</v>
      </c>
      <c r="G17877" s="292" t="s">
        <v>2979</v>
      </c>
    </row>
    <row r="17878" spans="1:7">
      <c r="A17878" s="292" t="s">
        <v>49</v>
      </c>
      <c r="B17878" s="405">
        <v>66508</v>
      </c>
      <c r="C17878" s="292" t="s">
        <v>2979</v>
      </c>
      <c r="E17878" s="292" t="s">
        <v>214</v>
      </c>
      <c r="F17878" s="405">
        <v>67066</v>
      </c>
      <c r="G17878" s="292" t="s">
        <v>2979</v>
      </c>
    </row>
    <row r="17879" spans="1:7">
      <c r="A17879" s="292" t="s">
        <v>49</v>
      </c>
      <c r="B17879" s="405">
        <v>66735</v>
      </c>
      <c r="C17879" s="292" t="s">
        <v>2979</v>
      </c>
      <c r="E17879" s="292" t="s">
        <v>214</v>
      </c>
      <c r="F17879" s="405">
        <v>67068</v>
      </c>
      <c r="G17879" s="292" t="s">
        <v>2979</v>
      </c>
    </row>
    <row r="17880" spans="1:7">
      <c r="A17880" s="292" t="s">
        <v>49</v>
      </c>
      <c r="B17880" s="405">
        <v>66858</v>
      </c>
      <c r="C17880" s="292" t="s">
        <v>2979</v>
      </c>
      <c r="E17880" s="292" t="s">
        <v>214</v>
      </c>
      <c r="F17880" s="405">
        <v>67070</v>
      </c>
      <c r="G17880" s="292" t="s">
        <v>2979</v>
      </c>
    </row>
    <row r="17881" spans="1:7">
      <c r="A17881" s="292" t="s">
        <v>49</v>
      </c>
      <c r="B17881" s="405">
        <v>67012</v>
      </c>
      <c r="C17881" s="292" t="s">
        <v>2979</v>
      </c>
      <c r="E17881" s="292" t="s">
        <v>214</v>
      </c>
      <c r="F17881" s="405">
        <v>67071</v>
      </c>
      <c r="G17881" s="292" t="s">
        <v>2979</v>
      </c>
    </row>
    <row r="17882" spans="1:7">
      <c r="A17882" s="292" t="s">
        <v>49</v>
      </c>
      <c r="B17882" s="405">
        <v>67112</v>
      </c>
      <c r="C17882" s="292" t="s">
        <v>2979</v>
      </c>
      <c r="E17882" s="292" t="s">
        <v>214</v>
      </c>
      <c r="F17882" s="405">
        <v>67072</v>
      </c>
      <c r="G17882" s="292" t="s">
        <v>2979</v>
      </c>
    </row>
    <row r="17883" spans="1:7">
      <c r="A17883" s="292" t="s">
        <v>49</v>
      </c>
      <c r="B17883" s="405">
        <v>67416</v>
      </c>
      <c r="C17883" s="292" t="s">
        <v>2979</v>
      </c>
      <c r="E17883" s="292" t="s">
        <v>214</v>
      </c>
      <c r="F17883" s="405">
        <v>67073</v>
      </c>
      <c r="G17883" s="292" t="s">
        <v>2979</v>
      </c>
    </row>
    <row r="17884" spans="1:7">
      <c r="A17884" s="292" t="s">
        <v>49</v>
      </c>
      <c r="B17884" s="405">
        <v>67485</v>
      </c>
      <c r="C17884" s="292" t="s">
        <v>2979</v>
      </c>
      <c r="E17884" s="292" t="s">
        <v>214</v>
      </c>
      <c r="F17884" s="405">
        <v>67074</v>
      </c>
      <c r="G17884" s="292" t="s">
        <v>2979</v>
      </c>
    </row>
    <row r="17885" spans="1:7">
      <c r="A17885" s="292" t="s">
        <v>49</v>
      </c>
      <c r="B17885" s="405">
        <v>67578</v>
      </c>
      <c r="C17885" s="292" t="s">
        <v>2979</v>
      </c>
      <c r="E17885" s="292" t="s">
        <v>214</v>
      </c>
      <c r="F17885" s="405">
        <v>67103</v>
      </c>
      <c r="G17885" s="292" t="s">
        <v>2979</v>
      </c>
    </row>
    <row r="17886" spans="1:7">
      <c r="A17886" s="292" t="s">
        <v>49</v>
      </c>
      <c r="B17886" s="405">
        <v>67747</v>
      </c>
      <c r="C17886" s="292" t="s">
        <v>2979</v>
      </c>
      <c r="E17886" s="292" t="s">
        <v>214</v>
      </c>
      <c r="F17886" s="405">
        <v>67104</v>
      </c>
      <c r="G17886" s="292" t="s">
        <v>2979</v>
      </c>
    </row>
    <row r="17887" spans="1:7">
      <c r="A17887" s="292" t="s">
        <v>49</v>
      </c>
      <c r="B17887" s="405">
        <v>68031</v>
      </c>
      <c r="C17887" s="292" t="s">
        <v>2979</v>
      </c>
      <c r="E17887" s="292" t="s">
        <v>214</v>
      </c>
      <c r="F17887" s="405">
        <v>67105</v>
      </c>
      <c r="G17887" s="292" t="s">
        <v>2979</v>
      </c>
    </row>
    <row r="17888" spans="1:7">
      <c r="A17888" s="292" t="s">
        <v>49</v>
      </c>
      <c r="B17888" s="405">
        <v>65327</v>
      </c>
      <c r="C17888" s="292" t="s">
        <v>2979</v>
      </c>
      <c r="E17888" s="292" t="s">
        <v>214</v>
      </c>
      <c r="F17888" s="405">
        <v>67106</v>
      </c>
      <c r="G17888" s="292" t="s">
        <v>2979</v>
      </c>
    </row>
    <row r="17889" spans="1:7">
      <c r="A17889" s="292" t="s">
        <v>49</v>
      </c>
      <c r="B17889" s="405">
        <v>65557</v>
      </c>
      <c r="C17889" s="292" t="s">
        <v>2979</v>
      </c>
      <c r="E17889" s="292" t="s">
        <v>214</v>
      </c>
      <c r="F17889" s="405">
        <v>67108</v>
      </c>
      <c r="G17889" s="292" t="s">
        <v>2979</v>
      </c>
    </row>
    <row r="17890" spans="1:7">
      <c r="A17890" s="292" t="s">
        <v>49</v>
      </c>
      <c r="B17890" s="405">
        <v>65660</v>
      </c>
      <c r="C17890" s="292" t="s">
        <v>2979</v>
      </c>
      <c r="E17890" s="292" t="s">
        <v>214</v>
      </c>
      <c r="F17890" s="405">
        <v>67111</v>
      </c>
      <c r="G17890" s="292" t="s">
        <v>2979</v>
      </c>
    </row>
    <row r="17891" spans="1:7">
      <c r="A17891" s="292" t="s">
        <v>49</v>
      </c>
      <c r="B17891" s="405">
        <v>65770</v>
      </c>
      <c r="C17891" s="292" t="s">
        <v>2979</v>
      </c>
      <c r="E17891" s="292" t="s">
        <v>214</v>
      </c>
      <c r="F17891" s="405">
        <v>67112</v>
      </c>
      <c r="G17891" s="292" t="s">
        <v>2979</v>
      </c>
    </row>
    <row r="17892" spans="1:7">
      <c r="A17892" s="292" t="s">
        <v>49</v>
      </c>
      <c r="B17892" s="405">
        <v>66078</v>
      </c>
      <c r="C17892" s="292" t="s">
        <v>2979</v>
      </c>
      <c r="E17892" s="292" t="s">
        <v>214</v>
      </c>
      <c r="F17892" s="405">
        <v>67118</v>
      </c>
      <c r="G17892" s="292" t="s">
        <v>2979</v>
      </c>
    </row>
    <row r="17893" spans="1:7">
      <c r="A17893" s="292" t="s">
        <v>49</v>
      </c>
      <c r="B17893" s="405">
        <v>66509</v>
      </c>
      <c r="C17893" s="292" t="s">
        <v>2979</v>
      </c>
      <c r="E17893" s="292" t="s">
        <v>214</v>
      </c>
      <c r="F17893" s="405">
        <v>67119</v>
      </c>
      <c r="G17893" s="292" t="s">
        <v>2979</v>
      </c>
    </row>
    <row r="17894" spans="1:7">
      <c r="A17894" s="292" t="s">
        <v>49</v>
      </c>
      <c r="B17894" s="405">
        <v>66736</v>
      </c>
      <c r="C17894" s="292" t="s">
        <v>2979</v>
      </c>
      <c r="E17894" s="292" t="s">
        <v>214</v>
      </c>
      <c r="F17894" s="405">
        <v>67120</v>
      </c>
      <c r="G17894" s="292" t="s">
        <v>2979</v>
      </c>
    </row>
    <row r="17895" spans="1:7">
      <c r="A17895" s="292" t="s">
        <v>49</v>
      </c>
      <c r="B17895" s="405">
        <v>66859</v>
      </c>
      <c r="C17895" s="292" t="s">
        <v>2979</v>
      </c>
      <c r="E17895" s="292" t="s">
        <v>214</v>
      </c>
      <c r="F17895" s="405">
        <v>67123</v>
      </c>
      <c r="G17895" s="292" t="s">
        <v>2979</v>
      </c>
    </row>
    <row r="17896" spans="1:7">
      <c r="A17896" s="292" t="s">
        <v>49</v>
      </c>
      <c r="B17896" s="405">
        <v>67013</v>
      </c>
      <c r="C17896" s="292" t="s">
        <v>2979</v>
      </c>
      <c r="E17896" s="292" t="s">
        <v>214</v>
      </c>
      <c r="F17896" s="405">
        <v>67124</v>
      </c>
      <c r="G17896" s="292" t="s">
        <v>2979</v>
      </c>
    </row>
    <row r="17897" spans="1:7">
      <c r="A17897" s="292" t="s">
        <v>49</v>
      </c>
      <c r="B17897" s="405">
        <v>67118</v>
      </c>
      <c r="C17897" s="292" t="s">
        <v>2979</v>
      </c>
      <c r="E17897" s="292" t="s">
        <v>214</v>
      </c>
      <c r="F17897" s="405">
        <v>67127</v>
      </c>
      <c r="G17897" s="292" t="s">
        <v>2979</v>
      </c>
    </row>
    <row r="17898" spans="1:7">
      <c r="A17898" s="292" t="s">
        <v>49</v>
      </c>
      <c r="B17898" s="405">
        <v>67417</v>
      </c>
      <c r="C17898" s="292" t="s">
        <v>2979</v>
      </c>
      <c r="E17898" s="292" t="s">
        <v>214</v>
      </c>
      <c r="F17898" s="405">
        <v>67131</v>
      </c>
      <c r="G17898" s="292" t="s">
        <v>2979</v>
      </c>
    </row>
    <row r="17899" spans="1:7">
      <c r="A17899" s="292" t="s">
        <v>49</v>
      </c>
      <c r="B17899" s="405">
        <v>67487</v>
      </c>
      <c r="C17899" s="292" t="s">
        <v>2979</v>
      </c>
      <c r="E17899" s="292" t="s">
        <v>214</v>
      </c>
      <c r="F17899" s="405">
        <v>67132</v>
      </c>
      <c r="G17899" s="292" t="s">
        <v>2979</v>
      </c>
    </row>
    <row r="17900" spans="1:7">
      <c r="A17900" s="292" t="s">
        <v>49</v>
      </c>
      <c r="B17900" s="405">
        <v>67579</v>
      </c>
      <c r="C17900" s="292" t="s">
        <v>2979</v>
      </c>
      <c r="E17900" s="292" t="s">
        <v>214</v>
      </c>
      <c r="F17900" s="405">
        <v>67134</v>
      </c>
      <c r="G17900" s="292" t="s">
        <v>2979</v>
      </c>
    </row>
    <row r="17901" spans="1:7">
      <c r="A17901" s="292" t="s">
        <v>49</v>
      </c>
      <c r="B17901" s="405">
        <v>67748</v>
      </c>
      <c r="C17901" s="292" t="s">
        <v>2979</v>
      </c>
      <c r="E17901" s="292" t="s">
        <v>214</v>
      </c>
      <c r="F17901" s="405">
        <v>67135</v>
      </c>
      <c r="G17901" s="292" t="s">
        <v>2979</v>
      </c>
    </row>
    <row r="17902" spans="1:7">
      <c r="A17902" s="292" t="s">
        <v>49</v>
      </c>
      <c r="B17902" s="405">
        <v>68033</v>
      </c>
      <c r="C17902" s="292" t="s">
        <v>2979</v>
      </c>
      <c r="E17902" s="292" t="s">
        <v>214</v>
      </c>
      <c r="F17902" s="405">
        <v>67138</v>
      </c>
      <c r="G17902" s="292" t="s">
        <v>2979</v>
      </c>
    </row>
    <row r="17903" spans="1:7">
      <c r="A17903" s="292" t="s">
        <v>49</v>
      </c>
      <c r="B17903" s="405">
        <v>65329</v>
      </c>
      <c r="C17903" s="292" t="s">
        <v>2979</v>
      </c>
      <c r="E17903" s="292" t="s">
        <v>214</v>
      </c>
      <c r="F17903" s="405">
        <v>67140</v>
      </c>
      <c r="G17903" s="292" t="s">
        <v>2979</v>
      </c>
    </row>
    <row r="17904" spans="1:7">
      <c r="A17904" s="292" t="s">
        <v>49</v>
      </c>
      <c r="B17904" s="405">
        <v>65560</v>
      </c>
      <c r="C17904" s="292" t="s">
        <v>2979</v>
      </c>
      <c r="E17904" s="292" t="s">
        <v>214</v>
      </c>
      <c r="F17904" s="405">
        <v>67143</v>
      </c>
      <c r="G17904" s="292" t="s">
        <v>2979</v>
      </c>
    </row>
    <row r="17905" spans="1:7">
      <c r="A17905" s="292" t="s">
        <v>49</v>
      </c>
      <c r="B17905" s="405">
        <v>65661</v>
      </c>
      <c r="C17905" s="292" t="s">
        <v>2979</v>
      </c>
      <c r="E17905" s="292" t="s">
        <v>214</v>
      </c>
      <c r="F17905" s="405">
        <v>67144</v>
      </c>
      <c r="G17905" s="292" t="s">
        <v>2979</v>
      </c>
    </row>
    <row r="17906" spans="1:7">
      <c r="A17906" s="292" t="s">
        <v>49</v>
      </c>
      <c r="B17906" s="405">
        <v>65771</v>
      </c>
      <c r="C17906" s="292" t="s">
        <v>2979</v>
      </c>
      <c r="E17906" s="292" t="s">
        <v>214</v>
      </c>
      <c r="F17906" s="405">
        <v>67146</v>
      </c>
      <c r="G17906" s="292" t="s">
        <v>2979</v>
      </c>
    </row>
    <row r="17907" spans="1:7">
      <c r="A17907" s="292" t="s">
        <v>49</v>
      </c>
      <c r="B17907" s="405">
        <v>66079</v>
      </c>
      <c r="C17907" s="292" t="s">
        <v>2979</v>
      </c>
      <c r="E17907" s="292" t="s">
        <v>214</v>
      </c>
      <c r="F17907" s="405">
        <v>67149</v>
      </c>
      <c r="G17907" s="292" t="s">
        <v>2979</v>
      </c>
    </row>
    <row r="17908" spans="1:7">
      <c r="A17908" s="292" t="s">
        <v>49</v>
      </c>
      <c r="B17908" s="405">
        <v>66510</v>
      </c>
      <c r="C17908" s="292" t="s">
        <v>2979</v>
      </c>
      <c r="E17908" s="292" t="s">
        <v>214</v>
      </c>
      <c r="F17908" s="405">
        <v>67151</v>
      </c>
      <c r="G17908" s="292" t="s">
        <v>2979</v>
      </c>
    </row>
    <row r="17909" spans="1:7">
      <c r="A17909" s="292" t="s">
        <v>49</v>
      </c>
      <c r="B17909" s="405">
        <v>66738</v>
      </c>
      <c r="C17909" s="292" t="s">
        <v>2979</v>
      </c>
      <c r="E17909" s="292" t="s">
        <v>214</v>
      </c>
      <c r="F17909" s="405">
        <v>67154</v>
      </c>
      <c r="G17909" s="292" t="s">
        <v>2979</v>
      </c>
    </row>
    <row r="17910" spans="1:7">
      <c r="A17910" s="292" t="s">
        <v>49</v>
      </c>
      <c r="B17910" s="405">
        <v>66860</v>
      </c>
      <c r="C17910" s="292" t="s">
        <v>2979</v>
      </c>
      <c r="E17910" s="292" t="s">
        <v>214</v>
      </c>
      <c r="F17910" s="405">
        <v>67159</v>
      </c>
      <c r="G17910" s="292" t="s">
        <v>2979</v>
      </c>
    </row>
    <row r="17911" spans="1:7">
      <c r="A17911" s="292" t="s">
        <v>49</v>
      </c>
      <c r="B17911" s="405">
        <v>67017</v>
      </c>
      <c r="C17911" s="292" t="s">
        <v>2979</v>
      </c>
      <c r="E17911" s="292" t="s">
        <v>214</v>
      </c>
      <c r="F17911" s="405">
        <v>67232</v>
      </c>
      <c r="G17911" s="292" t="s">
        <v>2979</v>
      </c>
    </row>
    <row r="17912" spans="1:7">
      <c r="A17912" s="292" t="s">
        <v>49</v>
      </c>
      <c r="B17912" s="405">
        <v>67119</v>
      </c>
      <c r="C17912" s="292" t="s">
        <v>2979</v>
      </c>
      <c r="E17912" s="292" t="s">
        <v>214</v>
      </c>
      <c r="F17912" s="405">
        <v>67301</v>
      </c>
      <c r="G17912" s="292" t="s">
        <v>2979</v>
      </c>
    </row>
    <row r="17913" spans="1:7">
      <c r="A17913" s="292" t="s">
        <v>49</v>
      </c>
      <c r="B17913" s="405">
        <v>67418</v>
      </c>
      <c r="C17913" s="292" t="s">
        <v>2979</v>
      </c>
      <c r="E17913" s="292" t="s">
        <v>214</v>
      </c>
      <c r="F17913" s="405">
        <v>67330</v>
      </c>
      <c r="G17913" s="292" t="s">
        <v>2979</v>
      </c>
    </row>
    <row r="17914" spans="1:7">
      <c r="A17914" s="292" t="s">
        <v>49</v>
      </c>
      <c r="B17914" s="405">
        <v>67490</v>
      </c>
      <c r="C17914" s="292" t="s">
        <v>2979</v>
      </c>
      <c r="E17914" s="292" t="s">
        <v>214</v>
      </c>
      <c r="F17914" s="405">
        <v>67332</v>
      </c>
      <c r="G17914" s="292" t="s">
        <v>2979</v>
      </c>
    </row>
    <row r="17915" spans="1:7">
      <c r="A17915" s="292" t="s">
        <v>49</v>
      </c>
      <c r="B17915" s="405">
        <v>67583</v>
      </c>
      <c r="C17915" s="292" t="s">
        <v>2979</v>
      </c>
      <c r="E17915" s="292" t="s">
        <v>214</v>
      </c>
      <c r="F17915" s="405">
        <v>67333</v>
      </c>
      <c r="G17915" s="292" t="s">
        <v>2979</v>
      </c>
    </row>
    <row r="17916" spans="1:7">
      <c r="A17916" s="292" t="s">
        <v>49</v>
      </c>
      <c r="B17916" s="405">
        <v>67749</v>
      </c>
      <c r="C17916" s="292" t="s">
        <v>2979</v>
      </c>
      <c r="E17916" s="292" t="s">
        <v>214</v>
      </c>
      <c r="F17916" s="405">
        <v>67335</v>
      </c>
      <c r="G17916" s="292" t="s">
        <v>2979</v>
      </c>
    </row>
    <row r="17917" spans="1:7">
      <c r="A17917" s="292" t="s">
        <v>49</v>
      </c>
      <c r="B17917" s="405">
        <v>68034</v>
      </c>
      <c r="C17917" s="292" t="s">
        <v>2979</v>
      </c>
      <c r="E17917" s="292" t="s">
        <v>214</v>
      </c>
      <c r="F17917" s="405">
        <v>67336</v>
      </c>
      <c r="G17917" s="292" t="s">
        <v>2979</v>
      </c>
    </row>
    <row r="17918" spans="1:7">
      <c r="A17918" s="292" t="s">
        <v>49</v>
      </c>
      <c r="B17918" s="405">
        <v>65330</v>
      </c>
      <c r="C17918" s="292" t="s">
        <v>2979</v>
      </c>
      <c r="E17918" s="292" t="s">
        <v>214</v>
      </c>
      <c r="F17918" s="405">
        <v>67341</v>
      </c>
      <c r="G17918" s="292" t="s">
        <v>2979</v>
      </c>
    </row>
    <row r="17919" spans="1:7">
      <c r="A17919" s="292" t="s">
        <v>49</v>
      </c>
      <c r="B17919" s="405">
        <v>65566</v>
      </c>
      <c r="C17919" s="292" t="s">
        <v>2979</v>
      </c>
      <c r="E17919" s="292" t="s">
        <v>214</v>
      </c>
      <c r="F17919" s="405">
        <v>67342</v>
      </c>
      <c r="G17919" s="292" t="s">
        <v>2979</v>
      </c>
    </row>
    <row r="17920" spans="1:7">
      <c r="A17920" s="292" t="s">
        <v>49</v>
      </c>
      <c r="B17920" s="405">
        <v>65662</v>
      </c>
      <c r="C17920" s="292" t="s">
        <v>2979</v>
      </c>
      <c r="E17920" s="292" t="s">
        <v>214</v>
      </c>
      <c r="F17920" s="405">
        <v>67346</v>
      </c>
      <c r="G17920" s="292" t="s">
        <v>2979</v>
      </c>
    </row>
    <row r="17921" spans="1:7">
      <c r="A17921" s="292" t="s">
        <v>49</v>
      </c>
      <c r="B17921" s="405">
        <v>65773</v>
      </c>
      <c r="C17921" s="292" t="s">
        <v>2979</v>
      </c>
      <c r="E17921" s="292" t="s">
        <v>214</v>
      </c>
      <c r="F17921" s="405">
        <v>67347</v>
      </c>
      <c r="G17921" s="292" t="s">
        <v>2979</v>
      </c>
    </row>
    <row r="17922" spans="1:7">
      <c r="A17922" s="292" t="s">
        <v>49</v>
      </c>
      <c r="B17922" s="405">
        <v>66080</v>
      </c>
      <c r="C17922" s="292" t="s">
        <v>2979</v>
      </c>
      <c r="E17922" s="292" t="s">
        <v>214</v>
      </c>
      <c r="F17922" s="405">
        <v>67349</v>
      </c>
      <c r="G17922" s="292" t="s">
        <v>2979</v>
      </c>
    </row>
    <row r="17923" spans="1:7">
      <c r="A17923" s="292" t="s">
        <v>49</v>
      </c>
      <c r="B17923" s="405">
        <v>66512</v>
      </c>
      <c r="C17923" s="292" t="s">
        <v>2979</v>
      </c>
      <c r="E17923" s="292" t="s">
        <v>214</v>
      </c>
      <c r="F17923" s="405">
        <v>67351</v>
      </c>
      <c r="G17923" s="292" t="s">
        <v>2979</v>
      </c>
    </row>
    <row r="17924" spans="1:7">
      <c r="A17924" s="292" t="s">
        <v>49</v>
      </c>
      <c r="B17924" s="405">
        <v>66739</v>
      </c>
      <c r="C17924" s="292" t="s">
        <v>2979</v>
      </c>
      <c r="E17924" s="292" t="s">
        <v>214</v>
      </c>
      <c r="F17924" s="405">
        <v>67352</v>
      </c>
      <c r="G17924" s="292" t="s">
        <v>2979</v>
      </c>
    </row>
    <row r="17925" spans="1:7">
      <c r="A17925" s="292" t="s">
        <v>49</v>
      </c>
      <c r="B17925" s="405">
        <v>66861</v>
      </c>
      <c r="C17925" s="292" t="s">
        <v>2979</v>
      </c>
      <c r="E17925" s="292" t="s">
        <v>214</v>
      </c>
      <c r="F17925" s="405">
        <v>67353</v>
      </c>
      <c r="G17925" s="292" t="s">
        <v>2979</v>
      </c>
    </row>
    <row r="17926" spans="1:7">
      <c r="A17926" s="292" t="s">
        <v>49</v>
      </c>
      <c r="B17926" s="405">
        <v>67019</v>
      </c>
      <c r="C17926" s="292" t="s">
        <v>2979</v>
      </c>
      <c r="E17926" s="292" t="s">
        <v>214</v>
      </c>
      <c r="F17926" s="405">
        <v>67354</v>
      </c>
      <c r="G17926" s="292" t="s">
        <v>2979</v>
      </c>
    </row>
    <row r="17927" spans="1:7">
      <c r="A17927" s="292" t="s">
        <v>49</v>
      </c>
      <c r="B17927" s="405">
        <v>67120</v>
      </c>
      <c r="C17927" s="292" t="s">
        <v>2979</v>
      </c>
      <c r="E17927" s="292" t="s">
        <v>214</v>
      </c>
      <c r="F17927" s="405">
        <v>67356</v>
      </c>
      <c r="G17927" s="292" t="s">
        <v>2979</v>
      </c>
    </row>
    <row r="17928" spans="1:7">
      <c r="A17928" s="292" t="s">
        <v>49</v>
      </c>
      <c r="B17928" s="405">
        <v>67420</v>
      </c>
      <c r="C17928" s="292" t="s">
        <v>2979</v>
      </c>
      <c r="E17928" s="292" t="s">
        <v>214</v>
      </c>
      <c r="F17928" s="405">
        <v>67361</v>
      </c>
      <c r="G17928" s="292" t="s">
        <v>2979</v>
      </c>
    </row>
    <row r="17929" spans="1:7">
      <c r="A17929" s="292" t="s">
        <v>49</v>
      </c>
      <c r="B17929" s="405">
        <v>67491</v>
      </c>
      <c r="C17929" s="292" t="s">
        <v>2979</v>
      </c>
      <c r="E17929" s="292" t="s">
        <v>214</v>
      </c>
      <c r="F17929" s="405">
        <v>67363</v>
      </c>
      <c r="G17929" s="292" t="s">
        <v>2979</v>
      </c>
    </row>
    <row r="17930" spans="1:7">
      <c r="A17930" s="292" t="s">
        <v>49</v>
      </c>
      <c r="B17930" s="405">
        <v>67584</v>
      </c>
      <c r="C17930" s="292" t="s">
        <v>2979</v>
      </c>
      <c r="E17930" s="292" t="s">
        <v>214</v>
      </c>
      <c r="F17930" s="405">
        <v>67364</v>
      </c>
      <c r="G17930" s="292" t="s">
        <v>2979</v>
      </c>
    </row>
    <row r="17931" spans="1:7">
      <c r="A17931" s="292" t="s">
        <v>49</v>
      </c>
      <c r="B17931" s="405">
        <v>67751</v>
      </c>
      <c r="C17931" s="292" t="s">
        <v>2979</v>
      </c>
      <c r="E17931" s="292" t="s">
        <v>214</v>
      </c>
      <c r="F17931" s="405">
        <v>67410</v>
      </c>
      <c r="G17931" s="292" t="s">
        <v>2979</v>
      </c>
    </row>
    <row r="17932" spans="1:7">
      <c r="A17932" s="292" t="s">
        <v>49</v>
      </c>
      <c r="B17932" s="405">
        <v>68035</v>
      </c>
      <c r="C17932" s="292" t="s">
        <v>2979</v>
      </c>
      <c r="E17932" s="292" t="s">
        <v>214</v>
      </c>
      <c r="F17932" s="405">
        <v>67416</v>
      </c>
      <c r="G17932" s="292" t="s">
        <v>2979</v>
      </c>
    </row>
    <row r="17933" spans="1:7">
      <c r="A17933" s="292" t="s">
        <v>49</v>
      </c>
      <c r="B17933" s="405">
        <v>65332</v>
      </c>
      <c r="C17933" s="292" t="s">
        <v>2979</v>
      </c>
      <c r="E17933" s="292" t="s">
        <v>214</v>
      </c>
      <c r="F17933" s="405">
        <v>67417</v>
      </c>
      <c r="G17933" s="292" t="s">
        <v>2979</v>
      </c>
    </row>
    <row r="17934" spans="1:7">
      <c r="A17934" s="292" t="s">
        <v>49</v>
      </c>
      <c r="B17934" s="405">
        <v>65567</v>
      </c>
      <c r="C17934" s="292" t="s">
        <v>2979</v>
      </c>
      <c r="E17934" s="292" t="s">
        <v>214</v>
      </c>
      <c r="F17934" s="405">
        <v>67418</v>
      </c>
      <c r="G17934" s="292" t="s">
        <v>2979</v>
      </c>
    </row>
    <row r="17935" spans="1:7">
      <c r="A17935" s="292" t="s">
        <v>49</v>
      </c>
      <c r="B17935" s="405">
        <v>65666</v>
      </c>
      <c r="C17935" s="292" t="s">
        <v>2979</v>
      </c>
      <c r="E17935" s="292" t="s">
        <v>214</v>
      </c>
      <c r="F17935" s="405">
        <v>67420</v>
      </c>
      <c r="G17935" s="292" t="s">
        <v>2979</v>
      </c>
    </row>
    <row r="17936" spans="1:7">
      <c r="A17936" s="292" t="s">
        <v>49</v>
      </c>
      <c r="B17936" s="405">
        <v>65774</v>
      </c>
      <c r="C17936" s="292" t="s">
        <v>2979</v>
      </c>
      <c r="E17936" s="292" t="s">
        <v>214</v>
      </c>
      <c r="F17936" s="405">
        <v>67422</v>
      </c>
      <c r="G17936" s="292" t="s">
        <v>2979</v>
      </c>
    </row>
    <row r="17937" spans="1:7">
      <c r="A17937" s="292" t="s">
        <v>49</v>
      </c>
      <c r="B17937" s="405">
        <v>66086</v>
      </c>
      <c r="C17937" s="292" t="s">
        <v>2979</v>
      </c>
      <c r="E17937" s="292" t="s">
        <v>214</v>
      </c>
      <c r="F17937" s="405">
        <v>67425</v>
      </c>
      <c r="G17937" s="292" t="s">
        <v>2979</v>
      </c>
    </row>
    <row r="17938" spans="1:7">
      <c r="A17938" s="292" t="s">
        <v>49</v>
      </c>
      <c r="B17938" s="405">
        <v>66514</v>
      </c>
      <c r="C17938" s="292" t="s">
        <v>2979</v>
      </c>
      <c r="E17938" s="292" t="s">
        <v>214</v>
      </c>
      <c r="F17938" s="405">
        <v>67427</v>
      </c>
      <c r="G17938" s="292" t="s">
        <v>2979</v>
      </c>
    </row>
    <row r="17939" spans="1:7">
      <c r="A17939" s="292" t="s">
        <v>49</v>
      </c>
      <c r="B17939" s="405">
        <v>66740</v>
      </c>
      <c r="C17939" s="292" t="s">
        <v>2979</v>
      </c>
      <c r="E17939" s="292" t="s">
        <v>214</v>
      </c>
      <c r="F17939" s="405">
        <v>67428</v>
      </c>
      <c r="G17939" s="292" t="s">
        <v>2979</v>
      </c>
    </row>
    <row r="17940" spans="1:7">
      <c r="A17940" s="292" t="s">
        <v>49</v>
      </c>
      <c r="B17940" s="405">
        <v>66862</v>
      </c>
      <c r="C17940" s="292" t="s">
        <v>2979</v>
      </c>
      <c r="E17940" s="292" t="s">
        <v>214</v>
      </c>
      <c r="F17940" s="405">
        <v>67430</v>
      </c>
      <c r="G17940" s="292" t="s">
        <v>2979</v>
      </c>
    </row>
    <row r="17941" spans="1:7">
      <c r="A17941" s="292" t="s">
        <v>49</v>
      </c>
      <c r="B17941" s="405">
        <v>67020</v>
      </c>
      <c r="C17941" s="292" t="s">
        <v>2979</v>
      </c>
      <c r="E17941" s="292" t="s">
        <v>214</v>
      </c>
      <c r="F17941" s="405">
        <v>67431</v>
      </c>
      <c r="G17941" s="292" t="s">
        <v>2979</v>
      </c>
    </row>
    <row r="17942" spans="1:7">
      <c r="A17942" s="292" t="s">
        <v>49</v>
      </c>
      <c r="B17942" s="405">
        <v>67123</v>
      </c>
      <c r="C17942" s="292" t="s">
        <v>2979</v>
      </c>
      <c r="E17942" s="292" t="s">
        <v>214</v>
      </c>
      <c r="F17942" s="405">
        <v>67432</v>
      </c>
      <c r="G17942" s="292" t="s">
        <v>2979</v>
      </c>
    </row>
    <row r="17943" spans="1:7">
      <c r="A17943" s="292" t="s">
        <v>49</v>
      </c>
      <c r="B17943" s="405">
        <v>67422</v>
      </c>
      <c r="C17943" s="292" t="s">
        <v>2979</v>
      </c>
      <c r="E17943" s="292" t="s">
        <v>214</v>
      </c>
      <c r="F17943" s="405">
        <v>67436</v>
      </c>
      <c r="G17943" s="292" t="s">
        <v>2979</v>
      </c>
    </row>
    <row r="17944" spans="1:7">
      <c r="A17944" s="292" t="s">
        <v>49</v>
      </c>
      <c r="B17944" s="405">
        <v>67492</v>
      </c>
      <c r="C17944" s="292" t="s">
        <v>2979</v>
      </c>
      <c r="E17944" s="292" t="s">
        <v>214</v>
      </c>
      <c r="F17944" s="405">
        <v>67437</v>
      </c>
      <c r="G17944" s="292" t="s">
        <v>2979</v>
      </c>
    </row>
    <row r="17945" spans="1:7">
      <c r="A17945" s="292" t="s">
        <v>49</v>
      </c>
      <c r="B17945" s="405">
        <v>67621</v>
      </c>
      <c r="C17945" s="292" t="s">
        <v>2979</v>
      </c>
      <c r="E17945" s="292" t="s">
        <v>214</v>
      </c>
      <c r="F17945" s="405">
        <v>67438</v>
      </c>
      <c r="G17945" s="292" t="s">
        <v>2979</v>
      </c>
    </row>
    <row r="17946" spans="1:7">
      <c r="A17946" s="292" t="s">
        <v>49</v>
      </c>
      <c r="B17946" s="405">
        <v>67752</v>
      </c>
      <c r="C17946" s="292" t="s">
        <v>2979</v>
      </c>
      <c r="E17946" s="292" t="s">
        <v>214</v>
      </c>
      <c r="F17946" s="405">
        <v>67439</v>
      </c>
      <c r="G17946" s="292" t="s">
        <v>2979</v>
      </c>
    </row>
    <row r="17947" spans="1:7">
      <c r="A17947" s="292" t="s">
        <v>49</v>
      </c>
      <c r="B17947" s="405">
        <v>68036</v>
      </c>
      <c r="C17947" s="292" t="s">
        <v>2979</v>
      </c>
      <c r="E17947" s="292" t="s">
        <v>214</v>
      </c>
      <c r="F17947" s="405">
        <v>67441</v>
      </c>
      <c r="G17947" s="292" t="s">
        <v>2979</v>
      </c>
    </row>
    <row r="17948" spans="1:7">
      <c r="A17948" s="292" t="s">
        <v>49</v>
      </c>
      <c r="B17948" s="405">
        <v>65333</v>
      </c>
      <c r="C17948" s="292" t="s">
        <v>2979</v>
      </c>
      <c r="E17948" s="292" t="s">
        <v>214</v>
      </c>
      <c r="F17948" s="405">
        <v>67442</v>
      </c>
      <c r="G17948" s="292" t="s">
        <v>2979</v>
      </c>
    </row>
    <row r="17949" spans="1:7">
      <c r="A17949" s="292" t="s">
        <v>49</v>
      </c>
      <c r="B17949" s="405">
        <v>65570</v>
      </c>
      <c r="C17949" s="292" t="s">
        <v>2979</v>
      </c>
      <c r="E17949" s="292" t="s">
        <v>214</v>
      </c>
      <c r="F17949" s="405">
        <v>67443</v>
      </c>
      <c r="G17949" s="292" t="s">
        <v>2979</v>
      </c>
    </row>
    <row r="17950" spans="1:7">
      <c r="A17950" s="292" t="s">
        <v>49</v>
      </c>
      <c r="B17950" s="405">
        <v>65668</v>
      </c>
      <c r="C17950" s="292" t="s">
        <v>2979</v>
      </c>
      <c r="E17950" s="292" t="s">
        <v>214</v>
      </c>
      <c r="F17950" s="405">
        <v>67445</v>
      </c>
      <c r="G17950" s="292" t="s">
        <v>2979</v>
      </c>
    </row>
    <row r="17951" spans="1:7">
      <c r="A17951" s="292" t="s">
        <v>49</v>
      </c>
      <c r="B17951" s="405">
        <v>65775</v>
      </c>
      <c r="C17951" s="292" t="s">
        <v>2979</v>
      </c>
      <c r="E17951" s="292" t="s">
        <v>214</v>
      </c>
      <c r="F17951" s="405">
        <v>67446</v>
      </c>
      <c r="G17951" s="292" t="s">
        <v>2979</v>
      </c>
    </row>
    <row r="17952" spans="1:7">
      <c r="A17952" s="292" t="s">
        <v>49</v>
      </c>
      <c r="B17952" s="405">
        <v>66087</v>
      </c>
      <c r="C17952" s="292" t="s">
        <v>2979</v>
      </c>
      <c r="E17952" s="292" t="s">
        <v>214</v>
      </c>
      <c r="F17952" s="405">
        <v>67448</v>
      </c>
      <c r="G17952" s="292" t="s">
        <v>2979</v>
      </c>
    </row>
    <row r="17953" spans="1:7">
      <c r="A17953" s="292" t="s">
        <v>49</v>
      </c>
      <c r="B17953" s="405">
        <v>66515</v>
      </c>
      <c r="C17953" s="292" t="s">
        <v>2979</v>
      </c>
      <c r="E17953" s="292" t="s">
        <v>214</v>
      </c>
      <c r="F17953" s="405">
        <v>67449</v>
      </c>
      <c r="G17953" s="292" t="s">
        <v>2979</v>
      </c>
    </row>
    <row r="17954" spans="1:7">
      <c r="A17954" s="292" t="s">
        <v>49</v>
      </c>
      <c r="B17954" s="405">
        <v>66741</v>
      </c>
      <c r="C17954" s="292" t="s">
        <v>2979</v>
      </c>
      <c r="E17954" s="292" t="s">
        <v>214</v>
      </c>
      <c r="F17954" s="405">
        <v>67450</v>
      </c>
      <c r="G17954" s="292" t="s">
        <v>2979</v>
      </c>
    </row>
    <row r="17955" spans="1:7">
      <c r="A17955" s="292" t="s">
        <v>49</v>
      </c>
      <c r="B17955" s="405">
        <v>66864</v>
      </c>
      <c r="C17955" s="292" t="s">
        <v>2979</v>
      </c>
      <c r="E17955" s="292" t="s">
        <v>214</v>
      </c>
      <c r="F17955" s="405">
        <v>67451</v>
      </c>
      <c r="G17955" s="292" t="s">
        <v>2979</v>
      </c>
    </row>
    <row r="17956" spans="1:7">
      <c r="A17956" s="292" t="s">
        <v>49</v>
      </c>
      <c r="B17956" s="405">
        <v>67021</v>
      </c>
      <c r="C17956" s="292" t="s">
        <v>2979</v>
      </c>
      <c r="E17956" s="292" t="s">
        <v>214</v>
      </c>
      <c r="F17956" s="405">
        <v>67454</v>
      </c>
      <c r="G17956" s="292" t="s">
        <v>2979</v>
      </c>
    </row>
    <row r="17957" spans="1:7">
      <c r="A17957" s="292" t="s">
        <v>49</v>
      </c>
      <c r="B17957" s="405">
        <v>67124</v>
      </c>
      <c r="C17957" s="292" t="s">
        <v>2979</v>
      </c>
      <c r="E17957" s="292" t="s">
        <v>214</v>
      </c>
      <c r="F17957" s="405">
        <v>67455</v>
      </c>
      <c r="G17957" s="292" t="s">
        <v>2979</v>
      </c>
    </row>
    <row r="17958" spans="1:7">
      <c r="A17958" s="292" t="s">
        <v>49</v>
      </c>
      <c r="B17958" s="405">
        <v>67425</v>
      </c>
      <c r="C17958" s="292" t="s">
        <v>2979</v>
      </c>
      <c r="E17958" s="292" t="s">
        <v>214</v>
      </c>
      <c r="F17958" s="405">
        <v>67456</v>
      </c>
      <c r="G17958" s="292" t="s">
        <v>2979</v>
      </c>
    </row>
    <row r="17959" spans="1:7">
      <c r="A17959" s="292" t="s">
        <v>49</v>
      </c>
      <c r="B17959" s="405">
        <v>67510</v>
      </c>
      <c r="C17959" s="292" t="s">
        <v>2979</v>
      </c>
      <c r="E17959" s="292" t="s">
        <v>214</v>
      </c>
      <c r="F17959" s="405">
        <v>67457</v>
      </c>
      <c r="G17959" s="292" t="s">
        <v>2979</v>
      </c>
    </row>
    <row r="17960" spans="1:7">
      <c r="A17960" s="292" t="s">
        <v>49</v>
      </c>
      <c r="B17960" s="405">
        <v>67622</v>
      </c>
      <c r="C17960" s="292" t="s">
        <v>2979</v>
      </c>
      <c r="E17960" s="292" t="s">
        <v>214</v>
      </c>
      <c r="F17960" s="405">
        <v>67458</v>
      </c>
      <c r="G17960" s="292" t="s">
        <v>2979</v>
      </c>
    </row>
    <row r="17961" spans="1:7">
      <c r="A17961" s="292" t="s">
        <v>49</v>
      </c>
      <c r="B17961" s="405">
        <v>67753</v>
      </c>
      <c r="C17961" s="292" t="s">
        <v>2979</v>
      </c>
      <c r="E17961" s="292" t="s">
        <v>214</v>
      </c>
      <c r="F17961" s="405">
        <v>67459</v>
      </c>
      <c r="G17961" s="292" t="s">
        <v>2979</v>
      </c>
    </row>
    <row r="17962" spans="1:7">
      <c r="A17962" s="292" t="s">
        <v>49</v>
      </c>
      <c r="B17962" s="405">
        <v>68037</v>
      </c>
      <c r="C17962" s="292" t="s">
        <v>2979</v>
      </c>
      <c r="E17962" s="292" t="s">
        <v>214</v>
      </c>
      <c r="F17962" s="405">
        <v>67464</v>
      </c>
      <c r="G17962" s="292" t="s">
        <v>2979</v>
      </c>
    </row>
    <row r="17963" spans="1:7">
      <c r="A17963" s="292" t="s">
        <v>49</v>
      </c>
      <c r="B17963" s="405">
        <v>65334</v>
      </c>
      <c r="C17963" s="292" t="s">
        <v>2979</v>
      </c>
      <c r="E17963" s="292" t="s">
        <v>214</v>
      </c>
      <c r="F17963" s="405">
        <v>67466</v>
      </c>
      <c r="G17963" s="292" t="s">
        <v>2979</v>
      </c>
    </row>
    <row r="17964" spans="1:7">
      <c r="A17964" s="292" t="s">
        <v>49</v>
      </c>
      <c r="B17964" s="405">
        <v>65571</v>
      </c>
      <c r="C17964" s="292" t="s">
        <v>2979</v>
      </c>
      <c r="E17964" s="292" t="s">
        <v>214</v>
      </c>
      <c r="F17964" s="405">
        <v>67467</v>
      </c>
      <c r="G17964" s="292" t="s">
        <v>2979</v>
      </c>
    </row>
    <row r="17965" spans="1:7">
      <c r="A17965" s="292" t="s">
        <v>49</v>
      </c>
      <c r="B17965" s="405">
        <v>65669</v>
      </c>
      <c r="C17965" s="292" t="s">
        <v>2979</v>
      </c>
      <c r="E17965" s="292" t="s">
        <v>214</v>
      </c>
      <c r="F17965" s="405">
        <v>67468</v>
      </c>
      <c r="G17965" s="292" t="s">
        <v>2979</v>
      </c>
    </row>
    <row r="17966" spans="1:7">
      <c r="A17966" s="292" t="s">
        <v>49</v>
      </c>
      <c r="B17966" s="405">
        <v>65776</v>
      </c>
      <c r="C17966" s="292" t="s">
        <v>2979</v>
      </c>
      <c r="E17966" s="292" t="s">
        <v>214</v>
      </c>
      <c r="F17966" s="405">
        <v>67470</v>
      </c>
      <c r="G17966" s="292" t="s">
        <v>2979</v>
      </c>
    </row>
    <row r="17967" spans="1:7">
      <c r="A17967" s="292" t="s">
        <v>49</v>
      </c>
      <c r="B17967" s="405">
        <v>66088</v>
      </c>
      <c r="C17967" s="292" t="s">
        <v>2979</v>
      </c>
      <c r="E17967" s="292" t="s">
        <v>214</v>
      </c>
      <c r="F17967" s="405">
        <v>67473</v>
      </c>
      <c r="G17967" s="292" t="s">
        <v>2979</v>
      </c>
    </row>
    <row r="17968" spans="1:7">
      <c r="A17968" s="292" t="s">
        <v>49</v>
      </c>
      <c r="B17968" s="405">
        <v>66516</v>
      </c>
      <c r="C17968" s="292" t="s">
        <v>2979</v>
      </c>
      <c r="E17968" s="292" t="s">
        <v>214</v>
      </c>
      <c r="F17968" s="405">
        <v>67474</v>
      </c>
      <c r="G17968" s="292" t="s">
        <v>2979</v>
      </c>
    </row>
    <row r="17969" spans="1:7">
      <c r="A17969" s="292" t="s">
        <v>49</v>
      </c>
      <c r="B17969" s="405">
        <v>66743</v>
      </c>
      <c r="C17969" s="292" t="s">
        <v>2979</v>
      </c>
      <c r="E17969" s="292" t="s">
        <v>214</v>
      </c>
      <c r="F17969" s="405">
        <v>67475</v>
      </c>
      <c r="G17969" s="292" t="s">
        <v>2979</v>
      </c>
    </row>
    <row r="17970" spans="1:7">
      <c r="A17970" s="292" t="s">
        <v>49</v>
      </c>
      <c r="B17970" s="405">
        <v>66865</v>
      </c>
      <c r="C17970" s="292" t="s">
        <v>2979</v>
      </c>
      <c r="E17970" s="292" t="s">
        <v>214</v>
      </c>
      <c r="F17970" s="405">
        <v>67478</v>
      </c>
      <c r="G17970" s="292" t="s">
        <v>2979</v>
      </c>
    </row>
    <row r="17971" spans="1:7">
      <c r="A17971" s="292" t="s">
        <v>49</v>
      </c>
      <c r="B17971" s="405">
        <v>67022</v>
      </c>
      <c r="C17971" s="292" t="s">
        <v>2979</v>
      </c>
      <c r="E17971" s="292" t="s">
        <v>214</v>
      </c>
      <c r="F17971" s="405">
        <v>67480</v>
      </c>
      <c r="G17971" s="292" t="s">
        <v>2979</v>
      </c>
    </row>
    <row r="17972" spans="1:7">
      <c r="A17972" s="292" t="s">
        <v>49</v>
      </c>
      <c r="B17972" s="405">
        <v>67127</v>
      </c>
      <c r="C17972" s="292" t="s">
        <v>2979</v>
      </c>
      <c r="E17972" s="292" t="s">
        <v>214</v>
      </c>
      <c r="F17972" s="405">
        <v>67483</v>
      </c>
      <c r="G17972" s="292" t="s">
        <v>2979</v>
      </c>
    </row>
    <row r="17973" spans="1:7">
      <c r="A17973" s="292" t="s">
        <v>49</v>
      </c>
      <c r="B17973" s="405">
        <v>67427</v>
      </c>
      <c r="C17973" s="292" t="s">
        <v>2979</v>
      </c>
      <c r="E17973" s="292" t="s">
        <v>214</v>
      </c>
      <c r="F17973" s="405">
        <v>67485</v>
      </c>
      <c r="G17973" s="292" t="s">
        <v>2979</v>
      </c>
    </row>
    <row r="17974" spans="1:7">
      <c r="A17974" s="292" t="s">
        <v>49</v>
      </c>
      <c r="B17974" s="405">
        <v>67512</v>
      </c>
      <c r="C17974" s="292" t="s">
        <v>2979</v>
      </c>
      <c r="E17974" s="292" t="s">
        <v>214</v>
      </c>
      <c r="F17974" s="405">
        <v>67487</v>
      </c>
      <c r="G17974" s="292" t="s">
        <v>2979</v>
      </c>
    </row>
    <row r="17975" spans="1:7">
      <c r="A17975" s="292" t="s">
        <v>49</v>
      </c>
      <c r="B17975" s="405">
        <v>67625</v>
      </c>
      <c r="C17975" s="292" t="s">
        <v>2979</v>
      </c>
      <c r="E17975" s="292" t="s">
        <v>214</v>
      </c>
      <c r="F17975" s="405">
        <v>67490</v>
      </c>
      <c r="G17975" s="292" t="s">
        <v>2979</v>
      </c>
    </row>
    <row r="17976" spans="1:7">
      <c r="A17976" s="292" t="s">
        <v>49</v>
      </c>
      <c r="B17976" s="405">
        <v>67756</v>
      </c>
      <c r="C17976" s="292" t="s">
        <v>2979</v>
      </c>
      <c r="E17976" s="292" t="s">
        <v>214</v>
      </c>
      <c r="F17976" s="405">
        <v>67491</v>
      </c>
      <c r="G17976" s="292" t="s">
        <v>2979</v>
      </c>
    </row>
    <row r="17977" spans="1:7">
      <c r="A17977" s="292" t="s">
        <v>49</v>
      </c>
      <c r="B17977" s="405">
        <v>68038</v>
      </c>
      <c r="C17977" s="292" t="s">
        <v>2979</v>
      </c>
      <c r="E17977" s="292" t="s">
        <v>214</v>
      </c>
      <c r="F17977" s="405">
        <v>67492</v>
      </c>
      <c r="G17977" s="292" t="s">
        <v>2979</v>
      </c>
    </row>
    <row r="17978" spans="1:7">
      <c r="A17978" s="292" t="s">
        <v>49</v>
      </c>
      <c r="B17978" s="405">
        <v>65335</v>
      </c>
      <c r="C17978" s="292" t="s">
        <v>2979</v>
      </c>
      <c r="E17978" s="292" t="s">
        <v>214</v>
      </c>
      <c r="F17978" s="405">
        <v>67510</v>
      </c>
      <c r="G17978" s="292" t="s">
        <v>2979</v>
      </c>
    </row>
    <row r="17979" spans="1:7">
      <c r="A17979" s="292" t="s">
        <v>49</v>
      </c>
      <c r="B17979" s="405">
        <v>65580</v>
      </c>
      <c r="C17979" s="292" t="s">
        <v>2979</v>
      </c>
      <c r="E17979" s="292" t="s">
        <v>214</v>
      </c>
      <c r="F17979" s="405">
        <v>67512</v>
      </c>
      <c r="G17979" s="292" t="s">
        <v>2979</v>
      </c>
    </row>
    <row r="17980" spans="1:7">
      <c r="A17980" s="292" t="s">
        <v>49</v>
      </c>
      <c r="B17980" s="405">
        <v>65674</v>
      </c>
      <c r="C17980" s="292" t="s">
        <v>2979</v>
      </c>
      <c r="E17980" s="292" t="s">
        <v>214</v>
      </c>
      <c r="F17980" s="405">
        <v>67514</v>
      </c>
      <c r="G17980" s="292" t="s">
        <v>2979</v>
      </c>
    </row>
    <row r="17981" spans="1:7">
      <c r="A17981" s="292" t="s">
        <v>49</v>
      </c>
      <c r="B17981" s="405">
        <v>65777</v>
      </c>
      <c r="C17981" s="292" t="s">
        <v>2979</v>
      </c>
      <c r="E17981" s="292" t="s">
        <v>214</v>
      </c>
      <c r="F17981" s="405">
        <v>67516</v>
      </c>
      <c r="G17981" s="292" t="s">
        <v>2979</v>
      </c>
    </row>
    <row r="17982" spans="1:7">
      <c r="A17982" s="292" t="s">
        <v>49</v>
      </c>
      <c r="B17982" s="405">
        <v>66090</v>
      </c>
      <c r="C17982" s="292" t="s">
        <v>2979</v>
      </c>
      <c r="E17982" s="292" t="s">
        <v>214</v>
      </c>
      <c r="F17982" s="405">
        <v>67520</v>
      </c>
      <c r="G17982" s="292" t="s">
        <v>2979</v>
      </c>
    </row>
    <row r="17983" spans="1:7">
      <c r="A17983" s="292" t="s">
        <v>49</v>
      </c>
      <c r="B17983" s="405">
        <v>66520</v>
      </c>
      <c r="C17983" s="292" t="s">
        <v>2979</v>
      </c>
      <c r="E17983" s="292" t="s">
        <v>214</v>
      </c>
      <c r="F17983" s="405">
        <v>67521</v>
      </c>
      <c r="G17983" s="292" t="s">
        <v>2979</v>
      </c>
    </row>
    <row r="17984" spans="1:7">
      <c r="A17984" s="292" t="s">
        <v>49</v>
      </c>
      <c r="B17984" s="405">
        <v>66746</v>
      </c>
      <c r="C17984" s="292" t="s">
        <v>2979</v>
      </c>
      <c r="E17984" s="292" t="s">
        <v>214</v>
      </c>
      <c r="F17984" s="405">
        <v>67522</v>
      </c>
      <c r="G17984" s="292" t="s">
        <v>2979</v>
      </c>
    </row>
    <row r="17985" spans="1:7">
      <c r="A17985" s="292" t="s">
        <v>49</v>
      </c>
      <c r="B17985" s="405">
        <v>66868</v>
      </c>
      <c r="C17985" s="292" t="s">
        <v>2979</v>
      </c>
      <c r="E17985" s="292" t="s">
        <v>214</v>
      </c>
      <c r="F17985" s="405">
        <v>67523</v>
      </c>
      <c r="G17985" s="292" t="s">
        <v>2979</v>
      </c>
    </row>
    <row r="17986" spans="1:7">
      <c r="A17986" s="292" t="s">
        <v>49</v>
      </c>
      <c r="B17986" s="405">
        <v>67024</v>
      </c>
      <c r="C17986" s="292" t="s">
        <v>2979</v>
      </c>
      <c r="E17986" s="292" t="s">
        <v>214</v>
      </c>
      <c r="F17986" s="405">
        <v>67524</v>
      </c>
      <c r="G17986" s="292" t="s">
        <v>2979</v>
      </c>
    </row>
    <row r="17987" spans="1:7">
      <c r="A17987" s="292" t="s">
        <v>49</v>
      </c>
      <c r="B17987" s="405">
        <v>67131</v>
      </c>
      <c r="C17987" s="292" t="s">
        <v>2979</v>
      </c>
      <c r="E17987" s="292" t="s">
        <v>214</v>
      </c>
      <c r="F17987" s="405">
        <v>67525</v>
      </c>
      <c r="G17987" s="292" t="s">
        <v>2979</v>
      </c>
    </row>
    <row r="17988" spans="1:7">
      <c r="A17988" s="292" t="s">
        <v>49</v>
      </c>
      <c r="B17988" s="405">
        <v>67428</v>
      </c>
      <c r="C17988" s="292" t="s">
        <v>2979</v>
      </c>
      <c r="E17988" s="292" t="s">
        <v>214</v>
      </c>
      <c r="F17988" s="405">
        <v>67526</v>
      </c>
      <c r="G17988" s="292" t="s">
        <v>2979</v>
      </c>
    </row>
    <row r="17989" spans="1:7">
      <c r="A17989" s="292" t="s">
        <v>49</v>
      </c>
      <c r="B17989" s="405">
        <v>67514</v>
      </c>
      <c r="C17989" s="292" t="s">
        <v>2979</v>
      </c>
      <c r="E17989" s="292" t="s">
        <v>214</v>
      </c>
      <c r="F17989" s="405">
        <v>67529</v>
      </c>
      <c r="G17989" s="292" t="s">
        <v>2979</v>
      </c>
    </row>
    <row r="17990" spans="1:7">
      <c r="A17990" s="292" t="s">
        <v>49</v>
      </c>
      <c r="B17990" s="405">
        <v>67626</v>
      </c>
      <c r="C17990" s="292" t="s">
        <v>2979</v>
      </c>
      <c r="E17990" s="292" t="s">
        <v>214</v>
      </c>
      <c r="F17990" s="405">
        <v>67530</v>
      </c>
      <c r="G17990" s="292" t="s">
        <v>2979</v>
      </c>
    </row>
    <row r="17991" spans="1:7">
      <c r="A17991" s="292" t="s">
        <v>49</v>
      </c>
      <c r="B17991" s="405">
        <v>67757</v>
      </c>
      <c r="C17991" s="292" t="s">
        <v>2979</v>
      </c>
      <c r="E17991" s="292" t="s">
        <v>214</v>
      </c>
      <c r="F17991" s="405">
        <v>67543</v>
      </c>
      <c r="G17991" s="292" t="s">
        <v>2979</v>
      </c>
    </row>
    <row r="17992" spans="1:7">
      <c r="A17992" s="292" t="s">
        <v>49</v>
      </c>
      <c r="B17992" s="405">
        <v>68039</v>
      </c>
      <c r="C17992" s="292" t="s">
        <v>2979</v>
      </c>
      <c r="E17992" s="292" t="s">
        <v>214</v>
      </c>
      <c r="F17992" s="405">
        <v>67544</v>
      </c>
      <c r="G17992" s="292" t="s">
        <v>2979</v>
      </c>
    </row>
    <row r="17993" spans="1:7">
      <c r="A17993" s="292" t="s">
        <v>49</v>
      </c>
      <c r="B17993" s="405">
        <v>65336</v>
      </c>
      <c r="C17993" s="292" t="s">
        <v>2979</v>
      </c>
      <c r="E17993" s="292" t="s">
        <v>214</v>
      </c>
      <c r="F17993" s="405">
        <v>67545</v>
      </c>
      <c r="G17993" s="292" t="s">
        <v>2979</v>
      </c>
    </row>
    <row r="17994" spans="1:7">
      <c r="A17994" s="292" t="s">
        <v>49</v>
      </c>
      <c r="B17994" s="405">
        <v>65582</v>
      </c>
      <c r="C17994" s="292" t="s">
        <v>2979</v>
      </c>
      <c r="E17994" s="292" t="s">
        <v>214</v>
      </c>
      <c r="F17994" s="405">
        <v>67546</v>
      </c>
      <c r="G17994" s="292" t="s">
        <v>2979</v>
      </c>
    </row>
    <row r="17995" spans="1:7">
      <c r="A17995" s="292" t="s">
        <v>49</v>
      </c>
      <c r="B17995" s="405">
        <v>65679</v>
      </c>
      <c r="C17995" s="292" t="s">
        <v>2979</v>
      </c>
      <c r="E17995" s="292" t="s">
        <v>214</v>
      </c>
      <c r="F17995" s="405">
        <v>67547</v>
      </c>
      <c r="G17995" s="292" t="s">
        <v>2979</v>
      </c>
    </row>
    <row r="17996" spans="1:7">
      <c r="A17996" s="292" t="s">
        <v>49</v>
      </c>
      <c r="B17996" s="405">
        <v>65781</v>
      </c>
      <c r="C17996" s="292" t="s">
        <v>2979</v>
      </c>
      <c r="E17996" s="292" t="s">
        <v>214</v>
      </c>
      <c r="F17996" s="405">
        <v>67548</v>
      </c>
      <c r="G17996" s="292" t="s">
        <v>2979</v>
      </c>
    </row>
    <row r="17997" spans="1:7">
      <c r="A17997" s="292" t="s">
        <v>49</v>
      </c>
      <c r="B17997" s="405">
        <v>66091</v>
      </c>
      <c r="C17997" s="292" t="s">
        <v>2979</v>
      </c>
      <c r="E17997" s="292" t="s">
        <v>214</v>
      </c>
      <c r="F17997" s="405">
        <v>67550</v>
      </c>
      <c r="G17997" s="292" t="s">
        <v>2979</v>
      </c>
    </row>
    <row r="17998" spans="1:7">
      <c r="A17998" s="292" t="s">
        <v>49</v>
      </c>
      <c r="B17998" s="405">
        <v>66521</v>
      </c>
      <c r="C17998" s="292" t="s">
        <v>2979</v>
      </c>
      <c r="E17998" s="292" t="s">
        <v>214</v>
      </c>
      <c r="F17998" s="405">
        <v>67552</v>
      </c>
      <c r="G17998" s="292" t="s">
        <v>2979</v>
      </c>
    </row>
    <row r="17999" spans="1:7">
      <c r="A17999" s="292" t="s">
        <v>49</v>
      </c>
      <c r="B17999" s="405">
        <v>66748</v>
      </c>
      <c r="C17999" s="292" t="s">
        <v>2979</v>
      </c>
      <c r="E17999" s="292" t="s">
        <v>214</v>
      </c>
      <c r="F17999" s="405">
        <v>67554</v>
      </c>
      <c r="G17999" s="292" t="s">
        <v>2979</v>
      </c>
    </row>
    <row r="18000" spans="1:7">
      <c r="A18000" s="292" t="s">
        <v>49</v>
      </c>
      <c r="B18000" s="405">
        <v>66869</v>
      </c>
      <c r="C18000" s="292" t="s">
        <v>2979</v>
      </c>
      <c r="E18000" s="292" t="s">
        <v>214</v>
      </c>
      <c r="F18000" s="405">
        <v>67556</v>
      </c>
      <c r="G18000" s="292" t="s">
        <v>2979</v>
      </c>
    </row>
    <row r="18001" spans="1:7">
      <c r="A18001" s="292" t="s">
        <v>49</v>
      </c>
      <c r="B18001" s="405">
        <v>67025</v>
      </c>
      <c r="C18001" s="292" t="s">
        <v>2979</v>
      </c>
      <c r="E18001" s="292" t="s">
        <v>214</v>
      </c>
      <c r="F18001" s="405">
        <v>67557</v>
      </c>
      <c r="G18001" s="292" t="s">
        <v>2979</v>
      </c>
    </row>
    <row r="18002" spans="1:7">
      <c r="A18002" s="292" t="s">
        <v>49</v>
      </c>
      <c r="B18002" s="405">
        <v>67132</v>
      </c>
      <c r="C18002" s="292" t="s">
        <v>2979</v>
      </c>
      <c r="E18002" s="292" t="s">
        <v>214</v>
      </c>
      <c r="F18002" s="405">
        <v>67560</v>
      </c>
      <c r="G18002" s="292" t="s">
        <v>2979</v>
      </c>
    </row>
    <row r="18003" spans="1:7">
      <c r="A18003" s="292" t="s">
        <v>49</v>
      </c>
      <c r="B18003" s="405">
        <v>67430</v>
      </c>
      <c r="C18003" s="292" t="s">
        <v>2979</v>
      </c>
      <c r="E18003" s="292" t="s">
        <v>214</v>
      </c>
      <c r="F18003" s="405">
        <v>67561</v>
      </c>
      <c r="G18003" s="292" t="s">
        <v>2979</v>
      </c>
    </row>
    <row r="18004" spans="1:7">
      <c r="A18004" s="292" t="s">
        <v>49</v>
      </c>
      <c r="B18004" s="405">
        <v>67516</v>
      </c>
      <c r="C18004" s="292" t="s">
        <v>2979</v>
      </c>
      <c r="E18004" s="292" t="s">
        <v>214</v>
      </c>
      <c r="F18004" s="405">
        <v>67563</v>
      </c>
      <c r="G18004" s="292" t="s">
        <v>2979</v>
      </c>
    </row>
    <row r="18005" spans="1:7">
      <c r="A18005" s="292" t="s">
        <v>49</v>
      </c>
      <c r="B18005" s="405">
        <v>67627</v>
      </c>
      <c r="C18005" s="292" t="s">
        <v>2979</v>
      </c>
      <c r="E18005" s="292" t="s">
        <v>214</v>
      </c>
      <c r="F18005" s="405">
        <v>67564</v>
      </c>
      <c r="G18005" s="292" t="s">
        <v>2979</v>
      </c>
    </row>
    <row r="18006" spans="1:7">
      <c r="A18006" s="292" t="s">
        <v>49</v>
      </c>
      <c r="B18006" s="405">
        <v>67758</v>
      </c>
      <c r="C18006" s="292" t="s">
        <v>2979</v>
      </c>
      <c r="E18006" s="292" t="s">
        <v>214</v>
      </c>
      <c r="F18006" s="405">
        <v>67565</v>
      </c>
      <c r="G18006" s="292" t="s">
        <v>2979</v>
      </c>
    </row>
    <row r="18007" spans="1:7">
      <c r="A18007" s="292" t="s">
        <v>49</v>
      </c>
      <c r="B18007" s="405">
        <v>68040</v>
      </c>
      <c r="C18007" s="292" t="s">
        <v>2979</v>
      </c>
      <c r="E18007" s="292" t="s">
        <v>214</v>
      </c>
      <c r="F18007" s="405">
        <v>67566</v>
      </c>
      <c r="G18007" s="292" t="s">
        <v>2979</v>
      </c>
    </row>
    <row r="18008" spans="1:7">
      <c r="A18008" s="292" t="s">
        <v>49</v>
      </c>
      <c r="B18008" s="405">
        <v>65337</v>
      </c>
      <c r="C18008" s="292" t="s">
        <v>2979</v>
      </c>
      <c r="E18008" s="292" t="s">
        <v>214</v>
      </c>
      <c r="F18008" s="405">
        <v>67567</v>
      </c>
      <c r="G18008" s="292" t="s">
        <v>2979</v>
      </c>
    </row>
    <row r="18009" spans="1:7">
      <c r="A18009" s="292" t="s">
        <v>49</v>
      </c>
      <c r="B18009" s="405">
        <v>65584</v>
      </c>
      <c r="C18009" s="292" t="s">
        <v>2979</v>
      </c>
      <c r="E18009" s="292" t="s">
        <v>214</v>
      </c>
      <c r="F18009" s="405">
        <v>67570</v>
      </c>
      <c r="G18009" s="292" t="s">
        <v>2979</v>
      </c>
    </row>
    <row r="18010" spans="1:7">
      <c r="A18010" s="292" t="s">
        <v>49</v>
      </c>
      <c r="B18010" s="405">
        <v>65680</v>
      </c>
      <c r="C18010" s="292" t="s">
        <v>2979</v>
      </c>
      <c r="E18010" s="292" t="s">
        <v>214</v>
      </c>
      <c r="F18010" s="405">
        <v>67572</v>
      </c>
      <c r="G18010" s="292" t="s">
        <v>2979</v>
      </c>
    </row>
    <row r="18011" spans="1:7">
      <c r="A18011" s="292" t="s">
        <v>49</v>
      </c>
      <c r="B18011" s="405">
        <v>65785</v>
      </c>
      <c r="C18011" s="292" t="s">
        <v>2979</v>
      </c>
      <c r="E18011" s="292" t="s">
        <v>214</v>
      </c>
      <c r="F18011" s="405">
        <v>67574</v>
      </c>
      <c r="G18011" s="292" t="s">
        <v>2979</v>
      </c>
    </row>
    <row r="18012" spans="1:7">
      <c r="A18012" s="292" t="s">
        <v>49</v>
      </c>
      <c r="B18012" s="405">
        <v>66092</v>
      </c>
      <c r="C18012" s="292" t="s">
        <v>2979</v>
      </c>
      <c r="E18012" s="292" t="s">
        <v>214</v>
      </c>
      <c r="F18012" s="405">
        <v>67575</v>
      </c>
      <c r="G18012" s="292" t="s">
        <v>2979</v>
      </c>
    </row>
    <row r="18013" spans="1:7">
      <c r="A18013" s="292" t="s">
        <v>49</v>
      </c>
      <c r="B18013" s="405">
        <v>66522</v>
      </c>
      <c r="C18013" s="292" t="s">
        <v>2979</v>
      </c>
      <c r="E18013" s="292" t="s">
        <v>214</v>
      </c>
      <c r="F18013" s="405">
        <v>67576</v>
      </c>
      <c r="G18013" s="292" t="s">
        <v>2979</v>
      </c>
    </row>
    <row r="18014" spans="1:7">
      <c r="A18014" s="292" t="s">
        <v>49</v>
      </c>
      <c r="B18014" s="405">
        <v>66753</v>
      </c>
      <c r="C18014" s="292" t="s">
        <v>2979</v>
      </c>
      <c r="E18014" s="292" t="s">
        <v>214</v>
      </c>
      <c r="F18014" s="405">
        <v>67578</v>
      </c>
      <c r="G18014" s="292" t="s">
        <v>2979</v>
      </c>
    </row>
    <row r="18015" spans="1:7">
      <c r="A18015" s="292" t="s">
        <v>49</v>
      </c>
      <c r="B18015" s="405">
        <v>66871</v>
      </c>
      <c r="C18015" s="292" t="s">
        <v>2979</v>
      </c>
      <c r="E18015" s="292" t="s">
        <v>214</v>
      </c>
      <c r="F18015" s="405">
        <v>67579</v>
      </c>
      <c r="G18015" s="292" t="s">
        <v>2979</v>
      </c>
    </row>
    <row r="18016" spans="1:7">
      <c r="A18016" s="292" t="s">
        <v>49</v>
      </c>
      <c r="B18016" s="405">
        <v>67026</v>
      </c>
      <c r="C18016" s="292" t="s">
        <v>2979</v>
      </c>
      <c r="E18016" s="292" t="s">
        <v>214</v>
      </c>
      <c r="F18016" s="405">
        <v>67583</v>
      </c>
      <c r="G18016" s="292" t="s">
        <v>2979</v>
      </c>
    </row>
    <row r="18017" spans="1:7">
      <c r="A18017" s="292" t="s">
        <v>49</v>
      </c>
      <c r="B18017" s="405">
        <v>67134</v>
      </c>
      <c r="C18017" s="292" t="s">
        <v>2979</v>
      </c>
      <c r="E18017" s="292" t="s">
        <v>214</v>
      </c>
      <c r="F18017" s="405">
        <v>67584</v>
      </c>
      <c r="G18017" s="292" t="s">
        <v>2979</v>
      </c>
    </row>
    <row r="18018" spans="1:7">
      <c r="A18018" s="292" t="s">
        <v>49</v>
      </c>
      <c r="B18018" s="405">
        <v>67431</v>
      </c>
      <c r="C18018" s="292" t="s">
        <v>2979</v>
      </c>
      <c r="E18018" s="292" t="s">
        <v>214</v>
      </c>
      <c r="F18018" s="405">
        <v>67621</v>
      </c>
      <c r="G18018" s="292" t="s">
        <v>2979</v>
      </c>
    </row>
    <row r="18019" spans="1:7">
      <c r="A18019" s="292" t="s">
        <v>49</v>
      </c>
      <c r="B18019" s="405">
        <v>67520</v>
      </c>
      <c r="C18019" s="292" t="s">
        <v>2979</v>
      </c>
      <c r="E18019" s="292" t="s">
        <v>214</v>
      </c>
      <c r="F18019" s="405">
        <v>67622</v>
      </c>
      <c r="G18019" s="292" t="s">
        <v>2979</v>
      </c>
    </row>
    <row r="18020" spans="1:7">
      <c r="A18020" s="292" t="s">
        <v>49</v>
      </c>
      <c r="B18020" s="405">
        <v>67629</v>
      </c>
      <c r="C18020" s="292" t="s">
        <v>2979</v>
      </c>
      <c r="E18020" s="292" t="s">
        <v>214</v>
      </c>
      <c r="F18020" s="405">
        <v>67625</v>
      </c>
      <c r="G18020" s="292" t="s">
        <v>2979</v>
      </c>
    </row>
    <row r="18021" spans="1:7">
      <c r="A18021" s="292" t="s">
        <v>49</v>
      </c>
      <c r="B18021" s="405">
        <v>67834</v>
      </c>
      <c r="C18021" s="292" t="s">
        <v>2979</v>
      </c>
      <c r="E18021" s="292" t="s">
        <v>214</v>
      </c>
      <c r="F18021" s="405">
        <v>67626</v>
      </c>
      <c r="G18021" s="292" t="s">
        <v>2979</v>
      </c>
    </row>
    <row r="18022" spans="1:7">
      <c r="A18022" s="292" t="s">
        <v>49</v>
      </c>
      <c r="B18022" s="405">
        <v>68042</v>
      </c>
      <c r="C18022" s="292" t="s">
        <v>2979</v>
      </c>
      <c r="E18022" s="292" t="s">
        <v>214</v>
      </c>
      <c r="F18022" s="405">
        <v>67627</v>
      </c>
      <c r="G18022" s="292" t="s">
        <v>2979</v>
      </c>
    </row>
    <row r="18023" spans="1:7">
      <c r="A18023" s="292" t="s">
        <v>49</v>
      </c>
      <c r="B18023" s="405">
        <v>65338</v>
      </c>
      <c r="C18023" s="292" t="s">
        <v>2979</v>
      </c>
      <c r="E18023" s="292" t="s">
        <v>214</v>
      </c>
      <c r="F18023" s="405">
        <v>67629</v>
      </c>
      <c r="G18023" s="292" t="s">
        <v>2979</v>
      </c>
    </row>
    <row r="18024" spans="1:7">
      <c r="A18024" s="292" t="s">
        <v>49</v>
      </c>
      <c r="B18024" s="405">
        <v>65588</v>
      </c>
      <c r="C18024" s="292" t="s">
        <v>2979</v>
      </c>
      <c r="E18024" s="292" t="s">
        <v>214</v>
      </c>
      <c r="F18024" s="405">
        <v>67632</v>
      </c>
      <c r="G18024" s="292" t="s">
        <v>2979</v>
      </c>
    </row>
    <row r="18025" spans="1:7">
      <c r="A18025" s="292" t="s">
        <v>49</v>
      </c>
      <c r="B18025" s="405">
        <v>65681</v>
      </c>
      <c r="C18025" s="292" t="s">
        <v>2979</v>
      </c>
      <c r="E18025" s="292" t="s">
        <v>214</v>
      </c>
      <c r="F18025" s="405">
        <v>67637</v>
      </c>
      <c r="G18025" s="292" t="s">
        <v>2979</v>
      </c>
    </row>
    <row r="18026" spans="1:7">
      <c r="A18026" s="292" t="s">
        <v>49</v>
      </c>
      <c r="B18026" s="405">
        <v>65786</v>
      </c>
      <c r="C18026" s="292" t="s">
        <v>2979</v>
      </c>
      <c r="E18026" s="292" t="s">
        <v>214</v>
      </c>
      <c r="F18026" s="405">
        <v>67638</v>
      </c>
      <c r="G18026" s="292" t="s">
        <v>2979</v>
      </c>
    </row>
    <row r="18027" spans="1:7">
      <c r="A18027" s="292" t="s">
        <v>49</v>
      </c>
      <c r="B18027" s="405">
        <v>66094</v>
      </c>
      <c r="C18027" s="292" t="s">
        <v>2979</v>
      </c>
      <c r="E18027" s="292" t="s">
        <v>214</v>
      </c>
      <c r="F18027" s="405">
        <v>67639</v>
      </c>
      <c r="G18027" s="292" t="s">
        <v>2979</v>
      </c>
    </row>
    <row r="18028" spans="1:7">
      <c r="A18028" s="292" t="s">
        <v>49</v>
      </c>
      <c r="B18028" s="405">
        <v>66523</v>
      </c>
      <c r="C18028" s="292" t="s">
        <v>2979</v>
      </c>
      <c r="E18028" s="292" t="s">
        <v>214</v>
      </c>
      <c r="F18028" s="405">
        <v>67640</v>
      </c>
      <c r="G18028" s="292" t="s">
        <v>2979</v>
      </c>
    </row>
    <row r="18029" spans="1:7">
      <c r="A18029" s="292" t="s">
        <v>49</v>
      </c>
      <c r="B18029" s="405">
        <v>66756</v>
      </c>
      <c r="C18029" s="292" t="s">
        <v>2979</v>
      </c>
      <c r="E18029" s="292" t="s">
        <v>214</v>
      </c>
      <c r="F18029" s="405">
        <v>67642</v>
      </c>
      <c r="G18029" s="292" t="s">
        <v>2979</v>
      </c>
    </row>
    <row r="18030" spans="1:7">
      <c r="A18030" s="292" t="s">
        <v>49</v>
      </c>
      <c r="B18030" s="405">
        <v>66872</v>
      </c>
      <c r="C18030" s="292" t="s">
        <v>2979</v>
      </c>
      <c r="E18030" s="292" t="s">
        <v>214</v>
      </c>
      <c r="F18030" s="405">
        <v>67644</v>
      </c>
      <c r="G18030" s="292" t="s">
        <v>2979</v>
      </c>
    </row>
    <row r="18031" spans="1:7">
      <c r="A18031" s="292" t="s">
        <v>49</v>
      </c>
      <c r="B18031" s="405">
        <v>67029</v>
      </c>
      <c r="C18031" s="292" t="s">
        <v>2979</v>
      </c>
      <c r="E18031" s="292" t="s">
        <v>214</v>
      </c>
      <c r="F18031" s="405">
        <v>67647</v>
      </c>
      <c r="G18031" s="292" t="s">
        <v>2979</v>
      </c>
    </row>
    <row r="18032" spans="1:7">
      <c r="A18032" s="292" t="s">
        <v>49</v>
      </c>
      <c r="B18032" s="405">
        <v>67135</v>
      </c>
      <c r="C18032" s="292" t="s">
        <v>2979</v>
      </c>
      <c r="E18032" s="292" t="s">
        <v>214</v>
      </c>
      <c r="F18032" s="405">
        <v>67648</v>
      </c>
      <c r="G18032" s="292" t="s">
        <v>2979</v>
      </c>
    </row>
    <row r="18033" spans="1:7">
      <c r="A18033" s="292" t="s">
        <v>49</v>
      </c>
      <c r="B18033" s="405">
        <v>67432</v>
      </c>
      <c r="C18033" s="292" t="s">
        <v>2979</v>
      </c>
      <c r="E18033" s="292" t="s">
        <v>214</v>
      </c>
      <c r="F18033" s="405">
        <v>67649</v>
      </c>
      <c r="G18033" s="292" t="s">
        <v>2979</v>
      </c>
    </row>
    <row r="18034" spans="1:7">
      <c r="A18034" s="292" t="s">
        <v>49</v>
      </c>
      <c r="B18034" s="405">
        <v>67521</v>
      </c>
      <c r="C18034" s="292" t="s">
        <v>2979</v>
      </c>
      <c r="E18034" s="292" t="s">
        <v>214</v>
      </c>
      <c r="F18034" s="405">
        <v>67651</v>
      </c>
      <c r="G18034" s="292" t="s">
        <v>2979</v>
      </c>
    </row>
    <row r="18035" spans="1:7">
      <c r="A18035" s="292" t="s">
        <v>49</v>
      </c>
      <c r="B18035" s="405">
        <v>67632</v>
      </c>
      <c r="C18035" s="292" t="s">
        <v>2979</v>
      </c>
      <c r="E18035" s="292" t="s">
        <v>214</v>
      </c>
      <c r="F18035" s="405">
        <v>67656</v>
      </c>
      <c r="G18035" s="292" t="s">
        <v>2979</v>
      </c>
    </row>
    <row r="18036" spans="1:7">
      <c r="A18036" s="292" t="s">
        <v>49</v>
      </c>
      <c r="B18036" s="405">
        <v>67835</v>
      </c>
      <c r="C18036" s="292" t="s">
        <v>2979</v>
      </c>
      <c r="E18036" s="292" t="s">
        <v>214</v>
      </c>
      <c r="F18036" s="405">
        <v>67657</v>
      </c>
      <c r="G18036" s="292" t="s">
        <v>2979</v>
      </c>
    </row>
    <row r="18037" spans="1:7">
      <c r="A18037" s="292" t="s">
        <v>49</v>
      </c>
      <c r="B18037" s="405">
        <v>68044</v>
      </c>
      <c r="C18037" s="292" t="s">
        <v>2979</v>
      </c>
      <c r="E18037" s="292" t="s">
        <v>214</v>
      </c>
      <c r="F18037" s="405">
        <v>67659</v>
      </c>
      <c r="G18037" s="292" t="s">
        <v>2979</v>
      </c>
    </row>
    <row r="18038" spans="1:7">
      <c r="A18038" s="292" t="s">
        <v>49</v>
      </c>
      <c r="B18038" s="405">
        <v>65344</v>
      </c>
      <c r="C18038" s="292" t="s">
        <v>2979</v>
      </c>
      <c r="E18038" s="292" t="s">
        <v>214</v>
      </c>
      <c r="F18038" s="405">
        <v>67661</v>
      </c>
      <c r="G18038" s="292" t="s">
        <v>2979</v>
      </c>
    </row>
    <row r="18039" spans="1:7">
      <c r="A18039" s="292" t="s">
        <v>49</v>
      </c>
      <c r="B18039" s="405">
        <v>65589</v>
      </c>
      <c r="C18039" s="292" t="s">
        <v>2979</v>
      </c>
      <c r="E18039" s="292" t="s">
        <v>214</v>
      </c>
      <c r="F18039" s="405">
        <v>67663</v>
      </c>
      <c r="G18039" s="292" t="s">
        <v>2979</v>
      </c>
    </row>
    <row r="18040" spans="1:7">
      <c r="A18040" s="292" t="s">
        <v>49</v>
      </c>
      <c r="B18040" s="405">
        <v>65682</v>
      </c>
      <c r="C18040" s="292" t="s">
        <v>2979</v>
      </c>
      <c r="E18040" s="292" t="s">
        <v>214</v>
      </c>
      <c r="F18040" s="405">
        <v>67667</v>
      </c>
      <c r="G18040" s="292" t="s">
        <v>2979</v>
      </c>
    </row>
    <row r="18041" spans="1:7">
      <c r="A18041" s="292" t="s">
        <v>49</v>
      </c>
      <c r="B18041" s="405">
        <v>65788</v>
      </c>
      <c r="C18041" s="292" t="s">
        <v>2979</v>
      </c>
      <c r="E18041" s="292" t="s">
        <v>214</v>
      </c>
      <c r="F18041" s="405">
        <v>67669</v>
      </c>
      <c r="G18041" s="292" t="s">
        <v>2979</v>
      </c>
    </row>
    <row r="18042" spans="1:7">
      <c r="A18042" s="292" t="s">
        <v>49</v>
      </c>
      <c r="B18042" s="405">
        <v>66095</v>
      </c>
      <c r="C18042" s="292" t="s">
        <v>2979</v>
      </c>
      <c r="E18042" s="292" t="s">
        <v>214</v>
      </c>
      <c r="F18042" s="405">
        <v>67672</v>
      </c>
      <c r="G18042" s="292" t="s">
        <v>2979</v>
      </c>
    </row>
    <row r="18043" spans="1:7">
      <c r="A18043" s="292" t="s">
        <v>49</v>
      </c>
      <c r="B18043" s="405">
        <v>66524</v>
      </c>
      <c r="C18043" s="292" t="s">
        <v>2979</v>
      </c>
      <c r="E18043" s="292" t="s">
        <v>214</v>
      </c>
      <c r="F18043" s="405">
        <v>67701</v>
      </c>
      <c r="G18043" s="292" t="s">
        <v>2979</v>
      </c>
    </row>
    <row r="18044" spans="1:7">
      <c r="A18044" s="292" t="s">
        <v>49</v>
      </c>
      <c r="B18044" s="405">
        <v>66758</v>
      </c>
      <c r="C18044" s="292" t="s">
        <v>2979</v>
      </c>
      <c r="E18044" s="292" t="s">
        <v>214</v>
      </c>
      <c r="F18044" s="405">
        <v>67730</v>
      </c>
      <c r="G18044" s="292" t="s">
        <v>2979</v>
      </c>
    </row>
    <row r="18045" spans="1:7">
      <c r="A18045" s="292" t="s">
        <v>49</v>
      </c>
      <c r="B18045" s="405">
        <v>66873</v>
      </c>
      <c r="C18045" s="292" t="s">
        <v>2979</v>
      </c>
      <c r="E18045" s="292" t="s">
        <v>214</v>
      </c>
      <c r="F18045" s="405">
        <v>67731</v>
      </c>
      <c r="G18045" s="292" t="s">
        <v>2979</v>
      </c>
    </row>
    <row r="18046" spans="1:7">
      <c r="A18046" s="292" t="s">
        <v>49</v>
      </c>
      <c r="B18046" s="405">
        <v>67031</v>
      </c>
      <c r="C18046" s="292" t="s">
        <v>2979</v>
      </c>
      <c r="E18046" s="292" t="s">
        <v>214</v>
      </c>
      <c r="F18046" s="405">
        <v>67732</v>
      </c>
      <c r="G18046" s="292" t="s">
        <v>2979</v>
      </c>
    </row>
    <row r="18047" spans="1:7">
      <c r="A18047" s="292" t="s">
        <v>49</v>
      </c>
      <c r="B18047" s="405">
        <v>67138</v>
      </c>
      <c r="C18047" s="292" t="s">
        <v>2979</v>
      </c>
      <c r="E18047" s="292" t="s">
        <v>214</v>
      </c>
      <c r="F18047" s="405">
        <v>67733</v>
      </c>
      <c r="G18047" s="292" t="s">
        <v>2979</v>
      </c>
    </row>
    <row r="18048" spans="1:7">
      <c r="A18048" s="292" t="s">
        <v>49</v>
      </c>
      <c r="B18048" s="405">
        <v>67436</v>
      </c>
      <c r="C18048" s="292" t="s">
        <v>2979</v>
      </c>
      <c r="E18048" s="292" t="s">
        <v>214</v>
      </c>
      <c r="F18048" s="405">
        <v>67734</v>
      </c>
      <c r="G18048" s="292" t="s">
        <v>2979</v>
      </c>
    </row>
    <row r="18049" spans="1:7">
      <c r="A18049" s="292" t="s">
        <v>49</v>
      </c>
      <c r="B18049" s="405">
        <v>67522</v>
      </c>
      <c r="C18049" s="292" t="s">
        <v>2979</v>
      </c>
      <c r="E18049" s="292" t="s">
        <v>214</v>
      </c>
      <c r="F18049" s="405">
        <v>67737</v>
      </c>
      <c r="G18049" s="292" t="s">
        <v>2979</v>
      </c>
    </row>
    <row r="18050" spans="1:7">
      <c r="A18050" s="292" t="s">
        <v>49</v>
      </c>
      <c r="B18050" s="405">
        <v>67637</v>
      </c>
      <c r="C18050" s="292" t="s">
        <v>2979</v>
      </c>
      <c r="E18050" s="292" t="s">
        <v>214</v>
      </c>
      <c r="F18050" s="405">
        <v>67738</v>
      </c>
      <c r="G18050" s="292" t="s">
        <v>2979</v>
      </c>
    </row>
    <row r="18051" spans="1:7">
      <c r="A18051" s="292" t="s">
        <v>49</v>
      </c>
      <c r="B18051" s="405">
        <v>67837</v>
      </c>
      <c r="C18051" s="292" t="s">
        <v>2979</v>
      </c>
      <c r="E18051" s="292" t="s">
        <v>214</v>
      </c>
      <c r="F18051" s="405">
        <v>67739</v>
      </c>
      <c r="G18051" s="292" t="s">
        <v>2979</v>
      </c>
    </row>
    <row r="18052" spans="1:7">
      <c r="A18052" s="292" t="s">
        <v>49</v>
      </c>
      <c r="B18052" s="405">
        <v>68045</v>
      </c>
      <c r="C18052" s="292" t="s">
        <v>2979</v>
      </c>
      <c r="E18052" s="292" t="s">
        <v>214</v>
      </c>
      <c r="F18052" s="405">
        <v>67740</v>
      </c>
      <c r="G18052" s="292" t="s">
        <v>2979</v>
      </c>
    </row>
    <row r="18053" spans="1:7">
      <c r="A18053" s="292" t="s">
        <v>49</v>
      </c>
      <c r="B18053" s="405">
        <v>65345</v>
      </c>
      <c r="C18053" s="292" t="s">
        <v>2979</v>
      </c>
      <c r="E18053" s="292" t="s">
        <v>214</v>
      </c>
      <c r="F18053" s="405">
        <v>67743</v>
      </c>
      <c r="G18053" s="292" t="s">
        <v>2979</v>
      </c>
    </row>
    <row r="18054" spans="1:7">
      <c r="A18054" s="292" t="s">
        <v>49</v>
      </c>
      <c r="B18054" s="405">
        <v>65591</v>
      </c>
      <c r="C18054" s="292" t="s">
        <v>2979</v>
      </c>
      <c r="E18054" s="292" t="s">
        <v>214</v>
      </c>
      <c r="F18054" s="405">
        <v>67745</v>
      </c>
      <c r="G18054" s="292" t="s">
        <v>2979</v>
      </c>
    </row>
    <row r="18055" spans="1:7">
      <c r="A18055" s="292" t="s">
        <v>49</v>
      </c>
      <c r="B18055" s="405">
        <v>65689</v>
      </c>
      <c r="C18055" s="292" t="s">
        <v>2979</v>
      </c>
      <c r="E18055" s="292" t="s">
        <v>214</v>
      </c>
      <c r="F18055" s="405">
        <v>67747</v>
      </c>
      <c r="G18055" s="292" t="s">
        <v>2979</v>
      </c>
    </row>
    <row r="18056" spans="1:7">
      <c r="A18056" s="292" t="s">
        <v>49</v>
      </c>
      <c r="B18056" s="405">
        <v>65790</v>
      </c>
      <c r="C18056" s="292" t="s">
        <v>2979</v>
      </c>
      <c r="E18056" s="292" t="s">
        <v>214</v>
      </c>
      <c r="F18056" s="405">
        <v>67748</v>
      </c>
      <c r="G18056" s="292" t="s">
        <v>2979</v>
      </c>
    </row>
    <row r="18057" spans="1:7">
      <c r="A18057" s="292" t="s">
        <v>49</v>
      </c>
      <c r="B18057" s="405">
        <v>66097</v>
      </c>
      <c r="C18057" s="292" t="s">
        <v>2979</v>
      </c>
      <c r="E18057" s="292" t="s">
        <v>214</v>
      </c>
      <c r="F18057" s="405">
        <v>67749</v>
      </c>
      <c r="G18057" s="292" t="s">
        <v>2979</v>
      </c>
    </row>
    <row r="18058" spans="1:7">
      <c r="A18058" s="292" t="s">
        <v>49</v>
      </c>
      <c r="B18058" s="405">
        <v>66526</v>
      </c>
      <c r="C18058" s="292" t="s">
        <v>2979</v>
      </c>
      <c r="E18058" s="292" t="s">
        <v>214</v>
      </c>
      <c r="F18058" s="405">
        <v>67751</v>
      </c>
      <c r="G18058" s="292" t="s">
        <v>2979</v>
      </c>
    </row>
    <row r="18059" spans="1:7">
      <c r="A18059" s="292" t="s">
        <v>49</v>
      </c>
      <c r="B18059" s="405">
        <v>66761</v>
      </c>
      <c r="C18059" s="292" t="s">
        <v>2979</v>
      </c>
      <c r="E18059" s="292" t="s">
        <v>214</v>
      </c>
      <c r="F18059" s="405">
        <v>67752</v>
      </c>
      <c r="G18059" s="292" t="s">
        <v>2979</v>
      </c>
    </row>
    <row r="18060" spans="1:7">
      <c r="A18060" s="292" t="s">
        <v>49</v>
      </c>
      <c r="B18060" s="405">
        <v>66901</v>
      </c>
      <c r="C18060" s="292" t="s">
        <v>2979</v>
      </c>
      <c r="E18060" s="292" t="s">
        <v>214</v>
      </c>
      <c r="F18060" s="405">
        <v>67753</v>
      </c>
      <c r="G18060" s="292" t="s">
        <v>2979</v>
      </c>
    </row>
    <row r="18061" spans="1:7">
      <c r="A18061" s="292" t="s">
        <v>49</v>
      </c>
      <c r="B18061" s="405">
        <v>67035</v>
      </c>
      <c r="C18061" s="292" t="s">
        <v>2979</v>
      </c>
      <c r="E18061" s="292" t="s">
        <v>214</v>
      </c>
      <c r="F18061" s="405">
        <v>67756</v>
      </c>
      <c r="G18061" s="292" t="s">
        <v>2979</v>
      </c>
    </row>
    <row r="18062" spans="1:7">
      <c r="A18062" s="292" t="s">
        <v>49</v>
      </c>
      <c r="B18062" s="405">
        <v>67140</v>
      </c>
      <c r="C18062" s="292" t="s">
        <v>2979</v>
      </c>
      <c r="E18062" s="292" t="s">
        <v>214</v>
      </c>
      <c r="F18062" s="405">
        <v>67757</v>
      </c>
      <c r="G18062" s="292" t="s">
        <v>2979</v>
      </c>
    </row>
    <row r="18063" spans="1:7">
      <c r="A18063" s="292" t="s">
        <v>49</v>
      </c>
      <c r="B18063" s="405">
        <v>67437</v>
      </c>
      <c r="C18063" s="292" t="s">
        <v>2979</v>
      </c>
      <c r="E18063" s="292" t="s">
        <v>214</v>
      </c>
      <c r="F18063" s="405">
        <v>67758</v>
      </c>
      <c r="G18063" s="292" t="s">
        <v>2979</v>
      </c>
    </row>
    <row r="18064" spans="1:7">
      <c r="A18064" s="292" t="s">
        <v>49</v>
      </c>
      <c r="B18064" s="405">
        <v>67523</v>
      </c>
      <c r="C18064" s="292" t="s">
        <v>2979</v>
      </c>
      <c r="E18064" s="292" t="s">
        <v>214</v>
      </c>
      <c r="F18064" s="405">
        <v>67834</v>
      </c>
      <c r="G18064" s="292" t="s">
        <v>2979</v>
      </c>
    </row>
    <row r="18065" spans="1:7">
      <c r="A18065" s="292" t="s">
        <v>49</v>
      </c>
      <c r="B18065" s="405">
        <v>67638</v>
      </c>
      <c r="C18065" s="292" t="s">
        <v>2979</v>
      </c>
      <c r="E18065" s="292" t="s">
        <v>214</v>
      </c>
      <c r="F18065" s="405">
        <v>67835</v>
      </c>
      <c r="G18065" s="292" t="s">
        <v>2979</v>
      </c>
    </row>
    <row r="18066" spans="1:7">
      <c r="A18066" s="292" t="s">
        <v>49</v>
      </c>
      <c r="B18066" s="405">
        <v>67838</v>
      </c>
      <c r="C18066" s="292" t="s">
        <v>2979</v>
      </c>
      <c r="E18066" s="292" t="s">
        <v>214</v>
      </c>
      <c r="F18066" s="405">
        <v>67837</v>
      </c>
      <c r="G18066" s="292" t="s">
        <v>2979</v>
      </c>
    </row>
    <row r="18067" spans="1:7">
      <c r="A18067" s="292" t="s">
        <v>49</v>
      </c>
      <c r="B18067" s="405">
        <v>68047</v>
      </c>
      <c r="C18067" s="292" t="s">
        <v>2979</v>
      </c>
      <c r="E18067" s="292" t="s">
        <v>214</v>
      </c>
      <c r="F18067" s="405">
        <v>67838</v>
      </c>
      <c r="G18067" s="292" t="s">
        <v>2979</v>
      </c>
    </row>
    <row r="18068" spans="1:7">
      <c r="A18068" s="292" t="s">
        <v>49</v>
      </c>
      <c r="B18068" s="405">
        <v>65347</v>
      </c>
      <c r="C18068" s="292" t="s">
        <v>2979</v>
      </c>
      <c r="E18068" s="292" t="s">
        <v>214</v>
      </c>
      <c r="F18068" s="405">
        <v>67849</v>
      </c>
      <c r="G18068" s="292" t="s">
        <v>2979</v>
      </c>
    </row>
    <row r="18069" spans="1:7">
      <c r="A18069" s="292" t="s">
        <v>49</v>
      </c>
      <c r="B18069" s="405">
        <v>65601</v>
      </c>
      <c r="C18069" s="292" t="s">
        <v>2979</v>
      </c>
      <c r="E18069" s="292" t="s">
        <v>214</v>
      </c>
      <c r="F18069" s="405">
        <v>67854</v>
      </c>
      <c r="G18069" s="292" t="s">
        <v>2979</v>
      </c>
    </row>
    <row r="18070" spans="1:7">
      <c r="A18070" s="292" t="s">
        <v>49</v>
      </c>
      <c r="B18070" s="405">
        <v>65701</v>
      </c>
      <c r="C18070" s="292" t="s">
        <v>2979</v>
      </c>
      <c r="E18070" s="292" t="s">
        <v>214</v>
      </c>
      <c r="F18070" s="405">
        <v>67855</v>
      </c>
      <c r="G18070" s="292" t="s">
        <v>2979</v>
      </c>
    </row>
    <row r="18071" spans="1:7">
      <c r="A18071" s="292" t="s">
        <v>49</v>
      </c>
      <c r="B18071" s="405">
        <v>65791</v>
      </c>
      <c r="C18071" s="292" t="s">
        <v>2979</v>
      </c>
      <c r="E18071" s="292" t="s">
        <v>214</v>
      </c>
      <c r="F18071" s="405">
        <v>67859</v>
      </c>
      <c r="G18071" s="292" t="s">
        <v>2979</v>
      </c>
    </row>
    <row r="18072" spans="1:7">
      <c r="A18072" s="292" t="s">
        <v>49</v>
      </c>
      <c r="B18072" s="405">
        <v>66403</v>
      </c>
      <c r="C18072" s="292" t="s">
        <v>2979</v>
      </c>
      <c r="E18072" s="292" t="s">
        <v>214</v>
      </c>
      <c r="F18072" s="405">
        <v>67860</v>
      </c>
      <c r="G18072" s="292" t="s">
        <v>2979</v>
      </c>
    </row>
    <row r="18073" spans="1:7">
      <c r="A18073" s="292" t="s">
        <v>49</v>
      </c>
      <c r="B18073" s="405">
        <v>66528</v>
      </c>
      <c r="C18073" s="292" t="s">
        <v>2979</v>
      </c>
      <c r="E18073" s="292" t="s">
        <v>214</v>
      </c>
      <c r="F18073" s="405">
        <v>67861</v>
      </c>
      <c r="G18073" s="292" t="s">
        <v>2979</v>
      </c>
    </row>
    <row r="18074" spans="1:7">
      <c r="A18074" s="292" t="s">
        <v>49</v>
      </c>
      <c r="B18074" s="405">
        <v>66767</v>
      </c>
      <c r="C18074" s="292" t="s">
        <v>2979</v>
      </c>
      <c r="E18074" s="292" t="s">
        <v>214</v>
      </c>
      <c r="F18074" s="405">
        <v>67864</v>
      </c>
      <c r="G18074" s="292" t="s">
        <v>2979</v>
      </c>
    </row>
    <row r="18075" spans="1:7">
      <c r="A18075" s="292" t="s">
        <v>49</v>
      </c>
      <c r="B18075" s="405">
        <v>66930</v>
      </c>
      <c r="C18075" s="292" t="s">
        <v>2979</v>
      </c>
      <c r="E18075" s="292" t="s">
        <v>214</v>
      </c>
      <c r="F18075" s="405">
        <v>67865</v>
      </c>
      <c r="G18075" s="292" t="s">
        <v>2979</v>
      </c>
    </row>
    <row r="18076" spans="1:7">
      <c r="A18076" s="292" t="s">
        <v>49</v>
      </c>
      <c r="B18076" s="405">
        <v>67038</v>
      </c>
      <c r="C18076" s="292" t="s">
        <v>2979</v>
      </c>
      <c r="E18076" s="292" t="s">
        <v>214</v>
      </c>
      <c r="F18076" s="405">
        <v>67867</v>
      </c>
      <c r="G18076" s="292" t="s">
        <v>2979</v>
      </c>
    </row>
    <row r="18077" spans="1:7">
      <c r="A18077" s="292" t="s">
        <v>49</v>
      </c>
      <c r="B18077" s="405">
        <v>67143</v>
      </c>
      <c r="C18077" s="292" t="s">
        <v>2979</v>
      </c>
      <c r="E18077" s="292" t="s">
        <v>214</v>
      </c>
      <c r="F18077" s="405">
        <v>67869</v>
      </c>
      <c r="G18077" s="292" t="s">
        <v>2979</v>
      </c>
    </row>
    <row r="18078" spans="1:7">
      <c r="A18078" s="292" t="s">
        <v>49</v>
      </c>
      <c r="B18078" s="405">
        <v>67438</v>
      </c>
      <c r="C18078" s="292" t="s">
        <v>2979</v>
      </c>
      <c r="E18078" s="292" t="s">
        <v>214</v>
      </c>
      <c r="F18078" s="405">
        <v>67871</v>
      </c>
      <c r="G18078" s="292" t="s">
        <v>2979</v>
      </c>
    </row>
    <row r="18079" spans="1:7">
      <c r="A18079" s="292" t="s">
        <v>49</v>
      </c>
      <c r="B18079" s="405">
        <v>67524</v>
      </c>
      <c r="C18079" s="292" t="s">
        <v>2979</v>
      </c>
      <c r="E18079" s="292" t="s">
        <v>214</v>
      </c>
      <c r="F18079" s="405">
        <v>67876</v>
      </c>
      <c r="G18079" s="292" t="s">
        <v>2979</v>
      </c>
    </row>
    <row r="18080" spans="1:7">
      <c r="A18080" s="292" t="s">
        <v>49</v>
      </c>
      <c r="B18080" s="405">
        <v>67639</v>
      </c>
      <c r="C18080" s="292" t="s">
        <v>2979</v>
      </c>
      <c r="E18080" s="292" t="s">
        <v>214</v>
      </c>
      <c r="F18080" s="405">
        <v>67877</v>
      </c>
      <c r="G18080" s="292" t="s">
        <v>2979</v>
      </c>
    </row>
    <row r="18081" spans="1:7">
      <c r="A18081" s="292" t="s">
        <v>49</v>
      </c>
      <c r="B18081" s="405">
        <v>67849</v>
      </c>
      <c r="C18081" s="292" t="s">
        <v>2979</v>
      </c>
      <c r="E18081" s="292" t="s">
        <v>214</v>
      </c>
      <c r="F18081" s="405">
        <v>67878</v>
      </c>
      <c r="G18081" s="292" t="s">
        <v>2979</v>
      </c>
    </row>
    <row r="18082" spans="1:7">
      <c r="A18082" s="292" t="s">
        <v>49</v>
      </c>
      <c r="B18082" s="405">
        <v>68048</v>
      </c>
      <c r="C18082" s="292" t="s">
        <v>2979</v>
      </c>
      <c r="E18082" s="292" t="s">
        <v>214</v>
      </c>
      <c r="F18082" s="405">
        <v>67882</v>
      </c>
      <c r="G18082" s="292" t="s">
        <v>2979</v>
      </c>
    </row>
    <row r="18083" spans="1:7">
      <c r="A18083" s="292" t="s">
        <v>49</v>
      </c>
      <c r="B18083" s="405">
        <v>65348</v>
      </c>
      <c r="C18083" s="292" t="s">
        <v>2979</v>
      </c>
      <c r="E18083" s="292" t="s">
        <v>214</v>
      </c>
      <c r="F18083" s="405">
        <v>67950</v>
      </c>
      <c r="G18083" s="292" t="s">
        <v>2979</v>
      </c>
    </row>
    <row r="18084" spans="1:7">
      <c r="A18084" s="292" t="s">
        <v>49</v>
      </c>
      <c r="B18084" s="405">
        <v>65604</v>
      </c>
      <c r="C18084" s="292" t="s">
        <v>2979</v>
      </c>
      <c r="E18084" s="292" t="s">
        <v>214</v>
      </c>
      <c r="F18084" s="405">
        <v>67951</v>
      </c>
      <c r="G18084" s="292" t="s">
        <v>2979</v>
      </c>
    </row>
    <row r="18085" spans="1:7">
      <c r="A18085" s="292" t="s">
        <v>49</v>
      </c>
      <c r="B18085" s="405">
        <v>65705</v>
      </c>
      <c r="C18085" s="292" t="s">
        <v>2979</v>
      </c>
      <c r="E18085" s="292" t="s">
        <v>214</v>
      </c>
      <c r="F18085" s="405">
        <v>67952</v>
      </c>
      <c r="G18085" s="292" t="s">
        <v>2979</v>
      </c>
    </row>
    <row r="18086" spans="1:7">
      <c r="A18086" s="292" t="s">
        <v>49</v>
      </c>
      <c r="B18086" s="405">
        <v>65793</v>
      </c>
      <c r="C18086" s="292" t="s">
        <v>2979</v>
      </c>
      <c r="E18086" s="292" t="s">
        <v>214</v>
      </c>
      <c r="F18086" s="405">
        <v>68002</v>
      </c>
      <c r="G18086" s="292" t="s">
        <v>2979</v>
      </c>
    </row>
    <row r="18087" spans="1:7">
      <c r="A18087" s="292" t="s">
        <v>49</v>
      </c>
      <c r="B18087" s="405">
        <v>66407</v>
      </c>
      <c r="C18087" s="292" t="s">
        <v>2979</v>
      </c>
      <c r="E18087" s="292" t="s">
        <v>214</v>
      </c>
      <c r="F18087" s="405">
        <v>68003</v>
      </c>
      <c r="G18087" s="292" t="s">
        <v>2979</v>
      </c>
    </row>
    <row r="18088" spans="1:7">
      <c r="A18088" s="292" t="s">
        <v>49</v>
      </c>
      <c r="B18088" s="405">
        <v>66531</v>
      </c>
      <c r="C18088" s="292" t="s">
        <v>2979</v>
      </c>
      <c r="E18088" s="292" t="s">
        <v>214</v>
      </c>
      <c r="F18088" s="405">
        <v>68004</v>
      </c>
      <c r="G18088" s="292" t="s">
        <v>2979</v>
      </c>
    </row>
    <row r="18089" spans="1:7">
      <c r="A18089" s="292" t="s">
        <v>49</v>
      </c>
      <c r="B18089" s="405">
        <v>66769</v>
      </c>
      <c r="C18089" s="292" t="s">
        <v>2979</v>
      </c>
      <c r="E18089" s="292" t="s">
        <v>214</v>
      </c>
      <c r="F18089" s="405">
        <v>68014</v>
      </c>
      <c r="G18089" s="292" t="s">
        <v>2979</v>
      </c>
    </row>
    <row r="18090" spans="1:7">
      <c r="A18090" s="292" t="s">
        <v>49</v>
      </c>
      <c r="B18090" s="405">
        <v>66932</v>
      </c>
      <c r="C18090" s="292" t="s">
        <v>2979</v>
      </c>
      <c r="E18090" s="292" t="s">
        <v>214</v>
      </c>
      <c r="F18090" s="405">
        <v>68015</v>
      </c>
      <c r="G18090" s="292" t="s">
        <v>2979</v>
      </c>
    </row>
    <row r="18091" spans="1:7">
      <c r="A18091" s="292" t="s">
        <v>49</v>
      </c>
      <c r="B18091" s="405">
        <v>67039</v>
      </c>
      <c r="C18091" s="292" t="s">
        <v>2979</v>
      </c>
      <c r="E18091" s="292" t="s">
        <v>214</v>
      </c>
      <c r="F18091" s="405">
        <v>68016</v>
      </c>
      <c r="G18091" s="292" t="s">
        <v>2979</v>
      </c>
    </row>
    <row r="18092" spans="1:7">
      <c r="A18092" s="292" t="s">
        <v>49</v>
      </c>
      <c r="B18092" s="405">
        <v>67144</v>
      </c>
      <c r="C18092" s="292" t="s">
        <v>2979</v>
      </c>
      <c r="E18092" s="292" t="s">
        <v>214</v>
      </c>
      <c r="F18092" s="405">
        <v>68017</v>
      </c>
      <c r="G18092" s="292" t="s">
        <v>2979</v>
      </c>
    </row>
    <row r="18093" spans="1:7">
      <c r="A18093" s="292" t="s">
        <v>49</v>
      </c>
      <c r="B18093" s="405">
        <v>67439</v>
      </c>
      <c r="C18093" s="292" t="s">
        <v>2979</v>
      </c>
      <c r="E18093" s="292" t="s">
        <v>214</v>
      </c>
      <c r="F18093" s="405">
        <v>68018</v>
      </c>
      <c r="G18093" s="292" t="s">
        <v>2979</v>
      </c>
    </row>
    <row r="18094" spans="1:7">
      <c r="A18094" s="292" t="s">
        <v>49</v>
      </c>
      <c r="B18094" s="405">
        <v>67525</v>
      </c>
      <c r="C18094" s="292" t="s">
        <v>2979</v>
      </c>
      <c r="E18094" s="292" t="s">
        <v>214</v>
      </c>
      <c r="F18094" s="405">
        <v>68020</v>
      </c>
      <c r="G18094" s="292" t="s">
        <v>2979</v>
      </c>
    </row>
    <row r="18095" spans="1:7">
      <c r="A18095" s="292" t="s">
        <v>49</v>
      </c>
      <c r="B18095" s="405">
        <v>67640</v>
      </c>
      <c r="C18095" s="292" t="s">
        <v>2979</v>
      </c>
      <c r="E18095" s="292" t="s">
        <v>214</v>
      </c>
      <c r="F18095" s="405">
        <v>68030</v>
      </c>
      <c r="G18095" s="292" t="s">
        <v>2979</v>
      </c>
    </row>
    <row r="18096" spans="1:7">
      <c r="A18096" s="292" t="s">
        <v>49</v>
      </c>
      <c r="B18096" s="405">
        <v>67854</v>
      </c>
      <c r="C18096" s="292" t="s">
        <v>2979</v>
      </c>
      <c r="E18096" s="292" t="s">
        <v>214</v>
      </c>
      <c r="F18096" s="405">
        <v>68031</v>
      </c>
      <c r="G18096" s="292" t="s">
        <v>2979</v>
      </c>
    </row>
    <row r="18097" spans="1:7">
      <c r="A18097" s="292" t="s">
        <v>49</v>
      </c>
      <c r="B18097" s="405">
        <v>68050</v>
      </c>
      <c r="C18097" s="292" t="s">
        <v>2979</v>
      </c>
      <c r="E18097" s="292" t="s">
        <v>214</v>
      </c>
      <c r="F18097" s="405">
        <v>68033</v>
      </c>
      <c r="G18097" s="292" t="s">
        <v>2979</v>
      </c>
    </row>
    <row r="18098" spans="1:7">
      <c r="A18098" s="292" t="s">
        <v>49</v>
      </c>
      <c r="B18098" s="405">
        <v>68054</v>
      </c>
      <c r="C18098" s="292" t="s">
        <v>2979</v>
      </c>
      <c r="E18098" s="292" t="s">
        <v>214</v>
      </c>
      <c r="F18098" s="405">
        <v>68034</v>
      </c>
      <c r="G18098" s="292" t="s">
        <v>2979</v>
      </c>
    </row>
    <row r="18099" spans="1:7">
      <c r="A18099" s="292" t="s">
        <v>49</v>
      </c>
      <c r="B18099" s="405">
        <v>68341</v>
      </c>
      <c r="C18099" s="292" t="s">
        <v>2979</v>
      </c>
      <c r="E18099" s="292" t="s">
        <v>214</v>
      </c>
      <c r="F18099" s="405">
        <v>68035</v>
      </c>
      <c r="G18099" s="292" t="s">
        <v>2979</v>
      </c>
    </row>
    <row r="18100" spans="1:7">
      <c r="A18100" s="292" t="s">
        <v>49</v>
      </c>
      <c r="B18100" s="405">
        <v>68413</v>
      </c>
      <c r="C18100" s="292" t="s">
        <v>2979</v>
      </c>
      <c r="E18100" s="292" t="s">
        <v>214</v>
      </c>
      <c r="F18100" s="405">
        <v>68036</v>
      </c>
      <c r="G18100" s="292" t="s">
        <v>2979</v>
      </c>
    </row>
    <row r="18101" spans="1:7">
      <c r="A18101" s="292" t="s">
        <v>49</v>
      </c>
      <c r="B18101" s="405">
        <v>68622</v>
      </c>
      <c r="C18101" s="292" t="s">
        <v>2979</v>
      </c>
      <c r="E18101" s="292" t="s">
        <v>214</v>
      </c>
      <c r="F18101" s="405">
        <v>68037</v>
      </c>
      <c r="G18101" s="292" t="s">
        <v>2979</v>
      </c>
    </row>
    <row r="18102" spans="1:7">
      <c r="A18102" s="292" t="s">
        <v>49</v>
      </c>
      <c r="B18102" s="405">
        <v>68720</v>
      </c>
      <c r="C18102" s="292" t="s">
        <v>2979</v>
      </c>
      <c r="E18102" s="292" t="s">
        <v>214</v>
      </c>
      <c r="F18102" s="405">
        <v>68038</v>
      </c>
      <c r="G18102" s="292" t="s">
        <v>2979</v>
      </c>
    </row>
    <row r="18103" spans="1:7">
      <c r="A18103" s="292" t="s">
        <v>49</v>
      </c>
      <c r="B18103" s="405">
        <v>68780</v>
      </c>
      <c r="C18103" s="292" t="s">
        <v>2979</v>
      </c>
      <c r="E18103" s="292" t="s">
        <v>214</v>
      </c>
      <c r="F18103" s="405">
        <v>68039</v>
      </c>
      <c r="G18103" s="292" t="s">
        <v>2979</v>
      </c>
    </row>
    <row r="18104" spans="1:7">
      <c r="A18104" s="292" t="s">
        <v>49</v>
      </c>
      <c r="B18104" s="405">
        <v>68862</v>
      </c>
      <c r="C18104" s="292" t="s">
        <v>2979</v>
      </c>
      <c r="E18104" s="292" t="s">
        <v>214</v>
      </c>
      <c r="F18104" s="405">
        <v>68040</v>
      </c>
      <c r="G18104" s="292" t="s">
        <v>2979</v>
      </c>
    </row>
    <row r="18105" spans="1:7">
      <c r="A18105" s="292" t="s">
        <v>49</v>
      </c>
      <c r="B18105" s="405">
        <v>68957</v>
      </c>
      <c r="C18105" s="292" t="s">
        <v>2979</v>
      </c>
      <c r="E18105" s="292" t="s">
        <v>214</v>
      </c>
      <c r="F18105" s="405">
        <v>68042</v>
      </c>
      <c r="G18105" s="292" t="s">
        <v>2979</v>
      </c>
    </row>
    <row r="18106" spans="1:7">
      <c r="A18106" s="292" t="s">
        <v>49</v>
      </c>
      <c r="B18106" s="405">
        <v>69150</v>
      </c>
      <c r="C18106" s="292" t="s">
        <v>2979</v>
      </c>
      <c r="E18106" s="292" t="s">
        <v>214</v>
      </c>
      <c r="F18106" s="405">
        <v>68044</v>
      </c>
      <c r="G18106" s="292" t="s">
        <v>2979</v>
      </c>
    </row>
    <row r="18107" spans="1:7">
      <c r="A18107" s="292" t="s">
        <v>49</v>
      </c>
      <c r="B18107" s="405">
        <v>70341</v>
      </c>
      <c r="C18107" s="292" t="s">
        <v>2979</v>
      </c>
      <c r="E18107" s="292" t="s">
        <v>214</v>
      </c>
      <c r="F18107" s="405">
        <v>68045</v>
      </c>
      <c r="G18107" s="292" t="s">
        <v>2979</v>
      </c>
    </row>
    <row r="18108" spans="1:7">
      <c r="A18108" s="292" t="s">
        <v>49</v>
      </c>
      <c r="B18108" s="405">
        <v>70542</v>
      </c>
      <c r="C18108" s="292" t="s">
        <v>2979</v>
      </c>
      <c r="E18108" s="292" t="s">
        <v>214</v>
      </c>
      <c r="F18108" s="405">
        <v>68047</v>
      </c>
      <c r="G18108" s="292" t="s">
        <v>2979</v>
      </c>
    </row>
    <row r="18109" spans="1:7">
      <c r="A18109" s="292" t="s">
        <v>49</v>
      </c>
      <c r="B18109" s="405">
        <v>70732</v>
      </c>
      <c r="C18109" s="292" t="s">
        <v>2979</v>
      </c>
      <c r="E18109" s="292" t="s">
        <v>214</v>
      </c>
      <c r="F18109" s="405">
        <v>68048</v>
      </c>
      <c r="G18109" s="292" t="s">
        <v>2979</v>
      </c>
    </row>
    <row r="18110" spans="1:7">
      <c r="A18110" s="292" t="s">
        <v>49</v>
      </c>
      <c r="B18110" s="405">
        <v>71040</v>
      </c>
      <c r="C18110" s="292" t="s">
        <v>2979</v>
      </c>
      <c r="E18110" s="292" t="s">
        <v>214</v>
      </c>
      <c r="F18110" s="405">
        <v>68050</v>
      </c>
      <c r="G18110" s="292" t="s">
        <v>2979</v>
      </c>
    </row>
    <row r="18111" spans="1:7">
      <c r="A18111" s="292" t="s">
        <v>49</v>
      </c>
      <c r="B18111" s="405">
        <v>71261</v>
      </c>
      <c r="C18111" s="292" t="s">
        <v>2979</v>
      </c>
      <c r="E18111" s="292" t="s">
        <v>214</v>
      </c>
      <c r="F18111" s="405">
        <v>68054</v>
      </c>
      <c r="G18111" s="292" t="s">
        <v>2979</v>
      </c>
    </row>
    <row r="18112" spans="1:7">
      <c r="A18112" s="292" t="s">
        <v>49</v>
      </c>
      <c r="B18112" s="405">
        <v>71404</v>
      </c>
      <c r="C18112" s="292" t="s">
        <v>2979</v>
      </c>
      <c r="E18112" s="292" t="s">
        <v>214</v>
      </c>
      <c r="F18112" s="405">
        <v>68057</v>
      </c>
      <c r="G18112" s="292" t="s">
        <v>2979</v>
      </c>
    </row>
    <row r="18113" spans="1:7">
      <c r="A18113" s="292" t="s">
        <v>49</v>
      </c>
      <c r="B18113" s="405">
        <v>68057</v>
      </c>
      <c r="C18113" s="292" t="s">
        <v>2979</v>
      </c>
      <c r="E18113" s="292" t="s">
        <v>214</v>
      </c>
      <c r="F18113" s="405">
        <v>68058</v>
      </c>
      <c r="G18113" s="292" t="s">
        <v>2979</v>
      </c>
    </row>
    <row r="18114" spans="1:7">
      <c r="A18114" s="292" t="s">
        <v>49</v>
      </c>
      <c r="B18114" s="405">
        <v>68342</v>
      </c>
      <c r="C18114" s="292" t="s">
        <v>2979</v>
      </c>
      <c r="E18114" s="292" t="s">
        <v>214</v>
      </c>
      <c r="F18114" s="405">
        <v>68061</v>
      </c>
      <c r="G18114" s="292" t="s">
        <v>2979</v>
      </c>
    </row>
    <row r="18115" spans="1:7">
      <c r="A18115" s="292" t="s">
        <v>49</v>
      </c>
      <c r="B18115" s="405">
        <v>68414</v>
      </c>
      <c r="C18115" s="292" t="s">
        <v>2979</v>
      </c>
      <c r="E18115" s="292" t="s">
        <v>214</v>
      </c>
      <c r="F18115" s="405">
        <v>68062</v>
      </c>
      <c r="G18115" s="292" t="s">
        <v>2979</v>
      </c>
    </row>
    <row r="18116" spans="1:7">
      <c r="A18116" s="292" t="s">
        <v>49</v>
      </c>
      <c r="B18116" s="405">
        <v>68623</v>
      </c>
      <c r="C18116" s="292" t="s">
        <v>2979</v>
      </c>
      <c r="E18116" s="292" t="s">
        <v>214</v>
      </c>
      <c r="F18116" s="405">
        <v>68065</v>
      </c>
      <c r="G18116" s="292" t="s">
        <v>2979</v>
      </c>
    </row>
    <row r="18117" spans="1:7">
      <c r="A18117" s="292" t="s">
        <v>49</v>
      </c>
      <c r="B18117" s="405">
        <v>68722</v>
      </c>
      <c r="C18117" s="292" t="s">
        <v>2979</v>
      </c>
      <c r="E18117" s="292" t="s">
        <v>214</v>
      </c>
      <c r="F18117" s="405">
        <v>68066</v>
      </c>
      <c r="G18117" s="292" t="s">
        <v>2979</v>
      </c>
    </row>
    <row r="18118" spans="1:7">
      <c r="A18118" s="292" t="s">
        <v>49</v>
      </c>
      <c r="B18118" s="405">
        <v>68781</v>
      </c>
      <c r="C18118" s="292" t="s">
        <v>2979</v>
      </c>
      <c r="E18118" s="292" t="s">
        <v>214</v>
      </c>
      <c r="F18118" s="405">
        <v>68067</v>
      </c>
      <c r="G18118" s="292" t="s">
        <v>2979</v>
      </c>
    </row>
    <row r="18119" spans="1:7">
      <c r="A18119" s="292" t="s">
        <v>49</v>
      </c>
      <c r="B18119" s="405">
        <v>68863</v>
      </c>
      <c r="C18119" s="292" t="s">
        <v>2979</v>
      </c>
      <c r="E18119" s="292" t="s">
        <v>214</v>
      </c>
      <c r="F18119" s="405">
        <v>68070</v>
      </c>
      <c r="G18119" s="292" t="s">
        <v>2979</v>
      </c>
    </row>
    <row r="18120" spans="1:7">
      <c r="A18120" s="292" t="s">
        <v>49</v>
      </c>
      <c r="B18120" s="405">
        <v>68958</v>
      </c>
      <c r="C18120" s="292" t="s">
        <v>2979</v>
      </c>
      <c r="E18120" s="292" t="s">
        <v>214</v>
      </c>
      <c r="F18120" s="405">
        <v>68071</v>
      </c>
      <c r="G18120" s="292" t="s">
        <v>2979</v>
      </c>
    </row>
    <row r="18121" spans="1:7">
      <c r="A18121" s="292" t="s">
        <v>49</v>
      </c>
      <c r="B18121" s="405">
        <v>69151</v>
      </c>
      <c r="C18121" s="292" t="s">
        <v>2979</v>
      </c>
      <c r="E18121" s="292" t="s">
        <v>214</v>
      </c>
      <c r="F18121" s="405">
        <v>68073</v>
      </c>
      <c r="G18121" s="292" t="s">
        <v>2979</v>
      </c>
    </row>
    <row r="18122" spans="1:7">
      <c r="A18122" s="292" t="s">
        <v>49</v>
      </c>
      <c r="B18122" s="405">
        <v>70344</v>
      </c>
      <c r="C18122" s="292" t="s">
        <v>2979</v>
      </c>
      <c r="E18122" s="292" t="s">
        <v>214</v>
      </c>
      <c r="F18122" s="405">
        <v>68301</v>
      </c>
      <c r="G18122" s="292" t="s">
        <v>2979</v>
      </c>
    </row>
    <row r="18123" spans="1:7">
      <c r="A18123" s="292" t="s">
        <v>49</v>
      </c>
      <c r="B18123" s="405">
        <v>70543</v>
      </c>
      <c r="C18123" s="292" t="s">
        <v>2979</v>
      </c>
      <c r="E18123" s="292" t="s">
        <v>214</v>
      </c>
      <c r="F18123" s="405">
        <v>68303</v>
      </c>
      <c r="G18123" s="292" t="s">
        <v>2979</v>
      </c>
    </row>
    <row r="18124" spans="1:7">
      <c r="A18124" s="292" t="s">
        <v>49</v>
      </c>
      <c r="B18124" s="405">
        <v>70736</v>
      </c>
      <c r="C18124" s="292" t="s">
        <v>2979</v>
      </c>
      <c r="E18124" s="292" t="s">
        <v>214</v>
      </c>
      <c r="F18124" s="405">
        <v>68304</v>
      </c>
      <c r="G18124" s="292" t="s">
        <v>2979</v>
      </c>
    </row>
    <row r="18125" spans="1:7">
      <c r="A18125" s="292" t="s">
        <v>49</v>
      </c>
      <c r="B18125" s="405">
        <v>71043</v>
      </c>
      <c r="C18125" s="292" t="s">
        <v>2979</v>
      </c>
      <c r="E18125" s="292" t="s">
        <v>214</v>
      </c>
      <c r="F18125" s="405">
        <v>68305</v>
      </c>
      <c r="G18125" s="292" t="s">
        <v>2979</v>
      </c>
    </row>
    <row r="18126" spans="1:7">
      <c r="A18126" s="292" t="s">
        <v>49</v>
      </c>
      <c r="B18126" s="405">
        <v>71263</v>
      </c>
      <c r="C18126" s="292" t="s">
        <v>2979</v>
      </c>
      <c r="E18126" s="292" t="s">
        <v>214</v>
      </c>
      <c r="F18126" s="405">
        <v>68307</v>
      </c>
      <c r="G18126" s="292" t="s">
        <v>2979</v>
      </c>
    </row>
    <row r="18127" spans="1:7">
      <c r="A18127" s="292" t="s">
        <v>49</v>
      </c>
      <c r="B18127" s="405">
        <v>71407</v>
      </c>
      <c r="C18127" s="292" t="s">
        <v>2979</v>
      </c>
      <c r="E18127" s="292" t="s">
        <v>214</v>
      </c>
      <c r="F18127" s="405">
        <v>68313</v>
      </c>
      <c r="G18127" s="292" t="s">
        <v>2979</v>
      </c>
    </row>
    <row r="18128" spans="1:7">
      <c r="A18128" s="292" t="s">
        <v>49</v>
      </c>
      <c r="B18128" s="405">
        <v>68058</v>
      </c>
      <c r="C18128" s="292" t="s">
        <v>2979</v>
      </c>
      <c r="E18128" s="292" t="s">
        <v>214</v>
      </c>
      <c r="F18128" s="405">
        <v>68314</v>
      </c>
      <c r="G18128" s="292" t="s">
        <v>2979</v>
      </c>
    </row>
    <row r="18129" spans="1:7">
      <c r="A18129" s="292" t="s">
        <v>49</v>
      </c>
      <c r="B18129" s="405">
        <v>68343</v>
      </c>
      <c r="C18129" s="292" t="s">
        <v>2979</v>
      </c>
      <c r="E18129" s="292" t="s">
        <v>214</v>
      </c>
      <c r="F18129" s="405">
        <v>68315</v>
      </c>
      <c r="G18129" s="292" t="s">
        <v>2979</v>
      </c>
    </row>
    <row r="18130" spans="1:7">
      <c r="A18130" s="292" t="s">
        <v>49</v>
      </c>
      <c r="B18130" s="405">
        <v>68415</v>
      </c>
      <c r="C18130" s="292" t="s">
        <v>2979</v>
      </c>
      <c r="E18130" s="292" t="s">
        <v>214</v>
      </c>
      <c r="F18130" s="405">
        <v>68316</v>
      </c>
      <c r="G18130" s="292" t="s">
        <v>2979</v>
      </c>
    </row>
    <row r="18131" spans="1:7">
      <c r="A18131" s="292" t="s">
        <v>49</v>
      </c>
      <c r="B18131" s="405">
        <v>68624</v>
      </c>
      <c r="C18131" s="292" t="s">
        <v>2979</v>
      </c>
      <c r="E18131" s="292" t="s">
        <v>214</v>
      </c>
      <c r="F18131" s="405">
        <v>68317</v>
      </c>
      <c r="G18131" s="292" t="s">
        <v>2979</v>
      </c>
    </row>
    <row r="18132" spans="1:7">
      <c r="A18132" s="292" t="s">
        <v>49</v>
      </c>
      <c r="B18132" s="405">
        <v>68723</v>
      </c>
      <c r="C18132" s="292" t="s">
        <v>2979</v>
      </c>
      <c r="E18132" s="292" t="s">
        <v>214</v>
      </c>
      <c r="F18132" s="405">
        <v>68318</v>
      </c>
      <c r="G18132" s="292" t="s">
        <v>2979</v>
      </c>
    </row>
    <row r="18133" spans="1:7">
      <c r="A18133" s="292" t="s">
        <v>49</v>
      </c>
      <c r="B18133" s="405">
        <v>68783</v>
      </c>
      <c r="C18133" s="292" t="s">
        <v>2979</v>
      </c>
      <c r="E18133" s="292" t="s">
        <v>214</v>
      </c>
      <c r="F18133" s="405">
        <v>68319</v>
      </c>
      <c r="G18133" s="292" t="s">
        <v>2979</v>
      </c>
    </row>
    <row r="18134" spans="1:7">
      <c r="A18134" s="292" t="s">
        <v>49</v>
      </c>
      <c r="B18134" s="405">
        <v>68864</v>
      </c>
      <c r="C18134" s="292" t="s">
        <v>2979</v>
      </c>
      <c r="E18134" s="292" t="s">
        <v>214</v>
      </c>
      <c r="F18134" s="405">
        <v>68320</v>
      </c>
      <c r="G18134" s="292" t="s">
        <v>2979</v>
      </c>
    </row>
    <row r="18135" spans="1:7">
      <c r="A18135" s="292" t="s">
        <v>49</v>
      </c>
      <c r="B18135" s="405">
        <v>68959</v>
      </c>
      <c r="C18135" s="292" t="s">
        <v>2979</v>
      </c>
      <c r="E18135" s="292" t="s">
        <v>214</v>
      </c>
      <c r="F18135" s="405">
        <v>68321</v>
      </c>
      <c r="G18135" s="292" t="s">
        <v>2979</v>
      </c>
    </row>
    <row r="18136" spans="1:7">
      <c r="A18136" s="292" t="s">
        <v>49</v>
      </c>
      <c r="B18136" s="405">
        <v>69153</v>
      </c>
      <c r="C18136" s="292" t="s">
        <v>2979</v>
      </c>
      <c r="E18136" s="292" t="s">
        <v>214</v>
      </c>
      <c r="F18136" s="405">
        <v>68322</v>
      </c>
      <c r="G18136" s="292" t="s">
        <v>2979</v>
      </c>
    </row>
    <row r="18137" spans="1:7">
      <c r="A18137" s="292" t="s">
        <v>49</v>
      </c>
      <c r="B18137" s="405">
        <v>70346</v>
      </c>
      <c r="C18137" s="292" t="s">
        <v>2979</v>
      </c>
      <c r="E18137" s="292" t="s">
        <v>214</v>
      </c>
      <c r="F18137" s="405">
        <v>68323</v>
      </c>
      <c r="G18137" s="292" t="s">
        <v>2979</v>
      </c>
    </row>
    <row r="18138" spans="1:7">
      <c r="A18138" s="292" t="s">
        <v>49</v>
      </c>
      <c r="B18138" s="405">
        <v>70544</v>
      </c>
      <c r="C18138" s="292" t="s">
        <v>2979</v>
      </c>
      <c r="E18138" s="292" t="s">
        <v>214</v>
      </c>
      <c r="F18138" s="405">
        <v>68324</v>
      </c>
      <c r="G18138" s="292" t="s">
        <v>2979</v>
      </c>
    </row>
    <row r="18139" spans="1:7">
      <c r="A18139" s="292" t="s">
        <v>49</v>
      </c>
      <c r="B18139" s="405">
        <v>70738</v>
      </c>
      <c r="C18139" s="292" t="s">
        <v>2979</v>
      </c>
      <c r="E18139" s="292" t="s">
        <v>214</v>
      </c>
      <c r="F18139" s="405">
        <v>68325</v>
      </c>
      <c r="G18139" s="292" t="s">
        <v>2979</v>
      </c>
    </row>
    <row r="18140" spans="1:7">
      <c r="A18140" s="292" t="s">
        <v>49</v>
      </c>
      <c r="B18140" s="405">
        <v>71044</v>
      </c>
      <c r="C18140" s="292" t="s">
        <v>2979</v>
      </c>
      <c r="E18140" s="292" t="s">
        <v>214</v>
      </c>
      <c r="F18140" s="405">
        <v>68326</v>
      </c>
      <c r="G18140" s="292" t="s">
        <v>2979</v>
      </c>
    </row>
    <row r="18141" spans="1:7">
      <c r="A18141" s="292" t="s">
        <v>49</v>
      </c>
      <c r="B18141" s="405">
        <v>71266</v>
      </c>
      <c r="C18141" s="292" t="s">
        <v>2979</v>
      </c>
      <c r="E18141" s="292" t="s">
        <v>214</v>
      </c>
      <c r="F18141" s="405">
        <v>68327</v>
      </c>
      <c r="G18141" s="292" t="s">
        <v>2979</v>
      </c>
    </row>
    <row r="18142" spans="1:7">
      <c r="A18142" s="292" t="s">
        <v>49</v>
      </c>
      <c r="B18142" s="405">
        <v>71409</v>
      </c>
      <c r="C18142" s="292" t="s">
        <v>2979</v>
      </c>
      <c r="E18142" s="292" t="s">
        <v>214</v>
      </c>
      <c r="F18142" s="405">
        <v>68328</v>
      </c>
      <c r="G18142" s="292" t="s">
        <v>2979</v>
      </c>
    </row>
    <row r="18143" spans="1:7">
      <c r="A18143" s="292" t="s">
        <v>49</v>
      </c>
      <c r="B18143" s="405">
        <v>68061</v>
      </c>
      <c r="C18143" s="292" t="s">
        <v>2979</v>
      </c>
      <c r="E18143" s="292" t="s">
        <v>214</v>
      </c>
      <c r="F18143" s="405">
        <v>68329</v>
      </c>
      <c r="G18143" s="292" t="s">
        <v>2979</v>
      </c>
    </row>
    <row r="18144" spans="1:7">
      <c r="A18144" s="292" t="s">
        <v>49</v>
      </c>
      <c r="B18144" s="405">
        <v>68344</v>
      </c>
      <c r="C18144" s="292" t="s">
        <v>2979</v>
      </c>
      <c r="E18144" s="292" t="s">
        <v>214</v>
      </c>
      <c r="F18144" s="405">
        <v>68331</v>
      </c>
      <c r="G18144" s="292" t="s">
        <v>2979</v>
      </c>
    </row>
    <row r="18145" spans="1:7">
      <c r="A18145" s="292" t="s">
        <v>49</v>
      </c>
      <c r="B18145" s="405">
        <v>68416</v>
      </c>
      <c r="C18145" s="292" t="s">
        <v>2979</v>
      </c>
      <c r="E18145" s="292" t="s">
        <v>214</v>
      </c>
      <c r="F18145" s="405">
        <v>68332</v>
      </c>
      <c r="G18145" s="292" t="s">
        <v>2979</v>
      </c>
    </row>
    <row r="18146" spans="1:7">
      <c r="A18146" s="292" t="s">
        <v>49</v>
      </c>
      <c r="B18146" s="405">
        <v>68626</v>
      </c>
      <c r="C18146" s="292" t="s">
        <v>2979</v>
      </c>
      <c r="E18146" s="292" t="s">
        <v>214</v>
      </c>
      <c r="F18146" s="405">
        <v>68335</v>
      </c>
      <c r="G18146" s="292" t="s">
        <v>2979</v>
      </c>
    </row>
    <row r="18147" spans="1:7">
      <c r="A18147" s="292" t="s">
        <v>49</v>
      </c>
      <c r="B18147" s="405">
        <v>68724</v>
      </c>
      <c r="C18147" s="292" t="s">
        <v>2979</v>
      </c>
      <c r="E18147" s="292" t="s">
        <v>214</v>
      </c>
      <c r="F18147" s="405">
        <v>68336</v>
      </c>
      <c r="G18147" s="292" t="s">
        <v>2979</v>
      </c>
    </row>
    <row r="18148" spans="1:7">
      <c r="A18148" s="292" t="s">
        <v>49</v>
      </c>
      <c r="B18148" s="405">
        <v>68784</v>
      </c>
      <c r="C18148" s="292" t="s">
        <v>2979</v>
      </c>
      <c r="E18148" s="292" t="s">
        <v>214</v>
      </c>
      <c r="F18148" s="405">
        <v>68337</v>
      </c>
      <c r="G18148" s="292" t="s">
        <v>2979</v>
      </c>
    </row>
    <row r="18149" spans="1:7">
      <c r="A18149" s="292" t="s">
        <v>49</v>
      </c>
      <c r="B18149" s="405">
        <v>68865</v>
      </c>
      <c r="C18149" s="292" t="s">
        <v>2979</v>
      </c>
      <c r="E18149" s="292" t="s">
        <v>214</v>
      </c>
      <c r="F18149" s="405">
        <v>68338</v>
      </c>
      <c r="G18149" s="292" t="s">
        <v>2979</v>
      </c>
    </row>
    <row r="18150" spans="1:7">
      <c r="A18150" s="292" t="s">
        <v>49</v>
      </c>
      <c r="B18150" s="405">
        <v>68960</v>
      </c>
      <c r="C18150" s="292" t="s">
        <v>2979</v>
      </c>
      <c r="E18150" s="292" t="s">
        <v>214</v>
      </c>
      <c r="F18150" s="405">
        <v>68339</v>
      </c>
      <c r="G18150" s="292" t="s">
        <v>2979</v>
      </c>
    </row>
    <row r="18151" spans="1:7">
      <c r="A18151" s="292" t="s">
        <v>49</v>
      </c>
      <c r="B18151" s="405">
        <v>69154</v>
      </c>
      <c r="C18151" s="292" t="s">
        <v>2979</v>
      </c>
      <c r="E18151" s="292" t="s">
        <v>214</v>
      </c>
      <c r="F18151" s="405">
        <v>68340</v>
      </c>
      <c r="G18151" s="292" t="s">
        <v>2979</v>
      </c>
    </row>
    <row r="18152" spans="1:7">
      <c r="A18152" s="292" t="s">
        <v>49</v>
      </c>
      <c r="B18152" s="405">
        <v>70352</v>
      </c>
      <c r="C18152" s="292" t="s">
        <v>2979</v>
      </c>
      <c r="E18152" s="292" t="s">
        <v>214</v>
      </c>
      <c r="F18152" s="405">
        <v>68341</v>
      </c>
      <c r="G18152" s="292" t="s">
        <v>2979</v>
      </c>
    </row>
    <row r="18153" spans="1:7">
      <c r="A18153" s="292" t="s">
        <v>49</v>
      </c>
      <c r="B18153" s="405">
        <v>70548</v>
      </c>
      <c r="C18153" s="292" t="s">
        <v>2979</v>
      </c>
      <c r="E18153" s="292" t="s">
        <v>214</v>
      </c>
      <c r="F18153" s="405">
        <v>68342</v>
      </c>
      <c r="G18153" s="292" t="s">
        <v>2979</v>
      </c>
    </row>
    <row r="18154" spans="1:7">
      <c r="A18154" s="292" t="s">
        <v>49</v>
      </c>
      <c r="B18154" s="405">
        <v>70740</v>
      </c>
      <c r="C18154" s="292" t="s">
        <v>2979</v>
      </c>
      <c r="E18154" s="292" t="s">
        <v>214</v>
      </c>
      <c r="F18154" s="405">
        <v>68343</v>
      </c>
      <c r="G18154" s="292" t="s">
        <v>2979</v>
      </c>
    </row>
    <row r="18155" spans="1:7">
      <c r="A18155" s="292" t="s">
        <v>49</v>
      </c>
      <c r="B18155" s="405">
        <v>71045</v>
      </c>
      <c r="C18155" s="292" t="s">
        <v>2979</v>
      </c>
      <c r="E18155" s="292" t="s">
        <v>214</v>
      </c>
      <c r="F18155" s="405">
        <v>68344</v>
      </c>
      <c r="G18155" s="292" t="s">
        <v>2979</v>
      </c>
    </row>
    <row r="18156" spans="1:7">
      <c r="A18156" s="292" t="s">
        <v>49</v>
      </c>
      <c r="B18156" s="405">
        <v>71268</v>
      </c>
      <c r="C18156" s="292" t="s">
        <v>2979</v>
      </c>
      <c r="E18156" s="292" t="s">
        <v>214</v>
      </c>
      <c r="F18156" s="405">
        <v>68345</v>
      </c>
      <c r="G18156" s="292" t="s">
        <v>2979</v>
      </c>
    </row>
    <row r="18157" spans="1:7">
      <c r="A18157" s="292" t="s">
        <v>49</v>
      </c>
      <c r="B18157" s="405">
        <v>71411</v>
      </c>
      <c r="C18157" s="292" t="s">
        <v>2979</v>
      </c>
      <c r="E18157" s="292" t="s">
        <v>214</v>
      </c>
      <c r="F18157" s="405">
        <v>68346</v>
      </c>
      <c r="G18157" s="292" t="s">
        <v>2979</v>
      </c>
    </row>
    <row r="18158" spans="1:7">
      <c r="A18158" s="292" t="s">
        <v>49</v>
      </c>
      <c r="B18158" s="405">
        <v>68062</v>
      </c>
      <c r="C18158" s="292" t="s">
        <v>2979</v>
      </c>
      <c r="E18158" s="292" t="s">
        <v>214</v>
      </c>
      <c r="F18158" s="405">
        <v>68347</v>
      </c>
      <c r="G18158" s="292" t="s">
        <v>2979</v>
      </c>
    </row>
    <row r="18159" spans="1:7">
      <c r="A18159" s="292" t="s">
        <v>49</v>
      </c>
      <c r="B18159" s="405">
        <v>68345</v>
      </c>
      <c r="C18159" s="292" t="s">
        <v>2979</v>
      </c>
      <c r="E18159" s="292" t="s">
        <v>214</v>
      </c>
      <c r="F18159" s="405">
        <v>68348</v>
      </c>
      <c r="G18159" s="292" t="s">
        <v>2979</v>
      </c>
    </row>
    <row r="18160" spans="1:7">
      <c r="A18160" s="292" t="s">
        <v>49</v>
      </c>
      <c r="B18160" s="405">
        <v>68417</v>
      </c>
      <c r="C18160" s="292" t="s">
        <v>2979</v>
      </c>
      <c r="E18160" s="292" t="s">
        <v>214</v>
      </c>
      <c r="F18160" s="405">
        <v>68349</v>
      </c>
      <c r="G18160" s="292" t="s">
        <v>2979</v>
      </c>
    </row>
    <row r="18161" spans="1:7">
      <c r="A18161" s="292" t="s">
        <v>49</v>
      </c>
      <c r="B18161" s="405">
        <v>68627</v>
      </c>
      <c r="C18161" s="292" t="s">
        <v>2979</v>
      </c>
      <c r="E18161" s="292" t="s">
        <v>214</v>
      </c>
      <c r="F18161" s="405">
        <v>68350</v>
      </c>
      <c r="G18161" s="292" t="s">
        <v>2979</v>
      </c>
    </row>
    <row r="18162" spans="1:7">
      <c r="A18162" s="292" t="s">
        <v>49</v>
      </c>
      <c r="B18162" s="405">
        <v>68725</v>
      </c>
      <c r="C18162" s="292" t="s">
        <v>2979</v>
      </c>
      <c r="E18162" s="292" t="s">
        <v>214</v>
      </c>
      <c r="F18162" s="405">
        <v>68351</v>
      </c>
      <c r="G18162" s="292" t="s">
        <v>2979</v>
      </c>
    </row>
    <row r="18163" spans="1:7">
      <c r="A18163" s="292" t="s">
        <v>49</v>
      </c>
      <c r="B18163" s="405">
        <v>68785</v>
      </c>
      <c r="C18163" s="292" t="s">
        <v>2979</v>
      </c>
      <c r="E18163" s="292" t="s">
        <v>214</v>
      </c>
      <c r="F18163" s="405">
        <v>68352</v>
      </c>
      <c r="G18163" s="292" t="s">
        <v>2979</v>
      </c>
    </row>
    <row r="18164" spans="1:7">
      <c r="A18164" s="292" t="s">
        <v>49</v>
      </c>
      <c r="B18164" s="405">
        <v>68866</v>
      </c>
      <c r="C18164" s="292" t="s">
        <v>2979</v>
      </c>
      <c r="E18164" s="292" t="s">
        <v>214</v>
      </c>
      <c r="F18164" s="405">
        <v>68354</v>
      </c>
      <c r="G18164" s="292" t="s">
        <v>2979</v>
      </c>
    </row>
    <row r="18165" spans="1:7">
      <c r="A18165" s="292" t="s">
        <v>49</v>
      </c>
      <c r="B18165" s="405">
        <v>68961</v>
      </c>
      <c r="C18165" s="292" t="s">
        <v>2979</v>
      </c>
      <c r="E18165" s="292" t="s">
        <v>214</v>
      </c>
      <c r="F18165" s="405">
        <v>68355</v>
      </c>
      <c r="G18165" s="292" t="s">
        <v>2979</v>
      </c>
    </row>
    <row r="18166" spans="1:7">
      <c r="A18166" s="292" t="s">
        <v>49</v>
      </c>
      <c r="B18166" s="405">
        <v>69160</v>
      </c>
      <c r="C18166" s="292" t="s">
        <v>2979</v>
      </c>
      <c r="E18166" s="292" t="s">
        <v>214</v>
      </c>
      <c r="F18166" s="405">
        <v>68357</v>
      </c>
      <c r="G18166" s="292" t="s">
        <v>2979</v>
      </c>
    </row>
    <row r="18167" spans="1:7">
      <c r="A18167" s="292" t="s">
        <v>49</v>
      </c>
      <c r="B18167" s="405">
        <v>70353</v>
      </c>
      <c r="C18167" s="292" t="s">
        <v>2979</v>
      </c>
      <c r="E18167" s="292" t="s">
        <v>214</v>
      </c>
      <c r="F18167" s="405">
        <v>68358</v>
      </c>
      <c r="G18167" s="292" t="s">
        <v>2979</v>
      </c>
    </row>
    <row r="18168" spans="1:7">
      <c r="A18168" s="292" t="s">
        <v>49</v>
      </c>
      <c r="B18168" s="405">
        <v>70549</v>
      </c>
      <c r="C18168" s="292" t="s">
        <v>2979</v>
      </c>
      <c r="E18168" s="292" t="s">
        <v>214</v>
      </c>
      <c r="F18168" s="405">
        <v>68359</v>
      </c>
      <c r="G18168" s="292" t="s">
        <v>2979</v>
      </c>
    </row>
    <row r="18169" spans="1:7">
      <c r="A18169" s="292" t="s">
        <v>49</v>
      </c>
      <c r="B18169" s="405">
        <v>70744</v>
      </c>
      <c r="C18169" s="292" t="s">
        <v>2979</v>
      </c>
      <c r="E18169" s="292" t="s">
        <v>214</v>
      </c>
      <c r="F18169" s="405">
        <v>68360</v>
      </c>
      <c r="G18169" s="292" t="s">
        <v>2979</v>
      </c>
    </row>
    <row r="18170" spans="1:7">
      <c r="A18170" s="292" t="s">
        <v>49</v>
      </c>
      <c r="B18170" s="405">
        <v>71046</v>
      </c>
      <c r="C18170" s="292" t="s">
        <v>2979</v>
      </c>
      <c r="E18170" s="292" t="s">
        <v>214</v>
      </c>
      <c r="F18170" s="405">
        <v>68361</v>
      </c>
      <c r="G18170" s="292" t="s">
        <v>2979</v>
      </c>
    </row>
    <row r="18171" spans="1:7">
      <c r="A18171" s="292" t="s">
        <v>49</v>
      </c>
      <c r="B18171" s="405">
        <v>71269</v>
      </c>
      <c r="C18171" s="292" t="s">
        <v>2979</v>
      </c>
      <c r="E18171" s="292" t="s">
        <v>214</v>
      </c>
      <c r="F18171" s="405">
        <v>68364</v>
      </c>
      <c r="G18171" s="292" t="s">
        <v>2979</v>
      </c>
    </row>
    <row r="18172" spans="1:7">
      <c r="A18172" s="292" t="s">
        <v>49</v>
      </c>
      <c r="B18172" s="405">
        <v>71415</v>
      </c>
      <c r="C18172" s="292" t="s">
        <v>2979</v>
      </c>
      <c r="E18172" s="292" t="s">
        <v>214</v>
      </c>
      <c r="F18172" s="405">
        <v>68365</v>
      </c>
      <c r="G18172" s="292" t="s">
        <v>2979</v>
      </c>
    </row>
    <row r="18173" spans="1:7">
      <c r="A18173" s="292" t="s">
        <v>49</v>
      </c>
      <c r="B18173" s="405">
        <v>68065</v>
      </c>
      <c r="C18173" s="292" t="s">
        <v>2979</v>
      </c>
      <c r="E18173" s="292" t="s">
        <v>214</v>
      </c>
      <c r="F18173" s="405">
        <v>68367</v>
      </c>
      <c r="G18173" s="292" t="s">
        <v>2979</v>
      </c>
    </row>
    <row r="18174" spans="1:7">
      <c r="A18174" s="292" t="s">
        <v>49</v>
      </c>
      <c r="B18174" s="405">
        <v>68346</v>
      </c>
      <c r="C18174" s="292" t="s">
        <v>2979</v>
      </c>
      <c r="E18174" s="292" t="s">
        <v>214</v>
      </c>
      <c r="F18174" s="405">
        <v>68368</v>
      </c>
      <c r="G18174" s="292" t="s">
        <v>2979</v>
      </c>
    </row>
    <row r="18175" spans="1:7">
      <c r="A18175" s="292" t="s">
        <v>49</v>
      </c>
      <c r="B18175" s="405">
        <v>68418</v>
      </c>
      <c r="C18175" s="292" t="s">
        <v>2979</v>
      </c>
      <c r="E18175" s="292" t="s">
        <v>214</v>
      </c>
      <c r="F18175" s="405">
        <v>68370</v>
      </c>
      <c r="G18175" s="292" t="s">
        <v>2979</v>
      </c>
    </row>
    <row r="18176" spans="1:7">
      <c r="A18176" s="292" t="s">
        <v>49</v>
      </c>
      <c r="B18176" s="405">
        <v>68628</v>
      </c>
      <c r="C18176" s="292" t="s">
        <v>2979</v>
      </c>
      <c r="E18176" s="292" t="s">
        <v>214</v>
      </c>
      <c r="F18176" s="405">
        <v>68371</v>
      </c>
      <c r="G18176" s="292" t="s">
        <v>2979</v>
      </c>
    </row>
    <row r="18177" spans="1:7">
      <c r="A18177" s="292" t="s">
        <v>49</v>
      </c>
      <c r="B18177" s="405">
        <v>68727</v>
      </c>
      <c r="C18177" s="292" t="s">
        <v>2979</v>
      </c>
      <c r="E18177" s="292" t="s">
        <v>214</v>
      </c>
      <c r="F18177" s="405">
        <v>68372</v>
      </c>
      <c r="G18177" s="292" t="s">
        <v>2979</v>
      </c>
    </row>
    <row r="18178" spans="1:7">
      <c r="A18178" s="292" t="s">
        <v>49</v>
      </c>
      <c r="B18178" s="405">
        <v>68786</v>
      </c>
      <c r="C18178" s="292" t="s">
        <v>2979</v>
      </c>
      <c r="E18178" s="292" t="s">
        <v>214</v>
      </c>
      <c r="F18178" s="405">
        <v>68374</v>
      </c>
      <c r="G18178" s="292" t="s">
        <v>2979</v>
      </c>
    </row>
    <row r="18179" spans="1:7">
      <c r="A18179" s="292" t="s">
        <v>49</v>
      </c>
      <c r="B18179" s="405">
        <v>68869</v>
      </c>
      <c r="C18179" s="292" t="s">
        <v>2979</v>
      </c>
      <c r="E18179" s="292" t="s">
        <v>214</v>
      </c>
      <c r="F18179" s="405">
        <v>68376</v>
      </c>
      <c r="G18179" s="292" t="s">
        <v>2979</v>
      </c>
    </row>
    <row r="18180" spans="1:7">
      <c r="A18180" s="292" t="s">
        <v>49</v>
      </c>
      <c r="B18180" s="405">
        <v>68963</v>
      </c>
      <c r="C18180" s="292" t="s">
        <v>2979</v>
      </c>
      <c r="E18180" s="292" t="s">
        <v>214</v>
      </c>
      <c r="F18180" s="405">
        <v>68377</v>
      </c>
      <c r="G18180" s="292" t="s">
        <v>2979</v>
      </c>
    </row>
    <row r="18181" spans="1:7">
      <c r="A18181" s="292" t="s">
        <v>49</v>
      </c>
      <c r="B18181" s="405">
        <v>69162</v>
      </c>
      <c r="C18181" s="292" t="s">
        <v>2979</v>
      </c>
      <c r="E18181" s="292" t="s">
        <v>214</v>
      </c>
      <c r="F18181" s="405">
        <v>68378</v>
      </c>
      <c r="G18181" s="292" t="s">
        <v>2979</v>
      </c>
    </row>
    <row r="18182" spans="1:7">
      <c r="A18182" s="292" t="s">
        <v>49</v>
      </c>
      <c r="B18182" s="405">
        <v>70354</v>
      </c>
      <c r="C18182" s="292" t="s">
        <v>2979</v>
      </c>
      <c r="E18182" s="292" t="s">
        <v>214</v>
      </c>
      <c r="F18182" s="405">
        <v>68380</v>
      </c>
      <c r="G18182" s="292" t="s">
        <v>2979</v>
      </c>
    </row>
    <row r="18183" spans="1:7">
      <c r="A18183" s="292" t="s">
        <v>49</v>
      </c>
      <c r="B18183" s="405">
        <v>70552</v>
      </c>
      <c r="C18183" s="292" t="s">
        <v>2979</v>
      </c>
      <c r="E18183" s="292" t="s">
        <v>214</v>
      </c>
      <c r="F18183" s="405">
        <v>68382</v>
      </c>
      <c r="G18183" s="292" t="s">
        <v>2979</v>
      </c>
    </row>
    <row r="18184" spans="1:7">
      <c r="A18184" s="292" t="s">
        <v>49</v>
      </c>
      <c r="B18184" s="405">
        <v>70748</v>
      </c>
      <c r="C18184" s="292" t="s">
        <v>2979</v>
      </c>
      <c r="E18184" s="292" t="s">
        <v>214</v>
      </c>
      <c r="F18184" s="405">
        <v>68401</v>
      </c>
      <c r="G18184" s="292" t="s">
        <v>2979</v>
      </c>
    </row>
    <row r="18185" spans="1:7">
      <c r="A18185" s="292" t="s">
        <v>49</v>
      </c>
      <c r="B18185" s="405">
        <v>71047</v>
      </c>
      <c r="C18185" s="292" t="s">
        <v>2979</v>
      </c>
      <c r="E18185" s="292" t="s">
        <v>214</v>
      </c>
      <c r="F18185" s="405">
        <v>68402</v>
      </c>
      <c r="G18185" s="292" t="s">
        <v>2979</v>
      </c>
    </row>
    <row r="18186" spans="1:7">
      <c r="A18186" s="292" t="s">
        <v>49</v>
      </c>
      <c r="B18186" s="405">
        <v>71275</v>
      </c>
      <c r="C18186" s="292" t="s">
        <v>2979</v>
      </c>
      <c r="E18186" s="292" t="s">
        <v>214</v>
      </c>
      <c r="F18186" s="405">
        <v>68403</v>
      </c>
      <c r="G18186" s="292" t="s">
        <v>2979</v>
      </c>
    </row>
    <row r="18187" spans="1:7">
      <c r="A18187" s="292" t="s">
        <v>49</v>
      </c>
      <c r="B18187" s="405">
        <v>71417</v>
      </c>
      <c r="C18187" s="292" t="s">
        <v>2979</v>
      </c>
      <c r="E18187" s="292" t="s">
        <v>214</v>
      </c>
      <c r="F18187" s="405">
        <v>68404</v>
      </c>
      <c r="G18187" s="292" t="s">
        <v>2979</v>
      </c>
    </row>
    <row r="18188" spans="1:7">
      <c r="A18188" s="292" t="s">
        <v>49</v>
      </c>
      <c r="B18188" s="405">
        <v>68066</v>
      </c>
      <c r="C18188" s="292" t="s">
        <v>2979</v>
      </c>
      <c r="E18188" s="292" t="s">
        <v>214</v>
      </c>
      <c r="F18188" s="405">
        <v>68405</v>
      </c>
      <c r="G18188" s="292" t="s">
        <v>2979</v>
      </c>
    </row>
    <row r="18189" spans="1:7">
      <c r="A18189" s="292" t="s">
        <v>49</v>
      </c>
      <c r="B18189" s="405">
        <v>68347</v>
      </c>
      <c r="C18189" s="292" t="s">
        <v>2979</v>
      </c>
      <c r="E18189" s="292" t="s">
        <v>214</v>
      </c>
      <c r="F18189" s="405">
        <v>68406</v>
      </c>
      <c r="G18189" s="292" t="s">
        <v>2979</v>
      </c>
    </row>
    <row r="18190" spans="1:7">
      <c r="A18190" s="292" t="s">
        <v>49</v>
      </c>
      <c r="B18190" s="405">
        <v>68419</v>
      </c>
      <c r="C18190" s="292" t="s">
        <v>2979</v>
      </c>
      <c r="E18190" s="292" t="s">
        <v>214</v>
      </c>
      <c r="F18190" s="405">
        <v>68407</v>
      </c>
      <c r="G18190" s="292" t="s">
        <v>2979</v>
      </c>
    </row>
    <row r="18191" spans="1:7">
      <c r="A18191" s="292" t="s">
        <v>49</v>
      </c>
      <c r="B18191" s="405">
        <v>68629</v>
      </c>
      <c r="C18191" s="292" t="s">
        <v>2979</v>
      </c>
      <c r="E18191" s="292" t="s">
        <v>214</v>
      </c>
      <c r="F18191" s="405">
        <v>68409</v>
      </c>
      <c r="G18191" s="292" t="s">
        <v>2979</v>
      </c>
    </row>
    <row r="18192" spans="1:7">
      <c r="A18192" s="292" t="s">
        <v>49</v>
      </c>
      <c r="B18192" s="405">
        <v>68728</v>
      </c>
      <c r="C18192" s="292" t="s">
        <v>2979</v>
      </c>
      <c r="E18192" s="292" t="s">
        <v>214</v>
      </c>
      <c r="F18192" s="405">
        <v>68410</v>
      </c>
      <c r="G18192" s="292" t="s">
        <v>2979</v>
      </c>
    </row>
    <row r="18193" spans="1:7">
      <c r="A18193" s="292" t="s">
        <v>49</v>
      </c>
      <c r="B18193" s="405">
        <v>68787</v>
      </c>
      <c r="C18193" s="292" t="s">
        <v>2979</v>
      </c>
      <c r="E18193" s="292" t="s">
        <v>214</v>
      </c>
      <c r="F18193" s="405">
        <v>68413</v>
      </c>
      <c r="G18193" s="292" t="s">
        <v>2979</v>
      </c>
    </row>
    <row r="18194" spans="1:7">
      <c r="A18194" s="292" t="s">
        <v>49</v>
      </c>
      <c r="B18194" s="405">
        <v>68870</v>
      </c>
      <c r="C18194" s="292" t="s">
        <v>2979</v>
      </c>
      <c r="E18194" s="292" t="s">
        <v>214</v>
      </c>
      <c r="F18194" s="405">
        <v>68414</v>
      </c>
      <c r="G18194" s="292" t="s">
        <v>2979</v>
      </c>
    </row>
    <row r="18195" spans="1:7">
      <c r="A18195" s="292" t="s">
        <v>49</v>
      </c>
      <c r="B18195" s="405">
        <v>68964</v>
      </c>
      <c r="C18195" s="292" t="s">
        <v>2979</v>
      </c>
      <c r="E18195" s="292" t="s">
        <v>214</v>
      </c>
      <c r="F18195" s="405">
        <v>68415</v>
      </c>
      <c r="G18195" s="292" t="s">
        <v>2979</v>
      </c>
    </row>
    <row r="18196" spans="1:7">
      <c r="A18196" s="292" t="s">
        <v>49</v>
      </c>
      <c r="B18196" s="405">
        <v>69165</v>
      </c>
      <c r="C18196" s="292" t="s">
        <v>2979</v>
      </c>
      <c r="E18196" s="292" t="s">
        <v>214</v>
      </c>
      <c r="F18196" s="405">
        <v>68416</v>
      </c>
      <c r="G18196" s="292" t="s">
        <v>2979</v>
      </c>
    </row>
    <row r="18197" spans="1:7">
      <c r="A18197" s="292" t="s">
        <v>49</v>
      </c>
      <c r="B18197" s="405">
        <v>70355</v>
      </c>
      <c r="C18197" s="292" t="s">
        <v>2979</v>
      </c>
      <c r="E18197" s="292" t="s">
        <v>214</v>
      </c>
      <c r="F18197" s="405">
        <v>68417</v>
      </c>
      <c r="G18197" s="292" t="s">
        <v>2979</v>
      </c>
    </row>
    <row r="18198" spans="1:7">
      <c r="A18198" s="292" t="s">
        <v>49</v>
      </c>
      <c r="B18198" s="405">
        <v>70554</v>
      </c>
      <c r="C18198" s="292" t="s">
        <v>2979</v>
      </c>
      <c r="E18198" s="292" t="s">
        <v>214</v>
      </c>
      <c r="F18198" s="405">
        <v>68418</v>
      </c>
      <c r="G18198" s="292" t="s">
        <v>2979</v>
      </c>
    </row>
    <row r="18199" spans="1:7">
      <c r="A18199" s="292" t="s">
        <v>49</v>
      </c>
      <c r="B18199" s="405">
        <v>70749</v>
      </c>
      <c r="C18199" s="292" t="s">
        <v>2979</v>
      </c>
      <c r="E18199" s="292" t="s">
        <v>214</v>
      </c>
      <c r="F18199" s="405">
        <v>68419</v>
      </c>
      <c r="G18199" s="292" t="s">
        <v>2979</v>
      </c>
    </row>
    <row r="18200" spans="1:7">
      <c r="A18200" s="292" t="s">
        <v>49</v>
      </c>
      <c r="B18200" s="405">
        <v>71049</v>
      </c>
      <c r="C18200" s="292" t="s">
        <v>2979</v>
      </c>
      <c r="E18200" s="292" t="s">
        <v>214</v>
      </c>
      <c r="F18200" s="405">
        <v>68420</v>
      </c>
      <c r="G18200" s="292" t="s">
        <v>2979</v>
      </c>
    </row>
    <row r="18201" spans="1:7">
      <c r="A18201" s="292" t="s">
        <v>49</v>
      </c>
      <c r="B18201" s="405">
        <v>71276</v>
      </c>
      <c r="C18201" s="292" t="s">
        <v>2979</v>
      </c>
      <c r="E18201" s="292" t="s">
        <v>214</v>
      </c>
      <c r="F18201" s="405">
        <v>68421</v>
      </c>
      <c r="G18201" s="292" t="s">
        <v>2979</v>
      </c>
    </row>
    <row r="18202" spans="1:7">
      <c r="A18202" s="292" t="s">
        <v>49</v>
      </c>
      <c r="B18202" s="405">
        <v>71418</v>
      </c>
      <c r="C18202" s="292" t="s">
        <v>2979</v>
      </c>
      <c r="E18202" s="292" t="s">
        <v>214</v>
      </c>
      <c r="F18202" s="405">
        <v>68422</v>
      </c>
      <c r="G18202" s="292" t="s">
        <v>2979</v>
      </c>
    </row>
    <row r="18203" spans="1:7">
      <c r="A18203" s="292" t="s">
        <v>49</v>
      </c>
      <c r="B18203" s="405">
        <v>68067</v>
      </c>
      <c r="C18203" s="292" t="s">
        <v>2979</v>
      </c>
      <c r="E18203" s="292" t="s">
        <v>214</v>
      </c>
      <c r="F18203" s="405">
        <v>68423</v>
      </c>
      <c r="G18203" s="292" t="s">
        <v>2979</v>
      </c>
    </row>
    <row r="18204" spans="1:7">
      <c r="A18204" s="292" t="s">
        <v>49</v>
      </c>
      <c r="B18204" s="405">
        <v>68348</v>
      </c>
      <c r="C18204" s="292" t="s">
        <v>2979</v>
      </c>
      <c r="E18204" s="292" t="s">
        <v>214</v>
      </c>
      <c r="F18204" s="405">
        <v>68424</v>
      </c>
      <c r="G18204" s="292" t="s">
        <v>2979</v>
      </c>
    </row>
    <row r="18205" spans="1:7">
      <c r="A18205" s="292" t="s">
        <v>49</v>
      </c>
      <c r="B18205" s="405">
        <v>68420</v>
      </c>
      <c r="C18205" s="292" t="s">
        <v>2979</v>
      </c>
      <c r="E18205" s="292" t="s">
        <v>214</v>
      </c>
      <c r="F18205" s="405">
        <v>68428</v>
      </c>
      <c r="G18205" s="292" t="s">
        <v>2979</v>
      </c>
    </row>
    <row r="18206" spans="1:7">
      <c r="A18206" s="292" t="s">
        <v>49</v>
      </c>
      <c r="B18206" s="405">
        <v>68632</v>
      </c>
      <c r="C18206" s="292" t="s">
        <v>2979</v>
      </c>
      <c r="E18206" s="292" t="s">
        <v>214</v>
      </c>
      <c r="F18206" s="405">
        <v>68431</v>
      </c>
      <c r="G18206" s="292" t="s">
        <v>2979</v>
      </c>
    </row>
    <row r="18207" spans="1:7">
      <c r="A18207" s="292" t="s">
        <v>49</v>
      </c>
      <c r="B18207" s="405">
        <v>68729</v>
      </c>
      <c r="C18207" s="292" t="s">
        <v>2979</v>
      </c>
      <c r="E18207" s="292" t="s">
        <v>214</v>
      </c>
      <c r="F18207" s="405">
        <v>68433</v>
      </c>
      <c r="G18207" s="292" t="s">
        <v>2979</v>
      </c>
    </row>
    <row r="18208" spans="1:7">
      <c r="A18208" s="292" t="s">
        <v>49</v>
      </c>
      <c r="B18208" s="405">
        <v>68788</v>
      </c>
      <c r="C18208" s="292" t="s">
        <v>2979</v>
      </c>
      <c r="E18208" s="292" t="s">
        <v>214</v>
      </c>
      <c r="F18208" s="405">
        <v>68436</v>
      </c>
      <c r="G18208" s="292" t="s">
        <v>2979</v>
      </c>
    </row>
    <row r="18209" spans="1:7">
      <c r="A18209" s="292" t="s">
        <v>49</v>
      </c>
      <c r="B18209" s="405">
        <v>68872</v>
      </c>
      <c r="C18209" s="292" t="s">
        <v>2979</v>
      </c>
      <c r="E18209" s="292" t="s">
        <v>214</v>
      </c>
      <c r="F18209" s="405">
        <v>68437</v>
      </c>
      <c r="G18209" s="292" t="s">
        <v>2979</v>
      </c>
    </row>
    <row r="18210" spans="1:7">
      <c r="A18210" s="292" t="s">
        <v>49</v>
      </c>
      <c r="B18210" s="405">
        <v>68966</v>
      </c>
      <c r="C18210" s="292" t="s">
        <v>2979</v>
      </c>
      <c r="E18210" s="292" t="s">
        <v>214</v>
      </c>
      <c r="F18210" s="405">
        <v>68438</v>
      </c>
      <c r="G18210" s="292" t="s">
        <v>2979</v>
      </c>
    </row>
    <row r="18211" spans="1:7">
      <c r="A18211" s="292" t="s">
        <v>49</v>
      </c>
      <c r="B18211" s="405">
        <v>69170</v>
      </c>
      <c r="C18211" s="292" t="s">
        <v>2979</v>
      </c>
      <c r="E18211" s="292" t="s">
        <v>214</v>
      </c>
      <c r="F18211" s="405">
        <v>68439</v>
      </c>
      <c r="G18211" s="292" t="s">
        <v>2979</v>
      </c>
    </row>
    <row r="18212" spans="1:7">
      <c r="A18212" s="292" t="s">
        <v>49</v>
      </c>
      <c r="B18212" s="405">
        <v>70356</v>
      </c>
      <c r="C18212" s="292" t="s">
        <v>2979</v>
      </c>
      <c r="E18212" s="292" t="s">
        <v>214</v>
      </c>
      <c r="F18212" s="405">
        <v>68440</v>
      </c>
      <c r="G18212" s="292" t="s">
        <v>2979</v>
      </c>
    </row>
    <row r="18213" spans="1:7">
      <c r="A18213" s="292" t="s">
        <v>49</v>
      </c>
      <c r="B18213" s="405">
        <v>70556</v>
      </c>
      <c r="C18213" s="292" t="s">
        <v>2979</v>
      </c>
      <c r="E18213" s="292" t="s">
        <v>214</v>
      </c>
      <c r="F18213" s="405">
        <v>68441</v>
      </c>
      <c r="G18213" s="292" t="s">
        <v>2979</v>
      </c>
    </row>
    <row r="18214" spans="1:7">
      <c r="A18214" s="292" t="s">
        <v>49</v>
      </c>
      <c r="B18214" s="405">
        <v>70750</v>
      </c>
      <c r="C18214" s="292" t="s">
        <v>2979</v>
      </c>
      <c r="E18214" s="292" t="s">
        <v>214</v>
      </c>
      <c r="F18214" s="405">
        <v>68442</v>
      </c>
      <c r="G18214" s="292" t="s">
        <v>2979</v>
      </c>
    </row>
    <row r="18215" spans="1:7">
      <c r="A18215" s="292" t="s">
        <v>49</v>
      </c>
      <c r="B18215" s="405">
        <v>71051</v>
      </c>
      <c r="C18215" s="292" t="s">
        <v>2979</v>
      </c>
      <c r="E18215" s="292" t="s">
        <v>214</v>
      </c>
      <c r="F18215" s="405">
        <v>68443</v>
      </c>
      <c r="G18215" s="292" t="s">
        <v>2979</v>
      </c>
    </row>
    <row r="18216" spans="1:7">
      <c r="A18216" s="292" t="s">
        <v>49</v>
      </c>
      <c r="B18216" s="405">
        <v>71282</v>
      </c>
      <c r="C18216" s="292" t="s">
        <v>2979</v>
      </c>
      <c r="E18216" s="292" t="s">
        <v>214</v>
      </c>
      <c r="F18216" s="405">
        <v>68445</v>
      </c>
      <c r="G18216" s="292" t="s">
        <v>2979</v>
      </c>
    </row>
    <row r="18217" spans="1:7">
      <c r="A18217" s="292" t="s">
        <v>49</v>
      </c>
      <c r="B18217" s="405">
        <v>71422</v>
      </c>
      <c r="C18217" s="292" t="s">
        <v>2979</v>
      </c>
      <c r="E18217" s="292" t="s">
        <v>214</v>
      </c>
      <c r="F18217" s="405">
        <v>68446</v>
      </c>
      <c r="G18217" s="292" t="s">
        <v>2979</v>
      </c>
    </row>
    <row r="18218" spans="1:7">
      <c r="A18218" s="292" t="s">
        <v>49</v>
      </c>
      <c r="B18218" s="405">
        <v>68070</v>
      </c>
      <c r="C18218" s="292" t="s">
        <v>2979</v>
      </c>
      <c r="E18218" s="292" t="s">
        <v>214</v>
      </c>
      <c r="F18218" s="405">
        <v>68447</v>
      </c>
      <c r="G18218" s="292" t="s">
        <v>2979</v>
      </c>
    </row>
    <row r="18219" spans="1:7">
      <c r="A18219" s="292" t="s">
        <v>49</v>
      </c>
      <c r="B18219" s="405">
        <v>68349</v>
      </c>
      <c r="C18219" s="292" t="s">
        <v>2979</v>
      </c>
      <c r="E18219" s="292" t="s">
        <v>214</v>
      </c>
      <c r="F18219" s="405">
        <v>68448</v>
      </c>
      <c r="G18219" s="292" t="s">
        <v>2979</v>
      </c>
    </row>
    <row r="18220" spans="1:7">
      <c r="A18220" s="292" t="s">
        <v>49</v>
      </c>
      <c r="B18220" s="405">
        <v>68421</v>
      </c>
      <c r="C18220" s="292" t="s">
        <v>2979</v>
      </c>
      <c r="E18220" s="292" t="s">
        <v>214</v>
      </c>
      <c r="F18220" s="405">
        <v>68450</v>
      </c>
      <c r="G18220" s="292" t="s">
        <v>2979</v>
      </c>
    </row>
    <row r="18221" spans="1:7">
      <c r="A18221" s="292" t="s">
        <v>49</v>
      </c>
      <c r="B18221" s="405">
        <v>68633</v>
      </c>
      <c r="C18221" s="292" t="s">
        <v>2979</v>
      </c>
      <c r="E18221" s="292" t="s">
        <v>214</v>
      </c>
      <c r="F18221" s="405">
        <v>68453</v>
      </c>
      <c r="G18221" s="292" t="s">
        <v>2979</v>
      </c>
    </row>
    <row r="18222" spans="1:7">
      <c r="A18222" s="292" t="s">
        <v>49</v>
      </c>
      <c r="B18222" s="405">
        <v>68730</v>
      </c>
      <c r="C18222" s="292" t="s">
        <v>2979</v>
      </c>
      <c r="E18222" s="292" t="s">
        <v>214</v>
      </c>
      <c r="F18222" s="405">
        <v>68454</v>
      </c>
      <c r="G18222" s="292" t="s">
        <v>2979</v>
      </c>
    </row>
    <row r="18223" spans="1:7">
      <c r="A18223" s="292" t="s">
        <v>49</v>
      </c>
      <c r="B18223" s="405">
        <v>68789</v>
      </c>
      <c r="C18223" s="292" t="s">
        <v>2979</v>
      </c>
      <c r="E18223" s="292" t="s">
        <v>214</v>
      </c>
      <c r="F18223" s="405">
        <v>68455</v>
      </c>
      <c r="G18223" s="292" t="s">
        <v>2979</v>
      </c>
    </row>
    <row r="18224" spans="1:7">
      <c r="A18224" s="292" t="s">
        <v>49</v>
      </c>
      <c r="B18224" s="405">
        <v>68873</v>
      </c>
      <c r="C18224" s="292" t="s">
        <v>2979</v>
      </c>
      <c r="E18224" s="292" t="s">
        <v>214</v>
      </c>
      <c r="F18224" s="405">
        <v>68456</v>
      </c>
      <c r="G18224" s="292" t="s">
        <v>2979</v>
      </c>
    </row>
    <row r="18225" spans="1:7">
      <c r="A18225" s="292" t="s">
        <v>49</v>
      </c>
      <c r="B18225" s="405">
        <v>68967</v>
      </c>
      <c r="C18225" s="292" t="s">
        <v>2979</v>
      </c>
      <c r="E18225" s="292" t="s">
        <v>214</v>
      </c>
      <c r="F18225" s="405">
        <v>68457</v>
      </c>
      <c r="G18225" s="292" t="s">
        <v>2979</v>
      </c>
    </row>
    <row r="18226" spans="1:7">
      <c r="A18226" s="292" t="s">
        <v>49</v>
      </c>
      <c r="B18226" s="405">
        <v>69190</v>
      </c>
      <c r="C18226" s="292" t="s">
        <v>2979</v>
      </c>
      <c r="E18226" s="292" t="s">
        <v>214</v>
      </c>
      <c r="F18226" s="405">
        <v>68458</v>
      </c>
      <c r="G18226" s="292" t="s">
        <v>2979</v>
      </c>
    </row>
    <row r="18227" spans="1:7">
      <c r="A18227" s="292" t="s">
        <v>49</v>
      </c>
      <c r="B18227" s="405">
        <v>70357</v>
      </c>
      <c r="C18227" s="292" t="s">
        <v>2979</v>
      </c>
      <c r="E18227" s="292" t="s">
        <v>214</v>
      </c>
      <c r="F18227" s="405">
        <v>68460</v>
      </c>
      <c r="G18227" s="292" t="s">
        <v>2979</v>
      </c>
    </row>
    <row r="18228" spans="1:7">
      <c r="A18228" s="292" t="s">
        <v>49</v>
      </c>
      <c r="B18228" s="405">
        <v>70559</v>
      </c>
      <c r="C18228" s="292" t="s">
        <v>2979</v>
      </c>
      <c r="E18228" s="292" t="s">
        <v>214</v>
      </c>
      <c r="F18228" s="405">
        <v>68461</v>
      </c>
      <c r="G18228" s="292" t="s">
        <v>2979</v>
      </c>
    </row>
    <row r="18229" spans="1:7">
      <c r="A18229" s="292" t="s">
        <v>49</v>
      </c>
      <c r="B18229" s="405">
        <v>70752</v>
      </c>
      <c r="C18229" s="292" t="s">
        <v>2979</v>
      </c>
      <c r="E18229" s="292" t="s">
        <v>214</v>
      </c>
      <c r="F18229" s="405">
        <v>68463</v>
      </c>
      <c r="G18229" s="292" t="s">
        <v>2979</v>
      </c>
    </row>
    <row r="18230" spans="1:7">
      <c r="A18230" s="292" t="s">
        <v>49</v>
      </c>
      <c r="B18230" s="405">
        <v>71052</v>
      </c>
      <c r="C18230" s="292" t="s">
        <v>2979</v>
      </c>
      <c r="E18230" s="292" t="s">
        <v>214</v>
      </c>
      <c r="F18230" s="405">
        <v>68464</v>
      </c>
      <c r="G18230" s="292" t="s">
        <v>2979</v>
      </c>
    </row>
    <row r="18231" spans="1:7">
      <c r="A18231" s="292" t="s">
        <v>49</v>
      </c>
      <c r="B18231" s="405">
        <v>71284</v>
      </c>
      <c r="C18231" s="292" t="s">
        <v>2979</v>
      </c>
      <c r="E18231" s="292" t="s">
        <v>214</v>
      </c>
      <c r="F18231" s="405">
        <v>68465</v>
      </c>
      <c r="G18231" s="292" t="s">
        <v>2979</v>
      </c>
    </row>
    <row r="18232" spans="1:7">
      <c r="A18232" s="292" t="s">
        <v>49</v>
      </c>
      <c r="B18232" s="405">
        <v>71423</v>
      </c>
      <c r="C18232" s="292" t="s">
        <v>2979</v>
      </c>
      <c r="E18232" s="292" t="s">
        <v>214</v>
      </c>
      <c r="F18232" s="405">
        <v>68466</v>
      </c>
      <c r="G18232" s="292" t="s">
        <v>2979</v>
      </c>
    </row>
    <row r="18233" spans="1:7">
      <c r="A18233" s="292" t="s">
        <v>49</v>
      </c>
      <c r="B18233" s="405">
        <v>68071</v>
      </c>
      <c r="C18233" s="292" t="s">
        <v>2979</v>
      </c>
      <c r="E18233" s="292" t="s">
        <v>214</v>
      </c>
      <c r="F18233" s="405">
        <v>68620</v>
      </c>
      <c r="G18233" s="292" t="s">
        <v>2979</v>
      </c>
    </row>
    <row r="18234" spans="1:7">
      <c r="A18234" s="292" t="s">
        <v>49</v>
      </c>
      <c r="B18234" s="405">
        <v>68350</v>
      </c>
      <c r="C18234" s="292" t="s">
        <v>2979</v>
      </c>
      <c r="E18234" s="292" t="s">
        <v>214</v>
      </c>
      <c r="F18234" s="405">
        <v>68622</v>
      </c>
      <c r="G18234" s="292" t="s">
        <v>2979</v>
      </c>
    </row>
    <row r="18235" spans="1:7">
      <c r="A18235" s="292" t="s">
        <v>49</v>
      </c>
      <c r="B18235" s="405">
        <v>68422</v>
      </c>
      <c r="C18235" s="292" t="s">
        <v>2979</v>
      </c>
      <c r="E18235" s="292" t="s">
        <v>214</v>
      </c>
      <c r="F18235" s="405">
        <v>68623</v>
      </c>
      <c r="G18235" s="292" t="s">
        <v>2979</v>
      </c>
    </row>
    <row r="18236" spans="1:7">
      <c r="A18236" s="292" t="s">
        <v>49</v>
      </c>
      <c r="B18236" s="405">
        <v>68634</v>
      </c>
      <c r="C18236" s="292" t="s">
        <v>2979</v>
      </c>
      <c r="E18236" s="292" t="s">
        <v>214</v>
      </c>
      <c r="F18236" s="405">
        <v>68624</v>
      </c>
      <c r="G18236" s="292" t="s">
        <v>2979</v>
      </c>
    </row>
    <row r="18237" spans="1:7">
      <c r="A18237" s="292" t="s">
        <v>49</v>
      </c>
      <c r="B18237" s="405">
        <v>68732</v>
      </c>
      <c r="C18237" s="292" t="s">
        <v>2979</v>
      </c>
      <c r="E18237" s="292" t="s">
        <v>214</v>
      </c>
      <c r="F18237" s="405">
        <v>68626</v>
      </c>
      <c r="G18237" s="292" t="s">
        <v>2979</v>
      </c>
    </row>
    <row r="18238" spans="1:7">
      <c r="A18238" s="292" t="s">
        <v>49</v>
      </c>
      <c r="B18238" s="405">
        <v>68790</v>
      </c>
      <c r="C18238" s="292" t="s">
        <v>2979</v>
      </c>
      <c r="E18238" s="292" t="s">
        <v>214</v>
      </c>
      <c r="F18238" s="405">
        <v>68627</v>
      </c>
      <c r="G18238" s="292" t="s">
        <v>2979</v>
      </c>
    </row>
    <row r="18239" spans="1:7">
      <c r="A18239" s="292" t="s">
        <v>49</v>
      </c>
      <c r="B18239" s="405">
        <v>68874</v>
      </c>
      <c r="C18239" s="292" t="s">
        <v>2979</v>
      </c>
      <c r="E18239" s="292" t="s">
        <v>214</v>
      </c>
      <c r="F18239" s="405">
        <v>68628</v>
      </c>
      <c r="G18239" s="292" t="s">
        <v>2979</v>
      </c>
    </row>
    <row r="18240" spans="1:7">
      <c r="A18240" s="292" t="s">
        <v>49</v>
      </c>
      <c r="B18240" s="405">
        <v>68970</v>
      </c>
      <c r="C18240" s="292" t="s">
        <v>2979</v>
      </c>
      <c r="E18240" s="292" t="s">
        <v>214</v>
      </c>
      <c r="F18240" s="405">
        <v>68629</v>
      </c>
      <c r="G18240" s="292" t="s">
        <v>2979</v>
      </c>
    </row>
    <row r="18241" spans="1:7">
      <c r="A18241" s="292" t="s">
        <v>49</v>
      </c>
      <c r="B18241" s="405">
        <v>69217</v>
      </c>
      <c r="C18241" s="292" t="s">
        <v>2979</v>
      </c>
      <c r="E18241" s="292" t="s">
        <v>214</v>
      </c>
      <c r="F18241" s="405">
        <v>68632</v>
      </c>
      <c r="G18241" s="292" t="s">
        <v>2979</v>
      </c>
    </row>
    <row r="18242" spans="1:7">
      <c r="A18242" s="292" t="s">
        <v>49</v>
      </c>
      <c r="B18242" s="405">
        <v>70358</v>
      </c>
      <c r="C18242" s="292" t="s">
        <v>2979</v>
      </c>
      <c r="E18242" s="292" t="s">
        <v>214</v>
      </c>
      <c r="F18242" s="405">
        <v>68633</v>
      </c>
      <c r="G18242" s="292" t="s">
        <v>2979</v>
      </c>
    </row>
    <row r="18243" spans="1:7">
      <c r="A18243" s="292" t="s">
        <v>49</v>
      </c>
      <c r="B18243" s="405">
        <v>70577</v>
      </c>
      <c r="C18243" s="292" t="s">
        <v>2979</v>
      </c>
      <c r="E18243" s="292" t="s">
        <v>214</v>
      </c>
      <c r="F18243" s="405">
        <v>68634</v>
      </c>
      <c r="G18243" s="292" t="s">
        <v>2979</v>
      </c>
    </row>
    <row r="18244" spans="1:7">
      <c r="A18244" s="292" t="s">
        <v>49</v>
      </c>
      <c r="B18244" s="405">
        <v>70753</v>
      </c>
      <c r="C18244" s="292" t="s">
        <v>2979</v>
      </c>
      <c r="E18244" s="292" t="s">
        <v>214</v>
      </c>
      <c r="F18244" s="405">
        <v>68635</v>
      </c>
      <c r="G18244" s="292" t="s">
        <v>2979</v>
      </c>
    </row>
    <row r="18245" spans="1:7">
      <c r="A18245" s="292" t="s">
        <v>49</v>
      </c>
      <c r="B18245" s="405">
        <v>71060</v>
      </c>
      <c r="C18245" s="292" t="s">
        <v>2979</v>
      </c>
      <c r="E18245" s="292" t="s">
        <v>214</v>
      </c>
      <c r="F18245" s="405">
        <v>68636</v>
      </c>
      <c r="G18245" s="292" t="s">
        <v>2979</v>
      </c>
    </row>
    <row r="18246" spans="1:7">
      <c r="A18246" s="292" t="s">
        <v>49</v>
      </c>
      <c r="B18246" s="405">
        <v>71286</v>
      </c>
      <c r="C18246" s="292" t="s">
        <v>2979</v>
      </c>
      <c r="E18246" s="292" t="s">
        <v>214</v>
      </c>
      <c r="F18246" s="405">
        <v>68638</v>
      </c>
      <c r="G18246" s="292" t="s">
        <v>2979</v>
      </c>
    </row>
    <row r="18247" spans="1:7">
      <c r="A18247" s="292" t="s">
        <v>49</v>
      </c>
      <c r="B18247" s="405">
        <v>71424</v>
      </c>
      <c r="C18247" s="292" t="s">
        <v>2979</v>
      </c>
      <c r="E18247" s="292" t="s">
        <v>214</v>
      </c>
      <c r="F18247" s="405">
        <v>68640</v>
      </c>
      <c r="G18247" s="292" t="s">
        <v>2979</v>
      </c>
    </row>
    <row r="18248" spans="1:7">
      <c r="A18248" s="292" t="s">
        <v>49</v>
      </c>
      <c r="B18248" s="405">
        <v>68073</v>
      </c>
      <c r="C18248" s="292" t="s">
        <v>2979</v>
      </c>
      <c r="E18248" s="292" t="s">
        <v>214</v>
      </c>
      <c r="F18248" s="405">
        <v>68641</v>
      </c>
      <c r="G18248" s="292" t="s">
        <v>2979</v>
      </c>
    </row>
    <row r="18249" spans="1:7">
      <c r="A18249" s="292" t="s">
        <v>49</v>
      </c>
      <c r="B18249" s="405">
        <v>68351</v>
      </c>
      <c r="C18249" s="292" t="s">
        <v>2979</v>
      </c>
      <c r="E18249" s="292" t="s">
        <v>214</v>
      </c>
      <c r="F18249" s="405">
        <v>68642</v>
      </c>
      <c r="G18249" s="292" t="s">
        <v>2979</v>
      </c>
    </row>
    <row r="18250" spans="1:7">
      <c r="A18250" s="292" t="s">
        <v>49</v>
      </c>
      <c r="B18250" s="405">
        <v>68423</v>
      </c>
      <c r="C18250" s="292" t="s">
        <v>2979</v>
      </c>
      <c r="E18250" s="292" t="s">
        <v>214</v>
      </c>
      <c r="F18250" s="405">
        <v>68643</v>
      </c>
      <c r="G18250" s="292" t="s">
        <v>2979</v>
      </c>
    </row>
    <row r="18251" spans="1:7">
      <c r="A18251" s="292" t="s">
        <v>49</v>
      </c>
      <c r="B18251" s="405">
        <v>68635</v>
      </c>
      <c r="C18251" s="292" t="s">
        <v>2979</v>
      </c>
      <c r="E18251" s="292" t="s">
        <v>214</v>
      </c>
      <c r="F18251" s="405">
        <v>68644</v>
      </c>
      <c r="G18251" s="292" t="s">
        <v>2979</v>
      </c>
    </row>
    <row r="18252" spans="1:7">
      <c r="A18252" s="292" t="s">
        <v>49</v>
      </c>
      <c r="B18252" s="405">
        <v>68733</v>
      </c>
      <c r="C18252" s="292" t="s">
        <v>2979</v>
      </c>
      <c r="E18252" s="292" t="s">
        <v>214</v>
      </c>
      <c r="F18252" s="405">
        <v>68647</v>
      </c>
      <c r="G18252" s="292" t="s">
        <v>2979</v>
      </c>
    </row>
    <row r="18253" spans="1:7">
      <c r="A18253" s="292" t="s">
        <v>49</v>
      </c>
      <c r="B18253" s="405">
        <v>68791</v>
      </c>
      <c r="C18253" s="292" t="s">
        <v>2979</v>
      </c>
      <c r="E18253" s="292" t="s">
        <v>214</v>
      </c>
      <c r="F18253" s="405">
        <v>68648</v>
      </c>
      <c r="G18253" s="292" t="s">
        <v>2979</v>
      </c>
    </row>
    <row r="18254" spans="1:7">
      <c r="A18254" s="292" t="s">
        <v>49</v>
      </c>
      <c r="B18254" s="405">
        <v>68875</v>
      </c>
      <c r="C18254" s="292" t="s">
        <v>2979</v>
      </c>
      <c r="E18254" s="292" t="s">
        <v>214</v>
      </c>
      <c r="F18254" s="405">
        <v>68649</v>
      </c>
      <c r="G18254" s="292" t="s">
        <v>2979</v>
      </c>
    </row>
    <row r="18255" spans="1:7">
      <c r="A18255" s="292" t="s">
        <v>49</v>
      </c>
      <c r="B18255" s="405">
        <v>68971</v>
      </c>
      <c r="C18255" s="292" t="s">
        <v>2979</v>
      </c>
      <c r="E18255" s="292" t="s">
        <v>214</v>
      </c>
      <c r="F18255" s="405">
        <v>68651</v>
      </c>
      <c r="G18255" s="292" t="s">
        <v>2979</v>
      </c>
    </row>
    <row r="18256" spans="1:7">
      <c r="A18256" s="292" t="s">
        <v>49</v>
      </c>
      <c r="B18256" s="405">
        <v>69333</v>
      </c>
      <c r="C18256" s="292" t="s">
        <v>2979</v>
      </c>
      <c r="E18256" s="292" t="s">
        <v>214</v>
      </c>
      <c r="F18256" s="405">
        <v>68652</v>
      </c>
      <c r="G18256" s="292" t="s">
        <v>2979</v>
      </c>
    </row>
    <row r="18257" spans="1:7">
      <c r="A18257" s="292" t="s">
        <v>49</v>
      </c>
      <c r="B18257" s="405">
        <v>70373</v>
      </c>
      <c r="C18257" s="292" t="s">
        <v>2979</v>
      </c>
      <c r="E18257" s="292" t="s">
        <v>214</v>
      </c>
      <c r="F18257" s="405">
        <v>68653</v>
      </c>
      <c r="G18257" s="292" t="s">
        <v>2979</v>
      </c>
    </row>
    <row r="18258" spans="1:7">
      <c r="A18258" s="292" t="s">
        <v>49</v>
      </c>
      <c r="B18258" s="405">
        <v>70580</v>
      </c>
      <c r="C18258" s="292" t="s">
        <v>2979</v>
      </c>
      <c r="E18258" s="292" t="s">
        <v>214</v>
      </c>
      <c r="F18258" s="405">
        <v>68654</v>
      </c>
      <c r="G18258" s="292" t="s">
        <v>2979</v>
      </c>
    </row>
    <row r="18259" spans="1:7">
      <c r="A18259" s="292" t="s">
        <v>49</v>
      </c>
      <c r="B18259" s="405">
        <v>70755</v>
      </c>
      <c r="C18259" s="292" t="s">
        <v>2979</v>
      </c>
      <c r="E18259" s="292" t="s">
        <v>214</v>
      </c>
      <c r="F18259" s="405">
        <v>68655</v>
      </c>
      <c r="G18259" s="292" t="s">
        <v>2979</v>
      </c>
    </row>
    <row r="18260" spans="1:7">
      <c r="A18260" s="292" t="s">
        <v>49</v>
      </c>
      <c r="B18260" s="405">
        <v>71061</v>
      </c>
      <c r="C18260" s="292" t="s">
        <v>2979</v>
      </c>
      <c r="E18260" s="292" t="s">
        <v>214</v>
      </c>
      <c r="F18260" s="405">
        <v>68658</v>
      </c>
      <c r="G18260" s="292" t="s">
        <v>2979</v>
      </c>
    </row>
    <row r="18261" spans="1:7">
      <c r="A18261" s="292" t="s">
        <v>49</v>
      </c>
      <c r="B18261" s="405">
        <v>71295</v>
      </c>
      <c r="C18261" s="292" t="s">
        <v>2979</v>
      </c>
      <c r="E18261" s="292" t="s">
        <v>214</v>
      </c>
      <c r="F18261" s="405">
        <v>68660</v>
      </c>
      <c r="G18261" s="292" t="s">
        <v>2979</v>
      </c>
    </row>
    <row r="18262" spans="1:7">
      <c r="A18262" s="292" t="s">
        <v>49</v>
      </c>
      <c r="B18262" s="405">
        <v>71426</v>
      </c>
      <c r="C18262" s="292" t="s">
        <v>2979</v>
      </c>
      <c r="E18262" s="292" t="s">
        <v>214</v>
      </c>
      <c r="F18262" s="405">
        <v>68662</v>
      </c>
      <c r="G18262" s="292" t="s">
        <v>2979</v>
      </c>
    </row>
    <row r="18263" spans="1:7">
      <c r="A18263" s="292" t="s">
        <v>49</v>
      </c>
      <c r="B18263" s="405">
        <v>68301</v>
      </c>
      <c r="C18263" s="292" t="s">
        <v>2979</v>
      </c>
      <c r="E18263" s="292" t="s">
        <v>214</v>
      </c>
      <c r="F18263" s="405">
        <v>68663</v>
      </c>
      <c r="G18263" s="292" t="s">
        <v>2979</v>
      </c>
    </row>
    <row r="18264" spans="1:7">
      <c r="A18264" s="292" t="s">
        <v>49</v>
      </c>
      <c r="B18264" s="405">
        <v>68352</v>
      </c>
      <c r="C18264" s="292" t="s">
        <v>2979</v>
      </c>
      <c r="E18264" s="292" t="s">
        <v>214</v>
      </c>
      <c r="F18264" s="405">
        <v>68665</v>
      </c>
      <c r="G18264" s="292" t="s">
        <v>2979</v>
      </c>
    </row>
    <row r="18265" spans="1:7">
      <c r="A18265" s="292" t="s">
        <v>49</v>
      </c>
      <c r="B18265" s="405">
        <v>68424</v>
      </c>
      <c r="C18265" s="292" t="s">
        <v>2979</v>
      </c>
      <c r="E18265" s="292" t="s">
        <v>214</v>
      </c>
      <c r="F18265" s="405">
        <v>68666</v>
      </c>
      <c r="G18265" s="292" t="s">
        <v>2979</v>
      </c>
    </row>
    <row r="18266" spans="1:7">
      <c r="A18266" s="292" t="s">
        <v>49</v>
      </c>
      <c r="B18266" s="405">
        <v>68636</v>
      </c>
      <c r="C18266" s="292" t="s">
        <v>2979</v>
      </c>
      <c r="E18266" s="292" t="s">
        <v>214</v>
      </c>
      <c r="F18266" s="405">
        <v>68667</v>
      </c>
      <c r="G18266" s="292" t="s">
        <v>2979</v>
      </c>
    </row>
    <row r="18267" spans="1:7">
      <c r="A18267" s="292" t="s">
        <v>49</v>
      </c>
      <c r="B18267" s="405">
        <v>68734</v>
      </c>
      <c r="C18267" s="292" t="s">
        <v>2979</v>
      </c>
      <c r="E18267" s="292" t="s">
        <v>214</v>
      </c>
      <c r="F18267" s="405">
        <v>68669</v>
      </c>
      <c r="G18267" s="292" t="s">
        <v>2979</v>
      </c>
    </row>
    <row r="18268" spans="1:7">
      <c r="A18268" s="292" t="s">
        <v>49</v>
      </c>
      <c r="B18268" s="405">
        <v>68792</v>
      </c>
      <c r="C18268" s="292" t="s">
        <v>2979</v>
      </c>
      <c r="E18268" s="292" t="s">
        <v>214</v>
      </c>
      <c r="F18268" s="405">
        <v>68710</v>
      </c>
      <c r="G18268" s="292" t="s">
        <v>2979</v>
      </c>
    </row>
    <row r="18269" spans="1:7">
      <c r="A18269" s="292" t="s">
        <v>49</v>
      </c>
      <c r="B18269" s="405">
        <v>68876</v>
      </c>
      <c r="C18269" s="292" t="s">
        <v>2979</v>
      </c>
      <c r="E18269" s="292" t="s">
        <v>214</v>
      </c>
      <c r="F18269" s="405">
        <v>68711</v>
      </c>
      <c r="G18269" s="292" t="s">
        <v>2979</v>
      </c>
    </row>
    <row r="18270" spans="1:7">
      <c r="A18270" s="292" t="s">
        <v>49</v>
      </c>
      <c r="B18270" s="405">
        <v>68973</v>
      </c>
      <c r="C18270" s="292" t="s">
        <v>2979</v>
      </c>
      <c r="E18270" s="292" t="s">
        <v>214</v>
      </c>
      <c r="F18270" s="405">
        <v>68713</v>
      </c>
      <c r="G18270" s="292" t="s">
        <v>2979</v>
      </c>
    </row>
    <row r="18271" spans="1:7">
      <c r="A18271" s="292" t="s">
        <v>49</v>
      </c>
      <c r="B18271" s="405">
        <v>69334</v>
      </c>
      <c r="C18271" s="292" t="s">
        <v>2979</v>
      </c>
      <c r="E18271" s="292" t="s">
        <v>214</v>
      </c>
      <c r="F18271" s="405">
        <v>68715</v>
      </c>
      <c r="G18271" s="292" t="s">
        <v>2979</v>
      </c>
    </row>
    <row r="18272" spans="1:7">
      <c r="A18272" s="292" t="s">
        <v>49</v>
      </c>
      <c r="B18272" s="405">
        <v>70375</v>
      </c>
      <c r="C18272" s="292" t="s">
        <v>2979</v>
      </c>
      <c r="E18272" s="292" t="s">
        <v>214</v>
      </c>
      <c r="F18272" s="405">
        <v>68716</v>
      </c>
      <c r="G18272" s="292" t="s">
        <v>2979</v>
      </c>
    </row>
    <row r="18273" spans="1:7">
      <c r="A18273" s="292" t="s">
        <v>49</v>
      </c>
      <c r="B18273" s="405">
        <v>70581</v>
      </c>
      <c r="C18273" s="292" t="s">
        <v>2979</v>
      </c>
      <c r="E18273" s="292" t="s">
        <v>214</v>
      </c>
      <c r="F18273" s="405">
        <v>68717</v>
      </c>
      <c r="G18273" s="292" t="s">
        <v>2979</v>
      </c>
    </row>
    <row r="18274" spans="1:7">
      <c r="A18274" s="292" t="s">
        <v>49</v>
      </c>
      <c r="B18274" s="405">
        <v>70756</v>
      </c>
      <c r="C18274" s="292" t="s">
        <v>2979</v>
      </c>
      <c r="E18274" s="292" t="s">
        <v>214</v>
      </c>
      <c r="F18274" s="405">
        <v>68718</v>
      </c>
      <c r="G18274" s="292" t="s">
        <v>2979</v>
      </c>
    </row>
    <row r="18275" spans="1:7">
      <c r="A18275" s="292" t="s">
        <v>49</v>
      </c>
      <c r="B18275" s="405">
        <v>71063</v>
      </c>
      <c r="C18275" s="292" t="s">
        <v>2979</v>
      </c>
      <c r="E18275" s="292" t="s">
        <v>214</v>
      </c>
      <c r="F18275" s="405">
        <v>68720</v>
      </c>
      <c r="G18275" s="292" t="s">
        <v>2979</v>
      </c>
    </row>
    <row r="18276" spans="1:7">
      <c r="A18276" s="292" t="s">
        <v>49</v>
      </c>
      <c r="B18276" s="405">
        <v>71316</v>
      </c>
      <c r="C18276" s="292" t="s">
        <v>2979</v>
      </c>
      <c r="E18276" s="292" t="s">
        <v>214</v>
      </c>
      <c r="F18276" s="405">
        <v>68722</v>
      </c>
      <c r="G18276" s="292" t="s">
        <v>2979</v>
      </c>
    </row>
    <row r="18277" spans="1:7">
      <c r="A18277" s="292" t="s">
        <v>49</v>
      </c>
      <c r="B18277" s="405">
        <v>71427</v>
      </c>
      <c r="C18277" s="292" t="s">
        <v>2979</v>
      </c>
      <c r="E18277" s="292" t="s">
        <v>214</v>
      </c>
      <c r="F18277" s="405">
        <v>68723</v>
      </c>
      <c r="G18277" s="292" t="s">
        <v>2979</v>
      </c>
    </row>
    <row r="18278" spans="1:7">
      <c r="A18278" s="292" t="s">
        <v>49</v>
      </c>
      <c r="B18278" s="405">
        <v>68303</v>
      </c>
      <c r="C18278" s="292" t="s">
        <v>2979</v>
      </c>
      <c r="E18278" s="292" t="s">
        <v>214</v>
      </c>
      <c r="F18278" s="405">
        <v>68724</v>
      </c>
      <c r="G18278" s="292" t="s">
        <v>2979</v>
      </c>
    </row>
    <row r="18279" spans="1:7">
      <c r="A18279" s="292" t="s">
        <v>49</v>
      </c>
      <c r="B18279" s="405">
        <v>68354</v>
      </c>
      <c r="C18279" s="292" t="s">
        <v>2979</v>
      </c>
      <c r="E18279" s="292" t="s">
        <v>214</v>
      </c>
      <c r="F18279" s="405">
        <v>68725</v>
      </c>
      <c r="G18279" s="292" t="s">
        <v>2979</v>
      </c>
    </row>
    <row r="18280" spans="1:7">
      <c r="A18280" s="292" t="s">
        <v>49</v>
      </c>
      <c r="B18280" s="405">
        <v>68428</v>
      </c>
      <c r="C18280" s="292" t="s">
        <v>2979</v>
      </c>
      <c r="E18280" s="292" t="s">
        <v>214</v>
      </c>
      <c r="F18280" s="405">
        <v>68727</v>
      </c>
      <c r="G18280" s="292" t="s">
        <v>2979</v>
      </c>
    </row>
    <row r="18281" spans="1:7">
      <c r="A18281" s="292" t="s">
        <v>49</v>
      </c>
      <c r="B18281" s="405">
        <v>68638</v>
      </c>
      <c r="C18281" s="292" t="s">
        <v>2979</v>
      </c>
      <c r="E18281" s="292" t="s">
        <v>214</v>
      </c>
      <c r="F18281" s="405">
        <v>68728</v>
      </c>
      <c r="G18281" s="292" t="s">
        <v>2979</v>
      </c>
    </row>
    <row r="18282" spans="1:7">
      <c r="A18282" s="292" t="s">
        <v>49</v>
      </c>
      <c r="B18282" s="405">
        <v>68736</v>
      </c>
      <c r="C18282" s="292" t="s">
        <v>2979</v>
      </c>
      <c r="E18282" s="292" t="s">
        <v>214</v>
      </c>
      <c r="F18282" s="405">
        <v>68729</v>
      </c>
      <c r="G18282" s="292" t="s">
        <v>2979</v>
      </c>
    </row>
    <row r="18283" spans="1:7">
      <c r="A18283" s="292" t="s">
        <v>49</v>
      </c>
      <c r="B18283" s="405">
        <v>68812</v>
      </c>
      <c r="C18283" s="292" t="s">
        <v>2979</v>
      </c>
      <c r="E18283" s="292" t="s">
        <v>214</v>
      </c>
      <c r="F18283" s="405">
        <v>68730</v>
      </c>
      <c r="G18283" s="292" t="s">
        <v>2979</v>
      </c>
    </row>
    <row r="18284" spans="1:7">
      <c r="A18284" s="292" t="s">
        <v>49</v>
      </c>
      <c r="B18284" s="405">
        <v>68878</v>
      </c>
      <c r="C18284" s="292" t="s">
        <v>2979</v>
      </c>
      <c r="E18284" s="292" t="s">
        <v>214</v>
      </c>
      <c r="F18284" s="405">
        <v>68732</v>
      </c>
      <c r="G18284" s="292" t="s">
        <v>2979</v>
      </c>
    </row>
    <row r="18285" spans="1:7">
      <c r="A18285" s="292" t="s">
        <v>49</v>
      </c>
      <c r="B18285" s="405">
        <v>68974</v>
      </c>
      <c r="C18285" s="292" t="s">
        <v>2979</v>
      </c>
      <c r="E18285" s="292" t="s">
        <v>214</v>
      </c>
      <c r="F18285" s="405">
        <v>68733</v>
      </c>
      <c r="G18285" s="292" t="s">
        <v>2979</v>
      </c>
    </row>
    <row r="18286" spans="1:7">
      <c r="A18286" s="292" t="s">
        <v>49</v>
      </c>
      <c r="B18286" s="405">
        <v>69336</v>
      </c>
      <c r="C18286" s="292" t="s">
        <v>2979</v>
      </c>
      <c r="E18286" s="292" t="s">
        <v>214</v>
      </c>
      <c r="F18286" s="405">
        <v>68734</v>
      </c>
      <c r="G18286" s="292" t="s">
        <v>2979</v>
      </c>
    </row>
    <row r="18287" spans="1:7">
      <c r="A18287" s="292" t="s">
        <v>49</v>
      </c>
      <c r="B18287" s="405">
        <v>70377</v>
      </c>
      <c r="C18287" s="292" t="s">
        <v>2979</v>
      </c>
      <c r="E18287" s="292" t="s">
        <v>214</v>
      </c>
      <c r="F18287" s="405">
        <v>68736</v>
      </c>
      <c r="G18287" s="292" t="s">
        <v>2979</v>
      </c>
    </row>
    <row r="18288" spans="1:7">
      <c r="A18288" s="292" t="s">
        <v>49</v>
      </c>
      <c r="B18288" s="405">
        <v>70582</v>
      </c>
      <c r="C18288" s="292" t="s">
        <v>2979</v>
      </c>
      <c r="E18288" s="292" t="s">
        <v>214</v>
      </c>
      <c r="F18288" s="405">
        <v>68737</v>
      </c>
      <c r="G18288" s="292" t="s">
        <v>2979</v>
      </c>
    </row>
    <row r="18289" spans="1:7">
      <c r="A18289" s="292" t="s">
        <v>49</v>
      </c>
      <c r="B18289" s="405">
        <v>70757</v>
      </c>
      <c r="C18289" s="292" t="s">
        <v>2979</v>
      </c>
      <c r="E18289" s="292" t="s">
        <v>214</v>
      </c>
      <c r="F18289" s="405">
        <v>68739</v>
      </c>
      <c r="G18289" s="292" t="s">
        <v>2979</v>
      </c>
    </row>
    <row r="18290" spans="1:7">
      <c r="A18290" s="292" t="s">
        <v>49</v>
      </c>
      <c r="B18290" s="405">
        <v>71065</v>
      </c>
      <c r="C18290" s="292" t="s">
        <v>2979</v>
      </c>
      <c r="E18290" s="292" t="s">
        <v>214</v>
      </c>
      <c r="F18290" s="405">
        <v>68740</v>
      </c>
      <c r="G18290" s="292" t="s">
        <v>2979</v>
      </c>
    </row>
    <row r="18291" spans="1:7">
      <c r="A18291" s="292" t="s">
        <v>49</v>
      </c>
      <c r="B18291" s="405">
        <v>71322</v>
      </c>
      <c r="C18291" s="292" t="s">
        <v>2979</v>
      </c>
      <c r="E18291" s="292" t="s">
        <v>214</v>
      </c>
      <c r="F18291" s="405">
        <v>68741</v>
      </c>
      <c r="G18291" s="292" t="s">
        <v>2979</v>
      </c>
    </row>
    <row r="18292" spans="1:7">
      <c r="A18292" s="292" t="s">
        <v>49</v>
      </c>
      <c r="B18292" s="405">
        <v>71429</v>
      </c>
      <c r="C18292" s="292" t="s">
        <v>2979</v>
      </c>
      <c r="E18292" s="292" t="s">
        <v>214</v>
      </c>
      <c r="F18292" s="405">
        <v>68743</v>
      </c>
      <c r="G18292" s="292" t="s">
        <v>2979</v>
      </c>
    </row>
    <row r="18293" spans="1:7">
      <c r="A18293" s="292" t="s">
        <v>49</v>
      </c>
      <c r="B18293" s="405">
        <v>68304</v>
      </c>
      <c r="C18293" s="292" t="s">
        <v>2979</v>
      </c>
      <c r="E18293" s="292" t="s">
        <v>214</v>
      </c>
      <c r="F18293" s="405">
        <v>68745</v>
      </c>
      <c r="G18293" s="292" t="s">
        <v>2979</v>
      </c>
    </row>
    <row r="18294" spans="1:7">
      <c r="A18294" s="292" t="s">
        <v>49</v>
      </c>
      <c r="B18294" s="405">
        <v>68355</v>
      </c>
      <c r="C18294" s="292" t="s">
        <v>2979</v>
      </c>
      <c r="E18294" s="292" t="s">
        <v>214</v>
      </c>
      <c r="F18294" s="405">
        <v>68747</v>
      </c>
      <c r="G18294" s="292" t="s">
        <v>2979</v>
      </c>
    </row>
    <row r="18295" spans="1:7">
      <c r="A18295" s="292" t="s">
        <v>49</v>
      </c>
      <c r="B18295" s="405">
        <v>68431</v>
      </c>
      <c r="C18295" s="292" t="s">
        <v>2979</v>
      </c>
      <c r="E18295" s="292" t="s">
        <v>214</v>
      </c>
      <c r="F18295" s="405">
        <v>68748</v>
      </c>
      <c r="G18295" s="292" t="s">
        <v>2979</v>
      </c>
    </row>
    <row r="18296" spans="1:7">
      <c r="A18296" s="292" t="s">
        <v>49</v>
      </c>
      <c r="B18296" s="405">
        <v>68640</v>
      </c>
      <c r="C18296" s="292" t="s">
        <v>2979</v>
      </c>
      <c r="E18296" s="292" t="s">
        <v>214</v>
      </c>
      <c r="F18296" s="405">
        <v>68749</v>
      </c>
      <c r="G18296" s="292" t="s">
        <v>2979</v>
      </c>
    </row>
    <row r="18297" spans="1:7">
      <c r="A18297" s="292" t="s">
        <v>49</v>
      </c>
      <c r="B18297" s="405">
        <v>68737</v>
      </c>
      <c r="C18297" s="292" t="s">
        <v>2979</v>
      </c>
      <c r="E18297" s="292" t="s">
        <v>214</v>
      </c>
      <c r="F18297" s="405">
        <v>68752</v>
      </c>
      <c r="G18297" s="292" t="s">
        <v>2979</v>
      </c>
    </row>
    <row r="18298" spans="1:7">
      <c r="A18298" s="292" t="s">
        <v>49</v>
      </c>
      <c r="B18298" s="405">
        <v>68814</v>
      </c>
      <c r="C18298" s="292" t="s">
        <v>2979</v>
      </c>
      <c r="E18298" s="292" t="s">
        <v>214</v>
      </c>
      <c r="F18298" s="405">
        <v>68755</v>
      </c>
      <c r="G18298" s="292" t="s">
        <v>2979</v>
      </c>
    </row>
    <row r="18299" spans="1:7">
      <c r="A18299" s="292" t="s">
        <v>49</v>
      </c>
      <c r="B18299" s="405">
        <v>68882</v>
      </c>
      <c r="C18299" s="292" t="s">
        <v>2979</v>
      </c>
      <c r="E18299" s="292" t="s">
        <v>214</v>
      </c>
      <c r="F18299" s="405">
        <v>68756</v>
      </c>
      <c r="G18299" s="292" t="s">
        <v>2979</v>
      </c>
    </row>
    <row r="18300" spans="1:7">
      <c r="A18300" s="292" t="s">
        <v>49</v>
      </c>
      <c r="B18300" s="405">
        <v>68975</v>
      </c>
      <c r="C18300" s="292" t="s">
        <v>2979</v>
      </c>
      <c r="E18300" s="292" t="s">
        <v>214</v>
      </c>
      <c r="F18300" s="405">
        <v>68757</v>
      </c>
      <c r="G18300" s="292" t="s">
        <v>2979</v>
      </c>
    </row>
    <row r="18301" spans="1:7">
      <c r="A18301" s="292" t="s">
        <v>49</v>
      </c>
      <c r="B18301" s="405">
        <v>69337</v>
      </c>
      <c r="C18301" s="292" t="s">
        <v>2979</v>
      </c>
      <c r="E18301" s="292" t="s">
        <v>214</v>
      </c>
      <c r="F18301" s="405">
        <v>68758</v>
      </c>
      <c r="G18301" s="292" t="s">
        <v>2979</v>
      </c>
    </row>
    <row r="18302" spans="1:7">
      <c r="A18302" s="292" t="s">
        <v>49</v>
      </c>
      <c r="B18302" s="405">
        <v>70390</v>
      </c>
      <c r="C18302" s="292" t="s">
        <v>2979</v>
      </c>
      <c r="E18302" s="292" t="s">
        <v>214</v>
      </c>
      <c r="F18302" s="405">
        <v>68761</v>
      </c>
      <c r="G18302" s="292" t="s">
        <v>2979</v>
      </c>
    </row>
    <row r="18303" spans="1:7">
      <c r="A18303" s="292" t="s">
        <v>49</v>
      </c>
      <c r="B18303" s="405">
        <v>70584</v>
      </c>
      <c r="C18303" s="292" t="s">
        <v>2979</v>
      </c>
      <c r="E18303" s="292" t="s">
        <v>214</v>
      </c>
      <c r="F18303" s="405">
        <v>68763</v>
      </c>
      <c r="G18303" s="292" t="s">
        <v>2979</v>
      </c>
    </row>
    <row r="18304" spans="1:7">
      <c r="A18304" s="292" t="s">
        <v>49</v>
      </c>
      <c r="B18304" s="405">
        <v>70759</v>
      </c>
      <c r="C18304" s="292" t="s">
        <v>2979</v>
      </c>
      <c r="E18304" s="292" t="s">
        <v>214</v>
      </c>
      <c r="F18304" s="405">
        <v>68764</v>
      </c>
      <c r="G18304" s="292" t="s">
        <v>2979</v>
      </c>
    </row>
    <row r="18305" spans="1:7">
      <c r="A18305" s="292" t="s">
        <v>49</v>
      </c>
      <c r="B18305" s="405">
        <v>71068</v>
      </c>
      <c r="C18305" s="292" t="s">
        <v>2979</v>
      </c>
      <c r="E18305" s="292" t="s">
        <v>214</v>
      </c>
      <c r="F18305" s="405">
        <v>68765</v>
      </c>
      <c r="G18305" s="292" t="s">
        <v>2979</v>
      </c>
    </row>
    <row r="18306" spans="1:7">
      <c r="A18306" s="292" t="s">
        <v>49</v>
      </c>
      <c r="B18306" s="405">
        <v>71323</v>
      </c>
      <c r="C18306" s="292" t="s">
        <v>2979</v>
      </c>
      <c r="E18306" s="292" t="s">
        <v>214</v>
      </c>
      <c r="F18306" s="405">
        <v>68766</v>
      </c>
      <c r="G18306" s="292" t="s">
        <v>2979</v>
      </c>
    </row>
    <row r="18307" spans="1:7">
      <c r="A18307" s="292" t="s">
        <v>49</v>
      </c>
      <c r="B18307" s="405">
        <v>71430</v>
      </c>
      <c r="C18307" s="292" t="s">
        <v>2979</v>
      </c>
      <c r="E18307" s="292" t="s">
        <v>214</v>
      </c>
      <c r="F18307" s="405">
        <v>68767</v>
      </c>
      <c r="G18307" s="292" t="s">
        <v>2979</v>
      </c>
    </row>
    <row r="18308" spans="1:7">
      <c r="A18308" s="292" t="s">
        <v>49</v>
      </c>
      <c r="B18308" s="405">
        <v>68305</v>
      </c>
      <c r="C18308" s="292" t="s">
        <v>2979</v>
      </c>
      <c r="E18308" s="292" t="s">
        <v>214</v>
      </c>
      <c r="F18308" s="405">
        <v>68768</v>
      </c>
      <c r="G18308" s="292" t="s">
        <v>2979</v>
      </c>
    </row>
    <row r="18309" spans="1:7">
      <c r="A18309" s="292" t="s">
        <v>49</v>
      </c>
      <c r="B18309" s="405">
        <v>68357</v>
      </c>
      <c r="C18309" s="292" t="s">
        <v>2979</v>
      </c>
      <c r="E18309" s="292" t="s">
        <v>214</v>
      </c>
      <c r="F18309" s="405">
        <v>68769</v>
      </c>
      <c r="G18309" s="292" t="s">
        <v>2979</v>
      </c>
    </row>
    <row r="18310" spans="1:7">
      <c r="A18310" s="292" t="s">
        <v>49</v>
      </c>
      <c r="B18310" s="405">
        <v>68433</v>
      </c>
      <c r="C18310" s="292" t="s">
        <v>2979</v>
      </c>
      <c r="E18310" s="292" t="s">
        <v>214</v>
      </c>
      <c r="F18310" s="405">
        <v>68770</v>
      </c>
      <c r="G18310" s="292" t="s">
        <v>2979</v>
      </c>
    </row>
    <row r="18311" spans="1:7">
      <c r="A18311" s="292" t="s">
        <v>49</v>
      </c>
      <c r="B18311" s="405">
        <v>68641</v>
      </c>
      <c r="C18311" s="292" t="s">
        <v>2979</v>
      </c>
      <c r="E18311" s="292" t="s">
        <v>214</v>
      </c>
      <c r="F18311" s="405">
        <v>68771</v>
      </c>
      <c r="G18311" s="292" t="s">
        <v>2979</v>
      </c>
    </row>
    <row r="18312" spans="1:7">
      <c r="A18312" s="292" t="s">
        <v>49</v>
      </c>
      <c r="B18312" s="405">
        <v>68739</v>
      </c>
      <c r="C18312" s="292" t="s">
        <v>2979</v>
      </c>
      <c r="E18312" s="292" t="s">
        <v>214</v>
      </c>
      <c r="F18312" s="405">
        <v>68772</v>
      </c>
      <c r="G18312" s="292" t="s">
        <v>2979</v>
      </c>
    </row>
    <row r="18313" spans="1:7">
      <c r="A18313" s="292" t="s">
        <v>49</v>
      </c>
      <c r="B18313" s="405">
        <v>68815</v>
      </c>
      <c r="C18313" s="292" t="s">
        <v>2979</v>
      </c>
      <c r="E18313" s="292" t="s">
        <v>214</v>
      </c>
      <c r="F18313" s="405">
        <v>68773</v>
      </c>
      <c r="G18313" s="292" t="s">
        <v>2979</v>
      </c>
    </row>
    <row r="18314" spans="1:7">
      <c r="A18314" s="292" t="s">
        <v>49</v>
      </c>
      <c r="B18314" s="405">
        <v>68883</v>
      </c>
      <c r="C18314" s="292" t="s">
        <v>2979</v>
      </c>
      <c r="E18314" s="292" t="s">
        <v>214</v>
      </c>
      <c r="F18314" s="405">
        <v>68777</v>
      </c>
      <c r="G18314" s="292" t="s">
        <v>2979</v>
      </c>
    </row>
    <row r="18315" spans="1:7">
      <c r="A18315" s="292" t="s">
        <v>49</v>
      </c>
      <c r="B18315" s="405">
        <v>68976</v>
      </c>
      <c r="C18315" s="292" t="s">
        <v>2979</v>
      </c>
      <c r="E18315" s="292" t="s">
        <v>214</v>
      </c>
      <c r="F18315" s="405">
        <v>68779</v>
      </c>
      <c r="G18315" s="292" t="s">
        <v>2979</v>
      </c>
    </row>
    <row r="18316" spans="1:7">
      <c r="A18316" s="292" t="s">
        <v>49</v>
      </c>
      <c r="B18316" s="405">
        <v>69339</v>
      </c>
      <c r="C18316" s="292" t="s">
        <v>2979</v>
      </c>
      <c r="E18316" s="292" t="s">
        <v>214</v>
      </c>
      <c r="F18316" s="405">
        <v>68780</v>
      </c>
      <c r="G18316" s="292" t="s">
        <v>2979</v>
      </c>
    </row>
    <row r="18317" spans="1:7">
      <c r="A18317" s="292" t="s">
        <v>49</v>
      </c>
      <c r="B18317" s="405">
        <v>70391</v>
      </c>
      <c r="C18317" s="292" t="s">
        <v>2979</v>
      </c>
      <c r="E18317" s="292" t="s">
        <v>214</v>
      </c>
      <c r="F18317" s="405">
        <v>68781</v>
      </c>
      <c r="G18317" s="292" t="s">
        <v>2979</v>
      </c>
    </row>
    <row r="18318" spans="1:7">
      <c r="A18318" s="292" t="s">
        <v>49</v>
      </c>
      <c r="B18318" s="405">
        <v>70585</v>
      </c>
      <c r="C18318" s="292" t="s">
        <v>2979</v>
      </c>
      <c r="E18318" s="292" t="s">
        <v>214</v>
      </c>
      <c r="F18318" s="405">
        <v>68783</v>
      </c>
      <c r="G18318" s="292" t="s">
        <v>2979</v>
      </c>
    </row>
    <row r="18319" spans="1:7">
      <c r="A18319" s="292" t="s">
        <v>49</v>
      </c>
      <c r="B18319" s="405">
        <v>70761</v>
      </c>
      <c r="C18319" s="292" t="s">
        <v>2979</v>
      </c>
      <c r="E18319" s="292" t="s">
        <v>214</v>
      </c>
      <c r="F18319" s="405">
        <v>68784</v>
      </c>
      <c r="G18319" s="292" t="s">
        <v>2979</v>
      </c>
    </row>
    <row r="18320" spans="1:7">
      <c r="A18320" s="292" t="s">
        <v>49</v>
      </c>
      <c r="B18320" s="405">
        <v>71069</v>
      </c>
      <c r="C18320" s="292" t="s">
        <v>2979</v>
      </c>
      <c r="E18320" s="292" t="s">
        <v>214</v>
      </c>
      <c r="F18320" s="405">
        <v>68785</v>
      </c>
      <c r="G18320" s="292" t="s">
        <v>2979</v>
      </c>
    </row>
    <row r="18321" spans="1:7">
      <c r="A18321" s="292" t="s">
        <v>49</v>
      </c>
      <c r="B18321" s="405">
        <v>71324</v>
      </c>
      <c r="C18321" s="292" t="s">
        <v>2979</v>
      </c>
      <c r="E18321" s="292" t="s">
        <v>214</v>
      </c>
      <c r="F18321" s="405">
        <v>68786</v>
      </c>
      <c r="G18321" s="292" t="s">
        <v>2979</v>
      </c>
    </row>
    <row r="18322" spans="1:7">
      <c r="A18322" s="292" t="s">
        <v>49</v>
      </c>
      <c r="B18322" s="405">
        <v>71432</v>
      </c>
      <c r="C18322" s="292" t="s">
        <v>2979</v>
      </c>
      <c r="E18322" s="292" t="s">
        <v>214</v>
      </c>
      <c r="F18322" s="405">
        <v>68787</v>
      </c>
      <c r="G18322" s="292" t="s">
        <v>2979</v>
      </c>
    </row>
    <row r="18323" spans="1:7">
      <c r="A18323" s="292" t="s">
        <v>49</v>
      </c>
      <c r="B18323" s="405">
        <v>68307</v>
      </c>
      <c r="C18323" s="292" t="s">
        <v>2979</v>
      </c>
      <c r="E18323" s="292" t="s">
        <v>214</v>
      </c>
      <c r="F18323" s="405">
        <v>68788</v>
      </c>
      <c r="G18323" s="292" t="s">
        <v>2979</v>
      </c>
    </row>
    <row r="18324" spans="1:7">
      <c r="A18324" s="292" t="s">
        <v>49</v>
      </c>
      <c r="B18324" s="405">
        <v>68358</v>
      </c>
      <c r="C18324" s="292" t="s">
        <v>2979</v>
      </c>
      <c r="E18324" s="292" t="s">
        <v>214</v>
      </c>
      <c r="F18324" s="405">
        <v>68789</v>
      </c>
      <c r="G18324" s="292" t="s">
        <v>2979</v>
      </c>
    </row>
    <row r="18325" spans="1:7">
      <c r="A18325" s="292" t="s">
        <v>49</v>
      </c>
      <c r="B18325" s="405">
        <v>68436</v>
      </c>
      <c r="C18325" s="292" t="s">
        <v>2979</v>
      </c>
      <c r="E18325" s="292" t="s">
        <v>214</v>
      </c>
      <c r="F18325" s="405">
        <v>68790</v>
      </c>
      <c r="G18325" s="292" t="s">
        <v>2979</v>
      </c>
    </row>
    <row r="18326" spans="1:7">
      <c r="A18326" s="292" t="s">
        <v>49</v>
      </c>
      <c r="B18326" s="405">
        <v>68642</v>
      </c>
      <c r="C18326" s="292" t="s">
        <v>2979</v>
      </c>
      <c r="E18326" s="292" t="s">
        <v>214</v>
      </c>
      <c r="F18326" s="405">
        <v>68791</v>
      </c>
      <c r="G18326" s="292" t="s">
        <v>2979</v>
      </c>
    </row>
    <row r="18327" spans="1:7">
      <c r="A18327" s="292" t="s">
        <v>49</v>
      </c>
      <c r="B18327" s="405">
        <v>68740</v>
      </c>
      <c r="C18327" s="292" t="s">
        <v>2979</v>
      </c>
      <c r="E18327" s="292" t="s">
        <v>214</v>
      </c>
      <c r="F18327" s="405">
        <v>68792</v>
      </c>
      <c r="G18327" s="292" t="s">
        <v>2979</v>
      </c>
    </row>
    <row r="18328" spans="1:7">
      <c r="A18328" s="292" t="s">
        <v>49</v>
      </c>
      <c r="B18328" s="405">
        <v>68816</v>
      </c>
      <c r="C18328" s="292" t="s">
        <v>2979</v>
      </c>
      <c r="E18328" s="292" t="s">
        <v>214</v>
      </c>
      <c r="F18328" s="405">
        <v>68812</v>
      </c>
      <c r="G18328" s="292" t="s">
        <v>2979</v>
      </c>
    </row>
    <row r="18329" spans="1:7">
      <c r="A18329" s="292" t="s">
        <v>49</v>
      </c>
      <c r="B18329" s="405">
        <v>68920</v>
      </c>
      <c r="C18329" s="292" t="s">
        <v>2979</v>
      </c>
      <c r="E18329" s="292" t="s">
        <v>214</v>
      </c>
      <c r="F18329" s="405">
        <v>68814</v>
      </c>
      <c r="G18329" s="292" t="s">
        <v>2979</v>
      </c>
    </row>
    <row r="18330" spans="1:7">
      <c r="A18330" s="292" t="s">
        <v>49</v>
      </c>
      <c r="B18330" s="405">
        <v>68978</v>
      </c>
      <c r="C18330" s="292" t="s">
        <v>2979</v>
      </c>
      <c r="E18330" s="292" t="s">
        <v>214</v>
      </c>
      <c r="F18330" s="405">
        <v>68815</v>
      </c>
      <c r="G18330" s="292" t="s">
        <v>2979</v>
      </c>
    </row>
    <row r="18331" spans="1:7">
      <c r="A18331" s="292" t="s">
        <v>49</v>
      </c>
      <c r="B18331" s="405">
        <v>69341</v>
      </c>
      <c r="C18331" s="292" t="s">
        <v>2979</v>
      </c>
      <c r="E18331" s="292" t="s">
        <v>214</v>
      </c>
      <c r="F18331" s="405">
        <v>68816</v>
      </c>
      <c r="G18331" s="292" t="s">
        <v>2979</v>
      </c>
    </row>
    <row r="18332" spans="1:7">
      <c r="A18332" s="292" t="s">
        <v>49</v>
      </c>
      <c r="B18332" s="405">
        <v>70392</v>
      </c>
      <c r="C18332" s="292" t="s">
        <v>2979</v>
      </c>
      <c r="E18332" s="292" t="s">
        <v>214</v>
      </c>
      <c r="F18332" s="405">
        <v>68817</v>
      </c>
      <c r="G18332" s="292" t="s">
        <v>2979</v>
      </c>
    </row>
    <row r="18333" spans="1:7">
      <c r="A18333" s="292" t="s">
        <v>49</v>
      </c>
      <c r="B18333" s="405">
        <v>70586</v>
      </c>
      <c r="C18333" s="292" t="s">
        <v>2979</v>
      </c>
      <c r="E18333" s="292" t="s">
        <v>214</v>
      </c>
      <c r="F18333" s="405">
        <v>68819</v>
      </c>
      <c r="G18333" s="292" t="s">
        <v>2979</v>
      </c>
    </row>
    <row r="18334" spans="1:7">
      <c r="A18334" s="292" t="s">
        <v>49</v>
      </c>
      <c r="B18334" s="405">
        <v>70762</v>
      </c>
      <c r="C18334" s="292" t="s">
        <v>2979</v>
      </c>
      <c r="E18334" s="292" t="s">
        <v>214</v>
      </c>
      <c r="F18334" s="405">
        <v>68820</v>
      </c>
      <c r="G18334" s="292" t="s">
        <v>2979</v>
      </c>
    </row>
    <row r="18335" spans="1:7">
      <c r="A18335" s="292" t="s">
        <v>49</v>
      </c>
      <c r="B18335" s="405">
        <v>71071</v>
      </c>
      <c r="C18335" s="292" t="s">
        <v>2979</v>
      </c>
      <c r="E18335" s="292" t="s">
        <v>214</v>
      </c>
      <c r="F18335" s="405">
        <v>68824</v>
      </c>
      <c r="G18335" s="292" t="s">
        <v>2979</v>
      </c>
    </row>
    <row r="18336" spans="1:7">
      <c r="A18336" s="292" t="s">
        <v>49</v>
      </c>
      <c r="B18336" s="405">
        <v>71325</v>
      </c>
      <c r="C18336" s="292" t="s">
        <v>2979</v>
      </c>
      <c r="E18336" s="292" t="s">
        <v>214</v>
      </c>
      <c r="F18336" s="405">
        <v>68825</v>
      </c>
      <c r="G18336" s="292" t="s">
        <v>2979</v>
      </c>
    </row>
    <row r="18337" spans="1:7">
      <c r="A18337" s="292" t="s">
        <v>49</v>
      </c>
      <c r="B18337" s="405">
        <v>71433</v>
      </c>
      <c r="C18337" s="292" t="s">
        <v>2979</v>
      </c>
      <c r="E18337" s="292" t="s">
        <v>214</v>
      </c>
      <c r="F18337" s="405">
        <v>68826</v>
      </c>
      <c r="G18337" s="292" t="s">
        <v>2979</v>
      </c>
    </row>
    <row r="18338" spans="1:7">
      <c r="A18338" s="292" t="s">
        <v>49</v>
      </c>
      <c r="B18338" s="405">
        <v>68313</v>
      </c>
      <c r="C18338" s="292" t="s">
        <v>2979</v>
      </c>
      <c r="E18338" s="292" t="s">
        <v>214</v>
      </c>
      <c r="F18338" s="405">
        <v>68827</v>
      </c>
      <c r="G18338" s="292" t="s">
        <v>2979</v>
      </c>
    </row>
    <row r="18339" spans="1:7">
      <c r="A18339" s="292" t="s">
        <v>49</v>
      </c>
      <c r="B18339" s="405">
        <v>68359</v>
      </c>
      <c r="C18339" s="292" t="s">
        <v>2979</v>
      </c>
      <c r="E18339" s="292" t="s">
        <v>214</v>
      </c>
      <c r="F18339" s="405">
        <v>68831</v>
      </c>
      <c r="G18339" s="292" t="s">
        <v>2979</v>
      </c>
    </row>
    <row r="18340" spans="1:7">
      <c r="A18340" s="292" t="s">
        <v>49</v>
      </c>
      <c r="B18340" s="405">
        <v>68437</v>
      </c>
      <c r="C18340" s="292" t="s">
        <v>2979</v>
      </c>
      <c r="E18340" s="292" t="s">
        <v>214</v>
      </c>
      <c r="F18340" s="405">
        <v>68832</v>
      </c>
      <c r="G18340" s="292" t="s">
        <v>2979</v>
      </c>
    </row>
    <row r="18341" spans="1:7">
      <c r="A18341" s="292" t="s">
        <v>49</v>
      </c>
      <c r="B18341" s="405">
        <v>68643</v>
      </c>
      <c r="C18341" s="292" t="s">
        <v>2979</v>
      </c>
      <c r="E18341" s="292" t="s">
        <v>214</v>
      </c>
      <c r="F18341" s="405">
        <v>68835</v>
      </c>
      <c r="G18341" s="292" t="s">
        <v>2979</v>
      </c>
    </row>
    <row r="18342" spans="1:7">
      <c r="A18342" s="292" t="s">
        <v>49</v>
      </c>
      <c r="B18342" s="405">
        <v>68741</v>
      </c>
      <c r="C18342" s="292" t="s">
        <v>2979</v>
      </c>
      <c r="E18342" s="292" t="s">
        <v>214</v>
      </c>
      <c r="F18342" s="405">
        <v>68836</v>
      </c>
      <c r="G18342" s="292" t="s">
        <v>2979</v>
      </c>
    </row>
    <row r="18343" spans="1:7">
      <c r="A18343" s="292" t="s">
        <v>49</v>
      </c>
      <c r="B18343" s="405">
        <v>68817</v>
      </c>
      <c r="C18343" s="292" t="s">
        <v>2979</v>
      </c>
      <c r="E18343" s="292" t="s">
        <v>214</v>
      </c>
      <c r="F18343" s="405">
        <v>68837</v>
      </c>
      <c r="G18343" s="292" t="s">
        <v>2979</v>
      </c>
    </row>
    <row r="18344" spans="1:7">
      <c r="A18344" s="292" t="s">
        <v>49</v>
      </c>
      <c r="B18344" s="405">
        <v>68922</v>
      </c>
      <c r="C18344" s="292" t="s">
        <v>2979</v>
      </c>
      <c r="E18344" s="292" t="s">
        <v>214</v>
      </c>
      <c r="F18344" s="405">
        <v>68838</v>
      </c>
      <c r="G18344" s="292" t="s">
        <v>2979</v>
      </c>
    </row>
    <row r="18345" spans="1:7">
      <c r="A18345" s="292" t="s">
        <v>49</v>
      </c>
      <c r="B18345" s="405">
        <v>68979</v>
      </c>
      <c r="C18345" s="292" t="s">
        <v>2979</v>
      </c>
      <c r="E18345" s="292" t="s">
        <v>214</v>
      </c>
      <c r="F18345" s="405">
        <v>68841</v>
      </c>
      <c r="G18345" s="292" t="s">
        <v>2979</v>
      </c>
    </row>
    <row r="18346" spans="1:7">
      <c r="A18346" s="292" t="s">
        <v>49</v>
      </c>
      <c r="B18346" s="405">
        <v>69348</v>
      </c>
      <c r="C18346" s="292" t="s">
        <v>2979</v>
      </c>
      <c r="E18346" s="292" t="s">
        <v>214</v>
      </c>
      <c r="F18346" s="405">
        <v>68842</v>
      </c>
      <c r="G18346" s="292" t="s">
        <v>2979</v>
      </c>
    </row>
    <row r="18347" spans="1:7">
      <c r="A18347" s="292" t="s">
        <v>49</v>
      </c>
      <c r="B18347" s="405">
        <v>70397</v>
      </c>
      <c r="C18347" s="292" t="s">
        <v>2979</v>
      </c>
      <c r="E18347" s="292" t="s">
        <v>214</v>
      </c>
      <c r="F18347" s="405">
        <v>68843</v>
      </c>
      <c r="G18347" s="292" t="s">
        <v>2979</v>
      </c>
    </row>
    <row r="18348" spans="1:7">
      <c r="A18348" s="292" t="s">
        <v>49</v>
      </c>
      <c r="B18348" s="405">
        <v>70589</v>
      </c>
      <c r="C18348" s="292" t="s">
        <v>2979</v>
      </c>
      <c r="E18348" s="292" t="s">
        <v>214</v>
      </c>
      <c r="F18348" s="405">
        <v>68844</v>
      </c>
      <c r="G18348" s="292" t="s">
        <v>2979</v>
      </c>
    </row>
    <row r="18349" spans="1:7">
      <c r="A18349" s="292" t="s">
        <v>49</v>
      </c>
      <c r="B18349" s="405">
        <v>70772</v>
      </c>
      <c r="C18349" s="292" t="s">
        <v>2979</v>
      </c>
      <c r="E18349" s="292" t="s">
        <v>214</v>
      </c>
      <c r="F18349" s="405">
        <v>68846</v>
      </c>
      <c r="G18349" s="292" t="s">
        <v>2979</v>
      </c>
    </row>
    <row r="18350" spans="1:7">
      <c r="A18350" s="292" t="s">
        <v>49</v>
      </c>
      <c r="B18350" s="405">
        <v>71072</v>
      </c>
      <c r="C18350" s="292" t="s">
        <v>2979</v>
      </c>
      <c r="E18350" s="292" t="s">
        <v>214</v>
      </c>
      <c r="F18350" s="405">
        <v>68850</v>
      </c>
      <c r="G18350" s="292" t="s">
        <v>2979</v>
      </c>
    </row>
    <row r="18351" spans="1:7">
      <c r="A18351" s="292" t="s">
        <v>49</v>
      </c>
      <c r="B18351" s="405">
        <v>71327</v>
      </c>
      <c r="C18351" s="292" t="s">
        <v>2979</v>
      </c>
      <c r="E18351" s="292" t="s">
        <v>214</v>
      </c>
      <c r="F18351" s="405">
        <v>68852</v>
      </c>
      <c r="G18351" s="292" t="s">
        <v>2979</v>
      </c>
    </row>
    <row r="18352" spans="1:7">
      <c r="A18352" s="292" t="s">
        <v>49</v>
      </c>
      <c r="B18352" s="405">
        <v>71435</v>
      </c>
      <c r="C18352" s="292" t="s">
        <v>2979</v>
      </c>
      <c r="E18352" s="292" t="s">
        <v>214</v>
      </c>
      <c r="F18352" s="405">
        <v>68853</v>
      </c>
      <c r="G18352" s="292" t="s">
        <v>2979</v>
      </c>
    </row>
    <row r="18353" spans="1:7">
      <c r="A18353" s="292" t="s">
        <v>49</v>
      </c>
      <c r="B18353" s="405">
        <v>68314</v>
      </c>
      <c r="C18353" s="292" t="s">
        <v>2979</v>
      </c>
      <c r="E18353" s="292" t="s">
        <v>214</v>
      </c>
      <c r="F18353" s="405">
        <v>68854</v>
      </c>
      <c r="G18353" s="292" t="s">
        <v>2979</v>
      </c>
    </row>
    <row r="18354" spans="1:7">
      <c r="A18354" s="292" t="s">
        <v>49</v>
      </c>
      <c r="B18354" s="405">
        <v>68360</v>
      </c>
      <c r="C18354" s="292" t="s">
        <v>2979</v>
      </c>
      <c r="E18354" s="292" t="s">
        <v>214</v>
      </c>
      <c r="F18354" s="405">
        <v>68856</v>
      </c>
      <c r="G18354" s="292" t="s">
        <v>2979</v>
      </c>
    </row>
    <row r="18355" spans="1:7">
      <c r="A18355" s="292" t="s">
        <v>49</v>
      </c>
      <c r="B18355" s="405">
        <v>68438</v>
      </c>
      <c r="C18355" s="292" t="s">
        <v>2979</v>
      </c>
      <c r="E18355" s="292" t="s">
        <v>214</v>
      </c>
      <c r="F18355" s="405">
        <v>68858</v>
      </c>
      <c r="G18355" s="292" t="s">
        <v>2979</v>
      </c>
    </row>
    <row r="18356" spans="1:7">
      <c r="A18356" s="292" t="s">
        <v>49</v>
      </c>
      <c r="B18356" s="405">
        <v>68644</v>
      </c>
      <c r="C18356" s="292" t="s">
        <v>2979</v>
      </c>
      <c r="E18356" s="292" t="s">
        <v>214</v>
      </c>
      <c r="F18356" s="405">
        <v>68861</v>
      </c>
      <c r="G18356" s="292" t="s">
        <v>2979</v>
      </c>
    </row>
    <row r="18357" spans="1:7">
      <c r="A18357" s="292" t="s">
        <v>49</v>
      </c>
      <c r="B18357" s="405">
        <v>68743</v>
      </c>
      <c r="C18357" s="292" t="s">
        <v>2979</v>
      </c>
      <c r="E18357" s="292" t="s">
        <v>214</v>
      </c>
      <c r="F18357" s="405">
        <v>68862</v>
      </c>
      <c r="G18357" s="292" t="s">
        <v>2979</v>
      </c>
    </row>
    <row r="18358" spans="1:7">
      <c r="A18358" s="292" t="s">
        <v>49</v>
      </c>
      <c r="B18358" s="405">
        <v>68819</v>
      </c>
      <c r="C18358" s="292" t="s">
        <v>2979</v>
      </c>
      <c r="E18358" s="292" t="s">
        <v>214</v>
      </c>
      <c r="F18358" s="405">
        <v>68863</v>
      </c>
      <c r="G18358" s="292" t="s">
        <v>2979</v>
      </c>
    </row>
    <row r="18359" spans="1:7">
      <c r="A18359" s="292" t="s">
        <v>49</v>
      </c>
      <c r="B18359" s="405">
        <v>68923</v>
      </c>
      <c r="C18359" s="292" t="s">
        <v>2979</v>
      </c>
      <c r="E18359" s="292" t="s">
        <v>214</v>
      </c>
      <c r="F18359" s="405">
        <v>68864</v>
      </c>
      <c r="G18359" s="292" t="s">
        <v>2979</v>
      </c>
    </row>
    <row r="18360" spans="1:7">
      <c r="A18360" s="292" t="s">
        <v>49</v>
      </c>
      <c r="B18360" s="405">
        <v>68980</v>
      </c>
      <c r="C18360" s="292" t="s">
        <v>2979</v>
      </c>
      <c r="E18360" s="292" t="s">
        <v>214</v>
      </c>
      <c r="F18360" s="405">
        <v>68865</v>
      </c>
      <c r="G18360" s="292" t="s">
        <v>2979</v>
      </c>
    </row>
    <row r="18361" spans="1:7">
      <c r="A18361" s="292" t="s">
        <v>49</v>
      </c>
      <c r="B18361" s="405">
        <v>69349</v>
      </c>
      <c r="C18361" s="292" t="s">
        <v>2979</v>
      </c>
      <c r="E18361" s="292" t="s">
        <v>214</v>
      </c>
      <c r="F18361" s="405">
        <v>68866</v>
      </c>
      <c r="G18361" s="292" t="s">
        <v>2979</v>
      </c>
    </row>
    <row r="18362" spans="1:7">
      <c r="A18362" s="292" t="s">
        <v>49</v>
      </c>
      <c r="B18362" s="405">
        <v>70431</v>
      </c>
      <c r="C18362" s="292" t="s">
        <v>2979</v>
      </c>
      <c r="E18362" s="292" t="s">
        <v>214</v>
      </c>
      <c r="F18362" s="405">
        <v>68869</v>
      </c>
      <c r="G18362" s="292" t="s">
        <v>2979</v>
      </c>
    </row>
    <row r="18363" spans="1:7">
      <c r="A18363" s="292" t="s">
        <v>49</v>
      </c>
      <c r="B18363" s="405">
        <v>70591</v>
      </c>
      <c r="C18363" s="292" t="s">
        <v>2979</v>
      </c>
      <c r="E18363" s="292" t="s">
        <v>214</v>
      </c>
      <c r="F18363" s="405">
        <v>68870</v>
      </c>
      <c r="G18363" s="292" t="s">
        <v>2979</v>
      </c>
    </row>
    <row r="18364" spans="1:7">
      <c r="A18364" s="292" t="s">
        <v>49</v>
      </c>
      <c r="B18364" s="405">
        <v>70773</v>
      </c>
      <c r="C18364" s="292" t="s">
        <v>2979</v>
      </c>
      <c r="E18364" s="292" t="s">
        <v>214</v>
      </c>
      <c r="F18364" s="405">
        <v>68872</v>
      </c>
      <c r="G18364" s="292" t="s">
        <v>2979</v>
      </c>
    </row>
    <row r="18365" spans="1:7">
      <c r="A18365" s="292" t="s">
        <v>49</v>
      </c>
      <c r="B18365" s="405">
        <v>71073</v>
      </c>
      <c r="C18365" s="292" t="s">
        <v>2979</v>
      </c>
      <c r="E18365" s="292" t="s">
        <v>214</v>
      </c>
      <c r="F18365" s="405">
        <v>68873</v>
      </c>
      <c r="G18365" s="292" t="s">
        <v>2979</v>
      </c>
    </row>
    <row r="18366" spans="1:7">
      <c r="A18366" s="292" t="s">
        <v>49</v>
      </c>
      <c r="B18366" s="405">
        <v>71328</v>
      </c>
      <c r="C18366" s="292" t="s">
        <v>2979</v>
      </c>
      <c r="E18366" s="292" t="s">
        <v>214</v>
      </c>
      <c r="F18366" s="405">
        <v>68874</v>
      </c>
      <c r="G18366" s="292" t="s">
        <v>2979</v>
      </c>
    </row>
    <row r="18367" spans="1:7">
      <c r="A18367" s="292" t="s">
        <v>49</v>
      </c>
      <c r="B18367" s="405">
        <v>71438</v>
      </c>
      <c r="C18367" s="292" t="s">
        <v>2979</v>
      </c>
      <c r="E18367" s="292" t="s">
        <v>214</v>
      </c>
      <c r="F18367" s="405">
        <v>68875</v>
      </c>
      <c r="G18367" s="292" t="s">
        <v>2979</v>
      </c>
    </row>
    <row r="18368" spans="1:7">
      <c r="A18368" s="292" t="s">
        <v>49</v>
      </c>
      <c r="B18368" s="405">
        <v>68315</v>
      </c>
      <c r="C18368" s="292" t="s">
        <v>2979</v>
      </c>
      <c r="E18368" s="292" t="s">
        <v>214</v>
      </c>
      <c r="F18368" s="405">
        <v>68876</v>
      </c>
      <c r="G18368" s="292" t="s">
        <v>2979</v>
      </c>
    </row>
    <row r="18369" spans="1:7">
      <c r="A18369" s="292" t="s">
        <v>49</v>
      </c>
      <c r="B18369" s="405">
        <v>68361</v>
      </c>
      <c r="C18369" s="292" t="s">
        <v>2979</v>
      </c>
      <c r="E18369" s="292" t="s">
        <v>214</v>
      </c>
      <c r="F18369" s="405">
        <v>68878</v>
      </c>
      <c r="G18369" s="292" t="s">
        <v>2979</v>
      </c>
    </row>
    <row r="18370" spans="1:7">
      <c r="A18370" s="292" t="s">
        <v>49</v>
      </c>
      <c r="B18370" s="405">
        <v>68439</v>
      </c>
      <c r="C18370" s="292" t="s">
        <v>2979</v>
      </c>
      <c r="E18370" s="292" t="s">
        <v>214</v>
      </c>
      <c r="F18370" s="405">
        <v>68882</v>
      </c>
      <c r="G18370" s="292" t="s">
        <v>2979</v>
      </c>
    </row>
    <row r="18371" spans="1:7">
      <c r="A18371" s="292" t="s">
        <v>49</v>
      </c>
      <c r="B18371" s="405">
        <v>68647</v>
      </c>
      <c r="C18371" s="292" t="s">
        <v>2979</v>
      </c>
      <c r="E18371" s="292" t="s">
        <v>214</v>
      </c>
      <c r="F18371" s="405">
        <v>68883</v>
      </c>
      <c r="G18371" s="292" t="s">
        <v>2979</v>
      </c>
    </row>
    <row r="18372" spans="1:7">
      <c r="A18372" s="292" t="s">
        <v>49</v>
      </c>
      <c r="B18372" s="405">
        <v>68745</v>
      </c>
      <c r="C18372" s="292" t="s">
        <v>2979</v>
      </c>
      <c r="E18372" s="292" t="s">
        <v>214</v>
      </c>
      <c r="F18372" s="405">
        <v>68920</v>
      </c>
      <c r="G18372" s="292" t="s">
        <v>2979</v>
      </c>
    </row>
    <row r="18373" spans="1:7">
      <c r="A18373" s="292" t="s">
        <v>49</v>
      </c>
      <c r="B18373" s="405">
        <v>68820</v>
      </c>
      <c r="C18373" s="292" t="s">
        <v>2979</v>
      </c>
      <c r="E18373" s="292" t="s">
        <v>214</v>
      </c>
      <c r="F18373" s="405">
        <v>68922</v>
      </c>
      <c r="G18373" s="292" t="s">
        <v>2979</v>
      </c>
    </row>
    <row r="18374" spans="1:7">
      <c r="A18374" s="292" t="s">
        <v>49</v>
      </c>
      <c r="B18374" s="405">
        <v>68924</v>
      </c>
      <c r="C18374" s="292" t="s">
        <v>2979</v>
      </c>
      <c r="E18374" s="292" t="s">
        <v>214</v>
      </c>
      <c r="F18374" s="405">
        <v>68923</v>
      </c>
      <c r="G18374" s="292" t="s">
        <v>2979</v>
      </c>
    </row>
    <row r="18375" spans="1:7">
      <c r="A18375" s="292" t="s">
        <v>49</v>
      </c>
      <c r="B18375" s="405">
        <v>68981</v>
      </c>
      <c r="C18375" s="292" t="s">
        <v>2979</v>
      </c>
      <c r="E18375" s="292" t="s">
        <v>214</v>
      </c>
      <c r="F18375" s="405">
        <v>68924</v>
      </c>
      <c r="G18375" s="292" t="s">
        <v>2979</v>
      </c>
    </row>
    <row r="18376" spans="1:7">
      <c r="A18376" s="292" t="s">
        <v>49</v>
      </c>
      <c r="B18376" s="405">
        <v>69352</v>
      </c>
      <c r="C18376" s="292" t="s">
        <v>2979</v>
      </c>
      <c r="E18376" s="292" t="s">
        <v>214</v>
      </c>
      <c r="F18376" s="405">
        <v>68925</v>
      </c>
      <c r="G18376" s="292" t="s">
        <v>2979</v>
      </c>
    </row>
    <row r="18377" spans="1:7">
      <c r="A18377" s="292" t="s">
        <v>49</v>
      </c>
      <c r="B18377" s="405">
        <v>70436</v>
      </c>
      <c r="C18377" s="292" t="s">
        <v>2979</v>
      </c>
      <c r="E18377" s="292" t="s">
        <v>214</v>
      </c>
      <c r="F18377" s="405">
        <v>68927</v>
      </c>
      <c r="G18377" s="292" t="s">
        <v>2979</v>
      </c>
    </row>
    <row r="18378" spans="1:7">
      <c r="A18378" s="292" t="s">
        <v>49</v>
      </c>
      <c r="B18378" s="405">
        <v>70633</v>
      </c>
      <c r="C18378" s="292" t="s">
        <v>2979</v>
      </c>
      <c r="E18378" s="292" t="s">
        <v>214</v>
      </c>
      <c r="F18378" s="405">
        <v>68928</v>
      </c>
      <c r="G18378" s="292" t="s">
        <v>2979</v>
      </c>
    </row>
    <row r="18379" spans="1:7">
      <c r="A18379" s="292" t="s">
        <v>49</v>
      </c>
      <c r="B18379" s="405">
        <v>70775</v>
      </c>
      <c r="C18379" s="292" t="s">
        <v>2979</v>
      </c>
      <c r="E18379" s="292" t="s">
        <v>214</v>
      </c>
      <c r="F18379" s="405">
        <v>68929</v>
      </c>
      <c r="G18379" s="292" t="s">
        <v>2979</v>
      </c>
    </row>
    <row r="18380" spans="1:7">
      <c r="A18380" s="292" t="s">
        <v>49</v>
      </c>
      <c r="B18380" s="405">
        <v>71078</v>
      </c>
      <c r="C18380" s="292" t="s">
        <v>2979</v>
      </c>
      <c r="E18380" s="292" t="s">
        <v>214</v>
      </c>
      <c r="F18380" s="405">
        <v>68930</v>
      </c>
      <c r="G18380" s="292" t="s">
        <v>2979</v>
      </c>
    </row>
    <row r="18381" spans="1:7">
      <c r="A18381" s="292" t="s">
        <v>49</v>
      </c>
      <c r="B18381" s="405">
        <v>71331</v>
      </c>
      <c r="C18381" s="292" t="s">
        <v>2979</v>
      </c>
      <c r="E18381" s="292" t="s">
        <v>214</v>
      </c>
      <c r="F18381" s="405">
        <v>68932</v>
      </c>
      <c r="G18381" s="292" t="s">
        <v>2979</v>
      </c>
    </row>
    <row r="18382" spans="1:7">
      <c r="A18382" s="292" t="s">
        <v>49</v>
      </c>
      <c r="B18382" s="405">
        <v>71441</v>
      </c>
      <c r="C18382" s="292" t="s">
        <v>2979</v>
      </c>
      <c r="E18382" s="292" t="s">
        <v>214</v>
      </c>
      <c r="F18382" s="405">
        <v>68933</v>
      </c>
      <c r="G18382" s="292" t="s">
        <v>2979</v>
      </c>
    </row>
    <row r="18383" spans="1:7">
      <c r="A18383" s="292" t="s">
        <v>49</v>
      </c>
      <c r="B18383" s="405">
        <v>68316</v>
      </c>
      <c r="C18383" s="292" t="s">
        <v>2979</v>
      </c>
      <c r="E18383" s="292" t="s">
        <v>214</v>
      </c>
      <c r="F18383" s="405">
        <v>68935</v>
      </c>
      <c r="G18383" s="292" t="s">
        <v>2979</v>
      </c>
    </row>
    <row r="18384" spans="1:7">
      <c r="A18384" s="292" t="s">
        <v>49</v>
      </c>
      <c r="B18384" s="405">
        <v>68364</v>
      </c>
      <c r="C18384" s="292" t="s">
        <v>2979</v>
      </c>
      <c r="E18384" s="292" t="s">
        <v>214</v>
      </c>
      <c r="F18384" s="405">
        <v>68937</v>
      </c>
      <c r="G18384" s="292" t="s">
        <v>2979</v>
      </c>
    </row>
    <row r="18385" spans="1:7">
      <c r="A18385" s="292" t="s">
        <v>49</v>
      </c>
      <c r="B18385" s="405">
        <v>68440</v>
      </c>
      <c r="C18385" s="292" t="s">
        <v>2979</v>
      </c>
      <c r="E18385" s="292" t="s">
        <v>214</v>
      </c>
      <c r="F18385" s="405">
        <v>68938</v>
      </c>
      <c r="G18385" s="292" t="s">
        <v>2979</v>
      </c>
    </row>
    <row r="18386" spans="1:7">
      <c r="A18386" s="292" t="s">
        <v>49</v>
      </c>
      <c r="B18386" s="405">
        <v>68648</v>
      </c>
      <c r="C18386" s="292" t="s">
        <v>2979</v>
      </c>
      <c r="E18386" s="292" t="s">
        <v>214</v>
      </c>
      <c r="F18386" s="405">
        <v>68939</v>
      </c>
      <c r="G18386" s="292" t="s">
        <v>2979</v>
      </c>
    </row>
    <row r="18387" spans="1:7">
      <c r="A18387" s="292" t="s">
        <v>49</v>
      </c>
      <c r="B18387" s="405">
        <v>68747</v>
      </c>
      <c r="C18387" s="292" t="s">
        <v>2979</v>
      </c>
      <c r="E18387" s="292" t="s">
        <v>214</v>
      </c>
      <c r="F18387" s="405">
        <v>68940</v>
      </c>
      <c r="G18387" s="292" t="s">
        <v>2979</v>
      </c>
    </row>
    <row r="18388" spans="1:7">
      <c r="A18388" s="292" t="s">
        <v>49</v>
      </c>
      <c r="B18388" s="405">
        <v>68824</v>
      </c>
      <c r="C18388" s="292" t="s">
        <v>2979</v>
      </c>
      <c r="E18388" s="292" t="s">
        <v>214</v>
      </c>
      <c r="F18388" s="405">
        <v>68941</v>
      </c>
      <c r="G18388" s="292" t="s">
        <v>2979</v>
      </c>
    </row>
    <row r="18389" spans="1:7">
      <c r="A18389" s="292" t="s">
        <v>49</v>
      </c>
      <c r="B18389" s="405">
        <v>68925</v>
      </c>
      <c r="C18389" s="292" t="s">
        <v>2979</v>
      </c>
      <c r="E18389" s="292" t="s">
        <v>214</v>
      </c>
      <c r="F18389" s="405">
        <v>68942</v>
      </c>
      <c r="G18389" s="292" t="s">
        <v>2979</v>
      </c>
    </row>
    <row r="18390" spans="1:7">
      <c r="A18390" s="292" t="s">
        <v>49</v>
      </c>
      <c r="B18390" s="405">
        <v>68982</v>
      </c>
      <c r="C18390" s="292" t="s">
        <v>2979</v>
      </c>
      <c r="E18390" s="292" t="s">
        <v>214</v>
      </c>
      <c r="F18390" s="405">
        <v>68944</v>
      </c>
      <c r="G18390" s="292" t="s">
        <v>2979</v>
      </c>
    </row>
    <row r="18391" spans="1:7">
      <c r="A18391" s="292" t="s">
        <v>49</v>
      </c>
      <c r="B18391" s="405">
        <v>69353</v>
      </c>
      <c r="C18391" s="292" t="s">
        <v>2979</v>
      </c>
      <c r="E18391" s="292" t="s">
        <v>214</v>
      </c>
      <c r="F18391" s="405">
        <v>68945</v>
      </c>
      <c r="G18391" s="292" t="s">
        <v>2979</v>
      </c>
    </row>
    <row r="18392" spans="1:7">
      <c r="A18392" s="292" t="s">
        <v>49</v>
      </c>
      <c r="B18392" s="405">
        <v>70438</v>
      </c>
      <c r="C18392" s="292" t="s">
        <v>2979</v>
      </c>
      <c r="E18392" s="292" t="s">
        <v>214</v>
      </c>
      <c r="F18392" s="405">
        <v>68947</v>
      </c>
      <c r="G18392" s="292" t="s">
        <v>2979</v>
      </c>
    </row>
    <row r="18393" spans="1:7">
      <c r="A18393" s="292" t="s">
        <v>49</v>
      </c>
      <c r="B18393" s="405">
        <v>70638</v>
      </c>
      <c r="C18393" s="292" t="s">
        <v>2979</v>
      </c>
      <c r="E18393" s="292" t="s">
        <v>214</v>
      </c>
      <c r="F18393" s="405">
        <v>68950</v>
      </c>
      <c r="G18393" s="292" t="s">
        <v>2979</v>
      </c>
    </row>
    <row r="18394" spans="1:7">
      <c r="A18394" s="292" t="s">
        <v>49</v>
      </c>
      <c r="B18394" s="405">
        <v>70777</v>
      </c>
      <c r="C18394" s="292" t="s">
        <v>2979</v>
      </c>
      <c r="E18394" s="292" t="s">
        <v>214</v>
      </c>
      <c r="F18394" s="405">
        <v>68952</v>
      </c>
      <c r="G18394" s="292" t="s">
        <v>2979</v>
      </c>
    </row>
    <row r="18395" spans="1:7">
      <c r="A18395" s="292" t="s">
        <v>49</v>
      </c>
      <c r="B18395" s="405">
        <v>71079</v>
      </c>
      <c r="C18395" s="292" t="s">
        <v>2979</v>
      </c>
      <c r="E18395" s="292" t="s">
        <v>214</v>
      </c>
      <c r="F18395" s="405">
        <v>68954</v>
      </c>
      <c r="G18395" s="292" t="s">
        <v>2979</v>
      </c>
    </row>
    <row r="18396" spans="1:7">
      <c r="A18396" s="292" t="s">
        <v>49</v>
      </c>
      <c r="B18396" s="405">
        <v>71333</v>
      </c>
      <c r="C18396" s="292" t="s">
        <v>2979</v>
      </c>
      <c r="E18396" s="292" t="s">
        <v>214</v>
      </c>
      <c r="F18396" s="405">
        <v>68955</v>
      </c>
      <c r="G18396" s="292" t="s">
        <v>2979</v>
      </c>
    </row>
    <row r="18397" spans="1:7">
      <c r="A18397" s="292" t="s">
        <v>49</v>
      </c>
      <c r="B18397" s="405">
        <v>71446</v>
      </c>
      <c r="C18397" s="292" t="s">
        <v>2979</v>
      </c>
      <c r="E18397" s="292" t="s">
        <v>214</v>
      </c>
      <c r="F18397" s="405">
        <v>68956</v>
      </c>
      <c r="G18397" s="292" t="s">
        <v>2979</v>
      </c>
    </row>
    <row r="18398" spans="1:7">
      <c r="A18398" s="292" t="s">
        <v>49</v>
      </c>
      <c r="B18398" s="405">
        <v>68317</v>
      </c>
      <c r="C18398" s="292" t="s">
        <v>2979</v>
      </c>
      <c r="E18398" s="292" t="s">
        <v>214</v>
      </c>
      <c r="F18398" s="405">
        <v>68957</v>
      </c>
      <c r="G18398" s="292" t="s">
        <v>2979</v>
      </c>
    </row>
    <row r="18399" spans="1:7">
      <c r="A18399" s="292" t="s">
        <v>49</v>
      </c>
      <c r="B18399" s="405">
        <v>68365</v>
      </c>
      <c r="C18399" s="292" t="s">
        <v>2979</v>
      </c>
      <c r="E18399" s="292" t="s">
        <v>214</v>
      </c>
      <c r="F18399" s="405">
        <v>68958</v>
      </c>
      <c r="G18399" s="292" t="s">
        <v>2979</v>
      </c>
    </row>
    <row r="18400" spans="1:7">
      <c r="A18400" s="292" t="s">
        <v>49</v>
      </c>
      <c r="B18400" s="405">
        <v>68441</v>
      </c>
      <c r="C18400" s="292" t="s">
        <v>2979</v>
      </c>
      <c r="E18400" s="292" t="s">
        <v>214</v>
      </c>
      <c r="F18400" s="405">
        <v>68959</v>
      </c>
      <c r="G18400" s="292" t="s">
        <v>2979</v>
      </c>
    </row>
    <row r="18401" spans="1:7">
      <c r="A18401" s="292" t="s">
        <v>49</v>
      </c>
      <c r="B18401" s="405">
        <v>68649</v>
      </c>
      <c r="C18401" s="292" t="s">
        <v>2979</v>
      </c>
      <c r="E18401" s="292" t="s">
        <v>214</v>
      </c>
      <c r="F18401" s="405">
        <v>68960</v>
      </c>
      <c r="G18401" s="292" t="s">
        <v>2979</v>
      </c>
    </row>
    <row r="18402" spans="1:7">
      <c r="A18402" s="292" t="s">
        <v>49</v>
      </c>
      <c r="B18402" s="405">
        <v>68748</v>
      </c>
      <c r="C18402" s="292" t="s">
        <v>2979</v>
      </c>
      <c r="E18402" s="292" t="s">
        <v>214</v>
      </c>
      <c r="F18402" s="405">
        <v>68961</v>
      </c>
      <c r="G18402" s="292" t="s">
        <v>2979</v>
      </c>
    </row>
    <row r="18403" spans="1:7">
      <c r="A18403" s="292" t="s">
        <v>49</v>
      </c>
      <c r="B18403" s="405">
        <v>68825</v>
      </c>
      <c r="C18403" s="292" t="s">
        <v>2979</v>
      </c>
      <c r="E18403" s="292" t="s">
        <v>214</v>
      </c>
      <c r="F18403" s="405">
        <v>68963</v>
      </c>
      <c r="G18403" s="292" t="s">
        <v>2979</v>
      </c>
    </row>
    <row r="18404" spans="1:7">
      <c r="A18404" s="292" t="s">
        <v>49</v>
      </c>
      <c r="B18404" s="405">
        <v>68927</v>
      </c>
      <c r="C18404" s="292" t="s">
        <v>2979</v>
      </c>
      <c r="E18404" s="292" t="s">
        <v>214</v>
      </c>
      <c r="F18404" s="405">
        <v>68964</v>
      </c>
      <c r="G18404" s="292" t="s">
        <v>2979</v>
      </c>
    </row>
    <row r="18405" spans="1:7">
      <c r="A18405" s="292" t="s">
        <v>49</v>
      </c>
      <c r="B18405" s="405">
        <v>69001</v>
      </c>
      <c r="C18405" s="292" t="s">
        <v>2979</v>
      </c>
      <c r="E18405" s="292" t="s">
        <v>214</v>
      </c>
      <c r="F18405" s="405">
        <v>68966</v>
      </c>
      <c r="G18405" s="292" t="s">
        <v>2979</v>
      </c>
    </row>
    <row r="18406" spans="1:7">
      <c r="A18406" s="292" t="s">
        <v>49</v>
      </c>
      <c r="B18406" s="405">
        <v>69356</v>
      </c>
      <c r="C18406" s="292" t="s">
        <v>2979</v>
      </c>
      <c r="E18406" s="292" t="s">
        <v>214</v>
      </c>
      <c r="F18406" s="405">
        <v>68967</v>
      </c>
      <c r="G18406" s="292" t="s">
        <v>2979</v>
      </c>
    </row>
    <row r="18407" spans="1:7">
      <c r="A18407" s="292" t="s">
        <v>49</v>
      </c>
      <c r="B18407" s="405">
        <v>70442</v>
      </c>
      <c r="C18407" s="292" t="s">
        <v>2979</v>
      </c>
      <c r="E18407" s="292" t="s">
        <v>214</v>
      </c>
      <c r="F18407" s="405">
        <v>68970</v>
      </c>
      <c r="G18407" s="292" t="s">
        <v>2979</v>
      </c>
    </row>
    <row r="18408" spans="1:7">
      <c r="A18408" s="292" t="s">
        <v>49</v>
      </c>
      <c r="B18408" s="405">
        <v>70639</v>
      </c>
      <c r="C18408" s="292" t="s">
        <v>2979</v>
      </c>
      <c r="E18408" s="292" t="s">
        <v>214</v>
      </c>
      <c r="F18408" s="405">
        <v>68971</v>
      </c>
      <c r="G18408" s="292" t="s">
        <v>2979</v>
      </c>
    </row>
    <row r="18409" spans="1:7">
      <c r="A18409" s="292" t="s">
        <v>49</v>
      </c>
      <c r="B18409" s="405">
        <v>70781</v>
      </c>
      <c r="C18409" s="292" t="s">
        <v>2979</v>
      </c>
      <c r="E18409" s="292" t="s">
        <v>214</v>
      </c>
      <c r="F18409" s="405">
        <v>68973</v>
      </c>
      <c r="G18409" s="292" t="s">
        <v>2979</v>
      </c>
    </row>
    <row r="18410" spans="1:7">
      <c r="A18410" s="292" t="s">
        <v>49</v>
      </c>
      <c r="B18410" s="405">
        <v>71082</v>
      </c>
      <c r="C18410" s="292" t="s">
        <v>2979</v>
      </c>
      <c r="E18410" s="292" t="s">
        <v>214</v>
      </c>
      <c r="F18410" s="405">
        <v>68974</v>
      </c>
      <c r="G18410" s="292" t="s">
        <v>2979</v>
      </c>
    </row>
    <row r="18411" spans="1:7">
      <c r="A18411" s="292" t="s">
        <v>49</v>
      </c>
      <c r="B18411" s="405">
        <v>71334</v>
      </c>
      <c r="C18411" s="292" t="s">
        <v>2979</v>
      </c>
      <c r="E18411" s="292" t="s">
        <v>214</v>
      </c>
      <c r="F18411" s="405">
        <v>68975</v>
      </c>
      <c r="G18411" s="292" t="s">
        <v>2979</v>
      </c>
    </row>
    <row r="18412" spans="1:7">
      <c r="A18412" s="292" t="s">
        <v>49</v>
      </c>
      <c r="B18412" s="405">
        <v>71447</v>
      </c>
      <c r="C18412" s="292" t="s">
        <v>2979</v>
      </c>
      <c r="E18412" s="292" t="s">
        <v>214</v>
      </c>
      <c r="F18412" s="405">
        <v>68976</v>
      </c>
      <c r="G18412" s="292" t="s">
        <v>2979</v>
      </c>
    </row>
    <row r="18413" spans="1:7">
      <c r="A18413" s="292" t="s">
        <v>49</v>
      </c>
      <c r="B18413" s="405">
        <v>68318</v>
      </c>
      <c r="C18413" s="292" t="s">
        <v>2979</v>
      </c>
      <c r="E18413" s="292" t="s">
        <v>214</v>
      </c>
      <c r="F18413" s="405">
        <v>68978</v>
      </c>
      <c r="G18413" s="292" t="s">
        <v>2979</v>
      </c>
    </row>
    <row r="18414" spans="1:7">
      <c r="A18414" s="292" t="s">
        <v>49</v>
      </c>
      <c r="B18414" s="405">
        <v>68367</v>
      </c>
      <c r="C18414" s="292" t="s">
        <v>2979</v>
      </c>
      <c r="E18414" s="292" t="s">
        <v>214</v>
      </c>
      <c r="F18414" s="405">
        <v>68979</v>
      </c>
      <c r="G18414" s="292" t="s">
        <v>2979</v>
      </c>
    </row>
    <row r="18415" spans="1:7">
      <c r="A18415" s="292" t="s">
        <v>49</v>
      </c>
      <c r="B18415" s="405">
        <v>68442</v>
      </c>
      <c r="C18415" s="292" t="s">
        <v>2979</v>
      </c>
      <c r="E18415" s="292" t="s">
        <v>214</v>
      </c>
      <c r="F18415" s="405">
        <v>68980</v>
      </c>
      <c r="G18415" s="292" t="s">
        <v>2979</v>
      </c>
    </row>
    <row r="18416" spans="1:7">
      <c r="A18416" s="292" t="s">
        <v>49</v>
      </c>
      <c r="B18416" s="405">
        <v>68651</v>
      </c>
      <c r="C18416" s="292" t="s">
        <v>2979</v>
      </c>
      <c r="E18416" s="292" t="s">
        <v>214</v>
      </c>
      <c r="F18416" s="405">
        <v>68981</v>
      </c>
      <c r="G18416" s="292" t="s">
        <v>2979</v>
      </c>
    </row>
    <row r="18417" spans="1:7">
      <c r="A18417" s="292" t="s">
        <v>49</v>
      </c>
      <c r="B18417" s="405">
        <v>68749</v>
      </c>
      <c r="C18417" s="292" t="s">
        <v>2979</v>
      </c>
      <c r="E18417" s="292" t="s">
        <v>214</v>
      </c>
      <c r="F18417" s="405">
        <v>68982</v>
      </c>
      <c r="G18417" s="292" t="s">
        <v>2979</v>
      </c>
    </row>
    <row r="18418" spans="1:7">
      <c r="A18418" s="292" t="s">
        <v>49</v>
      </c>
      <c r="B18418" s="405">
        <v>68826</v>
      </c>
      <c r="C18418" s="292" t="s">
        <v>2979</v>
      </c>
      <c r="E18418" s="292" t="s">
        <v>214</v>
      </c>
      <c r="F18418" s="405">
        <v>69001</v>
      </c>
      <c r="G18418" s="292" t="s">
        <v>2979</v>
      </c>
    </row>
    <row r="18419" spans="1:7">
      <c r="A18419" s="292" t="s">
        <v>49</v>
      </c>
      <c r="B18419" s="405">
        <v>68928</v>
      </c>
      <c r="C18419" s="292" t="s">
        <v>2979</v>
      </c>
      <c r="E18419" s="292" t="s">
        <v>214</v>
      </c>
      <c r="F18419" s="405">
        <v>69021</v>
      </c>
      <c r="G18419" s="292" t="s">
        <v>2979</v>
      </c>
    </row>
    <row r="18420" spans="1:7">
      <c r="A18420" s="292" t="s">
        <v>49</v>
      </c>
      <c r="B18420" s="405">
        <v>69021</v>
      </c>
      <c r="C18420" s="292" t="s">
        <v>2979</v>
      </c>
      <c r="E18420" s="292" t="s">
        <v>214</v>
      </c>
      <c r="F18420" s="405">
        <v>69022</v>
      </c>
      <c r="G18420" s="292" t="s">
        <v>2979</v>
      </c>
    </row>
    <row r="18421" spans="1:7">
      <c r="A18421" s="292" t="s">
        <v>49</v>
      </c>
      <c r="B18421" s="405">
        <v>69358</v>
      </c>
      <c r="C18421" s="292" t="s">
        <v>2979</v>
      </c>
      <c r="E18421" s="292" t="s">
        <v>214</v>
      </c>
      <c r="F18421" s="405">
        <v>69025</v>
      </c>
      <c r="G18421" s="292" t="s">
        <v>2979</v>
      </c>
    </row>
    <row r="18422" spans="1:7">
      <c r="A18422" s="292" t="s">
        <v>49</v>
      </c>
      <c r="B18422" s="405">
        <v>70444</v>
      </c>
      <c r="C18422" s="292" t="s">
        <v>2979</v>
      </c>
      <c r="E18422" s="292" t="s">
        <v>214</v>
      </c>
      <c r="F18422" s="405">
        <v>69028</v>
      </c>
      <c r="G18422" s="292" t="s">
        <v>2979</v>
      </c>
    </row>
    <row r="18423" spans="1:7">
      <c r="A18423" s="292" t="s">
        <v>49</v>
      </c>
      <c r="B18423" s="405">
        <v>70644</v>
      </c>
      <c r="C18423" s="292" t="s">
        <v>2979</v>
      </c>
      <c r="E18423" s="292" t="s">
        <v>214</v>
      </c>
      <c r="F18423" s="405">
        <v>69029</v>
      </c>
      <c r="G18423" s="292" t="s">
        <v>2979</v>
      </c>
    </row>
    <row r="18424" spans="1:7">
      <c r="A18424" s="292" t="s">
        <v>49</v>
      </c>
      <c r="B18424" s="405">
        <v>70783</v>
      </c>
      <c r="C18424" s="292" t="s">
        <v>2979</v>
      </c>
      <c r="E18424" s="292" t="s">
        <v>214</v>
      </c>
      <c r="F18424" s="405">
        <v>69031</v>
      </c>
      <c r="G18424" s="292" t="s">
        <v>2979</v>
      </c>
    </row>
    <row r="18425" spans="1:7">
      <c r="A18425" s="292" t="s">
        <v>49</v>
      </c>
      <c r="B18425" s="405">
        <v>71219</v>
      </c>
      <c r="C18425" s="292" t="s">
        <v>2979</v>
      </c>
      <c r="E18425" s="292" t="s">
        <v>214</v>
      </c>
      <c r="F18425" s="405">
        <v>69033</v>
      </c>
      <c r="G18425" s="292" t="s">
        <v>2979</v>
      </c>
    </row>
    <row r="18426" spans="1:7">
      <c r="A18426" s="292" t="s">
        <v>49</v>
      </c>
      <c r="B18426" s="405">
        <v>71336</v>
      </c>
      <c r="C18426" s="292" t="s">
        <v>2979</v>
      </c>
      <c r="E18426" s="292" t="s">
        <v>214</v>
      </c>
      <c r="F18426" s="405">
        <v>69036</v>
      </c>
      <c r="G18426" s="292" t="s">
        <v>2979</v>
      </c>
    </row>
    <row r="18427" spans="1:7">
      <c r="A18427" s="292" t="s">
        <v>49</v>
      </c>
      <c r="B18427" s="405">
        <v>71449</v>
      </c>
      <c r="C18427" s="292" t="s">
        <v>2979</v>
      </c>
      <c r="E18427" s="292" t="s">
        <v>214</v>
      </c>
      <c r="F18427" s="405">
        <v>69041</v>
      </c>
      <c r="G18427" s="292" t="s">
        <v>2979</v>
      </c>
    </row>
    <row r="18428" spans="1:7">
      <c r="A18428" s="292" t="s">
        <v>49</v>
      </c>
      <c r="B18428" s="405">
        <v>68319</v>
      </c>
      <c r="C18428" s="292" t="s">
        <v>2979</v>
      </c>
      <c r="E18428" s="292" t="s">
        <v>214</v>
      </c>
      <c r="F18428" s="405">
        <v>69043</v>
      </c>
      <c r="G18428" s="292" t="s">
        <v>2979</v>
      </c>
    </row>
    <row r="18429" spans="1:7">
      <c r="A18429" s="292" t="s">
        <v>49</v>
      </c>
      <c r="B18429" s="405">
        <v>68368</v>
      </c>
      <c r="C18429" s="292" t="s">
        <v>2979</v>
      </c>
      <c r="E18429" s="292" t="s">
        <v>214</v>
      </c>
      <c r="F18429" s="405">
        <v>69120</v>
      </c>
      <c r="G18429" s="292" t="s">
        <v>2979</v>
      </c>
    </row>
    <row r="18430" spans="1:7">
      <c r="A18430" s="292" t="s">
        <v>49</v>
      </c>
      <c r="B18430" s="405">
        <v>68443</v>
      </c>
      <c r="C18430" s="292" t="s">
        <v>2979</v>
      </c>
      <c r="E18430" s="292" t="s">
        <v>214</v>
      </c>
      <c r="F18430" s="405">
        <v>69122</v>
      </c>
      <c r="G18430" s="292" t="s">
        <v>2979</v>
      </c>
    </row>
    <row r="18431" spans="1:7">
      <c r="A18431" s="292" t="s">
        <v>49</v>
      </c>
      <c r="B18431" s="405">
        <v>68652</v>
      </c>
      <c r="C18431" s="292" t="s">
        <v>2979</v>
      </c>
      <c r="E18431" s="292" t="s">
        <v>214</v>
      </c>
      <c r="F18431" s="405">
        <v>69125</v>
      </c>
      <c r="G18431" s="292" t="s">
        <v>2979</v>
      </c>
    </row>
    <row r="18432" spans="1:7">
      <c r="A18432" s="292" t="s">
        <v>49</v>
      </c>
      <c r="B18432" s="405">
        <v>68752</v>
      </c>
      <c r="C18432" s="292" t="s">
        <v>2979</v>
      </c>
      <c r="E18432" s="292" t="s">
        <v>214</v>
      </c>
      <c r="F18432" s="405">
        <v>69129</v>
      </c>
      <c r="G18432" s="292" t="s">
        <v>2979</v>
      </c>
    </row>
    <row r="18433" spans="1:7">
      <c r="A18433" s="292" t="s">
        <v>49</v>
      </c>
      <c r="B18433" s="405">
        <v>68827</v>
      </c>
      <c r="C18433" s="292" t="s">
        <v>2979</v>
      </c>
      <c r="E18433" s="292" t="s">
        <v>214</v>
      </c>
      <c r="F18433" s="405">
        <v>69133</v>
      </c>
      <c r="G18433" s="292" t="s">
        <v>2979</v>
      </c>
    </row>
    <row r="18434" spans="1:7">
      <c r="A18434" s="292" t="s">
        <v>49</v>
      </c>
      <c r="B18434" s="405">
        <v>68929</v>
      </c>
      <c r="C18434" s="292" t="s">
        <v>2979</v>
      </c>
      <c r="E18434" s="292" t="s">
        <v>214</v>
      </c>
      <c r="F18434" s="405">
        <v>69134</v>
      </c>
      <c r="G18434" s="292" t="s">
        <v>2979</v>
      </c>
    </row>
    <row r="18435" spans="1:7">
      <c r="A18435" s="292" t="s">
        <v>49</v>
      </c>
      <c r="B18435" s="405">
        <v>69022</v>
      </c>
      <c r="C18435" s="292" t="s">
        <v>2979</v>
      </c>
      <c r="E18435" s="292" t="s">
        <v>214</v>
      </c>
      <c r="F18435" s="405">
        <v>69135</v>
      </c>
      <c r="G18435" s="292" t="s">
        <v>2979</v>
      </c>
    </row>
    <row r="18436" spans="1:7">
      <c r="A18436" s="292" t="s">
        <v>49</v>
      </c>
      <c r="B18436" s="405">
        <v>70036</v>
      </c>
      <c r="C18436" s="292" t="s">
        <v>2979</v>
      </c>
      <c r="E18436" s="292" t="s">
        <v>214</v>
      </c>
      <c r="F18436" s="405">
        <v>69143</v>
      </c>
      <c r="G18436" s="292" t="s">
        <v>2979</v>
      </c>
    </row>
    <row r="18437" spans="1:7">
      <c r="A18437" s="292" t="s">
        <v>49</v>
      </c>
      <c r="B18437" s="405">
        <v>70446</v>
      </c>
      <c r="C18437" s="292" t="s">
        <v>2979</v>
      </c>
      <c r="E18437" s="292" t="s">
        <v>214</v>
      </c>
      <c r="F18437" s="405">
        <v>69145</v>
      </c>
      <c r="G18437" s="292" t="s">
        <v>2979</v>
      </c>
    </row>
    <row r="18438" spans="1:7">
      <c r="A18438" s="292" t="s">
        <v>49</v>
      </c>
      <c r="B18438" s="405">
        <v>70645</v>
      </c>
      <c r="C18438" s="292" t="s">
        <v>2979</v>
      </c>
      <c r="E18438" s="292" t="s">
        <v>214</v>
      </c>
      <c r="F18438" s="405">
        <v>69146</v>
      </c>
      <c r="G18438" s="292" t="s">
        <v>2979</v>
      </c>
    </row>
    <row r="18439" spans="1:7">
      <c r="A18439" s="292" t="s">
        <v>49</v>
      </c>
      <c r="B18439" s="405">
        <v>70784</v>
      </c>
      <c r="C18439" s="292" t="s">
        <v>2979</v>
      </c>
      <c r="E18439" s="292" t="s">
        <v>214</v>
      </c>
      <c r="F18439" s="405">
        <v>69150</v>
      </c>
      <c r="G18439" s="292" t="s">
        <v>2979</v>
      </c>
    </row>
    <row r="18440" spans="1:7">
      <c r="A18440" s="292" t="s">
        <v>49</v>
      </c>
      <c r="B18440" s="405">
        <v>71222</v>
      </c>
      <c r="C18440" s="292" t="s">
        <v>2979</v>
      </c>
      <c r="E18440" s="292" t="s">
        <v>214</v>
      </c>
      <c r="F18440" s="405">
        <v>69151</v>
      </c>
      <c r="G18440" s="292" t="s">
        <v>2979</v>
      </c>
    </row>
    <row r="18441" spans="1:7">
      <c r="A18441" s="292" t="s">
        <v>49</v>
      </c>
      <c r="B18441" s="405">
        <v>71339</v>
      </c>
      <c r="C18441" s="292" t="s">
        <v>2979</v>
      </c>
      <c r="E18441" s="292" t="s">
        <v>214</v>
      </c>
      <c r="F18441" s="405">
        <v>69153</v>
      </c>
      <c r="G18441" s="292" t="s">
        <v>2979</v>
      </c>
    </row>
    <row r="18442" spans="1:7">
      <c r="A18442" s="292" t="s">
        <v>49</v>
      </c>
      <c r="B18442" s="405">
        <v>71452</v>
      </c>
      <c r="C18442" s="292" t="s">
        <v>2979</v>
      </c>
      <c r="E18442" s="292" t="s">
        <v>214</v>
      </c>
      <c r="F18442" s="405">
        <v>69154</v>
      </c>
      <c r="G18442" s="292" t="s">
        <v>2979</v>
      </c>
    </row>
    <row r="18443" spans="1:7">
      <c r="A18443" s="292" t="s">
        <v>49</v>
      </c>
      <c r="B18443" s="405">
        <v>68320</v>
      </c>
      <c r="C18443" s="292" t="s">
        <v>2979</v>
      </c>
      <c r="E18443" s="292" t="s">
        <v>214</v>
      </c>
      <c r="F18443" s="405">
        <v>69160</v>
      </c>
      <c r="G18443" s="292" t="s">
        <v>2979</v>
      </c>
    </row>
    <row r="18444" spans="1:7">
      <c r="A18444" s="292" t="s">
        <v>49</v>
      </c>
      <c r="B18444" s="405">
        <v>68370</v>
      </c>
      <c r="C18444" s="292" t="s">
        <v>2979</v>
      </c>
      <c r="E18444" s="292" t="s">
        <v>214</v>
      </c>
      <c r="F18444" s="405">
        <v>69162</v>
      </c>
      <c r="G18444" s="292" t="s">
        <v>2979</v>
      </c>
    </row>
    <row r="18445" spans="1:7">
      <c r="A18445" s="292" t="s">
        <v>49</v>
      </c>
      <c r="B18445" s="405">
        <v>68445</v>
      </c>
      <c r="C18445" s="292" t="s">
        <v>2979</v>
      </c>
      <c r="E18445" s="292" t="s">
        <v>214</v>
      </c>
      <c r="F18445" s="405">
        <v>69165</v>
      </c>
      <c r="G18445" s="292" t="s">
        <v>2979</v>
      </c>
    </row>
    <row r="18446" spans="1:7">
      <c r="A18446" s="292" t="s">
        <v>49</v>
      </c>
      <c r="B18446" s="405">
        <v>68653</v>
      </c>
      <c r="C18446" s="292" t="s">
        <v>2979</v>
      </c>
      <c r="E18446" s="292" t="s">
        <v>214</v>
      </c>
      <c r="F18446" s="405">
        <v>69170</v>
      </c>
      <c r="G18446" s="292" t="s">
        <v>2979</v>
      </c>
    </row>
    <row r="18447" spans="1:7">
      <c r="A18447" s="292" t="s">
        <v>49</v>
      </c>
      <c r="B18447" s="405">
        <v>68755</v>
      </c>
      <c r="C18447" s="292" t="s">
        <v>2979</v>
      </c>
      <c r="E18447" s="292" t="s">
        <v>214</v>
      </c>
      <c r="F18447" s="405">
        <v>69190</v>
      </c>
      <c r="G18447" s="292" t="s">
        <v>2979</v>
      </c>
    </row>
    <row r="18448" spans="1:7">
      <c r="A18448" s="292" t="s">
        <v>49</v>
      </c>
      <c r="B18448" s="405">
        <v>68831</v>
      </c>
      <c r="C18448" s="292" t="s">
        <v>2979</v>
      </c>
      <c r="E18448" s="292" t="s">
        <v>214</v>
      </c>
      <c r="F18448" s="405">
        <v>69217</v>
      </c>
      <c r="G18448" s="292" t="s">
        <v>2979</v>
      </c>
    </row>
    <row r="18449" spans="1:7">
      <c r="A18449" s="292" t="s">
        <v>49</v>
      </c>
      <c r="B18449" s="405">
        <v>68930</v>
      </c>
      <c r="C18449" s="292" t="s">
        <v>2979</v>
      </c>
      <c r="E18449" s="292" t="s">
        <v>214</v>
      </c>
      <c r="F18449" s="405">
        <v>69333</v>
      </c>
      <c r="G18449" s="292" t="s">
        <v>2979</v>
      </c>
    </row>
    <row r="18450" spans="1:7">
      <c r="A18450" s="292" t="s">
        <v>49</v>
      </c>
      <c r="B18450" s="405">
        <v>69025</v>
      </c>
      <c r="C18450" s="292" t="s">
        <v>2979</v>
      </c>
      <c r="E18450" s="292" t="s">
        <v>214</v>
      </c>
      <c r="F18450" s="405">
        <v>69334</v>
      </c>
      <c r="G18450" s="292" t="s">
        <v>2979</v>
      </c>
    </row>
    <row r="18451" spans="1:7">
      <c r="A18451" s="292" t="s">
        <v>49</v>
      </c>
      <c r="B18451" s="405">
        <v>70040</v>
      </c>
      <c r="C18451" s="292" t="s">
        <v>2979</v>
      </c>
      <c r="E18451" s="292" t="s">
        <v>214</v>
      </c>
      <c r="F18451" s="405">
        <v>69336</v>
      </c>
      <c r="G18451" s="292" t="s">
        <v>2979</v>
      </c>
    </row>
    <row r="18452" spans="1:7">
      <c r="A18452" s="292" t="s">
        <v>49</v>
      </c>
      <c r="B18452" s="405">
        <v>70449</v>
      </c>
      <c r="C18452" s="292" t="s">
        <v>2979</v>
      </c>
      <c r="E18452" s="292" t="s">
        <v>214</v>
      </c>
      <c r="F18452" s="405">
        <v>69337</v>
      </c>
      <c r="G18452" s="292" t="s">
        <v>2979</v>
      </c>
    </row>
    <row r="18453" spans="1:7">
      <c r="A18453" s="292" t="s">
        <v>49</v>
      </c>
      <c r="B18453" s="405">
        <v>70647</v>
      </c>
      <c r="C18453" s="292" t="s">
        <v>2979</v>
      </c>
      <c r="E18453" s="292" t="s">
        <v>214</v>
      </c>
      <c r="F18453" s="405">
        <v>69339</v>
      </c>
      <c r="G18453" s="292" t="s">
        <v>2979</v>
      </c>
    </row>
    <row r="18454" spans="1:7">
      <c r="A18454" s="292" t="s">
        <v>49</v>
      </c>
      <c r="B18454" s="405">
        <v>70788</v>
      </c>
      <c r="C18454" s="292" t="s">
        <v>2979</v>
      </c>
      <c r="E18454" s="292" t="s">
        <v>214</v>
      </c>
      <c r="F18454" s="405">
        <v>69341</v>
      </c>
      <c r="G18454" s="292" t="s">
        <v>2979</v>
      </c>
    </row>
    <row r="18455" spans="1:7">
      <c r="A18455" s="292" t="s">
        <v>49</v>
      </c>
      <c r="B18455" s="405">
        <v>71225</v>
      </c>
      <c r="C18455" s="292" t="s">
        <v>2979</v>
      </c>
      <c r="E18455" s="292" t="s">
        <v>214</v>
      </c>
      <c r="F18455" s="405">
        <v>69348</v>
      </c>
      <c r="G18455" s="292" t="s">
        <v>2979</v>
      </c>
    </row>
    <row r="18456" spans="1:7">
      <c r="A18456" s="292" t="s">
        <v>49</v>
      </c>
      <c r="B18456" s="405">
        <v>71342</v>
      </c>
      <c r="C18456" s="292" t="s">
        <v>2979</v>
      </c>
      <c r="E18456" s="292" t="s">
        <v>214</v>
      </c>
      <c r="F18456" s="405">
        <v>69349</v>
      </c>
      <c r="G18456" s="292" t="s">
        <v>2979</v>
      </c>
    </row>
    <row r="18457" spans="1:7">
      <c r="A18457" s="292" t="s">
        <v>49</v>
      </c>
      <c r="B18457" s="405">
        <v>71454</v>
      </c>
      <c r="C18457" s="292" t="s">
        <v>2979</v>
      </c>
      <c r="E18457" s="292" t="s">
        <v>214</v>
      </c>
      <c r="F18457" s="405">
        <v>69352</v>
      </c>
      <c r="G18457" s="292" t="s">
        <v>2979</v>
      </c>
    </row>
    <row r="18458" spans="1:7">
      <c r="A18458" s="292" t="s">
        <v>49</v>
      </c>
      <c r="B18458" s="405">
        <v>68321</v>
      </c>
      <c r="C18458" s="292" t="s">
        <v>2979</v>
      </c>
      <c r="E18458" s="292" t="s">
        <v>214</v>
      </c>
      <c r="F18458" s="405">
        <v>69353</v>
      </c>
      <c r="G18458" s="292" t="s">
        <v>2979</v>
      </c>
    </row>
    <row r="18459" spans="1:7">
      <c r="A18459" s="292" t="s">
        <v>49</v>
      </c>
      <c r="B18459" s="405">
        <v>68371</v>
      </c>
      <c r="C18459" s="292" t="s">
        <v>2979</v>
      </c>
      <c r="E18459" s="292" t="s">
        <v>214</v>
      </c>
      <c r="F18459" s="405">
        <v>69356</v>
      </c>
      <c r="G18459" s="292" t="s">
        <v>2979</v>
      </c>
    </row>
    <row r="18460" spans="1:7">
      <c r="A18460" s="292" t="s">
        <v>49</v>
      </c>
      <c r="B18460" s="405">
        <v>68446</v>
      </c>
      <c r="C18460" s="292" t="s">
        <v>2979</v>
      </c>
      <c r="E18460" s="292" t="s">
        <v>214</v>
      </c>
      <c r="F18460" s="405">
        <v>69358</v>
      </c>
      <c r="G18460" s="292" t="s">
        <v>2979</v>
      </c>
    </row>
    <row r="18461" spans="1:7">
      <c r="A18461" s="292" t="s">
        <v>49</v>
      </c>
      <c r="B18461" s="405">
        <v>68654</v>
      </c>
      <c r="C18461" s="292" t="s">
        <v>2979</v>
      </c>
      <c r="E18461" s="292" t="s">
        <v>214</v>
      </c>
      <c r="F18461" s="405">
        <v>70036</v>
      </c>
      <c r="G18461" s="292" t="s">
        <v>2979</v>
      </c>
    </row>
    <row r="18462" spans="1:7">
      <c r="A18462" s="292" t="s">
        <v>49</v>
      </c>
      <c r="B18462" s="405">
        <v>68756</v>
      </c>
      <c r="C18462" s="292" t="s">
        <v>2979</v>
      </c>
      <c r="E18462" s="292" t="s">
        <v>214</v>
      </c>
      <c r="F18462" s="405">
        <v>70040</v>
      </c>
      <c r="G18462" s="292" t="s">
        <v>2979</v>
      </c>
    </row>
    <row r="18463" spans="1:7">
      <c r="A18463" s="292" t="s">
        <v>49</v>
      </c>
      <c r="B18463" s="405">
        <v>68832</v>
      </c>
      <c r="C18463" s="292" t="s">
        <v>2979</v>
      </c>
      <c r="E18463" s="292" t="s">
        <v>214</v>
      </c>
      <c r="F18463" s="405">
        <v>70041</v>
      </c>
      <c r="G18463" s="292" t="s">
        <v>2979</v>
      </c>
    </row>
    <row r="18464" spans="1:7">
      <c r="A18464" s="292" t="s">
        <v>49</v>
      </c>
      <c r="B18464" s="405">
        <v>68932</v>
      </c>
      <c r="C18464" s="292" t="s">
        <v>2979</v>
      </c>
      <c r="E18464" s="292" t="s">
        <v>214</v>
      </c>
      <c r="F18464" s="405">
        <v>70046</v>
      </c>
      <c r="G18464" s="292" t="s">
        <v>2979</v>
      </c>
    </row>
    <row r="18465" spans="1:7">
      <c r="A18465" s="292" t="s">
        <v>49</v>
      </c>
      <c r="B18465" s="405">
        <v>69028</v>
      </c>
      <c r="C18465" s="292" t="s">
        <v>2979</v>
      </c>
      <c r="E18465" s="292" t="s">
        <v>214</v>
      </c>
      <c r="F18465" s="405">
        <v>70049</v>
      </c>
      <c r="G18465" s="292" t="s">
        <v>2979</v>
      </c>
    </row>
    <row r="18466" spans="1:7">
      <c r="A18466" s="292" t="s">
        <v>49</v>
      </c>
      <c r="B18466" s="405">
        <v>70041</v>
      </c>
      <c r="C18466" s="292" t="s">
        <v>2979</v>
      </c>
      <c r="E18466" s="292" t="s">
        <v>214</v>
      </c>
      <c r="F18466" s="405">
        <v>70052</v>
      </c>
      <c r="G18466" s="292" t="s">
        <v>2979</v>
      </c>
    </row>
    <row r="18467" spans="1:7">
      <c r="A18467" s="292" t="s">
        <v>49</v>
      </c>
      <c r="B18467" s="405">
        <v>70453</v>
      </c>
      <c r="C18467" s="292" t="s">
        <v>2979</v>
      </c>
      <c r="E18467" s="292" t="s">
        <v>214</v>
      </c>
      <c r="F18467" s="405">
        <v>70057</v>
      </c>
      <c r="G18467" s="292" t="s">
        <v>2979</v>
      </c>
    </row>
    <row r="18468" spans="1:7">
      <c r="A18468" s="292" t="s">
        <v>49</v>
      </c>
      <c r="B18468" s="405">
        <v>70648</v>
      </c>
      <c r="C18468" s="292" t="s">
        <v>2979</v>
      </c>
      <c r="E18468" s="292" t="s">
        <v>214</v>
      </c>
      <c r="F18468" s="405">
        <v>70066</v>
      </c>
      <c r="G18468" s="292" t="s">
        <v>2979</v>
      </c>
    </row>
    <row r="18469" spans="1:7">
      <c r="A18469" s="292" t="s">
        <v>49</v>
      </c>
      <c r="B18469" s="405">
        <v>70789</v>
      </c>
      <c r="C18469" s="292" t="s">
        <v>2979</v>
      </c>
      <c r="E18469" s="292" t="s">
        <v>214</v>
      </c>
      <c r="F18469" s="405">
        <v>70067</v>
      </c>
      <c r="G18469" s="292" t="s">
        <v>2979</v>
      </c>
    </row>
    <row r="18470" spans="1:7">
      <c r="A18470" s="292" t="s">
        <v>49</v>
      </c>
      <c r="B18470" s="405">
        <v>71226</v>
      </c>
      <c r="C18470" s="292" t="s">
        <v>2979</v>
      </c>
      <c r="E18470" s="292" t="s">
        <v>214</v>
      </c>
      <c r="F18470" s="405">
        <v>70080</v>
      </c>
      <c r="G18470" s="292" t="s">
        <v>2979</v>
      </c>
    </row>
    <row r="18471" spans="1:7">
      <c r="A18471" s="292" t="s">
        <v>49</v>
      </c>
      <c r="B18471" s="405">
        <v>71345</v>
      </c>
      <c r="C18471" s="292" t="s">
        <v>2979</v>
      </c>
      <c r="E18471" s="292" t="s">
        <v>214</v>
      </c>
      <c r="F18471" s="405">
        <v>70081</v>
      </c>
      <c r="G18471" s="292" t="s">
        <v>2979</v>
      </c>
    </row>
    <row r="18472" spans="1:7">
      <c r="A18472" s="292" t="s">
        <v>49</v>
      </c>
      <c r="B18472" s="405">
        <v>71456</v>
      </c>
      <c r="C18472" s="292" t="s">
        <v>2979</v>
      </c>
      <c r="E18472" s="292" t="s">
        <v>214</v>
      </c>
      <c r="F18472" s="405">
        <v>70082</v>
      </c>
      <c r="G18472" s="292" t="s">
        <v>2979</v>
      </c>
    </row>
    <row r="18473" spans="1:7">
      <c r="A18473" s="292" t="s">
        <v>49</v>
      </c>
      <c r="B18473" s="405">
        <v>68322</v>
      </c>
      <c r="C18473" s="292" t="s">
        <v>2979</v>
      </c>
      <c r="E18473" s="292" t="s">
        <v>214</v>
      </c>
      <c r="F18473" s="405">
        <v>70083</v>
      </c>
      <c r="G18473" s="292" t="s">
        <v>2979</v>
      </c>
    </row>
    <row r="18474" spans="1:7">
      <c r="A18474" s="292" t="s">
        <v>49</v>
      </c>
      <c r="B18474" s="405">
        <v>68372</v>
      </c>
      <c r="C18474" s="292" t="s">
        <v>2979</v>
      </c>
      <c r="E18474" s="292" t="s">
        <v>214</v>
      </c>
      <c r="F18474" s="405">
        <v>70085</v>
      </c>
      <c r="G18474" s="292" t="s">
        <v>2979</v>
      </c>
    </row>
    <row r="18475" spans="1:7">
      <c r="A18475" s="292" t="s">
        <v>49</v>
      </c>
      <c r="B18475" s="405">
        <v>68447</v>
      </c>
      <c r="C18475" s="292" t="s">
        <v>2979</v>
      </c>
      <c r="E18475" s="292" t="s">
        <v>214</v>
      </c>
      <c r="F18475" s="405">
        <v>70086</v>
      </c>
      <c r="G18475" s="292" t="s">
        <v>2979</v>
      </c>
    </row>
    <row r="18476" spans="1:7">
      <c r="A18476" s="292" t="s">
        <v>49</v>
      </c>
      <c r="B18476" s="405">
        <v>68655</v>
      </c>
      <c r="C18476" s="292" t="s">
        <v>2979</v>
      </c>
      <c r="E18476" s="292" t="s">
        <v>214</v>
      </c>
      <c r="F18476" s="405">
        <v>70090</v>
      </c>
      <c r="G18476" s="292" t="s">
        <v>2979</v>
      </c>
    </row>
    <row r="18477" spans="1:7">
      <c r="A18477" s="292" t="s">
        <v>49</v>
      </c>
      <c r="B18477" s="405">
        <v>68757</v>
      </c>
      <c r="C18477" s="292" t="s">
        <v>2979</v>
      </c>
      <c r="E18477" s="292" t="s">
        <v>214</v>
      </c>
      <c r="F18477" s="405">
        <v>70091</v>
      </c>
      <c r="G18477" s="292" t="s">
        <v>2979</v>
      </c>
    </row>
    <row r="18478" spans="1:7">
      <c r="A18478" s="292" t="s">
        <v>49</v>
      </c>
      <c r="B18478" s="405">
        <v>68835</v>
      </c>
      <c r="C18478" s="292" t="s">
        <v>2979</v>
      </c>
      <c r="E18478" s="292" t="s">
        <v>214</v>
      </c>
      <c r="F18478" s="405">
        <v>70339</v>
      </c>
      <c r="G18478" s="292" t="s">
        <v>2979</v>
      </c>
    </row>
    <row r="18479" spans="1:7">
      <c r="A18479" s="292" t="s">
        <v>49</v>
      </c>
      <c r="B18479" s="405">
        <v>68933</v>
      </c>
      <c r="C18479" s="292" t="s">
        <v>2979</v>
      </c>
      <c r="E18479" s="292" t="s">
        <v>214</v>
      </c>
      <c r="F18479" s="405">
        <v>70340</v>
      </c>
      <c r="G18479" s="292" t="s">
        <v>2979</v>
      </c>
    </row>
    <row r="18480" spans="1:7">
      <c r="A18480" s="292" t="s">
        <v>49</v>
      </c>
      <c r="B18480" s="405">
        <v>69029</v>
      </c>
      <c r="C18480" s="292" t="s">
        <v>2979</v>
      </c>
      <c r="E18480" s="292" t="s">
        <v>214</v>
      </c>
      <c r="F18480" s="405">
        <v>70341</v>
      </c>
      <c r="G18480" s="292" t="s">
        <v>2979</v>
      </c>
    </row>
    <row r="18481" spans="1:7">
      <c r="A18481" s="292" t="s">
        <v>49</v>
      </c>
      <c r="B18481" s="405">
        <v>70046</v>
      </c>
      <c r="C18481" s="292" t="s">
        <v>2979</v>
      </c>
      <c r="E18481" s="292" t="s">
        <v>214</v>
      </c>
      <c r="F18481" s="405">
        <v>70344</v>
      </c>
      <c r="G18481" s="292" t="s">
        <v>2979</v>
      </c>
    </row>
    <row r="18482" spans="1:7">
      <c r="A18482" s="292" t="s">
        <v>49</v>
      </c>
      <c r="B18482" s="405">
        <v>70456</v>
      </c>
      <c r="C18482" s="292" t="s">
        <v>2979</v>
      </c>
      <c r="E18482" s="292" t="s">
        <v>214</v>
      </c>
      <c r="F18482" s="405">
        <v>70346</v>
      </c>
      <c r="G18482" s="292" t="s">
        <v>2979</v>
      </c>
    </row>
    <row r="18483" spans="1:7">
      <c r="A18483" s="292" t="s">
        <v>49</v>
      </c>
      <c r="B18483" s="405">
        <v>70650</v>
      </c>
      <c r="C18483" s="292" t="s">
        <v>2979</v>
      </c>
      <c r="E18483" s="292" t="s">
        <v>214</v>
      </c>
      <c r="F18483" s="405">
        <v>70352</v>
      </c>
      <c r="G18483" s="292" t="s">
        <v>2979</v>
      </c>
    </row>
    <row r="18484" spans="1:7">
      <c r="A18484" s="292" t="s">
        <v>49</v>
      </c>
      <c r="B18484" s="405">
        <v>71001</v>
      </c>
      <c r="C18484" s="292" t="s">
        <v>2979</v>
      </c>
      <c r="E18484" s="292" t="s">
        <v>214</v>
      </c>
      <c r="F18484" s="405">
        <v>70353</v>
      </c>
      <c r="G18484" s="292" t="s">
        <v>2979</v>
      </c>
    </row>
    <row r="18485" spans="1:7">
      <c r="A18485" s="292" t="s">
        <v>49</v>
      </c>
      <c r="B18485" s="405">
        <v>71227</v>
      </c>
      <c r="C18485" s="292" t="s">
        <v>2979</v>
      </c>
      <c r="E18485" s="292" t="s">
        <v>214</v>
      </c>
      <c r="F18485" s="405">
        <v>70354</v>
      </c>
      <c r="G18485" s="292" t="s">
        <v>2979</v>
      </c>
    </row>
    <row r="18486" spans="1:7">
      <c r="A18486" s="292" t="s">
        <v>49</v>
      </c>
      <c r="B18486" s="405">
        <v>71346</v>
      </c>
      <c r="C18486" s="292" t="s">
        <v>2979</v>
      </c>
      <c r="E18486" s="292" t="s">
        <v>214</v>
      </c>
      <c r="F18486" s="405">
        <v>70355</v>
      </c>
      <c r="G18486" s="292" t="s">
        <v>2979</v>
      </c>
    </row>
    <row r="18487" spans="1:7">
      <c r="A18487" s="292" t="s">
        <v>49</v>
      </c>
      <c r="B18487" s="405">
        <v>71460</v>
      </c>
      <c r="C18487" s="292" t="s">
        <v>2979</v>
      </c>
      <c r="E18487" s="292" t="s">
        <v>214</v>
      </c>
      <c r="F18487" s="405">
        <v>70356</v>
      </c>
      <c r="G18487" s="292" t="s">
        <v>2979</v>
      </c>
    </row>
    <row r="18488" spans="1:7">
      <c r="A18488" s="292" t="s">
        <v>49</v>
      </c>
      <c r="B18488" s="405">
        <v>68323</v>
      </c>
      <c r="C18488" s="292" t="s">
        <v>2979</v>
      </c>
      <c r="E18488" s="292" t="s">
        <v>214</v>
      </c>
      <c r="F18488" s="405">
        <v>70357</v>
      </c>
      <c r="G18488" s="292" t="s">
        <v>2979</v>
      </c>
    </row>
    <row r="18489" spans="1:7">
      <c r="A18489" s="292" t="s">
        <v>49</v>
      </c>
      <c r="B18489" s="405">
        <v>68374</v>
      </c>
      <c r="C18489" s="292" t="s">
        <v>2979</v>
      </c>
      <c r="E18489" s="292" t="s">
        <v>214</v>
      </c>
      <c r="F18489" s="405">
        <v>70358</v>
      </c>
      <c r="G18489" s="292" t="s">
        <v>2979</v>
      </c>
    </row>
    <row r="18490" spans="1:7">
      <c r="A18490" s="292" t="s">
        <v>49</v>
      </c>
      <c r="B18490" s="405">
        <v>68448</v>
      </c>
      <c r="C18490" s="292" t="s">
        <v>2979</v>
      </c>
      <c r="E18490" s="292" t="s">
        <v>214</v>
      </c>
      <c r="F18490" s="405">
        <v>70373</v>
      </c>
      <c r="G18490" s="292" t="s">
        <v>2979</v>
      </c>
    </row>
    <row r="18491" spans="1:7">
      <c r="A18491" s="292" t="s">
        <v>49</v>
      </c>
      <c r="B18491" s="405">
        <v>68658</v>
      </c>
      <c r="C18491" s="292" t="s">
        <v>2979</v>
      </c>
      <c r="E18491" s="292" t="s">
        <v>214</v>
      </c>
      <c r="F18491" s="405">
        <v>70375</v>
      </c>
      <c r="G18491" s="292" t="s">
        <v>2979</v>
      </c>
    </row>
    <row r="18492" spans="1:7">
      <c r="A18492" s="292" t="s">
        <v>49</v>
      </c>
      <c r="B18492" s="405">
        <v>68758</v>
      </c>
      <c r="C18492" s="292" t="s">
        <v>2979</v>
      </c>
      <c r="E18492" s="292" t="s">
        <v>214</v>
      </c>
      <c r="F18492" s="405">
        <v>70377</v>
      </c>
      <c r="G18492" s="292" t="s">
        <v>2979</v>
      </c>
    </row>
    <row r="18493" spans="1:7">
      <c r="A18493" s="292" t="s">
        <v>49</v>
      </c>
      <c r="B18493" s="405">
        <v>68836</v>
      </c>
      <c r="C18493" s="292" t="s">
        <v>2979</v>
      </c>
      <c r="E18493" s="292" t="s">
        <v>214</v>
      </c>
      <c r="F18493" s="405">
        <v>70390</v>
      </c>
      <c r="G18493" s="292" t="s">
        <v>2979</v>
      </c>
    </row>
    <row r="18494" spans="1:7">
      <c r="A18494" s="292" t="s">
        <v>49</v>
      </c>
      <c r="B18494" s="405">
        <v>68935</v>
      </c>
      <c r="C18494" s="292" t="s">
        <v>2979</v>
      </c>
      <c r="E18494" s="292" t="s">
        <v>214</v>
      </c>
      <c r="F18494" s="405">
        <v>70391</v>
      </c>
      <c r="G18494" s="292" t="s">
        <v>2979</v>
      </c>
    </row>
    <row r="18495" spans="1:7">
      <c r="A18495" s="292" t="s">
        <v>49</v>
      </c>
      <c r="B18495" s="405">
        <v>69031</v>
      </c>
      <c r="C18495" s="292" t="s">
        <v>2979</v>
      </c>
      <c r="E18495" s="292" t="s">
        <v>214</v>
      </c>
      <c r="F18495" s="405">
        <v>70392</v>
      </c>
      <c r="G18495" s="292" t="s">
        <v>2979</v>
      </c>
    </row>
    <row r="18496" spans="1:7">
      <c r="A18496" s="292" t="s">
        <v>49</v>
      </c>
      <c r="B18496" s="405">
        <v>70049</v>
      </c>
      <c r="C18496" s="292" t="s">
        <v>2979</v>
      </c>
      <c r="E18496" s="292" t="s">
        <v>214</v>
      </c>
      <c r="F18496" s="405">
        <v>70397</v>
      </c>
      <c r="G18496" s="292" t="s">
        <v>2979</v>
      </c>
    </row>
    <row r="18497" spans="1:7">
      <c r="A18497" s="292" t="s">
        <v>49</v>
      </c>
      <c r="B18497" s="405">
        <v>70462</v>
      </c>
      <c r="C18497" s="292" t="s">
        <v>2979</v>
      </c>
      <c r="E18497" s="292" t="s">
        <v>214</v>
      </c>
      <c r="F18497" s="405">
        <v>70431</v>
      </c>
      <c r="G18497" s="292" t="s">
        <v>2979</v>
      </c>
    </row>
    <row r="18498" spans="1:7">
      <c r="A18498" s="292" t="s">
        <v>49</v>
      </c>
      <c r="B18498" s="405">
        <v>70654</v>
      </c>
      <c r="C18498" s="292" t="s">
        <v>2979</v>
      </c>
      <c r="E18498" s="292" t="s">
        <v>214</v>
      </c>
      <c r="F18498" s="405">
        <v>70436</v>
      </c>
      <c r="G18498" s="292" t="s">
        <v>2979</v>
      </c>
    </row>
    <row r="18499" spans="1:7">
      <c r="A18499" s="292" t="s">
        <v>49</v>
      </c>
      <c r="B18499" s="405">
        <v>71004</v>
      </c>
      <c r="C18499" s="292" t="s">
        <v>2979</v>
      </c>
      <c r="E18499" s="292" t="s">
        <v>214</v>
      </c>
      <c r="F18499" s="405">
        <v>70438</v>
      </c>
      <c r="G18499" s="292" t="s">
        <v>2979</v>
      </c>
    </row>
    <row r="18500" spans="1:7">
      <c r="A18500" s="292" t="s">
        <v>49</v>
      </c>
      <c r="B18500" s="405">
        <v>71229</v>
      </c>
      <c r="C18500" s="292" t="s">
        <v>2979</v>
      </c>
      <c r="E18500" s="292" t="s">
        <v>214</v>
      </c>
      <c r="F18500" s="405">
        <v>70442</v>
      </c>
      <c r="G18500" s="292" t="s">
        <v>2979</v>
      </c>
    </row>
    <row r="18501" spans="1:7">
      <c r="A18501" s="292" t="s">
        <v>49</v>
      </c>
      <c r="B18501" s="405">
        <v>71353</v>
      </c>
      <c r="C18501" s="292" t="s">
        <v>2979</v>
      </c>
      <c r="E18501" s="292" t="s">
        <v>214</v>
      </c>
      <c r="F18501" s="405">
        <v>70444</v>
      </c>
      <c r="G18501" s="292" t="s">
        <v>2979</v>
      </c>
    </row>
    <row r="18502" spans="1:7">
      <c r="A18502" s="292" t="s">
        <v>49</v>
      </c>
      <c r="B18502" s="405">
        <v>71465</v>
      </c>
      <c r="C18502" s="292" t="s">
        <v>2979</v>
      </c>
      <c r="E18502" s="292" t="s">
        <v>214</v>
      </c>
      <c r="F18502" s="405">
        <v>70446</v>
      </c>
      <c r="G18502" s="292" t="s">
        <v>2979</v>
      </c>
    </row>
    <row r="18503" spans="1:7">
      <c r="A18503" s="292" t="s">
        <v>49</v>
      </c>
      <c r="B18503" s="405">
        <v>68324</v>
      </c>
      <c r="C18503" s="292" t="s">
        <v>2979</v>
      </c>
      <c r="E18503" s="292" t="s">
        <v>214</v>
      </c>
      <c r="F18503" s="405">
        <v>70449</v>
      </c>
      <c r="G18503" s="292" t="s">
        <v>2979</v>
      </c>
    </row>
    <row r="18504" spans="1:7">
      <c r="A18504" s="292" t="s">
        <v>49</v>
      </c>
      <c r="B18504" s="405">
        <v>68376</v>
      </c>
      <c r="C18504" s="292" t="s">
        <v>2979</v>
      </c>
      <c r="E18504" s="292" t="s">
        <v>214</v>
      </c>
      <c r="F18504" s="405">
        <v>70453</v>
      </c>
      <c r="G18504" s="292" t="s">
        <v>2979</v>
      </c>
    </row>
    <row r="18505" spans="1:7">
      <c r="A18505" s="292" t="s">
        <v>49</v>
      </c>
      <c r="B18505" s="405">
        <v>68450</v>
      </c>
      <c r="C18505" s="292" t="s">
        <v>2979</v>
      </c>
      <c r="E18505" s="292" t="s">
        <v>214</v>
      </c>
      <c r="F18505" s="405">
        <v>70456</v>
      </c>
      <c r="G18505" s="292" t="s">
        <v>2979</v>
      </c>
    </row>
    <row r="18506" spans="1:7">
      <c r="A18506" s="292" t="s">
        <v>49</v>
      </c>
      <c r="B18506" s="405">
        <v>68660</v>
      </c>
      <c r="C18506" s="292" t="s">
        <v>2979</v>
      </c>
      <c r="E18506" s="292" t="s">
        <v>214</v>
      </c>
      <c r="F18506" s="405">
        <v>70462</v>
      </c>
      <c r="G18506" s="292" t="s">
        <v>2979</v>
      </c>
    </row>
    <row r="18507" spans="1:7">
      <c r="A18507" s="292" t="s">
        <v>49</v>
      </c>
      <c r="B18507" s="405">
        <v>68761</v>
      </c>
      <c r="C18507" s="292" t="s">
        <v>2979</v>
      </c>
      <c r="E18507" s="292" t="s">
        <v>214</v>
      </c>
      <c r="F18507" s="405">
        <v>70463</v>
      </c>
      <c r="G18507" s="292" t="s">
        <v>2979</v>
      </c>
    </row>
    <row r="18508" spans="1:7">
      <c r="A18508" s="292" t="s">
        <v>49</v>
      </c>
      <c r="B18508" s="405">
        <v>68837</v>
      </c>
      <c r="C18508" s="292" t="s">
        <v>2979</v>
      </c>
      <c r="E18508" s="292" t="s">
        <v>214</v>
      </c>
      <c r="F18508" s="405">
        <v>70465</v>
      </c>
      <c r="G18508" s="292" t="s">
        <v>2979</v>
      </c>
    </row>
    <row r="18509" spans="1:7">
      <c r="A18509" s="292" t="s">
        <v>49</v>
      </c>
      <c r="B18509" s="405">
        <v>68937</v>
      </c>
      <c r="C18509" s="292" t="s">
        <v>2979</v>
      </c>
      <c r="E18509" s="292" t="s">
        <v>214</v>
      </c>
      <c r="F18509" s="405">
        <v>70467</v>
      </c>
      <c r="G18509" s="292" t="s">
        <v>2979</v>
      </c>
    </row>
    <row r="18510" spans="1:7">
      <c r="A18510" s="292" t="s">
        <v>49</v>
      </c>
      <c r="B18510" s="405">
        <v>69033</v>
      </c>
      <c r="C18510" s="292" t="s">
        <v>2979</v>
      </c>
      <c r="E18510" s="292" t="s">
        <v>214</v>
      </c>
      <c r="F18510" s="405">
        <v>70512</v>
      </c>
      <c r="G18510" s="292" t="s">
        <v>2979</v>
      </c>
    </row>
    <row r="18511" spans="1:7">
      <c r="A18511" s="292" t="s">
        <v>49</v>
      </c>
      <c r="B18511" s="405">
        <v>70052</v>
      </c>
      <c r="C18511" s="292" t="s">
        <v>2979</v>
      </c>
      <c r="E18511" s="292" t="s">
        <v>214</v>
      </c>
      <c r="F18511" s="405">
        <v>70513</v>
      </c>
      <c r="G18511" s="292" t="s">
        <v>2979</v>
      </c>
    </row>
    <row r="18512" spans="1:7">
      <c r="A18512" s="292" t="s">
        <v>49</v>
      </c>
      <c r="B18512" s="405">
        <v>70463</v>
      </c>
      <c r="C18512" s="292" t="s">
        <v>2979</v>
      </c>
      <c r="E18512" s="292" t="s">
        <v>214</v>
      </c>
      <c r="F18512" s="405">
        <v>70514</v>
      </c>
      <c r="G18512" s="292" t="s">
        <v>2979</v>
      </c>
    </row>
    <row r="18513" spans="1:7">
      <c r="A18513" s="292" t="s">
        <v>49</v>
      </c>
      <c r="B18513" s="405">
        <v>70655</v>
      </c>
      <c r="C18513" s="292" t="s">
        <v>2979</v>
      </c>
      <c r="E18513" s="292" t="s">
        <v>214</v>
      </c>
      <c r="F18513" s="405">
        <v>70515</v>
      </c>
      <c r="G18513" s="292" t="s">
        <v>2979</v>
      </c>
    </row>
    <row r="18514" spans="1:7">
      <c r="A18514" s="292" t="s">
        <v>49</v>
      </c>
      <c r="B18514" s="405">
        <v>71007</v>
      </c>
      <c r="C18514" s="292" t="s">
        <v>2979</v>
      </c>
      <c r="E18514" s="292" t="s">
        <v>214</v>
      </c>
      <c r="F18514" s="405">
        <v>70516</v>
      </c>
      <c r="G18514" s="292" t="s">
        <v>2979</v>
      </c>
    </row>
    <row r="18515" spans="1:7">
      <c r="A18515" s="292" t="s">
        <v>49</v>
      </c>
      <c r="B18515" s="405">
        <v>71230</v>
      </c>
      <c r="C18515" s="292" t="s">
        <v>2979</v>
      </c>
      <c r="E18515" s="292" t="s">
        <v>214</v>
      </c>
      <c r="F18515" s="405">
        <v>70521</v>
      </c>
      <c r="G18515" s="292" t="s">
        <v>2979</v>
      </c>
    </row>
    <row r="18516" spans="1:7">
      <c r="A18516" s="292" t="s">
        <v>49</v>
      </c>
      <c r="B18516" s="405">
        <v>71354</v>
      </c>
      <c r="C18516" s="292" t="s">
        <v>2979</v>
      </c>
      <c r="E18516" s="292" t="s">
        <v>214</v>
      </c>
      <c r="F18516" s="405">
        <v>70531</v>
      </c>
      <c r="G18516" s="292" t="s">
        <v>2979</v>
      </c>
    </row>
    <row r="18517" spans="1:7">
      <c r="A18517" s="292" t="s">
        <v>49</v>
      </c>
      <c r="B18517" s="405">
        <v>71467</v>
      </c>
      <c r="C18517" s="292" t="s">
        <v>2979</v>
      </c>
      <c r="E18517" s="292" t="s">
        <v>214</v>
      </c>
      <c r="F18517" s="405">
        <v>70534</v>
      </c>
      <c r="G18517" s="292" t="s">
        <v>2979</v>
      </c>
    </row>
    <row r="18518" spans="1:7">
      <c r="A18518" s="292" t="s">
        <v>49</v>
      </c>
      <c r="B18518" s="405">
        <v>68325</v>
      </c>
      <c r="C18518" s="292" t="s">
        <v>2979</v>
      </c>
      <c r="E18518" s="292" t="s">
        <v>214</v>
      </c>
      <c r="F18518" s="405">
        <v>70537</v>
      </c>
      <c r="G18518" s="292" t="s">
        <v>2979</v>
      </c>
    </row>
    <row r="18519" spans="1:7">
      <c r="A18519" s="292" t="s">
        <v>49</v>
      </c>
      <c r="B18519" s="405">
        <v>68377</v>
      </c>
      <c r="C18519" s="292" t="s">
        <v>2979</v>
      </c>
      <c r="E18519" s="292" t="s">
        <v>214</v>
      </c>
      <c r="F18519" s="405">
        <v>70538</v>
      </c>
      <c r="G18519" s="292" t="s">
        <v>2979</v>
      </c>
    </row>
    <row r="18520" spans="1:7">
      <c r="A18520" s="292" t="s">
        <v>49</v>
      </c>
      <c r="B18520" s="405">
        <v>68453</v>
      </c>
      <c r="C18520" s="292" t="s">
        <v>2979</v>
      </c>
      <c r="E18520" s="292" t="s">
        <v>214</v>
      </c>
      <c r="F18520" s="405">
        <v>70540</v>
      </c>
      <c r="G18520" s="292" t="s">
        <v>2979</v>
      </c>
    </row>
    <row r="18521" spans="1:7">
      <c r="A18521" s="292" t="s">
        <v>49</v>
      </c>
      <c r="B18521" s="405">
        <v>68662</v>
      </c>
      <c r="C18521" s="292" t="s">
        <v>2979</v>
      </c>
      <c r="E18521" s="292" t="s">
        <v>214</v>
      </c>
      <c r="F18521" s="405">
        <v>70542</v>
      </c>
      <c r="G18521" s="292" t="s">
        <v>2979</v>
      </c>
    </row>
    <row r="18522" spans="1:7">
      <c r="A18522" s="292" t="s">
        <v>49</v>
      </c>
      <c r="B18522" s="405">
        <v>68763</v>
      </c>
      <c r="C18522" s="292" t="s">
        <v>2979</v>
      </c>
      <c r="E18522" s="292" t="s">
        <v>214</v>
      </c>
      <c r="F18522" s="405">
        <v>70543</v>
      </c>
      <c r="G18522" s="292" t="s">
        <v>2979</v>
      </c>
    </row>
    <row r="18523" spans="1:7">
      <c r="A18523" s="292" t="s">
        <v>49</v>
      </c>
      <c r="B18523" s="405">
        <v>68838</v>
      </c>
      <c r="C18523" s="292" t="s">
        <v>2979</v>
      </c>
      <c r="E18523" s="292" t="s">
        <v>214</v>
      </c>
      <c r="F18523" s="405">
        <v>70544</v>
      </c>
      <c r="G18523" s="292" t="s">
        <v>2979</v>
      </c>
    </row>
    <row r="18524" spans="1:7">
      <c r="A18524" s="292" t="s">
        <v>49</v>
      </c>
      <c r="B18524" s="405">
        <v>68938</v>
      </c>
      <c r="C18524" s="292" t="s">
        <v>2979</v>
      </c>
      <c r="E18524" s="292" t="s">
        <v>214</v>
      </c>
      <c r="F18524" s="405">
        <v>70548</v>
      </c>
      <c r="G18524" s="292" t="s">
        <v>2979</v>
      </c>
    </row>
    <row r="18525" spans="1:7">
      <c r="A18525" s="292" t="s">
        <v>49</v>
      </c>
      <c r="B18525" s="405">
        <v>69036</v>
      </c>
      <c r="C18525" s="292" t="s">
        <v>2979</v>
      </c>
      <c r="E18525" s="292" t="s">
        <v>214</v>
      </c>
      <c r="F18525" s="405">
        <v>70549</v>
      </c>
      <c r="G18525" s="292" t="s">
        <v>2979</v>
      </c>
    </row>
    <row r="18526" spans="1:7">
      <c r="A18526" s="292" t="s">
        <v>49</v>
      </c>
      <c r="B18526" s="405">
        <v>70057</v>
      </c>
      <c r="C18526" s="292" t="s">
        <v>2979</v>
      </c>
      <c r="E18526" s="292" t="s">
        <v>214</v>
      </c>
      <c r="F18526" s="405">
        <v>70552</v>
      </c>
      <c r="G18526" s="292" t="s">
        <v>2979</v>
      </c>
    </row>
    <row r="18527" spans="1:7">
      <c r="A18527" s="292" t="s">
        <v>49</v>
      </c>
      <c r="B18527" s="405">
        <v>70465</v>
      </c>
      <c r="C18527" s="292" t="s">
        <v>2979</v>
      </c>
      <c r="E18527" s="292" t="s">
        <v>214</v>
      </c>
      <c r="F18527" s="405">
        <v>70554</v>
      </c>
      <c r="G18527" s="292" t="s">
        <v>2979</v>
      </c>
    </row>
    <row r="18528" spans="1:7">
      <c r="A18528" s="292" t="s">
        <v>49</v>
      </c>
      <c r="B18528" s="405">
        <v>70657</v>
      </c>
      <c r="C18528" s="292" t="s">
        <v>2979</v>
      </c>
      <c r="E18528" s="292" t="s">
        <v>214</v>
      </c>
      <c r="F18528" s="405">
        <v>70556</v>
      </c>
      <c r="G18528" s="292" t="s">
        <v>2979</v>
      </c>
    </row>
    <row r="18529" spans="1:7">
      <c r="A18529" s="292" t="s">
        <v>49</v>
      </c>
      <c r="B18529" s="405">
        <v>71008</v>
      </c>
      <c r="C18529" s="292" t="s">
        <v>2979</v>
      </c>
      <c r="E18529" s="292" t="s">
        <v>214</v>
      </c>
      <c r="F18529" s="405">
        <v>70559</v>
      </c>
      <c r="G18529" s="292" t="s">
        <v>2979</v>
      </c>
    </row>
    <row r="18530" spans="1:7">
      <c r="A18530" s="292" t="s">
        <v>49</v>
      </c>
      <c r="B18530" s="405">
        <v>71232</v>
      </c>
      <c r="C18530" s="292" t="s">
        <v>2979</v>
      </c>
      <c r="E18530" s="292" t="s">
        <v>214</v>
      </c>
      <c r="F18530" s="405">
        <v>70577</v>
      </c>
      <c r="G18530" s="292" t="s">
        <v>2979</v>
      </c>
    </row>
    <row r="18531" spans="1:7">
      <c r="A18531" s="292" t="s">
        <v>49</v>
      </c>
      <c r="B18531" s="405">
        <v>71355</v>
      </c>
      <c r="C18531" s="292" t="s">
        <v>2979</v>
      </c>
      <c r="E18531" s="292" t="s">
        <v>214</v>
      </c>
      <c r="F18531" s="405">
        <v>70580</v>
      </c>
      <c r="G18531" s="292" t="s">
        <v>2979</v>
      </c>
    </row>
    <row r="18532" spans="1:7">
      <c r="A18532" s="292" t="s">
        <v>49</v>
      </c>
      <c r="B18532" s="405">
        <v>71469</v>
      </c>
      <c r="C18532" s="292" t="s">
        <v>2979</v>
      </c>
      <c r="E18532" s="292" t="s">
        <v>214</v>
      </c>
      <c r="F18532" s="405">
        <v>70581</v>
      </c>
      <c r="G18532" s="292" t="s">
        <v>2979</v>
      </c>
    </row>
    <row r="18533" spans="1:7">
      <c r="A18533" s="292" t="s">
        <v>49</v>
      </c>
      <c r="B18533" s="405">
        <v>68326</v>
      </c>
      <c r="C18533" s="292" t="s">
        <v>2979</v>
      </c>
      <c r="E18533" s="292" t="s">
        <v>214</v>
      </c>
      <c r="F18533" s="405">
        <v>70582</v>
      </c>
      <c r="G18533" s="292" t="s">
        <v>2979</v>
      </c>
    </row>
    <row r="18534" spans="1:7">
      <c r="A18534" s="292" t="s">
        <v>49</v>
      </c>
      <c r="B18534" s="405">
        <v>68378</v>
      </c>
      <c r="C18534" s="292" t="s">
        <v>2979</v>
      </c>
      <c r="E18534" s="292" t="s">
        <v>214</v>
      </c>
      <c r="F18534" s="405">
        <v>70584</v>
      </c>
      <c r="G18534" s="292" t="s">
        <v>2979</v>
      </c>
    </row>
    <row r="18535" spans="1:7">
      <c r="A18535" s="292" t="s">
        <v>49</v>
      </c>
      <c r="B18535" s="405">
        <v>68454</v>
      </c>
      <c r="C18535" s="292" t="s">
        <v>2979</v>
      </c>
      <c r="E18535" s="292" t="s">
        <v>214</v>
      </c>
      <c r="F18535" s="405">
        <v>70585</v>
      </c>
      <c r="G18535" s="292" t="s">
        <v>2979</v>
      </c>
    </row>
    <row r="18536" spans="1:7">
      <c r="A18536" s="292" t="s">
        <v>49</v>
      </c>
      <c r="B18536" s="405">
        <v>68663</v>
      </c>
      <c r="C18536" s="292" t="s">
        <v>2979</v>
      </c>
      <c r="E18536" s="292" t="s">
        <v>214</v>
      </c>
      <c r="F18536" s="405">
        <v>70586</v>
      </c>
      <c r="G18536" s="292" t="s">
        <v>2979</v>
      </c>
    </row>
    <row r="18537" spans="1:7">
      <c r="A18537" s="292" t="s">
        <v>49</v>
      </c>
      <c r="B18537" s="405">
        <v>68764</v>
      </c>
      <c r="C18537" s="292" t="s">
        <v>2979</v>
      </c>
      <c r="E18537" s="292" t="s">
        <v>214</v>
      </c>
      <c r="F18537" s="405">
        <v>70589</v>
      </c>
      <c r="G18537" s="292" t="s">
        <v>2979</v>
      </c>
    </row>
    <row r="18538" spans="1:7">
      <c r="A18538" s="292" t="s">
        <v>49</v>
      </c>
      <c r="B18538" s="405">
        <v>68841</v>
      </c>
      <c r="C18538" s="292" t="s">
        <v>2979</v>
      </c>
      <c r="E18538" s="292" t="s">
        <v>214</v>
      </c>
      <c r="F18538" s="405">
        <v>70591</v>
      </c>
      <c r="G18538" s="292" t="s">
        <v>2979</v>
      </c>
    </row>
    <row r="18539" spans="1:7">
      <c r="A18539" s="292" t="s">
        <v>49</v>
      </c>
      <c r="B18539" s="405">
        <v>68939</v>
      </c>
      <c r="C18539" s="292" t="s">
        <v>2979</v>
      </c>
      <c r="E18539" s="292" t="s">
        <v>214</v>
      </c>
      <c r="F18539" s="405">
        <v>70633</v>
      </c>
      <c r="G18539" s="292" t="s">
        <v>2979</v>
      </c>
    </row>
    <row r="18540" spans="1:7">
      <c r="A18540" s="292" t="s">
        <v>49</v>
      </c>
      <c r="B18540" s="405">
        <v>69041</v>
      </c>
      <c r="C18540" s="292" t="s">
        <v>2979</v>
      </c>
      <c r="E18540" s="292" t="s">
        <v>214</v>
      </c>
      <c r="F18540" s="405">
        <v>70638</v>
      </c>
      <c r="G18540" s="292" t="s">
        <v>2979</v>
      </c>
    </row>
    <row r="18541" spans="1:7">
      <c r="A18541" s="292" t="s">
        <v>49</v>
      </c>
      <c r="B18541" s="405">
        <v>70066</v>
      </c>
      <c r="C18541" s="292" t="s">
        <v>2979</v>
      </c>
      <c r="E18541" s="292" t="s">
        <v>214</v>
      </c>
      <c r="F18541" s="405">
        <v>70639</v>
      </c>
      <c r="G18541" s="292" t="s">
        <v>2979</v>
      </c>
    </row>
    <row r="18542" spans="1:7">
      <c r="A18542" s="292" t="s">
        <v>49</v>
      </c>
      <c r="B18542" s="405">
        <v>70467</v>
      </c>
      <c r="C18542" s="292" t="s">
        <v>2979</v>
      </c>
      <c r="E18542" s="292" t="s">
        <v>214</v>
      </c>
      <c r="F18542" s="405">
        <v>70644</v>
      </c>
      <c r="G18542" s="292" t="s">
        <v>2979</v>
      </c>
    </row>
    <row r="18543" spans="1:7">
      <c r="A18543" s="292" t="s">
        <v>49</v>
      </c>
      <c r="B18543" s="405">
        <v>70658</v>
      </c>
      <c r="C18543" s="292" t="s">
        <v>2979</v>
      </c>
      <c r="E18543" s="292" t="s">
        <v>214</v>
      </c>
      <c r="F18543" s="405">
        <v>70645</v>
      </c>
      <c r="G18543" s="292" t="s">
        <v>2979</v>
      </c>
    </row>
    <row r="18544" spans="1:7">
      <c r="A18544" s="292" t="s">
        <v>49</v>
      </c>
      <c r="B18544" s="405">
        <v>71018</v>
      </c>
      <c r="C18544" s="292" t="s">
        <v>2979</v>
      </c>
      <c r="E18544" s="292" t="s">
        <v>214</v>
      </c>
      <c r="F18544" s="405">
        <v>70647</v>
      </c>
      <c r="G18544" s="292" t="s">
        <v>2979</v>
      </c>
    </row>
    <row r="18545" spans="1:7">
      <c r="A18545" s="292" t="s">
        <v>49</v>
      </c>
      <c r="B18545" s="405">
        <v>71233</v>
      </c>
      <c r="C18545" s="292" t="s">
        <v>2979</v>
      </c>
      <c r="E18545" s="292" t="s">
        <v>214</v>
      </c>
      <c r="F18545" s="405">
        <v>70648</v>
      </c>
      <c r="G18545" s="292" t="s">
        <v>2979</v>
      </c>
    </row>
    <row r="18546" spans="1:7">
      <c r="A18546" s="292" t="s">
        <v>49</v>
      </c>
      <c r="B18546" s="405">
        <v>71356</v>
      </c>
      <c r="C18546" s="292" t="s">
        <v>2979</v>
      </c>
      <c r="E18546" s="292" t="s">
        <v>214</v>
      </c>
      <c r="F18546" s="405">
        <v>70650</v>
      </c>
      <c r="G18546" s="292" t="s">
        <v>2979</v>
      </c>
    </row>
    <row r="18547" spans="1:7">
      <c r="A18547" s="292" t="s">
        <v>49</v>
      </c>
      <c r="B18547" s="405">
        <v>71474</v>
      </c>
      <c r="C18547" s="292" t="s">
        <v>2979</v>
      </c>
      <c r="E18547" s="292" t="s">
        <v>214</v>
      </c>
      <c r="F18547" s="405">
        <v>70654</v>
      </c>
      <c r="G18547" s="292" t="s">
        <v>2979</v>
      </c>
    </row>
    <row r="18548" spans="1:7">
      <c r="A18548" s="292" t="s">
        <v>49</v>
      </c>
      <c r="B18548" s="405">
        <v>68327</v>
      </c>
      <c r="C18548" s="292" t="s">
        <v>2979</v>
      </c>
      <c r="E18548" s="292" t="s">
        <v>214</v>
      </c>
      <c r="F18548" s="405">
        <v>70655</v>
      </c>
      <c r="G18548" s="292" t="s">
        <v>2979</v>
      </c>
    </row>
    <row r="18549" spans="1:7">
      <c r="A18549" s="292" t="s">
        <v>49</v>
      </c>
      <c r="B18549" s="405">
        <v>68380</v>
      </c>
      <c r="C18549" s="292" t="s">
        <v>2979</v>
      </c>
      <c r="E18549" s="292" t="s">
        <v>214</v>
      </c>
      <c r="F18549" s="405">
        <v>70657</v>
      </c>
      <c r="G18549" s="292" t="s">
        <v>2979</v>
      </c>
    </row>
    <row r="18550" spans="1:7">
      <c r="A18550" s="292" t="s">
        <v>49</v>
      </c>
      <c r="B18550" s="405">
        <v>68455</v>
      </c>
      <c r="C18550" s="292" t="s">
        <v>2979</v>
      </c>
      <c r="E18550" s="292" t="s">
        <v>214</v>
      </c>
      <c r="F18550" s="405">
        <v>70658</v>
      </c>
      <c r="G18550" s="292" t="s">
        <v>2979</v>
      </c>
    </row>
    <row r="18551" spans="1:7">
      <c r="A18551" s="292" t="s">
        <v>49</v>
      </c>
      <c r="B18551" s="405">
        <v>68665</v>
      </c>
      <c r="C18551" s="292" t="s">
        <v>2979</v>
      </c>
      <c r="E18551" s="292" t="s">
        <v>214</v>
      </c>
      <c r="F18551" s="405">
        <v>70660</v>
      </c>
      <c r="G18551" s="292" t="s">
        <v>2979</v>
      </c>
    </row>
    <row r="18552" spans="1:7">
      <c r="A18552" s="292" t="s">
        <v>49</v>
      </c>
      <c r="B18552" s="405">
        <v>68765</v>
      </c>
      <c r="C18552" s="292" t="s">
        <v>2979</v>
      </c>
      <c r="E18552" s="292" t="s">
        <v>214</v>
      </c>
      <c r="F18552" s="405">
        <v>70661</v>
      </c>
      <c r="G18552" s="292" t="s">
        <v>2979</v>
      </c>
    </row>
    <row r="18553" spans="1:7">
      <c r="A18553" s="292" t="s">
        <v>49</v>
      </c>
      <c r="B18553" s="405">
        <v>68842</v>
      </c>
      <c r="C18553" s="292" t="s">
        <v>2979</v>
      </c>
      <c r="E18553" s="292" t="s">
        <v>214</v>
      </c>
      <c r="F18553" s="405">
        <v>70662</v>
      </c>
      <c r="G18553" s="292" t="s">
        <v>2979</v>
      </c>
    </row>
    <row r="18554" spans="1:7">
      <c r="A18554" s="292" t="s">
        <v>49</v>
      </c>
      <c r="B18554" s="405">
        <v>68940</v>
      </c>
      <c r="C18554" s="292" t="s">
        <v>2979</v>
      </c>
      <c r="E18554" s="292" t="s">
        <v>214</v>
      </c>
      <c r="F18554" s="405">
        <v>70712</v>
      </c>
      <c r="G18554" s="292" t="s">
        <v>2979</v>
      </c>
    </row>
    <row r="18555" spans="1:7">
      <c r="A18555" s="292" t="s">
        <v>49</v>
      </c>
      <c r="B18555" s="405">
        <v>69043</v>
      </c>
      <c r="C18555" s="292" t="s">
        <v>2979</v>
      </c>
      <c r="E18555" s="292" t="s">
        <v>214</v>
      </c>
      <c r="F18555" s="405">
        <v>70715</v>
      </c>
      <c r="G18555" s="292" t="s">
        <v>2979</v>
      </c>
    </row>
    <row r="18556" spans="1:7">
      <c r="A18556" s="292" t="s">
        <v>49</v>
      </c>
      <c r="B18556" s="405">
        <v>70067</v>
      </c>
      <c r="C18556" s="292" t="s">
        <v>2979</v>
      </c>
      <c r="E18556" s="292" t="s">
        <v>214</v>
      </c>
      <c r="F18556" s="405">
        <v>70717</v>
      </c>
      <c r="G18556" s="292" t="s">
        <v>2979</v>
      </c>
    </row>
    <row r="18557" spans="1:7">
      <c r="A18557" s="292" t="s">
        <v>49</v>
      </c>
      <c r="B18557" s="405">
        <v>70512</v>
      </c>
      <c r="C18557" s="292" t="s">
        <v>2979</v>
      </c>
      <c r="E18557" s="292" t="s">
        <v>214</v>
      </c>
      <c r="F18557" s="405">
        <v>70720</v>
      </c>
      <c r="G18557" s="292" t="s">
        <v>2979</v>
      </c>
    </row>
    <row r="18558" spans="1:7">
      <c r="A18558" s="292" t="s">
        <v>49</v>
      </c>
      <c r="B18558" s="405">
        <v>70660</v>
      </c>
      <c r="C18558" s="292" t="s">
        <v>2979</v>
      </c>
      <c r="E18558" s="292" t="s">
        <v>214</v>
      </c>
      <c r="F18558" s="405">
        <v>70722</v>
      </c>
      <c r="G18558" s="292" t="s">
        <v>2979</v>
      </c>
    </row>
    <row r="18559" spans="1:7">
      <c r="A18559" s="292" t="s">
        <v>49</v>
      </c>
      <c r="B18559" s="405">
        <v>71019</v>
      </c>
      <c r="C18559" s="292" t="s">
        <v>2979</v>
      </c>
      <c r="E18559" s="292" t="s">
        <v>214</v>
      </c>
      <c r="F18559" s="405">
        <v>70725</v>
      </c>
      <c r="G18559" s="292" t="s">
        <v>2979</v>
      </c>
    </row>
    <row r="18560" spans="1:7">
      <c r="A18560" s="292" t="s">
        <v>49</v>
      </c>
      <c r="B18560" s="405">
        <v>71234</v>
      </c>
      <c r="C18560" s="292" t="s">
        <v>2979</v>
      </c>
      <c r="E18560" s="292" t="s">
        <v>214</v>
      </c>
      <c r="F18560" s="405">
        <v>70729</v>
      </c>
      <c r="G18560" s="292" t="s">
        <v>2979</v>
      </c>
    </row>
    <row r="18561" spans="1:7">
      <c r="A18561" s="292" t="s">
        <v>49</v>
      </c>
      <c r="B18561" s="405">
        <v>71357</v>
      </c>
      <c r="C18561" s="292" t="s">
        <v>2979</v>
      </c>
      <c r="E18561" s="292" t="s">
        <v>214</v>
      </c>
      <c r="F18561" s="405">
        <v>70730</v>
      </c>
      <c r="G18561" s="292" t="s">
        <v>2979</v>
      </c>
    </row>
    <row r="18562" spans="1:7">
      <c r="A18562" s="292" t="s">
        <v>49</v>
      </c>
      <c r="B18562" s="405">
        <v>71475</v>
      </c>
      <c r="C18562" s="292" t="s">
        <v>2979</v>
      </c>
      <c r="E18562" s="292" t="s">
        <v>214</v>
      </c>
      <c r="F18562" s="405">
        <v>70732</v>
      </c>
      <c r="G18562" s="292" t="s">
        <v>2979</v>
      </c>
    </row>
    <row r="18563" spans="1:7">
      <c r="A18563" s="292" t="s">
        <v>49</v>
      </c>
      <c r="B18563" s="405">
        <v>68328</v>
      </c>
      <c r="C18563" s="292" t="s">
        <v>2979</v>
      </c>
      <c r="E18563" s="292" t="s">
        <v>214</v>
      </c>
      <c r="F18563" s="405">
        <v>70736</v>
      </c>
      <c r="G18563" s="292" t="s">
        <v>2979</v>
      </c>
    </row>
    <row r="18564" spans="1:7">
      <c r="A18564" s="292" t="s">
        <v>49</v>
      </c>
      <c r="B18564" s="405">
        <v>68382</v>
      </c>
      <c r="C18564" s="292" t="s">
        <v>2979</v>
      </c>
      <c r="E18564" s="292" t="s">
        <v>214</v>
      </c>
      <c r="F18564" s="405">
        <v>70738</v>
      </c>
      <c r="G18564" s="292" t="s">
        <v>2979</v>
      </c>
    </row>
    <row r="18565" spans="1:7">
      <c r="A18565" s="292" t="s">
        <v>49</v>
      </c>
      <c r="B18565" s="405">
        <v>68456</v>
      </c>
      <c r="C18565" s="292" t="s">
        <v>2979</v>
      </c>
      <c r="E18565" s="292" t="s">
        <v>214</v>
      </c>
      <c r="F18565" s="405">
        <v>70740</v>
      </c>
      <c r="G18565" s="292" t="s">
        <v>2979</v>
      </c>
    </row>
    <row r="18566" spans="1:7">
      <c r="A18566" s="292" t="s">
        <v>49</v>
      </c>
      <c r="B18566" s="405">
        <v>68666</v>
      </c>
      <c r="C18566" s="292" t="s">
        <v>2979</v>
      </c>
      <c r="E18566" s="292" t="s">
        <v>214</v>
      </c>
      <c r="F18566" s="405">
        <v>70744</v>
      </c>
      <c r="G18566" s="292" t="s">
        <v>2979</v>
      </c>
    </row>
    <row r="18567" spans="1:7">
      <c r="A18567" s="292" t="s">
        <v>49</v>
      </c>
      <c r="B18567" s="405">
        <v>68766</v>
      </c>
      <c r="C18567" s="292" t="s">
        <v>2979</v>
      </c>
      <c r="E18567" s="292" t="s">
        <v>214</v>
      </c>
      <c r="F18567" s="405">
        <v>70748</v>
      </c>
      <c r="G18567" s="292" t="s">
        <v>2979</v>
      </c>
    </row>
    <row r="18568" spans="1:7">
      <c r="A18568" s="292" t="s">
        <v>49</v>
      </c>
      <c r="B18568" s="405">
        <v>68843</v>
      </c>
      <c r="C18568" s="292" t="s">
        <v>2979</v>
      </c>
      <c r="E18568" s="292" t="s">
        <v>214</v>
      </c>
      <c r="F18568" s="405">
        <v>70749</v>
      </c>
      <c r="G18568" s="292" t="s">
        <v>2979</v>
      </c>
    </row>
    <row r="18569" spans="1:7">
      <c r="A18569" s="292" t="s">
        <v>49</v>
      </c>
      <c r="B18569" s="405">
        <v>68941</v>
      </c>
      <c r="C18569" s="292" t="s">
        <v>2979</v>
      </c>
      <c r="E18569" s="292" t="s">
        <v>214</v>
      </c>
      <c r="F18569" s="405">
        <v>70750</v>
      </c>
      <c r="G18569" s="292" t="s">
        <v>2979</v>
      </c>
    </row>
    <row r="18570" spans="1:7">
      <c r="A18570" s="292" t="s">
        <v>49</v>
      </c>
      <c r="B18570" s="405">
        <v>69120</v>
      </c>
      <c r="C18570" s="292" t="s">
        <v>2979</v>
      </c>
      <c r="E18570" s="292" t="s">
        <v>214</v>
      </c>
      <c r="F18570" s="405">
        <v>70752</v>
      </c>
      <c r="G18570" s="292" t="s">
        <v>2979</v>
      </c>
    </row>
    <row r="18571" spans="1:7">
      <c r="A18571" s="292" t="s">
        <v>49</v>
      </c>
      <c r="B18571" s="405">
        <v>70080</v>
      </c>
      <c r="C18571" s="292" t="s">
        <v>2979</v>
      </c>
      <c r="E18571" s="292" t="s">
        <v>214</v>
      </c>
      <c r="F18571" s="405">
        <v>70753</v>
      </c>
      <c r="G18571" s="292" t="s">
        <v>2979</v>
      </c>
    </row>
    <row r="18572" spans="1:7">
      <c r="A18572" s="292" t="s">
        <v>49</v>
      </c>
      <c r="B18572" s="405">
        <v>70513</v>
      </c>
      <c r="C18572" s="292" t="s">
        <v>2979</v>
      </c>
      <c r="E18572" s="292" t="s">
        <v>214</v>
      </c>
      <c r="F18572" s="405">
        <v>70755</v>
      </c>
      <c r="G18572" s="292" t="s">
        <v>2979</v>
      </c>
    </row>
    <row r="18573" spans="1:7">
      <c r="A18573" s="292" t="s">
        <v>49</v>
      </c>
      <c r="B18573" s="405">
        <v>70661</v>
      </c>
      <c r="C18573" s="292" t="s">
        <v>2979</v>
      </c>
      <c r="E18573" s="292" t="s">
        <v>214</v>
      </c>
      <c r="F18573" s="405">
        <v>70756</v>
      </c>
      <c r="G18573" s="292" t="s">
        <v>2979</v>
      </c>
    </row>
    <row r="18574" spans="1:7">
      <c r="A18574" s="292" t="s">
        <v>49</v>
      </c>
      <c r="B18574" s="405">
        <v>71023</v>
      </c>
      <c r="C18574" s="292" t="s">
        <v>2979</v>
      </c>
      <c r="E18574" s="292" t="s">
        <v>214</v>
      </c>
      <c r="F18574" s="405">
        <v>70757</v>
      </c>
      <c r="G18574" s="292" t="s">
        <v>2979</v>
      </c>
    </row>
    <row r="18575" spans="1:7">
      <c r="A18575" s="292" t="s">
        <v>49</v>
      </c>
      <c r="B18575" s="405">
        <v>71235</v>
      </c>
      <c r="C18575" s="292" t="s">
        <v>2979</v>
      </c>
      <c r="E18575" s="292" t="s">
        <v>214</v>
      </c>
      <c r="F18575" s="405">
        <v>70759</v>
      </c>
      <c r="G18575" s="292" t="s">
        <v>2979</v>
      </c>
    </row>
    <row r="18576" spans="1:7">
      <c r="A18576" s="292" t="s">
        <v>49</v>
      </c>
      <c r="B18576" s="405">
        <v>71358</v>
      </c>
      <c r="C18576" s="292" t="s">
        <v>2979</v>
      </c>
      <c r="E18576" s="292" t="s">
        <v>214</v>
      </c>
      <c r="F18576" s="405">
        <v>70761</v>
      </c>
      <c r="G18576" s="292" t="s">
        <v>2979</v>
      </c>
    </row>
    <row r="18577" spans="1:7">
      <c r="A18577" s="292" t="s">
        <v>49</v>
      </c>
      <c r="B18577" s="405">
        <v>71479</v>
      </c>
      <c r="C18577" s="292" t="s">
        <v>2979</v>
      </c>
      <c r="E18577" s="292" t="s">
        <v>214</v>
      </c>
      <c r="F18577" s="405">
        <v>70762</v>
      </c>
      <c r="G18577" s="292" t="s">
        <v>2979</v>
      </c>
    </row>
    <row r="18578" spans="1:7">
      <c r="A18578" s="292" t="s">
        <v>49</v>
      </c>
      <c r="B18578" s="405">
        <v>68329</v>
      </c>
      <c r="C18578" s="292" t="s">
        <v>2979</v>
      </c>
      <c r="E18578" s="292" t="s">
        <v>214</v>
      </c>
      <c r="F18578" s="405">
        <v>70772</v>
      </c>
      <c r="G18578" s="292" t="s">
        <v>2979</v>
      </c>
    </row>
    <row r="18579" spans="1:7">
      <c r="A18579" s="292" t="s">
        <v>49</v>
      </c>
      <c r="B18579" s="405">
        <v>68401</v>
      </c>
      <c r="C18579" s="292" t="s">
        <v>2979</v>
      </c>
      <c r="E18579" s="292" t="s">
        <v>214</v>
      </c>
      <c r="F18579" s="405">
        <v>70773</v>
      </c>
      <c r="G18579" s="292" t="s">
        <v>2979</v>
      </c>
    </row>
    <row r="18580" spans="1:7">
      <c r="A18580" s="292" t="s">
        <v>49</v>
      </c>
      <c r="B18580" s="405">
        <v>68457</v>
      </c>
      <c r="C18580" s="292" t="s">
        <v>2979</v>
      </c>
      <c r="E18580" s="292" t="s">
        <v>214</v>
      </c>
      <c r="F18580" s="405">
        <v>70775</v>
      </c>
      <c r="G18580" s="292" t="s">
        <v>2979</v>
      </c>
    </row>
    <row r="18581" spans="1:7">
      <c r="A18581" s="292" t="s">
        <v>49</v>
      </c>
      <c r="B18581" s="405">
        <v>68667</v>
      </c>
      <c r="C18581" s="292" t="s">
        <v>2979</v>
      </c>
      <c r="E18581" s="292" t="s">
        <v>214</v>
      </c>
      <c r="F18581" s="405">
        <v>70777</v>
      </c>
      <c r="G18581" s="292" t="s">
        <v>2979</v>
      </c>
    </row>
    <row r="18582" spans="1:7">
      <c r="A18582" s="292" t="s">
        <v>49</v>
      </c>
      <c r="B18582" s="405">
        <v>68767</v>
      </c>
      <c r="C18582" s="292" t="s">
        <v>2979</v>
      </c>
      <c r="E18582" s="292" t="s">
        <v>214</v>
      </c>
      <c r="F18582" s="405">
        <v>70781</v>
      </c>
      <c r="G18582" s="292" t="s">
        <v>2979</v>
      </c>
    </row>
    <row r="18583" spans="1:7">
      <c r="A18583" s="292" t="s">
        <v>49</v>
      </c>
      <c r="B18583" s="405">
        <v>68844</v>
      </c>
      <c r="C18583" s="292" t="s">
        <v>2979</v>
      </c>
      <c r="E18583" s="292" t="s">
        <v>214</v>
      </c>
      <c r="F18583" s="405">
        <v>70783</v>
      </c>
      <c r="G18583" s="292" t="s">
        <v>2979</v>
      </c>
    </row>
    <row r="18584" spans="1:7">
      <c r="A18584" s="292" t="s">
        <v>49</v>
      </c>
      <c r="B18584" s="405">
        <v>68942</v>
      </c>
      <c r="C18584" s="292" t="s">
        <v>2979</v>
      </c>
      <c r="E18584" s="292" t="s">
        <v>214</v>
      </c>
      <c r="F18584" s="405">
        <v>70784</v>
      </c>
      <c r="G18584" s="292" t="s">
        <v>2979</v>
      </c>
    </row>
    <row r="18585" spans="1:7">
      <c r="A18585" s="292" t="s">
        <v>49</v>
      </c>
      <c r="B18585" s="405">
        <v>69122</v>
      </c>
      <c r="C18585" s="292" t="s">
        <v>2979</v>
      </c>
      <c r="E18585" s="292" t="s">
        <v>214</v>
      </c>
      <c r="F18585" s="405">
        <v>70788</v>
      </c>
      <c r="G18585" s="292" t="s">
        <v>2979</v>
      </c>
    </row>
    <row r="18586" spans="1:7">
      <c r="A18586" s="292" t="s">
        <v>49</v>
      </c>
      <c r="B18586" s="405">
        <v>70081</v>
      </c>
      <c r="C18586" s="292" t="s">
        <v>2979</v>
      </c>
      <c r="E18586" s="292" t="s">
        <v>214</v>
      </c>
      <c r="F18586" s="405">
        <v>70789</v>
      </c>
      <c r="G18586" s="292" t="s">
        <v>2979</v>
      </c>
    </row>
    <row r="18587" spans="1:7">
      <c r="A18587" s="292" t="s">
        <v>49</v>
      </c>
      <c r="B18587" s="405">
        <v>70514</v>
      </c>
      <c r="C18587" s="292" t="s">
        <v>2979</v>
      </c>
      <c r="E18587" s="292" t="s">
        <v>214</v>
      </c>
      <c r="F18587" s="405">
        <v>71001</v>
      </c>
      <c r="G18587" s="292" t="s">
        <v>2979</v>
      </c>
    </row>
    <row r="18588" spans="1:7">
      <c r="A18588" s="292" t="s">
        <v>49</v>
      </c>
      <c r="B18588" s="405">
        <v>70662</v>
      </c>
      <c r="C18588" s="292" t="s">
        <v>2979</v>
      </c>
      <c r="E18588" s="292" t="s">
        <v>214</v>
      </c>
      <c r="F18588" s="405">
        <v>71004</v>
      </c>
      <c r="G18588" s="292" t="s">
        <v>2979</v>
      </c>
    </row>
    <row r="18589" spans="1:7">
      <c r="A18589" s="292" t="s">
        <v>49</v>
      </c>
      <c r="B18589" s="405">
        <v>71024</v>
      </c>
      <c r="C18589" s="292" t="s">
        <v>2979</v>
      </c>
      <c r="E18589" s="292" t="s">
        <v>214</v>
      </c>
      <c r="F18589" s="405">
        <v>71007</v>
      </c>
      <c r="G18589" s="292" t="s">
        <v>2979</v>
      </c>
    </row>
    <row r="18590" spans="1:7">
      <c r="A18590" s="292" t="s">
        <v>49</v>
      </c>
      <c r="B18590" s="405">
        <v>71237</v>
      </c>
      <c r="C18590" s="292" t="s">
        <v>2979</v>
      </c>
      <c r="E18590" s="292" t="s">
        <v>214</v>
      </c>
      <c r="F18590" s="405">
        <v>71008</v>
      </c>
      <c r="G18590" s="292" t="s">
        <v>2979</v>
      </c>
    </row>
    <row r="18591" spans="1:7">
      <c r="A18591" s="292" t="s">
        <v>49</v>
      </c>
      <c r="B18591" s="405">
        <v>71362</v>
      </c>
      <c r="C18591" s="292" t="s">
        <v>2979</v>
      </c>
      <c r="E18591" s="292" t="s">
        <v>214</v>
      </c>
      <c r="F18591" s="405">
        <v>71018</v>
      </c>
      <c r="G18591" s="292" t="s">
        <v>2979</v>
      </c>
    </row>
    <row r="18592" spans="1:7">
      <c r="A18592" s="292" t="s">
        <v>49</v>
      </c>
      <c r="B18592" s="405">
        <v>71480</v>
      </c>
      <c r="C18592" s="292" t="s">
        <v>2979</v>
      </c>
      <c r="E18592" s="292" t="s">
        <v>214</v>
      </c>
      <c r="F18592" s="405">
        <v>71019</v>
      </c>
      <c r="G18592" s="292" t="s">
        <v>2979</v>
      </c>
    </row>
    <row r="18593" spans="1:7">
      <c r="A18593" s="292" t="s">
        <v>49</v>
      </c>
      <c r="B18593" s="405">
        <v>68331</v>
      </c>
      <c r="C18593" s="292" t="s">
        <v>2979</v>
      </c>
      <c r="E18593" s="292" t="s">
        <v>214</v>
      </c>
      <c r="F18593" s="405">
        <v>71023</v>
      </c>
      <c r="G18593" s="292" t="s">
        <v>2979</v>
      </c>
    </row>
    <row r="18594" spans="1:7">
      <c r="A18594" s="292" t="s">
        <v>49</v>
      </c>
      <c r="B18594" s="405">
        <v>68402</v>
      </c>
      <c r="C18594" s="292" t="s">
        <v>2979</v>
      </c>
      <c r="E18594" s="292" t="s">
        <v>214</v>
      </c>
      <c r="F18594" s="405">
        <v>71024</v>
      </c>
      <c r="G18594" s="292" t="s">
        <v>2979</v>
      </c>
    </row>
    <row r="18595" spans="1:7">
      <c r="A18595" s="292" t="s">
        <v>49</v>
      </c>
      <c r="B18595" s="405">
        <v>68458</v>
      </c>
      <c r="C18595" s="292" t="s">
        <v>2979</v>
      </c>
      <c r="E18595" s="292" t="s">
        <v>214</v>
      </c>
      <c r="F18595" s="405">
        <v>71027</v>
      </c>
      <c r="G18595" s="292" t="s">
        <v>2979</v>
      </c>
    </row>
    <row r="18596" spans="1:7">
      <c r="A18596" s="292" t="s">
        <v>49</v>
      </c>
      <c r="B18596" s="405">
        <v>68669</v>
      </c>
      <c r="C18596" s="292" t="s">
        <v>2979</v>
      </c>
      <c r="E18596" s="292" t="s">
        <v>214</v>
      </c>
      <c r="F18596" s="405">
        <v>71028</v>
      </c>
      <c r="G18596" s="292" t="s">
        <v>2979</v>
      </c>
    </row>
    <row r="18597" spans="1:7">
      <c r="A18597" s="292" t="s">
        <v>49</v>
      </c>
      <c r="B18597" s="405">
        <v>68768</v>
      </c>
      <c r="C18597" s="292" t="s">
        <v>2979</v>
      </c>
      <c r="E18597" s="292" t="s">
        <v>214</v>
      </c>
      <c r="F18597" s="405">
        <v>71029</v>
      </c>
      <c r="G18597" s="292" t="s">
        <v>2979</v>
      </c>
    </row>
    <row r="18598" spans="1:7">
      <c r="A18598" s="292" t="s">
        <v>49</v>
      </c>
      <c r="B18598" s="405">
        <v>68846</v>
      </c>
      <c r="C18598" s="292" t="s">
        <v>2979</v>
      </c>
      <c r="E18598" s="292" t="s">
        <v>214</v>
      </c>
      <c r="F18598" s="405">
        <v>71030</v>
      </c>
      <c r="G18598" s="292" t="s">
        <v>2979</v>
      </c>
    </row>
    <row r="18599" spans="1:7">
      <c r="A18599" s="292" t="s">
        <v>49</v>
      </c>
      <c r="B18599" s="405">
        <v>68944</v>
      </c>
      <c r="C18599" s="292" t="s">
        <v>2979</v>
      </c>
      <c r="E18599" s="292" t="s">
        <v>214</v>
      </c>
      <c r="F18599" s="405">
        <v>71032</v>
      </c>
      <c r="G18599" s="292" t="s">
        <v>2979</v>
      </c>
    </row>
    <row r="18600" spans="1:7">
      <c r="A18600" s="292" t="s">
        <v>49</v>
      </c>
      <c r="B18600" s="405">
        <v>69125</v>
      </c>
      <c r="C18600" s="292" t="s">
        <v>2979</v>
      </c>
      <c r="E18600" s="292" t="s">
        <v>214</v>
      </c>
      <c r="F18600" s="405">
        <v>71034</v>
      </c>
      <c r="G18600" s="292" t="s">
        <v>2979</v>
      </c>
    </row>
    <row r="18601" spans="1:7">
      <c r="A18601" s="292" t="s">
        <v>49</v>
      </c>
      <c r="B18601" s="405">
        <v>70082</v>
      </c>
      <c r="C18601" s="292" t="s">
        <v>2979</v>
      </c>
      <c r="E18601" s="292" t="s">
        <v>214</v>
      </c>
      <c r="F18601" s="405">
        <v>71038</v>
      </c>
      <c r="G18601" s="292" t="s">
        <v>2979</v>
      </c>
    </row>
    <row r="18602" spans="1:7">
      <c r="A18602" s="292" t="s">
        <v>49</v>
      </c>
      <c r="B18602" s="405">
        <v>70515</v>
      </c>
      <c r="C18602" s="292" t="s">
        <v>2979</v>
      </c>
      <c r="E18602" s="292" t="s">
        <v>214</v>
      </c>
      <c r="F18602" s="405">
        <v>71039</v>
      </c>
      <c r="G18602" s="292" t="s">
        <v>2979</v>
      </c>
    </row>
    <row r="18603" spans="1:7">
      <c r="A18603" s="292" t="s">
        <v>49</v>
      </c>
      <c r="B18603" s="405">
        <v>70712</v>
      </c>
      <c r="C18603" s="292" t="s">
        <v>2979</v>
      </c>
      <c r="E18603" s="292" t="s">
        <v>214</v>
      </c>
      <c r="F18603" s="405">
        <v>71040</v>
      </c>
      <c r="G18603" s="292" t="s">
        <v>2979</v>
      </c>
    </row>
    <row r="18604" spans="1:7">
      <c r="A18604" s="292" t="s">
        <v>49</v>
      </c>
      <c r="B18604" s="405">
        <v>71027</v>
      </c>
      <c r="C18604" s="292" t="s">
        <v>2979</v>
      </c>
      <c r="E18604" s="292" t="s">
        <v>214</v>
      </c>
      <c r="F18604" s="405">
        <v>71043</v>
      </c>
      <c r="G18604" s="292" t="s">
        <v>2979</v>
      </c>
    </row>
    <row r="18605" spans="1:7">
      <c r="A18605" s="292" t="s">
        <v>49</v>
      </c>
      <c r="B18605" s="405">
        <v>71238</v>
      </c>
      <c r="C18605" s="292" t="s">
        <v>2979</v>
      </c>
      <c r="E18605" s="292" t="s">
        <v>214</v>
      </c>
      <c r="F18605" s="405">
        <v>71044</v>
      </c>
      <c r="G18605" s="292" t="s">
        <v>2979</v>
      </c>
    </row>
    <row r="18606" spans="1:7">
      <c r="A18606" s="292" t="s">
        <v>49</v>
      </c>
      <c r="B18606" s="405">
        <v>71366</v>
      </c>
      <c r="C18606" s="292" t="s">
        <v>2979</v>
      </c>
      <c r="E18606" s="292" t="s">
        <v>214</v>
      </c>
      <c r="F18606" s="405">
        <v>71045</v>
      </c>
      <c r="G18606" s="292" t="s">
        <v>2979</v>
      </c>
    </row>
    <row r="18607" spans="1:7">
      <c r="A18607" s="292" t="s">
        <v>49</v>
      </c>
      <c r="B18607" s="405">
        <v>71483</v>
      </c>
      <c r="C18607" s="292" t="s">
        <v>2979</v>
      </c>
      <c r="E18607" s="292" t="s">
        <v>214</v>
      </c>
      <c r="F18607" s="405">
        <v>71046</v>
      </c>
      <c r="G18607" s="292" t="s">
        <v>2979</v>
      </c>
    </row>
    <row r="18608" spans="1:7">
      <c r="A18608" s="292" t="s">
        <v>49</v>
      </c>
      <c r="B18608" s="405">
        <v>68332</v>
      </c>
      <c r="C18608" s="292" t="s">
        <v>2979</v>
      </c>
      <c r="E18608" s="292" t="s">
        <v>214</v>
      </c>
      <c r="F18608" s="405">
        <v>71047</v>
      </c>
      <c r="G18608" s="292" t="s">
        <v>2979</v>
      </c>
    </row>
    <row r="18609" spans="1:7">
      <c r="A18609" s="292" t="s">
        <v>49</v>
      </c>
      <c r="B18609" s="405">
        <v>68403</v>
      </c>
      <c r="C18609" s="292" t="s">
        <v>2979</v>
      </c>
      <c r="E18609" s="292" t="s">
        <v>214</v>
      </c>
      <c r="F18609" s="405">
        <v>71049</v>
      </c>
      <c r="G18609" s="292" t="s">
        <v>2979</v>
      </c>
    </row>
    <row r="18610" spans="1:7">
      <c r="A18610" s="292" t="s">
        <v>49</v>
      </c>
      <c r="B18610" s="405">
        <v>68460</v>
      </c>
      <c r="C18610" s="292" t="s">
        <v>2979</v>
      </c>
      <c r="E18610" s="292" t="s">
        <v>214</v>
      </c>
      <c r="F18610" s="405">
        <v>71051</v>
      </c>
      <c r="G18610" s="292" t="s">
        <v>2979</v>
      </c>
    </row>
    <row r="18611" spans="1:7">
      <c r="A18611" s="292" t="s">
        <v>49</v>
      </c>
      <c r="B18611" s="405">
        <v>68710</v>
      </c>
      <c r="C18611" s="292" t="s">
        <v>2979</v>
      </c>
      <c r="E18611" s="292" t="s">
        <v>214</v>
      </c>
      <c r="F18611" s="405">
        <v>71052</v>
      </c>
      <c r="G18611" s="292" t="s">
        <v>2979</v>
      </c>
    </row>
    <row r="18612" spans="1:7">
      <c r="A18612" s="292" t="s">
        <v>49</v>
      </c>
      <c r="B18612" s="405">
        <v>68769</v>
      </c>
      <c r="C18612" s="292" t="s">
        <v>2979</v>
      </c>
      <c r="E18612" s="292" t="s">
        <v>214</v>
      </c>
      <c r="F18612" s="405">
        <v>71060</v>
      </c>
      <c r="G18612" s="292" t="s">
        <v>2979</v>
      </c>
    </row>
    <row r="18613" spans="1:7">
      <c r="A18613" s="292" t="s">
        <v>49</v>
      </c>
      <c r="B18613" s="405">
        <v>68850</v>
      </c>
      <c r="C18613" s="292" t="s">
        <v>2979</v>
      </c>
      <c r="E18613" s="292" t="s">
        <v>214</v>
      </c>
      <c r="F18613" s="405">
        <v>71061</v>
      </c>
      <c r="G18613" s="292" t="s">
        <v>2979</v>
      </c>
    </row>
    <row r="18614" spans="1:7">
      <c r="A18614" s="292" t="s">
        <v>49</v>
      </c>
      <c r="B18614" s="405">
        <v>68945</v>
      </c>
      <c r="C18614" s="292" t="s">
        <v>2979</v>
      </c>
      <c r="E18614" s="292" t="s">
        <v>214</v>
      </c>
      <c r="F18614" s="405">
        <v>71063</v>
      </c>
      <c r="G18614" s="292" t="s">
        <v>2979</v>
      </c>
    </row>
    <row r="18615" spans="1:7">
      <c r="A18615" s="292" t="s">
        <v>49</v>
      </c>
      <c r="B18615" s="405">
        <v>69129</v>
      </c>
      <c r="C18615" s="292" t="s">
        <v>2979</v>
      </c>
      <c r="E18615" s="292" t="s">
        <v>214</v>
      </c>
      <c r="F18615" s="405">
        <v>71065</v>
      </c>
      <c r="G18615" s="292" t="s">
        <v>2979</v>
      </c>
    </row>
    <row r="18616" spans="1:7">
      <c r="A18616" s="292" t="s">
        <v>49</v>
      </c>
      <c r="B18616" s="405">
        <v>70083</v>
      </c>
      <c r="C18616" s="292" t="s">
        <v>2979</v>
      </c>
      <c r="E18616" s="292" t="s">
        <v>214</v>
      </c>
      <c r="F18616" s="405">
        <v>71068</v>
      </c>
      <c r="G18616" s="292" t="s">
        <v>2979</v>
      </c>
    </row>
    <row r="18617" spans="1:7">
      <c r="A18617" s="292" t="s">
        <v>49</v>
      </c>
      <c r="B18617" s="405">
        <v>70516</v>
      </c>
      <c r="C18617" s="292" t="s">
        <v>2979</v>
      </c>
      <c r="E18617" s="292" t="s">
        <v>214</v>
      </c>
      <c r="F18617" s="405">
        <v>71069</v>
      </c>
      <c r="G18617" s="292" t="s">
        <v>2979</v>
      </c>
    </row>
    <row r="18618" spans="1:7">
      <c r="A18618" s="292" t="s">
        <v>49</v>
      </c>
      <c r="B18618" s="405">
        <v>70715</v>
      </c>
      <c r="C18618" s="292" t="s">
        <v>2979</v>
      </c>
      <c r="E18618" s="292" t="s">
        <v>214</v>
      </c>
      <c r="F18618" s="405">
        <v>71071</v>
      </c>
      <c r="G18618" s="292" t="s">
        <v>2979</v>
      </c>
    </row>
    <row r="18619" spans="1:7">
      <c r="A18619" s="292" t="s">
        <v>49</v>
      </c>
      <c r="B18619" s="405">
        <v>71028</v>
      </c>
      <c r="C18619" s="292" t="s">
        <v>2979</v>
      </c>
      <c r="E18619" s="292" t="s">
        <v>214</v>
      </c>
      <c r="F18619" s="405">
        <v>71072</v>
      </c>
      <c r="G18619" s="292" t="s">
        <v>2979</v>
      </c>
    </row>
    <row r="18620" spans="1:7">
      <c r="A18620" s="292" t="s">
        <v>49</v>
      </c>
      <c r="B18620" s="405">
        <v>71242</v>
      </c>
      <c r="C18620" s="292" t="s">
        <v>2979</v>
      </c>
      <c r="E18620" s="292" t="s">
        <v>214</v>
      </c>
      <c r="F18620" s="405">
        <v>71073</v>
      </c>
      <c r="G18620" s="292" t="s">
        <v>2979</v>
      </c>
    </row>
    <row r="18621" spans="1:7">
      <c r="A18621" s="292" t="s">
        <v>49</v>
      </c>
      <c r="B18621" s="405">
        <v>71367</v>
      </c>
      <c r="C18621" s="292" t="s">
        <v>2979</v>
      </c>
      <c r="E18621" s="292" t="s">
        <v>214</v>
      </c>
      <c r="F18621" s="405">
        <v>71078</v>
      </c>
      <c r="G18621" s="292" t="s">
        <v>2979</v>
      </c>
    </row>
    <row r="18622" spans="1:7">
      <c r="A18622" s="292" t="s">
        <v>49</v>
      </c>
      <c r="B18622" s="405">
        <v>71486</v>
      </c>
      <c r="C18622" s="292" t="s">
        <v>2979</v>
      </c>
      <c r="E18622" s="292" t="s">
        <v>214</v>
      </c>
      <c r="F18622" s="405">
        <v>71079</v>
      </c>
      <c r="G18622" s="292" t="s">
        <v>2979</v>
      </c>
    </row>
    <row r="18623" spans="1:7">
      <c r="A18623" s="292" t="s">
        <v>49</v>
      </c>
      <c r="B18623" s="405">
        <v>68335</v>
      </c>
      <c r="C18623" s="292" t="s">
        <v>2979</v>
      </c>
      <c r="E18623" s="292" t="s">
        <v>214</v>
      </c>
      <c r="F18623" s="405">
        <v>71082</v>
      </c>
      <c r="G18623" s="292" t="s">
        <v>2979</v>
      </c>
    </row>
    <row r="18624" spans="1:7">
      <c r="A18624" s="292" t="s">
        <v>49</v>
      </c>
      <c r="B18624" s="405">
        <v>68404</v>
      </c>
      <c r="C18624" s="292" t="s">
        <v>2979</v>
      </c>
      <c r="E18624" s="292" t="s">
        <v>214</v>
      </c>
      <c r="F18624" s="405">
        <v>71219</v>
      </c>
      <c r="G18624" s="292" t="s">
        <v>2979</v>
      </c>
    </row>
    <row r="18625" spans="1:7">
      <c r="A18625" s="292" t="s">
        <v>49</v>
      </c>
      <c r="B18625" s="405">
        <v>68461</v>
      </c>
      <c r="C18625" s="292" t="s">
        <v>2979</v>
      </c>
      <c r="E18625" s="292" t="s">
        <v>214</v>
      </c>
      <c r="F18625" s="405">
        <v>71222</v>
      </c>
      <c r="G18625" s="292" t="s">
        <v>2979</v>
      </c>
    </row>
    <row r="18626" spans="1:7">
      <c r="A18626" s="292" t="s">
        <v>49</v>
      </c>
      <c r="B18626" s="405">
        <v>68711</v>
      </c>
      <c r="C18626" s="292" t="s">
        <v>2979</v>
      </c>
      <c r="E18626" s="292" t="s">
        <v>214</v>
      </c>
      <c r="F18626" s="405">
        <v>71225</v>
      </c>
      <c r="G18626" s="292" t="s">
        <v>2979</v>
      </c>
    </row>
    <row r="18627" spans="1:7">
      <c r="A18627" s="292" t="s">
        <v>49</v>
      </c>
      <c r="B18627" s="405">
        <v>68770</v>
      </c>
      <c r="C18627" s="292" t="s">
        <v>2979</v>
      </c>
      <c r="E18627" s="292" t="s">
        <v>214</v>
      </c>
      <c r="F18627" s="405">
        <v>71226</v>
      </c>
      <c r="G18627" s="292" t="s">
        <v>2979</v>
      </c>
    </row>
    <row r="18628" spans="1:7">
      <c r="A18628" s="292" t="s">
        <v>49</v>
      </c>
      <c r="B18628" s="405">
        <v>68852</v>
      </c>
      <c r="C18628" s="292" t="s">
        <v>2979</v>
      </c>
      <c r="E18628" s="292" t="s">
        <v>214</v>
      </c>
      <c r="F18628" s="405">
        <v>71227</v>
      </c>
      <c r="G18628" s="292" t="s">
        <v>2979</v>
      </c>
    </row>
    <row r="18629" spans="1:7">
      <c r="A18629" s="292" t="s">
        <v>49</v>
      </c>
      <c r="B18629" s="405">
        <v>68947</v>
      </c>
      <c r="C18629" s="292" t="s">
        <v>2979</v>
      </c>
      <c r="E18629" s="292" t="s">
        <v>214</v>
      </c>
      <c r="F18629" s="405">
        <v>71229</v>
      </c>
      <c r="G18629" s="292" t="s">
        <v>2979</v>
      </c>
    </row>
    <row r="18630" spans="1:7">
      <c r="A18630" s="292" t="s">
        <v>49</v>
      </c>
      <c r="B18630" s="405">
        <v>69133</v>
      </c>
      <c r="C18630" s="292" t="s">
        <v>2979</v>
      </c>
      <c r="E18630" s="292" t="s">
        <v>214</v>
      </c>
      <c r="F18630" s="405">
        <v>71230</v>
      </c>
      <c r="G18630" s="292" t="s">
        <v>2979</v>
      </c>
    </row>
    <row r="18631" spans="1:7">
      <c r="A18631" s="292" t="s">
        <v>49</v>
      </c>
      <c r="B18631" s="405">
        <v>70085</v>
      </c>
      <c r="C18631" s="292" t="s">
        <v>2979</v>
      </c>
      <c r="E18631" s="292" t="s">
        <v>214</v>
      </c>
      <c r="F18631" s="405">
        <v>71232</v>
      </c>
      <c r="G18631" s="292" t="s">
        <v>2979</v>
      </c>
    </row>
    <row r="18632" spans="1:7">
      <c r="A18632" s="292" t="s">
        <v>49</v>
      </c>
      <c r="B18632" s="405">
        <v>70521</v>
      </c>
      <c r="C18632" s="292" t="s">
        <v>2979</v>
      </c>
      <c r="E18632" s="292" t="s">
        <v>214</v>
      </c>
      <c r="F18632" s="405">
        <v>71233</v>
      </c>
      <c r="G18632" s="292" t="s">
        <v>2979</v>
      </c>
    </row>
    <row r="18633" spans="1:7">
      <c r="A18633" s="292" t="s">
        <v>49</v>
      </c>
      <c r="B18633" s="405">
        <v>70717</v>
      </c>
      <c r="C18633" s="292" t="s">
        <v>2979</v>
      </c>
      <c r="E18633" s="292" t="s">
        <v>214</v>
      </c>
      <c r="F18633" s="405">
        <v>71234</v>
      </c>
      <c r="G18633" s="292" t="s">
        <v>2979</v>
      </c>
    </row>
    <row r="18634" spans="1:7">
      <c r="A18634" s="292" t="s">
        <v>49</v>
      </c>
      <c r="B18634" s="405">
        <v>71029</v>
      </c>
      <c r="C18634" s="292" t="s">
        <v>2979</v>
      </c>
      <c r="E18634" s="292" t="s">
        <v>214</v>
      </c>
      <c r="F18634" s="405">
        <v>71235</v>
      </c>
      <c r="G18634" s="292" t="s">
        <v>2979</v>
      </c>
    </row>
    <row r="18635" spans="1:7">
      <c r="A18635" s="292" t="s">
        <v>49</v>
      </c>
      <c r="B18635" s="405">
        <v>71243</v>
      </c>
      <c r="C18635" s="292" t="s">
        <v>2979</v>
      </c>
      <c r="E18635" s="292" t="s">
        <v>214</v>
      </c>
      <c r="F18635" s="405">
        <v>71237</v>
      </c>
      <c r="G18635" s="292" t="s">
        <v>2979</v>
      </c>
    </row>
    <row r="18636" spans="1:7">
      <c r="A18636" s="292" t="s">
        <v>49</v>
      </c>
      <c r="B18636" s="405">
        <v>71368</v>
      </c>
      <c r="C18636" s="292" t="s">
        <v>2979</v>
      </c>
      <c r="E18636" s="292" t="s">
        <v>214</v>
      </c>
      <c r="F18636" s="405">
        <v>71238</v>
      </c>
      <c r="G18636" s="292" t="s">
        <v>2979</v>
      </c>
    </row>
    <row r="18637" spans="1:7">
      <c r="A18637" s="292" t="s">
        <v>49</v>
      </c>
      <c r="B18637" s="405">
        <v>71496</v>
      </c>
      <c r="C18637" s="292" t="s">
        <v>2979</v>
      </c>
      <c r="E18637" s="292" t="s">
        <v>214</v>
      </c>
      <c r="F18637" s="405">
        <v>71242</v>
      </c>
      <c r="G18637" s="292" t="s">
        <v>2979</v>
      </c>
    </row>
    <row r="18638" spans="1:7">
      <c r="A18638" s="292" t="s">
        <v>49</v>
      </c>
      <c r="B18638" s="405">
        <v>68336</v>
      </c>
      <c r="C18638" s="292" t="s">
        <v>2979</v>
      </c>
      <c r="E18638" s="292" t="s">
        <v>214</v>
      </c>
      <c r="F18638" s="405">
        <v>71243</v>
      </c>
      <c r="G18638" s="292" t="s">
        <v>2979</v>
      </c>
    </row>
    <row r="18639" spans="1:7">
      <c r="A18639" s="292" t="s">
        <v>49</v>
      </c>
      <c r="B18639" s="405">
        <v>68405</v>
      </c>
      <c r="C18639" s="292" t="s">
        <v>2979</v>
      </c>
      <c r="E18639" s="292" t="s">
        <v>214</v>
      </c>
      <c r="F18639" s="405">
        <v>71249</v>
      </c>
      <c r="G18639" s="292" t="s">
        <v>2979</v>
      </c>
    </row>
    <row r="18640" spans="1:7">
      <c r="A18640" s="292" t="s">
        <v>49</v>
      </c>
      <c r="B18640" s="405">
        <v>68463</v>
      </c>
      <c r="C18640" s="292" t="s">
        <v>2979</v>
      </c>
      <c r="E18640" s="292" t="s">
        <v>214</v>
      </c>
      <c r="F18640" s="405">
        <v>71251</v>
      </c>
      <c r="G18640" s="292" t="s">
        <v>2979</v>
      </c>
    </row>
    <row r="18641" spans="1:7">
      <c r="A18641" s="292" t="s">
        <v>49</v>
      </c>
      <c r="B18641" s="405">
        <v>68713</v>
      </c>
      <c r="C18641" s="292" t="s">
        <v>2979</v>
      </c>
      <c r="E18641" s="292" t="s">
        <v>214</v>
      </c>
      <c r="F18641" s="405">
        <v>71254</v>
      </c>
      <c r="G18641" s="292" t="s">
        <v>2979</v>
      </c>
    </row>
    <row r="18642" spans="1:7">
      <c r="A18642" s="292" t="s">
        <v>49</v>
      </c>
      <c r="B18642" s="405">
        <v>68771</v>
      </c>
      <c r="C18642" s="292" t="s">
        <v>2979</v>
      </c>
      <c r="E18642" s="292" t="s">
        <v>214</v>
      </c>
      <c r="F18642" s="405">
        <v>71256</v>
      </c>
      <c r="G18642" s="292" t="s">
        <v>2979</v>
      </c>
    </row>
    <row r="18643" spans="1:7">
      <c r="A18643" s="292" t="s">
        <v>49</v>
      </c>
      <c r="B18643" s="405">
        <v>68853</v>
      </c>
      <c r="C18643" s="292" t="s">
        <v>2979</v>
      </c>
      <c r="E18643" s="292" t="s">
        <v>214</v>
      </c>
      <c r="F18643" s="405">
        <v>71259</v>
      </c>
      <c r="G18643" s="292" t="s">
        <v>2979</v>
      </c>
    </row>
    <row r="18644" spans="1:7">
      <c r="A18644" s="292" t="s">
        <v>49</v>
      </c>
      <c r="B18644" s="405">
        <v>68950</v>
      </c>
      <c r="C18644" s="292" t="s">
        <v>2979</v>
      </c>
      <c r="E18644" s="292" t="s">
        <v>214</v>
      </c>
      <c r="F18644" s="405">
        <v>71261</v>
      </c>
      <c r="G18644" s="292" t="s">
        <v>2979</v>
      </c>
    </row>
    <row r="18645" spans="1:7">
      <c r="A18645" s="292" t="s">
        <v>49</v>
      </c>
      <c r="B18645" s="405">
        <v>69134</v>
      </c>
      <c r="C18645" s="292" t="s">
        <v>2979</v>
      </c>
      <c r="E18645" s="292" t="s">
        <v>214</v>
      </c>
      <c r="F18645" s="405">
        <v>71263</v>
      </c>
      <c r="G18645" s="292" t="s">
        <v>2979</v>
      </c>
    </row>
    <row r="18646" spans="1:7">
      <c r="A18646" s="292" t="s">
        <v>49</v>
      </c>
      <c r="B18646" s="405">
        <v>70086</v>
      </c>
      <c r="C18646" s="292" t="s">
        <v>2979</v>
      </c>
      <c r="E18646" s="292" t="s">
        <v>214</v>
      </c>
      <c r="F18646" s="405">
        <v>71266</v>
      </c>
      <c r="G18646" s="292" t="s">
        <v>2979</v>
      </c>
    </row>
    <row r="18647" spans="1:7">
      <c r="A18647" s="292" t="s">
        <v>49</v>
      </c>
      <c r="B18647" s="405">
        <v>70531</v>
      </c>
      <c r="C18647" s="292" t="s">
        <v>2979</v>
      </c>
      <c r="E18647" s="292" t="s">
        <v>214</v>
      </c>
      <c r="F18647" s="405">
        <v>71268</v>
      </c>
      <c r="G18647" s="292" t="s">
        <v>2979</v>
      </c>
    </row>
    <row r="18648" spans="1:7">
      <c r="A18648" s="292" t="s">
        <v>49</v>
      </c>
      <c r="B18648" s="405">
        <v>70720</v>
      </c>
      <c r="C18648" s="292" t="s">
        <v>2979</v>
      </c>
      <c r="E18648" s="292" t="s">
        <v>214</v>
      </c>
      <c r="F18648" s="405">
        <v>71269</v>
      </c>
      <c r="G18648" s="292" t="s">
        <v>2979</v>
      </c>
    </row>
    <row r="18649" spans="1:7">
      <c r="A18649" s="292" t="s">
        <v>49</v>
      </c>
      <c r="B18649" s="405">
        <v>71030</v>
      </c>
      <c r="C18649" s="292" t="s">
        <v>2979</v>
      </c>
      <c r="E18649" s="292" t="s">
        <v>214</v>
      </c>
      <c r="F18649" s="405">
        <v>71275</v>
      </c>
      <c r="G18649" s="292" t="s">
        <v>2979</v>
      </c>
    </row>
    <row r="18650" spans="1:7">
      <c r="A18650" s="292" t="s">
        <v>49</v>
      </c>
      <c r="B18650" s="405">
        <v>71249</v>
      </c>
      <c r="C18650" s="292" t="s">
        <v>2979</v>
      </c>
      <c r="E18650" s="292" t="s">
        <v>214</v>
      </c>
      <c r="F18650" s="405">
        <v>71276</v>
      </c>
      <c r="G18650" s="292" t="s">
        <v>2979</v>
      </c>
    </row>
    <row r="18651" spans="1:7">
      <c r="A18651" s="292" t="s">
        <v>49</v>
      </c>
      <c r="B18651" s="405">
        <v>71369</v>
      </c>
      <c r="C18651" s="292" t="s">
        <v>2979</v>
      </c>
      <c r="E18651" s="292" t="s">
        <v>214</v>
      </c>
      <c r="F18651" s="405">
        <v>71282</v>
      </c>
      <c r="G18651" s="292" t="s">
        <v>2979</v>
      </c>
    </row>
    <row r="18652" spans="1:7">
      <c r="A18652" s="292" t="s">
        <v>49</v>
      </c>
      <c r="B18652" s="405">
        <v>71630</v>
      </c>
      <c r="C18652" s="292" t="s">
        <v>2979</v>
      </c>
      <c r="E18652" s="292" t="s">
        <v>214</v>
      </c>
      <c r="F18652" s="405">
        <v>71284</v>
      </c>
      <c r="G18652" s="292" t="s">
        <v>2979</v>
      </c>
    </row>
    <row r="18653" spans="1:7">
      <c r="A18653" s="292" t="s">
        <v>49</v>
      </c>
      <c r="B18653" s="405">
        <v>68337</v>
      </c>
      <c r="C18653" s="292" t="s">
        <v>2979</v>
      </c>
      <c r="E18653" s="292" t="s">
        <v>214</v>
      </c>
      <c r="F18653" s="405">
        <v>71286</v>
      </c>
      <c r="G18653" s="292" t="s">
        <v>2979</v>
      </c>
    </row>
    <row r="18654" spans="1:7">
      <c r="A18654" s="292" t="s">
        <v>49</v>
      </c>
      <c r="B18654" s="405">
        <v>68406</v>
      </c>
      <c r="C18654" s="292" t="s">
        <v>2979</v>
      </c>
      <c r="E18654" s="292" t="s">
        <v>214</v>
      </c>
      <c r="F18654" s="405">
        <v>71295</v>
      </c>
      <c r="G18654" s="292" t="s">
        <v>2979</v>
      </c>
    </row>
    <row r="18655" spans="1:7">
      <c r="A18655" s="292" t="s">
        <v>49</v>
      </c>
      <c r="B18655" s="405">
        <v>68464</v>
      </c>
      <c r="C18655" s="292" t="s">
        <v>2979</v>
      </c>
      <c r="E18655" s="292" t="s">
        <v>214</v>
      </c>
      <c r="F18655" s="405">
        <v>71316</v>
      </c>
      <c r="G18655" s="292" t="s">
        <v>2979</v>
      </c>
    </row>
    <row r="18656" spans="1:7">
      <c r="A18656" s="292" t="s">
        <v>49</v>
      </c>
      <c r="B18656" s="405">
        <v>68715</v>
      </c>
      <c r="C18656" s="292" t="s">
        <v>2979</v>
      </c>
      <c r="E18656" s="292" t="s">
        <v>214</v>
      </c>
      <c r="F18656" s="405">
        <v>71322</v>
      </c>
      <c r="G18656" s="292" t="s">
        <v>2979</v>
      </c>
    </row>
    <row r="18657" spans="1:7">
      <c r="A18657" s="292" t="s">
        <v>49</v>
      </c>
      <c r="B18657" s="405">
        <v>68772</v>
      </c>
      <c r="C18657" s="292" t="s">
        <v>2979</v>
      </c>
      <c r="E18657" s="292" t="s">
        <v>214</v>
      </c>
      <c r="F18657" s="405">
        <v>71323</v>
      </c>
      <c r="G18657" s="292" t="s">
        <v>2979</v>
      </c>
    </row>
    <row r="18658" spans="1:7">
      <c r="A18658" s="292" t="s">
        <v>49</v>
      </c>
      <c r="B18658" s="405">
        <v>68854</v>
      </c>
      <c r="C18658" s="292" t="s">
        <v>2979</v>
      </c>
      <c r="E18658" s="292" t="s">
        <v>214</v>
      </c>
      <c r="F18658" s="405">
        <v>71324</v>
      </c>
      <c r="G18658" s="292" t="s">
        <v>2979</v>
      </c>
    </row>
    <row r="18659" spans="1:7">
      <c r="A18659" s="292" t="s">
        <v>49</v>
      </c>
      <c r="B18659" s="405">
        <v>68952</v>
      </c>
      <c r="C18659" s="292" t="s">
        <v>2979</v>
      </c>
      <c r="E18659" s="292" t="s">
        <v>214</v>
      </c>
      <c r="F18659" s="405">
        <v>71325</v>
      </c>
      <c r="G18659" s="292" t="s">
        <v>2979</v>
      </c>
    </row>
    <row r="18660" spans="1:7">
      <c r="A18660" s="292" t="s">
        <v>49</v>
      </c>
      <c r="B18660" s="405">
        <v>69135</v>
      </c>
      <c r="C18660" s="292" t="s">
        <v>2979</v>
      </c>
      <c r="E18660" s="292" t="s">
        <v>214</v>
      </c>
      <c r="F18660" s="405">
        <v>71327</v>
      </c>
      <c r="G18660" s="292" t="s">
        <v>2979</v>
      </c>
    </row>
    <row r="18661" spans="1:7">
      <c r="A18661" s="292" t="s">
        <v>49</v>
      </c>
      <c r="B18661" s="405">
        <v>70090</v>
      </c>
      <c r="C18661" s="292" t="s">
        <v>2979</v>
      </c>
      <c r="E18661" s="292" t="s">
        <v>214</v>
      </c>
      <c r="F18661" s="405">
        <v>71328</v>
      </c>
      <c r="G18661" s="292" t="s">
        <v>2979</v>
      </c>
    </row>
    <row r="18662" spans="1:7">
      <c r="A18662" s="292" t="s">
        <v>49</v>
      </c>
      <c r="B18662" s="405">
        <v>70534</v>
      </c>
      <c r="C18662" s="292" t="s">
        <v>2979</v>
      </c>
      <c r="E18662" s="292" t="s">
        <v>214</v>
      </c>
      <c r="F18662" s="405">
        <v>71331</v>
      </c>
      <c r="G18662" s="292" t="s">
        <v>2979</v>
      </c>
    </row>
    <row r="18663" spans="1:7">
      <c r="A18663" s="292" t="s">
        <v>49</v>
      </c>
      <c r="B18663" s="405">
        <v>70722</v>
      </c>
      <c r="C18663" s="292" t="s">
        <v>2979</v>
      </c>
      <c r="E18663" s="292" t="s">
        <v>214</v>
      </c>
      <c r="F18663" s="405">
        <v>71333</v>
      </c>
      <c r="G18663" s="292" t="s">
        <v>2979</v>
      </c>
    </row>
    <row r="18664" spans="1:7">
      <c r="A18664" s="292" t="s">
        <v>49</v>
      </c>
      <c r="B18664" s="405">
        <v>71032</v>
      </c>
      <c r="C18664" s="292" t="s">
        <v>2979</v>
      </c>
      <c r="E18664" s="292" t="s">
        <v>214</v>
      </c>
      <c r="F18664" s="405">
        <v>71334</v>
      </c>
      <c r="G18664" s="292" t="s">
        <v>2979</v>
      </c>
    </row>
    <row r="18665" spans="1:7">
      <c r="A18665" s="292" t="s">
        <v>49</v>
      </c>
      <c r="B18665" s="405">
        <v>71251</v>
      </c>
      <c r="C18665" s="292" t="s">
        <v>2979</v>
      </c>
      <c r="E18665" s="292" t="s">
        <v>214</v>
      </c>
      <c r="F18665" s="405">
        <v>71336</v>
      </c>
      <c r="G18665" s="292" t="s">
        <v>2979</v>
      </c>
    </row>
    <row r="18666" spans="1:7">
      <c r="A18666" s="292" t="s">
        <v>49</v>
      </c>
      <c r="B18666" s="405">
        <v>71371</v>
      </c>
      <c r="C18666" s="292" t="s">
        <v>2979</v>
      </c>
      <c r="E18666" s="292" t="s">
        <v>214</v>
      </c>
      <c r="F18666" s="405">
        <v>71339</v>
      </c>
      <c r="G18666" s="292" t="s">
        <v>2979</v>
      </c>
    </row>
    <row r="18667" spans="1:7">
      <c r="A18667" s="292" t="s">
        <v>49</v>
      </c>
      <c r="B18667" s="405">
        <v>71638</v>
      </c>
      <c r="C18667" s="292" t="s">
        <v>2979</v>
      </c>
      <c r="E18667" s="292" t="s">
        <v>214</v>
      </c>
      <c r="F18667" s="405">
        <v>71342</v>
      </c>
      <c r="G18667" s="292" t="s">
        <v>2979</v>
      </c>
    </row>
    <row r="18668" spans="1:7">
      <c r="A18668" s="292" t="s">
        <v>49</v>
      </c>
      <c r="B18668" s="405">
        <v>68338</v>
      </c>
      <c r="C18668" s="292" t="s">
        <v>2979</v>
      </c>
      <c r="E18668" s="292" t="s">
        <v>214</v>
      </c>
      <c r="F18668" s="405">
        <v>71345</v>
      </c>
      <c r="G18668" s="292" t="s">
        <v>2979</v>
      </c>
    </row>
    <row r="18669" spans="1:7">
      <c r="A18669" s="292" t="s">
        <v>49</v>
      </c>
      <c r="B18669" s="405">
        <v>68407</v>
      </c>
      <c r="C18669" s="292" t="s">
        <v>2979</v>
      </c>
      <c r="E18669" s="292" t="s">
        <v>214</v>
      </c>
      <c r="F18669" s="405">
        <v>71346</v>
      </c>
      <c r="G18669" s="292" t="s">
        <v>2979</v>
      </c>
    </row>
    <row r="18670" spans="1:7">
      <c r="A18670" s="292" t="s">
        <v>49</v>
      </c>
      <c r="B18670" s="405">
        <v>68465</v>
      </c>
      <c r="C18670" s="292" t="s">
        <v>2979</v>
      </c>
      <c r="E18670" s="292" t="s">
        <v>214</v>
      </c>
      <c r="F18670" s="405">
        <v>71353</v>
      </c>
      <c r="G18670" s="292" t="s">
        <v>2979</v>
      </c>
    </row>
    <row r="18671" spans="1:7">
      <c r="A18671" s="292" t="s">
        <v>49</v>
      </c>
      <c r="B18671" s="405">
        <v>68716</v>
      </c>
      <c r="C18671" s="292" t="s">
        <v>2979</v>
      </c>
      <c r="E18671" s="292" t="s">
        <v>214</v>
      </c>
      <c r="F18671" s="405">
        <v>71354</v>
      </c>
      <c r="G18671" s="292" t="s">
        <v>2979</v>
      </c>
    </row>
    <row r="18672" spans="1:7">
      <c r="A18672" s="292" t="s">
        <v>49</v>
      </c>
      <c r="B18672" s="405">
        <v>68773</v>
      </c>
      <c r="C18672" s="292" t="s">
        <v>2979</v>
      </c>
      <c r="E18672" s="292" t="s">
        <v>214</v>
      </c>
      <c r="F18672" s="405">
        <v>71355</v>
      </c>
      <c r="G18672" s="292" t="s">
        <v>2979</v>
      </c>
    </row>
    <row r="18673" spans="1:7">
      <c r="A18673" s="292" t="s">
        <v>49</v>
      </c>
      <c r="B18673" s="405">
        <v>68856</v>
      </c>
      <c r="C18673" s="292" t="s">
        <v>2979</v>
      </c>
      <c r="E18673" s="292" t="s">
        <v>214</v>
      </c>
      <c r="F18673" s="405">
        <v>71356</v>
      </c>
      <c r="G18673" s="292" t="s">
        <v>2979</v>
      </c>
    </row>
    <row r="18674" spans="1:7">
      <c r="A18674" s="292" t="s">
        <v>49</v>
      </c>
      <c r="B18674" s="405">
        <v>68954</v>
      </c>
      <c r="C18674" s="292" t="s">
        <v>2979</v>
      </c>
      <c r="E18674" s="292" t="s">
        <v>214</v>
      </c>
      <c r="F18674" s="405">
        <v>71357</v>
      </c>
      <c r="G18674" s="292" t="s">
        <v>2979</v>
      </c>
    </row>
    <row r="18675" spans="1:7">
      <c r="A18675" s="292" t="s">
        <v>49</v>
      </c>
      <c r="B18675" s="405">
        <v>69143</v>
      </c>
      <c r="C18675" s="292" t="s">
        <v>2979</v>
      </c>
      <c r="E18675" s="292" t="s">
        <v>214</v>
      </c>
      <c r="F18675" s="405">
        <v>71358</v>
      </c>
      <c r="G18675" s="292" t="s">
        <v>2979</v>
      </c>
    </row>
    <row r="18676" spans="1:7">
      <c r="A18676" s="292" t="s">
        <v>49</v>
      </c>
      <c r="B18676" s="405">
        <v>70091</v>
      </c>
      <c r="C18676" s="292" t="s">
        <v>2979</v>
      </c>
      <c r="E18676" s="292" t="s">
        <v>214</v>
      </c>
      <c r="F18676" s="405">
        <v>71362</v>
      </c>
      <c r="G18676" s="292" t="s">
        <v>2979</v>
      </c>
    </row>
    <row r="18677" spans="1:7">
      <c r="A18677" s="292" t="s">
        <v>49</v>
      </c>
      <c r="B18677" s="405">
        <v>70537</v>
      </c>
      <c r="C18677" s="292" t="s">
        <v>2979</v>
      </c>
      <c r="E18677" s="292" t="s">
        <v>214</v>
      </c>
      <c r="F18677" s="405">
        <v>71366</v>
      </c>
      <c r="G18677" s="292" t="s">
        <v>2979</v>
      </c>
    </row>
    <row r="18678" spans="1:7">
      <c r="A18678" s="292" t="s">
        <v>49</v>
      </c>
      <c r="B18678" s="405">
        <v>70725</v>
      </c>
      <c r="C18678" s="292" t="s">
        <v>2979</v>
      </c>
      <c r="E18678" s="292" t="s">
        <v>214</v>
      </c>
      <c r="F18678" s="405">
        <v>71367</v>
      </c>
      <c r="G18678" s="292" t="s">
        <v>2979</v>
      </c>
    </row>
    <row r="18679" spans="1:7">
      <c r="A18679" s="292" t="s">
        <v>49</v>
      </c>
      <c r="B18679" s="405">
        <v>71034</v>
      </c>
      <c r="C18679" s="292" t="s">
        <v>2979</v>
      </c>
      <c r="E18679" s="292" t="s">
        <v>214</v>
      </c>
      <c r="F18679" s="405">
        <v>71368</v>
      </c>
      <c r="G18679" s="292" t="s">
        <v>2979</v>
      </c>
    </row>
    <row r="18680" spans="1:7">
      <c r="A18680" s="292" t="s">
        <v>49</v>
      </c>
      <c r="B18680" s="405">
        <v>71254</v>
      </c>
      <c r="C18680" s="292" t="s">
        <v>2979</v>
      </c>
      <c r="E18680" s="292" t="s">
        <v>214</v>
      </c>
      <c r="F18680" s="405">
        <v>71369</v>
      </c>
      <c r="G18680" s="292" t="s">
        <v>2979</v>
      </c>
    </row>
    <row r="18681" spans="1:7">
      <c r="A18681" s="292" t="s">
        <v>49</v>
      </c>
      <c r="B18681" s="405">
        <v>71373</v>
      </c>
      <c r="C18681" s="292" t="s">
        <v>2979</v>
      </c>
      <c r="E18681" s="292" t="s">
        <v>214</v>
      </c>
      <c r="F18681" s="405">
        <v>71371</v>
      </c>
      <c r="G18681" s="292" t="s">
        <v>2979</v>
      </c>
    </row>
    <row r="18682" spans="1:7">
      <c r="A18682" s="292" t="s">
        <v>49</v>
      </c>
      <c r="B18682" s="405">
        <v>71639</v>
      </c>
      <c r="C18682" s="292" t="s">
        <v>2979</v>
      </c>
      <c r="E18682" s="292" t="s">
        <v>214</v>
      </c>
      <c r="F18682" s="405">
        <v>71373</v>
      </c>
      <c r="G18682" s="292" t="s">
        <v>2979</v>
      </c>
    </row>
    <row r="18683" spans="1:7">
      <c r="A18683" s="292" t="s">
        <v>49</v>
      </c>
      <c r="B18683" s="405">
        <v>68339</v>
      </c>
      <c r="C18683" s="292" t="s">
        <v>2979</v>
      </c>
      <c r="E18683" s="292" t="s">
        <v>214</v>
      </c>
      <c r="F18683" s="405">
        <v>71377</v>
      </c>
      <c r="G18683" s="292" t="s">
        <v>2979</v>
      </c>
    </row>
    <row r="18684" spans="1:7">
      <c r="A18684" s="292" t="s">
        <v>49</v>
      </c>
      <c r="B18684" s="405">
        <v>68409</v>
      </c>
      <c r="C18684" s="292" t="s">
        <v>2979</v>
      </c>
      <c r="E18684" s="292" t="s">
        <v>214</v>
      </c>
      <c r="F18684" s="405">
        <v>71378</v>
      </c>
      <c r="G18684" s="292" t="s">
        <v>2979</v>
      </c>
    </row>
    <row r="18685" spans="1:7">
      <c r="A18685" s="292" t="s">
        <v>49</v>
      </c>
      <c r="B18685" s="405">
        <v>68466</v>
      </c>
      <c r="C18685" s="292" t="s">
        <v>2979</v>
      </c>
      <c r="E18685" s="292" t="s">
        <v>214</v>
      </c>
      <c r="F18685" s="405">
        <v>71404</v>
      </c>
      <c r="G18685" s="292" t="s">
        <v>2979</v>
      </c>
    </row>
    <row r="18686" spans="1:7">
      <c r="A18686" s="292" t="s">
        <v>49</v>
      </c>
      <c r="B18686" s="405">
        <v>68717</v>
      </c>
      <c r="C18686" s="292" t="s">
        <v>2979</v>
      </c>
      <c r="E18686" s="292" t="s">
        <v>214</v>
      </c>
      <c r="F18686" s="405">
        <v>71407</v>
      </c>
      <c r="G18686" s="292" t="s">
        <v>2979</v>
      </c>
    </row>
    <row r="18687" spans="1:7">
      <c r="A18687" s="292" t="s">
        <v>49</v>
      </c>
      <c r="B18687" s="405">
        <v>68777</v>
      </c>
      <c r="C18687" s="292" t="s">
        <v>2979</v>
      </c>
      <c r="E18687" s="292" t="s">
        <v>214</v>
      </c>
      <c r="F18687" s="405">
        <v>71409</v>
      </c>
      <c r="G18687" s="292" t="s">
        <v>2979</v>
      </c>
    </row>
    <row r="18688" spans="1:7">
      <c r="A18688" s="292" t="s">
        <v>49</v>
      </c>
      <c r="B18688" s="405">
        <v>68858</v>
      </c>
      <c r="C18688" s="292" t="s">
        <v>2979</v>
      </c>
      <c r="E18688" s="292" t="s">
        <v>214</v>
      </c>
      <c r="F18688" s="405">
        <v>71411</v>
      </c>
      <c r="G18688" s="292" t="s">
        <v>2979</v>
      </c>
    </row>
    <row r="18689" spans="1:7">
      <c r="A18689" s="292" t="s">
        <v>49</v>
      </c>
      <c r="B18689" s="405">
        <v>68955</v>
      </c>
      <c r="C18689" s="292" t="s">
        <v>2979</v>
      </c>
      <c r="E18689" s="292" t="s">
        <v>214</v>
      </c>
      <c r="F18689" s="405">
        <v>71415</v>
      </c>
      <c r="G18689" s="292" t="s">
        <v>2979</v>
      </c>
    </row>
    <row r="18690" spans="1:7">
      <c r="A18690" s="292" t="s">
        <v>49</v>
      </c>
      <c r="B18690" s="405">
        <v>69145</v>
      </c>
      <c r="C18690" s="292" t="s">
        <v>2979</v>
      </c>
      <c r="E18690" s="292" t="s">
        <v>214</v>
      </c>
      <c r="F18690" s="405">
        <v>71417</v>
      </c>
      <c r="G18690" s="292" t="s">
        <v>2979</v>
      </c>
    </row>
    <row r="18691" spans="1:7">
      <c r="A18691" s="292" t="s">
        <v>49</v>
      </c>
      <c r="B18691" s="405">
        <v>70339</v>
      </c>
      <c r="C18691" s="292" t="s">
        <v>2979</v>
      </c>
      <c r="E18691" s="292" t="s">
        <v>214</v>
      </c>
      <c r="F18691" s="405">
        <v>71418</v>
      </c>
      <c r="G18691" s="292" t="s">
        <v>2979</v>
      </c>
    </row>
    <row r="18692" spans="1:7">
      <c r="A18692" s="292" t="s">
        <v>49</v>
      </c>
      <c r="B18692" s="405">
        <v>70538</v>
      </c>
      <c r="C18692" s="292" t="s">
        <v>2979</v>
      </c>
      <c r="E18692" s="292" t="s">
        <v>214</v>
      </c>
      <c r="F18692" s="405">
        <v>71422</v>
      </c>
      <c r="G18692" s="292" t="s">
        <v>2979</v>
      </c>
    </row>
    <row r="18693" spans="1:7">
      <c r="A18693" s="292" t="s">
        <v>49</v>
      </c>
      <c r="B18693" s="405">
        <v>70729</v>
      </c>
      <c r="C18693" s="292" t="s">
        <v>2979</v>
      </c>
      <c r="E18693" s="292" t="s">
        <v>214</v>
      </c>
      <c r="F18693" s="405">
        <v>71423</v>
      </c>
      <c r="G18693" s="292" t="s">
        <v>2979</v>
      </c>
    </row>
    <row r="18694" spans="1:7">
      <c r="A18694" s="292" t="s">
        <v>49</v>
      </c>
      <c r="B18694" s="405">
        <v>71038</v>
      </c>
      <c r="C18694" s="292" t="s">
        <v>2979</v>
      </c>
      <c r="E18694" s="292" t="s">
        <v>214</v>
      </c>
      <c r="F18694" s="405">
        <v>71424</v>
      </c>
      <c r="G18694" s="292" t="s">
        <v>2979</v>
      </c>
    </row>
    <row r="18695" spans="1:7">
      <c r="A18695" s="292" t="s">
        <v>49</v>
      </c>
      <c r="B18695" s="405">
        <v>71256</v>
      </c>
      <c r="C18695" s="292" t="s">
        <v>2979</v>
      </c>
      <c r="E18695" s="292" t="s">
        <v>214</v>
      </c>
      <c r="F18695" s="405">
        <v>71426</v>
      </c>
      <c r="G18695" s="292" t="s">
        <v>2979</v>
      </c>
    </row>
    <row r="18696" spans="1:7">
      <c r="A18696" s="292" t="s">
        <v>49</v>
      </c>
      <c r="B18696" s="405">
        <v>71377</v>
      </c>
      <c r="C18696" s="292" t="s">
        <v>2979</v>
      </c>
      <c r="E18696" s="292" t="s">
        <v>214</v>
      </c>
      <c r="F18696" s="405">
        <v>71427</v>
      </c>
      <c r="G18696" s="292" t="s">
        <v>2979</v>
      </c>
    </row>
    <row r="18697" spans="1:7">
      <c r="A18697" s="292" t="s">
        <v>49</v>
      </c>
      <c r="B18697" s="405">
        <v>71640</v>
      </c>
      <c r="C18697" s="292" t="s">
        <v>2979</v>
      </c>
      <c r="E18697" s="292" t="s">
        <v>214</v>
      </c>
      <c r="F18697" s="405">
        <v>71429</v>
      </c>
      <c r="G18697" s="292" t="s">
        <v>2979</v>
      </c>
    </row>
    <row r="18698" spans="1:7">
      <c r="A18698" s="292" t="s">
        <v>49</v>
      </c>
      <c r="B18698" s="405">
        <v>68340</v>
      </c>
      <c r="C18698" s="292" t="s">
        <v>2979</v>
      </c>
      <c r="E18698" s="292" t="s">
        <v>214</v>
      </c>
      <c r="F18698" s="405">
        <v>71430</v>
      </c>
      <c r="G18698" s="292" t="s">
        <v>2979</v>
      </c>
    </row>
    <row r="18699" spans="1:7">
      <c r="A18699" s="292" t="s">
        <v>49</v>
      </c>
      <c r="B18699" s="405">
        <v>68410</v>
      </c>
      <c r="C18699" s="292" t="s">
        <v>2979</v>
      </c>
      <c r="E18699" s="292" t="s">
        <v>214</v>
      </c>
      <c r="F18699" s="405">
        <v>71432</v>
      </c>
      <c r="G18699" s="292" t="s">
        <v>2979</v>
      </c>
    </row>
    <row r="18700" spans="1:7">
      <c r="A18700" s="292" t="s">
        <v>49</v>
      </c>
      <c r="B18700" s="405">
        <v>68620</v>
      </c>
      <c r="C18700" s="292" t="s">
        <v>2979</v>
      </c>
      <c r="E18700" s="292" t="s">
        <v>214</v>
      </c>
      <c r="F18700" s="405">
        <v>71433</v>
      </c>
      <c r="G18700" s="292" t="s">
        <v>2979</v>
      </c>
    </row>
    <row r="18701" spans="1:7">
      <c r="A18701" s="292" t="s">
        <v>49</v>
      </c>
      <c r="B18701" s="405">
        <v>68718</v>
      </c>
      <c r="C18701" s="292" t="s">
        <v>2979</v>
      </c>
      <c r="E18701" s="292" t="s">
        <v>214</v>
      </c>
      <c r="F18701" s="405">
        <v>71435</v>
      </c>
      <c r="G18701" s="292" t="s">
        <v>2979</v>
      </c>
    </row>
    <row r="18702" spans="1:7">
      <c r="A18702" s="292" t="s">
        <v>49</v>
      </c>
      <c r="B18702" s="405">
        <v>68779</v>
      </c>
      <c r="C18702" s="292" t="s">
        <v>2979</v>
      </c>
      <c r="E18702" s="292" t="s">
        <v>214</v>
      </c>
      <c r="F18702" s="405">
        <v>71438</v>
      </c>
      <c r="G18702" s="292" t="s">
        <v>2979</v>
      </c>
    </row>
    <row r="18703" spans="1:7">
      <c r="A18703" s="292" t="s">
        <v>49</v>
      </c>
      <c r="B18703" s="405">
        <v>68861</v>
      </c>
      <c r="C18703" s="292" t="s">
        <v>2979</v>
      </c>
      <c r="E18703" s="292" t="s">
        <v>214</v>
      </c>
      <c r="F18703" s="405">
        <v>71441</v>
      </c>
      <c r="G18703" s="292" t="s">
        <v>2979</v>
      </c>
    </row>
    <row r="18704" spans="1:7">
      <c r="A18704" s="292" t="s">
        <v>49</v>
      </c>
      <c r="B18704" s="405">
        <v>68956</v>
      </c>
      <c r="C18704" s="292" t="s">
        <v>2979</v>
      </c>
      <c r="E18704" s="292" t="s">
        <v>214</v>
      </c>
      <c r="F18704" s="405">
        <v>71446</v>
      </c>
      <c r="G18704" s="292" t="s">
        <v>2979</v>
      </c>
    </row>
    <row r="18705" spans="1:7">
      <c r="A18705" s="292" t="s">
        <v>49</v>
      </c>
      <c r="B18705" s="405">
        <v>69146</v>
      </c>
      <c r="C18705" s="292" t="s">
        <v>2979</v>
      </c>
      <c r="E18705" s="292" t="s">
        <v>214</v>
      </c>
      <c r="F18705" s="405">
        <v>71447</v>
      </c>
      <c r="G18705" s="292" t="s">
        <v>2979</v>
      </c>
    </row>
    <row r="18706" spans="1:7">
      <c r="A18706" s="292" t="s">
        <v>49</v>
      </c>
      <c r="B18706" s="405">
        <v>70340</v>
      </c>
      <c r="C18706" s="292" t="s">
        <v>2979</v>
      </c>
      <c r="E18706" s="292" t="s">
        <v>214</v>
      </c>
      <c r="F18706" s="405">
        <v>71449</v>
      </c>
      <c r="G18706" s="292" t="s">
        <v>2979</v>
      </c>
    </row>
    <row r="18707" spans="1:7">
      <c r="A18707" s="292" t="s">
        <v>49</v>
      </c>
      <c r="B18707" s="405">
        <v>70540</v>
      </c>
      <c r="C18707" s="292" t="s">
        <v>2979</v>
      </c>
      <c r="E18707" s="292" t="s">
        <v>214</v>
      </c>
      <c r="F18707" s="405">
        <v>71452</v>
      </c>
      <c r="G18707" s="292" t="s">
        <v>2979</v>
      </c>
    </row>
    <row r="18708" spans="1:7">
      <c r="A18708" s="292" t="s">
        <v>49</v>
      </c>
      <c r="B18708" s="405">
        <v>70730</v>
      </c>
      <c r="C18708" s="292" t="s">
        <v>2979</v>
      </c>
      <c r="E18708" s="292" t="s">
        <v>214</v>
      </c>
      <c r="F18708" s="405">
        <v>71454</v>
      </c>
      <c r="G18708" s="292" t="s">
        <v>2979</v>
      </c>
    </row>
    <row r="18709" spans="1:7">
      <c r="A18709" s="292" t="s">
        <v>49</v>
      </c>
      <c r="B18709" s="405">
        <v>71039</v>
      </c>
      <c r="C18709" s="292" t="s">
        <v>2979</v>
      </c>
      <c r="E18709" s="292" t="s">
        <v>214</v>
      </c>
      <c r="F18709" s="405">
        <v>71456</v>
      </c>
      <c r="G18709" s="292" t="s">
        <v>2979</v>
      </c>
    </row>
    <row r="18710" spans="1:7">
      <c r="A18710" s="292" t="s">
        <v>49</v>
      </c>
      <c r="B18710" s="405">
        <v>71259</v>
      </c>
      <c r="C18710" s="292" t="s">
        <v>2979</v>
      </c>
      <c r="E18710" s="292" t="s">
        <v>214</v>
      </c>
      <c r="F18710" s="405">
        <v>71460</v>
      </c>
      <c r="G18710" s="292" t="s">
        <v>2979</v>
      </c>
    </row>
    <row r="18711" spans="1:7">
      <c r="A18711" s="292" t="s">
        <v>49</v>
      </c>
      <c r="B18711" s="405">
        <v>71378</v>
      </c>
      <c r="C18711" s="292" t="s">
        <v>2979</v>
      </c>
      <c r="E18711" s="292" t="s">
        <v>214</v>
      </c>
      <c r="F18711" s="405">
        <v>71465</v>
      </c>
      <c r="G18711" s="292" t="s">
        <v>2979</v>
      </c>
    </row>
    <row r="18712" spans="1:7">
      <c r="A18712" s="292" t="s">
        <v>49</v>
      </c>
      <c r="B18712" s="405">
        <v>71642</v>
      </c>
      <c r="C18712" s="292" t="s">
        <v>2979</v>
      </c>
      <c r="E18712" s="292" t="s">
        <v>214</v>
      </c>
      <c r="F18712" s="405">
        <v>71467</v>
      </c>
      <c r="G18712" s="292" t="s">
        <v>2979</v>
      </c>
    </row>
    <row r="18713" spans="1:7">
      <c r="A18713" s="292" t="s">
        <v>49</v>
      </c>
      <c r="B18713" s="405">
        <v>71643</v>
      </c>
      <c r="C18713" s="292" t="s">
        <v>2979</v>
      </c>
      <c r="E18713" s="292" t="s">
        <v>214</v>
      </c>
      <c r="F18713" s="405">
        <v>71469</v>
      </c>
      <c r="G18713" s="292" t="s">
        <v>2979</v>
      </c>
    </row>
    <row r="18714" spans="1:7">
      <c r="A18714" s="292" t="s">
        <v>49</v>
      </c>
      <c r="B18714" s="405">
        <v>71826</v>
      </c>
      <c r="C18714" s="292" t="s">
        <v>2979</v>
      </c>
      <c r="E18714" s="292" t="s">
        <v>214</v>
      </c>
      <c r="F18714" s="405">
        <v>71474</v>
      </c>
      <c r="G18714" s="292" t="s">
        <v>2979</v>
      </c>
    </row>
    <row r="18715" spans="1:7">
      <c r="A18715" s="292" t="s">
        <v>49</v>
      </c>
      <c r="B18715" s="405">
        <v>72006</v>
      </c>
      <c r="C18715" s="292" t="s">
        <v>2979</v>
      </c>
      <c r="E18715" s="292" t="s">
        <v>214</v>
      </c>
      <c r="F18715" s="405">
        <v>71475</v>
      </c>
      <c r="G18715" s="292" t="s">
        <v>2979</v>
      </c>
    </row>
    <row r="18716" spans="1:7">
      <c r="A18716" s="292" t="s">
        <v>49</v>
      </c>
      <c r="B18716" s="405">
        <v>72125</v>
      </c>
      <c r="C18716" s="292" t="s">
        <v>2979</v>
      </c>
      <c r="E18716" s="292" t="s">
        <v>214</v>
      </c>
      <c r="F18716" s="405">
        <v>71479</v>
      </c>
      <c r="G18716" s="292" t="s">
        <v>2979</v>
      </c>
    </row>
    <row r="18717" spans="1:7">
      <c r="A18717" s="292" t="s">
        <v>49</v>
      </c>
      <c r="B18717" s="405">
        <v>72355</v>
      </c>
      <c r="C18717" s="292" t="s">
        <v>2979</v>
      </c>
      <c r="E18717" s="292" t="s">
        <v>214</v>
      </c>
      <c r="F18717" s="405">
        <v>71480</v>
      </c>
      <c r="G18717" s="292" t="s">
        <v>2979</v>
      </c>
    </row>
    <row r="18718" spans="1:7">
      <c r="A18718" s="292" t="s">
        <v>49</v>
      </c>
      <c r="B18718" s="405">
        <v>72450</v>
      </c>
      <c r="C18718" s="292" t="s">
        <v>2979</v>
      </c>
      <c r="E18718" s="292" t="s">
        <v>214</v>
      </c>
      <c r="F18718" s="405">
        <v>71483</v>
      </c>
      <c r="G18718" s="292" t="s">
        <v>2979</v>
      </c>
    </row>
    <row r="18719" spans="1:7">
      <c r="A18719" s="292" t="s">
        <v>49</v>
      </c>
      <c r="B18719" s="405">
        <v>72568</v>
      </c>
      <c r="C18719" s="292" t="s">
        <v>2979</v>
      </c>
      <c r="E18719" s="292" t="s">
        <v>214</v>
      </c>
      <c r="F18719" s="405">
        <v>71486</v>
      </c>
      <c r="G18719" s="292" t="s">
        <v>2979</v>
      </c>
    </row>
    <row r="18720" spans="1:7">
      <c r="A18720" s="292" t="s">
        <v>49</v>
      </c>
      <c r="B18720" s="405">
        <v>72740</v>
      </c>
      <c r="C18720" s="292" t="s">
        <v>2979</v>
      </c>
      <c r="E18720" s="292" t="s">
        <v>214</v>
      </c>
      <c r="F18720" s="405">
        <v>71496</v>
      </c>
      <c r="G18720" s="292" t="s">
        <v>2979</v>
      </c>
    </row>
    <row r="18721" spans="1:7">
      <c r="A18721" s="292" t="s">
        <v>49</v>
      </c>
      <c r="B18721" s="405">
        <v>72948</v>
      </c>
      <c r="C18721" s="292" t="s">
        <v>2979</v>
      </c>
      <c r="E18721" s="292" t="s">
        <v>214</v>
      </c>
      <c r="F18721" s="405">
        <v>71630</v>
      </c>
      <c r="G18721" s="292" t="s">
        <v>2979</v>
      </c>
    </row>
    <row r="18722" spans="1:7">
      <c r="A18722" s="292" t="s">
        <v>49</v>
      </c>
      <c r="B18722" s="405">
        <v>73074</v>
      </c>
      <c r="C18722" s="292" t="s">
        <v>2979</v>
      </c>
      <c r="E18722" s="292" t="s">
        <v>214</v>
      </c>
      <c r="F18722" s="405">
        <v>71638</v>
      </c>
      <c r="G18722" s="292" t="s">
        <v>2979</v>
      </c>
    </row>
    <row r="18723" spans="1:7">
      <c r="A18723" s="292" t="s">
        <v>49</v>
      </c>
      <c r="B18723" s="405">
        <v>73541</v>
      </c>
      <c r="C18723" s="292" t="s">
        <v>2979</v>
      </c>
      <c r="E18723" s="292" t="s">
        <v>214</v>
      </c>
      <c r="F18723" s="405">
        <v>71639</v>
      </c>
      <c r="G18723" s="292" t="s">
        <v>2979</v>
      </c>
    </row>
    <row r="18724" spans="1:7">
      <c r="A18724" s="292" t="s">
        <v>49</v>
      </c>
      <c r="B18724" s="405">
        <v>73662</v>
      </c>
      <c r="C18724" s="292" t="s">
        <v>2979</v>
      </c>
      <c r="E18724" s="292" t="s">
        <v>214</v>
      </c>
      <c r="F18724" s="405">
        <v>71640</v>
      </c>
      <c r="G18724" s="292" t="s">
        <v>2979</v>
      </c>
    </row>
    <row r="18725" spans="1:7">
      <c r="A18725" s="292" t="s">
        <v>49</v>
      </c>
      <c r="B18725" s="405">
        <v>73801</v>
      </c>
      <c r="C18725" s="292" t="s">
        <v>2979</v>
      </c>
      <c r="E18725" s="292" t="s">
        <v>214</v>
      </c>
      <c r="F18725" s="405">
        <v>71642</v>
      </c>
      <c r="G18725" s="292" t="s">
        <v>2979</v>
      </c>
    </row>
    <row r="18726" spans="1:7">
      <c r="A18726" s="292" t="s">
        <v>49</v>
      </c>
      <c r="B18726" s="405">
        <v>74052</v>
      </c>
      <c r="C18726" s="292" t="s">
        <v>2979</v>
      </c>
      <c r="E18726" s="292" t="s">
        <v>214</v>
      </c>
      <c r="F18726" s="405">
        <v>71643</v>
      </c>
      <c r="G18726" s="292" t="s">
        <v>2979</v>
      </c>
    </row>
    <row r="18727" spans="1:7">
      <c r="A18727" s="292" t="s">
        <v>49</v>
      </c>
      <c r="B18727" s="405">
        <v>74431</v>
      </c>
      <c r="C18727" s="292" t="s">
        <v>2979</v>
      </c>
      <c r="E18727" s="292" t="s">
        <v>214</v>
      </c>
      <c r="F18727" s="405">
        <v>71644</v>
      </c>
      <c r="G18727" s="292" t="s">
        <v>2979</v>
      </c>
    </row>
    <row r="18728" spans="1:7">
      <c r="A18728" s="292" t="s">
        <v>49</v>
      </c>
      <c r="B18728" s="405">
        <v>71644</v>
      </c>
      <c r="C18728" s="292" t="s">
        <v>2979</v>
      </c>
      <c r="E18728" s="292" t="s">
        <v>214</v>
      </c>
      <c r="F18728" s="405">
        <v>71646</v>
      </c>
      <c r="G18728" s="292" t="s">
        <v>2979</v>
      </c>
    </row>
    <row r="18729" spans="1:7">
      <c r="A18729" s="292" t="s">
        <v>49</v>
      </c>
      <c r="B18729" s="405">
        <v>71828</v>
      </c>
      <c r="C18729" s="292" t="s">
        <v>2979</v>
      </c>
      <c r="E18729" s="292" t="s">
        <v>214</v>
      </c>
      <c r="F18729" s="405">
        <v>71647</v>
      </c>
      <c r="G18729" s="292" t="s">
        <v>2979</v>
      </c>
    </row>
    <row r="18730" spans="1:7">
      <c r="A18730" s="292" t="s">
        <v>49</v>
      </c>
      <c r="B18730" s="405">
        <v>72010</v>
      </c>
      <c r="C18730" s="292" t="s">
        <v>2979</v>
      </c>
      <c r="E18730" s="292" t="s">
        <v>214</v>
      </c>
      <c r="F18730" s="405">
        <v>71653</v>
      </c>
      <c r="G18730" s="292" t="s">
        <v>2979</v>
      </c>
    </row>
    <row r="18731" spans="1:7">
      <c r="A18731" s="292" t="s">
        <v>49</v>
      </c>
      <c r="B18731" s="405">
        <v>72126</v>
      </c>
      <c r="C18731" s="292" t="s">
        <v>2979</v>
      </c>
      <c r="E18731" s="292" t="s">
        <v>214</v>
      </c>
      <c r="F18731" s="405">
        <v>71658</v>
      </c>
      <c r="G18731" s="292" t="s">
        <v>2979</v>
      </c>
    </row>
    <row r="18732" spans="1:7">
      <c r="A18732" s="292" t="s">
        <v>49</v>
      </c>
      <c r="B18732" s="405">
        <v>72358</v>
      </c>
      <c r="C18732" s="292" t="s">
        <v>2979</v>
      </c>
      <c r="E18732" s="292" t="s">
        <v>214</v>
      </c>
      <c r="F18732" s="405">
        <v>71660</v>
      </c>
      <c r="G18732" s="292" t="s">
        <v>2979</v>
      </c>
    </row>
    <row r="18733" spans="1:7">
      <c r="A18733" s="292" t="s">
        <v>49</v>
      </c>
      <c r="B18733" s="405">
        <v>72453</v>
      </c>
      <c r="C18733" s="292" t="s">
        <v>2979</v>
      </c>
      <c r="E18733" s="292" t="s">
        <v>214</v>
      </c>
      <c r="F18733" s="405">
        <v>71661</v>
      </c>
      <c r="G18733" s="292" t="s">
        <v>2979</v>
      </c>
    </row>
    <row r="18734" spans="1:7">
      <c r="A18734" s="292" t="s">
        <v>49</v>
      </c>
      <c r="B18734" s="405">
        <v>72571</v>
      </c>
      <c r="C18734" s="292" t="s">
        <v>2979</v>
      </c>
      <c r="E18734" s="292" t="s">
        <v>214</v>
      </c>
      <c r="F18734" s="405">
        <v>71662</v>
      </c>
      <c r="G18734" s="292" t="s">
        <v>2979</v>
      </c>
    </row>
    <row r="18735" spans="1:7">
      <c r="A18735" s="292" t="s">
        <v>49</v>
      </c>
      <c r="B18735" s="405">
        <v>72744</v>
      </c>
      <c r="C18735" s="292" t="s">
        <v>2979</v>
      </c>
      <c r="E18735" s="292" t="s">
        <v>214</v>
      </c>
      <c r="F18735" s="405">
        <v>71663</v>
      </c>
      <c r="G18735" s="292" t="s">
        <v>2979</v>
      </c>
    </row>
    <row r="18736" spans="1:7">
      <c r="A18736" s="292" t="s">
        <v>49</v>
      </c>
      <c r="B18736" s="405">
        <v>72949</v>
      </c>
      <c r="C18736" s="292" t="s">
        <v>2979</v>
      </c>
      <c r="E18736" s="292" t="s">
        <v>214</v>
      </c>
      <c r="F18736" s="405">
        <v>71665</v>
      </c>
      <c r="G18736" s="292" t="s">
        <v>2979</v>
      </c>
    </row>
    <row r="18737" spans="1:7">
      <c r="A18737" s="292" t="s">
        <v>49</v>
      </c>
      <c r="B18737" s="405">
        <v>73075</v>
      </c>
      <c r="C18737" s="292" t="s">
        <v>2979</v>
      </c>
      <c r="E18737" s="292" t="s">
        <v>214</v>
      </c>
      <c r="F18737" s="405">
        <v>71667</v>
      </c>
      <c r="G18737" s="292" t="s">
        <v>2979</v>
      </c>
    </row>
    <row r="18738" spans="1:7">
      <c r="A18738" s="292" t="s">
        <v>49</v>
      </c>
      <c r="B18738" s="405">
        <v>73542</v>
      </c>
      <c r="C18738" s="292" t="s">
        <v>2979</v>
      </c>
      <c r="E18738" s="292" t="s">
        <v>214</v>
      </c>
      <c r="F18738" s="405">
        <v>71670</v>
      </c>
      <c r="G18738" s="292" t="s">
        <v>2979</v>
      </c>
    </row>
    <row r="18739" spans="1:7">
      <c r="A18739" s="292" t="s">
        <v>49</v>
      </c>
      <c r="B18739" s="405">
        <v>73663</v>
      </c>
      <c r="C18739" s="292" t="s">
        <v>2979</v>
      </c>
      <c r="E18739" s="292" t="s">
        <v>214</v>
      </c>
      <c r="F18739" s="405">
        <v>71671</v>
      </c>
      <c r="G18739" s="292" t="s">
        <v>2979</v>
      </c>
    </row>
    <row r="18740" spans="1:7">
      <c r="A18740" s="292" t="s">
        <v>49</v>
      </c>
      <c r="B18740" s="405">
        <v>73802</v>
      </c>
      <c r="C18740" s="292" t="s">
        <v>2979</v>
      </c>
      <c r="E18740" s="292" t="s">
        <v>214</v>
      </c>
      <c r="F18740" s="405">
        <v>71674</v>
      </c>
      <c r="G18740" s="292" t="s">
        <v>2979</v>
      </c>
    </row>
    <row r="18741" spans="1:7">
      <c r="A18741" s="292" t="s">
        <v>49</v>
      </c>
      <c r="B18741" s="405">
        <v>74054</v>
      </c>
      <c r="C18741" s="292" t="s">
        <v>2979</v>
      </c>
      <c r="E18741" s="292" t="s">
        <v>214</v>
      </c>
      <c r="F18741" s="405">
        <v>71675</v>
      </c>
      <c r="G18741" s="292" t="s">
        <v>2979</v>
      </c>
    </row>
    <row r="18742" spans="1:7">
      <c r="A18742" s="292" t="s">
        <v>49</v>
      </c>
      <c r="B18742" s="405">
        <v>74432</v>
      </c>
      <c r="C18742" s="292" t="s">
        <v>2979</v>
      </c>
      <c r="E18742" s="292" t="s">
        <v>214</v>
      </c>
      <c r="F18742" s="405">
        <v>71676</v>
      </c>
      <c r="G18742" s="292" t="s">
        <v>2979</v>
      </c>
    </row>
    <row r="18743" spans="1:7">
      <c r="A18743" s="292" t="s">
        <v>49</v>
      </c>
      <c r="B18743" s="405">
        <v>71646</v>
      </c>
      <c r="C18743" s="292" t="s">
        <v>2979</v>
      </c>
      <c r="E18743" s="292" t="s">
        <v>214</v>
      </c>
      <c r="F18743" s="405">
        <v>71678</v>
      </c>
      <c r="G18743" s="292" t="s">
        <v>2979</v>
      </c>
    </row>
    <row r="18744" spans="1:7">
      <c r="A18744" s="292" t="s">
        <v>49</v>
      </c>
      <c r="B18744" s="405">
        <v>71832</v>
      </c>
      <c r="C18744" s="292" t="s">
        <v>2979</v>
      </c>
      <c r="E18744" s="292" t="s">
        <v>214</v>
      </c>
      <c r="F18744" s="405">
        <v>71720</v>
      </c>
      <c r="G18744" s="292" t="s">
        <v>2979</v>
      </c>
    </row>
    <row r="18745" spans="1:7">
      <c r="A18745" s="292" t="s">
        <v>49</v>
      </c>
      <c r="B18745" s="405">
        <v>72016</v>
      </c>
      <c r="C18745" s="292" t="s">
        <v>2979</v>
      </c>
      <c r="E18745" s="292" t="s">
        <v>214</v>
      </c>
      <c r="F18745" s="405">
        <v>71724</v>
      </c>
      <c r="G18745" s="292" t="s">
        <v>2979</v>
      </c>
    </row>
    <row r="18746" spans="1:7">
      <c r="A18746" s="292" t="s">
        <v>49</v>
      </c>
      <c r="B18746" s="405">
        <v>72127</v>
      </c>
      <c r="C18746" s="292" t="s">
        <v>2979</v>
      </c>
      <c r="E18746" s="292" t="s">
        <v>214</v>
      </c>
      <c r="F18746" s="405">
        <v>71725</v>
      </c>
      <c r="G18746" s="292" t="s">
        <v>2979</v>
      </c>
    </row>
    <row r="18747" spans="1:7">
      <c r="A18747" s="292" t="s">
        <v>49</v>
      </c>
      <c r="B18747" s="405">
        <v>72360</v>
      </c>
      <c r="C18747" s="292" t="s">
        <v>2979</v>
      </c>
      <c r="E18747" s="292" t="s">
        <v>214</v>
      </c>
      <c r="F18747" s="405">
        <v>71728</v>
      </c>
      <c r="G18747" s="292" t="s">
        <v>2979</v>
      </c>
    </row>
    <row r="18748" spans="1:7">
      <c r="A18748" s="292" t="s">
        <v>49</v>
      </c>
      <c r="B18748" s="405">
        <v>72454</v>
      </c>
      <c r="C18748" s="292" t="s">
        <v>2979</v>
      </c>
      <c r="E18748" s="292" t="s">
        <v>214</v>
      </c>
      <c r="F18748" s="405">
        <v>71740</v>
      </c>
      <c r="G18748" s="292" t="s">
        <v>2979</v>
      </c>
    </row>
    <row r="18749" spans="1:7">
      <c r="A18749" s="292" t="s">
        <v>49</v>
      </c>
      <c r="B18749" s="405">
        <v>72572</v>
      </c>
      <c r="C18749" s="292" t="s">
        <v>2979</v>
      </c>
      <c r="E18749" s="292" t="s">
        <v>214</v>
      </c>
      <c r="F18749" s="405">
        <v>71742</v>
      </c>
      <c r="G18749" s="292" t="s">
        <v>2979</v>
      </c>
    </row>
    <row r="18750" spans="1:7">
      <c r="A18750" s="292" t="s">
        <v>49</v>
      </c>
      <c r="B18750" s="405">
        <v>72747</v>
      </c>
      <c r="C18750" s="292" t="s">
        <v>2979</v>
      </c>
      <c r="E18750" s="292" t="s">
        <v>214</v>
      </c>
      <c r="F18750" s="405">
        <v>71743</v>
      </c>
      <c r="G18750" s="292" t="s">
        <v>2979</v>
      </c>
    </row>
    <row r="18751" spans="1:7">
      <c r="A18751" s="292" t="s">
        <v>49</v>
      </c>
      <c r="B18751" s="405">
        <v>72950</v>
      </c>
      <c r="C18751" s="292" t="s">
        <v>2979</v>
      </c>
      <c r="E18751" s="292" t="s">
        <v>214</v>
      </c>
      <c r="F18751" s="405">
        <v>71744</v>
      </c>
      <c r="G18751" s="292" t="s">
        <v>2979</v>
      </c>
    </row>
    <row r="18752" spans="1:7">
      <c r="A18752" s="292" t="s">
        <v>49</v>
      </c>
      <c r="B18752" s="405">
        <v>73077</v>
      </c>
      <c r="C18752" s="292" t="s">
        <v>2979</v>
      </c>
      <c r="E18752" s="292" t="s">
        <v>214</v>
      </c>
      <c r="F18752" s="405">
        <v>71747</v>
      </c>
      <c r="G18752" s="292" t="s">
        <v>2979</v>
      </c>
    </row>
    <row r="18753" spans="1:7">
      <c r="A18753" s="292" t="s">
        <v>49</v>
      </c>
      <c r="B18753" s="405">
        <v>73546</v>
      </c>
      <c r="C18753" s="292" t="s">
        <v>2979</v>
      </c>
      <c r="E18753" s="292" t="s">
        <v>214</v>
      </c>
      <c r="F18753" s="405">
        <v>71748</v>
      </c>
      <c r="G18753" s="292" t="s">
        <v>2979</v>
      </c>
    </row>
    <row r="18754" spans="1:7">
      <c r="A18754" s="292" t="s">
        <v>49</v>
      </c>
      <c r="B18754" s="405">
        <v>73664</v>
      </c>
      <c r="C18754" s="292" t="s">
        <v>2979</v>
      </c>
      <c r="E18754" s="292" t="s">
        <v>214</v>
      </c>
      <c r="F18754" s="405">
        <v>71749</v>
      </c>
      <c r="G18754" s="292" t="s">
        <v>2979</v>
      </c>
    </row>
    <row r="18755" spans="1:7">
      <c r="A18755" s="292" t="s">
        <v>49</v>
      </c>
      <c r="B18755" s="405">
        <v>73832</v>
      </c>
      <c r="C18755" s="292" t="s">
        <v>2979</v>
      </c>
      <c r="E18755" s="292" t="s">
        <v>214</v>
      </c>
      <c r="F18755" s="405">
        <v>71751</v>
      </c>
      <c r="G18755" s="292" t="s">
        <v>2979</v>
      </c>
    </row>
    <row r="18756" spans="1:7">
      <c r="A18756" s="292" t="s">
        <v>49</v>
      </c>
      <c r="B18756" s="405">
        <v>74058</v>
      </c>
      <c r="C18756" s="292" t="s">
        <v>2979</v>
      </c>
      <c r="E18756" s="292" t="s">
        <v>214</v>
      </c>
      <c r="F18756" s="405">
        <v>71752</v>
      </c>
      <c r="G18756" s="292" t="s">
        <v>2979</v>
      </c>
    </row>
    <row r="18757" spans="1:7">
      <c r="A18757" s="292" t="s">
        <v>49</v>
      </c>
      <c r="B18757" s="405">
        <v>74434</v>
      </c>
      <c r="C18757" s="292" t="s">
        <v>2979</v>
      </c>
      <c r="E18757" s="292" t="s">
        <v>214</v>
      </c>
      <c r="F18757" s="405">
        <v>71758</v>
      </c>
      <c r="G18757" s="292" t="s">
        <v>2979</v>
      </c>
    </row>
    <row r="18758" spans="1:7">
      <c r="A18758" s="292" t="s">
        <v>49</v>
      </c>
      <c r="B18758" s="405">
        <v>71647</v>
      </c>
      <c r="C18758" s="292" t="s">
        <v>2979</v>
      </c>
      <c r="E18758" s="292" t="s">
        <v>214</v>
      </c>
      <c r="F18758" s="405">
        <v>71763</v>
      </c>
      <c r="G18758" s="292" t="s">
        <v>2979</v>
      </c>
    </row>
    <row r="18759" spans="1:7">
      <c r="A18759" s="292" t="s">
        <v>49</v>
      </c>
      <c r="B18759" s="405">
        <v>71835</v>
      </c>
      <c r="C18759" s="292" t="s">
        <v>2979</v>
      </c>
      <c r="E18759" s="292" t="s">
        <v>214</v>
      </c>
      <c r="F18759" s="405">
        <v>71765</v>
      </c>
      <c r="G18759" s="292" t="s">
        <v>2979</v>
      </c>
    </row>
    <row r="18760" spans="1:7">
      <c r="A18760" s="292" t="s">
        <v>49</v>
      </c>
      <c r="B18760" s="405">
        <v>72017</v>
      </c>
      <c r="C18760" s="292" t="s">
        <v>2979</v>
      </c>
      <c r="E18760" s="292" t="s">
        <v>214</v>
      </c>
      <c r="F18760" s="405">
        <v>71766</v>
      </c>
      <c r="G18760" s="292" t="s">
        <v>2979</v>
      </c>
    </row>
    <row r="18761" spans="1:7">
      <c r="A18761" s="292" t="s">
        <v>49</v>
      </c>
      <c r="B18761" s="405">
        <v>72128</v>
      </c>
      <c r="C18761" s="292" t="s">
        <v>2979</v>
      </c>
      <c r="E18761" s="292" t="s">
        <v>214</v>
      </c>
      <c r="F18761" s="405">
        <v>71770</v>
      </c>
      <c r="G18761" s="292" t="s">
        <v>2979</v>
      </c>
    </row>
    <row r="18762" spans="1:7">
      <c r="A18762" s="292" t="s">
        <v>49</v>
      </c>
      <c r="B18762" s="405">
        <v>72365</v>
      </c>
      <c r="C18762" s="292" t="s">
        <v>2979</v>
      </c>
      <c r="E18762" s="292" t="s">
        <v>214</v>
      </c>
      <c r="F18762" s="405">
        <v>71772</v>
      </c>
      <c r="G18762" s="292" t="s">
        <v>2979</v>
      </c>
    </row>
    <row r="18763" spans="1:7">
      <c r="A18763" s="292" t="s">
        <v>49</v>
      </c>
      <c r="B18763" s="405">
        <v>72455</v>
      </c>
      <c r="C18763" s="292" t="s">
        <v>2979</v>
      </c>
      <c r="E18763" s="292" t="s">
        <v>214</v>
      </c>
      <c r="F18763" s="405">
        <v>71820</v>
      </c>
      <c r="G18763" s="292" t="s">
        <v>2979</v>
      </c>
    </row>
    <row r="18764" spans="1:7">
      <c r="A18764" s="292" t="s">
        <v>49</v>
      </c>
      <c r="B18764" s="405">
        <v>72573</v>
      </c>
      <c r="C18764" s="292" t="s">
        <v>2979</v>
      </c>
      <c r="E18764" s="292" t="s">
        <v>214</v>
      </c>
      <c r="F18764" s="405">
        <v>71822</v>
      </c>
      <c r="G18764" s="292" t="s">
        <v>2979</v>
      </c>
    </row>
    <row r="18765" spans="1:7">
      <c r="A18765" s="292" t="s">
        <v>49</v>
      </c>
      <c r="B18765" s="405">
        <v>72749</v>
      </c>
      <c r="C18765" s="292" t="s">
        <v>2979</v>
      </c>
      <c r="E18765" s="292" t="s">
        <v>214</v>
      </c>
      <c r="F18765" s="405">
        <v>71823</v>
      </c>
      <c r="G18765" s="292" t="s">
        <v>2979</v>
      </c>
    </row>
    <row r="18766" spans="1:7">
      <c r="A18766" s="292" t="s">
        <v>49</v>
      </c>
      <c r="B18766" s="405">
        <v>72952</v>
      </c>
      <c r="C18766" s="292" t="s">
        <v>2979</v>
      </c>
      <c r="E18766" s="292" t="s">
        <v>214</v>
      </c>
      <c r="F18766" s="405">
        <v>71825</v>
      </c>
      <c r="G18766" s="292" t="s">
        <v>2979</v>
      </c>
    </row>
    <row r="18767" spans="1:7">
      <c r="A18767" s="292" t="s">
        <v>49</v>
      </c>
      <c r="B18767" s="405">
        <v>73080</v>
      </c>
      <c r="C18767" s="292" t="s">
        <v>2979</v>
      </c>
      <c r="E18767" s="292" t="s">
        <v>214</v>
      </c>
      <c r="F18767" s="405">
        <v>71826</v>
      </c>
      <c r="G18767" s="292" t="s">
        <v>2979</v>
      </c>
    </row>
    <row r="18768" spans="1:7">
      <c r="A18768" s="292" t="s">
        <v>49</v>
      </c>
      <c r="B18768" s="405">
        <v>73547</v>
      </c>
      <c r="C18768" s="292" t="s">
        <v>2979</v>
      </c>
      <c r="E18768" s="292" t="s">
        <v>214</v>
      </c>
      <c r="F18768" s="405">
        <v>71828</v>
      </c>
      <c r="G18768" s="292" t="s">
        <v>2979</v>
      </c>
    </row>
    <row r="18769" spans="1:7">
      <c r="A18769" s="292" t="s">
        <v>49</v>
      </c>
      <c r="B18769" s="405">
        <v>73666</v>
      </c>
      <c r="C18769" s="292" t="s">
        <v>2979</v>
      </c>
      <c r="E18769" s="292" t="s">
        <v>214</v>
      </c>
      <c r="F18769" s="405">
        <v>71832</v>
      </c>
      <c r="G18769" s="292" t="s">
        <v>2979</v>
      </c>
    </row>
    <row r="18770" spans="1:7">
      <c r="A18770" s="292" t="s">
        <v>49</v>
      </c>
      <c r="B18770" s="405">
        <v>73834</v>
      </c>
      <c r="C18770" s="292" t="s">
        <v>2979</v>
      </c>
      <c r="E18770" s="292" t="s">
        <v>214</v>
      </c>
      <c r="F18770" s="405">
        <v>71835</v>
      </c>
      <c r="G18770" s="292" t="s">
        <v>2979</v>
      </c>
    </row>
    <row r="18771" spans="1:7">
      <c r="A18771" s="292" t="s">
        <v>49</v>
      </c>
      <c r="B18771" s="405">
        <v>74059</v>
      </c>
      <c r="C18771" s="292" t="s">
        <v>2979</v>
      </c>
      <c r="E18771" s="292" t="s">
        <v>214</v>
      </c>
      <c r="F18771" s="405">
        <v>71837</v>
      </c>
      <c r="G18771" s="292" t="s">
        <v>2979</v>
      </c>
    </row>
    <row r="18772" spans="1:7">
      <c r="A18772" s="292" t="s">
        <v>49</v>
      </c>
      <c r="B18772" s="405">
        <v>74435</v>
      </c>
      <c r="C18772" s="292" t="s">
        <v>2979</v>
      </c>
      <c r="E18772" s="292" t="s">
        <v>214</v>
      </c>
      <c r="F18772" s="405">
        <v>71838</v>
      </c>
      <c r="G18772" s="292" t="s">
        <v>2979</v>
      </c>
    </row>
    <row r="18773" spans="1:7">
      <c r="A18773" s="292" t="s">
        <v>49</v>
      </c>
      <c r="B18773" s="405">
        <v>71653</v>
      </c>
      <c r="C18773" s="292" t="s">
        <v>2979</v>
      </c>
      <c r="E18773" s="292" t="s">
        <v>214</v>
      </c>
      <c r="F18773" s="405">
        <v>71842</v>
      </c>
      <c r="G18773" s="292" t="s">
        <v>2979</v>
      </c>
    </row>
    <row r="18774" spans="1:7">
      <c r="A18774" s="292" t="s">
        <v>49</v>
      </c>
      <c r="B18774" s="405">
        <v>71837</v>
      </c>
      <c r="C18774" s="292" t="s">
        <v>2979</v>
      </c>
      <c r="E18774" s="292" t="s">
        <v>214</v>
      </c>
      <c r="F18774" s="405">
        <v>71847</v>
      </c>
      <c r="G18774" s="292" t="s">
        <v>2979</v>
      </c>
    </row>
    <row r="18775" spans="1:7">
      <c r="A18775" s="292" t="s">
        <v>49</v>
      </c>
      <c r="B18775" s="405">
        <v>72020</v>
      </c>
      <c r="C18775" s="292" t="s">
        <v>2979</v>
      </c>
      <c r="E18775" s="292" t="s">
        <v>214</v>
      </c>
      <c r="F18775" s="405">
        <v>71851</v>
      </c>
      <c r="G18775" s="292" t="s">
        <v>2979</v>
      </c>
    </row>
    <row r="18776" spans="1:7">
      <c r="A18776" s="292" t="s">
        <v>49</v>
      </c>
      <c r="B18776" s="405">
        <v>72129</v>
      </c>
      <c r="C18776" s="292" t="s">
        <v>2979</v>
      </c>
      <c r="E18776" s="292" t="s">
        <v>214</v>
      </c>
      <c r="F18776" s="405">
        <v>71852</v>
      </c>
      <c r="G18776" s="292" t="s">
        <v>2979</v>
      </c>
    </row>
    <row r="18777" spans="1:7">
      <c r="A18777" s="292" t="s">
        <v>49</v>
      </c>
      <c r="B18777" s="405">
        <v>72366</v>
      </c>
      <c r="C18777" s="292" t="s">
        <v>2979</v>
      </c>
      <c r="E18777" s="292" t="s">
        <v>214</v>
      </c>
      <c r="F18777" s="405">
        <v>71855</v>
      </c>
      <c r="G18777" s="292" t="s">
        <v>2979</v>
      </c>
    </row>
    <row r="18778" spans="1:7">
      <c r="A18778" s="292" t="s">
        <v>49</v>
      </c>
      <c r="B18778" s="405">
        <v>72456</v>
      </c>
      <c r="C18778" s="292" t="s">
        <v>2979</v>
      </c>
      <c r="E18778" s="292" t="s">
        <v>214</v>
      </c>
      <c r="F18778" s="405">
        <v>71857</v>
      </c>
      <c r="G18778" s="292" t="s">
        <v>2979</v>
      </c>
    </row>
    <row r="18779" spans="1:7">
      <c r="A18779" s="292" t="s">
        <v>49</v>
      </c>
      <c r="B18779" s="405">
        <v>72575</v>
      </c>
      <c r="C18779" s="292" t="s">
        <v>2979</v>
      </c>
      <c r="E18779" s="292" t="s">
        <v>214</v>
      </c>
      <c r="F18779" s="405">
        <v>71859</v>
      </c>
      <c r="G18779" s="292" t="s">
        <v>2979</v>
      </c>
    </row>
    <row r="18780" spans="1:7">
      <c r="A18780" s="292" t="s">
        <v>49</v>
      </c>
      <c r="B18780" s="405">
        <v>72768</v>
      </c>
      <c r="C18780" s="292" t="s">
        <v>2979</v>
      </c>
      <c r="E18780" s="292" t="s">
        <v>214</v>
      </c>
      <c r="F18780" s="405">
        <v>71860</v>
      </c>
      <c r="G18780" s="292" t="s">
        <v>2979</v>
      </c>
    </row>
    <row r="18781" spans="1:7">
      <c r="A18781" s="292" t="s">
        <v>49</v>
      </c>
      <c r="B18781" s="405">
        <v>72958</v>
      </c>
      <c r="C18781" s="292" t="s">
        <v>2979</v>
      </c>
      <c r="E18781" s="292" t="s">
        <v>214</v>
      </c>
      <c r="F18781" s="405">
        <v>71862</v>
      </c>
      <c r="G18781" s="292" t="s">
        <v>2979</v>
      </c>
    </row>
    <row r="18782" spans="1:7">
      <c r="A18782" s="292" t="s">
        <v>49</v>
      </c>
      <c r="B18782" s="405">
        <v>73086</v>
      </c>
      <c r="C18782" s="292" t="s">
        <v>2979</v>
      </c>
      <c r="E18782" s="292" t="s">
        <v>214</v>
      </c>
      <c r="F18782" s="405">
        <v>71866</v>
      </c>
      <c r="G18782" s="292" t="s">
        <v>2979</v>
      </c>
    </row>
    <row r="18783" spans="1:7">
      <c r="A18783" s="292" t="s">
        <v>49</v>
      </c>
      <c r="B18783" s="405">
        <v>73548</v>
      </c>
      <c r="C18783" s="292" t="s">
        <v>2979</v>
      </c>
      <c r="E18783" s="292" t="s">
        <v>214</v>
      </c>
      <c r="F18783" s="405">
        <v>71920</v>
      </c>
      <c r="G18783" s="292" t="s">
        <v>2979</v>
      </c>
    </row>
    <row r="18784" spans="1:7">
      <c r="A18784" s="292" t="s">
        <v>49</v>
      </c>
      <c r="B18784" s="405">
        <v>73669</v>
      </c>
      <c r="C18784" s="292" t="s">
        <v>2979</v>
      </c>
      <c r="E18784" s="292" t="s">
        <v>214</v>
      </c>
      <c r="F18784" s="405">
        <v>71921</v>
      </c>
      <c r="G18784" s="292" t="s">
        <v>2979</v>
      </c>
    </row>
    <row r="18785" spans="1:7">
      <c r="A18785" s="292" t="s">
        <v>49</v>
      </c>
      <c r="B18785" s="405">
        <v>73835</v>
      </c>
      <c r="C18785" s="292" t="s">
        <v>2979</v>
      </c>
      <c r="E18785" s="292" t="s">
        <v>214</v>
      </c>
      <c r="F18785" s="405">
        <v>71929</v>
      </c>
      <c r="G18785" s="292" t="s">
        <v>2979</v>
      </c>
    </row>
    <row r="18786" spans="1:7">
      <c r="A18786" s="292" t="s">
        <v>49</v>
      </c>
      <c r="B18786" s="405">
        <v>74060</v>
      </c>
      <c r="C18786" s="292" t="s">
        <v>2979</v>
      </c>
      <c r="E18786" s="292" t="s">
        <v>214</v>
      </c>
      <c r="F18786" s="405">
        <v>71933</v>
      </c>
      <c r="G18786" s="292" t="s">
        <v>2979</v>
      </c>
    </row>
    <row r="18787" spans="1:7">
      <c r="A18787" s="292" t="s">
        <v>49</v>
      </c>
      <c r="B18787" s="405">
        <v>74436</v>
      </c>
      <c r="C18787" s="292" t="s">
        <v>2979</v>
      </c>
      <c r="E18787" s="292" t="s">
        <v>214</v>
      </c>
      <c r="F18787" s="405">
        <v>71937</v>
      </c>
      <c r="G18787" s="292" t="s">
        <v>2979</v>
      </c>
    </row>
    <row r="18788" spans="1:7">
      <c r="A18788" s="292" t="s">
        <v>49</v>
      </c>
      <c r="B18788" s="405">
        <v>71658</v>
      </c>
      <c r="C18788" s="292" t="s">
        <v>2979</v>
      </c>
      <c r="E18788" s="292" t="s">
        <v>214</v>
      </c>
      <c r="F18788" s="405">
        <v>71940</v>
      </c>
      <c r="G18788" s="292" t="s">
        <v>2979</v>
      </c>
    </row>
    <row r="18789" spans="1:7">
      <c r="A18789" s="292" t="s">
        <v>49</v>
      </c>
      <c r="B18789" s="405">
        <v>71838</v>
      </c>
      <c r="C18789" s="292" t="s">
        <v>2979</v>
      </c>
      <c r="E18789" s="292" t="s">
        <v>214</v>
      </c>
      <c r="F18789" s="405">
        <v>71941</v>
      </c>
      <c r="G18789" s="292" t="s">
        <v>2979</v>
      </c>
    </row>
    <row r="18790" spans="1:7">
      <c r="A18790" s="292" t="s">
        <v>49</v>
      </c>
      <c r="B18790" s="405">
        <v>72021</v>
      </c>
      <c r="C18790" s="292" t="s">
        <v>2979</v>
      </c>
      <c r="E18790" s="292" t="s">
        <v>214</v>
      </c>
      <c r="F18790" s="405">
        <v>71944</v>
      </c>
      <c r="G18790" s="292" t="s">
        <v>2979</v>
      </c>
    </row>
    <row r="18791" spans="1:7">
      <c r="A18791" s="292" t="s">
        <v>49</v>
      </c>
      <c r="B18791" s="405">
        <v>72130</v>
      </c>
      <c r="C18791" s="292" t="s">
        <v>2979</v>
      </c>
      <c r="E18791" s="292" t="s">
        <v>214</v>
      </c>
      <c r="F18791" s="405">
        <v>71945</v>
      </c>
      <c r="G18791" s="292" t="s">
        <v>2979</v>
      </c>
    </row>
    <row r="18792" spans="1:7">
      <c r="A18792" s="292" t="s">
        <v>49</v>
      </c>
      <c r="B18792" s="405">
        <v>72369</v>
      </c>
      <c r="C18792" s="292" t="s">
        <v>2979</v>
      </c>
      <c r="E18792" s="292" t="s">
        <v>214</v>
      </c>
      <c r="F18792" s="405">
        <v>71949</v>
      </c>
      <c r="G18792" s="292" t="s">
        <v>2979</v>
      </c>
    </row>
    <row r="18793" spans="1:7">
      <c r="A18793" s="292" t="s">
        <v>49</v>
      </c>
      <c r="B18793" s="405">
        <v>72457</v>
      </c>
      <c r="C18793" s="292" t="s">
        <v>2979</v>
      </c>
      <c r="E18793" s="292" t="s">
        <v>214</v>
      </c>
      <c r="F18793" s="405">
        <v>71950</v>
      </c>
      <c r="G18793" s="292" t="s">
        <v>2979</v>
      </c>
    </row>
    <row r="18794" spans="1:7">
      <c r="A18794" s="292" t="s">
        <v>49</v>
      </c>
      <c r="B18794" s="405">
        <v>72576</v>
      </c>
      <c r="C18794" s="292" t="s">
        <v>2979</v>
      </c>
      <c r="E18794" s="292" t="s">
        <v>214</v>
      </c>
      <c r="F18794" s="405">
        <v>71952</v>
      </c>
      <c r="G18794" s="292" t="s">
        <v>2979</v>
      </c>
    </row>
    <row r="18795" spans="1:7">
      <c r="A18795" s="292" t="s">
        <v>49</v>
      </c>
      <c r="B18795" s="405">
        <v>72769</v>
      </c>
      <c r="C18795" s="292" t="s">
        <v>2979</v>
      </c>
      <c r="E18795" s="292" t="s">
        <v>214</v>
      </c>
      <c r="F18795" s="405">
        <v>71953</v>
      </c>
      <c r="G18795" s="292" t="s">
        <v>2979</v>
      </c>
    </row>
    <row r="18796" spans="1:7">
      <c r="A18796" s="292" t="s">
        <v>49</v>
      </c>
      <c r="B18796" s="405">
        <v>73001</v>
      </c>
      <c r="C18796" s="292" t="s">
        <v>2979</v>
      </c>
      <c r="E18796" s="292" t="s">
        <v>214</v>
      </c>
      <c r="F18796" s="405">
        <v>71956</v>
      </c>
      <c r="G18796" s="292" t="s">
        <v>2979</v>
      </c>
    </row>
    <row r="18797" spans="1:7">
      <c r="A18797" s="292" t="s">
        <v>49</v>
      </c>
      <c r="B18797" s="405">
        <v>73090</v>
      </c>
      <c r="C18797" s="292" t="s">
        <v>2979</v>
      </c>
      <c r="E18797" s="292" t="s">
        <v>214</v>
      </c>
      <c r="F18797" s="405">
        <v>71957</v>
      </c>
      <c r="G18797" s="292" t="s">
        <v>2979</v>
      </c>
    </row>
    <row r="18798" spans="1:7">
      <c r="A18798" s="292" t="s">
        <v>49</v>
      </c>
      <c r="B18798" s="405">
        <v>73549</v>
      </c>
      <c r="C18798" s="292" t="s">
        <v>2979</v>
      </c>
      <c r="E18798" s="292" t="s">
        <v>214</v>
      </c>
      <c r="F18798" s="405">
        <v>71958</v>
      </c>
      <c r="G18798" s="292" t="s">
        <v>2979</v>
      </c>
    </row>
    <row r="18799" spans="1:7">
      <c r="A18799" s="292" t="s">
        <v>49</v>
      </c>
      <c r="B18799" s="405">
        <v>73673</v>
      </c>
      <c r="C18799" s="292" t="s">
        <v>2979</v>
      </c>
      <c r="E18799" s="292" t="s">
        <v>214</v>
      </c>
      <c r="F18799" s="405">
        <v>71959</v>
      </c>
      <c r="G18799" s="292" t="s">
        <v>2979</v>
      </c>
    </row>
    <row r="18800" spans="1:7">
      <c r="A18800" s="292" t="s">
        <v>49</v>
      </c>
      <c r="B18800" s="405">
        <v>73838</v>
      </c>
      <c r="C18800" s="292" t="s">
        <v>2979</v>
      </c>
      <c r="E18800" s="292" t="s">
        <v>214</v>
      </c>
      <c r="F18800" s="405">
        <v>71960</v>
      </c>
      <c r="G18800" s="292" t="s">
        <v>2979</v>
      </c>
    </row>
    <row r="18801" spans="1:7">
      <c r="A18801" s="292" t="s">
        <v>49</v>
      </c>
      <c r="B18801" s="405">
        <v>74061</v>
      </c>
      <c r="C18801" s="292" t="s">
        <v>2979</v>
      </c>
      <c r="E18801" s="292" t="s">
        <v>214</v>
      </c>
      <c r="F18801" s="405">
        <v>71961</v>
      </c>
      <c r="G18801" s="292" t="s">
        <v>2979</v>
      </c>
    </row>
    <row r="18802" spans="1:7">
      <c r="A18802" s="292" t="s">
        <v>49</v>
      </c>
      <c r="B18802" s="405">
        <v>74437</v>
      </c>
      <c r="C18802" s="292" t="s">
        <v>2979</v>
      </c>
      <c r="E18802" s="292" t="s">
        <v>214</v>
      </c>
      <c r="F18802" s="405">
        <v>71965</v>
      </c>
      <c r="G18802" s="292" t="s">
        <v>2979</v>
      </c>
    </row>
    <row r="18803" spans="1:7">
      <c r="A18803" s="292" t="s">
        <v>49</v>
      </c>
      <c r="B18803" s="405">
        <v>71660</v>
      </c>
      <c r="C18803" s="292" t="s">
        <v>2979</v>
      </c>
      <c r="E18803" s="292" t="s">
        <v>214</v>
      </c>
      <c r="F18803" s="405">
        <v>71968</v>
      </c>
      <c r="G18803" s="292" t="s">
        <v>2979</v>
      </c>
    </row>
    <row r="18804" spans="1:7">
      <c r="A18804" s="292" t="s">
        <v>49</v>
      </c>
      <c r="B18804" s="405">
        <v>71842</v>
      </c>
      <c r="C18804" s="292" t="s">
        <v>2979</v>
      </c>
      <c r="E18804" s="292" t="s">
        <v>214</v>
      </c>
      <c r="F18804" s="405">
        <v>71970</v>
      </c>
      <c r="G18804" s="292" t="s">
        <v>2979</v>
      </c>
    </row>
    <row r="18805" spans="1:7">
      <c r="A18805" s="292" t="s">
        <v>49</v>
      </c>
      <c r="B18805" s="405">
        <v>72024</v>
      </c>
      <c r="C18805" s="292" t="s">
        <v>2979</v>
      </c>
      <c r="E18805" s="292" t="s">
        <v>214</v>
      </c>
      <c r="F18805" s="405">
        <v>71971</v>
      </c>
      <c r="G18805" s="292" t="s">
        <v>2979</v>
      </c>
    </row>
    <row r="18806" spans="1:7">
      <c r="A18806" s="292" t="s">
        <v>49</v>
      </c>
      <c r="B18806" s="405">
        <v>72131</v>
      </c>
      <c r="C18806" s="292" t="s">
        <v>2979</v>
      </c>
      <c r="E18806" s="292" t="s">
        <v>214</v>
      </c>
      <c r="F18806" s="405">
        <v>71972</v>
      </c>
      <c r="G18806" s="292" t="s">
        <v>2979</v>
      </c>
    </row>
    <row r="18807" spans="1:7">
      <c r="A18807" s="292" t="s">
        <v>49</v>
      </c>
      <c r="B18807" s="405">
        <v>72370</v>
      </c>
      <c r="C18807" s="292" t="s">
        <v>2979</v>
      </c>
      <c r="E18807" s="292" t="s">
        <v>214</v>
      </c>
      <c r="F18807" s="405">
        <v>72005</v>
      </c>
      <c r="G18807" s="292" t="s">
        <v>2979</v>
      </c>
    </row>
    <row r="18808" spans="1:7">
      <c r="A18808" s="292" t="s">
        <v>49</v>
      </c>
      <c r="B18808" s="405">
        <v>72458</v>
      </c>
      <c r="C18808" s="292" t="s">
        <v>2979</v>
      </c>
      <c r="E18808" s="292" t="s">
        <v>214</v>
      </c>
      <c r="F18808" s="405">
        <v>72006</v>
      </c>
      <c r="G18808" s="292" t="s">
        <v>2979</v>
      </c>
    </row>
    <row r="18809" spans="1:7">
      <c r="A18809" s="292" t="s">
        <v>49</v>
      </c>
      <c r="B18809" s="405">
        <v>72577</v>
      </c>
      <c r="C18809" s="292" t="s">
        <v>2979</v>
      </c>
      <c r="E18809" s="292" t="s">
        <v>214</v>
      </c>
      <c r="F18809" s="405">
        <v>72010</v>
      </c>
      <c r="G18809" s="292" t="s">
        <v>2979</v>
      </c>
    </row>
    <row r="18810" spans="1:7">
      <c r="A18810" s="292" t="s">
        <v>49</v>
      </c>
      <c r="B18810" s="405">
        <v>72773</v>
      </c>
      <c r="C18810" s="292" t="s">
        <v>2979</v>
      </c>
      <c r="E18810" s="292" t="s">
        <v>214</v>
      </c>
      <c r="F18810" s="405">
        <v>72016</v>
      </c>
      <c r="G18810" s="292" t="s">
        <v>2979</v>
      </c>
    </row>
    <row r="18811" spans="1:7">
      <c r="A18811" s="292" t="s">
        <v>49</v>
      </c>
      <c r="B18811" s="405">
        <v>73002</v>
      </c>
      <c r="C18811" s="292" t="s">
        <v>2979</v>
      </c>
      <c r="E18811" s="292" t="s">
        <v>214</v>
      </c>
      <c r="F18811" s="405">
        <v>72017</v>
      </c>
      <c r="G18811" s="292" t="s">
        <v>2979</v>
      </c>
    </row>
    <row r="18812" spans="1:7">
      <c r="A18812" s="292" t="s">
        <v>49</v>
      </c>
      <c r="B18812" s="405">
        <v>73092</v>
      </c>
      <c r="C18812" s="292" t="s">
        <v>2979</v>
      </c>
      <c r="E18812" s="292" t="s">
        <v>214</v>
      </c>
      <c r="F18812" s="405">
        <v>72020</v>
      </c>
      <c r="G18812" s="292" t="s">
        <v>2979</v>
      </c>
    </row>
    <row r="18813" spans="1:7">
      <c r="A18813" s="292" t="s">
        <v>49</v>
      </c>
      <c r="B18813" s="405">
        <v>73550</v>
      </c>
      <c r="C18813" s="292" t="s">
        <v>2979</v>
      </c>
      <c r="E18813" s="292" t="s">
        <v>214</v>
      </c>
      <c r="F18813" s="405">
        <v>72021</v>
      </c>
      <c r="G18813" s="292" t="s">
        <v>2979</v>
      </c>
    </row>
    <row r="18814" spans="1:7">
      <c r="A18814" s="292" t="s">
        <v>49</v>
      </c>
      <c r="B18814" s="405">
        <v>73716</v>
      </c>
      <c r="C18814" s="292" t="s">
        <v>2979</v>
      </c>
      <c r="E18814" s="292" t="s">
        <v>214</v>
      </c>
      <c r="F18814" s="405">
        <v>72024</v>
      </c>
      <c r="G18814" s="292" t="s">
        <v>2979</v>
      </c>
    </row>
    <row r="18815" spans="1:7">
      <c r="A18815" s="292" t="s">
        <v>49</v>
      </c>
      <c r="B18815" s="405">
        <v>73840</v>
      </c>
      <c r="C18815" s="292" t="s">
        <v>2979</v>
      </c>
      <c r="E18815" s="292" t="s">
        <v>214</v>
      </c>
      <c r="F18815" s="405">
        <v>72025</v>
      </c>
      <c r="G18815" s="292" t="s">
        <v>2979</v>
      </c>
    </row>
    <row r="18816" spans="1:7">
      <c r="A18816" s="292" t="s">
        <v>49</v>
      </c>
      <c r="B18816" s="405">
        <v>74062</v>
      </c>
      <c r="C18816" s="292" t="s">
        <v>2979</v>
      </c>
      <c r="E18816" s="292" t="s">
        <v>214</v>
      </c>
      <c r="F18816" s="405">
        <v>72028</v>
      </c>
      <c r="G18816" s="292" t="s">
        <v>2979</v>
      </c>
    </row>
    <row r="18817" spans="1:7">
      <c r="A18817" s="292" t="s">
        <v>49</v>
      </c>
      <c r="B18817" s="405">
        <v>74438</v>
      </c>
      <c r="C18817" s="292" t="s">
        <v>2979</v>
      </c>
      <c r="E18817" s="292" t="s">
        <v>214</v>
      </c>
      <c r="F18817" s="405">
        <v>72029</v>
      </c>
      <c r="G18817" s="292" t="s">
        <v>2979</v>
      </c>
    </row>
    <row r="18818" spans="1:7">
      <c r="A18818" s="292" t="s">
        <v>49</v>
      </c>
      <c r="B18818" s="405">
        <v>71661</v>
      </c>
      <c r="C18818" s="292" t="s">
        <v>2979</v>
      </c>
      <c r="E18818" s="292" t="s">
        <v>214</v>
      </c>
      <c r="F18818" s="405">
        <v>72036</v>
      </c>
      <c r="G18818" s="292" t="s">
        <v>2979</v>
      </c>
    </row>
    <row r="18819" spans="1:7">
      <c r="A18819" s="292" t="s">
        <v>49</v>
      </c>
      <c r="B18819" s="405">
        <v>71847</v>
      </c>
      <c r="C18819" s="292" t="s">
        <v>2979</v>
      </c>
      <c r="E18819" s="292" t="s">
        <v>214</v>
      </c>
      <c r="F18819" s="405">
        <v>72039</v>
      </c>
      <c r="G18819" s="292" t="s">
        <v>2979</v>
      </c>
    </row>
    <row r="18820" spans="1:7">
      <c r="A18820" s="292" t="s">
        <v>49</v>
      </c>
      <c r="B18820" s="405">
        <v>72025</v>
      </c>
      <c r="C18820" s="292" t="s">
        <v>2979</v>
      </c>
      <c r="E18820" s="292" t="s">
        <v>214</v>
      </c>
      <c r="F18820" s="405">
        <v>72040</v>
      </c>
      <c r="G18820" s="292" t="s">
        <v>2979</v>
      </c>
    </row>
    <row r="18821" spans="1:7">
      <c r="A18821" s="292" t="s">
        <v>49</v>
      </c>
      <c r="B18821" s="405">
        <v>72132</v>
      </c>
      <c r="C18821" s="292" t="s">
        <v>2979</v>
      </c>
      <c r="E18821" s="292" t="s">
        <v>214</v>
      </c>
      <c r="F18821" s="405">
        <v>72041</v>
      </c>
      <c r="G18821" s="292" t="s">
        <v>2979</v>
      </c>
    </row>
    <row r="18822" spans="1:7">
      <c r="A18822" s="292" t="s">
        <v>49</v>
      </c>
      <c r="B18822" s="405">
        <v>72372</v>
      </c>
      <c r="C18822" s="292" t="s">
        <v>2979</v>
      </c>
      <c r="E18822" s="292" t="s">
        <v>214</v>
      </c>
      <c r="F18822" s="405">
        <v>72042</v>
      </c>
      <c r="G18822" s="292" t="s">
        <v>2979</v>
      </c>
    </row>
    <row r="18823" spans="1:7">
      <c r="A18823" s="292" t="s">
        <v>49</v>
      </c>
      <c r="B18823" s="405">
        <v>72460</v>
      </c>
      <c r="C18823" s="292" t="s">
        <v>2979</v>
      </c>
      <c r="E18823" s="292" t="s">
        <v>214</v>
      </c>
      <c r="F18823" s="405">
        <v>72044</v>
      </c>
      <c r="G18823" s="292" t="s">
        <v>2979</v>
      </c>
    </row>
    <row r="18824" spans="1:7">
      <c r="A18824" s="292" t="s">
        <v>49</v>
      </c>
      <c r="B18824" s="405">
        <v>72579</v>
      </c>
      <c r="C18824" s="292" t="s">
        <v>2979</v>
      </c>
      <c r="E18824" s="292" t="s">
        <v>214</v>
      </c>
      <c r="F18824" s="405">
        <v>72045</v>
      </c>
      <c r="G18824" s="292" t="s">
        <v>2979</v>
      </c>
    </row>
    <row r="18825" spans="1:7">
      <c r="A18825" s="292" t="s">
        <v>49</v>
      </c>
      <c r="B18825" s="405">
        <v>72774</v>
      </c>
      <c r="C18825" s="292" t="s">
        <v>2979</v>
      </c>
      <c r="E18825" s="292" t="s">
        <v>214</v>
      </c>
      <c r="F18825" s="405">
        <v>72046</v>
      </c>
      <c r="G18825" s="292" t="s">
        <v>2979</v>
      </c>
    </row>
    <row r="18826" spans="1:7">
      <c r="A18826" s="292" t="s">
        <v>49</v>
      </c>
      <c r="B18826" s="405">
        <v>73004</v>
      </c>
      <c r="C18826" s="292" t="s">
        <v>2979</v>
      </c>
      <c r="E18826" s="292" t="s">
        <v>214</v>
      </c>
      <c r="F18826" s="405">
        <v>72047</v>
      </c>
      <c r="G18826" s="292" t="s">
        <v>2979</v>
      </c>
    </row>
    <row r="18827" spans="1:7">
      <c r="A18827" s="292" t="s">
        <v>49</v>
      </c>
      <c r="B18827" s="405">
        <v>73095</v>
      </c>
      <c r="C18827" s="292" t="s">
        <v>2979</v>
      </c>
      <c r="E18827" s="292" t="s">
        <v>214</v>
      </c>
      <c r="F18827" s="405">
        <v>72055</v>
      </c>
      <c r="G18827" s="292" t="s">
        <v>2979</v>
      </c>
    </row>
    <row r="18828" spans="1:7">
      <c r="A18828" s="292" t="s">
        <v>49</v>
      </c>
      <c r="B18828" s="405">
        <v>73552</v>
      </c>
      <c r="C18828" s="292" t="s">
        <v>2979</v>
      </c>
      <c r="E18828" s="292" t="s">
        <v>214</v>
      </c>
      <c r="F18828" s="405">
        <v>72057</v>
      </c>
      <c r="G18828" s="292" t="s">
        <v>2979</v>
      </c>
    </row>
    <row r="18829" spans="1:7">
      <c r="A18829" s="292" t="s">
        <v>49</v>
      </c>
      <c r="B18829" s="405">
        <v>73717</v>
      </c>
      <c r="C18829" s="292" t="s">
        <v>2979</v>
      </c>
      <c r="E18829" s="292" t="s">
        <v>214</v>
      </c>
      <c r="F18829" s="405">
        <v>72060</v>
      </c>
      <c r="G18829" s="292" t="s">
        <v>2979</v>
      </c>
    </row>
    <row r="18830" spans="1:7">
      <c r="A18830" s="292" t="s">
        <v>49</v>
      </c>
      <c r="B18830" s="405">
        <v>73841</v>
      </c>
      <c r="C18830" s="292" t="s">
        <v>2979</v>
      </c>
      <c r="E18830" s="292" t="s">
        <v>214</v>
      </c>
      <c r="F18830" s="405">
        <v>72063</v>
      </c>
      <c r="G18830" s="292" t="s">
        <v>2979</v>
      </c>
    </row>
    <row r="18831" spans="1:7">
      <c r="A18831" s="292" t="s">
        <v>49</v>
      </c>
      <c r="B18831" s="405">
        <v>74070</v>
      </c>
      <c r="C18831" s="292" t="s">
        <v>2979</v>
      </c>
      <c r="E18831" s="292" t="s">
        <v>214</v>
      </c>
      <c r="F18831" s="405">
        <v>72064</v>
      </c>
      <c r="G18831" s="292" t="s">
        <v>2979</v>
      </c>
    </row>
    <row r="18832" spans="1:7">
      <c r="A18832" s="292" t="s">
        <v>49</v>
      </c>
      <c r="B18832" s="405">
        <v>74440</v>
      </c>
      <c r="C18832" s="292" t="s">
        <v>2979</v>
      </c>
      <c r="E18832" s="292" t="s">
        <v>214</v>
      </c>
      <c r="F18832" s="405">
        <v>72067</v>
      </c>
      <c r="G18832" s="292" t="s">
        <v>2979</v>
      </c>
    </row>
    <row r="18833" spans="1:7">
      <c r="A18833" s="292" t="s">
        <v>49</v>
      </c>
      <c r="B18833" s="405">
        <v>71662</v>
      </c>
      <c r="C18833" s="292" t="s">
        <v>2979</v>
      </c>
      <c r="E18833" s="292" t="s">
        <v>214</v>
      </c>
      <c r="F18833" s="405">
        <v>72070</v>
      </c>
      <c r="G18833" s="292" t="s">
        <v>2979</v>
      </c>
    </row>
    <row r="18834" spans="1:7">
      <c r="A18834" s="292" t="s">
        <v>49</v>
      </c>
      <c r="B18834" s="405">
        <v>71851</v>
      </c>
      <c r="C18834" s="292" t="s">
        <v>2979</v>
      </c>
      <c r="E18834" s="292" t="s">
        <v>214</v>
      </c>
      <c r="F18834" s="405">
        <v>72074</v>
      </c>
      <c r="G18834" s="292" t="s">
        <v>2979</v>
      </c>
    </row>
    <row r="18835" spans="1:7">
      <c r="A18835" s="292" t="s">
        <v>49</v>
      </c>
      <c r="B18835" s="405">
        <v>72028</v>
      </c>
      <c r="C18835" s="292" t="s">
        <v>2979</v>
      </c>
      <c r="E18835" s="292" t="s">
        <v>214</v>
      </c>
      <c r="F18835" s="405">
        <v>72081</v>
      </c>
      <c r="G18835" s="292" t="s">
        <v>2979</v>
      </c>
    </row>
    <row r="18836" spans="1:7">
      <c r="A18836" s="292" t="s">
        <v>49</v>
      </c>
      <c r="B18836" s="405">
        <v>72133</v>
      </c>
      <c r="C18836" s="292" t="s">
        <v>2979</v>
      </c>
      <c r="E18836" s="292" t="s">
        <v>214</v>
      </c>
      <c r="F18836" s="405">
        <v>72082</v>
      </c>
      <c r="G18836" s="292" t="s">
        <v>2979</v>
      </c>
    </row>
    <row r="18837" spans="1:7">
      <c r="A18837" s="292" t="s">
        <v>49</v>
      </c>
      <c r="B18837" s="405">
        <v>72373</v>
      </c>
      <c r="C18837" s="292" t="s">
        <v>2979</v>
      </c>
      <c r="E18837" s="292" t="s">
        <v>214</v>
      </c>
      <c r="F18837" s="405">
        <v>72083</v>
      </c>
      <c r="G18837" s="292" t="s">
        <v>2979</v>
      </c>
    </row>
    <row r="18838" spans="1:7">
      <c r="A18838" s="292" t="s">
        <v>49</v>
      </c>
      <c r="B18838" s="405">
        <v>72461</v>
      </c>
      <c r="C18838" s="292" t="s">
        <v>2979</v>
      </c>
      <c r="E18838" s="292" t="s">
        <v>214</v>
      </c>
      <c r="F18838" s="405">
        <v>72084</v>
      </c>
      <c r="G18838" s="292" t="s">
        <v>2979</v>
      </c>
    </row>
    <row r="18839" spans="1:7">
      <c r="A18839" s="292" t="s">
        <v>49</v>
      </c>
      <c r="B18839" s="405">
        <v>72581</v>
      </c>
      <c r="C18839" s="292" t="s">
        <v>2979</v>
      </c>
      <c r="E18839" s="292" t="s">
        <v>214</v>
      </c>
      <c r="F18839" s="405">
        <v>72085</v>
      </c>
      <c r="G18839" s="292" t="s">
        <v>2979</v>
      </c>
    </row>
    <row r="18840" spans="1:7">
      <c r="A18840" s="292" t="s">
        <v>49</v>
      </c>
      <c r="B18840" s="405">
        <v>72821</v>
      </c>
      <c r="C18840" s="292" t="s">
        <v>2979</v>
      </c>
      <c r="E18840" s="292" t="s">
        <v>214</v>
      </c>
      <c r="F18840" s="405">
        <v>72087</v>
      </c>
      <c r="G18840" s="292" t="s">
        <v>2979</v>
      </c>
    </row>
    <row r="18841" spans="1:7">
      <c r="A18841" s="292" t="s">
        <v>49</v>
      </c>
      <c r="B18841" s="405">
        <v>73005</v>
      </c>
      <c r="C18841" s="292" t="s">
        <v>2979</v>
      </c>
      <c r="E18841" s="292" t="s">
        <v>214</v>
      </c>
      <c r="F18841" s="405">
        <v>72088</v>
      </c>
      <c r="G18841" s="292" t="s">
        <v>2979</v>
      </c>
    </row>
    <row r="18842" spans="1:7">
      <c r="A18842" s="292" t="s">
        <v>49</v>
      </c>
      <c r="B18842" s="405">
        <v>73098</v>
      </c>
      <c r="C18842" s="292" t="s">
        <v>2979</v>
      </c>
      <c r="E18842" s="292" t="s">
        <v>214</v>
      </c>
      <c r="F18842" s="405">
        <v>72101</v>
      </c>
      <c r="G18842" s="292" t="s">
        <v>2979</v>
      </c>
    </row>
    <row r="18843" spans="1:7">
      <c r="A18843" s="292" t="s">
        <v>49</v>
      </c>
      <c r="B18843" s="405">
        <v>73553</v>
      </c>
      <c r="C18843" s="292" t="s">
        <v>2979</v>
      </c>
      <c r="E18843" s="292" t="s">
        <v>214</v>
      </c>
      <c r="F18843" s="405">
        <v>72102</v>
      </c>
      <c r="G18843" s="292" t="s">
        <v>2979</v>
      </c>
    </row>
    <row r="18844" spans="1:7">
      <c r="A18844" s="292" t="s">
        <v>49</v>
      </c>
      <c r="B18844" s="405">
        <v>73718</v>
      </c>
      <c r="C18844" s="292" t="s">
        <v>2979</v>
      </c>
      <c r="E18844" s="292" t="s">
        <v>214</v>
      </c>
      <c r="F18844" s="405">
        <v>72107</v>
      </c>
      <c r="G18844" s="292" t="s">
        <v>2979</v>
      </c>
    </row>
    <row r="18845" spans="1:7">
      <c r="A18845" s="292" t="s">
        <v>49</v>
      </c>
      <c r="B18845" s="405">
        <v>73847</v>
      </c>
      <c r="C18845" s="292" t="s">
        <v>2979</v>
      </c>
      <c r="E18845" s="292" t="s">
        <v>214</v>
      </c>
      <c r="F18845" s="405">
        <v>72108</v>
      </c>
      <c r="G18845" s="292" t="s">
        <v>2979</v>
      </c>
    </row>
    <row r="18846" spans="1:7">
      <c r="A18846" s="292" t="s">
        <v>49</v>
      </c>
      <c r="B18846" s="405">
        <v>74079</v>
      </c>
      <c r="C18846" s="292" t="s">
        <v>2979</v>
      </c>
      <c r="E18846" s="292" t="s">
        <v>214</v>
      </c>
      <c r="F18846" s="405">
        <v>72111</v>
      </c>
      <c r="G18846" s="292" t="s">
        <v>2979</v>
      </c>
    </row>
    <row r="18847" spans="1:7">
      <c r="A18847" s="292" t="s">
        <v>49</v>
      </c>
      <c r="B18847" s="405">
        <v>74441</v>
      </c>
      <c r="C18847" s="292" t="s">
        <v>2979</v>
      </c>
      <c r="E18847" s="292" t="s">
        <v>214</v>
      </c>
      <c r="F18847" s="405">
        <v>72112</v>
      </c>
      <c r="G18847" s="292" t="s">
        <v>2979</v>
      </c>
    </row>
    <row r="18848" spans="1:7">
      <c r="A18848" s="292" t="s">
        <v>49</v>
      </c>
      <c r="B18848" s="405">
        <v>71663</v>
      </c>
      <c r="C18848" s="292" t="s">
        <v>2979</v>
      </c>
      <c r="E18848" s="292" t="s">
        <v>214</v>
      </c>
      <c r="F18848" s="405">
        <v>72122</v>
      </c>
      <c r="G18848" s="292" t="s">
        <v>2979</v>
      </c>
    </row>
    <row r="18849" spans="1:7">
      <c r="A18849" s="292" t="s">
        <v>49</v>
      </c>
      <c r="B18849" s="405">
        <v>71852</v>
      </c>
      <c r="C18849" s="292" t="s">
        <v>2979</v>
      </c>
      <c r="E18849" s="292" t="s">
        <v>214</v>
      </c>
      <c r="F18849" s="405">
        <v>72125</v>
      </c>
      <c r="G18849" s="292" t="s">
        <v>2979</v>
      </c>
    </row>
    <row r="18850" spans="1:7">
      <c r="A18850" s="292" t="s">
        <v>49</v>
      </c>
      <c r="B18850" s="405">
        <v>72029</v>
      </c>
      <c r="C18850" s="292" t="s">
        <v>2979</v>
      </c>
      <c r="E18850" s="292" t="s">
        <v>214</v>
      </c>
      <c r="F18850" s="405">
        <v>72126</v>
      </c>
      <c r="G18850" s="292" t="s">
        <v>2979</v>
      </c>
    </row>
    <row r="18851" spans="1:7">
      <c r="A18851" s="292" t="s">
        <v>49</v>
      </c>
      <c r="B18851" s="405">
        <v>72134</v>
      </c>
      <c r="C18851" s="292" t="s">
        <v>2979</v>
      </c>
      <c r="E18851" s="292" t="s">
        <v>214</v>
      </c>
      <c r="F18851" s="405">
        <v>72127</v>
      </c>
      <c r="G18851" s="292" t="s">
        <v>2979</v>
      </c>
    </row>
    <row r="18852" spans="1:7">
      <c r="A18852" s="292" t="s">
        <v>49</v>
      </c>
      <c r="B18852" s="405">
        <v>72374</v>
      </c>
      <c r="C18852" s="292" t="s">
        <v>2979</v>
      </c>
      <c r="E18852" s="292" t="s">
        <v>214</v>
      </c>
      <c r="F18852" s="405">
        <v>72128</v>
      </c>
      <c r="G18852" s="292" t="s">
        <v>2979</v>
      </c>
    </row>
    <row r="18853" spans="1:7">
      <c r="A18853" s="292" t="s">
        <v>49</v>
      </c>
      <c r="B18853" s="405">
        <v>72462</v>
      </c>
      <c r="C18853" s="292" t="s">
        <v>2979</v>
      </c>
      <c r="E18853" s="292" t="s">
        <v>214</v>
      </c>
      <c r="F18853" s="405">
        <v>72129</v>
      </c>
      <c r="G18853" s="292" t="s">
        <v>2979</v>
      </c>
    </row>
    <row r="18854" spans="1:7">
      <c r="A18854" s="292" t="s">
        <v>49</v>
      </c>
      <c r="B18854" s="405">
        <v>72585</v>
      </c>
      <c r="C18854" s="292" t="s">
        <v>2979</v>
      </c>
      <c r="E18854" s="292" t="s">
        <v>214</v>
      </c>
      <c r="F18854" s="405">
        <v>72130</v>
      </c>
      <c r="G18854" s="292" t="s">
        <v>2979</v>
      </c>
    </row>
    <row r="18855" spans="1:7">
      <c r="A18855" s="292" t="s">
        <v>49</v>
      </c>
      <c r="B18855" s="405">
        <v>72823</v>
      </c>
      <c r="C18855" s="292" t="s">
        <v>2979</v>
      </c>
      <c r="E18855" s="292" t="s">
        <v>214</v>
      </c>
      <c r="F18855" s="405">
        <v>72131</v>
      </c>
      <c r="G18855" s="292" t="s">
        <v>2979</v>
      </c>
    </row>
    <row r="18856" spans="1:7">
      <c r="A18856" s="292" t="s">
        <v>49</v>
      </c>
      <c r="B18856" s="405">
        <v>73006</v>
      </c>
      <c r="C18856" s="292" t="s">
        <v>2979</v>
      </c>
      <c r="E18856" s="292" t="s">
        <v>214</v>
      </c>
      <c r="F18856" s="405">
        <v>72132</v>
      </c>
      <c r="G18856" s="292" t="s">
        <v>2979</v>
      </c>
    </row>
    <row r="18857" spans="1:7">
      <c r="A18857" s="292" t="s">
        <v>49</v>
      </c>
      <c r="B18857" s="405">
        <v>73165</v>
      </c>
      <c r="C18857" s="292" t="s">
        <v>2979</v>
      </c>
      <c r="E18857" s="292" t="s">
        <v>214</v>
      </c>
      <c r="F18857" s="405">
        <v>72133</v>
      </c>
      <c r="G18857" s="292" t="s">
        <v>2979</v>
      </c>
    </row>
    <row r="18858" spans="1:7">
      <c r="A18858" s="292" t="s">
        <v>49</v>
      </c>
      <c r="B18858" s="405">
        <v>73554</v>
      </c>
      <c r="C18858" s="292" t="s">
        <v>2979</v>
      </c>
      <c r="E18858" s="292" t="s">
        <v>214</v>
      </c>
      <c r="F18858" s="405">
        <v>72134</v>
      </c>
      <c r="G18858" s="292" t="s">
        <v>2979</v>
      </c>
    </row>
    <row r="18859" spans="1:7">
      <c r="A18859" s="292" t="s">
        <v>49</v>
      </c>
      <c r="B18859" s="405">
        <v>73720</v>
      </c>
      <c r="C18859" s="292" t="s">
        <v>2979</v>
      </c>
      <c r="E18859" s="292" t="s">
        <v>214</v>
      </c>
      <c r="F18859" s="405">
        <v>72135</v>
      </c>
      <c r="G18859" s="292" t="s">
        <v>2979</v>
      </c>
    </row>
    <row r="18860" spans="1:7">
      <c r="A18860" s="292" t="s">
        <v>49</v>
      </c>
      <c r="B18860" s="405">
        <v>73852</v>
      </c>
      <c r="C18860" s="292" t="s">
        <v>2979</v>
      </c>
      <c r="E18860" s="292" t="s">
        <v>214</v>
      </c>
      <c r="F18860" s="405">
        <v>72136</v>
      </c>
      <c r="G18860" s="292" t="s">
        <v>2979</v>
      </c>
    </row>
    <row r="18861" spans="1:7">
      <c r="A18861" s="292" t="s">
        <v>49</v>
      </c>
      <c r="B18861" s="405">
        <v>74080</v>
      </c>
      <c r="C18861" s="292" t="s">
        <v>2979</v>
      </c>
      <c r="E18861" s="292" t="s">
        <v>214</v>
      </c>
      <c r="F18861" s="405">
        <v>72137</v>
      </c>
      <c r="G18861" s="292" t="s">
        <v>2979</v>
      </c>
    </row>
    <row r="18862" spans="1:7">
      <c r="A18862" s="292" t="s">
        <v>49</v>
      </c>
      <c r="B18862" s="405">
        <v>74445</v>
      </c>
      <c r="C18862" s="292" t="s">
        <v>2979</v>
      </c>
      <c r="E18862" s="292" t="s">
        <v>214</v>
      </c>
      <c r="F18862" s="405">
        <v>72142</v>
      </c>
      <c r="G18862" s="292" t="s">
        <v>2979</v>
      </c>
    </row>
    <row r="18863" spans="1:7">
      <c r="A18863" s="292" t="s">
        <v>49</v>
      </c>
      <c r="B18863" s="405">
        <v>71665</v>
      </c>
      <c r="C18863" s="292" t="s">
        <v>2979</v>
      </c>
      <c r="E18863" s="292" t="s">
        <v>214</v>
      </c>
      <c r="F18863" s="405">
        <v>72156</v>
      </c>
      <c r="G18863" s="292" t="s">
        <v>2979</v>
      </c>
    </row>
    <row r="18864" spans="1:7">
      <c r="A18864" s="292" t="s">
        <v>49</v>
      </c>
      <c r="B18864" s="405">
        <v>71855</v>
      </c>
      <c r="C18864" s="292" t="s">
        <v>2979</v>
      </c>
      <c r="E18864" s="292" t="s">
        <v>214</v>
      </c>
      <c r="F18864" s="405">
        <v>72157</v>
      </c>
      <c r="G18864" s="292" t="s">
        <v>2979</v>
      </c>
    </row>
    <row r="18865" spans="1:7">
      <c r="A18865" s="292" t="s">
        <v>49</v>
      </c>
      <c r="B18865" s="405">
        <v>72036</v>
      </c>
      <c r="C18865" s="292" t="s">
        <v>2979</v>
      </c>
      <c r="E18865" s="292" t="s">
        <v>214</v>
      </c>
      <c r="F18865" s="405">
        <v>72170</v>
      </c>
      <c r="G18865" s="292" t="s">
        <v>2979</v>
      </c>
    </row>
    <row r="18866" spans="1:7">
      <c r="A18866" s="292" t="s">
        <v>49</v>
      </c>
      <c r="B18866" s="405">
        <v>72135</v>
      </c>
      <c r="C18866" s="292" t="s">
        <v>2979</v>
      </c>
      <c r="E18866" s="292" t="s">
        <v>214</v>
      </c>
      <c r="F18866" s="405">
        <v>72175</v>
      </c>
      <c r="G18866" s="292" t="s">
        <v>2979</v>
      </c>
    </row>
    <row r="18867" spans="1:7">
      <c r="A18867" s="292" t="s">
        <v>49</v>
      </c>
      <c r="B18867" s="405">
        <v>72376</v>
      </c>
      <c r="C18867" s="292" t="s">
        <v>2979</v>
      </c>
      <c r="E18867" s="292" t="s">
        <v>214</v>
      </c>
      <c r="F18867" s="405">
        <v>72179</v>
      </c>
      <c r="G18867" s="292" t="s">
        <v>2979</v>
      </c>
    </row>
    <row r="18868" spans="1:7">
      <c r="A18868" s="292" t="s">
        <v>49</v>
      </c>
      <c r="B18868" s="405">
        <v>72467</v>
      </c>
      <c r="C18868" s="292" t="s">
        <v>2979</v>
      </c>
      <c r="E18868" s="292" t="s">
        <v>214</v>
      </c>
      <c r="F18868" s="405">
        <v>72182</v>
      </c>
      <c r="G18868" s="292" t="s">
        <v>2979</v>
      </c>
    </row>
    <row r="18869" spans="1:7">
      <c r="A18869" s="292" t="s">
        <v>49</v>
      </c>
      <c r="B18869" s="405">
        <v>72610</v>
      </c>
      <c r="C18869" s="292" t="s">
        <v>2979</v>
      </c>
      <c r="E18869" s="292" t="s">
        <v>214</v>
      </c>
      <c r="F18869" s="405">
        <v>72313</v>
      </c>
      <c r="G18869" s="292" t="s">
        <v>2979</v>
      </c>
    </row>
    <row r="18870" spans="1:7">
      <c r="A18870" s="292" t="s">
        <v>49</v>
      </c>
      <c r="B18870" s="405">
        <v>72824</v>
      </c>
      <c r="C18870" s="292" t="s">
        <v>2979</v>
      </c>
      <c r="E18870" s="292" t="s">
        <v>214</v>
      </c>
      <c r="F18870" s="405">
        <v>72320</v>
      </c>
      <c r="G18870" s="292" t="s">
        <v>2979</v>
      </c>
    </row>
    <row r="18871" spans="1:7">
      <c r="A18871" s="292" t="s">
        <v>49</v>
      </c>
      <c r="B18871" s="405">
        <v>73009</v>
      </c>
      <c r="C18871" s="292" t="s">
        <v>2979</v>
      </c>
      <c r="E18871" s="292" t="s">
        <v>214</v>
      </c>
      <c r="F18871" s="405">
        <v>72322</v>
      </c>
      <c r="G18871" s="292" t="s">
        <v>2979</v>
      </c>
    </row>
    <row r="18872" spans="1:7">
      <c r="A18872" s="292" t="s">
        <v>49</v>
      </c>
      <c r="B18872" s="405">
        <v>73432</v>
      </c>
      <c r="C18872" s="292" t="s">
        <v>2979</v>
      </c>
      <c r="E18872" s="292" t="s">
        <v>214</v>
      </c>
      <c r="F18872" s="405">
        <v>72324</v>
      </c>
      <c r="G18872" s="292" t="s">
        <v>2979</v>
      </c>
    </row>
    <row r="18873" spans="1:7">
      <c r="A18873" s="292" t="s">
        <v>49</v>
      </c>
      <c r="B18873" s="405">
        <v>73556</v>
      </c>
      <c r="C18873" s="292" t="s">
        <v>2979</v>
      </c>
      <c r="E18873" s="292" t="s">
        <v>214</v>
      </c>
      <c r="F18873" s="405">
        <v>72325</v>
      </c>
      <c r="G18873" s="292" t="s">
        <v>2979</v>
      </c>
    </row>
    <row r="18874" spans="1:7">
      <c r="A18874" s="292" t="s">
        <v>49</v>
      </c>
      <c r="B18874" s="405">
        <v>73724</v>
      </c>
      <c r="C18874" s="292" t="s">
        <v>2979</v>
      </c>
      <c r="E18874" s="292" t="s">
        <v>214</v>
      </c>
      <c r="F18874" s="405">
        <v>72326</v>
      </c>
      <c r="G18874" s="292" t="s">
        <v>2979</v>
      </c>
    </row>
    <row r="18875" spans="1:7">
      <c r="A18875" s="292" t="s">
        <v>49</v>
      </c>
      <c r="B18875" s="405">
        <v>73853</v>
      </c>
      <c r="C18875" s="292" t="s">
        <v>2979</v>
      </c>
      <c r="E18875" s="292" t="s">
        <v>214</v>
      </c>
      <c r="F18875" s="405">
        <v>72327</v>
      </c>
      <c r="G18875" s="292" t="s">
        <v>2979</v>
      </c>
    </row>
    <row r="18876" spans="1:7">
      <c r="A18876" s="292" t="s">
        <v>49</v>
      </c>
      <c r="B18876" s="405">
        <v>74081</v>
      </c>
      <c r="C18876" s="292" t="s">
        <v>2979</v>
      </c>
      <c r="E18876" s="292" t="s">
        <v>214</v>
      </c>
      <c r="F18876" s="405">
        <v>72330</v>
      </c>
      <c r="G18876" s="292" t="s">
        <v>2979</v>
      </c>
    </row>
    <row r="18877" spans="1:7">
      <c r="A18877" s="292" t="s">
        <v>49</v>
      </c>
      <c r="B18877" s="405">
        <v>74450</v>
      </c>
      <c r="C18877" s="292" t="s">
        <v>2979</v>
      </c>
      <c r="E18877" s="292" t="s">
        <v>214</v>
      </c>
      <c r="F18877" s="405">
        <v>72331</v>
      </c>
      <c r="G18877" s="292" t="s">
        <v>2979</v>
      </c>
    </row>
    <row r="18878" spans="1:7">
      <c r="A18878" s="292" t="s">
        <v>49</v>
      </c>
      <c r="B18878" s="405">
        <v>71667</v>
      </c>
      <c r="C18878" s="292" t="s">
        <v>2979</v>
      </c>
      <c r="E18878" s="292" t="s">
        <v>214</v>
      </c>
      <c r="F18878" s="405">
        <v>72332</v>
      </c>
      <c r="G18878" s="292" t="s">
        <v>2979</v>
      </c>
    </row>
    <row r="18879" spans="1:7">
      <c r="A18879" s="292" t="s">
        <v>49</v>
      </c>
      <c r="B18879" s="405">
        <v>71857</v>
      </c>
      <c r="C18879" s="292" t="s">
        <v>2979</v>
      </c>
      <c r="E18879" s="292" t="s">
        <v>214</v>
      </c>
      <c r="F18879" s="405">
        <v>72333</v>
      </c>
      <c r="G18879" s="292" t="s">
        <v>2979</v>
      </c>
    </row>
    <row r="18880" spans="1:7">
      <c r="A18880" s="292" t="s">
        <v>49</v>
      </c>
      <c r="B18880" s="405">
        <v>72039</v>
      </c>
      <c r="C18880" s="292" t="s">
        <v>2979</v>
      </c>
      <c r="E18880" s="292" t="s">
        <v>214</v>
      </c>
      <c r="F18880" s="405">
        <v>72338</v>
      </c>
      <c r="G18880" s="292" t="s">
        <v>2979</v>
      </c>
    </row>
    <row r="18881" spans="1:7">
      <c r="A18881" s="292" t="s">
        <v>49</v>
      </c>
      <c r="B18881" s="405">
        <v>72136</v>
      </c>
      <c r="C18881" s="292" t="s">
        <v>2979</v>
      </c>
      <c r="E18881" s="292" t="s">
        <v>214</v>
      </c>
      <c r="F18881" s="405">
        <v>72342</v>
      </c>
      <c r="G18881" s="292" t="s">
        <v>2979</v>
      </c>
    </row>
    <row r="18882" spans="1:7">
      <c r="A18882" s="292" t="s">
        <v>49</v>
      </c>
      <c r="B18882" s="405">
        <v>72383</v>
      </c>
      <c r="C18882" s="292" t="s">
        <v>2979</v>
      </c>
      <c r="E18882" s="292" t="s">
        <v>214</v>
      </c>
      <c r="F18882" s="405">
        <v>72346</v>
      </c>
      <c r="G18882" s="292" t="s">
        <v>2979</v>
      </c>
    </row>
    <row r="18883" spans="1:7">
      <c r="A18883" s="292" t="s">
        <v>49</v>
      </c>
      <c r="B18883" s="405">
        <v>72469</v>
      </c>
      <c r="C18883" s="292" t="s">
        <v>2979</v>
      </c>
      <c r="E18883" s="292" t="s">
        <v>214</v>
      </c>
      <c r="F18883" s="405">
        <v>72347</v>
      </c>
      <c r="G18883" s="292" t="s">
        <v>2979</v>
      </c>
    </row>
    <row r="18884" spans="1:7">
      <c r="A18884" s="292" t="s">
        <v>49</v>
      </c>
      <c r="B18884" s="405">
        <v>72611</v>
      </c>
      <c r="C18884" s="292" t="s">
        <v>2979</v>
      </c>
      <c r="E18884" s="292" t="s">
        <v>214</v>
      </c>
      <c r="F18884" s="405">
        <v>72348</v>
      </c>
      <c r="G18884" s="292" t="s">
        <v>2979</v>
      </c>
    </row>
    <row r="18885" spans="1:7">
      <c r="A18885" s="292" t="s">
        <v>49</v>
      </c>
      <c r="B18885" s="405">
        <v>72827</v>
      </c>
      <c r="C18885" s="292" t="s">
        <v>2979</v>
      </c>
      <c r="E18885" s="292" t="s">
        <v>214</v>
      </c>
      <c r="F18885" s="405">
        <v>72350</v>
      </c>
      <c r="G18885" s="292" t="s">
        <v>2979</v>
      </c>
    </row>
    <row r="18886" spans="1:7">
      <c r="A18886" s="292" t="s">
        <v>49</v>
      </c>
      <c r="B18886" s="405">
        <v>73010</v>
      </c>
      <c r="C18886" s="292" t="s">
        <v>2979</v>
      </c>
      <c r="E18886" s="292" t="s">
        <v>214</v>
      </c>
      <c r="F18886" s="405">
        <v>72351</v>
      </c>
      <c r="G18886" s="292" t="s">
        <v>2979</v>
      </c>
    </row>
    <row r="18887" spans="1:7">
      <c r="A18887" s="292" t="s">
        <v>49</v>
      </c>
      <c r="B18887" s="405">
        <v>73436</v>
      </c>
      <c r="C18887" s="292" t="s">
        <v>2979</v>
      </c>
      <c r="E18887" s="292" t="s">
        <v>214</v>
      </c>
      <c r="F18887" s="405">
        <v>72352</v>
      </c>
      <c r="G18887" s="292" t="s">
        <v>2979</v>
      </c>
    </row>
    <row r="18888" spans="1:7">
      <c r="A18888" s="292" t="s">
        <v>49</v>
      </c>
      <c r="B18888" s="405">
        <v>73557</v>
      </c>
      <c r="C18888" s="292" t="s">
        <v>2979</v>
      </c>
      <c r="E18888" s="292" t="s">
        <v>214</v>
      </c>
      <c r="F18888" s="405">
        <v>72353</v>
      </c>
      <c r="G18888" s="292" t="s">
        <v>2979</v>
      </c>
    </row>
    <row r="18889" spans="1:7">
      <c r="A18889" s="292" t="s">
        <v>49</v>
      </c>
      <c r="B18889" s="405">
        <v>73726</v>
      </c>
      <c r="C18889" s="292" t="s">
        <v>2979</v>
      </c>
      <c r="E18889" s="292" t="s">
        <v>214</v>
      </c>
      <c r="F18889" s="405">
        <v>72354</v>
      </c>
      <c r="G18889" s="292" t="s">
        <v>2979</v>
      </c>
    </row>
    <row r="18890" spans="1:7">
      <c r="A18890" s="292" t="s">
        <v>49</v>
      </c>
      <c r="B18890" s="405">
        <v>73857</v>
      </c>
      <c r="C18890" s="292" t="s">
        <v>2979</v>
      </c>
      <c r="E18890" s="292" t="s">
        <v>214</v>
      </c>
      <c r="F18890" s="405">
        <v>72355</v>
      </c>
      <c r="G18890" s="292" t="s">
        <v>2979</v>
      </c>
    </row>
    <row r="18891" spans="1:7">
      <c r="A18891" s="292" t="s">
        <v>49</v>
      </c>
      <c r="B18891" s="405">
        <v>74084</v>
      </c>
      <c r="C18891" s="292" t="s">
        <v>2979</v>
      </c>
      <c r="E18891" s="292" t="s">
        <v>214</v>
      </c>
      <c r="F18891" s="405">
        <v>72358</v>
      </c>
      <c r="G18891" s="292" t="s">
        <v>2979</v>
      </c>
    </row>
    <row r="18892" spans="1:7">
      <c r="A18892" s="292" t="s">
        <v>49</v>
      </c>
      <c r="B18892" s="405">
        <v>74451</v>
      </c>
      <c r="C18892" s="292" t="s">
        <v>2979</v>
      </c>
      <c r="E18892" s="292" t="s">
        <v>214</v>
      </c>
      <c r="F18892" s="405">
        <v>72360</v>
      </c>
      <c r="G18892" s="292" t="s">
        <v>2979</v>
      </c>
    </row>
    <row r="18893" spans="1:7">
      <c r="A18893" s="292" t="s">
        <v>49</v>
      </c>
      <c r="B18893" s="405">
        <v>71670</v>
      </c>
      <c r="C18893" s="292" t="s">
        <v>2979</v>
      </c>
      <c r="E18893" s="292" t="s">
        <v>214</v>
      </c>
      <c r="F18893" s="405">
        <v>72365</v>
      </c>
      <c r="G18893" s="292" t="s">
        <v>2979</v>
      </c>
    </row>
    <row r="18894" spans="1:7">
      <c r="A18894" s="292" t="s">
        <v>49</v>
      </c>
      <c r="B18894" s="405">
        <v>71859</v>
      </c>
      <c r="C18894" s="292" t="s">
        <v>2979</v>
      </c>
      <c r="E18894" s="292" t="s">
        <v>214</v>
      </c>
      <c r="F18894" s="405">
        <v>72366</v>
      </c>
      <c r="G18894" s="292" t="s">
        <v>2979</v>
      </c>
    </row>
    <row r="18895" spans="1:7">
      <c r="A18895" s="292" t="s">
        <v>49</v>
      </c>
      <c r="B18895" s="405">
        <v>72040</v>
      </c>
      <c r="C18895" s="292" t="s">
        <v>2979</v>
      </c>
      <c r="E18895" s="292" t="s">
        <v>214</v>
      </c>
      <c r="F18895" s="405">
        <v>72369</v>
      </c>
      <c r="G18895" s="292" t="s">
        <v>2979</v>
      </c>
    </row>
    <row r="18896" spans="1:7">
      <c r="A18896" s="292" t="s">
        <v>49</v>
      </c>
      <c r="B18896" s="405">
        <v>72137</v>
      </c>
      <c r="C18896" s="292" t="s">
        <v>2979</v>
      </c>
      <c r="E18896" s="292" t="s">
        <v>214</v>
      </c>
      <c r="F18896" s="405">
        <v>72370</v>
      </c>
      <c r="G18896" s="292" t="s">
        <v>2979</v>
      </c>
    </row>
    <row r="18897" spans="1:7">
      <c r="A18897" s="292" t="s">
        <v>49</v>
      </c>
      <c r="B18897" s="405">
        <v>72384</v>
      </c>
      <c r="C18897" s="292" t="s">
        <v>2979</v>
      </c>
      <c r="E18897" s="292" t="s">
        <v>214</v>
      </c>
      <c r="F18897" s="405">
        <v>72372</v>
      </c>
      <c r="G18897" s="292" t="s">
        <v>2979</v>
      </c>
    </row>
    <row r="18898" spans="1:7">
      <c r="A18898" s="292" t="s">
        <v>49</v>
      </c>
      <c r="B18898" s="405">
        <v>72470</v>
      </c>
      <c r="C18898" s="292" t="s">
        <v>2979</v>
      </c>
      <c r="E18898" s="292" t="s">
        <v>214</v>
      </c>
      <c r="F18898" s="405">
        <v>72373</v>
      </c>
      <c r="G18898" s="292" t="s">
        <v>2979</v>
      </c>
    </row>
    <row r="18899" spans="1:7">
      <c r="A18899" s="292" t="s">
        <v>49</v>
      </c>
      <c r="B18899" s="405">
        <v>72616</v>
      </c>
      <c r="C18899" s="292" t="s">
        <v>2979</v>
      </c>
      <c r="E18899" s="292" t="s">
        <v>214</v>
      </c>
      <c r="F18899" s="405">
        <v>72374</v>
      </c>
      <c r="G18899" s="292" t="s">
        <v>2979</v>
      </c>
    </row>
    <row r="18900" spans="1:7">
      <c r="A18900" s="292" t="s">
        <v>49</v>
      </c>
      <c r="B18900" s="405">
        <v>72828</v>
      </c>
      <c r="C18900" s="292" t="s">
        <v>2979</v>
      </c>
      <c r="E18900" s="292" t="s">
        <v>214</v>
      </c>
      <c r="F18900" s="405">
        <v>72376</v>
      </c>
      <c r="G18900" s="292" t="s">
        <v>2979</v>
      </c>
    </row>
    <row r="18901" spans="1:7">
      <c r="A18901" s="292" t="s">
        <v>49</v>
      </c>
      <c r="B18901" s="405">
        <v>73011</v>
      </c>
      <c r="C18901" s="292" t="s">
        <v>2979</v>
      </c>
      <c r="E18901" s="292" t="s">
        <v>214</v>
      </c>
      <c r="F18901" s="405">
        <v>72383</v>
      </c>
      <c r="G18901" s="292" t="s">
        <v>2979</v>
      </c>
    </row>
    <row r="18902" spans="1:7">
      <c r="A18902" s="292" t="s">
        <v>49</v>
      </c>
      <c r="B18902" s="405">
        <v>73437</v>
      </c>
      <c r="C18902" s="292" t="s">
        <v>2979</v>
      </c>
      <c r="E18902" s="292" t="s">
        <v>214</v>
      </c>
      <c r="F18902" s="405">
        <v>72384</v>
      </c>
      <c r="G18902" s="292" t="s">
        <v>2979</v>
      </c>
    </row>
    <row r="18903" spans="1:7">
      <c r="A18903" s="292" t="s">
        <v>49</v>
      </c>
      <c r="B18903" s="405">
        <v>73560</v>
      </c>
      <c r="C18903" s="292" t="s">
        <v>2979</v>
      </c>
      <c r="E18903" s="292" t="s">
        <v>214</v>
      </c>
      <c r="F18903" s="405">
        <v>72386</v>
      </c>
      <c r="G18903" s="292" t="s">
        <v>2979</v>
      </c>
    </row>
    <row r="18904" spans="1:7">
      <c r="A18904" s="292" t="s">
        <v>49</v>
      </c>
      <c r="B18904" s="405">
        <v>73727</v>
      </c>
      <c r="C18904" s="292" t="s">
        <v>2979</v>
      </c>
      <c r="E18904" s="292" t="s">
        <v>214</v>
      </c>
      <c r="F18904" s="405">
        <v>72390</v>
      </c>
      <c r="G18904" s="292" t="s">
        <v>2979</v>
      </c>
    </row>
    <row r="18905" spans="1:7">
      <c r="A18905" s="292" t="s">
        <v>49</v>
      </c>
      <c r="B18905" s="405">
        <v>73858</v>
      </c>
      <c r="C18905" s="292" t="s">
        <v>2979</v>
      </c>
      <c r="E18905" s="292" t="s">
        <v>214</v>
      </c>
      <c r="F18905" s="405">
        <v>72392</v>
      </c>
      <c r="G18905" s="292" t="s">
        <v>2979</v>
      </c>
    </row>
    <row r="18906" spans="1:7">
      <c r="A18906" s="292" t="s">
        <v>49</v>
      </c>
      <c r="B18906" s="405">
        <v>74301</v>
      </c>
      <c r="C18906" s="292" t="s">
        <v>2979</v>
      </c>
      <c r="E18906" s="292" t="s">
        <v>214</v>
      </c>
      <c r="F18906" s="405">
        <v>72395</v>
      </c>
      <c r="G18906" s="292" t="s">
        <v>2979</v>
      </c>
    </row>
    <row r="18907" spans="1:7">
      <c r="A18907" s="292" t="s">
        <v>49</v>
      </c>
      <c r="B18907" s="405">
        <v>74452</v>
      </c>
      <c r="C18907" s="292" t="s">
        <v>2979</v>
      </c>
      <c r="E18907" s="292" t="s">
        <v>214</v>
      </c>
      <c r="F18907" s="405">
        <v>72412</v>
      </c>
      <c r="G18907" s="292" t="s">
        <v>2979</v>
      </c>
    </row>
    <row r="18908" spans="1:7">
      <c r="A18908" s="292" t="s">
        <v>49</v>
      </c>
      <c r="B18908" s="405">
        <v>71671</v>
      </c>
      <c r="C18908" s="292" t="s">
        <v>2979</v>
      </c>
      <c r="E18908" s="292" t="s">
        <v>214</v>
      </c>
      <c r="F18908" s="405">
        <v>72413</v>
      </c>
      <c r="G18908" s="292" t="s">
        <v>2979</v>
      </c>
    </row>
    <row r="18909" spans="1:7">
      <c r="A18909" s="292" t="s">
        <v>49</v>
      </c>
      <c r="B18909" s="405">
        <v>71860</v>
      </c>
      <c r="C18909" s="292" t="s">
        <v>2979</v>
      </c>
      <c r="E18909" s="292" t="s">
        <v>214</v>
      </c>
      <c r="F18909" s="405">
        <v>72414</v>
      </c>
      <c r="G18909" s="292" t="s">
        <v>2979</v>
      </c>
    </row>
    <row r="18910" spans="1:7">
      <c r="A18910" s="292" t="s">
        <v>49</v>
      </c>
      <c r="B18910" s="405">
        <v>72041</v>
      </c>
      <c r="C18910" s="292" t="s">
        <v>2979</v>
      </c>
      <c r="E18910" s="292" t="s">
        <v>214</v>
      </c>
      <c r="F18910" s="405">
        <v>72415</v>
      </c>
      <c r="G18910" s="292" t="s">
        <v>2979</v>
      </c>
    </row>
    <row r="18911" spans="1:7">
      <c r="A18911" s="292" t="s">
        <v>49</v>
      </c>
      <c r="B18911" s="405">
        <v>72142</v>
      </c>
      <c r="C18911" s="292" t="s">
        <v>2979</v>
      </c>
      <c r="E18911" s="292" t="s">
        <v>214</v>
      </c>
      <c r="F18911" s="405">
        <v>72416</v>
      </c>
      <c r="G18911" s="292" t="s">
        <v>2979</v>
      </c>
    </row>
    <row r="18912" spans="1:7">
      <c r="A18912" s="292" t="s">
        <v>49</v>
      </c>
      <c r="B18912" s="405">
        <v>72386</v>
      </c>
      <c r="C18912" s="292" t="s">
        <v>2979</v>
      </c>
      <c r="E18912" s="292" t="s">
        <v>214</v>
      </c>
      <c r="F18912" s="405">
        <v>72419</v>
      </c>
      <c r="G18912" s="292" t="s">
        <v>2979</v>
      </c>
    </row>
    <row r="18913" spans="1:7">
      <c r="A18913" s="292" t="s">
        <v>49</v>
      </c>
      <c r="B18913" s="405">
        <v>72471</v>
      </c>
      <c r="C18913" s="292" t="s">
        <v>2979</v>
      </c>
      <c r="E18913" s="292" t="s">
        <v>214</v>
      </c>
      <c r="F18913" s="405">
        <v>72422</v>
      </c>
      <c r="G18913" s="292" t="s">
        <v>2979</v>
      </c>
    </row>
    <row r="18914" spans="1:7">
      <c r="A18914" s="292" t="s">
        <v>49</v>
      </c>
      <c r="B18914" s="405">
        <v>72619</v>
      </c>
      <c r="C18914" s="292" t="s">
        <v>2979</v>
      </c>
      <c r="E18914" s="292" t="s">
        <v>214</v>
      </c>
      <c r="F18914" s="405">
        <v>72429</v>
      </c>
      <c r="G18914" s="292" t="s">
        <v>2979</v>
      </c>
    </row>
    <row r="18915" spans="1:7">
      <c r="A18915" s="292" t="s">
        <v>49</v>
      </c>
      <c r="B18915" s="405">
        <v>72832</v>
      </c>
      <c r="C18915" s="292" t="s">
        <v>2979</v>
      </c>
      <c r="E18915" s="292" t="s">
        <v>214</v>
      </c>
      <c r="F18915" s="405">
        <v>72430</v>
      </c>
      <c r="G18915" s="292" t="s">
        <v>2979</v>
      </c>
    </row>
    <row r="18916" spans="1:7">
      <c r="A18916" s="292" t="s">
        <v>49</v>
      </c>
      <c r="B18916" s="405">
        <v>73015</v>
      </c>
      <c r="C18916" s="292" t="s">
        <v>2979</v>
      </c>
      <c r="E18916" s="292" t="s">
        <v>214</v>
      </c>
      <c r="F18916" s="405">
        <v>72431</v>
      </c>
      <c r="G18916" s="292" t="s">
        <v>2979</v>
      </c>
    </row>
    <row r="18917" spans="1:7">
      <c r="A18917" s="292" t="s">
        <v>49</v>
      </c>
      <c r="B18917" s="405">
        <v>73438</v>
      </c>
      <c r="C18917" s="292" t="s">
        <v>2979</v>
      </c>
      <c r="E18917" s="292" t="s">
        <v>214</v>
      </c>
      <c r="F18917" s="405">
        <v>72432</v>
      </c>
      <c r="G18917" s="292" t="s">
        <v>2979</v>
      </c>
    </row>
    <row r="18918" spans="1:7">
      <c r="A18918" s="292" t="s">
        <v>49</v>
      </c>
      <c r="B18918" s="405">
        <v>73561</v>
      </c>
      <c r="C18918" s="292" t="s">
        <v>2979</v>
      </c>
      <c r="E18918" s="292" t="s">
        <v>214</v>
      </c>
      <c r="F18918" s="405">
        <v>72433</v>
      </c>
      <c r="G18918" s="292" t="s">
        <v>2979</v>
      </c>
    </row>
    <row r="18919" spans="1:7">
      <c r="A18919" s="292" t="s">
        <v>49</v>
      </c>
      <c r="B18919" s="405">
        <v>73728</v>
      </c>
      <c r="C18919" s="292" t="s">
        <v>2979</v>
      </c>
      <c r="E18919" s="292" t="s">
        <v>214</v>
      </c>
      <c r="F18919" s="405">
        <v>72434</v>
      </c>
      <c r="G18919" s="292" t="s">
        <v>2979</v>
      </c>
    </row>
    <row r="18920" spans="1:7">
      <c r="A18920" s="292" t="s">
        <v>49</v>
      </c>
      <c r="B18920" s="405">
        <v>73859</v>
      </c>
      <c r="C18920" s="292" t="s">
        <v>2979</v>
      </c>
      <c r="E18920" s="292" t="s">
        <v>214</v>
      </c>
      <c r="F18920" s="405">
        <v>72435</v>
      </c>
      <c r="G18920" s="292" t="s">
        <v>2979</v>
      </c>
    </row>
    <row r="18921" spans="1:7">
      <c r="A18921" s="292" t="s">
        <v>49</v>
      </c>
      <c r="B18921" s="405">
        <v>74330</v>
      </c>
      <c r="C18921" s="292" t="s">
        <v>2979</v>
      </c>
      <c r="E18921" s="292" t="s">
        <v>214</v>
      </c>
      <c r="F18921" s="405">
        <v>72436</v>
      </c>
      <c r="G18921" s="292" t="s">
        <v>2979</v>
      </c>
    </row>
    <row r="18922" spans="1:7">
      <c r="A18922" s="292" t="s">
        <v>49</v>
      </c>
      <c r="B18922" s="405">
        <v>74454</v>
      </c>
      <c r="C18922" s="292" t="s">
        <v>2979</v>
      </c>
      <c r="E18922" s="292" t="s">
        <v>214</v>
      </c>
      <c r="F18922" s="405">
        <v>72437</v>
      </c>
      <c r="G18922" s="292" t="s">
        <v>2979</v>
      </c>
    </row>
    <row r="18923" spans="1:7">
      <c r="A18923" s="292" t="s">
        <v>49</v>
      </c>
      <c r="B18923" s="405">
        <v>71674</v>
      </c>
      <c r="C18923" s="292" t="s">
        <v>2979</v>
      </c>
      <c r="E18923" s="292" t="s">
        <v>214</v>
      </c>
      <c r="F18923" s="405">
        <v>72438</v>
      </c>
      <c r="G18923" s="292" t="s">
        <v>2979</v>
      </c>
    </row>
    <row r="18924" spans="1:7">
      <c r="A18924" s="292" t="s">
        <v>49</v>
      </c>
      <c r="B18924" s="405">
        <v>71862</v>
      </c>
      <c r="C18924" s="292" t="s">
        <v>2979</v>
      </c>
      <c r="E18924" s="292" t="s">
        <v>214</v>
      </c>
      <c r="F18924" s="405">
        <v>72440</v>
      </c>
      <c r="G18924" s="292" t="s">
        <v>2979</v>
      </c>
    </row>
    <row r="18925" spans="1:7">
      <c r="A18925" s="292" t="s">
        <v>49</v>
      </c>
      <c r="B18925" s="405">
        <v>72042</v>
      </c>
      <c r="C18925" s="292" t="s">
        <v>2979</v>
      </c>
      <c r="E18925" s="292" t="s">
        <v>214</v>
      </c>
      <c r="F18925" s="405">
        <v>72441</v>
      </c>
      <c r="G18925" s="292" t="s">
        <v>2979</v>
      </c>
    </row>
    <row r="18926" spans="1:7">
      <c r="A18926" s="292" t="s">
        <v>49</v>
      </c>
      <c r="B18926" s="405">
        <v>72156</v>
      </c>
      <c r="C18926" s="292" t="s">
        <v>2979</v>
      </c>
      <c r="E18926" s="292" t="s">
        <v>214</v>
      </c>
      <c r="F18926" s="405">
        <v>72442</v>
      </c>
      <c r="G18926" s="292" t="s">
        <v>2979</v>
      </c>
    </row>
    <row r="18927" spans="1:7">
      <c r="A18927" s="292" t="s">
        <v>49</v>
      </c>
      <c r="B18927" s="405">
        <v>72390</v>
      </c>
      <c r="C18927" s="292" t="s">
        <v>2979</v>
      </c>
      <c r="E18927" s="292" t="s">
        <v>214</v>
      </c>
      <c r="F18927" s="405">
        <v>72443</v>
      </c>
      <c r="G18927" s="292" t="s">
        <v>2979</v>
      </c>
    </row>
    <row r="18928" spans="1:7">
      <c r="A18928" s="292" t="s">
        <v>49</v>
      </c>
      <c r="B18928" s="405">
        <v>72473</v>
      </c>
      <c r="C18928" s="292" t="s">
        <v>2979</v>
      </c>
      <c r="E18928" s="292" t="s">
        <v>214</v>
      </c>
      <c r="F18928" s="405">
        <v>72444</v>
      </c>
      <c r="G18928" s="292" t="s">
        <v>2979</v>
      </c>
    </row>
    <row r="18929" spans="1:7">
      <c r="A18929" s="292" t="s">
        <v>49</v>
      </c>
      <c r="B18929" s="405">
        <v>72623</v>
      </c>
      <c r="C18929" s="292" t="s">
        <v>2979</v>
      </c>
      <c r="E18929" s="292" t="s">
        <v>214</v>
      </c>
      <c r="F18929" s="405">
        <v>72447</v>
      </c>
      <c r="G18929" s="292" t="s">
        <v>2979</v>
      </c>
    </row>
    <row r="18930" spans="1:7">
      <c r="A18930" s="292" t="s">
        <v>49</v>
      </c>
      <c r="B18930" s="405">
        <v>72833</v>
      </c>
      <c r="C18930" s="292" t="s">
        <v>2979</v>
      </c>
      <c r="E18930" s="292" t="s">
        <v>214</v>
      </c>
      <c r="F18930" s="405">
        <v>72449</v>
      </c>
      <c r="G18930" s="292" t="s">
        <v>2979</v>
      </c>
    </row>
    <row r="18931" spans="1:7">
      <c r="A18931" s="292" t="s">
        <v>49</v>
      </c>
      <c r="B18931" s="405">
        <v>73017</v>
      </c>
      <c r="C18931" s="292" t="s">
        <v>2979</v>
      </c>
      <c r="E18931" s="292" t="s">
        <v>214</v>
      </c>
      <c r="F18931" s="405">
        <v>72450</v>
      </c>
      <c r="G18931" s="292" t="s">
        <v>2979</v>
      </c>
    </row>
    <row r="18932" spans="1:7">
      <c r="A18932" s="292" t="s">
        <v>49</v>
      </c>
      <c r="B18932" s="405">
        <v>73439</v>
      </c>
      <c r="C18932" s="292" t="s">
        <v>2979</v>
      </c>
      <c r="E18932" s="292" t="s">
        <v>214</v>
      </c>
      <c r="F18932" s="405">
        <v>72453</v>
      </c>
      <c r="G18932" s="292" t="s">
        <v>2979</v>
      </c>
    </row>
    <row r="18933" spans="1:7">
      <c r="A18933" s="292" t="s">
        <v>49</v>
      </c>
      <c r="B18933" s="405">
        <v>73562</v>
      </c>
      <c r="C18933" s="292" t="s">
        <v>2979</v>
      </c>
      <c r="E18933" s="292" t="s">
        <v>214</v>
      </c>
      <c r="F18933" s="405">
        <v>72454</v>
      </c>
      <c r="G18933" s="292" t="s">
        <v>2979</v>
      </c>
    </row>
    <row r="18934" spans="1:7">
      <c r="A18934" s="292" t="s">
        <v>49</v>
      </c>
      <c r="B18934" s="405">
        <v>73729</v>
      </c>
      <c r="C18934" s="292" t="s">
        <v>2979</v>
      </c>
      <c r="E18934" s="292" t="s">
        <v>214</v>
      </c>
      <c r="F18934" s="405">
        <v>72455</v>
      </c>
      <c r="G18934" s="292" t="s">
        <v>2979</v>
      </c>
    </row>
    <row r="18935" spans="1:7">
      <c r="A18935" s="292" t="s">
        <v>49</v>
      </c>
      <c r="B18935" s="405">
        <v>73860</v>
      </c>
      <c r="C18935" s="292" t="s">
        <v>2979</v>
      </c>
      <c r="E18935" s="292" t="s">
        <v>214</v>
      </c>
      <c r="F18935" s="405">
        <v>72456</v>
      </c>
      <c r="G18935" s="292" t="s">
        <v>2979</v>
      </c>
    </row>
    <row r="18936" spans="1:7">
      <c r="A18936" s="292" t="s">
        <v>49</v>
      </c>
      <c r="B18936" s="405">
        <v>74331</v>
      </c>
      <c r="C18936" s="292" t="s">
        <v>2979</v>
      </c>
      <c r="E18936" s="292" t="s">
        <v>214</v>
      </c>
      <c r="F18936" s="405">
        <v>72457</v>
      </c>
      <c r="G18936" s="292" t="s">
        <v>2979</v>
      </c>
    </row>
    <row r="18937" spans="1:7">
      <c r="A18937" s="292" t="s">
        <v>49</v>
      </c>
      <c r="B18937" s="405">
        <v>74458</v>
      </c>
      <c r="C18937" s="292" t="s">
        <v>2979</v>
      </c>
      <c r="E18937" s="292" t="s">
        <v>214</v>
      </c>
      <c r="F18937" s="405">
        <v>72458</v>
      </c>
      <c r="G18937" s="292" t="s">
        <v>2979</v>
      </c>
    </row>
    <row r="18938" spans="1:7">
      <c r="A18938" s="292" t="s">
        <v>49</v>
      </c>
      <c r="B18938" s="405">
        <v>71675</v>
      </c>
      <c r="C18938" s="292" t="s">
        <v>2979</v>
      </c>
      <c r="E18938" s="292" t="s">
        <v>214</v>
      </c>
      <c r="F18938" s="405">
        <v>72460</v>
      </c>
      <c r="G18938" s="292" t="s">
        <v>2979</v>
      </c>
    </row>
    <row r="18939" spans="1:7">
      <c r="A18939" s="292" t="s">
        <v>49</v>
      </c>
      <c r="B18939" s="405">
        <v>71866</v>
      </c>
      <c r="C18939" s="292" t="s">
        <v>2979</v>
      </c>
      <c r="E18939" s="292" t="s">
        <v>214</v>
      </c>
      <c r="F18939" s="405">
        <v>72461</v>
      </c>
      <c r="G18939" s="292" t="s">
        <v>2979</v>
      </c>
    </row>
    <row r="18940" spans="1:7">
      <c r="A18940" s="292" t="s">
        <v>49</v>
      </c>
      <c r="B18940" s="405">
        <v>72044</v>
      </c>
      <c r="C18940" s="292" t="s">
        <v>2979</v>
      </c>
      <c r="E18940" s="292" t="s">
        <v>214</v>
      </c>
      <c r="F18940" s="405">
        <v>72462</v>
      </c>
      <c r="G18940" s="292" t="s">
        <v>2979</v>
      </c>
    </row>
    <row r="18941" spans="1:7">
      <c r="A18941" s="292" t="s">
        <v>49</v>
      </c>
      <c r="B18941" s="405">
        <v>72157</v>
      </c>
      <c r="C18941" s="292" t="s">
        <v>2979</v>
      </c>
      <c r="E18941" s="292" t="s">
        <v>214</v>
      </c>
      <c r="F18941" s="405">
        <v>72467</v>
      </c>
      <c r="G18941" s="292" t="s">
        <v>2979</v>
      </c>
    </row>
    <row r="18942" spans="1:7">
      <c r="A18942" s="292" t="s">
        <v>49</v>
      </c>
      <c r="B18942" s="405">
        <v>72392</v>
      </c>
      <c r="C18942" s="292" t="s">
        <v>2979</v>
      </c>
      <c r="E18942" s="292" t="s">
        <v>214</v>
      </c>
      <c r="F18942" s="405">
        <v>72469</v>
      </c>
      <c r="G18942" s="292" t="s">
        <v>2979</v>
      </c>
    </row>
    <row r="18943" spans="1:7">
      <c r="A18943" s="292" t="s">
        <v>49</v>
      </c>
      <c r="B18943" s="405">
        <v>72478</v>
      </c>
      <c r="C18943" s="292" t="s">
        <v>2979</v>
      </c>
      <c r="E18943" s="292" t="s">
        <v>214</v>
      </c>
      <c r="F18943" s="405">
        <v>72470</v>
      </c>
      <c r="G18943" s="292" t="s">
        <v>2979</v>
      </c>
    </row>
    <row r="18944" spans="1:7">
      <c r="A18944" s="292" t="s">
        <v>49</v>
      </c>
      <c r="B18944" s="405">
        <v>72629</v>
      </c>
      <c r="C18944" s="292" t="s">
        <v>2979</v>
      </c>
      <c r="E18944" s="292" t="s">
        <v>214</v>
      </c>
      <c r="F18944" s="405">
        <v>72471</v>
      </c>
      <c r="G18944" s="292" t="s">
        <v>2979</v>
      </c>
    </row>
    <row r="18945" spans="1:7">
      <c r="A18945" s="292" t="s">
        <v>49</v>
      </c>
      <c r="B18945" s="405">
        <v>72835</v>
      </c>
      <c r="C18945" s="292" t="s">
        <v>2979</v>
      </c>
      <c r="E18945" s="292" t="s">
        <v>214</v>
      </c>
      <c r="F18945" s="405">
        <v>72473</v>
      </c>
      <c r="G18945" s="292" t="s">
        <v>2979</v>
      </c>
    </row>
    <row r="18946" spans="1:7">
      <c r="A18946" s="292" t="s">
        <v>49</v>
      </c>
      <c r="B18946" s="405">
        <v>73021</v>
      </c>
      <c r="C18946" s="292" t="s">
        <v>2979</v>
      </c>
      <c r="E18946" s="292" t="s">
        <v>214</v>
      </c>
      <c r="F18946" s="405">
        <v>72478</v>
      </c>
      <c r="G18946" s="292" t="s">
        <v>2979</v>
      </c>
    </row>
    <row r="18947" spans="1:7">
      <c r="A18947" s="292" t="s">
        <v>49</v>
      </c>
      <c r="B18947" s="405">
        <v>73440</v>
      </c>
      <c r="C18947" s="292" t="s">
        <v>2979</v>
      </c>
      <c r="E18947" s="292" t="s">
        <v>214</v>
      </c>
      <c r="F18947" s="405">
        <v>72479</v>
      </c>
      <c r="G18947" s="292" t="s">
        <v>2979</v>
      </c>
    </row>
    <row r="18948" spans="1:7">
      <c r="A18948" s="292" t="s">
        <v>49</v>
      </c>
      <c r="B18948" s="405">
        <v>73564</v>
      </c>
      <c r="C18948" s="292" t="s">
        <v>2979</v>
      </c>
      <c r="E18948" s="292" t="s">
        <v>214</v>
      </c>
      <c r="F18948" s="405">
        <v>72513</v>
      </c>
      <c r="G18948" s="292" t="s">
        <v>2979</v>
      </c>
    </row>
    <row r="18949" spans="1:7">
      <c r="A18949" s="292" t="s">
        <v>49</v>
      </c>
      <c r="B18949" s="405">
        <v>73730</v>
      </c>
      <c r="C18949" s="292" t="s">
        <v>2979</v>
      </c>
      <c r="E18949" s="292" t="s">
        <v>214</v>
      </c>
      <c r="F18949" s="405">
        <v>72520</v>
      </c>
      <c r="G18949" s="292" t="s">
        <v>2979</v>
      </c>
    </row>
    <row r="18950" spans="1:7">
      <c r="A18950" s="292" t="s">
        <v>49</v>
      </c>
      <c r="B18950" s="405">
        <v>73901</v>
      </c>
      <c r="C18950" s="292" t="s">
        <v>2979</v>
      </c>
      <c r="E18950" s="292" t="s">
        <v>214</v>
      </c>
      <c r="F18950" s="405">
        <v>72521</v>
      </c>
      <c r="G18950" s="292" t="s">
        <v>2979</v>
      </c>
    </row>
    <row r="18951" spans="1:7">
      <c r="A18951" s="292" t="s">
        <v>49</v>
      </c>
      <c r="B18951" s="405">
        <v>74332</v>
      </c>
      <c r="C18951" s="292" t="s">
        <v>2979</v>
      </c>
      <c r="E18951" s="292" t="s">
        <v>214</v>
      </c>
      <c r="F18951" s="405">
        <v>72522</v>
      </c>
      <c r="G18951" s="292" t="s">
        <v>2979</v>
      </c>
    </row>
    <row r="18952" spans="1:7">
      <c r="A18952" s="292" t="s">
        <v>49</v>
      </c>
      <c r="B18952" s="405">
        <v>74459</v>
      </c>
      <c r="C18952" s="292" t="s">
        <v>2979</v>
      </c>
      <c r="E18952" s="292" t="s">
        <v>214</v>
      </c>
      <c r="F18952" s="405">
        <v>72523</v>
      </c>
      <c r="G18952" s="292" t="s">
        <v>2979</v>
      </c>
    </row>
    <row r="18953" spans="1:7">
      <c r="A18953" s="292" t="s">
        <v>49</v>
      </c>
      <c r="B18953" s="405">
        <v>71676</v>
      </c>
      <c r="C18953" s="292" t="s">
        <v>2979</v>
      </c>
      <c r="E18953" s="292" t="s">
        <v>214</v>
      </c>
      <c r="F18953" s="405">
        <v>72524</v>
      </c>
      <c r="G18953" s="292" t="s">
        <v>2979</v>
      </c>
    </row>
    <row r="18954" spans="1:7">
      <c r="A18954" s="292" t="s">
        <v>49</v>
      </c>
      <c r="B18954" s="405">
        <v>71920</v>
      </c>
      <c r="C18954" s="292" t="s">
        <v>2979</v>
      </c>
      <c r="E18954" s="292" t="s">
        <v>214</v>
      </c>
      <c r="F18954" s="405">
        <v>72525</v>
      </c>
      <c r="G18954" s="292" t="s">
        <v>2979</v>
      </c>
    </row>
    <row r="18955" spans="1:7">
      <c r="A18955" s="292" t="s">
        <v>49</v>
      </c>
      <c r="B18955" s="405">
        <v>72045</v>
      </c>
      <c r="C18955" s="292" t="s">
        <v>2979</v>
      </c>
      <c r="E18955" s="292" t="s">
        <v>214</v>
      </c>
      <c r="F18955" s="405">
        <v>72527</v>
      </c>
      <c r="G18955" s="292" t="s">
        <v>2979</v>
      </c>
    </row>
    <row r="18956" spans="1:7">
      <c r="A18956" s="292" t="s">
        <v>49</v>
      </c>
      <c r="B18956" s="405">
        <v>72170</v>
      </c>
      <c r="C18956" s="292" t="s">
        <v>2979</v>
      </c>
      <c r="E18956" s="292" t="s">
        <v>214</v>
      </c>
      <c r="F18956" s="405">
        <v>72529</v>
      </c>
      <c r="G18956" s="292" t="s">
        <v>2979</v>
      </c>
    </row>
    <row r="18957" spans="1:7">
      <c r="A18957" s="292" t="s">
        <v>49</v>
      </c>
      <c r="B18957" s="405">
        <v>72395</v>
      </c>
      <c r="C18957" s="292" t="s">
        <v>2979</v>
      </c>
      <c r="E18957" s="292" t="s">
        <v>214</v>
      </c>
      <c r="F18957" s="405">
        <v>72532</v>
      </c>
      <c r="G18957" s="292" t="s">
        <v>2979</v>
      </c>
    </row>
    <row r="18958" spans="1:7">
      <c r="A18958" s="292" t="s">
        <v>49</v>
      </c>
      <c r="B18958" s="405">
        <v>72479</v>
      </c>
      <c r="C18958" s="292" t="s">
        <v>2979</v>
      </c>
      <c r="E18958" s="292" t="s">
        <v>214</v>
      </c>
      <c r="F18958" s="405">
        <v>72534</v>
      </c>
      <c r="G18958" s="292" t="s">
        <v>2979</v>
      </c>
    </row>
    <row r="18959" spans="1:7">
      <c r="A18959" s="292" t="s">
        <v>49</v>
      </c>
      <c r="B18959" s="405">
        <v>72630</v>
      </c>
      <c r="C18959" s="292" t="s">
        <v>2979</v>
      </c>
      <c r="E18959" s="292" t="s">
        <v>214</v>
      </c>
      <c r="F18959" s="405">
        <v>72536</v>
      </c>
      <c r="G18959" s="292" t="s">
        <v>2979</v>
      </c>
    </row>
    <row r="18960" spans="1:7">
      <c r="A18960" s="292" t="s">
        <v>49</v>
      </c>
      <c r="B18960" s="405">
        <v>72837</v>
      </c>
      <c r="C18960" s="292" t="s">
        <v>2979</v>
      </c>
      <c r="E18960" s="292" t="s">
        <v>214</v>
      </c>
      <c r="F18960" s="405">
        <v>72537</v>
      </c>
      <c r="G18960" s="292" t="s">
        <v>2979</v>
      </c>
    </row>
    <row r="18961" spans="1:7">
      <c r="A18961" s="292" t="s">
        <v>49</v>
      </c>
      <c r="B18961" s="405">
        <v>73024</v>
      </c>
      <c r="C18961" s="292" t="s">
        <v>2979</v>
      </c>
      <c r="E18961" s="292" t="s">
        <v>214</v>
      </c>
      <c r="F18961" s="405">
        <v>72539</v>
      </c>
      <c r="G18961" s="292" t="s">
        <v>2979</v>
      </c>
    </row>
    <row r="18962" spans="1:7">
      <c r="A18962" s="292" t="s">
        <v>49</v>
      </c>
      <c r="B18962" s="405">
        <v>73441</v>
      </c>
      <c r="C18962" s="292" t="s">
        <v>2979</v>
      </c>
      <c r="E18962" s="292" t="s">
        <v>214</v>
      </c>
      <c r="F18962" s="405">
        <v>72540</v>
      </c>
      <c r="G18962" s="292" t="s">
        <v>2979</v>
      </c>
    </row>
    <row r="18963" spans="1:7">
      <c r="A18963" s="292" t="s">
        <v>49</v>
      </c>
      <c r="B18963" s="405">
        <v>73565</v>
      </c>
      <c r="C18963" s="292" t="s">
        <v>2979</v>
      </c>
      <c r="E18963" s="292" t="s">
        <v>214</v>
      </c>
      <c r="F18963" s="405">
        <v>72544</v>
      </c>
      <c r="G18963" s="292" t="s">
        <v>2979</v>
      </c>
    </row>
    <row r="18964" spans="1:7">
      <c r="A18964" s="292" t="s">
        <v>49</v>
      </c>
      <c r="B18964" s="405">
        <v>73731</v>
      </c>
      <c r="C18964" s="292" t="s">
        <v>2979</v>
      </c>
      <c r="E18964" s="292" t="s">
        <v>214</v>
      </c>
      <c r="F18964" s="405">
        <v>72550</v>
      </c>
      <c r="G18964" s="292" t="s">
        <v>2979</v>
      </c>
    </row>
    <row r="18965" spans="1:7">
      <c r="A18965" s="292" t="s">
        <v>49</v>
      </c>
      <c r="B18965" s="405">
        <v>73932</v>
      </c>
      <c r="C18965" s="292" t="s">
        <v>2979</v>
      </c>
      <c r="E18965" s="292" t="s">
        <v>214</v>
      </c>
      <c r="F18965" s="405">
        <v>72554</v>
      </c>
      <c r="G18965" s="292" t="s">
        <v>2979</v>
      </c>
    </row>
    <row r="18966" spans="1:7">
      <c r="A18966" s="292" t="s">
        <v>49</v>
      </c>
      <c r="B18966" s="405">
        <v>74333</v>
      </c>
      <c r="C18966" s="292" t="s">
        <v>2979</v>
      </c>
      <c r="E18966" s="292" t="s">
        <v>214</v>
      </c>
      <c r="F18966" s="405">
        <v>72555</v>
      </c>
      <c r="G18966" s="292" t="s">
        <v>2979</v>
      </c>
    </row>
    <row r="18967" spans="1:7">
      <c r="A18967" s="292" t="s">
        <v>49</v>
      </c>
      <c r="B18967" s="405">
        <v>74460</v>
      </c>
      <c r="C18967" s="292" t="s">
        <v>2979</v>
      </c>
      <c r="E18967" s="292" t="s">
        <v>214</v>
      </c>
      <c r="F18967" s="405">
        <v>72556</v>
      </c>
      <c r="G18967" s="292" t="s">
        <v>2979</v>
      </c>
    </row>
    <row r="18968" spans="1:7">
      <c r="A18968" s="292" t="s">
        <v>49</v>
      </c>
      <c r="B18968" s="405">
        <v>71678</v>
      </c>
      <c r="C18968" s="292" t="s">
        <v>2979</v>
      </c>
      <c r="E18968" s="292" t="s">
        <v>214</v>
      </c>
      <c r="F18968" s="405">
        <v>72562</v>
      </c>
      <c r="G18968" s="292" t="s">
        <v>2979</v>
      </c>
    </row>
    <row r="18969" spans="1:7">
      <c r="A18969" s="292" t="s">
        <v>49</v>
      </c>
      <c r="B18969" s="405">
        <v>71921</v>
      </c>
      <c r="C18969" s="292" t="s">
        <v>2979</v>
      </c>
      <c r="E18969" s="292" t="s">
        <v>214</v>
      </c>
      <c r="F18969" s="405">
        <v>72564</v>
      </c>
      <c r="G18969" s="292" t="s">
        <v>2979</v>
      </c>
    </row>
    <row r="18970" spans="1:7">
      <c r="A18970" s="292" t="s">
        <v>49</v>
      </c>
      <c r="B18970" s="405">
        <v>72046</v>
      </c>
      <c r="C18970" s="292" t="s">
        <v>2979</v>
      </c>
      <c r="E18970" s="292" t="s">
        <v>214</v>
      </c>
      <c r="F18970" s="405">
        <v>72565</v>
      </c>
      <c r="G18970" s="292" t="s">
        <v>2979</v>
      </c>
    </row>
    <row r="18971" spans="1:7">
      <c r="A18971" s="292" t="s">
        <v>49</v>
      </c>
      <c r="B18971" s="405">
        <v>72175</v>
      </c>
      <c r="C18971" s="292" t="s">
        <v>2979</v>
      </c>
      <c r="E18971" s="292" t="s">
        <v>214</v>
      </c>
      <c r="F18971" s="405">
        <v>72567</v>
      </c>
      <c r="G18971" s="292" t="s">
        <v>2979</v>
      </c>
    </row>
    <row r="18972" spans="1:7">
      <c r="A18972" s="292" t="s">
        <v>49</v>
      </c>
      <c r="B18972" s="405">
        <v>72412</v>
      </c>
      <c r="C18972" s="292" t="s">
        <v>2979</v>
      </c>
      <c r="E18972" s="292" t="s">
        <v>214</v>
      </c>
      <c r="F18972" s="405">
        <v>72568</v>
      </c>
      <c r="G18972" s="292" t="s">
        <v>2979</v>
      </c>
    </row>
    <row r="18973" spans="1:7">
      <c r="A18973" s="292" t="s">
        <v>49</v>
      </c>
      <c r="B18973" s="405">
        <v>72513</v>
      </c>
      <c r="C18973" s="292" t="s">
        <v>2979</v>
      </c>
      <c r="E18973" s="292" t="s">
        <v>214</v>
      </c>
      <c r="F18973" s="405">
        <v>72571</v>
      </c>
      <c r="G18973" s="292" t="s">
        <v>2979</v>
      </c>
    </row>
    <row r="18974" spans="1:7">
      <c r="A18974" s="292" t="s">
        <v>49</v>
      </c>
      <c r="B18974" s="405">
        <v>72631</v>
      </c>
      <c r="C18974" s="292" t="s">
        <v>2979</v>
      </c>
      <c r="E18974" s="292" t="s">
        <v>214</v>
      </c>
      <c r="F18974" s="405">
        <v>72572</v>
      </c>
      <c r="G18974" s="292" t="s">
        <v>2979</v>
      </c>
    </row>
    <row r="18975" spans="1:7">
      <c r="A18975" s="292" t="s">
        <v>49</v>
      </c>
      <c r="B18975" s="405">
        <v>72838</v>
      </c>
      <c r="C18975" s="292" t="s">
        <v>2979</v>
      </c>
      <c r="E18975" s="292" t="s">
        <v>214</v>
      </c>
      <c r="F18975" s="405">
        <v>72573</v>
      </c>
      <c r="G18975" s="292" t="s">
        <v>2979</v>
      </c>
    </row>
    <row r="18976" spans="1:7">
      <c r="A18976" s="292" t="s">
        <v>49</v>
      </c>
      <c r="B18976" s="405">
        <v>73026</v>
      </c>
      <c r="C18976" s="292" t="s">
        <v>2979</v>
      </c>
      <c r="E18976" s="292" t="s">
        <v>214</v>
      </c>
      <c r="F18976" s="405">
        <v>72575</v>
      </c>
      <c r="G18976" s="292" t="s">
        <v>2979</v>
      </c>
    </row>
    <row r="18977" spans="1:7">
      <c r="A18977" s="292" t="s">
        <v>49</v>
      </c>
      <c r="B18977" s="405">
        <v>73442</v>
      </c>
      <c r="C18977" s="292" t="s">
        <v>2979</v>
      </c>
      <c r="E18977" s="292" t="s">
        <v>214</v>
      </c>
      <c r="F18977" s="405">
        <v>72576</v>
      </c>
      <c r="G18977" s="292" t="s">
        <v>2979</v>
      </c>
    </row>
    <row r="18978" spans="1:7">
      <c r="A18978" s="292" t="s">
        <v>49</v>
      </c>
      <c r="B18978" s="405">
        <v>73566</v>
      </c>
      <c r="C18978" s="292" t="s">
        <v>2979</v>
      </c>
      <c r="E18978" s="292" t="s">
        <v>214</v>
      </c>
      <c r="F18978" s="405">
        <v>72577</v>
      </c>
      <c r="G18978" s="292" t="s">
        <v>2979</v>
      </c>
    </row>
    <row r="18979" spans="1:7">
      <c r="A18979" s="292" t="s">
        <v>49</v>
      </c>
      <c r="B18979" s="405">
        <v>73733</v>
      </c>
      <c r="C18979" s="292" t="s">
        <v>2979</v>
      </c>
      <c r="E18979" s="292" t="s">
        <v>214</v>
      </c>
      <c r="F18979" s="405">
        <v>72579</v>
      </c>
      <c r="G18979" s="292" t="s">
        <v>2979</v>
      </c>
    </row>
    <row r="18980" spans="1:7">
      <c r="A18980" s="292" t="s">
        <v>49</v>
      </c>
      <c r="B18980" s="405">
        <v>73938</v>
      </c>
      <c r="C18980" s="292" t="s">
        <v>2979</v>
      </c>
      <c r="E18980" s="292" t="s">
        <v>214</v>
      </c>
      <c r="F18980" s="405">
        <v>72581</v>
      </c>
      <c r="G18980" s="292" t="s">
        <v>2979</v>
      </c>
    </row>
    <row r="18981" spans="1:7">
      <c r="A18981" s="292" t="s">
        <v>49</v>
      </c>
      <c r="B18981" s="405">
        <v>74335</v>
      </c>
      <c r="C18981" s="292" t="s">
        <v>2979</v>
      </c>
      <c r="E18981" s="292" t="s">
        <v>214</v>
      </c>
      <c r="F18981" s="405">
        <v>72585</v>
      </c>
      <c r="G18981" s="292" t="s">
        <v>2979</v>
      </c>
    </row>
    <row r="18982" spans="1:7">
      <c r="A18982" s="292" t="s">
        <v>49</v>
      </c>
      <c r="B18982" s="405">
        <v>74461</v>
      </c>
      <c r="C18982" s="292" t="s">
        <v>2979</v>
      </c>
      <c r="E18982" s="292" t="s">
        <v>214</v>
      </c>
      <c r="F18982" s="405">
        <v>72610</v>
      </c>
      <c r="G18982" s="292" t="s">
        <v>2979</v>
      </c>
    </row>
    <row r="18983" spans="1:7">
      <c r="A18983" s="292" t="s">
        <v>49</v>
      </c>
      <c r="B18983" s="405">
        <v>71720</v>
      </c>
      <c r="C18983" s="292" t="s">
        <v>2979</v>
      </c>
      <c r="E18983" s="292" t="s">
        <v>214</v>
      </c>
      <c r="F18983" s="405">
        <v>72611</v>
      </c>
      <c r="G18983" s="292" t="s">
        <v>2979</v>
      </c>
    </row>
    <row r="18984" spans="1:7">
      <c r="A18984" s="292" t="s">
        <v>49</v>
      </c>
      <c r="B18984" s="405">
        <v>71929</v>
      </c>
      <c r="C18984" s="292" t="s">
        <v>2979</v>
      </c>
      <c r="E18984" s="292" t="s">
        <v>214</v>
      </c>
      <c r="F18984" s="405">
        <v>72616</v>
      </c>
      <c r="G18984" s="292" t="s">
        <v>2979</v>
      </c>
    </row>
    <row r="18985" spans="1:7">
      <c r="A18985" s="292" t="s">
        <v>49</v>
      </c>
      <c r="B18985" s="405">
        <v>72047</v>
      </c>
      <c r="C18985" s="292" t="s">
        <v>2979</v>
      </c>
      <c r="E18985" s="292" t="s">
        <v>214</v>
      </c>
      <c r="F18985" s="405">
        <v>72619</v>
      </c>
      <c r="G18985" s="292" t="s">
        <v>2979</v>
      </c>
    </row>
    <row r="18986" spans="1:7">
      <c r="A18986" s="292" t="s">
        <v>49</v>
      </c>
      <c r="B18986" s="405">
        <v>72179</v>
      </c>
      <c r="C18986" s="292" t="s">
        <v>2979</v>
      </c>
      <c r="E18986" s="292" t="s">
        <v>214</v>
      </c>
      <c r="F18986" s="405">
        <v>72623</v>
      </c>
      <c r="G18986" s="292" t="s">
        <v>2979</v>
      </c>
    </row>
    <row r="18987" spans="1:7">
      <c r="A18987" s="292" t="s">
        <v>49</v>
      </c>
      <c r="B18987" s="405">
        <v>72413</v>
      </c>
      <c r="C18987" s="292" t="s">
        <v>2979</v>
      </c>
      <c r="E18987" s="292" t="s">
        <v>214</v>
      </c>
      <c r="F18987" s="405">
        <v>72629</v>
      </c>
      <c r="G18987" s="292" t="s">
        <v>2979</v>
      </c>
    </row>
    <row r="18988" spans="1:7">
      <c r="A18988" s="292" t="s">
        <v>49</v>
      </c>
      <c r="B18988" s="405">
        <v>72520</v>
      </c>
      <c r="C18988" s="292" t="s">
        <v>2979</v>
      </c>
      <c r="E18988" s="292" t="s">
        <v>214</v>
      </c>
      <c r="F18988" s="405">
        <v>72630</v>
      </c>
      <c r="G18988" s="292" t="s">
        <v>2979</v>
      </c>
    </row>
    <row r="18989" spans="1:7">
      <c r="A18989" s="292" t="s">
        <v>49</v>
      </c>
      <c r="B18989" s="405">
        <v>72632</v>
      </c>
      <c r="C18989" s="292" t="s">
        <v>2979</v>
      </c>
      <c r="E18989" s="292" t="s">
        <v>214</v>
      </c>
      <c r="F18989" s="405">
        <v>72631</v>
      </c>
      <c r="G18989" s="292" t="s">
        <v>2979</v>
      </c>
    </row>
    <row r="18990" spans="1:7">
      <c r="A18990" s="292" t="s">
        <v>49</v>
      </c>
      <c r="B18990" s="405">
        <v>72840</v>
      </c>
      <c r="C18990" s="292" t="s">
        <v>2979</v>
      </c>
      <c r="E18990" s="292" t="s">
        <v>214</v>
      </c>
      <c r="F18990" s="405">
        <v>72632</v>
      </c>
      <c r="G18990" s="292" t="s">
        <v>2979</v>
      </c>
    </row>
    <row r="18991" spans="1:7">
      <c r="A18991" s="292" t="s">
        <v>49</v>
      </c>
      <c r="B18991" s="405">
        <v>73027</v>
      </c>
      <c r="C18991" s="292" t="s">
        <v>2979</v>
      </c>
      <c r="E18991" s="292" t="s">
        <v>214</v>
      </c>
      <c r="F18991" s="405">
        <v>72633</v>
      </c>
      <c r="G18991" s="292" t="s">
        <v>2979</v>
      </c>
    </row>
    <row r="18992" spans="1:7">
      <c r="A18992" s="292" t="s">
        <v>49</v>
      </c>
      <c r="B18992" s="405">
        <v>73443</v>
      </c>
      <c r="C18992" s="292" t="s">
        <v>2979</v>
      </c>
      <c r="E18992" s="292" t="s">
        <v>214</v>
      </c>
      <c r="F18992" s="405">
        <v>72634</v>
      </c>
      <c r="G18992" s="292" t="s">
        <v>2979</v>
      </c>
    </row>
    <row r="18993" spans="1:7">
      <c r="A18993" s="292" t="s">
        <v>49</v>
      </c>
      <c r="B18993" s="405">
        <v>73567</v>
      </c>
      <c r="C18993" s="292" t="s">
        <v>2979</v>
      </c>
      <c r="E18993" s="292" t="s">
        <v>214</v>
      </c>
      <c r="F18993" s="405">
        <v>72635</v>
      </c>
      <c r="G18993" s="292" t="s">
        <v>2979</v>
      </c>
    </row>
    <row r="18994" spans="1:7">
      <c r="A18994" s="292" t="s">
        <v>49</v>
      </c>
      <c r="B18994" s="405">
        <v>73735</v>
      </c>
      <c r="C18994" s="292" t="s">
        <v>2979</v>
      </c>
      <c r="E18994" s="292" t="s">
        <v>214</v>
      </c>
      <c r="F18994" s="405">
        <v>72638</v>
      </c>
      <c r="G18994" s="292" t="s">
        <v>2979</v>
      </c>
    </row>
    <row r="18995" spans="1:7">
      <c r="A18995" s="292" t="s">
        <v>49</v>
      </c>
      <c r="B18995" s="405">
        <v>73942</v>
      </c>
      <c r="C18995" s="292" t="s">
        <v>2979</v>
      </c>
      <c r="E18995" s="292" t="s">
        <v>214</v>
      </c>
      <c r="F18995" s="405">
        <v>72642</v>
      </c>
      <c r="G18995" s="292" t="s">
        <v>2979</v>
      </c>
    </row>
    <row r="18996" spans="1:7">
      <c r="A18996" s="292" t="s">
        <v>49</v>
      </c>
      <c r="B18996" s="405">
        <v>74337</v>
      </c>
      <c r="C18996" s="292" t="s">
        <v>2979</v>
      </c>
      <c r="E18996" s="292" t="s">
        <v>214</v>
      </c>
      <c r="F18996" s="405">
        <v>72644</v>
      </c>
      <c r="G18996" s="292" t="s">
        <v>2979</v>
      </c>
    </row>
    <row r="18997" spans="1:7">
      <c r="A18997" s="292" t="s">
        <v>49</v>
      </c>
      <c r="B18997" s="405">
        <v>74462</v>
      </c>
      <c r="C18997" s="292" t="s">
        <v>2979</v>
      </c>
      <c r="E18997" s="292" t="s">
        <v>214</v>
      </c>
      <c r="F18997" s="405">
        <v>72657</v>
      </c>
      <c r="G18997" s="292" t="s">
        <v>2979</v>
      </c>
    </row>
    <row r="18998" spans="1:7">
      <c r="A18998" s="292" t="s">
        <v>49</v>
      </c>
      <c r="B18998" s="405">
        <v>71724</v>
      </c>
      <c r="C18998" s="292" t="s">
        <v>2979</v>
      </c>
      <c r="E18998" s="292" t="s">
        <v>214</v>
      </c>
      <c r="F18998" s="405">
        <v>72658</v>
      </c>
      <c r="G18998" s="292" t="s">
        <v>2979</v>
      </c>
    </row>
    <row r="18999" spans="1:7">
      <c r="A18999" s="292" t="s">
        <v>49</v>
      </c>
      <c r="B18999" s="405">
        <v>71933</v>
      </c>
      <c r="C18999" s="292" t="s">
        <v>2979</v>
      </c>
      <c r="E18999" s="292" t="s">
        <v>214</v>
      </c>
      <c r="F18999" s="405">
        <v>72660</v>
      </c>
      <c r="G18999" s="292" t="s">
        <v>2979</v>
      </c>
    </row>
    <row r="19000" spans="1:7">
      <c r="A19000" s="292" t="s">
        <v>49</v>
      </c>
      <c r="B19000" s="405">
        <v>72055</v>
      </c>
      <c r="C19000" s="292" t="s">
        <v>2979</v>
      </c>
      <c r="E19000" s="292" t="s">
        <v>214</v>
      </c>
      <c r="F19000" s="405">
        <v>72661</v>
      </c>
      <c r="G19000" s="292" t="s">
        <v>2979</v>
      </c>
    </row>
    <row r="19001" spans="1:7">
      <c r="A19001" s="292" t="s">
        <v>49</v>
      </c>
      <c r="B19001" s="405">
        <v>72182</v>
      </c>
      <c r="C19001" s="292" t="s">
        <v>2979</v>
      </c>
      <c r="E19001" s="292" t="s">
        <v>214</v>
      </c>
      <c r="F19001" s="405">
        <v>72662</v>
      </c>
      <c r="G19001" s="292" t="s">
        <v>2979</v>
      </c>
    </row>
    <row r="19002" spans="1:7">
      <c r="A19002" s="292" t="s">
        <v>49</v>
      </c>
      <c r="B19002" s="405">
        <v>72414</v>
      </c>
      <c r="C19002" s="292" t="s">
        <v>2979</v>
      </c>
      <c r="E19002" s="292" t="s">
        <v>214</v>
      </c>
      <c r="F19002" s="405">
        <v>72666</v>
      </c>
      <c r="G19002" s="292" t="s">
        <v>2979</v>
      </c>
    </row>
    <row r="19003" spans="1:7">
      <c r="A19003" s="292" t="s">
        <v>49</v>
      </c>
      <c r="B19003" s="405">
        <v>72521</v>
      </c>
      <c r="C19003" s="292" t="s">
        <v>2979</v>
      </c>
      <c r="E19003" s="292" t="s">
        <v>214</v>
      </c>
      <c r="F19003" s="405">
        <v>72668</v>
      </c>
      <c r="G19003" s="292" t="s">
        <v>2979</v>
      </c>
    </row>
    <row r="19004" spans="1:7">
      <c r="A19004" s="292" t="s">
        <v>49</v>
      </c>
      <c r="B19004" s="405">
        <v>72633</v>
      </c>
      <c r="C19004" s="292" t="s">
        <v>2979</v>
      </c>
      <c r="E19004" s="292" t="s">
        <v>214</v>
      </c>
      <c r="F19004" s="405">
        <v>72669</v>
      </c>
      <c r="G19004" s="292" t="s">
        <v>2979</v>
      </c>
    </row>
    <row r="19005" spans="1:7">
      <c r="A19005" s="292" t="s">
        <v>49</v>
      </c>
      <c r="B19005" s="405">
        <v>72842</v>
      </c>
      <c r="C19005" s="292" t="s">
        <v>2979</v>
      </c>
      <c r="E19005" s="292" t="s">
        <v>214</v>
      </c>
      <c r="F19005" s="405">
        <v>72672</v>
      </c>
      <c r="G19005" s="292" t="s">
        <v>2979</v>
      </c>
    </row>
    <row r="19006" spans="1:7">
      <c r="A19006" s="292" t="s">
        <v>49</v>
      </c>
      <c r="B19006" s="405">
        <v>73028</v>
      </c>
      <c r="C19006" s="292" t="s">
        <v>2979</v>
      </c>
      <c r="E19006" s="292" t="s">
        <v>214</v>
      </c>
      <c r="F19006" s="405">
        <v>72679</v>
      </c>
      <c r="G19006" s="292" t="s">
        <v>2979</v>
      </c>
    </row>
    <row r="19007" spans="1:7">
      <c r="A19007" s="292" t="s">
        <v>49</v>
      </c>
      <c r="B19007" s="405">
        <v>73444</v>
      </c>
      <c r="C19007" s="292" t="s">
        <v>2979</v>
      </c>
      <c r="E19007" s="292" t="s">
        <v>214</v>
      </c>
      <c r="F19007" s="405">
        <v>72721</v>
      </c>
      <c r="G19007" s="292" t="s">
        <v>2979</v>
      </c>
    </row>
    <row r="19008" spans="1:7">
      <c r="A19008" s="292" t="s">
        <v>49</v>
      </c>
      <c r="B19008" s="405">
        <v>73568</v>
      </c>
      <c r="C19008" s="292" t="s">
        <v>2979</v>
      </c>
      <c r="E19008" s="292" t="s">
        <v>214</v>
      </c>
      <c r="F19008" s="405">
        <v>72727</v>
      </c>
      <c r="G19008" s="292" t="s">
        <v>2979</v>
      </c>
    </row>
    <row r="19009" spans="1:7">
      <c r="A19009" s="292" t="s">
        <v>49</v>
      </c>
      <c r="B19009" s="405">
        <v>73736</v>
      </c>
      <c r="C19009" s="292" t="s">
        <v>2979</v>
      </c>
      <c r="E19009" s="292" t="s">
        <v>214</v>
      </c>
      <c r="F19009" s="405">
        <v>72732</v>
      </c>
      <c r="G19009" s="292" t="s">
        <v>2979</v>
      </c>
    </row>
    <row r="19010" spans="1:7">
      <c r="A19010" s="292" t="s">
        <v>49</v>
      </c>
      <c r="B19010" s="405">
        <v>73945</v>
      </c>
      <c r="C19010" s="292" t="s">
        <v>2979</v>
      </c>
      <c r="E19010" s="292" t="s">
        <v>214</v>
      </c>
      <c r="F19010" s="405">
        <v>72733</v>
      </c>
      <c r="G19010" s="292" t="s">
        <v>2979</v>
      </c>
    </row>
    <row r="19011" spans="1:7">
      <c r="A19011" s="292" t="s">
        <v>49</v>
      </c>
      <c r="B19011" s="405">
        <v>74338</v>
      </c>
      <c r="C19011" s="292" t="s">
        <v>2979</v>
      </c>
      <c r="E19011" s="292" t="s">
        <v>214</v>
      </c>
      <c r="F19011" s="405">
        <v>72736</v>
      </c>
      <c r="G19011" s="292" t="s">
        <v>2979</v>
      </c>
    </row>
    <row r="19012" spans="1:7">
      <c r="A19012" s="292" t="s">
        <v>49</v>
      </c>
      <c r="B19012" s="405">
        <v>74469</v>
      </c>
      <c r="C19012" s="292" t="s">
        <v>2979</v>
      </c>
      <c r="E19012" s="292" t="s">
        <v>214</v>
      </c>
      <c r="F19012" s="405">
        <v>72738</v>
      </c>
      <c r="G19012" s="292" t="s">
        <v>2979</v>
      </c>
    </row>
    <row r="19013" spans="1:7">
      <c r="A19013" s="292" t="s">
        <v>49</v>
      </c>
      <c r="B19013" s="405">
        <v>71725</v>
      </c>
      <c r="C19013" s="292" t="s">
        <v>2979</v>
      </c>
      <c r="E19013" s="292" t="s">
        <v>214</v>
      </c>
      <c r="F19013" s="405">
        <v>72740</v>
      </c>
      <c r="G19013" s="292" t="s">
        <v>2979</v>
      </c>
    </row>
    <row r="19014" spans="1:7">
      <c r="A19014" s="292" t="s">
        <v>49</v>
      </c>
      <c r="B19014" s="405">
        <v>71937</v>
      </c>
      <c r="C19014" s="292" t="s">
        <v>2979</v>
      </c>
      <c r="E19014" s="292" t="s">
        <v>214</v>
      </c>
      <c r="F19014" s="405">
        <v>72744</v>
      </c>
      <c r="G19014" s="292" t="s">
        <v>2979</v>
      </c>
    </row>
    <row r="19015" spans="1:7">
      <c r="A19015" s="292" t="s">
        <v>49</v>
      </c>
      <c r="B19015" s="405">
        <v>72057</v>
      </c>
      <c r="C19015" s="292" t="s">
        <v>2979</v>
      </c>
      <c r="E19015" s="292" t="s">
        <v>214</v>
      </c>
      <c r="F19015" s="405">
        <v>72747</v>
      </c>
      <c r="G19015" s="292" t="s">
        <v>2979</v>
      </c>
    </row>
    <row r="19016" spans="1:7">
      <c r="A19016" s="292" t="s">
        <v>49</v>
      </c>
      <c r="B19016" s="405">
        <v>72313</v>
      </c>
      <c r="C19016" s="292" t="s">
        <v>2979</v>
      </c>
      <c r="E19016" s="292" t="s">
        <v>214</v>
      </c>
      <c r="F19016" s="405">
        <v>72749</v>
      </c>
      <c r="G19016" s="292" t="s">
        <v>2979</v>
      </c>
    </row>
    <row r="19017" spans="1:7">
      <c r="A19017" s="292" t="s">
        <v>49</v>
      </c>
      <c r="B19017" s="405">
        <v>72415</v>
      </c>
      <c r="C19017" s="292" t="s">
        <v>2979</v>
      </c>
      <c r="E19017" s="292" t="s">
        <v>214</v>
      </c>
      <c r="F19017" s="405">
        <v>72768</v>
      </c>
      <c r="G19017" s="292" t="s">
        <v>2979</v>
      </c>
    </row>
    <row r="19018" spans="1:7">
      <c r="A19018" s="292" t="s">
        <v>49</v>
      </c>
      <c r="B19018" s="405">
        <v>72522</v>
      </c>
      <c r="C19018" s="292" t="s">
        <v>2979</v>
      </c>
      <c r="E19018" s="292" t="s">
        <v>214</v>
      </c>
      <c r="F19018" s="405">
        <v>72769</v>
      </c>
      <c r="G19018" s="292" t="s">
        <v>2979</v>
      </c>
    </row>
    <row r="19019" spans="1:7">
      <c r="A19019" s="292" t="s">
        <v>49</v>
      </c>
      <c r="B19019" s="405">
        <v>72634</v>
      </c>
      <c r="C19019" s="292" t="s">
        <v>2979</v>
      </c>
      <c r="E19019" s="292" t="s">
        <v>214</v>
      </c>
      <c r="F19019" s="405">
        <v>72773</v>
      </c>
      <c r="G19019" s="292" t="s">
        <v>2979</v>
      </c>
    </row>
    <row r="19020" spans="1:7">
      <c r="A19020" s="292" t="s">
        <v>49</v>
      </c>
      <c r="B19020" s="405">
        <v>72843</v>
      </c>
      <c r="C19020" s="292" t="s">
        <v>2979</v>
      </c>
      <c r="E19020" s="292" t="s">
        <v>214</v>
      </c>
      <c r="F19020" s="405">
        <v>72774</v>
      </c>
      <c r="G19020" s="292" t="s">
        <v>2979</v>
      </c>
    </row>
    <row r="19021" spans="1:7">
      <c r="A19021" s="292" t="s">
        <v>49</v>
      </c>
      <c r="B19021" s="405">
        <v>73029</v>
      </c>
      <c r="C19021" s="292" t="s">
        <v>2979</v>
      </c>
      <c r="E19021" s="292" t="s">
        <v>214</v>
      </c>
      <c r="F19021" s="405">
        <v>72821</v>
      </c>
      <c r="G19021" s="292" t="s">
        <v>2979</v>
      </c>
    </row>
    <row r="19022" spans="1:7">
      <c r="A19022" s="292" t="s">
        <v>49</v>
      </c>
      <c r="B19022" s="405">
        <v>73446</v>
      </c>
      <c r="C19022" s="292" t="s">
        <v>2979</v>
      </c>
      <c r="E19022" s="292" t="s">
        <v>214</v>
      </c>
      <c r="F19022" s="405">
        <v>72823</v>
      </c>
      <c r="G19022" s="292" t="s">
        <v>2979</v>
      </c>
    </row>
    <row r="19023" spans="1:7">
      <c r="A19023" s="292" t="s">
        <v>49</v>
      </c>
      <c r="B19023" s="405">
        <v>73569</v>
      </c>
      <c r="C19023" s="292" t="s">
        <v>2979</v>
      </c>
      <c r="E19023" s="292" t="s">
        <v>214</v>
      </c>
      <c r="F19023" s="405">
        <v>72824</v>
      </c>
      <c r="G19023" s="292" t="s">
        <v>2979</v>
      </c>
    </row>
    <row r="19024" spans="1:7">
      <c r="A19024" s="292" t="s">
        <v>49</v>
      </c>
      <c r="B19024" s="405">
        <v>73737</v>
      </c>
      <c r="C19024" s="292" t="s">
        <v>2979</v>
      </c>
      <c r="E19024" s="292" t="s">
        <v>214</v>
      </c>
      <c r="F19024" s="405">
        <v>72827</v>
      </c>
      <c r="G19024" s="292" t="s">
        <v>2979</v>
      </c>
    </row>
    <row r="19025" spans="1:7">
      <c r="A19025" s="292" t="s">
        <v>49</v>
      </c>
      <c r="B19025" s="405">
        <v>73950</v>
      </c>
      <c r="C19025" s="292" t="s">
        <v>2979</v>
      </c>
      <c r="E19025" s="292" t="s">
        <v>214</v>
      </c>
      <c r="F19025" s="405">
        <v>72828</v>
      </c>
      <c r="G19025" s="292" t="s">
        <v>2979</v>
      </c>
    </row>
    <row r="19026" spans="1:7">
      <c r="A19026" s="292" t="s">
        <v>49</v>
      </c>
      <c r="B19026" s="405">
        <v>74340</v>
      </c>
      <c r="C19026" s="292" t="s">
        <v>2979</v>
      </c>
      <c r="E19026" s="292" t="s">
        <v>214</v>
      </c>
      <c r="F19026" s="405">
        <v>72832</v>
      </c>
      <c r="G19026" s="292" t="s">
        <v>2979</v>
      </c>
    </row>
    <row r="19027" spans="1:7">
      <c r="A19027" s="292" t="s">
        <v>49</v>
      </c>
      <c r="B19027" s="405">
        <v>74470</v>
      </c>
      <c r="C19027" s="292" t="s">
        <v>2979</v>
      </c>
      <c r="E19027" s="292" t="s">
        <v>214</v>
      </c>
      <c r="F19027" s="405">
        <v>72833</v>
      </c>
      <c r="G19027" s="292" t="s">
        <v>2979</v>
      </c>
    </row>
    <row r="19028" spans="1:7">
      <c r="A19028" s="292" t="s">
        <v>49</v>
      </c>
      <c r="B19028" s="405">
        <v>71728</v>
      </c>
      <c r="C19028" s="292" t="s">
        <v>2979</v>
      </c>
      <c r="E19028" s="292" t="s">
        <v>214</v>
      </c>
      <c r="F19028" s="405">
        <v>72835</v>
      </c>
      <c r="G19028" s="292" t="s">
        <v>2979</v>
      </c>
    </row>
    <row r="19029" spans="1:7">
      <c r="A19029" s="292" t="s">
        <v>49</v>
      </c>
      <c r="B19029" s="405">
        <v>71940</v>
      </c>
      <c r="C19029" s="292" t="s">
        <v>2979</v>
      </c>
      <c r="E19029" s="292" t="s">
        <v>214</v>
      </c>
      <c r="F19029" s="405">
        <v>72837</v>
      </c>
      <c r="G19029" s="292" t="s">
        <v>2979</v>
      </c>
    </row>
    <row r="19030" spans="1:7">
      <c r="A19030" s="292" t="s">
        <v>49</v>
      </c>
      <c r="B19030" s="405">
        <v>72060</v>
      </c>
      <c r="C19030" s="292" t="s">
        <v>2979</v>
      </c>
      <c r="E19030" s="292" t="s">
        <v>214</v>
      </c>
      <c r="F19030" s="405">
        <v>72838</v>
      </c>
      <c r="G19030" s="292" t="s">
        <v>2979</v>
      </c>
    </row>
    <row r="19031" spans="1:7">
      <c r="A19031" s="292" t="s">
        <v>49</v>
      </c>
      <c r="B19031" s="405">
        <v>72320</v>
      </c>
      <c r="C19031" s="292" t="s">
        <v>2979</v>
      </c>
      <c r="E19031" s="292" t="s">
        <v>214</v>
      </c>
      <c r="F19031" s="405">
        <v>72840</v>
      </c>
      <c r="G19031" s="292" t="s">
        <v>2979</v>
      </c>
    </row>
    <row r="19032" spans="1:7">
      <c r="A19032" s="292" t="s">
        <v>49</v>
      </c>
      <c r="B19032" s="405">
        <v>72416</v>
      </c>
      <c r="C19032" s="292" t="s">
        <v>2979</v>
      </c>
      <c r="E19032" s="292" t="s">
        <v>214</v>
      </c>
      <c r="F19032" s="405">
        <v>72842</v>
      </c>
      <c r="G19032" s="292" t="s">
        <v>2979</v>
      </c>
    </row>
    <row r="19033" spans="1:7">
      <c r="A19033" s="292" t="s">
        <v>49</v>
      </c>
      <c r="B19033" s="405">
        <v>72523</v>
      </c>
      <c r="C19033" s="292" t="s">
        <v>2979</v>
      </c>
      <c r="E19033" s="292" t="s">
        <v>214</v>
      </c>
      <c r="F19033" s="405">
        <v>72843</v>
      </c>
      <c r="G19033" s="292" t="s">
        <v>2979</v>
      </c>
    </row>
    <row r="19034" spans="1:7">
      <c r="A19034" s="292" t="s">
        <v>49</v>
      </c>
      <c r="B19034" s="405">
        <v>72635</v>
      </c>
      <c r="C19034" s="292" t="s">
        <v>2979</v>
      </c>
      <c r="E19034" s="292" t="s">
        <v>214</v>
      </c>
      <c r="F19034" s="405">
        <v>72845</v>
      </c>
      <c r="G19034" s="292" t="s">
        <v>2979</v>
      </c>
    </row>
    <row r="19035" spans="1:7">
      <c r="A19035" s="292" t="s">
        <v>49</v>
      </c>
      <c r="B19035" s="405">
        <v>72845</v>
      </c>
      <c r="C19035" s="292" t="s">
        <v>2979</v>
      </c>
      <c r="E19035" s="292" t="s">
        <v>214</v>
      </c>
      <c r="F19035" s="405">
        <v>72846</v>
      </c>
      <c r="G19035" s="292" t="s">
        <v>2979</v>
      </c>
    </row>
    <row r="19036" spans="1:7">
      <c r="A19036" s="292" t="s">
        <v>49</v>
      </c>
      <c r="B19036" s="405">
        <v>73030</v>
      </c>
      <c r="C19036" s="292" t="s">
        <v>2979</v>
      </c>
      <c r="E19036" s="292" t="s">
        <v>214</v>
      </c>
      <c r="F19036" s="405">
        <v>72847</v>
      </c>
      <c r="G19036" s="292" t="s">
        <v>2979</v>
      </c>
    </row>
    <row r="19037" spans="1:7">
      <c r="A19037" s="292" t="s">
        <v>49</v>
      </c>
      <c r="B19037" s="405">
        <v>73447</v>
      </c>
      <c r="C19037" s="292" t="s">
        <v>2979</v>
      </c>
      <c r="E19037" s="292" t="s">
        <v>214</v>
      </c>
      <c r="F19037" s="405">
        <v>72853</v>
      </c>
      <c r="G19037" s="292" t="s">
        <v>2979</v>
      </c>
    </row>
    <row r="19038" spans="1:7">
      <c r="A19038" s="292" t="s">
        <v>49</v>
      </c>
      <c r="B19038" s="405">
        <v>73570</v>
      </c>
      <c r="C19038" s="292" t="s">
        <v>2979</v>
      </c>
      <c r="E19038" s="292" t="s">
        <v>214</v>
      </c>
      <c r="F19038" s="405">
        <v>72863</v>
      </c>
      <c r="G19038" s="292" t="s">
        <v>2979</v>
      </c>
    </row>
    <row r="19039" spans="1:7">
      <c r="A19039" s="292" t="s">
        <v>49</v>
      </c>
      <c r="B19039" s="405">
        <v>73738</v>
      </c>
      <c r="C19039" s="292" t="s">
        <v>2979</v>
      </c>
      <c r="E19039" s="292" t="s">
        <v>214</v>
      </c>
      <c r="F19039" s="405">
        <v>72924</v>
      </c>
      <c r="G19039" s="292" t="s">
        <v>2979</v>
      </c>
    </row>
    <row r="19040" spans="1:7">
      <c r="A19040" s="292" t="s">
        <v>49</v>
      </c>
      <c r="B19040" s="405">
        <v>73951</v>
      </c>
      <c r="C19040" s="292" t="s">
        <v>2979</v>
      </c>
      <c r="E19040" s="292" t="s">
        <v>214</v>
      </c>
      <c r="F19040" s="405">
        <v>72927</v>
      </c>
      <c r="G19040" s="292" t="s">
        <v>2979</v>
      </c>
    </row>
    <row r="19041" spans="1:7">
      <c r="A19041" s="292" t="s">
        <v>49</v>
      </c>
      <c r="B19041" s="405">
        <v>74342</v>
      </c>
      <c r="C19041" s="292" t="s">
        <v>2979</v>
      </c>
      <c r="E19041" s="292" t="s">
        <v>214</v>
      </c>
      <c r="F19041" s="405">
        <v>72928</v>
      </c>
      <c r="G19041" s="292" t="s">
        <v>2979</v>
      </c>
    </row>
    <row r="19042" spans="1:7">
      <c r="A19042" s="292" t="s">
        <v>49</v>
      </c>
      <c r="B19042" s="405">
        <v>74471</v>
      </c>
      <c r="C19042" s="292" t="s">
        <v>2979</v>
      </c>
      <c r="E19042" s="292" t="s">
        <v>214</v>
      </c>
      <c r="F19042" s="405">
        <v>72930</v>
      </c>
      <c r="G19042" s="292" t="s">
        <v>2979</v>
      </c>
    </row>
    <row r="19043" spans="1:7">
      <c r="A19043" s="292" t="s">
        <v>49</v>
      </c>
      <c r="B19043" s="405">
        <v>71740</v>
      </c>
      <c r="C19043" s="292" t="s">
        <v>2979</v>
      </c>
      <c r="E19043" s="292" t="s">
        <v>214</v>
      </c>
      <c r="F19043" s="405">
        <v>72932</v>
      </c>
      <c r="G19043" s="292" t="s">
        <v>2979</v>
      </c>
    </row>
    <row r="19044" spans="1:7">
      <c r="A19044" s="292" t="s">
        <v>49</v>
      </c>
      <c r="B19044" s="405">
        <v>71941</v>
      </c>
      <c r="C19044" s="292" t="s">
        <v>2979</v>
      </c>
      <c r="E19044" s="292" t="s">
        <v>214</v>
      </c>
      <c r="F19044" s="405">
        <v>72933</v>
      </c>
      <c r="G19044" s="292" t="s">
        <v>2979</v>
      </c>
    </row>
    <row r="19045" spans="1:7">
      <c r="A19045" s="292" t="s">
        <v>49</v>
      </c>
      <c r="B19045" s="405">
        <v>72063</v>
      </c>
      <c r="C19045" s="292" t="s">
        <v>2979</v>
      </c>
      <c r="E19045" s="292" t="s">
        <v>214</v>
      </c>
      <c r="F19045" s="405">
        <v>72934</v>
      </c>
      <c r="G19045" s="292" t="s">
        <v>2979</v>
      </c>
    </row>
    <row r="19046" spans="1:7">
      <c r="A19046" s="292" t="s">
        <v>49</v>
      </c>
      <c r="B19046" s="405">
        <v>72322</v>
      </c>
      <c r="C19046" s="292" t="s">
        <v>2979</v>
      </c>
      <c r="E19046" s="292" t="s">
        <v>214</v>
      </c>
      <c r="F19046" s="405">
        <v>72937</v>
      </c>
      <c r="G19046" s="292" t="s">
        <v>2979</v>
      </c>
    </row>
    <row r="19047" spans="1:7">
      <c r="A19047" s="292" t="s">
        <v>49</v>
      </c>
      <c r="B19047" s="405">
        <v>72419</v>
      </c>
      <c r="C19047" s="292" t="s">
        <v>2979</v>
      </c>
      <c r="E19047" s="292" t="s">
        <v>214</v>
      </c>
      <c r="F19047" s="405">
        <v>72938</v>
      </c>
      <c r="G19047" s="292" t="s">
        <v>2979</v>
      </c>
    </row>
    <row r="19048" spans="1:7">
      <c r="A19048" s="292" t="s">
        <v>49</v>
      </c>
      <c r="B19048" s="405">
        <v>72524</v>
      </c>
      <c r="C19048" s="292" t="s">
        <v>2979</v>
      </c>
      <c r="E19048" s="292" t="s">
        <v>214</v>
      </c>
      <c r="F19048" s="405">
        <v>72940</v>
      </c>
      <c r="G19048" s="292" t="s">
        <v>2979</v>
      </c>
    </row>
    <row r="19049" spans="1:7">
      <c r="A19049" s="292" t="s">
        <v>49</v>
      </c>
      <c r="B19049" s="405">
        <v>72638</v>
      </c>
      <c r="C19049" s="292" t="s">
        <v>2979</v>
      </c>
      <c r="E19049" s="292" t="s">
        <v>214</v>
      </c>
      <c r="F19049" s="405">
        <v>72943</v>
      </c>
      <c r="G19049" s="292" t="s">
        <v>2979</v>
      </c>
    </row>
    <row r="19050" spans="1:7">
      <c r="A19050" s="292" t="s">
        <v>49</v>
      </c>
      <c r="B19050" s="405">
        <v>72846</v>
      </c>
      <c r="C19050" s="292" t="s">
        <v>2979</v>
      </c>
      <c r="E19050" s="292" t="s">
        <v>214</v>
      </c>
      <c r="F19050" s="405">
        <v>72944</v>
      </c>
      <c r="G19050" s="292" t="s">
        <v>2979</v>
      </c>
    </row>
    <row r="19051" spans="1:7">
      <c r="A19051" s="292" t="s">
        <v>49</v>
      </c>
      <c r="B19051" s="405">
        <v>73031</v>
      </c>
      <c r="C19051" s="292" t="s">
        <v>2979</v>
      </c>
      <c r="E19051" s="292" t="s">
        <v>214</v>
      </c>
      <c r="F19051" s="405">
        <v>72945</v>
      </c>
      <c r="G19051" s="292" t="s">
        <v>2979</v>
      </c>
    </row>
    <row r="19052" spans="1:7">
      <c r="A19052" s="292" t="s">
        <v>49</v>
      </c>
      <c r="B19052" s="405">
        <v>73448</v>
      </c>
      <c r="C19052" s="292" t="s">
        <v>2979</v>
      </c>
      <c r="E19052" s="292" t="s">
        <v>214</v>
      </c>
      <c r="F19052" s="405">
        <v>72946</v>
      </c>
      <c r="G19052" s="292" t="s">
        <v>2979</v>
      </c>
    </row>
    <row r="19053" spans="1:7">
      <c r="A19053" s="292" t="s">
        <v>49</v>
      </c>
      <c r="B19053" s="405">
        <v>73572</v>
      </c>
      <c r="C19053" s="292" t="s">
        <v>2979</v>
      </c>
      <c r="E19053" s="292" t="s">
        <v>214</v>
      </c>
      <c r="F19053" s="405">
        <v>72947</v>
      </c>
      <c r="G19053" s="292" t="s">
        <v>2979</v>
      </c>
    </row>
    <row r="19054" spans="1:7">
      <c r="A19054" s="292" t="s">
        <v>49</v>
      </c>
      <c r="B19054" s="405">
        <v>73739</v>
      </c>
      <c r="C19054" s="292" t="s">
        <v>2979</v>
      </c>
      <c r="E19054" s="292" t="s">
        <v>214</v>
      </c>
      <c r="F19054" s="405">
        <v>72948</v>
      </c>
      <c r="G19054" s="292" t="s">
        <v>2979</v>
      </c>
    </row>
    <row r="19055" spans="1:7">
      <c r="A19055" s="292" t="s">
        <v>49</v>
      </c>
      <c r="B19055" s="405">
        <v>74009</v>
      </c>
      <c r="C19055" s="292" t="s">
        <v>2979</v>
      </c>
      <c r="E19055" s="292" t="s">
        <v>214</v>
      </c>
      <c r="F19055" s="405">
        <v>72949</v>
      </c>
      <c r="G19055" s="292" t="s">
        <v>2979</v>
      </c>
    </row>
    <row r="19056" spans="1:7">
      <c r="A19056" s="292" t="s">
        <v>49</v>
      </c>
      <c r="B19056" s="405">
        <v>74343</v>
      </c>
      <c r="C19056" s="292" t="s">
        <v>2979</v>
      </c>
      <c r="E19056" s="292" t="s">
        <v>214</v>
      </c>
      <c r="F19056" s="405">
        <v>72950</v>
      </c>
      <c r="G19056" s="292" t="s">
        <v>2979</v>
      </c>
    </row>
    <row r="19057" spans="1:7">
      <c r="A19057" s="292" t="s">
        <v>49</v>
      </c>
      <c r="B19057" s="405">
        <v>74472</v>
      </c>
      <c r="C19057" s="292" t="s">
        <v>2979</v>
      </c>
      <c r="E19057" s="292" t="s">
        <v>214</v>
      </c>
      <c r="F19057" s="405">
        <v>72952</v>
      </c>
      <c r="G19057" s="292" t="s">
        <v>2979</v>
      </c>
    </row>
    <row r="19058" spans="1:7">
      <c r="A19058" s="292" t="s">
        <v>49</v>
      </c>
      <c r="B19058" s="405">
        <v>71742</v>
      </c>
      <c r="C19058" s="292" t="s">
        <v>2979</v>
      </c>
      <c r="E19058" s="292" t="s">
        <v>214</v>
      </c>
      <c r="F19058" s="405">
        <v>72958</v>
      </c>
      <c r="G19058" s="292" t="s">
        <v>2979</v>
      </c>
    </row>
    <row r="19059" spans="1:7">
      <c r="A19059" s="292" t="s">
        <v>49</v>
      </c>
      <c r="B19059" s="405">
        <v>71944</v>
      </c>
      <c r="C19059" s="292" t="s">
        <v>2979</v>
      </c>
      <c r="E19059" s="292" t="s">
        <v>214</v>
      </c>
      <c r="F19059" s="405">
        <v>73001</v>
      </c>
      <c r="G19059" s="292" t="s">
        <v>2979</v>
      </c>
    </row>
    <row r="19060" spans="1:7">
      <c r="A19060" s="292" t="s">
        <v>49</v>
      </c>
      <c r="B19060" s="405">
        <v>72064</v>
      </c>
      <c r="C19060" s="292" t="s">
        <v>2979</v>
      </c>
      <c r="E19060" s="292" t="s">
        <v>214</v>
      </c>
      <c r="F19060" s="405">
        <v>73002</v>
      </c>
      <c r="G19060" s="292" t="s">
        <v>2979</v>
      </c>
    </row>
    <row r="19061" spans="1:7">
      <c r="A19061" s="292" t="s">
        <v>49</v>
      </c>
      <c r="B19061" s="405">
        <v>72324</v>
      </c>
      <c r="C19061" s="292" t="s">
        <v>2979</v>
      </c>
      <c r="E19061" s="292" t="s">
        <v>214</v>
      </c>
      <c r="F19061" s="405">
        <v>73004</v>
      </c>
      <c r="G19061" s="292" t="s">
        <v>2979</v>
      </c>
    </row>
    <row r="19062" spans="1:7">
      <c r="A19062" s="292" t="s">
        <v>49</v>
      </c>
      <c r="B19062" s="405">
        <v>72422</v>
      </c>
      <c r="C19062" s="292" t="s">
        <v>2979</v>
      </c>
      <c r="E19062" s="292" t="s">
        <v>214</v>
      </c>
      <c r="F19062" s="405">
        <v>73005</v>
      </c>
      <c r="G19062" s="292" t="s">
        <v>2979</v>
      </c>
    </row>
    <row r="19063" spans="1:7">
      <c r="A19063" s="292" t="s">
        <v>49</v>
      </c>
      <c r="B19063" s="405">
        <v>72525</v>
      </c>
      <c r="C19063" s="292" t="s">
        <v>2979</v>
      </c>
      <c r="E19063" s="292" t="s">
        <v>214</v>
      </c>
      <c r="F19063" s="405">
        <v>73006</v>
      </c>
      <c r="G19063" s="292" t="s">
        <v>2979</v>
      </c>
    </row>
    <row r="19064" spans="1:7">
      <c r="A19064" s="292" t="s">
        <v>49</v>
      </c>
      <c r="B19064" s="405">
        <v>72642</v>
      </c>
      <c r="C19064" s="292" t="s">
        <v>2979</v>
      </c>
      <c r="E19064" s="292" t="s">
        <v>214</v>
      </c>
      <c r="F19064" s="405">
        <v>73009</v>
      </c>
      <c r="G19064" s="292" t="s">
        <v>2979</v>
      </c>
    </row>
    <row r="19065" spans="1:7">
      <c r="A19065" s="292" t="s">
        <v>49</v>
      </c>
      <c r="B19065" s="405">
        <v>72847</v>
      </c>
      <c r="C19065" s="292" t="s">
        <v>2979</v>
      </c>
      <c r="E19065" s="292" t="s">
        <v>214</v>
      </c>
      <c r="F19065" s="405">
        <v>73010</v>
      </c>
      <c r="G19065" s="292" t="s">
        <v>2979</v>
      </c>
    </row>
    <row r="19066" spans="1:7">
      <c r="A19066" s="292" t="s">
        <v>49</v>
      </c>
      <c r="B19066" s="405">
        <v>73032</v>
      </c>
      <c r="C19066" s="292" t="s">
        <v>2979</v>
      </c>
      <c r="E19066" s="292" t="s">
        <v>214</v>
      </c>
      <c r="F19066" s="405">
        <v>73011</v>
      </c>
      <c r="G19066" s="292" t="s">
        <v>2979</v>
      </c>
    </row>
    <row r="19067" spans="1:7">
      <c r="A19067" s="292" t="s">
        <v>49</v>
      </c>
      <c r="B19067" s="405">
        <v>73449</v>
      </c>
      <c r="C19067" s="292" t="s">
        <v>2979</v>
      </c>
      <c r="E19067" s="292" t="s">
        <v>214</v>
      </c>
      <c r="F19067" s="405">
        <v>73015</v>
      </c>
      <c r="G19067" s="292" t="s">
        <v>2979</v>
      </c>
    </row>
    <row r="19068" spans="1:7">
      <c r="A19068" s="292" t="s">
        <v>49</v>
      </c>
      <c r="B19068" s="405">
        <v>73573</v>
      </c>
      <c r="C19068" s="292" t="s">
        <v>2979</v>
      </c>
      <c r="E19068" s="292" t="s">
        <v>214</v>
      </c>
      <c r="F19068" s="405">
        <v>73017</v>
      </c>
      <c r="G19068" s="292" t="s">
        <v>2979</v>
      </c>
    </row>
    <row r="19069" spans="1:7">
      <c r="A19069" s="292" t="s">
        <v>49</v>
      </c>
      <c r="B19069" s="405">
        <v>73741</v>
      </c>
      <c r="C19069" s="292" t="s">
        <v>2979</v>
      </c>
      <c r="E19069" s="292" t="s">
        <v>214</v>
      </c>
      <c r="F19069" s="405">
        <v>73021</v>
      </c>
      <c r="G19069" s="292" t="s">
        <v>2979</v>
      </c>
    </row>
    <row r="19070" spans="1:7">
      <c r="A19070" s="292" t="s">
        <v>49</v>
      </c>
      <c r="B19070" s="405">
        <v>74010</v>
      </c>
      <c r="C19070" s="292" t="s">
        <v>2979</v>
      </c>
      <c r="E19070" s="292" t="s">
        <v>214</v>
      </c>
      <c r="F19070" s="405">
        <v>73024</v>
      </c>
      <c r="G19070" s="292" t="s">
        <v>2979</v>
      </c>
    </row>
    <row r="19071" spans="1:7">
      <c r="A19071" s="292" t="s">
        <v>49</v>
      </c>
      <c r="B19071" s="405">
        <v>74346</v>
      </c>
      <c r="C19071" s="292" t="s">
        <v>2979</v>
      </c>
      <c r="E19071" s="292" t="s">
        <v>214</v>
      </c>
      <c r="F19071" s="405">
        <v>73026</v>
      </c>
      <c r="G19071" s="292" t="s">
        <v>2979</v>
      </c>
    </row>
    <row r="19072" spans="1:7">
      <c r="A19072" s="292" t="s">
        <v>49</v>
      </c>
      <c r="B19072" s="405">
        <v>74530</v>
      </c>
      <c r="C19072" s="292" t="s">
        <v>2979</v>
      </c>
      <c r="E19072" s="292" t="s">
        <v>214</v>
      </c>
      <c r="F19072" s="405">
        <v>73027</v>
      </c>
      <c r="G19072" s="292" t="s">
        <v>2979</v>
      </c>
    </row>
    <row r="19073" spans="1:7">
      <c r="A19073" s="292" t="s">
        <v>49</v>
      </c>
      <c r="B19073" s="405">
        <v>71743</v>
      </c>
      <c r="C19073" s="292" t="s">
        <v>2979</v>
      </c>
      <c r="E19073" s="292" t="s">
        <v>214</v>
      </c>
      <c r="F19073" s="405">
        <v>73028</v>
      </c>
      <c r="G19073" s="292" t="s">
        <v>2979</v>
      </c>
    </row>
    <row r="19074" spans="1:7">
      <c r="A19074" s="292" t="s">
        <v>49</v>
      </c>
      <c r="B19074" s="405">
        <v>71945</v>
      </c>
      <c r="C19074" s="292" t="s">
        <v>2979</v>
      </c>
      <c r="E19074" s="292" t="s">
        <v>214</v>
      </c>
      <c r="F19074" s="405">
        <v>73029</v>
      </c>
      <c r="G19074" s="292" t="s">
        <v>2979</v>
      </c>
    </row>
    <row r="19075" spans="1:7">
      <c r="A19075" s="292" t="s">
        <v>49</v>
      </c>
      <c r="B19075" s="405">
        <v>72067</v>
      </c>
      <c r="C19075" s="292" t="s">
        <v>2979</v>
      </c>
      <c r="E19075" s="292" t="s">
        <v>214</v>
      </c>
      <c r="F19075" s="405">
        <v>73030</v>
      </c>
      <c r="G19075" s="292" t="s">
        <v>2979</v>
      </c>
    </row>
    <row r="19076" spans="1:7">
      <c r="A19076" s="292" t="s">
        <v>49</v>
      </c>
      <c r="B19076" s="405">
        <v>72325</v>
      </c>
      <c r="C19076" s="292" t="s">
        <v>2979</v>
      </c>
      <c r="E19076" s="292" t="s">
        <v>214</v>
      </c>
      <c r="F19076" s="405">
        <v>73031</v>
      </c>
      <c r="G19076" s="292" t="s">
        <v>2979</v>
      </c>
    </row>
    <row r="19077" spans="1:7">
      <c r="A19077" s="292" t="s">
        <v>49</v>
      </c>
      <c r="B19077" s="405">
        <v>72429</v>
      </c>
      <c r="C19077" s="292" t="s">
        <v>2979</v>
      </c>
      <c r="E19077" s="292" t="s">
        <v>214</v>
      </c>
      <c r="F19077" s="405">
        <v>73032</v>
      </c>
      <c r="G19077" s="292" t="s">
        <v>2979</v>
      </c>
    </row>
    <row r="19078" spans="1:7">
      <c r="A19078" s="292" t="s">
        <v>49</v>
      </c>
      <c r="B19078" s="405">
        <v>72527</v>
      </c>
      <c r="C19078" s="292" t="s">
        <v>2979</v>
      </c>
      <c r="E19078" s="292" t="s">
        <v>214</v>
      </c>
      <c r="F19078" s="405">
        <v>73044</v>
      </c>
      <c r="G19078" s="292" t="s">
        <v>2979</v>
      </c>
    </row>
    <row r="19079" spans="1:7">
      <c r="A19079" s="292" t="s">
        <v>49</v>
      </c>
      <c r="B19079" s="405">
        <v>72644</v>
      </c>
      <c r="C19079" s="292" t="s">
        <v>2979</v>
      </c>
      <c r="E19079" s="292" t="s">
        <v>214</v>
      </c>
      <c r="F19079" s="405">
        <v>73045</v>
      </c>
      <c r="G19079" s="292" t="s">
        <v>2979</v>
      </c>
    </row>
    <row r="19080" spans="1:7">
      <c r="A19080" s="292" t="s">
        <v>49</v>
      </c>
      <c r="B19080" s="405">
        <v>72853</v>
      </c>
      <c r="C19080" s="292" t="s">
        <v>2979</v>
      </c>
      <c r="E19080" s="292" t="s">
        <v>214</v>
      </c>
      <c r="F19080" s="405">
        <v>73047</v>
      </c>
      <c r="G19080" s="292" t="s">
        <v>2979</v>
      </c>
    </row>
    <row r="19081" spans="1:7">
      <c r="A19081" s="292" t="s">
        <v>49</v>
      </c>
      <c r="B19081" s="405">
        <v>73044</v>
      </c>
      <c r="C19081" s="292" t="s">
        <v>2979</v>
      </c>
      <c r="E19081" s="292" t="s">
        <v>214</v>
      </c>
      <c r="F19081" s="405">
        <v>73049</v>
      </c>
      <c r="G19081" s="292" t="s">
        <v>2979</v>
      </c>
    </row>
    <row r="19082" spans="1:7">
      <c r="A19082" s="292" t="s">
        <v>49</v>
      </c>
      <c r="B19082" s="405">
        <v>73453</v>
      </c>
      <c r="C19082" s="292" t="s">
        <v>2979</v>
      </c>
      <c r="E19082" s="292" t="s">
        <v>214</v>
      </c>
      <c r="F19082" s="405">
        <v>73050</v>
      </c>
      <c r="G19082" s="292" t="s">
        <v>2979</v>
      </c>
    </row>
    <row r="19083" spans="1:7">
      <c r="A19083" s="292" t="s">
        <v>49</v>
      </c>
      <c r="B19083" s="405">
        <v>73620</v>
      </c>
      <c r="C19083" s="292" t="s">
        <v>2979</v>
      </c>
      <c r="E19083" s="292" t="s">
        <v>214</v>
      </c>
      <c r="F19083" s="405">
        <v>73051</v>
      </c>
      <c r="G19083" s="292" t="s">
        <v>2979</v>
      </c>
    </row>
    <row r="19084" spans="1:7">
      <c r="A19084" s="292" t="s">
        <v>49</v>
      </c>
      <c r="B19084" s="405">
        <v>73742</v>
      </c>
      <c r="C19084" s="292" t="s">
        <v>2979</v>
      </c>
      <c r="E19084" s="292" t="s">
        <v>214</v>
      </c>
      <c r="F19084" s="405">
        <v>73052</v>
      </c>
      <c r="G19084" s="292" t="s">
        <v>2979</v>
      </c>
    </row>
    <row r="19085" spans="1:7">
      <c r="A19085" s="292" t="s">
        <v>49</v>
      </c>
      <c r="B19085" s="405">
        <v>74016</v>
      </c>
      <c r="C19085" s="292" t="s">
        <v>2979</v>
      </c>
      <c r="E19085" s="292" t="s">
        <v>214</v>
      </c>
      <c r="F19085" s="405">
        <v>73053</v>
      </c>
      <c r="G19085" s="292" t="s">
        <v>2979</v>
      </c>
    </row>
    <row r="19086" spans="1:7">
      <c r="A19086" s="292" t="s">
        <v>49</v>
      </c>
      <c r="B19086" s="405">
        <v>74347</v>
      </c>
      <c r="C19086" s="292" t="s">
        <v>2979</v>
      </c>
      <c r="E19086" s="292" t="s">
        <v>214</v>
      </c>
      <c r="F19086" s="405">
        <v>73054</v>
      </c>
      <c r="G19086" s="292" t="s">
        <v>2979</v>
      </c>
    </row>
    <row r="19087" spans="1:7">
      <c r="A19087" s="292" t="s">
        <v>49</v>
      </c>
      <c r="B19087" s="405">
        <v>74533</v>
      </c>
      <c r="C19087" s="292" t="s">
        <v>2979</v>
      </c>
      <c r="E19087" s="292" t="s">
        <v>214</v>
      </c>
      <c r="F19087" s="405">
        <v>73055</v>
      </c>
      <c r="G19087" s="292" t="s">
        <v>2979</v>
      </c>
    </row>
    <row r="19088" spans="1:7">
      <c r="A19088" s="292" t="s">
        <v>49</v>
      </c>
      <c r="B19088" s="405">
        <v>71744</v>
      </c>
      <c r="C19088" s="292" t="s">
        <v>2979</v>
      </c>
      <c r="E19088" s="292" t="s">
        <v>214</v>
      </c>
      <c r="F19088" s="405">
        <v>73057</v>
      </c>
      <c r="G19088" s="292" t="s">
        <v>2979</v>
      </c>
    </row>
    <row r="19089" spans="1:7">
      <c r="A19089" s="292" t="s">
        <v>49</v>
      </c>
      <c r="B19089" s="405">
        <v>71949</v>
      </c>
      <c r="C19089" s="292" t="s">
        <v>2979</v>
      </c>
      <c r="E19089" s="292" t="s">
        <v>214</v>
      </c>
      <c r="F19089" s="405">
        <v>73059</v>
      </c>
      <c r="G19089" s="292" t="s">
        <v>2979</v>
      </c>
    </row>
    <row r="19090" spans="1:7">
      <c r="A19090" s="292" t="s">
        <v>49</v>
      </c>
      <c r="B19090" s="405">
        <v>72070</v>
      </c>
      <c r="C19090" s="292" t="s">
        <v>2979</v>
      </c>
      <c r="E19090" s="292" t="s">
        <v>214</v>
      </c>
      <c r="F19090" s="405">
        <v>73061</v>
      </c>
      <c r="G19090" s="292" t="s">
        <v>2979</v>
      </c>
    </row>
    <row r="19091" spans="1:7">
      <c r="A19091" s="292" t="s">
        <v>49</v>
      </c>
      <c r="B19091" s="405">
        <v>72326</v>
      </c>
      <c r="C19091" s="292" t="s">
        <v>2979</v>
      </c>
      <c r="E19091" s="292" t="s">
        <v>214</v>
      </c>
      <c r="F19091" s="405">
        <v>73062</v>
      </c>
      <c r="G19091" s="292" t="s">
        <v>2979</v>
      </c>
    </row>
    <row r="19092" spans="1:7">
      <c r="A19092" s="292" t="s">
        <v>49</v>
      </c>
      <c r="B19092" s="405">
        <v>72430</v>
      </c>
      <c r="C19092" s="292" t="s">
        <v>2979</v>
      </c>
      <c r="E19092" s="292" t="s">
        <v>214</v>
      </c>
      <c r="F19092" s="405">
        <v>73063</v>
      </c>
      <c r="G19092" s="292" t="s">
        <v>2979</v>
      </c>
    </row>
    <row r="19093" spans="1:7">
      <c r="A19093" s="292" t="s">
        <v>49</v>
      </c>
      <c r="B19093" s="405">
        <v>72529</v>
      </c>
      <c r="C19093" s="292" t="s">
        <v>2979</v>
      </c>
      <c r="E19093" s="292" t="s">
        <v>214</v>
      </c>
      <c r="F19093" s="405">
        <v>73068</v>
      </c>
      <c r="G19093" s="292" t="s">
        <v>2979</v>
      </c>
    </row>
    <row r="19094" spans="1:7">
      <c r="A19094" s="292" t="s">
        <v>49</v>
      </c>
      <c r="B19094" s="405">
        <v>72657</v>
      </c>
      <c r="C19094" s="292" t="s">
        <v>2979</v>
      </c>
      <c r="E19094" s="292" t="s">
        <v>214</v>
      </c>
      <c r="F19094" s="405">
        <v>73073</v>
      </c>
      <c r="G19094" s="292" t="s">
        <v>2979</v>
      </c>
    </row>
    <row r="19095" spans="1:7">
      <c r="A19095" s="292" t="s">
        <v>49</v>
      </c>
      <c r="B19095" s="405">
        <v>72863</v>
      </c>
      <c r="C19095" s="292" t="s">
        <v>2979</v>
      </c>
      <c r="E19095" s="292" t="s">
        <v>214</v>
      </c>
      <c r="F19095" s="405">
        <v>73074</v>
      </c>
      <c r="G19095" s="292" t="s">
        <v>2979</v>
      </c>
    </row>
    <row r="19096" spans="1:7">
      <c r="A19096" s="292" t="s">
        <v>49</v>
      </c>
      <c r="B19096" s="405">
        <v>73045</v>
      </c>
      <c r="C19096" s="292" t="s">
        <v>2979</v>
      </c>
      <c r="E19096" s="292" t="s">
        <v>214</v>
      </c>
      <c r="F19096" s="405">
        <v>73075</v>
      </c>
      <c r="G19096" s="292" t="s">
        <v>2979</v>
      </c>
    </row>
    <row r="19097" spans="1:7">
      <c r="A19097" s="292" t="s">
        <v>49</v>
      </c>
      <c r="B19097" s="405">
        <v>73455</v>
      </c>
      <c r="C19097" s="292" t="s">
        <v>2979</v>
      </c>
      <c r="E19097" s="292" t="s">
        <v>214</v>
      </c>
      <c r="F19097" s="405">
        <v>73077</v>
      </c>
      <c r="G19097" s="292" t="s">
        <v>2979</v>
      </c>
    </row>
    <row r="19098" spans="1:7">
      <c r="A19098" s="292" t="s">
        <v>49</v>
      </c>
      <c r="B19098" s="405">
        <v>73622</v>
      </c>
      <c r="C19098" s="292" t="s">
        <v>2979</v>
      </c>
      <c r="E19098" s="292" t="s">
        <v>214</v>
      </c>
      <c r="F19098" s="405">
        <v>73080</v>
      </c>
      <c r="G19098" s="292" t="s">
        <v>2979</v>
      </c>
    </row>
    <row r="19099" spans="1:7">
      <c r="A19099" s="292" t="s">
        <v>49</v>
      </c>
      <c r="B19099" s="405">
        <v>73743</v>
      </c>
      <c r="C19099" s="292" t="s">
        <v>2979</v>
      </c>
      <c r="E19099" s="292" t="s">
        <v>214</v>
      </c>
      <c r="F19099" s="405">
        <v>73086</v>
      </c>
      <c r="G19099" s="292" t="s">
        <v>2979</v>
      </c>
    </row>
    <row r="19100" spans="1:7">
      <c r="A19100" s="292" t="s">
        <v>49</v>
      </c>
      <c r="B19100" s="405">
        <v>74020</v>
      </c>
      <c r="C19100" s="292" t="s">
        <v>2979</v>
      </c>
      <c r="E19100" s="292" t="s">
        <v>214</v>
      </c>
      <c r="F19100" s="405">
        <v>73090</v>
      </c>
      <c r="G19100" s="292" t="s">
        <v>2979</v>
      </c>
    </row>
    <row r="19101" spans="1:7">
      <c r="A19101" s="292" t="s">
        <v>49</v>
      </c>
      <c r="B19101" s="405">
        <v>74349</v>
      </c>
      <c r="C19101" s="292" t="s">
        <v>2979</v>
      </c>
      <c r="E19101" s="292" t="s">
        <v>214</v>
      </c>
      <c r="F19101" s="405">
        <v>73092</v>
      </c>
      <c r="G19101" s="292" t="s">
        <v>2979</v>
      </c>
    </row>
    <row r="19102" spans="1:7">
      <c r="A19102" s="292" t="s">
        <v>49</v>
      </c>
      <c r="B19102" s="405">
        <v>74534</v>
      </c>
      <c r="C19102" s="292" t="s">
        <v>2979</v>
      </c>
      <c r="E19102" s="292" t="s">
        <v>214</v>
      </c>
      <c r="F19102" s="405">
        <v>73095</v>
      </c>
      <c r="G19102" s="292" t="s">
        <v>2979</v>
      </c>
    </row>
    <row r="19103" spans="1:7">
      <c r="A19103" s="292" t="s">
        <v>49</v>
      </c>
      <c r="B19103" s="405">
        <v>71747</v>
      </c>
      <c r="C19103" s="292" t="s">
        <v>2979</v>
      </c>
      <c r="E19103" s="292" t="s">
        <v>214</v>
      </c>
      <c r="F19103" s="405">
        <v>73098</v>
      </c>
      <c r="G19103" s="292" t="s">
        <v>2979</v>
      </c>
    </row>
    <row r="19104" spans="1:7">
      <c r="A19104" s="292" t="s">
        <v>49</v>
      </c>
      <c r="B19104" s="405">
        <v>71950</v>
      </c>
      <c r="C19104" s="292" t="s">
        <v>2979</v>
      </c>
      <c r="E19104" s="292" t="s">
        <v>214</v>
      </c>
      <c r="F19104" s="405">
        <v>73165</v>
      </c>
      <c r="G19104" s="292" t="s">
        <v>2979</v>
      </c>
    </row>
    <row r="19105" spans="1:7">
      <c r="A19105" s="292" t="s">
        <v>49</v>
      </c>
      <c r="B19105" s="405">
        <v>72074</v>
      </c>
      <c r="C19105" s="292" t="s">
        <v>2979</v>
      </c>
      <c r="E19105" s="292" t="s">
        <v>214</v>
      </c>
      <c r="F19105" s="405">
        <v>73432</v>
      </c>
      <c r="G19105" s="292" t="s">
        <v>2979</v>
      </c>
    </row>
    <row r="19106" spans="1:7">
      <c r="A19106" s="292" t="s">
        <v>49</v>
      </c>
      <c r="B19106" s="405">
        <v>72327</v>
      </c>
      <c r="C19106" s="292" t="s">
        <v>2979</v>
      </c>
      <c r="E19106" s="292" t="s">
        <v>214</v>
      </c>
      <c r="F19106" s="405">
        <v>73436</v>
      </c>
      <c r="G19106" s="292" t="s">
        <v>2979</v>
      </c>
    </row>
    <row r="19107" spans="1:7">
      <c r="A19107" s="292" t="s">
        <v>49</v>
      </c>
      <c r="B19107" s="405">
        <v>72431</v>
      </c>
      <c r="C19107" s="292" t="s">
        <v>2979</v>
      </c>
      <c r="E19107" s="292" t="s">
        <v>214</v>
      </c>
      <c r="F19107" s="405">
        <v>73437</v>
      </c>
      <c r="G19107" s="292" t="s">
        <v>2979</v>
      </c>
    </row>
    <row r="19108" spans="1:7">
      <c r="A19108" s="292" t="s">
        <v>49</v>
      </c>
      <c r="B19108" s="405">
        <v>72532</v>
      </c>
      <c r="C19108" s="292" t="s">
        <v>2979</v>
      </c>
      <c r="E19108" s="292" t="s">
        <v>214</v>
      </c>
      <c r="F19108" s="405">
        <v>73438</v>
      </c>
      <c r="G19108" s="292" t="s">
        <v>2979</v>
      </c>
    </row>
    <row r="19109" spans="1:7">
      <c r="A19109" s="292" t="s">
        <v>49</v>
      </c>
      <c r="B19109" s="405">
        <v>72658</v>
      </c>
      <c r="C19109" s="292" t="s">
        <v>2979</v>
      </c>
      <c r="E19109" s="292" t="s">
        <v>214</v>
      </c>
      <c r="F19109" s="405">
        <v>73439</v>
      </c>
      <c r="G19109" s="292" t="s">
        <v>2979</v>
      </c>
    </row>
    <row r="19110" spans="1:7">
      <c r="A19110" s="292" t="s">
        <v>49</v>
      </c>
      <c r="B19110" s="405">
        <v>72924</v>
      </c>
      <c r="C19110" s="292" t="s">
        <v>2979</v>
      </c>
      <c r="E19110" s="292" t="s">
        <v>214</v>
      </c>
      <c r="F19110" s="405">
        <v>73440</v>
      </c>
      <c r="G19110" s="292" t="s">
        <v>2979</v>
      </c>
    </row>
    <row r="19111" spans="1:7">
      <c r="A19111" s="292" t="s">
        <v>49</v>
      </c>
      <c r="B19111" s="405">
        <v>73047</v>
      </c>
      <c r="C19111" s="292" t="s">
        <v>2979</v>
      </c>
      <c r="E19111" s="292" t="s">
        <v>214</v>
      </c>
      <c r="F19111" s="405">
        <v>73441</v>
      </c>
      <c r="G19111" s="292" t="s">
        <v>2979</v>
      </c>
    </row>
    <row r="19112" spans="1:7">
      <c r="A19112" s="292" t="s">
        <v>49</v>
      </c>
      <c r="B19112" s="405">
        <v>73458</v>
      </c>
      <c r="C19112" s="292" t="s">
        <v>2979</v>
      </c>
      <c r="E19112" s="292" t="s">
        <v>214</v>
      </c>
      <c r="F19112" s="405">
        <v>73442</v>
      </c>
      <c r="G19112" s="292" t="s">
        <v>2979</v>
      </c>
    </row>
    <row r="19113" spans="1:7">
      <c r="A19113" s="292" t="s">
        <v>49</v>
      </c>
      <c r="B19113" s="405">
        <v>73624</v>
      </c>
      <c r="C19113" s="292" t="s">
        <v>2979</v>
      </c>
      <c r="E19113" s="292" t="s">
        <v>214</v>
      </c>
      <c r="F19113" s="405">
        <v>73443</v>
      </c>
      <c r="G19113" s="292" t="s">
        <v>2979</v>
      </c>
    </row>
    <row r="19114" spans="1:7">
      <c r="A19114" s="292" t="s">
        <v>49</v>
      </c>
      <c r="B19114" s="405">
        <v>73747</v>
      </c>
      <c r="C19114" s="292" t="s">
        <v>2979</v>
      </c>
      <c r="E19114" s="292" t="s">
        <v>214</v>
      </c>
      <c r="F19114" s="405">
        <v>73444</v>
      </c>
      <c r="G19114" s="292" t="s">
        <v>2979</v>
      </c>
    </row>
    <row r="19115" spans="1:7">
      <c r="A19115" s="292" t="s">
        <v>49</v>
      </c>
      <c r="B19115" s="405">
        <v>74022</v>
      </c>
      <c r="C19115" s="292" t="s">
        <v>2979</v>
      </c>
      <c r="E19115" s="292" t="s">
        <v>214</v>
      </c>
      <c r="F19115" s="405">
        <v>73446</v>
      </c>
      <c r="G19115" s="292" t="s">
        <v>2979</v>
      </c>
    </row>
    <row r="19116" spans="1:7">
      <c r="A19116" s="292" t="s">
        <v>49</v>
      </c>
      <c r="B19116" s="405">
        <v>74352</v>
      </c>
      <c r="C19116" s="292" t="s">
        <v>2979</v>
      </c>
      <c r="E19116" s="292" t="s">
        <v>214</v>
      </c>
      <c r="F19116" s="405">
        <v>73447</v>
      </c>
      <c r="G19116" s="292" t="s">
        <v>2979</v>
      </c>
    </row>
    <row r="19117" spans="1:7">
      <c r="A19117" s="292" t="s">
        <v>49</v>
      </c>
      <c r="B19117" s="405">
        <v>74535</v>
      </c>
      <c r="C19117" s="292" t="s">
        <v>2979</v>
      </c>
      <c r="E19117" s="292" t="s">
        <v>214</v>
      </c>
      <c r="F19117" s="405">
        <v>73448</v>
      </c>
      <c r="G19117" s="292" t="s">
        <v>2979</v>
      </c>
    </row>
    <row r="19118" spans="1:7">
      <c r="A19118" s="292" t="s">
        <v>49</v>
      </c>
      <c r="B19118" s="405">
        <v>71748</v>
      </c>
      <c r="C19118" s="292" t="s">
        <v>2979</v>
      </c>
      <c r="E19118" s="292" t="s">
        <v>214</v>
      </c>
      <c r="F19118" s="405">
        <v>73449</v>
      </c>
      <c r="G19118" s="292" t="s">
        <v>2979</v>
      </c>
    </row>
    <row r="19119" spans="1:7">
      <c r="A19119" s="292" t="s">
        <v>49</v>
      </c>
      <c r="B19119" s="405">
        <v>71952</v>
      </c>
      <c r="C19119" s="292" t="s">
        <v>2979</v>
      </c>
      <c r="E19119" s="292" t="s">
        <v>214</v>
      </c>
      <c r="F19119" s="405">
        <v>73453</v>
      </c>
      <c r="G19119" s="292" t="s">
        <v>2979</v>
      </c>
    </row>
    <row r="19120" spans="1:7">
      <c r="A19120" s="292" t="s">
        <v>49</v>
      </c>
      <c r="B19120" s="405">
        <v>72081</v>
      </c>
      <c r="C19120" s="292" t="s">
        <v>2979</v>
      </c>
      <c r="E19120" s="292" t="s">
        <v>214</v>
      </c>
      <c r="F19120" s="405">
        <v>73455</v>
      </c>
      <c r="G19120" s="292" t="s">
        <v>2979</v>
      </c>
    </row>
    <row r="19121" spans="1:7">
      <c r="A19121" s="292" t="s">
        <v>49</v>
      </c>
      <c r="B19121" s="405">
        <v>72330</v>
      </c>
      <c r="C19121" s="292" t="s">
        <v>2979</v>
      </c>
      <c r="E19121" s="292" t="s">
        <v>214</v>
      </c>
      <c r="F19121" s="405">
        <v>73458</v>
      </c>
      <c r="G19121" s="292" t="s">
        <v>2979</v>
      </c>
    </row>
    <row r="19122" spans="1:7">
      <c r="A19122" s="292" t="s">
        <v>49</v>
      </c>
      <c r="B19122" s="405">
        <v>72432</v>
      </c>
      <c r="C19122" s="292" t="s">
        <v>2979</v>
      </c>
      <c r="E19122" s="292" t="s">
        <v>214</v>
      </c>
      <c r="F19122" s="405">
        <v>73460</v>
      </c>
      <c r="G19122" s="292" t="s">
        <v>2979</v>
      </c>
    </row>
    <row r="19123" spans="1:7">
      <c r="A19123" s="292" t="s">
        <v>49</v>
      </c>
      <c r="B19123" s="405">
        <v>72534</v>
      </c>
      <c r="C19123" s="292" t="s">
        <v>2979</v>
      </c>
      <c r="E19123" s="292" t="s">
        <v>214</v>
      </c>
      <c r="F19123" s="405">
        <v>73463</v>
      </c>
      <c r="G19123" s="292" t="s">
        <v>2979</v>
      </c>
    </row>
    <row r="19124" spans="1:7">
      <c r="A19124" s="292" t="s">
        <v>49</v>
      </c>
      <c r="B19124" s="405">
        <v>72660</v>
      </c>
      <c r="C19124" s="292" t="s">
        <v>2979</v>
      </c>
      <c r="E19124" s="292" t="s">
        <v>214</v>
      </c>
      <c r="F19124" s="405">
        <v>73481</v>
      </c>
      <c r="G19124" s="292" t="s">
        <v>2979</v>
      </c>
    </row>
    <row r="19125" spans="1:7">
      <c r="A19125" s="292" t="s">
        <v>49</v>
      </c>
      <c r="B19125" s="405">
        <v>72927</v>
      </c>
      <c r="C19125" s="292" t="s">
        <v>2979</v>
      </c>
      <c r="E19125" s="292" t="s">
        <v>214</v>
      </c>
      <c r="F19125" s="405">
        <v>73487</v>
      </c>
      <c r="G19125" s="292" t="s">
        <v>2979</v>
      </c>
    </row>
    <row r="19126" spans="1:7">
      <c r="A19126" s="292" t="s">
        <v>49</v>
      </c>
      <c r="B19126" s="405">
        <v>73049</v>
      </c>
      <c r="C19126" s="292" t="s">
        <v>2979</v>
      </c>
      <c r="E19126" s="292" t="s">
        <v>214</v>
      </c>
      <c r="F19126" s="405">
        <v>73526</v>
      </c>
      <c r="G19126" s="292" t="s">
        <v>2979</v>
      </c>
    </row>
    <row r="19127" spans="1:7">
      <c r="A19127" s="292" t="s">
        <v>49</v>
      </c>
      <c r="B19127" s="405">
        <v>73460</v>
      </c>
      <c r="C19127" s="292" t="s">
        <v>2979</v>
      </c>
      <c r="E19127" s="292" t="s">
        <v>214</v>
      </c>
      <c r="F19127" s="405">
        <v>73527</v>
      </c>
      <c r="G19127" s="292" t="s">
        <v>2979</v>
      </c>
    </row>
    <row r="19128" spans="1:7">
      <c r="A19128" s="292" t="s">
        <v>49</v>
      </c>
      <c r="B19128" s="405">
        <v>73626</v>
      </c>
      <c r="C19128" s="292" t="s">
        <v>2979</v>
      </c>
      <c r="E19128" s="292" t="s">
        <v>214</v>
      </c>
      <c r="F19128" s="405">
        <v>73528</v>
      </c>
      <c r="G19128" s="292" t="s">
        <v>2979</v>
      </c>
    </row>
    <row r="19129" spans="1:7">
      <c r="A19129" s="292" t="s">
        <v>49</v>
      </c>
      <c r="B19129" s="405">
        <v>73749</v>
      </c>
      <c r="C19129" s="292" t="s">
        <v>2979</v>
      </c>
      <c r="E19129" s="292" t="s">
        <v>214</v>
      </c>
      <c r="F19129" s="405">
        <v>73529</v>
      </c>
      <c r="G19129" s="292" t="s">
        <v>2979</v>
      </c>
    </row>
    <row r="19130" spans="1:7">
      <c r="A19130" s="292" t="s">
        <v>49</v>
      </c>
      <c r="B19130" s="405">
        <v>74023</v>
      </c>
      <c r="C19130" s="292" t="s">
        <v>2979</v>
      </c>
      <c r="E19130" s="292" t="s">
        <v>214</v>
      </c>
      <c r="F19130" s="405">
        <v>73530</v>
      </c>
      <c r="G19130" s="292" t="s">
        <v>2979</v>
      </c>
    </row>
    <row r="19131" spans="1:7">
      <c r="A19131" s="292" t="s">
        <v>49</v>
      </c>
      <c r="B19131" s="405">
        <v>74359</v>
      </c>
      <c r="C19131" s="292" t="s">
        <v>2979</v>
      </c>
      <c r="E19131" s="292" t="s">
        <v>214</v>
      </c>
      <c r="F19131" s="405">
        <v>73532</v>
      </c>
      <c r="G19131" s="292" t="s">
        <v>2979</v>
      </c>
    </row>
    <row r="19132" spans="1:7">
      <c r="A19132" s="292" t="s">
        <v>49</v>
      </c>
      <c r="B19132" s="405">
        <v>74540</v>
      </c>
      <c r="C19132" s="292" t="s">
        <v>2979</v>
      </c>
      <c r="E19132" s="292" t="s">
        <v>214</v>
      </c>
      <c r="F19132" s="405">
        <v>73537</v>
      </c>
      <c r="G19132" s="292" t="s">
        <v>2979</v>
      </c>
    </row>
    <row r="19133" spans="1:7">
      <c r="A19133" s="292" t="s">
        <v>49</v>
      </c>
      <c r="B19133" s="405">
        <v>71749</v>
      </c>
      <c r="C19133" s="292" t="s">
        <v>2979</v>
      </c>
      <c r="E19133" s="292" t="s">
        <v>214</v>
      </c>
      <c r="F19133" s="405">
        <v>73538</v>
      </c>
      <c r="G19133" s="292" t="s">
        <v>2979</v>
      </c>
    </row>
    <row r="19134" spans="1:7">
      <c r="A19134" s="292" t="s">
        <v>49</v>
      </c>
      <c r="B19134" s="405">
        <v>71953</v>
      </c>
      <c r="C19134" s="292" t="s">
        <v>2979</v>
      </c>
      <c r="E19134" s="292" t="s">
        <v>214</v>
      </c>
      <c r="F19134" s="405">
        <v>73539</v>
      </c>
      <c r="G19134" s="292" t="s">
        <v>2979</v>
      </c>
    </row>
    <row r="19135" spans="1:7">
      <c r="A19135" s="292" t="s">
        <v>49</v>
      </c>
      <c r="B19135" s="405">
        <v>72082</v>
      </c>
      <c r="C19135" s="292" t="s">
        <v>2979</v>
      </c>
      <c r="E19135" s="292" t="s">
        <v>214</v>
      </c>
      <c r="F19135" s="405">
        <v>73540</v>
      </c>
      <c r="G19135" s="292" t="s">
        <v>2979</v>
      </c>
    </row>
    <row r="19136" spans="1:7">
      <c r="A19136" s="292" t="s">
        <v>49</v>
      </c>
      <c r="B19136" s="405">
        <v>72331</v>
      </c>
      <c r="C19136" s="292" t="s">
        <v>2979</v>
      </c>
      <c r="E19136" s="292" t="s">
        <v>214</v>
      </c>
      <c r="F19136" s="405">
        <v>73541</v>
      </c>
      <c r="G19136" s="292" t="s">
        <v>2979</v>
      </c>
    </row>
    <row r="19137" spans="1:7">
      <c r="A19137" s="292" t="s">
        <v>49</v>
      </c>
      <c r="B19137" s="405">
        <v>72433</v>
      </c>
      <c r="C19137" s="292" t="s">
        <v>2979</v>
      </c>
      <c r="E19137" s="292" t="s">
        <v>214</v>
      </c>
      <c r="F19137" s="405">
        <v>73542</v>
      </c>
      <c r="G19137" s="292" t="s">
        <v>2979</v>
      </c>
    </row>
    <row r="19138" spans="1:7">
      <c r="A19138" s="292" t="s">
        <v>49</v>
      </c>
      <c r="B19138" s="405">
        <v>72536</v>
      </c>
      <c r="C19138" s="292" t="s">
        <v>2979</v>
      </c>
      <c r="E19138" s="292" t="s">
        <v>214</v>
      </c>
      <c r="F19138" s="405">
        <v>73546</v>
      </c>
      <c r="G19138" s="292" t="s">
        <v>2979</v>
      </c>
    </row>
    <row r="19139" spans="1:7">
      <c r="A19139" s="292" t="s">
        <v>49</v>
      </c>
      <c r="B19139" s="405">
        <v>72661</v>
      </c>
      <c r="C19139" s="292" t="s">
        <v>2979</v>
      </c>
      <c r="E19139" s="292" t="s">
        <v>214</v>
      </c>
      <c r="F19139" s="405">
        <v>73547</v>
      </c>
      <c r="G19139" s="292" t="s">
        <v>2979</v>
      </c>
    </row>
    <row r="19140" spans="1:7">
      <c r="A19140" s="292" t="s">
        <v>49</v>
      </c>
      <c r="B19140" s="405">
        <v>72928</v>
      </c>
      <c r="C19140" s="292" t="s">
        <v>2979</v>
      </c>
      <c r="E19140" s="292" t="s">
        <v>214</v>
      </c>
      <c r="F19140" s="405">
        <v>73548</v>
      </c>
      <c r="G19140" s="292" t="s">
        <v>2979</v>
      </c>
    </row>
    <row r="19141" spans="1:7">
      <c r="A19141" s="292" t="s">
        <v>49</v>
      </c>
      <c r="B19141" s="405">
        <v>73050</v>
      </c>
      <c r="C19141" s="292" t="s">
        <v>2979</v>
      </c>
      <c r="E19141" s="292" t="s">
        <v>214</v>
      </c>
      <c r="F19141" s="405">
        <v>73549</v>
      </c>
      <c r="G19141" s="292" t="s">
        <v>2979</v>
      </c>
    </row>
    <row r="19142" spans="1:7">
      <c r="A19142" s="292" t="s">
        <v>49</v>
      </c>
      <c r="B19142" s="405">
        <v>73463</v>
      </c>
      <c r="C19142" s="292" t="s">
        <v>2979</v>
      </c>
      <c r="E19142" s="292" t="s">
        <v>214</v>
      </c>
      <c r="F19142" s="405">
        <v>73550</v>
      </c>
      <c r="G19142" s="292" t="s">
        <v>2979</v>
      </c>
    </row>
    <row r="19143" spans="1:7">
      <c r="A19143" s="292" t="s">
        <v>49</v>
      </c>
      <c r="B19143" s="405">
        <v>73632</v>
      </c>
      <c r="C19143" s="292" t="s">
        <v>2979</v>
      </c>
      <c r="E19143" s="292" t="s">
        <v>214</v>
      </c>
      <c r="F19143" s="405">
        <v>73552</v>
      </c>
      <c r="G19143" s="292" t="s">
        <v>2979</v>
      </c>
    </row>
    <row r="19144" spans="1:7">
      <c r="A19144" s="292" t="s">
        <v>49</v>
      </c>
      <c r="B19144" s="405">
        <v>73750</v>
      </c>
      <c r="C19144" s="292" t="s">
        <v>2979</v>
      </c>
      <c r="E19144" s="292" t="s">
        <v>214</v>
      </c>
      <c r="F19144" s="405">
        <v>73553</v>
      </c>
      <c r="G19144" s="292" t="s">
        <v>2979</v>
      </c>
    </row>
    <row r="19145" spans="1:7">
      <c r="A19145" s="292" t="s">
        <v>49</v>
      </c>
      <c r="B19145" s="405">
        <v>74026</v>
      </c>
      <c r="C19145" s="292" t="s">
        <v>2979</v>
      </c>
      <c r="E19145" s="292" t="s">
        <v>214</v>
      </c>
      <c r="F19145" s="405">
        <v>73554</v>
      </c>
      <c r="G19145" s="292" t="s">
        <v>2979</v>
      </c>
    </row>
    <row r="19146" spans="1:7">
      <c r="A19146" s="292" t="s">
        <v>49</v>
      </c>
      <c r="B19146" s="405">
        <v>74360</v>
      </c>
      <c r="C19146" s="292" t="s">
        <v>2979</v>
      </c>
      <c r="E19146" s="292" t="s">
        <v>214</v>
      </c>
      <c r="F19146" s="405">
        <v>73556</v>
      </c>
      <c r="G19146" s="292" t="s">
        <v>2979</v>
      </c>
    </row>
    <row r="19147" spans="1:7">
      <c r="A19147" s="292" t="s">
        <v>49</v>
      </c>
      <c r="B19147" s="405">
        <v>74542</v>
      </c>
      <c r="C19147" s="292" t="s">
        <v>2979</v>
      </c>
      <c r="E19147" s="292" t="s">
        <v>214</v>
      </c>
      <c r="F19147" s="405">
        <v>73557</v>
      </c>
      <c r="G19147" s="292" t="s">
        <v>2979</v>
      </c>
    </row>
    <row r="19148" spans="1:7">
      <c r="A19148" s="292" t="s">
        <v>49</v>
      </c>
      <c r="B19148" s="405">
        <v>71751</v>
      </c>
      <c r="C19148" s="292" t="s">
        <v>2979</v>
      </c>
      <c r="E19148" s="292" t="s">
        <v>214</v>
      </c>
      <c r="F19148" s="405">
        <v>73560</v>
      </c>
      <c r="G19148" s="292" t="s">
        <v>2979</v>
      </c>
    </row>
    <row r="19149" spans="1:7">
      <c r="A19149" s="292" t="s">
        <v>49</v>
      </c>
      <c r="B19149" s="405">
        <v>71956</v>
      </c>
      <c r="C19149" s="292" t="s">
        <v>2979</v>
      </c>
      <c r="E19149" s="292" t="s">
        <v>214</v>
      </c>
      <c r="F19149" s="405">
        <v>73561</v>
      </c>
      <c r="G19149" s="292" t="s">
        <v>2979</v>
      </c>
    </row>
    <row r="19150" spans="1:7">
      <c r="A19150" s="292" t="s">
        <v>49</v>
      </c>
      <c r="B19150" s="405">
        <v>72083</v>
      </c>
      <c r="C19150" s="292" t="s">
        <v>2979</v>
      </c>
      <c r="E19150" s="292" t="s">
        <v>214</v>
      </c>
      <c r="F19150" s="405">
        <v>73562</v>
      </c>
      <c r="G19150" s="292" t="s">
        <v>2979</v>
      </c>
    </row>
    <row r="19151" spans="1:7">
      <c r="A19151" s="292" t="s">
        <v>49</v>
      </c>
      <c r="B19151" s="405">
        <v>72332</v>
      </c>
      <c r="C19151" s="292" t="s">
        <v>2979</v>
      </c>
      <c r="E19151" s="292" t="s">
        <v>214</v>
      </c>
      <c r="F19151" s="405">
        <v>73564</v>
      </c>
      <c r="G19151" s="292" t="s">
        <v>2979</v>
      </c>
    </row>
    <row r="19152" spans="1:7">
      <c r="A19152" s="292" t="s">
        <v>49</v>
      </c>
      <c r="B19152" s="405">
        <v>72434</v>
      </c>
      <c r="C19152" s="292" t="s">
        <v>2979</v>
      </c>
      <c r="E19152" s="292" t="s">
        <v>214</v>
      </c>
      <c r="F19152" s="405">
        <v>73565</v>
      </c>
      <c r="G19152" s="292" t="s">
        <v>2979</v>
      </c>
    </row>
    <row r="19153" spans="1:7">
      <c r="A19153" s="292" t="s">
        <v>49</v>
      </c>
      <c r="B19153" s="405">
        <v>72537</v>
      </c>
      <c r="C19153" s="292" t="s">
        <v>2979</v>
      </c>
      <c r="E19153" s="292" t="s">
        <v>214</v>
      </c>
      <c r="F19153" s="405">
        <v>73566</v>
      </c>
      <c r="G19153" s="292" t="s">
        <v>2979</v>
      </c>
    </row>
    <row r="19154" spans="1:7">
      <c r="A19154" s="292" t="s">
        <v>49</v>
      </c>
      <c r="B19154" s="405">
        <v>72662</v>
      </c>
      <c r="C19154" s="292" t="s">
        <v>2979</v>
      </c>
      <c r="E19154" s="292" t="s">
        <v>214</v>
      </c>
      <c r="F19154" s="405">
        <v>73567</v>
      </c>
      <c r="G19154" s="292" t="s">
        <v>2979</v>
      </c>
    </row>
    <row r="19155" spans="1:7">
      <c r="A19155" s="292" t="s">
        <v>49</v>
      </c>
      <c r="B19155" s="405">
        <v>72930</v>
      </c>
      <c r="C19155" s="292" t="s">
        <v>2979</v>
      </c>
      <c r="E19155" s="292" t="s">
        <v>214</v>
      </c>
      <c r="F19155" s="405">
        <v>73568</v>
      </c>
      <c r="G19155" s="292" t="s">
        <v>2979</v>
      </c>
    </row>
    <row r="19156" spans="1:7">
      <c r="A19156" s="292" t="s">
        <v>49</v>
      </c>
      <c r="B19156" s="405">
        <v>73051</v>
      </c>
      <c r="C19156" s="292" t="s">
        <v>2979</v>
      </c>
      <c r="E19156" s="292" t="s">
        <v>214</v>
      </c>
      <c r="F19156" s="405">
        <v>73569</v>
      </c>
      <c r="G19156" s="292" t="s">
        <v>2979</v>
      </c>
    </row>
    <row r="19157" spans="1:7">
      <c r="A19157" s="292" t="s">
        <v>49</v>
      </c>
      <c r="B19157" s="405">
        <v>73481</v>
      </c>
      <c r="C19157" s="292" t="s">
        <v>2979</v>
      </c>
      <c r="E19157" s="292" t="s">
        <v>214</v>
      </c>
      <c r="F19157" s="405">
        <v>73570</v>
      </c>
      <c r="G19157" s="292" t="s">
        <v>2979</v>
      </c>
    </row>
    <row r="19158" spans="1:7">
      <c r="A19158" s="292" t="s">
        <v>49</v>
      </c>
      <c r="B19158" s="405">
        <v>73639</v>
      </c>
      <c r="C19158" s="292" t="s">
        <v>2979</v>
      </c>
      <c r="E19158" s="292" t="s">
        <v>214</v>
      </c>
      <c r="F19158" s="405">
        <v>73572</v>
      </c>
      <c r="G19158" s="292" t="s">
        <v>2979</v>
      </c>
    </row>
    <row r="19159" spans="1:7">
      <c r="A19159" s="292" t="s">
        <v>49</v>
      </c>
      <c r="B19159" s="405">
        <v>73754</v>
      </c>
      <c r="C19159" s="292" t="s">
        <v>2979</v>
      </c>
      <c r="E19159" s="292" t="s">
        <v>214</v>
      </c>
      <c r="F19159" s="405">
        <v>73573</v>
      </c>
      <c r="G19159" s="292" t="s">
        <v>2979</v>
      </c>
    </row>
    <row r="19160" spans="1:7">
      <c r="A19160" s="292" t="s">
        <v>49</v>
      </c>
      <c r="B19160" s="405">
        <v>74030</v>
      </c>
      <c r="C19160" s="292" t="s">
        <v>2979</v>
      </c>
      <c r="E19160" s="292" t="s">
        <v>214</v>
      </c>
      <c r="F19160" s="405">
        <v>73620</v>
      </c>
      <c r="G19160" s="292" t="s">
        <v>2979</v>
      </c>
    </row>
    <row r="19161" spans="1:7">
      <c r="A19161" s="292" t="s">
        <v>49</v>
      </c>
      <c r="B19161" s="405">
        <v>74363</v>
      </c>
      <c r="C19161" s="292" t="s">
        <v>2979</v>
      </c>
      <c r="E19161" s="292" t="s">
        <v>214</v>
      </c>
      <c r="F19161" s="405">
        <v>73622</v>
      </c>
      <c r="G19161" s="292" t="s">
        <v>2979</v>
      </c>
    </row>
    <row r="19162" spans="1:7">
      <c r="A19162" s="292" t="s">
        <v>49</v>
      </c>
      <c r="B19162" s="405">
        <v>74545</v>
      </c>
      <c r="C19162" s="292" t="s">
        <v>2979</v>
      </c>
      <c r="E19162" s="292" t="s">
        <v>214</v>
      </c>
      <c r="F19162" s="405">
        <v>73624</v>
      </c>
      <c r="G19162" s="292" t="s">
        <v>2979</v>
      </c>
    </row>
    <row r="19163" spans="1:7">
      <c r="A19163" s="292" t="s">
        <v>49</v>
      </c>
      <c r="B19163" s="405">
        <v>71752</v>
      </c>
      <c r="C19163" s="292" t="s">
        <v>2979</v>
      </c>
      <c r="E19163" s="292" t="s">
        <v>214</v>
      </c>
      <c r="F19163" s="405">
        <v>73626</v>
      </c>
      <c r="G19163" s="292" t="s">
        <v>2979</v>
      </c>
    </row>
    <row r="19164" spans="1:7">
      <c r="A19164" s="292" t="s">
        <v>49</v>
      </c>
      <c r="B19164" s="405">
        <v>71957</v>
      </c>
      <c r="C19164" s="292" t="s">
        <v>2979</v>
      </c>
      <c r="E19164" s="292" t="s">
        <v>214</v>
      </c>
      <c r="F19164" s="405">
        <v>73632</v>
      </c>
      <c r="G19164" s="292" t="s">
        <v>2979</v>
      </c>
    </row>
    <row r="19165" spans="1:7">
      <c r="A19165" s="292" t="s">
        <v>49</v>
      </c>
      <c r="B19165" s="405">
        <v>72084</v>
      </c>
      <c r="C19165" s="292" t="s">
        <v>2979</v>
      </c>
      <c r="E19165" s="292" t="s">
        <v>214</v>
      </c>
      <c r="F19165" s="405">
        <v>73639</v>
      </c>
      <c r="G19165" s="292" t="s">
        <v>2979</v>
      </c>
    </row>
    <row r="19166" spans="1:7">
      <c r="A19166" s="292" t="s">
        <v>49</v>
      </c>
      <c r="B19166" s="405">
        <v>72333</v>
      </c>
      <c r="C19166" s="292" t="s">
        <v>2979</v>
      </c>
      <c r="E19166" s="292" t="s">
        <v>214</v>
      </c>
      <c r="F19166" s="405">
        <v>73641</v>
      </c>
      <c r="G19166" s="292" t="s">
        <v>2979</v>
      </c>
    </row>
    <row r="19167" spans="1:7">
      <c r="A19167" s="292" t="s">
        <v>49</v>
      </c>
      <c r="B19167" s="405">
        <v>72435</v>
      </c>
      <c r="C19167" s="292" t="s">
        <v>2979</v>
      </c>
      <c r="E19167" s="292" t="s">
        <v>214</v>
      </c>
      <c r="F19167" s="405">
        <v>73644</v>
      </c>
      <c r="G19167" s="292" t="s">
        <v>2979</v>
      </c>
    </row>
    <row r="19168" spans="1:7">
      <c r="A19168" s="292" t="s">
        <v>49</v>
      </c>
      <c r="B19168" s="405">
        <v>72539</v>
      </c>
      <c r="C19168" s="292" t="s">
        <v>2979</v>
      </c>
      <c r="E19168" s="292" t="s">
        <v>214</v>
      </c>
      <c r="F19168" s="405">
        <v>73645</v>
      </c>
      <c r="G19168" s="292" t="s">
        <v>2979</v>
      </c>
    </row>
    <row r="19169" spans="1:7">
      <c r="A19169" s="292" t="s">
        <v>49</v>
      </c>
      <c r="B19169" s="405">
        <v>72666</v>
      </c>
      <c r="C19169" s="292" t="s">
        <v>2979</v>
      </c>
      <c r="E19169" s="292" t="s">
        <v>214</v>
      </c>
      <c r="F19169" s="405">
        <v>73646</v>
      </c>
      <c r="G19169" s="292" t="s">
        <v>2979</v>
      </c>
    </row>
    <row r="19170" spans="1:7">
      <c r="A19170" s="292" t="s">
        <v>49</v>
      </c>
      <c r="B19170" s="405">
        <v>72932</v>
      </c>
      <c r="C19170" s="292" t="s">
        <v>2979</v>
      </c>
      <c r="E19170" s="292" t="s">
        <v>214</v>
      </c>
      <c r="F19170" s="405">
        <v>73647</v>
      </c>
      <c r="G19170" s="292" t="s">
        <v>2979</v>
      </c>
    </row>
    <row r="19171" spans="1:7">
      <c r="A19171" s="292" t="s">
        <v>49</v>
      </c>
      <c r="B19171" s="405">
        <v>73052</v>
      </c>
      <c r="C19171" s="292" t="s">
        <v>2979</v>
      </c>
      <c r="E19171" s="292" t="s">
        <v>214</v>
      </c>
      <c r="F19171" s="405">
        <v>73648</v>
      </c>
      <c r="G19171" s="292" t="s">
        <v>2979</v>
      </c>
    </row>
    <row r="19172" spans="1:7">
      <c r="A19172" s="292" t="s">
        <v>49</v>
      </c>
      <c r="B19172" s="405">
        <v>73487</v>
      </c>
      <c r="C19172" s="292" t="s">
        <v>2979</v>
      </c>
      <c r="E19172" s="292" t="s">
        <v>214</v>
      </c>
      <c r="F19172" s="405">
        <v>73650</v>
      </c>
      <c r="G19172" s="292" t="s">
        <v>2979</v>
      </c>
    </row>
    <row r="19173" spans="1:7">
      <c r="A19173" s="292" t="s">
        <v>49</v>
      </c>
      <c r="B19173" s="405">
        <v>73641</v>
      </c>
      <c r="C19173" s="292" t="s">
        <v>2979</v>
      </c>
      <c r="E19173" s="292" t="s">
        <v>214</v>
      </c>
      <c r="F19173" s="405">
        <v>73651</v>
      </c>
      <c r="G19173" s="292" t="s">
        <v>2979</v>
      </c>
    </row>
    <row r="19174" spans="1:7">
      <c r="A19174" s="292" t="s">
        <v>49</v>
      </c>
      <c r="B19174" s="405">
        <v>73756</v>
      </c>
      <c r="C19174" s="292" t="s">
        <v>2979</v>
      </c>
      <c r="E19174" s="292" t="s">
        <v>214</v>
      </c>
      <c r="F19174" s="405">
        <v>73654</v>
      </c>
      <c r="G19174" s="292" t="s">
        <v>2979</v>
      </c>
    </row>
    <row r="19175" spans="1:7">
      <c r="A19175" s="292" t="s">
        <v>49</v>
      </c>
      <c r="B19175" s="405">
        <v>74032</v>
      </c>
      <c r="C19175" s="292" t="s">
        <v>2979</v>
      </c>
      <c r="E19175" s="292" t="s">
        <v>214</v>
      </c>
      <c r="F19175" s="405">
        <v>73655</v>
      </c>
      <c r="G19175" s="292" t="s">
        <v>2979</v>
      </c>
    </row>
    <row r="19176" spans="1:7">
      <c r="A19176" s="292" t="s">
        <v>49</v>
      </c>
      <c r="B19176" s="405">
        <v>74365</v>
      </c>
      <c r="C19176" s="292" t="s">
        <v>2979</v>
      </c>
      <c r="E19176" s="292" t="s">
        <v>214</v>
      </c>
      <c r="F19176" s="405">
        <v>73661</v>
      </c>
      <c r="G19176" s="292" t="s">
        <v>2979</v>
      </c>
    </row>
    <row r="19177" spans="1:7">
      <c r="A19177" s="292" t="s">
        <v>49</v>
      </c>
      <c r="B19177" s="405">
        <v>74546</v>
      </c>
      <c r="C19177" s="292" t="s">
        <v>2979</v>
      </c>
      <c r="E19177" s="292" t="s">
        <v>214</v>
      </c>
      <c r="F19177" s="405">
        <v>73662</v>
      </c>
      <c r="G19177" s="292" t="s">
        <v>2979</v>
      </c>
    </row>
    <row r="19178" spans="1:7">
      <c r="A19178" s="292" t="s">
        <v>49</v>
      </c>
      <c r="B19178" s="405">
        <v>71758</v>
      </c>
      <c r="C19178" s="292" t="s">
        <v>2979</v>
      </c>
      <c r="E19178" s="292" t="s">
        <v>214</v>
      </c>
      <c r="F19178" s="405">
        <v>73663</v>
      </c>
      <c r="G19178" s="292" t="s">
        <v>2979</v>
      </c>
    </row>
    <row r="19179" spans="1:7">
      <c r="A19179" s="292" t="s">
        <v>49</v>
      </c>
      <c r="B19179" s="405">
        <v>71958</v>
      </c>
      <c r="C19179" s="292" t="s">
        <v>2979</v>
      </c>
      <c r="E19179" s="292" t="s">
        <v>214</v>
      </c>
      <c r="F19179" s="405">
        <v>73664</v>
      </c>
      <c r="G19179" s="292" t="s">
        <v>2979</v>
      </c>
    </row>
    <row r="19180" spans="1:7">
      <c r="A19180" s="292" t="s">
        <v>49</v>
      </c>
      <c r="B19180" s="405">
        <v>72085</v>
      </c>
      <c r="C19180" s="292" t="s">
        <v>2979</v>
      </c>
      <c r="E19180" s="292" t="s">
        <v>214</v>
      </c>
      <c r="F19180" s="405">
        <v>73666</v>
      </c>
      <c r="G19180" s="292" t="s">
        <v>2979</v>
      </c>
    </row>
    <row r="19181" spans="1:7">
      <c r="A19181" s="292" t="s">
        <v>49</v>
      </c>
      <c r="B19181" s="405">
        <v>72338</v>
      </c>
      <c r="C19181" s="292" t="s">
        <v>2979</v>
      </c>
      <c r="E19181" s="292" t="s">
        <v>214</v>
      </c>
      <c r="F19181" s="405">
        <v>73669</v>
      </c>
      <c r="G19181" s="292" t="s">
        <v>2979</v>
      </c>
    </row>
    <row r="19182" spans="1:7">
      <c r="A19182" s="292" t="s">
        <v>49</v>
      </c>
      <c r="B19182" s="405">
        <v>72436</v>
      </c>
      <c r="C19182" s="292" t="s">
        <v>2979</v>
      </c>
      <c r="E19182" s="292" t="s">
        <v>214</v>
      </c>
      <c r="F19182" s="405">
        <v>73673</v>
      </c>
      <c r="G19182" s="292" t="s">
        <v>2979</v>
      </c>
    </row>
    <row r="19183" spans="1:7">
      <c r="A19183" s="292" t="s">
        <v>49</v>
      </c>
      <c r="B19183" s="405">
        <v>72540</v>
      </c>
      <c r="C19183" s="292" t="s">
        <v>2979</v>
      </c>
      <c r="E19183" s="292" t="s">
        <v>214</v>
      </c>
      <c r="F19183" s="405">
        <v>73716</v>
      </c>
      <c r="G19183" s="292" t="s">
        <v>2979</v>
      </c>
    </row>
    <row r="19184" spans="1:7">
      <c r="A19184" s="292" t="s">
        <v>49</v>
      </c>
      <c r="B19184" s="405">
        <v>72668</v>
      </c>
      <c r="C19184" s="292" t="s">
        <v>2979</v>
      </c>
      <c r="E19184" s="292" t="s">
        <v>214</v>
      </c>
      <c r="F19184" s="405">
        <v>73717</v>
      </c>
      <c r="G19184" s="292" t="s">
        <v>2979</v>
      </c>
    </row>
    <row r="19185" spans="1:7">
      <c r="A19185" s="292" t="s">
        <v>49</v>
      </c>
      <c r="B19185" s="405">
        <v>72933</v>
      </c>
      <c r="C19185" s="292" t="s">
        <v>2979</v>
      </c>
      <c r="E19185" s="292" t="s">
        <v>214</v>
      </c>
      <c r="F19185" s="405">
        <v>73718</v>
      </c>
      <c r="G19185" s="292" t="s">
        <v>2979</v>
      </c>
    </row>
    <row r="19186" spans="1:7">
      <c r="A19186" s="292" t="s">
        <v>49</v>
      </c>
      <c r="B19186" s="405">
        <v>73053</v>
      </c>
      <c r="C19186" s="292" t="s">
        <v>2979</v>
      </c>
      <c r="E19186" s="292" t="s">
        <v>214</v>
      </c>
      <c r="F19186" s="405">
        <v>73720</v>
      </c>
      <c r="G19186" s="292" t="s">
        <v>2979</v>
      </c>
    </row>
    <row r="19187" spans="1:7">
      <c r="A19187" s="292" t="s">
        <v>49</v>
      </c>
      <c r="B19187" s="405">
        <v>73526</v>
      </c>
      <c r="C19187" s="292" t="s">
        <v>2979</v>
      </c>
      <c r="E19187" s="292" t="s">
        <v>214</v>
      </c>
      <c r="F19187" s="405">
        <v>73724</v>
      </c>
      <c r="G19187" s="292" t="s">
        <v>2979</v>
      </c>
    </row>
    <row r="19188" spans="1:7">
      <c r="A19188" s="292" t="s">
        <v>49</v>
      </c>
      <c r="B19188" s="405">
        <v>73644</v>
      </c>
      <c r="C19188" s="292" t="s">
        <v>2979</v>
      </c>
      <c r="E19188" s="292" t="s">
        <v>214</v>
      </c>
      <c r="F19188" s="405">
        <v>73726</v>
      </c>
      <c r="G19188" s="292" t="s">
        <v>2979</v>
      </c>
    </row>
    <row r="19189" spans="1:7">
      <c r="A19189" s="292" t="s">
        <v>49</v>
      </c>
      <c r="B19189" s="405">
        <v>73757</v>
      </c>
      <c r="C19189" s="292" t="s">
        <v>2979</v>
      </c>
      <c r="E19189" s="292" t="s">
        <v>214</v>
      </c>
      <c r="F19189" s="405">
        <v>73727</v>
      </c>
      <c r="G19189" s="292" t="s">
        <v>2979</v>
      </c>
    </row>
    <row r="19190" spans="1:7">
      <c r="A19190" s="292" t="s">
        <v>49</v>
      </c>
      <c r="B19190" s="405">
        <v>74034</v>
      </c>
      <c r="C19190" s="292" t="s">
        <v>2979</v>
      </c>
      <c r="E19190" s="292" t="s">
        <v>214</v>
      </c>
      <c r="F19190" s="405">
        <v>73728</v>
      </c>
      <c r="G19190" s="292" t="s">
        <v>2979</v>
      </c>
    </row>
    <row r="19191" spans="1:7">
      <c r="A19191" s="292" t="s">
        <v>49</v>
      </c>
      <c r="B19191" s="405">
        <v>74366</v>
      </c>
      <c r="C19191" s="292" t="s">
        <v>2979</v>
      </c>
      <c r="E19191" s="292" t="s">
        <v>214</v>
      </c>
      <c r="F19191" s="405">
        <v>73729</v>
      </c>
      <c r="G19191" s="292" t="s">
        <v>2979</v>
      </c>
    </row>
    <row r="19192" spans="1:7">
      <c r="A19192" s="292" t="s">
        <v>49</v>
      </c>
      <c r="B19192" s="405">
        <v>74547</v>
      </c>
      <c r="C19192" s="292" t="s">
        <v>2979</v>
      </c>
      <c r="E19192" s="292" t="s">
        <v>214</v>
      </c>
      <c r="F19192" s="405">
        <v>73730</v>
      </c>
      <c r="G19192" s="292" t="s">
        <v>2979</v>
      </c>
    </row>
    <row r="19193" spans="1:7">
      <c r="A19193" s="292" t="s">
        <v>49</v>
      </c>
      <c r="B19193" s="405">
        <v>71763</v>
      </c>
      <c r="C19193" s="292" t="s">
        <v>2979</v>
      </c>
      <c r="E19193" s="292" t="s">
        <v>214</v>
      </c>
      <c r="F19193" s="405">
        <v>73731</v>
      </c>
      <c r="G19193" s="292" t="s">
        <v>2979</v>
      </c>
    </row>
    <row r="19194" spans="1:7">
      <c r="A19194" s="292" t="s">
        <v>49</v>
      </c>
      <c r="B19194" s="405">
        <v>71959</v>
      </c>
      <c r="C19194" s="292" t="s">
        <v>2979</v>
      </c>
      <c r="E19194" s="292" t="s">
        <v>214</v>
      </c>
      <c r="F19194" s="405">
        <v>73733</v>
      </c>
      <c r="G19194" s="292" t="s">
        <v>2979</v>
      </c>
    </row>
    <row r="19195" spans="1:7">
      <c r="A19195" s="292" t="s">
        <v>49</v>
      </c>
      <c r="B19195" s="405">
        <v>72087</v>
      </c>
      <c r="C19195" s="292" t="s">
        <v>2979</v>
      </c>
      <c r="E19195" s="292" t="s">
        <v>214</v>
      </c>
      <c r="F19195" s="405">
        <v>73735</v>
      </c>
      <c r="G19195" s="292" t="s">
        <v>2979</v>
      </c>
    </row>
    <row r="19196" spans="1:7">
      <c r="A19196" s="292" t="s">
        <v>49</v>
      </c>
      <c r="B19196" s="405">
        <v>72342</v>
      </c>
      <c r="C19196" s="292" t="s">
        <v>2979</v>
      </c>
      <c r="E19196" s="292" t="s">
        <v>214</v>
      </c>
      <c r="F19196" s="405">
        <v>73736</v>
      </c>
      <c r="G19196" s="292" t="s">
        <v>2979</v>
      </c>
    </row>
    <row r="19197" spans="1:7">
      <c r="A19197" s="292" t="s">
        <v>49</v>
      </c>
      <c r="B19197" s="405">
        <v>72437</v>
      </c>
      <c r="C19197" s="292" t="s">
        <v>2979</v>
      </c>
      <c r="E19197" s="292" t="s">
        <v>214</v>
      </c>
      <c r="F19197" s="405">
        <v>73737</v>
      </c>
      <c r="G19197" s="292" t="s">
        <v>2979</v>
      </c>
    </row>
    <row r="19198" spans="1:7">
      <c r="A19198" s="292" t="s">
        <v>49</v>
      </c>
      <c r="B19198" s="405">
        <v>72544</v>
      </c>
      <c r="C19198" s="292" t="s">
        <v>2979</v>
      </c>
      <c r="E19198" s="292" t="s">
        <v>214</v>
      </c>
      <c r="F19198" s="405">
        <v>73738</v>
      </c>
      <c r="G19198" s="292" t="s">
        <v>2979</v>
      </c>
    </row>
    <row r="19199" spans="1:7">
      <c r="A19199" s="292" t="s">
        <v>49</v>
      </c>
      <c r="B19199" s="405">
        <v>72669</v>
      </c>
      <c r="C19199" s="292" t="s">
        <v>2979</v>
      </c>
      <c r="E19199" s="292" t="s">
        <v>214</v>
      </c>
      <c r="F19199" s="405">
        <v>73739</v>
      </c>
      <c r="G19199" s="292" t="s">
        <v>2979</v>
      </c>
    </row>
    <row r="19200" spans="1:7">
      <c r="A19200" s="292" t="s">
        <v>49</v>
      </c>
      <c r="B19200" s="405">
        <v>72934</v>
      </c>
      <c r="C19200" s="292" t="s">
        <v>2979</v>
      </c>
      <c r="E19200" s="292" t="s">
        <v>214</v>
      </c>
      <c r="F19200" s="405">
        <v>73741</v>
      </c>
      <c r="G19200" s="292" t="s">
        <v>2979</v>
      </c>
    </row>
    <row r="19201" spans="1:7">
      <c r="A19201" s="292" t="s">
        <v>49</v>
      </c>
      <c r="B19201" s="405">
        <v>73054</v>
      </c>
      <c r="C19201" s="292" t="s">
        <v>2979</v>
      </c>
      <c r="E19201" s="292" t="s">
        <v>214</v>
      </c>
      <c r="F19201" s="405">
        <v>73742</v>
      </c>
      <c r="G19201" s="292" t="s">
        <v>2979</v>
      </c>
    </row>
    <row r="19202" spans="1:7">
      <c r="A19202" s="292" t="s">
        <v>49</v>
      </c>
      <c r="B19202" s="405">
        <v>73527</v>
      </c>
      <c r="C19202" s="292" t="s">
        <v>2979</v>
      </c>
      <c r="E19202" s="292" t="s">
        <v>214</v>
      </c>
      <c r="F19202" s="405">
        <v>73743</v>
      </c>
      <c r="G19202" s="292" t="s">
        <v>2979</v>
      </c>
    </row>
    <row r="19203" spans="1:7">
      <c r="A19203" s="292" t="s">
        <v>49</v>
      </c>
      <c r="B19203" s="405">
        <v>73645</v>
      </c>
      <c r="C19203" s="292" t="s">
        <v>2979</v>
      </c>
      <c r="E19203" s="292" t="s">
        <v>214</v>
      </c>
      <c r="F19203" s="405">
        <v>73747</v>
      </c>
      <c r="G19203" s="292" t="s">
        <v>2979</v>
      </c>
    </row>
    <row r="19204" spans="1:7">
      <c r="A19204" s="292" t="s">
        <v>49</v>
      </c>
      <c r="B19204" s="405">
        <v>73758</v>
      </c>
      <c r="C19204" s="292" t="s">
        <v>2979</v>
      </c>
      <c r="E19204" s="292" t="s">
        <v>214</v>
      </c>
      <c r="F19204" s="405">
        <v>73749</v>
      </c>
      <c r="G19204" s="292" t="s">
        <v>2979</v>
      </c>
    </row>
    <row r="19205" spans="1:7">
      <c r="A19205" s="292" t="s">
        <v>49</v>
      </c>
      <c r="B19205" s="405">
        <v>74036</v>
      </c>
      <c r="C19205" s="292" t="s">
        <v>2979</v>
      </c>
      <c r="E19205" s="292" t="s">
        <v>214</v>
      </c>
      <c r="F19205" s="405">
        <v>73750</v>
      </c>
      <c r="G19205" s="292" t="s">
        <v>2979</v>
      </c>
    </row>
    <row r="19206" spans="1:7">
      <c r="A19206" s="292" t="s">
        <v>49</v>
      </c>
      <c r="B19206" s="405">
        <v>74367</v>
      </c>
      <c r="C19206" s="292" t="s">
        <v>2979</v>
      </c>
      <c r="E19206" s="292" t="s">
        <v>214</v>
      </c>
      <c r="F19206" s="405">
        <v>73754</v>
      </c>
      <c r="G19206" s="292" t="s">
        <v>2979</v>
      </c>
    </row>
    <row r="19207" spans="1:7">
      <c r="A19207" s="292" t="s">
        <v>49</v>
      </c>
      <c r="B19207" s="405">
        <v>74553</v>
      </c>
      <c r="C19207" s="292" t="s">
        <v>2979</v>
      </c>
      <c r="E19207" s="292" t="s">
        <v>214</v>
      </c>
      <c r="F19207" s="405">
        <v>73756</v>
      </c>
      <c r="G19207" s="292" t="s">
        <v>2979</v>
      </c>
    </row>
    <row r="19208" spans="1:7">
      <c r="A19208" s="292" t="s">
        <v>49</v>
      </c>
      <c r="B19208" s="405">
        <v>71765</v>
      </c>
      <c r="C19208" s="292" t="s">
        <v>2979</v>
      </c>
      <c r="E19208" s="292" t="s">
        <v>214</v>
      </c>
      <c r="F19208" s="405">
        <v>73757</v>
      </c>
      <c r="G19208" s="292" t="s">
        <v>2979</v>
      </c>
    </row>
    <row r="19209" spans="1:7">
      <c r="A19209" s="292" t="s">
        <v>49</v>
      </c>
      <c r="B19209" s="405">
        <v>71960</v>
      </c>
      <c r="C19209" s="292" t="s">
        <v>2979</v>
      </c>
      <c r="E19209" s="292" t="s">
        <v>214</v>
      </c>
      <c r="F19209" s="405">
        <v>73758</v>
      </c>
      <c r="G19209" s="292" t="s">
        <v>2979</v>
      </c>
    </row>
    <row r="19210" spans="1:7">
      <c r="A19210" s="292" t="s">
        <v>49</v>
      </c>
      <c r="B19210" s="405">
        <v>72088</v>
      </c>
      <c r="C19210" s="292" t="s">
        <v>2979</v>
      </c>
      <c r="E19210" s="292" t="s">
        <v>214</v>
      </c>
      <c r="F19210" s="405">
        <v>73759</v>
      </c>
      <c r="G19210" s="292" t="s">
        <v>2979</v>
      </c>
    </row>
    <row r="19211" spans="1:7">
      <c r="A19211" s="292" t="s">
        <v>49</v>
      </c>
      <c r="B19211" s="405">
        <v>72346</v>
      </c>
      <c r="C19211" s="292" t="s">
        <v>2979</v>
      </c>
      <c r="E19211" s="292" t="s">
        <v>214</v>
      </c>
      <c r="F19211" s="405">
        <v>73760</v>
      </c>
      <c r="G19211" s="292" t="s">
        <v>2979</v>
      </c>
    </row>
    <row r="19212" spans="1:7">
      <c r="A19212" s="292" t="s">
        <v>49</v>
      </c>
      <c r="B19212" s="405">
        <v>72438</v>
      </c>
      <c r="C19212" s="292" t="s">
        <v>2979</v>
      </c>
      <c r="E19212" s="292" t="s">
        <v>214</v>
      </c>
      <c r="F19212" s="405">
        <v>73762</v>
      </c>
      <c r="G19212" s="292" t="s">
        <v>2979</v>
      </c>
    </row>
    <row r="19213" spans="1:7">
      <c r="A19213" s="292" t="s">
        <v>49</v>
      </c>
      <c r="B19213" s="405">
        <v>72550</v>
      </c>
      <c r="C19213" s="292" t="s">
        <v>2979</v>
      </c>
      <c r="E19213" s="292" t="s">
        <v>214</v>
      </c>
      <c r="F19213" s="405">
        <v>73764</v>
      </c>
      <c r="G19213" s="292" t="s">
        <v>2979</v>
      </c>
    </row>
    <row r="19214" spans="1:7">
      <c r="A19214" s="292" t="s">
        <v>49</v>
      </c>
      <c r="B19214" s="405">
        <v>72672</v>
      </c>
      <c r="C19214" s="292" t="s">
        <v>2979</v>
      </c>
      <c r="E19214" s="292" t="s">
        <v>214</v>
      </c>
      <c r="F19214" s="405">
        <v>73766</v>
      </c>
      <c r="G19214" s="292" t="s">
        <v>2979</v>
      </c>
    </row>
    <row r="19215" spans="1:7">
      <c r="A19215" s="292" t="s">
        <v>49</v>
      </c>
      <c r="B19215" s="405">
        <v>72937</v>
      </c>
      <c r="C19215" s="292" t="s">
        <v>2979</v>
      </c>
      <c r="E19215" s="292" t="s">
        <v>214</v>
      </c>
      <c r="F19215" s="405">
        <v>73771</v>
      </c>
      <c r="G19215" s="292" t="s">
        <v>2979</v>
      </c>
    </row>
    <row r="19216" spans="1:7">
      <c r="A19216" s="292" t="s">
        <v>49</v>
      </c>
      <c r="B19216" s="405">
        <v>73055</v>
      </c>
      <c r="C19216" s="292" t="s">
        <v>2979</v>
      </c>
      <c r="E19216" s="292" t="s">
        <v>214</v>
      </c>
      <c r="F19216" s="405">
        <v>73772</v>
      </c>
      <c r="G19216" s="292" t="s">
        <v>2979</v>
      </c>
    </row>
    <row r="19217" spans="1:7">
      <c r="A19217" s="292" t="s">
        <v>49</v>
      </c>
      <c r="B19217" s="405">
        <v>73528</v>
      </c>
      <c r="C19217" s="292" t="s">
        <v>2979</v>
      </c>
      <c r="E19217" s="292" t="s">
        <v>214</v>
      </c>
      <c r="F19217" s="405">
        <v>73773</v>
      </c>
      <c r="G19217" s="292" t="s">
        <v>2979</v>
      </c>
    </row>
    <row r="19218" spans="1:7">
      <c r="A19218" s="292" t="s">
        <v>49</v>
      </c>
      <c r="B19218" s="405">
        <v>73646</v>
      </c>
      <c r="C19218" s="292" t="s">
        <v>2979</v>
      </c>
      <c r="E19218" s="292" t="s">
        <v>214</v>
      </c>
      <c r="F19218" s="405">
        <v>73801</v>
      </c>
      <c r="G19218" s="292" t="s">
        <v>2979</v>
      </c>
    </row>
    <row r="19219" spans="1:7">
      <c r="A19219" s="292" t="s">
        <v>49</v>
      </c>
      <c r="B19219" s="405">
        <v>73759</v>
      </c>
      <c r="C19219" s="292" t="s">
        <v>2979</v>
      </c>
      <c r="E19219" s="292" t="s">
        <v>214</v>
      </c>
      <c r="F19219" s="405">
        <v>73802</v>
      </c>
      <c r="G19219" s="292" t="s">
        <v>2979</v>
      </c>
    </row>
    <row r="19220" spans="1:7">
      <c r="A19220" s="292" t="s">
        <v>49</v>
      </c>
      <c r="B19220" s="405">
        <v>74038</v>
      </c>
      <c r="C19220" s="292" t="s">
        <v>2979</v>
      </c>
      <c r="E19220" s="292" t="s">
        <v>214</v>
      </c>
      <c r="F19220" s="405">
        <v>73832</v>
      </c>
      <c r="G19220" s="292" t="s">
        <v>2979</v>
      </c>
    </row>
    <row r="19221" spans="1:7">
      <c r="A19221" s="292" t="s">
        <v>49</v>
      </c>
      <c r="B19221" s="405">
        <v>74421</v>
      </c>
      <c r="C19221" s="292" t="s">
        <v>2979</v>
      </c>
      <c r="E19221" s="292" t="s">
        <v>214</v>
      </c>
      <c r="F19221" s="405">
        <v>73834</v>
      </c>
      <c r="G19221" s="292" t="s">
        <v>2979</v>
      </c>
    </row>
    <row r="19222" spans="1:7">
      <c r="A19222" s="292" t="s">
        <v>49</v>
      </c>
      <c r="B19222" s="405">
        <v>74561</v>
      </c>
      <c r="C19222" s="292" t="s">
        <v>2979</v>
      </c>
      <c r="E19222" s="292" t="s">
        <v>214</v>
      </c>
      <c r="F19222" s="405">
        <v>73835</v>
      </c>
      <c r="G19222" s="292" t="s">
        <v>2979</v>
      </c>
    </row>
    <row r="19223" spans="1:7">
      <c r="A19223" s="292" t="s">
        <v>49</v>
      </c>
      <c r="B19223" s="405">
        <v>71766</v>
      </c>
      <c r="C19223" s="292" t="s">
        <v>2979</v>
      </c>
      <c r="E19223" s="292" t="s">
        <v>214</v>
      </c>
      <c r="F19223" s="405">
        <v>73838</v>
      </c>
      <c r="G19223" s="292" t="s">
        <v>2979</v>
      </c>
    </row>
    <row r="19224" spans="1:7">
      <c r="A19224" s="292" t="s">
        <v>49</v>
      </c>
      <c r="B19224" s="405">
        <v>71961</v>
      </c>
      <c r="C19224" s="292" t="s">
        <v>2979</v>
      </c>
      <c r="E19224" s="292" t="s">
        <v>214</v>
      </c>
      <c r="F19224" s="405">
        <v>73840</v>
      </c>
      <c r="G19224" s="292" t="s">
        <v>2979</v>
      </c>
    </row>
    <row r="19225" spans="1:7">
      <c r="A19225" s="292" t="s">
        <v>49</v>
      </c>
      <c r="B19225" s="405">
        <v>72101</v>
      </c>
      <c r="C19225" s="292" t="s">
        <v>2979</v>
      </c>
      <c r="E19225" s="292" t="s">
        <v>214</v>
      </c>
      <c r="F19225" s="405">
        <v>73841</v>
      </c>
      <c r="G19225" s="292" t="s">
        <v>2979</v>
      </c>
    </row>
    <row r="19226" spans="1:7">
      <c r="A19226" s="292" t="s">
        <v>49</v>
      </c>
      <c r="B19226" s="405">
        <v>72347</v>
      </c>
      <c r="C19226" s="292" t="s">
        <v>2979</v>
      </c>
      <c r="E19226" s="292" t="s">
        <v>214</v>
      </c>
      <c r="F19226" s="405">
        <v>73847</v>
      </c>
      <c r="G19226" s="292" t="s">
        <v>2979</v>
      </c>
    </row>
    <row r="19227" spans="1:7">
      <c r="A19227" s="292" t="s">
        <v>49</v>
      </c>
      <c r="B19227" s="405">
        <v>72440</v>
      </c>
      <c r="C19227" s="292" t="s">
        <v>2979</v>
      </c>
      <c r="E19227" s="292" t="s">
        <v>214</v>
      </c>
      <c r="F19227" s="405">
        <v>73852</v>
      </c>
      <c r="G19227" s="292" t="s">
        <v>2979</v>
      </c>
    </row>
    <row r="19228" spans="1:7">
      <c r="A19228" s="292" t="s">
        <v>49</v>
      </c>
      <c r="B19228" s="405">
        <v>72554</v>
      </c>
      <c r="C19228" s="292" t="s">
        <v>2979</v>
      </c>
      <c r="E19228" s="292" t="s">
        <v>214</v>
      </c>
      <c r="F19228" s="405">
        <v>73853</v>
      </c>
      <c r="G19228" s="292" t="s">
        <v>2979</v>
      </c>
    </row>
    <row r="19229" spans="1:7">
      <c r="A19229" s="292" t="s">
        <v>49</v>
      </c>
      <c r="B19229" s="405">
        <v>72679</v>
      </c>
      <c r="C19229" s="292" t="s">
        <v>2979</v>
      </c>
      <c r="E19229" s="292" t="s">
        <v>214</v>
      </c>
      <c r="F19229" s="405">
        <v>73857</v>
      </c>
      <c r="G19229" s="292" t="s">
        <v>2979</v>
      </c>
    </row>
    <row r="19230" spans="1:7">
      <c r="A19230" s="292" t="s">
        <v>49</v>
      </c>
      <c r="B19230" s="405">
        <v>72938</v>
      </c>
      <c r="C19230" s="292" t="s">
        <v>2979</v>
      </c>
      <c r="E19230" s="292" t="s">
        <v>214</v>
      </c>
      <c r="F19230" s="405">
        <v>73858</v>
      </c>
      <c r="G19230" s="292" t="s">
        <v>2979</v>
      </c>
    </row>
    <row r="19231" spans="1:7">
      <c r="A19231" s="292" t="s">
        <v>49</v>
      </c>
      <c r="B19231" s="405">
        <v>73057</v>
      </c>
      <c r="C19231" s="292" t="s">
        <v>2979</v>
      </c>
      <c r="E19231" s="292" t="s">
        <v>214</v>
      </c>
      <c r="F19231" s="405">
        <v>73859</v>
      </c>
      <c r="G19231" s="292" t="s">
        <v>2979</v>
      </c>
    </row>
    <row r="19232" spans="1:7">
      <c r="A19232" s="292" t="s">
        <v>49</v>
      </c>
      <c r="B19232" s="405">
        <v>73529</v>
      </c>
      <c r="C19232" s="292" t="s">
        <v>2979</v>
      </c>
      <c r="E19232" s="292" t="s">
        <v>214</v>
      </c>
      <c r="F19232" s="405">
        <v>73860</v>
      </c>
      <c r="G19232" s="292" t="s">
        <v>2979</v>
      </c>
    </row>
    <row r="19233" spans="1:7">
      <c r="A19233" s="292" t="s">
        <v>49</v>
      </c>
      <c r="B19233" s="405">
        <v>73647</v>
      </c>
      <c r="C19233" s="292" t="s">
        <v>2979</v>
      </c>
      <c r="E19233" s="292" t="s">
        <v>214</v>
      </c>
      <c r="F19233" s="405">
        <v>73901</v>
      </c>
      <c r="G19233" s="292" t="s">
        <v>2979</v>
      </c>
    </row>
    <row r="19234" spans="1:7">
      <c r="A19234" s="292" t="s">
        <v>49</v>
      </c>
      <c r="B19234" s="405">
        <v>73760</v>
      </c>
      <c r="C19234" s="292" t="s">
        <v>2979</v>
      </c>
      <c r="E19234" s="292" t="s">
        <v>214</v>
      </c>
      <c r="F19234" s="405">
        <v>73932</v>
      </c>
      <c r="G19234" s="292" t="s">
        <v>2979</v>
      </c>
    </row>
    <row r="19235" spans="1:7">
      <c r="A19235" s="292" t="s">
        <v>49</v>
      </c>
      <c r="B19235" s="405">
        <v>74039</v>
      </c>
      <c r="C19235" s="292" t="s">
        <v>2979</v>
      </c>
      <c r="E19235" s="292" t="s">
        <v>214</v>
      </c>
      <c r="F19235" s="405">
        <v>73938</v>
      </c>
      <c r="G19235" s="292" t="s">
        <v>2979</v>
      </c>
    </row>
    <row r="19236" spans="1:7">
      <c r="A19236" s="292" t="s">
        <v>49</v>
      </c>
      <c r="B19236" s="405">
        <v>74422</v>
      </c>
      <c r="C19236" s="292" t="s">
        <v>2979</v>
      </c>
      <c r="E19236" s="292" t="s">
        <v>214</v>
      </c>
      <c r="F19236" s="405">
        <v>73942</v>
      </c>
      <c r="G19236" s="292" t="s">
        <v>2979</v>
      </c>
    </row>
    <row r="19237" spans="1:7">
      <c r="A19237" s="292" t="s">
        <v>49</v>
      </c>
      <c r="B19237" s="405">
        <v>74567</v>
      </c>
      <c r="C19237" s="292" t="s">
        <v>2979</v>
      </c>
      <c r="E19237" s="292" t="s">
        <v>214</v>
      </c>
      <c r="F19237" s="405">
        <v>73945</v>
      </c>
      <c r="G19237" s="292" t="s">
        <v>2979</v>
      </c>
    </row>
    <row r="19238" spans="1:7">
      <c r="A19238" s="292" t="s">
        <v>49</v>
      </c>
      <c r="B19238" s="405">
        <v>71770</v>
      </c>
      <c r="C19238" s="292" t="s">
        <v>2979</v>
      </c>
      <c r="E19238" s="292" t="s">
        <v>214</v>
      </c>
      <c r="F19238" s="405">
        <v>73950</v>
      </c>
      <c r="G19238" s="292" t="s">
        <v>2979</v>
      </c>
    </row>
    <row r="19239" spans="1:7">
      <c r="A19239" s="292" t="s">
        <v>49</v>
      </c>
      <c r="B19239" s="405">
        <v>71965</v>
      </c>
      <c r="C19239" s="292" t="s">
        <v>2979</v>
      </c>
      <c r="E19239" s="292" t="s">
        <v>214</v>
      </c>
      <c r="F19239" s="405">
        <v>73951</v>
      </c>
      <c r="G19239" s="292" t="s">
        <v>2979</v>
      </c>
    </row>
    <row r="19240" spans="1:7">
      <c r="A19240" s="292" t="s">
        <v>49</v>
      </c>
      <c r="B19240" s="405">
        <v>72102</v>
      </c>
      <c r="C19240" s="292" t="s">
        <v>2979</v>
      </c>
      <c r="E19240" s="292" t="s">
        <v>214</v>
      </c>
      <c r="F19240" s="405">
        <v>74009</v>
      </c>
      <c r="G19240" s="292" t="s">
        <v>2979</v>
      </c>
    </row>
    <row r="19241" spans="1:7">
      <c r="A19241" s="292" t="s">
        <v>49</v>
      </c>
      <c r="B19241" s="405">
        <v>72348</v>
      </c>
      <c r="C19241" s="292" t="s">
        <v>2979</v>
      </c>
      <c r="E19241" s="292" t="s">
        <v>214</v>
      </c>
      <c r="F19241" s="405">
        <v>74010</v>
      </c>
      <c r="G19241" s="292" t="s">
        <v>2979</v>
      </c>
    </row>
    <row r="19242" spans="1:7">
      <c r="A19242" s="292" t="s">
        <v>49</v>
      </c>
      <c r="B19242" s="405">
        <v>72441</v>
      </c>
      <c r="C19242" s="292" t="s">
        <v>2979</v>
      </c>
      <c r="E19242" s="292" t="s">
        <v>214</v>
      </c>
      <c r="F19242" s="405">
        <v>74016</v>
      </c>
      <c r="G19242" s="292" t="s">
        <v>2979</v>
      </c>
    </row>
    <row r="19243" spans="1:7">
      <c r="A19243" s="292" t="s">
        <v>49</v>
      </c>
      <c r="B19243" s="405">
        <v>72555</v>
      </c>
      <c r="C19243" s="292" t="s">
        <v>2979</v>
      </c>
      <c r="E19243" s="292" t="s">
        <v>214</v>
      </c>
      <c r="F19243" s="405">
        <v>74020</v>
      </c>
      <c r="G19243" s="292" t="s">
        <v>2979</v>
      </c>
    </row>
    <row r="19244" spans="1:7">
      <c r="A19244" s="292" t="s">
        <v>49</v>
      </c>
      <c r="B19244" s="405">
        <v>72721</v>
      </c>
      <c r="C19244" s="292" t="s">
        <v>2979</v>
      </c>
      <c r="E19244" s="292" t="s">
        <v>214</v>
      </c>
      <c r="F19244" s="405">
        <v>74022</v>
      </c>
      <c r="G19244" s="292" t="s">
        <v>2979</v>
      </c>
    </row>
    <row r="19245" spans="1:7">
      <c r="A19245" s="292" t="s">
        <v>49</v>
      </c>
      <c r="B19245" s="405">
        <v>72940</v>
      </c>
      <c r="C19245" s="292" t="s">
        <v>2979</v>
      </c>
      <c r="E19245" s="292" t="s">
        <v>214</v>
      </c>
      <c r="F19245" s="405">
        <v>74023</v>
      </c>
      <c r="G19245" s="292" t="s">
        <v>2979</v>
      </c>
    </row>
    <row r="19246" spans="1:7">
      <c r="A19246" s="292" t="s">
        <v>49</v>
      </c>
      <c r="B19246" s="405">
        <v>73059</v>
      </c>
      <c r="C19246" s="292" t="s">
        <v>2979</v>
      </c>
      <c r="E19246" s="292" t="s">
        <v>214</v>
      </c>
      <c r="F19246" s="405">
        <v>74026</v>
      </c>
      <c r="G19246" s="292" t="s">
        <v>2979</v>
      </c>
    </row>
    <row r="19247" spans="1:7">
      <c r="A19247" s="292" t="s">
        <v>49</v>
      </c>
      <c r="B19247" s="405">
        <v>73530</v>
      </c>
      <c r="C19247" s="292" t="s">
        <v>2979</v>
      </c>
      <c r="E19247" s="292" t="s">
        <v>214</v>
      </c>
      <c r="F19247" s="405">
        <v>74030</v>
      </c>
      <c r="G19247" s="292" t="s">
        <v>2979</v>
      </c>
    </row>
    <row r="19248" spans="1:7">
      <c r="A19248" s="292" t="s">
        <v>49</v>
      </c>
      <c r="B19248" s="405">
        <v>73648</v>
      </c>
      <c r="C19248" s="292" t="s">
        <v>2979</v>
      </c>
      <c r="E19248" s="292" t="s">
        <v>214</v>
      </c>
      <c r="F19248" s="405">
        <v>74032</v>
      </c>
      <c r="G19248" s="292" t="s">
        <v>2979</v>
      </c>
    </row>
    <row r="19249" spans="1:7">
      <c r="A19249" s="292" t="s">
        <v>49</v>
      </c>
      <c r="B19249" s="405">
        <v>73762</v>
      </c>
      <c r="C19249" s="292" t="s">
        <v>2979</v>
      </c>
      <c r="E19249" s="292" t="s">
        <v>214</v>
      </c>
      <c r="F19249" s="405">
        <v>74034</v>
      </c>
      <c r="G19249" s="292" t="s">
        <v>2979</v>
      </c>
    </row>
    <row r="19250" spans="1:7">
      <c r="A19250" s="292" t="s">
        <v>49</v>
      </c>
      <c r="B19250" s="405">
        <v>74043</v>
      </c>
      <c r="C19250" s="292" t="s">
        <v>2979</v>
      </c>
      <c r="E19250" s="292" t="s">
        <v>214</v>
      </c>
      <c r="F19250" s="405">
        <v>74036</v>
      </c>
      <c r="G19250" s="292" t="s">
        <v>2979</v>
      </c>
    </row>
    <row r="19251" spans="1:7">
      <c r="A19251" s="292" t="s">
        <v>49</v>
      </c>
      <c r="B19251" s="405">
        <v>74423</v>
      </c>
      <c r="C19251" s="292" t="s">
        <v>2979</v>
      </c>
      <c r="E19251" s="292" t="s">
        <v>214</v>
      </c>
      <c r="F19251" s="405">
        <v>74038</v>
      </c>
      <c r="G19251" s="292" t="s">
        <v>2979</v>
      </c>
    </row>
    <row r="19252" spans="1:7">
      <c r="A19252" s="292" t="s">
        <v>49</v>
      </c>
      <c r="B19252" s="405">
        <v>74570</v>
      </c>
      <c r="C19252" s="292" t="s">
        <v>2979</v>
      </c>
      <c r="E19252" s="292" t="s">
        <v>214</v>
      </c>
      <c r="F19252" s="405">
        <v>74039</v>
      </c>
      <c r="G19252" s="292" t="s">
        <v>2979</v>
      </c>
    </row>
    <row r="19253" spans="1:7">
      <c r="A19253" s="292" t="s">
        <v>49</v>
      </c>
      <c r="B19253" s="405">
        <v>71772</v>
      </c>
      <c r="C19253" s="292" t="s">
        <v>2979</v>
      </c>
      <c r="E19253" s="292" t="s">
        <v>214</v>
      </c>
      <c r="F19253" s="405">
        <v>74043</v>
      </c>
      <c r="G19253" s="292" t="s">
        <v>2979</v>
      </c>
    </row>
    <row r="19254" spans="1:7">
      <c r="A19254" s="292" t="s">
        <v>49</v>
      </c>
      <c r="B19254" s="405">
        <v>71968</v>
      </c>
      <c r="C19254" s="292" t="s">
        <v>2979</v>
      </c>
      <c r="E19254" s="292" t="s">
        <v>214</v>
      </c>
      <c r="F19254" s="405">
        <v>74044</v>
      </c>
      <c r="G19254" s="292" t="s">
        <v>2979</v>
      </c>
    </row>
    <row r="19255" spans="1:7">
      <c r="A19255" s="292" t="s">
        <v>49</v>
      </c>
      <c r="B19255" s="405">
        <v>72107</v>
      </c>
      <c r="C19255" s="292" t="s">
        <v>2979</v>
      </c>
      <c r="E19255" s="292" t="s">
        <v>214</v>
      </c>
      <c r="F19255" s="405">
        <v>74045</v>
      </c>
      <c r="G19255" s="292" t="s">
        <v>2979</v>
      </c>
    </row>
    <row r="19256" spans="1:7">
      <c r="A19256" s="292" t="s">
        <v>49</v>
      </c>
      <c r="B19256" s="405">
        <v>72350</v>
      </c>
      <c r="C19256" s="292" t="s">
        <v>2979</v>
      </c>
      <c r="E19256" s="292" t="s">
        <v>214</v>
      </c>
      <c r="F19256" s="405">
        <v>74047</v>
      </c>
      <c r="G19256" s="292" t="s">
        <v>2979</v>
      </c>
    </row>
    <row r="19257" spans="1:7">
      <c r="A19257" s="292" t="s">
        <v>49</v>
      </c>
      <c r="B19257" s="405">
        <v>72442</v>
      </c>
      <c r="C19257" s="292" t="s">
        <v>2979</v>
      </c>
      <c r="E19257" s="292" t="s">
        <v>214</v>
      </c>
      <c r="F19257" s="405">
        <v>74048</v>
      </c>
      <c r="G19257" s="292" t="s">
        <v>2979</v>
      </c>
    </row>
    <row r="19258" spans="1:7">
      <c r="A19258" s="292" t="s">
        <v>49</v>
      </c>
      <c r="B19258" s="405">
        <v>72556</v>
      </c>
      <c r="C19258" s="292" t="s">
        <v>2979</v>
      </c>
      <c r="E19258" s="292" t="s">
        <v>214</v>
      </c>
      <c r="F19258" s="405">
        <v>74051</v>
      </c>
      <c r="G19258" s="292" t="s">
        <v>2979</v>
      </c>
    </row>
    <row r="19259" spans="1:7">
      <c r="A19259" s="292" t="s">
        <v>49</v>
      </c>
      <c r="B19259" s="405">
        <v>72727</v>
      </c>
      <c r="C19259" s="292" t="s">
        <v>2979</v>
      </c>
      <c r="E19259" s="292" t="s">
        <v>214</v>
      </c>
      <c r="F19259" s="405">
        <v>74052</v>
      </c>
      <c r="G19259" s="292" t="s">
        <v>2979</v>
      </c>
    </row>
    <row r="19260" spans="1:7">
      <c r="A19260" s="292" t="s">
        <v>49</v>
      </c>
      <c r="B19260" s="405">
        <v>72943</v>
      </c>
      <c r="C19260" s="292" t="s">
        <v>2979</v>
      </c>
      <c r="E19260" s="292" t="s">
        <v>214</v>
      </c>
      <c r="F19260" s="405">
        <v>74054</v>
      </c>
      <c r="G19260" s="292" t="s">
        <v>2979</v>
      </c>
    </row>
    <row r="19261" spans="1:7">
      <c r="A19261" s="292" t="s">
        <v>49</v>
      </c>
      <c r="B19261" s="405">
        <v>73061</v>
      </c>
      <c r="C19261" s="292" t="s">
        <v>2979</v>
      </c>
      <c r="E19261" s="292" t="s">
        <v>214</v>
      </c>
      <c r="F19261" s="405">
        <v>74058</v>
      </c>
      <c r="G19261" s="292" t="s">
        <v>2979</v>
      </c>
    </row>
    <row r="19262" spans="1:7">
      <c r="A19262" s="292" t="s">
        <v>49</v>
      </c>
      <c r="B19262" s="405">
        <v>73532</v>
      </c>
      <c r="C19262" s="292" t="s">
        <v>2979</v>
      </c>
      <c r="E19262" s="292" t="s">
        <v>214</v>
      </c>
      <c r="F19262" s="405">
        <v>74059</v>
      </c>
      <c r="G19262" s="292" t="s">
        <v>2979</v>
      </c>
    </row>
    <row r="19263" spans="1:7">
      <c r="A19263" s="292" t="s">
        <v>49</v>
      </c>
      <c r="B19263" s="405">
        <v>73650</v>
      </c>
      <c r="C19263" s="292" t="s">
        <v>2979</v>
      </c>
      <c r="E19263" s="292" t="s">
        <v>214</v>
      </c>
      <c r="F19263" s="405">
        <v>74060</v>
      </c>
      <c r="G19263" s="292" t="s">
        <v>2979</v>
      </c>
    </row>
    <row r="19264" spans="1:7">
      <c r="A19264" s="292" t="s">
        <v>49</v>
      </c>
      <c r="B19264" s="405">
        <v>73764</v>
      </c>
      <c r="C19264" s="292" t="s">
        <v>2979</v>
      </c>
      <c r="E19264" s="292" t="s">
        <v>214</v>
      </c>
      <c r="F19264" s="405">
        <v>74061</v>
      </c>
      <c r="G19264" s="292" t="s">
        <v>2979</v>
      </c>
    </row>
    <row r="19265" spans="1:7">
      <c r="A19265" s="292" t="s">
        <v>49</v>
      </c>
      <c r="B19265" s="405">
        <v>74044</v>
      </c>
      <c r="C19265" s="292" t="s">
        <v>2979</v>
      </c>
      <c r="E19265" s="292" t="s">
        <v>214</v>
      </c>
      <c r="F19265" s="405">
        <v>74062</v>
      </c>
      <c r="G19265" s="292" t="s">
        <v>2979</v>
      </c>
    </row>
    <row r="19266" spans="1:7">
      <c r="A19266" s="292" t="s">
        <v>49</v>
      </c>
      <c r="B19266" s="405">
        <v>74425</v>
      </c>
      <c r="C19266" s="292" t="s">
        <v>2979</v>
      </c>
      <c r="E19266" s="292" t="s">
        <v>214</v>
      </c>
      <c r="F19266" s="405">
        <v>74070</v>
      </c>
      <c r="G19266" s="292" t="s">
        <v>2979</v>
      </c>
    </row>
    <row r="19267" spans="1:7">
      <c r="A19267" s="292" t="s">
        <v>49</v>
      </c>
      <c r="B19267" s="405">
        <v>74577</v>
      </c>
      <c r="C19267" s="292" t="s">
        <v>2979</v>
      </c>
      <c r="E19267" s="292" t="s">
        <v>214</v>
      </c>
      <c r="F19267" s="405">
        <v>74079</v>
      </c>
      <c r="G19267" s="292" t="s">
        <v>2979</v>
      </c>
    </row>
    <row r="19268" spans="1:7">
      <c r="A19268" s="292" t="s">
        <v>49</v>
      </c>
      <c r="B19268" s="405">
        <v>71820</v>
      </c>
      <c r="C19268" s="292" t="s">
        <v>2979</v>
      </c>
      <c r="E19268" s="292" t="s">
        <v>214</v>
      </c>
      <c r="F19268" s="405">
        <v>74080</v>
      </c>
      <c r="G19268" s="292" t="s">
        <v>2979</v>
      </c>
    </row>
    <row r="19269" spans="1:7">
      <c r="A19269" s="292" t="s">
        <v>49</v>
      </c>
      <c r="B19269" s="405">
        <v>71970</v>
      </c>
      <c r="C19269" s="292" t="s">
        <v>2979</v>
      </c>
      <c r="E19269" s="292" t="s">
        <v>214</v>
      </c>
      <c r="F19269" s="405">
        <v>74081</v>
      </c>
      <c r="G19269" s="292" t="s">
        <v>2979</v>
      </c>
    </row>
    <row r="19270" spans="1:7">
      <c r="A19270" s="292" t="s">
        <v>49</v>
      </c>
      <c r="B19270" s="405">
        <v>72108</v>
      </c>
      <c r="C19270" s="292" t="s">
        <v>2979</v>
      </c>
      <c r="E19270" s="292" t="s">
        <v>214</v>
      </c>
      <c r="F19270" s="405">
        <v>74084</v>
      </c>
      <c r="G19270" s="292" t="s">
        <v>2979</v>
      </c>
    </row>
    <row r="19271" spans="1:7">
      <c r="A19271" s="292" t="s">
        <v>49</v>
      </c>
      <c r="B19271" s="405">
        <v>72351</v>
      </c>
      <c r="C19271" s="292" t="s">
        <v>2979</v>
      </c>
      <c r="E19271" s="292" t="s">
        <v>214</v>
      </c>
      <c r="F19271" s="405">
        <v>74301</v>
      </c>
      <c r="G19271" s="292" t="s">
        <v>2979</v>
      </c>
    </row>
    <row r="19272" spans="1:7">
      <c r="A19272" s="292" t="s">
        <v>49</v>
      </c>
      <c r="B19272" s="405">
        <v>72443</v>
      </c>
      <c r="C19272" s="292" t="s">
        <v>2979</v>
      </c>
      <c r="E19272" s="292" t="s">
        <v>214</v>
      </c>
      <c r="F19272" s="405">
        <v>74330</v>
      </c>
      <c r="G19272" s="292" t="s">
        <v>2979</v>
      </c>
    </row>
    <row r="19273" spans="1:7">
      <c r="A19273" s="292" t="s">
        <v>49</v>
      </c>
      <c r="B19273" s="405">
        <v>72562</v>
      </c>
      <c r="C19273" s="292" t="s">
        <v>2979</v>
      </c>
      <c r="E19273" s="292" t="s">
        <v>214</v>
      </c>
      <c r="F19273" s="405">
        <v>74331</v>
      </c>
      <c r="G19273" s="292" t="s">
        <v>2979</v>
      </c>
    </row>
    <row r="19274" spans="1:7">
      <c r="A19274" s="292" t="s">
        <v>49</v>
      </c>
      <c r="B19274" s="405">
        <v>72732</v>
      </c>
      <c r="C19274" s="292" t="s">
        <v>2979</v>
      </c>
      <c r="E19274" s="292" t="s">
        <v>214</v>
      </c>
      <c r="F19274" s="405">
        <v>74332</v>
      </c>
      <c r="G19274" s="292" t="s">
        <v>2979</v>
      </c>
    </row>
    <row r="19275" spans="1:7">
      <c r="A19275" s="292" t="s">
        <v>49</v>
      </c>
      <c r="B19275" s="405">
        <v>72944</v>
      </c>
      <c r="C19275" s="292" t="s">
        <v>2979</v>
      </c>
      <c r="E19275" s="292" t="s">
        <v>214</v>
      </c>
      <c r="F19275" s="405">
        <v>74333</v>
      </c>
      <c r="G19275" s="292" t="s">
        <v>2979</v>
      </c>
    </row>
    <row r="19276" spans="1:7">
      <c r="A19276" s="292" t="s">
        <v>49</v>
      </c>
      <c r="B19276" s="405">
        <v>73062</v>
      </c>
      <c r="C19276" s="292" t="s">
        <v>2979</v>
      </c>
      <c r="E19276" s="292" t="s">
        <v>214</v>
      </c>
      <c r="F19276" s="405">
        <v>74335</v>
      </c>
      <c r="G19276" s="292" t="s">
        <v>2979</v>
      </c>
    </row>
    <row r="19277" spans="1:7">
      <c r="A19277" s="292" t="s">
        <v>49</v>
      </c>
      <c r="B19277" s="405">
        <v>73537</v>
      </c>
      <c r="C19277" s="292" t="s">
        <v>2979</v>
      </c>
      <c r="E19277" s="292" t="s">
        <v>214</v>
      </c>
      <c r="F19277" s="405">
        <v>74337</v>
      </c>
      <c r="G19277" s="292" t="s">
        <v>2979</v>
      </c>
    </row>
    <row r="19278" spans="1:7">
      <c r="A19278" s="292" t="s">
        <v>49</v>
      </c>
      <c r="B19278" s="405">
        <v>73651</v>
      </c>
      <c r="C19278" s="292" t="s">
        <v>2979</v>
      </c>
      <c r="E19278" s="292" t="s">
        <v>214</v>
      </c>
      <c r="F19278" s="405">
        <v>74338</v>
      </c>
      <c r="G19278" s="292" t="s">
        <v>2979</v>
      </c>
    </row>
    <row r="19279" spans="1:7">
      <c r="A19279" s="292" t="s">
        <v>49</v>
      </c>
      <c r="B19279" s="405">
        <v>73766</v>
      </c>
      <c r="C19279" s="292" t="s">
        <v>2979</v>
      </c>
      <c r="E19279" s="292" t="s">
        <v>214</v>
      </c>
      <c r="F19279" s="405">
        <v>74340</v>
      </c>
      <c r="G19279" s="292" t="s">
        <v>2979</v>
      </c>
    </row>
    <row r="19280" spans="1:7">
      <c r="A19280" s="292" t="s">
        <v>49</v>
      </c>
      <c r="B19280" s="405">
        <v>74045</v>
      </c>
      <c r="C19280" s="292" t="s">
        <v>2979</v>
      </c>
      <c r="E19280" s="292" t="s">
        <v>214</v>
      </c>
      <c r="F19280" s="405">
        <v>74342</v>
      </c>
      <c r="G19280" s="292" t="s">
        <v>2979</v>
      </c>
    </row>
    <row r="19281" spans="1:7">
      <c r="A19281" s="292" t="s">
        <v>49</v>
      </c>
      <c r="B19281" s="405">
        <v>74426</v>
      </c>
      <c r="C19281" s="292" t="s">
        <v>2979</v>
      </c>
      <c r="E19281" s="292" t="s">
        <v>214</v>
      </c>
      <c r="F19281" s="405">
        <v>74343</v>
      </c>
      <c r="G19281" s="292" t="s">
        <v>2979</v>
      </c>
    </row>
    <row r="19282" spans="1:7">
      <c r="A19282" s="292" t="s">
        <v>49</v>
      </c>
      <c r="B19282" s="405">
        <v>74578</v>
      </c>
      <c r="C19282" s="292" t="s">
        <v>2979</v>
      </c>
      <c r="E19282" s="292" t="s">
        <v>214</v>
      </c>
      <c r="F19282" s="405">
        <v>74346</v>
      </c>
      <c r="G19282" s="292" t="s">
        <v>2979</v>
      </c>
    </row>
    <row r="19283" spans="1:7">
      <c r="A19283" s="292" t="s">
        <v>49</v>
      </c>
      <c r="B19283" s="405">
        <v>71822</v>
      </c>
      <c r="C19283" s="292" t="s">
        <v>2979</v>
      </c>
      <c r="E19283" s="292" t="s">
        <v>214</v>
      </c>
      <c r="F19283" s="405">
        <v>74347</v>
      </c>
      <c r="G19283" s="292" t="s">
        <v>2979</v>
      </c>
    </row>
    <row r="19284" spans="1:7">
      <c r="A19284" s="292" t="s">
        <v>49</v>
      </c>
      <c r="B19284" s="405">
        <v>71971</v>
      </c>
      <c r="C19284" s="292" t="s">
        <v>2979</v>
      </c>
      <c r="E19284" s="292" t="s">
        <v>214</v>
      </c>
      <c r="F19284" s="405">
        <v>74349</v>
      </c>
      <c r="G19284" s="292" t="s">
        <v>2979</v>
      </c>
    </row>
    <row r="19285" spans="1:7">
      <c r="A19285" s="292" t="s">
        <v>49</v>
      </c>
      <c r="B19285" s="405">
        <v>72111</v>
      </c>
      <c r="C19285" s="292" t="s">
        <v>2979</v>
      </c>
      <c r="E19285" s="292" t="s">
        <v>214</v>
      </c>
      <c r="F19285" s="405">
        <v>74352</v>
      </c>
      <c r="G19285" s="292" t="s">
        <v>2979</v>
      </c>
    </row>
    <row r="19286" spans="1:7">
      <c r="A19286" s="292" t="s">
        <v>49</v>
      </c>
      <c r="B19286" s="405">
        <v>72352</v>
      </c>
      <c r="C19286" s="292" t="s">
        <v>2979</v>
      </c>
      <c r="E19286" s="292" t="s">
        <v>214</v>
      </c>
      <c r="F19286" s="405">
        <v>74359</v>
      </c>
      <c r="G19286" s="292" t="s">
        <v>2979</v>
      </c>
    </row>
    <row r="19287" spans="1:7">
      <c r="A19287" s="292" t="s">
        <v>49</v>
      </c>
      <c r="B19287" s="405">
        <v>72444</v>
      </c>
      <c r="C19287" s="292" t="s">
        <v>2979</v>
      </c>
      <c r="E19287" s="292" t="s">
        <v>214</v>
      </c>
      <c r="F19287" s="405">
        <v>74360</v>
      </c>
      <c r="G19287" s="292" t="s">
        <v>2979</v>
      </c>
    </row>
    <row r="19288" spans="1:7">
      <c r="A19288" s="292" t="s">
        <v>49</v>
      </c>
      <c r="B19288" s="405">
        <v>72564</v>
      </c>
      <c r="C19288" s="292" t="s">
        <v>2979</v>
      </c>
      <c r="E19288" s="292" t="s">
        <v>214</v>
      </c>
      <c r="F19288" s="405">
        <v>74363</v>
      </c>
      <c r="G19288" s="292" t="s">
        <v>2979</v>
      </c>
    </row>
    <row r="19289" spans="1:7">
      <c r="A19289" s="292" t="s">
        <v>49</v>
      </c>
      <c r="B19289" s="405">
        <v>72733</v>
      </c>
      <c r="C19289" s="292" t="s">
        <v>2979</v>
      </c>
      <c r="E19289" s="292" t="s">
        <v>214</v>
      </c>
      <c r="F19289" s="405">
        <v>74365</v>
      </c>
      <c r="G19289" s="292" t="s">
        <v>2979</v>
      </c>
    </row>
    <row r="19290" spans="1:7">
      <c r="A19290" s="292" t="s">
        <v>49</v>
      </c>
      <c r="B19290" s="405">
        <v>72945</v>
      </c>
      <c r="C19290" s="292" t="s">
        <v>2979</v>
      </c>
      <c r="E19290" s="292" t="s">
        <v>214</v>
      </c>
      <c r="F19290" s="405">
        <v>74366</v>
      </c>
      <c r="G19290" s="292" t="s">
        <v>2979</v>
      </c>
    </row>
    <row r="19291" spans="1:7">
      <c r="A19291" s="292" t="s">
        <v>49</v>
      </c>
      <c r="B19291" s="405">
        <v>73063</v>
      </c>
      <c r="C19291" s="292" t="s">
        <v>2979</v>
      </c>
      <c r="E19291" s="292" t="s">
        <v>214</v>
      </c>
      <c r="F19291" s="405">
        <v>74367</v>
      </c>
      <c r="G19291" s="292" t="s">
        <v>2979</v>
      </c>
    </row>
    <row r="19292" spans="1:7">
      <c r="A19292" s="292" t="s">
        <v>49</v>
      </c>
      <c r="B19292" s="405">
        <v>73538</v>
      </c>
      <c r="C19292" s="292" t="s">
        <v>2979</v>
      </c>
      <c r="E19292" s="292" t="s">
        <v>214</v>
      </c>
      <c r="F19292" s="405">
        <v>74421</v>
      </c>
      <c r="G19292" s="292" t="s">
        <v>2979</v>
      </c>
    </row>
    <row r="19293" spans="1:7">
      <c r="A19293" s="292" t="s">
        <v>49</v>
      </c>
      <c r="B19293" s="405">
        <v>73654</v>
      </c>
      <c r="C19293" s="292" t="s">
        <v>2979</v>
      </c>
      <c r="E19293" s="292" t="s">
        <v>214</v>
      </c>
      <c r="F19293" s="405">
        <v>74422</v>
      </c>
      <c r="G19293" s="292" t="s">
        <v>2979</v>
      </c>
    </row>
    <row r="19294" spans="1:7">
      <c r="A19294" s="292" t="s">
        <v>49</v>
      </c>
      <c r="B19294" s="405">
        <v>73771</v>
      </c>
      <c r="C19294" s="292" t="s">
        <v>2979</v>
      </c>
      <c r="E19294" s="292" t="s">
        <v>214</v>
      </c>
      <c r="F19294" s="405">
        <v>74423</v>
      </c>
      <c r="G19294" s="292" t="s">
        <v>2979</v>
      </c>
    </row>
    <row r="19295" spans="1:7">
      <c r="A19295" s="292" t="s">
        <v>49</v>
      </c>
      <c r="B19295" s="405">
        <v>74047</v>
      </c>
      <c r="C19295" s="292" t="s">
        <v>2979</v>
      </c>
      <c r="E19295" s="292" t="s">
        <v>214</v>
      </c>
      <c r="F19295" s="405">
        <v>74425</v>
      </c>
      <c r="G19295" s="292" t="s">
        <v>2979</v>
      </c>
    </row>
    <row r="19296" spans="1:7">
      <c r="A19296" s="292" t="s">
        <v>49</v>
      </c>
      <c r="B19296" s="405">
        <v>74427</v>
      </c>
      <c r="C19296" s="292" t="s">
        <v>2979</v>
      </c>
      <c r="E19296" s="292" t="s">
        <v>214</v>
      </c>
      <c r="F19296" s="405">
        <v>74426</v>
      </c>
      <c r="G19296" s="292" t="s">
        <v>2979</v>
      </c>
    </row>
    <row r="19297" spans="1:7">
      <c r="A19297" s="292" t="s">
        <v>49</v>
      </c>
      <c r="B19297" s="405">
        <v>74604</v>
      </c>
      <c r="C19297" s="292" t="s">
        <v>2979</v>
      </c>
      <c r="E19297" s="292" t="s">
        <v>214</v>
      </c>
      <c r="F19297" s="405">
        <v>74427</v>
      </c>
      <c r="G19297" s="292" t="s">
        <v>2979</v>
      </c>
    </row>
    <row r="19298" spans="1:7">
      <c r="A19298" s="292" t="s">
        <v>49</v>
      </c>
      <c r="B19298" s="405">
        <v>71823</v>
      </c>
      <c r="C19298" s="292" t="s">
        <v>2979</v>
      </c>
      <c r="E19298" s="292" t="s">
        <v>214</v>
      </c>
      <c r="F19298" s="405">
        <v>74428</v>
      </c>
      <c r="G19298" s="292" t="s">
        <v>2979</v>
      </c>
    </row>
    <row r="19299" spans="1:7">
      <c r="A19299" s="292" t="s">
        <v>49</v>
      </c>
      <c r="B19299" s="405">
        <v>71972</v>
      </c>
      <c r="C19299" s="292" t="s">
        <v>2979</v>
      </c>
      <c r="E19299" s="292" t="s">
        <v>214</v>
      </c>
      <c r="F19299" s="405">
        <v>74430</v>
      </c>
      <c r="G19299" s="292" t="s">
        <v>2979</v>
      </c>
    </row>
    <row r="19300" spans="1:7">
      <c r="A19300" s="292" t="s">
        <v>49</v>
      </c>
      <c r="B19300" s="405">
        <v>72112</v>
      </c>
      <c r="C19300" s="292" t="s">
        <v>2979</v>
      </c>
      <c r="E19300" s="292" t="s">
        <v>214</v>
      </c>
      <c r="F19300" s="405">
        <v>74431</v>
      </c>
      <c r="G19300" s="292" t="s">
        <v>2979</v>
      </c>
    </row>
    <row r="19301" spans="1:7">
      <c r="A19301" s="292" t="s">
        <v>49</v>
      </c>
      <c r="B19301" s="405">
        <v>72353</v>
      </c>
      <c r="C19301" s="292" t="s">
        <v>2979</v>
      </c>
      <c r="E19301" s="292" t="s">
        <v>214</v>
      </c>
      <c r="F19301" s="405">
        <v>74432</v>
      </c>
      <c r="G19301" s="292" t="s">
        <v>2979</v>
      </c>
    </row>
    <row r="19302" spans="1:7">
      <c r="A19302" s="292" t="s">
        <v>49</v>
      </c>
      <c r="B19302" s="405">
        <v>72447</v>
      </c>
      <c r="C19302" s="292" t="s">
        <v>2979</v>
      </c>
      <c r="E19302" s="292" t="s">
        <v>214</v>
      </c>
      <c r="F19302" s="405">
        <v>74434</v>
      </c>
      <c r="G19302" s="292" t="s">
        <v>2979</v>
      </c>
    </row>
    <row r="19303" spans="1:7">
      <c r="A19303" s="292" t="s">
        <v>49</v>
      </c>
      <c r="B19303" s="405">
        <v>72565</v>
      </c>
      <c r="C19303" s="292" t="s">
        <v>2979</v>
      </c>
      <c r="E19303" s="292" t="s">
        <v>214</v>
      </c>
      <c r="F19303" s="405">
        <v>74435</v>
      </c>
      <c r="G19303" s="292" t="s">
        <v>2979</v>
      </c>
    </row>
    <row r="19304" spans="1:7">
      <c r="A19304" s="292" t="s">
        <v>49</v>
      </c>
      <c r="B19304" s="405">
        <v>72736</v>
      </c>
      <c r="C19304" s="292" t="s">
        <v>2979</v>
      </c>
      <c r="E19304" s="292" t="s">
        <v>214</v>
      </c>
      <c r="F19304" s="405">
        <v>74436</v>
      </c>
      <c r="G19304" s="292" t="s">
        <v>2979</v>
      </c>
    </row>
    <row r="19305" spans="1:7">
      <c r="A19305" s="292" t="s">
        <v>49</v>
      </c>
      <c r="B19305" s="405">
        <v>72946</v>
      </c>
      <c r="C19305" s="292" t="s">
        <v>2979</v>
      </c>
      <c r="E19305" s="292" t="s">
        <v>214</v>
      </c>
      <c r="F19305" s="405">
        <v>74437</v>
      </c>
      <c r="G19305" s="292" t="s">
        <v>2979</v>
      </c>
    </row>
    <row r="19306" spans="1:7">
      <c r="A19306" s="292" t="s">
        <v>49</v>
      </c>
      <c r="B19306" s="405">
        <v>73068</v>
      </c>
      <c r="C19306" s="292" t="s">
        <v>2979</v>
      </c>
      <c r="E19306" s="292" t="s">
        <v>214</v>
      </c>
      <c r="F19306" s="405">
        <v>74438</v>
      </c>
      <c r="G19306" s="292" t="s">
        <v>2979</v>
      </c>
    </row>
    <row r="19307" spans="1:7">
      <c r="A19307" s="292" t="s">
        <v>49</v>
      </c>
      <c r="B19307" s="405">
        <v>73539</v>
      </c>
      <c r="C19307" s="292" t="s">
        <v>2979</v>
      </c>
      <c r="E19307" s="292" t="s">
        <v>214</v>
      </c>
      <c r="F19307" s="405">
        <v>74440</v>
      </c>
      <c r="G19307" s="292" t="s">
        <v>2979</v>
      </c>
    </row>
    <row r="19308" spans="1:7">
      <c r="A19308" s="292" t="s">
        <v>49</v>
      </c>
      <c r="B19308" s="405">
        <v>73655</v>
      </c>
      <c r="C19308" s="292" t="s">
        <v>2979</v>
      </c>
      <c r="E19308" s="292" t="s">
        <v>214</v>
      </c>
      <c r="F19308" s="405">
        <v>74441</v>
      </c>
      <c r="G19308" s="292" t="s">
        <v>2979</v>
      </c>
    </row>
    <row r="19309" spans="1:7">
      <c r="A19309" s="292" t="s">
        <v>49</v>
      </c>
      <c r="B19309" s="405">
        <v>73772</v>
      </c>
      <c r="C19309" s="292" t="s">
        <v>2979</v>
      </c>
      <c r="E19309" s="292" t="s">
        <v>214</v>
      </c>
      <c r="F19309" s="405">
        <v>74445</v>
      </c>
      <c r="G19309" s="292" t="s">
        <v>2979</v>
      </c>
    </row>
    <row r="19310" spans="1:7">
      <c r="A19310" s="292" t="s">
        <v>49</v>
      </c>
      <c r="B19310" s="405">
        <v>74048</v>
      </c>
      <c r="C19310" s="292" t="s">
        <v>2979</v>
      </c>
      <c r="E19310" s="292" t="s">
        <v>214</v>
      </c>
      <c r="F19310" s="405">
        <v>74450</v>
      </c>
      <c r="G19310" s="292" t="s">
        <v>2979</v>
      </c>
    </row>
    <row r="19311" spans="1:7">
      <c r="A19311" s="292" t="s">
        <v>49</v>
      </c>
      <c r="B19311" s="405">
        <v>74428</v>
      </c>
      <c r="C19311" s="292" t="s">
        <v>2979</v>
      </c>
      <c r="E19311" s="292" t="s">
        <v>214</v>
      </c>
      <c r="F19311" s="405">
        <v>74451</v>
      </c>
      <c r="G19311" s="292" t="s">
        <v>2979</v>
      </c>
    </row>
    <row r="19312" spans="1:7">
      <c r="A19312" s="292" t="s">
        <v>49</v>
      </c>
      <c r="B19312" s="405">
        <v>74630</v>
      </c>
      <c r="C19312" s="292" t="s">
        <v>2979</v>
      </c>
      <c r="E19312" s="292" t="s">
        <v>214</v>
      </c>
      <c r="F19312" s="405">
        <v>74452</v>
      </c>
      <c r="G19312" s="292" t="s">
        <v>2979</v>
      </c>
    </row>
    <row r="19313" spans="1:7">
      <c r="A19313" s="292" t="s">
        <v>49</v>
      </c>
      <c r="B19313" s="405">
        <v>71825</v>
      </c>
      <c r="C19313" s="292" t="s">
        <v>2979</v>
      </c>
      <c r="E19313" s="292" t="s">
        <v>214</v>
      </c>
      <c r="F19313" s="405">
        <v>74454</v>
      </c>
      <c r="G19313" s="292" t="s">
        <v>2979</v>
      </c>
    </row>
    <row r="19314" spans="1:7">
      <c r="A19314" s="292" t="s">
        <v>49</v>
      </c>
      <c r="B19314" s="405">
        <v>72005</v>
      </c>
      <c r="C19314" s="292" t="s">
        <v>2979</v>
      </c>
      <c r="E19314" s="292" t="s">
        <v>214</v>
      </c>
      <c r="F19314" s="405">
        <v>74458</v>
      </c>
      <c r="G19314" s="292" t="s">
        <v>2979</v>
      </c>
    </row>
    <row r="19315" spans="1:7">
      <c r="A19315" s="292" t="s">
        <v>49</v>
      </c>
      <c r="B19315" s="405">
        <v>72122</v>
      </c>
      <c r="C19315" s="292" t="s">
        <v>2979</v>
      </c>
      <c r="E19315" s="292" t="s">
        <v>214</v>
      </c>
      <c r="F19315" s="405">
        <v>74459</v>
      </c>
      <c r="G19315" s="292" t="s">
        <v>2979</v>
      </c>
    </row>
    <row r="19316" spans="1:7">
      <c r="A19316" s="292" t="s">
        <v>49</v>
      </c>
      <c r="B19316" s="405">
        <v>72354</v>
      </c>
      <c r="C19316" s="292" t="s">
        <v>2979</v>
      </c>
      <c r="E19316" s="292" t="s">
        <v>214</v>
      </c>
      <c r="F19316" s="405">
        <v>74460</v>
      </c>
      <c r="G19316" s="292" t="s">
        <v>2979</v>
      </c>
    </row>
    <row r="19317" spans="1:7">
      <c r="A19317" s="292" t="s">
        <v>49</v>
      </c>
      <c r="B19317" s="405">
        <v>72449</v>
      </c>
      <c r="C19317" s="292" t="s">
        <v>2979</v>
      </c>
      <c r="E19317" s="292" t="s">
        <v>214</v>
      </c>
      <c r="F19317" s="405">
        <v>74461</v>
      </c>
      <c r="G19317" s="292" t="s">
        <v>2979</v>
      </c>
    </row>
    <row r="19318" spans="1:7">
      <c r="A19318" s="292" t="s">
        <v>49</v>
      </c>
      <c r="B19318" s="405">
        <v>72567</v>
      </c>
      <c r="C19318" s="292" t="s">
        <v>2979</v>
      </c>
      <c r="E19318" s="292" t="s">
        <v>214</v>
      </c>
      <c r="F19318" s="405">
        <v>74462</v>
      </c>
      <c r="G19318" s="292" t="s">
        <v>2979</v>
      </c>
    </row>
    <row r="19319" spans="1:7">
      <c r="A19319" s="292" t="s">
        <v>49</v>
      </c>
      <c r="B19319" s="405">
        <v>72738</v>
      </c>
      <c r="C19319" s="292" t="s">
        <v>2979</v>
      </c>
      <c r="E19319" s="292" t="s">
        <v>214</v>
      </c>
      <c r="F19319" s="405">
        <v>74469</v>
      </c>
      <c r="G19319" s="292" t="s">
        <v>2979</v>
      </c>
    </row>
    <row r="19320" spans="1:7">
      <c r="A19320" s="292" t="s">
        <v>49</v>
      </c>
      <c r="B19320" s="405">
        <v>72947</v>
      </c>
      <c r="C19320" s="292" t="s">
        <v>2979</v>
      </c>
      <c r="E19320" s="292" t="s">
        <v>214</v>
      </c>
      <c r="F19320" s="405">
        <v>74470</v>
      </c>
      <c r="G19320" s="292" t="s">
        <v>2979</v>
      </c>
    </row>
    <row r="19321" spans="1:7">
      <c r="A19321" s="292" t="s">
        <v>49</v>
      </c>
      <c r="B19321" s="405">
        <v>73073</v>
      </c>
      <c r="C19321" s="292" t="s">
        <v>2979</v>
      </c>
      <c r="E19321" s="292" t="s">
        <v>214</v>
      </c>
      <c r="F19321" s="405">
        <v>74471</v>
      </c>
      <c r="G19321" s="292" t="s">
        <v>2979</v>
      </c>
    </row>
    <row r="19322" spans="1:7">
      <c r="A19322" s="292" t="s">
        <v>49</v>
      </c>
      <c r="B19322" s="405">
        <v>73540</v>
      </c>
      <c r="C19322" s="292" t="s">
        <v>2979</v>
      </c>
      <c r="E19322" s="292" t="s">
        <v>214</v>
      </c>
      <c r="F19322" s="405">
        <v>74472</v>
      </c>
      <c r="G19322" s="292" t="s">
        <v>2979</v>
      </c>
    </row>
    <row r="19323" spans="1:7">
      <c r="A19323" s="292" t="s">
        <v>49</v>
      </c>
      <c r="B19323" s="405">
        <v>73661</v>
      </c>
      <c r="C19323" s="292" t="s">
        <v>2979</v>
      </c>
      <c r="E19323" s="292" t="s">
        <v>214</v>
      </c>
      <c r="F19323" s="405">
        <v>74530</v>
      </c>
      <c r="G19323" s="292" t="s">
        <v>2979</v>
      </c>
    </row>
    <row r="19324" spans="1:7">
      <c r="A19324" s="292" t="s">
        <v>49</v>
      </c>
      <c r="B19324" s="405">
        <v>73773</v>
      </c>
      <c r="C19324" s="292" t="s">
        <v>2979</v>
      </c>
      <c r="E19324" s="292" t="s">
        <v>214</v>
      </c>
      <c r="F19324" s="405">
        <v>74533</v>
      </c>
      <c r="G19324" s="292" t="s">
        <v>2979</v>
      </c>
    </row>
    <row r="19325" spans="1:7">
      <c r="A19325" s="292" t="s">
        <v>49</v>
      </c>
      <c r="B19325" s="405">
        <v>74051</v>
      </c>
      <c r="C19325" s="292" t="s">
        <v>2979</v>
      </c>
      <c r="E19325" s="292" t="s">
        <v>214</v>
      </c>
      <c r="F19325" s="405">
        <v>74534</v>
      </c>
      <c r="G19325" s="292" t="s">
        <v>2979</v>
      </c>
    </row>
    <row r="19326" spans="1:7">
      <c r="A19326" s="292" t="s">
        <v>49</v>
      </c>
      <c r="B19326" s="405">
        <v>74430</v>
      </c>
      <c r="C19326" s="292" t="s">
        <v>2979</v>
      </c>
      <c r="E19326" s="292" t="s">
        <v>214</v>
      </c>
      <c r="F19326" s="405">
        <v>74535</v>
      </c>
      <c r="G19326" s="292" t="s">
        <v>2979</v>
      </c>
    </row>
    <row r="19327" spans="1:7">
      <c r="A19327" s="292" t="s">
        <v>49</v>
      </c>
      <c r="B19327" s="405">
        <v>74631</v>
      </c>
      <c r="C19327" s="292" t="s">
        <v>2979</v>
      </c>
      <c r="E19327" s="292" t="s">
        <v>214</v>
      </c>
      <c r="F19327" s="405">
        <v>74540</v>
      </c>
      <c r="G19327" s="292" t="s">
        <v>2979</v>
      </c>
    </row>
    <row r="19328" spans="1:7">
      <c r="A19328" s="292" t="s">
        <v>49</v>
      </c>
      <c r="B19328" s="405">
        <v>74632</v>
      </c>
      <c r="C19328" s="292" t="s">
        <v>2979</v>
      </c>
      <c r="E19328" s="292" t="s">
        <v>214</v>
      </c>
      <c r="F19328" s="405">
        <v>74542</v>
      </c>
      <c r="G19328" s="292" t="s">
        <v>2979</v>
      </c>
    </row>
    <row r="19329" spans="1:7">
      <c r="A19329" s="292" t="s">
        <v>49</v>
      </c>
      <c r="B19329" s="405">
        <v>74840</v>
      </c>
      <c r="C19329" s="292" t="s">
        <v>2979</v>
      </c>
      <c r="E19329" s="292" t="s">
        <v>214</v>
      </c>
      <c r="F19329" s="405">
        <v>74545</v>
      </c>
      <c r="G19329" s="292" t="s">
        <v>2979</v>
      </c>
    </row>
    <row r="19330" spans="1:7">
      <c r="A19330" s="292" t="s">
        <v>49</v>
      </c>
      <c r="B19330" s="405">
        <v>75125</v>
      </c>
      <c r="C19330" s="292" t="s">
        <v>2979</v>
      </c>
      <c r="E19330" s="292" t="s">
        <v>214</v>
      </c>
      <c r="F19330" s="405">
        <v>74546</v>
      </c>
      <c r="G19330" s="292" t="s">
        <v>2979</v>
      </c>
    </row>
    <row r="19331" spans="1:7">
      <c r="A19331" s="292" t="s">
        <v>49</v>
      </c>
      <c r="B19331" s="405">
        <v>75462</v>
      </c>
      <c r="C19331" s="292" t="s">
        <v>2979</v>
      </c>
      <c r="E19331" s="292" t="s">
        <v>214</v>
      </c>
      <c r="F19331" s="405">
        <v>74547</v>
      </c>
      <c r="G19331" s="292" t="s">
        <v>2979</v>
      </c>
    </row>
    <row r="19332" spans="1:7">
      <c r="A19332" s="292" t="s">
        <v>49</v>
      </c>
      <c r="B19332" s="405">
        <v>75668</v>
      </c>
      <c r="C19332" s="292" t="s">
        <v>2979</v>
      </c>
      <c r="E19332" s="292" t="s">
        <v>214</v>
      </c>
      <c r="F19332" s="405">
        <v>74553</v>
      </c>
      <c r="G19332" s="292" t="s">
        <v>2979</v>
      </c>
    </row>
    <row r="19333" spans="1:7">
      <c r="A19333" s="292" t="s">
        <v>49</v>
      </c>
      <c r="B19333" s="405">
        <v>75861</v>
      </c>
      <c r="C19333" s="292" t="s">
        <v>2979</v>
      </c>
      <c r="E19333" s="292" t="s">
        <v>214</v>
      </c>
      <c r="F19333" s="405">
        <v>74561</v>
      </c>
      <c r="G19333" s="292" t="s">
        <v>2979</v>
      </c>
    </row>
    <row r="19334" spans="1:7">
      <c r="A19334" s="292" t="s">
        <v>49</v>
      </c>
      <c r="B19334" s="405">
        <v>76230</v>
      </c>
      <c r="C19334" s="292" t="s">
        <v>2979</v>
      </c>
      <c r="E19334" s="292" t="s">
        <v>214</v>
      </c>
      <c r="F19334" s="405">
        <v>74567</v>
      </c>
      <c r="G19334" s="292" t="s">
        <v>2979</v>
      </c>
    </row>
    <row r="19335" spans="1:7">
      <c r="A19335" s="292" t="s">
        <v>49</v>
      </c>
      <c r="B19335" s="405">
        <v>76455</v>
      </c>
      <c r="C19335" s="292" t="s">
        <v>2979</v>
      </c>
      <c r="E19335" s="292" t="s">
        <v>214</v>
      </c>
      <c r="F19335" s="405">
        <v>74570</v>
      </c>
      <c r="G19335" s="292" t="s">
        <v>2979</v>
      </c>
    </row>
    <row r="19336" spans="1:7">
      <c r="A19336" s="292" t="s">
        <v>49</v>
      </c>
      <c r="B19336" s="405">
        <v>76628</v>
      </c>
      <c r="C19336" s="292" t="s">
        <v>2979</v>
      </c>
      <c r="E19336" s="292" t="s">
        <v>214</v>
      </c>
      <c r="F19336" s="405">
        <v>74577</v>
      </c>
      <c r="G19336" s="292" t="s">
        <v>2979</v>
      </c>
    </row>
    <row r="19337" spans="1:7">
      <c r="A19337" s="292" t="s">
        <v>49</v>
      </c>
      <c r="B19337" s="405">
        <v>76842</v>
      </c>
      <c r="C19337" s="292" t="s">
        <v>2979</v>
      </c>
      <c r="E19337" s="292" t="s">
        <v>214</v>
      </c>
      <c r="F19337" s="405">
        <v>74578</v>
      </c>
      <c r="G19337" s="292" t="s">
        <v>2979</v>
      </c>
    </row>
    <row r="19338" spans="1:7">
      <c r="A19338" s="292" t="s">
        <v>49</v>
      </c>
      <c r="B19338" s="405">
        <v>77359</v>
      </c>
      <c r="C19338" s="292" t="s">
        <v>2979</v>
      </c>
      <c r="E19338" s="292" t="s">
        <v>214</v>
      </c>
      <c r="F19338" s="405">
        <v>74604</v>
      </c>
      <c r="G19338" s="292" t="s">
        <v>2979</v>
      </c>
    </row>
    <row r="19339" spans="1:7">
      <c r="A19339" s="292" t="s">
        <v>49</v>
      </c>
      <c r="B19339" s="405">
        <v>77475</v>
      </c>
      <c r="C19339" s="292" t="s">
        <v>2979</v>
      </c>
      <c r="E19339" s="292" t="s">
        <v>214</v>
      </c>
      <c r="F19339" s="405">
        <v>74630</v>
      </c>
      <c r="G19339" s="292" t="s">
        <v>2979</v>
      </c>
    </row>
    <row r="19340" spans="1:7">
      <c r="A19340" s="292" t="s">
        <v>49</v>
      </c>
      <c r="B19340" s="405">
        <v>77872</v>
      </c>
      <c r="C19340" s="292" t="s">
        <v>2979</v>
      </c>
      <c r="E19340" s="292" t="s">
        <v>214</v>
      </c>
      <c r="F19340" s="405">
        <v>74631</v>
      </c>
      <c r="G19340" s="292" t="s">
        <v>2979</v>
      </c>
    </row>
    <row r="19341" spans="1:7">
      <c r="A19341" s="292" t="s">
        <v>49</v>
      </c>
      <c r="B19341" s="405">
        <v>78056</v>
      </c>
      <c r="C19341" s="292" t="s">
        <v>2979</v>
      </c>
      <c r="E19341" s="292" t="s">
        <v>214</v>
      </c>
      <c r="F19341" s="405">
        <v>74632</v>
      </c>
      <c r="G19341" s="292" t="s">
        <v>2979</v>
      </c>
    </row>
    <row r="19342" spans="1:7">
      <c r="A19342" s="292" t="s">
        <v>49</v>
      </c>
      <c r="B19342" s="405">
        <v>78340</v>
      </c>
      <c r="C19342" s="292" t="s">
        <v>2979</v>
      </c>
      <c r="E19342" s="292" t="s">
        <v>214</v>
      </c>
      <c r="F19342" s="405">
        <v>74633</v>
      </c>
      <c r="G19342" s="292" t="s">
        <v>2979</v>
      </c>
    </row>
    <row r="19343" spans="1:7">
      <c r="A19343" s="292" t="s">
        <v>49</v>
      </c>
      <c r="B19343" s="405">
        <v>74633</v>
      </c>
      <c r="C19343" s="292" t="s">
        <v>2979</v>
      </c>
      <c r="E19343" s="292" t="s">
        <v>214</v>
      </c>
      <c r="F19343" s="405">
        <v>74636</v>
      </c>
      <c r="G19343" s="292" t="s">
        <v>2979</v>
      </c>
    </row>
    <row r="19344" spans="1:7">
      <c r="A19344" s="292" t="s">
        <v>49</v>
      </c>
      <c r="B19344" s="405">
        <v>74842</v>
      </c>
      <c r="C19344" s="292" t="s">
        <v>2979</v>
      </c>
      <c r="E19344" s="292" t="s">
        <v>214</v>
      </c>
      <c r="F19344" s="405">
        <v>74637</v>
      </c>
      <c r="G19344" s="292" t="s">
        <v>2979</v>
      </c>
    </row>
    <row r="19345" spans="1:7">
      <c r="A19345" s="292" t="s">
        <v>49</v>
      </c>
      <c r="B19345" s="405">
        <v>75127</v>
      </c>
      <c r="C19345" s="292" t="s">
        <v>2979</v>
      </c>
      <c r="E19345" s="292" t="s">
        <v>214</v>
      </c>
      <c r="F19345" s="405">
        <v>74640</v>
      </c>
      <c r="G19345" s="292" t="s">
        <v>2979</v>
      </c>
    </row>
    <row r="19346" spans="1:7">
      <c r="A19346" s="292" t="s">
        <v>49</v>
      </c>
      <c r="B19346" s="405">
        <v>75468</v>
      </c>
      <c r="C19346" s="292" t="s">
        <v>2979</v>
      </c>
      <c r="E19346" s="292" t="s">
        <v>214</v>
      </c>
      <c r="F19346" s="405">
        <v>74641</v>
      </c>
      <c r="G19346" s="292" t="s">
        <v>2979</v>
      </c>
    </row>
    <row r="19347" spans="1:7">
      <c r="A19347" s="292" t="s">
        <v>49</v>
      </c>
      <c r="B19347" s="405">
        <v>75682</v>
      </c>
      <c r="C19347" s="292" t="s">
        <v>2979</v>
      </c>
      <c r="E19347" s="292" t="s">
        <v>214</v>
      </c>
      <c r="F19347" s="405">
        <v>74643</v>
      </c>
      <c r="G19347" s="292" t="s">
        <v>2979</v>
      </c>
    </row>
    <row r="19348" spans="1:7">
      <c r="A19348" s="292" t="s">
        <v>49</v>
      </c>
      <c r="B19348" s="405">
        <v>75880</v>
      </c>
      <c r="C19348" s="292" t="s">
        <v>2979</v>
      </c>
      <c r="E19348" s="292" t="s">
        <v>214</v>
      </c>
      <c r="F19348" s="405">
        <v>74644</v>
      </c>
      <c r="G19348" s="292" t="s">
        <v>2979</v>
      </c>
    </row>
    <row r="19349" spans="1:7">
      <c r="A19349" s="292" t="s">
        <v>49</v>
      </c>
      <c r="B19349" s="405">
        <v>76233</v>
      </c>
      <c r="C19349" s="292" t="s">
        <v>2979</v>
      </c>
      <c r="E19349" s="292" t="s">
        <v>214</v>
      </c>
      <c r="F19349" s="405">
        <v>74646</v>
      </c>
      <c r="G19349" s="292" t="s">
        <v>2979</v>
      </c>
    </row>
    <row r="19350" spans="1:7">
      <c r="A19350" s="292" t="s">
        <v>49</v>
      </c>
      <c r="B19350" s="405">
        <v>76457</v>
      </c>
      <c r="C19350" s="292" t="s">
        <v>2979</v>
      </c>
      <c r="E19350" s="292" t="s">
        <v>214</v>
      </c>
      <c r="F19350" s="405">
        <v>74647</v>
      </c>
      <c r="G19350" s="292" t="s">
        <v>2979</v>
      </c>
    </row>
    <row r="19351" spans="1:7">
      <c r="A19351" s="292" t="s">
        <v>49</v>
      </c>
      <c r="B19351" s="405">
        <v>76629</v>
      </c>
      <c r="C19351" s="292" t="s">
        <v>2979</v>
      </c>
      <c r="E19351" s="292" t="s">
        <v>214</v>
      </c>
      <c r="F19351" s="405">
        <v>74651</v>
      </c>
      <c r="G19351" s="292" t="s">
        <v>2979</v>
      </c>
    </row>
    <row r="19352" spans="1:7">
      <c r="A19352" s="292" t="s">
        <v>49</v>
      </c>
      <c r="B19352" s="405">
        <v>76844</v>
      </c>
      <c r="C19352" s="292" t="s">
        <v>2979</v>
      </c>
      <c r="E19352" s="292" t="s">
        <v>214</v>
      </c>
      <c r="F19352" s="405">
        <v>74652</v>
      </c>
      <c r="G19352" s="292" t="s">
        <v>2979</v>
      </c>
    </row>
    <row r="19353" spans="1:7">
      <c r="A19353" s="292" t="s">
        <v>49</v>
      </c>
      <c r="B19353" s="405">
        <v>77360</v>
      </c>
      <c r="C19353" s="292" t="s">
        <v>2979</v>
      </c>
      <c r="E19353" s="292" t="s">
        <v>214</v>
      </c>
      <c r="F19353" s="405">
        <v>74653</v>
      </c>
      <c r="G19353" s="292" t="s">
        <v>2979</v>
      </c>
    </row>
    <row r="19354" spans="1:7">
      <c r="A19354" s="292" t="s">
        <v>49</v>
      </c>
      <c r="B19354" s="405">
        <v>77480</v>
      </c>
      <c r="C19354" s="292" t="s">
        <v>2979</v>
      </c>
      <c r="E19354" s="292" t="s">
        <v>214</v>
      </c>
      <c r="F19354" s="405">
        <v>74722</v>
      </c>
      <c r="G19354" s="292" t="s">
        <v>2979</v>
      </c>
    </row>
    <row r="19355" spans="1:7">
      <c r="A19355" s="292" t="s">
        <v>49</v>
      </c>
      <c r="B19355" s="405">
        <v>77873</v>
      </c>
      <c r="C19355" s="292" t="s">
        <v>2979</v>
      </c>
      <c r="E19355" s="292" t="s">
        <v>214</v>
      </c>
      <c r="F19355" s="405">
        <v>74723</v>
      </c>
      <c r="G19355" s="292" t="s">
        <v>2979</v>
      </c>
    </row>
    <row r="19356" spans="1:7">
      <c r="A19356" s="292" t="s">
        <v>49</v>
      </c>
      <c r="B19356" s="405">
        <v>78057</v>
      </c>
      <c r="C19356" s="292" t="s">
        <v>2979</v>
      </c>
      <c r="E19356" s="292" t="s">
        <v>214</v>
      </c>
      <c r="F19356" s="405">
        <v>74724</v>
      </c>
      <c r="G19356" s="292" t="s">
        <v>2979</v>
      </c>
    </row>
    <row r="19357" spans="1:7">
      <c r="A19357" s="292" t="s">
        <v>49</v>
      </c>
      <c r="B19357" s="405">
        <v>78341</v>
      </c>
      <c r="C19357" s="292" t="s">
        <v>2979</v>
      </c>
      <c r="E19357" s="292" t="s">
        <v>214</v>
      </c>
      <c r="F19357" s="405">
        <v>74726</v>
      </c>
      <c r="G19357" s="292" t="s">
        <v>2979</v>
      </c>
    </row>
    <row r="19358" spans="1:7">
      <c r="A19358" s="292" t="s">
        <v>49</v>
      </c>
      <c r="B19358" s="405">
        <v>74636</v>
      </c>
      <c r="C19358" s="292" t="s">
        <v>2979</v>
      </c>
      <c r="E19358" s="292" t="s">
        <v>214</v>
      </c>
      <c r="F19358" s="405">
        <v>74727</v>
      </c>
      <c r="G19358" s="292" t="s">
        <v>2979</v>
      </c>
    </row>
    <row r="19359" spans="1:7">
      <c r="A19359" s="292" t="s">
        <v>49</v>
      </c>
      <c r="B19359" s="405">
        <v>74843</v>
      </c>
      <c r="C19359" s="292" t="s">
        <v>2979</v>
      </c>
      <c r="E19359" s="292" t="s">
        <v>214</v>
      </c>
      <c r="F19359" s="405">
        <v>74728</v>
      </c>
      <c r="G19359" s="292" t="s">
        <v>2979</v>
      </c>
    </row>
    <row r="19360" spans="1:7">
      <c r="A19360" s="292" t="s">
        <v>49</v>
      </c>
      <c r="B19360" s="405">
        <v>75140</v>
      </c>
      <c r="C19360" s="292" t="s">
        <v>2979</v>
      </c>
      <c r="E19360" s="292" t="s">
        <v>214</v>
      </c>
      <c r="F19360" s="405">
        <v>74729</v>
      </c>
      <c r="G19360" s="292" t="s">
        <v>2979</v>
      </c>
    </row>
    <row r="19361" spans="1:7">
      <c r="A19361" s="292" t="s">
        <v>49</v>
      </c>
      <c r="B19361" s="405">
        <v>75469</v>
      </c>
      <c r="C19361" s="292" t="s">
        <v>2979</v>
      </c>
      <c r="E19361" s="292" t="s">
        <v>214</v>
      </c>
      <c r="F19361" s="405">
        <v>74730</v>
      </c>
      <c r="G19361" s="292" t="s">
        <v>2979</v>
      </c>
    </row>
    <row r="19362" spans="1:7">
      <c r="A19362" s="292" t="s">
        <v>49</v>
      </c>
      <c r="B19362" s="405">
        <v>75684</v>
      </c>
      <c r="C19362" s="292" t="s">
        <v>2979</v>
      </c>
      <c r="E19362" s="292" t="s">
        <v>214</v>
      </c>
      <c r="F19362" s="405">
        <v>74731</v>
      </c>
      <c r="G19362" s="292" t="s">
        <v>2979</v>
      </c>
    </row>
    <row r="19363" spans="1:7">
      <c r="A19363" s="292" t="s">
        <v>49</v>
      </c>
      <c r="B19363" s="405">
        <v>75884</v>
      </c>
      <c r="C19363" s="292" t="s">
        <v>2979</v>
      </c>
      <c r="E19363" s="292" t="s">
        <v>214</v>
      </c>
      <c r="F19363" s="405">
        <v>74733</v>
      </c>
      <c r="G19363" s="292" t="s">
        <v>2979</v>
      </c>
    </row>
    <row r="19364" spans="1:7">
      <c r="A19364" s="292" t="s">
        <v>49</v>
      </c>
      <c r="B19364" s="405">
        <v>76234</v>
      </c>
      <c r="C19364" s="292" t="s">
        <v>2979</v>
      </c>
      <c r="E19364" s="292" t="s">
        <v>214</v>
      </c>
      <c r="F19364" s="405">
        <v>74734</v>
      </c>
      <c r="G19364" s="292" t="s">
        <v>2979</v>
      </c>
    </row>
    <row r="19365" spans="1:7">
      <c r="A19365" s="292" t="s">
        <v>49</v>
      </c>
      <c r="B19365" s="405">
        <v>76458</v>
      </c>
      <c r="C19365" s="292" t="s">
        <v>2979</v>
      </c>
      <c r="E19365" s="292" t="s">
        <v>214</v>
      </c>
      <c r="F19365" s="405">
        <v>74737</v>
      </c>
      <c r="G19365" s="292" t="s">
        <v>2979</v>
      </c>
    </row>
    <row r="19366" spans="1:7">
      <c r="A19366" s="292" t="s">
        <v>49</v>
      </c>
      <c r="B19366" s="405">
        <v>76630</v>
      </c>
      <c r="C19366" s="292" t="s">
        <v>2979</v>
      </c>
      <c r="E19366" s="292" t="s">
        <v>214</v>
      </c>
      <c r="F19366" s="405">
        <v>74740</v>
      </c>
      <c r="G19366" s="292" t="s">
        <v>2979</v>
      </c>
    </row>
    <row r="19367" spans="1:7">
      <c r="A19367" s="292" t="s">
        <v>49</v>
      </c>
      <c r="B19367" s="405">
        <v>76857</v>
      </c>
      <c r="C19367" s="292" t="s">
        <v>2979</v>
      </c>
      <c r="E19367" s="292" t="s">
        <v>214</v>
      </c>
      <c r="F19367" s="405">
        <v>74741</v>
      </c>
      <c r="G19367" s="292" t="s">
        <v>2979</v>
      </c>
    </row>
    <row r="19368" spans="1:7">
      <c r="A19368" s="292" t="s">
        <v>49</v>
      </c>
      <c r="B19368" s="405">
        <v>77363</v>
      </c>
      <c r="C19368" s="292" t="s">
        <v>2979</v>
      </c>
      <c r="E19368" s="292" t="s">
        <v>214</v>
      </c>
      <c r="F19368" s="405">
        <v>74743</v>
      </c>
      <c r="G19368" s="292" t="s">
        <v>2979</v>
      </c>
    </row>
    <row r="19369" spans="1:7">
      <c r="A19369" s="292" t="s">
        <v>49</v>
      </c>
      <c r="B19369" s="405">
        <v>77481</v>
      </c>
      <c r="C19369" s="292" t="s">
        <v>2979</v>
      </c>
      <c r="E19369" s="292" t="s">
        <v>214</v>
      </c>
      <c r="F19369" s="405">
        <v>74750</v>
      </c>
      <c r="G19369" s="292" t="s">
        <v>2979</v>
      </c>
    </row>
    <row r="19370" spans="1:7">
      <c r="A19370" s="292" t="s">
        <v>49</v>
      </c>
      <c r="B19370" s="405">
        <v>77875</v>
      </c>
      <c r="C19370" s="292" t="s">
        <v>2979</v>
      </c>
      <c r="E19370" s="292" t="s">
        <v>214</v>
      </c>
      <c r="F19370" s="405">
        <v>74754</v>
      </c>
      <c r="G19370" s="292" t="s">
        <v>2979</v>
      </c>
    </row>
    <row r="19371" spans="1:7">
      <c r="A19371" s="292" t="s">
        <v>49</v>
      </c>
      <c r="B19371" s="405">
        <v>78059</v>
      </c>
      <c r="C19371" s="292" t="s">
        <v>2979</v>
      </c>
      <c r="E19371" s="292" t="s">
        <v>214</v>
      </c>
      <c r="F19371" s="405">
        <v>74764</v>
      </c>
      <c r="G19371" s="292" t="s">
        <v>2979</v>
      </c>
    </row>
    <row r="19372" spans="1:7">
      <c r="A19372" s="292" t="s">
        <v>49</v>
      </c>
      <c r="B19372" s="405">
        <v>78343</v>
      </c>
      <c r="C19372" s="292" t="s">
        <v>2979</v>
      </c>
      <c r="E19372" s="292" t="s">
        <v>214</v>
      </c>
      <c r="F19372" s="405">
        <v>74801</v>
      </c>
      <c r="G19372" s="292" t="s">
        <v>2979</v>
      </c>
    </row>
    <row r="19373" spans="1:7">
      <c r="A19373" s="292" t="s">
        <v>49</v>
      </c>
      <c r="B19373" s="405">
        <v>74637</v>
      </c>
      <c r="C19373" s="292" t="s">
        <v>2979</v>
      </c>
      <c r="E19373" s="292" t="s">
        <v>214</v>
      </c>
      <c r="F19373" s="405">
        <v>74824</v>
      </c>
      <c r="G19373" s="292" t="s">
        <v>2979</v>
      </c>
    </row>
    <row r="19374" spans="1:7">
      <c r="A19374" s="292" t="s">
        <v>49</v>
      </c>
      <c r="B19374" s="405">
        <v>74844</v>
      </c>
      <c r="C19374" s="292" t="s">
        <v>2979</v>
      </c>
      <c r="E19374" s="292" t="s">
        <v>214</v>
      </c>
      <c r="F19374" s="405">
        <v>74825</v>
      </c>
      <c r="G19374" s="292" t="s">
        <v>2979</v>
      </c>
    </row>
    <row r="19375" spans="1:7">
      <c r="A19375" s="292" t="s">
        <v>49</v>
      </c>
      <c r="B19375" s="405">
        <v>75143</v>
      </c>
      <c r="C19375" s="292" t="s">
        <v>2979</v>
      </c>
      <c r="E19375" s="292" t="s">
        <v>214</v>
      </c>
      <c r="F19375" s="405">
        <v>74827</v>
      </c>
      <c r="G19375" s="292" t="s">
        <v>2979</v>
      </c>
    </row>
    <row r="19376" spans="1:7">
      <c r="A19376" s="292" t="s">
        <v>49</v>
      </c>
      <c r="B19376" s="405">
        <v>75470</v>
      </c>
      <c r="C19376" s="292" t="s">
        <v>2979</v>
      </c>
      <c r="E19376" s="292" t="s">
        <v>214</v>
      </c>
      <c r="F19376" s="405">
        <v>74829</v>
      </c>
      <c r="G19376" s="292" t="s">
        <v>2979</v>
      </c>
    </row>
    <row r="19377" spans="1:7">
      <c r="A19377" s="292" t="s">
        <v>49</v>
      </c>
      <c r="B19377" s="405">
        <v>75685</v>
      </c>
      <c r="C19377" s="292" t="s">
        <v>2979</v>
      </c>
      <c r="E19377" s="292" t="s">
        <v>214</v>
      </c>
      <c r="F19377" s="405">
        <v>74831</v>
      </c>
      <c r="G19377" s="292" t="s">
        <v>2979</v>
      </c>
    </row>
    <row r="19378" spans="1:7">
      <c r="A19378" s="292" t="s">
        <v>49</v>
      </c>
      <c r="B19378" s="405">
        <v>75886</v>
      </c>
      <c r="C19378" s="292" t="s">
        <v>2979</v>
      </c>
      <c r="E19378" s="292" t="s">
        <v>214</v>
      </c>
      <c r="F19378" s="405">
        <v>74832</v>
      </c>
      <c r="G19378" s="292" t="s">
        <v>2979</v>
      </c>
    </row>
    <row r="19379" spans="1:7">
      <c r="A19379" s="292" t="s">
        <v>49</v>
      </c>
      <c r="B19379" s="405">
        <v>76238</v>
      </c>
      <c r="C19379" s="292" t="s">
        <v>2979</v>
      </c>
      <c r="E19379" s="292" t="s">
        <v>214</v>
      </c>
      <c r="F19379" s="405">
        <v>74833</v>
      </c>
      <c r="G19379" s="292" t="s">
        <v>2979</v>
      </c>
    </row>
    <row r="19380" spans="1:7">
      <c r="A19380" s="292" t="s">
        <v>49</v>
      </c>
      <c r="B19380" s="405">
        <v>76460</v>
      </c>
      <c r="C19380" s="292" t="s">
        <v>2979</v>
      </c>
      <c r="E19380" s="292" t="s">
        <v>214</v>
      </c>
      <c r="F19380" s="405">
        <v>74834</v>
      </c>
      <c r="G19380" s="292" t="s">
        <v>2979</v>
      </c>
    </row>
    <row r="19381" spans="1:7">
      <c r="A19381" s="292" t="s">
        <v>49</v>
      </c>
      <c r="B19381" s="405">
        <v>76631</v>
      </c>
      <c r="C19381" s="292" t="s">
        <v>2979</v>
      </c>
      <c r="E19381" s="292" t="s">
        <v>214</v>
      </c>
      <c r="F19381" s="405">
        <v>74836</v>
      </c>
      <c r="G19381" s="292" t="s">
        <v>2979</v>
      </c>
    </row>
    <row r="19382" spans="1:7">
      <c r="A19382" s="292" t="s">
        <v>49</v>
      </c>
      <c r="B19382" s="405">
        <v>76861</v>
      </c>
      <c r="C19382" s="292" t="s">
        <v>2979</v>
      </c>
      <c r="E19382" s="292" t="s">
        <v>214</v>
      </c>
      <c r="F19382" s="405">
        <v>74840</v>
      </c>
      <c r="G19382" s="292" t="s">
        <v>2979</v>
      </c>
    </row>
    <row r="19383" spans="1:7">
      <c r="A19383" s="292" t="s">
        <v>49</v>
      </c>
      <c r="B19383" s="405">
        <v>77364</v>
      </c>
      <c r="C19383" s="292" t="s">
        <v>2979</v>
      </c>
      <c r="E19383" s="292" t="s">
        <v>214</v>
      </c>
      <c r="F19383" s="405">
        <v>74842</v>
      </c>
      <c r="G19383" s="292" t="s">
        <v>2979</v>
      </c>
    </row>
    <row r="19384" spans="1:7">
      <c r="A19384" s="292" t="s">
        <v>49</v>
      </c>
      <c r="B19384" s="405">
        <v>77483</v>
      </c>
      <c r="C19384" s="292" t="s">
        <v>2979</v>
      </c>
      <c r="E19384" s="292" t="s">
        <v>214</v>
      </c>
      <c r="F19384" s="405">
        <v>74843</v>
      </c>
      <c r="G19384" s="292" t="s">
        <v>2979</v>
      </c>
    </row>
    <row r="19385" spans="1:7">
      <c r="A19385" s="292" t="s">
        <v>49</v>
      </c>
      <c r="B19385" s="405">
        <v>77876</v>
      </c>
      <c r="C19385" s="292" t="s">
        <v>2979</v>
      </c>
      <c r="E19385" s="292" t="s">
        <v>214</v>
      </c>
      <c r="F19385" s="405">
        <v>74844</v>
      </c>
      <c r="G19385" s="292" t="s">
        <v>2979</v>
      </c>
    </row>
    <row r="19386" spans="1:7">
      <c r="A19386" s="292" t="s">
        <v>49</v>
      </c>
      <c r="B19386" s="405">
        <v>78060</v>
      </c>
      <c r="C19386" s="292" t="s">
        <v>2979</v>
      </c>
      <c r="E19386" s="292" t="s">
        <v>214</v>
      </c>
      <c r="F19386" s="405">
        <v>74848</v>
      </c>
      <c r="G19386" s="292" t="s">
        <v>2979</v>
      </c>
    </row>
    <row r="19387" spans="1:7">
      <c r="A19387" s="292" t="s">
        <v>49</v>
      </c>
      <c r="B19387" s="405">
        <v>78350</v>
      </c>
      <c r="C19387" s="292" t="s">
        <v>2979</v>
      </c>
      <c r="E19387" s="292" t="s">
        <v>214</v>
      </c>
      <c r="F19387" s="405">
        <v>74849</v>
      </c>
      <c r="G19387" s="292" t="s">
        <v>2979</v>
      </c>
    </row>
    <row r="19388" spans="1:7">
      <c r="A19388" s="292" t="s">
        <v>49</v>
      </c>
      <c r="B19388" s="405">
        <v>74640</v>
      </c>
      <c r="C19388" s="292" t="s">
        <v>2979</v>
      </c>
      <c r="E19388" s="292" t="s">
        <v>214</v>
      </c>
      <c r="F19388" s="405">
        <v>74850</v>
      </c>
      <c r="G19388" s="292" t="s">
        <v>2979</v>
      </c>
    </row>
    <row r="19389" spans="1:7">
      <c r="A19389" s="292" t="s">
        <v>49</v>
      </c>
      <c r="B19389" s="405">
        <v>74848</v>
      </c>
      <c r="C19389" s="292" t="s">
        <v>2979</v>
      </c>
      <c r="E19389" s="292" t="s">
        <v>214</v>
      </c>
      <c r="F19389" s="405">
        <v>74852</v>
      </c>
      <c r="G19389" s="292" t="s">
        <v>2979</v>
      </c>
    </row>
    <row r="19390" spans="1:7">
      <c r="A19390" s="292" t="s">
        <v>49</v>
      </c>
      <c r="B19390" s="405">
        <v>75144</v>
      </c>
      <c r="C19390" s="292" t="s">
        <v>2979</v>
      </c>
      <c r="E19390" s="292" t="s">
        <v>214</v>
      </c>
      <c r="F19390" s="405">
        <v>74854</v>
      </c>
      <c r="G19390" s="292" t="s">
        <v>2979</v>
      </c>
    </row>
    <row r="19391" spans="1:7">
      <c r="A19391" s="292" t="s">
        <v>49</v>
      </c>
      <c r="B19391" s="405">
        <v>75471</v>
      </c>
      <c r="C19391" s="292" t="s">
        <v>2979</v>
      </c>
      <c r="E19391" s="292" t="s">
        <v>214</v>
      </c>
      <c r="F19391" s="405">
        <v>74855</v>
      </c>
      <c r="G19391" s="292" t="s">
        <v>2979</v>
      </c>
    </row>
    <row r="19392" spans="1:7">
      <c r="A19392" s="292" t="s">
        <v>49</v>
      </c>
      <c r="B19392" s="405">
        <v>75686</v>
      </c>
      <c r="C19392" s="292" t="s">
        <v>2979</v>
      </c>
      <c r="E19392" s="292" t="s">
        <v>214</v>
      </c>
      <c r="F19392" s="405">
        <v>74856</v>
      </c>
      <c r="G19392" s="292" t="s">
        <v>2979</v>
      </c>
    </row>
    <row r="19393" spans="1:7">
      <c r="A19393" s="292" t="s">
        <v>49</v>
      </c>
      <c r="B19393" s="405">
        <v>75925</v>
      </c>
      <c r="C19393" s="292" t="s">
        <v>2979</v>
      </c>
      <c r="E19393" s="292" t="s">
        <v>214</v>
      </c>
      <c r="F19393" s="405">
        <v>74859</v>
      </c>
      <c r="G19393" s="292" t="s">
        <v>2979</v>
      </c>
    </row>
    <row r="19394" spans="1:7">
      <c r="A19394" s="292" t="s">
        <v>49</v>
      </c>
      <c r="B19394" s="405">
        <v>76239</v>
      </c>
      <c r="C19394" s="292" t="s">
        <v>2979</v>
      </c>
      <c r="E19394" s="292" t="s">
        <v>214</v>
      </c>
      <c r="F19394" s="405">
        <v>74860</v>
      </c>
      <c r="G19394" s="292" t="s">
        <v>2979</v>
      </c>
    </row>
    <row r="19395" spans="1:7">
      <c r="A19395" s="292" t="s">
        <v>49</v>
      </c>
      <c r="B19395" s="405">
        <v>76461</v>
      </c>
      <c r="C19395" s="292" t="s">
        <v>2979</v>
      </c>
      <c r="E19395" s="292" t="s">
        <v>214</v>
      </c>
      <c r="F19395" s="405">
        <v>74864</v>
      </c>
      <c r="G19395" s="292" t="s">
        <v>2979</v>
      </c>
    </row>
    <row r="19396" spans="1:7">
      <c r="A19396" s="292" t="s">
        <v>49</v>
      </c>
      <c r="B19396" s="405">
        <v>76632</v>
      </c>
      <c r="C19396" s="292" t="s">
        <v>2979</v>
      </c>
      <c r="E19396" s="292" t="s">
        <v>214</v>
      </c>
      <c r="F19396" s="405">
        <v>74865</v>
      </c>
      <c r="G19396" s="292" t="s">
        <v>2979</v>
      </c>
    </row>
    <row r="19397" spans="1:7">
      <c r="A19397" s="292" t="s">
        <v>49</v>
      </c>
      <c r="B19397" s="405">
        <v>76862</v>
      </c>
      <c r="C19397" s="292" t="s">
        <v>2979</v>
      </c>
      <c r="E19397" s="292" t="s">
        <v>214</v>
      </c>
      <c r="F19397" s="405">
        <v>74866</v>
      </c>
      <c r="G19397" s="292" t="s">
        <v>2979</v>
      </c>
    </row>
    <row r="19398" spans="1:7">
      <c r="A19398" s="292" t="s">
        <v>49</v>
      </c>
      <c r="B19398" s="405">
        <v>77367</v>
      </c>
      <c r="C19398" s="292" t="s">
        <v>2979</v>
      </c>
      <c r="E19398" s="292" t="s">
        <v>214</v>
      </c>
      <c r="F19398" s="405">
        <v>74869</v>
      </c>
      <c r="G19398" s="292" t="s">
        <v>2979</v>
      </c>
    </row>
    <row r="19399" spans="1:7">
      <c r="A19399" s="292" t="s">
        <v>49</v>
      </c>
      <c r="B19399" s="405">
        <v>77485</v>
      </c>
      <c r="C19399" s="292" t="s">
        <v>2979</v>
      </c>
      <c r="E19399" s="292" t="s">
        <v>214</v>
      </c>
      <c r="F19399" s="405">
        <v>74872</v>
      </c>
      <c r="G19399" s="292" t="s">
        <v>2979</v>
      </c>
    </row>
    <row r="19400" spans="1:7">
      <c r="A19400" s="292" t="s">
        <v>49</v>
      </c>
      <c r="B19400" s="405">
        <v>77878</v>
      </c>
      <c r="C19400" s="292" t="s">
        <v>2979</v>
      </c>
      <c r="E19400" s="292" t="s">
        <v>214</v>
      </c>
      <c r="F19400" s="405">
        <v>74873</v>
      </c>
      <c r="G19400" s="292" t="s">
        <v>2979</v>
      </c>
    </row>
    <row r="19401" spans="1:7">
      <c r="A19401" s="292" t="s">
        <v>49</v>
      </c>
      <c r="B19401" s="405">
        <v>78061</v>
      </c>
      <c r="C19401" s="292" t="s">
        <v>2979</v>
      </c>
      <c r="E19401" s="292" t="s">
        <v>214</v>
      </c>
      <c r="F19401" s="405">
        <v>74875</v>
      </c>
      <c r="G19401" s="292" t="s">
        <v>2979</v>
      </c>
    </row>
    <row r="19402" spans="1:7">
      <c r="A19402" s="292" t="s">
        <v>49</v>
      </c>
      <c r="B19402" s="405">
        <v>78351</v>
      </c>
      <c r="C19402" s="292" t="s">
        <v>2979</v>
      </c>
      <c r="E19402" s="292" t="s">
        <v>214</v>
      </c>
      <c r="F19402" s="405">
        <v>74880</v>
      </c>
      <c r="G19402" s="292" t="s">
        <v>2979</v>
      </c>
    </row>
    <row r="19403" spans="1:7">
      <c r="A19403" s="292" t="s">
        <v>49</v>
      </c>
      <c r="B19403" s="405">
        <v>74641</v>
      </c>
      <c r="C19403" s="292" t="s">
        <v>2979</v>
      </c>
      <c r="E19403" s="292" t="s">
        <v>214</v>
      </c>
      <c r="F19403" s="405">
        <v>74881</v>
      </c>
      <c r="G19403" s="292" t="s">
        <v>2979</v>
      </c>
    </row>
    <row r="19404" spans="1:7">
      <c r="A19404" s="292" t="s">
        <v>49</v>
      </c>
      <c r="B19404" s="405">
        <v>74849</v>
      </c>
      <c r="C19404" s="292" t="s">
        <v>2979</v>
      </c>
      <c r="E19404" s="292" t="s">
        <v>214</v>
      </c>
      <c r="F19404" s="405">
        <v>74883</v>
      </c>
      <c r="G19404" s="292" t="s">
        <v>2979</v>
      </c>
    </row>
    <row r="19405" spans="1:7">
      <c r="A19405" s="292" t="s">
        <v>49</v>
      </c>
      <c r="B19405" s="405">
        <v>75148</v>
      </c>
      <c r="C19405" s="292" t="s">
        <v>2979</v>
      </c>
      <c r="E19405" s="292" t="s">
        <v>214</v>
      </c>
      <c r="F19405" s="405">
        <v>74884</v>
      </c>
      <c r="G19405" s="292" t="s">
        <v>2979</v>
      </c>
    </row>
    <row r="19406" spans="1:7">
      <c r="A19406" s="292" t="s">
        <v>49</v>
      </c>
      <c r="B19406" s="405">
        <v>75472</v>
      </c>
      <c r="C19406" s="292" t="s">
        <v>2979</v>
      </c>
      <c r="E19406" s="292" t="s">
        <v>214</v>
      </c>
      <c r="F19406" s="405">
        <v>74932</v>
      </c>
      <c r="G19406" s="292" t="s">
        <v>2979</v>
      </c>
    </row>
    <row r="19407" spans="1:7">
      <c r="A19407" s="292" t="s">
        <v>49</v>
      </c>
      <c r="B19407" s="405">
        <v>75689</v>
      </c>
      <c r="C19407" s="292" t="s">
        <v>2979</v>
      </c>
      <c r="E19407" s="292" t="s">
        <v>214</v>
      </c>
      <c r="F19407" s="405">
        <v>74940</v>
      </c>
      <c r="G19407" s="292" t="s">
        <v>2979</v>
      </c>
    </row>
    <row r="19408" spans="1:7">
      <c r="A19408" s="292" t="s">
        <v>49</v>
      </c>
      <c r="B19408" s="405">
        <v>75934</v>
      </c>
      <c r="C19408" s="292" t="s">
        <v>2979</v>
      </c>
      <c r="E19408" s="292" t="s">
        <v>214</v>
      </c>
      <c r="F19408" s="405">
        <v>74941</v>
      </c>
      <c r="G19408" s="292" t="s">
        <v>2979</v>
      </c>
    </row>
    <row r="19409" spans="1:7">
      <c r="A19409" s="292" t="s">
        <v>49</v>
      </c>
      <c r="B19409" s="405">
        <v>76252</v>
      </c>
      <c r="C19409" s="292" t="s">
        <v>2979</v>
      </c>
      <c r="E19409" s="292" t="s">
        <v>214</v>
      </c>
      <c r="F19409" s="405">
        <v>74943</v>
      </c>
      <c r="G19409" s="292" t="s">
        <v>2979</v>
      </c>
    </row>
    <row r="19410" spans="1:7">
      <c r="A19410" s="292" t="s">
        <v>49</v>
      </c>
      <c r="B19410" s="405">
        <v>76462</v>
      </c>
      <c r="C19410" s="292" t="s">
        <v>2979</v>
      </c>
      <c r="E19410" s="292" t="s">
        <v>214</v>
      </c>
      <c r="F19410" s="405">
        <v>74944</v>
      </c>
      <c r="G19410" s="292" t="s">
        <v>2979</v>
      </c>
    </row>
    <row r="19411" spans="1:7">
      <c r="A19411" s="292" t="s">
        <v>49</v>
      </c>
      <c r="B19411" s="405">
        <v>76634</v>
      </c>
      <c r="C19411" s="292" t="s">
        <v>2979</v>
      </c>
      <c r="E19411" s="292" t="s">
        <v>214</v>
      </c>
      <c r="F19411" s="405">
        <v>74945</v>
      </c>
      <c r="G19411" s="292" t="s">
        <v>2979</v>
      </c>
    </row>
    <row r="19412" spans="1:7">
      <c r="A19412" s="292" t="s">
        <v>49</v>
      </c>
      <c r="B19412" s="405">
        <v>76864</v>
      </c>
      <c r="C19412" s="292" t="s">
        <v>2979</v>
      </c>
      <c r="E19412" s="292" t="s">
        <v>214</v>
      </c>
      <c r="F19412" s="405">
        <v>74948</v>
      </c>
      <c r="G19412" s="292" t="s">
        <v>2979</v>
      </c>
    </row>
    <row r="19413" spans="1:7">
      <c r="A19413" s="292" t="s">
        <v>49</v>
      </c>
      <c r="B19413" s="405">
        <v>77369</v>
      </c>
      <c r="C19413" s="292" t="s">
        <v>2979</v>
      </c>
      <c r="E19413" s="292" t="s">
        <v>214</v>
      </c>
      <c r="F19413" s="405">
        <v>74951</v>
      </c>
      <c r="G19413" s="292" t="s">
        <v>2979</v>
      </c>
    </row>
    <row r="19414" spans="1:7">
      <c r="A19414" s="292" t="s">
        <v>49</v>
      </c>
      <c r="B19414" s="405">
        <v>77488</v>
      </c>
      <c r="C19414" s="292" t="s">
        <v>2979</v>
      </c>
      <c r="E19414" s="292" t="s">
        <v>214</v>
      </c>
      <c r="F19414" s="405">
        <v>74956</v>
      </c>
      <c r="G19414" s="292" t="s">
        <v>2979</v>
      </c>
    </row>
    <row r="19415" spans="1:7">
      <c r="A19415" s="292" t="s">
        <v>49</v>
      </c>
      <c r="B19415" s="405">
        <v>77879</v>
      </c>
      <c r="C19415" s="292" t="s">
        <v>2979</v>
      </c>
      <c r="E19415" s="292" t="s">
        <v>214</v>
      </c>
      <c r="F19415" s="405">
        <v>74959</v>
      </c>
      <c r="G19415" s="292" t="s">
        <v>2979</v>
      </c>
    </row>
    <row r="19416" spans="1:7">
      <c r="A19416" s="292" t="s">
        <v>49</v>
      </c>
      <c r="B19416" s="405">
        <v>78063</v>
      </c>
      <c r="C19416" s="292" t="s">
        <v>2979</v>
      </c>
      <c r="E19416" s="292" t="s">
        <v>214</v>
      </c>
      <c r="F19416" s="405">
        <v>74960</v>
      </c>
      <c r="G19416" s="292" t="s">
        <v>2979</v>
      </c>
    </row>
    <row r="19417" spans="1:7">
      <c r="A19417" s="292" t="s">
        <v>49</v>
      </c>
      <c r="B19417" s="405">
        <v>78352</v>
      </c>
      <c r="C19417" s="292" t="s">
        <v>2979</v>
      </c>
      <c r="E19417" s="292" t="s">
        <v>214</v>
      </c>
      <c r="F19417" s="405">
        <v>74964</v>
      </c>
      <c r="G19417" s="292" t="s">
        <v>2979</v>
      </c>
    </row>
    <row r="19418" spans="1:7">
      <c r="A19418" s="292" t="s">
        <v>49</v>
      </c>
      <c r="B19418" s="405">
        <v>74643</v>
      </c>
      <c r="C19418" s="292" t="s">
        <v>2979</v>
      </c>
      <c r="E19418" s="292" t="s">
        <v>214</v>
      </c>
      <c r="F19418" s="405">
        <v>74965</v>
      </c>
      <c r="G19418" s="292" t="s">
        <v>2979</v>
      </c>
    </row>
    <row r="19419" spans="1:7">
      <c r="A19419" s="292" t="s">
        <v>49</v>
      </c>
      <c r="B19419" s="405">
        <v>74850</v>
      </c>
      <c r="C19419" s="292" t="s">
        <v>2979</v>
      </c>
      <c r="E19419" s="292" t="s">
        <v>214</v>
      </c>
      <c r="F19419" s="405">
        <v>75021</v>
      </c>
      <c r="G19419" s="292" t="s">
        <v>2979</v>
      </c>
    </row>
    <row r="19420" spans="1:7">
      <c r="A19420" s="292" t="s">
        <v>49</v>
      </c>
      <c r="B19420" s="405">
        <v>75155</v>
      </c>
      <c r="C19420" s="292" t="s">
        <v>2979</v>
      </c>
      <c r="E19420" s="292" t="s">
        <v>214</v>
      </c>
      <c r="F19420" s="405">
        <v>75058</v>
      </c>
      <c r="G19420" s="292" t="s">
        <v>2979</v>
      </c>
    </row>
    <row r="19421" spans="1:7">
      <c r="A19421" s="292" t="s">
        <v>49</v>
      </c>
      <c r="B19421" s="405">
        <v>75473</v>
      </c>
      <c r="C19421" s="292" t="s">
        <v>2979</v>
      </c>
      <c r="E19421" s="292" t="s">
        <v>214</v>
      </c>
      <c r="F19421" s="405">
        <v>75102</v>
      </c>
      <c r="G19421" s="292" t="s">
        <v>2979</v>
      </c>
    </row>
    <row r="19422" spans="1:7">
      <c r="A19422" s="292" t="s">
        <v>49</v>
      </c>
      <c r="B19422" s="405">
        <v>75691</v>
      </c>
      <c r="C19422" s="292" t="s">
        <v>2979</v>
      </c>
      <c r="E19422" s="292" t="s">
        <v>214</v>
      </c>
      <c r="F19422" s="405">
        <v>75124</v>
      </c>
      <c r="G19422" s="292" t="s">
        <v>2979</v>
      </c>
    </row>
    <row r="19423" spans="1:7">
      <c r="A19423" s="292" t="s">
        <v>49</v>
      </c>
      <c r="B19423" s="405">
        <v>75935</v>
      </c>
      <c r="C19423" s="292" t="s">
        <v>2979</v>
      </c>
      <c r="E19423" s="292" t="s">
        <v>214</v>
      </c>
      <c r="F19423" s="405">
        <v>75125</v>
      </c>
      <c r="G19423" s="292" t="s">
        <v>2979</v>
      </c>
    </row>
    <row r="19424" spans="1:7">
      <c r="A19424" s="292" t="s">
        <v>49</v>
      </c>
      <c r="B19424" s="405">
        <v>76261</v>
      </c>
      <c r="C19424" s="292" t="s">
        <v>2979</v>
      </c>
      <c r="E19424" s="292" t="s">
        <v>214</v>
      </c>
      <c r="F19424" s="405">
        <v>75127</v>
      </c>
      <c r="G19424" s="292" t="s">
        <v>2979</v>
      </c>
    </row>
    <row r="19425" spans="1:7">
      <c r="A19425" s="292" t="s">
        <v>49</v>
      </c>
      <c r="B19425" s="405">
        <v>76467</v>
      </c>
      <c r="C19425" s="292" t="s">
        <v>2979</v>
      </c>
      <c r="E19425" s="292" t="s">
        <v>214</v>
      </c>
      <c r="F19425" s="405">
        <v>75140</v>
      </c>
      <c r="G19425" s="292" t="s">
        <v>2979</v>
      </c>
    </row>
    <row r="19426" spans="1:7">
      <c r="A19426" s="292" t="s">
        <v>49</v>
      </c>
      <c r="B19426" s="405">
        <v>76635</v>
      </c>
      <c r="C19426" s="292" t="s">
        <v>2979</v>
      </c>
      <c r="E19426" s="292" t="s">
        <v>214</v>
      </c>
      <c r="F19426" s="405">
        <v>75143</v>
      </c>
      <c r="G19426" s="292" t="s">
        <v>2979</v>
      </c>
    </row>
    <row r="19427" spans="1:7">
      <c r="A19427" s="292" t="s">
        <v>49</v>
      </c>
      <c r="B19427" s="405">
        <v>76865</v>
      </c>
      <c r="C19427" s="292" t="s">
        <v>2979</v>
      </c>
      <c r="E19427" s="292" t="s">
        <v>214</v>
      </c>
      <c r="F19427" s="405">
        <v>75144</v>
      </c>
      <c r="G19427" s="292" t="s">
        <v>2979</v>
      </c>
    </row>
    <row r="19428" spans="1:7">
      <c r="A19428" s="292" t="s">
        <v>49</v>
      </c>
      <c r="B19428" s="405">
        <v>77371</v>
      </c>
      <c r="C19428" s="292" t="s">
        <v>2979</v>
      </c>
      <c r="E19428" s="292" t="s">
        <v>214</v>
      </c>
      <c r="F19428" s="405">
        <v>75148</v>
      </c>
      <c r="G19428" s="292" t="s">
        <v>2979</v>
      </c>
    </row>
    <row r="19429" spans="1:7">
      <c r="A19429" s="292" t="s">
        <v>49</v>
      </c>
      <c r="B19429" s="405">
        <v>77514</v>
      </c>
      <c r="C19429" s="292" t="s">
        <v>2979</v>
      </c>
      <c r="E19429" s="292" t="s">
        <v>214</v>
      </c>
      <c r="F19429" s="405">
        <v>75155</v>
      </c>
      <c r="G19429" s="292" t="s">
        <v>2979</v>
      </c>
    </row>
    <row r="19430" spans="1:7">
      <c r="A19430" s="292" t="s">
        <v>49</v>
      </c>
      <c r="B19430" s="405">
        <v>77880</v>
      </c>
      <c r="C19430" s="292" t="s">
        <v>2979</v>
      </c>
      <c r="E19430" s="292" t="s">
        <v>214</v>
      </c>
      <c r="F19430" s="405">
        <v>75158</v>
      </c>
      <c r="G19430" s="292" t="s">
        <v>2979</v>
      </c>
    </row>
    <row r="19431" spans="1:7">
      <c r="A19431" s="292" t="s">
        <v>49</v>
      </c>
      <c r="B19431" s="405">
        <v>78064</v>
      </c>
      <c r="C19431" s="292" t="s">
        <v>2979</v>
      </c>
      <c r="E19431" s="292" t="s">
        <v>214</v>
      </c>
      <c r="F19431" s="405">
        <v>75161</v>
      </c>
      <c r="G19431" s="292" t="s">
        <v>2979</v>
      </c>
    </row>
    <row r="19432" spans="1:7">
      <c r="A19432" s="292" t="s">
        <v>49</v>
      </c>
      <c r="B19432" s="405">
        <v>78355</v>
      </c>
      <c r="C19432" s="292" t="s">
        <v>2979</v>
      </c>
      <c r="E19432" s="292" t="s">
        <v>214</v>
      </c>
      <c r="F19432" s="405">
        <v>75163</v>
      </c>
      <c r="G19432" s="292" t="s">
        <v>2979</v>
      </c>
    </row>
    <row r="19433" spans="1:7">
      <c r="A19433" s="292" t="s">
        <v>49</v>
      </c>
      <c r="B19433" s="405">
        <v>74644</v>
      </c>
      <c r="C19433" s="292" t="s">
        <v>2979</v>
      </c>
      <c r="E19433" s="292" t="s">
        <v>214</v>
      </c>
      <c r="F19433" s="405">
        <v>75169</v>
      </c>
      <c r="G19433" s="292" t="s">
        <v>2979</v>
      </c>
    </row>
    <row r="19434" spans="1:7">
      <c r="A19434" s="292" t="s">
        <v>49</v>
      </c>
      <c r="B19434" s="405">
        <v>74852</v>
      </c>
      <c r="C19434" s="292" t="s">
        <v>2979</v>
      </c>
      <c r="E19434" s="292" t="s">
        <v>214</v>
      </c>
      <c r="F19434" s="405">
        <v>75411</v>
      </c>
      <c r="G19434" s="292" t="s">
        <v>2979</v>
      </c>
    </row>
    <row r="19435" spans="1:7">
      <c r="A19435" s="292" t="s">
        <v>49</v>
      </c>
      <c r="B19435" s="405">
        <v>75158</v>
      </c>
      <c r="C19435" s="292" t="s">
        <v>2979</v>
      </c>
      <c r="E19435" s="292" t="s">
        <v>214</v>
      </c>
      <c r="F19435" s="405">
        <v>75412</v>
      </c>
      <c r="G19435" s="292" t="s">
        <v>2979</v>
      </c>
    </row>
    <row r="19436" spans="1:7">
      <c r="A19436" s="292" t="s">
        <v>49</v>
      </c>
      <c r="B19436" s="405">
        <v>75474</v>
      </c>
      <c r="C19436" s="292" t="s">
        <v>2979</v>
      </c>
      <c r="E19436" s="292" t="s">
        <v>214</v>
      </c>
      <c r="F19436" s="405">
        <v>75413</v>
      </c>
      <c r="G19436" s="292" t="s">
        <v>2979</v>
      </c>
    </row>
    <row r="19437" spans="1:7">
      <c r="A19437" s="292" t="s">
        <v>49</v>
      </c>
      <c r="B19437" s="405">
        <v>75705</v>
      </c>
      <c r="C19437" s="292" t="s">
        <v>2979</v>
      </c>
      <c r="E19437" s="292" t="s">
        <v>214</v>
      </c>
      <c r="F19437" s="405">
        <v>75415</v>
      </c>
      <c r="G19437" s="292" t="s">
        <v>2979</v>
      </c>
    </row>
    <row r="19438" spans="1:7">
      <c r="A19438" s="292" t="s">
        <v>49</v>
      </c>
      <c r="B19438" s="405">
        <v>75936</v>
      </c>
      <c r="C19438" s="292" t="s">
        <v>2979</v>
      </c>
      <c r="E19438" s="292" t="s">
        <v>214</v>
      </c>
      <c r="F19438" s="405">
        <v>75420</v>
      </c>
      <c r="G19438" s="292" t="s">
        <v>2979</v>
      </c>
    </row>
    <row r="19439" spans="1:7">
      <c r="A19439" s="292" t="s">
        <v>49</v>
      </c>
      <c r="B19439" s="405">
        <v>76264</v>
      </c>
      <c r="C19439" s="292" t="s">
        <v>2979</v>
      </c>
      <c r="E19439" s="292" t="s">
        <v>214</v>
      </c>
      <c r="F19439" s="405">
        <v>75421</v>
      </c>
      <c r="G19439" s="292" t="s">
        <v>2979</v>
      </c>
    </row>
    <row r="19440" spans="1:7">
      <c r="A19440" s="292" t="s">
        <v>49</v>
      </c>
      <c r="B19440" s="405">
        <v>76469</v>
      </c>
      <c r="C19440" s="292" t="s">
        <v>2979</v>
      </c>
      <c r="E19440" s="292" t="s">
        <v>214</v>
      </c>
      <c r="F19440" s="405">
        <v>75422</v>
      </c>
      <c r="G19440" s="292" t="s">
        <v>2979</v>
      </c>
    </row>
    <row r="19441" spans="1:7">
      <c r="A19441" s="292" t="s">
        <v>49</v>
      </c>
      <c r="B19441" s="405">
        <v>76637</v>
      </c>
      <c r="C19441" s="292" t="s">
        <v>2979</v>
      </c>
      <c r="E19441" s="292" t="s">
        <v>214</v>
      </c>
      <c r="F19441" s="405">
        <v>75423</v>
      </c>
      <c r="G19441" s="292" t="s">
        <v>2979</v>
      </c>
    </row>
    <row r="19442" spans="1:7">
      <c r="A19442" s="292" t="s">
        <v>49</v>
      </c>
      <c r="B19442" s="405">
        <v>76866</v>
      </c>
      <c r="C19442" s="292" t="s">
        <v>2979</v>
      </c>
      <c r="E19442" s="292" t="s">
        <v>214</v>
      </c>
      <c r="F19442" s="405">
        <v>75424</v>
      </c>
      <c r="G19442" s="292" t="s">
        <v>2979</v>
      </c>
    </row>
    <row r="19443" spans="1:7">
      <c r="A19443" s="292" t="s">
        <v>49</v>
      </c>
      <c r="B19443" s="405">
        <v>77374</v>
      </c>
      <c r="C19443" s="292" t="s">
        <v>2979</v>
      </c>
      <c r="E19443" s="292" t="s">
        <v>214</v>
      </c>
      <c r="F19443" s="405">
        <v>75425</v>
      </c>
      <c r="G19443" s="292" t="s">
        <v>2979</v>
      </c>
    </row>
    <row r="19444" spans="1:7">
      <c r="A19444" s="292" t="s">
        <v>49</v>
      </c>
      <c r="B19444" s="405">
        <v>77519</v>
      </c>
      <c r="C19444" s="292" t="s">
        <v>2979</v>
      </c>
      <c r="E19444" s="292" t="s">
        <v>214</v>
      </c>
      <c r="F19444" s="405">
        <v>75426</v>
      </c>
      <c r="G19444" s="292" t="s">
        <v>2979</v>
      </c>
    </row>
    <row r="19445" spans="1:7">
      <c r="A19445" s="292" t="s">
        <v>49</v>
      </c>
      <c r="B19445" s="405">
        <v>77882</v>
      </c>
      <c r="C19445" s="292" t="s">
        <v>2979</v>
      </c>
      <c r="E19445" s="292" t="s">
        <v>214</v>
      </c>
      <c r="F19445" s="405">
        <v>75428</v>
      </c>
      <c r="G19445" s="292" t="s">
        <v>2979</v>
      </c>
    </row>
    <row r="19446" spans="1:7">
      <c r="A19446" s="292" t="s">
        <v>49</v>
      </c>
      <c r="B19446" s="405">
        <v>78065</v>
      </c>
      <c r="C19446" s="292" t="s">
        <v>2979</v>
      </c>
      <c r="E19446" s="292" t="s">
        <v>214</v>
      </c>
      <c r="F19446" s="405">
        <v>75429</v>
      </c>
      <c r="G19446" s="292" t="s">
        <v>2979</v>
      </c>
    </row>
    <row r="19447" spans="1:7">
      <c r="A19447" s="292" t="s">
        <v>49</v>
      </c>
      <c r="B19447" s="405">
        <v>78357</v>
      </c>
      <c r="C19447" s="292" t="s">
        <v>2979</v>
      </c>
      <c r="E19447" s="292" t="s">
        <v>214</v>
      </c>
      <c r="F19447" s="405">
        <v>75434</v>
      </c>
      <c r="G19447" s="292" t="s">
        <v>2979</v>
      </c>
    </row>
    <row r="19448" spans="1:7">
      <c r="A19448" s="292" t="s">
        <v>49</v>
      </c>
      <c r="B19448" s="405">
        <v>74646</v>
      </c>
      <c r="C19448" s="292" t="s">
        <v>2979</v>
      </c>
      <c r="E19448" s="292" t="s">
        <v>214</v>
      </c>
      <c r="F19448" s="405">
        <v>75435</v>
      </c>
      <c r="G19448" s="292" t="s">
        <v>2979</v>
      </c>
    </row>
    <row r="19449" spans="1:7">
      <c r="A19449" s="292" t="s">
        <v>49</v>
      </c>
      <c r="B19449" s="405">
        <v>74854</v>
      </c>
      <c r="C19449" s="292" t="s">
        <v>2979</v>
      </c>
      <c r="E19449" s="292" t="s">
        <v>214</v>
      </c>
      <c r="F19449" s="405">
        <v>75437</v>
      </c>
      <c r="G19449" s="292" t="s">
        <v>2979</v>
      </c>
    </row>
    <row r="19450" spans="1:7">
      <c r="A19450" s="292" t="s">
        <v>49</v>
      </c>
      <c r="B19450" s="405">
        <v>75161</v>
      </c>
      <c r="C19450" s="292" t="s">
        <v>2979</v>
      </c>
      <c r="E19450" s="292" t="s">
        <v>214</v>
      </c>
      <c r="F19450" s="405">
        <v>75438</v>
      </c>
      <c r="G19450" s="292" t="s">
        <v>2979</v>
      </c>
    </row>
    <row r="19451" spans="1:7">
      <c r="A19451" s="292" t="s">
        <v>49</v>
      </c>
      <c r="B19451" s="405">
        <v>75478</v>
      </c>
      <c r="C19451" s="292" t="s">
        <v>2979</v>
      </c>
      <c r="E19451" s="292" t="s">
        <v>214</v>
      </c>
      <c r="F19451" s="405">
        <v>75439</v>
      </c>
      <c r="G19451" s="292" t="s">
        <v>2979</v>
      </c>
    </row>
    <row r="19452" spans="1:7">
      <c r="A19452" s="292" t="s">
        <v>49</v>
      </c>
      <c r="B19452" s="405">
        <v>75750</v>
      </c>
      <c r="C19452" s="292" t="s">
        <v>2979</v>
      </c>
      <c r="E19452" s="292" t="s">
        <v>214</v>
      </c>
      <c r="F19452" s="405">
        <v>75440</v>
      </c>
      <c r="G19452" s="292" t="s">
        <v>2979</v>
      </c>
    </row>
    <row r="19453" spans="1:7">
      <c r="A19453" s="292" t="s">
        <v>49</v>
      </c>
      <c r="B19453" s="405">
        <v>75937</v>
      </c>
      <c r="C19453" s="292" t="s">
        <v>2979</v>
      </c>
      <c r="E19453" s="292" t="s">
        <v>214</v>
      </c>
      <c r="F19453" s="405">
        <v>75442</v>
      </c>
      <c r="G19453" s="292" t="s">
        <v>2979</v>
      </c>
    </row>
    <row r="19454" spans="1:7">
      <c r="A19454" s="292" t="s">
        <v>49</v>
      </c>
      <c r="B19454" s="405">
        <v>76265</v>
      </c>
      <c r="C19454" s="292" t="s">
        <v>2979</v>
      </c>
      <c r="E19454" s="292" t="s">
        <v>214</v>
      </c>
      <c r="F19454" s="405">
        <v>75444</v>
      </c>
      <c r="G19454" s="292" t="s">
        <v>2979</v>
      </c>
    </row>
    <row r="19455" spans="1:7">
      <c r="A19455" s="292" t="s">
        <v>49</v>
      </c>
      <c r="B19455" s="405">
        <v>76470</v>
      </c>
      <c r="C19455" s="292" t="s">
        <v>2979</v>
      </c>
      <c r="E19455" s="292" t="s">
        <v>214</v>
      </c>
      <c r="F19455" s="405">
        <v>75446</v>
      </c>
      <c r="G19455" s="292" t="s">
        <v>2979</v>
      </c>
    </row>
    <row r="19456" spans="1:7">
      <c r="A19456" s="292" t="s">
        <v>49</v>
      </c>
      <c r="B19456" s="405">
        <v>76638</v>
      </c>
      <c r="C19456" s="292" t="s">
        <v>2979</v>
      </c>
      <c r="E19456" s="292" t="s">
        <v>214</v>
      </c>
      <c r="F19456" s="405">
        <v>75447</v>
      </c>
      <c r="G19456" s="292" t="s">
        <v>2979</v>
      </c>
    </row>
    <row r="19457" spans="1:7">
      <c r="A19457" s="292" t="s">
        <v>49</v>
      </c>
      <c r="B19457" s="405">
        <v>76874</v>
      </c>
      <c r="C19457" s="292" t="s">
        <v>2979</v>
      </c>
      <c r="E19457" s="292" t="s">
        <v>214</v>
      </c>
      <c r="F19457" s="405">
        <v>75448</v>
      </c>
      <c r="G19457" s="292" t="s">
        <v>2979</v>
      </c>
    </row>
    <row r="19458" spans="1:7">
      <c r="A19458" s="292" t="s">
        <v>49</v>
      </c>
      <c r="B19458" s="405">
        <v>77376</v>
      </c>
      <c r="C19458" s="292" t="s">
        <v>2979</v>
      </c>
      <c r="E19458" s="292" t="s">
        <v>214</v>
      </c>
      <c r="F19458" s="405">
        <v>75449</v>
      </c>
      <c r="G19458" s="292" t="s">
        <v>2979</v>
      </c>
    </row>
    <row r="19459" spans="1:7">
      <c r="A19459" s="292" t="s">
        <v>49</v>
      </c>
      <c r="B19459" s="405">
        <v>77533</v>
      </c>
      <c r="C19459" s="292" t="s">
        <v>2979</v>
      </c>
      <c r="E19459" s="292" t="s">
        <v>214</v>
      </c>
      <c r="F19459" s="405">
        <v>75451</v>
      </c>
      <c r="G19459" s="292" t="s">
        <v>2979</v>
      </c>
    </row>
    <row r="19460" spans="1:7">
      <c r="A19460" s="292" t="s">
        <v>49</v>
      </c>
      <c r="B19460" s="405">
        <v>77950</v>
      </c>
      <c r="C19460" s="292" t="s">
        <v>2979</v>
      </c>
      <c r="E19460" s="292" t="s">
        <v>214</v>
      </c>
      <c r="F19460" s="405">
        <v>75452</v>
      </c>
      <c r="G19460" s="292" t="s">
        <v>2979</v>
      </c>
    </row>
    <row r="19461" spans="1:7">
      <c r="A19461" s="292" t="s">
        <v>49</v>
      </c>
      <c r="B19461" s="405">
        <v>78066</v>
      </c>
      <c r="C19461" s="292" t="s">
        <v>2979</v>
      </c>
      <c r="E19461" s="292" t="s">
        <v>214</v>
      </c>
      <c r="F19461" s="405">
        <v>75453</v>
      </c>
      <c r="G19461" s="292" t="s">
        <v>2979</v>
      </c>
    </row>
    <row r="19462" spans="1:7">
      <c r="A19462" s="292" t="s">
        <v>49</v>
      </c>
      <c r="B19462" s="405">
        <v>78361</v>
      </c>
      <c r="C19462" s="292" t="s">
        <v>2979</v>
      </c>
      <c r="E19462" s="292" t="s">
        <v>214</v>
      </c>
      <c r="F19462" s="405">
        <v>75457</v>
      </c>
      <c r="G19462" s="292" t="s">
        <v>2979</v>
      </c>
    </row>
    <row r="19463" spans="1:7">
      <c r="A19463" s="292" t="s">
        <v>49</v>
      </c>
      <c r="B19463" s="405">
        <v>74647</v>
      </c>
      <c r="C19463" s="292" t="s">
        <v>2979</v>
      </c>
      <c r="E19463" s="292" t="s">
        <v>214</v>
      </c>
      <c r="F19463" s="405">
        <v>75458</v>
      </c>
      <c r="G19463" s="292" t="s">
        <v>2979</v>
      </c>
    </row>
    <row r="19464" spans="1:7">
      <c r="A19464" s="292" t="s">
        <v>49</v>
      </c>
      <c r="B19464" s="405">
        <v>74855</v>
      </c>
      <c r="C19464" s="292" t="s">
        <v>2979</v>
      </c>
      <c r="E19464" s="292" t="s">
        <v>214</v>
      </c>
      <c r="F19464" s="405">
        <v>75462</v>
      </c>
      <c r="G19464" s="292" t="s">
        <v>2979</v>
      </c>
    </row>
    <row r="19465" spans="1:7">
      <c r="A19465" s="292" t="s">
        <v>49</v>
      </c>
      <c r="B19465" s="405">
        <v>75163</v>
      </c>
      <c r="C19465" s="292" t="s">
        <v>2979</v>
      </c>
      <c r="E19465" s="292" t="s">
        <v>214</v>
      </c>
      <c r="F19465" s="405">
        <v>75468</v>
      </c>
      <c r="G19465" s="292" t="s">
        <v>2979</v>
      </c>
    </row>
    <row r="19466" spans="1:7">
      <c r="A19466" s="292" t="s">
        <v>49</v>
      </c>
      <c r="B19466" s="405">
        <v>75481</v>
      </c>
      <c r="C19466" s="292" t="s">
        <v>2979</v>
      </c>
      <c r="E19466" s="292" t="s">
        <v>214</v>
      </c>
      <c r="F19466" s="405">
        <v>75469</v>
      </c>
      <c r="G19466" s="292" t="s">
        <v>2979</v>
      </c>
    </row>
    <row r="19467" spans="1:7">
      <c r="A19467" s="292" t="s">
        <v>49</v>
      </c>
      <c r="B19467" s="405">
        <v>75752</v>
      </c>
      <c r="C19467" s="292" t="s">
        <v>2979</v>
      </c>
      <c r="E19467" s="292" t="s">
        <v>214</v>
      </c>
      <c r="F19467" s="405">
        <v>75470</v>
      </c>
      <c r="G19467" s="292" t="s">
        <v>2979</v>
      </c>
    </row>
    <row r="19468" spans="1:7">
      <c r="A19468" s="292" t="s">
        <v>49</v>
      </c>
      <c r="B19468" s="405">
        <v>75939</v>
      </c>
      <c r="C19468" s="292" t="s">
        <v>2979</v>
      </c>
      <c r="E19468" s="292" t="s">
        <v>214</v>
      </c>
      <c r="F19468" s="405">
        <v>75471</v>
      </c>
      <c r="G19468" s="292" t="s">
        <v>2979</v>
      </c>
    </row>
    <row r="19469" spans="1:7">
      <c r="A19469" s="292" t="s">
        <v>49</v>
      </c>
      <c r="B19469" s="405">
        <v>76270</v>
      </c>
      <c r="C19469" s="292" t="s">
        <v>2979</v>
      </c>
      <c r="E19469" s="292" t="s">
        <v>214</v>
      </c>
      <c r="F19469" s="405">
        <v>75472</v>
      </c>
      <c r="G19469" s="292" t="s">
        <v>2979</v>
      </c>
    </row>
    <row r="19470" spans="1:7">
      <c r="A19470" s="292" t="s">
        <v>49</v>
      </c>
      <c r="B19470" s="405">
        <v>76471</v>
      </c>
      <c r="C19470" s="292" t="s">
        <v>2979</v>
      </c>
      <c r="E19470" s="292" t="s">
        <v>214</v>
      </c>
      <c r="F19470" s="405">
        <v>75473</v>
      </c>
      <c r="G19470" s="292" t="s">
        <v>2979</v>
      </c>
    </row>
    <row r="19471" spans="1:7">
      <c r="A19471" s="292" t="s">
        <v>49</v>
      </c>
      <c r="B19471" s="405">
        <v>76639</v>
      </c>
      <c r="C19471" s="292" t="s">
        <v>2979</v>
      </c>
      <c r="E19471" s="292" t="s">
        <v>214</v>
      </c>
      <c r="F19471" s="405">
        <v>75474</v>
      </c>
      <c r="G19471" s="292" t="s">
        <v>2979</v>
      </c>
    </row>
    <row r="19472" spans="1:7">
      <c r="A19472" s="292" t="s">
        <v>49</v>
      </c>
      <c r="B19472" s="405">
        <v>76875</v>
      </c>
      <c r="C19472" s="292" t="s">
        <v>2979</v>
      </c>
      <c r="E19472" s="292" t="s">
        <v>214</v>
      </c>
      <c r="F19472" s="405">
        <v>75478</v>
      </c>
      <c r="G19472" s="292" t="s">
        <v>2979</v>
      </c>
    </row>
    <row r="19473" spans="1:7">
      <c r="A19473" s="292" t="s">
        <v>49</v>
      </c>
      <c r="B19473" s="405">
        <v>77399</v>
      </c>
      <c r="C19473" s="292" t="s">
        <v>2979</v>
      </c>
      <c r="E19473" s="292" t="s">
        <v>214</v>
      </c>
      <c r="F19473" s="405">
        <v>75481</v>
      </c>
      <c r="G19473" s="292" t="s">
        <v>2979</v>
      </c>
    </row>
    <row r="19474" spans="1:7">
      <c r="A19474" s="292" t="s">
        <v>49</v>
      </c>
      <c r="B19474" s="405">
        <v>77538</v>
      </c>
      <c r="C19474" s="292" t="s">
        <v>2979</v>
      </c>
      <c r="E19474" s="292" t="s">
        <v>214</v>
      </c>
      <c r="F19474" s="405">
        <v>75486</v>
      </c>
      <c r="G19474" s="292" t="s">
        <v>2979</v>
      </c>
    </row>
    <row r="19475" spans="1:7">
      <c r="A19475" s="292" t="s">
        <v>49</v>
      </c>
      <c r="B19475" s="405">
        <v>77954</v>
      </c>
      <c r="C19475" s="292" t="s">
        <v>2979</v>
      </c>
      <c r="E19475" s="292" t="s">
        <v>214</v>
      </c>
      <c r="F19475" s="405">
        <v>75487</v>
      </c>
      <c r="G19475" s="292" t="s">
        <v>2979</v>
      </c>
    </row>
    <row r="19476" spans="1:7">
      <c r="A19476" s="292" t="s">
        <v>49</v>
      </c>
      <c r="B19476" s="405">
        <v>78067</v>
      </c>
      <c r="C19476" s="292" t="s">
        <v>2979</v>
      </c>
      <c r="E19476" s="292" t="s">
        <v>214</v>
      </c>
      <c r="F19476" s="405">
        <v>75488</v>
      </c>
      <c r="G19476" s="292" t="s">
        <v>2979</v>
      </c>
    </row>
    <row r="19477" spans="1:7">
      <c r="A19477" s="292" t="s">
        <v>49</v>
      </c>
      <c r="B19477" s="405">
        <v>78368</v>
      </c>
      <c r="C19477" s="292" t="s">
        <v>2979</v>
      </c>
      <c r="E19477" s="292" t="s">
        <v>214</v>
      </c>
      <c r="F19477" s="405">
        <v>75491</v>
      </c>
      <c r="G19477" s="292" t="s">
        <v>2979</v>
      </c>
    </row>
    <row r="19478" spans="1:7">
      <c r="A19478" s="292" t="s">
        <v>49</v>
      </c>
      <c r="B19478" s="405">
        <v>74651</v>
      </c>
      <c r="C19478" s="292" t="s">
        <v>2979</v>
      </c>
      <c r="E19478" s="292" t="s">
        <v>214</v>
      </c>
      <c r="F19478" s="405">
        <v>75493</v>
      </c>
      <c r="G19478" s="292" t="s">
        <v>2979</v>
      </c>
    </row>
    <row r="19479" spans="1:7">
      <c r="A19479" s="292" t="s">
        <v>49</v>
      </c>
      <c r="B19479" s="405">
        <v>74856</v>
      </c>
      <c r="C19479" s="292" t="s">
        <v>2979</v>
      </c>
      <c r="E19479" s="292" t="s">
        <v>214</v>
      </c>
      <c r="F19479" s="405">
        <v>75494</v>
      </c>
      <c r="G19479" s="292" t="s">
        <v>2979</v>
      </c>
    </row>
    <row r="19480" spans="1:7">
      <c r="A19480" s="292" t="s">
        <v>49</v>
      </c>
      <c r="B19480" s="405">
        <v>75169</v>
      </c>
      <c r="C19480" s="292" t="s">
        <v>2979</v>
      </c>
      <c r="E19480" s="292" t="s">
        <v>214</v>
      </c>
      <c r="F19480" s="405">
        <v>75496</v>
      </c>
      <c r="G19480" s="292" t="s">
        <v>2979</v>
      </c>
    </row>
    <row r="19481" spans="1:7">
      <c r="A19481" s="292" t="s">
        <v>49</v>
      </c>
      <c r="B19481" s="405">
        <v>75486</v>
      </c>
      <c r="C19481" s="292" t="s">
        <v>2979</v>
      </c>
      <c r="E19481" s="292" t="s">
        <v>214</v>
      </c>
      <c r="F19481" s="405">
        <v>75497</v>
      </c>
      <c r="G19481" s="292" t="s">
        <v>2979</v>
      </c>
    </row>
    <row r="19482" spans="1:7">
      <c r="A19482" s="292" t="s">
        <v>49</v>
      </c>
      <c r="B19482" s="405">
        <v>75754</v>
      </c>
      <c r="C19482" s="292" t="s">
        <v>2979</v>
      </c>
      <c r="E19482" s="292" t="s">
        <v>214</v>
      </c>
      <c r="F19482" s="405">
        <v>75550</v>
      </c>
      <c r="G19482" s="292" t="s">
        <v>2979</v>
      </c>
    </row>
    <row r="19483" spans="1:7">
      <c r="A19483" s="292" t="s">
        <v>49</v>
      </c>
      <c r="B19483" s="405">
        <v>75941</v>
      </c>
      <c r="C19483" s="292" t="s">
        <v>2979</v>
      </c>
      <c r="E19483" s="292" t="s">
        <v>214</v>
      </c>
      <c r="F19483" s="405">
        <v>75556</v>
      </c>
      <c r="G19483" s="292" t="s">
        <v>2979</v>
      </c>
    </row>
    <row r="19484" spans="1:7">
      <c r="A19484" s="292" t="s">
        <v>49</v>
      </c>
      <c r="B19484" s="405">
        <v>76271</v>
      </c>
      <c r="C19484" s="292" t="s">
        <v>2979</v>
      </c>
      <c r="E19484" s="292" t="s">
        <v>214</v>
      </c>
      <c r="F19484" s="405">
        <v>75562</v>
      </c>
      <c r="G19484" s="292" t="s">
        <v>2979</v>
      </c>
    </row>
    <row r="19485" spans="1:7">
      <c r="A19485" s="292" t="s">
        <v>49</v>
      </c>
      <c r="B19485" s="405">
        <v>76474</v>
      </c>
      <c r="C19485" s="292" t="s">
        <v>2979</v>
      </c>
      <c r="E19485" s="292" t="s">
        <v>214</v>
      </c>
      <c r="F19485" s="405">
        <v>75563</v>
      </c>
      <c r="G19485" s="292" t="s">
        <v>2979</v>
      </c>
    </row>
    <row r="19486" spans="1:7">
      <c r="A19486" s="292" t="s">
        <v>49</v>
      </c>
      <c r="B19486" s="405">
        <v>76640</v>
      </c>
      <c r="C19486" s="292" t="s">
        <v>2979</v>
      </c>
      <c r="E19486" s="292" t="s">
        <v>214</v>
      </c>
      <c r="F19486" s="405">
        <v>75566</v>
      </c>
      <c r="G19486" s="292" t="s">
        <v>2979</v>
      </c>
    </row>
    <row r="19487" spans="1:7">
      <c r="A19487" s="292" t="s">
        <v>49</v>
      </c>
      <c r="B19487" s="405">
        <v>76877</v>
      </c>
      <c r="C19487" s="292" t="s">
        <v>2979</v>
      </c>
      <c r="E19487" s="292" t="s">
        <v>214</v>
      </c>
      <c r="F19487" s="405">
        <v>75567</v>
      </c>
      <c r="G19487" s="292" t="s">
        <v>2979</v>
      </c>
    </row>
    <row r="19488" spans="1:7">
      <c r="A19488" s="292" t="s">
        <v>49</v>
      </c>
      <c r="B19488" s="405">
        <v>77412</v>
      </c>
      <c r="C19488" s="292" t="s">
        <v>2979</v>
      </c>
      <c r="E19488" s="292" t="s">
        <v>214</v>
      </c>
      <c r="F19488" s="405">
        <v>75568</v>
      </c>
      <c r="G19488" s="292" t="s">
        <v>2979</v>
      </c>
    </row>
    <row r="19489" spans="1:7">
      <c r="A19489" s="292" t="s">
        <v>49</v>
      </c>
      <c r="B19489" s="405">
        <v>77560</v>
      </c>
      <c r="C19489" s="292" t="s">
        <v>2979</v>
      </c>
      <c r="E19489" s="292" t="s">
        <v>214</v>
      </c>
      <c r="F19489" s="405">
        <v>75571</v>
      </c>
      <c r="G19489" s="292" t="s">
        <v>2979</v>
      </c>
    </row>
    <row r="19490" spans="1:7">
      <c r="A19490" s="292" t="s">
        <v>49</v>
      </c>
      <c r="B19490" s="405">
        <v>77957</v>
      </c>
      <c r="C19490" s="292" t="s">
        <v>2979</v>
      </c>
      <c r="E19490" s="292" t="s">
        <v>214</v>
      </c>
      <c r="F19490" s="405">
        <v>75572</v>
      </c>
      <c r="G19490" s="292" t="s">
        <v>2979</v>
      </c>
    </row>
    <row r="19491" spans="1:7">
      <c r="A19491" s="292" t="s">
        <v>49</v>
      </c>
      <c r="B19491" s="405">
        <v>78071</v>
      </c>
      <c r="C19491" s="292" t="s">
        <v>2979</v>
      </c>
      <c r="E19491" s="292" t="s">
        <v>214</v>
      </c>
      <c r="F19491" s="405">
        <v>75573</v>
      </c>
      <c r="G19491" s="292" t="s">
        <v>2979</v>
      </c>
    </row>
    <row r="19492" spans="1:7">
      <c r="A19492" s="292" t="s">
        <v>49</v>
      </c>
      <c r="B19492" s="405">
        <v>78370</v>
      </c>
      <c r="C19492" s="292" t="s">
        <v>2979</v>
      </c>
      <c r="E19492" s="292" t="s">
        <v>214</v>
      </c>
      <c r="F19492" s="405">
        <v>75574</v>
      </c>
      <c r="G19492" s="292" t="s">
        <v>2979</v>
      </c>
    </row>
    <row r="19493" spans="1:7">
      <c r="A19493" s="292" t="s">
        <v>49</v>
      </c>
      <c r="B19493" s="405">
        <v>74652</v>
      </c>
      <c r="C19493" s="292" t="s">
        <v>2979</v>
      </c>
      <c r="E19493" s="292" t="s">
        <v>214</v>
      </c>
      <c r="F19493" s="405">
        <v>75633</v>
      </c>
      <c r="G19493" s="292" t="s">
        <v>2979</v>
      </c>
    </row>
    <row r="19494" spans="1:7">
      <c r="A19494" s="292" t="s">
        <v>49</v>
      </c>
      <c r="B19494" s="405">
        <v>74859</v>
      </c>
      <c r="C19494" s="292" t="s">
        <v>2979</v>
      </c>
      <c r="E19494" s="292" t="s">
        <v>214</v>
      </c>
      <c r="F19494" s="405">
        <v>75636</v>
      </c>
      <c r="G19494" s="292" t="s">
        <v>2979</v>
      </c>
    </row>
    <row r="19495" spans="1:7">
      <c r="A19495" s="292" t="s">
        <v>49</v>
      </c>
      <c r="B19495" s="405">
        <v>75411</v>
      </c>
      <c r="C19495" s="292" t="s">
        <v>2979</v>
      </c>
      <c r="E19495" s="292" t="s">
        <v>214</v>
      </c>
      <c r="F19495" s="405">
        <v>75637</v>
      </c>
      <c r="G19495" s="292" t="s">
        <v>2979</v>
      </c>
    </row>
    <row r="19496" spans="1:7">
      <c r="A19496" s="292" t="s">
        <v>49</v>
      </c>
      <c r="B19496" s="405">
        <v>75487</v>
      </c>
      <c r="C19496" s="292" t="s">
        <v>2979</v>
      </c>
      <c r="E19496" s="292" t="s">
        <v>214</v>
      </c>
      <c r="F19496" s="405">
        <v>75638</v>
      </c>
      <c r="G19496" s="292" t="s">
        <v>2979</v>
      </c>
    </row>
    <row r="19497" spans="1:7">
      <c r="A19497" s="292" t="s">
        <v>49</v>
      </c>
      <c r="B19497" s="405">
        <v>75755</v>
      </c>
      <c r="C19497" s="292" t="s">
        <v>2979</v>
      </c>
      <c r="E19497" s="292" t="s">
        <v>214</v>
      </c>
      <c r="F19497" s="405">
        <v>75640</v>
      </c>
      <c r="G19497" s="292" t="s">
        <v>2979</v>
      </c>
    </row>
    <row r="19498" spans="1:7">
      <c r="A19498" s="292" t="s">
        <v>49</v>
      </c>
      <c r="B19498" s="405">
        <v>75949</v>
      </c>
      <c r="C19498" s="292" t="s">
        <v>2979</v>
      </c>
      <c r="E19498" s="292" t="s">
        <v>214</v>
      </c>
      <c r="F19498" s="405">
        <v>75643</v>
      </c>
      <c r="G19498" s="292" t="s">
        <v>2979</v>
      </c>
    </row>
    <row r="19499" spans="1:7">
      <c r="A19499" s="292" t="s">
        <v>49</v>
      </c>
      <c r="B19499" s="405">
        <v>76272</v>
      </c>
      <c r="C19499" s="292" t="s">
        <v>2979</v>
      </c>
      <c r="E19499" s="292" t="s">
        <v>214</v>
      </c>
      <c r="F19499" s="405">
        <v>75645</v>
      </c>
      <c r="G19499" s="292" t="s">
        <v>2979</v>
      </c>
    </row>
    <row r="19500" spans="1:7">
      <c r="A19500" s="292" t="s">
        <v>49</v>
      </c>
      <c r="B19500" s="405">
        <v>76475</v>
      </c>
      <c r="C19500" s="292" t="s">
        <v>2979</v>
      </c>
      <c r="E19500" s="292" t="s">
        <v>214</v>
      </c>
      <c r="F19500" s="405">
        <v>75650</v>
      </c>
      <c r="G19500" s="292" t="s">
        <v>2979</v>
      </c>
    </row>
    <row r="19501" spans="1:7">
      <c r="A19501" s="292" t="s">
        <v>49</v>
      </c>
      <c r="B19501" s="405">
        <v>76642</v>
      </c>
      <c r="C19501" s="292" t="s">
        <v>2979</v>
      </c>
      <c r="E19501" s="292" t="s">
        <v>214</v>
      </c>
      <c r="F19501" s="405">
        <v>75653</v>
      </c>
      <c r="G19501" s="292" t="s">
        <v>2979</v>
      </c>
    </row>
    <row r="19502" spans="1:7">
      <c r="A19502" s="292" t="s">
        <v>49</v>
      </c>
      <c r="B19502" s="405">
        <v>76883</v>
      </c>
      <c r="C19502" s="292" t="s">
        <v>2979</v>
      </c>
      <c r="E19502" s="292" t="s">
        <v>214</v>
      </c>
      <c r="F19502" s="405">
        <v>75656</v>
      </c>
      <c r="G19502" s="292" t="s">
        <v>2979</v>
      </c>
    </row>
    <row r="19503" spans="1:7">
      <c r="A19503" s="292" t="s">
        <v>49</v>
      </c>
      <c r="B19503" s="405">
        <v>77414</v>
      </c>
      <c r="C19503" s="292" t="s">
        <v>2979</v>
      </c>
      <c r="E19503" s="292" t="s">
        <v>214</v>
      </c>
      <c r="F19503" s="405">
        <v>75657</v>
      </c>
      <c r="G19503" s="292" t="s">
        <v>2979</v>
      </c>
    </row>
    <row r="19504" spans="1:7">
      <c r="A19504" s="292" t="s">
        <v>49</v>
      </c>
      <c r="B19504" s="405">
        <v>77561</v>
      </c>
      <c r="C19504" s="292" t="s">
        <v>2979</v>
      </c>
      <c r="E19504" s="292" t="s">
        <v>214</v>
      </c>
      <c r="F19504" s="405">
        <v>75667</v>
      </c>
      <c r="G19504" s="292" t="s">
        <v>2979</v>
      </c>
    </row>
    <row r="19505" spans="1:7">
      <c r="A19505" s="292" t="s">
        <v>49</v>
      </c>
      <c r="B19505" s="405">
        <v>77962</v>
      </c>
      <c r="C19505" s="292" t="s">
        <v>2979</v>
      </c>
      <c r="E19505" s="292" t="s">
        <v>214</v>
      </c>
      <c r="F19505" s="405">
        <v>75668</v>
      </c>
      <c r="G19505" s="292" t="s">
        <v>2979</v>
      </c>
    </row>
    <row r="19506" spans="1:7">
      <c r="A19506" s="292" t="s">
        <v>49</v>
      </c>
      <c r="B19506" s="405">
        <v>78073</v>
      </c>
      <c r="C19506" s="292" t="s">
        <v>2979</v>
      </c>
      <c r="E19506" s="292" t="s">
        <v>214</v>
      </c>
      <c r="F19506" s="405">
        <v>75682</v>
      </c>
      <c r="G19506" s="292" t="s">
        <v>2979</v>
      </c>
    </row>
    <row r="19507" spans="1:7">
      <c r="A19507" s="292" t="s">
        <v>49</v>
      </c>
      <c r="B19507" s="405">
        <v>78371</v>
      </c>
      <c r="C19507" s="292" t="s">
        <v>2979</v>
      </c>
      <c r="E19507" s="292" t="s">
        <v>214</v>
      </c>
      <c r="F19507" s="405">
        <v>75684</v>
      </c>
      <c r="G19507" s="292" t="s">
        <v>2979</v>
      </c>
    </row>
    <row r="19508" spans="1:7">
      <c r="A19508" s="292" t="s">
        <v>49</v>
      </c>
      <c r="B19508" s="405">
        <v>74653</v>
      </c>
      <c r="C19508" s="292" t="s">
        <v>2979</v>
      </c>
      <c r="E19508" s="292" t="s">
        <v>214</v>
      </c>
      <c r="F19508" s="405">
        <v>75685</v>
      </c>
      <c r="G19508" s="292" t="s">
        <v>2979</v>
      </c>
    </row>
    <row r="19509" spans="1:7">
      <c r="A19509" s="292" t="s">
        <v>49</v>
      </c>
      <c r="B19509" s="405">
        <v>74860</v>
      </c>
      <c r="C19509" s="292" t="s">
        <v>2979</v>
      </c>
      <c r="E19509" s="292" t="s">
        <v>214</v>
      </c>
      <c r="F19509" s="405">
        <v>75686</v>
      </c>
      <c r="G19509" s="292" t="s">
        <v>2979</v>
      </c>
    </row>
    <row r="19510" spans="1:7">
      <c r="A19510" s="292" t="s">
        <v>49</v>
      </c>
      <c r="B19510" s="405">
        <v>75412</v>
      </c>
      <c r="C19510" s="292" t="s">
        <v>2979</v>
      </c>
      <c r="E19510" s="292" t="s">
        <v>214</v>
      </c>
      <c r="F19510" s="405">
        <v>75689</v>
      </c>
      <c r="G19510" s="292" t="s">
        <v>2979</v>
      </c>
    </row>
    <row r="19511" spans="1:7">
      <c r="A19511" s="292" t="s">
        <v>49</v>
      </c>
      <c r="B19511" s="405">
        <v>75488</v>
      </c>
      <c r="C19511" s="292" t="s">
        <v>2979</v>
      </c>
      <c r="E19511" s="292" t="s">
        <v>214</v>
      </c>
      <c r="F19511" s="405">
        <v>75691</v>
      </c>
      <c r="G19511" s="292" t="s">
        <v>2979</v>
      </c>
    </row>
    <row r="19512" spans="1:7">
      <c r="A19512" s="292" t="s">
        <v>49</v>
      </c>
      <c r="B19512" s="405">
        <v>75756</v>
      </c>
      <c r="C19512" s="292" t="s">
        <v>2979</v>
      </c>
      <c r="E19512" s="292" t="s">
        <v>214</v>
      </c>
      <c r="F19512" s="405">
        <v>75705</v>
      </c>
      <c r="G19512" s="292" t="s">
        <v>2979</v>
      </c>
    </row>
    <row r="19513" spans="1:7">
      <c r="A19513" s="292" t="s">
        <v>49</v>
      </c>
      <c r="B19513" s="405">
        <v>75951</v>
      </c>
      <c r="C19513" s="292" t="s">
        <v>2979</v>
      </c>
      <c r="E19513" s="292" t="s">
        <v>214</v>
      </c>
      <c r="F19513" s="405">
        <v>75750</v>
      </c>
      <c r="G19513" s="292" t="s">
        <v>2979</v>
      </c>
    </row>
    <row r="19514" spans="1:7">
      <c r="A19514" s="292" t="s">
        <v>49</v>
      </c>
      <c r="B19514" s="405">
        <v>76273</v>
      </c>
      <c r="C19514" s="292" t="s">
        <v>2979</v>
      </c>
      <c r="E19514" s="292" t="s">
        <v>214</v>
      </c>
      <c r="F19514" s="405">
        <v>75752</v>
      </c>
      <c r="G19514" s="292" t="s">
        <v>2979</v>
      </c>
    </row>
    <row r="19515" spans="1:7">
      <c r="A19515" s="292" t="s">
        <v>49</v>
      </c>
      <c r="B19515" s="405">
        <v>76476</v>
      </c>
      <c r="C19515" s="292" t="s">
        <v>2979</v>
      </c>
      <c r="E19515" s="292" t="s">
        <v>214</v>
      </c>
      <c r="F19515" s="405">
        <v>75754</v>
      </c>
      <c r="G19515" s="292" t="s">
        <v>2979</v>
      </c>
    </row>
    <row r="19516" spans="1:7">
      <c r="A19516" s="292" t="s">
        <v>49</v>
      </c>
      <c r="B19516" s="405">
        <v>76644</v>
      </c>
      <c r="C19516" s="292" t="s">
        <v>2979</v>
      </c>
      <c r="E19516" s="292" t="s">
        <v>214</v>
      </c>
      <c r="F19516" s="405">
        <v>75755</v>
      </c>
      <c r="G19516" s="292" t="s">
        <v>2979</v>
      </c>
    </row>
    <row r="19517" spans="1:7">
      <c r="A19517" s="292" t="s">
        <v>49</v>
      </c>
      <c r="B19517" s="405">
        <v>76890</v>
      </c>
      <c r="C19517" s="292" t="s">
        <v>2979</v>
      </c>
      <c r="E19517" s="292" t="s">
        <v>214</v>
      </c>
      <c r="F19517" s="405">
        <v>75756</v>
      </c>
      <c r="G19517" s="292" t="s">
        <v>2979</v>
      </c>
    </row>
    <row r="19518" spans="1:7">
      <c r="A19518" s="292" t="s">
        <v>49</v>
      </c>
      <c r="B19518" s="405">
        <v>77415</v>
      </c>
      <c r="C19518" s="292" t="s">
        <v>2979</v>
      </c>
      <c r="E19518" s="292" t="s">
        <v>214</v>
      </c>
      <c r="F19518" s="405">
        <v>75758</v>
      </c>
      <c r="G19518" s="292" t="s">
        <v>2979</v>
      </c>
    </row>
    <row r="19519" spans="1:7">
      <c r="A19519" s="292" t="s">
        <v>49</v>
      </c>
      <c r="B19519" s="405">
        <v>77564</v>
      </c>
      <c r="C19519" s="292" t="s">
        <v>2979</v>
      </c>
      <c r="E19519" s="292" t="s">
        <v>214</v>
      </c>
      <c r="F19519" s="405">
        <v>75763</v>
      </c>
      <c r="G19519" s="292" t="s">
        <v>2979</v>
      </c>
    </row>
    <row r="19520" spans="1:7">
      <c r="A19520" s="292" t="s">
        <v>49</v>
      </c>
      <c r="B19520" s="405">
        <v>77963</v>
      </c>
      <c r="C19520" s="292" t="s">
        <v>2979</v>
      </c>
      <c r="E19520" s="292" t="s">
        <v>214</v>
      </c>
      <c r="F19520" s="405">
        <v>75765</v>
      </c>
      <c r="G19520" s="292" t="s">
        <v>2979</v>
      </c>
    </row>
    <row r="19521" spans="1:7">
      <c r="A19521" s="292" t="s">
        <v>49</v>
      </c>
      <c r="B19521" s="405">
        <v>78075</v>
      </c>
      <c r="C19521" s="292" t="s">
        <v>2979</v>
      </c>
      <c r="E19521" s="292" t="s">
        <v>214</v>
      </c>
      <c r="F19521" s="405">
        <v>75766</v>
      </c>
      <c r="G19521" s="292" t="s">
        <v>2979</v>
      </c>
    </row>
    <row r="19522" spans="1:7">
      <c r="A19522" s="292" t="s">
        <v>49</v>
      </c>
      <c r="B19522" s="405">
        <v>78372</v>
      </c>
      <c r="C19522" s="292" t="s">
        <v>2979</v>
      </c>
      <c r="E19522" s="292" t="s">
        <v>214</v>
      </c>
      <c r="F19522" s="405">
        <v>75773</v>
      </c>
      <c r="G19522" s="292" t="s">
        <v>2979</v>
      </c>
    </row>
    <row r="19523" spans="1:7">
      <c r="A19523" s="292" t="s">
        <v>49</v>
      </c>
      <c r="B19523" s="405">
        <v>74722</v>
      </c>
      <c r="C19523" s="292" t="s">
        <v>2979</v>
      </c>
      <c r="E19523" s="292" t="s">
        <v>214</v>
      </c>
      <c r="F19523" s="405">
        <v>75779</v>
      </c>
      <c r="G19523" s="292" t="s">
        <v>2979</v>
      </c>
    </row>
    <row r="19524" spans="1:7">
      <c r="A19524" s="292" t="s">
        <v>49</v>
      </c>
      <c r="B19524" s="405">
        <v>74864</v>
      </c>
      <c r="C19524" s="292" t="s">
        <v>2979</v>
      </c>
      <c r="E19524" s="292" t="s">
        <v>214</v>
      </c>
      <c r="F19524" s="405">
        <v>75783</v>
      </c>
      <c r="G19524" s="292" t="s">
        <v>2979</v>
      </c>
    </row>
    <row r="19525" spans="1:7">
      <c r="A19525" s="292" t="s">
        <v>49</v>
      </c>
      <c r="B19525" s="405">
        <v>75413</v>
      </c>
      <c r="C19525" s="292" t="s">
        <v>2979</v>
      </c>
      <c r="E19525" s="292" t="s">
        <v>214</v>
      </c>
      <c r="F19525" s="405">
        <v>75784</v>
      </c>
      <c r="G19525" s="292" t="s">
        <v>2979</v>
      </c>
    </row>
    <row r="19526" spans="1:7">
      <c r="A19526" s="292" t="s">
        <v>49</v>
      </c>
      <c r="B19526" s="405">
        <v>75491</v>
      </c>
      <c r="C19526" s="292" t="s">
        <v>2979</v>
      </c>
      <c r="E19526" s="292" t="s">
        <v>214</v>
      </c>
      <c r="F19526" s="405">
        <v>75788</v>
      </c>
      <c r="G19526" s="292" t="s">
        <v>2979</v>
      </c>
    </row>
    <row r="19527" spans="1:7">
      <c r="A19527" s="292" t="s">
        <v>49</v>
      </c>
      <c r="B19527" s="405">
        <v>75758</v>
      </c>
      <c r="C19527" s="292" t="s">
        <v>2979</v>
      </c>
      <c r="E19527" s="292" t="s">
        <v>214</v>
      </c>
      <c r="F19527" s="405">
        <v>75789</v>
      </c>
      <c r="G19527" s="292" t="s">
        <v>2979</v>
      </c>
    </row>
    <row r="19528" spans="1:7">
      <c r="A19528" s="292" t="s">
        <v>49</v>
      </c>
      <c r="B19528" s="405">
        <v>75954</v>
      </c>
      <c r="C19528" s="292" t="s">
        <v>2979</v>
      </c>
      <c r="E19528" s="292" t="s">
        <v>214</v>
      </c>
      <c r="F19528" s="405">
        <v>75802</v>
      </c>
      <c r="G19528" s="292" t="s">
        <v>2979</v>
      </c>
    </row>
    <row r="19529" spans="1:7">
      <c r="A19529" s="292" t="s">
        <v>49</v>
      </c>
      <c r="B19529" s="405">
        <v>76352</v>
      </c>
      <c r="C19529" s="292" t="s">
        <v>2979</v>
      </c>
      <c r="E19529" s="292" t="s">
        <v>214</v>
      </c>
      <c r="F19529" s="405">
        <v>75803</v>
      </c>
      <c r="G19529" s="292" t="s">
        <v>2979</v>
      </c>
    </row>
    <row r="19530" spans="1:7">
      <c r="A19530" s="292" t="s">
        <v>49</v>
      </c>
      <c r="B19530" s="405">
        <v>76481</v>
      </c>
      <c r="C19530" s="292" t="s">
        <v>2979</v>
      </c>
      <c r="E19530" s="292" t="s">
        <v>214</v>
      </c>
      <c r="F19530" s="405">
        <v>75831</v>
      </c>
      <c r="G19530" s="292" t="s">
        <v>2979</v>
      </c>
    </row>
    <row r="19531" spans="1:7">
      <c r="A19531" s="292" t="s">
        <v>49</v>
      </c>
      <c r="B19531" s="405">
        <v>76648</v>
      </c>
      <c r="C19531" s="292" t="s">
        <v>2979</v>
      </c>
      <c r="E19531" s="292" t="s">
        <v>214</v>
      </c>
      <c r="F19531" s="405">
        <v>75832</v>
      </c>
      <c r="G19531" s="292" t="s">
        <v>2979</v>
      </c>
    </row>
    <row r="19532" spans="1:7">
      <c r="A19532" s="292" t="s">
        <v>49</v>
      </c>
      <c r="B19532" s="405">
        <v>76933</v>
      </c>
      <c r="C19532" s="292" t="s">
        <v>2979</v>
      </c>
      <c r="E19532" s="292" t="s">
        <v>214</v>
      </c>
      <c r="F19532" s="405">
        <v>75834</v>
      </c>
      <c r="G19532" s="292" t="s">
        <v>2979</v>
      </c>
    </row>
    <row r="19533" spans="1:7">
      <c r="A19533" s="292" t="s">
        <v>49</v>
      </c>
      <c r="B19533" s="405">
        <v>77417</v>
      </c>
      <c r="C19533" s="292" t="s">
        <v>2979</v>
      </c>
      <c r="E19533" s="292" t="s">
        <v>214</v>
      </c>
      <c r="F19533" s="405">
        <v>75835</v>
      </c>
      <c r="G19533" s="292" t="s">
        <v>2979</v>
      </c>
    </row>
    <row r="19534" spans="1:7">
      <c r="A19534" s="292" t="s">
        <v>49</v>
      </c>
      <c r="B19534" s="405">
        <v>77575</v>
      </c>
      <c r="C19534" s="292" t="s">
        <v>2979</v>
      </c>
      <c r="E19534" s="292" t="s">
        <v>214</v>
      </c>
      <c r="F19534" s="405">
        <v>75839</v>
      </c>
      <c r="G19534" s="292" t="s">
        <v>2979</v>
      </c>
    </row>
    <row r="19535" spans="1:7">
      <c r="A19535" s="292" t="s">
        <v>49</v>
      </c>
      <c r="B19535" s="405">
        <v>77964</v>
      </c>
      <c r="C19535" s="292" t="s">
        <v>2979</v>
      </c>
      <c r="E19535" s="292" t="s">
        <v>214</v>
      </c>
      <c r="F19535" s="405">
        <v>75840</v>
      </c>
      <c r="G19535" s="292" t="s">
        <v>2979</v>
      </c>
    </row>
    <row r="19536" spans="1:7">
      <c r="A19536" s="292" t="s">
        <v>49</v>
      </c>
      <c r="B19536" s="405">
        <v>78076</v>
      </c>
      <c r="C19536" s="292" t="s">
        <v>2979</v>
      </c>
      <c r="E19536" s="292" t="s">
        <v>214</v>
      </c>
      <c r="F19536" s="405">
        <v>75844</v>
      </c>
      <c r="G19536" s="292" t="s">
        <v>2979</v>
      </c>
    </row>
    <row r="19537" spans="1:7">
      <c r="A19537" s="292" t="s">
        <v>49</v>
      </c>
      <c r="B19537" s="405">
        <v>78375</v>
      </c>
      <c r="C19537" s="292" t="s">
        <v>2979</v>
      </c>
      <c r="E19537" s="292" t="s">
        <v>214</v>
      </c>
      <c r="F19537" s="405">
        <v>75845</v>
      </c>
      <c r="G19537" s="292" t="s">
        <v>2979</v>
      </c>
    </row>
    <row r="19538" spans="1:7">
      <c r="A19538" s="292" t="s">
        <v>49</v>
      </c>
      <c r="B19538" s="405">
        <v>74723</v>
      </c>
      <c r="C19538" s="292" t="s">
        <v>2979</v>
      </c>
      <c r="E19538" s="292" t="s">
        <v>214</v>
      </c>
      <c r="F19538" s="405">
        <v>75846</v>
      </c>
      <c r="G19538" s="292" t="s">
        <v>2979</v>
      </c>
    </row>
    <row r="19539" spans="1:7">
      <c r="A19539" s="292" t="s">
        <v>49</v>
      </c>
      <c r="B19539" s="405">
        <v>74865</v>
      </c>
      <c r="C19539" s="292" t="s">
        <v>2979</v>
      </c>
      <c r="E19539" s="292" t="s">
        <v>214</v>
      </c>
      <c r="F19539" s="405">
        <v>75848</v>
      </c>
      <c r="G19539" s="292" t="s">
        <v>2979</v>
      </c>
    </row>
    <row r="19540" spans="1:7">
      <c r="A19540" s="292" t="s">
        <v>49</v>
      </c>
      <c r="B19540" s="405">
        <v>75415</v>
      </c>
      <c r="C19540" s="292" t="s">
        <v>2979</v>
      </c>
      <c r="E19540" s="292" t="s">
        <v>214</v>
      </c>
      <c r="F19540" s="405">
        <v>75853</v>
      </c>
      <c r="G19540" s="292" t="s">
        <v>2979</v>
      </c>
    </row>
    <row r="19541" spans="1:7">
      <c r="A19541" s="292" t="s">
        <v>49</v>
      </c>
      <c r="B19541" s="405">
        <v>75493</v>
      </c>
      <c r="C19541" s="292" t="s">
        <v>2979</v>
      </c>
      <c r="E19541" s="292" t="s">
        <v>214</v>
      </c>
      <c r="F19541" s="405">
        <v>75855</v>
      </c>
      <c r="G19541" s="292" t="s">
        <v>2979</v>
      </c>
    </row>
    <row r="19542" spans="1:7">
      <c r="A19542" s="292" t="s">
        <v>49</v>
      </c>
      <c r="B19542" s="405">
        <v>75763</v>
      </c>
      <c r="C19542" s="292" t="s">
        <v>2979</v>
      </c>
      <c r="E19542" s="292" t="s">
        <v>214</v>
      </c>
      <c r="F19542" s="405">
        <v>75856</v>
      </c>
      <c r="G19542" s="292" t="s">
        <v>2979</v>
      </c>
    </row>
    <row r="19543" spans="1:7">
      <c r="A19543" s="292" t="s">
        <v>49</v>
      </c>
      <c r="B19543" s="405">
        <v>75956</v>
      </c>
      <c r="C19543" s="292" t="s">
        <v>2979</v>
      </c>
      <c r="E19543" s="292" t="s">
        <v>214</v>
      </c>
      <c r="F19543" s="405">
        <v>75858</v>
      </c>
      <c r="G19543" s="292" t="s">
        <v>2979</v>
      </c>
    </row>
    <row r="19544" spans="1:7">
      <c r="A19544" s="292" t="s">
        <v>49</v>
      </c>
      <c r="B19544" s="405">
        <v>76357</v>
      </c>
      <c r="C19544" s="292" t="s">
        <v>2979</v>
      </c>
      <c r="E19544" s="292" t="s">
        <v>214</v>
      </c>
      <c r="F19544" s="405">
        <v>75859</v>
      </c>
      <c r="G19544" s="292" t="s">
        <v>2979</v>
      </c>
    </row>
    <row r="19545" spans="1:7">
      <c r="A19545" s="292" t="s">
        <v>49</v>
      </c>
      <c r="B19545" s="405">
        <v>76483</v>
      </c>
      <c r="C19545" s="292" t="s">
        <v>2979</v>
      </c>
      <c r="E19545" s="292" t="s">
        <v>214</v>
      </c>
      <c r="F19545" s="405">
        <v>75860</v>
      </c>
      <c r="G19545" s="292" t="s">
        <v>2979</v>
      </c>
    </row>
    <row r="19546" spans="1:7">
      <c r="A19546" s="292" t="s">
        <v>49</v>
      </c>
      <c r="B19546" s="405">
        <v>76649</v>
      </c>
      <c r="C19546" s="292" t="s">
        <v>2979</v>
      </c>
      <c r="E19546" s="292" t="s">
        <v>214</v>
      </c>
      <c r="F19546" s="405">
        <v>75861</v>
      </c>
      <c r="G19546" s="292" t="s">
        <v>2979</v>
      </c>
    </row>
    <row r="19547" spans="1:7">
      <c r="A19547" s="292" t="s">
        <v>49</v>
      </c>
      <c r="B19547" s="405">
        <v>76934</v>
      </c>
      <c r="C19547" s="292" t="s">
        <v>2979</v>
      </c>
      <c r="E19547" s="292" t="s">
        <v>214</v>
      </c>
      <c r="F19547" s="405">
        <v>75880</v>
      </c>
      <c r="G19547" s="292" t="s">
        <v>2979</v>
      </c>
    </row>
    <row r="19548" spans="1:7">
      <c r="A19548" s="292" t="s">
        <v>49</v>
      </c>
      <c r="B19548" s="405">
        <v>77418</v>
      </c>
      <c r="C19548" s="292" t="s">
        <v>2979</v>
      </c>
      <c r="E19548" s="292" t="s">
        <v>214</v>
      </c>
      <c r="F19548" s="405">
        <v>75884</v>
      </c>
      <c r="G19548" s="292" t="s">
        <v>2979</v>
      </c>
    </row>
    <row r="19549" spans="1:7">
      <c r="A19549" s="292" t="s">
        <v>49</v>
      </c>
      <c r="B19549" s="405">
        <v>77577</v>
      </c>
      <c r="C19549" s="292" t="s">
        <v>2979</v>
      </c>
      <c r="E19549" s="292" t="s">
        <v>214</v>
      </c>
      <c r="F19549" s="405">
        <v>75886</v>
      </c>
      <c r="G19549" s="292" t="s">
        <v>2979</v>
      </c>
    </row>
    <row r="19550" spans="1:7">
      <c r="A19550" s="292" t="s">
        <v>49</v>
      </c>
      <c r="B19550" s="405">
        <v>77968</v>
      </c>
      <c r="C19550" s="292" t="s">
        <v>2979</v>
      </c>
      <c r="E19550" s="292" t="s">
        <v>214</v>
      </c>
      <c r="F19550" s="405">
        <v>75925</v>
      </c>
      <c r="G19550" s="292" t="s">
        <v>2979</v>
      </c>
    </row>
    <row r="19551" spans="1:7">
      <c r="A19551" s="292" t="s">
        <v>49</v>
      </c>
      <c r="B19551" s="405">
        <v>78102</v>
      </c>
      <c r="C19551" s="292" t="s">
        <v>2979</v>
      </c>
      <c r="E19551" s="292" t="s">
        <v>214</v>
      </c>
      <c r="F19551" s="405">
        <v>75934</v>
      </c>
      <c r="G19551" s="292" t="s">
        <v>2979</v>
      </c>
    </row>
    <row r="19552" spans="1:7">
      <c r="A19552" s="292" t="s">
        <v>49</v>
      </c>
      <c r="B19552" s="405">
        <v>78377</v>
      </c>
      <c r="C19552" s="292" t="s">
        <v>2979</v>
      </c>
      <c r="E19552" s="292" t="s">
        <v>214</v>
      </c>
      <c r="F19552" s="405">
        <v>75935</v>
      </c>
      <c r="G19552" s="292" t="s">
        <v>2979</v>
      </c>
    </row>
    <row r="19553" spans="1:7">
      <c r="A19553" s="292" t="s">
        <v>49</v>
      </c>
      <c r="B19553" s="405">
        <v>74724</v>
      </c>
      <c r="C19553" s="292" t="s">
        <v>2979</v>
      </c>
      <c r="E19553" s="292" t="s">
        <v>214</v>
      </c>
      <c r="F19553" s="405">
        <v>75936</v>
      </c>
      <c r="G19553" s="292" t="s">
        <v>2979</v>
      </c>
    </row>
    <row r="19554" spans="1:7">
      <c r="A19554" s="292" t="s">
        <v>49</v>
      </c>
      <c r="B19554" s="405">
        <v>74866</v>
      </c>
      <c r="C19554" s="292" t="s">
        <v>2979</v>
      </c>
      <c r="E19554" s="292" t="s">
        <v>214</v>
      </c>
      <c r="F19554" s="405">
        <v>75937</v>
      </c>
      <c r="G19554" s="292" t="s">
        <v>2979</v>
      </c>
    </row>
    <row r="19555" spans="1:7">
      <c r="A19555" s="292" t="s">
        <v>49</v>
      </c>
      <c r="B19555" s="405">
        <v>75420</v>
      </c>
      <c r="C19555" s="292" t="s">
        <v>2979</v>
      </c>
      <c r="E19555" s="292" t="s">
        <v>214</v>
      </c>
      <c r="F19555" s="405">
        <v>75939</v>
      </c>
      <c r="G19555" s="292" t="s">
        <v>2979</v>
      </c>
    </row>
    <row r="19556" spans="1:7">
      <c r="A19556" s="292" t="s">
        <v>49</v>
      </c>
      <c r="B19556" s="405">
        <v>75494</v>
      </c>
      <c r="C19556" s="292" t="s">
        <v>2979</v>
      </c>
      <c r="E19556" s="292" t="s">
        <v>214</v>
      </c>
      <c r="F19556" s="405">
        <v>75941</v>
      </c>
      <c r="G19556" s="292" t="s">
        <v>2979</v>
      </c>
    </row>
    <row r="19557" spans="1:7">
      <c r="A19557" s="292" t="s">
        <v>49</v>
      </c>
      <c r="B19557" s="405">
        <v>75765</v>
      </c>
      <c r="C19557" s="292" t="s">
        <v>2979</v>
      </c>
      <c r="E19557" s="292" t="s">
        <v>214</v>
      </c>
      <c r="F19557" s="405">
        <v>75949</v>
      </c>
      <c r="G19557" s="292" t="s">
        <v>2979</v>
      </c>
    </row>
    <row r="19558" spans="1:7">
      <c r="A19558" s="292" t="s">
        <v>49</v>
      </c>
      <c r="B19558" s="405">
        <v>75966</v>
      </c>
      <c r="C19558" s="292" t="s">
        <v>2979</v>
      </c>
      <c r="E19558" s="292" t="s">
        <v>214</v>
      </c>
      <c r="F19558" s="405">
        <v>75951</v>
      </c>
      <c r="G19558" s="292" t="s">
        <v>2979</v>
      </c>
    </row>
    <row r="19559" spans="1:7">
      <c r="A19559" s="292" t="s">
        <v>49</v>
      </c>
      <c r="B19559" s="405">
        <v>76360</v>
      </c>
      <c r="C19559" s="292" t="s">
        <v>2979</v>
      </c>
      <c r="E19559" s="292" t="s">
        <v>214</v>
      </c>
      <c r="F19559" s="405">
        <v>75954</v>
      </c>
      <c r="G19559" s="292" t="s">
        <v>2979</v>
      </c>
    </row>
    <row r="19560" spans="1:7">
      <c r="A19560" s="292" t="s">
        <v>49</v>
      </c>
      <c r="B19560" s="405">
        <v>76484</v>
      </c>
      <c r="C19560" s="292" t="s">
        <v>2979</v>
      </c>
      <c r="E19560" s="292" t="s">
        <v>214</v>
      </c>
      <c r="F19560" s="405">
        <v>75956</v>
      </c>
      <c r="G19560" s="292" t="s">
        <v>2979</v>
      </c>
    </row>
    <row r="19561" spans="1:7">
      <c r="A19561" s="292" t="s">
        <v>49</v>
      </c>
      <c r="B19561" s="405">
        <v>76650</v>
      </c>
      <c r="C19561" s="292" t="s">
        <v>2979</v>
      </c>
      <c r="E19561" s="292" t="s">
        <v>214</v>
      </c>
      <c r="F19561" s="405">
        <v>75966</v>
      </c>
      <c r="G19561" s="292" t="s">
        <v>2979</v>
      </c>
    </row>
    <row r="19562" spans="1:7">
      <c r="A19562" s="292" t="s">
        <v>49</v>
      </c>
      <c r="B19562" s="405">
        <v>76935</v>
      </c>
      <c r="C19562" s="292" t="s">
        <v>2979</v>
      </c>
      <c r="E19562" s="292" t="s">
        <v>214</v>
      </c>
      <c r="F19562" s="405">
        <v>75968</v>
      </c>
      <c r="G19562" s="292" t="s">
        <v>2979</v>
      </c>
    </row>
    <row r="19563" spans="1:7">
      <c r="A19563" s="292" t="s">
        <v>49</v>
      </c>
      <c r="B19563" s="405">
        <v>77419</v>
      </c>
      <c r="C19563" s="292" t="s">
        <v>2979</v>
      </c>
      <c r="E19563" s="292" t="s">
        <v>214</v>
      </c>
      <c r="F19563" s="405">
        <v>75969</v>
      </c>
      <c r="G19563" s="292" t="s">
        <v>2979</v>
      </c>
    </row>
    <row r="19564" spans="1:7">
      <c r="A19564" s="292" t="s">
        <v>49</v>
      </c>
      <c r="B19564" s="405">
        <v>77585</v>
      </c>
      <c r="C19564" s="292" t="s">
        <v>2979</v>
      </c>
      <c r="E19564" s="292" t="s">
        <v>214</v>
      </c>
      <c r="F19564" s="405">
        <v>75972</v>
      </c>
      <c r="G19564" s="292" t="s">
        <v>2979</v>
      </c>
    </row>
    <row r="19565" spans="1:7">
      <c r="A19565" s="292" t="s">
        <v>49</v>
      </c>
      <c r="B19565" s="405">
        <v>77972</v>
      </c>
      <c r="C19565" s="292" t="s">
        <v>2979</v>
      </c>
      <c r="E19565" s="292" t="s">
        <v>214</v>
      </c>
      <c r="F19565" s="405">
        <v>75975</v>
      </c>
      <c r="G19565" s="292" t="s">
        <v>2979</v>
      </c>
    </row>
    <row r="19566" spans="1:7">
      <c r="A19566" s="292" t="s">
        <v>49</v>
      </c>
      <c r="B19566" s="405">
        <v>78107</v>
      </c>
      <c r="C19566" s="292" t="s">
        <v>2979</v>
      </c>
      <c r="E19566" s="292" t="s">
        <v>214</v>
      </c>
      <c r="F19566" s="405">
        <v>75979</v>
      </c>
      <c r="G19566" s="292" t="s">
        <v>2979</v>
      </c>
    </row>
    <row r="19567" spans="1:7">
      <c r="A19567" s="292" t="s">
        <v>49</v>
      </c>
      <c r="B19567" s="405">
        <v>78379</v>
      </c>
      <c r="C19567" s="292" t="s">
        <v>2979</v>
      </c>
      <c r="E19567" s="292" t="s">
        <v>214</v>
      </c>
      <c r="F19567" s="405">
        <v>76023</v>
      </c>
      <c r="G19567" s="292" t="s">
        <v>2979</v>
      </c>
    </row>
    <row r="19568" spans="1:7">
      <c r="A19568" s="292" t="s">
        <v>49</v>
      </c>
      <c r="B19568" s="405">
        <v>74726</v>
      </c>
      <c r="C19568" s="292" t="s">
        <v>2979</v>
      </c>
      <c r="E19568" s="292" t="s">
        <v>214</v>
      </c>
      <c r="F19568" s="405">
        <v>76035</v>
      </c>
      <c r="G19568" s="292" t="s">
        <v>2979</v>
      </c>
    </row>
    <row r="19569" spans="1:7">
      <c r="A19569" s="292" t="s">
        <v>49</v>
      </c>
      <c r="B19569" s="405">
        <v>74869</v>
      </c>
      <c r="C19569" s="292" t="s">
        <v>2979</v>
      </c>
      <c r="E19569" s="292" t="s">
        <v>214</v>
      </c>
      <c r="F19569" s="405">
        <v>76041</v>
      </c>
      <c r="G19569" s="292" t="s">
        <v>2979</v>
      </c>
    </row>
    <row r="19570" spans="1:7">
      <c r="A19570" s="292" t="s">
        <v>49</v>
      </c>
      <c r="B19570" s="405">
        <v>75421</v>
      </c>
      <c r="C19570" s="292" t="s">
        <v>2979</v>
      </c>
      <c r="E19570" s="292" t="s">
        <v>214</v>
      </c>
      <c r="F19570" s="405">
        <v>76043</v>
      </c>
      <c r="G19570" s="292" t="s">
        <v>2979</v>
      </c>
    </row>
    <row r="19571" spans="1:7">
      <c r="A19571" s="292" t="s">
        <v>49</v>
      </c>
      <c r="B19571" s="405">
        <v>75496</v>
      </c>
      <c r="C19571" s="292" t="s">
        <v>2979</v>
      </c>
      <c r="E19571" s="292" t="s">
        <v>214</v>
      </c>
      <c r="F19571" s="405">
        <v>76044</v>
      </c>
      <c r="G19571" s="292" t="s">
        <v>2979</v>
      </c>
    </row>
    <row r="19572" spans="1:7">
      <c r="A19572" s="292" t="s">
        <v>49</v>
      </c>
      <c r="B19572" s="405">
        <v>75766</v>
      </c>
      <c r="C19572" s="292" t="s">
        <v>2979</v>
      </c>
      <c r="E19572" s="292" t="s">
        <v>214</v>
      </c>
      <c r="F19572" s="405">
        <v>76050</v>
      </c>
      <c r="G19572" s="292" t="s">
        <v>2979</v>
      </c>
    </row>
    <row r="19573" spans="1:7">
      <c r="A19573" s="292" t="s">
        <v>49</v>
      </c>
      <c r="B19573" s="405">
        <v>75968</v>
      </c>
      <c r="C19573" s="292" t="s">
        <v>2979</v>
      </c>
      <c r="E19573" s="292" t="s">
        <v>214</v>
      </c>
      <c r="F19573" s="405">
        <v>76055</v>
      </c>
      <c r="G19573" s="292" t="s">
        <v>2979</v>
      </c>
    </row>
    <row r="19574" spans="1:7">
      <c r="A19574" s="292" t="s">
        <v>49</v>
      </c>
      <c r="B19574" s="405">
        <v>76365</v>
      </c>
      <c r="C19574" s="292" t="s">
        <v>2979</v>
      </c>
      <c r="E19574" s="292" t="s">
        <v>214</v>
      </c>
      <c r="F19574" s="405">
        <v>76061</v>
      </c>
      <c r="G19574" s="292" t="s">
        <v>2979</v>
      </c>
    </row>
    <row r="19575" spans="1:7">
      <c r="A19575" s="292" t="s">
        <v>49</v>
      </c>
      <c r="B19575" s="405">
        <v>76486</v>
      </c>
      <c r="C19575" s="292" t="s">
        <v>2979</v>
      </c>
      <c r="E19575" s="292" t="s">
        <v>214</v>
      </c>
      <c r="F19575" s="405">
        <v>76064</v>
      </c>
      <c r="G19575" s="292" t="s">
        <v>2979</v>
      </c>
    </row>
    <row r="19576" spans="1:7">
      <c r="A19576" s="292" t="s">
        <v>49</v>
      </c>
      <c r="B19576" s="405">
        <v>76652</v>
      </c>
      <c r="C19576" s="292" t="s">
        <v>2979</v>
      </c>
      <c r="E19576" s="292" t="s">
        <v>214</v>
      </c>
      <c r="F19576" s="405">
        <v>76066</v>
      </c>
      <c r="G19576" s="292" t="s">
        <v>2979</v>
      </c>
    </row>
    <row r="19577" spans="1:7">
      <c r="A19577" s="292" t="s">
        <v>49</v>
      </c>
      <c r="B19577" s="405">
        <v>76936</v>
      </c>
      <c r="C19577" s="292" t="s">
        <v>2979</v>
      </c>
      <c r="E19577" s="292" t="s">
        <v>214</v>
      </c>
      <c r="F19577" s="405">
        <v>76067</v>
      </c>
      <c r="G19577" s="292" t="s">
        <v>2979</v>
      </c>
    </row>
    <row r="19578" spans="1:7">
      <c r="A19578" s="292" t="s">
        <v>49</v>
      </c>
      <c r="B19578" s="405">
        <v>77420</v>
      </c>
      <c r="C19578" s="292" t="s">
        <v>2979</v>
      </c>
      <c r="E19578" s="292" t="s">
        <v>214</v>
      </c>
      <c r="F19578" s="405">
        <v>76068</v>
      </c>
      <c r="G19578" s="292" t="s">
        <v>2979</v>
      </c>
    </row>
    <row r="19579" spans="1:7">
      <c r="A19579" s="292" t="s">
        <v>49</v>
      </c>
      <c r="B19579" s="405">
        <v>77613</v>
      </c>
      <c r="C19579" s="292" t="s">
        <v>2979</v>
      </c>
      <c r="E19579" s="292" t="s">
        <v>214</v>
      </c>
      <c r="F19579" s="405">
        <v>76070</v>
      </c>
      <c r="G19579" s="292" t="s">
        <v>2979</v>
      </c>
    </row>
    <row r="19580" spans="1:7">
      <c r="A19580" s="292" t="s">
        <v>49</v>
      </c>
      <c r="B19580" s="405">
        <v>77974</v>
      </c>
      <c r="C19580" s="292" t="s">
        <v>2979</v>
      </c>
      <c r="E19580" s="292" t="s">
        <v>214</v>
      </c>
      <c r="F19580" s="405">
        <v>76073</v>
      </c>
      <c r="G19580" s="292" t="s">
        <v>2979</v>
      </c>
    </row>
    <row r="19581" spans="1:7">
      <c r="A19581" s="292" t="s">
        <v>49</v>
      </c>
      <c r="B19581" s="405">
        <v>78111</v>
      </c>
      <c r="C19581" s="292" t="s">
        <v>2979</v>
      </c>
      <c r="E19581" s="292" t="s">
        <v>214</v>
      </c>
      <c r="F19581" s="405">
        <v>76077</v>
      </c>
      <c r="G19581" s="292" t="s">
        <v>2979</v>
      </c>
    </row>
    <row r="19582" spans="1:7">
      <c r="A19582" s="292" t="s">
        <v>49</v>
      </c>
      <c r="B19582" s="405">
        <v>78383</v>
      </c>
      <c r="C19582" s="292" t="s">
        <v>2979</v>
      </c>
      <c r="E19582" s="292" t="s">
        <v>214</v>
      </c>
      <c r="F19582" s="405">
        <v>76084</v>
      </c>
      <c r="G19582" s="292" t="s">
        <v>2979</v>
      </c>
    </row>
    <row r="19583" spans="1:7">
      <c r="A19583" s="292" t="s">
        <v>49</v>
      </c>
      <c r="B19583" s="405">
        <v>74727</v>
      </c>
      <c r="C19583" s="292" t="s">
        <v>2979</v>
      </c>
      <c r="E19583" s="292" t="s">
        <v>214</v>
      </c>
      <c r="F19583" s="405">
        <v>76085</v>
      </c>
      <c r="G19583" s="292" t="s">
        <v>2979</v>
      </c>
    </row>
    <row r="19584" spans="1:7">
      <c r="A19584" s="292" t="s">
        <v>49</v>
      </c>
      <c r="B19584" s="405">
        <v>74872</v>
      </c>
      <c r="C19584" s="292" t="s">
        <v>2979</v>
      </c>
      <c r="E19584" s="292" t="s">
        <v>214</v>
      </c>
      <c r="F19584" s="405">
        <v>76088</v>
      </c>
      <c r="G19584" s="292" t="s">
        <v>2979</v>
      </c>
    </row>
    <row r="19585" spans="1:7">
      <c r="A19585" s="292" t="s">
        <v>49</v>
      </c>
      <c r="B19585" s="405">
        <v>75422</v>
      </c>
      <c r="C19585" s="292" t="s">
        <v>2979</v>
      </c>
      <c r="E19585" s="292" t="s">
        <v>214</v>
      </c>
      <c r="F19585" s="405">
        <v>76225</v>
      </c>
      <c r="G19585" s="292" t="s">
        <v>2979</v>
      </c>
    </row>
    <row r="19586" spans="1:7">
      <c r="A19586" s="292" t="s">
        <v>49</v>
      </c>
      <c r="B19586" s="405">
        <v>75497</v>
      </c>
      <c r="C19586" s="292" t="s">
        <v>2979</v>
      </c>
      <c r="E19586" s="292" t="s">
        <v>214</v>
      </c>
      <c r="F19586" s="405">
        <v>76228</v>
      </c>
      <c r="G19586" s="292" t="s">
        <v>2979</v>
      </c>
    </row>
    <row r="19587" spans="1:7">
      <c r="A19587" s="292" t="s">
        <v>49</v>
      </c>
      <c r="B19587" s="405">
        <v>75773</v>
      </c>
      <c r="C19587" s="292" t="s">
        <v>2979</v>
      </c>
      <c r="E19587" s="292" t="s">
        <v>214</v>
      </c>
      <c r="F19587" s="405">
        <v>76230</v>
      </c>
      <c r="G19587" s="292" t="s">
        <v>2979</v>
      </c>
    </row>
    <row r="19588" spans="1:7">
      <c r="A19588" s="292" t="s">
        <v>49</v>
      </c>
      <c r="B19588" s="405">
        <v>75969</v>
      </c>
      <c r="C19588" s="292" t="s">
        <v>2979</v>
      </c>
      <c r="E19588" s="292" t="s">
        <v>214</v>
      </c>
      <c r="F19588" s="405">
        <v>76233</v>
      </c>
      <c r="G19588" s="292" t="s">
        <v>2979</v>
      </c>
    </row>
    <row r="19589" spans="1:7">
      <c r="A19589" s="292" t="s">
        <v>49</v>
      </c>
      <c r="B19589" s="405">
        <v>76366</v>
      </c>
      <c r="C19589" s="292" t="s">
        <v>2979</v>
      </c>
      <c r="E19589" s="292" t="s">
        <v>214</v>
      </c>
      <c r="F19589" s="405">
        <v>76234</v>
      </c>
      <c r="G19589" s="292" t="s">
        <v>2979</v>
      </c>
    </row>
    <row r="19590" spans="1:7">
      <c r="A19590" s="292" t="s">
        <v>49</v>
      </c>
      <c r="B19590" s="405">
        <v>76487</v>
      </c>
      <c r="C19590" s="292" t="s">
        <v>2979</v>
      </c>
      <c r="E19590" s="292" t="s">
        <v>214</v>
      </c>
      <c r="F19590" s="405">
        <v>76238</v>
      </c>
      <c r="G19590" s="292" t="s">
        <v>2979</v>
      </c>
    </row>
    <row r="19591" spans="1:7">
      <c r="A19591" s="292" t="s">
        <v>49</v>
      </c>
      <c r="B19591" s="405">
        <v>76653</v>
      </c>
      <c r="C19591" s="292" t="s">
        <v>2979</v>
      </c>
      <c r="E19591" s="292" t="s">
        <v>214</v>
      </c>
      <c r="F19591" s="405">
        <v>76239</v>
      </c>
      <c r="G19591" s="292" t="s">
        <v>2979</v>
      </c>
    </row>
    <row r="19592" spans="1:7">
      <c r="A19592" s="292" t="s">
        <v>49</v>
      </c>
      <c r="B19592" s="405">
        <v>76937</v>
      </c>
      <c r="C19592" s="292" t="s">
        <v>2979</v>
      </c>
      <c r="E19592" s="292" t="s">
        <v>214</v>
      </c>
      <c r="F19592" s="405">
        <v>76252</v>
      </c>
      <c r="G19592" s="292" t="s">
        <v>2979</v>
      </c>
    </row>
    <row r="19593" spans="1:7">
      <c r="A19593" s="292" t="s">
        <v>49</v>
      </c>
      <c r="B19593" s="405">
        <v>77422</v>
      </c>
      <c r="C19593" s="292" t="s">
        <v>2979</v>
      </c>
      <c r="E19593" s="292" t="s">
        <v>214</v>
      </c>
      <c r="F19593" s="405">
        <v>76261</v>
      </c>
      <c r="G19593" s="292" t="s">
        <v>2979</v>
      </c>
    </row>
    <row r="19594" spans="1:7">
      <c r="A19594" s="292" t="s">
        <v>49</v>
      </c>
      <c r="B19594" s="405">
        <v>77615</v>
      </c>
      <c r="C19594" s="292" t="s">
        <v>2979</v>
      </c>
      <c r="E19594" s="292" t="s">
        <v>214</v>
      </c>
      <c r="F19594" s="405">
        <v>76264</v>
      </c>
      <c r="G19594" s="292" t="s">
        <v>2979</v>
      </c>
    </row>
    <row r="19595" spans="1:7">
      <c r="A19595" s="292" t="s">
        <v>49</v>
      </c>
      <c r="B19595" s="405">
        <v>77975</v>
      </c>
      <c r="C19595" s="292" t="s">
        <v>2979</v>
      </c>
      <c r="E19595" s="292" t="s">
        <v>214</v>
      </c>
      <c r="F19595" s="405">
        <v>76265</v>
      </c>
      <c r="G19595" s="292" t="s">
        <v>2979</v>
      </c>
    </row>
    <row r="19596" spans="1:7">
      <c r="A19596" s="292" t="s">
        <v>49</v>
      </c>
      <c r="B19596" s="405">
        <v>78113</v>
      </c>
      <c r="C19596" s="292" t="s">
        <v>2979</v>
      </c>
      <c r="E19596" s="292" t="s">
        <v>214</v>
      </c>
      <c r="F19596" s="405">
        <v>76270</v>
      </c>
      <c r="G19596" s="292" t="s">
        <v>2979</v>
      </c>
    </row>
    <row r="19597" spans="1:7">
      <c r="A19597" s="292" t="s">
        <v>49</v>
      </c>
      <c r="B19597" s="405">
        <v>78384</v>
      </c>
      <c r="C19597" s="292" t="s">
        <v>2979</v>
      </c>
      <c r="E19597" s="292" t="s">
        <v>214</v>
      </c>
      <c r="F19597" s="405">
        <v>76271</v>
      </c>
      <c r="G19597" s="292" t="s">
        <v>2979</v>
      </c>
    </row>
    <row r="19598" spans="1:7">
      <c r="A19598" s="292" t="s">
        <v>49</v>
      </c>
      <c r="B19598" s="405">
        <v>74728</v>
      </c>
      <c r="C19598" s="292" t="s">
        <v>2979</v>
      </c>
      <c r="E19598" s="292" t="s">
        <v>214</v>
      </c>
      <c r="F19598" s="405">
        <v>76272</v>
      </c>
      <c r="G19598" s="292" t="s">
        <v>2979</v>
      </c>
    </row>
    <row r="19599" spans="1:7">
      <c r="A19599" s="292" t="s">
        <v>49</v>
      </c>
      <c r="B19599" s="405">
        <v>74873</v>
      </c>
      <c r="C19599" s="292" t="s">
        <v>2979</v>
      </c>
      <c r="E19599" s="292" t="s">
        <v>214</v>
      </c>
      <c r="F19599" s="405">
        <v>76273</v>
      </c>
      <c r="G19599" s="292" t="s">
        <v>2979</v>
      </c>
    </row>
    <row r="19600" spans="1:7">
      <c r="A19600" s="292" t="s">
        <v>49</v>
      </c>
      <c r="B19600" s="405">
        <v>75423</v>
      </c>
      <c r="C19600" s="292" t="s">
        <v>2979</v>
      </c>
      <c r="E19600" s="292" t="s">
        <v>214</v>
      </c>
      <c r="F19600" s="405">
        <v>76352</v>
      </c>
      <c r="G19600" s="292" t="s">
        <v>2979</v>
      </c>
    </row>
    <row r="19601" spans="1:7">
      <c r="A19601" s="292" t="s">
        <v>49</v>
      </c>
      <c r="B19601" s="405">
        <v>75550</v>
      </c>
      <c r="C19601" s="292" t="s">
        <v>2979</v>
      </c>
      <c r="E19601" s="292" t="s">
        <v>214</v>
      </c>
      <c r="F19601" s="405">
        <v>76357</v>
      </c>
      <c r="G19601" s="292" t="s">
        <v>2979</v>
      </c>
    </row>
    <row r="19602" spans="1:7">
      <c r="A19602" s="292" t="s">
        <v>49</v>
      </c>
      <c r="B19602" s="405">
        <v>75779</v>
      </c>
      <c r="C19602" s="292" t="s">
        <v>2979</v>
      </c>
      <c r="E19602" s="292" t="s">
        <v>214</v>
      </c>
      <c r="F19602" s="405">
        <v>76360</v>
      </c>
      <c r="G19602" s="292" t="s">
        <v>2979</v>
      </c>
    </row>
    <row r="19603" spans="1:7">
      <c r="A19603" s="292" t="s">
        <v>49</v>
      </c>
      <c r="B19603" s="405">
        <v>75972</v>
      </c>
      <c r="C19603" s="292" t="s">
        <v>2979</v>
      </c>
      <c r="E19603" s="292" t="s">
        <v>214</v>
      </c>
      <c r="F19603" s="405">
        <v>76365</v>
      </c>
      <c r="G19603" s="292" t="s">
        <v>2979</v>
      </c>
    </row>
    <row r="19604" spans="1:7">
      <c r="A19604" s="292" t="s">
        <v>49</v>
      </c>
      <c r="B19604" s="405">
        <v>76370</v>
      </c>
      <c r="C19604" s="292" t="s">
        <v>2979</v>
      </c>
      <c r="E19604" s="292" t="s">
        <v>214</v>
      </c>
      <c r="F19604" s="405">
        <v>76366</v>
      </c>
      <c r="G19604" s="292" t="s">
        <v>2979</v>
      </c>
    </row>
    <row r="19605" spans="1:7">
      <c r="A19605" s="292" t="s">
        <v>49</v>
      </c>
      <c r="B19605" s="405">
        <v>76491</v>
      </c>
      <c r="C19605" s="292" t="s">
        <v>2979</v>
      </c>
      <c r="E19605" s="292" t="s">
        <v>214</v>
      </c>
      <c r="F19605" s="405">
        <v>76370</v>
      </c>
      <c r="G19605" s="292" t="s">
        <v>2979</v>
      </c>
    </row>
    <row r="19606" spans="1:7">
      <c r="A19606" s="292" t="s">
        <v>49</v>
      </c>
      <c r="B19606" s="405">
        <v>76660</v>
      </c>
      <c r="C19606" s="292" t="s">
        <v>2979</v>
      </c>
      <c r="E19606" s="292" t="s">
        <v>214</v>
      </c>
      <c r="F19606" s="405">
        <v>76371</v>
      </c>
      <c r="G19606" s="292" t="s">
        <v>2979</v>
      </c>
    </row>
    <row r="19607" spans="1:7">
      <c r="A19607" s="292" t="s">
        <v>49</v>
      </c>
      <c r="B19607" s="405">
        <v>76940</v>
      </c>
      <c r="C19607" s="292" t="s">
        <v>2979</v>
      </c>
      <c r="E19607" s="292" t="s">
        <v>214</v>
      </c>
      <c r="F19607" s="405">
        <v>76372</v>
      </c>
      <c r="G19607" s="292" t="s">
        <v>2979</v>
      </c>
    </row>
    <row r="19608" spans="1:7">
      <c r="A19608" s="292" t="s">
        <v>49</v>
      </c>
      <c r="B19608" s="405">
        <v>77426</v>
      </c>
      <c r="C19608" s="292" t="s">
        <v>2979</v>
      </c>
      <c r="E19608" s="292" t="s">
        <v>214</v>
      </c>
      <c r="F19608" s="405">
        <v>76373</v>
      </c>
      <c r="G19608" s="292" t="s">
        <v>2979</v>
      </c>
    </row>
    <row r="19609" spans="1:7">
      <c r="A19609" s="292" t="s">
        <v>49</v>
      </c>
      <c r="B19609" s="405">
        <v>77617</v>
      </c>
      <c r="C19609" s="292" t="s">
        <v>2979</v>
      </c>
      <c r="E19609" s="292" t="s">
        <v>214</v>
      </c>
      <c r="F19609" s="405">
        <v>76374</v>
      </c>
      <c r="G19609" s="292" t="s">
        <v>2979</v>
      </c>
    </row>
    <row r="19610" spans="1:7">
      <c r="A19610" s="292" t="s">
        <v>49</v>
      </c>
      <c r="B19610" s="405">
        <v>77982</v>
      </c>
      <c r="C19610" s="292" t="s">
        <v>2979</v>
      </c>
      <c r="E19610" s="292" t="s">
        <v>214</v>
      </c>
      <c r="F19610" s="405">
        <v>76377</v>
      </c>
      <c r="G19610" s="292" t="s">
        <v>2979</v>
      </c>
    </row>
    <row r="19611" spans="1:7">
      <c r="A19611" s="292" t="s">
        <v>49</v>
      </c>
      <c r="B19611" s="405">
        <v>78116</v>
      </c>
      <c r="C19611" s="292" t="s">
        <v>2979</v>
      </c>
      <c r="E19611" s="292" t="s">
        <v>214</v>
      </c>
      <c r="F19611" s="405">
        <v>76379</v>
      </c>
      <c r="G19611" s="292" t="s">
        <v>2979</v>
      </c>
    </row>
    <row r="19612" spans="1:7">
      <c r="A19612" s="292" t="s">
        <v>49</v>
      </c>
      <c r="B19612" s="405">
        <v>78385</v>
      </c>
      <c r="C19612" s="292" t="s">
        <v>2979</v>
      </c>
      <c r="E19612" s="292" t="s">
        <v>214</v>
      </c>
      <c r="F19612" s="405">
        <v>76380</v>
      </c>
      <c r="G19612" s="292" t="s">
        <v>2979</v>
      </c>
    </row>
    <row r="19613" spans="1:7">
      <c r="A19613" s="292" t="s">
        <v>49</v>
      </c>
      <c r="B19613" s="405">
        <v>74729</v>
      </c>
      <c r="C19613" s="292" t="s">
        <v>2979</v>
      </c>
      <c r="E19613" s="292" t="s">
        <v>214</v>
      </c>
      <c r="F19613" s="405">
        <v>76384</v>
      </c>
      <c r="G19613" s="292" t="s">
        <v>2979</v>
      </c>
    </row>
    <row r="19614" spans="1:7">
      <c r="A19614" s="292" t="s">
        <v>49</v>
      </c>
      <c r="B19614" s="405">
        <v>74875</v>
      </c>
      <c r="C19614" s="292" t="s">
        <v>2979</v>
      </c>
      <c r="E19614" s="292" t="s">
        <v>214</v>
      </c>
      <c r="F19614" s="405">
        <v>76385</v>
      </c>
      <c r="G19614" s="292" t="s">
        <v>2979</v>
      </c>
    </row>
    <row r="19615" spans="1:7">
      <c r="A19615" s="292" t="s">
        <v>49</v>
      </c>
      <c r="B19615" s="405">
        <v>75424</v>
      </c>
      <c r="C19615" s="292" t="s">
        <v>2979</v>
      </c>
      <c r="E19615" s="292" t="s">
        <v>214</v>
      </c>
      <c r="F19615" s="405">
        <v>76389</v>
      </c>
      <c r="G19615" s="292" t="s">
        <v>2979</v>
      </c>
    </row>
    <row r="19616" spans="1:7">
      <c r="A19616" s="292" t="s">
        <v>49</v>
      </c>
      <c r="B19616" s="405">
        <v>75556</v>
      </c>
      <c r="C19616" s="292" t="s">
        <v>2979</v>
      </c>
      <c r="E19616" s="292" t="s">
        <v>214</v>
      </c>
      <c r="F19616" s="405">
        <v>76426</v>
      </c>
      <c r="G19616" s="292" t="s">
        <v>2979</v>
      </c>
    </row>
    <row r="19617" spans="1:7">
      <c r="A19617" s="292" t="s">
        <v>49</v>
      </c>
      <c r="B19617" s="405">
        <v>75783</v>
      </c>
      <c r="C19617" s="292" t="s">
        <v>2979</v>
      </c>
      <c r="E19617" s="292" t="s">
        <v>214</v>
      </c>
      <c r="F19617" s="405">
        <v>76427</v>
      </c>
      <c r="G19617" s="292" t="s">
        <v>2979</v>
      </c>
    </row>
    <row r="19618" spans="1:7">
      <c r="A19618" s="292" t="s">
        <v>49</v>
      </c>
      <c r="B19618" s="405">
        <v>75975</v>
      </c>
      <c r="C19618" s="292" t="s">
        <v>2979</v>
      </c>
      <c r="E19618" s="292" t="s">
        <v>214</v>
      </c>
      <c r="F19618" s="405">
        <v>76430</v>
      </c>
      <c r="G19618" s="292" t="s">
        <v>2979</v>
      </c>
    </row>
    <row r="19619" spans="1:7">
      <c r="A19619" s="292" t="s">
        <v>49</v>
      </c>
      <c r="B19619" s="405">
        <v>76371</v>
      </c>
      <c r="C19619" s="292" t="s">
        <v>2979</v>
      </c>
      <c r="E19619" s="292" t="s">
        <v>214</v>
      </c>
      <c r="F19619" s="405">
        <v>76431</v>
      </c>
      <c r="G19619" s="292" t="s">
        <v>2979</v>
      </c>
    </row>
    <row r="19620" spans="1:7">
      <c r="A19620" s="292" t="s">
        <v>49</v>
      </c>
      <c r="B19620" s="405">
        <v>76511</v>
      </c>
      <c r="C19620" s="292" t="s">
        <v>2979</v>
      </c>
      <c r="E19620" s="292" t="s">
        <v>214</v>
      </c>
      <c r="F19620" s="405">
        <v>76432</v>
      </c>
      <c r="G19620" s="292" t="s">
        <v>2979</v>
      </c>
    </row>
    <row r="19621" spans="1:7">
      <c r="A19621" s="292" t="s">
        <v>49</v>
      </c>
      <c r="B19621" s="405">
        <v>76661</v>
      </c>
      <c r="C19621" s="292" t="s">
        <v>2979</v>
      </c>
      <c r="E19621" s="292" t="s">
        <v>214</v>
      </c>
      <c r="F19621" s="405">
        <v>76435</v>
      </c>
      <c r="G19621" s="292" t="s">
        <v>2979</v>
      </c>
    </row>
    <row r="19622" spans="1:7">
      <c r="A19622" s="292" t="s">
        <v>49</v>
      </c>
      <c r="B19622" s="405">
        <v>76941</v>
      </c>
      <c r="C19622" s="292" t="s">
        <v>2979</v>
      </c>
      <c r="E19622" s="292" t="s">
        <v>214</v>
      </c>
      <c r="F19622" s="405">
        <v>76436</v>
      </c>
      <c r="G19622" s="292" t="s">
        <v>2979</v>
      </c>
    </row>
    <row r="19623" spans="1:7">
      <c r="A19623" s="292" t="s">
        <v>49</v>
      </c>
      <c r="B19623" s="405">
        <v>77432</v>
      </c>
      <c r="C19623" s="292" t="s">
        <v>2979</v>
      </c>
      <c r="E19623" s="292" t="s">
        <v>214</v>
      </c>
      <c r="F19623" s="405">
        <v>76439</v>
      </c>
      <c r="G19623" s="292" t="s">
        <v>2979</v>
      </c>
    </row>
    <row r="19624" spans="1:7">
      <c r="A19624" s="292" t="s">
        <v>49</v>
      </c>
      <c r="B19624" s="405">
        <v>77625</v>
      </c>
      <c r="C19624" s="292" t="s">
        <v>2979</v>
      </c>
      <c r="E19624" s="292" t="s">
        <v>214</v>
      </c>
      <c r="F19624" s="405">
        <v>76443</v>
      </c>
      <c r="G19624" s="292" t="s">
        <v>2979</v>
      </c>
    </row>
    <row r="19625" spans="1:7">
      <c r="A19625" s="292" t="s">
        <v>49</v>
      </c>
      <c r="B19625" s="405">
        <v>77984</v>
      </c>
      <c r="C19625" s="292" t="s">
        <v>2979</v>
      </c>
      <c r="E19625" s="292" t="s">
        <v>214</v>
      </c>
      <c r="F19625" s="405">
        <v>76445</v>
      </c>
      <c r="G19625" s="292" t="s">
        <v>2979</v>
      </c>
    </row>
    <row r="19626" spans="1:7">
      <c r="A19626" s="292" t="s">
        <v>49</v>
      </c>
      <c r="B19626" s="405">
        <v>78117</v>
      </c>
      <c r="C19626" s="292" t="s">
        <v>2979</v>
      </c>
      <c r="E19626" s="292" t="s">
        <v>214</v>
      </c>
      <c r="F19626" s="405">
        <v>76450</v>
      </c>
      <c r="G19626" s="292" t="s">
        <v>2979</v>
      </c>
    </row>
    <row r="19627" spans="1:7">
      <c r="A19627" s="292" t="s">
        <v>49</v>
      </c>
      <c r="B19627" s="405">
        <v>78387</v>
      </c>
      <c r="C19627" s="292" t="s">
        <v>2979</v>
      </c>
      <c r="E19627" s="292" t="s">
        <v>214</v>
      </c>
      <c r="F19627" s="405">
        <v>76454</v>
      </c>
      <c r="G19627" s="292" t="s">
        <v>2979</v>
      </c>
    </row>
    <row r="19628" spans="1:7">
      <c r="A19628" s="292" t="s">
        <v>49</v>
      </c>
      <c r="B19628" s="405">
        <v>74730</v>
      </c>
      <c r="C19628" s="292" t="s">
        <v>2979</v>
      </c>
      <c r="E19628" s="292" t="s">
        <v>214</v>
      </c>
      <c r="F19628" s="405">
        <v>76455</v>
      </c>
      <c r="G19628" s="292" t="s">
        <v>2979</v>
      </c>
    </row>
    <row r="19629" spans="1:7">
      <c r="A19629" s="292" t="s">
        <v>49</v>
      </c>
      <c r="B19629" s="405">
        <v>74880</v>
      </c>
      <c r="C19629" s="292" t="s">
        <v>2979</v>
      </c>
      <c r="E19629" s="292" t="s">
        <v>214</v>
      </c>
      <c r="F19629" s="405">
        <v>76457</v>
      </c>
      <c r="G19629" s="292" t="s">
        <v>2979</v>
      </c>
    </row>
    <row r="19630" spans="1:7">
      <c r="A19630" s="292" t="s">
        <v>49</v>
      </c>
      <c r="B19630" s="405">
        <v>75425</v>
      </c>
      <c r="C19630" s="292" t="s">
        <v>2979</v>
      </c>
      <c r="E19630" s="292" t="s">
        <v>214</v>
      </c>
      <c r="F19630" s="405">
        <v>76458</v>
      </c>
      <c r="G19630" s="292" t="s">
        <v>2979</v>
      </c>
    </row>
    <row r="19631" spans="1:7">
      <c r="A19631" s="292" t="s">
        <v>49</v>
      </c>
      <c r="B19631" s="405">
        <v>75562</v>
      </c>
      <c r="C19631" s="292" t="s">
        <v>2979</v>
      </c>
      <c r="E19631" s="292" t="s">
        <v>214</v>
      </c>
      <c r="F19631" s="405">
        <v>76460</v>
      </c>
      <c r="G19631" s="292" t="s">
        <v>2979</v>
      </c>
    </row>
    <row r="19632" spans="1:7">
      <c r="A19632" s="292" t="s">
        <v>49</v>
      </c>
      <c r="B19632" s="405">
        <v>75784</v>
      </c>
      <c r="C19632" s="292" t="s">
        <v>2979</v>
      </c>
      <c r="E19632" s="292" t="s">
        <v>214</v>
      </c>
      <c r="F19632" s="405">
        <v>76461</v>
      </c>
      <c r="G19632" s="292" t="s">
        <v>2979</v>
      </c>
    </row>
    <row r="19633" spans="1:7">
      <c r="A19633" s="292" t="s">
        <v>49</v>
      </c>
      <c r="B19633" s="405">
        <v>75979</v>
      </c>
      <c r="C19633" s="292" t="s">
        <v>2979</v>
      </c>
      <c r="E19633" s="292" t="s">
        <v>214</v>
      </c>
      <c r="F19633" s="405">
        <v>76462</v>
      </c>
      <c r="G19633" s="292" t="s">
        <v>2979</v>
      </c>
    </row>
    <row r="19634" spans="1:7">
      <c r="A19634" s="292" t="s">
        <v>49</v>
      </c>
      <c r="B19634" s="405">
        <v>76372</v>
      </c>
      <c r="C19634" s="292" t="s">
        <v>2979</v>
      </c>
      <c r="E19634" s="292" t="s">
        <v>214</v>
      </c>
      <c r="F19634" s="405">
        <v>76467</v>
      </c>
      <c r="G19634" s="292" t="s">
        <v>2979</v>
      </c>
    </row>
    <row r="19635" spans="1:7">
      <c r="A19635" s="292" t="s">
        <v>49</v>
      </c>
      <c r="B19635" s="405">
        <v>76519</v>
      </c>
      <c r="C19635" s="292" t="s">
        <v>2979</v>
      </c>
      <c r="E19635" s="292" t="s">
        <v>214</v>
      </c>
      <c r="F19635" s="405">
        <v>76469</v>
      </c>
      <c r="G19635" s="292" t="s">
        <v>2979</v>
      </c>
    </row>
    <row r="19636" spans="1:7">
      <c r="A19636" s="292" t="s">
        <v>49</v>
      </c>
      <c r="B19636" s="405">
        <v>76664</v>
      </c>
      <c r="C19636" s="292" t="s">
        <v>2979</v>
      </c>
      <c r="E19636" s="292" t="s">
        <v>214</v>
      </c>
      <c r="F19636" s="405">
        <v>76470</v>
      </c>
      <c r="G19636" s="292" t="s">
        <v>2979</v>
      </c>
    </row>
    <row r="19637" spans="1:7">
      <c r="A19637" s="292" t="s">
        <v>49</v>
      </c>
      <c r="B19637" s="405">
        <v>76943</v>
      </c>
      <c r="C19637" s="292" t="s">
        <v>2979</v>
      </c>
      <c r="E19637" s="292" t="s">
        <v>214</v>
      </c>
      <c r="F19637" s="405">
        <v>76471</v>
      </c>
      <c r="G19637" s="292" t="s">
        <v>2979</v>
      </c>
    </row>
    <row r="19638" spans="1:7">
      <c r="A19638" s="292" t="s">
        <v>49</v>
      </c>
      <c r="B19638" s="405">
        <v>77434</v>
      </c>
      <c r="C19638" s="292" t="s">
        <v>2979</v>
      </c>
      <c r="E19638" s="292" t="s">
        <v>214</v>
      </c>
      <c r="F19638" s="405">
        <v>76474</v>
      </c>
      <c r="G19638" s="292" t="s">
        <v>2979</v>
      </c>
    </row>
    <row r="19639" spans="1:7">
      <c r="A19639" s="292" t="s">
        <v>49</v>
      </c>
      <c r="B19639" s="405">
        <v>77629</v>
      </c>
      <c r="C19639" s="292" t="s">
        <v>2979</v>
      </c>
      <c r="E19639" s="292" t="s">
        <v>214</v>
      </c>
      <c r="F19639" s="405">
        <v>76475</v>
      </c>
      <c r="G19639" s="292" t="s">
        <v>2979</v>
      </c>
    </row>
    <row r="19640" spans="1:7">
      <c r="A19640" s="292" t="s">
        <v>49</v>
      </c>
      <c r="B19640" s="405">
        <v>77987</v>
      </c>
      <c r="C19640" s="292" t="s">
        <v>2979</v>
      </c>
      <c r="E19640" s="292" t="s">
        <v>214</v>
      </c>
      <c r="F19640" s="405">
        <v>76476</v>
      </c>
      <c r="G19640" s="292" t="s">
        <v>2979</v>
      </c>
    </row>
    <row r="19641" spans="1:7">
      <c r="A19641" s="292" t="s">
        <v>49</v>
      </c>
      <c r="B19641" s="405">
        <v>78118</v>
      </c>
      <c r="C19641" s="292" t="s">
        <v>2979</v>
      </c>
      <c r="E19641" s="292" t="s">
        <v>214</v>
      </c>
      <c r="F19641" s="405">
        <v>76481</v>
      </c>
      <c r="G19641" s="292" t="s">
        <v>2979</v>
      </c>
    </row>
    <row r="19642" spans="1:7">
      <c r="A19642" s="292" t="s">
        <v>49</v>
      </c>
      <c r="B19642" s="405">
        <v>78389</v>
      </c>
      <c r="C19642" s="292" t="s">
        <v>2979</v>
      </c>
      <c r="E19642" s="292" t="s">
        <v>214</v>
      </c>
      <c r="F19642" s="405">
        <v>76483</v>
      </c>
      <c r="G19642" s="292" t="s">
        <v>2979</v>
      </c>
    </row>
    <row r="19643" spans="1:7">
      <c r="A19643" s="292" t="s">
        <v>49</v>
      </c>
      <c r="B19643" s="405">
        <v>74731</v>
      </c>
      <c r="C19643" s="292" t="s">
        <v>2979</v>
      </c>
      <c r="E19643" s="292" t="s">
        <v>214</v>
      </c>
      <c r="F19643" s="405">
        <v>76484</v>
      </c>
      <c r="G19643" s="292" t="s">
        <v>2979</v>
      </c>
    </row>
    <row r="19644" spans="1:7">
      <c r="A19644" s="292" t="s">
        <v>49</v>
      </c>
      <c r="B19644" s="405">
        <v>74881</v>
      </c>
      <c r="C19644" s="292" t="s">
        <v>2979</v>
      </c>
      <c r="E19644" s="292" t="s">
        <v>214</v>
      </c>
      <c r="F19644" s="405">
        <v>76486</v>
      </c>
      <c r="G19644" s="292" t="s">
        <v>2979</v>
      </c>
    </row>
    <row r="19645" spans="1:7">
      <c r="A19645" s="292" t="s">
        <v>49</v>
      </c>
      <c r="B19645" s="405">
        <v>75426</v>
      </c>
      <c r="C19645" s="292" t="s">
        <v>2979</v>
      </c>
      <c r="E19645" s="292" t="s">
        <v>214</v>
      </c>
      <c r="F19645" s="405">
        <v>76487</v>
      </c>
      <c r="G19645" s="292" t="s">
        <v>2979</v>
      </c>
    </row>
    <row r="19646" spans="1:7">
      <c r="A19646" s="292" t="s">
        <v>49</v>
      </c>
      <c r="B19646" s="405">
        <v>75563</v>
      </c>
      <c r="C19646" s="292" t="s">
        <v>2979</v>
      </c>
      <c r="E19646" s="292" t="s">
        <v>214</v>
      </c>
      <c r="F19646" s="405">
        <v>76491</v>
      </c>
      <c r="G19646" s="292" t="s">
        <v>2979</v>
      </c>
    </row>
    <row r="19647" spans="1:7">
      <c r="A19647" s="292" t="s">
        <v>49</v>
      </c>
      <c r="B19647" s="405">
        <v>75788</v>
      </c>
      <c r="C19647" s="292" t="s">
        <v>2979</v>
      </c>
      <c r="E19647" s="292" t="s">
        <v>214</v>
      </c>
      <c r="F19647" s="405">
        <v>76511</v>
      </c>
      <c r="G19647" s="292" t="s">
        <v>2979</v>
      </c>
    </row>
    <row r="19648" spans="1:7">
      <c r="A19648" s="292" t="s">
        <v>49</v>
      </c>
      <c r="B19648" s="405">
        <v>76023</v>
      </c>
      <c r="C19648" s="292" t="s">
        <v>2979</v>
      </c>
      <c r="E19648" s="292" t="s">
        <v>214</v>
      </c>
      <c r="F19648" s="405">
        <v>76519</v>
      </c>
      <c r="G19648" s="292" t="s">
        <v>2979</v>
      </c>
    </row>
    <row r="19649" spans="1:7">
      <c r="A19649" s="292" t="s">
        <v>49</v>
      </c>
      <c r="B19649" s="405">
        <v>76373</v>
      </c>
      <c r="C19649" s="292" t="s">
        <v>2979</v>
      </c>
      <c r="E19649" s="292" t="s">
        <v>214</v>
      </c>
      <c r="F19649" s="405">
        <v>76520</v>
      </c>
      <c r="G19649" s="292" t="s">
        <v>2979</v>
      </c>
    </row>
    <row r="19650" spans="1:7">
      <c r="A19650" s="292" t="s">
        <v>49</v>
      </c>
      <c r="B19650" s="405">
        <v>76520</v>
      </c>
      <c r="C19650" s="292" t="s">
        <v>2979</v>
      </c>
      <c r="E19650" s="292" t="s">
        <v>214</v>
      </c>
      <c r="F19650" s="405">
        <v>76527</v>
      </c>
      <c r="G19650" s="292" t="s">
        <v>2979</v>
      </c>
    </row>
    <row r="19651" spans="1:7">
      <c r="A19651" s="292" t="s">
        <v>49</v>
      </c>
      <c r="B19651" s="405">
        <v>76665</v>
      </c>
      <c r="C19651" s="292" t="s">
        <v>2979</v>
      </c>
      <c r="E19651" s="292" t="s">
        <v>214</v>
      </c>
      <c r="F19651" s="405">
        <v>76528</v>
      </c>
      <c r="G19651" s="292" t="s">
        <v>2979</v>
      </c>
    </row>
    <row r="19652" spans="1:7">
      <c r="A19652" s="292" t="s">
        <v>49</v>
      </c>
      <c r="B19652" s="405">
        <v>76945</v>
      </c>
      <c r="C19652" s="292" t="s">
        <v>2979</v>
      </c>
      <c r="E19652" s="292" t="s">
        <v>214</v>
      </c>
      <c r="F19652" s="405">
        <v>76530</v>
      </c>
      <c r="G19652" s="292" t="s">
        <v>2979</v>
      </c>
    </row>
    <row r="19653" spans="1:7">
      <c r="A19653" s="292" t="s">
        <v>49</v>
      </c>
      <c r="B19653" s="405">
        <v>77435</v>
      </c>
      <c r="C19653" s="292" t="s">
        <v>2979</v>
      </c>
      <c r="E19653" s="292" t="s">
        <v>214</v>
      </c>
      <c r="F19653" s="405">
        <v>76534</v>
      </c>
      <c r="G19653" s="292" t="s">
        <v>2979</v>
      </c>
    </row>
    <row r="19654" spans="1:7">
      <c r="A19654" s="292" t="s">
        <v>49</v>
      </c>
      <c r="B19654" s="405">
        <v>77632</v>
      </c>
      <c r="C19654" s="292" t="s">
        <v>2979</v>
      </c>
      <c r="E19654" s="292" t="s">
        <v>214</v>
      </c>
      <c r="F19654" s="405">
        <v>76539</v>
      </c>
      <c r="G19654" s="292" t="s">
        <v>2979</v>
      </c>
    </row>
    <row r="19655" spans="1:7">
      <c r="A19655" s="292" t="s">
        <v>49</v>
      </c>
      <c r="B19655" s="405">
        <v>77990</v>
      </c>
      <c r="C19655" s="292" t="s">
        <v>2979</v>
      </c>
      <c r="E19655" s="292" t="s">
        <v>214</v>
      </c>
      <c r="F19655" s="405">
        <v>76550</v>
      </c>
      <c r="G19655" s="292" t="s">
        <v>2979</v>
      </c>
    </row>
    <row r="19656" spans="1:7">
      <c r="A19656" s="292" t="s">
        <v>49</v>
      </c>
      <c r="B19656" s="405">
        <v>78119</v>
      </c>
      <c r="C19656" s="292" t="s">
        <v>2979</v>
      </c>
      <c r="E19656" s="292" t="s">
        <v>214</v>
      </c>
      <c r="F19656" s="405">
        <v>76556</v>
      </c>
      <c r="G19656" s="292" t="s">
        <v>2979</v>
      </c>
    </row>
    <row r="19657" spans="1:7">
      <c r="A19657" s="292" t="s">
        <v>49</v>
      </c>
      <c r="B19657" s="405">
        <v>78390</v>
      </c>
      <c r="C19657" s="292" t="s">
        <v>2979</v>
      </c>
      <c r="E19657" s="292" t="s">
        <v>214</v>
      </c>
      <c r="F19657" s="405">
        <v>76557</v>
      </c>
      <c r="G19657" s="292" t="s">
        <v>2979</v>
      </c>
    </row>
    <row r="19658" spans="1:7">
      <c r="A19658" s="292" t="s">
        <v>49</v>
      </c>
      <c r="B19658" s="405">
        <v>74733</v>
      </c>
      <c r="C19658" s="292" t="s">
        <v>2979</v>
      </c>
      <c r="E19658" s="292" t="s">
        <v>214</v>
      </c>
      <c r="F19658" s="405">
        <v>76561</v>
      </c>
      <c r="G19658" s="292" t="s">
        <v>2979</v>
      </c>
    </row>
    <row r="19659" spans="1:7">
      <c r="A19659" s="292" t="s">
        <v>49</v>
      </c>
      <c r="B19659" s="405">
        <v>74883</v>
      </c>
      <c r="C19659" s="292" t="s">
        <v>2979</v>
      </c>
      <c r="E19659" s="292" t="s">
        <v>214</v>
      </c>
      <c r="F19659" s="405">
        <v>76567</v>
      </c>
      <c r="G19659" s="292" t="s">
        <v>2979</v>
      </c>
    </row>
    <row r="19660" spans="1:7">
      <c r="A19660" s="292" t="s">
        <v>49</v>
      </c>
      <c r="B19660" s="405">
        <v>75428</v>
      </c>
      <c r="C19660" s="292" t="s">
        <v>2979</v>
      </c>
      <c r="E19660" s="292" t="s">
        <v>214</v>
      </c>
      <c r="F19660" s="405">
        <v>76569</v>
      </c>
      <c r="G19660" s="292" t="s">
        <v>2979</v>
      </c>
    </row>
    <row r="19661" spans="1:7">
      <c r="A19661" s="292" t="s">
        <v>49</v>
      </c>
      <c r="B19661" s="405">
        <v>75566</v>
      </c>
      <c r="C19661" s="292" t="s">
        <v>2979</v>
      </c>
      <c r="E19661" s="292" t="s">
        <v>214</v>
      </c>
      <c r="F19661" s="405">
        <v>76570</v>
      </c>
      <c r="G19661" s="292" t="s">
        <v>2979</v>
      </c>
    </row>
    <row r="19662" spans="1:7">
      <c r="A19662" s="292" t="s">
        <v>49</v>
      </c>
      <c r="B19662" s="405">
        <v>75789</v>
      </c>
      <c r="C19662" s="292" t="s">
        <v>2979</v>
      </c>
      <c r="E19662" s="292" t="s">
        <v>214</v>
      </c>
      <c r="F19662" s="405">
        <v>76577</v>
      </c>
      <c r="G19662" s="292" t="s">
        <v>2979</v>
      </c>
    </row>
    <row r="19663" spans="1:7">
      <c r="A19663" s="292" t="s">
        <v>49</v>
      </c>
      <c r="B19663" s="405">
        <v>76035</v>
      </c>
      <c r="C19663" s="292" t="s">
        <v>2979</v>
      </c>
      <c r="E19663" s="292" t="s">
        <v>214</v>
      </c>
      <c r="F19663" s="405">
        <v>76578</v>
      </c>
      <c r="G19663" s="292" t="s">
        <v>2979</v>
      </c>
    </row>
    <row r="19664" spans="1:7">
      <c r="A19664" s="292" t="s">
        <v>49</v>
      </c>
      <c r="B19664" s="405">
        <v>76374</v>
      </c>
      <c r="C19664" s="292" t="s">
        <v>2979</v>
      </c>
      <c r="E19664" s="292" t="s">
        <v>214</v>
      </c>
      <c r="F19664" s="405">
        <v>76621</v>
      </c>
      <c r="G19664" s="292" t="s">
        <v>2979</v>
      </c>
    </row>
    <row r="19665" spans="1:7">
      <c r="A19665" s="292" t="s">
        <v>49</v>
      </c>
      <c r="B19665" s="405">
        <v>76527</v>
      </c>
      <c r="C19665" s="292" t="s">
        <v>2979</v>
      </c>
      <c r="E19665" s="292" t="s">
        <v>214</v>
      </c>
      <c r="F19665" s="405">
        <v>76622</v>
      </c>
      <c r="G19665" s="292" t="s">
        <v>2979</v>
      </c>
    </row>
    <row r="19666" spans="1:7">
      <c r="A19666" s="292" t="s">
        <v>49</v>
      </c>
      <c r="B19666" s="405">
        <v>76666</v>
      </c>
      <c r="C19666" s="292" t="s">
        <v>2979</v>
      </c>
      <c r="E19666" s="292" t="s">
        <v>214</v>
      </c>
      <c r="F19666" s="405">
        <v>76623</v>
      </c>
      <c r="G19666" s="292" t="s">
        <v>2979</v>
      </c>
    </row>
    <row r="19667" spans="1:7">
      <c r="A19667" s="292" t="s">
        <v>49</v>
      </c>
      <c r="B19667" s="405">
        <v>76949</v>
      </c>
      <c r="C19667" s="292" t="s">
        <v>2979</v>
      </c>
      <c r="E19667" s="292" t="s">
        <v>214</v>
      </c>
      <c r="F19667" s="405">
        <v>76624</v>
      </c>
      <c r="G19667" s="292" t="s">
        <v>2979</v>
      </c>
    </row>
    <row r="19668" spans="1:7">
      <c r="A19668" s="292" t="s">
        <v>49</v>
      </c>
      <c r="B19668" s="405">
        <v>77436</v>
      </c>
      <c r="C19668" s="292" t="s">
        <v>2979</v>
      </c>
      <c r="E19668" s="292" t="s">
        <v>214</v>
      </c>
      <c r="F19668" s="405">
        <v>76627</v>
      </c>
      <c r="G19668" s="292" t="s">
        <v>2979</v>
      </c>
    </row>
    <row r="19669" spans="1:7">
      <c r="A19669" s="292" t="s">
        <v>49</v>
      </c>
      <c r="B19669" s="405">
        <v>77650</v>
      </c>
      <c r="C19669" s="292" t="s">
        <v>2979</v>
      </c>
      <c r="E19669" s="292" t="s">
        <v>214</v>
      </c>
      <c r="F19669" s="405">
        <v>76628</v>
      </c>
      <c r="G19669" s="292" t="s">
        <v>2979</v>
      </c>
    </row>
    <row r="19670" spans="1:7">
      <c r="A19670" s="292" t="s">
        <v>49</v>
      </c>
      <c r="B19670" s="405">
        <v>77994</v>
      </c>
      <c r="C19670" s="292" t="s">
        <v>2979</v>
      </c>
      <c r="E19670" s="292" t="s">
        <v>214</v>
      </c>
      <c r="F19670" s="405">
        <v>76629</v>
      </c>
      <c r="G19670" s="292" t="s">
        <v>2979</v>
      </c>
    </row>
    <row r="19671" spans="1:7">
      <c r="A19671" s="292" t="s">
        <v>49</v>
      </c>
      <c r="B19671" s="405">
        <v>78122</v>
      </c>
      <c r="C19671" s="292" t="s">
        <v>2979</v>
      </c>
      <c r="E19671" s="292" t="s">
        <v>214</v>
      </c>
      <c r="F19671" s="405">
        <v>76630</v>
      </c>
      <c r="G19671" s="292" t="s">
        <v>2979</v>
      </c>
    </row>
    <row r="19672" spans="1:7">
      <c r="A19672" s="292" t="s">
        <v>49</v>
      </c>
      <c r="B19672" s="405">
        <v>78391</v>
      </c>
      <c r="C19672" s="292" t="s">
        <v>2979</v>
      </c>
      <c r="E19672" s="292" t="s">
        <v>214</v>
      </c>
      <c r="F19672" s="405">
        <v>76631</v>
      </c>
      <c r="G19672" s="292" t="s">
        <v>2979</v>
      </c>
    </row>
    <row r="19673" spans="1:7">
      <c r="A19673" s="292" t="s">
        <v>49</v>
      </c>
      <c r="B19673" s="405">
        <v>74734</v>
      </c>
      <c r="C19673" s="292" t="s">
        <v>2979</v>
      </c>
      <c r="E19673" s="292" t="s">
        <v>214</v>
      </c>
      <c r="F19673" s="405">
        <v>76632</v>
      </c>
      <c r="G19673" s="292" t="s">
        <v>2979</v>
      </c>
    </row>
    <row r="19674" spans="1:7">
      <c r="A19674" s="292" t="s">
        <v>49</v>
      </c>
      <c r="B19674" s="405">
        <v>74884</v>
      </c>
      <c r="C19674" s="292" t="s">
        <v>2979</v>
      </c>
      <c r="E19674" s="292" t="s">
        <v>214</v>
      </c>
      <c r="F19674" s="405">
        <v>76634</v>
      </c>
      <c r="G19674" s="292" t="s">
        <v>2979</v>
      </c>
    </row>
    <row r="19675" spans="1:7">
      <c r="A19675" s="292" t="s">
        <v>49</v>
      </c>
      <c r="B19675" s="405">
        <v>75429</v>
      </c>
      <c r="C19675" s="292" t="s">
        <v>2979</v>
      </c>
      <c r="E19675" s="292" t="s">
        <v>214</v>
      </c>
      <c r="F19675" s="405">
        <v>76635</v>
      </c>
      <c r="G19675" s="292" t="s">
        <v>2979</v>
      </c>
    </row>
    <row r="19676" spans="1:7">
      <c r="A19676" s="292" t="s">
        <v>49</v>
      </c>
      <c r="B19676" s="405">
        <v>75567</v>
      </c>
      <c r="C19676" s="292" t="s">
        <v>2979</v>
      </c>
      <c r="E19676" s="292" t="s">
        <v>214</v>
      </c>
      <c r="F19676" s="405">
        <v>76637</v>
      </c>
      <c r="G19676" s="292" t="s">
        <v>2979</v>
      </c>
    </row>
    <row r="19677" spans="1:7">
      <c r="A19677" s="292" t="s">
        <v>49</v>
      </c>
      <c r="B19677" s="405">
        <v>75802</v>
      </c>
      <c r="C19677" s="292" t="s">
        <v>2979</v>
      </c>
      <c r="E19677" s="292" t="s">
        <v>214</v>
      </c>
      <c r="F19677" s="405">
        <v>76638</v>
      </c>
      <c r="G19677" s="292" t="s">
        <v>2979</v>
      </c>
    </row>
    <row r="19678" spans="1:7">
      <c r="A19678" s="292" t="s">
        <v>49</v>
      </c>
      <c r="B19678" s="405">
        <v>76041</v>
      </c>
      <c r="C19678" s="292" t="s">
        <v>2979</v>
      </c>
      <c r="E19678" s="292" t="s">
        <v>214</v>
      </c>
      <c r="F19678" s="405">
        <v>76639</v>
      </c>
      <c r="G19678" s="292" t="s">
        <v>2979</v>
      </c>
    </row>
    <row r="19679" spans="1:7">
      <c r="A19679" s="292" t="s">
        <v>49</v>
      </c>
      <c r="B19679" s="405">
        <v>76377</v>
      </c>
      <c r="C19679" s="292" t="s">
        <v>2979</v>
      </c>
      <c r="E19679" s="292" t="s">
        <v>214</v>
      </c>
      <c r="F19679" s="405">
        <v>76640</v>
      </c>
      <c r="G19679" s="292" t="s">
        <v>2979</v>
      </c>
    </row>
    <row r="19680" spans="1:7">
      <c r="A19680" s="292" t="s">
        <v>49</v>
      </c>
      <c r="B19680" s="405">
        <v>76528</v>
      </c>
      <c r="C19680" s="292" t="s">
        <v>2979</v>
      </c>
      <c r="E19680" s="292" t="s">
        <v>214</v>
      </c>
      <c r="F19680" s="405">
        <v>76642</v>
      </c>
      <c r="G19680" s="292" t="s">
        <v>2979</v>
      </c>
    </row>
    <row r="19681" spans="1:7">
      <c r="A19681" s="292" t="s">
        <v>49</v>
      </c>
      <c r="B19681" s="405">
        <v>76667</v>
      </c>
      <c r="C19681" s="292" t="s">
        <v>2979</v>
      </c>
      <c r="E19681" s="292" t="s">
        <v>214</v>
      </c>
      <c r="F19681" s="405">
        <v>76644</v>
      </c>
      <c r="G19681" s="292" t="s">
        <v>2979</v>
      </c>
    </row>
    <row r="19682" spans="1:7">
      <c r="A19682" s="292" t="s">
        <v>49</v>
      </c>
      <c r="B19682" s="405">
        <v>76951</v>
      </c>
      <c r="C19682" s="292" t="s">
        <v>2979</v>
      </c>
      <c r="E19682" s="292" t="s">
        <v>214</v>
      </c>
      <c r="F19682" s="405">
        <v>76648</v>
      </c>
      <c r="G19682" s="292" t="s">
        <v>2979</v>
      </c>
    </row>
    <row r="19683" spans="1:7">
      <c r="A19683" s="292" t="s">
        <v>49</v>
      </c>
      <c r="B19683" s="405">
        <v>77440</v>
      </c>
      <c r="C19683" s="292" t="s">
        <v>2979</v>
      </c>
      <c r="E19683" s="292" t="s">
        <v>214</v>
      </c>
      <c r="F19683" s="405">
        <v>76649</v>
      </c>
      <c r="G19683" s="292" t="s">
        <v>2979</v>
      </c>
    </row>
    <row r="19684" spans="1:7">
      <c r="A19684" s="292" t="s">
        <v>49</v>
      </c>
      <c r="B19684" s="405">
        <v>77655</v>
      </c>
      <c r="C19684" s="292" t="s">
        <v>2979</v>
      </c>
      <c r="E19684" s="292" t="s">
        <v>214</v>
      </c>
      <c r="F19684" s="405">
        <v>76650</v>
      </c>
      <c r="G19684" s="292" t="s">
        <v>2979</v>
      </c>
    </row>
    <row r="19685" spans="1:7">
      <c r="A19685" s="292" t="s">
        <v>49</v>
      </c>
      <c r="B19685" s="405">
        <v>77995</v>
      </c>
      <c r="C19685" s="292" t="s">
        <v>2979</v>
      </c>
      <c r="E19685" s="292" t="s">
        <v>214</v>
      </c>
      <c r="F19685" s="405">
        <v>76652</v>
      </c>
      <c r="G19685" s="292" t="s">
        <v>2979</v>
      </c>
    </row>
    <row r="19686" spans="1:7">
      <c r="A19686" s="292" t="s">
        <v>49</v>
      </c>
      <c r="B19686" s="405">
        <v>78125</v>
      </c>
      <c r="C19686" s="292" t="s">
        <v>2979</v>
      </c>
      <c r="E19686" s="292" t="s">
        <v>214</v>
      </c>
      <c r="F19686" s="405">
        <v>76653</v>
      </c>
      <c r="G19686" s="292" t="s">
        <v>2979</v>
      </c>
    </row>
    <row r="19687" spans="1:7">
      <c r="A19687" s="292" t="s">
        <v>49</v>
      </c>
      <c r="B19687" s="405">
        <v>78393</v>
      </c>
      <c r="C19687" s="292" t="s">
        <v>2979</v>
      </c>
      <c r="E19687" s="292" t="s">
        <v>214</v>
      </c>
      <c r="F19687" s="405">
        <v>76660</v>
      </c>
      <c r="G19687" s="292" t="s">
        <v>2979</v>
      </c>
    </row>
    <row r="19688" spans="1:7">
      <c r="A19688" s="292" t="s">
        <v>49</v>
      </c>
      <c r="B19688" s="405">
        <v>74737</v>
      </c>
      <c r="C19688" s="292" t="s">
        <v>2979</v>
      </c>
      <c r="E19688" s="292" t="s">
        <v>214</v>
      </c>
      <c r="F19688" s="405">
        <v>76661</v>
      </c>
      <c r="G19688" s="292" t="s">
        <v>2979</v>
      </c>
    </row>
    <row r="19689" spans="1:7">
      <c r="A19689" s="292" t="s">
        <v>49</v>
      </c>
      <c r="B19689" s="405">
        <v>74932</v>
      </c>
      <c r="C19689" s="292" t="s">
        <v>2979</v>
      </c>
      <c r="E19689" s="292" t="s">
        <v>214</v>
      </c>
      <c r="F19689" s="405">
        <v>76664</v>
      </c>
      <c r="G19689" s="292" t="s">
        <v>2979</v>
      </c>
    </row>
    <row r="19690" spans="1:7">
      <c r="A19690" s="292" t="s">
        <v>49</v>
      </c>
      <c r="B19690" s="405">
        <v>75434</v>
      </c>
      <c r="C19690" s="292" t="s">
        <v>2979</v>
      </c>
      <c r="E19690" s="292" t="s">
        <v>214</v>
      </c>
      <c r="F19690" s="405">
        <v>76665</v>
      </c>
      <c r="G19690" s="292" t="s">
        <v>2979</v>
      </c>
    </row>
    <row r="19691" spans="1:7">
      <c r="A19691" s="292" t="s">
        <v>49</v>
      </c>
      <c r="B19691" s="405">
        <v>75568</v>
      </c>
      <c r="C19691" s="292" t="s">
        <v>2979</v>
      </c>
      <c r="E19691" s="292" t="s">
        <v>214</v>
      </c>
      <c r="F19691" s="405">
        <v>76666</v>
      </c>
      <c r="G19691" s="292" t="s">
        <v>2979</v>
      </c>
    </row>
    <row r="19692" spans="1:7">
      <c r="A19692" s="292" t="s">
        <v>49</v>
      </c>
      <c r="B19692" s="405">
        <v>75803</v>
      </c>
      <c r="C19692" s="292" t="s">
        <v>2979</v>
      </c>
      <c r="E19692" s="292" t="s">
        <v>214</v>
      </c>
      <c r="F19692" s="405">
        <v>76667</v>
      </c>
      <c r="G19692" s="292" t="s">
        <v>2979</v>
      </c>
    </row>
    <row r="19693" spans="1:7">
      <c r="A19693" s="292" t="s">
        <v>49</v>
      </c>
      <c r="B19693" s="405">
        <v>76043</v>
      </c>
      <c r="C19693" s="292" t="s">
        <v>2979</v>
      </c>
      <c r="E19693" s="292" t="s">
        <v>214</v>
      </c>
      <c r="F19693" s="405">
        <v>76670</v>
      </c>
      <c r="G19693" s="292" t="s">
        <v>2979</v>
      </c>
    </row>
    <row r="19694" spans="1:7">
      <c r="A19694" s="292" t="s">
        <v>49</v>
      </c>
      <c r="B19694" s="405">
        <v>76379</v>
      </c>
      <c r="C19694" s="292" t="s">
        <v>2979</v>
      </c>
      <c r="E19694" s="292" t="s">
        <v>214</v>
      </c>
      <c r="F19694" s="405">
        <v>76671</v>
      </c>
      <c r="G19694" s="292" t="s">
        <v>2979</v>
      </c>
    </row>
    <row r="19695" spans="1:7">
      <c r="A19695" s="292" t="s">
        <v>49</v>
      </c>
      <c r="B19695" s="405">
        <v>76530</v>
      </c>
      <c r="C19695" s="292" t="s">
        <v>2979</v>
      </c>
      <c r="E19695" s="292" t="s">
        <v>214</v>
      </c>
      <c r="F19695" s="405">
        <v>76673</v>
      </c>
      <c r="G19695" s="292" t="s">
        <v>2979</v>
      </c>
    </row>
    <row r="19696" spans="1:7">
      <c r="A19696" s="292" t="s">
        <v>49</v>
      </c>
      <c r="B19696" s="405">
        <v>76670</v>
      </c>
      <c r="C19696" s="292" t="s">
        <v>2979</v>
      </c>
      <c r="E19696" s="292" t="s">
        <v>214</v>
      </c>
      <c r="F19696" s="405">
        <v>76675</v>
      </c>
      <c r="G19696" s="292" t="s">
        <v>2979</v>
      </c>
    </row>
    <row r="19697" spans="1:7">
      <c r="A19697" s="292" t="s">
        <v>49</v>
      </c>
      <c r="B19697" s="405">
        <v>76957</v>
      </c>
      <c r="C19697" s="292" t="s">
        <v>2979</v>
      </c>
      <c r="E19697" s="292" t="s">
        <v>214</v>
      </c>
      <c r="F19697" s="405">
        <v>76677</v>
      </c>
      <c r="G19697" s="292" t="s">
        <v>2979</v>
      </c>
    </row>
    <row r="19698" spans="1:7">
      <c r="A19698" s="292" t="s">
        <v>49</v>
      </c>
      <c r="B19698" s="405">
        <v>77442</v>
      </c>
      <c r="C19698" s="292" t="s">
        <v>2979</v>
      </c>
      <c r="E19698" s="292" t="s">
        <v>214</v>
      </c>
      <c r="F19698" s="405">
        <v>76678</v>
      </c>
      <c r="G19698" s="292" t="s">
        <v>2979</v>
      </c>
    </row>
    <row r="19699" spans="1:7">
      <c r="A19699" s="292" t="s">
        <v>49</v>
      </c>
      <c r="B19699" s="405">
        <v>77659</v>
      </c>
      <c r="C19699" s="292" t="s">
        <v>2979</v>
      </c>
      <c r="E19699" s="292" t="s">
        <v>214</v>
      </c>
      <c r="F19699" s="405">
        <v>76679</v>
      </c>
      <c r="G19699" s="292" t="s">
        <v>2979</v>
      </c>
    </row>
    <row r="19700" spans="1:7">
      <c r="A19700" s="292" t="s">
        <v>49</v>
      </c>
      <c r="B19700" s="405">
        <v>78002</v>
      </c>
      <c r="C19700" s="292" t="s">
        <v>2979</v>
      </c>
      <c r="E19700" s="292" t="s">
        <v>214</v>
      </c>
      <c r="F19700" s="405">
        <v>76680</v>
      </c>
      <c r="G19700" s="292" t="s">
        <v>2979</v>
      </c>
    </row>
    <row r="19701" spans="1:7">
      <c r="A19701" s="292" t="s">
        <v>49</v>
      </c>
      <c r="B19701" s="405">
        <v>78133</v>
      </c>
      <c r="C19701" s="292" t="s">
        <v>2979</v>
      </c>
      <c r="E19701" s="292" t="s">
        <v>214</v>
      </c>
      <c r="F19701" s="405">
        <v>76681</v>
      </c>
      <c r="G19701" s="292" t="s">
        <v>2979</v>
      </c>
    </row>
    <row r="19702" spans="1:7">
      <c r="A19702" s="292" t="s">
        <v>49</v>
      </c>
      <c r="B19702" s="405">
        <v>78538</v>
      </c>
      <c r="C19702" s="292" t="s">
        <v>2979</v>
      </c>
      <c r="E19702" s="292" t="s">
        <v>214</v>
      </c>
      <c r="F19702" s="405">
        <v>76684</v>
      </c>
      <c r="G19702" s="292" t="s">
        <v>2979</v>
      </c>
    </row>
    <row r="19703" spans="1:7">
      <c r="A19703" s="292" t="s">
        <v>49</v>
      </c>
      <c r="B19703" s="405">
        <v>74740</v>
      </c>
      <c r="C19703" s="292" t="s">
        <v>2979</v>
      </c>
      <c r="E19703" s="292" t="s">
        <v>214</v>
      </c>
      <c r="F19703" s="405">
        <v>76685</v>
      </c>
      <c r="G19703" s="292" t="s">
        <v>2979</v>
      </c>
    </row>
    <row r="19704" spans="1:7">
      <c r="A19704" s="292" t="s">
        <v>49</v>
      </c>
      <c r="B19704" s="405">
        <v>74940</v>
      </c>
      <c r="C19704" s="292" t="s">
        <v>2979</v>
      </c>
      <c r="E19704" s="292" t="s">
        <v>214</v>
      </c>
      <c r="F19704" s="405">
        <v>76689</v>
      </c>
      <c r="G19704" s="292" t="s">
        <v>2979</v>
      </c>
    </row>
    <row r="19705" spans="1:7">
      <c r="A19705" s="292" t="s">
        <v>49</v>
      </c>
      <c r="B19705" s="405">
        <v>75435</v>
      </c>
      <c r="C19705" s="292" t="s">
        <v>2979</v>
      </c>
      <c r="E19705" s="292" t="s">
        <v>214</v>
      </c>
      <c r="F19705" s="405">
        <v>76691</v>
      </c>
      <c r="G19705" s="292" t="s">
        <v>2979</v>
      </c>
    </row>
    <row r="19706" spans="1:7">
      <c r="A19706" s="292" t="s">
        <v>49</v>
      </c>
      <c r="B19706" s="405">
        <v>75571</v>
      </c>
      <c r="C19706" s="292" t="s">
        <v>2979</v>
      </c>
      <c r="E19706" s="292" t="s">
        <v>214</v>
      </c>
      <c r="F19706" s="405">
        <v>76692</v>
      </c>
      <c r="G19706" s="292" t="s">
        <v>2979</v>
      </c>
    </row>
    <row r="19707" spans="1:7">
      <c r="A19707" s="292" t="s">
        <v>49</v>
      </c>
      <c r="B19707" s="405">
        <v>75831</v>
      </c>
      <c r="C19707" s="292" t="s">
        <v>2979</v>
      </c>
      <c r="E19707" s="292" t="s">
        <v>214</v>
      </c>
      <c r="F19707" s="405">
        <v>76823</v>
      </c>
      <c r="G19707" s="292" t="s">
        <v>2979</v>
      </c>
    </row>
    <row r="19708" spans="1:7">
      <c r="A19708" s="292" t="s">
        <v>49</v>
      </c>
      <c r="B19708" s="405">
        <v>76044</v>
      </c>
      <c r="C19708" s="292" t="s">
        <v>2979</v>
      </c>
      <c r="E19708" s="292" t="s">
        <v>214</v>
      </c>
      <c r="F19708" s="405">
        <v>76834</v>
      </c>
      <c r="G19708" s="292" t="s">
        <v>2979</v>
      </c>
    </row>
    <row r="19709" spans="1:7">
      <c r="A19709" s="292" t="s">
        <v>49</v>
      </c>
      <c r="B19709" s="405">
        <v>76380</v>
      </c>
      <c r="C19709" s="292" t="s">
        <v>2979</v>
      </c>
      <c r="E19709" s="292" t="s">
        <v>214</v>
      </c>
      <c r="F19709" s="405">
        <v>76837</v>
      </c>
      <c r="G19709" s="292" t="s">
        <v>2979</v>
      </c>
    </row>
    <row r="19710" spans="1:7">
      <c r="A19710" s="292" t="s">
        <v>49</v>
      </c>
      <c r="B19710" s="405">
        <v>76534</v>
      </c>
      <c r="C19710" s="292" t="s">
        <v>2979</v>
      </c>
      <c r="E19710" s="292" t="s">
        <v>214</v>
      </c>
      <c r="F19710" s="405">
        <v>76842</v>
      </c>
      <c r="G19710" s="292" t="s">
        <v>2979</v>
      </c>
    </row>
    <row r="19711" spans="1:7">
      <c r="A19711" s="292" t="s">
        <v>49</v>
      </c>
      <c r="B19711" s="405">
        <v>76671</v>
      </c>
      <c r="C19711" s="292" t="s">
        <v>2979</v>
      </c>
      <c r="E19711" s="292" t="s">
        <v>214</v>
      </c>
      <c r="F19711" s="405">
        <v>76844</v>
      </c>
      <c r="G19711" s="292" t="s">
        <v>2979</v>
      </c>
    </row>
    <row r="19712" spans="1:7">
      <c r="A19712" s="292" t="s">
        <v>49</v>
      </c>
      <c r="B19712" s="405">
        <v>76958</v>
      </c>
      <c r="C19712" s="292" t="s">
        <v>2979</v>
      </c>
      <c r="E19712" s="292" t="s">
        <v>214</v>
      </c>
      <c r="F19712" s="405">
        <v>76857</v>
      </c>
      <c r="G19712" s="292" t="s">
        <v>2979</v>
      </c>
    </row>
    <row r="19713" spans="1:7">
      <c r="A19713" s="292" t="s">
        <v>49</v>
      </c>
      <c r="B19713" s="405">
        <v>77443</v>
      </c>
      <c r="C19713" s="292" t="s">
        <v>2979</v>
      </c>
      <c r="E19713" s="292" t="s">
        <v>214</v>
      </c>
      <c r="F19713" s="405">
        <v>76861</v>
      </c>
      <c r="G19713" s="292" t="s">
        <v>2979</v>
      </c>
    </row>
    <row r="19714" spans="1:7">
      <c r="A19714" s="292" t="s">
        <v>49</v>
      </c>
      <c r="B19714" s="405">
        <v>77660</v>
      </c>
      <c r="C19714" s="292" t="s">
        <v>2979</v>
      </c>
      <c r="E19714" s="292" t="s">
        <v>214</v>
      </c>
      <c r="F19714" s="405">
        <v>76862</v>
      </c>
      <c r="G19714" s="292" t="s">
        <v>2979</v>
      </c>
    </row>
    <row r="19715" spans="1:7">
      <c r="A19715" s="292" t="s">
        <v>49</v>
      </c>
      <c r="B19715" s="405">
        <v>78003</v>
      </c>
      <c r="C19715" s="292" t="s">
        <v>2979</v>
      </c>
      <c r="E19715" s="292" t="s">
        <v>214</v>
      </c>
      <c r="F19715" s="405">
        <v>76864</v>
      </c>
      <c r="G19715" s="292" t="s">
        <v>2979</v>
      </c>
    </row>
    <row r="19716" spans="1:7">
      <c r="A19716" s="292" t="s">
        <v>49</v>
      </c>
      <c r="B19716" s="405">
        <v>78140</v>
      </c>
      <c r="C19716" s="292" t="s">
        <v>2979</v>
      </c>
      <c r="E19716" s="292" t="s">
        <v>214</v>
      </c>
      <c r="F19716" s="405">
        <v>76865</v>
      </c>
      <c r="G19716" s="292" t="s">
        <v>2979</v>
      </c>
    </row>
    <row r="19717" spans="1:7">
      <c r="A19717" s="292" t="s">
        <v>49</v>
      </c>
      <c r="B19717" s="405">
        <v>78543</v>
      </c>
      <c r="C19717" s="292" t="s">
        <v>2979</v>
      </c>
      <c r="E19717" s="292" t="s">
        <v>214</v>
      </c>
      <c r="F19717" s="405">
        <v>76866</v>
      </c>
      <c r="G19717" s="292" t="s">
        <v>2979</v>
      </c>
    </row>
    <row r="19718" spans="1:7">
      <c r="A19718" s="292" t="s">
        <v>49</v>
      </c>
      <c r="B19718" s="405">
        <v>74741</v>
      </c>
      <c r="C19718" s="292" t="s">
        <v>2979</v>
      </c>
      <c r="E19718" s="292" t="s">
        <v>214</v>
      </c>
      <c r="F19718" s="405">
        <v>76874</v>
      </c>
      <c r="G19718" s="292" t="s">
        <v>2979</v>
      </c>
    </row>
    <row r="19719" spans="1:7">
      <c r="A19719" s="292" t="s">
        <v>49</v>
      </c>
      <c r="B19719" s="405">
        <v>74941</v>
      </c>
      <c r="C19719" s="292" t="s">
        <v>2979</v>
      </c>
      <c r="E19719" s="292" t="s">
        <v>214</v>
      </c>
      <c r="F19719" s="405">
        <v>76875</v>
      </c>
      <c r="G19719" s="292" t="s">
        <v>2979</v>
      </c>
    </row>
    <row r="19720" spans="1:7">
      <c r="A19720" s="292" t="s">
        <v>49</v>
      </c>
      <c r="B19720" s="405">
        <v>75437</v>
      </c>
      <c r="C19720" s="292" t="s">
        <v>2979</v>
      </c>
      <c r="E19720" s="292" t="s">
        <v>214</v>
      </c>
      <c r="F19720" s="405">
        <v>76877</v>
      </c>
      <c r="G19720" s="292" t="s">
        <v>2979</v>
      </c>
    </row>
    <row r="19721" spans="1:7">
      <c r="A19721" s="292" t="s">
        <v>49</v>
      </c>
      <c r="B19721" s="405">
        <v>75572</v>
      </c>
      <c r="C19721" s="292" t="s">
        <v>2979</v>
      </c>
      <c r="E19721" s="292" t="s">
        <v>214</v>
      </c>
      <c r="F19721" s="405">
        <v>76883</v>
      </c>
      <c r="G19721" s="292" t="s">
        <v>2979</v>
      </c>
    </row>
    <row r="19722" spans="1:7">
      <c r="A19722" s="292" t="s">
        <v>49</v>
      </c>
      <c r="B19722" s="405">
        <v>75832</v>
      </c>
      <c r="C19722" s="292" t="s">
        <v>2979</v>
      </c>
      <c r="E19722" s="292" t="s">
        <v>214</v>
      </c>
      <c r="F19722" s="405">
        <v>76890</v>
      </c>
      <c r="G19722" s="292" t="s">
        <v>2979</v>
      </c>
    </row>
    <row r="19723" spans="1:7">
      <c r="A19723" s="292" t="s">
        <v>49</v>
      </c>
      <c r="B19723" s="405">
        <v>76050</v>
      </c>
      <c r="C19723" s="292" t="s">
        <v>2979</v>
      </c>
      <c r="E19723" s="292" t="s">
        <v>214</v>
      </c>
      <c r="F19723" s="405">
        <v>76933</v>
      </c>
      <c r="G19723" s="292" t="s">
        <v>2979</v>
      </c>
    </row>
    <row r="19724" spans="1:7">
      <c r="A19724" s="292" t="s">
        <v>49</v>
      </c>
      <c r="B19724" s="405">
        <v>76384</v>
      </c>
      <c r="C19724" s="292" t="s">
        <v>2979</v>
      </c>
      <c r="E19724" s="292" t="s">
        <v>214</v>
      </c>
      <c r="F19724" s="405">
        <v>76934</v>
      </c>
      <c r="G19724" s="292" t="s">
        <v>2979</v>
      </c>
    </row>
    <row r="19725" spans="1:7">
      <c r="A19725" s="292" t="s">
        <v>49</v>
      </c>
      <c r="B19725" s="405">
        <v>76539</v>
      </c>
      <c r="C19725" s="292" t="s">
        <v>2979</v>
      </c>
      <c r="E19725" s="292" t="s">
        <v>214</v>
      </c>
      <c r="F19725" s="405">
        <v>76935</v>
      </c>
      <c r="G19725" s="292" t="s">
        <v>2979</v>
      </c>
    </row>
    <row r="19726" spans="1:7">
      <c r="A19726" s="292" t="s">
        <v>49</v>
      </c>
      <c r="B19726" s="405">
        <v>76673</v>
      </c>
      <c r="C19726" s="292" t="s">
        <v>2979</v>
      </c>
      <c r="E19726" s="292" t="s">
        <v>214</v>
      </c>
      <c r="F19726" s="405">
        <v>76936</v>
      </c>
      <c r="G19726" s="292" t="s">
        <v>2979</v>
      </c>
    </row>
    <row r="19727" spans="1:7">
      <c r="A19727" s="292" t="s">
        <v>49</v>
      </c>
      <c r="B19727" s="405">
        <v>77306</v>
      </c>
      <c r="C19727" s="292" t="s">
        <v>2979</v>
      </c>
      <c r="E19727" s="292" t="s">
        <v>214</v>
      </c>
      <c r="F19727" s="405">
        <v>76937</v>
      </c>
      <c r="G19727" s="292" t="s">
        <v>2979</v>
      </c>
    </row>
    <row r="19728" spans="1:7">
      <c r="A19728" s="292" t="s">
        <v>49</v>
      </c>
      <c r="B19728" s="405">
        <v>77445</v>
      </c>
      <c r="C19728" s="292" t="s">
        <v>2979</v>
      </c>
      <c r="E19728" s="292" t="s">
        <v>214</v>
      </c>
      <c r="F19728" s="405">
        <v>76940</v>
      </c>
      <c r="G19728" s="292" t="s">
        <v>2979</v>
      </c>
    </row>
    <row r="19729" spans="1:7">
      <c r="A19729" s="292" t="s">
        <v>49</v>
      </c>
      <c r="B19729" s="405">
        <v>77665</v>
      </c>
      <c r="C19729" s="292" t="s">
        <v>2979</v>
      </c>
      <c r="E19729" s="292" t="s">
        <v>214</v>
      </c>
      <c r="F19729" s="405">
        <v>76941</v>
      </c>
      <c r="G19729" s="292" t="s">
        <v>2979</v>
      </c>
    </row>
    <row r="19730" spans="1:7">
      <c r="A19730" s="292" t="s">
        <v>49</v>
      </c>
      <c r="B19730" s="405">
        <v>78004</v>
      </c>
      <c r="C19730" s="292" t="s">
        <v>2979</v>
      </c>
      <c r="E19730" s="292" t="s">
        <v>214</v>
      </c>
      <c r="F19730" s="405">
        <v>76943</v>
      </c>
      <c r="G19730" s="292" t="s">
        <v>2979</v>
      </c>
    </row>
    <row r="19731" spans="1:7">
      <c r="A19731" s="292" t="s">
        <v>49</v>
      </c>
      <c r="B19731" s="405">
        <v>78141</v>
      </c>
      <c r="C19731" s="292" t="s">
        <v>2979</v>
      </c>
      <c r="E19731" s="292" t="s">
        <v>214</v>
      </c>
      <c r="F19731" s="405">
        <v>76945</v>
      </c>
      <c r="G19731" s="292" t="s">
        <v>2979</v>
      </c>
    </row>
    <row r="19732" spans="1:7">
      <c r="A19732" s="292" t="s">
        <v>49</v>
      </c>
      <c r="B19732" s="405">
        <v>78545</v>
      </c>
      <c r="C19732" s="292" t="s">
        <v>2979</v>
      </c>
      <c r="E19732" s="292" t="s">
        <v>214</v>
      </c>
      <c r="F19732" s="405">
        <v>76949</v>
      </c>
      <c r="G19732" s="292" t="s">
        <v>2979</v>
      </c>
    </row>
    <row r="19733" spans="1:7">
      <c r="A19733" s="292" t="s">
        <v>49</v>
      </c>
      <c r="B19733" s="405">
        <v>74743</v>
      </c>
      <c r="C19733" s="292" t="s">
        <v>2979</v>
      </c>
      <c r="E19733" s="292" t="s">
        <v>214</v>
      </c>
      <c r="F19733" s="405">
        <v>76951</v>
      </c>
      <c r="G19733" s="292" t="s">
        <v>2979</v>
      </c>
    </row>
    <row r="19734" spans="1:7">
      <c r="A19734" s="292" t="s">
        <v>49</v>
      </c>
      <c r="B19734" s="405">
        <v>74943</v>
      </c>
      <c r="C19734" s="292" t="s">
        <v>2979</v>
      </c>
      <c r="E19734" s="292" t="s">
        <v>214</v>
      </c>
      <c r="F19734" s="405">
        <v>76957</v>
      </c>
      <c r="G19734" s="292" t="s">
        <v>2979</v>
      </c>
    </row>
    <row r="19735" spans="1:7">
      <c r="A19735" s="292" t="s">
        <v>49</v>
      </c>
      <c r="B19735" s="405">
        <v>75438</v>
      </c>
      <c r="C19735" s="292" t="s">
        <v>2979</v>
      </c>
      <c r="E19735" s="292" t="s">
        <v>214</v>
      </c>
      <c r="F19735" s="405">
        <v>76958</v>
      </c>
      <c r="G19735" s="292" t="s">
        <v>2979</v>
      </c>
    </row>
    <row r="19736" spans="1:7">
      <c r="A19736" s="292" t="s">
        <v>49</v>
      </c>
      <c r="B19736" s="405">
        <v>75573</v>
      </c>
      <c r="C19736" s="292" t="s">
        <v>2979</v>
      </c>
      <c r="E19736" s="292" t="s">
        <v>214</v>
      </c>
      <c r="F19736" s="405">
        <v>77306</v>
      </c>
      <c r="G19736" s="292" t="s">
        <v>2979</v>
      </c>
    </row>
    <row r="19737" spans="1:7">
      <c r="A19737" s="292" t="s">
        <v>49</v>
      </c>
      <c r="B19737" s="405">
        <v>75834</v>
      </c>
      <c r="C19737" s="292" t="s">
        <v>2979</v>
      </c>
      <c r="E19737" s="292" t="s">
        <v>214</v>
      </c>
      <c r="F19737" s="405">
        <v>77320</v>
      </c>
      <c r="G19737" s="292" t="s">
        <v>2979</v>
      </c>
    </row>
    <row r="19738" spans="1:7">
      <c r="A19738" s="292" t="s">
        <v>49</v>
      </c>
      <c r="B19738" s="405">
        <v>76055</v>
      </c>
      <c r="C19738" s="292" t="s">
        <v>2979</v>
      </c>
      <c r="E19738" s="292" t="s">
        <v>214</v>
      </c>
      <c r="F19738" s="405">
        <v>77326</v>
      </c>
      <c r="G19738" s="292" t="s">
        <v>2979</v>
      </c>
    </row>
    <row r="19739" spans="1:7">
      <c r="A19739" s="292" t="s">
        <v>49</v>
      </c>
      <c r="B19739" s="405">
        <v>76385</v>
      </c>
      <c r="C19739" s="292" t="s">
        <v>2979</v>
      </c>
      <c r="E19739" s="292" t="s">
        <v>214</v>
      </c>
      <c r="F19739" s="405">
        <v>77328</v>
      </c>
      <c r="G19739" s="292" t="s">
        <v>2979</v>
      </c>
    </row>
    <row r="19740" spans="1:7">
      <c r="A19740" s="292" t="s">
        <v>49</v>
      </c>
      <c r="B19740" s="405">
        <v>76550</v>
      </c>
      <c r="C19740" s="292" t="s">
        <v>2979</v>
      </c>
      <c r="E19740" s="292" t="s">
        <v>214</v>
      </c>
      <c r="F19740" s="405">
        <v>77331</v>
      </c>
      <c r="G19740" s="292" t="s">
        <v>2979</v>
      </c>
    </row>
    <row r="19741" spans="1:7">
      <c r="A19741" s="292" t="s">
        <v>49</v>
      </c>
      <c r="B19741" s="405">
        <v>76675</v>
      </c>
      <c r="C19741" s="292" t="s">
        <v>2979</v>
      </c>
      <c r="E19741" s="292" t="s">
        <v>214</v>
      </c>
      <c r="F19741" s="405">
        <v>77332</v>
      </c>
      <c r="G19741" s="292" t="s">
        <v>2979</v>
      </c>
    </row>
    <row r="19742" spans="1:7">
      <c r="A19742" s="292" t="s">
        <v>49</v>
      </c>
      <c r="B19742" s="405">
        <v>77320</v>
      </c>
      <c r="C19742" s="292" t="s">
        <v>2979</v>
      </c>
      <c r="E19742" s="292" t="s">
        <v>214</v>
      </c>
      <c r="F19742" s="405">
        <v>77334</v>
      </c>
      <c r="G19742" s="292" t="s">
        <v>2979</v>
      </c>
    </row>
    <row r="19743" spans="1:7">
      <c r="A19743" s="292" t="s">
        <v>49</v>
      </c>
      <c r="B19743" s="405">
        <v>77446</v>
      </c>
      <c r="C19743" s="292" t="s">
        <v>2979</v>
      </c>
      <c r="E19743" s="292" t="s">
        <v>214</v>
      </c>
      <c r="F19743" s="405">
        <v>77335</v>
      </c>
      <c r="G19743" s="292" t="s">
        <v>2979</v>
      </c>
    </row>
    <row r="19744" spans="1:7">
      <c r="A19744" s="292" t="s">
        <v>49</v>
      </c>
      <c r="B19744" s="405">
        <v>77835</v>
      </c>
      <c r="C19744" s="292" t="s">
        <v>2979</v>
      </c>
      <c r="E19744" s="292" t="s">
        <v>214</v>
      </c>
      <c r="F19744" s="405">
        <v>77336</v>
      </c>
      <c r="G19744" s="292" t="s">
        <v>2979</v>
      </c>
    </row>
    <row r="19745" spans="1:7">
      <c r="A19745" s="292" t="s">
        <v>49</v>
      </c>
      <c r="B19745" s="405">
        <v>78007</v>
      </c>
      <c r="C19745" s="292" t="s">
        <v>2979</v>
      </c>
      <c r="E19745" s="292" t="s">
        <v>214</v>
      </c>
      <c r="F19745" s="405">
        <v>77343</v>
      </c>
      <c r="G19745" s="292" t="s">
        <v>2979</v>
      </c>
    </row>
    <row r="19746" spans="1:7">
      <c r="A19746" s="292" t="s">
        <v>49</v>
      </c>
      <c r="B19746" s="405">
        <v>78142</v>
      </c>
      <c r="C19746" s="292" t="s">
        <v>2979</v>
      </c>
      <c r="E19746" s="292" t="s">
        <v>214</v>
      </c>
      <c r="F19746" s="405">
        <v>77344</v>
      </c>
      <c r="G19746" s="292" t="s">
        <v>2979</v>
      </c>
    </row>
    <row r="19747" spans="1:7">
      <c r="A19747" s="292" t="s">
        <v>49</v>
      </c>
      <c r="B19747" s="405">
        <v>78548</v>
      </c>
      <c r="C19747" s="292" t="s">
        <v>2979</v>
      </c>
      <c r="E19747" s="292" t="s">
        <v>214</v>
      </c>
      <c r="F19747" s="405">
        <v>77349</v>
      </c>
      <c r="G19747" s="292" t="s">
        <v>2979</v>
      </c>
    </row>
    <row r="19748" spans="1:7">
      <c r="A19748" s="292" t="s">
        <v>49</v>
      </c>
      <c r="B19748" s="405">
        <v>74750</v>
      </c>
      <c r="C19748" s="292" t="s">
        <v>2979</v>
      </c>
      <c r="E19748" s="292" t="s">
        <v>214</v>
      </c>
      <c r="F19748" s="405">
        <v>77350</v>
      </c>
      <c r="G19748" s="292" t="s">
        <v>2979</v>
      </c>
    </row>
    <row r="19749" spans="1:7">
      <c r="A19749" s="292" t="s">
        <v>49</v>
      </c>
      <c r="B19749" s="405">
        <v>74944</v>
      </c>
      <c r="C19749" s="292" t="s">
        <v>2979</v>
      </c>
      <c r="E19749" s="292" t="s">
        <v>214</v>
      </c>
      <c r="F19749" s="405">
        <v>77351</v>
      </c>
      <c r="G19749" s="292" t="s">
        <v>2979</v>
      </c>
    </row>
    <row r="19750" spans="1:7">
      <c r="A19750" s="292" t="s">
        <v>49</v>
      </c>
      <c r="B19750" s="405">
        <v>75439</v>
      </c>
      <c r="C19750" s="292" t="s">
        <v>2979</v>
      </c>
      <c r="E19750" s="292" t="s">
        <v>214</v>
      </c>
      <c r="F19750" s="405">
        <v>77358</v>
      </c>
      <c r="G19750" s="292" t="s">
        <v>2979</v>
      </c>
    </row>
    <row r="19751" spans="1:7">
      <c r="A19751" s="292" t="s">
        <v>49</v>
      </c>
      <c r="B19751" s="405">
        <v>75574</v>
      </c>
      <c r="C19751" s="292" t="s">
        <v>2979</v>
      </c>
      <c r="E19751" s="292" t="s">
        <v>214</v>
      </c>
      <c r="F19751" s="405">
        <v>77359</v>
      </c>
      <c r="G19751" s="292" t="s">
        <v>2979</v>
      </c>
    </row>
    <row r="19752" spans="1:7">
      <c r="A19752" s="292" t="s">
        <v>49</v>
      </c>
      <c r="B19752" s="405">
        <v>75835</v>
      </c>
      <c r="C19752" s="292" t="s">
        <v>2979</v>
      </c>
      <c r="E19752" s="292" t="s">
        <v>214</v>
      </c>
      <c r="F19752" s="405">
        <v>77360</v>
      </c>
      <c r="G19752" s="292" t="s">
        <v>2979</v>
      </c>
    </row>
    <row r="19753" spans="1:7">
      <c r="A19753" s="292" t="s">
        <v>49</v>
      </c>
      <c r="B19753" s="405">
        <v>76061</v>
      </c>
      <c r="C19753" s="292" t="s">
        <v>2979</v>
      </c>
      <c r="E19753" s="292" t="s">
        <v>214</v>
      </c>
      <c r="F19753" s="405">
        <v>77363</v>
      </c>
      <c r="G19753" s="292" t="s">
        <v>2979</v>
      </c>
    </row>
    <row r="19754" spans="1:7">
      <c r="A19754" s="292" t="s">
        <v>49</v>
      </c>
      <c r="B19754" s="405">
        <v>76389</v>
      </c>
      <c r="C19754" s="292" t="s">
        <v>2979</v>
      </c>
      <c r="E19754" s="292" t="s">
        <v>214</v>
      </c>
      <c r="F19754" s="405">
        <v>77364</v>
      </c>
      <c r="G19754" s="292" t="s">
        <v>2979</v>
      </c>
    </row>
    <row r="19755" spans="1:7">
      <c r="A19755" s="292" t="s">
        <v>49</v>
      </c>
      <c r="B19755" s="405">
        <v>76556</v>
      </c>
      <c r="C19755" s="292" t="s">
        <v>2979</v>
      </c>
      <c r="E19755" s="292" t="s">
        <v>214</v>
      </c>
      <c r="F19755" s="405">
        <v>77367</v>
      </c>
      <c r="G19755" s="292" t="s">
        <v>2979</v>
      </c>
    </row>
    <row r="19756" spans="1:7">
      <c r="A19756" s="292" t="s">
        <v>49</v>
      </c>
      <c r="B19756" s="405">
        <v>76677</v>
      </c>
      <c r="C19756" s="292" t="s">
        <v>2979</v>
      </c>
      <c r="E19756" s="292" t="s">
        <v>214</v>
      </c>
      <c r="F19756" s="405">
        <v>77369</v>
      </c>
      <c r="G19756" s="292" t="s">
        <v>2979</v>
      </c>
    </row>
    <row r="19757" spans="1:7">
      <c r="A19757" s="292" t="s">
        <v>49</v>
      </c>
      <c r="B19757" s="405">
        <v>77326</v>
      </c>
      <c r="C19757" s="292" t="s">
        <v>2979</v>
      </c>
      <c r="E19757" s="292" t="s">
        <v>214</v>
      </c>
      <c r="F19757" s="405">
        <v>77371</v>
      </c>
      <c r="G19757" s="292" t="s">
        <v>2979</v>
      </c>
    </row>
    <row r="19758" spans="1:7">
      <c r="A19758" s="292" t="s">
        <v>49</v>
      </c>
      <c r="B19758" s="405">
        <v>77448</v>
      </c>
      <c r="C19758" s="292" t="s">
        <v>2979</v>
      </c>
      <c r="E19758" s="292" t="s">
        <v>214</v>
      </c>
      <c r="F19758" s="405">
        <v>77374</v>
      </c>
      <c r="G19758" s="292" t="s">
        <v>2979</v>
      </c>
    </row>
    <row r="19759" spans="1:7">
      <c r="A19759" s="292" t="s">
        <v>49</v>
      </c>
      <c r="B19759" s="405">
        <v>77836</v>
      </c>
      <c r="C19759" s="292" t="s">
        <v>2979</v>
      </c>
      <c r="E19759" s="292" t="s">
        <v>214</v>
      </c>
      <c r="F19759" s="405">
        <v>77376</v>
      </c>
      <c r="G19759" s="292" t="s">
        <v>2979</v>
      </c>
    </row>
    <row r="19760" spans="1:7">
      <c r="A19760" s="292" t="s">
        <v>49</v>
      </c>
      <c r="B19760" s="405">
        <v>78009</v>
      </c>
      <c r="C19760" s="292" t="s">
        <v>2979</v>
      </c>
      <c r="E19760" s="292" t="s">
        <v>214</v>
      </c>
      <c r="F19760" s="405">
        <v>77399</v>
      </c>
      <c r="G19760" s="292" t="s">
        <v>2979</v>
      </c>
    </row>
    <row r="19761" spans="1:7">
      <c r="A19761" s="292" t="s">
        <v>49</v>
      </c>
      <c r="B19761" s="405">
        <v>78145</v>
      </c>
      <c r="C19761" s="292" t="s">
        <v>2979</v>
      </c>
      <c r="E19761" s="292" t="s">
        <v>214</v>
      </c>
      <c r="F19761" s="405">
        <v>77412</v>
      </c>
      <c r="G19761" s="292" t="s">
        <v>2979</v>
      </c>
    </row>
    <row r="19762" spans="1:7">
      <c r="A19762" s="292" t="s">
        <v>49</v>
      </c>
      <c r="B19762" s="405">
        <v>78549</v>
      </c>
      <c r="C19762" s="292" t="s">
        <v>2979</v>
      </c>
      <c r="E19762" s="292" t="s">
        <v>214</v>
      </c>
      <c r="F19762" s="405">
        <v>77414</v>
      </c>
      <c r="G19762" s="292" t="s">
        <v>2979</v>
      </c>
    </row>
    <row r="19763" spans="1:7">
      <c r="A19763" s="292" t="s">
        <v>49</v>
      </c>
      <c r="B19763" s="405">
        <v>74754</v>
      </c>
      <c r="C19763" s="292" t="s">
        <v>2979</v>
      </c>
      <c r="E19763" s="292" t="s">
        <v>214</v>
      </c>
      <c r="F19763" s="405">
        <v>77415</v>
      </c>
      <c r="G19763" s="292" t="s">
        <v>2979</v>
      </c>
    </row>
    <row r="19764" spans="1:7">
      <c r="A19764" s="292" t="s">
        <v>49</v>
      </c>
      <c r="B19764" s="405">
        <v>74945</v>
      </c>
      <c r="C19764" s="292" t="s">
        <v>2979</v>
      </c>
      <c r="E19764" s="292" t="s">
        <v>214</v>
      </c>
      <c r="F19764" s="405">
        <v>77417</v>
      </c>
      <c r="G19764" s="292" t="s">
        <v>2979</v>
      </c>
    </row>
    <row r="19765" spans="1:7">
      <c r="A19765" s="292" t="s">
        <v>49</v>
      </c>
      <c r="B19765" s="405">
        <v>75440</v>
      </c>
      <c r="C19765" s="292" t="s">
        <v>2979</v>
      </c>
      <c r="E19765" s="292" t="s">
        <v>214</v>
      </c>
      <c r="F19765" s="405">
        <v>77418</v>
      </c>
      <c r="G19765" s="292" t="s">
        <v>2979</v>
      </c>
    </row>
    <row r="19766" spans="1:7">
      <c r="A19766" s="292" t="s">
        <v>49</v>
      </c>
      <c r="B19766" s="405">
        <v>75633</v>
      </c>
      <c r="C19766" s="292" t="s">
        <v>2979</v>
      </c>
      <c r="E19766" s="292" t="s">
        <v>214</v>
      </c>
      <c r="F19766" s="405">
        <v>77419</v>
      </c>
      <c r="G19766" s="292" t="s">
        <v>2979</v>
      </c>
    </row>
    <row r="19767" spans="1:7">
      <c r="A19767" s="292" t="s">
        <v>49</v>
      </c>
      <c r="B19767" s="405">
        <v>75839</v>
      </c>
      <c r="C19767" s="292" t="s">
        <v>2979</v>
      </c>
      <c r="E19767" s="292" t="s">
        <v>214</v>
      </c>
      <c r="F19767" s="405">
        <v>77420</v>
      </c>
      <c r="G19767" s="292" t="s">
        <v>2979</v>
      </c>
    </row>
    <row r="19768" spans="1:7">
      <c r="A19768" s="292" t="s">
        <v>49</v>
      </c>
      <c r="B19768" s="405">
        <v>76064</v>
      </c>
      <c r="C19768" s="292" t="s">
        <v>2979</v>
      </c>
      <c r="E19768" s="292" t="s">
        <v>214</v>
      </c>
      <c r="F19768" s="405">
        <v>77422</v>
      </c>
      <c r="G19768" s="292" t="s">
        <v>2979</v>
      </c>
    </row>
    <row r="19769" spans="1:7">
      <c r="A19769" s="292" t="s">
        <v>49</v>
      </c>
      <c r="B19769" s="405">
        <v>76426</v>
      </c>
      <c r="C19769" s="292" t="s">
        <v>2979</v>
      </c>
      <c r="E19769" s="292" t="s">
        <v>214</v>
      </c>
      <c r="F19769" s="405">
        <v>77426</v>
      </c>
      <c r="G19769" s="292" t="s">
        <v>2979</v>
      </c>
    </row>
    <row r="19770" spans="1:7">
      <c r="A19770" s="292" t="s">
        <v>49</v>
      </c>
      <c r="B19770" s="405">
        <v>76557</v>
      </c>
      <c r="C19770" s="292" t="s">
        <v>2979</v>
      </c>
      <c r="E19770" s="292" t="s">
        <v>214</v>
      </c>
      <c r="F19770" s="405">
        <v>77432</v>
      </c>
      <c r="G19770" s="292" t="s">
        <v>2979</v>
      </c>
    </row>
    <row r="19771" spans="1:7">
      <c r="A19771" s="292" t="s">
        <v>49</v>
      </c>
      <c r="B19771" s="405">
        <v>76678</v>
      </c>
      <c r="C19771" s="292" t="s">
        <v>2979</v>
      </c>
      <c r="E19771" s="292" t="s">
        <v>214</v>
      </c>
      <c r="F19771" s="405">
        <v>77434</v>
      </c>
      <c r="G19771" s="292" t="s">
        <v>2979</v>
      </c>
    </row>
    <row r="19772" spans="1:7">
      <c r="A19772" s="292" t="s">
        <v>49</v>
      </c>
      <c r="B19772" s="405">
        <v>77328</v>
      </c>
      <c r="C19772" s="292" t="s">
        <v>2979</v>
      </c>
      <c r="E19772" s="292" t="s">
        <v>214</v>
      </c>
      <c r="F19772" s="405">
        <v>77435</v>
      </c>
      <c r="G19772" s="292" t="s">
        <v>2979</v>
      </c>
    </row>
    <row r="19773" spans="1:7">
      <c r="A19773" s="292" t="s">
        <v>49</v>
      </c>
      <c r="B19773" s="405">
        <v>77451</v>
      </c>
      <c r="C19773" s="292" t="s">
        <v>2979</v>
      </c>
      <c r="E19773" s="292" t="s">
        <v>214</v>
      </c>
      <c r="F19773" s="405">
        <v>77436</v>
      </c>
      <c r="G19773" s="292" t="s">
        <v>2979</v>
      </c>
    </row>
    <row r="19774" spans="1:7">
      <c r="A19774" s="292" t="s">
        <v>49</v>
      </c>
      <c r="B19774" s="405">
        <v>77837</v>
      </c>
      <c r="C19774" s="292" t="s">
        <v>2979</v>
      </c>
      <c r="E19774" s="292" t="s">
        <v>214</v>
      </c>
      <c r="F19774" s="405">
        <v>77440</v>
      </c>
      <c r="G19774" s="292" t="s">
        <v>2979</v>
      </c>
    </row>
    <row r="19775" spans="1:7">
      <c r="A19775" s="292" t="s">
        <v>49</v>
      </c>
      <c r="B19775" s="405">
        <v>78010</v>
      </c>
      <c r="C19775" s="292" t="s">
        <v>2979</v>
      </c>
      <c r="E19775" s="292" t="s">
        <v>214</v>
      </c>
      <c r="F19775" s="405">
        <v>77442</v>
      </c>
      <c r="G19775" s="292" t="s">
        <v>2979</v>
      </c>
    </row>
    <row r="19776" spans="1:7">
      <c r="A19776" s="292" t="s">
        <v>49</v>
      </c>
      <c r="B19776" s="405">
        <v>78146</v>
      </c>
      <c r="C19776" s="292" t="s">
        <v>2979</v>
      </c>
      <c r="E19776" s="292" t="s">
        <v>214</v>
      </c>
      <c r="F19776" s="405">
        <v>77443</v>
      </c>
      <c r="G19776" s="292" t="s">
        <v>2979</v>
      </c>
    </row>
    <row r="19777" spans="1:7">
      <c r="A19777" s="292" t="s">
        <v>49</v>
      </c>
      <c r="B19777" s="405">
        <v>78569</v>
      </c>
      <c r="C19777" s="292" t="s">
        <v>2979</v>
      </c>
      <c r="E19777" s="292" t="s">
        <v>214</v>
      </c>
      <c r="F19777" s="405">
        <v>77445</v>
      </c>
      <c r="G19777" s="292" t="s">
        <v>2979</v>
      </c>
    </row>
    <row r="19778" spans="1:7">
      <c r="A19778" s="292" t="s">
        <v>49</v>
      </c>
      <c r="B19778" s="405">
        <v>74764</v>
      </c>
      <c r="C19778" s="292" t="s">
        <v>2979</v>
      </c>
      <c r="E19778" s="292" t="s">
        <v>214</v>
      </c>
      <c r="F19778" s="405">
        <v>77446</v>
      </c>
      <c r="G19778" s="292" t="s">
        <v>2979</v>
      </c>
    </row>
    <row r="19779" spans="1:7">
      <c r="A19779" s="292" t="s">
        <v>49</v>
      </c>
      <c r="B19779" s="405">
        <v>74948</v>
      </c>
      <c r="C19779" s="292" t="s">
        <v>2979</v>
      </c>
      <c r="E19779" s="292" t="s">
        <v>214</v>
      </c>
      <c r="F19779" s="405">
        <v>77448</v>
      </c>
      <c r="G19779" s="292" t="s">
        <v>2979</v>
      </c>
    </row>
    <row r="19780" spans="1:7">
      <c r="A19780" s="292" t="s">
        <v>49</v>
      </c>
      <c r="B19780" s="405">
        <v>75442</v>
      </c>
      <c r="C19780" s="292" t="s">
        <v>2979</v>
      </c>
      <c r="E19780" s="292" t="s">
        <v>214</v>
      </c>
      <c r="F19780" s="405">
        <v>77451</v>
      </c>
      <c r="G19780" s="292" t="s">
        <v>2979</v>
      </c>
    </row>
    <row r="19781" spans="1:7">
      <c r="A19781" s="292" t="s">
        <v>49</v>
      </c>
      <c r="B19781" s="405">
        <v>75636</v>
      </c>
      <c r="C19781" s="292" t="s">
        <v>2979</v>
      </c>
      <c r="E19781" s="292" t="s">
        <v>214</v>
      </c>
      <c r="F19781" s="405">
        <v>77453</v>
      </c>
      <c r="G19781" s="292" t="s">
        <v>2979</v>
      </c>
    </row>
    <row r="19782" spans="1:7">
      <c r="A19782" s="292" t="s">
        <v>49</v>
      </c>
      <c r="B19782" s="405">
        <v>75840</v>
      </c>
      <c r="C19782" s="292" t="s">
        <v>2979</v>
      </c>
      <c r="E19782" s="292" t="s">
        <v>214</v>
      </c>
      <c r="F19782" s="405">
        <v>77454</v>
      </c>
      <c r="G19782" s="292" t="s">
        <v>2979</v>
      </c>
    </row>
    <row r="19783" spans="1:7">
      <c r="A19783" s="292" t="s">
        <v>49</v>
      </c>
      <c r="B19783" s="405">
        <v>76066</v>
      </c>
      <c r="C19783" s="292" t="s">
        <v>2979</v>
      </c>
      <c r="E19783" s="292" t="s">
        <v>214</v>
      </c>
      <c r="F19783" s="405">
        <v>77455</v>
      </c>
      <c r="G19783" s="292" t="s">
        <v>2979</v>
      </c>
    </row>
    <row r="19784" spans="1:7">
      <c r="A19784" s="292" t="s">
        <v>49</v>
      </c>
      <c r="B19784" s="405">
        <v>76427</v>
      </c>
      <c r="C19784" s="292" t="s">
        <v>2979</v>
      </c>
      <c r="E19784" s="292" t="s">
        <v>214</v>
      </c>
      <c r="F19784" s="405">
        <v>77456</v>
      </c>
      <c r="G19784" s="292" t="s">
        <v>2979</v>
      </c>
    </row>
    <row r="19785" spans="1:7">
      <c r="A19785" s="292" t="s">
        <v>49</v>
      </c>
      <c r="B19785" s="405">
        <v>76561</v>
      </c>
      <c r="C19785" s="292" t="s">
        <v>2979</v>
      </c>
      <c r="E19785" s="292" t="s">
        <v>214</v>
      </c>
      <c r="F19785" s="405">
        <v>77457</v>
      </c>
      <c r="G19785" s="292" t="s">
        <v>2979</v>
      </c>
    </row>
    <row r="19786" spans="1:7">
      <c r="A19786" s="292" t="s">
        <v>49</v>
      </c>
      <c r="B19786" s="405">
        <v>76679</v>
      </c>
      <c r="C19786" s="292" t="s">
        <v>2979</v>
      </c>
      <c r="E19786" s="292" t="s">
        <v>214</v>
      </c>
      <c r="F19786" s="405">
        <v>77458</v>
      </c>
      <c r="G19786" s="292" t="s">
        <v>2979</v>
      </c>
    </row>
    <row r="19787" spans="1:7">
      <c r="A19787" s="292" t="s">
        <v>49</v>
      </c>
      <c r="B19787" s="405">
        <v>77331</v>
      </c>
      <c r="C19787" s="292" t="s">
        <v>2979</v>
      </c>
      <c r="E19787" s="292" t="s">
        <v>214</v>
      </c>
      <c r="F19787" s="405">
        <v>77461</v>
      </c>
      <c r="G19787" s="292" t="s">
        <v>2979</v>
      </c>
    </row>
    <row r="19788" spans="1:7">
      <c r="A19788" s="292" t="s">
        <v>49</v>
      </c>
      <c r="B19788" s="405">
        <v>77453</v>
      </c>
      <c r="C19788" s="292" t="s">
        <v>2979</v>
      </c>
      <c r="E19788" s="292" t="s">
        <v>214</v>
      </c>
      <c r="F19788" s="405">
        <v>77464</v>
      </c>
      <c r="G19788" s="292" t="s">
        <v>2979</v>
      </c>
    </row>
    <row r="19789" spans="1:7">
      <c r="A19789" s="292" t="s">
        <v>49</v>
      </c>
      <c r="B19789" s="405">
        <v>77838</v>
      </c>
      <c r="C19789" s="292" t="s">
        <v>2979</v>
      </c>
      <c r="E19789" s="292" t="s">
        <v>214</v>
      </c>
      <c r="F19789" s="405">
        <v>77465</v>
      </c>
      <c r="G19789" s="292" t="s">
        <v>2979</v>
      </c>
    </row>
    <row r="19790" spans="1:7">
      <c r="A19790" s="292" t="s">
        <v>49</v>
      </c>
      <c r="B19790" s="405">
        <v>78012</v>
      </c>
      <c r="C19790" s="292" t="s">
        <v>2979</v>
      </c>
      <c r="E19790" s="292" t="s">
        <v>214</v>
      </c>
      <c r="F19790" s="405">
        <v>77466</v>
      </c>
      <c r="G19790" s="292" t="s">
        <v>2979</v>
      </c>
    </row>
    <row r="19791" spans="1:7">
      <c r="A19791" s="292" t="s">
        <v>49</v>
      </c>
      <c r="B19791" s="405">
        <v>78147</v>
      </c>
      <c r="C19791" s="292" t="s">
        <v>2979</v>
      </c>
      <c r="E19791" s="292" t="s">
        <v>214</v>
      </c>
      <c r="F19791" s="405">
        <v>77470</v>
      </c>
      <c r="G19791" s="292" t="s">
        <v>2979</v>
      </c>
    </row>
    <row r="19792" spans="1:7">
      <c r="A19792" s="292" t="s">
        <v>49</v>
      </c>
      <c r="B19792" s="405">
        <v>78582</v>
      </c>
      <c r="C19792" s="292" t="s">
        <v>2979</v>
      </c>
      <c r="E19792" s="292" t="s">
        <v>214</v>
      </c>
      <c r="F19792" s="405">
        <v>77475</v>
      </c>
      <c r="G19792" s="292" t="s">
        <v>2979</v>
      </c>
    </row>
    <row r="19793" spans="1:7">
      <c r="A19793" s="292" t="s">
        <v>49</v>
      </c>
      <c r="B19793" s="405">
        <v>74801</v>
      </c>
      <c r="C19793" s="292" t="s">
        <v>2979</v>
      </c>
      <c r="E19793" s="292" t="s">
        <v>214</v>
      </c>
      <c r="F19793" s="405">
        <v>77480</v>
      </c>
      <c r="G19793" s="292" t="s">
        <v>2979</v>
      </c>
    </row>
    <row r="19794" spans="1:7">
      <c r="A19794" s="292" t="s">
        <v>49</v>
      </c>
      <c r="B19794" s="405">
        <v>74951</v>
      </c>
      <c r="C19794" s="292" t="s">
        <v>2979</v>
      </c>
      <c r="E19794" s="292" t="s">
        <v>214</v>
      </c>
      <c r="F19794" s="405">
        <v>77481</v>
      </c>
      <c r="G19794" s="292" t="s">
        <v>2979</v>
      </c>
    </row>
    <row r="19795" spans="1:7">
      <c r="A19795" s="292" t="s">
        <v>49</v>
      </c>
      <c r="B19795" s="405">
        <v>75444</v>
      </c>
      <c r="C19795" s="292" t="s">
        <v>2979</v>
      </c>
      <c r="E19795" s="292" t="s">
        <v>214</v>
      </c>
      <c r="F19795" s="405">
        <v>77483</v>
      </c>
      <c r="G19795" s="292" t="s">
        <v>2979</v>
      </c>
    </row>
    <row r="19796" spans="1:7">
      <c r="A19796" s="292" t="s">
        <v>49</v>
      </c>
      <c r="B19796" s="405">
        <v>75637</v>
      </c>
      <c r="C19796" s="292" t="s">
        <v>2979</v>
      </c>
      <c r="E19796" s="292" t="s">
        <v>214</v>
      </c>
      <c r="F19796" s="405">
        <v>77485</v>
      </c>
      <c r="G19796" s="292" t="s">
        <v>2979</v>
      </c>
    </row>
    <row r="19797" spans="1:7">
      <c r="A19797" s="292" t="s">
        <v>49</v>
      </c>
      <c r="B19797" s="405">
        <v>75844</v>
      </c>
      <c r="C19797" s="292" t="s">
        <v>2979</v>
      </c>
      <c r="E19797" s="292" t="s">
        <v>214</v>
      </c>
      <c r="F19797" s="405">
        <v>77488</v>
      </c>
      <c r="G19797" s="292" t="s">
        <v>2979</v>
      </c>
    </row>
    <row r="19798" spans="1:7">
      <c r="A19798" s="292" t="s">
        <v>49</v>
      </c>
      <c r="B19798" s="405">
        <v>76067</v>
      </c>
      <c r="C19798" s="292" t="s">
        <v>2979</v>
      </c>
      <c r="E19798" s="292" t="s">
        <v>214</v>
      </c>
      <c r="F19798" s="405">
        <v>77514</v>
      </c>
      <c r="G19798" s="292" t="s">
        <v>2979</v>
      </c>
    </row>
    <row r="19799" spans="1:7">
      <c r="A19799" s="292" t="s">
        <v>49</v>
      </c>
      <c r="B19799" s="405">
        <v>76430</v>
      </c>
      <c r="C19799" s="292" t="s">
        <v>2979</v>
      </c>
      <c r="E19799" s="292" t="s">
        <v>214</v>
      </c>
      <c r="F19799" s="405">
        <v>77519</v>
      </c>
      <c r="G19799" s="292" t="s">
        <v>2979</v>
      </c>
    </row>
    <row r="19800" spans="1:7">
      <c r="A19800" s="292" t="s">
        <v>49</v>
      </c>
      <c r="B19800" s="405">
        <v>76567</v>
      </c>
      <c r="C19800" s="292" t="s">
        <v>2979</v>
      </c>
      <c r="E19800" s="292" t="s">
        <v>214</v>
      </c>
      <c r="F19800" s="405">
        <v>77533</v>
      </c>
      <c r="G19800" s="292" t="s">
        <v>2979</v>
      </c>
    </row>
    <row r="19801" spans="1:7">
      <c r="A19801" s="292" t="s">
        <v>49</v>
      </c>
      <c r="B19801" s="405">
        <v>76680</v>
      </c>
      <c r="C19801" s="292" t="s">
        <v>2979</v>
      </c>
      <c r="E19801" s="292" t="s">
        <v>214</v>
      </c>
      <c r="F19801" s="405">
        <v>77538</v>
      </c>
      <c r="G19801" s="292" t="s">
        <v>2979</v>
      </c>
    </row>
    <row r="19802" spans="1:7">
      <c r="A19802" s="292" t="s">
        <v>49</v>
      </c>
      <c r="B19802" s="405">
        <v>77332</v>
      </c>
      <c r="C19802" s="292" t="s">
        <v>2979</v>
      </c>
      <c r="E19802" s="292" t="s">
        <v>214</v>
      </c>
      <c r="F19802" s="405">
        <v>77560</v>
      </c>
      <c r="G19802" s="292" t="s">
        <v>2979</v>
      </c>
    </row>
    <row r="19803" spans="1:7">
      <c r="A19803" s="292" t="s">
        <v>49</v>
      </c>
      <c r="B19803" s="405">
        <v>77454</v>
      </c>
      <c r="C19803" s="292" t="s">
        <v>2979</v>
      </c>
      <c r="E19803" s="292" t="s">
        <v>214</v>
      </c>
      <c r="F19803" s="405">
        <v>77561</v>
      </c>
      <c r="G19803" s="292" t="s">
        <v>2979</v>
      </c>
    </row>
    <row r="19804" spans="1:7">
      <c r="A19804" s="292" t="s">
        <v>49</v>
      </c>
      <c r="B19804" s="405">
        <v>77850</v>
      </c>
      <c r="C19804" s="292" t="s">
        <v>2979</v>
      </c>
      <c r="E19804" s="292" t="s">
        <v>214</v>
      </c>
      <c r="F19804" s="405">
        <v>77564</v>
      </c>
      <c r="G19804" s="292" t="s">
        <v>2979</v>
      </c>
    </row>
    <row r="19805" spans="1:7">
      <c r="A19805" s="292" t="s">
        <v>49</v>
      </c>
      <c r="B19805" s="405">
        <v>78013</v>
      </c>
      <c r="C19805" s="292" t="s">
        <v>2979</v>
      </c>
      <c r="E19805" s="292" t="s">
        <v>214</v>
      </c>
      <c r="F19805" s="405">
        <v>77575</v>
      </c>
      <c r="G19805" s="292" t="s">
        <v>2979</v>
      </c>
    </row>
    <row r="19806" spans="1:7">
      <c r="A19806" s="292" t="s">
        <v>49</v>
      </c>
      <c r="B19806" s="405">
        <v>78151</v>
      </c>
      <c r="C19806" s="292" t="s">
        <v>2979</v>
      </c>
      <c r="E19806" s="292" t="s">
        <v>214</v>
      </c>
      <c r="F19806" s="405">
        <v>77577</v>
      </c>
      <c r="G19806" s="292" t="s">
        <v>2979</v>
      </c>
    </row>
    <row r="19807" spans="1:7">
      <c r="A19807" s="292" t="s">
        <v>49</v>
      </c>
      <c r="B19807" s="405">
        <v>78583</v>
      </c>
      <c r="C19807" s="292" t="s">
        <v>2979</v>
      </c>
      <c r="E19807" s="292" t="s">
        <v>214</v>
      </c>
      <c r="F19807" s="405">
        <v>77585</v>
      </c>
      <c r="G19807" s="292" t="s">
        <v>2979</v>
      </c>
    </row>
    <row r="19808" spans="1:7">
      <c r="A19808" s="292" t="s">
        <v>49</v>
      </c>
      <c r="B19808" s="405">
        <v>74824</v>
      </c>
      <c r="C19808" s="292" t="s">
        <v>2979</v>
      </c>
      <c r="E19808" s="292" t="s">
        <v>214</v>
      </c>
      <c r="F19808" s="405">
        <v>77613</v>
      </c>
      <c r="G19808" s="292" t="s">
        <v>2979</v>
      </c>
    </row>
    <row r="19809" spans="1:7">
      <c r="A19809" s="292" t="s">
        <v>49</v>
      </c>
      <c r="B19809" s="405">
        <v>74956</v>
      </c>
      <c r="C19809" s="292" t="s">
        <v>2979</v>
      </c>
      <c r="E19809" s="292" t="s">
        <v>214</v>
      </c>
      <c r="F19809" s="405">
        <v>77615</v>
      </c>
      <c r="G19809" s="292" t="s">
        <v>2979</v>
      </c>
    </row>
    <row r="19810" spans="1:7">
      <c r="A19810" s="292" t="s">
        <v>49</v>
      </c>
      <c r="B19810" s="405">
        <v>75446</v>
      </c>
      <c r="C19810" s="292" t="s">
        <v>2979</v>
      </c>
      <c r="E19810" s="292" t="s">
        <v>214</v>
      </c>
      <c r="F19810" s="405">
        <v>77617</v>
      </c>
      <c r="G19810" s="292" t="s">
        <v>2979</v>
      </c>
    </row>
    <row r="19811" spans="1:7">
      <c r="A19811" s="292" t="s">
        <v>49</v>
      </c>
      <c r="B19811" s="405">
        <v>75638</v>
      </c>
      <c r="C19811" s="292" t="s">
        <v>2979</v>
      </c>
      <c r="E19811" s="292" t="s">
        <v>214</v>
      </c>
      <c r="F19811" s="405">
        <v>77625</v>
      </c>
      <c r="G19811" s="292" t="s">
        <v>2979</v>
      </c>
    </row>
    <row r="19812" spans="1:7">
      <c r="A19812" s="292" t="s">
        <v>49</v>
      </c>
      <c r="B19812" s="405">
        <v>75845</v>
      </c>
      <c r="C19812" s="292" t="s">
        <v>2979</v>
      </c>
      <c r="E19812" s="292" t="s">
        <v>214</v>
      </c>
      <c r="F19812" s="405">
        <v>77629</v>
      </c>
      <c r="G19812" s="292" t="s">
        <v>2979</v>
      </c>
    </row>
    <row r="19813" spans="1:7">
      <c r="A19813" s="292" t="s">
        <v>49</v>
      </c>
      <c r="B19813" s="405">
        <v>76068</v>
      </c>
      <c r="C19813" s="292" t="s">
        <v>2979</v>
      </c>
      <c r="E19813" s="292" t="s">
        <v>214</v>
      </c>
      <c r="F19813" s="405">
        <v>77632</v>
      </c>
      <c r="G19813" s="292" t="s">
        <v>2979</v>
      </c>
    </row>
    <row r="19814" spans="1:7">
      <c r="A19814" s="292" t="s">
        <v>49</v>
      </c>
      <c r="B19814" s="405">
        <v>76431</v>
      </c>
      <c r="C19814" s="292" t="s">
        <v>2979</v>
      </c>
      <c r="E19814" s="292" t="s">
        <v>214</v>
      </c>
      <c r="F19814" s="405">
        <v>77650</v>
      </c>
      <c r="G19814" s="292" t="s">
        <v>2979</v>
      </c>
    </row>
    <row r="19815" spans="1:7">
      <c r="A19815" s="292" t="s">
        <v>49</v>
      </c>
      <c r="B19815" s="405">
        <v>76569</v>
      </c>
      <c r="C19815" s="292" t="s">
        <v>2979</v>
      </c>
      <c r="E19815" s="292" t="s">
        <v>214</v>
      </c>
      <c r="F19815" s="405">
        <v>77655</v>
      </c>
      <c r="G19815" s="292" t="s">
        <v>2979</v>
      </c>
    </row>
    <row r="19816" spans="1:7">
      <c r="A19816" s="292" t="s">
        <v>49</v>
      </c>
      <c r="B19816" s="405">
        <v>76681</v>
      </c>
      <c r="C19816" s="292" t="s">
        <v>2979</v>
      </c>
      <c r="E19816" s="292" t="s">
        <v>214</v>
      </c>
      <c r="F19816" s="405">
        <v>77659</v>
      </c>
      <c r="G19816" s="292" t="s">
        <v>2979</v>
      </c>
    </row>
    <row r="19817" spans="1:7">
      <c r="A19817" s="292" t="s">
        <v>49</v>
      </c>
      <c r="B19817" s="405">
        <v>77334</v>
      </c>
      <c r="C19817" s="292" t="s">
        <v>2979</v>
      </c>
      <c r="E19817" s="292" t="s">
        <v>214</v>
      </c>
      <c r="F19817" s="405">
        <v>77660</v>
      </c>
      <c r="G19817" s="292" t="s">
        <v>2979</v>
      </c>
    </row>
    <row r="19818" spans="1:7">
      <c r="A19818" s="292" t="s">
        <v>49</v>
      </c>
      <c r="B19818" s="405">
        <v>77455</v>
      </c>
      <c r="C19818" s="292" t="s">
        <v>2979</v>
      </c>
      <c r="E19818" s="292" t="s">
        <v>214</v>
      </c>
      <c r="F19818" s="405">
        <v>77665</v>
      </c>
      <c r="G19818" s="292" t="s">
        <v>2979</v>
      </c>
    </row>
    <row r="19819" spans="1:7">
      <c r="A19819" s="292" t="s">
        <v>49</v>
      </c>
      <c r="B19819" s="405">
        <v>77852</v>
      </c>
      <c r="C19819" s="292" t="s">
        <v>2979</v>
      </c>
      <c r="E19819" s="292" t="s">
        <v>214</v>
      </c>
      <c r="F19819" s="405">
        <v>77835</v>
      </c>
      <c r="G19819" s="292" t="s">
        <v>2979</v>
      </c>
    </row>
    <row r="19820" spans="1:7">
      <c r="A19820" s="292" t="s">
        <v>49</v>
      </c>
      <c r="B19820" s="405">
        <v>78016</v>
      </c>
      <c r="C19820" s="292" t="s">
        <v>2979</v>
      </c>
      <c r="E19820" s="292" t="s">
        <v>214</v>
      </c>
      <c r="F19820" s="405">
        <v>77836</v>
      </c>
      <c r="G19820" s="292" t="s">
        <v>2979</v>
      </c>
    </row>
    <row r="19821" spans="1:7">
      <c r="A19821" s="292" t="s">
        <v>49</v>
      </c>
      <c r="B19821" s="405">
        <v>78152</v>
      </c>
      <c r="C19821" s="292" t="s">
        <v>2979</v>
      </c>
      <c r="E19821" s="292" t="s">
        <v>214</v>
      </c>
      <c r="F19821" s="405">
        <v>77837</v>
      </c>
      <c r="G19821" s="292" t="s">
        <v>2979</v>
      </c>
    </row>
    <row r="19822" spans="1:7">
      <c r="A19822" s="292" t="s">
        <v>49</v>
      </c>
      <c r="B19822" s="405">
        <v>78594</v>
      </c>
      <c r="C19822" s="292" t="s">
        <v>2979</v>
      </c>
      <c r="E19822" s="292" t="s">
        <v>214</v>
      </c>
      <c r="F19822" s="405">
        <v>77838</v>
      </c>
      <c r="G19822" s="292" t="s">
        <v>2979</v>
      </c>
    </row>
    <row r="19823" spans="1:7">
      <c r="A19823" s="292" t="s">
        <v>49</v>
      </c>
      <c r="B19823" s="405">
        <v>74825</v>
      </c>
      <c r="C19823" s="292" t="s">
        <v>2979</v>
      </c>
      <c r="E19823" s="292" t="s">
        <v>214</v>
      </c>
      <c r="F19823" s="405">
        <v>77850</v>
      </c>
      <c r="G19823" s="292" t="s">
        <v>2979</v>
      </c>
    </row>
    <row r="19824" spans="1:7">
      <c r="A19824" s="292" t="s">
        <v>49</v>
      </c>
      <c r="B19824" s="405">
        <v>74959</v>
      </c>
      <c r="C19824" s="292" t="s">
        <v>2979</v>
      </c>
      <c r="E19824" s="292" t="s">
        <v>214</v>
      </c>
      <c r="F19824" s="405">
        <v>77852</v>
      </c>
      <c r="G19824" s="292" t="s">
        <v>2979</v>
      </c>
    </row>
    <row r="19825" spans="1:7">
      <c r="A19825" s="292" t="s">
        <v>49</v>
      </c>
      <c r="B19825" s="405">
        <v>75447</v>
      </c>
      <c r="C19825" s="292" t="s">
        <v>2979</v>
      </c>
      <c r="E19825" s="292" t="s">
        <v>214</v>
      </c>
      <c r="F19825" s="405">
        <v>77855</v>
      </c>
      <c r="G19825" s="292" t="s">
        <v>2979</v>
      </c>
    </row>
    <row r="19826" spans="1:7">
      <c r="A19826" s="292" t="s">
        <v>49</v>
      </c>
      <c r="B19826" s="405">
        <v>75640</v>
      </c>
      <c r="C19826" s="292" t="s">
        <v>2979</v>
      </c>
      <c r="E19826" s="292" t="s">
        <v>214</v>
      </c>
      <c r="F19826" s="405">
        <v>77856</v>
      </c>
      <c r="G19826" s="292" t="s">
        <v>2979</v>
      </c>
    </row>
    <row r="19827" spans="1:7">
      <c r="A19827" s="292" t="s">
        <v>49</v>
      </c>
      <c r="B19827" s="405">
        <v>75846</v>
      </c>
      <c r="C19827" s="292" t="s">
        <v>2979</v>
      </c>
      <c r="E19827" s="292" t="s">
        <v>214</v>
      </c>
      <c r="F19827" s="405">
        <v>77857</v>
      </c>
      <c r="G19827" s="292" t="s">
        <v>2979</v>
      </c>
    </row>
    <row r="19828" spans="1:7">
      <c r="A19828" s="292" t="s">
        <v>49</v>
      </c>
      <c r="B19828" s="405">
        <v>76070</v>
      </c>
      <c r="C19828" s="292" t="s">
        <v>2979</v>
      </c>
      <c r="E19828" s="292" t="s">
        <v>214</v>
      </c>
      <c r="F19828" s="405">
        <v>77859</v>
      </c>
      <c r="G19828" s="292" t="s">
        <v>2979</v>
      </c>
    </row>
    <row r="19829" spans="1:7">
      <c r="A19829" s="292" t="s">
        <v>49</v>
      </c>
      <c r="B19829" s="405">
        <v>76432</v>
      </c>
      <c r="C19829" s="292" t="s">
        <v>2979</v>
      </c>
      <c r="E19829" s="292" t="s">
        <v>214</v>
      </c>
      <c r="F19829" s="405">
        <v>77861</v>
      </c>
      <c r="G19829" s="292" t="s">
        <v>2979</v>
      </c>
    </row>
    <row r="19830" spans="1:7">
      <c r="A19830" s="292" t="s">
        <v>49</v>
      </c>
      <c r="B19830" s="405">
        <v>76570</v>
      </c>
      <c r="C19830" s="292" t="s">
        <v>2979</v>
      </c>
      <c r="E19830" s="292" t="s">
        <v>214</v>
      </c>
      <c r="F19830" s="405">
        <v>77864</v>
      </c>
      <c r="G19830" s="292" t="s">
        <v>2979</v>
      </c>
    </row>
    <row r="19831" spans="1:7">
      <c r="A19831" s="292" t="s">
        <v>49</v>
      </c>
      <c r="B19831" s="405">
        <v>76684</v>
      </c>
      <c r="C19831" s="292" t="s">
        <v>2979</v>
      </c>
      <c r="E19831" s="292" t="s">
        <v>214</v>
      </c>
      <c r="F19831" s="405">
        <v>77867</v>
      </c>
      <c r="G19831" s="292" t="s">
        <v>2979</v>
      </c>
    </row>
    <row r="19832" spans="1:7">
      <c r="A19832" s="292" t="s">
        <v>49</v>
      </c>
      <c r="B19832" s="405">
        <v>77335</v>
      </c>
      <c r="C19832" s="292" t="s">
        <v>2979</v>
      </c>
      <c r="E19832" s="292" t="s">
        <v>214</v>
      </c>
      <c r="F19832" s="405">
        <v>77871</v>
      </c>
      <c r="G19832" s="292" t="s">
        <v>2979</v>
      </c>
    </row>
    <row r="19833" spans="1:7">
      <c r="A19833" s="292" t="s">
        <v>49</v>
      </c>
      <c r="B19833" s="405">
        <v>77456</v>
      </c>
      <c r="C19833" s="292" t="s">
        <v>2979</v>
      </c>
      <c r="E19833" s="292" t="s">
        <v>214</v>
      </c>
      <c r="F19833" s="405">
        <v>77872</v>
      </c>
      <c r="G19833" s="292" t="s">
        <v>2979</v>
      </c>
    </row>
    <row r="19834" spans="1:7">
      <c r="A19834" s="292" t="s">
        <v>49</v>
      </c>
      <c r="B19834" s="405">
        <v>77855</v>
      </c>
      <c r="C19834" s="292" t="s">
        <v>2979</v>
      </c>
      <c r="E19834" s="292" t="s">
        <v>214</v>
      </c>
      <c r="F19834" s="405">
        <v>77873</v>
      </c>
      <c r="G19834" s="292" t="s">
        <v>2979</v>
      </c>
    </row>
    <row r="19835" spans="1:7">
      <c r="A19835" s="292" t="s">
        <v>49</v>
      </c>
      <c r="B19835" s="405">
        <v>78017</v>
      </c>
      <c r="C19835" s="292" t="s">
        <v>2979</v>
      </c>
      <c r="E19835" s="292" t="s">
        <v>214</v>
      </c>
      <c r="F19835" s="405">
        <v>77875</v>
      </c>
      <c r="G19835" s="292" t="s">
        <v>2979</v>
      </c>
    </row>
    <row r="19836" spans="1:7">
      <c r="A19836" s="292" t="s">
        <v>49</v>
      </c>
      <c r="B19836" s="405">
        <v>78155</v>
      </c>
      <c r="C19836" s="292" t="s">
        <v>2979</v>
      </c>
      <c r="E19836" s="292" t="s">
        <v>214</v>
      </c>
      <c r="F19836" s="405">
        <v>77876</v>
      </c>
      <c r="G19836" s="292" t="s">
        <v>2979</v>
      </c>
    </row>
    <row r="19837" spans="1:7">
      <c r="A19837" s="292" t="s">
        <v>49</v>
      </c>
      <c r="B19837" s="405">
        <v>78598</v>
      </c>
      <c r="C19837" s="292" t="s">
        <v>2979</v>
      </c>
      <c r="E19837" s="292" t="s">
        <v>214</v>
      </c>
      <c r="F19837" s="405">
        <v>77878</v>
      </c>
      <c r="G19837" s="292" t="s">
        <v>2979</v>
      </c>
    </row>
    <row r="19838" spans="1:7">
      <c r="A19838" s="292" t="s">
        <v>49</v>
      </c>
      <c r="B19838" s="405">
        <v>74827</v>
      </c>
      <c r="C19838" s="292" t="s">
        <v>2979</v>
      </c>
      <c r="E19838" s="292" t="s">
        <v>214</v>
      </c>
      <c r="F19838" s="405">
        <v>77879</v>
      </c>
      <c r="G19838" s="292" t="s">
        <v>2979</v>
      </c>
    </row>
    <row r="19839" spans="1:7">
      <c r="A19839" s="292" t="s">
        <v>49</v>
      </c>
      <c r="B19839" s="405">
        <v>74960</v>
      </c>
      <c r="C19839" s="292" t="s">
        <v>2979</v>
      </c>
      <c r="E19839" s="292" t="s">
        <v>214</v>
      </c>
      <c r="F19839" s="405">
        <v>77880</v>
      </c>
      <c r="G19839" s="292" t="s">
        <v>2979</v>
      </c>
    </row>
    <row r="19840" spans="1:7">
      <c r="A19840" s="292" t="s">
        <v>49</v>
      </c>
      <c r="B19840" s="405">
        <v>75448</v>
      </c>
      <c r="C19840" s="292" t="s">
        <v>2979</v>
      </c>
      <c r="E19840" s="292" t="s">
        <v>214</v>
      </c>
      <c r="F19840" s="405">
        <v>77882</v>
      </c>
      <c r="G19840" s="292" t="s">
        <v>2979</v>
      </c>
    </row>
    <row r="19841" spans="1:7">
      <c r="A19841" s="292" t="s">
        <v>49</v>
      </c>
      <c r="B19841" s="405">
        <v>75643</v>
      </c>
      <c r="C19841" s="292" t="s">
        <v>2979</v>
      </c>
      <c r="E19841" s="292" t="s">
        <v>214</v>
      </c>
      <c r="F19841" s="405">
        <v>77950</v>
      </c>
      <c r="G19841" s="292" t="s">
        <v>2979</v>
      </c>
    </row>
    <row r="19842" spans="1:7">
      <c r="A19842" s="292" t="s">
        <v>49</v>
      </c>
      <c r="B19842" s="405">
        <v>75848</v>
      </c>
      <c r="C19842" s="292" t="s">
        <v>2979</v>
      </c>
      <c r="E19842" s="292" t="s">
        <v>214</v>
      </c>
      <c r="F19842" s="405">
        <v>77954</v>
      </c>
      <c r="G19842" s="292" t="s">
        <v>2979</v>
      </c>
    </row>
    <row r="19843" spans="1:7">
      <c r="A19843" s="292" t="s">
        <v>49</v>
      </c>
      <c r="B19843" s="405">
        <v>76073</v>
      </c>
      <c r="C19843" s="292" t="s">
        <v>2979</v>
      </c>
      <c r="E19843" s="292" t="s">
        <v>214</v>
      </c>
      <c r="F19843" s="405">
        <v>77957</v>
      </c>
      <c r="G19843" s="292" t="s">
        <v>2979</v>
      </c>
    </row>
    <row r="19844" spans="1:7">
      <c r="A19844" s="292" t="s">
        <v>49</v>
      </c>
      <c r="B19844" s="405">
        <v>76435</v>
      </c>
      <c r="C19844" s="292" t="s">
        <v>2979</v>
      </c>
      <c r="E19844" s="292" t="s">
        <v>214</v>
      </c>
      <c r="F19844" s="405">
        <v>77962</v>
      </c>
      <c r="G19844" s="292" t="s">
        <v>2979</v>
      </c>
    </row>
    <row r="19845" spans="1:7">
      <c r="A19845" s="292" t="s">
        <v>49</v>
      </c>
      <c r="B19845" s="405">
        <v>76577</v>
      </c>
      <c r="C19845" s="292" t="s">
        <v>2979</v>
      </c>
      <c r="E19845" s="292" t="s">
        <v>214</v>
      </c>
      <c r="F19845" s="405">
        <v>77963</v>
      </c>
      <c r="G19845" s="292" t="s">
        <v>2979</v>
      </c>
    </row>
    <row r="19846" spans="1:7">
      <c r="A19846" s="292" t="s">
        <v>49</v>
      </c>
      <c r="B19846" s="405">
        <v>76685</v>
      </c>
      <c r="C19846" s="292" t="s">
        <v>2979</v>
      </c>
      <c r="E19846" s="292" t="s">
        <v>214</v>
      </c>
      <c r="F19846" s="405">
        <v>77964</v>
      </c>
      <c r="G19846" s="292" t="s">
        <v>2979</v>
      </c>
    </row>
    <row r="19847" spans="1:7">
      <c r="A19847" s="292" t="s">
        <v>49</v>
      </c>
      <c r="B19847" s="405">
        <v>77336</v>
      </c>
      <c r="C19847" s="292" t="s">
        <v>2979</v>
      </c>
      <c r="E19847" s="292" t="s">
        <v>214</v>
      </c>
      <c r="F19847" s="405">
        <v>77968</v>
      </c>
      <c r="G19847" s="292" t="s">
        <v>2979</v>
      </c>
    </row>
    <row r="19848" spans="1:7">
      <c r="A19848" s="292" t="s">
        <v>49</v>
      </c>
      <c r="B19848" s="405">
        <v>77457</v>
      </c>
      <c r="C19848" s="292" t="s">
        <v>2979</v>
      </c>
      <c r="E19848" s="292" t="s">
        <v>214</v>
      </c>
      <c r="F19848" s="405">
        <v>77972</v>
      </c>
      <c r="G19848" s="292" t="s">
        <v>2979</v>
      </c>
    </row>
    <row r="19849" spans="1:7">
      <c r="A19849" s="292" t="s">
        <v>49</v>
      </c>
      <c r="B19849" s="405">
        <v>77856</v>
      </c>
      <c r="C19849" s="292" t="s">
        <v>2979</v>
      </c>
      <c r="E19849" s="292" t="s">
        <v>214</v>
      </c>
      <c r="F19849" s="405">
        <v>77974</v>
      </c>
      <c r="G19849" s="292" t="s">
        <v>2979</v>
      </c>
    </row>
    <row r="19850" spans="1:7">
      <c r="A19850" s="292" t="s">
        <v>49</v>
      </c>
      <c r="B19850" s="405">
        <v>78022</v>
      </c>
      <c r="C19850" s="292" t="s">
        <v>2979</v>
      </c>
      <c r="E19850" s="292" t="s">
        <v>214</v>
      </c>
      <c r="F19850" s="405">
        <v>77975</v>
      </c>
      <c r="G19850" s="292" t="s">
        <v>2979</v>
      </c>
    </row>
    <row r="19851" spans="1:7">
      <c r="A19851" s="292" t="s">
        <v>49</v>
      </c>
      <c r="B19851" s="405">
        <v>78159</v>
      </c>
      <c r="C19851" s="292" t="s">
        <v>2979</v>
      </c>
      <c r="E19851" s="292" t="s">
        <v>214</v>
      </c>
      <c r="F19851" s="405">
        <v>77982</v>
      </c>
      <c r="G19851" s="292" t="s">
        <v>2979</v>
      </c>
    </row>
    <row r="19852" spans="1:7">
      <c r="A19852" s="292" t="s">
        <v>49</v>
      </c>
      <c r="B19852" s="405">
        <v>78603</v>
      </c>
      <c r="C19852" s="292" t="s">
        <v>2979</v>
      </c>
      <c r="E19852" s="292" t="s">
        <v>214</v>
      </c>
      <c r="F19852" s="405">
        <v>77984</v>
      </c>
      <c r="G19852" s="292" t="s">
        <v>2979</v>
      </c>
    </row>
    <row r="19853" spans="1:7">
      <c r="A19853" s="292" t="s">
        <v>49</v>
      </c>
      <c r="B19853" s="405">
        <v>74829</v>
      </c>
      <c r="C19853" s="292" t="s">
        <v>2979</v>
      </c>
      <c r="E19853" s="292" t="s">
        <v>214</v>
      </c>
      <c r="F19853" s="405">
        <v>77987</v>
      </c>
      <c r="G19853" s="292" t="s">
        <v>2979</v>
      </c>
    </row>
    <row r="19854" spans="1:7">
      <c r="A19854" s="292" t="s">
        <v>49</v>
      </c>
      <c r="B19854" s="405">
        <v>74964</v>
      </c>
      <c r="C19854" s="292" t="s">
        <v>2979</v>
      </c>
      <c r="E19854" s="292" t="s">
        <v>214</v>
      </c>
      <c r="F19854" s="405">
        <v>77990</v>
      </c>
      <c r="G19854" s="292" t="s">
        <v>2979</v>
      </c>
    </row>
    <row r="19855" spans="1:7">
      <c r="A19855" s="292" t="s">
        <v>49</v>
      </c>
      <c r="B19855" s="405">
        <v>75449</v>
      </c>
      <c r="C19855" s="292" t="s">
        <v>2979</v>
      </c>
      <c r="E19855" s="292" t="s">
        <v>214</v>
      </c>
      <c r="F19855" s="405">
        <v>77994</v>
      </c>
      <c r="G19855" s="292" t="s">
        <v>2979</v>
      </c>
    </row>
    <row r="19856" spans="1:7">
      <c r="A19856" s="292" t="s">
        <v>49</v>
      </c>
      <c r="B19856" s="405">
        <v>75645</v>
      </c>
      <c r="C19856" s="292" t="s">
        <v>2979</v>
      </c>
      <c r="E19856" s="292" t="s">
        <v>214</v>
      </c>
      <c r="F19856" s="405">
        <v>77995</v>
      </c>
      <c r="G19856" s="292" t="s">
        <v>2979</v>
      </c>
    </row>
    <row r="19857" spans="1:7">
      <c r="A19857" s="292" t="s">
        <v>49</v>
      </c>
      <c r="B19857" s="405">
        <v>75853</v>
      </c>
      <c r="C19857" s="292" t="s">
        <v>2979</v>
      </c>
      <c r="E19857" s="292" t="s">
        <v>214</v>
      </c>
      <c r="F19857" s="405">
        <v>78002</v>
      </c>
      <c r="G19857" s="292" t="s">
        <v>2979</v>
      </c>
    </row>
    <row r="19858" spans="1:7">
      <c r="A19858" s="292" t="s">
        <v>49</v>
      </c>
      <c r="B19858" s="405">
        <v>76077</v>
      </c>
      <c r="C19858" s="292" t="s">
        <v>2979</v>
      </c>
      <c r="E19858" s="292" t="s">
        <v>214</v>
      </c>
      <c r="F19858" s="405">
        <v>78003</v>
      </c>
      <c r="G19858" s="292" t="s">
        <v>2979</v>
      </c>
    </row>
    <row r="19859" spans="1:7">
      <c r="A19859" s="292" t="s">
        <v>49</v>
      </c>
      <c r="B19859" s="405">
        <v>76436</v>
      </c>
      <c r="C19859" s="292" t="s">
        <v>2979</v>
      </c>
      <c r="E19859" s="292" t="s">
        <v>214</v>
      </c>
      <c r="F19859" s="405">
        <v>78004</v>
      </c>
      <c r="G19859" s="292" t="s">
        <v>2979</v>
      </c>
    </row>
    <row r="19860" spans="1:7">
      <c r="A19860" s="292" t="s">
        <v>49</v>
      </c>
      <c r="B19860" s="405">
        <v>76578</v>
      </c>
      <c r="C19860" s="292" t="s">
        <v>2979</v>
      </c>
      <c r="E19860" s="292" t="s">
        <v>214</v>
      </c>
      <c r="F19860" s="405">
        <v>78007</v>
      </c>
      <c r="G19860" s="292" t="s">
        <v>2979</v>
      </c>
    </row>
    <row r="19861" spans="1:7">
      <c r="A19861" s="292" t="s">
        <v>49</v>
      </c>
      <c r="B19861" s="405">
        <v>76689</v>
      </c>
      <c r="C19861" s="292" t="s">
        <v>2979</v>
      </c>
      <c r="E19861" s="292" t="s">
        <v>214</v>
      </c>
      <c r="F19861" s="405">
        <v>78009</v>
      </c>
      <c r="G19861" s="292" t="s">
        <v>2979</v>
      </c>
    </row>
    <row r="19862" spans="1:7">
      <c r="A19862" s="292" t="s">
        <v>49</v>
      </c>
      <c r="B19862" s="405">
        <v>77343</v>
      </c>
      <c r="C19862" s="292" t="s">
        <v>2979</v>
      </c>
      <c r="E19862" s="292" t="s">
        <v>214</v>
      </c>
      <c r="F19862" s="405">
        <v>78010</v>
      </c>
      <c r="G19862" s="292" t="s">
        <v>2979</v>
      </c>
    </row>
    <row r="19863" spans="1:7">
      <c r="A19863" s="292" t="s">
        <v>49</v>
      </c>
      <c r="B19863" s="405">
        <v>77458</v>
      </c>
      <c r="C19863" s="292" t="s">
        <v>2979</v>
      </c>
      <c r="E19863" s="292" t="s">
        <v>214</v>
      </c>
      <c r="F19863" s="405">
        <v>78012</v>
      </c>
      <c r="G19863" s="292" t="s">
        <v>2979</v>
      </c>
    </row>
    <row r="19864" spans="1:7">
      <c r="A19864" s="292" t="s">
        <v>49</v>
      </c>
      <c r="B19864" s="405">
        <v>77857</v>
      </c>
      <c r="C19864" s="292" t="s">
        <v>2979</v>
      </c>
      <c r="E19864" s="292" t="s">
        <v>214</v>
      </c>
      <c r="F19864" s="405">
        <v>78013</v>
      </c>
      <c r="G19864" s="292" t="s">
        <v>2979</v>
      </c>
    </row>
    <row r="19865" spans="1:7">
      <c r="A19865" s="292" t="s">
        <v>49</v>
      </c>
      <c r="B19865" s="405">
        <v>78025</v>
      </c>
      <c r="C19865" s="292" t="s">
        <v>2979</v>
      </c>
      <c r="E19865" s="292" t="s">
        <v>214</v>
      </c>
      <c r="F19865" s="405">
        <v>78016</v>
      </c>
      <c r="G19865" s="292" t="s">
        <v>2979</v>
      </c>
    </row>
    <row r="19866" spans="1:7">
      <c r="A19866" s="292" t="s">
        <v>49</v>
      </c>
      <c r="B19866" s="405">
        <v>78160</v>
      </c>
      <c r="C19866" s="292" t="s">
        <v>2979</v>
      </c>
      <c r="E19866" s="292" t="s">
        <v>214</v>
      </c>
      <c r="F19866" s="405">
        <v>78017</v>
      </c>
      <c r="G19866" s="292" t="s">
        <v>2979</v>
      </c>
    </row>
    <row r="19867" spans="1:7">
      <c r="A19867" s="292" t="s">
        <v>49</v>
      </c>
      <c r="B19867" s="405">
        <v>78604</v>
      </c>
      <c r="C19867" s="292" t="s">
        <v>2979</v>
      </c>
      <c r="E19867" s="292" t="s">
        <v>214</v>
      </c>
      <c r="F19867" s="405">
        <v>78022</v>
      </c>
      <c r="G19867" s="292" t="s">
        <v>2979</v>
      </c>
    </row>
    <row r="19868" spans="1:7">
      <c r="A19868" s="292" t="s">
        <v>49</v>
      </c>
      <c r="B19868" s="405">
        <v>74831</v>
      </c>
      <c r="C19868" s="292" t="s">
        <v>2979</v>
      </c>
      <c r="E19868" s="292" t="s">
        <v>214</v>
      </c>
      <c r="F19868" s="405">
        <v>78025</v>
      </c>
      <c r="G19868" s="292" t="s">
        <v>2979</v>
      </c>
    </row>
    <row r="19869" spans="1:7">
      <c r="A19869" s="292" t="s">
        <v>49</v>
      </c>
      <c r="B19869" s="405">
        <v>74965</v>
      </c>
      <c r="C19869" s="292" t="s">
        <v>2979</v>
      </c>
      <c r="E19869" s="292" t="s">
        <v>214</v>
      </c>
      <c r="F19869" s="405">
        <v>78026</v>
      </c>
      <c r="G19869" s="292" t="s">
        <v>2979</v>
      </c>
    </row>
    <row r="19870" spans="1:7">
      <c r="A19870" s="292" t="s">
        <v>49</v>
      </c>
      <c r="B19870" s="405">
        <v>75451</v>
      </c>
      <c r="C19870" s="292" t="s">
        <v>2979</v>
      </c>
      <c r="E19870" s="292" t="s">
        <v>214</v>
      </c>
      <c r="F19870" s="405">
        <v>78050</v>
      </c>
      <c r="G19870" s="292" t="s">
        <v>2979</v>
      </c>
    </row>
    <row r="19871" spans="1:7">
      <c r="A19871" s="292" t="s">
        <v>49</v>
      </c>
      <c r="B19871" s="405">
        <v>75650</v>
      </c>
      <c r="C19871" s="292" t="s">
        <v>2979</v>
      </c>
      <c r="E19871" s="292" t="s">
        <v>214</v>
      </c>
      <c r="F19871" s="405">
        <v>78052</v>
      </c>
      <c r="G19871" s="292" t="s">
        <v>2979</v>
      </c>
    </row>
    <row r="19872" spans="1:7">
      <c r="A19872" s="292" t="s">
        <v>49</v>
      </c>
      <c r="B19872" s="405">
        <v>75855</v>
      </c>
      <c r="C19872" s="292" t="s">
        <v>2979</v>
      </c>
      <c r="E19872" s="292" t="s">
        <v>214</v>
      </c>
      <c r="F19872" s="405">
        <v>78054</v>
      </c>
      <c r="G19872" s="292" t="s">
        <v>2979</v>
      </c>
    </row>
    <row r="19873" spans="1:7">
      <c r="A19873" s="292" t="s">
        <v>49</v>
      </c>
      <c r="B19873" s="405">
        <v>76084</v>
      </c>
      <c r="C19873" s="292" t="s">
        <v>2979</v>
      </c>
      <c r="E19873" s="292" t="s">
        <v>214</v>
      </c>
      <c r="F19873" s="405">
        <v>78055</v>
      </c>
      <c r="G19873" s="292" t="s">
        <v>2979</v>
      </c>
    </row>
    <row r="19874" spans="1:7">
      <c r="A19874" s="292" t="s">
        <v>49</v>
      </c>
      <c r="B19874" s="405">
        <v>76439</v>
      </c>
      <c r="C19874" s="292" t="s">
        <v>2979</v>
      </c>
      <c r="E19874" s="292" t="s">
        <v>214</v>
      </c>
      <c r="F19874" s="405">
        <v>78056</v>
      </c>
      <c r="G19874" s="292" t="s">
        <v>2979</v>
      </c>
    </row>
    <row r="19875" spans="1:7">
      <c r="A19875" s="292" t="s">
        <v>49</v>
      </c>
      <c r="B19875" s="405">
        <v>76621</v>
      </c>
      <c r="C19875" s="292" t="s">
        <v>2979</v>
      </c>
      <c r="E19875" s="292" t="s">
        <v>214</v>
      </c>
      <c r="F19875" s="405">
        <v>78057</v>
      </c>
      <c r="G19875" s="292" t="s">
        <v>2979</v>
      </c>
    </row>
    <row r="19876" spans="1:7">
      <c r="A19876" s="292" t="s">
        <v>49</v>
      </c>
      <c r="B19876" s="405">
        <v>76691</v>
      </c>
      <c r="C19876" s="292" t="s">
        <v>2979</v>
      </c>
      <c r="E19876" s="292" t="s">
        <v>214</v>
      </c>
      <c r="F19876" s="405">
        <v>78059</v>
      </c>
      <c r="G19876" s="292" t="s">
        <v>2979</v>
      </c>
    </row>
    <row r="19877" spans="1:7">
      <c r="A19877" s="292" t="s">
        <v>49</v>
      </c>
      <c r="B19877" s="405">
        <v>77344</v>
      </c>
      <c r="C19877" s="292" t="s">
        <v>2979</v>
      </c>
      <c r="E19877" s="292" t="s">
        <v>214</v>
      </c>
      <c r="F19877" s="405">
        <v>78060</v>
      </c>
      <c r="G19877" s="292" t="s">
        <v>2979</v>
      </c>
    </row>
    <row r="19878" spans="1:7">
      <c r="A19878" s="292" t="s">
        <v>49</v>
      </c>
      <c r="B19878" s="405">
        <v>77461</v>
      </c>
      <c r="C19878" s="292" t="s">
        <v>2979</v>
      </c>
      <c r="E19878" s="292" t="s">
        <v>214</v>
      </c>
      <c r="F19878" s="405">
        <v>78061</v>
      </c>
      <c r="G19878" s="292" t="s">
        <v>2979</v>
      </c>
    </row>
    <row r="19879" spans="1:7">
      <c r="A19879" s="292" t="s">
        <v>49</v>
      </c>
      <c r="B19879" s="405">
        <v>77859</v>
      </c>
      <c r="C19879" s="292" t="s">
        <v>2979</v>
      </c>
      <c r="E19879" s="292" t="s">
        <v>214</v>
      </c>
      <c r="F19879" s="405">
        <v>78063</v>
      </c>
      <c r="G19879" s="292" t="s">
        <v>2979</v>
      </c>
    </row>
    <row r="19880" spans="1:7">
      <c r="A19880" s="292" t="s">
        <v>49</v>
      </c>
      <c r="B19880" s="405">
        <v>78026</v>
      </c>
      <c r="C19880" s="292" t="s">
        <v>2979</v>
      </c>
      <c r="E19880" s="292" t="s">
        <v>214</v>
      </c>
      <c r="F19880" s="405">
        <v>78064</v>
      </c>
      <c r="G19880" s="292" t="s">
        <v>2979</v>
      </c>
    </row>
    <row r="19881" spans="1:7">
      <c r="A19881" s="292" t="s">
        <v>49</v>
      </c>
      <c r="B19881" s="405">
        <v>78161</v>
      </c>
      <c r="C19881" s="292" t="s">
        <v>2979</v>
      </c>
      <c r="E19881" s="292" t="s">
        <v>214</v>
      </c>
      <c r="F19881" s="405">
        <v>78065</v>
      </c>
      <c r="G19881" s="292" t="s">
        <v>2979</v>
      </c>
    </row>
    <row r="19882" spans="1:7">
      <c r="A19882" s="292" t="s">
        <v>49</v>
      </c>
      <c r="B19882" s="405">
        <v>78605</v>
      </c>
      <c r="C19882" s="292" t="s">
        <v>2979</v>
      </c>
      <c r="E19882" s="292" t="s">
        <v>214</v>
      </c>
      <c r="F19882" s="405">
        <v>78066</v>
      </c>
      <c r="G19882" s="292" t="s">
        <v>2979</v>
      </c>
    </row>
    <row r="19883" spans="1:7">
      <c r="A19883" s="292" t="s">
        <v>49</v>
      </c>
      <c r="B19883" s="405">
        <v>74832</v>
      </c>
      <c r="C19883" s="292" t="s">
        <v>2979</v>
      </c>
      <c r="E19883" s="292" t="s">
        <v>214</v>
      </c>
      <c r="F19883" s="405">
        <v>78067</v>
      </c>
      <c r="G19883" s="292" t="s">
        <v>2979</v>
      </c>
    </row>
    <row r="19884" spans="1:7">
      <c r="A19884" s="292" t="s">
        <v>49</v>
      </c>
      <c r="B19884" s="405">
        <v>75021</v>
      </c>
      <c r="C19884" s="292" t="s">
        <v>2979</v>
      </c>
      <c r="E19884" s="292" t="s">
        <v>214</v>
      </c>
      <c r="F19884" s="405">
        <v>78071</v>
      </c>
      <c r="G19884" s="292" t="s">
        <v>2979</v>
      </c>
    </row>
    <row r="19885" spans="1:7">
      <c r="A19885" s="292" t="s">
        <v>49</v>
      </c>
      <c r="B19885" s="405">
        <v>75452</v>
      </c>
      <c r="C19885" s="292" t="s">
        <v>2979</v>
      </c>
      <c r="E19885" s="292" t="s">
        <v>214</v>
      </c>
      <c r="F19885" s="405">
        <v>78073</v>
      </c>
      <c r="G19885" s="292" t="s">
        <v>2979</v>
      </c>
    </row>
    <row r="19886" spans="1:7">
      <c r="A19886" s="292" t="s">
        <v>49</v>
      </c>
      <c r="B19886" s="405">
        <v>75653</v>
      </c>
      <c r="C19886" s="292" t="s">
        <v>2979</v>
      </c>
      <c r="E19886" s="292" t="s">
        <v>214</v>
      </c>
      <c r="F19886" s="405">
        <v>78075</v>
      </c>
      <c r="G19886" s="292" t="s">
        <v>2979</v>
      </c>
    </row>
    <row r="19887" spans="1:7">
      <c r="A19887" s="292" t="s">
        <v>49</v>
      </c>
      <c r="B19887" s="405">
        <v>75856</v>
      </c>
      <c r="C19887" s="292" t="s">
        <v>2979</v>
      </c>
      <c r="E19887" s="292" t="s">
        <v>214</v>
      </c>
      <c r="F19887" s="405">
        <v>78076</v>
      </c>
      <c r="G19887" s="292" t="s">
        <v>2979</v>
      </c>
    </row>
    <row r="19888" spans="1:7">
      <c r="A19888" s="292" t="s">
        <v>49</v>
      </c>
      <c r="B19888" s="405">
        <v>76085</v>
      </c>
      <c r="C19888" s="292" t="s">
        <v>2979</v>
      </c>
      <c r="E19888" s="292" t="s">
        <v>214</v>
      </c>
      <c r="F19888" s="405">
        <v>78102</v>
      </c>
      <c r="G19888" s="292" t="s">
        <v>2979</v>
      </c>
    </row>
    <row r="19889" spans="1:7">
      <c r="A19889" s="292" t="s">
        <v>49</v>
      </c>
      <c r="B19889" s="405">
        <v>76443</v>
      </c>
      <c r="C19889" s="292" t="s">
        <v>2979</v>
      </c>
      <c r="E19889" s="292" t="s">
        <v>214</v>
      </c>
      <c r="F19889" s="405">
        <v>78107</v>
      </c>
      <c r="G19889" s="292" t="s">
        <v>2979</v>
      </c>
    </row>
    <row r="19890" spans="1:7">
      <c r="A19890" s="292" t="s">
        <v>49</v>
      </c>
      <c r="B19890" s="405">
        <v>76622</v>
      </c>
      <c r="C19890" s="292" t="s">
        <v>2979</v>
      </c>
      <c r="E19890" s="292" t="s">
        <v>214</v>
      </c>
      <c r="F19890" s="405">
        <v>78111</v>
      </c>
      <c r="G19890" s="292" t="s">
        <v>2979</v>
      </c>
    </row>
    <row r="19891" spans="1:7">
      <c r="A19891" s="292" t="s">
        <v>49</v>
      </c>
      <c r="B19891" s="405">
        <v>76692</v>
      </c>
      <c r="C19891" s="292" t="s">
        <v>2979</v>
      </c>
      <c r="E19891" s="292" t="s">
        <v>214</v>
      </c>
      <c r="F19891" s="405">
        <v>78113</v>
      </c>
      <c r="G19891" s="292" t="s">
        <v>2979</v>
      </c>
    </row>
    <row r="19892" spans="1:7">
      <c r="A19892" s="292" t="s">
        <v>49</v>
      </c>
      <c r="B19892" s="405">
        <v>77349</v>
      </c>
      <c r="C19892" s="292" t="s">
        <v>2979</v>
      </c>
      <c r="E19892" s="292" t="s">
        <v>214</v>
      </c>
      <c r="F19892" s="405">
        <v>78116</v>
      </c>
      <c r="G19892" s="292" t="s">
        <v>2979</v>
      </c>
    </row>
    <row r="19893" spans="1:7">
      <c r="A19893" s="292" t="s">
        <v>49</v>
      </c>
      <c r="B19893" s="405">
        <v>77464</v>
      </c>
      <c r="C19893" s="292" t="s">
        <v>2979</v>
      </c>
      <c r="E19893" s="292" t="s">
        <v>214</v>
      </c>
      <c r="F19893" s="405">
        <v>78117</v>
      </c>
      <c r="G19893" s="292" t="s">
        <v>2979</v>
      </c>
    </row>
    <row r="19894" spans="1:7">
      <c r="A19894" s="292" t="s">
        <v>49</v>
      </c>
      <c r="B19894" s="405">
        <v>77861</v>
      </c>
      <c r="C19894" s="292" t="s">
        <v>2979</v>
      </c>
      <c r="E19894" s="292" t="s">
        <v>214</v>
      </c>
      <c r="F19894" s="405">
        <v>78118</v>
      </c>
      <c r="G19894" s="292" t="s">
        <v>2979</v>
      </c>
    </row>
    <row r="19895" spans="1:7">
      <c r="A19895" s="292" t="s">
        <v>49</v>
      </c>
      <c r="B19895" s="405">
        <v>78050</v>
      </c>
      <c r="C19895" s="292" t="s">
        <v>2979</v>
      </c>
      <c r="E19895" s="292" t="s">
        <v>214</v>
      </c>
      <c r="F19895" s="405">
        <v>78119</v>
      </c>
      <c r="G19895" s="292" t="s">
        <v>2979</v>
      </c>
    </row>
    <row r="19896" spans="1:7">
      <c r="A19896" s="292" t="s">
        <v>49</v>
      </c>
      <c r="B19896" s="405">
        <v>78162</v>
      </c>
      <c r="C19896" s="292" t="s">
        <v>2979</v>
      </c>
      <c r="E19896" s="292" t="s">
        <v>214</v>
      </c>
      <c r="F19896" s="405">
        <v>78122</v>
      </c>
      <c r="G19896" s="292" t="s">
        <v>2979</v>
      </c>
    </row>
    <row r="19897" spans="1:7">
      <c r="A19897" s="292" t="s">
        <v>49</v>
      </c>
      <c r="B19897" s="405">
        <v>78606</v>
      </c>
      <c r="C19897" s="292" t="s">
        <v>2979</v>
      </c>
      <c r="E19897" s="292" t="s">
        <v>214</v>
      </c>
      <c r="F19897" s="405">
        <v>78125</v>
      </c>
      <c r="G19897" s="292" t="s">
        <v>2979</v>
      </c>
    </row>
    <row r="19898" spans="1:7">
      <c r="A19898" s="292" t="s">
        <v>49</v>
      </c>
      <c r="B19898" s="405">
        <v>74833</v>
      </c>
      <c r="C19898" s="292" t="s">
        <v>2979</v>
      </c>
      <c r="E19898" s="292" t="s">
        <v>214</v>
      </c>
      <c r="F19898" s="405">
        <v>78133</v>
      </c>
      <c r="G19898" s="292" t="s">
        <v>2979</v>
      </c>
    </row>
    <row r="19899" spans="1:7">
      <c r="A19899" s="292" t="s">
        <v>49</v>
      </c>
      <c r="B19899" s="405">
        <v>75058</v>
      </c>
      <c r="C19899" s="292" t="s">
        <v>2979</v>
      </c>
      <c r="E19899" s="292" t="s">
        <v>214</v>
      </c>
      <c r="F19899" s="405">
        <v>78140</v>
      </c>
      <c r="G19899" s="292" t="s">
        <v>2979</v>
      </c>
    </row>
    <row r="19900" spans="1:7">
      <c r="A19900" s="292" t="s">
        <v>49</v>
      </c>
      <c r="B19900" s="405">
        <v>75453</v>
      </c>
      <c r="C19900" s="292" t="s">
        <v>2979</v>
      </c>
      <c r="E19900" s="292" t="s">
        <v>214</v>
      </c>
      <c r="F19900" s="405">
        <v>78141</v>
      </c>
      <c r="G19900" s="292" t="s">
        <v>2979</v>
      </c>
    </row>
    <row r="19901" spans="1:7">
      <c r="A19901" s="292" t="s">
        <v>49</v>
      </c>
      <c r="B19901" s="405">
        <v>75656</v>
      </c>
      <c r="C19901" s="292" t="s">
        <v>2979</v>
      </c>
      <c r="E19901" s="292" t="s">
        <v>214</v>
      </c>
      <c r="F19901" s="405">
        <v>78142</v>
      </c>
      <c r="G19901" s="292" t="s">
        <v>2979</v>
      </c>
    </row>
    <row r="19902" spans="1:7">
      <c r="A19902" s="292" t="s">
        <v>49</v>
      </c>
      <c r="B19902" s="405">
        <v>75858</v>
      </c>
      <c r="C19902" s="292" t="s">
        <v>2979</v>
      </c>
      <c r="E19902" s="292" t="s">
        <v>214</v>
      </c>
      <c r="F19902" s="405">
        <v>78145</v>
      </c>
      <c r="G19902" s="292" t="s">
        <v>2979</v>
      </c>
    </row>
    <row r="19903" spans="1:7">
      <c r="A19903" s="292" t="s">
        <v>49</v>
      </c>
      <c r="B19903" s="405">
        <v>76088</v>
      </c>
      <c r="C19903" s="292" t="s">
        <v>2979</v>
      </c>
      <c r="E19903" s="292" t="s">
        <v>214</v>
      </c>
      <c r="F19903" s="405">
        <v>78146</v>
      </c>
      <c r="G19903" s="292" t="s">
        <v>2979</v>
      </c>
    </row>
    <row r="19904" spans="1:7">
      <c r="A19904" s="292" t="s">
        <v>49</v>
      </c>
      <c r="B19904" s="405">
        <v>76445</v>
      </c>
      <c r="C19904" s="292" t="s">
        <v>2979</v>
      </c>
      <c r="E19904" s="292" t="s">
        <v>214</v>
      </c>
      <c r="F19904" s="405">
        <v>78147</v>
      </c>
      <c r="G19904" s="292" t="s">
        <v>2979</v>
      </c>
    </row>
    <row r="19905" spans="1:7">
      <c r="A19905" s="292" t="s">
        <v>49</v>
      </c>
      <c r="B19905" s="405">
        <v>76623</v>
      </c>
      <c r="C19905" s="292" t="s">
        <v>2979</v>
      </c>
      <c r="E19905" s="292" t="s">
        <v>214</v>
      </c>
      <c r="F19905" s="405">
        <v>78151</v>
      </c>
      <c r="G19905" s="292" t="s">
        <v>2979</v>
      </c>
    </row>
    <row r="19906" spans="1:7">
      <c r="A19906" s="292" t="s">
        <v>49</v>
      </c>
      <c r="B19906" s="405">
        <v>76823</v>
      </c>
      <c r="C19906" s="292" t="s">
        <v>2979</v>
      </c>
      <c r="E19906" s="292" t="s">
        <v>214</v>
      </c>
      <c r="F19906" s="405">
        <v>78152</v>
      </c>
      <c r="G19906" s="292" t="s">
        <v>2979</v>
      </c>
    </row>
    <row r="19907" spans="1:7">
      <c r="A19907" s="292" t="s">
        <v>49</v>
      </c>
      <c r="B19907" s="405">
        <v>77350</v>
      </c>
      <c r="C19907" s="292" t="s">
        <v>2979</v>
      </c>
      <c r="E19907" s="292" t="s">
        <v>214</v>
      </c>
      <c r="F19907" s="405">
        <v>78155</v>
      </c>
      <c r="G19907" s="292" t="s">
        <v>2979</v>
      </c>
    </row>
    <row r="19908" spans="1:7">
      <c r="A19908" s="292" t="s">
        <v>49</v>
      </c>
      <c r="B19908" s="405">
        <v>77465</v>
      </c>
      <c r="C19908" s="292" t="s">
        <v>2979</v>
      </c>
      <c r="E19908" s="292" t="s">
        <v>214</v>
      </c>
      <c r="F19908" s="405">
        <v>78159</v>
      </c>
      <c r="G19908" s="292" t="s">
        <v>2979</v>
      </c>
    </row>
    <row r="19909" spans="1:7">
      <c r="A19909" s="292" t="s">
        <v>49</v>
      </c>
      <c r="B19909" s="405">
        <v>77864</v>
      </c>
      <c r="C19909" s="292" t="s">
        <v>2979</v>
      </c>
      <c r="E19909" s="292" t="s">
        <v>214</v>
      </c>
      <c r="F19909" s="405">
        <v>78160</v>
      </c>
      <c r="G19909" s="292" t="s">
        <v>2979</v>
      </c>
    </row>
    <row r="19910" spans="1:7">
      <c r="A19910" s="292" t="s">
        <v>49</v>
      </c>
      <c r="B19910" s="405">
        <v>78052</v>
      </c>
      <c r="C19910" s="292" t="s">
        <v>2979</v>
      </c>
      <c r="E19910" s="292" t="s">
        <v>214</v>
      </c>
      <c r="F19910" s="405">
        <v>78161</v>
      </c>
      <c r="G19910" s="292" t="s">
        <v>2979</v>
      </c>
    </row>
    <row r="19911" spans="1:7">
      <c r="A19911" s="292" t="s">
        <v>49</v>
      </c>
      <c r="B19911" s="405">
        <v>78164</v>
      </c>
      <c r="C19911" s="292" t="s">
        <v>2979</v>
      </c>
      <c r="E19911" s="292" t="s">
        <v>214</v>
      </c>
      <c r="F19911" s="405">
        <v>78162</v>
      </c>
      <c r="G19911" s="292" t="s">
        <v>2979</v>
      </c>
    </row>
    <row r="19912" spans="1:7">
      <c r="A19912" s="292" t="s">
        <v>49</v>
      </c>
      <c r="B19912" s="405">
        <v>78609</v>
      </c>
      <c r="C19912" s="292" t="s">
        <v>2979</v>
      </c>
      <c r="E19912" s="292" t="s">
        <v>214</v>
      </c>
      <c r="F19912" s="405">
        <v>78164</v>
      </c>
      <c r="G19912" s="292" t="s">
        <v>2979</v>
      </c>
    </row>
    <row r="19913" spans="1:7">
      <c r="A19913" s="292" t="s">
        <v>49</v>
      </c>
      <c r="B19913" s="405">
        <v>74834</v>
      </c>
      <c r="C19913" s="292" t="s">
        <v>2979</v>
      </c>
      <c r="E19913" s="292" t="s">
        <v>214</v>
      </c>
      <c r="F19913" s="405">
        <v>78338</v>
      </c>
      <c r="G19913" s="292" t="s">
        <v>2979</v>
      </c>
    </row>
    <row r="19914" spans="1:7">
      <c r="A19914" s="292" t="s">
        <v>49</v>
      </c>
      <c r="B19914" s="405">
        <v>75102</v>
      </c>
      <c r="C19914" s="292" t="s">
        <v>2979</v>
      </c>
      <c r="E19914" s="292" t="s">
        <v>214</v>
      </c>
      <c r="F19914" s="405">
        <v>78339</v>
      </c>
      <c r="G19914" s="292" t="s">
        <v>2979</v>
      </c>
    </row>
    <row r="19915" spans="1:7">
      <c r="A19915" s="292" t="s">
        <v>49</v>
      </c>
      <c r="B19915" s="405">
        <v>75457</v>
      </c>
      <c r="C19915" s="292" t="s">
        <v>2979</v>
      </c>
      <c r="E19915" s="292" t="s">
        <v>214</v>
      </c>
      <c r="F19915" s="405">
        <v>78340</v>
      </c>
      <c r="G19915" s="292" t="s">
        <v>2979</v>
      </c>
    </row>
    <row r="19916" spans="1:7">
      <c r="A19916" s="292" t="s">
        <v>49</v>
      </c>
      <c r="B19916" s="405">
        <v>75657</v>
      </c>
      <c r="C19916" s="292" t="s">
        <v>2979</v>
      </c>
      <c r="E19916" s="292" t="s">
        <v>214</v>
      </c>
      <c r="F19916" s="405">
        <v>78341</v>
      </c>
      <c r="G19916" s="292" t="s">
        <v>2979</v>
      </c>
    </row>
    <row r="19917" spans="1:7">
      <c r="A19917" s="292" t="s">
        <v>49</v>
      </c>
      <c r="B19917" s="405">
        <v>75859</v>
      </c>
      <c r="C19917" s="292" t="s">
        <v>2979</v>
      </c>
      <c r="E19917" s="292" t="s">
        <v>214</v>
      </c>
      <c r="F19917" s="405">
        <v>78343</v>
      </c>
      <c r="G19917" s="292" t="s">
        <v>2979</v>
      </c>
    </row>
    <row r="19918" spans="1:7">
      <c r="A19918" s="292" t="s">
        <v>49</v>
      </c>
      <c r="B19918" s="405">
        <v>76225</v>
      </c>
      <c r="C19918" s="292" t="s">
        <v>2979</v>
      </c>
      <c r="E19918" s="292" t="s">
        <v>214</v>
      </c>
      <c r="F19918" s="405">
        <v>78350</v>
      </c>
      <c r="G19918" s="292" t="s">
        <v>2979</v>
      </c>
    </row>
    <row r="19919" spans="1:7">
      <c r="A19919" s="292" t="s">
        <v>49</v>
      </c>
      <c r="B19919" s="405">
        <v>76450</v>
      </c>
      <c r="C19919" s="292" t="s">
        <v>2979</v>
      </c>
      <c r="E19919" s="292" t="s">
        <v>214</v>
      </c>
      <c r="F19919" s="405">
        <v>78351</v>
      </c>
      <c r="G19919" s="292" t="s">
        <v>2979</v>
      </c>
    </row>
    <row r="19920" spans="1:7">
      <c r="A19920" s="292" t="s">
        <v>49</v>
      </c>
      <c r="B19920" s="405">
        <v>76624</v>
      </c>
      <c r="C19920" s="292" t="s">
        <v>2979</v>
      </c>
      <c r="E19920" s="292" t="s">
        <v>214</v>
      </c>
      <c r="F19920" s="405">
        <v>78352</v>
      </c>
      <c r="G19920" s="292" t="s">
        <v>2979</v>
      </c>
    </row>
    <row r="19921" spans="1:7">
      <c r="A19921" s="292" t="s">
        <v>49</v>
      </c>
      <c r="B19921" s="405">
        <v>76834</v>
      </c>
      <c r="C19921" s="292" t="s">
        <v>2979</v>
      </c>
      <c r="E19921" s="292" t="s">
        <v>214</v>
      </c>
      <c r="F19921" s="405">
        <v>78355</v>
      </c>
      <c r="G19921" s="292" t="s">
        <v>2979</v>
      </c>
    </row>
    <row r="19922" spans="1:7">
      <c r="A19922" s="292" t="s">
        <v>49</v>
      </c>
      <c r="B19922" s="405">
        <v>77351</v>
      </c>
      <c r="C19922" s="292" t="s">
        <v>2979</v>
      </c>
      <c r="E19922" s="292" t="s">
        <v>214</v>
      </c>
      <c r="F19922" s="405">
        <v>78357</v>
      </c>
      <c r="G19922" s="292" t="s">
        <v>2979</v>
      </c>
    </row>
    <row r="19923" spans="1:7">
      <c r="A19923" s="292" t="s">
        <v>49</v>
      </c>
      <c r="B19923" s="405">
        <v>77466</v>
      </c>
      <c r="C19923" s="292" t="s">
        <v>2979</v>
      </c>
      <c r="E19923" s="292" t="s">
        <v>214</v>
      </c>
      <c r="F19923" s="405">
        <v>78361</v>
      </c>
      <c r="G19923" s="292" t="s">
        <v>2979</v>
      </c>
    </row>
    <row r="19924" spans="1:7">
      <c r="A19924" s="292" t="s">
        <v>49</v>
      </c>
      <c r="B19924" s="405">
        <v>77867</v>
      </c>
      <c r="C19924" s="292" t="s">
        <v>2979</v>
      </c>
      <c r="E19924" s="292" t="s">
        <v>214</v>
      </c>
      <c r="F19924" s="405">
        <v>78368</v>
      </c>
      <c r="G19924" s="292" t="s">
        <v>2979</v>
      </c>
    </row>
    <row r="19925" spans="1:7">
      <c r="A19925" s="292" t="s">
        <v>49</v>
      </c>
      <c r="B19925" s="405">
        <v>78054</v>
      </c>
      <c r="C19925" s="292" t="s">
        <v>2979</v>
      </c>
      <c r="E19925" s="292" t="s">
        <v>214</v>
      </c>
      <c r="F19925" s="405">
        <v>78370</v>
      </c>
      <c r="G19925" s="292" t="s">
        <v>2979</v>
      </c>
    </row>
    <row r="19926" spans="1:7">
      <c r="A19926" s="292" t="s">
        <v>49</v>
      </c>
      <c r="B19926" s="405">
        <v>78338</v>
      </c>
      <c r="C19926" s="292" t="s">
        <v>2979</v>
      </c>
      <c r="E19926" s="292" t="s">
        <v>214</v>
      </c>
      <c r="F19926" s="405">
        <v>78371</v>
      </c>
      <c r="G19926" s="292" t="s">
        <v>2979</v>
      </c>
    </row>
    <row r="19927" spans="1:7">
      <c r="A19927" s="292" t="s">
        <v>49</v>
      </c>
      <c r="B19927" s="405">
        <v>78611</v>
      </c>
      <c r="C19927" s="292" t="s">
        <v>2979</v>
      </c>
      <c r="E19927" s="292" t="s">
        <v>214</v>
      </c>
      <c r="F19927" s="405">
        <v>78372</v>
      </c>
      <c r="G19927" s="292" t="s">
        <v>2979</v>
      </c>
    </row>
    <row r="19928" spans="1:7">
      <c r="A19928" s="292" t="s">
        <v>49</v>
      </c>
      <c r="B19928" s="405">
        <v>74836</v>
      </c>
      <c r="C19928" s="292" t="s">
        <v>2979</v>
      </c>
      <c r="E19928" s="292" t="s">
        <v>214</v>
      </c>
      <c r="F19928" s="405">
        <v>78375</v>
      </c>
      <c r="G19928" s="292" t="s">
        <v>2979</v>
      </c>
    </row>
    <row r="19929" spans="1:7">
      <c r="A19929" s="292" t="s">
        <v>49</v>
      </c>
      <c r="B19929" s="405">
        <v>75124</v>
      </c>
      <c r="C19929" s="292" t="s">
        <v>2979</v>
      </c>
      <c r="E19929" s="292" t="s">
        <v>214</v>
      </c>
      <c r="F19929" s="405">
        <v>78377</v>
      </c>
      <c r="G19929" s="292" t="s">
        <v>2979</v>
      </c>
    </row>
    <row r="19930" spans="1:7">
      <c r="A19930" s="292" t="s">
        <v>49</v>
      </c>
      <c r="B19930" s="405">
        <v>75458</v>
      </c>
      <c r="C19930" s="292" t="s">
        <v>2979</v>
      </c>
      <c r="E19930" s="292" t="s">
        <v>214</v>
      </c>
      <c r="F19930" s="405">
        <v>78379</v>
      </c>
      <c r="G19930" s="292" t="s">
        <v>2979</v>
      </c>
    </row>
    <row r="19931" spans="1:7">
      <c r="A19931" s="292" t="s">
        <v>49</v>
      </c>
      <c r="B19931" s="405">
        <v>75667</v>
      </c>
      <c r="C19931" s="292" t="s">
        <v>2979</v>
      </c>
      <c r="E19931" s="292" t="s">
        <v>214</v>
      </c>
      <c r="F19931" s="405">
        <v>78383</v>
      </c>
      <c r="G19931" s="292" t="s">
        <v>2979</v>
      </c>
    </row>
    <row r="19932" spans="1:7">
      <c r="A19932" s="292" t="s">
        <v>49</v>
      </c>
      <c r="B19932" s="405">
        <v>75860</v>
      </c>
      <c r="C19932" s="292" t="s">
        <v>2979</v>
      </c>
      <c r="E19932" s="292" t="s">
        <v>214</v>
      </c>
      <c r="F19932" s="405">
        <v>78384</v>
      </c>
      <c r="G19932" s="292" t="s">
        <v>2979</v>
      </c>
    </row>
    <row r="19933" spans="1:7">
      <c r="A19933" s="292" t="s">
        <v>49</v>
      </c>
      <c r="B19933" s="405">
        <v>76228</v>
      </c>
      <c r="C19933" s="292" t="s">
        <v>2979</v>
      </c>
      <c r="E19933" s="292" t="s">
        <v>214</v>
      </c>
      <c r="F19933" s="405">
        <v>78385</v>
      </c>
      <c r="G19933" s="292" t="s">
        <v>2979</v>
      </c>
    </row>
    <row r="19934" spans="1:7">
      <c r="A19934" s="292" t="s">
        <v>49</v>
      </c>
      <c r="B19934" s="405">
        <v>76454</v>
      </c>
      <c r="C19934" s="292" t="s">
        <v>2979</v>
      </c>
      <c r="E19934" s="292" t="s">
        <v>214</v>
      </c>
      <c r="F19934" s="405">
        <v>78387</v>
      </c>
      <c r="G19934" s="292" t="s">
        <v>2979</v>
      </c>
    </row>
    <row r="19935" spans="1:7">
      <c r="A19935" s="292" t="s">
        <v>49</v>
      </c>
      <c r="B19935" s="405">
        <v>76627</v>
      </c>
      <c r="C19935" s="292" t="s">
        <v>2979</v>
      </c>
      <c r="E19935" s="292" t="s">
        <v>214</v>
      </c>
      <c r="F19935" s="405">
        <v>78389</v>
      </c>
      <c r="G19935" s="292" t="s">
        <v>2979</v>
      </c>
    </row>
    <row r="19936" spans="1:7">
      <c r="A19936" s="292" t="s">
        <v>49</v>
      </c>
      <c r="B19936" s="405">
        <v>76837</v>
      </c>
      <c r="C19936" s="292" t="s">
        <v>2979</v>
      </c>
      <c r="E19936" s="292" t="s">
        <v>214</v>
      </c>
      <c r="F19936" s="405">
        <v>78390</v>
      </c>
      <c r="G19936" s="292" t="s">
        <v>2979</v>
      </c>
    </row>
    <row r="19937" spans="1:7">
      <c r="A19937" s="292" t="s">
        <v>49</v>
      </c>
      <c r="B19937" s="405">
        <v>77358</v>
      </c>
      <c r="C19937" s="292" t="s">
        <v>2979</v>
      </c>
      <c r="E19937" s="292" t="s">
        <v>214</v>
      </c>
      <c r="F19937" s="405">
        <v>78391</v>
      </c>
      <c r="G19937" s="292" t="s">
        <v>2979</v>
      </c>
    </row>
    <row r="19938" spans="1:7">
      <c r="A19938" s="292" t="s">
        <v>49</v>
      </c>
      <c r="B19938" s="405">
        <v>77470</v>
      </c>
      <c r="C19938" s="292" t="s">
        <v>2979</v>
      </c>
      <c r="E19938" s="292" t="s">
        <v>214</v>
      </c>
      <c r="F19938" s="405">
        <v>78393</v>
      </c>
      <c r="G19938" s="292" t="s">
        <v>2979</v>
      </c>
    </row>
    <row r="19939" spans="1:7">
      <c r="A19939" s="292" t="s">
        <v>49</v>
      </c>
      <c r="B19939" s="405">
        <v>77871</v>
      </c>
      <c r="C19939" s="292" t="s">
        <v>2979</v>
      </c>
      <c r="E19939" s="292" t="s">
        <v>214</v>
      </c>
      <c r="F19939" s="405">
        <v>78538</v>
      </c>
      <c r="G19939" s="292" t="s">
        <v>2979</v>
      </c>
    </row>
    <row r="19940" spans="1:7">
      <c r="A19940" s="292" t="s">
        <v>49</v>
      </c>
      <c r="B19940" s="405">
        <v>78055</v>
      </c>
      <c r="C19940" s="292" t="s">
        <v>2979</v>
      </c>
      <c r="E19940" s="292" t="s">
        <v>214</v>
      </c>
      <c r="F19940" s="405">
        <v>78543</v>
      </c>
      <c r="G19940" s="292" t="s">
        <v>2979</v>
      </c>
    </row>
    <row r="19941" spans="1:7">
      <c r="A19941" s="292" t="s">
        <v>49</v>
      </c>
      <c r="B19941" s="405">
        <v>78339</v>
      </c>
      <c r="C19941" s="292" t="s">
        <v>2979</v>
      </c>
      <c r="E19941" s="292" t="s">
        <v>214</v>
      </c>
      <c r="F19941" s="405">
        <v>78545</v>
      </c>
      <c r="G19941" s="292" t="s">
        <v>2979</v>
      </c>
    </row>
    <row r="19942" spans="1:7">
      <c r="A19942" s="292" t="s">
        <v>49</v>
      </c>
      <c r="B19942" s="405">
        <v>78612</v>
      </c>
      <c r="C19942" s="292" t="s">
        <v>2979</v>
      </c>
      <c r="E19942" s="292" t="s">
        <v>214</v>
      </c>
      <c r="F19942" s="405">
        <v>78548</v>
      </c>
      <c r="G19942" s="292" t="s">
        <v>2979</v>
      </c>
    </row>
    <row r="19943" spans="1:7">
      <c r="A19943" s="292" t="s">
        <v>49</v>
      </c>
      <c r="B19943" s="405">
        <v>78614</v>
      </c>
      <c r="C19943" s="292" t="s">
        <v>2979</v>
      </c>
      <c r="E19943" s="292" t="s">
        <v>214</v>
      </c>
      <c r="F19943" s="405">
        <v>78549</v>
      </c>
      <c r="G19943" s="292" t="s">
        <v>2979</v>
      </c>
    </row>
    <row r="19944" spans="1:7">
      <c r="A19944" s="292" t="s">
        <v>49</v>
      </c>
      <c r="B19944" s="405">
        <v>78942</v>
      </c>
      <c r="C19944" s="292" t="s">
        <v>2979</v>
      </c>
      <c r="E19944" s="292" t="s">
        <v>214</v>
      </c>
      <c r="F19944" s="405">
        <v>78569</v>
      </c>
      <c r="G19944" s="292" t="s">
        <v>2979</v>
      </c>
    </row>
    <row r="19945" spans="1:7">
      <c r="A19945" s="292" t="s">
        <v>49</v>
      </c>
      <c r="B19945" s="405">
        <v>79070</v>
      </c>
      <c r="C19945" s="292" t="s">
        <v>2979</v>
      </c>
      <c r="E19945" s="292" t="s">
        <v>214</v>
      </c>
      <c r="F19945" s="405">
        <v>78582</v>
      </c>
      <c r="G19945" s="292" t="s">
        <v>2979</v>
      </c>
    </row>
    <row r="19946" spans="1:7">
      <c r="A19946" s="292" t="s">
        <v>49</v>
      </c>
      <c r="B19946" s="405">
        <v>79320</v>
      </c>
      <c r="C19946" s="292" t="s">
        <v>2979</v>
      </c>
      <c r="E19946" s="292" t="s">
        <v>214</v>
      </c>
      <c r="F19946" s="405">
        <v>78583</v>
      </c>
      <c r="G19946" s="292" t="s">
        <v>2979</v>
      </c>
    </row>
    <row r="19947" spans="1:7">
      <c r="A19947" s="292" t="s">
        <v>49</v>
      </c>
      <c r="B19947" s="405">
        <v>79521</v>
      </c>
      <c r="C19947" s="292" t="s">
        <v>2979</v>
      </c>
      <c r="E19947" s="292" t="s">
        <v>214</v>
      </c>
      <c r="F19947" s="405">
        <v>78594</v>
      </c>
      <c r="G19947" s="292" t="s">
        <v>2979</v>
      </c>
    </row>
    <row r="19948" spans="1:7">
      <c r="A19948" s="292" t="s">
        <v>49</v>
      </c>
      <c r="B19948" s="405">
        <v>79758</v>
      </c>
      <c r="C19948" s="292" t="s">
        <v>2979</v>
      </c>
      <c r="E19948" s="292" t="s">
        <v>214</v>
      </c>
      <c r="F19948" s="405">
        <v>78598</v>
      </c>
      <c r="G19948" s="292" t="s">
        <v>2979</v>
      </c>
    </row>
    <row r="19949" spans="1:7">
      <c r="A19949" s="292" t="s">
        <v>49</v>
      </c>
      <c r="B19949" s="405">
        <v>80430</v>
      </c>
      <c r="C19949" s="292" t="s">
        <v>2979</v>
      </c>
      <c r="E19949" s="292" t="s">
        <v>214</v>
      </c>
      <c r="F19949" s="405">
        <v>78603</v>
      </c>
      <c r="G19949" s="292" t="s">
        <v>2979</v>
      </c>
    </row>
    <row r="19950" spans="1:7">
      <c r="A19950" s="292" t="s">
        <v>49</v>
      </c>
      <c r="B19950" s="405">
        <v>80646</v>
      </c>
      <c r="C19950" s="292" t="s">
        <v>2979</v>
      </c>
      <c r="E19950" s="292" t="s">
        <v>214</v>
      </c>
      <c r="F19950" s="405">
        <v>78604</v>
      </c>
      <c r="G19950" s="292" t="s">
        <v>2979</v>
      </c>
    </row>
    <row r="19951" spans="1:7">
      <c r="A19951" s="292" t="s">
        <v>49</v>
      </c>
      <c r="B19951" s="405">
        <v>81036</v>
      </c>
      <c r="C19951" s="292" t="s">
        <v>2979</v>
      </c>
      <c r="E19951" s="292" t="s">
        <v>214</v>
      </c>
      <c r="F19951" s="405">
        <v>78605</v>
      </c>
      <c r="G19951" s="292" t="s">
        <v>2979</v>
      </c>
    </row>
    <row r="19952" spans="1:7">
      <c r="A19952" s="292" t="s">
        <v>49</v>
      </c>
      <c r="B19952" s="405">
        <v>81222</v>
      </c>
      <c r="C19952" s="292" t="s">
        <v>2979</v>
      </c>
      <c r="E19952" s="292" t="s">
        <v>214</v>
      </c>
      <c r="F19952" s="405">
        <v>78606</v>
      </c>
      <c r="G19952" s="292" t="s">
        <v>2979</v>
      </c>
    </row>
    <row r="19953" spans="1:7">
      <c r="A19953" s="292" t="s">
        <v>49</v>
      </c>
      <c r="B19953" s="405">
        <v>81433</v>
      </c>
      <c r="C19953" s="292" t="s">
        <v>2979</v>
      </c>
      <c r="E19953" s="292" t="s">
        <v>214</v>
      </c>
      <c r="F19953" s="405">
        <v>78609</v>
      </c>
      <c r="G19953" s="292" t="s">
        <v>2979</v>
      </c>
    </row>
    <row r="19954" spans="1:7">
      <c r="A19954" s="292" t="s">
        <v>49</v>
      </c>
      <c r="B19954" s="405">
        <v>82323</v>
      </c>
      <c r="C19954" s="292" t="s">
        <v>2979</v>
      </c>
      <c r="E19954" s="292" t="s">
        <v>214</v>
      </c>
      <c r="F19954" s="405">
        <v>78611</v>
      </c>
      <c r="G19954" s="292" t="s">
        <v>2979</v>
      </c>
    </row>
    <row r="19955" spans="1:7">
      <c r="A19955" s="292" t="s">
        <v>49</v>
      </c>
      <c r="B19955" s="405">
        <v>82839</v>
      </c>
      <c r="C19955" s="292" t="s">
        <v>2979</v>
      </c>
      <c r="E19955" s="292" t="s">
        <v>214</v>
      </c>
      <c r="F19955" s="405">
        <v>78612</v>
      </c>
      <c r="G19955" s="292" t="s">
        <v>2979</v>
      </c>
    </row>
    <row r="19956" spans="1:7">
      <c r="A19956" s="292" t="s">
        <v>49</v>
      </c>
      <c r="B19956" s="405">
        <v>83232</v>
      </c>
      <c r="C19956" s="292" t="s">
        <v>2979</v>
      </c>
      <c r="E19956" s="292" t="s">
        <v>214</v>
      </c>
      <c r="F19956" s="405">
        <v>78614</v>
      </c>
      <c r="G19956" s="292" t="s">
        <v>2979</v>
      </c>
    </row>
    <row r="19957" spans="1:7">
      <c r="A19957" s="292" t="s">
        <v>49</v>
      </c>
      <c r="B19957" s="405">
        <v>83350</v>
      </c>
      <c r="C19957" s="292" t="s">
        <v>2979</v>
      </c>
      <c r="E19957" s="292" t="s">
        <v>214</v>
      </c>
      <c r="F19957" s="405">
        <v>78615</v>
      </c>
      <c r="G19957" s="292" t="s">
        <v>2979</v>
      </c>
    </row>
    <row r="19958" spans="1:7">
      <c r="A19958" s="292" t="s">
        <v>49</v>
      </c>
      <c r="B19958" s="405">
        <v>78615</v>
      </c>
      <c r="C19958" s="292" t="s">
        <v>2979</v>
      </c>
      <c r="E19958" s="292" t="s">
        <v>214</v>
      </c>
      <c r="F19958" s="405">
        <v>78622</v>
      </c>
      <c r="G19958" s="292" t="s">
        <v>2979</v>
      </c>
    </row>
    <row r="19959" spans="1:7">
      <c r="A19959" s="292" t="s">
        <v>49</v>
      </c>
      <c r="B19959" s="405">
        <v>78943</v>
      </c>
      <c r="C19959" s="292" t="s">
        <v>2979</v>
      </c>
      <c r="E19959" s="292" t="s">
        <v>214</v>
      </c>
      <c r="F19959" s="405">
        <v>78624</v>
      </c>
      <c r="G19959" s="292" t="s">
        <v>2979</v>
      </c>
    </row>
    <row r="19960" spans="1:7">
      <c r="A19960" s="292" t="s">
        <v>49</v>
      </c>
      <c r="B19960" s="405">
        <v>79079</v>
      </c>
      <c r="C19960" s="292" t="s">
        <v>2979</v>
      </c>
      <c r="E19960" s="292" t="s">
        <v>214</v>
      </c>
      <c r="F19960" s="405">
        <v>78629</v>
      </c>
      <c r="G19960" s="292" t="s">
        <v>2979</v>
      </c>
    </row>
    <row r="19961" spans="1:7">
      <c r="A19961" s="292" t="s">
        <v>49</v>
      </c>
      <c r="B19961" s="405">
        <v>79322</v>
      </c>
      <c r="C19961" s="292" t="s">
        <v>2979</v>
      </c>
      <c r="E19961" s="292" t="s">
        <v>214</v>
      </c>
      <c r="F19961" s="405">
        <v>78631</v>
      </c>
      <c r="G19961" s="292" t="s">
        <v>2979</v>
      </c>
    </row>
    <row r="19962" spans="1:7">
      <c r="A19962" s="292" t="s">
        <v>49</v>
      </c>
      <c r="B19962" s="405">
        <v>79525</v>
      </c>
      <c r="C19962" s="292" t="s">
        <v>2979</v>
      </c>
      <c r="E19962" s="292" t="s">
        <v>214</v>
      </c>
      <c r="F19962" s="405">
        <v>78635</v>
      </c>
      <c r="G19962" s="292" t="s">
        <v>2979</v>
      </c>
    </row>
    <row r="19963" spans="1:7">
      <c r="A19963" s="292" t="s">
        <v>49</v>
      </c>
      <c r="B19963" s="405">
        <v>79777</v>
      </c>
      <c r="C19963" s="292" t="s">
        <v>2979</v>
      </c>
      <c r="E19963" s="292" t="s">
        <v>214</v>
      </c>
      <c r="F19963" s="405">
        <v>78638</v>
      </c>
      <c r="G19963" s="292" t="s">
        <v>2979</v>
      </c>
    </row>
    <row r="19964" spans="1:7">
      <c r="A19964" s="292" t="s">
        <v>49</v>
      </c>
      <c r="B19964" s="405">
        <v>80433</v>
      </c>
      <c r="C19964" s="292" t="s">
        <v>2979</v>
      </c>
      <c r="E19964" s="292" t="s">
        <v>214</v>
      </c>
      <c r="F19964" s="405">
        <v>78639</v>
      </c>
      <c r="G19964" s="292" t="s">
        <v>2979</v>
      </c>
    </row>
    <row r="19965" spans="1:7">
      <c r="A19965" s="292" t="s">
        <v>49</v>
      </c>
      <c r="B19965" s="405">
        <v>80648</v>
      </c>
      <c r="C19965" s="292" t="s">
        <v>2979</v>
      </c>
      <c r="E19965" s="292" t="s">
        <v>214</v>
      </c>
      <c r="F19965" s="405">
        <v>78648</v>
      </c>
      <c r="G19965" s="292" t="s">
        <v>2979</v>
      </c>
    </row>
    <row r="19966" spans="1:7">
      <c r="A19966" s="292" t="s">
        <v>49</v>
      </c>
      <c r="B19966" s="405">
        <v>81038</v>
      </c>
      <c r="C19966" s="292" t="s">
        <v>2979</v>
      </c>
      <c r="E19966" s="292" t="s">
        <v>214</v>
      </c>
      <c r="F19966" s="405">
        <v>78650</v>
      </c>
      <c r="G19966" s="292" t="s">
        <v>2979</v>
      </c>
    </row>
    <row r="19967" spans="1:7">
      <c r="A19967" s="292" t="s">
        <v>49</v>
      </c>
      <c r="B19967" s="405">
        <v>81224</v>
      </c>
      <c r="C19967" s="292" t="s">
        <v>2979</v>
      </c>
      <c r="E19967" s="292" t="s">
        <v>214</v>
      </c>
      <c r="F19967" s="405">
        <v>78655</v>
      </c>
      <c r="G19967" s="292" t="s">
        <v>2979</v>
      </c>
    </row>
    <row r="19968" spans="1:7">
      <c r="A19968" s="292" t="s">
        <v>49</v>
      </c>
      <c r="B19968" s="405">
        <v>81435</v>
      </c>
      <c r="C19968" s="292" t="s">
        <v>2979</v>
      </c>
      <c r="E19968" s="292" t="s">
        <v>214</v>
      </c>
      <c r="F19968" s="405">
        <v>78656</v>
      </c>
      <c r="G19968" s="292" t="s">
        <v>2979</v>
      </c>
    </row>
    <row r="19969" spans="1:7">
      <c r="A19969" s="292" t="s">
        <v>49</v>
      </c>
      <c r="B19969" s="405">
        <v>82324</v>
      </c>
      <c r="C19969" s="292" t="s">
        <v>2979</v>
      </c>
      <c r="E19969" s="292" t="s">
        <v>214</v>
      </c>
      <c r="F19969" s="405">
        <v>78657</v>
      </c>
      <c r="G19969" s="292" t="s">
        <v>2979</v>
      </c>
    </row>
    <row r="19970" spans="1:7">
      <c r="A19970" s="292" t="s">
        <v>49</v>
      </c>
      <c r="B19970" s="405">
        <v>82842</v>
      </c>
      <c r="C19970" s="292" t="s">
        <v>2979</v>
      </c>
      <c r="E19970" s="292" t="s">
        <v>214</v>
      </c>
      <c r="F19970" s="405">
        <v>78658</v>
      </c>
      <c r="G19970" s="292" t="s">
        <v>2979</v>
      </c>
    </row>
    <row r="19971" spans="1:7">
      <c r="A19971" s="292" t="s">
        <v>49</v>
      </c>
      <c r="B19971" s="405">
        <v>83233</v>
      </c>
      <c r="C19971" s="292" t="s">
        <v>2979</v>
      </c>
      <c r="E19971" s="292" t="s">
        <v>214</v>
      </c>
      <c r="F19971" s="405">
        <v>78659</v>
      </c>
      <c r="G19971" s="292" t="s">
        <v>2979</v>
      </c>
    </row>
    <row r="19972" spans="1:7">
      <c r="A19972" s="292" t="s">
        <v>49</v>
      </c>
      <c r="B19972" s="405">
        <v>83352</v>
      </c>
      <c r="C19972" s="292" t="s">
        <v>2979</v>
      </c>
      <c r="E19972" s="292" t="s">
        <v>214</v>
      </c>
      <c r="F19972" s="405">
        <v>78661</v>
      </c>
      <c r="G19972" s="292" t="s">
        <v>2979</v>
      </c>
    </row>
    <row r="19973" spans="1:7">
      <c r="A19973" s="292" t="s">
        <v>49</v>
      </c>
      <c r="B19973" s="405">
        <v>78622</v>
      </c>
      <c r="C19973" s="292" t="s">
        <v>2979</v>
      </c>
      <c r="E19973" s="292" t="s">
        <v>214</v>
      </c>
      <c r="F19973" s="405">
        <v>78662</v>
      </c>
      <c r="G19973" s="292" t="s">
        <v>2979</v>
      </c>
    </row>
    <row r="19974" spans="1:7">
      <c r="A19974" s="292" t="s">
        <v>49</v>
      </c>
      <c r="B19974" s="405">
        <v>78944</v>
      </c>
      <c r="C19974" s="292" t="s">
        <v>2979</v>
      </c>
      <c r="E19974" s="292" t="s">
        <v>214</v>
      </c>
      <c r="F19974" s="405">
        <v>78670</v>
      </c>
      <c r="G19974" s="292" t="s">
        <v>2979</v>
      </c>
    </row>
    <row r="19975" spans="1:7">
      <c r="A19975" s="292" t="s">
        <v>49</v>
      </c>
      <c r="B19975" s="405">
        <v>79081</v>
      </c>
      <c r="C19975" s="292" t="s">
        <v>2979</v>
      </c>
      <c r="E19975" s="292" t="s">
        <v>214</v>
      </c>
      <c r="F19975" s="405">
        <v>78671</v>
      </c>
      <c r="G19975" s="292" t="s">
        <v>2979</v>
      </c>
    </row>
    <row r="19976" spans="1:7">
      <c r="A19976" s="292" t="s">
        <v>49</v>
      </c>
      <c r="B19976" s="405">
        <v>79323</v>
      </c>
      <c r="C19976" s="292" t="s">
        <v>2979</v>
      </c>
      <c r="E19976" s="292" t="s">
        <v>214</v>
      </c>
      <c r="F19976" s="405">
        <v>78672</v>
      </c>
      <c r="G19976" s="292" t="s">
        <v>2979</v>
      </c>
    </row>
    <row r="19977" spans="1:7">
      <c r="A19977" s="292" t="s">
        <v>49</v>
      </c>
      <c r="B19977" s="405">
        <v>79526</v>
      </c>
      <c r="C19977" s="292" t="s">
        <v>2979</v>
      </c>
      <c r="E19977" s="292" t="s">
        <v>214</v>
      </c>
      <c r="F19977" s="405">
        <v>78742</v>
      </c>
      <c r="G19977" s="292" t="s">
        <v>2979</v>
      </c>
    </row>
    <row r="19978" spans="1:7">
      <c r="A19978" s="292" t="s">
        <v>49</v>
      </c>
      <c r="B19978" s="405">
        <v>79780</v>
      </c>
      <c r="C19978" s="292" t="s">
        <v>2979</v>
      </c>
      <c r="E19978" s="292" t="s">
        <v>214</v>
      </c>
      <c r="F19978" s="405">
        <v>78827</v>
      </c>
      <c r="G19978" s="292" t="s">
        <v>2979</v>
      </c>
    </row>
    <row r="19979" spans="1:7">
      <c r="A19979" s="292" t="s">
        <v>49</v>
      </c>
      <c r="B19979" s="405">
        <v>80436</v>
      </c>
      <c r="C19979" s="292" t="s">
        <v>2979</v>
      </c>
      <c r="E19979" s="292" t="s">
        <v>214</v>
      </c>
      <c r="F19979" s="405">
        <v>78832</v>
      </c>
      <c r="G19979" s="292" t="s">
        <v>2979</v>
      </c>
    </row>
    <row r="19980" spans="1:7">
      <c r="A19980" s="292" t="s">
        <v>49</v>
      </c>
      <c r="B19980" s="405">
        <v>80650</v>
      </c>
      <c r="C19980" s="292" t="s">
        <v>2979</v>
      </c>
      <c r="E19980" s="292" t="s">
        <v>214</v>
      </c>
      <c r="F19980" s="405">
        <v>78838</v>
      </c>
      <c r="G19980" s="292" t="s">
        <v>2979</v>
      </c>
    </row>
    <row r="19981" spans="1:7">
      <c r="A19981" s="292" t="s">
        <v>49</v>
      </c>
      <c r="B19981" s="405">
        <v>81039</v>
      </c>
      <c r="C19981" s="292" t="s">
        <v>2979</v>
      </c>
      <c r="E19981" s="292" t="s">
        <v>214</v>
      </c>
      <c r="F19981" s="405">
        <v>78839</v>
      </c>
      <c r="G19981" s="292" t="s">
        <v>2979</v>
      </c>
    </row>
    <row r="19982" spans="1:7">
      <c r="A19982" s="292" t="s">
        <v>49</v>
      </c>
      <c r="B19982" s="405">
        <v>81228</v>
      </c>
      <c r="C19982" s="292" t="s">
        <v>2979</v>
      </c>
      <c r="E19982" s="292" t="s">
        <v>214</v>
      </c>
      <c r="F19982" s="405">
        <v>78850</v>
      </c>
      <c r="G19982" s="292" t="s">
        <v>2979</v>
      </c>
    </row>
    <row r="19983" spans="1:7">
      <c r="A19983" s="292" t="s">
        <v>49</v>
      </c>
      <c r="B19983" s="405">
        <v>81524</v>
      </c>
      <c r="C19983" s="292" t="s">
        <v>2979</v>
      </c>
      <c r="E19983" s="292" t="s">
        <v>214</v>
      </c>
      <c r="F19983" s="405">
        <v>78852</v>
      </c>
      <c r="G19983" s="292" t="s">
        <v>2979</v>
      </c>
    </row>
    <row r="19984" spans="1:7">
      <c r="A19984" s="292" t="s">
        <v>49</v>
      </c>
      <c r="B19984" s="405">
        <v>82325</v>
      </c>
      <c r="C19984" s="292" t="s">
        <v>2979</v>
      </c>
      <c r="E19984" s="292" t="s">
        <v>214</v>
      </c>
      <c r="F19984" s="405">
        <v>78861</v>
      </c>
      <c r="G19984" s="292" t="s">
        <v>2979</v>
      </c>
    </row>
    <row r="19985" spans="1:7">
      <c r="A19985" s="292" t="s">
        <v>49</v>
      </c>
      <c r="B19985" s="405">
        <v>82901</v>
      </c>
      <c r="C19985" s="292" t="s">
        <v>2979</v>
      </c>
      <c r="E19985" s="292" t="s">
        <v>214</v>
      </c>
      <c r="F19985" s="405">
        <v>78870</v>
      </c>
      <c r="G19985" s="292" t="s">
        <v>2979</v>
      </c>
    </row>
    <row r="19986" spans="1:7">
      <c r="A19986" s="292" t="s">
        <v>49</v>
      </c>
      <c r="B19986" s="405">
        <v>83234</v>
      </c>
      <c r="C19986" s="292" t="s">
        <v>2979</v>
      </c>
      <c r="E19986" s="292" t="s">
        <v>214</v>
      </c>
      <c r="F19986" s="405">
        <v>78872</v>
      </c>
      <c r="G19986" s="292" t="s">
        <v>2979</v>
      </c>
    </row>
    <row r="19987" spans="1:7">
      <c r="A19987" s="292" t="s">
        <v>49</v>
      </c>
      <c r="B19987" s="405">
        <v>83353</v>
      </c>
      <c r="C19987" s="292" t="s">
        <v>2979</v>
      </c>
      <c r="E19987" s="292" t="s">
        <v>214</v>
      </c>
      <c r="F19987" s="405">
        <v>78877</v>
      </c>
      <c r="G19987" s="292" t="s">
        <v>2979</v>
      </c>
    </row>
    <row r="19988" spans="1:7">
      <c r="A19988" s="292" t="s">
        <v>49</v>
      </c>
      <c r="B19988" s="405">
        <v>78624</v>
      </c>
      <c r="C19988" s="292" t="s">
        <v>2979</v>
      </c>
      <c r="E19988" s="292" t="s">
        <v>214</v>
      </c>
      <c r="F19988" s="405">
        <v>78879</v>
      </c>
      <c r="G19988" s="292" t="s">
        <v>2979</v>
      </c>
    </row>
    <row r="19989" spans="1:7">
      <c r="A19989" s="292" t="s">
        <v>49</v>
      </c>
      <c r="B19989" s="405">
        <v>78945</v>
      </c>
      <c r="C19989" s="292" t="s">
        <v>2979</v>
      </c>
      <c r="E19989" s="292" t="s">
        <v>214</v>
      </c>
      <c r="F19989" s="405">
        <v>78881</v>
      </c>
      <c r="G19989" s="292" t="s">
        <v>2979</v>
      </c>
    </row>
    <row r="19990" spans="1:7">
      <c r="A19990" s="292" t="s">
        <v>49</v>
      </c>
      <c r="B19990" s="405">
        <v>79082</v>
      </c>
      <c r="C19990" s="292" t="s">
        <v>2979</v>
      </c>
      <c r="E19990" s="292" t="s">
        <v>214</v>
      </c>
      <c r="F19990" s="405">
        <v>78883</v>
      </c>
      <c r="G19990" s="292" t="s">
        <v>2979</v>
      </c>
    </row>
    <row r="19991" spans="1:7">
      <c r="A19991" s="292" t="s">
        <v>49</v>
      </c>
      <c r="B19991" s="405">
        <v>79325</v>
      </c>
      <c r="C19991" s="292" t="s">
        <v>2979</v>
      </c>
      <c r="E19991" s="292" t="s">
        <v>214</v>
      </c>
      <c r="F19991" s="405">
        <v>78885</v>
      </c>
      <c r="G19991" s="292" t="s">
        <v>2979</v>
      </c>
    </row>
    <row r="19992" spans="1:7">
      <c r="A19992" s="292" t="s">
        <v>49</v>
      </c>
      <c r="B19992" s="405">
        <v>79527</v>
      </c>
      <c r="C19992" s="292" t="s">
        <v>2979</v>
      </c>
      <c r="E19992" s="292" t="s">
        <v>214</v>
      </c>
      <c r="F19992" s="405">
        <v>78886</v>
      </c>
      <c r="G19992" s="292" t="s">
        <v>2979</v>
      </c>
    </row>
    <row r="19993" spans="1:7">
      <c r="A19993" s="292" t="s">
        <v>49</v>
      </c>
      <c r="B19993" s="405">
        <v>79781</v>
      </c>
      <c r="C19993" s="292" t="s">
        <v>2979</v>
      </c>
      <c r="E19993" s="292" t="s">
        <v>214</v>
      </c>
      <c r="F19993" s="405">
        <v>78931</v>
      </c>
      <c r="G19993" s="292" t="s">
        <v>2979</v>
      </c>
    </row>
    <row r="19994" spans="1:7">
      <c r="A19994" s="292" t="s">
        <v>49</v>
      </c>
      <c r="B19994" s="405">
        <v>80438</v>
      </c>
      <c r="C19994" s="292" t="s">
        <v>2979</v>
      </c>
      <c r="E19994" s="292" t="s">
        <v>214</v>
      </c>
      <c r="F19994" s="405">
        <v>78934</v>
      </c>
      <c r="G19994" s="292" t="s">
        <v>2979</v>
      </c>
    </row>
    <row r="19995" spans="1:7">
      <c r="A19995" s="292" t="s">
        <v>49</v>
      </c>
      <c r="B19995" s="405">
        <v>80720</v>
      </c>
      <c r="C19995" s="292" t="s">
        <v>2979</v>
      </c>
      <c r="E19995" s="292" t="s">
        <v>214</v>
      </c>
      <c r="F19995" s="405">
        <v>78938</v>
      </c>
      <c r="G19995" s="292" t="s">
        <v>2979</v>
      </c>
    </row>
    <row r="19996" spans="1:7">
      <c r="A19996" s="292" t="s">
        <v>49</v>
      </c>
      <c r="B19996" s="405">
        <v>81042</v>
      </c>
      <c r="C19996" s="292" t="s">
        <v>2979</v>
      </c>
      <c r="E19996" s="292" t="s">
        <v>214</v>
      </c>
      <c r="F19996" s="405">
        <v>78941</v>
      </c>
      <c r="G19996" s="292" t="s">
        <v>2979</v>
      </c>
    </row>
    <row r="19997" spans="1:7">
      <c r="A19997" s="292" t="s">
        <v>49</v>
      </c>
      <c r="B19997" s="405">
        <v>81230</v>
      </c>
      <c r="C19997" s="292" t="s">
        <v>2979</v>
      </c>
      <c r="E19997" s="292" t="s">
        <v>214</v>
      </c>
      <c r="F19997" s="405">
        <v>78942</v>
      </c>
      <c r="G19997" s="292" t="s">
        <v>2979</v>
      </c>
    </row>
    <row r="19998" spans="1:7">
      <c r="A19998" s="292" t="s">
        <v>49</v>
      </c>
      <c r="B19998" s="405">
        <v>81525</v>
      </c>
      <c r="C19998" s="292" t="s">
        <v>2979</v>
      </c>
      <c r="E19998" s="292" t="s">
        <v>214</v>
      </c>
      <c r="F19998" s="405">
        <v>78943</v>
      </c>
      <c r="G19998" s="292" t="s">
        <v>2979</v>
      </c>
    </row>
    <row r="19999" spans="1:7">
      <c r="A19999" s="292" t="s">
        <v>49</v>
      </c>
      <c r="B19999" s="405">
        <v>82327</v>
      </c>
      <c r="C19999" s="292" t="s">
        <v>2979</v>
      </c>
      <c r="E19999" s="292" t="s">
        <v>214</v>
      </c>
      <c r="F19999" s="405">
        <v>78944</v>
      </c>
      <c r="G19999" s="292" t="s">
        <v>2979</v>
      </c>
    </row>
    <row r="20000" spans="1:7">
      <c r="A20000" s="292" t="s">
        <v>49</v>
      </c>
      <c r="B20000" s="405">
        <v>82922</v>
      </c>
      <c r="C20000" s="292" t="s">
        <v>2979</v>
      </c>
      <c r="E20000" s="292" t="s">
        <v>214</v>
      </c>
      <c r="F20000" s="405">
        <v>78945</v>
      </c>
      <c r="G20000" s="292" t="s">
        <v>2979</v>
      </c>
    </row>
    <row r="20001" spans="1:7">
      <c r="A20001" s="292" t="s">
        <v>49</v>
      </c>
      <c r="B20001" s="405">
        <v>83236</v>
      </c>
      <c r="C20001" s="292" t="s">
        <v>2979</v>
      </c>
      <c r="E20001" s="292" t="s">
        <v>214</v>
      </c>
      <c r="F20001" s="405">
        <v>78947</v>
      </c>
      <c r="G20001" s="292" t="s">
        <v>2979</v>
      </c>
    </row>
    <row r="20002" spans="1:7">
      <c r="A20002" s="292" t="s">
        <v>49</v>
      </c>
      <c r="B20002" s="405">
        <v>83355</v>
      </c>
      <c r="C20002" s="292" t="s">
        <v>2979</v>
      </c>
      <c r="E20002" s="292" t="s">
        <v>214</v>
      </c>
      <c r="F20002" s="405">
        <v>78952</v>
      </c>
      <c r="G20002" s="292" t="s">
        <v>2979</v>
      </c>
    </row>
    <row r="20003" spans="1:7">
      <c r="A20003" s="292" t="s">
        <v>49</v>
      </c>
      <c r="B20003" s="405">
        <v>78629</v>
      </c>
      <c r="C20003" s="292" t="s">
        <v>2979</v>
      </c>
      <c r="E20003" s="292" t="s">
        <v>214</v>
      </c>
      <c r="F20003" s="405">
        <v>78954</v>
      </c>
      <c r="G20003" s="292" t="s">
        <v>2979</v>
      </c>
    </row>
    <row r="20004" spans="1:7">
      <c r="A20004" s="292" t="s">
        <v>49</v>
      </c>
      <c r="B20004" s="405">
        <v>78947</v>
      </c>
      <c r="C20004" s="292" t="s">
        <v>2979</v>
      </c>
      <c r="E20004" s="292" t="s">
        <v>214</v>
      </c>
      <c r="F20004" s="405">
        <v>78957</v>
      </c>
      <c r="G20004" s="292" t="s">
        <v>2979</v>
      </c>
    </row>
    <row r="20005" spans="1:7">
      <c r="A20005" s="292" t="s">
        <v>49</v>
      </c>
      <c r="B20005" s="405">
        <v>79084</v>
      </c>
      <c r="C20005" s="292" t="s">
        <v>2979</v>
      </c>
      <c r="E20005" s="292" t="s">
        <v>214</v>
      </c>
      <c r="F20005" s="405">
        <v>78960</v>
      </c>
      <c r="G20005" s="292" t="s">
        <v>2979</v>
      </c>
    </row>
    <row r="20006" spans="1:7">
      <c r="A20006" s="292" t="s">
        <v>49</v>
      </c>
      <c r="B20006" s="405">
        <v>79329</v>
      </c>
      <c r="C20006" s="292" t="s">
        <v>2979</v>
      </c>
      <c r="E20006" s="292" t="s">
        <v>214</v>
      </c>
      <c r="F20006" s="405">
        <v>78962</v>
      </c>
      <c r="G20006" s="292" t="s">
        <v>2979</v>
      </c>
    </row>
    <row r="20007" spans="1:7">
      <c r="A20007" s="292" t="s">
        <v>49</v>
      </c>
      <c r="B20007" s="405">
        <v>79528</v>
      </c>
      <c r="C20007" s="292" t="s">
        <v>2979</v>
      </c>
      <c r="E20007" s="292" t="s">
        <v>214</v>
      </c>
      <c r="F20007" s="405">
        <v>78963</v>
      </c>
      <c r="G20007" s="292" t="s">
        <v>2979</v>
      </c>
    </row>
    <row r="20008" spans="1:7">
      <c r="A20008" s="292" t="s">
        <v>49</v>
      </c>
      <c r="B20008" s="405">
        <v>79783</v>
      </c>
      <c r="C20008" s="292" t="s">
        <v>2979</v>
      </c>
      <c r="E20008" s="292" t="s">
        <v>214</v>
      </c>
      <c r="F20008" s="405">
        <v>79001</v>
      </c>
      <c r="G20008" s="292" t="s">
        <v>2979</v>
      </c>
    </row>
    <row r="20009" spans="1:7">
      <c r="A20009" s="292" t="s">
        <v>49</v>
      </c>
      <c r="B20009" s="405">
        <v>80439</v>
      </c>
      <c r="C20009" s="292" t="s">
        <v>2979</v>
      </c>
      <c r="E20009" s="292" t="s">
        <v>214</v>
      </c>
      <c r="F20009" s="405">
        <v>79003</v>
      </c>
      <c r="G20009" s="292" t="s">
        <v>2979</v>
      </c>
    </row>
    <row r="20010" spans="1:7">
      <c r="A20010" s="292" t="s">
        <v>49</v>
      </c>
      <c r="B20010" s="405">
        <v>80721</v>
      </c>
      <c r="C20010" s="292" t="s">
        <v>2979</v>
      </c>
      <c r="E20010" s="292" t="s">
        <v>214</v>
      </c>
      <c r="F20010" s="405">
        <v>79005</v>
      </c>
      <c r="G20010" s="292" t="s">
        <v>2979</v>
      </c>
    </row>
    <row r="20011" spans="1:7">
      <c r="A20011" s="292" t="s">
        <v>49</v>
      </c>
      <c r="B20011" s="405">
        <v>81046</v>
      </c>
      <c r="C20011" s="292" t="s">
        <v>2979</v>
      </c>
      <c r="E20011" s="292" t="s">
        <v>214</v>
      </c>
      <c r="F20011" s="405">
        <v>79009</v>
      </c>
      <c r="G20011" s="292" t="s">
        <v>2979</v>
      </c>
    </row>
    <row r="20012" spans="1:7">
      <c r="A20012" s="292" t="s">
        <v>49</v>
      </c>
      <c r="B20012" s="405">
        <v>81233</v>
      </c>
      <c r="C20012" s="292" t="s">
        <v>2979</v>
      </c>
      <c r="E20012" s="292" t="s">
        <v>214</v>
      </c>
      <c r="F20012" s="405">
        <v>79013</v>
      </c>
      <c r="G20012" s="292" t="s">
        <v>2979</v>
      </c>
    </row>
    <row r="20013" spans="1:7">
      <c r="A20013" s="292" t="s">
        <v>49</v>
      </c>
      <c r="B20013" s="405">
        <v>81626</v>
      </c>
      <c r="C20013" s="292" t="s">
        <v>2979</v>
      </c>
      <c r="E20013" s="292" t="s">
        <v>214</v>
      </c>
      <c r="F20013" s="405">
        <v>79019</v>
      </c>
      <c r="G20013" s="292" t="s">
        <v>2979</v>
      </c>
    </row>
    <row r="20014" spans="1:7">
      <c r="A20014" s="292" t="s">
        <v>49</v>
      </c>
      <c r="B20014" s="405">
        <v>82331</v>
      </c>
      <c r="C20014" s="292" t="s">
        <v>2979</v>
      </c>
      <c r="E20014" s="292" t="s">
        <v>214</v>
      </c>
      <c r="F20014" s="405">
        <v>79021</v>
      </c>
      <c r="G20014" s="292" t="s">
        <v>2979</v>
      </c>
    </row>
    <row r="20015" spans="1:7">
      <c r="A20015" s="292" t="s">
        <v>49</v>
      </c>
      <c r="B20015" s="405">
        <v>82923</v>
      </c>
      <c r="C20015" s="292" t="s">
        <v>2979</v>
      </c>
      <c r="E20015" s="292" t="s">
        <v>214</v>
      </c>
      <c r="F20015" s="405">
        <v>79022</v>
      </c>
      <c r="G20015" s="292" t="s">
        <v>2979</v>
      </c>
    </row>
    <row r="20016" spans="1:7">
      <c r="A20016" s="292" t="s">
        <v>49</v>
      </c>
      <c r="B20016" s="405">
        <v>83237</v>
      </c>
      <c r="C20016" s="292" t="s">
        <v>2979</v>
      </c>
      <c r="E20016" s="292" t="s">
        <v>214</v>
      </c>
      <c r="F20016" s="405">
        <v>79024</v>
      </c>
      <c r="G20016" s="292" t="s">
        <v>2979</v>
      </c>
    </row>
    <row r="20017" spans="1:7">
      <c r="A20017" s="292" t="s">
        <v>49</v>
      </c>
      <c r="B20017" s="405">
        <v>83414</v>
      </c>
      <c r="C20017" s="292" t="s">
        <v>2979</v>
      </c>
      <c r="E20017" s="292" t="s">
        <v>214</v>
      </c>
      <c r="F20017" s="405">
        <v>79025</v>
      </c>
      <c r="G20017" s="292" t="s">
        <v>2979</v>
      </c>
    </row>
    <row r="20018" spans="1:7">
      <c r="A20018" s="292" t="s">
        <v>49</v>
      </c>
      <c r="B20018" s="405">
        <v>78631</v>
      </c>
      <c r="C20018" s="292" t="s">
        <v>2979</v>
      </c>
      <c r="E20018" s="292" t="s">
        <v>214</v>
      </c>
      <c r="F20018" s="405">
        <v>79027</v>
      </c>
      <c r="G20018" s="292" t="s">
        <v>2979</v>
      </c>
    </row>
    <row r="20019" spans="1:7">
      <c r="A20019" s="292" t="s">
        <v>49</v>
      </c>
      <c r="B20019" s="405">
        <v>78952</v>
      </c>
      <c r="C20019" s="292" t="s">
        <v>2979</v>
      </c>
      <c r="E20019" s="292" t="s">
        <v>214</v>
      </c>
      <c r="F20019" s="405">
        <v>79031</v>
      </c>
      <c r="G20019" s="292" t="s">
        <v>2979</v>
      </c>
    </row>
    <row r="20020" spans="1:7">
      <c r="A20020" s="292" t="s">
        <v>49</v>
      </c>
      <c r="B20020" s="405">
        <v>79085</v>
      </c>
      <c r="C20020" s="292" t="s">
        <v>2979</v>
      </c>
      <c r="E20020" s="292" t="s">
        <v>214</v>
      </c>
      <c r="F20020" s="405">
        <v>79035</v>
      </c>
      <c r="G20020" s="292" t="s">
        <v>2979</v>
      </c>
    </row>
    <row r="20021" spans="1:7">
      <c r="A20021" s="292" t="s">
        <v>49</v>
      </c>
      <c r="B20021" s="405">
        <v>79331</v>
      </c>
      <c r="C20021" s="292" t="s">
        <v>2979</v>
      </c>
      <c r="E20021" s="292" t="s">
        <v>214</v>
      </c>
      <c r="F20021" s="405">
        <v>79036</v>
      </c>
      <c r="G20021" s="292" t="s">
        <v>2979</v>
      </c>
    </row>
    <row r="20022" spans="1:7">
      <c r="A20022" s="292" t="s">
        <v>49</v>
      </c>
      <c r="B20022" s="405">
        <v>79529</v>
      </c>
      <c r="C20022" s="292" t="s">
        <v>2979</v>
      </c>
      <c r="E20022" s="292" t="s">
        <v>214</v>
      </c>
      <c r="F20022" s="405">
        <v>79039</v>
      </c>
      <c r="G20022" s="292" t="s">
        <v>2979</v>
      </c>
    </row>
    <row r="20023" spans="1:7">
      <c r="A20023" s="292" t="s">
        <v>49</v>
      </c>
      <c r="B20023" s="405">
        <v>79785</v>
      </c>
      <c r="C20023" s="292" t="s">
        <v>2979</v>
      </c>
      <c r="E20023" s="292" t="s">
        <v>214</v>
      </c>
      <c r="F20023" s="405">
        <v>79041</v>
      </c>
      <c r="G20023" s="292" t="s">
        <v>2979</v>
      </c>
    </row>
    <row r="20024" spans="1:7">
      <c r="A20024" s="292" t="s">
        <v>49</v>
      </c>
      <c r="B20024" s="405">
        <v>80442</v>
      </c>
      <c r="C20024" s="292" t="s">
        <v>2979</v>
      </c>
      <c r="E20024" s="292" t="s">
        <v>214</v>
      </c>
      <c r="F20024" s="405">
        <v>79042</v>
      </c>
      <c r="G20024" s="292" t="s">
        <v>2979</v>
      </c>
    </row>
    <row r="20025" spans="1:7">
      <c r="A20025" s="292" t="s">
        <v>49</v>
      </c>
      <c r="B20025" s="405">
        <v>80726</v>
      </c>
      <c r="C20025" s="292" t="s">
        <v>2979</v>
      </c>
      <c r="E20025" s="292" t="s">
        <v>214</v>
      </c>
      <c r="F20025" s="405">
        <v>79043</v>
      </c>
      <c r="G20025" s="292" t="s">
        <v>2979</v>
      </c>
    </row>
    <row r="20026" spans="1:7">
      <c r="A20026" s="292" t="s">
        <v>49</v>
      </c>
      <c r="B20026" s="405">
        <v>81047</v>
      </c>
      <c r="C20026" s="292" t="s">
        <v>2979</v>
      </c>
      <c r="E20026" s="292" t="s">
        <v>214</v>
      </c>
      <c r="F20026" s="405">
        <v>79044</v>
      </c>
      <c r="G20026" s="292" t="s">
        <v>2979</v>
      </c>
    </row>
    <row r="20027" spans="1:7">
      <c r="A20027" s="292" t="s">
        <v>49</v>
      </c>
      <c r="B20027" s="405">
        <v>81235</v>
      </c>
      <c r="C20027" s="292" t="s">
        <v>2979</v>
      </c>
      <c r="E20027" s="292" t="s">
        <v>214</v>
      </c>
      <c r="F20027" s="405">
        <v>79045</v>
      </c>
      <c r="G20027" s="292" t="s">
        <v>2979</v>
      </c>
    </row>
    <row r="20028" spans="1:7">
      <c r="A20028" s="292" t="s">
        <v>49</v>
      </c>
      <c r="B20028" s="405">
        <v>81630</v>
      </c>
      <c r="C20028" s="292" t="s">
        <v>2979</v>
      </c>
      <c r="E20028" s="292" t="s">
        <v>214</v>
      </c>
      <c r="F20028" s="405">
        <v>79052</v>
      </c>
      <c r="G20028" s="292" t="s">
        <v>2979</v>
      </c>
    </row>
    <row r="20029" spans="1:7">
      <c r="A20029" s="292" t="s">
        <v>49</v>
      </c>
      <c r="B20029" s="405">
        <v>82332</v>
      </c>
      <c r="C20029" s="292" t="s">
        <v>2979</v>
      </c>
      <c r="E20029" s="292" t="s">
        <v>214</v>
      </c>
      <c r="F20029" s="405">
        <v>79053</v>
      </c>
      <c r="G20029" s="292" t="s">
        <v>2979</v>
      </c>
    </row>
    <row r="20030" spans="1:7">
      <c r="A20030" s="292" t="s">
        <v>49</v>
      </c>
      <c r="B20030" s="405">
        <v>82925</v>
      </c>
      <c r="C20030" s="292" t="s">
        <v>2979</v>
      </c>
      <c r="E20030" s="292" t="s">
        <v>214</v>
      </c>
      <c r="F20030" s="405">
        <v>79054</v>
      </c>
      <c r="G20030" s="292" t="s">
        <v>2979</v>
      </c>
    </row>
    <row r="20031" spans="1:7">
      <c r="A20031" s="292" t="s">
        <v>49</v>
      </c>
      <c r="B20031" s="405">
        <v>83238</v>
      </c>
      <c r="C20031" s="292" t="s">
        <v>2979</v>
      </c>
      <c r="E20031" s="292" t="s">
        <v>214</v>
      </c>
      <c r="F20031" s="405">
        <v>79059</v>
      </c>
      <c r="G20031" s="292" t="s">
        <v>2979</v>
      </c>
    </row>
    <row r="20032" spans="1:7">
      <c r="A20032" s="292" t="s">
        <v>49</v>
      </c>
      <c r="B20032" s="405">
        <v>83420</v>
      </c>
      <c r="C20032" s="292" t="s">
        <v>2979</v>
      </c>
      <c r="E20032" s="292" t="s">
        <v>214</v>
      </c>
      <c r="F20032" s="405">
        <v>79061</v>
      </c>
      <c r="G20032" s="292" t="s">
        <v>2979</v>
      </c>
    </row>
    <row r="20033" spans="1:7">
      <c r="A20033" s="292" t="s">
        <v>49</v>
      </c>
      <c r="B20033" s="405">
        <v>78635</v>
      </c>
      <c r="C20033" s="292" t="s">
        <v>2979</v>
      </c>
      <c r="E20033" s="292" t="s">
        <v>214</v>
      </c>
      <c r="F20033" s="405">
        <v>79063</v>
      </c>
      <c r="G20033" s="292" t="s">
        <v>2979</v>
      </c>
    </row>
    <row r="20034" spans="1:7">
      <c r="A20034" s="292" t="s">
        <v>49</v>
      </c>
      <c r="B20034" s="405">
        <v>78954</v>
      </c>
      <c r="C20034" s="292" t="s">
        <v>2979</v>
      </c>
      <c r="E20034" s="292" t="s">
        <v>214</v>
      </c>
      <c r="F20034" s="405">
        <v>79064</v>
      </c>
      <c r="G20034" s="292" t="s">
        <v>2979</v>
      </c>
    </row>
    <row r="20035" spans="1:7">
      <c r="A20035" s="292" t="s">
        <v>49</v>
      </c>
      <c r="B20035" s="405">
        <v>79086</v>
      </c>
      <c r="C20035" s="292" t="s">
        <v>2979</v>
      </c>
      <c r="E20035" s="292" t="s">
        <v>214</v>
      </c>
      <c r="F20035" s="405">
        <v>79065</v>
      </c>
      <c r="G20035" s="292" t="s">
        <v>2979</v>
      </c>
    </row>
    <row r="20036" spans="1:7">
      <c r="A20036" s="292" t="s">
        <v>49</v>
      </c>
      <c r="B20036" s="405">
        <v>79336</v>
      </c>
      <c r="C20036" s="292" t="s">
        <v>2979</v>
      </c>
      <c r="E20036" s="292" t="s">
        <v>214</v>
      </c>
      <c r="F20036" s="405">
        <v>79066</v>
      </c>
      <c r="G20036" s="292" t="s">
        <v>2979</v>
      </c>
    </row>
    <row r="20037" spans="1:7">
      <c r="A20037" s="292" t="s">
        <v>49</v>
      </c>
      <c r="B20037" s="405">
        <v>79530</v>
      </c>
      <c r="C20037" s="292" t="s">
        <v>2979</v>
      </c>
      <c r="E20037" s="292" t="s">
        <v>214</v>
      </c>
      <c r="F20037" s="405">
        <v>79068</v>
      </c>
      <c r="G20037" s="292" t="s">
        <v>2979</v>
      </c>
    </row>
    <row r="20038" spans="1:7">
      <c r="A20038" s="292" t="s">
        <v>49</v>
      </c>
      <c r="B20038" s="405">
        <v>79788</v>
      </c>
      <c r="C20038" s="292" t="s">
        <v>2979</v>
      </c>
      <c r="E20038" s="292" t="s">
        <v>214</v>
      </c>
      <c r="F20038" s="405">
        <v>79070</v>
      </c>
      <c r="G20038" s="292" t="s">
        <v>2979</v>
      </c>
    </row>
    <row r="20039" spans="1:7">
      <c r="A20039" s="292" t="s">
        <v>49</v>
      </c>
      <c r="B20039" s="405">
        <v>80444</v>
      </c>
      <c r="C20039" s="292" t="s">
        <v>2979</v>
      </c>
      <c r="E20039" s="292" t="s">
        <v>214</v>
      </c>
      <c r="F20039" s="405">
        <v>79079</v>
      </c>
      <c r="G20039" s="292" t="s">
        <v>2979</v>
      </c>
    </row>
    <row r="20040" spans="1:7">
      <c r="A20040" s="292" t="s">
        <v>49</v>
      </c>
      <c r="B20040" s="405">
        <v>80728</v>
      </c>
      <c r="C20040" s="292" t="s">
        <v>2979</v>
      </c>
      <c r="E20040" s="292" t="s">
        <v>214</v>
      </c>
      <c r="F20040" s="405">
        <v>79081</v>
      </c>
      <c r="G20040" s="292" t="s">
        <v>2979</v>
      </c>
    </row>
    <row r="20041" spans="1:7">
      <c r="A20041" s="292" t="s">
        <v>49</v>
      </c>
      <c r="B20041" s="405">
        <v>81050</v>
      </c>
      <c r="C20041" s="292" t="s">
        <v>2979</v>
      </c>
      <c r="E20041" s="292" t="s">
        <v>214</v>
      </c>
      <c r="F20041" s="405">
        <v>79082</v>
      </c>
      <c r="G20041" s="292" t="s">
        <v>2979</v>
      </c>
    </row>
    <row r="20042" spans="1:7">
      <c r="A20042" s="292" t="s">
        <v>49</v>
      </c>
      <c r="B20042" s="405">
        <v>81236</v>
      </c>
      <c r="C20042" s="292" t="s">
        <v>2979</v>
      </c>
      <c r="E20042" s="292" t="s">
        <v>214</v>
      </c>
      <c r="F20042" s="405">
        <v>79084</v>
      </c>
      <c r="G20042" s="292" t="s">
        <v>2979</v>
      </c>
    </row>
    <row r="20043" spans="1:7">
      <c r="A20043" s="292" t="s">
        <v>49</v>
      </c>
      <c r="B20043" s="405">
        <v>81633</v>
      </c>
      <c r="C20043" s="292" t="s">
        <v>2979</v>
      </c>
      <c r="E20043" s="292" t="s">
        <v>214</v>
      </c>
      <c r="F20043" s="405">
        <v>79085</v>
      </c>
      <c r="G20043" s="292" t="s">
        <v>2979</v>
      </c>
    </row>
    <row r="20044" spans="1:7">
      <c r="A20044" s="292" t="s">
        <v>49</v>
      </c>
      <c r="B20044" s="405">
        <v>82335</v>
      </c>
      <c r="C20044" s="292" t="s">
        <v>2979</v>
      </c>
      <c r="E20044" s="292" t="s">
        <v>214</v>
      </c>
      <c r="F20044" s="405">
        <v>79086</v>
      </c>
      <c r="G20044" s="292" t="s">
        <v>2979</v>
      </c>
    </row>
    <row r="20045" spans="1:7">
      <c r="A20045" s="292" t="s">
        <v>49</v>
      </c>
      <c r="B20045" s="405">
        <v>82930</v>
      </c>
      <c r="C20045" s="292" t="s">
        <v>2979</v>
      </c>
      <c r="E20045" s="292" t="s">
        <v>214</v>
      </c>
      <c r="F20045" s="405">
        <v>79088</v>
      </c>
      <c r="G20045" s="292" t="s">
        <v>2979</v>
      </c>
    </row>
    <row r="20046" spans="1:7">
      <c r="A20046" s="292" t="s">
        <v>49</v>
      </c>
      <c r="B20046" s="405">
        <v>83239</v>
      </c>
      <c r="C20046" s="292" t="s">
        <v>2979</v>
      </c>
      <c r="E20046" s="292" t="s">
        <v>214</v>
      </c>
      <c r="F20046" s="405">
        <v>79091</v>
      </c>
      <c r="G20046" s="292" t="s">
        <v>2979</v>
      </c>
    </row>
    <row r="20047" spans="1:7">
      <c r="A20047" s="292" t="s">
        <v>49</v>
      </c>
      <c r="B20047" s="405">
        <v>83423</v>
      </c>
      <c r="C20047" s="292" t="s">
        <v>2979</v>
      </c>
      <c r="E20047" s="292" t="s">
        <v>214</v>
      </c>
      <c r="F20047" s="405">
        <v>79092</v>
      </c>
      <c r="G20047" s="292" t="s">
        <v>2979</v>
      </c>
    </row>
    <row r="20048" spans="1:7">
      <c r="A20048" s="292" t="s">
        <v>49</v>
      </c>
      <c r="B20048" s="405">
        <v>78638</v>
      </c>
      <c r="C20048" s="292" t="s">
        <v>2979</v>
      </c>
      <c r="E20048" s="292" t="s">
        <v>214</v>
      </c>
      <c r="F20048" s="405">
        <v>79095</v>
      </c>
      <c r="G20048" s="292" t="s">
        <v>2979</v>
      </c>
    </row>
    <row r="20049" spans="1:7">
      <c r="A20049" s="292" t="s">
        <v>49</v>
      </c>
      <c r="B20049" s="405">
        <v>78957</v>
      </c>
      <c r="C20049" s="292" t="s">
        <v>2979</v>
      </c>
      <c r="E20049" s="292" t="s">
        <v>214</v>
      </c>
      <c r="F20049" s="405">
        <v>79096</v>
      </c>
      <c r="G20049" s="292" t="s">
        <v>2979</v>
      </c>
    </row>
    <row r="20050" spans="1:7">
      <c r="A20050" s="292" t="s">
        <v>49</v>
      </c>
      <c r="B20050" s="405">
        <v>79088</v>
      </c>
      <c r="C20050" s="292" t="s">
        <v>2979</v>
      </c>
      <c r="E20050" s="292" t="s">
        <v>214</v>
      </c>
      <c r="F20050" s="405">
        <v>79097</v>
      </c>
      <c r="G20050" s="292" t="s">
        <v>2979</v>
      </c>
    </row>
    <row r="20051" spans="1:7">
      <c r="A20051" s="292" t="s">
        <v>49</v>
      </c>
      <c r="B20051" s="405">
        <v>79338</v>
      </c>
      <c r="C20051" s="292" t="s">
        <v>2979</v>
      </c>
      <c r="E20051" s="292" t="s">
        <v>214</v>
      </c>
      <c r="F20051" s="405">
        <v>79098</v>
      </c>
      <c r="G20051" s="292" t="s">
        <v>2979</v>
      </c>
    </row>
    <row r="20052" spans="1:7">
      <c r="A20052" s="292" t="s">
        <v>49</v>
      </c>
      <c r="B20052" s="405">
        <v>79532</v>
      </c>
      <c r="C20052" s="292" t="s">
        <v>2979</v>
      </c>
      <c r="E20052" s="292" t="s">
        <v>214</v>
      </c>
      <c r="F20052" s="405">
        <v>79201</v>
      </c>
      <c r="G20052" s="292" t="s">
        <v>2979</v>
      </c>
    </row>
    <row r="20053" spans="1:7">
      <c r="A20053" s="292" t="s">
        <v>49</v>
      </c>
      <c r="B20053" s="405">
        <v>79830</v>
      </c>
      <c r="C20053" s="292" t="s">
        <v>2979</v>
      </c>
      <c r="E20053" s="292" t="s">
        <v>214</v>
      </c>
      <c r="F20053" s="405">
        <v>79221</v>
      </c>
      <c r="G20053" s="292" t="s">
        <v>2979</v>
      </c>
    </row>
    <row r="20054" spans="1:7">
      <c r="A20054" s="292" t="s">
        <v>49</v>
      </c>
      <c r="B20054" s="405">
        <v>80446</v>
      </c>
      <c r="C20054" s="292" t="s">
        <v>2979</v>
      </c>
      <c r="E20054" s="292" t="s">
        <v>214</v>
      </c>
      <c r="F20054" s="405">
        <v>79225</v>
      </c>
      <c r="G20054" s="292" t="s">
        <v>2979</v>
      </c>
    </row>
    <row r="20055" spans="1:7">
      <c r="A20055" s="292" t="s">
        <v>49</v>
      </c>
      <c r="B20055" s="405">
        <v>80731</v>
      </c>
      <c r="C20055" s="292" t="s">
        <v>2979</v>
      </c>
      <c r="E20055" s="292" t="s">
        <v>214</v>
      </c>
      <c r="F20055" s="405">
        <v>79226</v>
      </c>
      <c r="G20055" s="292" t="s">
        <v>2979</v>
      </c>
    </row>
    <row r="20056" spans="1:7">
      <c r="A20056" s="292" t="s">
        <v>49</v>
      </c>
      <c r="B20056" s="405">
        <v>81052</v>
      </c>
      <c r="C20056" s="292" t="s">
        <v>2979</v>
      </c>
      <c r="E20056" s="292" t="s">
        <v>214</v>
      </c>
      <c r="F20056" s="405">
        <v>79227</v>
      </c>
      <c r="G20056" s="292" t="s">
        <v>2979</v>
      </c>
    </row>
    <row r="20057" spans="1:7">
      <c r="A20057" s="292" t="s">
        <v>49</v>
      </c>
      <c r="B20057" s="405">
        <v>81237</v>
      </c>
      <c r="C20057" s="292" t="s">
        <v>2979</v>
      </c>
      <c r="E20057" s="292" t="s">
        <v>214</v>
      </c>
      <c r="F20057" s="405">
        <v>79232</v>
      </c>
      <c r="G20057" s="292" t="s">
        <v>2979</v>
      </c>
    </row>
    <row r="20058" spans="1:7">
      <c r="A20058" s="292" t="s">
        <v>49</v>
      </c>
      <c r="B20058" s="405">
        <v>81635</v>
      </c>
      <c r="C20058" s="292" t="s">
        <v>2979</v>
      </c>
      <c r="E20058" s="292" t="s">
        <v>214</v>
      </c>
      <c r="F20058" s="405">
        <v>79233</v>
      </c>
      <c r="G20058" s="292" t="s">
        <v>2979</v>
      </c>
    </row>
    <row r="20059" spans="1:7">
      <c r="A20059" s="292" t="s">
        <v>49</v>
      </c>
      <c r="B20059" s="405">
        <v>82336</v>
      </c>
      <c r="C20059" s="292" t="s">
        <v>2979</v>
      </c>
      <c r="E20059" s="292" t="s">
        <v>214</v>
      </c>
      <c r="F20059" s="405">
        <v>79235</v>
      </c>
      <c r="G20059" s="292" t="s">
        <v>2979</v>
      </c>
    </row>
    <row r="20060" spans="1:7">
      <c r="A20060" s="292" t="s">
        <v>49</v>
      </c>
      <c r="B20060" s="405">
        <v>82931</v>
      </c>
      <c r="C20060" s="292" t="s">
        <v>2979</v>
      </c>
      <c r="E20060" s="292" t="s">
        <v>214</v>
      </c>
      <c r="F20060" s="405">
        <v>79236</v>
      </c>
      <c r="G20060" s="292" t="s">
        <v>2979</v>
      </c>
    </row>
    <row r="20061" spans="1:7">
      <c r="A20061" s="292" t="s">
        <v>49</v>
      </c>
      <c r="B20061" s="405">
        <v>83241</v>
      </c>
      <c r="C20061" s="292" t="s">
        <v>2979</v>
      </c>
      <c r="E20061" s="292" t="s">
        <v>214</v>
      </c>
      <c r="F20061" s="405">
        <v>79237</v>
      </c>
      <c r="G20061" s="292" t="s">
        <v>2979</v>
      </c>
    </row>
    <row r="20062" spans="1:7">
      <c r="A20062" s="292" t="s">
        <v>49</v>
      </c>
      <c r="B20062" s="405">
        <v>83424</v>
      </c>
      <c r="C20062" s="292" t="s">
        <v>2979</v>
      </c>
      <c r="E20062" s="292" t="s">
        <v>214</v>
      </c>
      <c r="F20062" s="405">
        <v>79240</v>
      </c>
      <c r="G20062" s="292" t="s">
        <v>2979</v>
      </c>
    </row>
    <row r="20063" spans="1:7">
      <c r="A20063" s="292" t="s">
        <v>49</v>
      </c>
      <c r="B20063" s="405">
        <v>78639</v>
      </c>
      <c r="C20063" s="292" t="s">
        <v>2979</v>
      </c>
      <c r="E20063" s="292" t="s">
        <v>214</v>
      </c>
      <c r="F20063" s="405">
        <v>79241</v>
      </c>
      <c r="G20063" s="292" t="s">
        <v>2979</v>
      </c>
    </row>
    <row r="20064" spans="1:7">
      <c r="A20064" s="292" t="s">
        <v>49</v>
      </c>
      <c r="B20064" s="405">
        <v>78960</v>
      </c>
      <c r="C20064" s="292" t="s">
        <v>2979</v>
      </c>
      <c r="E20064" s="292" t="s">
        <v>214</v>
      </c>
      <c r="F20064" s="405">
        <v>79243</v>
      </c>
      <c r="G20064" s="292" t="s">
        <v>2979</v>
      </c>
    </row>
    <row r="20065" spans="1:7">
      <c r="A20065" s="292" t="s">
        <v>49</v>
      </c>
      <c r="B20065" s="405">
        <v>79091</v>
      </c>
      <c r="C20065" s="292" t="s">
        <v>2979</v>
      </c>
      <c r="E20065" s="292" t="s">
        <v>214</v>
      </c>
      <c r="F20065" s="405">
        <v>79244</v>
      </c>
      <c r="G20065" s="292" t="s">
        <v>2979</v>
      </c>
    </row>
    <row r="20066" spans="1:7">
      <c r="A20066" s="292" t="s">
        <v>49</v>
      </c>
      <c r="B20066" s="405">
        <v>79339</v>
      </c>
      <c r="C20066" s="292" t="s">
        <v>2979</v>
      </c>
      <c r="E20066" s="292" t="s">
        <v>214</v>
      </c>
      <c r="F20066" s="405">
        <v>79245</v>
      </c>
      <c r="G20066" s="292" t="s">
        <v>2979</v>
      </c>
    </row>
    <row r="20067" spans="1:7">
      <c r="A20067" s="292" t="s">
        <v>49</v>
      </c>
      <c r="B20067" s="405">
        <v>79533</v>
      </c>
      <c r="C20067" s="292" t="s">
        <v>2979</v>
      </c>
      <c r="E20067" s="292" t="s">
        <v>214</v>
      </c>
      <c r="F20067" s="405">
        <v>79247</v>
      </c>
      <c r="G20067" s="292" t="s">
        <v>2979</v>
      </c>
    </row>
    <row r="20068" spans="1:7">
      <c r="A20068" s="292" t="s">
        <v>49</v>
      </c>
      <c r="B20068" s="405">
        <v>79831</v>
      </c>
      <c r="C20068" s="292" t="s">
        <v>2979</v>
      </c>
      <c r="E20068" s="292" t="s">
        <v>214</v>
      </c>
      <c r="F20068" s="405">
        <v>79250</v>
      </c>
      <c r="G20068" s="292" t="s">
        <v>2979</v>
      </c>
    </row>
    <row r="20069" spans="1:7">
      <c r="A20069" s="292" t="s">
        <v>49</v>
      </c>
      <c r="B20069" s="405">
        <v>80451</v>
      </c>
      <c r="C20069" s="292" t="s">
        <v>2979</v>
      </c>
      <c r="E20069" s="292" t="s">
        <v>214</v>
      </c>
      <c r="F20069" s="405">
        <v>79252</v>
      </c>
      <c r="G20069" s="292" t="s">
        <v>2979</v>
      </c>
    </row>
    <row r="20070" spans="1:7">
      <c r="A20070" s="292" t="s">
        <v>49</v>
      </c>
      <c r="B20070" s="405">
        <v>80733</v>
      </c>
      <c r="C20070" s="292" t="s">
        <v>2979</v>
      </c>
      <c r="E20070" s="292" t="s">
        <v>214</v>
      </c>
      <c r="F20070" s="405">
        <v>79255</v>
      </c>
      <c r="G20070" s="292" t="s">
        <v>2979</v>
      </c>
    </row>
    <row r="20071" spans="1:7">
      <c r="A20071" s="292" t="s">
        <v>49</v>
      </c>
      <c r="B20071" s="405">
        <v>81054</v>
      </c>
      <c r="C20071" s="292" t="s">
        <v>2979</v>
      </c>
      <c r="E20071" s="292" t="s">
        <v>214</v>
      </c>
      <c r="F20071" s="405">
        <v>79256</v>
      </c>
      <c r="G20071" s="292" t="s">
        <v>2979</v>
      </c>
    </row>
    <row r="20072" spans="1:7">
      <c r="A20072" s="292" t="s">
        <v>49</v>
      </c>
      <c r="B20072" s="405">
        <v>81239</v>
      </c>
      <c r="C20072" s="292" t="s">
        <v>2979</v>
      </c>
      <c r="E20072" s="292" t="s">
        <v>214</v>
      </c>
      <c r="F20072" s="405">
        <v>79257</v>
      </c>
      <c r="G20072" s="292" t="s">
        <v>2979</v>
      </c>
    </row>
    <row r="20073" spans="1:7">
      <c r="A20073" s="292" t="s">
        <v>49</v>
      </c>
      <c r="B20073" s="405">
        <v>81636</v>
      </c>
      <c r="C20073" s="292" t="s">
        <v>2979</v>
      </c>
      <c r="E20073" s="292" t="s">
        <v>214</v>
      </c>
      <c r="F20073" s="405">
        <v>79258</v>
      </c>
      <c r="G20073" s="292" t="s">
        <v>2979</v>
      </c>
    </row>
    <row r="20074" spans="1:7">
      <c r="A20074" s="292" t="s">
        <v>49</v>
      </c>
      <c r="B20074" s="405">
        <v>82401</v>
      </c>
      <c r="C20074" s="292" t="s">
        <v>2979</v>
      </c>
      <c r="E20074" s="292" t="s">
        <v>214</v>
      </c>
      <c r="F20074" s="405">
        <v>79261</v>
      </c>
      <c r="G20074" s="292" t="s">
        <v>2979</v>
      </c>
    </row>
    <row r="20075" spans="1:7">
      <c r="A20075" s="292" t="s">
        <v>49</v>
      </c>
      <c r="B20075" s="405">
        <v>82935</v>
      </c>
      <c r="C20075" s="292" t="s">
        <v>2979</v>
      </c>
      <c r="E20075" s="292" t="s">
        <v>214</v>
      </c>
      <c r="F20075" s="405">
        <v>79311</v>
      </c>
      <c r="G20075" s="292" t="s">
        <v>2979</v>
      </c>
    </row>
    <row r="20076" spans="1:7">
      <c r="A20076" s="292" t="s">
        <v>49</v>
      </c>
      <c r="B20076" s="405">
        <v>83245</v>
      </c>
      <c r="C20076" s="292" t="s">
        <v>2979</v>
      </c>
      <c r="E20076" s="292" t="s">
        <v>214</v>
      </c>
      <c r="F20076" s="405">
        <v>79312</v>
      </c>
      <c r="G20076" s="292" t="s">
        <v>2979</v>
      </c>
    </row>
    <row r="20077" spans="1:7">
      <c r="A20077" s="292" t="s">
        <v>49</v>
      </c>
      <c r="B20077" s="405">
        <v>83427</v>
      </c>
      <c r="C20077" s="292" t="s">
        <v>2979</v>
      </c>
      <c r="E20077" s="292" t="s">
        <v>214</v>
      </c>
      <c r="F20077" s="405">
        <v>79313</v>
      </c>
      <c r="G20077" s="292" t="s">
        <v>2979</v>
      </c>
    </row>
    <row r="20078" spans="1:7">
      <c r="A20078" s="292" t="s">
        <v>49</v>
      </c>
      <c r="B20078" s="405">
        <v>78648</v>
      </c>
      <c r="C20078" s="292" t="s">
        <v>2979</v>
      </c>
      <c r="E20078" s="292" t="s">
        <v>214</v>
      </c>
      <c r="F20078" s="405">
        <v>79316</v>
      </c>
      <c r="G20078" s="292" t="s">
        <v>2979</v>
      </c>
    </row>
    <row r="20079" spans="1:7">
      <c r="A20079" s="292" t="s">
        <v>49</v>
      </c>
      <c r="B20079" s="405">
        <v>78962</v>
      </c>
      <c r="C20079" s="292" t="s">
        <v>2979</v>
      </c>
      <c r="E20079" s="292" t="s">
        <v>214</v>
      </c>
      <c r="F20079" s="405">
        <v>79320</v>
      </c>
      <c r="G20079" s="292" t="s">
        <v>2979</v>
      </c>
    </row>
    <row r="20080" spans="1:7">
      <c r="A20080" s="292" t="s">
        <v>49</v>
      </c>
      <c r="B20080" s="405">
        <v>79092</v>
      </c>
      <c r="C20080" s="292" t="s">
        <v>2979</v>
      </c>
      <c r="E20080" s="292" t="s">
        <v>214</v>
      </c>
      <c r="F20080" s="405">
        <v>79322</v>
      </c>
      <c r="G20080" s="292" t="s">
        <v>2979</v>
      </c>
    </row>
    <row r="20081" spans="1:7">
      <c r="A20081" s="292" t="s">
        <v>49</v>
      </c>
      <c r="B20081" s="405">
        <v>79342</v>
      </c>
      <c r="C20081" s="292" t="s">
        <v>2979</v>
      </c>
      <c r="E20081" s="292" t="s">
        <v>214</v>
      </c>
      <c r="F20081" s="405">
        <v>79323</v>
      </c>
      <c r="G20081" s="292" t="s">
        <v>2979</v>
      </c>
    </row>
    <row r="20082" spans="1:7">
      <c r="A20082" s="292" t="s">
        <v>49</v>
      </c>
      <c r="B20082" s="405">
        <v>79534</v>
      </c>
      <c r="C20082" s="292" t="s">
        <v>2979</v>
      </c>
      <c r="E20082" s="292" t="s">
        <v>214</v>
      </c>
      <c r="F20082" s="405">
        <v>79325</v>
      </c>
      <c r="G20082" s="292" t="s">
        <v>2979</v>
      </c>
    </row>
    <row r="20083" spans="1:7">
      <c r="A20083" s="292" t="s">
        <v>49</v>
      </c>
      <c r="B20083" s="405">
        <v>79832</v>
      </c>
      <c r="C20083" s="292" t="s">
        <v>2979</v>
      </c>
      <c r="E20083" s="292" t="s">
        <v>214</v>
      </c>
      <c r="F20083" s="405">
        <v>79329</v>
      </c>
      <c r="G20083" s="292" t="s">
        <v>2979</v>
      </c>
    </row>
    <row r="20084" spans="1:7">
      <c r="A20084" s="292" t="s">
        <v>49</v>
      </c>
      <c r="B20084" s="405">
        <v>80452</v>
      </c>
      <c r="C20084" s="292" t="s">
        <v>2979</v>
      </c>
      <c r="E20084" s="292" t="s">
        <v>214</v>
      </c>
      <c r="F20084" s="405">
        <v>79331</v>
      </c>
      <c r="G20084" s="292" t="s">
        <v>2979</v>
      </c>
    </row>
    <row r="20085" spans="1:7">
      <c r="A20085" s="292" t="s">
        <v>49</v>
      </c>
      <c r="B20085" s="405">
        <v>80734</v>
      </c>
      <c r="C20085" s="292" t="s">
        <v>2979</v>
      </c>
      <c r="E20085" s="292" t="s">
        <v>214</v>
      </c>
      <c r="F20085" s="405">
        <v>79336</v>
      </c>
      <c r="G20085" s="292" t="s">
        <v>2979</v>
      </c>
    </row>
    <row r="20086" spans="1:7">
      <c r="A20086" s="292" t="s">
        <v>49</v>
      </c>
      <c r="B20086" s="405">
        <v>81055</v>
      </c>
      <c r="C20086" s="292" t="s">
        <v>2979</v>
      </c>
      <c r="E20086" s="292" t="s">
        <v>214</v>
      </c>
      <c r="F20086" s="405">
        <v>79338</v>
      </c>
      <c r="G20086" s="292" t="s">
        <v>2979</v>
      </c>
    </row>
    <row r="20087" spans="1:7">
      <c r="A20087" s="292" t="s">
        <v>49</v>
      </c>
      <c r="B20087" s="405">
        <v>81240</v>
      </c>
      <c r="C20087" s="292" t="s">
        <v>2979</v>
      </c>
      <c r="E20087" s="292" t="s">
        <v>214</v>
      </c>
      <c r="F20087" s="405">
        <v>79339</v>
      </c>
      <c r="G20087" s="292" t="s">
        <v>2979</v>
      </c>
    </row>
    <row r="20088" spans="1:7">
      <c r="A20088" s="292" t="s">
        <v>49</v>
      </c>
      <c r="B20088" s="405">
        <v>81639</v>
      </c>
      <c r="C20088" s="292" t="s">
        <v>2979</v>
      </c>
      <c r="E20088" s="292" t="s">
        <v>214</v>
      </c>
      <c r="F20088" s="405">
        <v>79342</v>
      </c>
      <c r="G20088" s="292" t="s">
        <v>2979</v>
      </c>
    </row>
    <row r="20089" spans="1:7">
      <c r="A20089" s="292" t="s">
        <v>49</v>
      </c>
      <c r="B20089" s="405">
        <v>82410</v>
      </c>
      <c r="C20089" s="292" t="s">
        <v>2979</v>
      </c>
      <c r="E20089" s="292" t="s">
        <v>214</v>
      </c>
      <c r="F20089" s="405">
        <v>79343</v>
      </c>
      <c r="G20089" s="292" t="s">
        <v>2979</v>
      </c>
    </row>
    <row r="20090" spans="1:7">
      <c r="A20090" s="292" t="s">
        <v>49</v>
      </c>
      <c r="B20090" s="405">
        <v>82937</v>
      </c>
      <c r="C20090" s="292" t="s">
        <v>2979</v>
      </c>
      <c r="E20090" s="292" t="s">
        <v>214</v>
      </c>
      <c r="F20090" s="405">
        <v>79344</v>
      </c>
      <c r="G20090" s="292" t="s">
        <v>2979</v>
      </c>
    </row>
    <row r="20091" spans="1:7">
      <c r="A20091" s="292" t="s">
        <v>49</v>
      </c>
      <c r="B20091" s="405">
        <v>83251</v>
      </c>
      <c r="C20091" s="292" t="s">
        <v>2979</v>
      </c>
      <c r="E20091" s="292" t="s">
        <v>214</v>
      </c>
      <c r="F20091" s="405">
        <v>79346</v>
      </c>
      <c r="G20091" s="292" t="s">
        <v>2979</v>
      </c>
    </row>
    <row r="20092" spans="1:7">
      <c r="A20092" s="292" t="s">
        <v>49</v>
      </c>
      <c r="B20092" s="405">
        <v>83428</v>
      </c>
      <c r="C20092" s="292" t="s">
        <v>2979</v>
      </c>
      <c r="E20092" s="292" t="s">
        <v>214</v>
      </c>
      <c r="F20092" s="405">
        <v>79347</v>
      </c>
      <c r="G20092" s="292" t="s">
        <v>2979</v>
      </c>
    </row>
    <row r="20093" spans="1:7">
      <c r="A20093" s="292" t="s">
        <v>49</v>
      </c>
      <c r="B20093" s="405">
        <v>78650</v>
      </c>
      <c r="C20093" s="292" t="s">
        <v>2979</v>
      </c>
      <c r="E20093" s="292" t="s">
        <v>214</v>
      </c>
      <c r="F20093" s="405">
        <v>79353</v>
      </c>
      <c r="G20093" s="292" t="s">
        <v>2979</v>
      </c>
    </row>
    <row r="20094" spans="1:7">
      <c r="A20094" s="292" t="s">
        <v>49</v>
      </c>
      <c r="B20094" s="405">
        <v>78963</v>
      </c>
      <c r="C20094" s="292" t="s">
        <v>2979</v>
      </c>
      <c r="E20094" s="292" t="s">
        <v>214</v>
      </c>
      <c r="F20094" s="405">
        <v>79355</v>
      </c>
      <c r="G20094" s="292" t="s">
        <v>2979</v>
      </c>
    </row>
    <row r="20095" spans="1:7">
      <c r="A20095" s="292" t="s">
        <v>49</v>
      </c>
      <c r="B20095" s="405">
        <v>79095</v>
      </c>
      <c r="C20095" s="292" t="s">
        <v>2979</v>
      </c>
      <c r="E20095" s="292" t="s">
        <v>214</v>
      </c>
      <c r="F20095" s="405">
        <v>79356</v>
      </c>
      <c r="G20095" s="292" t="s">
        <v>2979</v>
      </c>
    </row>
    <row r="20096" spans="1:7">
      <c r="A20096" s="292" t="s">
        <v>49</v>
      </c>
      <c r="B20096" s="405">
        <v>79343</v>
      </c>
      <c r="C20096" s="292" t="s">
        <v>2979</v>
      </c>
      <c r="E20096" s="292" t="s">
        <v>214</v>
      </c>
      <c r="F20096" s="405">
        <v>79357</v>
      </c>
      <c r="G20096" s="292" t="s">
        <v>2979</v>
      </c>
    </row>
    <row r="20097" spans="1:7">
      <c r="A20097" s="292" t="s">
        <v>49</v>
      </c>
      <c r="B20097" s="405">
        <v>79535</v>
      </c>
      <c r="C20097" s="292" t="s">
        <v>2979</v>
      </c>
      <c r="E20097" s="292" t="s">
        <v>214</v>
      </c>
      <c r="F20097" s="405">
        <v>79358</v>
      </c>
      <c r="G20097" s="292" t="s">
        <v>2979</v>
      </c>
    </row>
    <row r="20098" spans="1:7">
      <c r="A20098" s="292" t="s">
        <v>49</v>
      </c>
      <c r="B20098" s="405">
        <v>79834</v>
      </c>
      <c r="C20098" s="292" t="s">
        <v>2979</v>
      </c>
      <c r="E20098" s="292" t="s">
        <v>214</v>
      </c>
      <c r="F20098" s="405">
        <v>79359</v>
      </c>
      <c r="G20098" s="292" t="s">
        <v>2979</v>
      </c>
    </row>
    <row r="20099" spans="1:7">
      <c r="A20099" s="292" t="s">
        <v>49</v>
      </c>
      <c r="B20099" s="405">
        <v>80453</v>
      </c>
      <c r="C20099" s="292" t="s">
        <v>2979</v>
      </c>
      <c r="E20099" s="292" t="s">
        <v>214</v>
      </c>
      <c r="F20099" s="405">
        <v>79360</v>
      </c>
      <c r="G20099" s="292" t="s">
        <v>2979</v>
      </c>
    </row>
    <row r="20100" spans="1:7">
      <c r="A20100" s="292" t="s">
        <v>49</v>
      </c>
      <c r="B20100" s="405">
        <v>80737</v>
      </c>
      <c r="C20100" s="292" t="s">
        <v>2979</v>
      </c>
      <c r="E20100" s="292" t="s">
        <v>214</v>
      </c>
      <c r="F20100" s="405">
        <v>79364</v>
      </c>
      <c r="G20100" s="292" t="s">
        <v>2979</v>
      </c>
    </row>
    <row r="20101" spans="1:7">
      <c r="A20101" s="292" t="s">
        <v>49</v>
      </c>
      <c r="B20101" s="405">
        <v>81058</v>
      </c>
      <c r="C20101" s="292" t="s">
        <v>2979</v>
      </c>
      <c r="E20101" s="292" t="s">
        <v>214</v>
      </c>
      <c r="F20101" s="405">
        <v>79369</v>
      </c>
      <c r="G20101" s="292" t="s">
        <v>2979</v>
      </c>
    </row>
    <row r="20102" spans="1:7">
      <c r="A20102" s="292" t="s">
        <v>49</v>
      </c>
      <c r="B20102" s="405">
        <v>81241</v>
      </c>
      <c r="C20102" s="292" t="s">
        <v>2979</v>
      </c>
      <c r="E20102" s="292" t="s">
        <v>214</v>
      </c>
      <c r="F20102" s="405">
        <v>79370</v>
      </c>
      <c r="G20102" s="292" t="s">
        <v>2979</v>
      </c>
    </row>
    <row r="20103" spans="1:7">
      <c r="A20103" s="292" t="s">
        <v>49</v>
      </c>
      <c r="B20103" s="405">
        <v>81641</v>
      </c>
      <c r="C20103" s="292" t="s">
        <v>2979</v>
      </c>
      <c r="E20103" s="292" t="s">
        <v>214</v>
      </c>
      <c r="F20103" s="405">
        <v>79371</v>
      </c>
      <c r="G20103" s="292" t="s">
        <v>2979</v>
      </c>
    </row>
    <row r="20104" spans="1:7">
      <c r="A20104" s="292" t="s">
        <v>49</v>
      </c>
      <c r="B20104" s="405">
        <v>82411</v>
      </c>
      <c r="C20104" s="292" t="s">
        <v>2979</v>
      </c>
      <c r="E20104" s="292" t="s">
        <v>214</v>
      </c>
      <c r="F20104" s="405">
        <v>79372</v>
      </c>
      <c r="G20104" s="292" t="s">
        <v>2979</v>
      </c>
    </row>
    <row r="20105" spans="1:7">
      <c r="A20105" s="292" t="s">
        <v>49</v>
      </c>
      <c r="B20105" s="405">
        <v>82939</v>
      </c>
      <c r="C20105" s="292" t="s">
        <v>2979</v>
      </c>
      <c r="E20105" s="292" t="s">
        <v>214</v>
      </c>
      <c r="F20105" s="405">
        <v>79373</v>
      </c>
      <c r="G20105" s="292" t="s">
        <v>2979</v>
      </c>
    </row>
    <row r="20106" spans="1:7">
      <c r="A20106" s="292" t="s">
        <v>49</v>
      </c>
      <c r="B20106" s="405">
        <v>83252</v>
      </c>
      <c r="C20106" s="292" t="s">
        <v>2979</v>
      </c>
      <c r="E20106" s="292" t="s">
        <v>214</v>
      </c>
      <c r="F20106" s="405">
        <v>79377</v>
      </c>
      <c r="G20106" s="292" t="s">
        <v>2979</v>
      </c>
    </row>
    <row r="20107" spans="1:7">
      <c r="A20107" s="292" t="s">
        <v>49</v>
      </c>
      <c r="B20107" s="405">
        <v>83429</v>
      </c>
      <c r="C20107" s="292" t="s">
        <v>2979</v>
      </c>
      <c r="E20107" s="292" t="s">
        <v>214</v>
      </c>
      <c r="F20107" s="405">
        <v>79378</v>
      </c>
      <c r="G20107" s="292" t="s">
        <v>2979</v>
      </c>
    </row>
    <row r="20108" spans="1:7">
      <c r="A20108" s="292" t="s">
        <v>49</v>
      </c>
      <c r="B20108" s="405">
        <v>78655</v>
      </c>
      <c r="C20108" s="292" t="s">
        <v>2979</v>
      </c>
      <c r="E20108" s="292" t="s">
        <v>214</v>
      </c>
      <c r="F20108" s="405">
        <v>79379</v>
      </c>
      <c r="G20108" s="292" t="s">
        <v>2979</v>
      </c>
    </row>
    <row r="20109" spans="1:7">
      <c r="A20109" s="292" t="s">
        <v>49</v>
      </c>
      <c r="B20109" s="405">
        <v>79001</v>
      </c>
      <c r="C20109" s="292" t="s">
        <v>2979</v>
      </c>
      <c r="E20109" s="292" t="s">
        <v>214</v>
      </c>
      <c r="F20109" s="405">
        <v>79381</v>
      </c>
      <c r="G20109" s="292" t="s">
        <v>2979</v>
      </c>
    </row>
    <row r="20110" spans="1:7">
      <c r="A20110" s="292" t="s">
        <v>49</v>
      </c>
      <c r="B20110" s="405">
        <v>79096</v>
      </c>
      <c r="C20110" s="292" t="s">
        <v>2979</v>
      </c>
      <c r="E20110" s="292" t="s">
        <v>214</v>
      </c>
      <c r="F20110" s="405">
        <v>79501</v>
      </c>
      <c r="G20110" s="292" t="s">
        <v>2979</v>
      </c>
    </row>
    <row r="20111" spans="1:7">
      <c r="A20111" s="292" t="s">
        <v>49</v>
      </c>
      <c r="B20111" s="405">
        <v>79344</v>
      </c>
      <c r="C20111" s="292" t="s">
        <v>2979</v>
      </c>
      <c r="E20111" s="292" t="s">
        <v>214</v>
      </c>
      <c r="F20111" s="405">
        <v>79502</v>
      </c>
      <c r="G20111" s="292" t="s">
        <v>2979</v>
      </c>
    </row>
    <row r="20112" spans="1:7">
      <c r="A20112" s="292" t="s">
        <v>49</v>
      </c>
      <c r="B20112" s="405">
        <v>79536</v>
      </c>
      <c r="C20112" s="292" t="s">
        <v>2979</v>
      </c>
      <c r="E20112" s="292" t="s">
        <v>214</v>
      </c>
      <c r="F20112" s="405">
        <v>79504</v>
      </c>
      <c r="G20112" s="292" t="s">
        <v>2979</v>
      </c>
    </row>
    <row r="20113" spans="1:7">
      <c r="A20113" s="292" t="s">
        <v>49</v>
      </c>
      <c r="B20113" s="405">
        <v>79839</v>
      </c>
      <c r="C20113" s="292" t="s">
        <v>2979</v>
      </c>
      <c r="E20113" s="292" t="s">
        <v>214</v>
      </c>
      <c r="F20113" s="405">
        <v>79505</v>
      </c>
      <c r="G20113" s="292" t="s">
        <v>2979</v>
      </c>
    </row>
    <row r="20114" spans="1:7">
      <c r="A20114" s="292" t="s">
        <v>49</v>
      </c>
      <c r="B20114" s="405">
        <v>80461</v>
      </c>
      <c r="C20114" s="292" t="s">
        <v>2979</v>
      </c>
      <c r="E20114" s="292" t="s">
        <v>214</v>
      </c>
      <c r="F20114" s="405">
        <v>79506</v>
      </c>
      <c r="G20114" s="292" t="s">
        <v>2979</v>
      </c>
    </row>
    <row r="20115" spans="1:7">
      <c r="A20115" s="292" t="s">
        <v>49</v>
      </c>
      <c r="B20115" s="405">
        <v>80740</v>
      </c>
      <c r="C20115" s="292" t="s">
        <v>2979</v>
      </c>
      <c r="E20115" s="292" t="s">
        <v>214</v>
      </c>
      <c r="F20115" s="405">
        <v>79508</v>
      </c>
      <c r="G20115" s="292" t="s">
        <v>2979</v>
      </c>
    </row>
    <row r="20116" spans="1:7">
      <c r="A20116" s="292" t="s">
        <v>49</v>
      </c>
      <c r="B20116" s="405">
        <v>81062</v>
      </c>
      <c r="C20116" s="292" t="s">
        <v>2979</v>
      </c>
      <c r="E20116" s="292" t="s">
        <v>214</v>
      </c>
      <c r="F20116" s="405">
        <v>79511</v>
      </c>
      <c r="G20116" s="292" t="s">
        <v>2979</v>
      </c>
    </row>
    <row r="20117" spans="1:7">
      <c r="A20117" s="292" t="s">
        <v>49</v>
      </c>
      <c r="B20117" s="405">
        <v>81248</v>
      </c>
      <c r="C20117" s="292" t="s">
        <v>2979</v>
      </c>
      <c r="E20117" s="292" t="s">
        <v>214</v>
      </c>
      <c r="F20117" s="405">
        <v>79517</v>
      </c>
      <c r="G20117" s="292" t="s">
        <v>2979</v>
      </c>
    </row>
    <row r="20118" spans="1:7">
      <c r="A20118" s="292" t="s">
        <v>49</v>
      </c>
      <c r="B20118" s="405">
        <v>81642</v>
      </c>
      <c r="C20118" s="292" t="s">
        <v>2979</v>
      </c>
      <c r="E20118" s="292" t="s">
        <v>214</v>
      </c>
      <c r="F20118" s="405">
        <v>79519</v>
      </c>
      <c r="G20118" s="292" t="s">
        <v>2979</v>
      </c>
    </row>
    <row r="20119" spans="1:7">
      <c r="A20119" s="292" t="s">
        <v>49</v>
      </c>
      <c r="B20119" s="405">
        <v>82412</v>
      </c>
      <c r="C20119" s="292" t="s">
        <v>2979</v>
      </c>
      <c r="E20119" s="292" t="s">
        <v>214</v>
      </c>
      <c r="F20119" s="405">
        <v>79520</v>
      </c>
      <c r="G20119" s="292" t="s">
        <v>2979</v>
      </c>
    </row>
    <row r="20120" spans="1:7">
      <c r="A20120" s="292" t="s">
        <v>49</v>
      </c>
      <c r="B20120" s="405">
        <v>82943</v>
      </c>
      <c r="C20120" s="292" t="s">
        <v>2979</v>
      </c>
      <c r="E20120" s="292" t="s">
        <v>214</v>
      </c>
      <c r="F20120" s="405">
        <v>79521</v>
      </c>
      <c r="G20120" s="292" t="s">
        <v>2979</v>
      </c>
    </row>
    <row r="20121" spans="1:7">
      <c r="A20121" s="292" t="s">
        <v>49</v>
      </c>
      <c r="B20121" s="405">
        <v>83254</v>
      </c>
      <c r="C20121" s="292" t="s">
        <v>2979</v>
      </c>
      <c r="E20121" s="292" t="s">
        <v>214</v>
      </c>
      <c r="F20121" s="405">
        <v>79525</v>
      </c>
      <c r="G20121" s="292" t="s">
        <v>2979</v>
      </c>
    </row>
    <row r="20122" spans="1:7">
      <c r="A20122" s="292" t="s">
        <v>49</v>
      </c>
      <c r="B20122" s="405">
        <v>83431</v>
      </c>
      <c r="C20122" s="292" t="s">
        <v>2979</v>
      </c>
      <c r="E20122" s="292" t="s">
        <v>214</v>
      </c>
      <c r="F20122" s="405">
        <v>79526</v>
      </c>
      <c r="G20122" s="292" t="s">
        <v>2979</v>
      </c>
    </row>
    <row r="20123" spans="1:7">
      <c r="A20123" s="292" t="s">
        <v>49</v>
      </c>
      <c r="B20123" s="405">
        <v>78656</v>
      </c>
      <c r="C20123" s="292" t="s">
        <v>2979</v>
      </c>
      <c r="E20123" s="292" t="s">
        <v>214</v>
      </c>
      <c r="F20123" s="405">
        <v>79527</v>
      </c>
      <c r="G20123" s="292" t="s">
        <v>2979</v>
      </c>
    </row>
    <row r="20124" spans="1:7">
      <c r="A20124" s="292" t="s">
        <v>49</v>
      </c>
      <c r="B20124" s="405">
        <v>79003</v>
      </c>
      <c r="C20124" s="292" t="s">
        <v>2979</v>
      </c>
      <c r="E20124" s="292" t="s">
        <v>214</v>
      </c>
      <c r="F20124" s="405">
        <v>79528</v>
      </c>
      <c r="G20124" s="292" t="s">
        <v>2979</v>
      </c>
    </row>
    <row r="20125" spans="1:7">
      <c r="A20125" s="292" t="s">
        <v>49</v>
      </c>
      <c r="B20125" s="405">
        <v>79097</v>
      </c>
      <c r="C20125" s="292" t="s">
        <v>2979</v>
      </c>
      <c r="E20125" s="292" t="s">
        <v>214</v>
      </c>
      <c r="F20125" s="405">
        <v>79529</v>
      </c>
      <c r="G20125" s="292" t="s">
        <v>2979</v>
      </c>
    </row>
    <row r="20126" spans="1:7">
      <c r="A20126" s="292" t="s">
        <v>49</v>
      </c>
      <c r="B20126" s="405">
        <v>79346</v>
      </c>
      <c r="C20126" s="292" t="s">
        <v>2979</v>
      </c>
      <c r="E20126" s="292" t="s">
        <v>214</v>
      </c>
      <c r="F20126" s="405">
        <v>79530</v>
      </c>
      <c r="G20126" s="292" t="s">
        <v>2979</v>
      </c>
    </row>
    <row r="20127" spans="1:7">
      <c r="A20127" s="292" t="s">
        <v>49</v>
      </c>
      <c r="B20127" s="405">
        <v>79538</v>
      </c>
      <c r="C20127" s="292" t="s">
        <v>2979</v>
      </c>
      <c r="E20127" s="292" t="s">
        <v>214</v>
      </c>
      <c r="F20127" s="405">
        <v>79532</v>
      </c>
      <c r="G20127" s="292" t="s">
        <v>2979</v>
      </c>
    </row>
    <row r="20128" spans="1:7">
      <c r="A20128" s="292" t="s">
        <v>49</v>
      </c>
      <c r="B20128" s="405">
        <v>79843</v>
      </c>
      <c r="C20128" s="292" t="s">
        <v>2979</v>
      </c>
      <c r="E20128" s="292" t="s">
        <v>214</v>
      </c>
      <c r="F20128" s="405">
        <v>79533</v>
      </c>
      <c r="G20128" s="292" t="s">
        <v>2979</v>
      </c>
    </row>
    <row r="20129" spans="1:7">
      <c r="A20129" s="292" t="s">
        <v>49</v>
      </c>
      <c r="B20129" s="405">
        <v>80463</v>
      </c>
      <c r="C20129" s="292" t="s">
        <v>2979</v>
      </c>
      <c r="E20129" s="292" t="s">
        <v>214</v>
      </c>
      <c r="F20129" s="405">
        <v>79534</v>
      </c>
      <c r="G20129" s="292" t="s">
        <v>2979</v>
      </c>
    </row>
    <row r="20130" spans="1:7">
      <c r="A20130" s="292" t="s">
        <v>49</v>
      </c>
      <c r="B20130" s="405">
        <v>80741</v>
      </c>
      <c r="C20130" s="292" t="s">
        <v>2979</v>
      </c>
      <c r="E20130" s="292" t="s">
        <v>214</v>
      </c>
      <c r="F20130" s="405">
        <v>79535</v>
      </c>
      <c r="G20130" s="292" t="s">
        <v>2979</v>
      </c>
    </row>
    <row r="20131" spans="1:7">
      <c r="A20131" s="292" t="s">
        <v>49</v>
      </c>
      <c r="B20131" s="405">
        <v>81063</v>
      </c>
      <c r="C20131" s="292" t="s">
        <v>2979</v>
      </c>
      <c r="E20131" s="292" t="s">
        <v>214</v>
      </c>
      <c r="F20131" s="405">
        <v>79536</v>
      </c>
      <c r="G20131" s="292" t="s">
        <v>2979</v>
      </c>
    </row>
    <row r="20132" spans="1:7">
      <c r="A20132" s="292" t="s">
        <v>49</v>
      </c>
      <c r="B20132" s="405">
        <v>81251</v>
      </c>
      <c r="C20132" s="292" t="s">
        <v>2979</v>
      </c>
      <c r="E20132" s="292" t="s">
        <v>214</v>
      </c>
      <c r="F20132" s="405">
        <v>79538</v>
      </c>
      <c r="G20132" s="292" t="s">
        <v>2979</v>
      </c>
    </row>
    <row r="20133" spans="1:7">
      <c r="A20133" s="292" t="s">
        <v>49</v>
      </c>
      <c r="B20133" s="405">
        <v>81643</v>
      </c>
      <c r="C20133" s="292" t="s">
        <v>2979</v>
      </c>
      <c r="E20133" s="292" t="s">
        <v>214</v>
      </c>
      <c r="F20133" s="405">
        <v>79539</v>
      </c>
      <c r="G20133" s="292" t="s">
        <v>2979</v>
      </c>
    </row>
    <row r="20134" spans="1:7">
      <c r="A20134" s="292" t="s">
        <v>49</v>
      </c>
      <c r="B20134" s="405">
        <v>82420</v>
      </c>
      <c r="C20134" s="292" t="s">
        <v>2979</v>
      </c>
      <c r="E20134" s="292" t="s">
        <v>214</v>
      </c>
      <c r="F20134" s="405">
        <v>79541</v>
      </c>
      <c r="G20134" s="292" t="s">
        <v>2979</v>
      </c>
    </row>
    <row r="20135" spans="1:7">
      <c r="A20135" s="292" t="s">
        <v>49</v>
      </c>
      <c r="B20135" s="405">
        <v>82944</v>
      </c>
      <c r="C20135" s="292" t="s">
        <v>2979</v>
      </c>
      <c r="E20135" s="292" t="s">
        <v>214</v>
      </c>
      <c r="F20135" s="405">
        <v>79543</v>
      </c>
      <c r="G20135" s="292" t="s">
        <v>2979</v>
      </c>
    </row>
    <row r="20136" spans="1:7">
      <c r="A20136" s="292" t="s">
        <v>49</v>
      </c>
      <c r="B20136" s="405">
        <v>83261</v>
      </c>
      <c r="C20136" s="292" t="s">
        <v>2979</v>
      </c>
      <c r="E20136" s="292" t="s">
        <v>214</v>
      </c>
      <c r="F20136" s="405">
        <v>79544</v>
      </c>
      <c r="G20136" s="292" t="s">
        <v>2979</v>
      </c>
    </row>
    <row r="20137" spans="1:7">
      <c r="A20137" s="292" t="s">
        <v>49</v>
      </c>
      <c r="B20137" s="405">
        <v>83433</v>
      </c>
      <c r="C20137" s="292" t="s">
        <v>2979</v>
      </c>
      <c r="E20137" s="292" t="s">
        <v>214</v>
      </c>
      <c r="F20137" s="405">
        <v>79545</v>
      </c>
      <c r="G20137" s="292" t="s">
        <v>2979</v>
      </c>
    </row>
    <row r="20138" spans="1:7">
      <c r="A20138" s="292" t="s">
        <v>49</v>
      </c>
      <c r="B20138" s="405">
        <v>78657</v>
      </c>
      <c r="C20138" s="292" t="s">
        <v>2979</v>
      </c>
      <c r="E20138" s="292" t="s">
        <v>214</v>
      </c>
      <c r="F20138" s="405">
        <v>79546</v>
      </c>
      <c r="G20138" s="292" t="s">
        <v>2979</v>
      </c>
    </row>
    <row r="20139" spans="1:7">
      <c r="A20139" s="292" t="s">
        <v>49</v>
      </c>
      <c r="B20139" s="405">
        <v>79005</v>
      </c>
      <c r="C20139" s="292" t="s">
        <v>2979</v>
      </c>
      <c r="E20139" s="292" t="s">
        <v>214</v>
      </c>
      <c r="F20139" s="405">
        <v>79547</v>
      </c>
      <c r="G20139" s="292" t="s">
        <v>2979</v>
      </c>
    </row>
    <row r="20140" spans="1:7">
      <c r="A20140" s="292" t="s">
        <v>49</v>
      </c>
      <c r="B20140" s="405">
        <v>79098</v>
      </c>
      <c r="C20140" s="292" t="s">
        <v>2979</v>
      </c>
      <c r="E20140" s="292" t="s">
        <v>214</v>
      </c>
      <c r="F20140" s="405">
        <v>79549</v>
      </c>
      <c r="G20140" s="292" t="s">
        <v>2979</v>
      </c>
    </row>
    <row r="20141" spans="1:7">
      <c r="A20141" s="292" t="s">
        <v>49</v>
      </c>
      <c r="B20141" s="405">
        <v>79347</v>
      </c>
      <c r="C20141" s="292" t="s">
        <v>2979</v>
      </c>
      <c r="E20141" s="292" t="s">
        <v>214</v>
      </c>
      <c r="F20141" s="405">
        <v>79550</v>
      </c>
      <c r="G20141" s="292" t="s">
        <v>2979</v>
      </c>
    </row>
    <row r="20142" spans="1:7">
      <c r="A20142" s="292" t="s">
        <v>49</v>
      </c>
      <c r="B20142" s="405">
        <v>79539</v>
      </c>
      <c r="C20142" s="292" t="s">
        <v>2979</v>
      </c>
      <c r="E20142" s="292" t="s">
        <v>214</v>
      </c>
      <c r="F20142" s="405">
        <v>79553</v>
      </c>
      <c r="G20142" s="292" t="s">
        <v>2979</v>
      </c>
    </row>
    <row r="20143" spans="1:7">
      <c r="A20143" s="292" t="s">
        <v>49</v>
      </c>
      <c r="B20143" s="405">
        <v>79845</v>
      </c>
      <c r="C20143" s="292" t="s">
        <v>2979</v>
      </c>
      <c r="E20143" s="292" t="s">
        <v>214</v>
      </c>
      <c r="F20143" s="405">
        <v>79556</v>
      </c>
      <c r="G20143" s="292" t="s">
        <v>2979</v>
      </c>
    </row>
    <row r="20144" spans="1:7">
      <c r="A20144" s="292" t="s">
        <v>49</v>
      </c>
      <c r="B20144" s="405">
        <v>80466</v>
      </c>
      <c r="C20144" s="292" t="s">
        <v>2979</v>
      </c>
      <c r="E20144" s="292" t="s">
        <v>214</v>
      </c>
      <c r="F20144" s="405">
        <v>79560</v>
      </c>
      <c r="G20144" s="292" t="s">
        <v>2979</v>
      </c>
    </row>
    <row r="20145" spans="1:7">
      <c r="A20145" s="292" t="s">
        <v>49</v>
      </c>
      <c r="B20145" s="405">
        <v>80742</v>
      </c>
      <c r="C20145" s="292" t="s">
        <v>2979</v>
      </c>
      <c r="E20145" s="292" t="s">
        <v>214</v>
      </c>
      <c r="F20145" s="405">
        <v>79561</v>
      </c>
      <c r="G20145" s="292" t="s">
        <v>2979</v>
      </c>
    </row>
    <row r="20146" spans="1:7">
      <c r="A20146" s="292" t="s">
        <v>49</v>
      </c>
      <c r="B20146" s="405">
        <v>81064</v>
      </c>
      <c r="C20146" s="292" t="s">
        <v>2979</v>
      </c>
      <c r="E20146" s="292" t="s">
        <v>214</v>
      </c>
      <c r="F20146" s="405">
        <v>79562</v>
      </c>
      <c r="G20146" s="292" t="s">
        <v>2979</v>
      </c>
    </row>
    <row r="20147" spans="1:7">
      <c r="A20147" s="292" t="s">
        <v>49</v>
      </c>
      <c r="B20147" s="405">
        <v>81253</v>
      </c>
      <c r="C20147" s="292" t="s">
        <v>2979</v>
      </c>
      <c r="E20147" s="292" t="s">
        <v>214</v>
      </c>
      <c r="F20147" s="405">
        <v>79565</v>
      </c>
      <c r="G20147" s="292" t="s">
        <v>2979</v>
      </c>
    </row>
    <row r="20148" spans="1:7">
      <c r="A20148" s="292" t="s">
        <v>49</v>
      </c>
      <c r="B20148" s="405">
        <v>81645</v>
      </c>
      <c r="C20148" s="292" t="s">
        <v>2979</v>
      </c>
      <c r="E20148" s="292" t="s">
        <v>214</v>
      </c>
      <c r="F20148" s="405">
        <v>79567</v>
      </c>
      <c r="G20148" s="292" t="s">
        <v>2979</v>
      </c>
    </row>
    <row r="20149" spans="1:7">
      <c r="A20149" s="292" t="s">
        <v>49</v>
      </c>
      <c r="B20149" s="405">
        <v>82421</v>
      </c>
      <c r="C20149" s="292" t="s">
        <v>2979</v>
      </c>
      <c r="E20149" s="292" t="s">
        <v>214</v>
      </c>
      <c r="F20149" s="405">
        <v>79718</v>
      </c>
      <c r="G20149" s="292" t="s">
        <v>2979</v>
      </c>
    </row>
    <row r="20150" spans="1:7">
      <c r="A20150" s="292" t="s">
        <v>49</v>
      </c>
      <c r="B20150" s="405">
        <v>83011</v>
      </c>
      <c r="C20150" s="292" t="s">
        <v>2979</v>
      </c>
      <c r="E20150" s="292" t="s">
        <v>214</v>
      </c>
      <c r="F20150" s="405">
        <v>79719</v>
      </c>
      <c r="G20150" s="292" t="s">
        <v>2979</v>
      </c>
    </row>
    <row r="20151" spans="1:7">
      <c r="A20151" s="292" t="s">
        <v>49</v>
      </c>
      <c r="B20151" s="405">
        <v>83262</v>
      </c>
      <c r="C20151" s="292" t="s">
        <v>2979</v>
      </c>
      <c r="E20151" s="292" t="s">
        <v>214</v>
      </c>
      <c r="F20151" s="405">
        <v>79720</v>
      </c>
      <c r="G20151" s="292" t="s">
        <v>2979</v>
      </c>
    </row>
    <row r="20152" spans="1:7">
      <c r="A20152" s="292" t="s">
        <v>49</v>
      </c>
      <c r="B20152" s="405">
        <v>83434</v>
      </c>
      <c r="C20152" s="292" t="s">
        <v>2979</v>
      </c>
      <c r="E20152" s="292" t="s">
        <v>214</v>
      </c>
      <c r="F20152" s="405">
        <v>79731</v>
      </c>
      <c r="G20152" s="292" t="s">
        <v>2979</v>
      </c>
    </row>
    <row r="20153" spans="1:7">
      <c r="A20153" s="292" t="s">
        <v>49</v>
      </c>
      <c r="B20153" s="405">
        <v>78658</v>
      </c>
      <c r="C20153" s="292" t="s">
        <v>2979</v>
      </c>
      <c r="E20153" s="292" t="s">
        <v>214</v>
      </c>
      <c r="F20153" s="405">
        <v>79738</v>
      </c>
      <c r="G20153" s="292" t="s">
        <v>2979</v>
      </c>
    </row>
    <row r="20154" spans="1:7">
      <c r="A20154" s="292" t="s">
        <v>49</v>
      </c>
      <c r="B20154" s="405">
        <v>79009</v>
      </c>
      <c r="C20154" s="292" t="s">
        <v>2979</v>
      </c>
      <c r="E20154" s="292" t="s">
        <v>214</v>
      </c>
      <c r="F20154" s="405">
        <v>79740</v>
      </c>
      <c r="G20154" s="292" t="s">
        <v>2979</v>
      </c>
    </row>
    <row r="20155" spans="1:7">
      <c r="A20155" s="292" t="s">
        <v>49</v>
      </c>
      <c r="B20155" s="405">
        <v>79201</v>
      </c>
      <c r="C20155" s="292" t="s">
        <v>2979</v>
      </c>
      <c r="E20155" s="292" t="s">
        <v>214</v>
      </c>
      <c r="F20155" s="405">
        <v>79742</v>
      </c>
      <c r="G20155" s="292" t="s">
        <v>2979</v>
      </c>
    </row>
    <row r="20156" spans="1:7">
      <c r="A20156" s="292" t="s">
        <v>49</v>
      </c>
      <c r="B20156" s="405">
        <v>79353</v>
      </c>
      <c r="C20156" s="292" t="s">
        <v>2979</v>
      </c>
      <c r="E20156" s="292" t="s">
        <v>214</v>
      </c>
      <c r="F20156" s="405">
        <v>79743</v>
      </c>
      <c r="G20156" s="292" t="s">
        <v>2979</v>
      </c>
    </row>
    <row r="20157" spans="1:7">
      <c r="A20157" s="292" t="s">
        <v>49</v>
      </c>
      <c r="B20157" s="405">
        <v>79541</v>
      </c>
      <c r="C20157" s="292" t="s">
        <v>2979</v>
      </c>
      <c r="E20157" s="292" t="s">
        <v>214</v>
      </c>
      <c r="F20157" s="405">
        <v>79744</v>
      </c>
      <c r="G20157" s="292" t="s">
        <v>2979</v>
      </c>
    </row>
    <row r="20158" spans="1:7">
      <c r="A20158" s="292" t="s">
        <v>49</v>
      </c>
      <c r="B20158" s="405">
        <v>79848</v>
      </c>
      <c r="C20158" s="292" t="s">
        <v>2979</v>
      </c>
      <c r="E20158" s="292" t="s">
        <v>214</v>
      </c>
      <c r="F20158" s="405">
        <v>79745</v>
      </c>
      <c r="G20158" s="292" t="s">
        <v>2979</v>
      </c>
    </row>
    <row r="20159" spans="1:7">
      <c r="A20159" s="292" t="s">
        <v>49</v>
      </c>
      <c r="B20159" s="405">
        <v>80467</v>
      </c>
      <c r="C20159" s="292" t="s">
        <v>2979</v>
      </c>
      <c r="E20159" s="292" t="s">
        <v>214</v>
      </c>
      <c r="F20159" s="405">
        <v>79749</v>
      </c>
      <c r="G20159" s="292" t="s">
        <v>2979</v>
      </c>
    </row>
    <row r="20160" spans="1:7">
      <c r="A20160" s="292" t="s">
        <v>49</v>
      </c>
      <c r="B20160" s="405">
        <v>80746</v>
      </c>
      <c r="C20160" s="292" t="s">
        <v>2979</v>
      </c>
      <c r="E20160" s="292" t="s">
        <v>214</v>
      </c>
      <c r="F20160" s="405">
        <v>79752</v>
      </c>
      <c r="G20160" s="292" t="s">
        <v>2979</v>
      </c>
    </row>
    <row r="20161" spans="1:7">
      <c r="A20161" s="292" t="s">
        <v>49</v>
      </c>
      <c r="B20161" s="405">
        <v>81067</v>
      </c>
      <c r="C20161" s="292" t="s">
        <v>2979</v>
      </c>
      <c r="E20161" s="292" t="s">
        <v>214</v>
      </c>
      <c r="F20161" s="405">
        <v>79758</v>
      </c>
      <c r="G20161" s="292" t="s">
        <v>2979</v>
      </c>
    </row>
    <row r="20162" spans="1:7">
      <c r="A20162" s="292" t="s">
        <v>49</v>
      </c>
      <c r="B20162" s="405">
        <v>81303</v>
      </c>
      <c r="C20162" s="292" t="s">
        <v>2979</v>
      </c>
      <c r="E20162" s="292" t="s">
        <v>214</v>
      </c>
      <c r="F20162" s="405">
        <v>79777</v>
      </c>
      <c r="G20162" s="292" t="s">
        <v>2979</v>
      </c>
    </row>
    <row r="20163" spans="1:7">
      <c r="A20163" s="292" t="s">
        <v>49</v>
      </c>
      <c r="B20163" s="405">
        <v>81646</v>
      </c>
      <c r="C20163" s="292" t="s">
        <v>2979</v>
      </c>
      <c r="E20163" s="292" t="s">
        <v>214</v>
      </c>
      <c r="F20163" s="405">
        <v>79780</v>
      </c>
      <c r="G20163" s="292" t="s">
        <v>2979</v>
      </c>
    </row>
    <row r="20164" spans="1:7">
      <c r="A20164" s="292" t="s">
        <v>49</v>
      </c>
      <c r="B20164" s="405">
        <v>82423</v>
      </c>
      <c r="C20164" s="292" t="s">
        <v>2979</v>
      </c>
      <c r="E20164" s="292" t="s">
        <v>214</v>
      </c>
      <c r="F20164" s="405">
        <v>79781</v>
      </c>
      <c r="G20164" s="292" t="s">
        <v>2979</v>
      </c>
    </row>
    <row r="20165" spans="1:7">
      <c r="A20165" s="292" t="s">
        <v>49</v>
      </c>
      <c r="B20165" s="405">
        <v>83012</v>
      </c>
      <c r="C20165" s="292" t="s">
        <v>2979</v>
      </c>
      <c r="E20165" s="292" t="s">
        <v>214</v>
      </c>
      <c r="F20165" s="405">
        <v>79783</v>
      </c>
      <c r="G20165" s="292" t="s">
        <v>2979</v>
      </c>
    </row>
    <row r="20166" spans="1:7">
      <c r="A20166" s="292" t="s">
        <v>49</v>
      </c>
      <c r="B20166" s="405">
        <v>83263</v>
      </c>
      <c r="C20166" s="292" t="s">
        <v>2979</v>
      </c>
      <c r="E20166" s="292" t="s">
        <v>214</v>
      </c>
      <c r="F20166" s="405">
        <v>79785</v>
      </c>
      <c r="G20166" s="292" t="s">
        <v>2979</v>
      </c>
    </row>
    <row r="20167" spans="1:7">
      <c r="A20167" s="292" t="s">
        <v>49</v>
      </c>
      <c r="B20167" s="405">
        <v>83435</v>
      </c>
      <c r="C20167" s="292" t="s">
        <v>2979</v>
      </c>
      <c r="E20167" s="292" t="s">
        <v>214</v>
      </c>
      <c r="F20167" s="405">
        <v>79788</v>
      </c>
      <c r="G20167" s="292" t="s">
        <v>2979</v>
      </c>
    </row>
    <row r="20168" spans="1:7">
      <c r="A20168" s="292" t="s">
        <v>49</v>
      </c>
      <c r="B20168" s="405">
        <v>78659</v>
      </c>
      <c r="C20168" s="292" t="s">
        <v>2979</v>
      </c>
      <c r="E20168" s="292" t="s">
        <v>214</v>
      </c>
      <c r="F20168" s="405">
        <v>79830</v>
      </c>
      <c r="G20168" s="292" t="s">
        <v>2979</v>
      </c>
    </row>
    <row r="20169" spans="1:7">
      <c r="A20169" s="292" t="s">
        <v>49</v>
      </c>
      <c r="B20169" s="405">
        <v>79013</v>
      </c>
      <c r="C20169" s="292" t="s">
        <v>2979</v>
      </c>
      <c r="E20169" s="292" t="s">
        <v>214</v>
      </c>
      <c r="F20169" s="405">
        <v>79831</v>
      </c>
      <c r="G20169" s="292" t="s">
        <v>2979</v>
      </c>
    </row>
    <row r="20170" spans="1:7">
      <c r="A20170" s="292" t="s">
        <v>49</v>
      </c>
      <c r="B20170" s="405">
        <v>79221</v>
      </c>
      <c r="C20170" s="292" t="s">
        <v>2979</v>
      </c>
      <c r="E20170" s="292" t="s">
        <v>214</v>
      </c>
      <c r="F20170" s="405">
        <v>79832</v>
      </c>
      <c r="G20170" s="292" t="s">
        <v>2979</v>
      </c>
    </row>
    <row r="20171" spans="1:7">
      <c r="A20171" s="292" t="s">
        <v>49</v>
      </c>
      <c r="B20171" s="405">
        <v>79355</v>
      </c>
      <c r="C20171" s="292" t="s">
        <v>2979</v>
      </c>
      <c r="E20171" s="292" t="s">
        <v>214</v>
      </c>
      <c r="F20171" s="405">
        <v>79834</v>
      </c>
      <c r="G20171" s="292" t="s">
        <v>2979</v>
      </c>
    </row>
    <row r="20172" spans="1:7">
      <c r="A20172" s="292" t="s">
        <v>49</v>
      </c>
      <c r="B20172" s="405">
        <v>79543</v>
      </c>
      <c r="C20172" s="292" t="s">
        <v>2979</v>
      </c>
      <c r="E20172" s="292" t="s">
        <v>214</v>
      </c>
      <c r="F20172" s="405">
        <v>79839</v>
      </c>
      <c r="G20172" s="292" t="s">
        <v>2979</v>
      </c>
    </row>
    <row r="20173" spans="1:7">
      <c r="A20173" s="292" t="s">
        <v>49</v>
      </c>
      <c r="B20173" s="405">
        <v>79850</v>
      </c>
      <c r="C20173" s="292" t="s">
        <v>2979</v>
      </c>
      <c r="E20173" s="292" t="s">
        <v>214</v>
      </c>
      <c r="F20173" s="405">
        <v>79843</v>
      </c>
      <c r="G20173" s="292" t="s">
        <v>2979</v>
      </c>
    </row>
    <row r="20174" spans="1:7">
      <c r="A20174" s="292" t="s">
        <v>49</v>
      </c>
      <c r="B20174" s="405">
        <v>80469</v>
      </c>
      <c r="C20174" s="292" t="s">
        <v>2979</v>
      </c>
      <c r="E20174" s="292" t="s">
        <v>214</v>
      </c>
      <c r="F20174" s="405">
        <v>79845</v>
      </c>
      <c r="G20174" s="292" t="s">
        <v>2979</v>
      </c>
    </row>
    <row r="20175" spans="1:7">
      <c r="A20175" s="292" t="s">
        <v>49</v>
      </c>
      <c r="B20175" s="405">
        <v>80747</v>
      </c>
      <c r="C20175" s="292" t="s">
        <v>2979</v>
      </c>
      <c r="E20175" s="292" t="s">
        <v>214</v>
      </c>
      <c r="F20175" s="405">
        <v>79848</v>
      </c>
      <c r="G20175" s="292" t="s">
        <v>2979</v>
      </c>
    </row>
    <row r="20176" spans="1:7">
      <c r="A20176" s="292" t="s">
        <v>49</v>
      </c>
      <c r="B20176" s="405">
        <v>81073</v>
      </c>
      <c r="C20176" s="292" t="s">
        <v>2979</v>
      </c>
      <c r="E20176" s="292" t="s">
        <v>214</v>
      </c>
      <c r="F20176" s="405">
        <v>79850</v>
      </c>
      <c r="G20176" s="292" t="s">
        <v>2979</v>
      </c>
    </row>
    <row r="20177" spans="1:7">
      <c r="A20177" s="292" t="s">
        <v>49</v>
      </c>
      <c r="B20177" s="405">
        <v>81326</v>
      </c>
      <c r="C20177" s="292" t="s">
        <v>2979</v>
      </c>
      <c r="E20177" s="292" t="s">
        <v>214</v>
      </c>
      <c r="F20177" s="405">
        <v>79851</v>
      </c>
      <c r="G20177" s="292" t="s">
        <v>2979</v>
      </c>
    </row>
    <row r="20178" spans="1:7">
      <c r="A20178" s="292" t="s">
        <v>49</v>
      </c>
      <c r="B20178" s="405">
        <v>81647</v>
      </c>
      <c r="C20178" s="292" t="s">
        <v>2979</v>
      </c>
      <c r="E20178" s="292" t="s">
        <v>214</v>
      </c>
      <c r="F20178" s="405">
        <v>79852</v>
      </c>
      <c r="G20178" s="292" t="s">
        <v>2979</v>
      </c>
    </row>
    <row r="20179" spans="1:7">
      <c r="A20179" s="292" t="s">
        <v>49</v>
      </c>
      <c r="B20179" s="405">
        <v>82426</v>
      </c>
      <c r="C20179" s="292" t="s">
        <v>2979</v>
      </c>
      <c r="E20179" s="292" t="s">
        <v>214</v>
      </c>
      <c r="F20179" s="405">
        <v>79853</v>
      </c>
      <c r="G20179" s="292" t="s">
        <v>2979</v>
      </c>
    </row>
    <row r="20180" spans="1:7">
      <c r="A20180" s="292" t="s">
        <v>49</v>
      </c>
      <c r="B20180" s="405">
        <v>83014</v>
      </c>
      <c r="C20180" s="292" t="s">
        <v>2979</v>
      </c>
      <c r="E20180" s="292" t="s">
        <v>214</v>
      </c>
      <c r="F20180" s="405">
        <v>79855</v>
      </c>
      <c r="G20180" s="292" t="s">
        <v>2979</v>
      </c>
    </row>
    <row r="20181" spans="1:7">
      <c r="A20181" s="292" t="s">
        <v>49</v>
      </c>
      <c r="B20181" s="405">
        <v>83271</v>
      </c>
      <c r="C20181" s="292" t="s">
        <v>2979</v>
      </c>
      <c r="E20181" s="292" t="s">
        <v>214</v>
      </c>
      <c r="F20181" s="405">
        <v>80025</v>
      </c>
      <c r="G20181" s="292" t="s">
        <v>2979</v>
      </c>
    </row>
    <row r="20182" spans="1:7">
      <c r="A20182" s="292" t="s">
        <v>49</v>
      </c>
      <c r="B20182" s="405">
        <v>83436</v>
      </c>
      <c r="C20182" s="292" t="s">
        <v>2979</v>
      </c>
      <c r="E20182" s="292" t="s">
        <v>214</v>
      </c>
      <c r="F20182" s="405">
        <v>80102</v>
      </c>
      <c r="G20182" s="292" t="s">
        <v>2979</v>
      </c>
    </row>
    <row r="20183" spans="1:7">
      <c r="A20183" s="292" t="s">
        <v>49</v>
      </c>
      <c r="B20183" s="405">
        <v>78661</v>
      </c>
      <c r="C20183" s="292" t="s">
        <v>2979</v>
      </c>
      <c r="E20183" s="292" t="s">
        <v>214</v>
      </c>
      <c r="F20183" s="405">
        <v>80105</v>
      </c>
      <c r="G20183" s="292" t="s">
        <v>2979</v>
      </c>
    </row>
    <row r="20184" spans="1:7">
      <c r="A20184" s="292" t="s">
        <v>49</v>
      </c>
      <c r="B20184" s="405">
        <v>79019</v>
      </c>
      <c r="C20184" s="292" t="s">
        <v>2979</v>
      </c>
      <c r="E20184" s="292" t="s">
        <v>214</v>
      </c>
      <c r="F20184" s="405">
        <v>80106</v>
      </c>
      <c r="G20184" s="292" t="s">
        <v>2979</v>
      </c>
    </row>
    <row r="20185" spans="1:7">
      <c r="A20185" s="292" t="s">
        <v>49</v>
      </c>
      <c r="B20185" s="405">
        <v>79225</v>
      </c>
      <c r="C20185" s="292" t="s">
        <v>2979</v>
      </c>
      <c r="E20185" s="292" t="s">
        <v>214</v>
      </c>
      <c r="F20185" s="405">
        <v>80107</v>
      </c>
      <c r="G20185" s="292" t="s">
        <v>2979</v>
      </c>
    </row>
    <row r="20186" spans="1:7">
      <c r="A20186" s="292" t="s">
        <v>49</v>
      </c>
      <c r="B20186" s="405">
        <v>79356</v>
      </c>
      <c r="C20186" s="292" t="s">
        <v>2979</v>
      </c>
      <c r="E20186" s="292" t="s">
        <v>214</v>
      </c>
      <c r="F20186" s="405">
        <v>80116</v>
      </c>
      <c r="G20186" s="292" t="s">
        <v>2979</v>
      </c>
    </row>
    <row r="20187" spans="1:7">
      <c r="A20187" s="292" t="s">
        <v>49</v>
      </c>
      <c r="B20187" s="405">
        <v>79544</v>
      </c>
      <c r="C20187" s="292" t="s">
        <v>2979</v>
      </c>
      <c r="E20187" s="292" t="s">
        <v>214</v>
      </c>
      <c r="F20187" s="405">
        <v>80117</v>
      </c>
      <c r="G20187" s="292" t="s">
        <v>2979</v>
      </c>
    </row>
    <row r="20188" spans="1:7">
      <c r="A20188" s="292" t="s">
        <v>49</v>
      </c>
      <c r="B20188" s="405">
        <v>79851</v>
      </c>
      <c r="C20188" s="292" t="s">
        <v>2979</v>
      </c>
      <c r="E20188" s="292" t="s">
        <v>214</v>
      </c>
      <c r="F20188" s="405">
        <v>80118</v>
      </c>
      <c r="G20188" s="292" t="s">
        <v>2979</v>
      </c>
    </row>
    <row r="20189" spans="1:7">
      <c r="A20189" s="292" t="s">
        <v>49</v>
      </c>
      <c r="B20189" s="405">
        <v>80470</v>
      </c>
      <c r="C20189" s="292" t="s">
        <v>2979</v>
      </c>
      <c r="E20189" s="292" t="s">
        <v>214</v>
      </c>
      <c r="F20189" s="405">
        <v>80131</v>
      </c>
      <c r="G20189" s="292" t="s">
        <v>2979</v>
      </c>
    </row>
    <row r="20190" spans="1:7">
      <c r="A20190" s="292" t="s">
        <v>49</v>
      </c>
      <c r="B20190" s="405">
        <v>80750</v>
      </c>
      <c r="C20190" s="292" t="s">
        <v>2979</v>
      </c>
      <c r="E20190" s="292" t="s">
        <v>214</v>
      </c>
      <c r="F20190" s="405">
        <v>80135</v>
      </c>
      <c r="G20190" s="292" t="s">
        <v>2979</v>
      </c>
    </row>
    <row r="20191" spans="1:7">
      <c r="A20191" s="292" t="s">
        <v>49</v>
      </c>
      <c r="B20191" s="405">
        <v>81076</v>
      </c>
      <c r="C20191" s="292" t="s">
        <v>2979</v>
      </c>
      <c r="E20191" s="292" t="s">
        <v>214</v>
      </c>
      <c r="F20191" s="405">
        <v>80136</v>
      </c>
      <c r="G20191" s="292" t="s">
        <v>2979</v>
      </c>
    </row>
    <row r="20192" spans="1:7">
      <c r="A20192" s="292" t="s">
        <v>49</v>
      </c>
      <c r="B20192" s="405">
        <v>81327</v>
      </c>
      <c r="C20192" s="292" t="s">
        <v>2979</v>
      </c>
      <c r="E20192" s="292" t="s">
        <v>214</v>
      </c>
      <c r="F20192" s="405">
        <v>80137</v>
      </c>
      <c r="G20192" s="292" t="s">
        <v>2979</v>
      </c>
    </row>
    <row r="20193" spans="1:7">
      <c r="A20193" s="292" t="s">
        <v>49</v>
      </c>
      <c r="B20193" s="405">
        <v>81648</v>
      </c>
      <c r="C20193" s="292" t="s">
        <v>2979</v>
      </c>
      <c r="E20193" s="292" t="s">
        <v>214</v>
      </c>
      <c r="F20193" s="405">
        <v>80420</v>
      </c>
      <c r="G20193" s="292" t="s">
        <v>2979</v>
      </c>
    </row>
    <row r="20194" spans="1:7">
      <c r="A20194" s="292" t="s">
        <v>49</v>
      </c>
      <c r="B20194" s="405">
        <v>82431</v>
      </c>
      <c r="C20194" s="292" t="s">
        <v>2979</v>
      </c>
      <c r="E20194" s="292" t="s">
        <v>214</v>
      </c>
      <c r="F20194" s="405">
        <v>80421</v>
      </c>
      <c r="G20194" s="292" t="s">
        <v>2979</v>
      </c>
    </row>
    <row r="20195" spans="1:7">
      <c r="A20195" s="292" t="s">
        <v>49</v>
      </c>
      <c r="B20195" s="405">
        <v>83101</v>
      </c>
      <c r="C20195" s="292" t="s">
        <v>2979</v>
      </c>
      <c r="E20195" s="292" t="s">
        <v>214</v>
      </c>
      <c r="F20195" s="405">
        <v>80422</v>
      </c>
      <c r="G20195" s="292" t="s">
        <v>2979</v>
      </c>
    </row>
    <row r="20196" spans="1:7">
      <c r="A20196" s="292" t="s">
        <v>49</v>
      </c>
      <c r="B20196" s="405">
        <v>83272</v>
      </c>
      <c r="C20196" s="292" t="s">
        <v>2979</v>
      </c>
      <c r="E20196" s="292" t="s">
        <v>214</v>
      </c>
      <c r="F20196" s="405">
        <v>80424</v>
      </c>
      <c r="G20196" s="292" t="s">
        <v>2979</v>
      </c>
    </row>
    <row r="20197" spans="1:7">
      <c r="A20197" s="292" t="s">
        <v>49</v>
      </c>
      <c r="B20197" s="405">
        <v>83443</v>
      </c>
      <c r="C20197" s="292" t="s">
        <v>2979</v>
      </c>
      <c r="E20197" s="292" t="s">
        <v>214</v>
      </c>
      <c r="F20197" s="405">
        <v>80425</v>
      </c>
      <c r="G20197" s="292" t="s">
        <v>2979</v>
      </c>
    </row>
    <row r="20198" spans="1:7">
      <c r="A20198" s="292" t="s">
        <v>49</v>
      </c>
      <c r="B20198" s="405">
        <v>78662</v>
      </c>
      <c r="C20198" s="292" t="s">
        <v>2979</v>
      </c>
      <c r="E20198" s="292" t="s">
        <v>214</v>
      </c>
      <c r="F20198" s="405">
        <v>80426</v>
      </c>
      <c r="G20198" s="292" t="s">
        <v>2979</v>
      </c>
    </row>
    <row r="20199" spans="1:7">
      <c r="A20199" s="292" t="s">
        <v>49</v>
      </c>
      <c r="B20199" s="405">
        <v>79021</v>
      </c>
      <c r="C20199" s="292" t="s">
        <v>2979</v>
      </c>
      <c r="E20199" s="292" t="s">
        <v>214</v>
      </c>
      <c r="F20199" s="405">
        <v>80427</v>
      </c>
      <c r="G20199" s="292" t="s">
        <v>2979</v>
      </c>
    </row>
    <row r="20200" spans="1:7">
      <c r="A20200" s="292" t="s">
        <v>49</v>
      </c>
      <c r="B20200" s="405">
        <v>79226</v>
      </c>
      <c r="C20200" s="292" t="s">
        <v>2979</v>
      </c>
      <c r="E20200" s="292" t="s">
        <v>214</v>
      </c>
      <c r="F20200" s="405">
        <v>80428</v>
      </c>
      <c r="G20200" s="292" t="s">
        <v>2979</v>
      </c>
    </row>
    <row r="20201" spans="1:7">
      <c r="A20201" s="292" t="s">
        <v>49</v>
      </c>
      <c r="B20201" s="405">
        <v>79357</v>
      </c>
      <c r="C20201" s="292" t="s">
        <v>2979</v>
      </c>
      <c r="E20201" s="292" t="s">
        <v>214</v>
      </c>
      <c r="F20201" s="405">
        <v>80429</v>
      </c>
      <c r="G20201" s="292" t="s">
        <v>2979</v>
      </c>
    </row>
    <row r="20202" spans="1:7">
      <c r="A20202" s="292" t="s">
        <v>49</v>
      </c>
      <c r="B20202" s="405">
        <v>79545</v>
      </c>
      <c r="C20202" s="292" t="s">
        <v>2979</v>
      </c>
      <c r="E20202" s="292" t="s">
        <v>214</v>
      </c>
      <c r="F20202" s="405">
        <v>80430</v>
      </c>
      <c r="G20202" s="292" t="s">
        <v>2979</v>
      </c>
    </row>
    <row r="20203" spans="1:7">
      <c r="A20203" s="292" t="s">
        <v>49</v>
      </c>
      <c r="B20203" s="405">
        <v>79852</v>
      </c>
      <c r="C20203" s="292" t="s">
        <v>2979</v>
      </c>
      <c r="E20203" s="292" t="s">
        <v>214</v>
      </c>
      <c r="F20203" s="405">
        <v>80433</v>
      </c>
      <c r="G20203" s="292" t="s">
        <v>2979</v>
      </c>
    </row>
    <row r="20204" spans="1:7">
      <c r="A20204" s="292" t="s">
        <v>49</v>
      </c>
      <c r="B20204" s="405">
        <v>80471</v>
      </c>
      <c r="C20204" s="292" t="s">
        <v>2979</v>
      </c>
      <c r="E20204" s="292" t="s">
        <v>214</v>
      </c>
      <c r="F20204" s="405">
        <v>80436</v>
      </c>
      <c r="G20204" s="292" t="s">
        <v>2979</v>
      </c>
    </row>
    <row r="20205" spans="1:7">
      <c r="A20205" s="292" t="s">
        <v>49</v>
      </c>
      <c r="B20205" s="405">
        <v>80757</v>
      </c>
      <c r="C20205" s="292" t="s">
        <v>2979</v>
      </c>
      <c r="E20205" s="292" t="s">
        <v>214</v>
      </c>
      <c r="F20205" s="405">
        <v>80438</v>
      </c>
      <c r="G20205" s="292" t="s">
        <v>2979</v>
      </c>
    </row>
    <row r="20206" spans="1:7">
      <c r="A20206" s="292" t="s">
        <v>49</v>
      </c>
      <c r="B20206" s="405">
        <v>81082</v>
      </c>
      <c r="C20206" s="292" t="s">
        <v>2979</v>
      </c>
      <c r="E20206" s="292" t="s">
        <v>214</v>
      </c>
      <c r="F20206" s="405">
        <v>80439</v>
      </c>
      <c r="G20206" s="292" t="s">
        <v>2979</v>
      </c>
    </row>
    <row r="20207" spans="1:7">
      <c r="A20207" s="292" t="s">
        <v>49</v>
      </c>
      <c r="B20207" s="405">
        <v>81328</v>
      </c>
      <c r="C20207" s="292" t="s">
        <v>2979</v>
      </c>
      <c r="E20207" s="292" t="s">
        <v>214</v>
      </c>
      <c r="F20207" s="405">
        <v>80442</v>
      </c>
      <c r="G20207" s="292" t="s">
        <v>2979</v>
      </c>
    </row>
    <row r="20208" spans="1:7">
      <c r="A20208" s="292" t="s">
        <v>49</v>
      </c>
      <c r="B20208" s="405">
        <v>81649</v>
      </c>
      <c r="C20208" s="292" t="s">
        <v>2979</v>
      </c>
      <c r="E20208" s="292" t="s">
        <v>214</v>
      </c>
      <c r="F20208" s="405">
        <v>80444</v>
      </c>
      <c r="G20208" s="292" t="s">
        <v>2979</v>
      </c>
    </row>
    <row r="20209" spans="1:7">
      <c r="A20209" s="292" t="s">
        <v>49</v>
      </c>
      <c r="B20209" s="405">
        <v>82432</v>
      </c>
      <c r="C20209" s="292" t="s">
        <v>2979</v>
      </c>
      <c r="E20209" s="292" t="s">
        <v>214</v>
      </c>
      <c r="F20209" s="405">
        <v>80446</v>
      </c>
      <c r="G20209" s="292" t="s">
        <v>2979</v>
      </c>
    </row>
    <row r="20210" spans="1:7">
      <c r="A20210" s="292" t="s">
        <v>49</v>
      </c>
      <c r="B20210" s="405">
        <v>83110</v>
      </c>
      <c r="C20210" s="292" t="s">
        <v>2979</v>
      </c>
      <c r="E20210" s="292" t="s">
        <v>214</v>
      </c>
      <c r="F20210" s="405">
        <v>80451</v>
      </c>
      <c r="G20210" s="292" t="s">
        <v>2979</v>
      </c>
    </row>
    <row r="20211" spans="1:7">
      <c r="A20211" s="292" t="s">
        <v>49</v>
      </c>
      <c r="B20211" s="405">
        <v>83274</v>
      </c>
      <c r="C20211" s="292" t="s">
        <v>2979</v>
      </c>
      <c r="E20211" s="292" t="s">
        <v>214</v>
      </c>
      <c r="F20211" s="405">
        <v>80452</v>
      </c>
      <c r="G20211" s="292" t="s">
        <v>2979</v>
      </c>
    </row>
    <row r="20212" spans="1:7">
      <c r="A20212" s="292" t="s">
        <v>49</v>
      </c>
      <c r="B20212" s="405">
        <v>83444</v>
      </c>
      <c r="C20212" s="292" t="s">
        <v>2979</v>
      </c>
      <c r="E20212" s="292" t="s">
        <v>214</v>
      </c>
      <c r="F20212" s="405">
        <v>80453</v>
      </c>
      <c r="G20212" s="292" t="s">
        <v>2979</v>
      </c>
    </row>
    <row r="20213" spans="1:7">
      <c r="A20213" s="292" t="s">
        <v>49</v>
      </c>
      <c r="B20213" s="405">
        <v>78670</v>
      </c>
      <c r="C20213" s="292" t="s">
        <v>2979</v>
      </c>
      <c r="E20213" s="292" t="s">
        <v>214</v>
      </c>
      <c r="F20213" s="405">
        <v>80461</v>
      </c>
      <c r="G20213" s="292" t="s">
        <v>2979</v>
      </c>
    </row>
    <row r="20214" spans="1:7">
      <c r="A20214" s="292" t="s">
        <v>49</v>
      </c>
      <c r="B20214" s="405">
        <v>79022</v>
      </c>
      <c r="C20214" s="292" t="s">
        <v>2979</v>
      </c>
      <c r="E20214" s="292" t="s">
        <v>214</v>
      </c>
      <c r="F20214" s="405">
        <v>80463</v>
      </c>
      <c r="G20214" s="292" t="s">
        <v>2979</v>
      </c>
    </row>
    <row r="20215" spans="1:7">
      <c r="A20215" s="292" t="s">
        <v>49</v>
      </c>
      <c r="B20215" s="405">
        <v>79227</v>
      </c>
      <c r="C20215" s="292" t="s">
        <v>2979</v>
      </c>
      <c r="E20215" s="292" t="s">
        <v>214</v>
      </c>
      <c r="F20215" s="405">
        <v>80466</v>
      </c>
      <c r="G20215" s="292" t="s">
        <v>2979</v>
      </c>
    </row>
    <row r="20216" spans="1:7">
      <c r="A20216" s="292" t="s">
        <v>49</v>
      </c>
      <c r="B20216" s="405">
        <v>79358</v>
      </c>
      <c r="C20216" s="292" t="s">
        <v>2979</v>
      </c>
      <c r="E20216" s="292" t="s">
        <v>214</v>
      </c>
      <c r="F20216" s="405">
        <v>80467</v>
      </c>
      <c r="G20216" s="292" t="s">
        <v>2979</v>
      </c>
    </row>
    <row r="20217" spans="1:7">
      <c r="A20217" s="292" t="s">
        <v>49</v>
      </c>
      <c r="B20217" s="405">
        <v>79546</v>
      </c>
      <c r="C20217" s="292" t="s">
        <v>2979</v>
      </c>
      <c r="E20217" s="292" t="s">
        <v>214</v>
      </c>
      <c r="F20217" s="405">
        <v>80469</v>
      </c>
      <c r="G20217" s="292" t="s">
        <v>2979</v>
      </c>
    </row>
    <row r="20218" spans="1:7">
      <c r="A20218" s="292" t="s">
        <v>49</v>
      </c>
      <c r="B20218" s="405">
        <v>79853</v>
      </c>
      <c r="C20218" s="292" t="s">
        <v>2979</v>
      </c>
      <c r="E20218" s="292" t="s">
        <v>214</v>
      </c>
      <c r="F20218" s="405">
        <v>80470</v>
      </c>
      <c r="G20218" s="292" t="s">
        <v>2979</v>
      </c>
    </row>
    <row r="20219" spans="1:7">
      <c r="A20219" s="292" t="s">
        <v>49</v>
      </c>
      <c r="B20219" s="405">
        <v>80473</v>
      </c>
      <c r="C20219" s="292" t="s">
        <v>2979</v>
      </c>
      <c r="E20219" s="292" t="s">
        <v>214</v>
      </c>
      <c r="F20219" s="405">
        <v>80471</v>
      </c>
      <c r="G20219" s="292" t="s">
        <v>2979</v>
      </c>
    </row>
    <row r="20220" spans="1:7">
      <c r="A20220" s="292" t="s">
        <v>49</v>
      </c>
      <c r="B20220" s="405">
        <v>80758</v>
      </c>
      <c r="C20220" s="292" t="s">
        <v>2979</v>
      </c>
      <c r="E20220" s="292" t="s">
        <v>214</v>
      </c>
      <c r="F20220" s="405">
        <v>80473</v>
      </c>
      <c r="G20220" s="292" t="s">
        <v>2979</v>
      </c>
    </row>
    <row r="20221" spans="1:7">
      <c r="A20221" s="292" t="s">
        <v>49</v>
      </c>
      <c r="B20221" s="405">
        <v>81087</v>
      </c>
      <c r="C20221" s="292" t="s">
        <v>2979</v>
      </c>
      <c r="E20221" s="292" t="s">
        <v>214</v>
      </c>
      <c r="F20221" s="405">
        <v>80474</v>
      </c>
      <c r="G20221" s="292" t="s">
        <v>2979</v>
      </c>
    </row>
    <row r="20222" spans="1:7">
      <c r="A20222" s="292" t="s">
        <v>49</v>
      </c>
      <c r="B20222" s="405">
        <v>81329</v>
      </c>
      <c r="C20222" s="292" t="s">
        <v>2979</v>
      </c>
      <c r="E20222" s="292" t="s">
        <v>214</v>
      </c>
      <c r="F20222" s="405">
        <v>80475</v>
      </c>
      <c r="G20222" s="292" t="s">
        <v>2979</v>
      </c>
    </row>
    <row r="20223" spans="1:7">
      <c r="A20223" s="292" t="s">
        <v>49</v>
      </c>
      <c r="B20223" s="405">
        <v>81653</v>
      </c>
      <c r="C20223" s="292" t="s">
        <v>2979</v>
      </c>
      <c r="E20223" s="292" t="s">
        <v>214</v>
      </c>
      <c r="F20223" s="405">
        <v>80476</v>
      </c>
      <c r="G20223" s="292" t="s">
        <v>2979</v>
      </c>
    </row>
    <row r="20224" spans="1:7">
      <c r="A20224" s="292" t="s">
        <v>49</v>
      </c>
      <c r="B20224" s="405">
        <v>82434</v>
      </c>
      <c r="C20224" s="292" t="s">
        <v>2979</v>
      </c>
      <c r="E20224" s="292" t="s">
        <v>214</v>
      </c>
      <c r="F20224" s="405">
        <v>80478</v>
      </c>
      <c r="G20224" s="292" t="s">
        <v>2979</v>
      </c>
    </row>
    <row r="20225" spans="1:7">
      <c r="A20225" s="292" t="s">
        <v>49</v>
      </c>
      <c r="B20225" s="405">
        <v>83112</v>
      </c>
      <c r="C20225" s="292" t="s">
        <v>2979</v>
      </c>
      <c r="E20225" s="292" t="s">
        <v>214</v>
      </c>
      <c r="F20225" s="405">
        <v>80482</v>
      </c>
      <c r="G20225" s="292" t="s">
        <v>2979</v>
      </c>
    </row>
    <row r="20226" spans="1:7">
      <c r="A20226" s="292" t="s">
        <v>49</v>
      </c>
      <c r="B20226" s="405">
        <v>83277</v>
      </c>
      <c r="C20226" s="292" t="s">
        <v>2979</v>
      </c>
      <c r="E20226" s="292" t="s">
        <v>214</v>
      </c>
      <c r="F20226" s="405">
        <v>80483</v>
      </c>
      <c r="G20226" s="292" t="s">
        <v>2979</v>
      </c>
    </row>
    <row r="20227" spans="1:7">
      <c r="A20227" s="292" t="s">
        <v>49</v>
      </c>
      <c r="B20227" s="405">
        <v>83445</v>
      </c>
      <c r="C20227" s="292" t="s">
        <v>2979</v>
      </c>
      <c r="E20227" s="292" t="s">
        <v>214</v>
      </c>
      <c r="F20227" s="405">
        <v>80487</v>
      </c>
      <c r="G20227" s="292" t="s">
        <v>2979</v>
      </c>
    </row>
    <row r="20228" spans="1:7">
      <c r="A20228" s="292" t="s">
        <v>49</v>
      </c>
      <c r="B20228" s="405">
        <v>78671</v>
      </c>
      <c r="C20228" s="292" t="s">
        <v>2979</v>
      </c>
      <c r="E20228" s="292" t="s">
        <v>214</v>
      </c>
      <c r="F20228" s="405">
        <v>80512</v>
      </c>
      <c r="G20228" s="292" t="s">
        <v>2979</v>
      </c>
    </row>
    <row r="20229" spans="1:7">
      <c r="A20229" s="292" t="s">
        <v>49</v>
      </c>
      <c r="B20229" s="405">
        <v>79024</v>
      </c>
      <c r="C20229" s="292" t="s">
        <v>2979</v>
      </c>
      <c r="E20229" s="292" t="s">
        <v>214</v>
      </c>
      <c r="F20229" s="405">
        <v>80532</v>
      </c>
      <c r="G20229" s="292" t="s">
        <v>2979</v>
      </c>
    </row>
    <row r="20230" spans="1:7">
      <c r="A20230" s="292" t="s">
        <v>49</v>
      </c>
      <c r="B20230" s="405">
        <v>79232</v>
      </c>
      <c r="C20230" s="292" t="s">
        <v>2979</v>
      </c>
      <c r="E20230" s="292" t="s">
        <v>214</v>
      </c>
      <c r="F20230" s="405">
        <v>80535</v>
      </c>
      <c r="G20230" s="292" t="s">
        <v>2979</v>
      </c>
    </row>
    <row r="20231" spans="1:7">
      <c r="A20231" s="292" t="s">
        <v>49</v>
      </c>
      <c r="B20231" s="405">
        <v>79359</v>
      </c>
      <c r="C20231" s="292" t="s">
        <v>2979</v>
      </c>
      <c r="E20231" s="292" t="s">
        <v>214</v>
      </c>
      <c r="F20231" s="405">
        <v>80540</v>
      </c>
      <c r="G20231" s="292" t="s">
        <v>2979</v>
      </c>
    </row>
    <row r="20232" spans="1:7">
      <c r="A20232" s="292" t="s">
        <v>49</v>
      </c>
      <c r="B20232" s="405">
        <v>79547</v>
      </c>
      <c r="C20232" s="292" t="s">
        <v>2979</v>
      </c>
      <c r="E20232" s="292" t="s">
        <v>214</v>
      </c>
      <c r="F20232" s="405">
        <v>80541</v>
      </c>
      <c r="G20232" s="292" t="s">
        <v>2979</v>
      </c>
    </row>
    <row r="20233" spans="1:7">
      <c r="A20233" s="292" t="s">
        <v>49</v>
      </c>
      <c r="B20233" s="405">
        <v>79855</v>
      </c>
      <c r="C20233" s="292" t="s">
        <v>2979</v>
      </c>
      <c r="E20233" s="292" t="s">
        <v>214</v>
      </c>
      <c r="F20233" s="405">
        <v>80542</v>
      </c>
      <c r="G20233" s="292" t="s">
        <v>2979</v>
      </c>
    </row>
    <row r="20234" spans="1:7">
      <c r="A20234" s="292" t="s">
        <v>49</v>
      </c>
      <c r="B20234" s="405">
        <v>80474</v>
      </c>
      <c r="C20234" s="292" t="s">
        <v>2979</v>
      </c>
      <c r="E20234" s="292" t="s">
        <v>214</v>
      </c>
      <c r="F20234" s="405">
        <v>80545</v>
      </c>
      <c r="G20234" s="292" t="s">
        <v>2979</v>
      </c>
    </row>
    <row r="20235" spans="1:7">
      <c r="A20235" s="292" t="s">
        <v>49</v>
      </c>
      <c r="B20235" s="405">
        <v>80759</v>
      </c>
      <c r="C20235" s="292" t="s">
        <v>2979</v>
      </c>
      <c r="E20235" s="292" t="s">
        <v>214</v>
      </c>
      <c r="F20235" s="405">
        <v>80549</v>
      </c>
      <c r="G20235" s="292" t="s">
        <v>2979</v>
      </c>
    </row>
    <row r="20236" spans="1:7">
      <c r="A20236" s="292" t="s">
        <v>49</v>
      </c>
      <c r="B20236" s="405">
        <v>81092</v>
      </c>
      <c r="C20236" s="292" t="s">
        <v>2979</v>
      </c>
      <c r="E20236" s="292" t="s">
        <v>214</v>
      </c>
      <c r="F20236" s="405">
        <v>80610</v>
      </c>
      <c r="G20236" s="292" t="s">
        <v>2979</v>
      </c>
    </row>
    <row r="20237" spans="1:7">
      <c r="A20237" s="292" t="s">
        <v>49</v>
      </c>
      <c r="B20237" s="405">
        <v>81330</v>
      </c>
      <c r="C20237" s="292" t="s">
        <v>2979</v>
      </c>
      <c r="E20237" s="292" t="s">
        <v>214</v>
      </c>
      <c r="F20237" s="405">
        <v>80611</v>
      </c>
      <c r="G20237" s="292" t="s">
        <v>2979</v>
      </c>
    </row>
    <row r="20238" spans="1:7">
      <c r="A20238" s="292" t="s">
        <v>49</v>
      </c>
      <c r="B20238" s="405">
        <v>81654</v>
      </c>
      <c r="C20238" s="292" t="s">
        <v>2979</v>
      </c>
      <c r="E20238" s="292" t="s">
        <v>214</v>
      </c>
      <c r="F20238" s="405">
        <v>80612</v>
      </c>
      <c r="G20238" s="292" t="s">
        <v>2979</v>
      </c>
    </row>
    <row r="20239" spans="1:7">
      <c r="A20239" s="292" t="s">
        <v>49</v>
      </c>
      <c r="B20239" s="405">
        <v>82435</v>
      </c>
      <c r="C20239" s="292" t="s">
        <v>2979</v>
      </c>
      <c r="E20239" s="292" t="s">
        <v>214</v>
      </c>
      <c r="F20239" s="405">
        <v>80622</v>
      </c>
      <c r="G20239" s="292" t="s">
        <v>2979</v>
      </c>
    </row>
    <row r="20240" spans="1:7">
      <c r="A20240" s="292" t="s">
        <v>49</v>
      </c>
      <c r="B20240" s="405">
        <v>83114</v>
      </c>
      <c r="C20240" s="292" t="s">
        <v>2979</v>
      </c>
      <c r="E20240" s="292" t="s">
        <v>214</v>
      </c>
      <c r="F20240" s="405">
        <v>80624</v>
      </c>
      <c r="G20240" s="292" t="s">
        <v>2979</v>
      </c>
    </row>
    <row r="20241" spans="1:7">
      <c r="A20241" s="292" t="s">
        <v>49</v>
      </c>
      <c r="B20241" s="405">
        <v>83286</v>
      </c>
      <c r="C20241" s="292" t="s">
        <v>2979</v>
      </c>
      <c r="E20241" s="292" t="s">
        <v>214</v>
      </c>
      <c r="F20241" s="405">
        <v>80642</v>
      </c>
      <c r="G20241" s="292" t="s">
        <v>2979</v>
      </c>
    </row>
    <row r="20242" spans="1:7">
      <c r="A20242" s="292" t="s">
        <v>49</v>
      </c>
      <c r="B20242" s="405">
        <v>83447</v>
      </c>
      <c r="C20242" s="292" t="s">
        <v>2979</v>
      </c>
      <c r="E20242" s="292" t="s">
        <v>214</v>
      </c>
      <c r="F20242" s="405">
        <v>80644</v>
      </c>
      <c r="G20242" s="292" t="s">
        <v>2979</v>
      </c>
    </row>
    <row r="20243" spans="1:7">
      <c r="A20243" s="292" t="s">
        <v>49</v>
      </c>
      <c r="B20243" s="405">
        <v>78672</v>
      </c>
      <c r="C20243" s="292" t="s">
        <v>2979</v>
      </c>
      <c r="E20243" s="292" t="s">
        <v>214</v>
      </c>
      <c r="F20243" s="405">
        <v>80646</v>
      </c>
      <c r="G20243" s="292" t="s">
        <v>2979</v>
      </c>
    </row>
    <row r="20244" spans="1:7">
      <c r="A20244" s="292" t="s">
        <v>49</v>
      </c>
      <c r="B20244" s="405">
        <v>79025</v>
      </c>
      <c r="C20244" s="292" t="s">
        <v>2979</v>
      </c>
      <c r="E20244" s="292" t="s">
        <v>214</v>
      </c>
      <c r="F20244" s="405">
        <v>80648</v>
      </c>
      <c r="G20244" s="292" t="s">
        <v>2979</v>
      </c>
    </row>
    <row r="20245" spans="1:7">
      <c r="A20245" s="292" t="s">
        <v>49</v>
      </c>
      <c r="B20245" s="405">
        <v>79233</v>
      </c>
      <c r="C20245" s="292" t="s">
        <v>2979</v>
      </c>
      <c r="E20245" s="292" t="s">
        <v>214</v>
      </c>
      <c r="F20245" s="405">
        <v>80650</v>
      </c>
      <c r="G20245" s="292" t="s">
        <v>2979</v>
      </c>
    </row>
    <row r="20246" spans="1:7">
      <c r="A20246" s="292" t="s">
        <v>49</v>
      </c>
      <c r="B20246" s="405">
        <v>79360</v>
      </c>
      <c r="C20246" s="292" t="s">
        <v>2979</v>
      </c>
      <c r="E20246" s="292" t="s">
        <v>214</v>
      </c>
      <c r="F20246" s="405">
        <v>80720</v>
      </c>
      <c r="G20246" s="292" t="s">
        <v>2979</v>
      </c>
    </row>
    <row r="20247" spans="1:7">
      <c r="A20247" s="292" t="s">
        <v>49</v>
      </c>
      <c r="B20247" s="405">
        <v>79549</v>
      </c>
      <c r="C20247" s="292" t="s">
        <v>2979</v>
      </c>
      <c r="E20247" s="292" t="s">
        <v>214</v>
      </c>
      <c r="F20247" s="405">
        <v>80721</v>
      </c>
      <c r="G20247" s="292" t="s">
        <v>2979</v>
      </c>
    </row>
    <row r="20248" spans="1:7">
      <c r="A20248" s="292" t="s">
        <v>49</v>
      </c>
      <c r="B20248" s="405">
        <v>80025</v>
      </c>
      <c r="C20248" s="292" t="s">
        <v>2979</v>
      </c>
      <c r="E20248" s="292" t="s">
        <v>214</v>
      </c>
      <c r="F20248" s="405">
        <v>80726</v>
      </c>
      <c r="G20248" s="292" t="s">
        <v>2979</v>
      </c>
    </row>
    <row r="20249" spans="1:7">
      <c r="A20249" s="292" t="s">
        <v>49</v>
      </c>
      <c r="B20249" s="405">
        <v>80475</v>
      </c>
      <c r="C20249" s="292" t="s">
        <v>2979</v>
      </c>
      <c r="E20249" s="292" t="s">
        <v>214</v>
      </c>
      <c r="F20249" s="405">
        <v>80728</v>
      </c>
      <c r="G20249" s="292" t="s">
        <v>2979</v>
      </c>
    </row>
    <row r="20250" spans="1:7">
      <c r="A20250" s="292" t="s">
        <v>49</v>
      </c>
      <c r="B20250" s="405">
        <v>80807</v>
      </c>
      <c r="C20250" s="292" t="s">
        <v>2979</v>
      </c>
      <c r="E20250" s="292" t="s">
        <v>214</v>
      </c>
      <c r="F20250" s="405">
        <v>80731</v>
      </c>
      <c r="G20250" s="292" t="s">
        <v>2979</v>
      </c>
    </row>
    <row r="20251" spans="1:7">
      <c r="A20251" s="292" t="s">
        <v>49</v>
      </c>
      <c r="B20251" s="405">
        <v>81120</v>
      </c>
      <c r="C20251" s="292" t="s">
        <v>2979</v>
      </c>
      <c r="E20251" s="292" t="s">
        <v>214</v>
      </c>
      <c r="F20251" s="405">
        <v>80733</v>
      </c>
      <c r="G20251" s="292" t="s">
        <v>2979</v>
      </c>
    </row>
    <row r="20252" spans="1:7">
      <c r="A20252" s="292" t="s">
        <v>49</v>
      </c>
      <c r="B20252" s="405">
        <v>81332</v>
      </c>
      <c r="C20252" s="292" t="s">
        <v>2979</v>
      </c>
      <c r="E20252" s="292" t="s">
        <v>214</v>
      </c>
      <c r="F20252" s="405">
        <v>80734</v>
      </c>
      <c r="G20252" s="292" t="s">
        <v>2979</v>
      </c>
    </row>
    <row r="20253" spans="1:7">
      <c r="A20253" s="292" t="s">
        <v>49</v>
      </c>
      <c r="B20253" s="405">
        <v>81655</v>
      </c>
      <c r="C20253" s="292" t="s">
        <v>2979</v>
      </c>
      <c r="E20253" s="292" t="s">
        <v>214</v>
      </c>
      <c r="F20253" s="405">
        <v>80737</v>
      </c>
      <c r="G20253" s="292" t="s">
        <v>2979</v>
      </c>
    </row>
    <row r="20254" spans="1:7">
      <c r="A20254" s="292" t="s">
        <v>49</v>
      </c>
      <c r="B20254" s="405">
        <v>82441</v>
      </c>
      <c r="C20254" s="292" t="s">
        <v>2979</v>
      </c>
      <c r="E20254" s="292" t="s">
        <v>214</v>
      </c>
      <c r="F20254" s="405">
        <v>80740</v>
      </c>
      <c r="G20254" s="292" t="s">
        <v>2979</v>
      </c>
    </row>
    <row r="20255" spans="1:7">
      <c r="A20255" s="292" t="s">
        <v>49</v>
      </c>
      <c r="B20255" s="405">
        <v>83115</v>
      </c>
      <c r="C20255" s="292" t="s">
        <v>2979</v>
      </c>
      <c r="E20255" s="292" t="s">
        <v>214</v>
      </c>
      <c r="F20255" s="405">
        <v>80741</v>
      </c>
      <c r="G20255" s="292" t="s">
        <v>2979</v>
      </c>
    </row>
    <row r="20256" spans="1:7">
      <c r="A20256" s="292" t="s">
        <v>49</v>
      </c>
      <c r="B20256" s="405">
        <v>83287</v>
      </c>
      <c r="C20256" s="292" t="s">
        <v>2979</v>
      </c>
      <c r="E20256" s="292" t="s">
        <v>214</v>
      </c>
      <c r="F20256" s="405">
        <v>80742</v>
      </c>
      <c r="G20256" s="292" t="s">
        <v>2979</v>
      </c>
    </row>
    <row r="20257" spans="1:7">
      <c r="A20257" s="292" t="s">
        <v>49</v>
      </c>
      <c r="B20257" s="405">
        <v>83448</v>
      </c>
      <c r="C20257" s="292" t="s">
        <v>2979</v>
      </c>
      <c r="E20257" s="292" t="s">
        <v>214</v>
      </c>
      <c r="F20257" s="405">
        <v>80746</v>
      </c>
      <c r="G20257" s="292" t="s">
        <v>2979</v>
      </c>
    </row>
    <row r="20258" spans="1:7">
      <c r="A20258" s="292" t="s">
        <v>49</v>
      </c>
      <c r="B20258" s="405">
        <v>78742</v>
      </c>
      <c r="C20258" s="292" t="s">
        <v>2979</v>
      </c>
      <c r="E20258" s="292" t="s">
        <v>214</v>
      </c>
      <c r="F20258" s="405">
        <v>80747</v>
      </c>
      <c r="G20258" s="292" t="s">
        <v>2979</v>
      </c>
    </row>
    <row r="20259" spans="1:7">
      <c r="A20259" s="292" t="s">
        <v>49</v>
      </c>
      <c r="B20259" s="405">
        <v>79027</v>
      </c>
      <c r="C20259" s="292" t="s">
        <v>2979</v>
      </c>
      <c r="E20259" s="292" t="s">
        <v>214</v>
      </c>
      <c r="F20259" s="405">
        <v>80750</v>
      </c>
      <c r="G20259" s="292" t="s">
        <v>2979</v>
      </c>
    </row>
    <row r="20260" spans="1:7">
      <c r="A20260" s="292" t="s">
        <v>49</v>
      </c>
      <c r="B20260" s="405">
        <v>79235</v>
      </c>
      <c r="C20260" s="292" t="s">
        <v>2979</v>
      </c>
      <c r="E20260" s="292" t="s">
        <v>214</v>
      </c>
      <c r="F20260" s="405">
        <v>80757</v>
      </c>
      <c r="G20260" s="292" t="s">
        <v>2979</v>
      </c>
    </row>
    <row r="20261" spans="1:7">
      <c r="A20261" s="292" t="s">
        <v>49</v>
      </c>
      <c r="B20261" s="405">
        <v>79364</v>
      </c>
      <c r="C20261" s="292" t="s">
        <v>2979</v>
      </c>
      <c r="E20261" s="292" t="s">
        <v>214</v>
      </c>
      <c r="F20261" s="405">
        <v>80758</v>
      </c>
      <c r="G20261" s="292" t="s">
        <v>2979</v>
      </c>
    </row>
    <row r="20262" spans="1:7">
      <c r="A20262" s="292" t="s">
        <v>49</v>
      </c>
      <c r="B20262" s="405">
        <v>79550</v>
      </c>
      <c r="C20262" s="292" t="s">
        <v>2979</v>
      </c>
      <c r="E20262" s="292" t="s">
        <v>214</v>
      </c>
      <c r="F20262" s="405">
        <v>80759</v>
      </c>
      <c r="G20262" s="292" t="s">
        <v>2979</v>
      </c>
    </row>
    <row r="20263" spans="1:7">
      <c r="A20263" s="292" t="s">
        <v>49</v>
      </c>
      <c r="B20263" s="405">
        <v>80102</v>
      </c>
      <c r="C20263" s="292" t="s">
        <v>2979</v>
      </c>
      <c r="E20263" s="292" t="s">
        <v>214</v>
      </c>
      <c r="F20263" s="405">
        <v>80807</v>
      </c>
      <c r="G20263" s="292" t="s">
        <v>2979</v>
      </c>
    </row>
    <row r="20264" spans="1:7">
      <c r="A20264" s="292" t="s">
        <v>49</v>
      </c>
      <c r="B20264" s="405">
        <v>80476</v>
      </c>
      <c r="C20264" s="292" t="s">
        <v>2979</v>
      </c>
      <c r="E20264" s="292" t="s">
        <v>214</v>
      </c>
      <c r="F20264" s="405">
        <v>80808</v>
      </c>
      <c r="G20264" s="292" t="s">
        <v>2979</v>
      </c>
    </row>
    <row r="20265" spans="1:7">
      <c r="A20265" s="292" t="s">
        <v>49</v>
      </c>
      <c r="B20265" s="405">
        <v>80808</v>
      </c>
      <c r="C20265" s="292" t="s">
        <v>2979</v>
      </c>
      <c r="E20265" s="292" t="s">
        <v>214</v>
      </c>
      <c r="F20265" s="405">
        <v>80809</v>
      </c>
      <c r="G20265" s="292" t="s">
        <v>2979</v>
      </c>
    </row>
    <row r="20266" spans="1:7">
      <c r="A20266" s="292" t="s">
        <v>49</v>
      </c>
      <c r="B20266" s="405">
        <v>81121</v>
      </c>
      <c r="C20266" s="292" t="s">
        <v>2979</v>
      </c>
      <c r="E20266" s="292" t="s">
        <v>214</v>
      </c>
      <c r="F20266" s="405">
        <v>80810</v>
      </c>
      <c r="G20266" s="292" t="s">
        <v>2979</v>
      </c>
    </row>
    <row r="20267" spans="1:7">
      <c r="A20267" s="292" t="s">
        <v>49</v>
      </c>
      <c r="B20267" s="405">
        <v>81334</v>
      </c>
      <c r="C20267" s="292" t="s">
        <v>2979</v>
      </c>
      <c r="E20267" s="292" t="s">
        <v>214</v>
      </c>
      <c r="F20267" s="405">
        <v>80812</v>
      </c>
      <c r="G20267" s="292" t="s">
        <v>2979</v>
      </c>
    </row>
    <row r="20268" spans="1:7">
      <c r="A20268" s="292" t="s">
        <v>49</v>
      </c>
      <c r="B20268" s="405">
        <v>81656</v>
      </c>
      <c r="C20268" s="292" t="s">
        <v>2979</v>
      </c>
      <c r="E20268" s="292" t="s">
        <v>214</v>
      </c>
      <c r="F20268" s="405">
        <v>80813</v>
      </c>
      <c r="G20268" s="292" t="s">
        <v>2979</v>
      </c>
    </row>
    <row r="20269" spans="1:7">
      <c r="A20269" s="292" t="s">
        <v>49</v>
      </c>
      <c r="B20269" s="405">
        <v>82443</v>
      </c>
      <c r="C20269" s="292" t="s">
        <v>2979</v>
      </c>
      <c r="E20269" s="292" t="s">
        <v>214</v>
      </c>
      <c r="F20269" s="405">
        <v>80814</v>
      </c>
      <c r="G20269" s="292" t="s">
        <v>2979</v>
      </c>
    </row>
    <row r="20270" spans="1:7">
      <c r="A20270" s="292" t="s">
        <v>49</v>
      </c>
      <c r="B20270" s="405">
        <v>83116</v>
      </c>
      <c r="C20270" s="292" t="s">
        <v>2979</v>
      </c>
      <c r="E20270" s="292" t="s">
        <v>214</v>
      </c>
      <c r="F20270" s="405">
        <v>80815</v>
      </c>
      <c r="G20270" s="292" t="s">
        <v>2979</v>
      </c>
    </row>
    <row r="20271" spans="1:7">
      <c r="A20271" s="292" t="s">
        <v>49</v>
      </c>
      <c r="B20271" s="405">
        <v>83311</v>
      </c>
      <c r="C20271" s="292" t="s">
        <v>2979</v>
      </c>
      <c r="E20271" s="292" t="s">
        <v>214</v>
      </c>
      <c r="F20271" s="405">
        <v>80821</v>
      </c>
      <c r="G20271" s="292" t="s">
        <v>2979</v>
      </c>
    </row>
    <row r="20272" spans="1:7">
      <c r="A20272" s="292" t="s">
        <v>49</v>
      </c>
      <c r="B20272" s="405">
        <v>83449</v>
      </c>
      <c r="C20272" s="292" t="s">
        <v>2979</v>
      </c>
      <c r="E20272" s="292" t="s">
        <v>214</v>
      </c>
      <c r="F20272" s="405">
        <v>80822</v>
      </c>
      <c r="G20272" s="292" t="s">
        <v>2979</v>
      </c>
    </row>
    <row r="20273" spans="1:7">
      <c r="A20273" s="292" t="s">
        <v>49</v>
      </c>
      <c r="B20273" s="405">
        <v>78827</v>
      </c>
      <c r="C20273" s="292" t="s">
        <v>2979</v>
      </c>
      <c r="E20273" s="292" t="s">
        <v>214</v>
      </c>
      <c r="F20273" s="405">
        <v>80826</v>
      </c>
      <c r="G20273" s="292" t="s">
        <v>2979</v>
      </c>
    </row>
    <row r="20274" spans="1:7">
      <c r="A20274" s="292" t="s">
        <v>49</v>
      </c>
      <c r="B20274" s="405">
        <v>79031</v>
      </c>
      <c r="C20274" s="292" t="s">
        <v>2979</v>
      </c>
      <c r="E20274" s="292" t="s">
        <v>214</v>
      </c>
      <c r="F20274" s="405">
        <v>80828</v>
      </c>
      <c r="G20274" s="292" t="s">
        <v>2979</v>
      </c>
    </row>
    <row r="20275" spans="1:7">
      <c r="A20275" s="292" t="s">
        <v>49</v>
      </c>
      <c r="B20275" s="405">
        <v>79236</v>
      </c>
      <c r="C20275" s="292" t="s">
        <v>2979</v>
      </c>
      <c r="E20275" s="292" t="s">
        <v>214</v>
      </c>
      <c r="F20275" s="405">
        <v>80835</v>
      </c>
      <c r="G20275" s="292" t="s">
        <v>2979</v>
      </c>
    </row>
    <row r="20276" spans="1:7">
      <c r="A20276" s="292" t="s">
        <v>49</v>
      </c>
      <c r="B20276" s="405">
        <v>79369</v>
      </c>
      <c r="C20276" s="292" t="s">
        <v>2979</v>
      </c>
      <c r="E20276" s="292" t="s">
        <v>214</v>
      </c>
      <c r="F20276" s="405">
        <v>80836</v>
      </c>
      <c r="G20276" s="292" t="s">
        <v>2979</v>
      </c>
    </row>
    <row r="20277" spans="1:7">
      <c r="A20277" s="292" t="s">
        <v>49</v>
      </c>
      <c r="B20277" s="405">
        <v>79553</v>
      </c>
      <c r="C20277" s="292" t="s">
        <v>2979</v>
      </c>
      <c r="E20277" s="292" t="s">
        <v>214</v>
      </c>
      <c r="F20277" s="405">
        <v>80860</v>
      </c>
      <c r="G20277" s="292" t="s">
        <v>2979</v>
      </c>
    </row>
    <row r="20278" spans="1:7">
      <c r="A20278" s="292" t="s">
        <v>49</v>
      </c>
      <c r="B20278" s="405">
        <v>80105</v>
      </c>
      <c r="C20278" s="292" t="s">
        <v>2979</v>
      </c>
      <c r="E20278" s="292" t="s">
        <v>214</v>
      </c>
      <c r="F20278" s="405">
        <v>80863</v>
      </c>
      <c r="G20278" s="292" t="s">
        <v>2979</v>
      </c>
    </row>
    <row r="20279" spans="1:7">
      <c r="A20279" s="292" t="s">
        <v>49</v>
      </c>
      <c r="B20279" s="405">
        <v>80478</v>
      </c>
      <c r="C20279" s="292" t="s">
        <v>2979</v>
      </c>
      <c r="E20279" s="292" t="s">
        <v>214</v>
      </c>
      <c r="F20279" s="405">
        <v>80928</v>
      </c>
      <c r="G20279" s="292" t="s">
        <v>2979</v>
      </c>
    </row>
    <row r="20280" spans="1:7">
      <c r="A20280" s="292" t="s">
        <v>49</v>
      </c>
      <c r="B20280" s="405">
        <v>80809</v>
      </c>
      <c r="C20280" s="292" t="s">
        <v>2979</v>
      </c>
      <c r="E20280" s="292" t="s">
        <v>214</v>
      </c>
      <c r="F20280" s="405">
        <v>80929</v>
      </c>
      <c r="G20280" s="292" t="s">
        <v>2979</v>
      </c>
    </row>
    <row r="20281" spans="1:7">
      <c r="A20281" s="292" t="s">
        <v>49</v>
      </c>
      <c r="B20281" s="405">
        <v>81123</v>
      </c>
      <c r="C20281" s="292" t="s">
        <v>2979</v>
      </c>
      <c r="E20281" s="292" t="s">
        <v>214</v>
      </c>
      <c r="F20281" s="405">
        <v>80938</v>
      </c>
      <c r="G20281" s="292" t="s">
        <v>2979</v>
      </c>
    </row>
    <row r="20282" spans="1:7">
      <c r="A20282" s="292" t="s">
        <v>49</v>
      </c>
      <c r="B20282" s="405">
        <v>81335</v>
      </c>
      <c r="C20282" s="292" t="s">
        <v>2979</v>
      </c>
      <c r="E20282" s="292" t="s">
        <v>214</v>
      </c>
      <c r="F20282" s="405">
        <v>81022</v>
      </c>
      <c r="G20282" s="292" t="s">
        <v>2979</v>
      </c>
    </row>
    <row r="20283" spans="1:7">
      <c r="A20283" s="292" t="s">
        <v>49</v>
      </c>
      <c r="B20283" s="405">
        <v>82050</v>
      </c>
      <c r="C20283" s="292" t="s">
        <v>2979</v>
      </c>
      <c r="E20283" s="292" t="s">
        <v>214</v>
      </c>
      <c r="F20283" s="405">
        <v>81030</v>
      </c>
      <c r="G20283" s="292" t="s">
        <v>2979</v>
      </c>
    </row>
    <row r="20284" spans="1:7">
      <c r="A20284" s="292" t="s">
        <v>49</v>
      </c>
      <c r="B20284" s="405">
        <v>82450</v>
      </c>
      <c r="C20284" s="292" t="s">
        <v>2979</v>
      </c>
      <c r="E20284" s="292" t="s">
        <v>214</v>
      </c>
      <c r="F20284" s="405">
        <v>81036</v>
      </c>
      <c r="G20284" s="292" t="s">
        <v>2979</v>
      </c>
    </row>
    <row r="20285" spans="1:7">
      <c r="A20285" s="292" t="s">
        <v>49</v>
      </c>
      <c r="B20285" s="405">
        <v>83118</v>
      </c>
      <c r="C20285" s="292" t="s">
        <v>2979</v>
      </c>
      <c r="E20285" s="292" t="s">
        <v>214</v>
      </c>
      <c r="F20285" s="405">
        <v>81038</v>
      </c>
      <c r="G20285" s="292" t="s">
        <v>2979</v>
      </c>
    </row>
    <row r="20286" spans="1:7">
      <c r="A20286" s="292" t="s">
        <v>49</v>
      </c>
      <c r="B20286" s="405">
        <v>83312</v>
      </c>
      <c r="C20286" s="292" t="s">
        <v>2979</v>
      </c>
      <c r="E20286" s="292" t="s">
        <v>214</v>
      </c>
      <c r="F20286" s="405">
        <v>81039</v>
      </c>
      <c r="G20286" s="292" t="s">
        <v>2979</v>
      </c>
    </row>
    <row r="20287" spans="1:7">
      <c r="A20287" s="292" t="s">
        <v>49</v>
      </c>
      <c r="B20287" s="405">
        <v>83450</v>
      </c>
      <c r="C20287" s="292" t="s">
        <v>2979</v>
      </c>
      <c r="E20287" s="292" t="s">
        <v>214</v>
      </c>
      <c r="F20287" s="405">
        <v>81042</v>
      </c>
      <c r="G20287" s="292" t="s">
        <v>2979</v>
      </c>
    </row>
    <row r="20288" spans="1:7">
      <c r="A20288" s="292" t="s">
        <v>49</v>
      </c>
      <c r="B20288" s="405">
        <v>78832</v>
      </c>
      <c r="C20288" s="292" t="s">
        <v>2979</v>
      </c>
      <c r="E20288" s="292" t="s">
        <v>214</v>
      </c>
      <c r="F20288" s="405">
        <v>81046</v>
      </c>
      <c r="G20288" s="292" t="s">
        <v>2979</v>
      </c>
    </row>
    <row r="20289" spans="1:7">
      <c r="A20289" s="292" t="s">
        <v>49</v>
      </c>
      <c r="B20289" s="405">
        <v>79035</v>
      </c>
      <c r="C20289" s="292" t="s">
        <v>2979</v>
      </c>
      <c r="E20289" s="292" t="s">
        <v>214</v>
      </c>
      <c r="F20289" s="405">
        <v>81047</v>
      </c>
      <c r="G20289" s="292" t="s">
        <v>2979</v>
      </c>
    </row>
    <row r="20290" spans="1:7">
      <c r="A20290" s="292" t="s">
        <v>49</v>
      </c>
      <c r="B20290" s="405">
        <v>79237</v>
      </c>
      <c r="C20290" s="292" t="s">
        <v>2979</v>
      </c>
      <c r="E20290" s="292" t="s">
        <v>214</v>
      </c>
      <c r="F20290" s="405">
        <v>81050</v>
      </c>
      <c r="G20290" s="292" t="s">
        <v>2979</v>
      </c>
    </row>
    <row r="20291" spans="1:7">
      <c r="A20291" s="292" t="s">
        <v>49</v>
      </c>
      <c r="B20291" s="405">
        <v>79370</v>
      </c>
      <c r="C20291" s="292" t="s">
        <v>2979</v>
      </c>
      <c r="E20291" s="292" t="s">
        <v>214</v>
      </c>
      <c r="F20291" s="405">
        <v>81052</v>
      </c>
      <c r="G20291" s="292" t="s">
        <v>2979</v>
      </c>
    </row>
    <row r="20292" spans="1:7">
      <c r="A20292" s="292" t="s">
        <v>49</v>
      </c>
      <c r="B20292" s="405">
        <v>79556</v>
      </c>
      <c r="C20292" s="292" t="s">
        <v>2979</v>
      </c>
      <c r="E20292" s="292" t="s">
        <v>214</v>
      </c>
      <c r="F20292" s="405">
        <v>81054</v>
      </c>
      <c r="G20292" s="292" t="s">
        <v>2979</v>
      </c>
    </row>
    <row r="20293" spans="1:7">
      <c r="A20293" s="292" t="s">
        <v>49</v>
      </c>
      <c r="B20293" s="405">
        <v>80106</v>
      </c>
      <c r="C20293" s="292" t="s">
        <v>2979</v>
      </c>
      <c r="E20293" s="292" t="s">
        <v>214</v>
      </c>
      <c r="F20293" s="405">
        <v>81055</v>
      </c>
      <c r="G20293" s="292" t="s">
        <v>2979</v>
      </c>
    </row>
    <row r="20294" spans="1:7">
      <c r="A20294" s="292" t="s">
        <v>49</v>
      </c>
      <c r="B20294" s="405">
        <v>80482</v>
      </c>
      <c r="C20294" s="292" t="s">
        <v>2979</v>
      </c>
      <c r="E20294" s="292" t="s">
        <v>214</v>
      </c>
      <c r="F20294" s="405">
        <v>81058</v>
      </c>
      <c r="G20294" s="292" t="s">
        <v>2979</v>
      </c>
    </row>
    <row r="20295" spans="1:7">
      <c r="A20295" s="292" t="s">
        <v>49</v>
      </c>
      <c r="B20295" s="405">
        <v>80810</v>
      </c>
      <c r="C20295" s="292" t="s">
        <v>2979</v>
      </c>
      <c r="E20295" s="292" t="s">
        <v>214</v>
      </c>
      <c r="F20295" s="405">
        <v>81062</v>
      </c>
      <c r="G20295" s="292" t="s">
        <v>2979</v>
      </c>
    </row>
    <row r="20296" spans="1:7">
      <c r="A20296" s="292" t="s">
        <v>49</v>
      </c>
      <c r="B20296" s="405">
        <v>81125</v>
      </c>
      <c r="C20296" s="292" t="s">
        <v>2979</v>
      </c>
      <c r="E20296" s="292" t="s">
        <v>214</v>
      </c>
      <c r="F20296" s="405">
        <v>81063</v>
      </c>
      <c r="G20296" s="292" t="s">
        <v>2979</v>
      </c>
    </row>
    <row r="20297" spans="1:7">
      <c r="A20297" s="292" t="s">
        <v>49</v>
      </c>
      <c r="B20297" s="405">
        <v>81403</v>
      </c>
      <c r="C20297" s="292" t="s">
        <v>2979</v>
      </c>
      <c r="E20297" s="292" t="s">
        <v>214</v>
      </c>
      <c r="F20297" s="405">
        <v>81064</v>
      </c>
      <c r="G20297" s="292" t="s">
        <v>2979</v>
      </c>
    </row>
    <row r="20298" spans="1:7">
      <c r="A20298" s="292" t="s">
        <v>49</v>
      </c>
      <c r="B20298" s="405">
        <v>82054</v>
      </c>
      <c r="C20298" s="292" t="s">
        <v>2979</v>
      </c>
      <c r="E20298" s="292" t="s">
        <v>214</v>
      </c>
      <c r="F20298" s="405">
        <v>81067</v>
      </c>
      <c r="G20298" s="292" t="s">
        <v>2979</v>
      </c>
    </row>
    <row r="20299" spans="1:7">
      <c r="A20299" s="292" t="s">
        <v>49</v>
      </c>
      <c r="B20299" s="405">
        <v>82510</v>
      </c>
      <c r="C20299" s="292" t="s">
        <v>2979</v>
      </c>
      <c r="E20299" s="292" t="s">
        <v>214</v>
      </c>
      <c r="F20299" s="405">
        <v>81073</v>
      </c>
      <c r="G20299" s="292" t="s">
        <v>2979</v>
      </c>
    </row>
    <row r="20300" spans="1:7">
      <c r="A20300" s="292" t="s">
        <v>49</v>
      </c>
      <c r="B20300" s="405">
        <v>83119</v>
      </c>
      <c r="C20300" s="292" t="s">
        <v>2979</v>
      </c>
      <c r="E20300" s="292" t="s">
        <v>214</v>
      </c>
      <c r="F20300" s="405">
        <v>81076</v>
      </c>
      <c r="G20300" s="292" t="s">
        <v>2979</v>
      </c>
    </row>
    <row r="20301" spans="1:7">
      <c r="A20301" s="292" t="s">
        <v>49</v>
      </c>
      <c r="B20301" s="405">
        <v>83313</v>
      </c>
      <c r="C20301" s="292" t="s">
        <v>2979</v>
      </c>
      <c r="E20301" s="292" t="s">
        <v>214</v>
      </c>
      <c r="F20301" s="405">
        <v>81082</v>
      </c>
      <c r="G20301" s="292" t="s">
        <v>2979</v>
      </c>
    </row>
    <row r="20302" spans="1:7">
      <c r="A20302" s="292" t="s">
        <v>49</v>
      </c>
      <c r="B20302" s="405">
        <v>83451</v>
      </c>
      <c r="C20302" s="292" t="s">
        <v>2979</v>
      </c>
      <c r="E20302" s="292" t="s">
        <v>214</v>
      </c>
      <c r="F20302" s="405">
        <v>81087</v>
      </c>
      <c r="G20302" s="292" t="s">
        <v>2979</v>
      </c>
    </row>
    <row r="20303" spans="1:7">
      <c r="A20303" s="292" t="s">
        <v>49</v>
      </c>
      <c r="B20303" s="405">
        <v>78838</v>
      </c>
      <c r="C20303" s="292" t="s">
        <v>2979</v>
      </c>
      <c r="E20303" s="292" t="s">
        <v>214</v>
      </c>
      <c r="F20303" s="405">
        <v>81092</v>
      </c>
      <c r="G20303" s="292" t="s">
        <v>2979</v>
      </c>
    </row>
    <row r="20304" spans="1:7">
      <c r="A20304" s="292" t="s">
        <v>49</v>
      </c>
      <c r="B20304" s="405">
        <v>79036</v>
      </c>
      <c r="C20304" s="292" t="s">
        <v>2979</v>
      </c>
      <c r="E20304" s="292" t="s">
        <v>214</v>
      </c>
      <c r="F20304" s="405">
        <v>81120</v>
      </c>
      <c r="G20304" s="292" t="s">
        <v>2979</v>
      </c>
    </row>
    <row r="20305" spans="1:7">
      <c r="A20305" s="292" t="s">
        <v>49</v>
      </c>
      <c r="B20305" s="405">
        <v>79240</v>
      </c>
      <c r="C20305" s="292" t="s">
        <v>2979</v>
      </c>
      <c r="E20305" s="292" t="s">
        <v>214</v>
      </c>
      <c r="F20305" s="405">
        <v>81121</v>
      </c>
      <c r="G20305" s="292" t="s">
        <v>2979</v>
      </c>
    </row>
    <row r="20306" spans="1:7">
      <c r="A20306" s="292" t="s">
        <v>49</v>
      </c>
      <c r="B20306" s="405">
        <v>79371</v>
      </c>
      <c r="C20306" s="292" t="s">
        <v>2979</v>
      </c>
      <c r="E20306" s="292" t="s">
        <v>214</v>
      </c>
      <c r="F20306" s="405">
        <v>81123</v>
      </c>
      <c r="G20306" s="292" t="s">
        <v>2979</v>
      </c>
    </row>
    <row r="20307" spans="1:7">
      <c r="A20307" s="292" t="s">
        <v>49</v>
      </c>
      <c r="B20307" s="405">
        <v>79560</v>
      </c>
      <c r="C20307" s="292" t="s">
        <v>2979</v>
      </c>
      <c r="E20307" s="292" t="s">
        <v>214</v>
      </c>
      <c r="F20307" s="405">
        <v>81125</v>
      </c>
      <c r="G20307" s="292" t="s">
        <v>2979</v>
      </c>
    </row>
    <row r="20308" spans="1:7">
      <c r="A20308" s="292" t="s">
        <v>49</v>
      </c>
      <c r="B20308" s="405">
        <v>80107</v>
      </c>
      <c r="C20308" s="292" t="s">
        <v>2979</v>
      </c>
      <c r="E20308" s="292" t="s">
        <v>214</v>
      </c>
      <c r="F20308" s="405">
        <v>81127</v>
      </c>
      <c r="G20308" s="292" t="s">
        <v>2979</v>
      </c>
    </row>
    <row r="20309" spans="1:7">
      <c r="A20309" s="292" t="s">
        <v>49</v>
      </c>
      <c r="B20309" s="405">
        <v>80483</v>
      </c>
      <c r="C20309" s="292" t="s">
        <v>2979</v>
      </c>
      <c r="E20309" s="292" t="s">
        <v>214</v>
      </c>
      <c r="F20309" s="405">
        <v>81130</v>
      </c>
      <c r="G20309" s="292" t="s">
        <v>2979</v>
      </c>
    </row>
    <row r="20310" spans="1:7">
      <c r="A20310" s="292" t="s">
        <v>49</v>
      </c>
      <c r="B20310" s="405">
        <v>80812</v>
      </c>
      <c r="C20310" s="292" t="s">
        <v>2979</v>
      </c>
      <c r="E20310" s="292" t="s">
        <v>214</v>
      </c>
      <c r="F20310" s="405">
        <v>81131</v>
      </c>
      <c r="G20310" s="292" t="s">
        <v>2979</v>
      </c>
    </row>
    <row r="20311" spans="1:7">
      <c r="A20311" s="292" t="s">
        <v>49</v>
      </c>
      <c r="B20311" s="405">
        <v>81127</v>
      </c>
      <c r="C20311" s="292" t="s">
        <v>2979</v>
      </c>
      <c r="E20311" s="292" t="s">
        <v>214</v>
      </c>
      <c r="F20311" s="405">
        <v>81132</v>
      </c>
      <c r="G20311" s="292" t="s">
        <v>2979</v>
      </c>
    </row>
    <row r="20312" spans="1:7">
      <c r="A20312" s="292" t="s">
        <v>49</v>
      </c>
      <c r="B20312" s="405">
        <v>81410</v>
      </c>
      <c r="C20312" s="292" t="s">
        <v>2979</v>
      </c>
      <c r="E20312" s="292" t="s">
        <v>214</v>
      </c>
      <c r="F20312" s="405">
        <v>81135</v>
      </c>
      <c r="G20312" s="292" t="s">
        <v>2979</v>
      </c>
    </row>
    <row r="20313" spans="1:7">
      <c r="A20313" s="292" t="s">
        <v>49</v>
      </c>
      <c r="B20313" s="405">
        <v>82059</v>
      </c>
      <c r="C20313" s="292" t="s">
        <v>2979</v>
      </c>
      <c r="E20313" s="292" t="s">
        <v>214</v>
      </c>
      <c r="F20313" s="405">
        <v>81136</v>
      </c>
      <c r="G20313" s="292" t="s">
        <v>2979</v>
      </c>
    </row>
    <row r="20314" spans="1:7">
      <c r="A20314" s="292" t="s">
        <v>49</v>
      </c>
      <c r="B20314" s="405">
        <v>82513</v>
      </c>
      <c r="C20314" s="292" t="s">
        <v>2979</v>
      </c>
      <c r="E20314" s="292" t="s">
        <v>214</v>
      </c>
      <c r="F20314" s="405">
        <v>81137</v>
      </c>
      <c r="G20314" s="292" t="s">
        <v>2979</v>
      </c>
    </row>
    <row r="20315" spans="1:7">
      <c r="A20315" s="292" t="s">
        <v>49</v>
      </c>
      <c r="B20315" s="405">
        <v>83120</v>
      </c>
      <c r="C20315" s="292" t="s">
        <v>2979</v>
      </c>
      <c r="E20315" s="292" t="s">
        <v>214</v>
      </c>
      <c r="F20315" s="405">
        <v>81140</v>
      </c>
      <c r="G20315" s="292" t="s">
        <v>2979</v>
      </c>
    </row>
    <row r="20316" spans="1:7">
      <c r="A20316" s="292" t="s">
        <v>49</v>
      </c>
      <c r="B20316" s="405">
        <v>83314</v>
      </c>
      <c r="C20316" s="292" t="s">
        <v>2979</v>
      </c>
      <c r="E20316" s="292" t="s">
        <v>214</v>
      </c>
      <c r="F20316" s="405">
        <v>81141</v>
      </c>
      <c r="G20316" s="292" t="s">
        <v>2979</v>
      </c>
    </row>
    <row r="20317" spans="1:7">
      <c r="A20317" s="292" t="s">
        <v>49</v>
      </c>
      <c r="B20317" s="405">
        <v>83452</v>
      </c>
      <c r="C20317" s="292" t="s">
        <v>2979</v>
      </c>
      <c r="E20317" s="292" t="s">
        <v>214</v>
      </c>
      <c r="F20317" s="405">
        <v>81144</v>
      </c>
      <c r="G20317" s="292" t="s">
        <v>2979</v>
      </c>
    </row>
    <row r="20318" spans="1:7">
      <c r="A20318" s="292" t="s">
        <v>49</v>
      </c>
      <c r="B20318" s="405">
        <v>78839</v>
      </c>
      <c r="C20318" s="292" t="s">
        <v>2979</v>
      </c>
      <c r="E20318" s="292" t="s">
        <v>214</v>
      </c>
      <c r="F20318" s="405">
        <v>81146</v>
      </c>
      <c r="G20318" s="292" t="s">
        <v>2979</v>
      </c>
    </row>
    <row r="20319" spans="1:7">
      <c r="A20319" s="292" t="s">
        <v>49</v>
      </c>
      <c r="B20319" s="405">
        <v>79039</v>
      </c>
      <c r="C20319" s="292" t="s">
        <v>2979</v>
      </c>
      <c r="E20319" s="292" t="s">
        <v>214</v>
      </c>
      <c r="F20319" s="405">
        <v>81148</v>
      </c>
      <c r="G20319" s="292" t="s">
        <v>2979</v>
      </c>
    </row>
    <row r="20320" spans="1:7">
      <c r="A20320" s="292" t="s">
        <v>49</v>
      </c>
      <c r="B20320" s="405">
        <v>79241</v>
      </c>
      <c r="C20320" s="292" t="s">
        <v>2979</v>
      </c>
      <c r="E20320" s="292" t="s">
        <v>214</v>
      </c>
      <c r="F20320" s="405">
        <v>81153</v>
      </c>
      <c r="G20320" s="292" t="s">
        <v>2979</v>
      </c>
    </row>
    <row r="20321" spans="1:7">
      <c r="A20321" s="292" t="s">
        <v>49</v>
      </c>
      <c r="B20321" s="405">
        <v>79372</v>
      </c>
      <c r="C20321" s="292" t="s">
        <v>2979</v>
      </c>
      <c r="E20321" s="292" t="s">
        <v>214</v>
      </c>
      <c r="F20321" s="405">
        <v>81154</v>
      </c>
      <c r="G20321" s="292" t="s">
        <v>2979</v>
      </c>
    </row>
    <row r="20322" spans="1:7">
      <c r="A20322" s="292" t="s">
        <v>49</v>
      </c>
      <c r="B20322" s="405">
        <v>79561</v>
      </c>
      <c r="C20322" s="292" t="s">
        <v>2979</v>
      </c>
      <c r="E20322" s="292" t="s">
        <v>214</v>
      </c>
      <c r="F20322" s="405">
        <v>81157</v>
      </c>
      <c r="G20322" s="292" t="s">
        <v>2979</v>
      </c>
    </row>
    <row r="20323" spans="1:7">
      <c r="A20323" s="292" t="s">
        <v>49</v>
      </c>
      <c r="B20323" s="405">
        <v>80116</v>
      </c>
      <c r="C20323" s="292" t="s">
        <v>2979</v>
      </c>
      <c r="E20323" s="292" t="s">
        <v>214</v>
      </c>
      <c r="F20323" s="405">
        <v>81210</v>
      </c>
      <c r="G20323" s="292" t="s">
        <v>2979</v>
      </c>
    </row>
    <row r="20324" spans="1:7">
      <c r="A20324" s="292" t="s">
        <v>49</v>
      </c>
      <c r="B20324" s="405">
        <v>80487</v>
      </c>
      <c r="C20324" s="292" t="s">
        <v>2979</v>
      </c>
      <c r="E20324" s="292" t="s">
        <v>214</v>
      </c>
      <c r="F20324" s="405">
        <v>81211</v>
      </c>
      <c r="G20324" s="292" t="s">
        <v>2979</v>
      </c>
    </row>
    <row r="20325" spans="1:7">
      <c r="A20325" s="292" t="s">
        <v>49</v>
      </c>
      <c r="B20325" s="405">
        <v>80813</v>
      </c>
      <c r="C20325" s="292" t="s">
        <v>2979</v>
      </c>
      <c r="E20325" s="292" t="s">
        <v>214</v>
      </c>
      <c r="F20325" s="405">
        <v>81222</v>
      </c>
      <c r="G20325" s="292" t="s">
        <v>2979</v>
      </c>
    </row>
    <row r="20326" spans="1:7">
      <c r="A20326" s="292" t="s">
        <v>49</v>
      </c>
      <c r="B20326" s="405">
        <v>81130</v>
      </c>
      <c r="C20326" s="292" t="s">
        <v>2979</v>
      </c>
      <c r="E20326" s="292" t="s">
        <v>214</v>
      </c>
      <c r="F20326" s="405">
        <v>81224</v>
      </c>
      <c r="G20326" s="292" t="s">
        <v>2979</v>
      </c>
    </row>
    <row r="20327" spans="1:7">
      <c r="A20327" s="292" t="s">
        <v>49</v>
      </c>
      <c r="B20327" s="405">
        <v>81411</v>
      </c>
      <c r="C20327" s="292" t="s">
        <v>2979</v>
      </c>
      <c r="E20327" s="292" t="s">
        <v>214</v>
      </c>
      <c r="F20327" s="405">
        <v>81228</v>
      </c>
      <c r="G20327" s="292" t="s">
        <v>2979</v>
      </c>
    </row>
    <row r="20328" spans="1:7">
      <c r="A20328" s="292" t="s">
        <v>49</v>
      </c>
      <c r="B20328" s="405">
        <v>82060</v>
      </c>
      <c r="C20328" s="292" t="s">
        <v>2979</v>
      </c>
      <c r="E20328" s="292" t="s">
        <v>214</v>
      </c>
      <c r="F20328" s="405">
        <v>81230</v>
      </c>
      <c r="G20328" s="292" t="s">
        <v>2979</v>
      </c>
    </row>
    <row r="20329" spans="1:7">
      <c r="A20329" s="292" t="s">
        <v>49</v>
      </c>
      <c r="B20329" s="405">
        <v>82516</v>
      </c>
      <c r="C20329" s="292" t="s">
        <v>2979</v>
      </c>
      <c r="E20329" s="292" t="s">
        <v>214</v>
      </c>
      <c r="F20329" s="405">
        <v>81233</v>
      </c>
      <c r="G20329" s="292" t="s">
        <v>2979</v>
      </c>
    </row>
    <row r="20330" spans="1:7">
      <c r="A20330" s="292" t="s">
        <v>49</v>
      </c>
      <c r="B20330" s="405">
        <v>83121</v>
      </c>
      <c r="C20330" s="292" t="s">
        <v>2979</v>
      </c>
      <c r="E20330" s="292" t="s">
        <v>214</v>
      </c>
      <c r="F20330" s="405">
        <v>81235</v>
      </c>
      <c r="G20330" s="292" t="s">
        <v>2979</v>
      </c>
    </row>
    <row r="20331" spans="1:7">
      <c r="A20331" s="292" t="s">
        <v>49</v>
      </c>
      <c r="B20331" s="405">
        <v>83316</v>
      </c>
      <c r="C20331" s="292" t="s">
        <v>2979</v>
      </c>
      <c r="E20331" s="292" t="s">
        <v>214</v>
      </c>
      <c r="F20331" s="405">
        <v>81236</v>
      </c>
      <c r="G20331" s="292" t="s">
        <v>2979</v>
      </c>
    </row>
    <row r="20332" spans="1:7">
      <c r="A20332" s="292" t="s">
        <v>49</v>
      </c>
      <c r="B20332" s="405">
        <v>83455</v>
      </c>
      <c r="C20332" s="292" t="s">
        <v>2979</v>
      </c>
      <c r="E20332" s="292" t="s">
        <v>214</v>
      </c>
      <c r="F20332" s="405">
        <v>81237</v>
      </c>
      <c r="G20332" s="292" t="s">
        <v>2979</v>
      </c>
    </row>
    <row r="20333" spans="1:7">
      <c r="A20333" s="292" t="s">
        <v>49</v>
      </c>
      <c r="B20333" s="405">
        <v>78850</v>
      </c>
      <c r="C20333" s="292" t="s">
        <v>2979</v>
      </c>
      <c r="E20333" s="292" t="s">
        <v>214</v>
      </c>
      <c r="F20333" s="405">
        <v>81239</v>
      </c>
      <c r="G20333" s="292" t="s">
        <v>2979</v>
      </c>
    </row>
    <row r="20334" spans="1:7">
      <c r="A20334" s="292" t="s">
        <v>49</v>
      </c>
      <c r="B20334" s="405">
        <v>79041</v>
      </c>
      <c r="C20334" s="292" t="s">
        <v>2979</v>
      </c>
      <c r="E20334" s="292" t="s">
        <v>214</v>
      </c>
      <c r="F20334" s="405">
        <v>81240</v>
      </c>
      <c r="G20334" s="292" t="s">
        <v>2979</v>
      </c>
    </row>
    <row r="20335" spans="1:7">
      <c r="A20335" s="292" t="s">
        <v>49</v>
      </c>
      <c r="B20335" s="405">
        <v>79243</v>
      </c>
      <c r="C20335" s="292" t="s">
        <v>2979</v>
      </c>
      <c r="E20335" s="292" t="s">
        <v>214</v>
      </c>
      <c r="F20335" s="405">
        <v>81241</v>
      </c>
      <c r="G20335" s="292" t="s">
        <v>2979</v>
      </c>
    </row>
    <row r="20336" spans="1:7">
      <c r="A20336" s="292" t="s">
        <v>49</v>
      </c>
      <c r="B20336" s="405">
        <v>79373</v>
      </c>
      <c r="C20336" s="292" t="s">
        <v>2979</v>
      </c>
      <c r="E20336" s="292" t="s">
        <v>214</v>
      </c>
      <c r="F20336" s="405">
        <v>81248</v>
      </c>
      <c r="G20336" s="292" t="s">
        <v>2979</v>
      </c>
    </row>
    <row r="20337" spans="1:7">
      <c r="A20337" s="292" t="s">
        <v>49</v>
      </c>
      <c r="B20337" s="405">
        <v>79562</v>
      </c>
      <c r="C20337" s="292" t="s">
        <v>2979</v>
      </c>
      <c r="E20337" s="292" t="s">
        <v>214</v>
      </c>
      <c r="F20337" s="405">
        <v>81251</v>
      </c>
      <c r="G20337" s="292" t="s">
        <v>2979</v>
      </c>
    </row>
    <row r="20338" spans="1:7">
      <c r="A20338" s="292" t="s">
        <v>49</v>
      </c>
      <c r="B20338" s="405">
        <v>80117</v>
      </c>
      <c r="C20338" s="292" t="s">
        <v>2979</v>
      </c>
      <c r="E20338" s="292" t="s">
        <v>214</v>
      </c>
      <c r="F20338" s="405">
        <v>81253</v>
      </c>
      <c r="G20338" s="292" t="s">
        <v>2979</v>
      </c>
    </row>
    <row r="20339" spans="1:7">
      <c r="A20339" s="292" t="s">
        <v>49</v>
      </c>
      <c r="B20339" s="405">
        <v>80512</v>
      </c>
      <c r="C20339" s="292" t="s">
        <v>2979</v>
      </c>
      <c r="E20339" s="292" t="s">
        <v>214</v>
      </c>
      <c r="F20339" s="405">
        <v>81303</v>
      </c>
      <c r="G20339" s="292" t="s">
        <v>2979</v>
      </c>
    </row>
    <row r="20340" spans="1:7">
      <c r="A20340" s="292" t="s">
        <v>49</v>
      </c>
      <c r="B20340" s="405">
        <v>80814</v>
      </c>
      <c r="C20340" s="292" t="s">
        <v>2979</v>
      </c>
      <c r="E20340" s="292" t="s">
        <v>214</v>
      </c>
      <c r="F20340" s="405">
        <v>81326</v>
      </c>
      <c r="G20340" s="292" t="s">
        <v>2979</v>
      </c>
    </row>
    <row r="20341" spans="1:7">
      <c r="A20341" s="292" t="s">
        <v>49</v>
      </c>
      <c r="B20341" s="405">
        <v>81131</v>
      </c>
      <c r="C20341" s="292" t="s">
        <v>2979</v>
      </c>
      <c r="E20341" s="292" t="s">
        <v>214</v>
      </c>
      <c r="F20341" s="405">
        <v>81327</v>
      </c>
      <c r="G20341" s="292" t="s">
        <v>2979</v>
      </c>
    </row>
    <row r="20342" spans="1:7">
      <c r="A20342" s="292" t="s">
        <v>49</v>
      </c>
      <c r="B20342" s="405">
        <v>81413</v>
      </c>
      <c r="C20342" s="292" t="s">
        <v>2979</v>
      </c>
      <c r="E20342" s="292" t="s">
        <v>214</v>
      </c>
      <c r="F20342" s="405">
        <v>81328</v>
      </c>
      <c r="G20342" s="292" t="s">
        <v>2979</v>
      </c>
    </row>
    <row r="20343" spans="1:7">
      <c r="A20343" s="292" t="s">
        <v>49</v>
      </c>
      <c r="B20343" s="405">
        <v>82063</v>
      </c>
      <c r="C20343" s="292" t="s">
        <v>2979</v>
      </c>
      <c r="E20343" s="292" t="s">
        <v>214</v>
      </c>
      <c r="F20343" s="405">
        <v>81329</v>
      </c>
      <c r="G20343" s="292" t="s">
        <v>2979</v>
      </c>
    </row>
    <row r="20344" spans="1:7">
      <c r="A20344" s="292" t="s">
        <v>49</v>
      </c>
      <c r="B20344" s="405">
        <v>82520</v>
      </c>
      <c r="C20344" s="292" t="s">
        <v>2979</v>
      </c>
      <c r="E20344" s="292" t="s">
        <v>214</v>
      </c>
      <c r="F20344" s="405">
        <v>81330</v>
      </c>
      <c r="G20344" s="292" t="s">
        <v>2979</v>
      </c>
    </row>
    <row r="20345" spans="1:7">
      <c r="A20345" s="292" t="s">
        <v>49</v>
      </c>
      <c r="B20345" s="405">
        <v>83122</v>
      </c>
      <c r="C20345" s="292" t="s">
        <v>2979</v>
      </c>
      <c r="E20345" s="292" t="s">
        <v>214</v>
      </c>
      <c r="F20345" s="405">
        <v>81332</v>
      </c>
      <c r="G20345" s="292" t="s">
        <v>2979</v>
      </c>
    </row>
    <row r="20346" spans="1:7">
      <c r="A20346" s="292" t="s">
        <v>49</v>
      </c>
      <c r="B20346" s="405">
        <v>83321</v>
      </c>
      <c r="C20346" s="292" t="s">
        <v>2979</v>
      </c>
      <c r="E20346" s="292" t="s">
        <v>214</v>
      </c>
      <c r="F20346" s="405">
        <v>81334</v>
      </c>
      <c r="G20346" s="292" t="s">
        <v>2979</v>
      </c>
    </row>
    <row r="20347" spans="1:7">
      <c r="A20347" s="292" t="s">
        <v>49</v>
      </c>
      <c r="B20347" s="405">
        <v>83468</v>
      </c>
      <c r="C20347" s="292" t="s">
        <v>2979</v>
      </c>
      <c r="E20347" s="292" t="s">
        <v>214</v>
      </c>
      <c r="F20347" s="405">
        <v>81335</v>
      </c>
      <c r="G20347" s="292" t="s">
        <v>2979</v>
      </c>
    </row>
    <row r="20348" spans="1:7">
      <c r="A20348" s="292" t="s">
        <v>49</v>
      </c>
      <c r="B20348" s="405">
        <v>78852</v>
      </c>
      <c r="C20348" s="292" t="s">
        <v>2979</v>
      </c>
      <c r="E20348" s="292" t="s">
        <v>214</v>
      </c>
      <c r="F20348" s="405">
        <v>81403</v>
      </c>
      <c r="G20348" s="292" t="s">
        <v>2979</v>
      </c>
    </row>
    <row r="20349" spans="1:7">
      <c r="A20349" s="292" t="s">
        <v>49</v>
      </c>
      <c r="B20349" s="405">
        <v>79042</v>
      </c>
      <c r="C20349" s="292" t="s">
        <v>2979</v>
      </c>
      <c r="E20349" s="292" t="s">
        <v>214</v>
      </c>
      <c r="F20349" s="405">
        <v>81410</v>
      </c>
      <c r="G20349" s="292" t="s">
        <v>2979</v>
      </c>
    </row>
    <row r="20350" spans="1:7">
      <c r="A20350" s="292" t="s">
        <v>49</v>
      </c>
      <c r="B20350" s="405">
        <v>79244</v>
      </c>
      <c r="C20350" s="292" t="s">
        <v>2979</v>
      </c>
      <c r="E20350" s="292" t="s">
        <v>214</v>
      </c>
      <c r="F20350" s="405">
        <v>81411</v>
      </c>
      <c r="G20350" s="292" t="s">
        <v>2979</v>
      </c>
    </row>
    <row r="20351" spans="1:7">
      <c r="A20351" s="292" t="s">
        <v>49</v>
      </c>
      <c r="B20351" s="405">
        <v>79377</v>
      </c>
      <c r="C20351" s="292" t="s">
        <v>2979</v>
      </c>
      <c r="E20351" s="292" t="s">
        <v>214</v>
      </c>
      <c r="F20351" s="405">
        <v>81413</v>
      </c>
      <c r="G20351" s="292" t="s">
        <v>2979</v>
      </c>
    </row>
    <row r="20352" spans="1:7">
      <c r="A20352" s="292" t="s">
        <v>49</v>
      </c>
      <c r="B20352" s="405">
        <v>79565</v>
      </c>
      <c r="C20352" s="292" t="s">
        <v>2979</v>
      </c>
      <c r="E20352" s="292" t="s">
        <v>214</v>
      </c>
      <c r="F20352" s="405">
        <v>81414</v>
      </c>
      <c r="G20352" s="292" t="s">
        <v>2979</v>
      </c>
    </row>
    <row r="20353" spans="1:7">
      <c r="A20353" s="292" t="s">
        <v>49</v>
      </c>
      <c r="B20353" s="405">
        <v>80118</v>
      </c>
      <c r="C20353" s="292" t="s">
        <v>2979</v>
      </c>
      <c r="E20353" s="292" t="s">
        <v>214</v>
      </c>
      <c r="F20353" s="405">
        <v>81415</v>
      </c>
      <c r="G20353" s="292" t="s">
        <v>2979</v>
      </c>
    </row>
    <row r="20354" spans="1:7">
      <c r="A20354" s="292" t="s">
        <v>49</v>
      </c>
      <c r="B20354" s="405">
        <v>80532</v>
      </c>
      <c r="C20354" s="292" t="s">
        <v>2979</v>
      </c>
      <c r="E20354" s="292" t="s">
        <v>214</v>
      </c>
      <c r="F20354" s="405">
        <v>81418</v>
      </c>
      <c r="G20354" s="292" t="s">
        <v>2979</v>
      </c>
    </row>
    <row r="20355" spans="1:7">
      <c r="A20355" s="292" t="s">
        <v>49</v>
      </c>
      <c r="B20355" s="405">
        <v>80815</v>
      </c>
      <c r="C20355" s="292" t="s">
        <v>2979</v>
      </c>
      <c r="E20355" s="292" t="s">
        <v>214</v>
      </c>
      <c r="F20355" s="405">
        <v>81419</v>
      </c>
      <c r="G20355" s="292" t="s">
        <v>2979</v>
      </c>
    </row>
    <row r="20356" spans="1:7">
      <c r="A20356" s="292" t="s">
        <v>49</v>
      </c>
      <c r="B20356" s="405">
        <v>81132</v>
      </c>
      <c r="C20356" s="292" t="s">
        <v>2979</v>
      </c>
      <c r="E20356" s="292" t="s">
        <v>214</v>
      </c>
      <c r="F20356" s="405">
        <v>81422</v>
      </c>
      <c r="G20356" s="292" t="s">
        <v>2979</v>
      </c>
    </row>
    <row r="20357" spans="1:7">
      <c r="A20357" s="292" t="s">
        <v>49</v>
      </c>
      <c r="B20357" s="405">
        <v>81414</v>
      </c>
      <c r="C20357" s="292" t="s">
        <v>2979</v>
      </c>
      <c r="E20357" s="292" t="s">
        <v>214</v>
      </c>
      <c r="F20357" s="405">
        <v>81423</v>
      </c>
      <c r="G20357" s="292" t="s">
        <v>2979</v>
      </c>
    </row>
    <row r="20358" spans="1:7">
      <c r="A20358" s="292" t="s">
        <v>49</v>
      </c>
      <c r="B20358" s="405">
        <v>82070</v>
      </c>
      <c r="C20358" s="292" t="s">
        <v>2979</v>
      </c>
      <c r="E20358" s="292" t="s">
        <v>214</v>
      </c>
      <c r="F20358" s="405">
        <v>81424</v>
      </c>
      <c r="G20358" s="292" t="s">
        <v>2979</v>
      </c>
    </row>
    <row r="20359" spans="1:7">
      <c r="A20359" s="292" t="s">
        <v>49</v>
      </c>
      <c r="B20359" s="405">
        <v>82523</v>
      </c>
      <c r="C20359" s="292" t="s">
        <v>2979</v>
      </c>
      <c r="E20359" s="292" t="s">
        <v>214</v>
      </c>
      <c r="F20359" s="405">
        <v>81425</v>
      </c>
      <c r="G20359" s="292" t="s">
        <v>2979</v>
      </c>
    </row>
    <row r="20360" spans="1:7">
      <c r="A20360" s="292" t="s">
        <v>49</v>
      </c>
      <c r="B20360" s="405">
        <v>83123</v>
      </c>
      <c r="C20360" s="292" t="s">
        <v>2979</v>
      </c>
      <c r="E20360" s="292" t="s">
        <v>214</v>
      </c>
      <c r="F20360" s="405">
        <v>81426</v>
      </c>
      <c r="G20360" s="292" t="s">
        <v>2979</v>
      </c>
    </row>
    <row r="20361" spans="1:7">
      <c r="A20361" s="292" t="s">
        <v>49</v>
      </c>
      <c r="B20361" s="405">
        <v>83322</v>
      </c>
      <c r="C20361" s="292" t="s">
        <v>2979</v>
      </c>
      <c r="E20361" s="292" t="s">
        <v>214</v>
      </c>
      <c r="F20361" s="405">
        <v>81427</v>
      </c>
      <c r="G20361" s="292" t="s">
        <v>2979</v>
      </c>
    </row>
    <row r="20362" spans="1:7">
      <c r="A20362" s="292" t="s">
        <v>49</v>
      </c>
      <c r="B20362" s="405">
        <v>83520</v>
      </c>
      <c r="C20362" s="292" t="s">
        <v>2979</v>
      </c>
      <c r="E20362" s="292" t="s">
        <v>214</v>
      </c>
      <c r="F20362" s="405">
        <v>81428</v>
      </c>
      <c r="G20362" s="292" t="s">
        <v>2979</v>
      </c>
    </row>
    <row r="20363" spans="1:7">
      <c r="A20363" s="292" t="s">
        <v>49</v>
      </c>
      <c r="B20363" s="405">
        <v>78861</v>
      </c>
      <c r="C20363" s="292" t="s">
        <v>2979</v>
      </c>
      <c r="E20363" s="292" t="s">
        <v>214</v>
      </c>
      <c r="F20363" s="405">
        <v>81429</v>
      </c>
      <c r="G20363" s="292" t="s">
        <v>2979</v>
      </c>
    </row>
    <row r="20364" spans="1:7">
      <c r="A20364" s="292" t="s">
        <v>49</v>
      </c>
      <c r="B20364" s="405">
        <v>79043</v>
      </c>
      <c r="C20364" s="292" t="s">
        <v>2979</v>
      </c>
      <c r="E20364" s="292" t="s">
        <v>214</v>
      </c>
      <c r="F20364" s="405">
        <v>81430</v>
      </c>
      <c r="G20364" s="292" t="s">
        <v>2979</v>
      </c>
    </row>
    <row r="20365" spans="1:7">
      <c r="A20365" s="292" t="s">
        <v>49</v>
      </c>
      <c r="B20365" s="405">
        <v>79245</v>
      </c>
      <c r="C20365" s="292" t="s">
        <v>2979</v>
      </c>
      <c r="E20365" s="292" t="s">
        <v>214</v>
      </c>
      <c r="F20365" s="405">
        <v>81432</v>
      </c>
      <c r="G20365" s="292" t="s">
        <v>2979</v>
      </c>
    </row>
    <row r="20366" spans="1:7">
      <c r="A20366" s="292" t="s">
        <v>49</v>
      </c>
      <c r="B20366" s="405">
        <v>79378</v>
      </c>
      <c r="C20366" s="292" t="s">
        <v>2979</v>
      </c>
      <c r="E20366" s="292" t="s">
        <v>214</v>
      </c>
      <c r="F20366" s="405">
        <v>81433</v>
      </c>
      <c r="G20366" s="292" t="s">
        <v>2979</v>
      </c>
    </row>
    <row r="20367" spans="1:7">
      <c r="A20367" s="292" t="s">
        <v>49</v>
      </c>
      <c r="B20367" s="405">
        <v>79567</v>
      </c>
      <c r="C20367" s="292" t="s">
        <v>2979</v>
      </c>
      <c r="E20367" s="292" t="s">
        <v>214</v>
      </c>
      <c r="F20367" s="405">
        <v>81435</v>
      </c>
      <c r="G20367" s="292" t="s">
        <v>2979</v>
      </c>
    </row>
    <row r="20368" spans="1:7">
      <c r="A20368" s="292" t="s">
        <v>49</v>
      </c>
      <c r="B20368" s="405">
        <v>80131</v>
      </c>
      <c r="C20368" s="292" t="s">
        <v>2979</v>
      </c>
      <c r="E20368" s="292" t="s">
        <v>214</v>
      </c>
      <c r="F20368" s="405">
        <v>81524</v>
      </c>
      <c r="G20368" s="292" t="s">
        <v>2979</v>
      </c>
    </row>
    <row r="20369" spans="1:7">
      <c r="A20369" s="292" t="s">
        <v>49</v>
      </c>
      <c r="B20369" s="405">
        <v>80535</v>
      </c>
      <c r="C20369" s="292" t="s">
        <v>2979</v>
      </c>
      <c r="E20369" s="292" t="s">
        <v>214</v>
      </c>
      <c r="F20369" s="405">
        <v>81525</v>
      </c>
      <c r="G20369" s="292" t="s">
        <v>2979</v>
      </c>
    </row>
    <row r="20370" spans="1:7">
      <c r="A20370" s="292" t="s">
        <v>49</v>
      </c>
      <c r="B20370" s="405">
        <v>80821</v>
      </c>
      <c r="C20370" s="292" t="s">
        <v>2979</v>
      </c>
      <c r="E20370" s="292" t="s">
        <v>214</v>
      </c>
      <c r="F20370" s="405">
        <v>81626</v>
      </c>
      <c r="G20370" s="292" t="s">
        <v>2979</v>
      </c>
    </row>
    <row r="20371" spans="1:7">
      <c r="A20371" s="292" t="s">
        <v>49</v>
      </c>
      <c r="B20371" s="405">
        <v>81135</v>
      </c>
      <c r="C20371" s="292" t="s">
        <v>2979</v>
      </c>
      <c r="E20371" s="292" t="s">
        <v>214</v>
      </c>
      <c r="F20371" s="405">
        <v>81630</v>
      </c>
      <c r="G20371" s="292" t="s">
        <v>2979</v>
      </c>
    </row>
    <row r="20372" spans="1:7">
      <c r="A20372" s="292" t="s">
        <v>49</v>
      </c>
      <c r="B20372" s="405">
        <v>81415</v>
      </c>
      <c r="C20372" s="292" t="s">
        <v>2979</v>
      </c>
      <c r="E20372" s="292" t="s">
        <v>214</v>
      </c>
      <c r="F20372" s="405">
        <v>81633</v>
      </c>
      <c r="G20372" s="292" t="s">
        <v>2979</v>
      </c>
    </row>
    <row r="20373" spans="1:7">
      <c r="A20373" s="292" t="s">
        <v>49</v>
      </c>
      <c r="B20373" s="405">
        <v>82073</v>
      </c>
      <c r="C20373" s="292" t="s">
        <v>2979</v>
      </c>
      <c r="E20373" s="292" t="s">
        <v>214</v>
      </c>
      <c r="F20373" s="405">
        <v>81635</v>
      </c>
      <c r="G20373" s="292" t="s">
        <v>2979</v>
      </c>
    </row>
    <row r="20374" spans="1:7">
      <c r="A20374" s="292" t="s">
        <v>49</v>
      </c>
      <c r="B20374" s="405">
        <v>82604</v>
      </c>
      <c r="C20374" s="292" t="s">
        <v>2979</v>
      </c>
      <c r="E20374" s="292" t="s">
        <v>214</v>
      </c>
      <c r="F20374" s="405">
        <v>81636</v>
      </c>
      <c r="G20374" s="292" t="s">
        <v>2979</v>
      </c>
    </row>
    <row r="20375" spans="1:7">
      <c r="A20375" s="292" t="s">
        <v>49</v>
      </c>
      <c r="B20375" s="405">
        <v>83124</v>
      </c>
      <c r="C20375" s="292" t="s">
        <v>2979</v>
      </c>
      <c r="E20375" s="292" t="s">
        <v>214</v>
      </c>
      <c r="F20375" s="405">
        <v>81639</v>
      </c>
      <c r="G20375" s="292" t="s">
        <v>2979</v>
      </c>
    </row>
    <row r="20376" spans="1:7">
      <c r="A20376" s="292" t="s">
        <v>49</v>
      </c>
      <c r="B20376" s="405">
        <v>83323</v>
      </c>
      <c r="C20376" s="292" t="s">
        <v>2979</v>
      </c>
      <c r="E20376" s="292" t="s">
        <v>214</v>
      </c>
      <c r="F20376" s="405">
        <v>81641</v>
      </c>
      <c r="G20376" s="292" t="s">
        <v>2979</v>
      </c>
    </row>
    <row r="20377" spans="1:7">
      <c r="A20377" s="292" t="s">
        <v>49</v>
      </c>
      <c r="B20377" s="405">
        <v>83522</v>
      </c>
      <c r="C20377" s="292" t="s">
        <v>2979</v>
      </c>
      <c r="E20377" s="292" t="s">
        <v>214</v>
      </c>
      <c r="F20377" s="405">
        <v>81642</v>
      </c>
      <c r="G20377" s="292" t="s">
        <v>2979</v>
      </c>
    </row>
    <row r="20378" spans="1:7">
      <c r="A20378" s="292" t="s">
        <v>49</v>
      </c>
      <c r="B20378" s="405">
        <v>78870</v>
      </c>
      <c r="C20378" s="292" t="s">
        <v>2979</v>
      </c>
      <c r="E20378" s="292" t="s">
        <v>214</v>
      </c>
      <c r="F20378" s="405">
        <v>81643</v>
      </c>
      <c r="G20378" s="292" t="s">
        <v>2979</v>
      </c>
    </row>
    <row r="20379" spans="1:7">
      <c r="A20379" s="292" t="s">
        <v>49</v>
      </c>
      <c r="B20379" s="405">
        <v>79044</v>
      </c>
      <c r="C20379" s="292" t="s">
        <v>2979</v>
      </c>
      <c r="E20379" s="292" t="s">
        <v>214</v>
      </c>
      <c r="F20379" s="405">
        <v>81645</v>
      </c>
      <c r="G20379" s="292" t="s">
        <v>2979</v>
      </c>
    </row>
    <row r="20380" spans="1:7">
      <c r="A20380" s="292" t="s">
        <v>49</v>
      </c>
      <c r="B20380" s="405">
        <v>79247</v>
      </c>
      <c r="C20380" s="292" t="s">
        <v>2979</v>
      </c>
      <c r="E20380" s="292" t="s">
        <v>214</v>
      </c>
      <c r="F20380" s="405">
        <v>81646</v>
      </c>
      <c r="G20380" s="292" t="s">
        <v>2979</v>
      </c>
    </row>
    <row r="20381" spans="1:7">
      <c r="A20381" s="292" t="s">
        <v>49</v>
      </c>
      <c r="B20381" s="405">
        <v>79379</v>
      </c>
      <c r="C20381" s="292" t="s">
        <v>2979</v>
      </c>
      <c r="E20381" s="292" t="s">
        <v>214</v>
      </c>
      <c r="F20381" s="405">
        <v>81647</v>
      </c>
      <c r="G20381" s="292" t="s">
        <v>2979</v>
      </c>
    </row>
    <row r="20382" spans="1:7">
      <c r="A20382" s="292" t="s">
        <v>49</v>
      </c>
      <c r="B20382" s="405">
        <v>79718</v>
      </c>
      <c r="C20382" s="292" t="s">
        <v>2979</v>
      </c>
      <c r="E20382" s="292" t="s">
        <v>214</v>
      </c>
      <c r="F20382" s="405">
        <v>81648</v>
      </c>
      <c r="G20382" s="292" t="s">
        <v>2979</v>
      </c>
    </row>
    <row r="20383" spans="1:7">
      <c r="A20383" s="292" t="s">
        <v>49</v>
      </c>
      <c r="B20383" s="405">
        <v>80135</v>
      </c>
      <c r="C20383" s="292" t="s">
        <v>2979</v>
      </c>
      <c r="E20383" s="292" t="s">
        <v>214</v>
      </c>
      <c r="F20383" s="405">
        <v>81649</v>
      </c>
      <c r="G20383" s="292" t="s">
        <v>2979</v>
      </c>
    </row>
    <row r="20384" spans="1:7">
      <c r="A20384" s="292" t="s">
        <v>49</v>
      </c>
      <c r="B20384" s="405">
        <v>80540</v>
      </c>
      <c r="C20384" s="292" t="s">
        <v>2979</v>
      </c>
      <c r="E20384" s="292" t="s">
        <v>214</v>
      </c>
      <c r="F20384" s="405">
        <v>81653</v>
      </c>
      <c r="G20384" s="292" t="s">
        <v>2979</v>
      </c>
    </row>
    <row r="20385" spans="1:7">
      <c r="A20385" s="292" t="s">
        <v>49</v>
      </c>
      <c r="B20385" s="405">
        <v>80822</v>
      </c>
      <c r="C20385" s="292" t="s">
        <v>2979</v>
      </c>
      <c r="E20385" s="292" t="s">
        <v>214</v>
      </c>
      <c r="F20385" s="405">
        <v>81654</v>
      </c>
      <c r="G20385" s="292" t="s">
        <v>2979</v>
      </c>
    </row>
    <row r="20386" spans="1:7">
      <c r="A20386" s="292" t="s">
        <v>49</v>
      </c>
      <c r="B20386" s="405">
        <v>81136</v>
      </c>
      <c r="C20386" s="292" t="s">
        <v>2979</v>
      </c>
      <c r="E20386" s="292" t="s">
        <v>214</v>
      </c>
      <c r="F20386" s="405">
        <v>81655</v>
      </c>
      <c r="G20386" s="292" t="s">
        <v>2979</v>
      </c>
    </row>
    <row r="20387" spans="1:7">
      <c r="A20387" s="292" t="s">
        <v>49</v>
      </c>
      <c r="B20387" s="405">
        <v>81418</v>
      </c>
      <c r="C20387" s="292" t="s">
        <v>2979</v>
      </c>
      <c r="E20387" s="292" t="s">
        <v>214</v>
      </c>
      <c r="F20387" s="405">
        <v>81656</v>
      </c>
      <c r="G20387" s="292" t="s">
        <v>2979</v>
      </c>
    </row>
    <row r="20388" spans="1:7">
      <c r="A20388" s="292" t="s">
        <v>49</v>
      </c>
      <c r="B20388" s="405">
        <v>82082</v>
      </c>
      <c r="C20388" s="292" t="s">
        <v>2979</v>
      </c>
      <c r="E20388" s="292" t="s">
        <v>214</v>
      </c>
      <c r="F20388" s="405">
        <v>82050</v>
      </c>
      <c r="G20388" s="292" t="s">
        <v>2979</v>
      </c>
    </row>
    <row r="20389" spans="1:7">
      <c r="A20389" s="292" t="s">
        <v>49</v>
      </c>
      <c r="B20389" s="405">
        <v>82631</v>
      </c>
      <c r="C20389" s="292" t="s">
        <v>2979</v>
      </c>
      <c r="E20389" s="292" t="s">
        <v>214</v>
      </c>
      <c r="F20389" s="405">
        <v>82054</v>
      </c>
      <c r="G20389" s="292" t="s">
        <v>2979</v>
      </c>
    </row>
    <row r="20390" spans="1:7">
      <c r="A20390" s="292" t="s">
        <v>49</v>
      </c>
      <c r="B20390" s="405">
        <v>83126</v>
      </c>
      <c r="C20390" s="292" t="s">
        <v>2979</v>
      </c>
      <c r="E20390" s="292" t="s">
        <v>214</v>
      </c>
      <c r="F20390" s="405">
        <v>82059</v>
      </c>
      <c r="G20390" s="292" t="s">
        <v>2979</v>
      </c>
    </row>
    <row r="20391" spans="1:7">
      <c r="A20391" s="292" t="s">
        <v>49</v>
      </c>
      <c r="B20391" s="405">
        <v>83324</v>
      </c>
      <c r="C20391" s="292" t="s">
        <v>2979</v>
      </c>
      <c r="E20391" s="292" t="s">
        <v>214</v>
      </c>
      <c r="F20391" s="405">
        <v>82060</v>
      </c>
      <c r="G20391" s="292" t="s">
        <v>2979</v>
      </c>
    </row>
    <row r="20392" spans="1:7">
      <c r="A20392" s="292" t="s">
        <v>49</v>
      </c>
      <c r="B20392" s="405">
        <v>83530</v>
      </c>
      <c r="C20392" s="292" t="s">
        <v>2979</v>
      </c>
      <c r="E20392" s="292" t="s">
        <v>214</v>
      </c>
      <c r="F20392" s="405">
        <v>82063</v>
      </c>
      <c r="G20392" s="292" t="s">
        <v>2979</v>
      </c>
    </row>
    <row r="20393" spans="1:7">
      <c r="A20393" s="292" t="s">
        <v>49</v>
      </c>
      <c r="B20393" s="405">
        <v>78872</v>
      </c>
      <c r="C20393" s="292" t="s">
        <v>2979</v>
      </c>
      <c r="E20393" s="292" t="s">
        <v>214</v>
      </c>
      <c r="F20393" s="405">
        <v>82070</v>
      </c>
      <c r="G20393" s="292" t="s">
        <v>2979</v>
      </c>
    </row>
    <row r="20394" spans="1:7">
      <c r="A20394" s="292" t="s">
        <v>49</v>
      </c>
      <c r="B20394" s="405">
        <v>79045</v>
      </c>
      <c r="C20394" s="292" t="s">
        <v>2979</v>
      </c>
      <c r="E20394" s="292" t="s">
        <v>214</v>
      </c>
      <c r="F20394" s="405">
        <v>82073</v>
      </c>
      <c r="G20394" s="292" t="s">
        <v>2979</v>
      </c>
    </row>
    <row r="20395" spans="1:7">
      <c r="A20395" s="292" t="s">
        <v>49</v>
      </c>
      <c r="B20395" s="405">
        <v>79250</v>
      </c>
      <c r="C20395" s="292" t="s">
        <v>2979</v>
      </c>
      <c r="E20395" s="292" t="s">
        <v>214</v>
      </c>
      <c r="F20395" s="405">
        <v>82082</v>
      </c>
      <c r="G20395" s="292" t="s">
        <v>2979</v>
      </c>
    </row>
    <row r="20396" spans="1:7">
      <c r="A20396" s="292" t="s">
        <v>49</v>
      </c>
      <c r="B20396" s="405">
        <v>79381</v>
      </c>
      <c r="C20396" s="292" t="s">
        <v>2979</v>
      </c>
      <c r="E20396" s="292" t="s">
        <v>214</v>
      </c>
      <c r="F20396" s="405">
        <v>82201</v>
      </c>
      <c r="G20396" s="292" t="s">
        <v>2979</v>
      </c>
    </row>
    <row r="20397" spans="1:7">
      <c r="A20397" s="292" t="s">
        <v>49</v>
      </c>
      <c r="B20397" s="405">
        <v>79719</v>
      </c>
      <c r="C20397" s="292" t="s">
        <v>2979</v>
      </c>
      <c r="E20397" s="292" t="s">
        <v>214</v>
      </c>
      <c r="F20397" s="405">
        <v>82212</v>
      </c>
      <c r="G20397" s="292" t="s">
        <v>2979</v>
      </c>
    </row>
    <row r="20398" spans="1:7">
      <c r="A20398" s="292" t="s">
        <v>49</v>
      </c>
      <c r="B20398" s="405">
        <v>80136</v>
      </c>
      <c r="C20398" s="292" t="s">
        <v>2979</v>
      </c>
      <c r="E20398" s="292" t="s">
        <v>214</v>
      </c>
      <c r="F20398" s="405">
        <v>82214</v>
      </c>
      <c r="G20398" s="292" t="s">
        <v>2979</v>
      </c>
    </row>
    <row r="20399" spans="1:7">
      <c r="A20399" s="292" t="s">
        <v>49</v>
      </c>
      <c r="B20399" s="405">
        <v>80541</v>
      </c>
      <c r="C20399" s="292" t="s">
        <v>2979</v>
      </c>
      <c r="E20399" s="292" t="s">
        <v>214</v>
      </c>
      <c r="F20399" s="405">
        <v>82215</v>
      </c>
      <c r="G20399" s="292" t="s">
        <v>2979</v>
      </c>
    </row>
    <row r="20400" spans="1:7">
      <c r="A20400" s="292" t="s">
        <v>49</v>
      </c>
      <c r="B20400" s="405">
        <v>80826</v>
      </c>
      <c r="C20400" s="292" t="s">
        <v>2979</v>
      </c>
      <c r="E20400" s="292" t="s">
        <v>214</v>
      </c>
      <c r="F20400" s="405">
        <v>82221</v>
      </c>
      <c r="G20400" s="292" t="s">
        <v>2979</v>
      </c>
    </row>
    <row r="20401" spans="1:7">
      <c r="A20401" s="292" t="s">
        <v>49</v>
      </c>
      <c r="B20401" s="405">
        <v>81137</v>
      </c>
      <c r="C20401" s="292" t="s">
        <v>2979</v>
      </c>
      <c r="E20401" s="292" t="s">
        <v>214</v>
      </c>
      <c r="F20401" s="405">
        <v>82225</v>
      </c>
      <c r="G20401" s="292" t="s">
        <v>2979</v>
      </c>
    </row>
    <row r="20402" spans="1:7">
      <c r="A20402" s="292" t="s">
        <v>49</v>
      </c>
      <c r="B20402" s="405">
        <v>81419</v>
      </c>
      <c r="C20402" s="292" t="s">
        <v>2979</v>
      </c>
      <c r="E20402" s="292" t="s">
        <v>214</v>
      </c>
      <c r="F20402" s="405">
        <v>82227</v>
      </c>
      <c r="G20402" s="292" t="s">
        <v>2979</v>
      </c>
    </row>
    <row r="20403" spans="1:7">
      <c r="A20403" s="292" t="s">
        <v>49</v>
      </c>
      <c r="B20403" s="405">
        <v>82201</v>
      </c>
      <c r="C20403" s="292" t="s">
        <v>2979</v>
      </c>
      <c r="E20403" s="292" t="s">
        <v>214</v>
      </c>
      <c r="F20403" s="405">
        <v>82240</v>
      </c>
      <c r="G20403" s="292" t="s">
        <v>2979</v>
      </c>
    </row>
    <row r="20404" spans="1:7">
      <c r="A20404" s="292" t="s">
        <v>49</v>
      </c>
      <c r="B20404" s="405">
        <v>82633</v>
      </c>
      <c r="C20404" s="292" t="s">
        <v>2979</v>
      </c>
      <c r="E20404" s="292" t="s">
        <v>214</v>
      </c>
      <c r="F20404" s="405">
        <v>82242</v>
      </c>
      <c r="G20404" s="292" t="s">
        <v>2979</v>
      </c>
    </row>
    <row r="20405" spans="1:7">
      <c r="A20405" s="292" t="s">
        <v>49</v>
      </c>
      <c r="B20405" s="405">
        <v>83128</v>
      </c>
      <c r="C20405" s="292" t="s">
        <v>2979</v>
      </c>
      <c r="E20405" s="292" t="s">
        <v>214</v>
      </c>
      <c r="F20405" s="405">
        <v>82301</v>
      </c>
      <c r="G20405" s="292" t="s">
        <v>2979</v>
      </c>
    </row>
    <row r="20406" spans="1:7">
      <c r="A20406" s="292" t="s">
        <v>49</v>
      </c>
      <c r="B20406" s="405">
        <v>83325</v>
      </c>
      <c r="C20406" s="292" t="s">
        <v>2979</v>
      </c>
      <c r="E20406" s="292" t="s">
        <v>214</v>
      </c>
      <c r="F20406" s="405">
        <v>82321</v>
      </c>
      <c r="G20406" s="292" t="s">
        <v>2979</v>
      </c>
    </row>
    <row r="20407" spans="1:7">
      <c r="A20407" s="292" t="s">
        <v>49</v>
      </c>
      <c r="B20407" s="405">
        <v>83535</v>
      </c>
      <c r="C20407" s="292" t="s">
        <v>2979</v>
      </c>
      <c r="E20407" s="292" t="s">
        <v>214</v>
      </c>
      <c r="F20407" s="405">
        <v>82323</v>
      </c>
      <c r="G20407" s="292" t="s">
        <v>2979</v>
      </c>
    </row>
    <row r="20408" spans="1:7">
      <c r="A20408" s="292" t="s">
        <v>49</v>
      </c>
      <c r="B20408" s="405">
        <v>78877</v>
      </c>
      <c r="C20408" s="292" t="s">
        <v>2979</v>
      </c>
      <c r="E20408" s="292" t="s">
        <v>214</v>
      </c>
      <c r="F20408" s="405">
        <v>82324</v>
      </c>
      <c r="G20408" s="292" t="s">
        <v>2979</v>
      </c>
    </row>
    <row r="20409" spans="1:7">
      <c r="A20409" s="292" t="s">
        <v>49</v>
      </c>
      <c r="B20409" s="405">
        <v>79052</v>
      </c>
      <c r="C20409" s="292" t="s">
        <v>2979</v>
      </c>
      <c r="E20409" s="292" t="s">
        <v>214</v>
      </c>
      <c r="F20409" s="405">
        <v>82325</v>
      </c>
      <c r="G20409" s="292" t="s">
        <v>2979</v>
      </c>
    </row>
    <row r="20410" spans="1:7">
      <c r="A20410" s="292" t="s">
        <v>49</v>
      </c>
      <c r="B20410" s="405">
        <v>79252</v>
      </c>
      <c r="C20410" s="292" t="s">
        <v>2979</v>
      </c>
      <c r="E20410" s="292" t="s">
        <v>214</v>
      </c>
      <c r="F20410" s="405">
        <v>82327</v>
      </c>
      <c r="G20410" s="292" t="s">
        <v>2979</v>
      </c>
    </row>
    <row r="20411" spans="1:7">
      <c r="A20411" s="292" t="s">
        <v>49</v>
      </c>
      <c r="B20411" s="405">
        <v>79501</v>
      </c>
      <c r="C20411" s="292" t="s">
        <v>2979</v>
      </c>
      <c r="E20411" s="292" t="s">
        <v>214</v>
      </c>
      <c r="F20411" s="405">
        <v>82331</v>
      </c>
      <c r="G20411" s="292" t="s">
        <v>2979</v>
      </c>
    </row>
    <row r="20412" spans="1:7">
      <c r="A20412" s="292" t="s">
        <v>49</v>
      </c>
      <c r="B20412" s="405">
        <v>79720</v>
      </c>
      <c r="C20412" s="292" t="s">
        <v>2979</v>
      </c>
      <c r="E20412" s="292" t="s">
        <v>214</v>
      </c>
      <c r="F20412" s="405">
        <v>82332</v>
      </c>
      <c r="G20412" s="292" t="s">
        <v>2979</v>
      </c>
    </row>
    <row r="20413" spans="1:7">
      <c r="A20413" s="292" t="s">
        <v>49</v>
      </c>
      <c r="B20413" s="405">
        <v>80137</v>
      </c>
      <c r="C20413" s="292" t="s">
        <v>2979</v>
      </c>
      <c r="E20413" s="292" t="s">
        <v>214</v>
      </c>
      <c r="F20413" s="405">
        <v>82335</v>
      </c>
      <c r="G20413" s="292" t="s">
        <v>2979</v>
      </c>
    </row>
    <row r="20414" spans="1:7">
      <c r="A20414" s="292" t="s">
        <v>49</v>
      </c>
      <c r="B20414" s="405">
        <v>80542</v>
      </c>
      <c r="C20414" s="292" t="s">
        <v>2979</v>
      </c>
      <c r="E20414" s="292" t="s">
        <v>214</v>
      </c>
      <c r="F20414" s="405">
        <v>82336</v>
      </c>
      <c r="G20414" s="292" t="s">
        <v>2979</v>
      </c>
    </row>
    <row r="20415" spans="1:7">
      <c r="A20415" s="292" t="s">
        <v>49</v>
      </c>
      <c r="B20415" s="405">
        <v>80828</v>
      </c>
      <c r="C20415" s="292" t="s">
        <v>2979</v>
      </c>
      <c r="E20415" s="292" t="s">
        <v>214</v>
      </c>
      <c r="F20415" s="405">
        <v>82401</v>
      </c>
      <c r="G20415" s="292" t="s">
        <v>2979</v>
      </c>
    </row>
    <row r="20416" spans="1:7">
      <c r="A20416" s="292" t="s">
        <v>49</v>
      </c>
      <c r="B20416" s="405">
        <v>81140</v>
      </c>
      <c r="C20416" s="292" t="s">
        <v>2979</v>
      </c>
      <c r="E20416" s="292" t="s">
        <v>214</v>
      </c>
      <c r="F20416" s="405">
        <v>82410</v>
      </c>
      <c r="G20416" s="292" t="s">
        <v>2979</v>
      </c>
    </row>
    <row r="20417" spans="1:7">
      <c r="A20417" s="292" t="s">
        <v>49</v>
      </c>
      <c r="B20417" s="405">
        <v>81422</v>
      </c>
      <c r="C20417" s="292" t="s">
        <v>2979</v>
      </c>
      <c r="E20417" s="292" t="s">
        <v>214</v>
      </c>
      <c r="F20417" s="405">
        <v>82411</v>
      </c>
      <c r="G20417" s="292" t="s">
        <v>2979</v>
      </c>
    </row>
    <row r="20418" spans="1:7">
      <c r="A20418" s="292" t="s">
        <v>49</v>
      </c>
      <c r="B20418" s="405">
        <v>82212</v>
      </c>
      <c r="C20418" s="292" t="s">
        <v>2979</v>
      </c>
      <c r="E20418" s="292" t="s">
        <v>214</v>
      </c>
      <c r="F20418" s="405">
        <v>82412</v>
      </c>
      <c r="G20418" s="292" t="s">
        <v>2979</v>
      </c>
    </row>
    <row r="20419" spans="1:7">
      <c r="A20419" s="292" t="s">
        <v>49</v>
      </c>
      <c r="B20419" s="405">
        <v>82637</v>
      </c>
      <c r="C20419" s="292" t="s">
        <v>2979</v>
      </c>
      <c r="E20419" s="292" t="s">
        <v>214</v>
      </c>
      <c r="F20419" s="405">
        <v>82420</v>
      </c>
      <c r="G20419" s="292" t="s">
        <v>2979</v>
      </c>
    </row>
    <row r="20420" spans="1:7">
      <c r="A20420" s="292" t="s">
        <v>49</v>
      </c>
      <c r="B20420" s="405">
        <v>83203</v>
      </c>
      <c r="C20420" s="292" t="s">
        <v>2979</v>
      </c>
      <c r="E20420" s="292" t="s">
        <v>214</v>
      </c>
      <c r="F20420" s="405">
        <v>82421</v>
      </c>
      <c r="G20420" s="292" t="s">
        <v>2979</v>
      </c>
    </row>
    <row r="20421" spans="1:7">
      <c r="A20421" s="292" t="s">
        <v>49</v>
      </c>
      <c r="B20421" s="405">
        <v>83330</v>
      </c>
      <c r="C20421" s="292" t="s">
        <v>2979</v>
      </c>
      <c r="E20421" s="292" t="s">
        <v>214</v>
      </c>
      <c r="F20421" s="405">
        <v>82423</v>
      </c>
      <c r="G20421" s="292" t="s">
        <v>2979</v>
      </c>
    </row>
    <row r="20422" spans="1:7">
      <c r="A20422" s="292" t="s">
        <v>49</v>
      </c>
      <c r="B20422" s="405">
        <v>83536</v>
      </c>
      <c r="C20422" s="292" t="s">
        <v>2979</v>
      </c>
      <c r="E20422" s="292" t="s">
        <v>214</v>
      </c>
      <c r="F20422" s="405">
        <v>82426</v>
      </c>
      <c r="G20422" s="292" t="s">
        <v>2979</v>
      </c>
    </row>
    <row r="20423" spans="1:7">
      <c r="A20423" s="292" t="s">
        <v>49</v>
      </c>
      <c r="B20423" s="405">
        <v>78879</v>
      </c>
      <c r="C20423" s="292" t="s">
        <v>2979</v>
      </c>
      <c r="E20423" s="292" t="s">
        <v>214</v>
      </c>
      <c r="F20423" s="405">
        <v>82431</v>
      </c>
      <c r="G20423" s="292" t="s">
        <v>2979</v>
      </c>
    </row>
    <row r="20424" spans="1:7">
      <c r="A20424" s="292" t="s">
        <v>49</v>
      </c>
      <c r="B20424" s="405">
        <v>79053</v>
      </c>
      <c r="C20424" s="292" t="s">
        <v>2979</v>
      </c>
      <c r="E20424" s="292" t="s">
        <v>214</v>
      </c>
      <c r="F20424" s="405">
        <v>82432</v>
      </c>
      <c r="G20424" s="292" t="s">
        <v>2979</v>
      </c>
    </row>
    <row r="20425" spans="1:7">
      <c r="A20425" s="292" t="s">
        <v>49</v>
      </c>
      <c r="B20425" s="405">
        <v>79255</v>
      </c>
      <c r="C20425" s="292" t="s">
        <v>2979</v>
      </c>
      <c r="E20425" s="292" t="s">
        <v>214</v>
      </c>
      <c r="F20425" s="405">
        <v>82434</v>
      </c>
      <c r="G20425" s="292" t="s">
        <v>2979</v>
      </c>
    </row>
    <row r="20426" spans="1:7">
      <c r="A20426" s="292" t="s">
        <v>49</v>
      </c>
      <c r="B20426" s="405">
        <v>79502</v>
      </c>
      <c r="C20426" s="292" t="s">
        <v>2979</v>
      </c>
      <c r="E20426" s="292" t="s">
        <v>214</v>
      </c>
      <c r="F20426" s="405">
        <v>82435</v>
      </c>
      <c r="G20426" s="292" t="s">
        <v>2979</v>
      </c>
    </row>
    <row r="20427" spans="1:7">
      <c r="A20427" s="292" t="s">
        <v>49</v>
      </c>
      <c r="B20427" s="405">
        <v>79731</v>
      </c>
      <c r="C20427" s="292" t="s">
        <v>2979</v>
      </c>
      <c r="E20427" s="292" t="s">
        <v>214</v>
      </c>
      <c r="F20427" s="405">
        <v>82441</v>
      </c>
      <c r="G20427" s="292" t="s">
        <v>2979</v>
      </c>
    </row>
    <row r="20428" spans="1:7">
      <c r="A20428" s="292" t="s">
        <v>49</v>
      </c>
      <c r="B20428" s="405">
        <v>80420</v>
      </c>
      <c r="C20428" s="292" t="s">
        <v>2979</v>
      </c>
      <c r="E20428" s="292" t="s">
        <v>214</v>
      </c>
      <c r="F20428" s="405">
        <v>82443</v>
      </c>
      <c r="G20428" s="292" t="s">
        <v>2979</v>
      </c>
    </row>
    <row r="20429" spans="1:7">
      <c r="A20429" s="292" t="s">
        <v>49</v>
      </c>
      <c r="B20429" s="405">
        <v>80545</v>
      </c>
      <c r="C20429" s="292" t="s">
        <v>2979</v>
      </c>
      <c r="E20429" s="292" t="s">
        <v>214</v>
      </c>
      <c r="F20429" s="405">
        <v>82450</v>
      </c>
      <c r="G20429" s="292" t="s">
        <v>2979</v>
      </c>
    </row>
    <row r="20430" spans="1:7">
      <c r="A20430" s="292" t="s">
        <v>49</v>
      </c>
      <c r="B20430" s="405">
        <v>80835</v>
      </c>
      <c r="C20430" s="292" t="s">
        <v>2979</v>
      </c>
      <c r="E20430" s="292" t="s">
        <v>214</v>
      </c>
      <c r="F20430" s="405">
        <v>82510</v>
      </c>
      <c r="G20430" s="292" t="s">
        <v>2979</v>
      </c>
    </row>
    <row r="20431" spans="1:7">
      <c r="A20431" s="292" t="s">
        <v>49</v>
      </c>
      <c r="B20431" s="405">
        <v>81141</v>
      </c>
      <c r="C20431" s="292" t="s">
        <v>2979</v>
      </c>
      <c r="E20431" s="292" t="s">
        <v>214</v>
      </c>
      <c r="F20431" s="405">
        <v>82513</v>
      </c>
      <c r="G20431" s="292" t="s">
        <v>2979</v>
      </c>
    </row>
    <row r="20432" spans="1:7">
      <c r="A20432" s="292" t="s">
        <v>49</v>
      </c>
      <c r="B20432" s="405">
        <v>81423</v>
      </c>
      <c r="C20432" s="292" t="s">
        <v>2979</v>
      </c>
      <c r="E20432" s="292" t="s">
        <v>214</v>
      </c>
      <c r="F20432" s="405">
        <v>82516</v>
      </c>
      <c r="G20432" s="292" t="s">
        <v>2979</v>
      </c>
    </row>
    <row r="20433" spans="1:7">
      <c r="A20433" s="292" t="s">
        <v>49</v>
      </c>
      <c r="B20433" s="405">
        <v>82214</v>
      </c>
      <c r="C20433" s="292" t="s">
        <v>2979</v>
      </c>
      <c r="E20433" s="292" t="s">
        <v>214</v>
      </c>
      <c r="F20433" s="405">
        <v>82520</v>
      </c>
      <c r="G20433" s="292" t="s">
        <v>2979</v>
      </c>
    </row>
    <row r="20434" spans="1:7">
      <c r="A20434" s="292" t="s">
        <v>49</v>
      </c>
      <c r="B20434" s="405">
        <v>82643</v>
      </c>
      <c r="C20434" s="292" t="s">
        <v>2979</v>
      </c>
      <c r="E20434" s="292" t="s">
        <v>214</v>
      </c>
      <c r="F20434" s="405">
        <v>82523</v>
      </c>
      <c r="G20434" s="292" t="s">
        <v>2979</v>
      </c>
    </row>
    <row r="20435" spans="1:7">
      <c r="A20435" s="292" t="s">
        <v>49</v>
      </c>
      <c r="B20435" s="405">
        <v>83210</v>
      </c>
      <c r="C20435" s="292" t="s">
        <v>2979</v>
      </c>
      <c r="E20435" s="292" t="s">
        <v>214</v>
      </c>
      <c r="F20435" s="405">
        <v>82604</v>
      </c>
      <c r="G20435" s="292" t="s">
        <v>2979</v>
      </c>
    </row>
    <row r="20436" spans="1:7">
      <c r="A20436" s="292" t="s">
        <v>49</v>
      </c>
      <c r="B20436" s="405">
        <v>83332</v>
      </c>
      <c r="C20436" s="292" t="s">
        <v>2979</v>
      </c>
      <c r="E20436" s="292" t="s">
        <v>214</v>
      </c>
      <c r="F20436" s="405">
        <v>82631</v>
      </c>
      <c r="G20436" s="292" t="s">
        <v>2979</v>
      </c>
    </row>
    <row r="20437" spans="1:7">
      <c r="A20437" s="292" t="s">
        <v>49</v>
      </c>
      <c r="B20437" s="405">
        <v>83540</v>
      </c>
      <c r="C20437" s="292" t="s">
        <v>2979</v>
      </c>
      <c r="E20437" s="292" t="s">
        <v>214</v>
      </c>
      <c r="F20437" s="405">
        <v>82633</v>
      </c>
      <c r="G20437" s="292" t="s">
        <v>2979</v>
      </c>
    </row>
    <row r="20438" spans="1:7">
      <c r="A20438" s="292" t="s">
        <v>49</v>
      </c>
      <c r="B20438" s="405">
        <v>78881</v>
      </c>
      <c r="C20438" s="292" t="s">
        <v>2979</v>
      </c>
      <c r="E20438" s="292" t="s">
        <v>214</v>
      </c>
      <c r="F20438" s="405">
        <v>82637</v>
      </c>
      <c r="G20438" s="292" t="s">
        <v>2979</v>
      </c>
    </row>
    <row r="20439" spans="1:7">
      <c r="A20439" s="292" t="s">
        <v>49</v>
      </c>
      <c r="B20439" s="405">
        <v>79054</v>
      </c>
      <c r="C20439" s="292" t="s">
        <v>2979</v>
      </c>
      <c r="E20439" s="292" t="s">
        <v>214</v>
      </c>
      <c r="F20439" s="405">
        <v>82643</v>
      </c>
      <c r="G20439" s="292" t="s">
        <v>2979</v>
      </c>
    </row>
    <row r="20440" spans="1:7">
      <c r="A20440" s="292" t="s">
        <v>49</v>
      </c>
      <c r="B20440" s="405">
        <v>79256</v>
      </c>
      <c r="C20440" s="292" t="s">
        <v>2979</v>
      </c>
      <c r="E20440" s="292" t="s">
        <v>214</v>
      </c>
      <c r="F20440" s="405">
        <v>82648</v>
      </c>
      <c r="G20440" s="292" t="s">
        <v>2979</v>
      </c>
    </row>
    <row r="20441" spans="1:7">
      <c r="A20441" s="292" t="s">
        <v>49</v>
      </c>
      <c r="B20441" s="405">
        <v>79504</v>
      </c>
      <c r="C20441" s="292" t="s">
        <v>2979</v>
      </c>
      <c r="E20441" s="292" t="s">
        <v>214</v>
      </c>
      <c r="F20441" s="405">
        <v>82649</v>
      </c>
      <c r="G20441" s="292" t="s">
        <v>2979</v>
      </c>
    </row>
    <row r="20442" spans="1:7">
      <c r="A20442" s="292" t="s">
        <v>49</v>
      </c>
      <c r="B20442" s="405">
        <v>79738</v>
      </c>
      <c r="C20442" s="292" t="s">
        <v>2979</v>
      </c>
      <c r="E20442" s="292" t="s">
        <v>214</v>
      </c>
      <c r="F20442" s="405">
        <v>82711</v>
      </c>
      <c r="G20442" s="292" t="s">
        <v>2979</v>
      </c>
    </row>
    <row r="20443" spans="1:7">
      <c r="A20443" s="292" t="s">
        <v>49</v>
      </c>
      <c r="B20443" s="405">
        <v>80421</v>
      </c>
      <c r="C20443" s="292" t="s">
        <v>2979</v>
      </c>
      <c r="E20443" s="292" t="s">
        <v>214</v>
      </c>
      <c r="F20443" s="405">
        <v>82732</v>
      </c>
      <c r="G20443" s="292" t="s">
        <v>2979</v>
      </c>
    </row>
    <row r="20444" spans="1:7">
      <c r="A20444" s="292" t="s">
        <v>49</v>
      </c>
      <c r="B20444" s="405">
        <v>80549</v>
      </c>
      <c r="C20444" s="292" t="s">
        <v>2979</v>
      </c>
      <c r="E20444" s="292" t="s">
        <v>214</v>
      </c>
      <c r="F20444" s="405">
        <v>82832</v>
      </c>
      <c r="G20444" s="292" t="s">
        <v>2979</v>
      </c>
    </row>
    <row r="20445" spans="1:7">
      <c r="A20445" s="292" t="s">
        <v>49</v>
      </c>
      <c r="B20445" s="405">
        <v>80836</v>
      </c>
      <c r="C20445" s="292" t="s">
        <v>2979</v>
      </c>
      <c r="E20445" s="292" t="s">
        <v>214</v>
      </c>
      <c r="F20445" s="405">
        <v>82834</v>
      </c>
      <c r="G20445" s="292" t="s">
        <v>2979</v>
      </c>
    </row>
    <row r="20446" spans="1:7">
      <c r="A20446" s="292" t="s">
        <v>49</v>
      </c>
      <c r="B20446" s="405">
        <v>81144</v>
      </c>
      <c r="C20446" s="292" t="s">
        <v>2979</v>
      </c>
      <c r="E20446" s="292" t="s">
        <v>214</v>
      </c>
      <c r="F20446" s="405">
        <v>82836</v>
      </c>
      <c r="G20446" s="292" t="s">
        <v>2979</v>
      </c>
    </row>
    <row r="20447" spans="1:7">
      <c r="A20447" s="292" t="s">
        <v>49</v>
      </c>
      <c r="B20447" s="405">
        <v>81424</v>
      </c>
      <c r="C20447" s="292" t="s">
        <v>2979</v>
      </c>
      <c r="E20447" s="292" t="s">
        <v>214</v>
      </c>
      <c r="F20447" s="405">
        <v>82838</v>
      </c>
      <c r="G20447" s="292" t="s">
        <v>2979</v>
      </c>
    </row>
    <row r="20448" spans="1:7">
      <c r="A20448" s="292" t="s">
        <v>49</v>
      </c>
      <c r="B20448" s="405">
        <v>82215</v>
      </c>
      <c r="C20448" s="292" t="s">
        <v>2979</v>
      </c>
      <c r="E20448" s="292" t="s">
        <v>214</v>
      </c>
      <c r="F20448" s="405">
        <v>82839</v>
      </c>
      <c r="G20448" s="292" t="s">
        <v>2979</v>
      </c>
    </row>
    <row r="20449" spans="1:7">
      <c r="A20449" s="292" t="s">
        <v>49</v>
      </c>
      <c r="B20449" s="405">
        <v>82648</v>
      </c>
      <c r="C20449" s="292" t="s">
        <v>2979</v>
      </c>
      <c r="E20449" s="292" t="s">
        <v>214</v>
      </c>
      <c r="F20449" s="405">
        <v>82842</v>
      </c>
      <c r="G20449" s="292" t="s">
        <v>2979</v>
      </c>
    </row>
    <row r="20450" spans="1:7">
      <c r="A20450" s="292" t="s">
        <v>49</v>
      </c>
      <c r="B20450" s="405">
        <v>83211</v>
      </c>
      <c r="C20450" s="292" t="s">
        <v>2979</v>
      </c>
      <c r="E20450" s="292" t="s">
        <v>214</v>
      </c>
      <c r="F20450" s="405">
        <v>82901</v>
      </c>
      <c r="G20450" s="292" t="s">
        <v>2979</v>
      </c>
    </row>
    <row r="20451" spans="1:7">
      <c r="A20451" s="292" t="s">
        <v>49</v>
      </c>
      <c r="B20451" s="405">
        <v>83334</v>
      </c>
      <c r="C20451" s="292" t="s">
        <v>2979</v>
      </c>
      <c r="E20451" s="292" t="s">
        <v>214</v>
      </c>
      <c r="F20451" s="405">
        <v>82922</v>
      </c>
      <c r="G20451" s="292" t="s">
        <v>2979</v>
      </c>
    </row>
    <row r="20452" spans="1:7">
      <c r="A20452" s="292" t="s">
        <v>49</v>
      </c>
      <c r="B20452" s="405">
        <v>83544</v>
      </c>
      <c r="C20452" s="292" t="s">
        <v>2979</v>
      </c>
      <c r="E20452" s="292" t="s">
        <v>214</v>
      </c>
      <c r="F20452" s="405">
        <v>82923</v>
      </c>
      <c r="G20452" s="292" t="s">
        <v>2979</v>
      </c>
    </row>
    <row r="20453" spans="1:7">
      <c r="A20453" s="292" t="s">
        <v>49</v>
      </c>
      <c r="B20453" s="405">
        <v>78883</v>
      </c>
      <c r="C20453" s="292" t="s">
        <v>2979</v>
      </c>
      <c r="E20453" s="292" t="s">
        <v>214</v>
      </c>
      <c r="F20453" s="405">
        <v>82925</v>
      </c>
      <c r="G20453" s="292" t="s">
        <v>2979</v>
      </c>
    </row>
    <row r="20454" spans="1:7">
      <c r="A20454" s="292" t="s">
        <v>49</v>
      </c>
      <c r="B20454" s="405">
        <v>79059</v>
      </c>
      <c r="C20454" s="292" t="s">
        <v>2979</v>
      </c>
      <c r="E20454" s="292" t="s">
        <v>214</v>
      </c>
      <c r="F20454" s="405">
        <v>82930</v>
      </c>
      <c r="G20454" s="292" t="s">
        <v>2979</v>
      </c>
    </row>
    <row r="20455" spans="1:7">
      <c r="A20455" s="292" t="s">
        <v>49</v>
      </c>
      <c r="B20455" s="405">
        <v>79257</v>
      </c>
      <c r="C20455" s="292" t="s">
        <v>2979</v>
      </c>
      <c r="E20455" s="292" t="s">
        <v>214</v>
      </c>
      <c r="F20455" s="405">
        <v>82931</v>
      </c>
      <c r="G20455" s="292" t="s">
        <v>2979</v>
      </c>
    </row>
    <row r="20456" spans="1:7">
      <c r="A20456" s="292" t="s">
        <v>49</v>
      </c>
      <c r="B20456" s="405">
        <v>79505</v>
      </c>
      <c r="C20456" s="292" t="s">
        <v>2979</v>
      </c>
      <c r="E20456" s="292" t="s">
        <v>214</v>
      </c>
      <c r="F20456" s="405">
        <v>82935</v>
      </c>
      <c r="G20456" s="292" t="s">
        <v>2979</v>
      </c>
    </row>
    <row r="20457" spans="1:7">
      <c r="A20457" s="292" t="s">
        <v>49</v>
      </c>
      <c r="B20457" s="405">
        <v>79740</v>
      </c>
      <c r="C20457" s="292" t="s">
        <v>2979</v>
      </c>
      <c r="E20457" s="292" t="s">
        <v>214</v>
      </c>
      <c r="F20457" s="405">
        <v>82937</v>
      </c>
      <c r="G20457" s="292" t="s">
        <v>2979</v>
      </c>
    </row>
    <row r="20458" spans="1:7">
      <c r="A20458" s="292" t="s">
        <v>49</v>
      </c>
      <c r="B20458" s="405">
        <v>80422</v>
      </c>
      <c r="C20458" s="292" t="s">
        <v>2979</v>
      </c>
      <c r="E20458" s="292" t="s">
        <v>214</v>
      </c>
      <c r="F20458" s="405">
        <v>82939</v>
      </c>
      <c r="G20458" s="292" t="s">
        <v>2979</v>
      </c>
    </row>
    <row r="20459" spans="1:7">
      <c r="A20459" s="292" t="s">
        <v>49</v>
      </c>
      <c r="B20459" s="405">
        <v>80610</v>
      </c>
      <c r="C20459" s="292" t="s">
        <v>2979</v>
      </c>
      <c r="E20459" s="292" t="s">
        <v>214</v>
      </c>
      <c r="F20459" s="405">
        <v>82943</v>
      </c>
      <c r="G20459" s="292" t="s">
        <v>2979</v>
      </c>
    </row>
    <row r="20460" spans="1:7">
      <c r="A20460" s="292" t="s">
        <v>49</v>
      </c>
      <c r="B20460" s="405">
        <v>80860</v>
      </c>
      <c r="C20460" s="292" t="s">
        <v>2979</v>
      </c>
      <c r="E20460" s="292" t="s">
        <v>214</v>
      </c>
      <c r="F20460" s="405">
        <v>82944</v>
      </c>
      <c r="G20460" s="292" t="s">
        <v>2979</v>
      </c>
    </row>
    <row r="20461" spans="1:7">
      <c r="A20461" s="292" t="s">
        <v>49</v>
      </c>
      <c r="B20461" s="405">
        <v>81146</v>
      </c>
      <c r="C20461" s="292" t="s">
        <v>2979</v>
      </c>
      <c r="E20461" s="292" t="s">
        <v>214</v>
      </c>
      <c r="F20461" s="405">
        <v>83011</v>
      </c>
      <c r="G20461" s="292" t="s">
        <v>2979</v>
      </c>
    </row>
    <row r="20462" spans="1:7">
      <c r="A20462" s="292" t="s">
        <v>49</v>
      </c>
      <c r="B20462" s="405">
        <v>81425</v>
      </c>
      <c r="C20462" s="292" t="s">
        <v>2979</v>
      </c>
      <c r="E20462" s="292" t="s">
        <v>214</v>
      </c>
      <c r="F20462" s="405">
        <v>83012</v>
      </c>
      <c r="G20462" s="292" t="s">
        <v>2979</v>
      </c>
    </row>
    <row r="20463" spans="1:7">
      <c r="A20463" s="292" t="s">
        <v>49</v>
      </c>
      <c r="B20463" s="405">
        <v>82221</v>
      </c>
      <c r="C20463" s="292" t="s">
        <v>2979</v>
      </c>
      <c r="E20463" s="292" t="s">
        <v>214</v>
      </c>
      <c r="F20463" s="405">
        <v>83014</v>
      </c>
      <c r="G20463" s="292" t="s">
        <v>2979</v>
      </c>
    </row>
    <row r="20464" spans="1:7">
      <c r="A20464" s="292" t="s">
        <v>49</v>
      </c>
      <c r="B20464" s="405">
        <v>82649</v>
      </c>
      <c r="C20464" s="292" t="s">
        <v>2979</v>
      </c>
      <c r="E20464" s="292" t="s">
        <v>214</v>
      </c>
      <c r="F20464" s="405">
        <v>83101</v>
      </c>
      <c r="G20464" s="292" t="s">
        <v>2979</v>
      </c>
    </row>
    <row r="20465" spans="1:7">
      <c r="A20465" s="292" t="s">
        <v>49</v>
      </c>
      <c r="B20465" s="405">
        <v>83214</v>
      </c>
      <c r="C20465" s="292" t="s">
        <v>2979</v>
      </c>
      <c r="E20465" s="292" t="s">
        <v>214</v>
      </c>
      <c r="F20465" s="405">
        <v>83110</v>
      </c>
      <c r="G20465" s="292" t="s">
        <v>2979</v>
      </c>
    </row>
    <row r="20466" spans="1:7">
      <c r="A20466" s="292" t="s">
        <v>49</v>
      </c>
      <c r="B20466" s="405">
        <v>83335</v>
      </c>
      <c r="C20466" s="292" t="s">
        <v>2979</v>
      </c>
      <c r="E20466" s="292" t="s">
        <v>214</v>
      </c>
      <c r="F20466" s="405">
        <v>83112</v>
      </c>
      <c r="G20466" s="292" t="s">
        <v>2979</v>
      </c>
    </row>
    <row r="20467" spans="1:7">
      <c r="A20467" s="292" t="s">
        <v>49</v>
      </c>
      <c r="B20467" s="405">
        <v>83545</v>
      </c>
      <c r="C20467" s="292" t="s">
        <v>2979</v>
      </c>
      <c r="E20467" s="292" t="s">
        <v>214</v>
      </c>
      <c r="F20467" s="405">
        <v>83114</v>
      </c>
      <c r="G20467" s="292" t="s">
        <v>2979</v>
      </c>
    </row>
    <row r="20468" spans="1:7">
      <c r="A20468" s="292" t="s">
        <v>49</v>
      </c>
      <c r="B20468" s="405">
        <v>78885</v>
      </c>
      <c r="C20468" s="292" t="s">
        <v>2979</v>
      </c>
      <c r="E20468" s="292" t="s">
        <v>214</v>
      </c>
      <c r="F20468" s="405">
        <v>83115</v>
      </c>
      <c r="G20468" s="292" t="s">
        <v>2979</v>
      </c>
    </row>
    <row r="20469" spans="1:7">
      <c r="A20469" s="292" t="s">
        <v>49</v>
      </c>
      <c r="B20469" s="405">
        <v>79061</v>
      </c>
      <c r="C20469" s="292" t="s">
        <v>2979</v>
      </c>
      <c r="E20469" s="292" t="s">
        <v>214</v>
      </c>
      <c r="F20469" s="405">
        <v>83116</v>
      </c>
      <c r="G20469" s="292" t="s">
        <v>2979</v>
      </c>
    </row>
    <row r="20470" spans="1:7">
      <c r="A20470" s="292" t="s">
        <v>49</v>
      </c>
      <c r="B20470" s="405">
        <v>79258</v>
      </c>
      <c r="C20470" s="292" t="s">
        <v>2979</v>
      </c>
      <c r="E20470" s="292" t="s">
        <v>214</v>
      </c>
      <c r="F20470" s="405">
        <v>83118</v>
      </c>
      <c r="G20470" s="292" t="s">
        <v>2979</v>
      </c>
    </row>
    <row r="20471" spans="1:7">
      <c r="A20471" s="292" t="s">
        <v>49</v>
      </c>
      <c r="B20471" s="405">
        <v>79506</v>
      </c>
      <c r="C20471" s="292" t="s">
        <v>2979</v>
      </c>
      <c r="E20471" s="292" t="s">
        <v>214</v>
      </c>
      <c r="F20471" s="405">
        <v>83119</v>
      </c>
      <c r="G20471" s="292" t="s">
        <v>2979</v>
      </c>
    </row>
    <row r="20472" spans="1:7">
      <c r="A20472" s="292" t="s">
        <v>49</v>
      </c>
      <c r="B20472" s="405">
        <v>79742</v>
      </c>
      <c r="C20472" s="292" t="s">
        <v>2979</v>
      </c>
      <c r="E20472" s="292" t="s">
        <v>214</v>
      </c>
      <c r="F20472" s="405">
        <v>83120</v>
      </c>
      <c r="G20472" s="292" t="s">
        <v>2979</v>
      </c>
    </row>
    <row r="20473" spans="1:7">
      <c r="A20473" s="292" t="s">
        <v>49</v>
      </c>
      <c r="B20473" s="405">
        <v>80424</v>
      </c>
      <c r="C20473" s="292" t="s">
        <v>2979</v>
      </c>
      <c r="E20473" s="292" t="s">
        <v>214</v>
      </c>
      <c r="F20473" s="405">
        <v>83121</v>
      </c>
      <c r="G20473" s="292" t="s">
        <v>2979</v>
      </c>
    </row>
    <row r="20474" spans="1:7">
      <c r="A20474" s="292" t="s">
        <v>49</v>
      </c>
      <c r="B20474" s="405">
        <v>80611</v>
      </c>
      <c r="C20474" s="292" t="s">
        <v>2979</v>
      </c>
      <c r="E20474" s="292" t="s">
        <v>214</v>
      </c>
      <c r="F20474" s="405">
        <v>83122</v>
      </c>
      <c r="G20474" s="292" t="s">
        <v>2979</v>
      </c>
    </row>
    <row r="20475" spans="1:7">
      <c r="A20475" s="292" t="s">
        <v>49</v>
      </c>
      <c r="B20475" s="405">
        <v>80863</v>
      </c>
      <c r="C20475" s="292" t="s">
        <v>2979</v>
      </c>
      <c r="E20475" s="292" t="s">
        <v>214</v>
      </c>
      <c r="F20475" s="405">
        <v>83123</v>
      </c>
      <c r="G20475" s="292" t="s">
        <v>2979</v>
      </c>
    </row>
    <row r="20476" spans="1:7">
      <c r="A20476" s="292" t="s">
        <v>49</v>
      </c>
      <c r="B20476" s="405">
        <v>81148</v>
      </c>
      <c r="C20476" s="292" t="s">
        <v>2979</v>
      </c>
      <c r="E20476" s="292" t="s">
        <v>214</v>
      </c>
      <c r="F20476" s="405">
        <v>83124</v>
      </c>
      <c r="G20476" s="292" t="s">
        <v>2979</v>
      </c>
    </row>
    <row r="20477" spans="1:7">
      <c r="A20477" s="292" t="s">
        <v>49</v>
      </c>
      <c r="B20477" s="405">
        <v>81426</v>
      </c>
      <c r="C20477" s="292" t="s">
        <v>2979</v>
      </c>
      <c r="E20477" s="292" t="s">
        <v>214</v>
      </c>
      <c r="F20477" s="405">
        <v>83126</v>
      </c>
      <c r="G20477" s="292" t="s">
        <v>2979</v>
      </c>
    </row>
    <row r="20478" spans="1:7">
      <c r="A20478" s="292" t="s">
        <v>49</v>
      </c>
      <c r="B20478" s="405">
        <v>82225</v>
      </c>
      <c r="C20478" s="292" t="s">
        <v>2979</v>
      </c>
      <c r="E20478" s="292" t="s">
        <v>214</v>
      </c>
      <c r="F20478" s="405">
        <v>83128</v>
      </c>
      <c r="G20478" s="292" t="s">
        <v>2979</v>
      </c>
    </row>
    <row r="20479" spans="1:7">
      <c r="A20479" s="292" t="s">
        <v>49</v>
      </c>
      <c r="B20479" s="405">
        <v>82711</v>
      </c>
      <c r="C20479" s="292" t="s">
        <v>2979</v>
      </c>
      <c r="E20479" s="292" t="s">
        <v>214</v>
      </c>
      <c r="F20479" s="405">
        <v>83203</v>
      </c>
      <c r="G20479" s="292" t="s">
        <v>2979</v>
      </c>
    </row>
    <row r="20480" spans="1:7">
      <c r="A20480" s="292" t="s">
        <v>49</v>
      </c>
      <c r="B20480" s="405">
        <v>83217</v>
      </c>
      <c r="C20480" s="292" t="s">
        <v>2979</v>
      </c>
      <c r="E20480" s="292" t="s">
        <v>214</v>
      </c>
      <c r="F20480" s="405">
        <v>83210</v>
      </c>
      <c r="G20480" s="292" t="s">
        <v>2979</v>
      </c>
    </row>
    <row r="20481" spans="1:7">
      <c r="A20481" s="292" t="s">
        <v>49</v>
      </c>
      <c r="B20481" s="405">
        <v>83336</v>
      </c>
      <c r="C20481" s="292" t="s">
        <v>2979</v>
      </c>
      <c r="E20481" s="292" t="s">
        <v>214</v>
      </c>
      <c r="F20481" s="405">
        <v>83211</v>
      </c>
      <c r="G20481" s="292" t="s">
        <v>2979</v>
      </c>
    </row>
    <row r="20482" spans="1:7">
      <c r="A20482" s="292" t="s">
        <v>49</v>
      </c>
      <c r="B20482" s="405">
        <v>83548</v>
      </c>
      <c r="C20482" s="292" t="s">
        <v>2979</v>
      </c>
      <c r="E20482" s="292" t="s">
        <v>214</v>
      </c>
      <c r="F20482" s="405">
        <v>83214</v>
      </c>
      <c r="G20482" s="292" t="s">
        <v>2979</v>
      </c>
    </row>
    <row r="20483" spans="1:7">
      <c r="A20483" s="292" t="s">
        <v>49</v>
      </c>
      <c r="B20483" s="405">
        <v>78886</v>
      </c>
      <c r="C20483" s="292" t="s">
        <v>2979</v>
      </c>
      <c r="E20483" s="292" t="s">
        <v>214</v>
      </c>
      <c r="F20483" s="405">
        <v>83217</v>
      </c>
      <c r="G20483" s="292" t="s">
        <v>2979</v>
      </c>
    </row>
    <row r="20484" spans="1:7">
      <c r="A20484" s="292" t="s">
        <v>49</v>
      </c>
      <c r="B20484" s="405">
        <v>79063</v>
      </c>
      <c r="C20484" s="292" t="s">
        <v>2979</v>
      </c>
      <c r="E20484" s="292" t="s">
        <v>214</v>
      </c>
      <c r="F20484" s="405">
        <v>83220</v>
      </c>
      <c r="G20484" s="292" t="s">
        <v>2979</v>
      </c>
    </row>
    <row r="20485" spans="1:7">
      <c r="A20485" s="292" t="s">
        <v>49</v>
      </c>
      <c r="B20485" s="405">
        <v>79261</v>
      </c>
      <c r="C20485" s="292" t="s">
        <v>2979</v>
      </c>
      <c r="E20485" s="292" t="s">
        <v>214</v>
      </c>
      <c r="F20485" s="405">
        <v>83223</v>
      </c>
      <c r="G20485" s="292" t="s">
        <v>2979</v>
      </c>
    </row>
    <row r="20486" spans="1:7">
      <c r="A20486" s="292" t="s">
        <v>49</v>
      </c>
      <c r="B20486" s="405">
        <v>79508</v>
      </c>
      <c r="C20486" s="292" t="s">
        <v>2979</v>
      </c>
      <c r="E20486" s="292" t="s">
        <v>214</v>
      </c>
      <c r="F20486" s="405">
        <v>83226</v>
      </c>
      <c r="G20486" s="292" t="s">
        <v>2979</v>
      </c>
    </row>
    <row r="20487" spans="1:7">
      <c r="A20487" s="292" t="s">
        <v>49</v>
      </c>
      <c r="B20487" s="405">
        <v>79743</v>
      </c>
      <c r="C20487" s="292" t="s">
        <v>2979</v>
      </c>
      <c r="E20487" s="292" t="s">
        <v>214</v>
      </c>
      <c r="F20487" s="405">
        <v>83228</v>
      </c>
      <c r="G20487" s="292" t="s">
        <v>2979</v>
      </c>
    </row>
    <row r="20488" spans="1:7">
      <c r="A20488" s="292" t="s">
        <v>49</v>
      </c>
      <c r="B20488" s="405">
        <v>80425</v>
      </c>
      <c r="C20488" s="292" t="s">
        <v>2979</v>
      </c>
      <c r="E20488" s="292" t="s">
        <v>214</v>
      </c>
      <c r="F20488" s="405">
        <v>83230</v>
      </c>
      <c r="G20488" s="292" t="s">
        <v>2979</v>
      </c>
    </row>
    <row r="20489" spans="1:7">
      <c r="A20489" s="292" t="s">
        <v>49</v>
      </c>
      <c r="B20489" s="405">
        <v>80612</v>
      </c>
      <c r="C20489" s="292" t="s">
        <v>2979</v>
      </c>
      <c r="E20489" s="292" t="s">
        <v>214</v>
      </c>
      <c r="F20489" s="405">
        <v>83232</v>
      </c>
      <c r="G20489" s="292" t="s">
        <v>2979</v>
      </c>
    </row>
    <row r="20490" spans="1:7">
      <c r="A20490" s="292" t="s">
        <v>49</v>
      </c>
      <c r="B20490" s="405">
        <v>80928</v>
      </c>
      <c r="C20490" s="292" t="s">
        <v>2979</v>
      </c>
      <c r="E20490" s="292" t="s">
        <v>214</v>
      </c>
      <c r="F20490" s="405">
        <v>83233</v>
      </c>
      <c r="G20490" s="292" t="s">
        <v>2979</v>
      </c>
    </row>
    <row r="20491" spans="1:7">
      <c r="A20491" s="292" t="s">
        <v>49</v>
      </c>
      <c r="B20491" s="405">
        <v>81153</v>
      </c>
      <c r="C20491" s="292" t="s">
        <v>2979</v>
      </c>
      <c r="E20491" s="292" t="s">
        <v>214</v>
      </c>
      <c r="F20491" s="405">
        <v>83234</v>
      </c>
      <c r="G20491" s="292" t="s">
        <v>2979</v>
      </c>
    </row>
    <row r="20492" spans="1:7">
      <c r="A20492" s="292" t="s">
        <v>49</v>
      </c>
      <c r="B20492" s="405">
        <v>81427</v>
      </c>
      <c r="C20492" s="292" t="s">
        <v>2979</v>
      </c>
      <c r="E20492" s="292" t="s">
        <v>214</v>
      </c>
      <c r="F20492" s="405">
        <v>83236</v>
      </c>
      <c r="G20492" s="292" t="s">
        <v>2979</v>
      </c>
    </row>
    <row r="20493" spans="1:7">
      <c r="A20493" s="292" t="s">
        <v>49</v>
      </c>
      <c r="B20493" s="405">
        <v>82227</v>
      </c>
      <c r="C20493" s="292" t="s">
        <v>2979</v>
      </c>
      <c r="E20493" s="292" t="s">
        <v>214</v>
      </c>
      <c r="F20493" s="405">
        <v>83237</v>
      </c>
      <c r="G20493" s="292" t="s">
        <v>2979</v>
      </c>
    </row>
    <row r="20494" spans="1:7">
      <c r="A20494" s="292" t="s">
        <v>49</v>
      </c>
      <c r="B20494" s="405">
        <v>82732</v>
      </c>
      <c r="C20494" s="292" t="s">
        <v>2979</v>
      </c>
      <c r="E20494" s="292" t="s">
        <v>214</v>
      </c>
      <c r="F20494" s="405">
        <v>83238</v>
      </c>
      <c r="G20494" s="292" t="s">
        <v>2979</v>
      </c>
    </row>
    <row r="20495" spans="1:7">
      <c r="A20495" s="292" t="s">
        <v>49</v>
      </c>
      <c r="B20495" s="405">
        <v>83220</v>
      </c>
      <c r="C20495" s="292" t="s">
        <v>2979</v>
      </c>
      <c r="E20495" s="292" t="s">
        <v>214</v>
      </c>
      <c r="F20495" s="405">
        <v>83239</v>
      </c>
      <c r="G20495" s="292" t="s">
        <v>2979</v>
      </c>
    </row>
    <row r="20496" spans="1:7">
      <c r="A20496" s="292" t="s">
        <v>49</v>
      </c>
      <c r="B20496" s="405">
        <v>83337</v>
      </c>
      <c r="C20496" s="292" t="s">
        <v>2979</v>
      </c>
      <c r="E20496" s="292" t="s">
        <v>214</v>
      </c>
      <c r="F20496" s="405">
        <v>83241</v>
      </c>
      <c r="G20496" s="292" t="s">
        <v>2979</v>
      </c>
    </row>
    <row r="20497" spans="1:7">
      <c r="A20497" s="292" t="s">
        <v>49</v>
      </c>
      <c r="B20497" s="405">
        <v>83549</v>
      </c>
      <c r="C20497" s="292" t="s">
        <v>2979</v>
      </c>
      <c r="E20497" s="292" t="s">
        <v>214</v>
      </c>
      <c r="F20497" s="405">
        <v>83245</v>
      </c>
      <c r="G20497" s="292" t="s">
        <v>2979</v>
      </c>
    </row>
    <row r="20498" spans="1:7">
      <c r="A20498" s="292" t="s">
        <v>49</v>
      </c>
      <c r="B20498" s="405">
        <v>78931</v>
      </c>
      <c r="C20498" s="292" t="s">
        <v>2979</v>
      </c>
      <c r="E20498" s="292" t="s">
        <v>214</v>
      </c>
      <c r="F20498" s="405">
        <v>83251</v>
      </c>
      <c r="G20498" s="292" t="s">
        <v>2979</v>
      </c>
    </row>
    <row r="20499" spans="1:7">
      <c r="A20499" s="292" t="s">
        <v>49</v>
      </c>
      <c r="B20499" s="405">
        <v>79064</v>
      </c>
      <c r="C20499" s="292" t="s">
        <v>2979</v>
      </c>
      <c r="E20499" s="292" t="s">
        <v>214</v>
      </c>
      <c r="F20499" s="405">
        <v>83252</v>
      </c>
      <c r="G20499" s="292" t="s">
        <v>2979</v>
      </c>
    </row>
    <row r="20500" spans="1:7">
      <c r="A20500" s="292" t="s">
        <v>49</v>
      </c>
      <c r="B20500" s="405">
        <v>79311</v>
      </c>
      <c r="C20500" s="292" t="s">
        <v>2979</v>
      </c>
      <c r="E20500" s="292" t="s">
        <v>214</v>
      </c>
      <c r="F20500" s="405">
        <v>83254</v>
      </c>
      <c r="G20500" s="292" t="s">
        <v>2979</v>
      </c>
    </row>
    <row r="20501" spans="1:7">
      <c r="A20501" s="292" t="s">
        <v>49</v>
      </c>
      <c r="B20501" s="405">
        <v>79511</v>
      </c>
      <c r="C20501" s="292" t="s">
        <v>2979</v>
      </c>
      <c r="E20501" s="292" t="s">
        <v>214</v>
      </c>
      <c r="F20501" s="405">
        <v>83261</v>
      </c>
      <c r="G20501" s="292" t="s">
        <v>2979</v>
      </c>
    </row>
    <row r="20502" spans="1:7">
      <c r="A20502" s="292" t="s">
        <v>49</v>
      </c>
      <c r="B20502" s="405">
        <v>79744</v>
      </c>
      <c r="C20502" s="292" t="s">
        <v>2979</v>
      </c>
      <c r="E20502" s="292" t="s">
        <v>214</v>
      </c>
      <c r="F20502" s="405">
        <v>83262</v>
      </c>
      <c r="G20502" s="292" t="s">
        <v>2979</v>
      </c>
    </row>
    <row r="20503" spans="1:7">
      <c r="A20503" s="292" t="s">
        <v>49</v>
      </c>
      <c r="B20503" s="405">
        <v>80426</v>
      </c>
      <c r="C20503" s="292" t="s">
        <v>2979</v>
      </c>
      <c r="E20503" s="292" t="s">
        <v>214</v>
      </c>
      <c r="F20503" s="405">
        <v>83263</v>
      </c>
      <c r="G20503" s="292" t="s">
        <v>2979</v>
      </c>
    </row>
    <row r="20504" spans="1:7">
      <c r="A20504" s="292" t="s">
        <v>49</v>
      </c>
      <c r="B20504" s="405">
        <v>80622</v>
      </c>
      <c r="C20504" s="292" t="s">
        <v>2979</v>
      </c>
      <c r="E20504" s="292" t="s">
        <v>214</v>
      </c>
      <c r="F20504" s="405">
        <v>83271</v>
      </c>
      <c r="G20504" s="292" t="s">
        <v>2979</v>
      </c>
    </row>
    <row r="20505" spans="1:7">
      <c r="A20505" s="292" t="s">
        <v>49</v>
      </c>
      <c r="B20505" s="405">
        <v>80929</v>
      </c>
      <c r="C20505" s="292" t="s">
        <v>2979</v>
      </c>
      <c r="E20505" s="292" t="s">
        <v>214</v>
      </c>
      <c r="F20505" s="405">
        <v>83272</v>
      </c>
      <c r="G20505" s="292" t="s">
        <v>2979</v>
      </c>
    </row>
    <row r="20506" spans="1:7">
      <c r="A20506" s="292" t="s">
        <v>49</v>
      </c>
      <c r="B20506" s="405">
        <v>81154</v>
      </c>
      <c r="C20506" s="292" t="s">
        <v>2979</v>
      </c>
      <c r="E20506" s="292" t="s">
        <v>214</v>
      </c>
      <c r="F20506" s="405">
        <v>83274</v>
      </c>
      <c r="G20506" s="292" t="s">
        <v>2979</v>
      </c>
    </row>
    <row r="20507" spans="1:7">
      <c r="A20507" s="292" t="s">
        <v>49</v>
      </c>
      <c r="B20507" s="405">
        <v>81428</v>
      </c>
      <c r="C20507" s="292" t="s">
        <v>2979</v>
      </c>
      <c r="E20507" s="292" t="s">
        <v>214</v>
      </c>
      <c r="F20507" s="405">
        <v>83277</v>
      </c>
      <c r="G20507" s="292" t="s">
        <v>2979</v>
      </c>
    </row>
    <row r="20508" spans="1:7">
      <c r="A20508" s="292" t="s">
        <v>49</v>
      </c>
      <c r="B20508" s="405">
        <v>82240</v>
      </c>
      <c r="C20508" s="292" t="s">
        <v>2979</v>
      </c>
      <c r="E20508" s="292" t="s">
        <v>214</v>
      </c>
      <c r="F20508" s="405">
        <v>83286</v>
      </c>
      <c r="G20508" s="292" t="s">
        <v>2979</v>
      </c>
    </row>
    <row r="20509" spans="1:7">
      <c r="A20509" s="292" t="s">
        <v>49</v>
      </c>
      <c r="B20509" s="405">
        <v>82832</v>
      </c>
      <c r="C20509" s="292" t="s">
        <v>2979</v>
      </c>
      <c r="E20509" s="292" t="s">
        <v>214</v>
      </c>
      <c r="F20509" s="405">
        <v>83287</v>
      </c>
      <c r="G20509" s="292" t="s">
        <v>2979</v>
      </c>
    </row>
    <row r="20510" spans="1:7">
      <c r="A20510" s="292" t="s">
        <v>49</v>
      </c>
      <c r="B20510" s="405">
        <v>83223</v>
      </c>
      <c r="C20510" s="292" t="s">
        <v>2979</v>
      </c>
      <c r="E20510" s="292" t="s">
        <v>214</v>
      </c>
      <c r="F20510" s="405">
        <v>83311</v>
      </c>
      <c r="G20510" s="292" t="s">
        <v>2979</v>
      </c>
    </row>
    <row r="20511" spans="1:7">
      <c r="A20511" s="292" t="s">
        <v>49</v>
      </c>
      <c r="B20511" s="405">
        <v>83344</v>
      </c>
      <c r="C20511" s="292" t="s">
        <v>2979</v>
      </c>
      <c r="E20511" s="292" t="s">
        <v>214</v>
      </c>
      <c r="F20511" s="405">
        <v>83312</v>
      </c>
      <c r="G20511" s="292" t="s">
        <v>2979</v>
      </c>
    </row>
    <row r="20512" spans="1:7">
      <c r="A20512" s="292" t="s">
        <v>49</v>
      </c>
      <c r="B20512" s="405">
        <v>83551</v>
      </c>
      <c r="C20512" s="292" t="s">
        <v>2979</v>
      </c>
      <c r="E20512" s="292" t="s">
        <v>214</v>
      </c>
      <c r="F20512" s="405">
        <v>83313</v>
      </c>
      <c r="G20512" s="292" t="s">
        <v>2979</v>
      </c>
    </row>
    <row r="20513" spans="1:7">
      <c r="A20513" s="292" t="s">
        <v>49</v>
      </c>
      <c r="B20513" s="405">
        <v>78934</v>
      </c>
      <c r="C20513" s="292" t="s">
        <v>2979</v>
      </c>
      <c r="E20513" s="292" t="s">
        <v>214</v>
      </c>
      <c r="F20513" s="405">
        <v>83314</v>
      </c>
      <c r="G20513" s="292" t="s">
        <v>2979</v>
      </c>
    </row>
    <row r="20514" spans="1:7">
      <c r="A20514" s="292" t="s">
        <v>49</v>
      </c>
      <c r="B20514" s="405">
        <v>79065</v>
      </c>
      <c r="C20514" s="292" t="s">
        <v>2979</v>
      </c>
      <c r="E20514" s="292" t="s">
        <v>214</v>
      </c>
      <c r="F20514" s="405">
        <v>83316</v>
      </c>
      <c r="G20514" s="292" t="s">
        <v>2979</v>
      </c>
    </row>
    <row r="20515" spans="1:7">
      <c r="A20515" s="292" t="s">
        <v>49</v>
      </c>
      <c r="B20515" s="405">
        <v>79312</v>
      </c>
      <c r="C20515" s="292" t="s">
        <v>2979</v>
      </c>
      <c r="E20515" s="292" t="s">
        <v>214</v>
      </c>
      <c r="F20515" s="405">
        <v>83321</v>
      </c>
      <c r="G20515" s="292" t="s">
        <v>2979</v>
      </c>
    </row>
    <row r="20516" spans="1:7">
      <c r="A20516" s="292" t="s">
        <v>49</v>
      </c>
      <c r="B20516" s="405">
        <v>79517</v>
      </c>
      <c r="C20516" s="292" t="s">
        <v>2979</v>
      </c>
      <c r="E20516" s="292" t="s">
        <v>214</v>
      </c>
      <c r="F20516" s="405">
        <v>83322</v>
      </c>
      <c r="G20516" s="292" t="s">
        <v>2979</v>
      </c>
    </row>
    <row r="20517" spans="1:7">
      <c r="A20517" s="292" t="s">
        <v>49</v>
      </c>
      <c r="B20517" s="405">
        <v>79745</v>
      </c>
      <c r="C20517" s="292" t="s">
        <v>2979</v>
      </c>
      <c r="E20517" s="292" t="s">
        <v>214</v>
      </c>
      <c r="F20517" s="405">
        <v>83323</v>
      </c>
      <c r="G20517" s="292" t="s">
        <v>2979</v>
      </c>
    </row>
    <row r="20518" spans="1:7">
      <c r="A20518" s="292" t="s">
        <v>49</v>
      </c>
      <c r="B20518" s="405">
        <v>80427</v>
      </c>
      <c r="C20518" s="292" t="s">
        <v>2979</v>
      </c>
      <c r="E20518" s="292" t="s">
        <v>214</v>
      </c>
      <c r="F20518" s="405">
        <v>83324</v>
      </c>
      <c r="G20518" s="292" t="s">
        <v>2979</v>
      </c>
    </row>
    <row r="20519" spans="1:7">
      <c r="A20519" s="292" t="s">
        <v>49</v>
      </c>
      <c r="B20519" s="405">
        <v>80624</v>
      </c>
      <c r="C20519" s="292" t="s">
        <v>2979</v>
      </c>
      <c r="E20519" s="292" t="s">
        <v>214</v>
      </c>
      <c r="F20519" s="405">
        <v>83325</v>
      </c>
      <c r="G20519" s="292" t="s">
        <v>2979</v>
      </c>
    </row>
    <row r="20520" spans="1:7">
      <c r="A20520" s="292" t="s">
        <v>49</v>
      </c>
      <c r="B20520" s="405">
        <v>80938</v>
      </c>
      <c r="C20520" s="292" t="s">
        <v>2979</v>
      </c>
      <c r="E20520" s="292" t="s">
        <v>214</v>
      </c>
      <c r="F20520" s="405">
        <v>83330</v>
      </c>
      <c r="G20520" s="292" t="s">
        <v>2979</v>
      </c>
    </row>
    <row r="20521" spans="1:7">
      <c r="A20521" s="292" t="s">
        <v>49</v>
      </c>
      <c r="B20521" s="405">
        <v>81157</v>
      </c>
      <c r="C20521" s="292" t="s">
        <v>2979</v>
      </c>
      <c r="E20521" s="292" t="s">
        <v>214</v>
      </c>
      <c r="F20521" s="405">
        <v>83332</v>
      </c>
      <c r="G20521" s="292" t="s">
        <v>2979</v>
      </c>
    </row>
    <row r="20522" spans="1:7">
      <c r="A20522" s="292" t="s">
        <v>49</v>
      </c>
      <c r="B20522" s="405">
        <v>81429</v>
      </c>
      <c r="C20522" s="292" t="s">
        <v>2979</v>
      </c>
      <c r="E20522" s="292" t="s">
        <v>214</v>
      </c>
      <c r="F20522" s="405">
        <v>83334</v>
      </c>
      <c r="G20522" s="292" t="s">
        <v>2979</v>
      </c>
    </row>
    <row r="20523" spans="1:7">
      <c r="A20523" s="292" t="s">
        <v>49</v>
      </c>
      <c r="B20523" s="405">
        <v>82242</v>
      </c>
      <c r="C20523" s="292" t="s">
        <v>2979</v>
      </c>
      <c r="E20523" s="292" t="s">
        <v>214</v>
      </c>
      <c r="F20523" s="405">
        <v>83335</v>
      </c>
      <c r="G20523" s="292" t="s">
        <v>2979</v>
      </c>
    </row>
    <row r="20524" spans="1:7">
      <c r="A20524" s="292" t="s">
        <v>49</v>
      </c>
      <c r="B20524" s="405">
        <v>82834</v>
      </c>
      <c r="C20524" s="292" t="s">
        <v>2979</v>
      </c>
      <c r="E20524" s="292" t="s">
        <v>214</v>
      </c>
      <c r="F20524" s="405">
        <v>83336</v>
      </c>
      <c r="G20524" s="292" t="s">
        <v>2979</v>
      </c>
    </row>
    <row r="20525" spans="1:7">
      <c r="A20525" s="292" t="s">
        <v>49</v>
      </c>
      <c r="B20525" s="405">
        <v>83226</v>
      </c>
      <c r="C20525" s="292" t="s">
        <v>2979</v>
      </c>
      <c r="E20525" s="292" t="s">
        <v>214</v>
      </c>
      <c r="F20525" s="405">
        <v>83337</v>
      </c>
      <c r="G20525" s="292" t="s">
        <v>2979</v>
      </c>
    </row>
    <row r="20526" spans="1:7">
      <c r="A20526" s="292" t="s">
        <v>49</v>
      </c>
      <c r="B20526" s="405">
        <v>83347</v>
      </c>
      <c r="C20526" s="292" t="s">
        <v>2979</v>
      </c>
      <c r="E20526" s="292" t="s">
        <v>214</v>
      </c>
      <c r="F20526" s="405">
        <v>83344</v>
      </c>
      <c r="G20526" s="292" t="s">
        <v>2979</v>
      </c>
    </row>
    <row r="20527" spans="1:7">
      <c r="A20527" s="292" t="s">
        <v>49</v>
      </c>
      <c r="B20527" s="405">
        <v>83555</v>
      </c>
      <c r="C20527" s="292" t="s">
        <v>2979</v>
      </c>
      <c r="E20527" s="292" t="s">
        <v>214</v>
      </c>
      <c r="F20527" s="405">
        <v>83347</v>
      </c>
      <c r="G20527" s="292" t="s">
        <v>2979</v>
      </c>
    </row>
    <row r="20528" spans="1:7">
      <c r="A20528" s="292" t="s">
        <v>49</v>
      </c>
      <c r="B20528" s="405">
        <v>78938</v>
      </c>
      <c r="C20528" s="292" t="s">
        <v>2979</v>
      </c>
      <c r="E20528" s="292" t="s">
        <v>214</v>
      </c>
      <c r="F20528" s="405">
        <v>83348</v>
      </c>
      <c r="G20528" s="292" t="s">
        <v>2979</v>
      </c>
    </row>
    <row r="20529" spans="1:7">
      <c r="A20529" s="292" t="s">
        <v>49</v>
      </c>
      <c r="B20529" s="405">
        <v>79066</v>
      </c>
      <c r="C20529" s="292" t="s">
        <v>2979</v>
      </c>
      <c r="E20529" s="292" t="s">
        <v>214</v>
      </c>
      <c r="F20529" s="405">
        <v>83349</v>
      </c>
      <c r="G20529" s="292" t="s">
        <v>2979</v>
      </c>
    </row>
    <row r="20530" spans="1:7">
      <c r="A20530" s="292" t="s">
        <v>49</v>
      </c>
      <c r="B20530" s="405">
        <v>79313</v>
      </c>
      <c r="C20530" s="292" t="s">
        <v>2979</v>
      </c>
      <c r="E20530" s="292" t="s">
        <v>214</v>
      </c>
      <c r="F20530" s="405">
        <v>83350</v>
      </c>
      <c r="G20530" s="292" t="s">
        <v>2979</v>
      </c>
    </row>
    <row r="20531" spans="1:7">
      <c r="A20531" s="292" t="s">
        <v>49</v>
      </c>
      <c r="B20531" s="405">
        <v>79519</v>
      </c>
      <c r="C20531" s="292" t="s">
        <v>2979</v>
      </c>
      <c r="E20531" s="292" t="s">
        <v>214</v>
      </c>
      <c r="F20531" s="405">
        <v>83352</v>
      </c>
      <c r="G20531" s="292" t="s">
        <v>2979</v>
      </c>
    </row>
    <row r="20532" spans="1:7">
      <c r="A20532" s="292" t="s">
        <v>49</v>
      </c>
      <c r="B20532" s="405">
        <v>79749</v>
      </c>
      <c r="C20532" s="292" t="s">
        <v>2979</v>
      </c>
      <c r="E20532" s="292" t="s">
        <v>214</v>
      </c>
      <c r="F20532" s="405">
        <v>83353</v>
      </c>
      <c r="G20532" s="292" t="s">
        <v>2979</v>
      </c>
    </row>
    <row r="20533" spans="1:7">
      <c r="A20533" s="292" t="s">
        <v>49</v>
      </c>
      <c r="B20533" s="405">
        <v>80428</v>
      </c>
      <c r="C20533" s="292" t="s">
        <v>2979</v>
      </c>
      <c r="E20533" s="292" t="s">
        <v>214</v>
      </c>
      <c r="F20533" s="405">
        <v>83355</v>
      </c>
      <c r="G20533" s="292" t="s">
        <v>2979</v>
      </c>
    </row>
    <row r="20534" spans="1:7">
      <c r="A20534" s="292" t="s">
        <v>49</v>
      </c>
      <c r="B20534" s="405">
        <v>80642</v>
      </c>
      <c r="C20534" s="292" t="s">
        <v>2979</v>
      </c>
      <c r="E20534" s="292" t="s">
        <v>214</v>
      </c>
      <c r="F20534" s="405">
        <v>83414</v>
      </c>
      <c r="G20534" s="292" t="s">
        <v>2979</v>
      </c>
    </row>
    <row r="20535" spans="1:7">
      <c r="A20535" s="292" t="s">
        <v>49</v>
      </c>
      <c r="B20535" s="405">
        <v>81022</v>
      </c>
      <c r="C20535" s="292" t="s">
        <v>2979</v>
      </c>
      <c r="E20535" s="292" t="s">
        <v>214</v>
      </c>
      <c r="F20535" s="405">
        <v>83420</v>
      </c>
      <c r="G20535" s="292" t="s">
        <v>2979</v>
      </c>
    </row>
    <row r="20536" spans="1:7">
      <c r="A20536" s="292" t="s">
        <v>49</v>
      </c>
      <c r="B20536" s="405">
        <v>81210</v>
      </c>
      <c r="C20536" s="292" t="s">
        <v>2979</v>
      </c>
      <c r="E20536" s="292" t="s">
        <v>214</v>
      </c>
      <c r="F20536" s="405">
        <v>83423</v>
      </c>
      <c r="G20536" s="292" t="s">
        <v>2979</v>
      </c>
    </row>
    <row r="20537" spans="1:7">
      <c r="A20537" s="292" t="s">
        <v>49</v>
      </c>
      <c r="B20537" s="405">
        <v>81430</v>
      </c>
      <c r="C20537" s="292" t="s">
        <v>2979</v>
      </c>
      <c r="E20537" s="292" t="s">
        <v>214</v>
      </c>
      <c r="F20537" s="405">
        <v>83424</v>
      </c>
      <c r="G20537" s="292" t="s">
        <v>2979</v>
      </c>
    </row>
    <row r="20538" spans="1:7">
      <c r="A20538" s="292" t="s">
        <v>49</v>
      </c>
      <c r="B20538" s="405">
        <v>82301</v>
      </c>
      <c r="C20538" s="292" t="s">
        <v>2979</v>
      </c>
      <c r="E20538" s="292" t="s">
        <v>214</v>
      </c>
      <c r="F20538" s="405">
        <v>83427</v>
      </c>
      <c r="G20538" s="292" t="s">
        <v>2979</v>
      </c>
    </row>
    <row r="20539" spans="1:7">
      <c r="A20539" s="292" t="s">
        <v>49</v>
      </c>
      <c r="B20539" s="405">
        <v>82836</v>
      </c>
      <c r="C20539" s="292" t="s">
        <v>2979</v>
      </c>
      <c r="E20539" s="292" t="s">
        <v>214</v>
      </c>
      <c r="F20539" s="405">
        <v>83428</v>
      </c>
      <c r="G20539" s="292" t="s">
        <v>2979</v>
      </c>
    </row>
    <row r="20540" spans="1:7">
      <c r="A20540" s="292" t="s">
        <v>49</v>
      </c>
      <c r="B20540" s="405">
        <v>83228</v>
      </c>
      <c r="C20540" s="292" t="s">
        <v>2979</v>
      </c>
      <c r="E20540" s="292" t="s">
        <v>214</v>
      </c>
      <c r="F20540" s="405">
        <v>83429</v>
      </c>
      <c r="G20540" s="292" t="s">
        <v>2979</v>
      </c>
    </row>
    <row r="20541" spans="1:7">
      <c r="A20541" s="292" t="s">
        <v>49</v>
      </c>
      <c r="B20541" s="405">
        <v>83348</v>
      </c>
      <c r="C20541" s="292" t="s">
        <v>2979</v>
      </c>
      <c r="E20541" s="292" t="s">
        <v>214</v>
      </c>
      <c r="F20541" s="405">
        <v>83431</v>
      </c>
      <c r="G20541" s="292" t="s">
        <v>2979</v>
      </c>
    </row>
    <row r="20542" spans="1:7">
      <c r="A20542" s="292" t="s">
        <v>49</v>
      </c>
      <c r="B20542" s="405">
        <v>83601</v>
      </c>
      <c r="C20542" s="292" t="s">
        <v>2979</v>
      </c>
      <c r="E20542" s="292" t="s">
        <v>214</v>
      </c>
      <c r="F20542" s="405">
        <v>83433</v>
      </c>
      <c r="G20542" s="292" t="s">
        <v>2979</v>
      </c>
    </row>
    <row r="20543" spans="1:7">
      <c r="A20543" s="292" t="s">
        <v>49</v>
      </c>
      <c r="B20543" s="405">
        <v>78941</v>
      </c>
      <c r="C20543" s="292" t="s">
        <v>2979</v>
      </c>
      <c r="E20543" s="292" t="s">
        <v>214</v>
      </c>
      <c r="F20543" s="405">
        <v>83434</v>
      </c>
      <c r="G20543" s="292" t="s">
        <v>2979</v>
      </c>
    </row>
    <row r="20544" spans="1:7">
      <c r="A20544" s="292" t="s">
        <v>49</v>
      </c>
      <c r="B20544" s="405">
        <v>79068</v>
      </c>
      <c r="C20544" s="292" t="s">
        <v>2979</v>
      </c>
      <c r="E20544" s="292" t="s">
        <v>214</v>
      </c>
      <c r="F20544" s="405">
        <v>83435</v>
      </c>
      <c r="G20544" s="292" t="s">
        <v>2979</v>
      </c>
    </row>
    <row r="20545" spans="1:7">
      <c r="A20545" s="292" t="s">
        <v>49</v>
      </c>
      <c r="B20545" s="405">
        <v>79316</v>
      </c>
      <c r="C20545" s="292" t="s">
        <v>2979</v>
      </c>
      <c r="E20545" s="292" t="s">
        <v>214</v>
      </c>
      <c r="F20545" s="405">
        <v>83436</v>
      </c>
      <c r="G20545" s="292" t="s">
        <v>2979</v>
      </c>
    </row>
    <row r="20546" spans="1:7">
      <c r="A20546" s="292" t="s">
        <v>49</v>
      </c>
      <c r="B20546" s="405">
        <v>79520</v>
      </c>
      <c r="C20546" s="292" t="s">
        <v>2979</v>
      </c>
      <c r="E20546" s="292" t="s">
        <v>214</v>
      </c>
      <c r="F20546" s="405">
        <v>83443</v>
      </c>
      <c r="G20546" s="292" t="s">
        <v>2979</v>
      </c>
    </row>
    <row r="20547" spans="1:7">
      <c r="A20547" s="292" t="s">
        <v>49</v>
      </c>
      <c r="B20547" s="405">
        <v>79752</v>
      </c>
      <c r="C20547" s="292" t="s">
        <v>2979</v>
      </c>
      <c r="E20547" s="292" t="s">
        <v>214</v>
      </c>
      <c r="F20547" s="405">
        <v>83444</v>
      </c>
      <c r="G20547" s="292" t="s">
        <v>2979</v>
      </c>
    </row>
    <row r="20548" spans="1:7">
      <c r="A20548" s="292" t="s">
        <v>49</v>
      </c>
      <c r="B20548" s="405">
        <v>80429</v>
      </c>
      <c r="C20548" s="292" t="s">
        <v>2979</v>
      </c>
      <c r="E20548" s="292" t="s">
        <v>214</v>
      </c>
      <c r="F20548" s="405">
        <v>83445</v>
      </c>
      <c r="G20548" s="292" t="s">
        <v>2979</v>
      </c>
    </row>
    <row r="20549" spans="1:7">
      <c r="A20549" s="292" t="s">
        <v>49</v>
      </c>
      <c r="B20549" s="405">
        <v>80644</v>
      </c>
      <c r="C20549" s="292" t="s">
        <v>2979</v>
      </c>
      <c r="E20549" s="292" t="s">
        <v>214</v>
      </c>
      <c r="F20549" s="405">
        <v>83447</v>
      </c>
      <c r="G20549" s="292" t="s">
        <v>2979</v>
      </c>
    </row>
    <row r="20550" spans="1:7">
      <c r="A20550" s="292" t="s">
        <v>49</v>
      </c>
      <c r="B20550" s="405">
        <v>81030</v>
      </c>
      <c r="C20550" s="292" t="s">
        <v>2979</v>
      </c>
      <c r="E20550" s="292" t="s">
        <v>214</v>
      </c>
      <c r="F20550" s="405">
        <v>83448</v>
      </c>
      <c r="G20550" s="292" t="s">
        <v>2979</v>
      </c>
    </row>
    <row r="20551" spans="1:7">
      <c r="A20551" s="292" t="s">
        <v>49</v>
      </c>
      <c r="B20551" s="405">
        <v>81211</v>
      </c>
      <c r="C20551" s="292" t="s">
        <v>2979</v>
      </c>
      <c r="E20551" s="292" t="s">
        <v>214</v>
      </c>
      <c r="F20551" s="405">
        <v>83449</v>
      </c>
      <c r="G20551" s="292" t="s">
        <v>2979</v>
      </c>
    </row>
    <row r="20552" spans="1:7">
      <c r="A20552" s="292" t="s">
        <v>49</v>
      </c>
      <c r="B20552" s="405">
        <v>81432</v>
      </c>
      <c r="C20552" s="292" t="s">
        <v>2979</v>
      </c>
      <c r="E20552" s="292" t="s">
        <v>214</v>
      </c>
      <c r="F20552" s="405">
        <v>83450</v>
      </c>
      <c r="G20552" s="292" t="s">
        <v>2979</v>
      </c>
    </row>
    <row r="20553" spans="1:7">
      <c r="A20553" s="292" t="s">
        <v>49</v>
      </c>
      <c r="B20553" s="405">
        <v>82321</v>
      </c>
      <c r="C20553" s="292" t="s">
        <v>2979</v>
      </c>
      <c r="E20553" s="292" t="s">
        <v>214</v>
      </c>
      <c r="F20553" s="405">
        <v>83451</v>
      </c>
      <c r="G20553" s="292" t="s">
        <v>2979</v>
      </c>
    </row>
    <row r="20554" spans="1:7">
      <c r="A20554" s="292" t="s">
        <v>49</v>
      </c>
      <c r="B20554" s="405">
        <v>82838</v>
      </c>
      <c r="C20554" s="292" t="s">
        <v>2979</v>
      </c>
      <c r="E20554" s="292" t="s">
        <v>214</v>
      </c>
      <c r="F20554" s="405">
        <v>83452</v>
      </c>
      <c r="G20554" s="292" t="s">
        <v>2979</v>
      </c>
    </row>
    <row r="20555" spans="1:7">
      <c r="A20555" s="292" t="s">
        <v>49</v>
      </c>
      <c r="B20555" s="405">
        <v>83230</v>
      </c>
      <c r="C20555" s="292" t="s">
        <v>2979</v>
      </c>
      <c r="E20555" s="292" t="s">
        <v>214</v>
      </c>
      <c r="F20555" s="405">
        <v>83455</v>
      </c>
      <c r="G20555" s="292" t="s">
        <v>2979</v>
      </c>
    </row>
    <row r="20556" spans="1:7">
      <c r="A20556" s="292" t="s">
        <v>49</v>
      </c>
      <c r="B20556" s="405">
        <v>83349</v>
      </c>
      <c r="C20556" s="292" t="s">
        <v>2979</v>
      </c>
      <c r="E20556" s="292" t="s">
        <v>214</v>
      </c>
      <c r="F20556" s="405">
        <v>83468</v>
      </c>
      <c r="G20556" s="292" t="s">
        <v>2979</v>
      </c>
    </row>
    <row r="20557" spans="1:7">
      <c r="A20557" s="292" t="s">
        <v>49</v>
      </c>
      <c r="B20557" s="405">
        <v>83602</v>
      </c>
      <c r="C20557" s="292" t="s">
        <v>2979</v>
      </c>
      <c r="E20557" s="292" t="s">
        <v>214</v>
      </c>
      <c r="F20557" s="405">
        <v>83520</v>
      </c>
      <c r="G20557" s="292" t="s">
        <v>2979</v>
      </c>
    </row>
    <row r="20558" spans="1:7">
      <c r="A20558" s="292" t="s">
        <v>49</v>
      </c>
      <c r="B20558" s="405">
        <v>83611</v>
      </c>
      <c r="C20558" s="292" t="s">
        <v>2979</v>
      </c>
      <c r="E20558" s="292" t="s">
        <v>214</v>
      </c>
      <c r="F20558" s="405">
        <v>83522</v>
      </c>
      <c r="G20558" s="292" t="s">
        <v>2979</v>
      </c>
    </row>
    <row r="20559" spans="1:7">
      <c r="A20559" s="292" t="s">
        <v>49</v>
      </c>
      <c r="B20559" s="405">
        <v>83830</v>
      </c>
      <c r="C20559" s="292" t="s">
        <v>2979</v>
      </c>
      <c r="E20559" s="292" t="s">
        <v>214</v>
      </c>
      <c r="F20559" s="405">
        <v>83530</v>
      </c>
      <c r="G20559" s="292" t="s">
        <v>2979</v>
      </c>
    </row>
    <row r="20560" spans="1:7">
      <c r="A20560" s="292" t="s">
        <v>49</v>
      </c>
      <c r="B20560" s="405">
        <v>84038</v>
      </c>
      <c r="C20560" s="292" t="s">
        <v>2979</v>
      </c>
      <c r="E20560" s="292" t="s">
        <v>214</v>
      </c>
      <c r="F20560" s="405">
        <v>83535</v>
      </c>
      <c r="G20560" s="292" t="s">
        <v>2979</v>
      </c>
    </row>
    <row r="20561" spans="1:7">
      <c r="A20561" s="292" t="s">
        <v>49</v>
      </c>
      <c r="B20561" s="405">
        <v>84340</v>
      </c>
      <c r="C20561" s="292" t="s">
        <v>2979</v>
      </c>
      <c r="E20561" s="292" t="s">
        <v>214</v>
      </c>
      <c r="F20561" s="405">
        <v>83536</v>
      </c>
      <c r="G20561" s="292" t="s">
        <v>2979</v>
      </c>
    </row>
    <row r="20562" spans="1:7">
      <c r="A20562" s="292" t="s">
        <v>49</v>
      </c>
      <c r="B20562" s="405">
        <v>84652</v>
      </c>
      <c r="C20562" s="292" t="s">
        <v>2979</v>
      </c>
      <c r="E20562" s="292" t="s">
        <v>214</v>
      </c>
      <c r="F20562" s="405">
        <v>83540</v>
      </c>
      <c r="G20562" s="292" t="s">
        <v>2979</v>
      </c>
    </row>
    <row r="20563" spans="1:7">
      <c r="A20563" s="292" t="s">
        <v>49</v>
      </c>
      <c r="B20563" s="405">
        <v>84763</v>
      </c>
      <c r="C20563" s="292" t="s">
        <v>2979</v>
      </c>
      <c r="E20563" s="292" t="s">
        <v>214</v>
      </c>
      <c r="F20563" s="405">
        <v>83544</v>
      </c>
      <c r="G20563" s="292" t="s">
        <v>2979</v>
      </c>
    </row>
    <row r="20564" spans="1:7">
      <c r="A20564" s="292" t="s">
        <v>49</v>
      </c>
      <c r="B20564" s="405">
        <v>85352</v>
      </c>
      <c r="C20564" s="292" t="s">
        <v>2979</v>
      </c>
      <c r="E20564" s="292" t="s">
        <v>214</v>
      </c>
      <c r="F20564" s="405">
        <v>83545</v>
      </c>
      <c r="G20564" s="292" t="s">
        <v>2979</v>
      </c>
    </row>
    <row r="20565" spans="1:7">
      <c r="A20565" s="292" t="s">
        <v>49</v>
      </c>
      <c r="B20565" s="405">
        <v>85638</v>
      </c>
      <c r="C20565" s="292" t="s">
        <v>2979</v>
      </c>
      <c r="E20565" s="292" t="s">
        <v>214</v>
      </c>
      <c r="F20565" s="405">
        <v>83548</v>
      </c>
      <c r="G20565" s="292" t="s">
        <v>2979</v>
      </c>
    </row>
    <row r="20566" spans="1:7">
      <c r="A20566" s="292" t="s">
        <v>49</v>
      </c>
      <c r="B20566" s="405">
        <v>86446</v>
      </c>
      <c r="C20566" s="292" t="s">
        <v>2979</v>
      </c>
      <c r="E20566" s="292" t="s">
        <v>214</v>
      </c>
      <c r="F20566" s="405">
        <v>83549</v>
      </c>
      <c r="G20566" s="292" t="s">
        <v>2979</v>
      </c>
    </row>
    <row r="20567" spans="1:7">
      <c r="A20567" s="292" t="s">
        <v>49</v>
      </c>
      <c r="B20567" s="405">
        <v>87316</v>
      </c>
      <c r="C20567" s="292" t="s">
        <v>2979</v>
      </c>
      <c r="E20567" s="292" t="s">
        <v>214</v>
      </c>
      <c r="F20567" s="405">
        <v>83551</v>
      </c>
      <c r="G20567" s="292" t="s">
        <v>2979</v>
      </c>
    </row>
    <row r="20568" spans="1:7">
      <c r="A20568" s="292" t="s">
        <v>49</v>
      </c>
      <c r="B20568" s="405">
        <v>87723</v>
      </c>
      <c r="C20568" s="292" t="s">
        <v>2979</v>
      </c>
      <c r="E20568" s="292" t="s">
        <v>214</v>
      </c>
      <c r="F20568" s="405">
        <v>83555</v>
      </c>
      <c r="G20568" s="292" t="s">
        <v>2979</v>
      </c>
    </row>
    <row r="20569" spans="1:7">
      <c r="A20569" s="292" t="s">
        <v>49</v>
      </c>
      <c r="B20569" s="405">
        <v>88130</v>
      </c>
      <c r="C20569" s="292" t="s">
        <v>2979</v>
      </c>
      <c r="E20569" s="292" t="s">
        <v>214</v>
      </c>
      <c r="F20569" s="405">
        <v>83601</v>
      </c>
      <c r="G20569" s="292" t="s">
        <v>2979</v>
      </c>
    </row>
    <row r="20570" spans="1:7">
      <c r="A20570" s="292" t="s">
        <v>49</v>
      </c>
      <c r="B20570" s="405">
        <v>88433</v>
      </c>
      <c r="C20570" s="292" t="s">
        <v>2979</v>
      </c>
      <c r="E20570" s="292" t="s">
        <v>214</v>
      </c>
      <c r="F20570" s="405">
        <v>83602</v>
      </c>
      <c r="G20570" s="292" t="s">
        <v>2979</v>
      </c>
    </row>
    <row r="20571" spans="1:7">
      <c r="A20571" s="292" t="s">
        <v>49</v>
      </c>
      <c r="B20571" s="405">
        <v>89442</v>
      </c>
      <c r="C20571" s="292" t="s">
        <v>2979</v>
      </c>
      <c r="E20571" s="292" t="s">
        <v>214</v>
      </c>
      <c r="F20571" s="405">
        <v>83611</v>
      </c>
      <c r="G20571" s="292" t="s">
        <v>2979</v>
      </c>
    </row>
    <row r="20572" spans="1:7">
      <c r="A20572" s="292" t="s">
        <v>49</v>
      </c>
      <c r="B20572" s="405">
        <v>92254</v>
      </c>
      <c r="C20572" s="292" t="s">
        <v>2979</v>
      </c>
      <c r="E20572" s="292" t="s">
        <v>214</v>
      </c>
      <c r="F20572" s="405">
        <v>83615</v>
      </c>
      <c r="G20572" s="292" t="s">
        <v>2979</v>
      </c>
    </row>
    <row r="20573" spans="1:7">
      <c r="A20573" s="292" t="s">
        <v>49</v>
      </c>
      <c r="B20573" s="405">
        <v>83615</v>
      </c>
      <c r="C20573" s="292" t="s">
        <v>2979</v>
      </c>
      <c r="E20573" s="292" t="s">
        <v>214</v>
      </c>
      <c r="F20573" s="405">
        <v>83617</v>
      </c>
      <c r="G20573" s="292" t="s">
        <v>2979</v>
      </c>
    </row>
    <row r="20574" spans="1:7">
      <c r="A20574" s="292" t="s">
        <v>49</v>
      </c>
      <c r="B20574" s="405">
        <v>83832</v>
      </c>
      <c r="C20574" s="292" t="s">
        <v>2979</v>
      </c>
      <c r="E20574" s="292" t="s">
        <v>214</v>
      </c>
      <c r="F20574" s="405">
        <v>83619</v>
      </c>
      <c r="G20574" s="292" t="s">
        <v>2979</v>
      </c>
    </row>
    <row r="20575" spans="1:7">
      <c r="A20575" s="292" t="s">
        <v>49</v>
      </c>
      <c r="B20575" s="405">
        <v>84039</v>
      </c>
      <c r="C20575" s="292" t="s">
        <v>2979</v>
      </c>
      <c r="E20575" s="292" t="s">
        <v>214</v>
      </c>
      <c r="F20575" s="405">
        <v>83620</v>
      </c>
      <c r="G20575" s="292" t="s">
        <v>2979</v>
      </c>
    </row>
    <row r="20576" spans="1:7">
      <c r="A20576" s="292" t="s">
        <v>49</v>
      </c>
      <c r="B20576" s="405">
        <v>84501</v>
      </c>
      <c r="C20576" s="292" t="s">
        <v>2979</v>
      </c>
      <c r="E20576" s="292" t="s">
        <v>214</v>
      </c>
      <c r="F20576" s="405">
        <v>83623</v>
      </c>
      <c r="G20576" s="292" t="s">
        <v>2979</v>
      </c>
    </row>
    <row r="20577" spans="1:7">
      <c r="A20577" s="292" t="s">
        <v>49</v>
      </c>
      <c r="B20577" s="405">
        <v>84654</v>
      </c>
      <c r="C20577" s="292" t="s">
        <v>2979</v>
      </c>
      <c r="E20577" s="292" t="s">
        <v>214</v>
      </c>
      <c r="F20577" s="405">
        <v>83624</v>
      </c>
      <c r="G20577" s="292" t="s">
        <v>2979</v>
      </c>
    </row>
    <row r="20578" spans="1:7">
      <c r="A20578" s="292" t="s">
        <v>49</v>
      </c>
      <c r="B20578" s="405">
        <v>84764</v>
      </c>
      <c r="C20578" s="292" t="s">
        <v>2979</v>
      </c>
      <c r="E20578" s="292" t="s">
        <v>214</v>
      </c>
      <c r="F20578" s="405">
        <v>83626</v>
      </c>
      <c r="G20578" s="292" t="s">
        <v>2979</v>
      </c>
    </row>
    <row r="20579" spans="1:7">
      <c r="A20579" s="292" t="s">
        <v>49</v>
      </c>
      <c r="B20579" s="405">
        <v>85356</v>
      </c>
      <c r="C20579" s="292" t="s">
        <v>2979</v>
      </c>
      <c r="E20579" s="292" t="s">
        <v>214</v>
      </c>
      <c r="F20579" s="405">
        <v>83627</v>
      </c>
      <c r="G20579" s="292" t="s">
        <v>2979</v>
      </c>
    </row>
    <row r="20580" spans="1:7">
      <c r="A20580" s="292" t="s">
        <v>49</v>
      </c>
      <c r="B20580" s="405">
        <v>85643</v>
      </c>
      <c r="C20580" s="292" t="s">
        <v>2979</v>
      </c>
      <c r="E20580" s="292" t="s">
        <v>214</v>
      </c>
      <c r="F20580" s="405">
        <v>83628</v>
      </c>
      <c r="G20580" s="292" t="s">
        <v>2979</v>
      </c>
    </row>
    <row r="20581" spans="1:7">
      <c r="A20581" s="292" t="s">
        <v>49</v>
      </c>
      <c r="B20581" s="405">
        <v>86503</v>
      </c>
      <c r="C20581" s="292" t="s">
        <v>2979</v>
      </c>
      <c r="E20581" s="292" t="s">
        <v>214</v>
      </c>
      <c r="F20581" s="405">
        <v>83629</v>
      </c>
      <c r="G20581" s="292" t="s">
        <v>2979</v>
      </c>
    </row>
    <row r="20582" spans="1:7">
      <c r="A20582" s="292" t="s">
        <v>49</v>
      </c>
      <c r="B20582" s="405">
        <v>87320</v>
      </c>
      <c r="C20582" s="292" t="s">
        <v>2979</v>
      </c>
      <c r="E20582" s="292" t="s">
        <v>214</v>
      </c>
      <c r="F20582" s="405">
        <v>83631</v>
      </c>
      <c r="G20582" s="292" t="s">
        <v>2979</v>
      </c>
    </row>
    <row r="20583" spans="1:7">
      <c r="A20583" s="292" t="s">
        <v>49</v>
      </c>
      <c r="B20583" s="405">
        <v>87724</v>
      </c>
      <c r="C20583" s="292" t="s">
        <v>2979</v>
      </c>
      <c r="E20583" s="292" t="s">
        <v>214</v>
      </c>
      <c r="F20583" s="405">
        <v>83632</v>
      </c>
      <c r="G20583" s="292" t="s">
        <v>2979</v>
      </c>
    </row>
    <row r="20584" spans="1:7">
      <c r="A20584" s="292" t="s">
        <v>49</v>
      </c>
      <c r="B20584" s="405">
        <v>88132</v>
      </c>
      <c r="C20584" s="292" t="s">
        <v>2979</v>
      </c>
      <c r="E20584" s="292" t="s">
        <v>214</v>
      </c>
      <c r="F20584" s="405">
        <v>83633</v>
      </c>
      <c r="G20584" s="292" t="s">
        <v>2979</v>
      </c>
    </row>
    <row r="20585" spans="1:7">
      <c r="A20585" s="292" t="s">
        <v>49</v>
      </c>
      <c r="B20585" s="405">
        <v>88434</v>
      </c>
      <c r="C20585" s="292" t="s">
        <v>2979</v>
      </c>
      <c r="E20585" s="292" t="s">
        <v>214</v>
      </c>
      <c r="F20585" s="405">
        <v>83635</v>
      </c>
      <c r="G20585" s="292" t="s">
        <v>2979</v>
      </c>
    </row>
    <row r="20586" spans="1:7">
      <c r="A20586" s="292" t="s">
        <v>49</v>
      </c>
      <c r="B20586" s="405">
        <v>89444</v>
      </c>
      <c r="C20586" s="292" t="s">
        <v>2979</v>
      </c>
      <c r="E20586" s="292" t="s">
        <v>214</v>
      </c>
      <c r="F20586" s="405">
        <v>83637</v>
      </c>
      <c r="G20586" s="292" t="s">
        <v>2979</v>
      </c>
    </row>
    <row r="20587" spans="1:7">
      <c r="A20587" s="292" t="s">
        <v>49</v>
      </c>
      <c r="B20587" s="405">
        <v>92256</v>
      </c>
      <c r="C20587" s="292" t="s">
        <v>2979</v>
      </c>
      <c r="E20587" s="292" t="s">
        <v>214</v>
      </c>
      <c r="F20587" s="405">
        <v>83638</v>
      </c>
      <c r="G20587" s="292" t="s">
        <v>2979</v>
      </c>
    </row>
    <row r="20588" spans="1:7">
      <c r="A20588" s="292" t="s">
        <v>49</v>
      </c>
      <c r="B20588" s="405">
        <v>83617</v>
      </c>
      <c r="C20588" s="292" t="s">
        <v>2979</v>
      </c>
      <c r="E20588" s="292" t="s">
        <v>214</v>
      </c>
      <c r="F20588" s="405">
        <v>83639</v>
      </c>
      <c r="G20588" s="292" t="s">
        <v>2979</v>
      </c>
    </row>
    <row r="20589" spans="1:7">
      <c r="A20589" s="292" t="s">
        <v>49</v>
      </c>
      <c r="B20589" s="405">
        <v>83833</v>
      </c>
      <c r="C20589" s="292" t="s">
        <v>2979</v>
      </c>
      <c r="E20589" s="292" t="s">
        <v>214</v>
      </c>
      <c r="F20589" s="405">
        <v>83641</v>
      </c>
      <c r="G20589" s="292" t="s">
        <v>2979</v>
      </c>
    </row>
    <row r="20590" spans="1:7">
      <c r="A20590" s="292" t="s">
        <v>49</v>
      </c>
      <c r="B20590" s="405">
        <v>84050</v>
      </c>
      <c r="C20590" s="292" t="s">
        <v>2979</v>
      </c>
      <c r="E20590" s="292" t="s">
        <v>214</v>
      </c>
      <c r="F20590" s="405">
        <v>83643</v>
      </c>
      <c r="G20590" s="292" t="s">
        <v>2979</v>
      </c>
    </row>
    <row r="20591" spans="1:7">
      <c r="A20591" s="292" t="s">
        <v>49</v>
      </c>
      <c r="B20591" s="405">
        <v>84513</v>
      </c>
      <c r="C20591" s="292" t="s">
        <v>2979</v>
      </c>
      <c r="E20591" s="292" t="s">
        <v>214</v>
      </c>
      <c r="F20591" s="405">
        <v>83645</v>
      </c>
      <c r="G20591" s="292" t="s">
        <v>2979</v>
      </c>
    </row>
    <row r="20592" spans="1:7">
      <c r="A20592" s="292" t="s">
        <v>49</v>
      </c>
      <c r="B20592" s="405">
        <v>84655</v>
      </c>
      <c r="C20592" s="292" t="s">
        <v>2979</v>
      </c>
      <c r="E20592" s="292" t="s">
        <v>214</v>
      </c>
      <c r="F20592" s="405">
        <v>83647</v>
      </c>
      <c r="G20592" s="292" t="s">
        <v>2979</v>
      </c>
    </row>
    <row r="20593" spans="1:7">
      <c r="A20593" s="292" t="s">
        <v>49</v>
      </c>
      <c r="B20593" s="405">
        <v>84766</v>
      </c>
      <c r="C20593" s="292" t="s">
        <v>2979</v>
      </c>
      <c r="E20593" s="292" t="s">
        <v>214</v>
      </c>
      <c r="F20593" s="405">
        <v>83654</v>
      </c>
      <c r="G20593" s="292" t="s">
        <v>2979</v>
      </c>
    </row>
    <row r="20594" spans="1:7">
      <c r="A20594" s="292" t="s">
        <v>49</v>
      </c>
      <c r="B20594" s="405">
        <v>85357</v>
      </c>
      <c r="C20594" s="292" t="s">
        <v>2979</v>
      </c>
      <c r="E20594" s="292" t="s">
        <v>214</v>
      </c>
      <c r="F20594" s="405">
        <v>83655</v>
      </c>
      <c r="G20594" s="292" t="s">
        <v>2979</v>
      </c>
    </row>
    <row r="20595" spans="1:7">
      <c r="A20595" s="292" t="s">
        <v>49</v>
      </c>
      <c r="B20595" s="405">
        <v>85644</v>
      </c>
      <c r="C20595" s="292" t="s">
        <v>2979</v>
      </c>
      <c r="E20595" s="292" t="s">
        <v>214</v>
      </c>
      <c r="F20595" s="405">
        <v>83660</v>
      </c>
      <c r="G20595" s="292" t="s">
        <v>2979</v>
      </c>
    </row>
    <row r="20596" spans="1:7">
      <c r="A20596" s="292" t="s">
        <v>49</v>
      </c>
      <c r="B20596" s="405">
        <v>86504</v>
      </c>
      <c r="C20596" s="292" t="s">
        <v>2979</v>
      </c>
      <c r="E20596" s="292" t="s">
        <v>214</v>
      </c>
      <c r="F20596" s="405">
        <v>83661</v>
      </c>
      <c r="G20596" s="292" t="s">
        <v>2979</v>
      </c>
    </row>
    <row r="20597" spans="1:7">
      <c r="A20597" s="292" t="s">
        <v>49</v>
      </c>
      <c r="B20597" s="405">
        <v>87322</v>
      </c>
      <c r="C20597" s="292" t="s">
        <v>2979</v>
      </c>
      <c r="E20597" s="292" t="s">
        <v>214</v>
      </c>
      <c r="F20597" s="405">
        <v>83672</v>
      </c>
      <c r="G20597" s="292" t="s">
        <v>2979</v>
      </c>
    </row>
    <row r="20598" spans="1:7">
      <c r="A20598" s="292" t="s">
        <v>49</v>
      </c>
      <c r="B20598" s="405">
        <v>87729</v>
      </c>
      <c r="C20598" s="292" t="s">
        <v>2979</v>
      </c>
      <c r="E20598" s="292" t="s">
        <v>214</v>
      </c>
      <c r="F20598" s="405">
        <v>83676</v>
      </c>
      <c r="G20598" s="292" t="s">
        <v>2979</v>
      </c>
    </row>
    <row r="20599" spans="1:7">
      <c r="A20599" s="292" t="s">
        <v>49</v>
      </c>
      <c r="B20599" s="405">
        <v>88230</v>
      </c>
      <c r="C20599" s="292" t="s">
        <v>2979</v>
      </c>
      <c r="E20599" s="292" t="s">
        <v>214</v>
      </c>
      <c r="F20599" s="405">
        <v>83801</v>
      </c>
      <c r="G20599" s="292" t="s">
        <v>2979</v>
      </c>
    </row>
    <row r="20600" spans="1:7">
      <c r="A20600" s="292" t="s">
        <v>49</v>
      </c>
      <c r="B20600" s="405">
        <v>88435</v>
      </c>
      <c r="C20600" s="292" t="s">
        <v>2979</v>
      </c>
      <c r="E20600" s="292" t="s">
        <v>214</v>
      </c>
      <c r="F20600" s="405">
        <v>83803</v>
      </c>
      <c r="G20600" s="292" t="s">
        <v>2979</v>
      </c>
    </row>
    <row r="20601" spans="1:7">
      <c r="A20601" s="292" t="s">
        <v>49</v>
      </c>
      <c r="B20601" s="405">
        <v>89445</v>
      </c>
      <c r="C20601" s="292" t="s">
        <v>2979</v>
      </c>
      <c r="E20601" s="292" t="s">
        <v>214</v>
      </c>
      <c r="F20601" s="405">
        <v>83804</v>
      </c>
      <c r="G20601" s="292" t="s">
        <v>2979</v>
      </c>
    </row>
    <row r="20602" spans="1:7">
      <c r="A20602" s="292" t="s">
        <v>49</v>
      </c>
      <c r="B20602" s="405">
        <v>92258</v>
      </c>
      <c r="C20602" s="292" t="s">
        <v>2979</v>
      </c>
      <c r="E20602" s="292" t="s">
        <v>214</v>
      </c>
      <c r="F20602" s="405">
        <v>83805</v>
      </c>
      <c r="G20602" s="292" t="s">
        <v>2979</v>
      </c>
    </row>
    <row r="20603" spans="1:7">
      <c r="A20603" s="292" t="s">
        <v>49</v>
      </c>
      <c r="B20603" s="405">
        <v>83619</v>
      </c>
      <c r="C20603" s="292" t="s">
        <v>2979</v>
      </c>
      <c r="E20603" s="292" t="s">
        <v>214</v>
      </c>
      <c r="F20603" s="405">
        <v>83806</v>
      </c>
      <c r="G20603" s="292" t="s">
        <v>2979</v>
      </c>
    </row>
    <row r="20604" spans="1:7">
      <c r="A20604" s="292" t="s">
        <v>49</v>
      </c>
      <c r="B20604" s="405">
        <v>83834</v>
      </c>
      <c r="C20604" s="292" t="s">
        <v>2979</v>
      </c>
      <c r="E20604" s="292" t="s">
        <v>214</v>
      </c>
      <c r="F20604" s="405">
        <v>83809</v>
      </c>
      <c r="G20604" s="292" t="s">
        <v>2979</v>
      </c>
    </row>
    <row r="20605" spans="1:7">
      <c r="A20605" s="292" t="s">
        <v>49</v>
      </c>
      <c r="B20605" s="405">
        <v>84051</v>
      </c>
      <c r="C20605" s="292" t="s">
        <v>2979</v>
      </c>
      <c r="E20605" s="292" t="s">
        <v>214</v>
      </c>
      <c r="F20605" s="405">
        <v>83810</v>
      </c>
      <c r="G20605" s="292" t="s">
        <v>2979</v>
      </c>
    </row>
    <row r="20606" spans="1:7">
      <c r="A20606" s="292" t="s">
        <v>49</v>
      </c>
      <c r="B20606" s="405">
        <v>84518</v>
      </c>
      <c r="C20606" s="292" t="s">
        <v>2979</v>
      </c>
      <c r="E20606" s="292" t="s">
        <v>214</v>
      </c>
      <c r="F20606" s="405">
        <v>83811</v>
      </c>
      <c r="G20606" s="292" t="s">
        <v>2979</v>
      </c>
    </row>
    <row r="20607" spans="1:7">
      <c r="A20607" s="292" t="s">
        <v>49</v>
      </c>
      <c r="B20607" s="405">
        <v>84656</v>
      </c>
      <c r="C20607" s="292" t="s">
        <v>2979</v>
      </c>
      <c r="E20607" s="292" t="s">
        <v>214</v>
      </c>
      <c r="F20607" s="405">
        <v>83812</v>
      </c>
      <c r="G20607" s="292" t="s">
        <v>2979</v>
      </c>
    </row>
    <row r="20608" spans="1:7">
      <c r="A20608" s="292" t="s">
        <v>49</v>
      </c>
      <c r="B20608" s="405">
        <v>84772</v>
      </c>
      <c r="C20608" s="292" t="s">
        <v>2979</v>
      </c>
      <c r="E20608" s="292" t="s">
        <v>214</v>
      </c>
      <c r="F20608" s="405">
        <v>83813</v>
      </c>
      <c r="G20608" s="292" t="s">
        <v>2979</v>
      </c>
    </row>
    <row r="20609" spans="1:7">
      <c r="A20609" s="292" t="s">
        <v>49</v>
      </c>
      <c r="B20609" s="405">
        <v>85358</v>
      </c>
      <c r="C20609" s="292" t="s">
        <v>2979</v>
      </c>
      <c r="E20609" s="292" t="s">
        <v>214</v>
      </c>
      <c r="F20609" s="405">
        <v>83821</v>
      </c>
      <c r="G20609" s="292" t="s">
        <v>2979</v>
      </c>
    </row>
    <row r="20610" spans="1:7">
      <c r="A20610" s="292" t="s">
        <v>49</v>
      </c>
      <c r="B20610" s="405">
        <v>85645</v>
      </c>
      <c r="C20610" s="292" t="s">
        <v>2979</v>
      </c>
      <c r="E20610" s="292" t="s">
        <v>214</v>
      </c>
      <c r="F20610" s="405">
        <v>83822</v>
      </c>
      <c r="G20610" s="292" t="s">
        <v>2979</v>
      </c>
    </row>
    <row r="20611" spans="1:7">
      <c r="A20611" s="292" t="s">
        <v>49</v>
      </c>
      <c r="B20611" s="405">
        <v>86510</v>
      </c>
      <c r="C20611" s="292" t="s">
        <v>2979</v>
      </c>
      <c r="E20611" s="292" t="s">
        <v>214</v>
      </c>
      <c r="F20611" s="405">
        <v>83825</v>
      </c>
      <c r="G20611" s="292" t="s">
        <v>2979</v>
      </c>
    </row>
    <row r="20612" spans="1:7">
      <c r="A20612" s="292" t="s">
        <v>49</v>
      </c>
      <c r="B20612" s="405">
        <v>87325</v>
      </c>
      <c r="C20612" s="292" t="s">
        <v>2979</v>
      </c>
      <c r="E20612" s="292" t="s">
        <v>214</v>
      </c>
      <c r="F20612" s="405">
        <v>83830</v>
      </c>
      <c r="G20612" s="292" t="s">
        <v>2979</v>
      </c>
    </row>
    <row r="20613" spans="1:7">
      <c r="A20613" s="292" t="s">
        <v>49</v>
      </c>
      <c r="B20613" s="405">
        <v>87732</v>
      </c>
      <c r="C20613" s="292" t="s">
        <v>2979</v>
      </c>
      <c r="E20613" s="292" t="s">
        <v>214</v>
      </c>
      <c r="F20613" s="405">
        <v>83832</v>
      </c>
      <c r="G20613" s="292" t="s">
        <v>2979</v>
      </c>
    </row>
    <row r="20614" spans="1:7">
      <c r="A20614" s="292" t="s">
        <v>49</v>
      </c>
      <c r="B20614" s="405">
        <v>88231</v>
      </c>
      <c r="C20614" s="292" t="s">
        <v>2979</v>
      </c>
      <c r="E20614" s="292" t="s">
        <v>214</v>
      </c>
      <c r="F20614" s="405">
        <v>83833</v>
      </c>
      <c r="G20614" s="292" t="s">
        <v>2979</v>
      </c>
    </row>
    <row r="20615" spans="1:7">
      <c r="A20615" s="292" t="s">
        <v>49</v>
      </c>
      <c r="B20615" s="405">
        <v>88437</v>
      </c>
      <c r="C20615" s="292" t="s">
        <v>2979</v>
      </c>
      <c r="E20615" s="292" t="s">
        <v>214</v>
      </c>
      <c r="F20615" s="405">
        <v>83834</v>
      </c>
      <c r="G20615" s="292" t="s">
        <v>2979</v>
      </c>
    </row>
    <row r="20616" spans="1:7">
      <c r="A20616" s="292" t="s">
        <v>49</v>
      </c>
      <c r="B20616" s="405">
        <v>89446</v>
      </c>
      <c r="C20616" s="292" t="s">
        <v>2979</v>
      </c>
      <c r="E20616" s="292" t="s">
        <v>214</v>
      </c>
      <c r="F20616" s="405">
        <v>83836</v>
      </c>
      <c r="G20616" s="292" t="s">
        <v>2979</v>
      </c>
    </row>
    <row r="20617" spans="1:7">
      <c r="A20617" s="292" t="s">
        <v>49</v>
      </c>
      <c r="B20617" s="405">
        <v>92259</v>
      </c>
      <c r="C20617" s="292" t="s">
        <v>2979</v>
      </c>
      <c r="E20617" s="292" t="s">
        <v>214</v>
      </c>
      <c r="F20617" s="405">
        <v>83839</v>
      </c>
      <c r="G20617" s="292" t="s">
        <v>2979</v>
      </c>
    </row>
    <row r="20618" spans="1:7">
      <c r="A20618" s="292" t="s">
        <v>49</v>
      </c>
      <c r="B20618" s="405">
        <v>83620</v>
      </c>
      <c r="C20618" s="292" t="s">
        <v>2979</v>
      </c>
      <c r="E20618" s="292" t="s">
        <v>214</v>
      </c>
      <c r="F20618" s="405">
        <v>83840</v>
      </c>
      <c r="G20618" s="292" t="s">
        <v>2979</v>
      </c>
    </row>
    <row r="20619" spans="1:7">
      <c r="A20619" s="292" t="s">
        <v>49</v>
      </c>
      <c r="B20619" s="405">
        <v>83836</v>
      </c>
      <c r="C20619" s="292" t="s">
        <v>2979</v>
      </c>
      <c r="E20619" s="292" t="s">
        <v>214</v>
      </c>
      <c r="F20619" s="405">
        <v>83841</v>
      </c>
      <c r="G20619" s="292" t="s">
        <v>2979</v>
      </c>
    </row>
    <row r="20620" spans="1:7">
      <c r="A20620" s="292" t="s">
        <v>49</v>
      </c>
      <c r="B20620" s="405">
        <v>84053</v>
      </c>
      <c r="C20620" s="292" t="s">
        <v>2979</v>
      </c>
      <c r="E20620" s="292" t="s">
        <v>214</v>
      </c>
      <c r="F20620" s="405">
        <v>83842</v>
      </c>
      <c r="G20620" s="292" t="s">
        <v>2979</v>
      </c>
    </row>
    <row r="20621" spans="1:7">
      <c r="A20621" s="292" t="s">
        <v>49</v>
      </c>
      <c r="B20621" s="405">
        <v>84520</v>
      </c>
      <c r="C20621" s="292" t="s">
        <v>2979</v>
      </c>
      <c r="E20621" s="292" t="s">
        <v>214</v>
      </c>
      <c r="F20621" s="405">
        <v>83845</v>
      </c>
      <c r="G20621" s="292" t="s">
        <v>2979</v>
      </c>
    </row>
    <row r="20622" spans="1:7">
      <c r="A20622" s="292" t="s">
        <v>49</v>
      </c>
      <c r="B20622" s="405">
        <v>84657</v>
      </c>
      <c r="C20622" s="292" t="s">
        <v>2979</v>
      </c>
      <c r="E20622" s="292" t="s">
        <v>214</v>
      </c>
      <c r="F20622" s="405">
        <v>83846</v>
      </c>
      <c r="G20622" s="292" t="s">
        <v>2979</v>
      </c>
    </row>
    <row r="20623" spans="1:7">
      <c r="A20623" s="292" t="s">
        <v>49</v>
      </c>
      <c r="B20623" s="405">
        <v>84774</v>
      </c>
      <c r="C20623" s="292" t="s">
        <v>2979</v>
      </c>
      <c r="E20623" s="292" t="s">
        <v>214</v>
      </c>
      <c r="F20623" s="405">
        <v>83848</v>
      </c>
      <c r="G20623" s="292" t="s">
        <v>2979</v>
      </c>
    </row>
    <row r="20624" spans="1:7">
      <c r="A20624" s="292" t="s">
        <v>49</v>
      </c>
      <c r="B20624" s="405">
        <v>85359</v>
      </c>
      <c r="C20624" s="292" t="s">
        <v>2979</v>
      </c>
      <c r="E20624" s="292" t="s">
        <v>214</v>
      </c>
      <c r="F20624" s="405">
        <v>83849</v>
      </c>
      <c r="G20624" s="292" t="s">
        <v>2979</v>
      </c>
    </row>
    <row r="20625" spans="1:7">
      <c r="A20625" s="292" t="s">
        <v>49</v>
      </c>
      <c r="B20625" s="405">
        <v>85646</v>
      </c>
      <c r="C20625" s="292" t="s">
        <v>2979</v>
      </c>
      <c r="E20625" s="292" t="s">
        <v>214</v>
      </c>
      <c r="F20625" s="405">
        <v>83850</v>
      </c>
      <c r="G20625" s="292" t="s">
        <v>2979</v>
      </c>
    </row>
    <row r="20626" spans="1:7">
      <c r="A20626" s="292" t="s">
        <v>49</v>
      </c>
      <c r="B20626" s="405">
        <v>86514</v>
      </c>
      <c r="C20626" s="292" t="s">
        <v>2979</v>
      </c>
      <c r="E20626" s="292" t="s">
        <v>214</v>
      </c>
      <c r="F20626" s="405">
        <v>83851</v>
      </c>
      <c r="G20626" s="292" t="s">
        <v>2979</v>
      </c>
    </row>
    <row r="20627" spans="1:7">
      <c r="A20627" s="292" t="s">
        <v>49</v>
      </c>
      <c r="B20627" s="405">
        <v>87327</v>
      </c>
      <c r="C20627" s="292" t="s">
        <v>2979</v>
      </c>
      <c r="E20627" s="292" t="s">
        <v>214</v>
      </c>
      <c r="F20627" s="405">
        <v>83853</v>
      </c>
      <c r="G20627" s="292" t="s">
        <v>2979</v>
      </c>
    </row>
    <row r="20628" spans="1:7">
      <c r="A20628" s="292" t="s">
        <v>49</v>
      </c>
      <c r="B20628" s="405">
        <v>87736</v>
      </c>
      <c r="C20628" s="292" t="s">
        <v>2979</v>
      </c>
      <c r="E20628" s="292" t="s">
        <v>214</v>
      </c>
      <c r="F20628" s="405">
        <v>83855</v>
      </c>
      <c r="G20628" s="292" t="s">
        <v>2979</v>
      </c>
    </row>
    <row r="20629" spans="1:7">
      <c r="A20629" s="292" t="s">
        <v>49</v>
      </c>
      <c r="B20629" s="405">
        <v>88232</v>
      </c>
      <c r="C20629" s="292" t="s">
        <v>2979</v>
      </c>
      <c r="E20629" s="292" t="s">
        <v>214</v>
      </c>
      <c r="F20629" s="405">
        <v>83857</v>
      </c>
      <c r="G20629" s="292" t="s">
        <v>2979</v>
      </c>
    </row>
    <row r="20630" spans="1:7">
      <c r="A20630" s="292" t="s">
        <v>49</v>
      </c>
      <c r="B20630" s="405">
        <v>88441</v>
      </c>
      <c r="C20630" s="292" t="s">
        <v>2979</v>
      </c>
      <c r="E20630" s="292" t="s">
        <v>214</v>
      </c>
      <c r="F20630" s="405">
        <v>83861</v>
      </c>
      <c r="G20630" s="292" t="s">
        <v>2979</v>
      </c>
    </row>
    <row r="20631" spans="1:7">
      <c r="A20631" s="292" t="s">
        <v>49</v>
      </c>
      <c r="B20631" s="405">
        <v>89447</v>
      </c>
      <c r="C20631" s="292" t="s">
        <v>2979</v>
      </c>
      <c r="E20631" s="292" t="s">
        <v>214</v>
      </c>
      <c r="F20631" s="405">
        <v>83867</v>
      </c>
      <c r="G20631" s="292" t="s">
        <v>2979</v>
      </c>
    </row>
    <row r="20632" spans="1:7">
      <c r="A20632" s="292" t="s">
        <v>49</v>
      </c>
      <c r="B20632" s="405">
        <v>92266</v>
      </c>
      <c r="C20632" s="292" t="s">
        <v>2979</v>
      </c>
      <c r="E20632" s="292" t="s">
        <v>214</v>
      </c>
      <c r="F20632" s="405">
        <v>83869</v>
      </c>
      <c r="G20632" s="292" t="s">
        <v>2979</v>
      </c>
    </row>
    <row r="20633" spans="1:7">
      <c r="A20633" s="292" t="s">
        <v>49</v>
      </c>
      <c r="B20633" s="405">
        <v>83623</v>
      </c>
      <c r="C20633" s="292" t="s">
        <v>2979</v>
      </c>
      <c r="E20633" s="292" t="s">
        <v>214</v>
      </c>
      <c r="F20633" s="405">
        <v>83871</v>
      </c>
      <c r="G20633" s="292" t="s">
        <v>2979</v>
      </c>
    </row>
    <row r="20634" spans="1:7">
      <c r="A20634" s="292" t="s">
        <v>49</v>
      </c>
      <c r="B20634" s="405">
        <v>83839</v>
      </c>
      <c r="C20634" s="292" t="s">
        <v>2979</v>
      </c>
      <c r="E20634" s="292" t="s">
        <v>214</v>
      </c>
      <c r="F20634" s="405">
        <v>83872</v>
      </c>
      <c r="G20634" s="292" t="s">
        <v>2979</v>
      </c>
    </row>
    <row r="20635" spans="1:7">
      <c r="A20635" s="292" t="s">
        <v>49</v>
      </c>
      <c r="B20635" s="405">
        <v>84061</v>
      </c>
      <c r="C20635" s="292" t="s">
        <v>2979</v>
      </c>
      <c r="E20635" s="292" t="s">
        <v>214</v>
      </c>
      <c r="F20635" s="405">
        <v>83873</v>
      </c>
      <c r="G20635" s="292" t="s">
        <v>2979</v>
      </c>
    </row>
    <row r="20636" spans="1:7">
      <c r="A20636" s="292" t="s">
        <v>49</v>
      </c>
      <c r="B20636" s="405">
        <v>84521</v>
      </c>
      <c r="C20636" s="292" t="s">
        <v>2979</v>
      </c>
      <c r="E20636" s="292" t="s">
        <v>214</v>
      </c>
      <c r="F20636" s="405">
        <v>83876</v>
      </c>
      <c r="G20636" s="292" t="s">
        <v>2979</v>
      </c>
    </row>
    <row r="20637" spans="1:7">
      <c r="A20637" s="292" t="s">
        <v>49</v>
      </c>
      <c r="B20637" s="405">
        <v>84662</v>
      </c>
      <c r="C20637" s="292" t="s">
        <v>2979</v>
      </c>
      <c r="E20637" s="292" t="s">
        <v>214</v>
      </c>
      <c r="F20637" s="405">
        <v>84001</v>
      </c>
      <c r="G20637" s="292" t="s">
        <v>2979</v>
      </c>
    </row>
    <row r="20638" spans="1:7">
      <c r="A20638" s="292" t="s">
        <v>49</v>
      </c>
      <c r="B20638" s="405">
        <v>84775</v>
      </c>
      <c r="C20638" s="292" t="s">
        <v>2979</v>
      </c>
      <c r="E20638" s="292" t="s">
        <v>214</v>
      </c>
      <c r="F20638" s="405">
        <v>84002</v>
      </c>
      <c r="G20638" s="292" t="s">
        <v>2979</v>
      </c>
    </row>
    <row r="20639" spans="1:7">
      <c r="A20639" s="292" t="s">
        <v>49</v>
      </c>
      <c r="B20639" s="405">
        <v>85361</v>
      </c>
      <c r="C20639" s="292" t="s">
        <v>2979</v>
      </c>
      <c r="E20639" s="292" t="s">
        <v>214</v>
      </c>
      <c r="F20639" s="405">
        <v>84007</v>
      </c>
      <c r="G20639" s="292" t="s">
        <v>2979</v>
      </c>
    </row>
    <row r="20640" spans="1:7">
      <c r="A20640" s="292" t="s">
        <v>49</v>
      </c>
      <c r="B20640" s="405">
        <v>85735</v>
      </c>
      <c r="C20640" s="292" t="s">
        <v>2979</v>
      </c>
      <c r="E20640" s="292" t="s">
        <v>214</v>
      </c>
      <c r="F20640" s="405">
        <v>84008</v>
      </c>
      <c r="G20640" s="292" t="s">
        <v>2979</v>
      </c>
    </row>
    <row r="20641" spans="1:7">
      <c r="A20641" s="292" t="s">
        <v>49</v>
      </c>
      <c r="B20641" s="405">
        <v>86515</v>
      </c>
      <c r="C20641" s="292" t="s">
        <v>2979</v>
      </c>
      <c r="E20641" s="292" t="s">
        <v>214</v>
      </c>
      <c r="F20641" s="405">
        <v>84013</v>
      </c>
      <c r="G20641" s="292" t="s">
        <v>2979</v>
      </c>
    </row>
    <row r="20642" spans="1:7">
      <c r="A20642" s="292" t="s">
        <v>49</v>
      </c>
      <c r="B20642" s="405">
        <v>87328</v>
      </c>
      <c r="C20642" s="292" t="s">
        <v>2979</v>
      </c>
      <c r="E20642" s="292" t="s">
        <v>214</v>
      </c>
      <c r="F20642" s="405">
        <v>84017</v>
      </c>
      <c r="G20642" s="292" t="s">
        <v>2979</v>
      </c>
    </row>
    <row r="20643" spans="1:7">
      <c r="A20643" s="292" t="s">
        <v>49</v>
      </c>
      <c r="B20643" s="405">
        <v>87740</v>
      </c>
      <c r="C20643" s="292" t="s">
        <v>2979</v>
      </c>
      <c r="E20643" s="292" t="s">
        <v>214</v>
      </c>
      <c r="F20643" s="405">
        <v>84018</v>
      </c>
      <c r="G20643" s="292" t="s">
        <v>2979</v>
      </c>
    </row>
    <row r="20644" spans="1:7">
      <c r="A20644" s="292" t="s">
        <v>49</v>
      </c>
      <c r="B20644" s="405">
        <v>88242</v>
      </c>
      <c r="C20644" s="292" t="s">
        <v>2979</v>
      </c>
      <c r="E20644" s="292" t="s">
        <v>214</v>
      </c>
      <c r="F20644" s="405">
        <v>84021</v>
      </c>
      <c r="G20644" s="292" t="s">
        <v>2979</v>
      </c>
    </row>
    <row r="20645" spans="1:7">
      <c r="A20645" s="292" t="s">
        <v>49</v>
      </c>
      <c r="B20645" s="405">
        <v>89003</v>
      </c>
      <c r="C20645" s="292" t="s">
        <v>2979</v>
      </c>
      <c r="E20645" s="292" t="s">
        <v>214</v>
      </c>
      <c r="F20645" s="405">
        <v>84022</v>
      </c>
      <c r="G20645" s="292" t="s">
        <v>2979</v>
      </c>
    </row>
    <row r="20646" spans="1:7">
      <c r="A20646" s="292" t="s">
        <v>49</v>
      </c>
      <c r="B20646" s="405">
        <v>89496</v>
      </c>
      <c r="C20646" s="292" t="s">
        <v>2979</v>
      </c>
      <c r="E20646" s="292" t="s">
        <v>214</v>
      </c>
      <c r="F20646" s="405">
        <v>84026</v>
      </c>
      <c r="G20646" s="292" t="s">
        <v>2979</v>
      </c>
    </row>
    <row r="20647" spans="1:7">
      <c r="A20647" s="292" t="s">
        <v>49</v>
      </c>
      <c r="B20647" s="405">
        <v>92268</v>
      </c>
      <c r="C20647" s="292" t="s">
        <v>2979</v>
      </c>
      <c r="E20647" s="292" t="s">
        <v>214</v>
      </c>
      <c r="F20647" s="405">
        <v>84028</v>
      </c>
      <c r="G20647" s="292" t="s">
        <v>2979</v>
      </c>
    </row>
    <row r="20648" spans="1:7">
      <c r="A20648" s="292" t="s">
        <v>49</v>
      </c>
      <c r="B20648" s="405">
        <v>83624</v>
      </c>
      <c r="C20648" s="292" t="s">
        <v>2979</v>
      </c>
      <c r="E20648" s="292" t="s">
        <v>214</v>
      </c>
      <c r="F20648" s="405">
        <v>84031</v>
      </c>
      <c r="G20648" s="292" t="s">
        <v>2979</v>
      </c>
    </row>
    <row r="20649" spans="1:7">
      <c r="A20649" s="292" t="s">
        <v>49</v>
      </c>
      <c r="B20649" s="405">
        <v>83840</v>
      </c>
      <c r="C20649" s="292" t="s">
        <v>2979</v>
      </c>
      <c r="E20649" s="292" t="s">
        <v>214</v>
      </c>
      <c r="F20649" s="405">
        <v>84032</v>
      </c>
      <c r="G20649" s="292" t="s">
        <v>2979</v>
      </c>
    </row>
    <row r="20650" spans="1:7">
      <c r="A20650" s="292" t="s">
        <v>49</v>
      </c>
      <c r="B20650" s="405">
        <v>84063</v>
      </c>
      <c r="C20650" s="292" t="s">
        <v>2979</v>
      </c>
      <c r="E20650" s="292" t="s">
        <v>214</v>
      </c>
      <c r="F20650" s="405">
        <v>84033</v>
      </c>
      <c r="G20650" s="292" t="s">
        <v>2979</v>
      </c>
    </row>
    <row r="20651" spans="1:7">
      <c r="A20651" s="292" t="s">
        <v>49</v>
      </c>
      <c r="B20651" s="405">
        <v>84522</v>
      </c>
      <c r="C20651" s="292" t="s">
        <v>2979</v>
      </c>
      <c r="E20651" s="292" t="s">
        <v>214</v>
      </c>
      <c r="F20651" s="405">
        <v>84035</v>
      </c>
      <c r="G20651" s="292" t="s">
        <v>2979</v>
      </c>
    </row>
    <row r="20652" spans="1:7">
      <c r="A20652" s="292" t="s">
        <v>49</v>
      </c>
      <c r="B20652" s="405">
        <v>84665</v>
      </c>
      <c r="C20652" s="292" t="s">
        <v>2979</v>
      </c>
      <c r="E20652" s="292" t="s">
        <v>214</v>
      </c>
      <c r="F20652" s="405">
        <v>84036</v>
      </c>
      <c r="G20652" s="292" t="s">
        <v>2979</v>
      </c>
    </row>
    <row r="20653" spans="1:7">
      <c r="A20653" s="292" t="s">
        <v>49</v>
      </c>
      <c r="B20653" s="405">
        <v>84776</v>
      </c>
      <c r="C20653" s="292" t="s">
        <v>2979</v>
      </c>
      <c r="E20653" s="292" t="s">
        <v>214</v>
      </c>
      <c r="F20653" s="405">
        <v>84038</v>
      </c>
      <c r="G20653" s="292" t="s">
        <v>2979</v>
      </c>
    </row>
    <row r="20654" spans="1:7">
      <c r="A20654" s="292" t="s">
        <v>49</v>
      </c>
      <c r="B20654" s="405">
        <v>85362</v>
      </c>
      <c r="C20654" s="292" t="s">
        <v>2979</v>
      </c>
      <c r="E20654" s="292" t="s">
        <v>214</v>
      </c>
      <c r="F20654" s="405">
        <v>84039</v>
      </c>
      <c r="G20654" s="292" t="s">
        <v>2979</v>
      </c>
    </row>
    <row r="20655" spans="1:7">
      <c r="A20655" s="292" t="s">
        <v>49</v>
      </c>
      <c r="B20655" s="405">
        <v>85912</v>
      </c>
      <c r="C20655" s="292" t="s">
        <v>2979</v>
      </c>
      <c r="E20655" s="292" t="s">
        <v>214</v>
      </c>
      <c r="F20655" s="405">
        <v>84050</v>
      </c>
      <c r="G20655" s="292" t="s">
        <v>2979</v>
      </c>
    </row>
    <row r="20656" spans="1:7">
      <c r="A20656" s="292" t="s">
        <v>49</v>
      </c>
      <c r="B20656" s="405">
        <v>86535</v>
      </c>
      <c r="C20656" s="292" t="s">
        <v>2979</v>
      </c>
      <c r="E20656" s="292" t="s">
        <v>214</v>
      </c>
      <c r="F20656" s="405">
        <v>84051</v>
      </c>
      <c r="G20656" s="292" t="s">
        <v>2979</v>
      </c>
    </row>
    <row r="20657" spans="1:7">
      <c r="A20657" s="292" t="s">
        <v>49</v>
      </c>
      <c r="B20657" s="405">
        <v>87347</v>
      </c>
      <c r="C20657" s="292" t="s">
        <v>2979</v>
      </c>
      <c r="E20657" s="292" t="s">
        <v>214</v>
      </c>
      <c r="F20657" s="405">
        <v>84053</v>
      </c>
      <c r="G20657" s="292" t="s">
        <v>2979</v>
      </c>
    </row>
    <row r="20658" spans="1:7">
      <c r="A20658" s="292" t="s">
        <v>49</v>
      </c>
      <c r="B20658" s="405">
        <v>87747</v>
      </c>
      <c r="C20658" s="292" t="s">
        <v>2979</v>
      </c>
      <c r="E20658" s="292" t="s">
        <v>214</v>
      </c>
      <c r="F20658" s="405">
        <v>84061</v>
      </c>
      <c r="G20658" s="292" t="s">
        <v>2979</v>
      </c>
    </row>
    <row r="20659" spans="1:7">
      <c r="A20659" s="292" t="s">
        <v>49</v>
      </c>
      <c r="B20659" s="405">
        <v>88250</v>
      </c>
      <c r="C20659" s="292" t="s">
        <v>2979</v>
      </c>
      <c r="E20659" s="292" t="s">
        <v>214</v>
      </c>
      <c r="F20659" s="405">
        <v>84063</v>
      </c>
      <c r="G20659" s="292" t="s">
        <v>2979</v>
      </c>
    </row>
    <row r="20660" spans="1:7">
      <c r="A20660" s="292" t="s">
        <v>49</v>
      </c>
      <c r="B20660" s="405">
        <v>89004</v>
      </c>
      <c r="C20660" s="292" t="s">
        <v>2979</v>
      </c>
      <c r="E20660" s="292" t="s">
        <v>214</v>
      </c>
      <c r="F20660" s="405">
        <v>84066</v>
      </c>
      <c r="G20660" s="292" t="s">
        <v>2979</v>
      </c>
    </row>
    <row r="20661" spans="1:7">
      <c r="A20661" s="292" t="s">
        <v>49</v>
      </c>
      <c r="B20661" s="405">
        <v>89704</v>
      </c>
      <c r="C20661" s="292" t="s">
        <v>2979</v>
      </c>
      <c r="E20661" s="292" t="s">
        <v>214</v>
      </c>
      <c r="F20661" s="405">
        <v>84069</v>
      </c>
      <c r="G20661" s="292" t="s">
        <v>2979</v>
      </c>
    </row>
    <row r="20662" spans="1:7">
      <c r="A20662" s="292" t="s">
        <v>49</v>
      </c>
      <c r="B20662" s="405">
        <v>92274</v>
      </c>
      <c r="C20662" s="292" t="s">
        <v>2979</v>
      </c>
      <c r="E20662" s="292" t="s">
        <v>214</v>
      </c>
      <c r="F20662" s="405">
        <v>84071</v>
      </c>
      <c r="G20662" s="292" t="s">
        <v>2979</v>
      </c>
    </row>
    <row r="20663" spans="1:7">
      <c r="A20663" s="292" t="s">
        <v>49</v>
      </c>
      <c r="B20663" s="405">
        <v>83626</v>
      </c>
      <c r="C20663" s="292" t="s">
        <v>2979</v>
      </c>
      <c r="E20663" s="292" t="s">
        <v>214</v>
      </c>
      <c r="F20663" s="405">
        <v>84072</v>
      </c>
      <c r="G20663" s="292" t="s">
        <v>2979</v>
      </c>
    </row>
    <row r="20664" spans="1:7">
      <c r="A20664" s="292" t="s">
        <v>49</v>
      </c>
      <c r="B20664" s="405">
        <v>83841</v>
      </c>
      <c r="C20664" s="292" t="s">
        <v>2979</v>
      </c>
      <c r="E20664" s="292" t="s">
        <v>214</v>
      </c>
      <c r="F20664" s="405">
        <v>84073</v>
      </c>
      <c r="G20664" s="292" t="s">
        <v>2979</v>
      </c>
    </row>
    <row r="20665" spans="1:7">
      <c r="A20665" s="292" t="s">
        <v>49</v>
      </c>
      <c r="B20665" s="405">
        <v>84066</v>
      </c>
      <c r="C20665" s="292" t="s">
        <v>2979</v>
      </c>
      <c r="E20665" s="292" t="s">
        <v>214</v>
      </c>
      <c r="F20665" s="405">
        <v>84076</v>
      </c>
      <c r="G20665" s="292" t="s">
        <v>2979</v>
      </c>
    </row>
    <row r="20666" spans="1:7">
      <c r="A20666" s="292" t="s">
        <v>49</v>
      </c>
      <c r="B20666" s="405">
        <v>84525</v>
      </c>
      <c r="C20666" s="292" t="s">
        <v>2979</v>
      </c>
      <c r="E20666" s="292" t="s">
        <v>214</v>
      </c>
      <c r="F20666" s="405">
        <v>84078</v>
      </c>
      <c r="G20666" s="292" t="s">
        <v>2979</v>
      </c>
    </row>
    <row r="20667" spans="1:7">
      <c r="A20667" s="292" t="s">
        <v>49</v>
      </c>
      <c r="B20667" s="405">
        <v>84667</v>
      </c>
      <c r="C20667" s="292" t="s">
        <v>2979</v>
      </c>
      <c r="E20667" s="292" t="s">
        <v>214</v>
      </c>
      <c r="F20667" s="405">
        <v>84079</v>
      </c>
      <c r="G20667" s="292" t="s">
        <v>2979</v>
      </c>
    </row>
    <row r="20668" spans="1:7">
      <c r="A20668" s="292" t="s">
        <v>49</v>
      </c>
      <c r="B20668" s="405">
        <v>84781</v>
      </c>
      <c r="C20668" s="292" t="s">
        <v>2979</v>
      </c>
      <c r="E20668" s="292" t="s">
        <v>214</v>
      </c>
      <c r="F20668" s="405">
        <v>84080</v>
      </c>
      <c r="G20668" s="292" t="s">
        <v>2979</v>
      </c>
    </row>
    <row r="20669" spans="1:7">
      <c r="A20669" s="292" t="s">
        <v>49</v>
      </c>
      <c r="B20669" s="405">
        <v>85371</v>
      </c>
      <c r="C20669" s="292" t="s">
        <v>2979</v>
      </c>
      <c r="E20669" s="292" t="s">
        <v>214</v>
      </c>
      <c r="F20669" s="405">
        <v>84082</v>
      </c>
      <c r="G20669" s="292" t="s">
        <v>2979</v>
      </c>
    </row>
    <row r="20670" spans="1:7">
      <c r="A20670" s="292" t="s">
        <v>49</v>
      </c>
      <c r="B20670" s="405">
        <v>85923</v>
      </c>
      <c r="C20670" s="292" t="s">
        <v>2979</v>
      </c>
      <c r="E20670" s="292" t="s">
        <v>214</v>
      </c>
      <c r="F20670" s="405">
        <v>84083</v>
      </c>
      <c r="G20670" s="292" t="s">
        <v>2979</v>
      </c>
    </row>
    <row r="20671" spans="1:7">
      <c r="A20671" s="292" t="s">
        <v>49</v>
      </c>
      <c r="B20671" s="405">
        <v>87001</v>
      </c>
      <c r="C20671" s="292" t="s">
        <v>2979</v>
      </c>
      <c r="E20671" s="292" t="s">
        <v>214</v>
      </c>
      <c r="F20671" s="405">
        <v>84085</v>
      </c>
      <c r="G20671" s="292" t="s">
        <v>2979</v>
      </c>
    </row>
    <row r="20672" spans="1:7">
      <c r="A20672" s="292" t="s">
        <v>49</v>
      </c>
      <c r="B20672" s="405">
        <v>87365</v>
      </c>
      <c r="C20672" s="292" t="s">
        <v>2979</v>
      </c>
      <c r="E20672" s="292" t="s">
        <v>214</v>
      </c>
      <c r="F20672" s="405">
        <v>84086</v>
      </c>
      <c r="G20672" s="292" t="s">
        <v>2979</v>
      </c>
    </row>
    <row r="20673" spans="1:7">
      <c r="A20673" s="292" t="s">
        <v>49</v>
      </c>
      <c r="B20673" s="405">
        <v>87753</v>
      </c>
      <c r="C20673" s="292" t="s">
        <v>2979</v>
      </c>
      <c r="E20673" s="292" t="s">
        <v>214</v>
      </c>
      <c r="F20673" s="405">
        <v>84301</v>
      </c>
      <c r="G20673" s="292" t="s">
        <v>2979</v>
      </c>
    </row>
    <row r="20674" spans="1:7">
      <c r="A20674" s="292" t="s">
        <v>49</v>
      </c>
      <c r="B20674" s="405">
        <v>88252</v>
      </c>
      <c r="C20674" s="292" t="s">
        <v>2979</v>
      </c>
      <c r="E20674" s="292" t="s">
        <v>214</v>
      </c>
      <c r="F20674" s="405">
        <v>84305</v>
      </c>
      <c r="G20674" s="292" t="s">
        <v>2979</v>
      </c>
    </row>
    <row r="20675" spans="1:7">
      <c r="A20675" s="292" t="s">
        <v>49</v>
      </c>
      <c r="B20675" s="405">
        <v>89005</v>
      </c>
      <c r="C20675" s="292" t="s">
        <v>2979</v>
      </c>
      <c r="E20675" s="292" t="s">
        <v>214</v>
      </c>
      <c r="F20675" s="405">
        <v>84306</v>
      </c>
      <c r="G20675" s="292" t="s">
        <v>2979</v>
      </c>
    </row>
    <row r="20676" spans="1:7">
      <c r="A20676" s="292" t="s">
        <v>49</v>
      </c>
      <c r="B20676" s="405">
        <v>89801</v>
      </c>
      <c r="C20676" s="292" t="s">
        <v>2979</v>
      </c>
      <c r="E20676" s="292" t="s">
        <v>214</v>
      </c>
      <c r="F20676" s="405">
        <v>84307</v>
      </c>
      <c r="G20676" s="292" t="s">
        <v>2979</v>
      </c>
    </row>
    <row r="20677" spans="1:7">
      <c r="A20677" s="292" t="s">
        <v>49</v>
      </c>
      <c r="B20677" s="405">
        <v>92277</v>
      </c>
      <c r="C20677" s="292" t="s">
        <v>2979</v>
      </c>
      <c r="E20677" s="292" t="s">
        <v>214</v>
      </c>
      <c r="F20677" s="405">
        <v>84308</v>
      </c>
      <c r="G20677" s="292" t="s">
        <v>2979</v>
      </c>
    </row>
    <row r="20678" spans="1:7">
      <c r="A20678" s="292" t="s">
        <v>49</v>
      </c>
      <c r="B20678" s="405">
        <v>83627</v>
      </c>
      <c r="C20678" s="292" t="s">
        <v>2979</v>
      </c>
      <c r="E20678" s="292" t="s">
        <v>214</v>
      </c>
      <c r="F20678" s="405">
        <v>84309</v>
      </c>
      <c r="G20678" s="292" t="s">
        <v>2979</v>
      </c>
    </row>
    <row r="20679" spans="1:7">
      <c r="A20679" s="292" t="s">
        <v>49</v>
      </c>
      <c r="B20679" s="405">
        <v>83842</v>
      </c>
      <c r="C20679" s="292" t="s">
        <v>2979</v>
      </c>
      <c r="E20679" s="292" t="s">
        <v>214</v>
      </c>
      <c r="F20679" s="405">
        <v>84310</v>
      </c>
      <c r="G20679" s="292" t="s">
        <v>2979</v>
      </c>
    </row>
    <row r="20680" spans="1:7">
      <c r="A20680" s="292" t="s">
        <v>49</v>
      </c>
      <c r="B20680" s="405">
        <v>84069</v>
      </c>
      <c r="C20680" s="292" t="s">
        <v>2979</v>
      </c>
      <c r="E20680" s="292" t="s">
        <v>214</v>
      </c>
      <c r="F20680" s="405">
        <v>84311</v>
      </c>
      <c r="G20680" s="292" t="s">
        <v>2979</v>
      </c>
    </row>
    <row r="20681" spans="1:7">
      <c r="A20681" s="292" t="s">
        <v>49</v>
      </c>
      <c r="B20681" s="405">
        <v>84526</v>
      </c>
      <c r="C20681" s="292" t="s">
        <v>2979</v>
      </c>
      <c r="E20681" s="292" t="s">
        <v>214</v>
      </c>
      <c r="F20681" s="405">
        <v>84312</v>
      </c>
      <c r="G20681" s="292" t="s">
        <v>2979</v>
      </c>
    </row>
    <row r="20682" spans="1:7">
      <c r="A20682" s="292" t="s">
        <v>49</v>
      </c>
      <c r="B20682" s="405">
        <v>84710</v>
      </c>
      <c r="C20682" s="292" t="s">
        <v>2979</v>
      </c>
      <c r="E20682" s="292" t="s">
        <v>214</v>
      </c>
      <c r="F20682" s="405">
        <v>84314</v>
      </c>
      <c r="G20682" s="292" t="s">
        <v>2979</v>
      </c>
    </row>
    <row r="20683" spans="1:7">
      <c r="A20683" s="292" t="s">
        <v>49</v>
      </c>
      <c r="B20683" s="405">
        <v>84782</v>
      </c>
      <c r="C20683" s="292" t="s">
        <v>2979</v>
      </c>
      <c r="E20683" s="292" t="s">
        <v>214</v>
      </c>
      <c r="F20683" s="405">
        <v>84316</v>
      </c>
      <c r="G20683" s="292" t="s">
        <v>2979</v>
      </c>
    </row>
    <row r="20684" spans="1:7">
      <c r="A20684" s="292" t="s">
        <v>49</v>
      </c>
      <c r="B20684" s="405">
        <v>85390</v>
      </c>
      <c r="C20684" s="292" t="s">
        <v>2979</v>
      </c>
      <c r="E20684" s="292" t="s">
        <v>214</v>
      </c>
      <c r="F20684" s="405">
        <v>84317</v>
      </c>
      <c r="G20684" s="292" t="s">
        <v>2979</v>
      </c>
    </row>
    <row r="20685" spans="1:7">
      <c r="A20685" s="292" t="s">
        <v>49</v>
      </c>
      <c r="B20685" s="405">
        <v>85925</v>
      </c>
      <c r="C20685" s="292" t="s">
        <v>2979</v>
      </c>
      <c r="E20685" s="292" t="s">
        <v>214</v>
      </c>
      <c r="F20685" s="405">
        <v>84320</v>
      </c>
      <c r="G20685" s="292" t="s">
        <v>2979</v>
      </c>
    </row>
    <row r="20686" spans="1:7">
      <c r="A20686" s="292" t="s">
        <v>49</v>
      </c>
      <c r="B20686" s="405">
        <v>87002</v>
      </c>
      <c r="C20686" s="292" t="s">
        <v>2979</v>
      </c>
      <c r="E20686" s="292" t="s">
        <v>214</v>
      </c>
      <c r="F20686" s="405">
        <v>84324</v>
      </c>
      <c r="G20686" s="292" t="s">
        <v>2979</v>
      </c>
    </row>
    <row r="20687" spans="1:7">
      <c r="A20687" s="292" t="s">
        <v>49</v>
      </c>
      <c r="B20687" s="405">
        <v>87375</v>
      </c>
      <c r="C20687" s="292" t="s">
        <v>2979</v>
      </c>
      <c r="E20687" s="292" t="s">
        <v>214</v>
      </c>
      <c r="F20687" s="405">
        <v>84327</v>
      </c>
      <c r="G20687" s="292" t="s">
        <v>2979</v>
      </c>
    </row>
    <row r="20688" spans="1:7">
      <c r="A20688" s="292" t="s">
        <v>49</v>
      </c>
      <c r="B20688" s="405">
        <v>87801</v>
      </c>
      <c r="C20688" s="292" t="s">
        <v>2979</v>
      </c>
      <c r="E20688" s="292" t="s">
        <v>214</v>
      </c>
      <c r="F20688" s="405">
        <v>84328</v>
      </c>
      <c r="G20688" s="292" t="s">
        <v>2979</v>
      </c>
    </row>
    <row r="20689" spans="1:7">
      <c r="A20689" s="292" t="s">
        <v>49</v>
      </c>
      <c r="B20689" s="405">
        <v>88253</v>
      </c>
      <c r="C20689" s="292" t="s">
        <v>2979</v>
      </c>
      <c r="E20689" s="292" t="s">
        <v>214</v>
      </c>
      <c r="F20689" s="405">
        <v>84330</v>
      </c>
      <c r="G20689" s="292" t="s">
        <v>2979</v>
      </c>
    </row>
    <row r="20690" spans="1:7">
      <c r="A20690" s="292" t="s">
        <v>49</v>
      </c>
      <c r="B20690" s="405">
        <v>89007</v>
      </c>
      <c r="C20690" s="292" t="s">
        <v>2979</v>
      </c>
      <c r="E20690" s="292" t="s">
        <v>214</v>
      </c>
      <c r="F20690" s="405">
        <v>84331</v>
      </c>
      <c r="G20690" s="292" t="s">
        <v>2979</v>
      </c>
    </row>
    <row r="20691" spans="1:7">
      <c r="A20691" s="292" t="s">
        <v>49</v>
      </c>
      <c r="B20691" s="405">
        <v>89803</v>
      </c>
      <c r="C20691" s="292" t="s">
        <v>2979</v>
      </c>
      <c r="E20691" s="292" t="s">
        <v>214</v>
      </c>
      <c r="F20691" s="405">
        <v>84333</v>
      </c>
      <c r="G20691" s="292" t="s">
        <v>2979</v>
      </c>
    </row>
    <row r="20692" spans="1:7">
      <c r="A20692" s="292" t="s">
        <v>49</v>
      </c>
      <c r="B20692" s="405">
        <v>92281</v>
      </c>
      <c r="C20692" s="292" t="s">
        <v>2979</v>
      </c>
      <c r="E20692" s="292" t="s">
        <v>214</v>
      </c>
      <c r="F20692" s="405">
        <v>84334</v>
      </c>
      <c r="G20692" s="292" t="s">
        <v>2979</v>
      </c>
    </row>
    <row r="20693" spans="1:7">
      <c r="A20693" s="292" t="s">
        <v>49</v>
      </c>
      <c r="B20693" s="405">
        <v>83628</v>
      </c>
      <c r="C20693" s="292" t="s">
        <v>2979</v>
      </c>
      <c r="E20693" s="292" t="s">
        <v>214</v>
      </c>
      <c r="F20693" s="405">
        <v>84338</v>
      </c>
      <c r="G20693" s="292" t="s">
        <v>2979</v>
      </c>
    </row>
    <row r="20694" spans="1:7">
      <c r="A20694" s="292" t="s">
        <v>49</v>
      </c>
      <c r="B20694" s="405">
        <v>83845</v>
      </c>
      <c r="C20694" s="292" t="s">
        <v>2979</v>
      </c>
      <c r="E20694" s="292" t="s">
        <v>214</v>
      </c>
      <c r="F20694" s="405">
        <v>84340</v>
      </c>
      <c r="G20694" s="292" t="s">
        <v>2979</v>
      </c>
    </row>
    <row r="20695" spans="1:7">
      <c r="A20695" s="292" t="s">
        <v>49</v>
      </c>
      <c r="B20695" s="405">
        <v>84071</v>
      </c>
      <c r="C20695" s="292" t="s">
        <v>2979</v>
      </c>
      <c r="E20695" s="292" t="s">
        <v>214</v>
      </c>
      <c r="F20695" s="405">
        <v>84501</v>
      </c>
      <c r="G20695" s="292" t="s">
        <v>2979</v>
      </c>
    </row>
    <row r="20696" spans="1:7">
      <c r="A20696" s="292" t="s">
        <v>49</v>
      </c>
      <c r="B20696" s="405">
        <v>84528</v>
      </c>
      <c r="C20696" s="292" t="s">
        <v>2979</v>
      </c>
      <c r="E20696" s="292" t="s">
        <v>214</v>
      </c>
      <c r="F20696" s="405">
        <v>84513</v>
      </c>
      <c r="G20696" s="292" t="s">
        <v>2979</v>
      </c>
    </row>
    <row r="20697" spans="1:7">
      <c r="A20697" s="292" t="s">
        <v>49</v>
      </c>
      <c r="B20697" s="405">
        <v>84711</v>
      </c>
      <c r="C20697" s="292" t="s">
        <v>2979</v>
      </c>
      <c r="E20697" s="292" t="s">
        <v>214</v>
      </c>
      <c r="F20697" s="405">
        <v>84518</v>
      </c>
      <c r="G20697" s="292" t="s">
        <v>2979</v>
      </c>
    </row>
    <row r="20698" spans="1:7">
      <c r="A20698" s="292" t="s">
        <v>49</v>
      </c>
      <c r="B20698" s="405">
        <v>84783</v>
      </c>
      <c r="C20698" s="292" t="s">
        <v>2979</v>
      </c>
      <c r="E20698" s="292" t="s">
        <v>214</v>
      </c>
      <c r="F20698" s="405">
        <v>84520</v>
      </c>
      <c r="G20698" s="292" t="s">
        <v>2979</v>
      </c>
    </row>
    <row r="20699" spans="1:7">
      <c r="A20699" s="292" t="s">
        <v>49</v>
      </c>
      <c r="B20699" s="405">
        <v>85501</v>
      </c>
      <c r="C20699" s="292" t="s">
        <v>2979</v>
      </c>
      <c r="E20699" s="292" t="s">
        <v>214</v>
      </c>
      <c r="F20699" s="405">
        <v>84521</v>
      </c>
      <c r="G20699" s="292" t="s">
        <v>2979</v>
      </c>
    </row>
    <row r="20700" spans="1:7">
      <c r="A20700" s="292" t="s">
        <v>49</v>
      </c>
      <c r="B20700" s="405">
        <v>85931</v>
      </c>
      <c r="C20700" s="292" t="s">
        <v>2979</v>
      </c>
      <c r="E20700" s="292" t="s">
        <v>214</v>
      </c>
      <c r="F20700" s="405">
        <v>84522</v>
      </c>
      <c r="G20700" s="292" t="s">
        <v>2979</v>
      </c>
    </row>
    <row r="20701" spans="1:7">
      <c r="A20701" s="292" t="s">
        <v>49</v>
      </c>
      <c r="B20701" s="405">
        <v>87006</v>
      </c>
      <c r="C20701" s="292" t="s">
        <v>2979</v>
      </c>
      <c r="E20701" s="292" t="s">
        <v>214</v>
      </c>
      <c r="F20701" s="405">
        <v>84525</v>
      </c>
      <c r="G20701" s="292" t="s">
        <v>2979</v>
      </c>
    </row>
    <row r="20702" spans="1:7">
      <c r="A20702" s="292" t="s">
        <v>49</v>
      </c>
      <c r="B20702" s="405">
        <v>87410</v>
      </c>
      <c r="C20702" s="292" t="s">
        <v>2979</v>
      </c>
      <c r="E20702" s="292" t="s">
        <v>214</v>
      </c>
      <c r="F20702" s="405">
        <v>84526</v>
      </c>
      <c r="G20702" s="292" t="s">
        <v>2979</v>
      </c>
    </row>
    <row r="20703" spans="1:7">
      <c r="A20703" s="292" t="s">
        <v>49</v>
      </c>
      <c r="B20703" s="405">
        <v>87823</v>
      </c>
      <c r="C20703" s="292" t="s">
        <v>2979</v>
      </c>
      <c r="E20703" s="292" t="s">
        <v>214</v>
      </c>
      <c r="F20703" s="405">
        <v>84528</v>
      </c>
      <c r="G20703" s="292" t="s">
        <v>2979</v>
      </c>
    </row>
    <row r="20704" spans="1:7">
      <c r="A20704" s="292" t="s">
        <v>49</v>
      </c>
      <c r="B20704" s="405">
        <v>88255</v>
      </c>
      <c r="C20704" s="292" t="s">
        <v>2979</v>
      </c>
      <c r="E20704" s="292" t="s">
        <v>214</v>
      </c>
      <c r="F20704" s="405">
        <v>84530</v>
      </c>
      <c r="G20704" s="292" t="s">
        <v>2979</v>
      </c>
    </row>
    <row r="20705" spans="1:7">
      <c r="A20705" s="292" t="s">
        <v>49</v>
      </c>
      <c r="B20705" s="405">
        <v>89013</v>
      </c>
      <c r="C20705" s="292" t="s">
        <v>2979</v>
      </c>
      <c r="E20705" s="292" t="s">
        <v>214</v>
      </c>
      <c r="F20705" s="405">
        <v>84532</v>
      </c>
      <c r="G20705" s="292" t="s">
        <v>2979</v>
      </c>
    </row>
    <row r="20706" spans="1:7">
      <c r="A20706" s="292" t="s">
        <v>49</v>
      </c>
      <c r="B20706" s="405">
        <v>89820</v>
      </c>
      <c r="C20706" s="292" t="s">
        <v>2979</v>
      </c>
      <c r="E20706" s="292" t="s">
        <v>214</v>
      </c>
      <c r="F20706" s="405">
        <v>84533</v>
      </c>
      <c r="G20706" s="292" t="s">
        <v>2979</v>
      </c>
    </row>
    <row r="20707" spans="1:7">
      <c r="A20707" s="292" t="s">
        <v>49</v>
      </c>
      <c r="B20707" s="405">
        <v>92282</v>
      </c>
      <c r="C20707" s="292" t="s">
        <v>2979</v>
      </c>
      <c r="E20707" s="292" t="s">
        <v>214</v>
      </c>
      <c r="F20707" s="405">
        <v>84535</v>
      </c>
      <c r="G20707" s="292" t="s">
        <v>2979</v>
      </c>
    </row>
    <row r="20708" spans="1:7">
      <c r="A20708" s="292" t="s">
        <v>49</v>
      </c>
      <c r="B20708" s="405">
        <v>83629</v>
      </c>
      <c r="C20708" s="292" t="s">
        <v>2979</v>
      </c>
      <c r="E20708" s="292" t="s">
        <v>214</v>
      </c>
      <c r="F20708" s="405">
        <v>84540</v>
      </c>
      <c r="G20708" s="292" t="s">
        <v>2979</v>
      </c>
    </row>
    <row r="20709" spans="1:7">
      <c r="A20709" s="292" t="s">
        <v>49</v>
      </c>
      <c r="B20709" s="405">
        <v>83846</v>
      </c>
      <c r="C20709" s="292" t="s">
        <v>2979</v>
      </c>
      <c r="E20709" s="292" t="s">
        <v>214</v>
      </c>
      <c r="F20709" s="405">
        <v>84542</v>
      </c>
      <c r="G20709" s="292" t="s">
        <v>2979</v>
      </c>
    </row>
    <row r="20710" spans="1:7">
      <c r="A20710" s="292" t="s">
        <v>49</v>
      </c>
      <c r="B20710" s="405">
        <v>84072</v>
      </c>
      <c r="C20710" s="292" t="s">
        <v>2979</v>
      </c>
      <c r="E20710" s="292" t="s">
        <v>214</v>
      </c>
      <c r="F20710" s="405">
        <v>84620</v>
      </c>
      <c r="G20710" s="292" t="s">
        <v>2979</v>
      </c>
    </row>
    <row r="20711" spans="1:7">
      <c r="A20711" s="292" t="s">
        <v>49</v>
      </c>
      <c r="B20711" s="405">
        <v>84530</v>
      </c>
      <c r="C20711" s="292" t="s">
        <v>2979</v>
      </c>
      <c r="E20711" s="292" t="s">
        <v>214</v>
      </c>
      <c r="F20711" s="405">
        <v>84621</v>
      </c>
      <c r="G20711" s="292" t="s">
        <v>2979</v>
      </c>
    </row>
    <row r="20712" spans="1:7">
      <c r="A20712" s="292" t="s">
        <v>49</v>
      </c>
      <c r="B20712" s="405">
        <v>84712</v>
      </c>
      <c r="C20712" s="292" t="s">
        <v>2979</v>
      </c>
      <c r="E20712" s="292" t="s">
        <v>214</v>
      </c>
      <c r="F20712" s="405">
        <v>84622</v>
      </c>
      <c r="G20712" s="292" t="s">
        <v>2979</v>
      </c>
    </row>
    <row r="20713" spans="1:7">
      <c r="A20713" s="292" t="s">
        <v>49</v>
      </c>
      <c r="B20713" s="405">
        <v>85118</v>
      </c>
      <c r="C20713" s="292" t="s">
        <v>2979</v>
      </c>
      <c r="E20713" s="292" t="s">
        <v>214</v>
      </c>
      <c r="F20713" s="405">
        <v>84623</v>
      </c>
      <c r="G20713" s="292" t="s">
        <v>2979</v>
      </c>
    </row>
    <row r="20714" spans="1:7">
      <c r="A20714" s="292" t="s">
        <v>49</v>
      </c>
      <c r="B20714" s="405">
        <v>85502</v>
      </c>
      <c r="C20714" s="292" t="s">
        <v>2979</v>
      </c>
      <c r="E20714" s="292" t="s">
        <v>214</v>
      </c>
      <c r="F20714" s="405">
        <v>84624</v>
      </c>
      <c r="G20714" s="292" t="s">
        <v>2979</v>
      </c>
    </row>
    <row r="20715" spans="1:7">
      <c r="A20715" s="292" t="s">
        <v>49</v>
      </c>
      <c r="B20715" s="405">
        <v>85934</v>
      </c>
      <c r="C20715" s="292" t="s">
        <v>2979</v>
      </c>
      <c r="E20715" s="292" t="s">
        <v>214</v>
      </c>
      <c r="F20715" s="405">
        <v>84627</v>
      </c>
      <c r="G20715" s="292" t="s">
        <v>2979</v>
      </c>
    </row>
    <row r="20716" spans="1:7">
      <c r="A20716" s="292" t="s">
        <v>49</v>
      </c>
      <c r="B20716" s="405">
        <v>87007</v>
      </c>
      <c r="C20716" s="292" t="s">
        <v>2979</v>
      </c>
      <c r="E20716" s="292" t="s">
        <v>214</v>
      </c>
      <c r="F20716" s="405">
        <v>84628</v>
      </c>
      <c r="G20716" s="292" t="s">
        <v>2979</v>
      </c>
    </row>
    <row r="20717" spans="1:7">
      <c r="A20717" s="292" t="s">
        <v>49</v>
      </c>
      <c r="B20717" s="405">
        <v>87418</v>
      </c>
      <c r="C20717" s="292" t="s">
        <v>2979</v>
      </c>
      <c r="E20717" s="292" t="s">
        <v>214</v>
      </c>
      <c r="F20717" s="405">
        <v>84629</v>
      </c>
      <c r="G20717" s="292" t="s">
        <v>2979</v>
      </c>
    </row>
    <row r="20718" spans="1:7">
      <c r="A20718" s="292" t="s">
        <v>49</v>
      </c>
      <c r="B20718" s="405">
        <v>87825</v>
      </c>
      <c r="C20718" s="292" t="s">
        <v>2979</v>
      </c>
      <c r="E20718" s="292" t="s">
        <v>214</v>
      </c>
      <c r="F20718" s="405">
        <v>84630</v>
      </c>
      <c r="G20718" s="292" t="s">
        <v>2979</v>
      </c>
    </row>
    <row r="20719" spans="1:7">
      <c r="A20719" s="292" t="s">
        <v>49</v>
      </c>
      <c r="B20719" s="405">
        <v>88256</v>
      </c>
      <c r="C20719" s="292" t="s">
        <v>2979</v>
      </c>
      <c r="E20719" s="292" t="s">
        <v>214</v>
      </c>
      <c r="F20719" s="405">
        <v>84631</v>
      </c>
      <c r="G20719" s="292" t="s">
        <v>2979</v>
      </c>
    </row>
    <row r="20720" spans="1:7">
      <c r="A20720" s="292" t="s">
        <v>49</v>
      </c>
      <c r="B20720" s="405">
        <v>89018</v>
      </c>
      <c r="C20720" s="292" t="s">
        <v>2979</v>
      </c>
      <c r="E20720" s="292" t="s">
        <v>214</v>
      </c>
      <c r="F20720" s="405">
        <v>84632</v>
      </c>
      <c r="G20720" s="292" t="s">
        <v>2979</v>
      </c>
    </row>
    <row r="20721" spans="1:7">
      <c r="A20721" s="292" t="s">
        <v>49</v>
      </c>
      <c r="B20721" s="405">
        <v>89822</v>
      </c>
      <c r="C20721" s="292" t="s">
        <v>2979</v>
      </c>
      <c r="E20721" s="292" t="s">
        <v>214</v>
      </c>
      <c r="F20721" s="405">
        <v>84635</v>
      </c>
      <c r="G20721" s="292" t="s">
        <v>2979</v>
      </c>
    </row>
    <row r="20722" spans="1:7">
      <c r="A20722" s="292" t="s">
        <v>49</v>
      </c>
      <c r="B20722" s="405">
        <v>92285</v>
      </c>
      <c r="C20722" s="292" t="s">
        <v>2979</v>
      </c>
      <c r="E20722" s="292" t="s">
        <v>214</v>
      </c>
      <c r="F20722" s="405">
        <v>84636</v>
      </c>
      <c r="G20722" s="292" t="s">
        <v>2979</v>
      </c>
    </row>
    <row r="20723" spans="1:7">
      <c r="A20723" s="292" t="s">
        <v>49</v>
      </c>
      <c r="B20723" s="405">
        <v>83631</v>
      </c>
      <c r="C20723" s="292" t="s">
        <v>2979</v>
      </c>
      <c r="E20723" s="292" t="s">
        <v>214</v>
      </c>
      <c r="F20723" s="405">
        <v>84637</v>
      </c>
      <c r="G20723" s="292" t="s">
        <v>2979</v>
      </c>
    </row>
    <row r="20724" spans="1:7">
      <c r="A20724" s="292" t="s">
        <v>49</v>
      </c>
      <c r="B20724" s="405">
        <v>83848</v>
      </c>
      <c r="C20724" s="292" t="s">
        <v>2979</v>
      </c>
      <c r="E20724" s="292" t="s">
        <v>214</v>
      </c>
      <c r="F20724" s="405">
        <v>84638</v>
      </c>
      <c r="G20724" s="292" t="s">
        <v>2979</v>
      </c>
    </row>
    <row r="20725" spans="1:7">
      <c r="A20725" s="292" t="s">
        <v>49</v>
      </c>
      <c r="B20725" s="405">
        <v>84073</v>
      </c>
      <c r="C20725" s="292" t="s">
        <v>2979</v>
      </c>
      <c r="E20725" s="292" t="s">
        <v>214</v>
      </c>
      <c r="F20725" s="405">
        <v>84639</v>
      </c>
      <c r="G20725" s="292" t="s">
        <v>2979</v>
      </c>
    </row>
    <row r="20726" spans="1:7">
      <c r="A20726" s="292" t="s">
        <v>49</v>
      </c>
      <c r="B20726" s="405">
        <v>84532</v>
      </c>
      <c r="C20726" s="292" t="s">
        <v>2979</v>
      </c>
      <c r="E20726" s="292" t="s">
        <v>214</v>
      </c>
      <c r="F20726" s="405">
        <v>84640</v>
      </c>
      <c r="G20726" s="292" t="s">
        <v>2979</v>
      </c>
    </row>
    <row r="20727" spans="1:7">
      <c r="A20727" s="292" t="s">
        <v>49</v>
      </c>
      <c r="B20727" s="405">
        <v>84713</v>
      </c>
      <c r="C20727" s="292" t="s">
        <v>2979</v>
      </c>
      <c r="E20727" s="292" t="s">
        <v>214</v>
      </c>
      <c r="F20727" s="405">
        <v>84642</v>
      </c>
      <c r="G20727" s="292" t="s">
        <v>2979</v>
      </c>
    </row>
    <row r="20728" spans="1:7">
      <c r="A20728" s="292" t="s">
        <v>49</v>
      </c>
      <c r="B20728" s="405">
        <v>85121</v>
      </c>
      <c r="C20728" s="292" t="s">
        <v>2979</v>
      </c>
      <c r="E20728" s="292" t="s">
        <v>214</v>
      </c>
      <c r="F20728" s="405">
        <v>84643</v>
      </c>
      <c r="G20728" s="292" t="s">
        <v>2979</v>
      </c>
    </row>
    <row r="20729" spans="1:7">
      <c r="A20729" s="292" t="s">
        <v>49</v>
      </c>
      <c r="B20729" s="405">
        <v>85533</v>
      </c>
      <c r="C20729" s="292" t="s">
        <v>2979</v>
      </c>
      <c r="E20729" s="292" t="s">
        <v>214</v>
      </c>
      <c r="F20729" s="405">
        <v>84644</v>
      </c>
      <c r="G20729" s="292" t="s">
        <v>2979</v>
      </c>
    </row>
    <row r="20730" spans="1:7">
      <c r="A20730" s="292" t="s">
        <v>49</v>
      </c>
      <c r="B20730" s="405">
        <v>85938</v>
      </c>
      <c r="C20730" s="292" t="s">
        <v>2979</v>
      </c>
      <c r="E20730" s="292" t="s">
        <v>214</v>
      </c>
      <c r="F20730" s="405">
        <v>84645</v>
      </c>
      <c r="G20730" s="292" t="s">
        <v>2979</v>
      </c>
    </row>
    <row r="20731" spans="1:7">
      <c r="A20731" s="292" t="s">
        <v>49</v>
      </c>
      <c r="B20731" s="405">
        <v>87009</v>
      </c>
      <c r="C20731" s="292" t="s">
        <v>2979</v>
      </c>
      <c r="E20731" s="292" t="s">
        <v>214</v>
      </c>
      <c r="F20731" s="405">
        <v>84646</v>
      </c>
      <c r="G20731" s="292" t="s">
        <v>2979</v>
      </c>
    </row>
    <row r="20732" spans="1:7">
      <c r="A20732" s="292" t="s">
        <v>49</v>
      </c>
      <c r="B20732" s="405">
        <v>87420</v>
      </c>
      <c r="C20732" s="292" t="s">
        <v>2979</v>
      </c>
      <c r="E20732" s="292" t="s">
        <v>214</v>
      </c>
      <c r="F20732" s="405">
        <v>84647</v>
      </c>
      <c r="G20732" s="292" t="s">
        <v>2979</v>
      </c>
    </row>
    <row r="20733" spans="1:7">
      <c r="A20733" s="292" t="s">
        <v>49</v>
      </c>
      <c r="B20733" s="405">
        <v>87830</v>
      </c>
      <c r="C20733" s="292" t="s">
        <v>2979</v>
      </c>
      <c r="E20733" s="292" t="s">
        <v>214</v>
      </c>
      <c r="F20733" s="405">
        <v>84648</v>
      </c>
      <c r="G20733" s="292" t="s">
        <v>2979</v>
      </c>
    </row>
    <row r="20734" spans="1:7">
      <c r="A20734" s="292" t="s">
        <v>49</v>
      </c>
      <c r="B20734" s="405">
        <v>88260</v>
      </c>
      <c r="C20734" s="292" t="s">
        <v>2979</v>
      </c>
      <c r="E20734" s="292" t="s">
        <v>214</v>
      </c>
      <c r="F20734" s="405">
        <v>84650</v>
      </c>
      <c r="G20734" s="292" t="s">
        <v>2979</v>
      </c>
    </row>
    <row r="20735" spans="1:7">
      <c r="A20735" s="292" t="s">
        <v>49</v>
      </c>
      <c r="B20735" s="405">
        <v>89019</v>
      </c>
      <c r="C20735" s="292" t="s">
        <v>2979</v>
      </c>
      <c r="E20735" s="292" t="s">
        <v>214</v>
      </c>
      <c r="F20735" s="405">
        <v>84652</v>
      </c>
      <c r="G20735" s="292" t="s">
        <v>2979</v>
      </c>
    </row>
    <row r="20736" spans="1:7">
      <c r="A20736" s="292" t="s">
        <v>49</v>
      </c>
      <c r="B20736" s="405">
        <v>89825</v>
      </c>
      <c r="C20736" s="292" t="s">
        <v>2979</v>
      </c>
      <c r="E20736" s="292" t="s">
        <v>214</v>
      </c>
      <c r="F20736" s="405">
        <v>84654</v>
      </c>
      <c r="G20736" s="292" t="s">
        <v>2979</v>
      </c>
    </row>
    <row r="20737" spans="1:7">
      <c r="A20737" s="292" t="s">
        <v>49</v>
      </c>
      <c r="B20737" s="405">
        <v>92301</v>
      </c>
      <c r="C20737" s="292" t="s">
        <v>2979</v>
      </c>
      <c r="E20737" s="292" t="s">
        <v>214</v>
      </c>
      <c r="F20737" s="405">
        <v>84655</v>
      </c>
      <c r="G20737" s="292" t="s">
        <v>2979</v>
      </c>
    </row>
    <row r="20738" spans="1:7">
      <c r="A20738" s="292" t="s">
        <v>49</v>
      </c>
      <c r="B20738" s="405">
        <v>83632</v>
      </c>
      <c r="C20738" s="292" t="s">
        <v>2979</v>
      </c>
      <c r="E20738" s="292" t="s">
        <v>214</v>
      </c>
      <c r="F20738" s="405">
        <v>84656</v>
      </c>
      <c r="G20738" s="292" t="s">
        <v>2979</v>
      </c>
    </row>
    <row r="20739" spans="1:7">
      <c r="A20739" s="292" t="s">
        <v>49</v>
      </c>
      <c r="B20739" s="405">
        <v>83849</v>
      </c>
      <c r="C20739" s="292" t="s">
        <v>2979</v>
      </c>
      <c r="E20739" s="292" t="s">
        <v>214</v>
      </c>
      <c r="F20739" s="405">
        <v>84657</v>
      </c>
      <c r="G20739" s="292" t="s">
        <v>2979</v>
      </c>
    </row>
    <row r="20740" spans="1:7">
      <c r="A20740" s="292" t="s">
        <v>49</v>
      </c>
      <c r="B20740" s="405">
        <v>84076</v>
      </c>
      <c r="C20740" s="292" t="s">
        <v>2979</v>
      </c>
      <c r="E20740" s="292" t="s">
        <v>214</v>
      </c>
      <c r="F20740" s="405">
        <v>84662</v>
      </c>
      <c r="G20740" s="292" t="s">
        <v>2979</v>
      </c>
    </row>
    <row r="20741" spans="1:7">
      <c r="A20741" s="292" t="s">
        <v>49</v>
      </c>
      <c r="B20741" s="405">
        <v>84533</v>
      </c>
      <c r="C20741" s="292" t="s">
        <v>2979</v>
      </c>
      <c r="E20741" s="292" t="s">
        <v>214</v>
      </c>
      <c r="F20741" s="405">
        <v>84665</v>
      </c>
      <c r="G20741" s="292" t="s">
        <v>2979</v>
      </c>
    </row>
    <row r="20742" spans="1:7">
      <c r="A20742" s="292" t="s">
        <v>49</v>
      </c>
      <c r="B20742" s="405">
        <v>84715</v>
      </c>
      <c r="C20742" s="292" t="s">
        <v>2979</v>
      </c>
      <c r="E20742" s="292" t="s">
        <v>214</v>
      </c>
      <c r="F20742" s="405">
        <v>84667</v>
      </c>
      <c r="G20742" s="292" t="s">
        <v>2979</v>
      </c>
    </row>
    <row r="20743" spans="1:7">
      <c r="A20743" s="292" t="s">
        <v>49</v>
      </c>
      <c r="B20743" s="405">
        <v>85131</v>
      </c>
      <c r="C20743" s="292" t="s">
        <v>2979</v>
      </c>
      <c r="E20743" s="292" t="s">
        <v>214</v>
      </c>
      <c r="F20743" s="405">
        <v>84710</v>
      </c>
      <c r="G20743" s="292" t="s">
        <v>2979</v>
      </c>
    </row>
    <row r="20744" spans="1:7">
      <c r="A20744" s="292" t="s">
        <v>49</v>
      </c>
      <c r="B20744" s="405">
        <v>85534</v>
      </c>
      <c r="C20744" s="292" t="s">
        <v>2979</v>
      </c>
      <c r="E20744" s="292" t="s">
        <v>214</v>
      </c>
      <c r="F20744" s="405">
        <v>84711</v>
      </c>
      <c r="G20744" s="292" t="s">
        <v>2979</v>
      </c>
    </row>
    <row r="20745" spans="1:7">
      <c r="A20745" s="292" t="s">
        <v>49</v>
      </c>
      <c r="B20745" s="405">
        <v>85942</v>
      </c>
      <c r="C20745" s="292" t="s">
        <v>2979</v>
      </c>
      <c r="E20745" s="292" t="s">
        <v>214</v>
      </c>
      <c r="F20745" s="405">
        <v>84712</v>
      </c>
      <c r="G20745" s="292" t="s">
        <v>2979</v>
      </c>
    </row>
    <row r="20746" spans="1:7">
      <c r="A20746" s="292" t="s">
        <v>49</v>
      </c>
      <c r="B20746" s="405">
        <v>87010</v>
      </c>
      <c r="C20746" s="292" t="s">
        <v>2979</v>
      </c>
      <c r="E20746" s="292" t="s">
        <v>214</v>
      </c>
      <c r="F20746" s="405">
        <v>84713</v>
      </c>
      <c r="G20746" s="292" t="s">
        <v>2979</v>
      </c>
    </row>
    <row r="20747" spans="1:7">
      <c r="A20747" s="292" t="s">
        <v>49</v>
      </c>
      <c r="B20747" s="405">
        <v>87506</v>
      </c>
      <c r="C20747" s="292" t="s">
        <v>2979</v>
      </c>
      <c r="E20747" s="292" t="s">
        <v>214</v>
      </c>
      <c r="F20747" s="405">
        <v>84715</v>
      </c>
      <c r="G20747" s="292" t="s">
        <v>2979</v>
      </c>
    </row>
    <row r="20748" spans="1:7">
      <c r="A20748" s="292" t="s">
        <v>49</v>
      </c>
      <c r="B20748" s="405">
        <v>87901</v>
      </c>
      <c r="C20748" s="292" t="s">
        <v>2979</v>
      </c>
      <c r="E20748" s="292" t="s">
        <v>214</v>
      </c>
      <c r="F20748" s="405">
        <v>84717</v>
      </c>
      <c r="G20748" s="292" t="s">
        <v>2979</v>
      </c>
    </row>
    <row r="20749" spans="1:7">
      <c r="A20749" s="292" t="s">
        <v>49</v>
      </c>
      <c r="B20749" s="405">
        <v>88263</v>
      </c>
      <c r="C20749" s="292" t="s">
        <v>2979</v>
      </c>
      <c r="E20749" s="292" t="s">
        <v>214</v>
      </c>
      <c r="F20749" s="405">
        <v>84718</v>
      </c>
      <c r="G20749" s="292" t="s">
        <v>2979</v>
      </c>
    </row>
    <row r="20750" spans="1:7">
      <c r="A20750" s="292" t="s">
        <v>49</v>
      </c>
      <c r="B20750" s="405">
        <v>89020</v>
      </c>
      <c r="C20750" s="292" t="s">
        <v>2979</v>
      </c>
      <c r="E20750" s="292" t="s">
        <v>214</v>
      </c>
      <c r="F20750" s="405">
        <v>84719</v>
      </c>
      <c r="G20750" s="292" t="s">
        <v>2979</v>
      </c>
    </row>
    <row r="20751" spans="1:7">
      <c r="A20751" s="292" t="s">
        <v>49</v>
      </c>
      <c r="B20751" s="405">
        <v>89826</v>
      </c>
      <c r="C20751" s="292" t="s">
        <v>2979</v>
      </c>
      <c r="E20751" s="292" t="s">
        <v>214</v>
      </c>
      <c r="F20751" s="405">
        <v>84722</v>
      </c>
      <c r="G20751" s="292" t="s">
        <v>2979</v>
      </c>
    </row>
    <row r="20752" spans="1:7">
      <c r="A20752" s="292" t="s">
        <v>49</v>
      </c>
      <c r="B20752" s="405">
        <v>92310</v>
      </c>
      <c r="C20752" s="292" t="s">
        <v>2979</v>
      </c>
      <c r="E20752" s="292" t="s">
        <v>214</v>
      </c>
      <c r="F20752" s="405">
        <v>84723</v>
      </c>
      <c r="G20752" s="292" t="s">
        <v>2979</v>
      </c>
    </row>
    <row r="20753" spans="1:7">
      <c r="A20753" s="292" t="s">
        <v>49</v>
      </c>
      <c r="B20753" s="405">
        <v>83633</v>
      </c>
      <c r="C20753" s="292" t="s">
        <v>2979</v>
      </c>
      <c r="E20753" s="292" t="s">
        <v>214</v>
      </c>
      <c r="F20753" s="405">
        <v>84724</v>
      </c>
      <c r="G20753" s="292" t="s">
        <v>2979</v>
      </c>
    </row>
    <row r="20754" spans="1:7">
      <c r="A20754" s="292" t="s">
        <v>49</v>
      </c>
      <c r="B20754" s="405">
        <v>83850</v>
      </c>
      <c r="C20754" s="292" t="s">
        <v>2979</v>
      </c>
      <c r="E20754" s="292" t="s">
        <v>214</v>
      </c>
      <c r="F20754" s="405">
        <v>84725</v>
      </c>
      <c r="G20754" s="292" t="s">
        <v>2979</v>
      </c>
    </row>
    <row r="20755" spans="1:7">
      <c r="A20755" s="292" t="s">
        <v>49</v>
      </c>
      <c r="B20755" s="405">
        <v>84078</v>
      </c>
      <c r="C20755" s="292" t="s">
        <v>2979</v>
      </c>
      <c r="E20755" s="292" t="s">
        <v>214</v>
      </c>
      <c r="F20755" s="405">
        <v>84729</v>
      </c>
      <c r="G20755" s="292" t="s">
        <v>2979</v>
      </c>
    </row>
    <row r="20756" spans="1:7">
      <c r="A20756" s="292" t="s">
        <v>49</v>
      </c>
      <c r="B20756" s="405">
        <v>84535</v>
      </c>
      <c r="C20756" s="292" t="s">
        <v>2979</v>
      </c>
      <c r="E20756" s="292" t="s">
        <v>214</v>
      </c>
      <c r="F20756" s="405">
        <v>84730</v>
      </c>
      <c r="G20756" s="292" t="s">
        <v>2979</v>
      </c>
    </row>
    <row r="20757" spans="1:7">
      <c r="A20757" s="292" t="s">
        <v>49</v>
      </c>
      <c r="B20757" s="405">
        <v>84717</v>
      </c>
      <c r="C20757" s="292" t="s">
        <v>2979</v>
      </c>
      <c r="E20757" s="292" t="s">
        <v>214</v>
      </c>
      <c r="F20757" s="405">
        <v>84732</v>
      </c>
      <c r="G20757" s="292" t="s">
        <v>2979</v>
      </c>
    </row>
    <row r="20758" spans="1:7">
      <c r="A20758" s="292" t="s">
        <v>49</v>
      </c>
      <c r="B20758" s="405">
        <v>85132</v>
      </c>
      <c r="C20758" s="292" t="s">
        <v>2979</v>
      </c>
      <c r="E20758" s="292" t="s">
        <v>214</v>
      </c>
      <c r="F20758" s="405">
        <v>84734</v>
      </c>
      <c r="G20758" s="292" t="s">
        <v>2979</v>
      </c>
    </row>
    <row r="20759" spans="1:7">
      <c r="A20759" s="292" t="s">
        <v>49</v>
      </c>
      <c r="B20759" s="405">
        <v>85535</v>
      </c>
      <c r="C20759" s="292" t="s">
        <v>2979</v>
      </c>
      <c r="E20759" s="292" t="s">
        <v>214</v>
      </c>
      <c r="F20759" s="405">
        <v>84736</v>
      </c>
      <c r="G20759" s="292" t="s">
        <v>2979</v>
      </c>
    </row>
    <row r="20760" spans="1:7">
      <c r="A20760" s="292" t="s">
        <v>49</v>
      </c>
      <c r="B20760" s="405">
        <v>86015</v>
      </c>
      <c r="C20760" s="292" t="s">
        <v>2979</v>
      </c>
      <c r="E20760" s="292" t="s">
        <v>214</v>
      </c>
      <c r="F20760" s="405">
        <v>84739</v>
      </c>
      <c r="G20760" s="292" t="s">
        <v>2979</v>
      </c>
    </row>
    <row r="20761" spans="1:7">
      <c r="A20761" s="292" t="s">
        <v>49</v>
      </c>
      <c r="B20761" s="405">
        <v>87014</v>
      </c>
      <c r="C20761" s="292" t="s">
        <v>2979</v>
      </c>
      <c r="E20761" s="292" t="s">
        <v>214</v>
      </c>
      <c r="F20761" s="405">
        <v>84740</v>
      </c>
      <c r="G20761" s="292" t="s">
        <v>2979</v>
      </c>
    </row>
    <row r="20762" spans="1:7">
      <c r="A20762" s="292" t="s">
        <v>49</v>
      </c>
      <c r="B20762" s="405">
        <v>87511</v>
      </c>
      <c r="C20762" s="292" t="s">
        <v>2979</v>
      </c>
      <c r="E20762" s="292" t="s">
        <v>214</v>
      </c>
      <c r="F20762" s="405">
        <v>84744</v>
      </c>
      <c r="G20762" s="292" t="s">
        <v>2979</v>
      </c>
    </row>
    <row r="20763" spans="1:7">
      <c r="A20763" s="292" t="s">
        <v>49</v>
      </c>
      <c r="B20763" s="405">
        <v>87930</v>
      </c>
      <c r="C20763" s="292" t="s">
        <v>2979</v>
      </c>
      <c r="E20763" s="292" t="s">
        <v>214</v>
      </c>
      <c r="F20763" s="405">
        <v>84745</v>
      </c>
      <c r="G20763" s="292" t="s">
        <v>2979</v>
      </c>
    </row>
    <row r="20764" spans="1:7">
      <c r="A20764" s="292" t="s">
        <v>49</v>
      </c>
      <c r="B20764" s="405">
        <v>88264</v>
      </c>
      <c r="C20764" s="292" t="s">
        <v>2979</v>
      </c>
      <c r="E20764" s="292" t="s">
        <v>214</v>
      </c>
      <c r="F20764" s="405">
        <v>84747</v>
      </c>
      <c r="G20764" s="292" t="s">
        <v>2979</v>
      </c>
    </row>
    <row r="20765" spans="1:7">
      <c r="A20765" s="292" t="s">
        <v>49</v>
      </c>
      <c r="B20765" s="405">
        <v>89021</v>
      </c>
      <c r="C20765" s="292" t="s">
        <v>2979</v>
      </c>
      <c r="E20765" s="292" t="s">
        <v>214</v>
      </c>
      <c r="F20765" s="405">
        <v>84749</v>
      </c>
      <c r="G20765" s="292" t="s">
        <v>2979</v>
      </c>
    </row>
    <row r="20766" spans="1:7">
      <c r="A20766" s="292" t="s">
        <v>49</v>
      </c>
      <c r="B20766" s="405">
        <v>89828</v>
      </c>
      <c r="C20766" s="292" t="s">
        <v>2979</v>
      </c>
      <c r="E20766" s="292" t="s">
        <v>214</v>
      </c>
      <c r="F20766" s="405">
        <v>84750</v>
      </c>
      <c r="G20766" s="292" t="s">
        <v>2979</v>
      </c>
    </row>
    <row r="20767" spans="1:7">
      <c r="A20767" s="292" t="s">
        <v>49</v>
      </c>
      <c r="B20767" s="405">
        <v>92314</v>
      </c>
      <c r="C20767" s="292" t="s">
        <v>2979</v>
      </c>
      <c r="E20767" s="292" t="s">
        <v>214</v>
      </c>
      <c r="F20767" s="405">
        <v>84751</v>
      </c>
      <c r="G20767" s="292" t="s">
        <v>2979</v>
      </c>
    </row>
    <row r="20768" spans="1:7">
      <c r="A20768" s="292" t="s">
        <v>49</v>
      </c>
      <c r="B20768" s="405">
        <v>83635</v>
      </c>
      <c r="C20768" s="292" t="s">
        <v>2979</v>
      </c>
      <c r="E20768" s="292" t="s">
        <v>214</v>
      </c>
      <c r="F20768" s="405">
        <v>84752</v>
      </c>
      <c r="G20768" s="292" t="s">
        <v>2979</v>
      </c>
    </row>
    <row r="20769" spans="1:7">
      <c r="A20769" s="292" t="s">
        <v>49</v>
      </c>
      <c r="B20769" s="405">
        <v>83851</v>
      </c>
      <c r="C20769" s="292" t="s">
        <v>2979</v>
      </c>
      <c r="E20769" s="292" t="s">
        <v>214</v>
      </c>
      <c r="F20769" s="405">
        <v>84754</v>
      </c>
      <c r="G20769" s="292" t="s">
        <v>2979</v>
      </c>
    </row>
    <row r="20770" spans="1:7">
      <c r="A20770" s="292" t="s">
        <v>49</v>
      </c>
      <c r="B20770" s="405">
        <v>84079</v>
      </c>
      <c r="C20770" s="292" t="s">
        <v>2979</v>
      </c>
      <c r="E20770" s="292" t="s">
        <v>214</v>
      </c>
      <c r="F20770" s="405">
        <v>84755</v>
      </c>
      <c r="G20770" s="292" t="s">
        <v>2979</v>
      </c>
    </row>
    <row r="20771" spans="1:7">
      <c r="A20771" s="292" t="s">
        <v>49</v>
      </c>
      <c r="B20771" s="405">
        <v>84540</v>
      </c>
      <c r="C20771" s="292" t="s">
        <v>2979</v>
      </c>
      <c r="E20771" s="292" t="s">
        <v>214</v>
      </c>
      <c r="F20771" s="405">
        <v>84757</v>
      </c>
      <c r="G20771" s="292" t="s">
        <v>2979</v>
      </c>
    </row>
    <row r="20772" spans="1:7">
      <c r="A20772" s="292" t="s">
        <v>49</v>
      </c>
      <c r="B20772" s="405">
        <v>84718</v>
      </c>
      <c r="C20772" s="292" t="s">
        <v>2979</v>
      </c>
      <c r="E20772" s="292" t="s">
        <v>214</v>
      </c>
      <c r="F20772" s="405">
        <v>84758</v>
      </c>
      <c r="G20772" s="292" t="s">
        <v>2979</v>
      </c>
    </row>
    <row r="20773" spans="1:7">
      <c r="A20773" s="292" t="s">
        <v>49</v>
      </c>
      <c r="B20773" s="405">
        <v>85135</v>
      </c>
      <c r="C20773" s="292" t="s">
        <v>2979</v>
      </c>
      <c r="E20773" s="292" t="s">
        <v>214</v>
      </c>
      <c r="F20773" s="405">
        <v>84759</v>
      </c>
      <c r="G20773" s="292" t="s">
        <v>2979</v>
      </c>
    </row>
    <row r="20774" spans="1:7">
      <c r="A20774" s="292" t="s">
        <v>49</v>
      </c>
      <c r="B20774" s="405">
        <v>85536</v>
      </c>
      <c r="C20774" s="292" t="s">
        <v>2979</v>
      </c>
      <c r="E20774" s="292" t="s">
        <v>214</v>
      </c>
      <c r="F20774" s="405">
        <v>84760</v>
      </c>
      <c r="G20774" s="292" t="s">
        <v>2979</v>
      </c>
    </row>
    <row r="20775" spans="1:7">
      <c r="A20775" s="292" t="s">
        <v>49</v>
      </c>
      <c r="B20775" s="405">
        <v>86016</v>
      </c>
      <c r="C20775" s="292" t="s">
        <v>2979</v>
      </c>
      <c r="E20775" s="292" t="s">
        <v>214</v>
      </c>
      <c r="F20775" s="405">
        <v>84762</v>
      </c>
      <c r="G20775" s="292" t="s">
        <v>2979</v>
      </c>
    </row>
    <row r="20776" spans="1:7">
      <c r="A20776" s="292" t="s">
        <v>49</v>
      </c>
      <c r="B20776" s="405">
        <v>87015</v>
      </c>
      <c r="C20776" s="292" t="s">
        <v>2979</v>
      </c>
      <c r="E20776" s="292" t="s">
        <v>214</v>
      </c>
      <c r="F20776" s="405">
        <v>84763</v>
      </c>
      <c r="G20776" s="292" t="s">
        <v>2979</v>
      </c>
    </row>
    <row r="20777" spans="1:7">
      <c r="A20777" s="292" t="s">
        <v>49</v>
      </c>
      <c r="B20777" s="405">
        <v>87516</v>
      </c>
      <c r="C20777" s="292" t="s">
        <v>2979</v>
      </c>
      <c r="E20777" s="292" t="s">
        <v>214</v>
      </c>
      <c r="F20777" s="405">
        <v>84764</v>
      </c>
      <c r="G20777" s="292" t="s">
        <v>2979</v>
      </c>
    </row>
    <row r="20778" spans="1:7">
      <c r="A20778" s="292" t="s">
        <v>49</v>
      </c>
      <c r="B20778" s="405">
        <v>87931</v>
      </c>
      <c r="C20778" s="292" t="s">
        <v>2979</v>
      </c>
      <c r="E20778" s="292" t="s">
        <v>214</v>
      </c>
      <c r="F20778" s="405">
        <v>84766</v>
      </c>
      <c r="G20778" s="292" t="s">
        <v>2979</v>
      </c>
    </row>
    <row r="20779" spans="1:7">
      <c r="A20779" s="292" t="s">
        <v>49</v>
      </c>
      <c r="B20779" s="405">
        <v>88265</v>
      </c>
      <c r="C20779" s="292" t="s">
        <v>2979</v>
      </c>
      <c r="E20779" s="292" t="s">
        <v>214</v>
      </c>
      <c r="F20779" s="405">
        <v>84772</v>
      </c>
      <c r="G20779" s="292" t="s">
        <v>2979</v>
      </c>
    </row>
    <row r="20780" spans="1:7">
      <c r="A20780" s="292" t="s">
        <v>49</v>
      </c>
      <c r="B20780" s="405">
        <v>89023</v>
      </c>
      <c r="C20780" s="292" t="s">
        <v>2979</v>
      </c>
      <c r="E20780" s="292" t="s">
        <v>214</v>
      </c>
      <c r="F20780" s="405">
        <v>84774</v>
      </c>
      <c r="G20780" s="292" t="s">
        <v>2979</v>
      </c>
    </row>
    <row r="20781" spans="1:7">
      <c r="A20781" s="292" t="s">
        <v>49</v>
      </c>
      <c r="B20781" s="405">
        <v>89832</v>
      </c>
      <c r="C20781" s="292" t="s">
        <v>2979</v>
      </c>
      <c r="E20781" s="292" t="s">
        <v>214</v>
      </c>
      <c r="F20781" s="405">
        <v>84775</v>
      </c>
      <c r="G20781" s="292" t="s">
        <v>2979</v>
      </c>
    </row>
    <row r="20782" spans="1:7">
      <c r="A20782" s="292" t="s">
        <v>49</v>
      </c>
      <c r="B20782" s="405">
        <v>92321</v>
      </c>
      <c r="C20782" s="292" t="s">
        <v>2979</v>
      </c>
      <c r="E20782" s="292" t="s">
        <v>214</v>
      </c>
      <c r="F20782" s="405">
        <v>84776</v>
      </c>
      <c r="G20782" s="292" t="s">
        <v>2979</v>
      </c>
    </row>
    <row r="20783" spans="1:7">
      <c r="A20783" s="292" t="s">
        <v>49</v>
      </c>
      <c r="B20783" s="405">
        <v>83637</v>
      </c>
      <c r="C20783" s="292" t="s">
        <v>2979</v>
      </c>
      <c r="E20783" s="292" t="s">
        <v>214</v>
      </c>
      <c r="F20783" s="405">
        <v>84781</v>
      </c>
      <c r="G20783" s="292" t="s">
        <v>2979</v>
      </c>
    </row>
    <row r="20784" spans="1:7">
      <c r="A20784" s="292" t="s">
        <v>49</v>
      </c>
      <c r="B20784" s="405">
        <v>83853</v>
      </c>
      <c r="C20784" s="292" t="s">
        <v>2979</v>
      </c>
      <c r="E20784" s="292" t="s">
        <v>214</v>
      </c>
      <c r="F20784" s="405">
        <v>84782</v>
      </c>
      <c r="G20784" s="292" t="s">
        <v>2979</v>
      </c>
    </row>
    <row r="20785" spans="1:7">
      <c r="A20785" s="292" t="s">
        <v>49</v>
      </c>
      <c r="B20785" s="405">
        <v>84080</v>
      </c>
      <c r="C20785" s="292" t="s">
        <v>2979</v>
      </c>
      <c r="E20785" s="292" t="s">
        <v>214</v>
      </c>
      <c r="F20785" s="405">
        <v>84783</v>
      </c>
      <c r="G20785" s="292" t="s">
        <v>2979</v>
      </c>
    </row>
    <row r="20786" spans="1:7">
      <c r="A20786" s="292" t="s">
        <v>49</v>
      </c>
      <c r="B20786" s="405">
        <v>84542</v>
      </c>
      <c r="C20786" s="292" t="s">
        <v>2979</v>
      </c>
      <c r="E20786" s="292" t="s">
        <v>214</v>
      </c>
      <c r="F20786" s="405">
        <v>85118</v>
      </c>
      <c r="G20786" s="292" t="s">
        <v>2979</v>
      </c>
    </row>
    <row r="20787" spans="1:7">
      <c r="A20787" s="292" t="s">
        <v>49</v>
      </c>
      <c r="B20787" s="405">
        <v>84719</v>
      </c>
      <c r="C20787" s="292" t="s">
        <v>2979</v>
      </c>
      <c r="E20787" s="292" t="s">
        <v>214</v>
      </c>
      <c r="F20787" s="405">
        <v>85121</v>
      </c>
      <c r="G20787" s="292" t="s">
        <v>2979</v>
      </c>
    </row>
    <row r="20788" spans="1:7">
      <c r="A20788" s="292" t="s">
        <v>49</v>
      </c>
      <c r="B20788" s="405">
        <v>85137</v>
      </c>
      <c r="C20788" s="292" t="s">
        <v>2979</v>
      </c>
      <c r="E20788" s="292" t="s">
        <v>214</v>
      </c>
      <c r="F20788" s="405">
        <v>85131</v>
      </c>
      <c r="G20788" s="292" t="s">
        <v>2979</v>
      </c>
    </row>
    <row r="20789" spans="1:7">
      <c r="A20789" s="292" t="s">
        <v>49</v>
      </c>
      <c r="B20789" s="405">
        <v>85539</v>
      </c>
      <c r="C20789" s="292" t="s">
        <v>2979</v>
      </c>
      <c r="E20789" s="292" t="s">
        <v>214</v>
      </c>
      <c r="F20789" s="405">
        <v>85132</v>
      </c>
      <c r="G20789" s="292" t="s">
        <v>2979</v>
      </c>
    </row>
    <row r="20790" spans="1:7">
      <c r="A20790" s="292" t="s">
        <v>49</v>
      </c>
      <c r="B20790" s="405">
        <v>86017</v>
      </c>
      <c r="C20790" s="292" t="s">
        <v>2979</v>
      </c>
      <c r="E20790" s="292" t="s">
        <v>214</v>
      </c>
      <c r="F20790" s="405">
        <v>85135</v>
      </c>
      <c r="G20790" s="292" t="s">
        <v>2979</v>
      </c>
    </row>
    <row r="20791" spans="1:7">
      <c r="A20791" s="292" t="s">
        <v>49</v>
      </c>
      <c r="B20791" s="405">
        <v>87017</v>
      </c>
      <c r="C20791" s="292" t="s">
        <v>2979</v>
      </c>
      <c r="E20791" s="292" t="s">
        <v>214</v>
      </c>
      <c r="F20791" s="405">
        <v>85137</v>
      </c>
      <c r="G20791" s="292" t="s">
        <v>2979</v>
      </c>
    </row>
    <row r="20792" spans="1:7">
      <c r="A20792" s="292" t="s">
        <v>49</v>
      </c>
      <c r="B20792" s="405">
        <v>87519</v>
      </c>
      <c r="C20792" s="292" t="s">
        <v>2979</v>
      </c>
      <c r="E20792" s="292" t="s">
        <v>214</v>
      </c>
      <c r="F20792" s="405">
        <v>85139</v>
      </c>
      <c r="G20792" s="292" t="s">
        <v>2979</v>
      </c>
    </row>
    <row r="20793" spans="1:7">
      <c r="A20793" s="292" t="s">
        <v>49</v>
      </c>
      <c r="B20793" s="405">
        <v>87933</v>
      </c>
      <c r="C20793" s="292" t="s">
        <v>2979</v>
      </c>
      <c r="E20793" s="292" t="s">
        <v>214</v>
      </c>
      <c r="F20793" s="405">
        <v>85141</v>
      </c>
      <c r="G20793" s="292" t="s">
        <v>2979</v>
      </c>
    </row>
    <row r="20794" spans="1:7">
      <c r="A20794" s="292" t="s">
        <v>49</v>
      </c>
      <c r="B20794" s="405">
        <v>88267</v>
      </c>
      <c r="C20794" s="292" t="s">
        <v>2979</v>
      </c>
      <c r="E20794" s="292" t="s">
        <v>214</v>
      </c>
      <c r="F20794" s="405">
        <v>85145</v>
      </c>
      <c r="G20794" s="292" t="s">
        <v>2979</v>
      </c>
    </row>
    <row r="20795" spans="1:7">
      <c r="A20795" s="292" t="s">
        <v>49</v>
      </c>
      <c r="B20795" s="405">
        <v>89024</v>
      </c>
      <c r="C20795" s="292" t="s">
        <v>2979</v>
      </c>
      <c r="E20795" s="292" t="s">
        <v>214</v>
      </c>
      <c r="F20795" s="405">
        <v>85172</v>
      </c>
      <c r="G20795" s="292" t="s">
        <v>2979</v>
      </c>
    </row>
    <row r="20796" spans="1:7">
      <c r="A20796" s="292" t="s">
        <v>49</v>
      </c>
      <c r="B20796" s="405">
        <v>89835</v>
      </c>
      <c r="C20796" s="292" t="s">
        <v>2979</v>
      </c>
      <c r="E20796" s="292" t="s">
        <v>214</v>
      </c>
      <c r="F20796" s="405">
        <v>85173</v>
      </c>
      <c r="G20796" s="292" t="s">
        <v>2979</v>
      </c>
    </row>
    <row r="20797" spans="1:7">
      <c r="A20797" s="292" t="s">
        <v>49</v>
      </c>
      <c r="B20797" s="405">
        <v>92322</v>
      </c>
      <c r="C20797" s="292" t="s">
        <v>2979</v>
      </c>
      <c r="E20797" s="292" t="s">
        <v>214</v>
      </c>
      <c r="F20797" s="405">
        <v>85190</v>
      </c>
      <c r="G20797" s="292" t="s">
        <v>2979</v>
      </c>
    </row>
    <row r="20798" spans="1:7">
      <c r="A20798" s="292" t="s">
        <v>49</v>
      </c>
      <c r="B20798" s="405">
        <v>83638</v>
      </c>
      <c r="C20798" s="292" t="s">
        <v>2979</v>
      </c>
      <c r="E20798" s="292" t="s">
        <v>214</v>
      </c>
      <c r="F20798" s="405">
        <v>85231</v>
      </c>
      <c r="G20798" s="292" t="s">
        <v>2979</v>
      </c>
    </row>
    <row r="20799" spans="1:7">
      <c r="A20799" s="292" t="s">
        <v>49</v>
      </c>
      <c r="B20799" s="405">
        <v>83855</v>
      </c>
      <c r="C20799" s="292" t="s">
        <v>2979</v>
      </c>
      <c r="E20799" s="292" t="s">
        <v>214</v>
      </c>
      <c r="F20799" s="405">
        <v>85232</v>
      </c>
      <c r="G20799" s="292" t="s">
        <v>2979</v>
      </c>
    </row>
    <row r="20800" spans="1:7">
      <c r="A20800" s="292" t="s">
        <v>49</v>
      </c>
      <c r="B20800" s="405">
        <v>84082</v>
      </c>
      <c r="C20800" s="292" t="s">
        <v>2979</v>
      </c>
      <c r="E20800" s="292" t="s">
        <v>214</v>
      </c>
      <c r="F20800" s="405">
        <v>85235</v>
      </c>
      <c r="G20800" s="292" t="s">
        <v>2979</v>
      </c>
    </row>
    <row r="20801" spans="1:7">
      <c r="A20801" s="292" t="s">
        <v>49</v>
      </c>
      <c r="B20801" s="405">
        <v>84620</v>
      </c>
      <c r="C20801" s="292" t="s">
        <v>2979</v>
      </c>
      <c r="E20801" s="292" t="s">
        <v>214</v>
      </c>
      <c r="F20801" s="405">
        <v>85237</v>
      </c>
      <c r="G20801" s="292" t="s">
        <v>2979</v>
      </c>
    </row>
    <row r="20802" spans="1:7">
      <c r="A20802" s="292" t="s">
        <v>49</v>
      </c>
      <c r="B20802" s="405">
        <v>84722</v>
      </c>
      <c r="C20802" s="292" t="s">
        <v>2979</v>
      </c>
      <c r="E20802" s="292" t="s">
        <v>214</v>
      </c>
      <c r="F20802" s="405">
        <v>85241</v>
      </c>
      <c r="G20802" s="292" t="s">
        <v>2979</v>
      </c>
    </row>
    <row r="20803" spans="1:7">
      <c r="A20803" s="292" t="s">
        <v>49</v>
      </c>
      <c r="B20803" s="405">
        <v>85139</v>
      </c>
      <c r="C20803" s="292" t="s">
        <v>2979</v>
      </c>
      <c r="E20803" s="292" t="s">
        <v>214</v>
      </c>
      <c r="F20803" s="405">
        <v>85245</v>
      </c>
      <c r="G20803" s="292" t="s">
        <v>2979</v>
      </c>
    </row>
    <row r="20804" spans="1:7">
      <c r="A20804" s="292" t="s">
        <v>49</v>
      </c>
      <c r="B20804" s="405">
        <v>85540</v>
      </c>
      <c r="C20804" s="292" t="s">
        <v>2979</v>
      </c>
      <c r="E20804" s="292" t="s">
        <v>214</v>
      </c>
      <c r="F20804" s="405">
        <v>85272</v>
      </c>
      <c r="G20804" s="292" t="s">
        <v>2979</v>
      </c>
    </row>
    <row r="20805" spans="1:7">
      <c r="A20805" s="292" t="s">
        <v>49</v>
      </c>
      <c r="B20805" s="405">
        <v>86018</v>
      </c>
      <c r="C20805" s="292" t="s">
        <v>2979</v>
      </c>
      <c r="E20805" s="292" t="s">
        <v>214</v>
      </c>
      <c r="F20805" s="405">
        <v>85291</v>
      </c>
      <c r="G20805" s="292" t="s">
        <v>2979</v>
      </c>
    </row>
    <row r="20806" spans="1:7">
      <c r="A20806" s="292" t="s">
        <v>49</v>
      </c>
      <c r="B20806" s="405">
        <v>87022</v>
      </c>
      <c r="C20806" s="292" t="s">
        <v>2979</v>
      </c>
      <c r="E20806" s="292" t="s">
        <v>214</v>
      </c>
      <c r="F20806" s="405">
        <v>85292</v>
      </c>
      <c r="G20806" s="292" t="s">
        <v>2979</v>
      </c>
    </row>
    <row r="20807" spans="1:7">
      <c r="A20807" s="292" t="s">
        <v>49</v>
      </c>
      <c r="B20807" s="405">
        <v>87522</v>
      </c>
      <c r="C20807" s="292" t="s">
        <v>2979</v>
      </c>
      <c r="E20807" s="292" t="s">
        <v>214</v>
      </c>
      <c r="F20807" s="405">
        <v>85320</v>
      </c>
      <c r="G20807" s="292" t="s">
        <v>2979</v>
      </c>
    </row>
    <row r="20808" spans="1:7">
      <c r="A20808" s="292" t="s">
        <v>49</v>
      </c>
      <c r="B20808" s="405">
        <v>87936</v>
      </c>
      <c r="C20808" s="292" t="s">
        <v>2979</v>
      </c>
      <c r="E20808" s="292" t="s">
        <v>214</v>
      </c>
      <c r="F20808" s="405">
        <v>85321</v>
      </c>
      <c r="G20808" s="292" t="s">
        <v>2979</v>
      </c>
    </row>
    <row r="20809" spans="1:7">
      <c r="A20809" s="292" t="s">
        <v>49</v>
      </c>
      <c r="B20809" s="405">
        <v>88268</v>
      </c>
      <c r="C20809" s="292" t="s">
        <v>2979</v>
      </c>
      <c r="E20809" s="292" t="s">
        <v>214</v>
      </c>
      <c r="F20809" s="405">
        <v>85324</v>
      </c>
      <c r="G20809" s="292" t="s">
        <v>2979</v>
      </c>
    </row>
    <row r="20810" spans="1:7">
      <c r="A20810" s="292" t="s">
        <v>49</v>
      </c>
      <c r="B20810" s="405">
        <v>89025</v>
      </c>
      <c r="C20810" s="292" t="s">
        <v>2979</v>
      </c>
      <c r="E20810" s="292" t="s">
        <v>214</v>
      </c>
      <c r="F20810" s="405">
        <v>85325</v>
      </c>
      <c r="G20810" s="292" t="s">
        <v>2979</v>
      </c>
    </row>
    <row r="20811" spans="1:7">
      <c r="A20811" s="292" t="s">
        <v>49</v>
      </c>
      <c r="B20811" s="405">
        <v>89883</v>
      </c>
      <c r="C20811" s="292" t="s">
        <v>2979</v>
      </c>
      <c r="E20811" s="292" t="s">
        <v>214</v>
      </c>
      <c r="F20811" s="405">
        <v>85327</v>
      </c>
      <c r="G20811" s="292" t="s">
        <v>2979</v>
      </c>
    </row>
    <row r="20812" spans="1:7">
      <c r="A20812" s="292" t="s">
        <v>49</v>
      </c>
      <c r="B20812" s="405">
        <v>92327</v>
      </c>
      <c r="C20812" s="292" t="s">
        <v>2979</v>
      </c>
      <c r="E20812" s="292" t="s">
        <v>214</v>
      </c>
      <c r="F20812" s="405">
        <v>85334</v>
      </c>
      <c r="G20812" s="292" t="s">
        <v>2979</v>
      </c>
    </row>
    <row r="20813" spans="1:7">
      <c r="A20813" s="292" t="s">
        <v>49</v>
      </c>
      <c r="B20813" s="405">
        <v>83639</v>
      </c>
      <c r="C20813" s="292" t="s">
        <v>2979</v>
      </c>
      <c r="E20813" s="292" t="s">
        <v>214</v>
      </c>
      <c r="F20813" s="405">
        <v>85337</v>
      </c>
      <c r="G20813" s="292" t="s">
        <v>2979</v>
      </c>
    </row>
    <row r="20814" spans="1:7">
      <c r="A20814" s="292" t="s">
        <v>49</v>
      </c>
      <c r="B20814" s="405">
        <v>83857</v>
      </c>
      <c r="C20814" s="292" t="s">
        <v>2979</v>
      </c>
      <c r="E20814" s="292" t="s">
        <v>214</v>
      </c>
      <c r="F20814" s="405">
        <v>85343</v>
      </c>
      <c r="G20814" s="292" t="s">
        <v>2979</v>
      </c>
    </row>
    <row r="20815" spans="1:7">
      <c r="A20815" s="292" t="s">
        <v>49</v>
      </c>
      <c r="B20815" s="405">
        <v>84083</v>
      </c>
      <c r="C20815" s="292" t="s">
        <v>2979</v>
      </c>
      <c r="E20815" s="292" t="s">
        <v>214</v>
      </c>
      <c r="F20815" s="405">
        <v>85344</v>
      </c>
      <c r="G20815" s="292" t="s">
        <v>2979</v>
      </c>
    </row>
    <row r="20816" spans="1:7">
      <c r="A20816" s="292" t="s">
        <v>49</v>
      </c>
      <c r="B20816" s="405">
        <v>84621</v>
      </c>
      <c r="C20816" s="292" t="s">
        <v>2979</v>
      </c>
      <c r="E20816" s="292" t="s">
        <v>214</v>
      </c>
      <c r="F20816" s="405">
        <v>85346</v>
      </c>
      <c r="G20816" s="292" t="s">
        <v>2979</v>
      </c>
    </row>
    <row r="20817" spans="1:7">
      <c r="A20817" s="292" t="s">
        <v>49</v>
      </c>
      <c r="B20817" s="405">
        <v>84723</v>
      </c>
      <c r="C20817" s="292" t="s">
        <v>2979</v>
      </c>
      <c r="E20817" s="292" t="s">
        <v>214</v>
      </c>
      <c r="F20817" s="405">
        <v>85352</v>
      </c>
      <c r="G20817" s="292" t="s">
        <v>2979</v>
      </c>
    </row>
    <row r="20818" spans="1:7">
      <c r="A20818" s="292" t="s">
        <v>49</v>
      </c>
      <c r="B20818" s="405">
        <v>85141</v>
      </c>
      <c r="C20818" s="292" t="s">
        <v>2979</v>
      </c>
      <c r="E20818" s="292" t="s">
        <v>214</v>
      </c>
      <c r="F20818" s="405">
        <v>85356</v>
      </c>
      <c r="G20818" s="292" t="s">
        <v>2979</v>
      </c>
    </row>
    <row r="20819" spans="1:7">
      <c r="A20819" s="292" t="s">
        <v>49</v>
      </c>
      <c r="B20819" s="405">
        <v>85541</v>
      </c>
      <c r="C20819" s="292" t="s">
        <v>2979</v>
      </c>
      <c r="E20819" s="292" t="s">
        <v>214</v>
      </c>
      <c r="F20819" s="405">
        <v>85357</v>
      </c>
      <c r="G20819" s="292" t="s">
        <v>2979</v>
      </c>
    </row>
    <row r="20820" spans="1:7">
      <c r="A20820" s="292" t="s">
        <v>49</v>
      </c>
      <c r="B20820" s="405">
        <v>86023</v>
      </c>
      <c r="C20820" s="292" t="s">
        <v>2979</v>
      </c>
      <c r="E20820" s="292" t="s">
        <v>214</v>
      </c>
      <c r="F20820" s="405">
        <v>85358</v>
      </c>
      <c r="G20820" s="292" t="s">
        <v>2979</v>
      </c>
    </row>
    <row r="20821" spans="1:7">
      <c r="A20821" s="292" t="s">
        <v>49</v>
      </c>
      <c r="B20821" s="405">
        <v>87023</v>
      </c>
      <c r="C20821" s="292" t="s">
        <v>2979</v>
      </c>
      <c r="E20821" s="292" t="s">
        <v>214</v>
      </c>
      <c r="F20821" s="405">
        <v>85359</v>
      </c>
      <c r="G20821" s="292" t="s">
        <v>2979</v>
      </c>
    </row>
    <row r="20822" spans="1:7">
      <c r="A20822" s="292" t="s">
        <v>49</v>
      </c>
      <c r="B20822" s="405">
        <v>87523</v>
      </c>
      <c r="C20822" s="292" t="s">
        <v>2979</v>
      </c>
      <c r="E20822" s="292" t="s">
        <v>214</v>
      </c>
      <c r="F20822" s="405">
        <v>85361</v>
      </c>
      <c r="G20822" s="292" t="s">
        <v>2979</v>
      </c>
    </row>
    <row r="20823" spans="1:7">
      <c r="A20823" s="292" t="s">
        <v>49</v>
      </c>
      <c r="B20823" s="405">
        <v>87937</v>
      </c>
      <c r="C20823" s="292" t="s">
        <v>2979</v>
      </c>
      <c r="E20823" s="292" t="s">
        <v>214</v>
      </c>
      <c r="F20823" s="405">
        <v>85362</v>
      </c>
      <c r="G20823" s="292" t="s">
        <v>2979</v>
      </c>
    </row>
    <row r="20824" spans="1:7">
      <c r="A20824" s="292" t="s">
        <v>49</v>
      </c>
      <c r="B20824" s="405">
        <v>88312</v>
      </c>
      <c r="C20824" s="292" t="s">
        <v>2979</v>
      </c>
      <c r="E20824" s="292" t="s">
        <v>214</v>
      </c>
      <c r="F20824" s="405">
        <v>85371</v>
      </c>
      <c r="G20824" s="292" t="s">
        <v>2979</v>
      </c>
    </row>
    <row r="20825" spans="1:7">
      <c r="A20825" s="292" t="s">
        <v>49</v>
      </c>
      <c r="B20825" s="405">
        <v>89027</v>
      </c>
      <c r="C20825" s="292" t="s">
        <v>2979</v>
      </c>
      <c r="E20825" s="292" t="s">
        <v>214</v>
      </c>
      <c r="F20825" s="405">
        <v>85390</v>
      </c>
      <c r="G20825" s="292" t="s">
        <v>2979</v>
      </c>
    </row>
    <row r="20826" spans="1:7">
      <c r="A20826" s="292" t="s">
        <v>49</v>
      </c>
      <c r="B20826" s="405">
        <v>90264</v>
      </c>
      <c r="C20826" s="292" t="s">
        <v>2979</v>
      </c>
      <c r="E20826" s="292" t="s">
        <v>214</v>
      </c>
      <c r="F20826" s="405">
        <v>85501</v>
      </c>
      <c r="G20826" s="292" t="s">
        <v>2979</v>
      </c>
    </row>
    <row r="20827" spans="1:7">
      <c r="A20827" s="292" t="s">
        <v>49</v>
      </c>
      <c r="B20827" s="405">
        <v>92333</v>
      </c>
      <c r="C20827" s="292" t="s">
        <v>2979</v>
      </c>
      <c r="E20827" s="292" t="s">
        <v>214</v>
      </c>
      <c r="F20827" s="405">
        <v>85502</v>
      </c>
      <c r="G20827" s="292" t="s">
        <v>2979</v>
      </c>
    </row>
    <row r="20828" spans="1:7">
      <c r="A20828" s="292" t="s">
        <v>49</v>
      </c>
      <c r="B20828" s="405">
        <v>83641</v>
      </c>
      <c r="C20828" s="292" t="s">
        <v>2979</v>
      </c>
      <c r="E20828" s="292" t="s">
        <v>214</v>
      </c>
      <c r="F20828" s="405">
        <v>85533</v>
      </c>
      <c r="G20828" s="292" t="s">
        <v>2979</v>
      </c>
    </row>
    <row r="20829" spans="1:7">
      <c r="A20829" s="292" t="s">
        <v>49</v>
      </c>
      <c r="B20829" s="405">
        <v>83861</v>
      </c>
      <c r="C20829" s="292" t="s">
        <v>2979</v>
      </c>
      <c r="E20829" s="292" t="s">
        <v>214</v>
      </c>
      <c r="F20829" s="405">
        <v>85534</v>
      </c>
      <c r="G20829" s="292" t="s">
        <v>2979</v>
      </c>
    </row>
    <row r="20830" spans="1:7">
      <c r="A20830" s="292" t="s">
        <v>49</v>
      </c>
      <c r="B20830" s="405">
        <v>84085</v>
      </c>
      <c r="C20830" s="292" t="s">
        <v>2979</v>
      </c>
      <c r="E20830" s="292" t="s">
        <v>214</v>
      </c>
      <c r="F20830" s="405">
        <v>85535</v>
      </c>
      <c r="G20830" s="292" t="s">
        <v>2979</v>
      </c>
    </row>
    <row r="20831" spans="1:7">
      <c r="A20831" s="292" t="s">
        <v>49</v>
      </c>
      <c r="B20831" s="405">
        <v>84622</v>
      </c>
      <c r="C20831" s="292" t="s">
        <v>2979</v>
      </c>
      <c r="E20831" s="292" t="s">
        <v>214</v>
      </c>
      <c r="F20831" s="405">
        <v>85536</v>
      </c>
      <c r="G20831" s="292" t="s">
        <v>2979</v>
      </c>
    </row>
    <row r="20832" spans="1:7">
      <c r="A20832" s="292" t="s">
        <v>49</v>
      </c>
      <c r="B20832" s="405">
        <v>84724</v>
      </c>
      <c r="C20832" s="292" t="s">
        <v>2979</v>
      </c>
      <c r="E20832" s="292" t="s">
        <v>214</v>
      </c>
      <c r="F20832" s="405">
        <v>85539</v>
      </c>
      <c r="G20832" s="292" t="s">
        <v>2979</v>
      </c>
    </row>
    <row r="20833" spans="1:7">
      <c r="A20833" s="292" t="s">
        <v>49</v>
      </c>
      <c r="B20833" s="405">
        <v>85145</v>
      </c>
      <c r="C20833" s="292" t="s">
        <v>2979</v>
      </c>
      <c r="E20833" s="292" t="s">
        <v>214</v>
      </c>
      <c r="F20833" s="405">
        <v>85540</v>
      </c>
      <c r="G20833" s="292" t="s">
        <v>2979</v>
      </c>
    </row>
    <row r="20834" spans="1:7">
      <c r="A20834" s="292" t="s">
        <v>49</v>
      </c>
      <c r="B20834" s="405">
        <v>85542</v>
      </c>
      <c r="C20834" s="292" t="s">
        <v>2979</v>
      </c>
      <c r="E20834" s="292" t="s">
        <v>214</v>
      </c>
      <c r="F20834" s="405">
        <v>85541</v>
      </c>
      <c r="G20834" s="292" t="s">
        <v>2979</v>
      </c>
    </row>
    <row r="20835" spans="1:7">
      <c r="A20835" s="292" t="s">
        <v>49</v>
      </c>
      <c r="B20835" s="405">
        <v>86025</v>
      </c>
      <c r="C20835" s="292" t="s">
        <v>2979</v>
      </c>
      <c r="E20835" s="292" t="s">
        <v>214</v>
      </c>
      <c r="F20835" s="405">
        <v>85542</v>
      </c>
      <c r="G20835" s="292" t="s">
        <v>2979</v>
      </c>
    </row>
    <row r="20836" spans="1:7">
      <c r="A20836" s="292" t="s">
        <v>49</v>
      </c>
      <c r="B20836" s="405">
        <v>87024</v>
      </c>
      <c r="C20836" s="292" t="s">
        <v>2979</v>
      </c>
      <c r="E20836" s="292" t="s">
        <v>214</v>
      </c>
      <c r="F20836" s="405">
        <v>85543</v>
      </c>
      <c r="G20836" s="292" t="s">
        <v>2979</v>
      </c>
    </row>
    <row r="20837" spans="1:7">
      <c r="A20837" s="292" t="s">
        <v>49</v>
      </c>
      <c r="B20837" s="405">
        <v>87525</v>
      </c>
      <c r="C20837" s="292" t="s">
        <v>2979</v>
      </c>
      <c r="E20837" s="292" t="s">
        <v>214</v>
      </c>
      <c r="F20837" s="405">
        <v>85544</v>
      </c>
      <c r="G20837" s="292" t="s">
        <v>2979</v>
      </c>
    </row>
    <row r="20838" spans="1:7">
      <c r="A20838" s="292" t="s">
        <v>49</v>
      </c>
      <c r="B20838" s="405">
        <v>87940</v>
      </c>
      <c r="C20838" s="292" t="s">
        <v>2979</v>
      </c>
      <c r="E20838" s="292" t="s">
        <v>214</v>
      </c>
      <c r="F20838" s="405">
        <v>85545</v>
      </c>
      <c r="G20838" s="292" t="s">
        <v>2979</v>
      </c>
    </row>
    <row r="20839" spans="1:7">
      <c r="A20839" s="292" t="s">
        <v>49</v>
      </c>
      <c r="B20839" s="405">
        <v>88314</v>
      </c>
      <c r="C20839" s="292" t="s">
        <v>2979</v>
      </c>
      <c r="E20839" s="292" t="s">
        <v>214</v>
      </c>
      <c r="F20839" s="405">
        <v>85546</v>
      </c>
      <c r="G20839" s="292" t="s">
        <v>2979</v>
      </c>
    </row>
    <row r="20840" spans="1:7">
      <c r="A20840" s="292" t="s">
        <v>49</v>
      </c>
      <c r="B20840" s="405">
        <v>89036</v>
      </c>
      <c r="C20840" s="292" t="s">
        <v>2979</v>
      </c>
      <c r="E20840" s="292" t="s">
        <v>214</v>
      </c>
      <c r="F20840" s="405">
        <v>85548</v>
      </c>
      <c r="G20840" s="292" t="s">
        <v>2979</v>
      </c>
    </row>
    <row r="20841" spans="1:7">
      <c r="A20841" s="292" t="s">
        <v>49</v>
      </c>
      <c r="B20841" s="405">
        <v>90290</v>
      </c>
      <c r="C20841" s="292" t="s">
        <v>2979</v>
      </c>
      <c r="E20841" s="292" t="s">
        <v>214</v>
      </c>
      <c r="F20841" s="405">
        <v>85550</v>
      </c>
      <c r="G20841" s="292" t="s">
        <v>2979</v>
      </c>
    </row>
    <row r="20842" spans="1:7">
      <c r="A20842" s="292" t="s">
        <v>49</v>
      </c>
      <c r="B20842" s="405">
        <v>92338</v>
      </c>
      <c r="C20842" s="292" t="s">
        <v>2979</v>
      </c>
      <c r="E20842" s="292" t="s">
        <v>214</v>
      </c>
      <c r="F20842" s="405">
        <v>85551</v>
      </c>
      <c r="G20842" s="292" t="s">
        <v>2979</v>
      </c>
    </row>
    <row r="20843" spans="1:7">
      <c r="A20843" s="292" t="s">
        <v>49</v>
      </c>
      <c r="B20843" s="405">
        <v>83643</v>
      </c>
      <c r="C20843" s="292" t="s">
        <v>2979</v>
      </c>
      <c r="E20843" s="292" t="s">
        <v>214</v>
      </c>
      <c r="F20843" s="405">
        <v>85601</v>
      </c>
      <c r="G20843" s="292" t="s">
        <v>2979</v>
      </c>
    </row>
    <row r="20844" spans="1:7">
      <c r="A20844" s="292" t="s">
        <v>49</v>
      </c>
      <c r="B20844" s="405">
        <v>83867</v>
      </c>
      <c r="C20844" s="292" t="s">
        <v>2979</v>
      </c>
      <c r="E20844" s="292" t="s">
        <v>214</v>
      </c>
      <c r="F20844" s="405">
        <v>85602</v>
      </c>
      <c r="G20844" s="292" t="s">
        <v>2979</v>
      </c>
    </row>
    <row r="20845" spans="1:7">
      <c r="A20845" s="292" t="s">
        <v>49</v>
      </c>
      <c r="B20845" s="405">
        <v>84086</v>
      </c>
      <c r="C20845" s="292" t="s">
        <v>2979</v>
      </c>
      <c r="E20845" s="292" t="s">
        <v>214</v>
      </c>
      <c r="F20845" s="405">
        <v>85603</v>
      </c>
      <c r="G20845" s="292" t="s">
        <v>2979</v>
      </c>
    </row>
    <row r="20846" spans="1:7">
      <c r="A20846" s="292" t="s">
        <v>49</v>
      </c>
      <c r="B20846" s="405">
        <v>84623</v>
      </c>
      <c r="C20846" s="292" t="s">
        <v>2979</v>
      </c>
      <c r="E20846" s="292" t="s">
        <v>214</v>
      </c>
      <c r="F20846" s="405">
        <v>85605</v>
      </c>
      <c r="G20846" s="292" t="s">
        <v>2979</v>
      </c>
    </row>
    <row r="20847" spans="1:7">
      <c r="A20847" s="292" t="s">
        <v>49</v>
      </c>
      <c r="B20847" s="405">
        <v>84725</v>
      </c>
      <c r="C20847" s="292" t="s">
        <v>2979</v>
      </c>
      <c r="E20847" s="292" t="s">
        <v>214</v>
      </c>
      <c r="F20847" s="405">
        <v>85606</v>
      </c>
      <c r="G20847" s="292" t="s">
        <v>2979</v>
      </c>
    </row>
    <row r="20848" spans="1:7">
      <c r="A20848" s="292" t="s">
        <v>49</v>
      </c>
      <c r="B20848" s="405">
        <v>85172</v>
      </c>
      <c r="C20848" s="292" t="s">
        <v>2979</v>
      </c>
      <c r="E20848" s="292" t="s">
        <v>214</v>
      </c>
      <c r="F20848" s="405">
        <v>85616</v>
      </c>
      <c r="G20848" s="292" t="s">
        <v>2979</v>
      </c>
    </row>
    <row r="20849" spans="1:7">
      <c r="A20849" s="292" t="s">
        <v>49</v>
      </c>
      <c r="B20849" s="405">
        <v>85543</v>
      </c>
      <c r="C20849" s="292" t="s">
        <v>2979</v>
      </c>
      <c r="E20849" s="292" t="s">
        <v>214</v>
      </c>
      <c r="F20849" s="405">
        <v>85617</v>
      </c>
      <c r="G20849" s="292" t="s">
        <v>2979</v>
      </c>
    </row>
    <row r="20850" spans="1:7">
      <c r="A20850" s="292" t="s">
        <v>49</v>
      </c>
      <c r="B20850" s="405">
        <v>86028</v>
      </c>
      <c r="C20850" s="292" t="s">
        <v>2979</v>
      </c>
      <c r="E20850" s="292" t="s">
        <v>214</v>
      </c>
      <c r="F20850" s="405">
        <v>85618</v>
      </c>
      <c r="G20850" s="292" t="s">
        <v>2979</v>
      </c>
    </row>
    <row r="20851" spans="1:7">
      <c r="A20851" s="292" t="s">
        <v>49</v>
      </c>
      <c r="B20851" s="405">
        <v>87028</v>
      </c>
      <c r="C20851" s="292" t="s">
        <v>2979</v>
      </c>
      <c r="E20851" s="292" t="s">
        <v>214</v>
      </c>
      <c r="F20851" s="405">
        <v>85623</v>
      </c>
      <c r="G20851" s="292" t="s">
        <v>2979</v>
      </c>
    </row>
    <row r="20852" spans="1:7">
      <c r="A20852" s="292" t="s">
        <v>49</v>
      </c>
      <c r="B20852" s="405">
        <v>87527</v>
      </c>
      <c r="C20852" s="292" t="s">
        <v>2979</v>
      </c>
      <c r="E20852" s="292" t="s">
        <v>214</v>
      </c>
      <c r="F20852" s="405">
        <v>85624</v>
      </c>
      <c r="G20852" s="292" t="s">
        <v>2979</v>
      </c>
    </row>
    <row r="20853" spans="1:7">
      <c r="A20853" s="292" t="s">
        <v>49</v>
      </c>
      <c r="B20853" s="405">
        <v>87941</v>
      </c>
      <c r="C20853" s="292" t="s">
        <v>2979</v>
      </c>
      <c r="E20853" s="292" t="s">
        <v>214</v>
      </c>
      <c r="F20853" s="405">
        <v>85627</v>
      </c>
      <c r="G20853" s="292" t="s">
        <v>2979</v>
      </c>
    </row>
    <row r="20854" spans="1:7">
      <c r="A20854" s="292" t="s">
        <v>49</v>
      </c>
      <c r="B20854" s="405">
        <v>88317</v>
      </c>
      <c r="C20854" s="292" t="s">
        <v>2979</v>
      </c>
      <c r="E20854" s="292" t="s">
        <v>214</v>
      </c>
      <c r="F20854" s="405">
        <v>85629</v>
      </c>
      <c r="G20854" s="292" t="s">
        <v>2979</v>
      </c>
    </row>
    <row r="20855" spans="1:7">
      <c r="A20855" s="292" t="s">
        <v>49</v>
      </c>
      <c r="B20855" s="405">
        <v>89040</v>
      </c>
      <c r="C20855" s="292" t="s">
        <v>2979</v>
      </c>
      <c r="E20855" s="292" t="s">
        <v>214</v>
      </c>
      <c r="F20855" s="405">
        <v>85630</v>
      </c>
      <c r="G20855" s="292" t="s">
        <v>2979</v>
      </c>
    </row>
    <row r="20856" spans="1:7">
      <c r="A20856" s="292" t="s">
        <v>49</v>
      </c>
      <c r="B20856" s="405">
        <v>91759</v>
      </c>
      <c r="C20856" s="292" t="s">
        <v>2979</v>
      </c>
      <c r="E20856" s="292" t="s">
        <v>214</v>
      </c>
      <c r="F20856" s="405">
        <v>85631</v>
      </c>
      <c r="G20856" s="292" t="s">
        <v>2979</v>
      </c>
    </row>
    <row r="20857" spans="1:7">
      <c r="A20857" s="292" t="s">
        <v>49</v>
      </c>
      <c r="B20857" s="405">
        <v>92339</v>
      </c>
      <c r="C20857" s="292" t="s">
        <v>2979</v>
      </c>
      <c r="E20857" s="292" t="s">
        <v>214</v>
      </c>
      <c r="F20857" s="405">
        <v>85637</v>
      </c>
      <c r="G20857" s="292" t="s">
        <v>2979</v>
      </c>
    </row>
    <row r="20858" spans="1:7">
      <c r="A20858" s="292" t="s">
        <v>49</v>
      </c>
      <c r="B20858" s="405">
        <v>83645</v>
      </c>
      <c r="C20858" s="292" t="s">
        <v>2979</v>
      </c>
      <c r="E20858" s="292" t="s">
        <v>214</v>
      </c>
      <c r="F20858" s="405">
        <v>85638</v>
      </c>
      <c r="G20858" s="292" t="s">
        <v>2979</v>
      </c>
    </row>
    <row r="20859" spans="1:7">
      <c r="A20859" s="292" t="s">
        <v>49</v>
      </c>
      <c r="B20859" s="405">
        <v>83869</v>
      </c>
      <c r="C20859" s="292" t="s">
        <v>2979</v>
      </c>
      <c r="E20859" s="292" t="s">
        <v>214</v>
      </c>
      <c r="F20859" s="405">
        <v>85643</v>
      </c>
      <c r="G20859" s="292" t="s">
        <v>2979</v>
      </c>
    </row>
    <row r="20860" spans="1:7">
      <c r="A20860" s="292" t="s">
        <v>49</v>
      </c>
      <c r="B20860" s="405">
        <v>84301</v>
      </c>
      <c r="C20860" s="292" t="s">
        <v>2979</v>
      </c>
      <c r="E20860" s="292" t="s">
        <v>214</v>
      </c>
      <c r="F20860" s="405">
        <v>85644</v>
      </c>
      <c r="G20860" s="292" t="s">
        <v>2979</v>
      </c>
    </row>
    <row r="20861" spans="1:7">
      <c r="A20861" s="292" t="s">
        <v>49</v>
      </c>
      <c r="B20861" s="405">
        <v>84624</v>
      </c>
      <c r="C20861" s="292" t="s">
        <v>2979</v>
      </c>
      <c r="E20861" s="292" t="s">
        <v>214</v>
      </c>
      <c r="F20861" s="405">
        <v>85645</v>
      </c>
      <c r="G20861" s="292" t="s">
        <v>2979</v>
      </c>
    </row>
    <row r="20862" spans="1:7">
      <c r="A20862" s="292" t="s">
        <v>49</v>
      </c>
      <c r="B20862" s="405">
        <v>84729</v>
      </c>
      <c r="C20862" s="292" t="s">
        <v>2979</v>
      </c>
      <c r="E20862" s="292" t="s">
        <v>214</v>
      </c>
      <c r="F20862" s="405">
        <v>85646</v>
      </c>
      <c r="G20862" s="292" t="s">
        <v>2979</v>
      </c>
    </row>
    <row r="20863" spans="1:7">
      <c r="A20863" s="292" t="s">
        <v>49</v>
      </c>
      <c r="B20863" s="405">
        <v>85173</v>
      </c>
      <c r="C20863" s="292" t="s">
        <v>2979</v>
      </c>
      <c r="E20863" s="292" t="s">
        <v>214</v>
      </c>
      <c r="F20863" s="405">
        <v>85735</v>
      </c>
      <c r="G20863" s="292" t="s">
        <v>2979</v>
      </c>
    </row>
    <row r="20864" spans="1:7">
      <c r="A20864" s="292" t="s">
        <v>49</v>
      </c>
      <c r="B20864" s="405">
        <v>85544</v>
      </c>
      <c r="C20864" s="292" t="s">
        <v>2979</v>
      </c>
      <c r="E20864" s="292" t="s">
        <v>214</v>
      </c>
      <c r="F20864" s="405">
        <v>85912</v>
      </c>
      <c r="G20864" s="292" t="s">
        <v>2979</v>
      </c>
    </row>
    <row r="20865" spans="1:7">
      <c r="A20865" s="292" t="s">
        <v>49</v>
      </c>
      <c r="B20865" s="405">
        <v>86029</v>
      </c>
      <c r="C20865" s="292" t="s">
        <v>2979</v>
      </c>
      <c r="E20865" s="292" t="s">
        <v>214</v>
      </c>
      <c r="F20865" s="405">
        <v>85923</v>
      </c>
      <c r="G20865" s="292" t="s">
        <v>2979</v>
      </c>
    </row>
    <row r="20866" spans="1:7">
      <c r="A20866" s="292" t="s">
        <v>49</v>
      </c>
      <c r="B20866" s="405">
        <v>87034</v>
      </c>
      <c r="C20866" s="292" t="s">
        <v>2979</v>
      </c>
      <c r="E20866" s="292" t="s">
        <v>214</v>
      </c>
      <c r="F20866" s="405">
        <v>85925</v>
      </c>
      <c r="G20866" s="292" t="s">
        <v>2979</v>
      </c>
    </row>
    <row r="20867" spans="1:7">
      <c r="A20867" s="292" t="s">
        <v>49</v>
      </c>
      <c r="B20867" s="405">
        <v>87529</v>
      </c>
      <c r="C20867" s="292" t="s">
        <v>2979</v>
      </c>
      <c r="E20867" s="292" t="s">
        <v>214</v>
      </c>
      <c r="F20867" s="405">
        <v>85931</v>
      </c>
      <c r="G20867" s="292" t="s">
        <v>2979</v>
      </c>
    </row>
    <row r="20868" spans="1:7">
      <c r="A20868" s="292" t="s">
        <v>49</v>
      </c>
      <c r="B20868" s="405">
        <v>87942</v>
      </c>
      <c r="C20868" s="292" t="s">
        <v>2979</v>
      </c>
      <c r="E20868" s="292" t="s">
        <v>214</v>
      </c>
      <c r="F20868" s="405">
        <v>85934</v>
      </c>
      <c r="G20868" s="292" t="s">
        <v>2979</v>
      </c>
    </row>
    <row r="20869" spans="1:7">
      <c r="A20869" s="292" t="s">
        <v>49</v>
      </c>
      <c r="B20869" s="405">
        <v>88323</v>
      </c>
      <c r="C20869" s="292" t="s">
        <v>2979</v>
      </c>
      <c r="E20869" s="292" t="s">
        <v>214</v>
      </c>
      <c r="F20869" s="405">
        <v>85938</v>
      </c>
      <c r="G20869" s="292" t="s">
        <v>2979</v>
      </c>
    </row>
    <row r="20870" spans="1:7">
      <c r="A20870" s="292" t="s">
        <v>49</v>
      </c>
      <c r="B20870" s="405">
        <v>89042</v>
      </c>
      <c r="C20870" s="292" t="s">
        <v>2979</v>
      </c>
      <c r="E20870" s="292" t="s">
        <v>214</v>
      </c>
      <c r="F20870" s="405">
        <v>85942</v>
      </c>
      <c r="G20870" s="292" t="s">
        <v>2979</v>
      </c>
    </row>
    <row r="20871" spans="1:7">
      <c r="A20871" s="292" t="s">
        <v>49</v>
      </c>
      <c r="B20871" s="405">
        <v>91906</v>
      </c>
      <c r="C20871" s="292" t="s">
        <v>2979</v>
      </c>
      <c r="E20871" s="292" t="s">
        <v>214</v>
      </c>
      <c r="F20871" s="405">
        <v>86015</v>
      </c>
      <c r="G20871" s="292" t="s">
        <v>2979</v>
      </c>
    </row>
    <row r="20872" spans="1:7">
      <c r="A20872" s="292" t="s">
        <v>49</v>
      </c>
      <c r="B20872" s="405">
        <v>92341</v>
      </c>
      <c r="C20872" s="292" t="s">
        <v>2979</v>
      </c>
      <c r="E20872" s="292" t="s">
        <v>214</v>
      </c>
      <c r="F20872" s="405">
        <v>86016</v>
      </c>
      <c r="G20872" s="292" t="s">
        <v>2979</v>
      </c>
    </row>
    <row r="20873" spans="1:7">
      <c r="A20873" s="292" t="s">
        <v>49</v>
      </c>
      <c r="B20873" s="405">
        <v>83647</v>
      </c>
      <c r="C20873" s="292" t="s">
        <v>2979</v>
      </c>
      <c r="E20873" s="292" t="s">
        <v>214</v>
      </c>
      <c r="F20873" s="405">
        <v>86017</v>
      </c>
      <c r="G20873" s="292" t="s">
        <v>2979</v>
      </c>
    </row>
    <row r="20874" spans="1:7">
      <c r="A20874" s="292" t="s">
        <v>49</v>
      </c>
      <c r="B20874" s="405">
        <v>83871</v>
      </c>
      <c r="C20874" s="292" t="s">
        <v>2979</v>
      </c>
      <c r="E20874" s="292" t="s">
        <v>214</v>
      </c>
      <c r="F20874" s="405">
        <v>86018</v>
      </c>
      <c r="G20874" s="292" t="s">
        <v>2979</v>
      </c>
    </row>
    <row r="20875" spans="1:7">
      <c r="A20875" s="292" t="s">
        <v>49</v>
      </c>
      <c r="B20875" s="405">
        <v>84305</v>
      </c>
      <c r="C20875" s="292" t="s">
        <v>2979</v>
      </c>
      <c r="E20875" s="292" t="s">
        <v>214</v>
      </c>
      <c r="F20875" s="405">
        <v>86023</v>
      </c>
      <c r="G20875" s="292" t="s">
        <v>2979</v>
      </c>
    </row>
    <row r="20876" spans="1:7">
      <c r="A20876" s="292" t="s">
        <v>49</v>
      </c>
      <c r="B20876" s="405">
        <v>84627</v>
      </c>
      <c r="C20876" s="292" t="s">
        <v>2979</v>
      </c>
      <c r="E20876" s="292" t="s">
        <v>214</v>
      </c>
      <c r="F20876" s="405">
        <v>86025</v>
      </c>
      <c r="G20876" s="292" t="s">
        <v>2979</v>
      </c>
    </row>
    <row r="20877" spans="1:7">
      <c r="A20877" s="292" t="s">
        <v>49</v>
      </c>
      <c r="B20877" s="405">
        <v>84730</v>
      </c>
      <c r="C20877" s="292" t="s">
        <v>2979</v>
      </c>
      <c r="E20877" s="292" t="s">
        <v>214</v>
      </c>
      <c r="F20877" s="405">
        <v>86028</v>
      </c>
      <c r="G20877" s="292" t="s">
        <v>2979</v>
      </c>
    </row>
    <row r="20878" spans="1:7">
      <c r="A20878" s="292" t="s">
        <v>49</v>
      </c>
      <c r="B20878" s="405">
        <v>85190</v>
      </c>
      <c r="C20878" s="292" t="s">
        <v>2979</v>
      </c>
      <c r="E20878" s="292" t="s">
        <v>214</v>
      </c>
      <c r="F20878" s="405">
        <v>86029</v>
      </c>
      <c r="G20878" s="292" t="s">
        <v>2979</v>
      </c>
    </row>
    <row r="20879" spans="1:7">
      <c r="A20879" s="292" t="s">
        <v>49</v>
      </c>
      <c r="B20879" s="405">
        <v>85545</v>
      </c>
      <c r="C20879" s="292" t="s">
        <v>2979</v>
      </c>
      <c r="E20879" s="292" t="s">
        <v>214</v>
      </c>
      <c r="F20879" s="405">
        <v>86031</v>
      </c>
      <c r="G20879" s="292" t="s">
        <v>2979</v>
      </c>
    </row>
    <row r="20880" spans="1:7">
      <c r="A20880" s="292" t="s">
        <v>49</v>
      </c>
      <c r="B20880" s="405">
        <v>86031</v>
      </c>
      <c r="C20880" s="292" t="s">
        <v>2979</v>
      </c>
      <c r="E20880" s="292" t="s">
        <v>214</v>
      </c>
      <c r="F20880" s="405">
        <v>86032</v>
      </c>
      <c r="G20880" s="292" t="s">
        <v>2979</v>
      </c>
    </row>
    <row r="20881" spans="1:7">
      <c r="A20881" s="292" t="s">
        <v>49</v>
      </c>
      <c r="B20881" s="405">
        <v>87035</v>
      </c>
      <c r="C20881" s="292" t="s">
        <v>2979</v>
      </c>
      <c r="E20881" s="292" t="s">
        <v>214</v>
      </c>
      <c r="F20881" s="405">
        <v>86036</v>
      </c>
      <c r="G20881" s="292" t="s">
        <v>2979</v>
      </c>
    </row>
    <row r="20882" spans="1:7">
      <c r="A20882" s="292" t="s">
        <v>49</v>
      </c>
      <c r="B20882" s="405">
        <v>87531</v>
      </c>
      <c r="C20882" s="292" t="s">
        <v>2979</v>
      </c>
      <c r="E20882" s="292" t="s">
        <v>214</v>
      </c>
      <c r="F20882" s="405">
        <v>86039</v>
      </c>
      <c r="G20882" s="292" t="s">
        <v>2979</v>
      </c>
    </row>
    <row r="20883" spans="1:7">
      <c r="A20883" s="292" t="s">
        <v>49</v>
      </c>
      <c r="B20883" s="405">
        <v>88012</v>
      </c>
      <c r="C20883" s="292" t="s">
        <v>2979</v>
      </c>
      <c r="E20883" s="292" t="s">
        <v>214</v>
      </c>
      <c r="F20883" s="405">
        <v>86042</v>
      </c>
      <c r="G20883" s="292" t="s">
        <v>2979</v>
      </c>
    </row>
    <row r="20884" spans="1:7">
      <c r="A20884" s="292" t="s">
        <v>49</v>
      </c>
      <c r="B20884" s="405">
        <v>88324</v>
      </c>
      <c r="C20884" s="292" t="s">
        <v>2979</v>
      </c>
      <c r="E20884" s="292" t="s">
        <v>214</v>
      </c>
      <c r="F20884" s="405">
        <v>86045</v>
      </c>
      <c r="G20884" s="292" t="s">
        <v>2979</v>
      </c>
    </row>
    <row r="20885" spans="1:7">
      <c r="A20885" s="292" t="s">
        <v>49</v>
      </c>
      <c r="B20885" s="405">
        <v>89045</v>
      </c>
      <c r="C20885" s="292" t="s">
        <v>2979</v>
      </c>
      <c r="E20885" s="292" t="s">
        <v>214</v>
      </c>
      <c r="F20885" s="405">
        <v>86052</v>
      </c>
      <c r="G20885" s="292" t="s">
        <v>2979</v>
      </c>
    </row>
    <row r="20886" spans="1:7">
      <c r="A20886" s="292" t="s">
        <v>49</v>
      </c>
      <c r="B20886" s="405">
        <v>91916</v>
      </c>
      <c r="C20886" s="292" t="s">
        <v>2979</v>
      </c>
      <c r="E20886" s="292" t="s">
        <v>214</v>
      </c>
      <c r="F20886" s="405">
        <v>86315</v>
      </c>
      <c r="G20886" s="292" t="s">
        <v>2979</v>
      </c>
    </row>
    <row r="20887" spans="1:7">
      <c r="A20887" s="292" t="s">
        <v>49</v>
      </c>
      <c r="B20887" s="405">
        <v>92342</v>
      </c>
      <c r="C20887" s="292" t="s">
        <v>2979</v>
      </c>
      <c r="E20887" s="292" t="s">
        <v>214</v>
      </c>
      <c r="F20887" s="405">
        <v>86324</v>
      </c>
      <c r="G20887" s="292" t="s">
        <v>2979</v>
      </c>
    </row>
    <row r="20888" spans="1:7">
      <c r="A20888" s="292" t="s">
        <v>49</v>
      </c>
      <c r="B20888" s="405">
        <v>83654</v>
      </c>
      <c r="C20888" s="292" t="s">
        <v>2979</v>
      </c>
      <c r="E20888" s="292" t="s">
        <v>214</v>
      </c>
      <c r="F20888" s="405">
        <v>86325</v>
      </c>
      <c r="G20888" s="292" t="s">
        <v>2979</v>
      </c>
    </row>
    <row r="20889" spans="1:7">
      <c r="A20889" s="292" t="s">
        <v>49</v>
      </c>
      <c r="B20889" s="405">
        <v>83872</v>
      </c>
      <c r="C20889" s="292" t="s">
        <v>2979</v>
      </c>
      <c r="E20889" s="292" t="s">
        <v>214</v>
      </c>
      <c r="F20889" s="405">
        <v>86331</v>
      </c>
      <c r="G20889" s="292" t="s">
        <v>2979</v>
      </c>
    </row>
    <row r="20890" spans="1:7">
      <c r="A20890" s="292" t="s">
        <v>49</v>
      </c>
      <c r="B20890" s="405">
        <v>84306</v>
      </c>
      <c r="C20890" s="292" t="s">
        <v>2979</v>
      </c>
      <c r="E20890" s="292" t="s">
        <v>214</v>
      </c>
      <c r="F20890" s="405">
        <v>86333</v>
      </c>
      <c r="G20890" s="292" t="s">
        <v>2979</v>
      </c>
    </row>
    <row r="20891" spans="1:7">
      <c r="A20891" s="292" t="s">
        <v>49</v>
      </c>
      <c r="B20891" s="405">
        <v>84628</v>
      </c>
      <c r="C20891" s="292" t="s">
        <v>2979</v>
      </c>
      <c r="E20891" s="292" t="s">
        <v>214</v>
      </c>
      <c r="F20891" s="405">
        <v>86334</v>
      </c>
      <c r="G20891" s="292" t="s">
        <v>2979</v>
      </c>
    </row>
    <row r="20892" spans="1:7">
      <c r="A20892" s="292" t="s">
        <v>49</v>
      </c>
      <c r="B20892" s="405">
        <v>84732</v>
      </c>
      <c r="C20892" s="292" t="s">
        <v>2979</v>
      </c>
      <c r="E20892" s="292" t="s">
        <v>214</v>
      </c>
      <c r="F20892" s="405">
        <v>86343</v>
      </c>
      <c r="G20892" s="292" t="s">
        <v>2979</v>
      </c>
    </row>
    <row r="20893" spans="1:7">
      <c r="A20893" s="292" t="s">
        <v>49</v>
      </c>
      <c r="B20893" s="405">
        <v>85231</v>
      </c>
      <c r="C20893" s="292" t="s">
        <v>2979</v>
      </c>
      <c r="E20893" s="292" t="s">
        <v>214</v>
      </c>
      <c r="F20893" s="405">
        <v>86413</v>
      </c>
      <c r="G20893" s="292" t="s">
        <v>2979</v>
      </c>
    </row>
    <row r="20894" spans="1:7">
      <c r="A20894" s="292" t="s">
        <v>49</v>
      </c>
      <c r="B20894" s="405">
        <v>85546</v>
      </c>
      <c r="C20894" s="292" t="s">
        <v>2979</v>
      </c>
      <c r="E20894" s="292" t="s">
        <v>214</v>
      </c>
      <c r="F20894" s="405">
        <v>86427</v>
      </c>
      <c r="G20894" s="292" t="s">
        <v>2979</v>
      </c>
    </row>
    <row r="20895" spans="1:7">
      <c r="A20895" s="292" t="s">
        <v>49</v>
      </c>
      <c r="B20895" s="405">
        <v>86032</v>
      </c>
      <c r="C20895" s="292" t="s">
        <v>2979</v>
      </c>
      <c r="E20895" s="292" t="s">
        <v>214</v>
      </c>
      <c r="F20895" s="405">
        <v>86434</v>
      </c>
      <c r="G20895" s="292" t="s">
        <v>2979</v>
      </c>
    </row>
    <row r="20896" spans="1:7">
      <c r="A20896" s="292" t="s">
        <v>49</v>
      </c>
      <c r="B20896" s="405">
        <v>87037</v>
      </c>
      <c r="C20896" s="292" t="s">
        <v>2979</v>
      </c>
      <c r="E20896" s="292" t="s">
        <v>214</v>
      </c>
      <c r="F20896" s="405">
        <v>86435</v>
      </c>
      <c r="G20896" s="292" t="s">
        <v>2979</v>
      </c>
    </row>
    <row r="20897" spans="1:7">
      <c r="A20897" s="292" t="s">
        <v>49</v>
      </c>
      <c r="B20897" s="405">
        <v>87535</v>
      </c>
      <c r="C20897" s="292" t="s">
        <v>2979</v>
      </c>
      <c r="E20897" s="292" t="s">
        <v>214</v>
      </c>
      <c r="F20897" s="405">
        <v>86436</v>
      </c>
      <c r="G20897" s="292" t="s">
        <v>2979</v>
      </c>
    </row>
    <row r="20898" spans="1:7">
      <c r="A20898" s="292" t="s">
        <v>49</v>
      </c>
      <c r="B20898" s="405">
        <v>88023</v>
      </c>
      <c r="C20898" s="292" t="s">
        <v>2979</v>
      </c>
      <c r="E20898" s="292" t="s">
        <v>214</v>
      </c>
      <c r="F20898" s="405">
        <v>86440</v>
      </c>
      <c r="G20898" s="292" t="s">
        <v>2979</v>
      </c>
    </row>
    <row r="20899" spans="1:7">
      <c r="A20899" s="292" t="s">
        <v>49</v>
      </c>
      <c r="B20899" s="405">
        <v>88325</v>
      </c>
      <c r="C20899" s="292" t="s">
        <v>2979</v>
      </c>
      <c r="E20899" s="292" t="s">
        <v>214</v>
      </c>
      <c r="F20899" s="405">
        <v>86446</v>
      </c>
      <c r="G20899" s="292" t="s">
        <v>2979</v>
      </c>
    </row>
    <row r="20900" spans="1:7">
      <c r="A20900" s="292" t="s">
        <v>49</v>
      </c>
      <c r="B20900" s="405">
        <v>89054</v>
      </c>
      <c r="C20900" s="292" t="s">
        <v>2979</v>
      </c>
      <c r="E20900" s="292" t="s">
        <v>214</v>
      </c>
      <c r="F20900" s="405">
        <v>86503</v>
      </c>
      <c r="G20900" s="292" t="s">
        <v>2979</v>
      </c>
    </row>
    <row r="20901" spans="1:7">
      <c r="A20901" s="292" t="s">
        <v>49</v>
      </c>
      <c r="B20901" s="405">
        <v>91917</v>
      </c>
      <c r="C20901" s="292" t="s">
        <v>2979</v>
      </c>
      <c r="E20901" s="292" t="s">
        <v>214</v>
      </c>
      <c r="F20901" s="405">
        <v>86504</v>
      </c>
      <c r="G20901" s="292" t="s">
        <v>2979</v>
      </c>
    </row>
    <row r="20902" spans="1:7">
      <c r="A20902" s="292" t="s">
        <v>49</v>
      </c>
      <c r="B20902" s="405">
        <v>92356</v>
      </c>
      <c r="C20902" s="292" t="s">
        <v>2979</v>
      </c>
      <c r="E20902" s="292" t="s">
        <v>214</v>
      </c>
      <c r="F20902" s="405">
        <v>86510</v>
      </c>
      <c r="G20902" s="292" t="s">
        <v>2979</v>
      </c>
    </row>
    <row r="20903" spans="1:7">
      <c r="A20903" s="292" t="s">
        <v>49</v>
      </c>
      <c r="B20903" s="405">
        <v>83655</v>
      </c>
      <c r="C20903" s="292" t="s">
        <v>2979</v>
      </c>
      <c r="E20903" s="292" t="s">
        <v>214</v>
      </c>
      <c r="F20903" s="405">
        <v>86514</v>
      </c>
      <c r="G20903" s="292" t="s">
        <v>2979</v>
      </c>
    </row>
    <row r="20904" spans="1:7">
      <c r="A20904" s="292" t="s">
        <v>49</v>
      </c>
      <c r="B20904" s="405">
        <v>83873</v>
      </c>
      <c r="C20904" s="292" t="s">
        <v>2979</v>
      </c>
      <c r="E20904" s="292" t="s">
        <v>214</v>
      </c>
      <c r="F20904" s="405">
        <v>86515</v>
      </c>
      <c r="G20904" s="292" t="s">
        <v>2979</v>
      </c>
    </row>
    <row r="20905" spans="1:7">
      <c r="A20905" s="292" t="s">
        <v>49</v>
      </c>
      <c r="B20905" s="405">
        <v>84307</v>
      </c>
      <c r="C20905" s="292" t="s">
        <v>2979</v>
      </c>
      <c r="E20905" s="292" t="s">
        <v>214</v>
      </c>
      <c r="F20905" s="405">
        <v>86535</v>
      </c>
      <c r="G20905" s="292" t="s">
        <v>2979</v>
      </c>
    </row>
    <row r="20906" spans="1:7">
      <c r="A20906" s="292" t="s">
        <v>49</v>
      </c>
      <c r="B20906" s="405">
        <v>84629</v>
      </c>
      <c r="C20906" s="292" t="s">
        <v>2979</v>
      </c>
      <c r="E20906" s="292" t="s">
        <v>214</v>
      </c>
      <c r="F20906" s="405">
        <v>87001</v>
      </c>
      <c r="G20906" s="292" t="s">
        <v>2979</v>
      </c>
    </row>
    <row r="20907" spans="1:7">
      <c r="A20907" s="292" t="s">
        <v>49</v>
      </c>
      <c r="B20907" s="405">
        <v>84734</v>
      </c>
      <c r="C20907" s="292" t="s">
        <v>2979</v>
      </c>
      <c r="E20907" s="292" t="s">
        <v>214</v>
      </c>
      <c r="F20907" s="405">
        <v>87002</v>
      </c>
      <c r="G20907" s="292" t="s">
        <v>2979</v>
      </c>
    </row>
    <row r="20908" spans="1:7">
      <c r="A20908" s="292" t="s">
        <v>49</v>
      </c>
      <c r="B20908" s="405">
        <v>85232</v>
      </c>
      <c r="C20908" s="292" t="s">
        <v>2979</v>
      </c>
      <c r="E20908" s="292" t="s">
        <v>214</v>
      </c>
      <c r="F20908" s="405">
        <v>87006</v>
      </c>
      <c r="G20908" s="292" t="s">
        <v>2979</v>
      </c>
    </row>
    <row r="20909" spans="1:7">
      <c r="A20909" s="292" t="s">
        <v>49</v>
      </c>
      <c r="B20909" s="405">
        <v>85548</v>
      </c>
      <c r="C20909" s="292" t="s">
        <v>2979</v>
      </c>
      <c r="E20909" s="292" t="s">
        <v>214</v>
      </c>
      <c r="F20909" s="405">
        <v>87007</v>
      </c>
      <c r="G20909" s="292" t="s">
        <v>2979</v>
      </c>
    </row>
    <row r="20910" spans="1:7">
      <c r="A20910" s="292" t="s">
        <v>49</v>
      </c>
      <c r="B20910" s="405">
        <v>86036</v>
      </c>
      <c r="C20910" s="292" t="s">
        <v>2979</v>
      </c>
      <c r="E20910" s="292" t="s">
        <v>214</v>
      </c>
      <c r="F20910" s="405">
        <v>87009</v>
      </c>
      <c r="G20910" s="292" t="s">
        <v>2979</v>
      </c>
    </row>
    <row r="20911" spans="1:7">
      <c r="A20911" s="292" t="s">
        <v>49</v>
      </c>
      <c r="B20911" s="405">
        <v>87041</v>
      </c>
      <c r="C20911" s="292" t="s">
        <v>2979</v>
      </c>
      <c r="E20911" s="292" t="s">
        <v>214</v>
      </c>
      <c r="F20911" s="405">
        <v>87010</v>
      </c>
      <c r="G20911" s="292" t="s">
        <v>2979</v>
      </c>
    </row>
    <row r="20912" spans="1:7">
      <c r="A20912" s="292" t="s">
        <v>49</v>
      </c>
      <c r="B20912" s="405">
        <v>87537</v>
      </c>
      <c r="C20912" s="292" t="s">
        <v>2979</v>
      </c>
      <c r="E20912" s="292" t="s">
        <v>214</v>
      </c>
      <c r="F20912" s="405">
        <v>87014</v>
      </c>
      <c r="G20912" s="292" t="s">
        <v>2979</v>
      </c>
    </row>
    <row r="20913" spans="1:7">
      <c r="A20913" s="292" t="s">
        <v>49</v>
      </c>
      <c r="B20913" s="405">
        <v>88027</v>
      </c>
      <c r="C20913" s="292" t="s">
        <v>2979</v>
      </c>
      <c r="E20913" s="292" t="s">
        <v>214</v>
      </c>
      <c r="F20913" s="405">
        <v>87015</v>
      </c>
      <c r="G20913" s="292" t="s">
        <v>2979</v>
      </c>
    </row>
    <row r="20914" spans="1:7">
      <c r="A20914" s="292" t="s">
        <v>49</v>
      </c>
      <c r="B20914" s="405">
        <v>88336</v>
      </c>
      <c r="C20914" s="292" t="s">
        <v>2979</v>
      </c>
      <c r="E20914" s="292" t="s">
        <v>214</v>
      </c>
      <c r="F20914" s="405">
        <v>87017</v>
      </c>
      <c r="G20914" s="292" t="s">
        <v>2979</v>
      </c>
    </row>
    <row r="20915" spans="1:7">
      <c r="A20915" s="292" t="s">
        <v>49</v>
      </c>
      <c r="B20915" s="405">
        <v>89060</v>
      </c>
      <c r="C20915" s="292" t="s">
        <v>2979</v>
      </c>
      <c r="E20915" s="292" t="s">
        <v>214</v>
      </c>
      <c r="F20915" s="405">
        <v>87022</v>
      </c>
      <c r="G20915" s="292" t="s">
        <v>2979</v>
      </c>
    </row>
    <row r="20916" spans="1:7">
      <c r="A20916" s="292" t="s">
        <v>49</v>
      </c>
      <c r="B20916" s="405">
        <v>91934</v>
      </c>
      <c r="C20916" s="292" t="s">
        <v>2979</v>
      </c>
      <c r="E20916" s="292" t="s">
        <v>214</v>
      </c>
      <c r="F20916" s="405">
        <v>87023</v>
      </c>
      <c r="G20916" s="292" t="s">
        <v>2979</v>
      </c>
    </row>
    <row r="20917" spans="1:7">
      <c r="A20917" s="292" t="s">
        <v>49</v>
      </c>
      <c r="B20917" s="405">
        <v>92363</v>
      </c>
      <c r="C20917" s="292" t="s">
        <v>2979</v>
      </c>
      <c r="E20917" s="292" t="s">
        <v>214</v>
      </c>
      <c r="F20917" s="405">
        <v>87024</v>
      </c>
      <c r="G20917" s="292" t="s">
        <v>2979</v>
      </c>
    </row>
    <row r="20918" spans="1:7">
      <c r="A20918" s="292" t="s">
        <v>49</v>
      </c>
      <c r="B20918" s="405">
        <v>83660</v>
      </c>
      <c r="C20918" s="292" t="s">
        <v>2979</v>
      </c>
      <c r="E20918" s="292" t="s">
        <v>214</v>
      </c>
      <c r="F20918" s="405">
        <v>87028</v>
      </c>
      <c r="G20918" s="292" t="s">
        <v>2979</v>
      </c>
    </row>
    <row r="20919" spans="1:7">
      <c r="A20919" s="292" t="s">
        <v>49</v>
      </c>
      <c r="B20919" s="405">
        <v>83876</v>
      </c>
      <c r="C20919" s="292" t="s">
        <v>2979</v>
      </c>
      <c r="E20919" s="292" t="s">
        <v>214</v>
      </c>
      <c r="F20919" s="405">
        <v>87034</v>
      </c>
      <c r="G20919" s="292" t="s">
        <v>2979</v>
      </c>
    </row>
    <row r="20920" spans="1:7">
      <c r="A20920" s="292" t="s">
        <v>49</v>
      </c>
      <c r="B20920" s="405">
        <v>84308</v>
      </c>
      <c r="C20920" s="292" t="s">
        <v>2979</v>
      </c>
      <c r="E20920" s="292" t="s">
        <v>214</v>
      </c>
      <c r="F20920" s="405">
        <v>87035</v>
      </c>
      <c r="G20920" s="292" t="s">
        <v>2979</v>
      </c>
    </row>
    <row r="20921" spans="1:7">
      <c r="A20921" s="292" t="s">
        <v>49</v>
      </c>
      <c r="B20921" s="405">
        <v>84630</v>
      </c>
      <c r="C20921" s="292" t="s">
        <v>2979</v>
      </c>
      <c r="E20921" s="292" t="s">
        <v>214</v>
      </c>
      <c r="F20921" s="405">
        <v>87037</v>
      </c>
      <c r="G20921" s="292" t="s">
        <v>2979</v>
      </c>
    </row>
    <row r="20922" spans="1:7">
      <c r="A20922" s="292" t="s">
        <v>49</v>
      </c>
      <c r="B20922" s="405">
        <v>84736</v>
      </c>
      <c r="C20922" s="292" t="s">
        <v>2979</v>
      </c>
      <c r="E20922" s="292" t="s">
        <v>214</v>
      </c>
      <c r="F20922" s="405">
        <v>87041</v>
      </c>
      <c r="G20922" s="292" t="s">
        <v>2979</v>
      </c>
    </row>
    <row r="20923" spans="1:7">
      <c r="A20923" s="292" t="s">
        <v>49</v>
      </c>
      <c r="B20923" s="405">
        <v>85235</v>
      </c>
      <c r="C20923" s="292" t="s">
        <v>2979</v>
      </c>
      <c r="E20923" s="292" t="s">
        <v>214</v>
      </c>
      <c r="F20923" s="405">
        <v>87042</v>
      </c>
      <c r="G20923" s="292" t="s">
        <v>2979</v>
      </c>
    </row>
    <row r="20924" spans="1:7">
      <c r="A20924" s="292" t="s">
        <v>49</v>
      </c>
      <c r="B20924" s="405">
        <v>85550</v>
      </c>
      <c r="C20924" s="292" t="s">
        <v>2979</v>
      </c>
      <c r="E20924" s="292" t="s">
        <v>214</v>
      </c>
      <c r="F20924" s="405">
        <v>87043</v>
      </c>
      <c r="G20924" s="292" t="s">
        <v>2979</v>
      </c>
    </row>
    <row r="20925" spans="1:7">
      <c r="A20925" s="292" t="s">
        <v>49</v>
      </c>
      <c r="B20925" s="405">
        <v>86039</v>
      </c>
      <c r="C20925" s="292" t="s">
        <v>2979</v>
      </c>
      <c r="E20925" s="292" t="s">
        <v>214</v>
      </c>
      <c r="F20925" s="405">
        <v>87044</v>
      </c>
      <c r="G20925" s="292" t="s">
        <v>2979</v>
      </c>
    </row>
    <row r="20926" spans="1:7">
      <c r="A20926" s="292" t="s">
        <v>49</v>
      </c>
      <c r="B20926" s="405">
        <v>87042</v>
      </c>
      <c r="C20926" s="292" t="s">
        <v>2979</v>
      </c>
      <c r="E20926" s="292" t="s">
        <v>214</v>
      </c>
      <c r="F20926" s="405">
        <v>87047</v>
      </c>
      <c r="G20926" s="292" t="s">
        <v>2979</v>
      </c>
    </row>
    <row r="20927" spans="1:7">
      <c r="A20927" s="292" t="s">
        <v>49</v>
      </c>
      <c r="B20927" s="405">
        <v>87540</v>
      </c>
      <c r="C20927" s="292" t="s">
        <v>2979</v>
      </c>
      <c r="E20927" s="292" t="s">
        <v>214</v>
      </c>
      <c r="F20927" s="405">
        <v>87049</v>
      </c>
      <c r="G20927" s="292" t="s">
        <v>2979</v>
      </c>
    </row>
    <row r="20928" spans="1:7">
      <c r="A20928" s="292" t="s">
        <v>49</v>
      </c>
      <c r="B20928" s="405">
        <v>88028</v>
      </c>
      <c r="C20928" s="292" t="s">
        <v>2979</v>
      </c>
      <c r="E20928" s="292" t="s">
        <v>214</v>
      </c>
      <c r="F20928" s="405">
        <v>87052</v>
      </c>
      <c r="G20928" s="292" t="s">
        <v>2979</v>
      </c>
    </row>
    <row r="20929" spans="1:7">
      <c r="A20929" s="292" t="s">
        <v>49</v>
      </c>
      <c r="B20929" s="405">
        <v>88337</v>
      </c>
      <c r="C20929" s="292" t="s">
        <v>2979</v>
      </c>
      <c r="E20929" s="292" t="s">
        <v>214</v>
      </c>
      <c r="F20929" s="405">
        <v>87053</v>
      </c>
      <c r="G20929" s="292" t="s">
        <v>2979</v>
      </c>
    </row>
    <row r="20930" spans="1:7">
      <c r="A20930" s="292" t="s">
        <v>49</v>
      </c>
      <c r="B20930" s="405">
        <v>89061</v>
      </c>
      <c r="C20930" s="292" t="s">
        <v>2979</v>
      </c>
      <c r="E20930" s="292" t="s">
        <v>214</v>
      </c>
      <c r="F20930" s="405">
        <v>87057</v>
      </c>
      <c r="G20930" s="292" t="s">
        <v>2979</v>
      </c>
    </row>
    <row r="20931" spans="1:7">
      <c r="A20931" s="292" t="s">
        <v>49</v>
      </c>
      <c r="B20931" s="405">
        <v>91935</v>
      </c>
      <c r="C20931" s="292" t="s">
        <v>2979</v>
      </c>
      <c r="E20931" s="292" t="s">
        <v>214</v>
      </c>
      <c r="F20931" s="405">
        <v>87059</v>
      </c>
      <c r="G20931" s="292" t="s">
        <v>2979</v>
      </c>
    </row>
    <row r="20932" spans="1:7">
      <c r="A20932" s="292" t="s">
        <v>49</v>
      </c>
      <c r="B20932" s="405">
        <v>92364</v>
      </c>
      <c r="C20932" s="292" t="s">
        <v>2979</v>
      </c>
      <c r="E20932" s="292" t="s">
        <v>214</v>
      </c>
      <c r="F20932" s="405">
        <v>87062</v>
      </c>
      <c r="G20932" s="292" t="s">
        <v>2979</v>
      </c>
    </row>
    <row r="20933" spans="1:7">
      <c r="A20933" s="292" t="s">
        <v>49</v>
      </c>
      <c r="B20933" s="405">
        <v>83661</v>
      </c>
      <c r="C20933" s="292" t="s">
        <v>2979</v>
      </c>
      <c r="E20933" s="292" t="s">
        <v>214</v>
      </c>
      <c r="F20933" s="405">
        <v>87064</v>
      </c>
      <c r="G20933" s="292" t="s">
        <v>2979</v>
      </c>
    </row>
    <row r="20934" spans="1:7">
      <c r="A20934" s="292" t="s">
        <v>49</v>
      </c>
      <c r="B20934" s="405">
        <v>84001</v>
      </c>
      <c r="C20934" s="292" t="s">
        <v>2979</v>
      </c>
      <c r="E20934" s="292" t="s">
        <v>214</v>
      </c>
      <c r="F20934" s="405">
        <v>87068</v>
      </c>
      <c r="G20934" s="292" t="s">
        <v>2979</v>
      </c>
    </row>
    <row r="20935" spans="1:7">
      <c r="A20935" s="292" t="s">
        <v>49</v>
      </c>
      <c r="B20935" s="405">
        <v>84309</v>
      </c>
      <c r="C20935" s="292" t="s">
        <v>2979</v>
      </c>
      <c r="E20935" s="292" t="s">
        <v>214</v>
      </c>
      <c r="F20935" s="405">
        <v>87072</v>
      </c>
      <c r="G20935" s="292" t="s">
        <v>2979</v>
      </c>
    </row>
    <row r="20936" spans="1:7">
      <c r="A20936" s="292" t="s">
        <v>49</v>
      </c>
      <c r="B20936" s="405">
        <v>84631</v>
      </c>
      <c r="C20936" s="292" t="s">
        <v>2979</v>
      </c>
      <c r="E20936" s="292" t="s">
        <v>214</v>
      </c>
      <c r="F20936" s="405">
        <v>87083</v>
      </c>
      <c r="G20936" s="292" t="s">
        <v>2979</v>
      </c>
    </row>
    <row r="20937" spans="1:7">
      <c r="A20937" s="292" t="s">
        <v>49</v>
      </c>
      <c r="B20937" s="405">
        <v>84739</v>
      </c>
      <c r="C20937" s="292" t="s">
        <v>2979</v>
      </c>
      <c r="E20937" s="292" t="s">
        <v>214</v>
      </c>
      <c r="F20937" s="405">
        <v>87301</v>
      </c>
      <c r="G20937" s="292" t="s">
        <v>2979</v>
      </c>
    </row>
    <row r="20938" spans="1:7">
      <c r="A20938" s="292" t="s">
        <v>49</v>
      </c>
      <c r="B20938" s="405">
        <v>85237</v>
      </c>
      <c r="C20938" s="292" t="s">
        <v>2979</v>
      </c>
      <c r="E20938" s="292" t="s">
        <v>214</v>
      </c>
      <c r="F20938" s="405">
        <v>87302</v>
      </c>
      <c r="G20938" s="292" t="s">
        <v>2979</v>
      </c>
    </row>
    <row r="20939" spans="1:7">
      <c r="A20939" s="292" t="s">
        <v>49</v>
      </c>
      <c r="B20939" s="405">
        <v>85551</v>
      </c>
      <c r="C20939" s="292" t="s">
        <v>2979</v>
      </c>
      <c r="E20939" s="292" t="s">
        <v>214</v>
      </c>
      <c r="F20939" s="405">
        <v>87312</v>
      </c>
      <c r="G20939" s="292" t="s">
        <v>2979</v>
      </c>
    </row>
    <row r="20940" spans="1:7">
      <c r="A20940" s="292" t="s">
        <v>49</v>
      </c>
      <c r="B20940" s="405">
        <v>86042</v>
      </c>
      <c r="C20940" s="292" t="s">
        <v>2979</v>
      </c>
      <c r="E20940" s="292" t="s">
        <v>214</v>
      </c>
      <c r="F20940" s="405">
        <v>87316</v>
      </c>
      <c r="G20940" s="292" t="s">
        <v>2979</v>
      </c>
    </row>
    <row r="20941" spans="1:7">
      <c r="A20941" s="292" t="s">
        <v>49</v>
      </c>
      <c r="B20941" s="405">
        <v>87043</v>
      </c>
      <c r="C20941" s="292" t="s">
        <v>2979</v>
      </c>
      <c r="E20941" s="292" t="s">
        <v>214</v>
      </c>
      <c r="F20941" s="405">
        <v>87320</v>
      </c>
      <c r="G20941" s="292" t="s">
        <v>2979</v>
      </c>
    </row>
    <row r="20942" spans="1:7">
      <c r="A20942" s="292" t="s">
        <v>49</v>
      </c>
      <c r="B20942" s="405">
        <v>87548</v>
      </c>
      <c r="C20942" s="292" t="s">
        <v>2979</v>
      </c>
      <c r="E20942" s="292" t="s">
        <v>214</v>
      </c>
      <c r="F20942" s="405">
        <v>87322</v>
      </c>
      <c r="G20942" s="292" t="s">
        <v>2979</v>
      </c>
    </row>
    <row r="20943" spans="1:7">
      <c r="A20943" s="292" t="s">
        <v>49</v>
      </c>
      <c r="B20943" s="405">
        <v>88029</v>
      </c>
      <c r="C20943" s="292" t="s">
        <v>2979</v>
      </c>
      <c r="E20943" s="292" t="s">
        <v>214</v>
      </c>
      <c r="F20943" s="405">
        <v>87325</v>
      </c>
      <c r="G20943" s="292" t="s">
        <v>2979</v>
      </c>
    </row>
    <row r="20944" spans="1:7">
      <c r="A20944" s="292" t="s">
        <v>49</v>
      </c>
      <c r="B20944" s="405">
        <v>88338</v>
      </c>
      <c r="C20944" s="292" t="s">
        <v>2979</v>
      </c>
      <c r="E20944" s="292" t="s">
        <v>214</v>
      </c>
      <c r="F20944" s="405">
        <v>87327</v>
      </c>
      <c r="G20944" s="292" t="s">
        <v>2979</v>
      </c>
    </row>
    <row r="20945" spans="1:7">
      <c r="A20945" s="292" t="s">
        <v>49</v>
      </c>
      <c r="B20945" s="405">
        <v>89070</v>
      </c>
      <c r="C20945" s="292" t="s">
        <v>2979</v>
      </c>
      <c r="E20945" s="292" t="s">
        <v>214</v>
      </c>
      <c r="F20945" s="405">
        <v>87328</v>
      </c>
      <c r="G20945" s="292" t="s">
        <v>2979</v>
      </c>
    </row>
    <row r="20946" spans="1:7">
      <c r="A20946" s="292" t="s">
        <v>49</v>
      </c>
      <c r="B20946" s="405">
        <v>91948</v>
      </c>
      <c r="C20946" s="292" t="s">
        <v>2979</v>
      </c>
      <c r="E20946" s="292" t="s">
        <v>214</v>
      </c>
      <c r="F20946" s="405">
        <v>87347</v>
      </c>
      <c r="G20946" s="292" t="s">
        <v>2979</v>
      </c>
    </row>
    <row r="20947" spans="1:7">
      <c r="A20947" s="292" t="s">
        <v>49</v>
      </c>
      <c r="B20947" s="405">
        <v>92366</v>
      </c>
      <c r="C20947" s="292" t="s">
        <v>2979</v>
      </c>
      <c r="E20947" s="292" t="s">
        <v>214</v>
      </c>
      <c r="F20947" s="405">
        <v>87365</v>
      </c>
      <c r="G20947" s="292" t="s">
        <v>2979</v>
      </c>
    </row>
    <row r="20948" spans="1:7">
      <c r="A20948" s="292" t="s">
        <v>49</v>
      </c>
      <c r="B20948" s="405">
        <v>83672</v>
      </c>
      <c r="C20948" s="292" t="s">
        <v>2979</v>
      </c>
      <c r="E20948" s="292" t="s">
        <v>214</v>
      </c>
      <c r="F20948" s="405">
        <v>87375</v>
      </c>
      <c r="G20948" s="292" t="s">
        <v>2979</v>
      </c>
    </row>
    <row r="20949" spans="1:7">
      <c r="A20949" s="292" t="s">
        <v>49</v>
      </c>
      <c r="B20949" s="405">
        <v>84002</v>
      </c>
      <c r="C20949" s="292" t="s">
        <v>2979</v>
      </c>
      <c r="E20949" s="292" t="s">
        <v>214</v>
      </c>
      <c r="F20949" s="405">
        <v>87410</v>
      </c>
      <c r="G20949" s="292" t="s">
        <v>2979</v>
      </c>
    </row>
    <row r="20950" spans="1:7">
      <c r="A20950" s="292" t="s">
        <v>49</v>
      </c>
      <c r="B20950" s="405">
        <v>84310</v>
      </c>
      <c r="C20950" s="292" t="s">
        <v>2979</v>
      </c>
      <c r="E20950" s="292" t="s">
        <v>214</v>
      </c>
      <c r="F20950" s="405">
        <v>87418</v>
      </c>
      <c r="G20950" s="292" t="s">
        <v>2979</v>
      </c>
    </row>
    <row r="20951" spans="1:7">
      <c r="A20951" s="292" t="s">
        <v>49</v>
      </c>
      <c r="B20951" s="405">
        <v>84632</v>
      </c>
      <c r="C20951" s="292" t="s">
        <v>2979</v>
      </c>
      <c r="E20951" s="292" t="s">
        <v>214</v>
      </c>
      <c r="F20951" s="405">
        <v>87420</v>
      </c>
      <c r="G20951" s="292" t="s">
        <v>2979</v>
      </c>
    </row>
    <row r="20952" spans="1:7">
      <c r="A20952" s="292" t="s">
        <v>49</v>
      </c>
      <c r="B20952" s="405">
        <v>84740</v>
      </c>
      <c r="C20952" s="292" t="s">
        <v>2979</v>
      </c>
      <c r="E20952" s="292" t="s">
        <v>214</v>
      </c>
      <c r="F20952" s="405">
        <v>87506</v>
      </c>
      <c r="G20952" s="292" t="s">
        <v>2979</v>
      </c>
    </row>
    <row r="20953" spans="1:7">
      <c r="A20953" s="292" t="s">
        <v>49</v>
      </c>
      <c r="B20953" s="405">
        <v>85241</v>
      </c>
      <c r="C20953" s="292" t="s">
        <v>2979</v>
      </c>
      <c r="E20953" s="292" t="s">
        <v>214</v>
      </c>
      <c r="F20953" s="405">
        <v>87511</v>
      </c>
      <c r="G20953" s="292" t="s">
        <v>2979</v>
      </c>
    </row>
    <row r="20954" spans="1:7">
      <c r="A20954" s="292" t="s">
        <v>49</v>
      </c>
      <c r="B20954" s="405">
        <v>85601</v>
      </c>
      <c r="C20954" s="292" t="s">
        <v>2979</v>
      </c>
      <c r="E20954" s="292" t="s">
        <v>214</v>
      </c>
      <c r="F20954" s="405">
        <v>87516</v>
      </c>
      <c r="G20954" s="292" t="s">
        <v>2979</v>
      </c>
    </row>
    <row r="20955" spans="1:7">
      <c r="A20955" s="292" t="s">
        <v>49</v>
      </c>
      <c r="B20955" s="405">
        <v>86045</v>
      </c>
      <c r="C20955" s="292" t="s">
        <v>2979</v>
      </c>
      <c r="E20955" s="292" t="s">
        <v>214</v>
      </c>
      <c r="F20955" s="405">
        <v>87519</v>
      </c>
      <c r="G20955" s="292" t="s">
        <v>2979</v>
      </c>
    </row>
    <row r="20956" spans="1:7">
      <c r="A20956" s="292" t="s">
        <v>49</v>
      </c>
      <c r="B20956" s="405">
        <v>87044</v>
      </c>
      <c r="C20956" s="292" t="s">
        <v>2979</v>
      </c>
      <c r="E20956" s="292" t="s">
        <v>214</v>
      </c>
      <c r="F20956" s="405">
        <v>87522</v>
      </c>
      <c r="G20956" s="292" t="s">
        <v>2979</v>
      </c>
    </row>
    <row r="20957" spans="1:7">
      <c r="A20957" s="292" t="s">
        <v>49</v>
      </c>
      <c r="B20957" s="405">
        <v>87552</v>
      </c>
      <c r="C20957" s="292" t="s">
        <v>2979</v>
      </c>
      <c r="E20957" s="292" t="s">
        <v>214</v>
      </c>
      <c r="F20957" s="405">
        <v>87523</v>
      </c>
      <c r="G20957" s="292" t="s">
        <v>2979</v>
      </c>
    </row>
    <row r="20958" spans="1:7">
      <c r="A20958" s="292" t="s">
        <v>49</v>
      </c>
      <c r="B20958" s="405">
        <v>88030</v>
      </c>
      <c r="C20958" s="292" t="s">
        <v>2979</v>
      </c>
      <c r="E20958" s="292" t="s">
        <v>214</v>
      </c>
      <c r="F20958" s="405">
        <v>87525</v>
      </c>
      <c r="G20958" s="292" t="s">
        <v>2979</v>
      </c>
    </row>
    <row r="20959" spans="1:7">
      <c r="A20959" s="292" t="s">
        <v>49</v>
      </c>
      <c r="B20959" s="405">
        <v>88339</v>
      </c>
      <c r="C20959" s="292" t="s">
        <v>2979</v>
      </c>
      <c r="E20959" s="292" t="s">
        <v>214</v>
      </c>
      <c r="F20959" s="405">
        <v>87527</v>
      </c>
      <c r="G20959" s="292" t="s">
        <v>2979</v>
      </c>
    </row>
    <row r="20960" spans="1:7">
      <c r="A20960" s="292" t="s">
        <v>49</v>
      </c>
      <c r="B20960" s="405">
        <v>89191</v>
      </c>
      <c r="C20960" s="292" t="s">
        <v>2979</v>
      </c>
      <c r="E20960" s="292" t="s">
        <v>214</v>
      </c>
      <c r="F20960" s="405">
        <v>87529</v>
      </c>
      <c r="G20960" s="292" t="s">
        <v>2979</v>
      </c>
    </row>
    <row r="20961" spans="1:7">
      <c r="A20961" s="292" t="s">
        <v>49</v>
      </c>
      <c r="B20961" s="405">
        <v>92004</v>
      </c>
      <c r="C20961" s="292" t="s">
        <v>2979</v>
      </c>
      <c r="E20961" s="292" t="s">
        <v>214</v>
      </c>
      <c r="F20961" s="405">
        <v>87531</v>
      </c>
      <c r="G20961" s="292" t="s">
        <v>2979</v>
      </c>
    </row>
    <row r="20962" spans="1:7">
      <c r="A20962" s="292" t="s">
        <v>49</v>
      </c>
      <c r="B20962" s="405">
        <v>92371</v>
      </c>
      <c r="C20962" s="292" t="s">
        <v>2979</v>
      </c>
      <c r="E20962" s="292" t="s">
        <v>214</v>
      </c>
      <c r="F20962" s="405">
        <v>87535</v>
      </c>
      <c r="G20962" s="292" t="s">
        <v>2979</v>
      </c>
    </row>
    <row r="20963" spans="1:7">
      <c r="A20963" s="292" t="s">
        <v>49</v>
      </c>
      <c r="B20963" s="405">
        <v>83676</v>
      </c>
      <c r="C20963" s="292" t="s">
        <v>2979</v>
      </c>
      <c r="E20963" s="292" t="s">
        <v>214</v>
      </c>
      <c r="F20963" s="405">
        <v>87537</v>
      </c>
      <c r="G20963" s="292" t="s">
        <v>2979</v>
      </c>
    </row>
    <row r="20964" spans="1:7">
      <c r="A20964" s="292" t="s">
        <v>49</v>
      </c>
      <c r="B20964" s="405">
        <v>84007</v>
      </c>
      <c r="C20964" s="292" t="s">
        <v>2979</v>
      </c>
      <c r="E20964" s="292" t="s">
        <v>214</v>
      </c>
      <c r="F20964" s="405">
        <v>87540</v>
      </c>
      <c r="G20964" s="292" t="s">
        <v>2979</v>
      </c>
    </row>
    <row r="20965" spans="1:7">
      <c r="A20965" s="292" t="s">
        <v>49</v>
      </c>
      <c r="B20965" s="405">
        <v>84311</v>
      </c>
      <c r="C20965" s="292" t="s">
        <v>2979</v>
      </c>
      <c r="E20965" s="292" t="s">
        <v>214</v>
      </c>
      <c r="F20965" s="405">
        <v>87548</v>
      </c>
      <c r="G20965" s="292" t="s">
        <v>2979</v>
      </c>
    </row>
    <row r="20966" spans="1:7">
      <c r="A20966" s="292" t="s">
        <v>49</v>
      </c>
      <c r="B20966" s="405">
        <v>84635</v>
      </c>
      <c r="C20966" s="292" t="s">
        <v>2979</v>
      </c>
      <c r="E20966" s="292" t="s">
        <v>214</v>
      </c>
      <c r="F20966" s="405">
        <v>87552</v>
      </c>
      <c r="G20966" s="292" t="s">
        <v>2979</v>
      </c>
    </row>
    <row r="20967" spans="1:7">
      <c r="A20967" s="292" t="s">
        <v>49</v>
      </c>
      <c r="B20967" s="405">
        <v>84744</v>
      </c>
      <c r="C20967" s="292" t="s">
        <v>2979</v>
      </c>
      <c r="E20967" s="292" t="s">
        <v>214</v>
      </c>
      <c r="F20967" s="405">
        <v>87553</v>
      </c>
      <c r="G20967" s="292" t="s">
        <v>2979</v>
      </c>
    </row>
    <row r="20968" spans="1:7">
      <c r="A20968" s="292" t="s">
        <v>49</v>
      </c>
      <c r="B20968" s="405">
        <v>85245</v>
      </c>
      <c r="C20968" s="292" t="s">
        <v>2979</v>
      </c>
      <c r="E20968" s="292" t="s">
        <v>214</v>
      </c>
      <c r="F20968" s="405">
        <v>87557</v>
      </c>
      <c r="G20968" s="292" t="s">
        <v>2979</v>
      </c>
    </row>
    <row r="20969" spans="1:7">
      <c r="A20969" s="292" t="s">
        <v>49</v>
      </c>
      <c r="B20969" s="405">
        <v>85602</v>
      </c>
      <c r="C20969" s="292" t="s">
        <v>2979</v>
      </c>
      <c r="E20969" s="292" t="s">
        <v>214</v>
      </c>
      <c r="F20969" s="405">
        <v>87558</v>
      </c>
      <c r="G20969" s="292" t="s">
        <v>2979</v>
      </c>
    </row>
    <row r="20970" spans="1:7">
      <c r="A20970" s="292" t="s">
        <v>49</v>
      </c>
      <c r="B20970" s="405">
        <v>86052</v>
      </c>
      <c r="C20970" s="292" t="s">
        <v>2979</v>
      </c>
      <c r="E20970" s="292" t="s">
        <v>214</v>
      </c>
      <c r="F20970" s="405">
        <v>87560</v>
      </c>
      <c r="G20970" s="292" t="s">
        <v>2979</v>
      </c>
    </row>
    <row r="20971" spans="1:7">
      <c r="A20971" s="292" t="s">
        <v>49</v>
      </c>
      <c r="B20971" s="405">
        <v>87047</v>
      </c>
      <c r="C20971" s="292" t="s">
        <v>2979</v>
      </c>
      <c r="E20971" s="292" t="s">
        <v>214</v>
      </c>
      <c r="F20971" s="405">
        <v>87566</v>
      </c>
      <c r="G20971" s="292" t="s">
        <v>2979</v>
      </c>
    </row>
    <row r="20972" spans="1:7">
      <c r="A20972" s="292" t="s">
        <v>49</v>
      </c>
      <c r="B20972" s="405">
        <v>87553</v>
      </c>
      <c r="C20972" s="292" t="s">
        <v>2979</v>
      </c>
      <c r="E20972" s="292" t="s">
        <v>214</v>
      </c>
      <c r="F20972" s="405">
        <v>87567</v>
      </c>
      <c r="G20972" s="292" t="s">
        <v>2979</v>
      </c>
    </row>
    <row r="20973" spans="1:7">
      <c r="A20973" s="292" t="s">
        <v>49</v>
      </c>
      <c r="B20973" s="405">
        <v>88036</v>
      </c>
      <c r="C20973" s="292" t="s">
        <v>2979</v>
      </c>
      <c r="E20973" s="292" t="s">
        <v>214</v>
      </c>
      <c r="F20973" s="405">
        <v>87569</v>
      </c>
      <c r="G20973" s="292" t="s">
        <v>2979</v>
      </c>
    </row>
    <row r="20974" spans="1:7">
      <c r="A20974" s="292" t="s">
        <v>49</v>
      </c>
      <c r="B20974" s="405">
        <v>88341</v>
      </c>
      <c r="C20974" s="292" t="s">
        <v>2979</v>
      </c>
      <c r="E20974" s="292" t="s">
        <v>214</v>
      </c>
      <c r="F20974" s="405">
        <v>87571</v>
      </c>
      <c r="G20974" s="292" t="s">
        <v>2979</v>
      </c>
    </row>
    <row r="20975" spans="1:7">
      <c r="A20975" s="292" t="s">
        <v>49</v>
      </c>
      <c r="B20975" s="405">
        <v>89301</v>
      </c>
      <c r="C20975" s="292" t="s">
        <v>2979</v>
      </c>
      <c r="E20975" s="292" t="s">
        <v>214</v>
      </c>
      <c r="F20975" s="405">
        <v>87576</v>
      </c>
      <c r="G20975" s="292" t="s">
        <v>2979</v>
      </c>
    </row>
    <row r="20976" spans="1:7">
      <c r="A20976" s="292" t="s">
        <v>49</v>
      </c>
      <c r="B20976" s="405">
        <v>92036</v>
      </c>
      <c r="C20976" s="292" t="s">
        <v>2979</v>
      </c>
      <c r="E20976" s="292" t="s">
        <v>214</v>
      </c>
      <c r="F20976" s="405">
        <v>87578</v>
      </c>
      <c r="G20976" s="292" t="s">
        <v>2979</v>
      </c>
    </row>
    <row r="20977" spans="1:7">
      <c r="A20977" s="292" t="s">
        <v>49</v>
      </c>
      <c r="B20977" s="405">
        <v>92382</v>
      </c>
      <c r="C20977" s="292" t="s">
        <v>2979</v>
      </c>
      <c r="E20977" s="292" t="s">
        <v>214</v>
      </c>
      <c r="F20977" s="405">
        <v>87701</v>
      </c>
      <c r="G20977" s="292" t="s">
        <v>2979</v>
      </c>
    </row>
    <row r="20978" spans="1:7">
      <c r="A20978" s="292" t="s">
        <v>49</v>
      </c>
      <c r="B20978" s="405">
        <v>83801</v>
      </c>
      <c r="C20978" s="292" t="s">
        <v>2979</v>
      </c>
      <c r="E20978" s="292" t="s">
        <v>214</v>
      </c>
      <c r="F20978" s="405">
        <v>87711</v>
      </c>
      <c r="G20978" s="292" t="s">
        <v>2979</v>
      </c>
    </row>
    <row r="20979" spans="1:7">
      <c r="A20979" s="292" t="s">
        <v>49</v>
      </c>
      <c r="B20979" s="405">
        <v>84008</v>
      </c>
      <c r="C20979" s="292" t="s">
        <v>2979</v>
      </c>
      <c r="E20979" s="292" t="s">
        <v>214</v>
      </c>
      <c r="F20979" s="405">
        <v>87715</v>
      </c>
      <c r="G20979" s="292" t="s">
        <v>2979</v>
      </c>
    </row>
    <row r="20980" spans="1:7">
      <c r="A20980" s="292" t="s">
        <v>49</v>
      </c>
      <c r="B20980" s="405">
        <v>84312</v>
      </c>
      <c r="C20980" s="292" t="s">
        <v>2979</v>
      </c>
      <c r="E20980" s="292" t="s">
        <v>214</v>
      </c>
      <c r="F20980" s="405">
        <v>87722</v>
      </c>
      <c r="G20980" s="292" t="s">
        <v>2979</v>
      </c>
    </row>
    <row r="20981" spans="1:7">
      <c r="A20981" s="292" t="s">
        <v>49</v>
      </c>
      <c r="B20981" s="405">
        <v>84636</v>
      </c>
      <c r="C20981" s="292" t="s">
        <v>2979</v>
      </c>
      <c r="E20981" s="292" t="s">
        <v>214</v>
      </c>
      <c r="F20981" s="405">
        <v>87723</v>
      </c>
      <c r="G20981" s="292" t="s">
        <v>2979</v>
      </c>
    </row>
    <row r="20982" spans="1:7">
      <c r="A20982" s="292" t="s">
        <v>49</v>
      </c>
      <c r="B20982" s="405">
        <v>84745</v>
      </c>
      <c r="C20982" s="292" t="s">
        <v>2979</v>
      </c>
      <c r="E20982" s="292" t="s">
        <v>214</v>
      </c>
      <c r="F20982" s="405">
        <v>87724</v>
      </c>
      <c r="G20982" s="292" t="s">
        <v>2979</v>
      </c>
    </row>
    <row r="20983" spans="1:7">
      <c r="A20983" s="292" t="s">
        <v>49</v>
      </c>
      <c r="B20983" s="405">
        <v>85272</v>
      </c>
      <c r="C20983" s="292" t="s">
        <v>2979</v>
      </c>
      <c r="E20983" s="292" t="s">
        <v>214</v>
      </c>
      <c r="F20983" s="405">
        <v>87729</v>
      </c>
      <c r="G20983" s="292" t="s">
        <v>2979</v>
      </c>
    </row>
    <row r="20984" spans="1:7">
      <c r="A20984" s="292" t="s">
        <v>49</v>
      </c>
      <c r="B20984" s="405">
        <v>85603</v>
      </c>
      <c r="C20984" s="292" t="s">
        <v>2979</v>
      </c>
      <c r="E20984" s="292" t="s">
        <v>214</v>
      </c>
      <c r="F20984" s="405">
        <v>87732</v>
      </c>
      <c r="G20984" s="292" t="s">
        <v>2979</v>
      </c>
    </row>
    <row r="20985" spans="1:7">
      <c r="A20985" s="292" t="s">
        <v>49</v>
      </c>
      <c r="B20985" s="405">
        <v>86315</v>
      </c>
      <c r="C20985" s="292" t="s">
        <v>2979</v>
      </c>
      <c r="E20985" s="292" t="s">
        <v>214</v>
      </c>
      <c r="F20985" s="405">
        <v>87736</v>
      </c>
      <c r="G20985" s="292" t="s">
        <v>2979</v>
      </c>
    </row>
    <row r="20986" spans="1:7">
      <c r="A20986" s="292" t="s">
        <v>49</v>
      </c>
      <c r="B20986" s="405">
        <v>87049</v>
      </c>
      <c r="C20986" s="292" t="s">
        <v>2979</v>
      </c>
      <c r="E20986" s="292" t="s">
        <v>214</v>
      </c>
      <c r="F20986" s="405">
        <v>87740</v>
      </c>
      <c r="G20986" s="292" t="s">
        <v>2979</v>
      </c>
    </row>
    <row r="20987" spans="1:7">
      <c r="A20987" s="292" t="s">
        <v>49</v>
      </c>
      <c r="B20987" s="405">
        <v>87557</v>
      </c>
      <c r="C20987" s="292" t="s">
        <v>2979</v>
      </c>
      <c r="E20987" s="292" t="s">
        <v>214</v>
      </c>
      <c r="F20987" s="405">
        <v>87747</v>
      </c>
      <c r="G20987" s="292" t="s">
        <v>2979</v>
      </c>
    </row>
    <row r="20988" spans="1:7">
      <c r="A20988" s="292" t="s">
        <v>49</v>
      </c>
      <c r="B20988" s="405">
        <v>88039</v>
      </c>
      <c r="C20988" s="292" t="s">
        <v>2979</v>
      </c>
      <c r="E20988" s="292" t="s">
        <v>214</v>
      </c>
      <c r="F20988" s="405">
        <v>87753</v>
      </c>
      <c r="G20988" s="292" t="s">
        <v>2979</v>
      </c>
    </row>
    <row r="20989" spans="1:7">
      <c r="A20989" s="292" t="s">
        <v>49</v>
      </c>
      <c r="B20989" s="405">
        <v>88342</v>
      </c>
      <c r="C20989" s="292" t="s">
        <v>2979</v>
      </c>
      <c r="E20989" s="292" t="s">
        <v>214</v>
      </c>
      <c r="F20989" s="405">
        <v>87801</v>
      </c>
      <c r="G20989" s="292" t="s">
        <v>2979</v>
      </c>
    </row>
    <row r="20990" spans="1:7">
      <c r="A20990" s="292" t="s">
        <v>49</v>
      </c>
      <c r="B20990" s="405">
        <v>89314</v>
      </c>
      <c r="C20990" s="292" t="s">
        <v>2979</v>
      </c>
      <c r="E20990" s="292" t="s">
        <v>214</v>
      </c>
      <c r="F20990" s="405">
        <v>87823</v>
      </c>
      <c r="G20990" s="292" t="s">
        <v>2979</v>
      </c>
    </row>
    <row r="20991" spans="1:7">
      <c r="A20991" s="292" t="s">
        <v>49</v>
      </c>
      <c r="B20991" s="405">
        <v>92060</v>
      </c>
      <c r="C20991" s="292" t="s">
        <v>2979</v>
      </c>
      <c r="E20991" s="292" t="s">
        <v>214</v>
      </c>
      <c r="F20991" s="405">
        <v>87825</v>
      </c>
      <c r="G20991" s="292" t="s">
        <v>2979</v>
      </c>
    </row>
    <row r="20992" spans="1:7">
      <c r="A20992" s="292" t="s">
        <v>49</v>
      </c>
      <c r="B20992" s="405">
        <v>92384</v>
      </c>
      <c r="C20992" s="292" t="s">
        <v>2979</v>
      </c>
      <c r="E20992" s="292" t="s">
        <v>214</v>
      </c>
      <c r="F20992" s="405">
        <v>87830</v>
      </c>
      <c r="G20992" s="292" t="s">
        <v>2979</v>
      </c>
    </row>
    <row r="20993" spans="1:7">
      <c r="A20993" s="292" t="s">
        <v>49</v>
      </c>
      <c r="B20993" s="405">
        <v>83803</v>
      </c>
      <c r="C20993" s="292" t="s">
        <v>2979</v>
      </c>
      <c r="E20993" s="292" t="s">
        <v>214</v>
      </c>
      <c r="F20993" s="405">
        <v>87901</v>
      </c>
      <c r="G20993" s="292" t="s">
        <v>2979</v>
      </c>
    </row>
    <row r="20994" spans="1:7">
      <c r="A20994" s="292" t="s">
        <v>49</v>
      </c>
      <c r="B20994" s="405">
        <v>84013</v>
      </c>
      <c r="C20994" s="292" t="s">
        <v>2979</v>
      </c>
      <c r="E20994" s="292" t="s">
        <v>214</v>
      </c>
      <c r="F20994" s="405">
        <v>87930</v>
      </c>
      <c r="G20994" s="292" t="s">
        <v>2979</v>
      </c>
    </row>
    <row r="20995" spans="1:7">
      <c r="A20995" s="292" t="s">
        <v>49</v>
      </c>
      <c r="B20995" s="405">
        <v>84314</v>
      </c>
      <c r="C20995" s="292" t="s">
        <v>2979</v>
      </c>
      <c r="E20995" s="292" t="s">
        <v>214</v>
      </c>
      <c r="F20995" s="405">
        <v>87931</v>
      </c>
      <c r="G20995" s="292" t="s">
        <v>2979</v>
      </c>
    </row>
    <row r="20996" spans="1:7">
      <c r="A20996" s="292" t="s">
        <v>49</v>
      </c>
      <c r="B20996" s="405">
        <v>84637</v>
      </c>
      <c r="C20996" s="292" t="s">
        <v>2979</v>
      </c>
      <c r="E20996" s="292" t="s">
        <v>214</v>
      </c>
      <c r="F20996" s="405">
        <v>87933</v>
      </c>
      <c r="G20996" s="292" t="s">
        <v>2979</v>
      </c>
    </row>
    <row r="20997" spans="1:7">
      <c r="A20997" s="292" t="s">
        <v>49</v>
      </c>
      <c r="B20997" s="405">
        <v>84747</v>
      </c>
      <c r="C20997" s="292" t="s">
        <v>2979</v>
      </c>
      <c r="E20997" s="292" t="s">
        <v>214</v>
      </c>
      <c r="F20997" s="405">
        <v>87936</v>
      </c>
      <c r="G20997" s="292" t="s">
        <v>2979</v>
      </c>
    </row>
    <row r="20998" spans="1:7">
      <c r="A20998" s="292" t="s">
        <v>49</v>
      </c>
      <c r="B20998" s="405">
        <v>85291</v>
      </c>
      <c r="C20998" s="292" t="s">
        <v>2979</v>
      </c>
      <c r="E20998" s="292" t="s">
        <v>214</v>
      </c>
      <c r="F20998" s="405">
        <v>87937</v>
      </c>
      <c r="G20998" s="292" t="s">
        <v>2979</v>
      </c>
    </row>
    <row r="20999" spans="1:7">
      <c r="A20999" s="292" t="s">
        <v>49</v>
      </c>
      <c r="B20999" s="405">
        <v>85605</v>
      </c>
      <c r="C20999" s="292" t="s">
        <v>2979</v>
      </c>
      <c r="E20999" s="292" t="s">
        <v>214</v>
      </c>
      <c r="F20999" s="405">
        <v>87940</v>
      </c>
      <c r="G20999" s="292" t="s">
        <v>2979</v>
      </c>
    </row>
    <row r="21000" spans="1:7">
      <c r="A21000" s="292" t="s">
        <v>49</v>
      </c>
      <c r="B21000" s="405">
        <v>86324</v>
      </c>
      <c r="C21000" s="292" t="s">
        <v>2979</v>
      </c>
      <c r="E21000" s="292" t="s">
        <v>214</v>
      </c>
      <c r="F21000" s="405">
        <v>87941</v>
      </c>
      <c r="G21000" s="292" t="s">
        <v>2979</v>
      </c>
    </row>
    <row r="21001" spans="1:7">
      <c r="A21001" s="292" t="s">
        <v>49</v>
      </c>
      <c r="B21001" s="405">
        <v>87052</v>
      </c>
      <c r="C21001" s="292" t="s">
        <v>2979</v>
      </c>
      <c r="E21001" s="292" t="s">
        <v>214</v>
      </c>
      <c r="F21001" s="405">
        <v>87942</v>
      </c>
      <c r="G21001" s="292" t="s">
        <v>2979</v>
      </c>
    </row>
    <row r="21002" spans="1:7">
      <c r="A21002" s="292" t="s">
        <v>49</v>
      </c>
      <c r="B21002" s="405">
        <v>87558</v>
      </c>
      <c r="C21002" s="292" t="s">
        <v>2979</v>
      </c>
      <c r="E21002" s="292" t="s">
        <v>214</v>
      </c>
      <c r="F21002" s="405">
        <v>88012</v>
      </c>
      <c r="G21002" s="292" t="s">
        <v>2979</v>
      </c>
    </row>
    <row r="21003" spans="1:7">
      <c r="A21003" s="292" t="s">
        <v>49</v>
      </c>
      <c r="B21003" s="405">
        <v>88040</v>
      </c>
      <c r="C21003" s="292" t="s">
        <v>2979</v>
      </c>
      <c r="E21003" s="292" t="s">
        <v>214</v>
      </c>
      <c r="F21003" s="405">
        <v>88023</v>
      </c>
      <c r="G21003" s="292" t="s">
        <v>2979</v>
      </c>
    </row>
    <row r="21004" spans="1:7">
      <c r="A21004" s="292" t="s">
        <v>49</v>
      </c>
      <c r="B21004" s="405">
        <v>88343</v>
      </c>
      <c r="C21004" s="292" t="s">
        <v>2979</v>
      </c>
      <c r="E21004" s="292" t="s">
        <v>214</v>
      </c>
      <c r="F21004" s="405">
        <v>88027</v>
      </c>
      <c r="G21004" s="292" t="s">
        <v>2979</v>
      </c>
    </row>
    <row r="21005" spans="1:7">
      <c r="A21005" s="292" t="s">
        <v>49</v>
      </c>
      <c r="B21005" s="405">
        <v>89315</v>
      </c>
      <c r="C21005" s="292" t="s">
        <v>2979</v>
      </c>
      <c r="E21005" s="292" t="s">
        <v>214</v>
      </c>
      <c r="F21005" s="405">
        <v>88028</v>
      </c>
      <c r="G21005" s="292" t="s">
        <v>2979</v>
      </c>
    </row>
    <row r="21006" spans="1:7">
      <c r="A21006" s="292" t="s">
        <v>49</v>
      </c>
      <c r="B21006" s="405">
        <v>92061</v>
      </c>
      <c r="C21006" s="292" t="s">
        <v>2979</v>
      </c>
      <c r="E21006" s="292" t="s">
        <v>214</v>
      </c>
      <c r="F21006" s="405">
        <v>88029</v>
      </c>
      <c r="G21006" s="292" t="s">
        <v>2979</v>
      </c>
    </row>
    <row r="21007" spans="1:7">
      <c r="A21007" s="292" t="s">
        <v>49</v>
      </c>
      <c r="B21007" s="405">
        <v>92385</v>
      </c>
      <c r="C21007" s="292" t="s">
        <v>2979</v>
      </c>
      <c r="E21007" s="292" t="s">
        <v>214</v>
      </c>
      <c r="F21007" s="405">
        <v>88030</v>
      </c>
      <c r="G21007" s="292" t="s">
        <v>2979</v>
      </c>
    </row>
    <row r="21008" spans="1:7">
      <c r="A21008" s="292" t="s">
        <v>49</v>
      </c>
      <c r="B21008" s="405">
        <v>83804</v>
      </c>
      <c r="C21008" s="292" t="s">
        <v>2979</v>
      </c>
      <c r="E21008" s="292" t="s">
        <v>214</v>
      </c>
      <c r="F21008" s="405">
        <v>88036</v>
      </c>
      <c r="G21008" s="292" t="s">
        <v>2979</v>
      </c>
    </row>
    <row r="21009" spans="1:7">
      <c r="A21009" s="292" t="s">
        <v>49</v>
      </c>
      <c r="B21009" s="405">
        <v>84017</v>
      </c>
      <c r="C21009" s="292" t="s">
        <v>2979</v>
      </c>
      <c r="E21009" s="292" t="s">
        <v>214</v>
      </c>
      <c r="F21009" s="405">
        <v>88039</v>
      </c>
      <c r="G21009" s="292" t="s">
        <v>2979</v>
      </c>
    </row>
    <row r="21010" spans="1:7">
      <c r="A21010" s="292" t="s">
        <v>49</v>
      </c>
      <c r="B21010" s="405">
        <v>84316</v>
      </c>
      <c r="C21010" s="292" t="s">
        <v>2979</v>
      </c>
      <c r="E21010" s="292" t="s">
        <v>214</v>
      </c>
      <c r="F21010" s="405">
        <v>88040</v>
      </c>
      <c r="G21010" s="292" t="s">
        <v>2979</v>
      </c>
    </row>
    <row r="21011" spans="1:7">
      <c r="A21011" s="292" t="s">
        <v>49</v>
      </c>
      <c r="B21011" s="405">
        <v>84638</v>
      </c>
      <c r="C21011" s="292" t="s">
        <v>2979</v>
      </c>
      <c r="E21011" s="292" t="s">
        <v>214</v>
      </c>
      <c r="F21011" s="405">
        <v>88043</v>
      </c>
      <c r="G21011" s="292" t="s">
        <v>2979</v>
      </c>
    </row>
    <row r="21012" spans="1:7">
      <c r="A21012" s="292" t="s">
        <v>49</v>
      </c>
      <c r="B21012" s="405">
        <v>84749</v>
      </c>
      <c r="C21012" s="292" t="s">
        <v>2979</v>
      </c>
      <c r="E21012" s="292" t="s">
        <v>214</v>
      </c>
      <c r="F21012" s="405">
        <v>88044</v>
      </c>
      <c r="G21012" s="292" t="s">
        <v>2979</v>
      </c>
    </row>
    <row r="21013" spans="1:7">
      <c r="A21013" s="292" t="s">
        <v>49</v>
      </c>
      <c r="B21013" s="405">
        <v>85292</v>
      </c>
      <c r="C21013" s="292" t="s">
        <v>2979</v>
      </c>
      <c r="E21013" s="292" t="s">
        <v>214</v>
      </c>
      <c r="F21013" s="405">
        <v>88048</v>
      </c>
      <c r="G21013" s="292" t="s">
        <v>2979</v>
      </c>
    </row>
    <row r="21014" spans="1:7">
      <c r="A21014" s="292" t="s">
        <v>49</v>
      </c>
      <c r="B21014" s="405">
        <v>85606</v>
      </c>
      <c r="C21014" s="292" t="s">
        <v>2979</v>
      </c>
      <c r="E21014" s="292" t="s">
        <v>214</v>
      </c>
      <c r="F21014" s="405">
        <v>88052</v>
      </c>
      <c r="G21014" s="292" t="s">
        <v>2979</v>
      </c>
    </row>
    <row r="21015" spans="1:7">
      <c r="A21015" s="292" t="s">
        <v>49</v>
      </c>
      <c r="B21015" s="405">
        <v>86325</v>
      </c>
      <c r="C21015" s="292" t="s">
        <v>2979</v>
      </c>
      <c r="E21015" s="292" t="s">
        <v>214</v>
      </c>
      <c r="F21015" s="405">
        <v>88054</v>
      </c>
      <c r="G21015" s="292" t="s">
        <v>2979</v>
      </c>
    </row>
    <row r="21016" spans="1:7">
      <c r="A21016" s="292" t="s">
        <v>49</v>
      </c>
      <c r="B21016" s="405">
        <v>87053</v>
      </c>
      <c r="C21016" s="292" t="s">
        <v>2979</v>
      </c>
      <c r="E21016" s="292" t="s">
        <v>214</v>
      </c>
      <c r="F21016" s="405">
        <v>88056</v>
      </c>
      <c r="G21016" s="292" t="s">
        <v>2979</v>
      </c>
    </row>
    <row r="21017" spans="1:7">
      <c r="A21017" s="292" t="s">
        <v>49</v>
      </c>
      <c r="B21017" s="405">
        <v>87560</v>
      </c>
      <c r="C21017" s="292" t="s">
        <v>2979</v>
      </c>
      <c r="E21017" s="292" t="s">
        <v>214</v>
      </c>
      <c r="F21017" s="405">
        <v>88061</v>
      </c>
      <c r="G21017" s="292" t="s">
        <v>2979</v>
      </c>
    </row>
    <row r="21018" spans="1:7">
      <c r="A21018" s="292" t="s">
        <v>49</v>
      </c>
      <c r="B21018" s="405">
        <v>88043</v>
      </c>
      <c r="C21018" s="292" t="s">
        <v>2979</v>
      </c>
      <c r="E21018" s="292" t="s">
        <v>214</v>
      </c>
      <c r="F21018" s="405">
        <v>88065</v>
      </c>
      <c r="G21018" s="292" t="s">
        <v>2979</v>
      </c>
    </row>
    <row r="21019" spans="1:7">
      <c r="A21019" s="292" t="s">
        <v>49</v>
      </c>
      <c r="B21019" s="405">
        <v>88345</v>
      </c>
      <c r="C21019" s="292" t="s">
        <v>2979</v>
      </c>
      <c r="E21019" s="292" t="s">
        <v>214</v>
      </c>
      <c r="F21019" s="405">
        <v>88072</v>
      </c>
      <c r="G21019" s="292" t="s">
        <v>2979</v>
      </c>
    </row>
    <row r="21020" spans="1:7">
      <c r="A21020" s="292" t="s">
        <v>49</v>
      </c>
      <c r="B21020" s="405">
        <v>89318</v>
      </c>
      <c r="C21020" s="292" t="s">
        <v>2979</v>
      </c>
      <c r="E21020" s="292" t="s">
        <v>214</v>
      </c>
      <c r="F21020" s="405">
        <v>88118</v>
      </c>
      <c r="G21020" s="292" t="s">
        <v>2979</v>
      </c>
    </row>
    <row r="21021" spans="1:7">
      <c r="A21021" s="292" t="s">
        <v>49</v>
      </c>
      <c r="B21021" s="405">
        <v>92082</v>
      </c>
      <c r="C21021" s="292" t="s">
        <v>2979</v>
      </c>
      <c r="E21021" s="292" t="s">
        <v>214</v>
      </c>
      <c r="F21021" s="405">
        <v>88124</v>
      </c>
      <c r="G21021" s="292" t="s">
        <v>2979</v>
      </c>
    </row>
    <row r="21022" spans="1:7">
      <c r="A21022" s="292" t="s">
        <v>49</v>
      </c>
      <c r="B21022" s="405">
        <v>92397</v>
      </c>
      <c r="C21022" s="292" t="s">
        <v>2979</v>
      </c>
      <c r="E21022" s="292" t="s">
        <v>214</v>
      </c>
      <c r="F21022" s="405">
        <v>88130</v>
      </c>
      <c r="G21022" s="292" t="s">
        <v>2979</v>
      </c>
    </row>
    <row r="21023" spans="1:7">
      <c r="A21023" s="292" t="s">
        <v>49</v>
      </c>
      <c r="B21023" s="405">
        <v>83805</v>
      </c>
      <c r="C21023" s="292" t="s">
        <v>2979</v>
      </c>
      <c r="E21023" s="292" t="s">
        <v>214</v>
      </c>
      <c r="F21023" s="405">
        <v>88132</v>
      </c>
      <c r="G21023" s="292" t="s">
        <v>2979</v>
      </c>
    </row>
    <row r="21024" spans="1:7">
      <c r="A21024" s="292" t="s">
        <v>49</v>
      </c>
      <c r="B21024" s="405">
        <v>84018</v>
      </c>
      <c r="C21024" s="292" t="s">
        <v>2979</v>
      </c>
      <c r="E21024" s="292" t="s">
        <v>214</v>
      </c>
      <c r="F21024" s="405">
        <v>88230</v>
      </c>
      <c r="G21024" s="292" t="s">
        <v>2979</v>
      </c>
    </row>
    <row r="21025" spans="1:7">
      <c r="A21025" s="292" t="s">
        <v>49</v>
      </c>
      <c r="B21025" s="405">
        <v>84317</v>
      </c>
      <c r="C21025" s="292" t="s">
        <v>2979</v>
      </c>
      <c r="E21025" s="292" t="s">
        <v>214</v>
      </c>
      <c r="F21025" s="405">
        <v>88231</v>
      </c>
      <c r="G21025" s="292" t="s">
        <v>2979</v>
      </c>
    </row>
    <row r="21026" spans="1:7">
      <c r="A21026" s="292" t="s">
        <v>49</v>
      </c>
      <c r="B21026" s="405">
        <v>84639</v>
      </c>
      <c r="C21026" s="292" t="s">
        <v>2979</v>
      </c>
      <c r="E21026" s="292" t="s">
        <v>214</v>
      </c>
      <c r="F21026" s="405">
        <v>88232</v>
      </c>
      <c r="G21026" s="292" t="s">
        <v>2979</v>
      </c>
    </row>
    <row r="21027" spans="1:7">
      <c r="A21027" s="292" t="s">
        <v>49</v>
      </c>
      <c r="B21027" s="405">
        <v>84750</v>
      </c>
      <c r="C21027" s="292" t="s">
        <v>2979</v>
      </c>
      <c r="E21027" s="292" t="s">
        <v>214</v>
      </c>
      <c r="F21027" s="405">
        <v>88242</v>
      </c>
      <c r="G21027" s="292" t="s">
        <v>2979</v>
      </c>
    </row>
    <row r="21028" spans="1:7">
      <c r="A21028" s="292" t="s">
        <v>49</v>
      </c>
      <c r="B21028" s="405">
        <v>85320</v>
      </c>
      <c r="C21028" s="292" t="s">
        <v>2979</v>
      </c>
      <c r="E21028" s="292" t="s">
        <v>214</v>
      </c>
      <c r="F21028" s="405">
        <v>88250</v>
      </c>
      <c r="G21028" s="292" t="s">
        <v>2979</v>
      </c>
    </row>
    <row r="21029" spans="1:7">
      <c r="A21029" s="292" t="s">
        <v>49</v>
      </c>
      <c r="B21029" s="405">
        <v>85616</v>
      </c>
      <c r="C21029" s="292" t="s">
        <v>2979</v>
      </c>
      <c r="E21029" s="292" t="s">
        <v>214</v>
      </c>
      <c r="F21029" s="405">
        <v>88252</v>
      </c>
      <c r="G21029" s="292" t="s">
        <v>2979</v>
      </c>
    </row>
    <row r="21030" spans="1:7">
      <c r="A21030" s="292" t="s">
        <v>49</v>
      </c>
      <c r="B21030" s="405">
        <v>86331</v>
      </c>
      <c r="C21030" s="292" t="s">
        <v>2979</v>
      </c>
      <c r="E21030" s="292" t="s">
        <v>214</v>
      </c>
      <c r="F21030" s="405">
        <v>88253</v>
      </c>
      <c r="G21030" s="292" t="s">
        <v>2979</v>
      </c>
    </row>
    <row r="21031" spans="1:7">
      <c r="A21031" s="292" t="s">
        <v>49</v>
      </c>
      <c r="B21031" s="405">
        <v>87057</v>
      </c>
      <c r="C21031" s="292" t="s">
        <v>2979</v>
      </c>
      <c r="E21031" s="292" t="s">
        <v>214</v>
      </c>
      <c r="F21031" s="405">
        <v>88255</v>
      </c>
      <c r="G21031" s="292" t="s">
        <v>2979</v>
      </c>
    </row>
    <row r="21032" spans="1:7">
      <c r="A21032" s="292" t="s">
        <v>49</v>
      </c>
      <c r="B21032" s="405">
        <v>87566</v>
      </c>
      <c r="C21032" s="292" t="s">
        <v>2979</v>
      </c>
      <c r="E21032" s="292" t="s">
        <v>214</v>
      </c>
      <c r="F21032" s="405">
        <v>88256</v>
      </c>
      <c r="G21032" s="292" t="s">
        <v>2979</v>
      </c>
    </row>
    <row r="21033" spans="1:7">
      <c r="A21033" s="292" t="s">
        <v>49</v>
      </c>
      <c r="B21033" s="405">
        <v>88044</v>
      </c>
      <c r="C21033" s="292" t="s">
        <v>2979</v>
      </c>
      <c r="E21033" s="292" t="s">
        <v>214</v>
      </c>
      <c r="F21033" s="405">
        <v>88260</v>
      </c>
      <c r="G21033" s="292" t="s">
        <v>2979</v>
      </c>
    </row>
    <row r="21034" spans="1:7">
      <c r="A21034" s="292" t="s">
        <v>49</v>
      </c>
      <c r="B21034" s="405">
        <v>88348</v>
      </c>
      <c r="C21034" s="292" t="s">
        <v>2979</v>
      </c>
      <c r="E21034" s="292" t="s">
        <v>214</v>
      </c>
      <c r="F21034" s="405">
        <v>88263</v>
      </c>
      <c r="G21034" s="292" t="s">
        <v>2979</v>
      </c>
    </row>
    <row r="21035" spans="1:7">
      <c r="A21035" s="292" t="s">
        <v>49</v>
      </c>
      <c r="B21035" s="405">
        <v>89319</v>
      </c>
      <c r="C21035" s="292" t="s">
        <v>2979</v>
      </c>
      <c r="E21035" s="292" t="s">
        <v>214</v>
      </c>
      <c r="F21035" s="405">
        <v>88264</v>
      </c>
      <c r="G21035" s="292" t="s">
        <v>2979</v>
      </c>
    </row>
    <row r="21036" spans="1:7">
      <c r="A21036" s="292" t="s">
        <v>49</v>
      </c>
      <c r="B21036" s="405">
        <v>92147</v>
      </c>
      <c r="C21036" s="292" t="s">
        <v>2979</v>
      </c>
      <c r="E21036" s="292" t="s">
        <v>214</v>
      </c>
      <c r="F21036" s="405">
        <v>88265</v>
      </c>
      <c r="G21036" s="292" t="s">
        <v>2979</v>
      </c>
    </row>
    <row r="21037" spans="1:7">
      <c r="A21037" s="292" t="s">
        <v>49</v>
      </c>
      <c r="B21037" s="405">
        <v>92549</v>
      </c>
      <c r="C21037" s="292" t="s">
        <v>2979</v>
      </c>
      <c r="E21037" s="292" t="s">
        <v>214</v>
      </c>
      <c r="F21037" s="405">
        <v>88267</v>
      </c>
      <c r="G21037" s="292" t="s">
        <v>2979</v>
      </c>
    </row>
    <row r="21038" spans="1:7">
      <c r="A21038" s="292" t="s">
        <v>49</v>
      </c>
      <c r="B21038" s="405">
        <v>83806</v>
      </c>
      <c r="C21038" s="292" t="s">
        <v>2979</v>
      </c>
      <c r="E21038" s="292" t="s">
        <v>214</v>
      </c>
      <c r="F21038" s="405">
        <v>88268</v>
      </c>
      <c r="G21038" s="292" t="s">
        <v>2979</v>
      </c>
    </row>
    <row r="21039" spans="1:7">
      <c r="A21039" s="292" t="s">
        <v>49</v>
      </c>
      <c r="B21039" s="405">
        <v>84021</v>
      </c>
      <c r="C21039" s="292" t="s">
        <v>2979</v>
      </c>
      <c r="E21039" s="292" t="s">
        <v>214</v>
      </c>
      <c r="F21039" s="405">
        <v>88312</v>
      </c>
      <c r="G21039" s="292" t="s">
        <v>2979</v>
      </c>
    </row>
    <row r="21040" spans="1:7">
      <c r="A21040" s="292" t="s">
        <v>49</v>
      </c>
      <c r="B21040" s="405">
        <v>84320</v>
      </c>
      <c r="C21040" s="292" t="s">
        <v>2979</v>
      </c>
      <c r="E21040" s="292" t="s">
        <v>214</v>
      </c>
      <c r="F21040" s="405">
        <v>88314</v>
      </c>
      <c r="G21040" s="292" t="s">
        <v>2979</v>
      </c>
    </row>
    <row r="21041" spans="1:7">
      <c r="A21041" s="292" t="s">
        <v>49</v>
      </c>
      <c r="B21041" s="405">
        <v>84640</v>
      </c>
      <c r="C21041" s="292" t="s">
        <v>2979</v>
      </c>
      <c r="E21041" s="292" t="s">
        <v>214</v>
      </c>
      <c r="F21041" s="405">
        <v>88317</v>
      </c>
      <c r="G21041" s="292" t="s">
        <v>2979</v>
      </c>
    </row>
    <row r="21042" spans="1:7">
      <c r="A21042" s="292" t="s">
        <v>49</v>
      </c>
      <c r="B21042" s="405">
        <v>84751</v>
      </c>
      <c r="C21042" s="292" t="s">
        <v>2979</v>
      </c>
      <c r="E21042" s="292" t="s">
        <v>214</v>
      </c>
      <c r="F21042" s="405">
        <v>88323</v>
      </c>
      <c r="G21042" s="292" t="s">
        <v>2979</v>
      </c>
    </row>
    <row r="21043" spans="1:7">
      <c r="A21043" s="292" t="s">
        <v>49</v>
      </c>
      <c r="B21043" s="405">
        <v>85321</v>
      </c>
      <c r="C21043" s="292" t="s">
        <v>2979</v>
      </c>
      <c r="E21043" s="292" t="s">
        <v>214</v>
      </c>
      <c r="F21043" s="405">
        <v>88324</v>
      </c>
      <c r="G21043" s="292" t="s">
        <v>2979</v>
      </c>
    </row>
    <row r="21044" spans="1:7">
      <c r="A21044" s="292" t="s">
        <v>49</v>
      </c>
      <c r="B21044" s="405">
        <v>85617</v>
      </c>
      <c r="C21044" s="292" t="s">
        <v>2979</v>
      </c>
      <c r="E21044" s="292" t="s">
        <v>214</v>
      </c>
      <c r="F21044" s="405">
        <v>88325</v>
      </c>
      <c r="G21044" s="292" t="s">
        <v>2979</v>
      </c>
    </row>
    <row r="21045" spans="1:7">
      <c r="A21045" s="292" t="s">
        <v>49</v>
      </c>
      <c r="B21045" s="405">
        <v>86333</v>
      </c>
      <c r="C21045" s="292" t="s">
        <v>2979</v>
      </c>
      <c r="E21045" s="292" t="s">
        <v>214</v>
      </c>
      <c r="F21045" s="405">
        <v>88336</v>
      </c>
      <c r="G21045" s="292" t="s">
        <v>2979</v>
      </c>
    </row>
    <row r="21046" spans="1:7">
      <c r="A21046" s="292" t="s">
        <v>49</v>
      </c>
      <c r="B21046" s="405">
        <v>87059</v>
      </c>
      <c r="C21046" s="292" t="s">
        <v>2979</v>
      </c>
      <c r="E21046" s="292" t="s">
        <v>214</v>
      </c>
      <c r="F21046" s="405">
        <v>88337</v>
      </c>
      <c r="G21046" s="292" t="s">
        <v>2979</v>
      </c>
    </row>
    <row r="21047" spans="1:7">
      <c r="A21047" s="292" t="s">
        <v>49</v>
      </c>
      <c r="B21047" s="405">
        <v>87567</v>
      </c>
      <c r="C21047" s="292" t="s">
        <v>2979</v>
      </c>
      <c r="E21047" s="292" t="s">
        <v>214</v>
      </c>
      <c r="F21047" s="405">
        <v>88338</v>
      </c>
      <c r="G21047" s="292" t="s">
        <v>2979</v>
      </c>
    </row>
    <row r="21048" spans="1:7">
      <c r="A21048" s="292" t="s">
        <v>49</v>
      </c>
      <c r="B21048" s="405">
        <v>88048</v>
      </c>
      <c r="C21048" s="292" t="s">
        <v>2979</v>
      </c>
      <c r="E21048" s="292" t="s">
        <v>214</v>
      </c>
      <c r="F21048" s="405">
        <v>88339</v>
      </c>
      <c r="G21048" s="292" t="s">
        <v>2979</v>
      </c>
    </row>
    <row r="21049" spans="1:7">
      <c r="A21049" s="292" t="s">
        <v>49</v>
      </c>
      <c r="B21049" s="405">
        <v>88350</v>
      </c>
      <c r="C21049" s="292" t="s">
        <v>2979</v>
      </c>
      <c r="E21049" s="292" t="s">
        <v>214</v>
      </c>
      <c r="F21049" s="405">
        <v>88341</v>
      </c>
      <c r="G21049" s="292" t="s">
        <v>2979</v>
      </c>
    </row>
    <row r="21050" spans="1:7">
      <c r="A21050" s="292" t="s">
        <v>49</v>
      </c>
      <c r="B21050" s="405">
        <v>89406</v>
      </c>
      <c r="C21050" s="292" t="s">
        <v>2979</v>
      </c>
      <c r="E21050" s="292" t="s">
        <v>214</v>
      </c>
      <c r="F21050" s="405">
        <v>88342</v>
      </c>
      <c r="G21050" s="292" t="s">
        <v>2979</v>
      </c>
    </row>
    <row r="21051" spans="1:7">
      <c r="A21051" s="292" t="s">
        <v>49</v>
      </c>
      <c r="B21051" s="405">
        <v>92222</v>
      </c>
      <c r="C21051" s="292" t="s">
        <v>2979</v>
      </c>
      <c r="E21051" s="292" t="s">
        <v>214</v>
      </c>
      <c r="F21051" s="405">
        <v>88343</v>
      </c>
      <c r="G21051" s="292" t="s">
        <v>2979</v>
      </c>
    </row>
    <row r="21052" spans="1:7">
      <c r="A21052" s="292" t="s">
        <v>49</v>
      </c>
      <c r="B21052" s="405">
        <v>92676</v>
      </c>
      <c r="C21052" s="292" t="s">
        <v>2979</v>
      </c>
      <c r="E21052" s="292" t="s">
        <v>214</v>
      </c>
      <c r="F21052" s="405">
        <v>88345</v>
      </c>
      <c r="G21052" s="292" t="s">
        <v>2979</v>
      </c>
    </row>
    <row r="21053" spans="1:7">
      <c r="A21053" s="292" t="s">
        <v>49</v>
      </c>
      <c r="B21053" s="405">
        <v>83809</v>
      </c>
      <c r="C21053" s="292" t="s">
        <v>2979</v>
      </c>
      <c r="E21053" s="292" t="s">
        <v>214</v>
      </c>
      <c r="F21053" s="405">
        <v>88348</v>
      </c>
      <c r="G21053" s="292" t="s">
        <v>2979</v>
      </c>
    </row>
    <row r="21054" spans="1:7">
      <c r="A21054" s="292" t="s">
        <v>49</v>
      </c>
      <c r="B21054" s="405">
        <v>84022</v>
      </c>
      <c r="C21054" s="292" t="s">
        <v>2979</v>
      </c>
      <c r="E21054" s="292" t="s">
        <v>214</v>
      </c>
      <c r="F21054" s="405">
        <v>88350</v>
      </c>
      <c r="G21054" s="292" t="s">
        <v>2979</v>
      </c>
    </row>
    <row r="21055" spans="1:7">
      <c r="A21055" s="292" t="s">
        <v>49</v>
      </c>
      <c r="B21055" s="405">
        <v>84324</v>
      </c>
      <c r="C21055" s="292" t="s">
        <v>2979</v>
      </c>
      <c r="E21055" s="292" t="s">
        <v>214</v>
      </c>
      <c r="F21055" s="405">
        <v>88351</v>
      </c>
      <c r="G21055" s="292" t="s">
        <v>2979</v>
      </c>
    </row>
    <row r="21056" spans="1:7">
      <c r="A21056" s="292" t="s">
        <v>49</v>
      </c>
      <c r="B21056" s="405">
        <v>84642</v>
      </c>
      <c r="C21056" s="292" t="s">
        <v>2979</v>
      </c>
      <c r="E21056" s="292" t="s">
        <v>214</v>
      </c>
      <c r="F21056" s="405">
        <v>88352</v>
      </c>
      <c r="G21056" s="292" t="s">
        <v>2979</v>
      </c>
    </row>
    <row r="21057" spans="1:7">
      <c r="A21057" s="292" t="s">
        <v>49</v>
      </c>
      <c r="B21057" s="405">
        <v>84752</v>
      </c>
      <c r="C21057" s="292" t="s">
        <v>2979</v>
      </c>
      <c r="E21057" s="292" t="s">
        <v>214</v>
      </c>
      <c r="F21057" s="405">
        <v>88353</v>
      </c>
      <c r="G21057" s="292" t="s">
        <v>2979</v>
      </c>
    </row>
    <row r="21058" spans="1:7">
      <c r="A21058" s="292" t="s">
        <v>49</v>
      </c>
      <c r="B21058" s="405">
        <v>85324</v>
      </c>
      <c r="C21058" s="292" t="s">
        <v>2979</v>
      </c>
      <c r="E21058" s="292" t="s">
        <v>214</v>
      </c>
      <c r="F21058" s="405">
        <v>88355</v>
      </c>
      <c r="G21058" s="292" t="s">
        <v>2979</v>
      </c>
    </row>
    <row r="21059" spans="1:7">
      <c r="A21059" s="292" t="s">
        <v>49</v>
      </c>
      <c r="B21059" s="405">
        <v>85618</v>
      </c>
      <c r="C21059" s="292" t="s">
        <v>2979</v>
      </c>
      <c r="E21059" s="292" t="s">
        <v>214</v>
      </c>
      <c r="F21059" s="405">
        <v>88401</v>
      </c>
      <c r="G21059" s="292" t="s">
        <v>2979</v>
      </c>
    </row>
    <row r="21060" spans="1:7">
      <c r="A21060" s="292" t="s">
        <v>49</v>
      </c>
      <c r="B21060" s="405">
        <v>86334</v>
      </c>
      <c r="C21060" s="292" t="s">
        <v>2979</v>
      </c>
      <c r="E21060" s="292" t="s">
        <v>214</v>
      </c>
      <c r="F21060" s="405">
        <v>88416</v>
      </c>
      <c r="G21060" s="292" t="s">
        <v>2979</v>
      </c>
    </row>
    <row r="21061" spans="1:7">
      <c r="A21061" s="292" t="s">
        <v>49</v>
      </c>
      <c r="B21061" s="405">
        <v>87062</v>
      </c>
      <c r="C21061" s="292" t="s">
        <v>2979</v>
      </c>
      <c r="E21061" s="292" t="s">
        <v>214</v>
      </c>
      <c r="F21061" s="405">
        <v>88424</v>
      </c>
      <c r="G21061" s="292" t="s">
        <v>2979</v>
      </c>
    </row>
    <row r="21062" spans="1:7">
      <c r="A21062" s="292" t="s">
        <v>49</v>
      </c>
      <c r="B21062" s="405">
        <v>87569</v>
      </c>
      <c r="C21062" s="292" t="s">
        <v>2979</v>
      </c>
      <c r="E21062" s="292" t="s">
        <v>214</v>
      </c>
      <c r="F21062" s="405">
        <v>88426</v>
      </c>
      <c r="G21062" s="292" t="s">
        <v>2979</v>
      </c>
    </row>
    <row r="21063" spans="1:7">
      <c r="A21063" s="292" t="s">
        <v>49</v>
      </c>
      <c r="B21063" s="405">
        <v>88052</v>
      </c>
      <c r="C21063" s="292" t="s">
        <v>2979</v>
      </c>
      <c r="E21063" s="292" t="s">
        <v>214</v>
      </c>
      <c r="F21063" s="405">
        <v>88433</v>
      </c>
      <c r="G21063" s="292" t="s">
        <v>2979</v>
      </c>
    </row>
    <row r="21064" spans="1:7">
      <c r="A21064" s="292" t="s">
        <v>49</v>
      </c>
      <c r="B21064" s="405">
        <v>88351</v>
      </c>
      <c r="C21064" s="292" t="s">
        <v>2979</v>
      </c>
      <c r="E21064" s="292" t="s">
        <v>214</v>
      </c>
      <c r="F21064" s="405">
        <v>88434</v>
      </c>
      <c r="G21064" s="292" t="s">
        <v>2979</v>
      </c>
    </row>
    <row r="21065" spans="1:7">
      <c r="A21065" s="292" t="s">
        <v>49</v>
      </c>
      <c r="B21065" s="405">
        <v>89410</v>
      </c>
      <c r="C21065" s="292" t="s">
        <v>2979</v>
      </c>
      <c r="E21065" s="292" t="s">
        <v>214</v>
      </c>
      <c r="F21065" s="405">
        <v>88435</v>
      </c>
      <c r="G21065" s="292" t="s">
        <v>2979</v>
      </c>
    </row>
    <row r="21066" spans="1:7">
      <c r="A21066" s="292" t="s">
        <v>49</v>
      </c>
      <c r="B21066" s="405">
        <v>92225</v>
      </c>
      <c r="C21066" s="292" t="s">
        <v>2979</v>
      </c>
      <c r="E21066" s="292" t="s">
        <v>214</v>
      </c>
      <c r="F21066" s="405">
        <v>88437</v>
      </c>
      <c r="G21066" s="292" t="s">
        <v>2979</v>
      </c>
    </row>
    <row r="21067" spans="1:7">
      <c r="A21067" s="292" t="s">
        <v>49</v>
      </c>
      <c r="B21067" s="405">
        <v>93015</v>
      </c>
      <c r="C21067" s="292" t="s">
        <v>2979</v>
      </c>
      <c r="E21067" s="292" t="s">
        <v>214</v>
      </c>
      <c r="F21067" s="405">
        <v>88441</v>
      </c>
      <c r="G21067" s="292" t="s">
        <v>2979</v>
      </c>
    </row>
    <row r="21068" spans="1:7">
      <c r="A21068" s="292" t="s">
        <v>49</v>
      </c>
      <c r="B21068" s="405">
        <v>83810</v>
      </c>
      <c r="C21068" s="292" t="s">
        <v>2979</v>
      </c>
      <c r="E21068" s="292" t="s">
        <v>214</v>
      </c>
      <c r="F21068" s="405">
        <v>89003</v>
      </c>
      <c r="G21068" s="292" t="s">
        <v>2979</v>
      </c>
    </row>
    <row r="21069" spans="1:7">
      <c r="A21069" s="292" t="s">
        <v>49</v>
      </c>
      <c r="B21069" s="405">
        <v>84026</v>
      </c>
      <c r="C21069" s="292" t="s">
        <v>2979</v>
      </c>
      <c r="E21069" s="292" t="s">
        <v>214</v>
      </c>
      <c r="F21069" s="405">
        <v>89004</v>
      </c>
      <c r="G21069" s="292" t="s">
        <v>2979</v>
      </c>
    </row>
    <row r="21070" spans="1:7">
      <c r="A21070" s="292" t="s">
        <v>49</v>
      </c>
      <c r="B21070" s="405">
        <v>84327</v>
      </c>
      <c r="C21070" s="292" t="s">
        <v>2979</v>
      </c>
      <c r="E21070" s="292" t="s">
        <v>214</v>
      </c>
      <c r="F21070" s="405">
        <v>89005</v>
      </c>
      <c r="G21070" s="292" t="s">
        <v>2979</v>
      </c>
    </row>
    <row r="21071" spans="1:7">
      <c r="A21071" s="292" t="s">
        <v>49</v>
      </c>
      <c r="B21071" s="405">
        <v>84643</v>
      </c>
      <c r="C21071" s="292" t="s">
        <v>2979</v>
      </c>
      <c r="E21071" s="292" t="s">
        <v>214</v>
      </c>
      <c r="F21071" s="405">
        <v>89007</v>
      </c>
      <c r="G21071" s="292" t="s">
        <v>2979</v>
      </c>
    </row>
    <row r="21072" spans="1:7">
      <c r="A21072" s="292" t="s">
        <v>49</v>
      </c>
      <c r="B21072" s="405">
        <v>84754</v>
      </c>
      <c r="C21072" s="292" t="s">
        <v>2979</v>
      </c>
      <c r="E21072" s="292" t="s">
        <v>214</v>
      </c>
      <c r="F21072" s="405">
        <v>89013</v>
      </c>
      <c r="G21072" s="292" t="s">
        <v>2979</v>
      </c>
    </row>
    <row r="21073" spans="1:7">
      <c r="A21073" s="292" t="s">
        <v>49</v>
      </c>
      <c r="B21073" s="405">
        <v>85325</v>
      </c>
      <c r="C21073" s="292" t="s">
        <v>2979</v>
      </c>
      <c r="E21073" s="292" t="s">
        <v>214</v>
      </c>
      <c r="F21073" s="405">
        <v>89018</v>
      </c>
      <c r="G21073" s="292" t="s">
        <v>2979</v>
      </c>
    </row>
    <row r="21074" spans="1:7">
      <c r="A21074" s="292" t="s">
        <v>49</v>
      </c>
      <c r="B21074" s="405">
        <v>85623</v>
      </c>
      <c r="C21074" s="292" t="s">
        <v>2979</v>
      </c>
      <c r="E21074" s="292" t="s">
        <v>214</v>
      </c>
      <c r="F21074" s="405">
        <v>89019</v>
      </c>
      <c r="G21074" s="292" t="s">
        <v>2979</v>
      </c>
    </row>
    <row r="21075" spans="1:7">
      <c r="A21075" s="292" t="s">
        <v>49</v>
      </c>
      <c r="B21075" s="405">
        <v>86343</v>
      </c>
      <c r="C21075" s="292" t="s">
        <v>2979</v>
      </c>
      <c r="E21075" s="292" t="s">
        <v>214</v>
      </c>
      <c r="F21075" s="405">
        <v>89020</v>
      </c>
      <c r="G21075" s="292" t="s">
        <v>2979</v>
      </c>
    </row>
    <row r="21076" spans="1:7">
      <c r="A21076" s="292" t="s">
        <v>49</v>
      </c>
      <c r="B21076" s="405">
        <v>87064</v>
      </c>
      <c r="C21076" s="292" t="s">
        <v>2979</v>
      </c>
      <c r="E21076" s="292" t="s">
        <v>214</v>
      </c>
      <c r="F21076" s="405">
        <v>89021</v>
      </c>
      <c r="G21076" s="292" t="s">
        <v>2979</v>
      </c>
    </row>
    <row r="21077" spans="1:7">
      <c r="A21077" s="292" t="s">
        <v>49</v>
      </c>
      <c r="B21077" s="405">
        <v>87571</v>
      </c>
      <c r="C21077" s="292" t="s">
        <v>2979</v>
      </c>
      <c r="E21077" s="292" t="s">
        <v>214</v>
      </c>
      <c r="F21077" s="405">
        <v>89023</v>
      </c>
      <c r="G21077" s="292" t="s">
        <v>2979</v>
      </c>
    </row>
    <row r="21078" spans="1:7">
      <c r="A21078" s="292" t="s">
        <v>49</v>
      </c>
      <c r="B21078" s="405">
        <v>88054</v>
      </c>
      <c r="C21078" s="292" t="s">
        <v>2979</v>
      </c>
      <c r="E21078" s="292" t="s">
        <v>214</v>
      </c>
      <c r="F21078" s="405">
        <v>89024</v>
      </c>
      <c r="G21078" s="292" t="s">
        <v>2979</v>
      </c>
    </row>
    <row r="21079" spans="1:7">
      <c r="A21079" s="292" t="s">
        <v>49</v>
      </c>
      <c r="B21079" s="405">
        <v>88352</v>
      </c>
      <c r="C21079" s="292" t="s">
        <v>2979</v>
      </c>
      <c r="E21079" s="292" t="s">
        <v>214</v>
      </c>
      <c r="F21079" s="405">
        <v>89025</v>
      </c>
      <c r="G21079" s="292" t="s">
        <v>2979</v>
      </c>
    </row>
    <row r="21080" spans="1:7">
      <c r="A21080" s="292" t="s">
        <v>49</v>
      </c>
      <c r="B21080" s="405">
        <v>89413</v>
      </c>
      <c r="C21080" s="292" t="s">
        <v>2979</v>
      </c>
      <c r="E21080" s="292" t="s">
        <v>214</v>
      </c>
      <c r="F21080" s="405">
        <v>89027</v>
      </c>
      <c r="G21080" s="292" t="s">
        <v>2979</v>
      </c>
    </row>
    <row r="21081" spans="1:7">
      <c r="A21081" s="292" t="s">
        <v>49</v>
      </c>
      <c r="B21081" s="405">
        <v>92226</v>
      </c>
      <c r="C21081" s="292" t="s">
        <v>2979</v>
      </c>
      <c r="E21081" s="292" t="s">
        <v>214</v>
      </c>
      <c r="F21081" s="405">
        <v>89036</v>
      </c>
      <c r="G21081" s="292" t="s">
        <v>2979</v>
      </c>
    </row>
    <row r="21082" spans="1:7">
      <c r="A21082" s="292" t="s">
        <v>49</v>
      </c>
      <c r="B21082" s="405">
        <v>93016</v>
      </c>
      <c r="C21082" s="292" t="s">
        <v>2979</v>
      </c>
      <c r="E21082" s="292" t="s">
        <v>214</v>
      </c>
      <c r="F21082" s="405">
        <v>89040</v>
      </c>
      <c r="G21082" s="292" t="s">
        <v>2979</v>
      </c>
    </row>
    <row r="21083" spans="1:7">
      <c r="A21083" s="292" t="s">
        <v>49</v>
      </c>
      <c r="B21083" s="405">
        <v>83811</v>
      </c>
      <c r="C21083" s="292" t="s">
        <v>2979</v>
      </c>
      <c r="E21083" s="292" t="s">
        <v>214</v>
      </c>
      <c r="F21083" s="405">
        <v>89042</v>
      </c>
      <c r="G21083" s="292" t="s">
        <v>2979</v>
      </c>
    </row>
    <row r="21084" spans="1:7">
      <c r="A21084" s="292" t="s">
        <v>49</v>
      </c>
      <c r="B21084" s="405">
        <v>84028</v>
      </c>
      <c r="C21084" s="292" t="s">
        <v>2979</v>
      </c>
      <c r="E21084" s="292" t="s">
        <v>214</v>
      </c>
      <c r="F21084" s="405">
        <v>89045</v>
      </c>
      <c r="G21084" s="292" t="s">
        <v>2979</v>
      </c>
    </row>
    <row r="21085" spans="1:7">
      <c r="A21085" s="292" t="s">
        <v>49</v>
      </c>
      <c r="B21085" s="405">
        <v>84328</v>
      </c>
      <c r="C21085" s="292" t="s">
        <v>2979</v>
      </c>
      <c r="E21085" s="292" t="s">
        <v>214</v>
      </c>
      <c r="F21085" s="405">
        <v>89054</v>
      </c>
      <c r="G21085" s="292" t="s">
        <v>2979</v>
      </c>
    </row>
    <row r="21086" spans="1:7">
      <c r="A21086" s="292" t="s">
        <v>49</v>
      </c>
      <c r="B21086" s="405">
        <v>84644</v>
      </c>
      <c r="C21086" s="292" t="s">
        <v>2979</v>
      </c>
      <c r="E21086" s="292" t="s">
        <v>214</v>
      </c>
      <c r="F21086" s="405">
        <v>89060</v>
      </c>
      <c r="G21086" s="292" t="s">
        <v>2979</v>
      </c>
    </row>
    <row r="21087" spans="1:7">
      <c r="A21087" s="292" t="s">
        <v>49</v>
      </c>
      <c r="B21087" s="405">
        <v>84755</v>
      </c>
      <c r="C21087" s="292" t="s">
        <v>2979</v>
      </c>
      <c r="E21087" s="292" t="s">
        <v>214</v>
      </c>
      <c r="F21087" s="405">
        <v>89061</v>
      </c>
      <c r="G21087" s="292" t="s">
        <v>2979</v>
      </c>
    </row>
    <row r="21088" spans="1:7">
      <c r="A21088" s="292" t="s">
        <v>49</v>
      </c>
      <c r="B21088" s="405">
        <v>85327</v>
      </c>
      <c r="C21088" s="292" t="s">
        <v>2979</v>
      </c>
      <c r="E21088" s="292" t="s">
        <v>214</v>
      </c>
      <c r="F21088" s="405">
        <v>89070</v>
      </c>
      <c r="G21088" s="292" t="s">
        <v>2979</v>
      </c>
    </row>
    <row r="21089" spans="1:7">
      <c r="A21089" s="292" t="s">
        <v>49</v>
      </c>
      <c r="B21089" s="405">
        <v>85624</v>
      </c>
      <c r="C21089" s="292" t="s">
        <v>2979</v>
      </c>
      <c r="E21089" s="292" t="s">
        <v>214</v>
      </c>
      <c r="F21089" s="405">
        <v>89191</v>
      </c>
      <c r="G21089" s="292" t="s">
        <v>2979</v>
      </c>
    </row>
    <row r="21090" spans="1:7">
      <c r="A21090" s="292" t="s">
        <v>49</v>
      </c>
      <c r="B21090" s="405">
        <v>86413</v>
      </c>
      <c r="C21090" s="292" t="s">
        <v>2979</v>
      </c>
      <c r="E21090" s="292" t="s">
        <v>214</v>
      </c>
      <c r="F21090" s="405">
        <v>89301</v>
      </c>
      <c r="G21090" s="292" t="s">
        <v>2979</v>
      </c>
    </row>
    <row r="21091" spans="1:7">
      <c r="A21091" s="292" t="s">
        <v>49</v>
      </c>
      <c r="B21091" s="405">
        <v>87068</v>
      </c>
      <c r="C21091" s="292" t="s">
        <v>2979</v>
      </c>
      <c r="E21091" s="292" t="s">
        <v>214</v>
      </c>
      <c r="F21091" s="405">
        <v>89314</v>
      </c>
      <c r="G21091" s="292" t="s">
        <v>2979</v>
      </c>
    </row>
    <row r="21092" spans="1:7">
      <c r="A21092" s="292" t="s">
        <v>49</v>
      </c>
      <c r="B21092" s="405">
        <v>87576</v>
      </c>
      <c r="C21092" s="292" t="s">
        <v>2979</v>
      </c>
      <c r="E21092" s="292" t="s">
        <v>214</v>
      </c>
      <c r="F21092" s="405">
        <v>89315</v>
      </c>
      <c r="G21092" s="292" t="s">
        <v>2979</v>
      </c>
    </row>
    <row r="21093" spans="1:7">
      <c r="A21093" s="292" t="s">
        <v>49</v>
      </c>
      <c r="B21093" s="405">
        <v>88056</v>
      </c>
      <c r="C21093" s="292" t="s">
        <v>2979</v>
      </c>
      <c r="E21093" s="292" t="s">
        <v>214</v>
      </c>
      <c r="F21093" s="405">
        <v>89318</v>
      </c>
      <c r="G21093" s="292" t="s">
        <v>2979</v>
      </c>
    </row>
    <row r="21094" spans="1:7">
      <c r="A21094" s="292" t="s">
        <v>49</v>
      </c>
      <c r="B21094" s="405">
        <v>88353</v>
      </c>
      <c r="C21094" s="292" t="s">
        <v>2979</v>
      </c>
      <c r="E21094" s="292" t="s">
        <v>214</v>
      </c>
      <c r="F21094" s="405">
        <v>89319</v>
      </c>
      <c r="G21094" s="292" t="s">
        <v>2979</v>
      </c>
    </row>
    <row r="21095" spans="1:7">
      <c r="A21095" s="292" t="s">
        <v>49</v>
      </c>
      <c r="B21095" s="405">
        <v>89419</v>
      </c>
      <c r="C21095" s="292" t="s">
        <v>2979</v>
      </c>
      <c r="E21095" s="292" t="s">
        <v>214</v>
      </c>
      <c r="F21095" s="405">
        <v>89406</v>
      </c>
      <c r="G21095" s="292" t="s">
        <v>2979</v>
      </c>
    </row>
    <row r="21096" spans="1:7">
      <c r="A21096" s="292" t="s">
        <v>49</v>
      </c>
      <c r="B21096" s="405">
        <v>92233</v>
      </c>
      <c r="C21096" s="292" t="s">
        <v>2979</v>
      </c>
      <c r="E21096" s="292" t="s">
        <v>214</v>
      </c>
      <c r="F21096" s="405">
        <v>89410</v>
      </c>
      <c r="G21096" s="292" t="s">
        <v>2979</v>
      </c>
    </row>
    <row r="21097" spans="1:7">
      <c r="A21097" s="292" t="s">
        <v>49</v>
      </c>
      <c r="B21097" s="405">
        <v>93023</v>
      </c>
      <c r="C21097" s="292" t="s">
        <v>2979</v>
      </c>
      <c r="E21097" s="292" t="s">
        <v>214</v>
      </c>
      <c r="F21097" s="405">
        <v>89413</v>
      </c>
      <c r="G21097" s="292" t="s">
        <v>2979</v>
      </c>
    </row>
    <row r="21098" spans="1:7">
      <c r="A21098" s="292" t="s">
        <v>49</v>
      </c>
      <c r="B21098" s="405">
        <v>83812</v>
      </c>
      <c r="C21098" s="292" t="s">
        <v>2979</v>
      </c>
      <c r="E21098" s="292" t="s">
        <v>214</v>
      </c>
      <c r="F21098" s="405">
        <v>89419</v>
      </c>
      <c r="G21098" s="292" t="s">
        <v>2979</v>
      </c>
    </row>
    <row r="21099" spans="1:7">
      <c r="A21099" s="292" t="s">
        <v>49</v>
      </c>
      <c r="B21099" s="405">
        <v>84031</v>
      </c>
      <c r="C21099" s="292" t="s">
        <v>2979</v>
      </c>
      <c r="E21099" s="292" t="s">
        <v>214</v>
      </c>
      <c r="F21099" s="405">
        <v>89422</v>
      </c>
      <c r="G21099" s="292" t="s">
        <v>2979</v>
      </c>
    </row>
    <row r="21100" spans="1:7">
      <c r="A21100" s="292" t="s">
        <v>49</v>
      </c>
      <c r="B21100" s="405">
        <v>84330</v>
      </c>
      <c r="C21100" s="292" t="s">
        <v>2979</v>
      </c>
      <c r="E21100" s="292" t="s">
        <v>214</v>
      </c>
      <c r="F21100" s="405">
        <v>89428</v>
      </c>
      <c r="G21100" s="292" t="s">
        <v>2979</v>
      </c>
    </row>
    <row r="21101" spans="1:7">
      <c r="A21101" s="292" t="s">
        <v>49</v>
      </c>
      <c r="B21101" s="405">
        <v>84645</v>
      </c>
      <c r="C21101" s="292" t="s">
        <v>2979</v>
      </c>
      <c r="E21101" s="292" t="s">
        <v>214</v>
      </c>
      <c r="F21101" s="405">
        <v>89429</v>
      </c>
      <c r="G21101" s="292" t="s">
        <v>2979</v>
      </c>
    </row>
    <row r="21102" spans="1:7">
      <c r="A21102" s="292" t="s">
        <v>49</v>
      </c>
      <c r="B21102" s="405">
        <v>84757</v>
      </c>
      <c r="C21102" s="292" t="s">
        <v>2979</v>
      </c>
      <c r="E21102" s="292" t="s">
        <v>214</v>
      </c>
      <c r="F21102" s="405">
        <v>89430</v>
      </c>
      <c r="G21102" s="292" t="s">
        <v>2979</v>
      </c>
    </row>
    <row r="21103" spans="1:7">
      <c r="A21103" s="292" t="s">
        <v>49</v>
      </c>
      <c r="B21103" s="405">
        <v>85334</v>
      </c>
      <c r="C21103" s="292" t="s">
        <v>2979</v>
      </c>
      <c r="E21103" s="292" t="s">
        <v>214</v>
      </c>
      <c r="F21103" s="405">
        <v>89440</v>
      </c>
      <c r="G21103" s="292" t="s">
        <v>2979</v>
      </c>
    </row>
    <row r="21104" spans="1:7">
      <c r="A21104" s="292" t="s">
        <v>49</v>
      </c>
      <c r="B21104" s="405">
        <v>85627</v>
      </c>
      <c r="C21104" s="292" t="s">
        <v>2979</v>
      </c>
      <c r="E21104" s="292" t="s">
        <v>214</v>
      </c>
      <c r="F21104" s="405">
        <v>89442</v>
      </c>
      <c r="G21104" s="292" t="s">
        <v>2979</v>
      </c>
    </row>
    <row r="21105" spans="1:7">
      <c r="A21105" s="292" t="s">
        <v>49</v>
      </c>
      <c r="B21105" s="405">
        <v>86427</v>
      </c>
      <c r="C21105" s="292" t="s">
        <v>2979</v>
      </c>
      <c r="E21105" s="292" t="s">
        <v>214</v>
      </c>
      <c r="F21105" s="405">
        <v>89444</v>
      </c>
      <c r="G21105" s="292" t="s">
        <v>2979</v>
      </c>
    </row>
    <row r="21106" spans="1:7">
      <c r="A21106" s="292" t="s">
        <v>49</v>
      </c>
      <c r="B21106" s="405">
        <v>87072</v>
      </c>
      <c r="C21106" s="292" t="s">
        <v>2979</v>
      </c>
      <c r="E21106" s="292" t="s">
        <v>214</v>
      </c>
      <c r="F21106" s="405">
        <v>89445</v>
      </c>
      <c r="G21106" s="292" t="s">
        <v>2979</v>
      </c>
    </row>
    <row r="21107" spans="1:7">
      <c r="A21107" s="292" t="s">
        <v>49</v>
      </c>
      <c r="B21107" s="405">
        <v>87578</v>
      </c>
      <c r="C21107" s="292" t="s">
        <v>2979</v>
      </c>
      <c r="E21107" s="292" t="s">
        <v>214</v>
      </c>
      <c r="F21107" s="405">
        <v>89446</v>
      </c>
      <c r="G21107" s="292" t="s">
        <v>2979</v>
      </c>
    </row>
    <row r="21108" spans="1:7">
      <c r="A21108" s="292" t="s">
        <v>49</v>
      </c>
      <c r="B21108" s="405">
        <v>88061</v>
      </c>
      <c r="C21108" s="292" t="s">
        <v>2979</v>
      </c>
      <c r="E21108" s="292" t="s">
        <v>214</v>
      </c>
      <c r="F21108" s="405">
        <v>89447</v>
      </c>
      <c r="G21108" s="292" t="s">
        <v>2979</v>
      </c>
    </row>
    <row r="21109" spans="1:7">
      <c r="A21109" s="292" t="s">
        <v>49</v>
      </c>
      <c r="B21109" s="405">
        <v>88355</v>
      </c>
      <c r="C21109" s="292" t="s">
        <v>2979</v>
      </c>
      <c r="E21109" s="292" t="s">
        <v>214</v>
      </c>
      <c r="F21109" s="405">
        <v>89496</v>
      </c>
      <c r="G21109" s="292" t="s">
        <v>2979</v>
      </c>
    </row>
    <row r="21110" spans="1:7">
      <c r="A21110" s="292" t="s">
        <v>49</v>
      </c>
      <c r="B21110" s="405">
        <v>89422</v>
      </c>
      <c r="C21110" s="292" t="s">
        <v>2979</v>
      </c>
      <c r="E21110" s="292" t="s">
        <v>214</v>
      </c>
      <c r="F21110" s="405">
        <v>89704</v>
      </c>
      <c r="G21110" s="292" t="s">
        <v>2979</v>
      </c>
    </row>
    <row r="21111" spans="1:7">
      <c r="A21111" s="292" t="s">
        <v>49</v>
      </c>
      <c r="B21111" s="405">
        <v>92239</v>
      </c>
      <c r="C21111" s="292" t="s">
        <v>2979</v>
      </c>
      <c r="E21111" s="292" t="s">
        <v>214</v>
      </c>
      <c r="F21111" s="405">
        <v>89801</v>
      </c>
      <c r="G21111" s="292" t="s">
        <v>2979</v>
      </c>
    </row>
    <row r="21112" spans="1:7">
      <c r="A21112" s="292" t="s">
        <v>49</v>
      </c>
      <c r="B21112" s="405">
        <v>93024</v>
      </c>
      <c r="C21112" s="292" t="s">
        <v>2979</v>
      </c>
      <c r="E21112" s="292" t="s">
        <v>214</v>
      </c>
      <c r="F21112" s="405">
        <v>89803</v>
      </c>
      <c r="G21112" s="292" t="s">
        <v>2979</v>
      </c>
    </row>
    <row r="21113" spans="1:7">
      <c r="A21113" s="292" t="s">
        <v>49</v>
      </c>
      <c r="B21113" s="405">
        <v>83813</v>
      </c>
      <c r="C21113" s="292" t="s">
        <v>2979</v>
      </c>
      <c r="E21113" s="292" t="s">
        <v>214</v>
      </c>
      <c r="F21113" s="405">
        <v>89820</v>
      </c>
      <c r="G21113" s="292" t="s">
        <v>2979</v>
      </c>
    </row>
    <row r="21114" spans="1:7">
      <c r="A21114" s="292" t="s">
        <v>49</v>
      </c>
      <c r="B21114" s="405">
        <v>84032</v>
      </c>
      <c r="C21114" s="292" t="s">
        <v>2979</v>
      </c>
      <c r="E21114" s="292" t="s">
        <v>214</v>
      </c>
      <c r="F21114" s="405">
        <v>89822</v>
      </c>
      <c r="G21114" s="292" t="s">
        <v>2979</v>
      </c>
    </row>
    <row r="21115" spans="1:7">
      <c r="A21115" s="292" t="s">
        <v>49</v>
      </c>
      <c r="B21115" s="405">
        <v>84331</v>
      </c>
      <c r="C21115" s="292" t="s">
        <v>2979</v>
      </c>
      <c r="E21115" s="292" t="s">
        <v>214</v>
      </c>
      <c r="F21115" s="405">
        <v>89825</v>
      </c>
      <c r="G21115" s="292" t="s">
        <v>2979</v>
      </c>
    </row>
    <row r="21116" spans="1:7">
      <c r="A21116" s="292" t="s">
        <v>49</v>
      </c>
      <c r="B21116" s="405">
        <v>84646</v>
      </c>
      <c r="C21116" s="292" t="s">
        <v>2979</v>
      </c>
      <c r="E21116" s="292" t="s">
        <v>214</v>
      </c>
      <c r="F21116" s="405">
        <v>89826</v>
      </c>
      <c r="G21116" s="292" t="s">
        <v>2979</v>
      </c>
    </row>
    <row r="21117" spans="1:7">
      <c r="A21117" s="292" t="s">
        <v>49</v>
      </c>
      <c r="B21117" s="405">
        <v>84758</v>
      </c>
      <c r="C21117" s="292" t="s">
        <v>2979</v>
      </c>
      <c r="E21117" s="292" t="s">
        <v>214</v>
      </c>
      <c r="F21117" s="405">
        <v>89828</v>
      </c>
      <c r="G21117" s="292" t="s">
        <v>2979</v>
      </c>
    </row>
    <row r="21118" spans="1:7">
      <c r="A21118" s="292" t="s">
        <v>49</v>
      </c>
      <c r="B21118" s="405">
        <v>85337</v>
      </c>
      <c r="C21118" s="292" t="s">
        <v>2979</v>
      </c>
      <c r="E21118" s="292" t="s">
        <v>214</v>
      </c>
      <c r="F21118" s="405">
        <v>89832</v>
      </c>
      <c r="G21118" s="292" t="s">
        <v>2979</v>
      </c>
    </row>
    <row r="21119" spans="1:7">
      <c r="A21119" s="292" t="s">
        <v>49</v>
      </c>
      <c r="B21119" s="405">
        <v>85629</v>
      </c>
      <c r="C21119" s="292" t="s">
        <v>2979</v>
      </c>
      <c r="E21119" s="292" t="s">
        <v>214</v>
      </c>
      <c r="F21119" s="405">
        <v>89835</v>
      </c>
      <c r="G21119" s="292" t="s">
        <v>2979</v>
      </c>
    </row>
    <row r="21120" spans="1:7">
      <c r="A21120" s="292" t="s">
        <v>49</v>
      </c>
      <c r="B21120" s="405">
        <v>86434</v>
      </c>
      <c r="C21120" s="292" t="s">
        <v>2979</v>
      </c>
      <c r="E21120" s="292" t="s">
        <v>214</v>
      </c>
      <c r="F21120" s="405">
        <v>89883</v>
      </c>
      <c r="G21120" s="292" t="s">
        <v>2979</v>
      </c>
    </row>
    <row r="21121" spans="1:7">
      <c r="A21121" s="292" t="s">
        <v>49</v>
      </c>
      <c r="B21121" s="405">
        <v>87083</v>
      </c>
      <c r="C21121" s="292" t="s">
        <v>2979</v>
      </c>
      <c r="E21121" s="292" t="s">
        <v>214</v>
      </c>
      <c r="F21121" s="405">
        <v>90264</v>
      </c>
      <c r="G21121" s="292" t="s">
        <v>2979</v>
      </c>
    </row>
    <row r="21122" spans="1:7">
      <c r="A21122" s="292" t="s">
        <v>49</v>
      </c>
      <c r="B21122" s="405">
        <v>87701</v>
      </c>
      <c r="C21122" s="292" t="s">
        <v>2979</v>
      </c>
      <c r="E21122" s="292" t="s">
        <v>214</v>
      </c>
      <c r="F21122" s="405">
        <v>90290</v>
      </c>
      <c r="G21122" s="292" t="s">
        <v>2979</v>
      </c>
    </row>
    <row r="21123" spans="1:7">
      <c r="A21123" s="292" t="s">
        <v>49</v>
      </c>
      <c r="B21123" s="405">
        <v>88065</v>
      </c>
      <c r="C21123" s="292" t="s">
        <v>2979</v>
      </c>
      <c r="E21123" s="292" t="s">
        <v>214</v>
      </c>
      <c r="F21123" s="405">
        <v>91759</v>
      </c>
      <c r="G21123" s="292" t="s">
        <v>2979</v>
      </c>
    </row>
    <row r="21124" spans="1:7">
      <c r="A21124" s="292" t="s">
        <v>49</v>
      </c>
      <c r="B21124" s="405">
        <v>88401</v>
      </c>
      <c r="C21124" s="292" t="s">
        <v>2979</v>
      </c>
      <c r="E21124" s="292" t="s">
        <v>214</v>
      </c>
      <c r="F21124" s="405">
        <v>91906</v>
      </c>
      <c r="G21124" s="292" t="s">
        <v>2979</v>
      </c>
    </row>
    <row r="21125" spans="1:7">
      <c r="A21125" s="292" t="s">
        <v>49</v>
      </c>
      <c r="B21125" s="405">
        <v>89428</v>
      </c>
      <c r="C21125" s="292" t="s">
        <v>2979</v>
      </c>
      <c r="E21125" s="292" t="s">
        <v>214</v>
      </c>
      <c r="F21125" s="405">
        <v>91916</v>
      </c>
      <c r="G21125" s="292" t="s">
        <v>2979</v>
      </c>
    </row>
    <row r="21126" spans="1:7">
      <c r="A21126" s="292" t="s">
        <v>49</v>
      </c>
      <c r="B21126" s="405">
        <v>92242</v>
      </c>
      <c r="C21126" s="292" t="s">
        <v>2979</v>
      </c>
      <c r="E21126" s="292" t="s">
        <v>214</v>
      </c>
      <c r="F21126" s="405">
        <v>91917</v>
      </c>
      <c r="G21126" s="292" t="s">
        <v>2979</v>
      </c>
    </row>
    <row r="21127" spans="1:7">
      <c r="A21127" s="292" t="s">
        <v>49</v>
      </c>
      <c r="B21127" s="405">
        <v>93040</v>
      </c>
      <c r="C21127" s="292" t="s">
        <v>2979</v>
      </c>
      <c r="E21127" s="292" t="s">
        <v>214</v>
      </c>
      <c r="F21127" s="405">
        <v>91934</v>
      </c>
      <c r="G21127" s="292" t="s">
        <v>2979</v>
      </c>
    </row>
    <row r="21128" spans="1:7">
      <c r="A21128" s="292" t="s">
        <v>49</v>
      </c>
      <c r="B21128" s="405">
        <v>83821</v>
      </c>
      <c r="C21128" s="292" t="s">
        <v>2979</v>
      </c>
      <c r="E21128" s="292" t="s">
        <v>214</v>
      </c>
      <c r="F21128" s="405">
        <v>91935</v>
      </c>
      <c r="G21128" s="292" t="s">
        <v>2979</v>
      </c>
    </row>
    <row r="21129" spans="1:7">
      <c r="A21129" s="292" t="s">
        <v>49</v>
      </c>
      <c r="B21129" s="405">
        <v>84033</v>
      </c>
      <c r="C21129" s="292" t="s">
        <v>2979</v>
      </c>
      <c r="E21129" s="292" t="s">
        <v>214</v>
      </c>
      <c r="F21129" s="405">
        <v>91948</v>
      </c>
      <c r="G21129" s="292" t="s">
        <v>2979</v>
      </c>
    </row>
    <row r="21130" spans="1:7">
      <c r="A21130" s="292" t="s">
        <v>49</v>
      </c>
      <c r="B21130" s="405">
        <v>84333</v>
      </c>
      <c r="C21130" s="292" t="s">
        <v>2979</v>
      </c>
      <c r="E21130" s="292" t="s">
        <v>214</v>
      </c>
      <c r="F21130" s="405">
        <v>92004</v>
      </c>
      <c r="G21130" s="292" t="s">
        <v>2979</v>
      </c>
    </row>
    <row r="21131" spans="1:7">
      <c r="A21131" s="292" t="s">
        <v>49</v>
      </c>
      <c r="B21131" s="405">
        <v>84647</v>
      </c>
      <c r="C21131" s="292" t="s">
        <v>2979</v>
      </c>
      <c r="E21131" s="292" t="s">
        <v>214</v>
      </c>
      <c r="F21131" s="405">
        <v>92036</v>
      </c>
      <c r="G21131" s="292" t="s">
        <v>2979</v>
      </c>
    </row>
    <row r="21132" spans="1:7">
      <c r="A21132" s="292" t="s">
        <v>49</v>
      </c>
      <c r="B21132" s="405">
        <v>84759</v>
      </c>
      <c r="C21132" s="292" t="s">
        <v>2979</v>
      </c>
      <c r="E21132" s="292" t="s">
        <v>214</v>
      </c>
      <c r="F21132" s="405">
        <v>92060</v>
      </c>
      <c r="G21132" s="292" t="s">
        <v>2979</v>
      </c>
    </row>
    <row r="21133" spans="1:7">
      <c r="A21133" s="292" t="s">
        <v>49</v>
      </c>
      <c r="B21133" s="405">
        <v>85343</v>
      </c>
      <c r="C21133" s="292" t="s">
        <v>2979</v>
      </c>
      <c r="E21133" s="292" t="s">
        <v>214</v>
      </c>
      <c r="F21133" s="405">
        <v>92061</v>
      </c>
      <c r="G21133" s="292" t="s">
        <v>2979</v>
      </c>
    </row>
    <row r="21134" spans="1:7">
      <c r="A21134" s="292" t="s">
        <v>49</v>
      </c>
      <c r="B21134" s="405">
        <v>85630</v>
      </c>
      <c r="C21134" s="292" t="s">
        <v>2979</v>
      </c>
      <c r="E21134" s="292" t="s">
        <v>214</v>
      </c>
      <c r="F21134" s="405">
        <v>92082</v>
      </c>
      <c r="G21134" s="292" t="s">
        <v>2979</v>
      </c>
    </row>
    <row r="21135" spans="1:7">
      <c r="A21135" s="292" t="s">
        <v>49</v>
      </c>
      <c r="B21135" s="405">
        <v>86435</v>
      </c>
      <c r="C21135" s="292" t="s">
        <v>2979</v>
      </c>
      <c r="E21135" s="292" t="s">
        <v>214</v>
      </c>
      <c r="F21135" s="405">
        <v>92147</v>
      </c>
      <c r="G21135" s="292" t="s">
        <v>2979</v>
      </c>
    </row>
    <row r="21136" spans="1:7">
      <c r="A21136" s="292" t="s">
        <v>49</v>
      </c>
      <c r="B21136" s="405">
        <v>87301</v>
      </c>
      <c r="C21136" s="292" t="s">
        <v>2979</v>
      </c>
      <c r="E21136" s="292" t="s">
        <v>214</v>
      </c>
      <c r="F21136" s="405">
        <v>92222</v>
      </c>
      <c r="G21136" s="292" t="s">
        <v>2979</v>
      </c>
    </row>
    <row r="21137" spans="1:7">
      <c r="A21137" s="292" t="s">
        <v>49</v>
      </c>
      <c r="B21137" s="405">
        <v>87711</v>
      </c>
      <c r="C21137" s="292" t="s">
        <v>2979</v>
      </c>
      <c r="E21137" s="292" t="s">
        <v>214</v>
      </c>
      <c r="F21137" s="405">
        <v>92225</v>
      </c>
      <c r="G21137" s="292" t="s">
        <v>2979</v>
      </c>
    </row>
    <row r="21138" spans="1:7">
      <c r="A21138" s="292" t="s">
        <v>49</v>
      </c>
      <c r="B21138" s="405">
        <v>88072</v>
      </c>
      <c r="C21138" s="292" t="s">
        <v>2979</v>
      </c>
      <c r="E21138" s="292" t="s">
        <v>214</v>
      </c>
      <c r="F21138" s="405">
        <v>92226</v>
      </c>
      <c r="G21138" s="292" t="s">
        <v>2979</v>
      </c>
    </row>
    <row r="21139" spans="1:7">
      <c r="A21139" s="292" t="s">
        <v>49</v>
      </c>
      <c r="B21139" s="405">
        <v>88416</v>
      </c>
      <c r="C21139" s="292" t="s">
        <v>2979</v>
      </c>
      <c r="E21139" s="292" t="s">
        <v>214</v>
      </c>
      <c r="F21139" s="405">
        <v>92233</v>
      </c>
      <c r="G21139" s="292" t="s">
        <v>2979</v>
      </c>
    </row>
    <row r="21140" spans="1:7">
      <c r="A21140" s="292" t="s">
        <v>49</v>
      </c>
      <c r="B21140" s="405">
        <v>89429</v>
      </c>
      <c r="C21140" s="292" t="s">
        <v>2979</v>
      </c>
      <c r="E21140" s="292" t="s">
        <v>214</v>
      </c>
      <c r="F21140" s="405">
        <v>92239</v>
      </c>
      <c r="G21140" s="292" t="s">
        <v>2979</v>
      </c>
    </row>
    <row r="21141" spans="1:7">
      <c r="A21141" s="292" t="s">
        <v>49</v>
      </c>
      <c r="B21141" s="405">
        <v>92250</v>
      </c>
      <c r="C21141" s="292" t="s">
        <v>2979</v>
      </c>
      <c r="E21141" s="292" t="s">
        <v>214</v>
      </c>
      <c r="F21141" s="405">
        <v>92242</v>
      </c>
      <c r="G21141" s="292" t="s">
        <v>2979</v>
      </c>
    </row>
    <row r="21142" spans="1:7">
      <c r="A21142" s="292" t="s">
        <v>49</v>
      </c>
      <c r="B21142" s="405">
        <v>93066</v>
      </c>
      <c r="C21142" s="292" t="s">
        <v>2979</v>
      </c>
      <c r="E21142" s="292" t="s">
        <v>214</v>
      </c>
      <c r="F21142" s="405">
        <v>92250</v>
      </c>
      <c r="G21142" s="292" t="s">
        <v>2979</v>
      </c>
    </row>
    <row r="21143" spans="1:7">
      <c r="A21143" s="292" t="s">
        <v>49</v>
      </c>
      <c r="B21143" s="405">
        <v>83822</v>
      </c>
      <c r="C21143" s="292" t="s">
        <v>2979</v>
      </c>
      <c r="E21143" s="292" t="s">
        <v>214</v>
      </c>
      <c r="F21143" s="405">
        <v>92251</v>
      </c>
      <c r="G21143" s="292" t="s">
        <v>2979</v>
      </c>
    </row>
    <row r="21144" spans="1:7">
      <c r="A21144" s="292" t="s">
        <v>49</v>
      </c>
      <c r="B21144" s="405">
        <v>84035</v>
      </c>
      <c r="C21144" s="292" t="s">
        <v>2979</v>
      </c>
      <c r="E21144" s="292" t="s">
        <v>214</v>
      </c>
      <c r="F21144" s="405">
        <v>92252</v>
      </c>
      <c r="G21144" s="292" t="s">
        <v>2979</v>
      </c>
    </row>
    <row r="21145" spans="1:7">
      <c r="A21145" s="292" t="s">
        <v>49</v>
      </c>
      <c r="B21145" s="405">
        <v>84334</v>
      </c>
      <c r="C21145" s="292" t="s">
        <v>2979</v>
      </c>
      <c r="E21145" s="292" t="s">
        <v>214</v>
      </c>
      <c r="F21145" s="405">
        <v>92254</v>
      </c>
      <c r="G21145" s="292" t="s">
        <v>2979</v>
      </c>
    </row>
    <row r="21146" spans="1:7">
      <c r="A21146" s="292" t="s">
        <v>49</v>
      </c>
      <c r="B21146" s="405">
        <v>84648</v>
      </c>
      <c r="C21146" s="292" t="s">
        <v>2979</v>
      </c>
      <c r="E21146" s="292" t="s">
        <v>214</v>
      </c>
      <c r="F21146" s="405">
        <v>92256</v>
      </c>
      <c r="G21146" s="292" t="s">
        <v>2979</v>
      </c>
    </row>
    <row r="21147" spans="1:7">
      <c r="A21147" s="292" t="s">
        <v>49</v>
      </c>
      <c r="B21147" s="405">
        <v>84760</v>
      </c>
      <c r="C21147" s="292" t="s">
        <v>2979</v>
      </c>
      <c r="E21147" s="292" t="s">
        <v>214</v>
      </c>
      <c r="F21147" s="405">
        <v>92258</v>
      </c>
      <c r="G21147" s="292" t="s">
        <v>2979</v>
      </c>
    </row>
    <row r="21148" spans="1:7">
      <c r="A21148" s="292" t="s">
        <v>49</v>
      </c>
      <c r="B21148" s="405">
        <v>85344</v>
      </c>
      <c r="C21148" s="292" t="s">
        <v>2979</v>
      </c>
      <c r="E21148" s="292" t="s">
        <v>214</v>
      </c>
      <c r="F21148" s="405">
        <v>92259</v>
      </c>
      <c r="G21148" s="292" t="s">
        <v>2979</v>
      </c>
    </row>
    <row r="21149" spans="1:7">
      <c r="A21149" s="292" t="s">
        <v>49</v>
      </c>
      <c r="B21149" s="405">
        <v>85631</v>
      </c>
      <c r="C21149" s="292" t="s">
        <v>2979</v>
      </c>
      <c r="E21149" s="292" t="s">
        <v>214</v>
      </c>
      <c r="F21149" s="405">
        <v>92266</v>
      </c>
      <c r="G21149" s="292" t="s">
        <v>2979</v>
      </c>
    </row>
    <row r="21150" spans="1:7">
      <c r="A21150" s="292" t="s">
        <v>49</v>
      </c>
      <c r="B21150" s="405">
        <v>86436</v>
      </c>
      <c r="C21150" s="292" t="s">
        <v>2979</v>
      </c>
      <c r="E21150" s="292" t="s">
        <v>214</v>
      </c>
      <c r="F21150" s="405">
        <v>92268</v>
      </c>
      <c r="G21150" s="292" t="s">
        <v>2979</v>
      </c>
    </row>
    <row r="21151" spans="1:7">
      <c r="A21151" s="292" t="s">
        <v>49</v>
      </c>
      <c r="B21151" s="405">
        <v>87302</v>
      </c>
      <c r="C21151" s="292" t="s">
        <v>2979</v>
      </c>
      <c r="E21151" s="292" t="s">
        <v>214</v>
      </c>
      <c r="F21151" s="405">
        <v>92274</v>
      </c>
      <c r="G21151" s="292" t="s">
        <v>2979</v>
      </c>
    </row>
    <row r="21152" spans="1:7">
      <c r="A21152" s="292" t="s">
        <v>49</v>
      </c>
      <c r="B21152" s="405">
        <v>87715</v>
      </c>
      <c r="C21152" s="292" t="s">
        <v>2979</v>
      </c>
      <c r="E21152" s="292" t="s">
        <v>214</v>
      </c>
      <c r="F21152" s="405">
        <v>92277</v>
      </c>
      <c r="G21152" s="292" t="s">
        <v>2979</v>
      </c>
    </row>
    <row r="21153" spans="1:7">
      <c r="A21153" s="292" t="s">
        <v>49</v>
      </c>
      <c r="B21153" s="405">
        <v>88118</v>
      </c>
      <c r="C21153" s="292" t="s">
        <v>2979</v>
      </c>
      <c r="E21153" s="292" t="s">
        <v>214</v>
      </c>
      <c r="F21153" s="405">
        <v>92281</v>
      </c>
      <c r="G21153" s="292" t="s">
        <v>2979</v>
      </c>
    </row>
    <row r="21154" spans="1:7">
      <c r="A21154" s="292" t="s">
        <v>49</v>
      </c>
      <c r="B21154" s="405">
        <v>88424</v>
      </c>
      <c r="C21154" s="292" t="s">
        <v>2979</v>
      </c>
      <c r="E21154" s="292" t="s">
        <v>214</v>
      </c>
      <c r="F21154" s="405">
        <v>92282</v>
      </c>
      <c r="G21154" s="292" t="s">
        <v>2979</v>
      </c>
    </row>
    <row r="21155" spans="1:7">
      <c r="A21155" s="292" t="s">
        <v>49</v>
      </c>
      <c r="B21155" s="405">
        <v>89430</v>
      </c>
      <c r="C21155" s="292" t="s">
        <v>2979</v>
      </c>
      <c r="E21155" s="292" t="s">
        <v>214</v>
      </c>
      <c r="F21155" s="405">
        <v>92285</v>
      </c>
      <c r="G21155" s="292" t="s">
        <v>2979</v>
      </c>
    </row>
    <row r="21156" spans="1:7">
      <c r="A21156" s="292" t="s">
        <v>49</v>
      </c>
      <c r="B21156" s="405">
        <v>92251</v>
      </c>
      <c r="C21156" s="292" t="s">
        <v>2979</v>
      </c>
      <c r="E21156" s="292" t="s">
        <v>214</v>
      </c>
      <c r="F21156" s="405">
        <v>92301</v>
      </c>
      <c r="G21156" s="292" t="s">
        <v>2979</v>
      </c>
    </row>
    <row r="21157" spans="1:7">
      <c r="A21157" s="292" t="s">
        <v>49</v>
      </c>
      <c r="B21157" s="405">
        <v>93201</v>
      </c>
      <c r="C21157" s="292" t="s">
        <v>2979</v>
      </c>
      <c r="E21157" s="292" t="s">
        <v>214</v>
      </c>
      <c r="F21157" s="405">
        <v>92310</v>
      </c>
      <c r="G21157" s="292" t="s">
        <v>2979</v>
      </c>
    </row>
    <row r="21158" spans="1:7">
      <c r="A21158" s="292" t="s">
        <v>49</v>
      </c>
      <c r="B21158" s="405">
        <v>83825</v>
      </c>
      <c r="C21158" s="292" t="s">
        <v>2979</v>
      </c>
      <c r="E21158" s="292" t="s">
        <v>214</v>
      </c>
      <c r="F21158" s="405">
        <v>92314</v>
      </c>
      <c r="G21158" s="292" t="s">
        <v>2979</v>
      </c>
    </row>
    <row r="21159" spans="1:7">
      <c r="A21159" s="292" t="s">
        <v>49</v>
      </c>
      <c r="B21159" s="405">
        <v>84036</v>
      </c>
      <c r="C21159" s="292" t="s">
        <v>2979</v>
      </c>
      <c r="E21159" s="292" t="s">
        <v>214</v>
      </c>
      <c r="F21159" s="405">
        <v>92321</v>
      </c>
      <c r="G21159" s="292" t="s">
        <v>2979</v>
      </c>
    </row>
    <row r="21160" spans="1:7">
      <c r="A21160" s="292" t="s">
        <v>49</v>
      </c>
      <c r="B21160" s="405">
        <v>84338</v>
      </c>
      <c r="C21160" s="292" t="s">
        <v>2979</v>
      </c>
      <c r="E21160" s="292" t="s">
        <v>214</v>
      </c>
      <c r="F21160" s="405">
        <v>92322</v>
      </c>
      <c r="G21160" s="292" t="s">
        <v>2979</v>
      </c>
    </row>
    <row r="21161" spans="1:7">
      <c r="A21161" s="292" t="s">
        <v>49</v>
      </c>
      <c r="B21161" s="405">
        <v>84650</v>
      </c>
      <c r="C21161" s="292" t="s">
        <v>2979</v>
      </c>
      <c r="E21161" s="292" t="s">
        <v>214</v>
      </c>
      <c r="F21161" s="405">
        <v>92327</v>
      </c>
      <c r="G21161" s="292" t="s">
        <v>2979</v>
      </c>
    </row>
    <row r="21162" spans="1:7">
      <c r="A21162" s="292" t="s">
        <v>49</v>
      </c>
      <c r="B21162" s="405">
        <v>84762</v>
      </c>
      <c r="C21162" s="292" t="s">
        <v>2979</v>
      </c>
      <c r="E21162" s="292" t="s">
        <v>214</v>
      </c>
      <c r="F21162" s="405">
        <v>92333</v>
      </c>
      <c r="G21162" s="292" t="s">
        <v>2979</v>
      </c>
    </row>
    <row r="21163" spans="1:7">
      <c r="A21163" s="292" t="s">
        <v>49</v>
      </c>
      <c r="B21163" s="405">
        <v>85346</v>
      </c>
      <c r="C21163" s="292" t="s">
        <v>2979</v>
      </c>
      <c r="E21163" s="292" t="s">
        <v>214</v>
      </c>
      <c r="F21163" s="405">
        <v>92338</v>
      </c>
      <c r="G21163" s="292" t="s">
        <v>2979</v>
      </c>
    </row>
    <row r="21164" spans="1:7">
      <c r="A21164" s="292" t="s">
        <v>49</v>
      </c>
      <c r="B21164" s="405">
        <v>85637</v>
      </c>
      <c r="C21164" s="292" t="s">
        <v>2979</v>
      </c>
      <c r="E21164" s="292" t="s">
        <v>214</v>
      </c>
      <c r="F21164" s="405">
        <v>92339</v>
      </c>
      <c r="G21164" s="292" t="s">
        <v>2979</v>
      </c>
    </row>
    <row r="21165" spans="1:7">
      <c r="A21165" s="292" t="s">
        <v>49</v>
      </c>
      <c r="B21165" s="405">
        <v>86440</v>
      </c>
      <c r="C21165" s="292" t="s">
        <v>2979</v>
      </c>
      <c r="E21165" s="292" t="s">
        <v>214</v>
      </c>
      <c r="F21165" s="405">
        <v>92341</v>
      </c>
      <c r="G21165" s="292" t="s">
        <v>2979</v>
      </c>
    </row>
    <row r="21166" spans="1:7">
      <c r="A21166" s="292" t="s">
        <v>49</v>
      </c>
      <c r="B21166" s="405">
        <v>87312</v>
      </c>
      <c r="C21166" s="292" t="s">
        <v>2979</v>
      </c>
      <c r="E21166" s="292" t="s">
        <v>214</v>
      </c>
      <c r="F21166" s="405">
        <v>92342</v>
      </c>
      <c r="G21166" s="292" t="s">
        <v>2979</v>
      </c>
    </row>
    <row r="21167" spans="1:7">
      <c r="A21167" s="292" t="s">
        <v>49</v>
      </c>
      <c r="B21167" s="405">
        <v>87722</v>
      </c>
      <c r="C21167" s="292" t="s">
        <v>2979</v>
      </c>
      <c r="E21167" s="292" t="s">
        <v>214</v>
      </c>
      <c r="F21167" s="405">
        <v>92356</v>
      </c>
      <c r="G21167" s="292" t="s">
        <v>2979</v>
      </c>
    </row>
    <row r="21168" spans="1:7">
      <c r="A21168" s="292" t="s">
        <v>49</v>
      </c>
      <c r="B21168" s="405">
        <v>88124</v>
      </c>
      <c r="C21168" s="292" t="s">
        <v>2979</v>
      </c>
      <c r="E21168" s="292" t="s">
        <v>214</v>
      </c>
      <c r="F21168" s="405">
        <v>92363</v>
      </c>
      <c r="G21168" s="292" t="s">
        <v>2979</v>
      </c>
    </row>
    <row r="21169" spans="1:7">
      <c r="A21169" s="292" t="s">
        <v>49</v>
      </c>
      <c r="B21169" s="405">
        <v>88426</v>
      </c>
      <c r="C21169" s="292" t="s">
        <v>2979</v>
      </c>
      <c r="E21169" s="292" t="s">
        <v>214</v>
      </c>
      <c r="F21169" s="405">
        <v>92364</v>
      </c>
      <c r="G21169" s="292" t="s">
        <v>2979</v>
      </c>
    </row>
    <row r="21170" spans="1:7">
      <c r="A21170" s="292" t="s">
        <v>49</v>
      </c>
      <c r="B21170" s="405">
        <v>89440</v>
      </c>
      <c r="C21170" s="292" t="s">
        <v>2979</v>
      </c>
      <c r="E21170" s="292" t="s">
        <v>214</v>
      </c>
      <c r="F21170" s="405">
        <v>92366</v>
      </c>
      <c r="G21170" s="292" t="s">
        <v>2979</v>
      </c>
    </row>
    <row r="21171" spans="1:7">
      <c r="A21171" s="292" t="s">
        <v>49</v>
      </c>
      <c r="B21171" s="405">
        <v>92252</v>
      </c>
      <c r="C21171" s="292" t="s">
        <v>2979</v>
      </c>
      <c r="E21171" s="292" t="s">
        <v>214</v>
      </c>
      <c r="F21171" s="405">
        <v>92371</v>
      </c>
      <c r="G21171" s="292" t="s">
        <v>2979</v>
      </c>
    </row>
    <row r="21172" spans="1:7">
      <c r="A21172" s="292" t="s">
        <v>49</v>
      </c>
      <c r="B21172" s="405">
        <v>93204</v>
      </c>
      <c r="C21172" s="292" t="s">
        <v>2979</v>
      </c>
      <c r="E21172" s="292" t="s">
        <v>214</v>
      </c>
      <c r="F21172" s="405">
        <v>92382</v>
      </c>
      <c r="G21172" s="292" t="s">
        <v>2979</v>
      </c>
    </row>
    <row r="21173" spans="1:7">
      <c r="A21173" s="292" t="s">
        <v>49</v>
      </c>
      <c r="B21173" s="405">
        <v>93205</v>
      </c>
      <c r="C21173" s="292" t="s">
        <v>2979</v>
      </c>
      <c r="E21173" s="292" t="s">
        <v>214</v>
      </c>
      <c r="F21173" s="405">
        <v>92384</v>
      </c>
      <c r="G21173" s="292" t="s">
        <v>2979</v>
      </c>
    </row>
    <row r="21174" spans="1:7">
      <c r="A21174" s="292" t="s">
        <v>49</v>
      </c>
      <c r="B21174" s="405">
        <v>93465</v>
      </c>
      <c r="C21174" s="292" t="s">
        <v>2979</v>
      </c>
      <c r="E21174" s="292" t="s">
        <v>214</v>
      </c>
      <c r="F21174" s="405">
        <v>92385</v>
      </c>
      <c r="G21174" s="292" t="s">
        <v>2979</v>
      </c>
    </row>
    <row r="21175" spans="1:7">
      <c r="A21175" s="292" t="s">
        <v>49</v>
      </c>
      <c r="B21175" s="405">
        <v>93646</v>
      </c>
      <c r="C21175" s="292" t="s">
        <v>2979</v>
      </c>
      <c r="E21175" s="292" t="s">
        <v>214</v>
      </c>
      <c r="F21175" s="405">
        <v>92397</v>
      </c>
      <c r="G21175" s="292" t="s">
        <v>2979</v>
      </c>
    </row>
    <row r="21176" spans="1:7">
      <c r="A21176" s="292" t="s">
        <v>49</v>
      </c>
      <c r="B21176" s="405">
        <v>95017</v>
      </c>
      <c r="C21176" s="292" t="s">
        <v>2979</v>
      </c>
      <c r="E21176" s="292" t="s">
        <v>214</v>
      </c>
      <c r="F21176" s="405">
        <v>92549</v>
      </c>
      <c r="G21176" s="292" t="s">
        <v>2979</v>
      </c>
    </row>
    <row r="21177" spans="1:7">
      <c r="A21177" s="292" t="s">
        <v>49</v>
      </c>
      <c r="B21177" s="405">
        <v>95347</v>
      </c>
      <c r="C21177" s="292" t="s">
        <v>2979</v>
      </c>
      <c r="E21177" s="292" t="s">
        <v>214</v>
      </c>
      <c r="F21177" s="405">
        <v>92676</v>
      </c>
      <c r="G21177" s="292" t="s">
        <v>2979</v>
      </c>
    </row>
    <row r="21178" spans="1:7">
      <c r="A21178" s="292" t="s">
        <v>49</v>
      </c>
      <c r="B21178" s="405">
        <v>95493</v>
      </c>
      <c r="C21178" s="292" t="s">
        <v>2979</v>
      </c>
      <c r="E21178" s="292" t="s">
        <v>214</v>
      </c>
      <c r="F21178" s="405">
        <v>93015</v>
      </c>
      <c r="G21178" s="292" t="s">
        <v>2979</v>
      </c>
    </row>
    <row r="21179" spans="1:7">
      <c r="A21179" s="292" t="s">
        <v>49</v>
      </c>
      <c r="B21179" s="405">
        <v>95623</v>
      </c>
      <c r="C21179" s="292" t="s">
        <v>2979</v>
      </c>
      <c r="E21179" s="292" t="s">
        <v>214</v>
      </c>
      <c r="F21179" s="405">
        <v>93016</v>
      </c>
      <c r="G21179" s="292" t="s">
        <v>2979</v>
      </c>
    </row>
    <row r="21180" spans="1:7">
      <c r="A21180" s="292" t="s">
        <v>49</v>
      </c>
      <c r="B21180" s="405">
        <v>95930</v>
      </c>
      <c r="C21180" s="292" t="s">
        <v>2979</v>
      </c>
      <c r="E21180" s="292" t="s">
        <v>214</v>
      </c>
      <c r="F21180" s="405">
        <v>93023</v>
      </c>
      <c r="G21180" s="292" t="s">
        <v>2979</v>
      </c>
    </row>
    <row r="21181" spans="1:7">
      <c r="A21181" s="292" t="s">
        <v>49</v>
      </c>
      <c r="B21181" s="405">
        <v>96021</v>
      </c>
      <c r="C21181" s="292" t="s">
        <v>2979</v>
      </c>
      <c r="E21181" s="292" t="s">
        <v>214</v>
      </c>
      <c r="F21181" s="405">
        <v>93024</v>
      </c>
      <c r="G21181" s="292" t="s">
        <v>2979</v>
      </c>
    </row>
    <row r="21182" spans="1:7">
      <c r="A21182" s="292" t="s">
        <v>49</v>
      </c>
      <c r="B21182" s="405">
        <v>96121</v>
      </c>
      <c r="C21182" s="292" t="s">
        <v>2979</v>
      </c>
      <c r="E21182" s="292" t="s">
        <v>214</v>
      </c>
      <c r="F21182" s="405">
        <v>93040</v>
      </c>
      <c r="G21182" s="292" t="s">
        <v>2979</v>
      </c>
    </row>
    <row r="21183" spans="1:7">
      <c r="A21183" s="292" t="s">
        <v>49</v>
      </c>
      <c r="B21183" s="405">
        <v>97107</v>
      </c>
      <c r="C21183" s="292" t="s">
        <v>2979</v>
      </c>
      <c r="E21183" s="292" t="s">
        <v>214</v>
      </c>
      <c r="F21183" s="405">
        <v>93066</v>
      </c>
      <c r="G21183" s="292" t="s">
        <v>2979</v>
      </c>
    </row>
    <row r="21184" spans="1:7">
      <c r="A21184" s="292" t="s">
        <v>49</v>
      </c>
      <c r="B21184" s="405">
        <v>97377</v>
      </c>
      <c r="C21184" s="292" t="s">
        <v>2979</v>
      </c>
      <c r="E21184" s="292" t="s">
        <v>214</v>
      </c>
      <c r="F21184" s="405">
        <v>93201</v>
      </c>
      <c r="G21184" s="292" t="s">
        <v>2979</v>
      </c>
    </row>
    <row r="21185" spans="1:7">
      <c r="A21185" s="292" t="s">
        <v>49</v>
      </c>
      <c r="B21185" s="405">
        <v>97453</v>
      </c>
      <c r="C21185" s="292" t="s">
        <v>2979</v>
      </c>
      <c r="E21185" s="292" t="s">
        <v>214</v>
      </c>
      <c r="F21185" s="405">
        <v>93204</v>
      </c>
      <c r="G21185" s="292" t="s">
        <v>2979</v>
      </c>
    </row>
    <row r="21186" spans="1:7">
      <c r="A21186" s="292" t="s">
        <v>49</v>
      </c>
      <c r="B21186" s="405">
        <v>97627</v>
      </c>
      <c r="C21186" s="292" t="s">
        <v>2979</v>
      </c>
      <c r="E21186" s="292" t="s">
        <v>214</v>
      </c>
      <c r="F21186" s="405">
        <v>93205</v>
      </c>
      <c r="G21186" s="292" t="s">
        <v>2979</v>
      </c>
    </row>
    <row r="21187" spans="1:7">
      <c r="A21187" s="292" t="s">
        <v>49</v>
      </c>
      <c r="B21187" s="405">
        <v>97865</v>
      </c>
      <c r="C21187" s="292" t="s">
        <v>2979</v>
      </c>
      <c r="E21187" s="292" t="s">
        <v>214</v>
      </c>
      <c r="F21187" s="405">
        <v>93206</v>
      </c>
      <c r="G21187" s="292" t="s">
        <v>2979</v>
      </c>
    </row>
    <row r="21188" spans="1:7">
      <c r="A21188" s="292" t="s">
        <v>49</v>
      </c>
      <c r="B21188" s="405">
        <v>93206</v>
      </c>
      <c r="C21188" s="292" t="s">
        <v>2979</v>
      </c>
      <c r="E21188" s="292" t="s">
        <v>214</v>
      </c>
      <c r="F21188" s="405">
        <v>93210</v>
      </c>
      <c r="G21188" s="292" t="s">
        <v>2979</v>
      </c>
    </row>
    <row r="21189" spans="1:7">
      <c r="A21189" s="292" t="s">
        <v>49</v>
      </c>
      <c r="B21189" s="405">
        <v>93501</v>
      </c>
      <c r="C21189" s="292" t="s">
        <v>2979</v>
      </c>
      <c r="E21189" s="292" t="s">
        <v>214</v>
      </c>
      <c r="F21189" s="405">
        <v>93212</v>
      </c>
      <c r="G21189" s="292" t="s">
        <v>2979</v>
      </c>
    </row>
    <row r="21190" spans="1:7">
      <c r="A21190" s="292" t="s">
        <v>49</v>
      </c>
      <c r="B21190" s="405">
        <v>93647</v>
      </c>
      <c r="C21190" s="292" t="s">
        <v>2979</v>
      </c>
      <c r="E21190" s="292" t="s">
        <v>214</v>
      </c>
      <c r="F21190" s="405">
        <v>93215</v>
      </c>
      <c r="G21190" s="292" t="s">
        <v>2979</v>
      </c>
    </row>
    <row r="21191" spans="1:7">
      <c r="A21191" s="292" t="s">
        <v>49</v>
      </c>
      <c r="B21191" s="405">
        <v>95026</v>
      </c>
      <c r="C21191" s="292" t="s">
        <v>2979</v>
      </c>
      <c r="E21191" s="292" t="s">
        <v>214</v>
      </c>
      <c r="F21191" s="405">
        <v>93216</v>
      </c>
      <c r="G21191" s="292" t="s">
        <v>2979</v>
      </c>
    </row>
    <row r="21192" spans="1:7">
      <c r="A21192" s="292" t="s">
        <v>49</v>
      </c>
      <c r="B21192" s="405">
        <v>95360</v>
      </c>
      <c r="C21192" s="292" t="s">
        <v>2979</v>
      </c>
      <c r="E21192" s="292" t="s">
        <v>214</v>
      </c>
      <c r="F21192" s="405">
        <v>93218</v>
      </c>
      <c r="G21192" s="292" t="s">
        <v>2979</v>
      </c>
    </row>
    <row r="21193" spans="1:7">
      <c r="A21193" s="292" t="s">
        <v>49</v>
      </c>
      <c r="B21193" s="405">
        <v>95497</v>
      </c>
      <c r="C21193" s="292" t="s">
        <v>2979</v>
      </c>
      <c r="E21193" s="292" t="s">
        <v>214</v>
      </c>
      <c r="F21193" s="405">
        <v>93219</v>
      </c>
      <c r="G21193" s="292" t="s">
        <v>2979</v>
      </c>
    </row>
    <row r="21194" spans="1:7">
      <c r="A21194" s="292" t="s">
        <v>49</v>
      </c>
      <c r="B21194" s="405">
        <v>95627</v>
      </c>
      <c r="C21194" s="292" t="s">
        <v>2979</v>
      </c>
      <c r="E21194" s="292" t="s">
        <v>214</v>
      </c>
      <c r="F21194" s="405">
        <v>93221</v>
      </c>
      <c r="G21194" s="292" t="s">
        <v>2979</v>
      </c>
    </row>
    <row r="21195" spans="1:7">
      <c r="A21195" s="292" t="s">
        <v>49</v>
      </c>
      <c r="B21195" s="405">
        <v>95931</v>
      </c>
      <c r="C21195" s="292" t="s">
        <v>2979</v>
      </c>
      <c r="E21195" s="292" t="s">
        <v>214</v>
      </c>
      <c r="F21195" s="405">
        <v>93224</v>
      </c>
      <c r="G21195" s="292" t="s">
        <v>2979</v>
      </c>
    </row>
    <row r="21196" spans="1:7">
      <c r="A21196" s="292" t="s">
        <v>49</v>
      </c>
      <c r="B21196" s="405">
        <v>96025</v>
      </c>
      <c r="C21196" s="292" t="s">
        <v>2979</v>
      </c>
      <c r="E21196" s="292" t="s">
        <v>214</v>
      </c>
      <c r="F21196" s="405">
        <v>93225</v>
      </c>
      <c r="G21196" s="292" t="s">
        <v>2979</v>
      </c>
    </row>
    <row r="21197" spans="1:7">
      <c r="A21197" s="292" t="s">
        <v>49</v>
      </c>
      <c r="B21197" s="405">
        <v>96122</v>
      </c>
      <c r="C21197" s="292" t="s">
        <v>2979</v>
      </c>
      <c r="E21197" s="292" t="s">
        <v>214</v>
      </c>
      <c r="F21197" s="405">
        <v>93234</v>
      </c>
      <c r="G21197" s="292" t="s">
        <v>2979</v>
      </c>
    </row>
    <row r="21198" spans="1:7">
      <c r="A21198" s="292" t="s">
        <v>49</v>
      </c>
      <c r="B21198" s="405">
        <v>97108</v>
      </c>
      <c r="C21198" s="292" t="s">
        <v>2979</v>
      </c>
      <c r="E21198" s="292" t="s">
        <v>214</v>
      </c>
      <c r="F21198" s="405">
        <v>93237</v>
      </c>
      <c r="G21198" s="292" t="s">
        <v>2979</v>
      </c>
    </row>
    <row r="21199" spans="1:7">
      <c r="A21199" s="292" t="s">
        <v>49</v>
      </c>
      <c r="B21199" s="405">
        <v>97378</v>
      </c>
      <c r="C21199" s="292" t="s">
        <v>2979</v>
      </c>
      <c r="E21199" s="292" t="s">
        <v>214</v>
      </c>
      <c r="F21199" s="405">
        <v>93238</v>
      </c>
      <c r="G21199" s="292" t="s">
        <v>2979</v>
      </c>
    </row>
    <row r="21200" spans="1:7">
      <c r="A21200" s="292" t="s">
        <v>49</v>
      </c>
      <c r="B21200" s="405">
        <v>97454</v>
      </c>
      <c r="C21200" s="292" t="s">
        <v>2979</v>
      </c>
      <c r="E21200" s="292" t="s">
        <v>214</v>
      </c>
      <c r="F21200" s="405">
        <v>93239</v>
      </c>
      <c r="G21200" s="292" t="s">
        <v>2979</v>
      </c>
    </row>
    <row r="21201" spans="1:7">
      <c r="A21201" s="292" t="s">
        <v>49</v>
      </c>
      <c r="B21201" s="405">
        <v>97632</v>
      </c>
      <c r="C21201" s="292" t="s">
        <v>2979</v>
      </c>
      <c r="E21201" s="292" t="s">
        <v>214</v>
      </c>
      <c r="F21201" s="405">
        <v>93242</v>
      </c>
      <c r="G21201" s="292" t="s">
        <v>2979</v>
      </c>
    </row>
    <row r="21202" spans="1:7">
      <c r="A21202" s="292" t="s">
        <v>49</v>
      </c>
      <c r="B21202" s="405">
        <v>97867</v>
      </c>
      <c r="C21202" s="292" t="s">
        <v>2979</v>
      </c>
      <c r="E21202" s="292" t="s">
        <v>214</v>
      </c>
      <c r="F21202" s="405">
        <v>93243</v>
      </c>
      <c r="G21202" s="292" t="s">
        <v>2979</v>
      </c>
    </row>
    <row r="21203" spans="1:7">
      <c r="A21203" s="292" t="s">
        <v>49</v>
      </c>
      <c r="B21203" s="405">
        <v>93210</v>
      </c>
      <c r="C21203" s="292" t="s">
        <v>2979</v>
      </c>
      <c r="E21203" s="292" t="s">
        <v>214</v>
      </c>
      <c r="F21203" s="405">
        <v>93244</v>
      </c>
      <c r="G21203" s="292" t="s">
        <v>2979</v>
      </c>
    </row>
    <row r="21204" spans="1:7">
      <c r="A21204" s="292" t="s">
        <v>49</v>
      </c>
      <c r="B21204" s="405">
        <v>93505</v>
      </c>
      <c r="C21204" s="292" t="s">
        <v>2979</v>
      </c>
      <c r="E21204" s="292" t="s">
        <v>214</v>
      </c>
      <c r="F21204" s="405">
        <v>93249</v>
      </c>
      <c r="G21204" s="292" t="s">
        <v>2979</v>
      </c>
    </row>
    <row r="21205" spans="1:7">
      <c r="A21205" s="292" t="s">
        <v>49</v>
      </c>
      <c r="B21205" s="405">
        <v>93649</v>
      </c>
      <c r="C21205" s="292" t="s">
        <v>2979</v>
      </c>
      <c r="E21205" s="292" t="s">
        <v>214</v>
      </c>
      <c r="F21205" s="405">
        <v>93254</v>
      </c>
      <c r="G21205" s="292" t="s">
        <v>2979</v>
      </c>
    </row>
    <row r="21206" spans="1:7">
      <c r="A21206" s="292" t="s">
        <v>49</v>
      </c>
      <c r="B21206" s="405">
        <v>95033</v>
      </c>
      <c r="C21206" s="292" t="s">
        <v>2979</v>
      </c>
      <c r="E21206" s="292" t="s">
        <v>214</v>
      </c>
      <c r="F21206" s="405">
        <v>93256</v>
      </c>
      <c r="G21206" s="292" t="s">
        <v>2979</v>
      </c>
    </row>
    <row r="21207" spans="1:7">
      <c r="A21207" s="292" t="s">
        <v>49</v>
      </c>
      <c r="B21207" s="405">
        <v>95365</v>
      </c>
      <c r="C21207" s="292" t="s">
        <v>2979</v>
      </c>
      <c r="E21207" s="292" t="s">
        <v>214</v>
      </c>
      <c r="F21207" s="405">
        <v>93257</v>
      </c>
      <c r="G21207" s="292" t="s">
        <v>2979</v>
      </c>
    </row>
    <row r="21208" spans="1:7">
      <c r="A21208" s="292" t="s">
        <v>49</v>
      </c>
      <c r="B21208" s="405">
        <v>95525</v>
      </c>
      <c r="C21208" s="292" t="s">
        <v>2979</v>
      </c>
      <c r="E21208" s="292" t="s">
        <v>214</v>
      </c>
      <c r="F21208" s="405">
        <v>93261</v>
      </c>
      <c r="G21208" s="292" t="s">
        <v>2979</v>
      </c>
    </row>
    <row r="21209" spans="1:7">
      <c r="A21209" s="292" t="s">
        <v>49</v>
      </c>
      <c r="B21209" s="405">
        <v>95631</v>
      </c>
      <c r="C21209" s="292" t="s">
        <v>2979</v>
      </c>
      <c r="E21209" s="292" t="s">
        <v>214</v>
      </c>
      <c r="F21209" s="405">
        <v>93262</v>
      </c>
      <c r="G21209" s="292" t="s">
        <v>2979</v>
      </c>
    </row>
    <row r="21210" spans="1:7">
      <c r="A21210" s="292" t="s">
        <v>49</v>
      </c>
      <c r="B21210" s="405">
        <v>95932</v>
      </c>
      <c r="C21210" s="292" t="s">
        <v>2979</v>
      </c>
      <c r="E21210" s="292" t="s">
        <v>214</v>
      </c>
      <c r="F21210" s="405">
        <v>93266</v>
      </c>
      <c r="G21210" s="292" t="s">
        <v>2979</v>
      </c>
    </row>
    <row r="21211" spans="1:7">
      <c r="A21211" s="292" t="s">
        <v>49</v>
      </c>
      <c r="B21211" s="405">
        <v>96027</v>
      </c>
      <c r="C21211" s="292" t="s">
        <v>2979</v>
      </c>
      <c r="E21211" s="292" t="s">
        <v>214</v>
      </c>
      <c r="F21211" s="405">
        <v>93267</v>
      </c>
      <c r="G21211" s="292" t="s">
        <v>2979</v>
      </c>
    </row>
    <row r="21212" spans="1:7">
      <c r="A21212" s="292" t="s">
        <v>49</v>
      </c>
      <c r="B21212" s="405">
        <v>96124</v>
      </c>
      <c r="C21212" s="292" t="s">
        <v>2979</v>
      </c>
      <c r="E21212" s="292" t="s">
        <v>214</v>
      </c>
      <c r="F21212" s="405">
        <v>93270</v>
      </c>
      <c r="G21212" s="292" t="s">
        <v>2979</v>
      </c>
    </row>
    <row r="21213" spans="1:7">
      <c r="A21213" s="292" t="s">
        <v>49</v>
      </c>
      <c r="B21213" s="405">
        <v>97109</v>
      </c>
      <c r="C21213" s="292" t="s">
        <v>2979</v>
      </c>
      <c r="E21213" s="292" t="s">
        <v>214</v>
      </c>
      <c r="F21213" s="405">
        <v>93272</v>
      </c>
      <c r="G21213" s="292" t="s">
        <v>2979</v>
      </c>
    </row>
    <row r="21214" spans="1:7">
      <c r="A21214" s="292" t="s">
        <v>49</v>
      </c>
      <c r="B21214" s="405">
        <v>97380</v>
      </c>
      <c r="C21214" s="292" t="s">
        <v>2979</v>
      </c>
      <c r="E21214" s="292" t="s">
        <v>214</v>
      </c>
      <c r="F21214" s="405">
        <v>93276</v>
      </c>
      <c r="G21214" s="292" t="s">
        <v>2979</v>
      </c>
    </row>
    <row r="21215" spans="1:7">
      <c r="A21215" s="292" t="s">
        <v>49</v>
      </c>
      <c r="B21215" s="405">
        <v>97456</v>
      </c>
      <c r="C21215" s="292" t="s">
        <v>2979</v>
      </c>
      <c r="E21215" s="292" t="s">
        <v>214</v>
      </c>
      <c r="F21215" s="405">
        <v>93280</v>
      </c>
      <c r="G21215" s="292" t="s">
        <v>2979</v>
      </c>
    </row>
    <row r="21216" spans="1:7">
      <c r="A21216" s="292" t="s">
        <v>49</v>
      </c>
      <c r="B21216" s="405">
        <v>97633</v>
      </c>
      <c r="C21216" s="292" t="s">
        <v>2979</v>
      </c>
      <c r="E21216" s="292" t="s">
        <v>214</v>
      </c>
      <c r="F21216" s="405">
        <v>93424</v>
      </c>
      <c r="G21216" s="292" t="s">
        <v>2979</v>
      </c>
    </row>
    <row r="21217" spans="1:7">
      <c r="A21217" s="292" t="s">
        <v>49</v>
      </c>
      <c r="B21217" s="405">
        <v>97869</v>
      </c>
      <c r="C21217" s="292" t="s">
        <v>2979</v>
      </c>
      <c r="E21217" s="292" t="s">
        <v>214</v>
      </c>
      <c r="F21217" s="405">
        <v>93428</v>
      </c>
      <c r="G21217" s="292" t="s">
        <v>2979</v>
      </c>
    </row>
    <row r="21218" spans="1:7">
      <c r="A21218" s="292" t="s">
        <v>49</v>
      </c>
      <c r="B21218" s="405">
        <v>93212</v>
      </c>
      <c r="C21218" s="292" t="s">
        <v>2979</v>
      </c>
      <c r="E21218" s="292" t="s">
        <v>214</v>
      </c>
      <c r="F21218" s="405">
        <v>93429</v>
      </c>
      <c r="G21218" s="292" t="s">
        <v>2979</v>
      </c>
    </row>
    <row r="21219" spans="1:7">
      <c r="A21219" s="292" t="s">
        <v>49</v>
      </c>
      <c r="B21219" s="405">
        <v>93510</v>
      </c>
      <c r="C21219" s="292" t="s">
        <v>2979</v>
      </c>
      <c r="E21219" s="292" t="s">
        <v>214</v>
      </c>
      <c r="F21219" s="405">
        <v>93430</v>
      </c>
      <c r="G21219" s="292" t="s">
        <v>2979</v>
      </c>
    </row>
    <row r="21220" spans="1:7">
      <c r="A21220" s="292" t="s">
        <v>49</v>
      </c>
      <c r="B21220" s="405">
        <v>93652</v>
      </c>
      <c r="C21220" s="292" t="s">
        <v>2979</v>
      </c>
      <c r="E21220" s="292" t="s">
        <v>214</v>
      </c>
      <c r="F21220" s="405">
        <v>93432</v>
      </c>
      <c r="G21220" s="292" t="s">
        <v>2979</v>
      </c>
    </row>
    <row r="21221" spans="1:7">
      <c r="A21221" s="292" t="s">
        <v>49</v>
      </c>
      <c r="B21221" s="405">
        <v>95039</v>
      </c>
      <c r="C21221" s="292" t="s">
        <v>2979</v>
      </c>
      <c r="E21221" s="292" t="s">
        <v>214</v>
      </c>
      <c r="F21221" s="405">
        <v>93441</v>
      </c>
      <c r="G21221" s="292" t="s">
        <v>2979</v>
      </c>
    </row>
    <row r="21222" spans="1:7">
      <c r="A21222" s="292" t="s">
        <v>49</v>
      </c>
      <c r="B21222" s="405">
        <v>95374</v>
      </c>
      <c r="C21222" s="292" t="s">
        <v>2979</v>
      </c>
      <c r="E21222" s="292" t="s">
        <v>214</v>
      </c>
      <c r="F21222" s="405">
        <v>93446</v>
      </c>
      <c r="G21222" s="292" t="s">
        <v>2979</v>
      </c>
    </row>
    <row r="21223" spans="1:7">
      <c r="A21223" s="292" t="s">
        <v>49</v>
      </c>
      <c r="B21223" s="405">
        <v>95526</v>
      </c>
      <c r="C21223" s="292" t="s">
        <v>2979</v>
      </c>
      <c r="E21223" s="292" t="s">
        <v>214</v>
      </c>
      <c r="F21223" s="405">
        <v>93450</v>
      </c>
      <c r="G21223" s="292" t="s">
        <v>2979</v>
      </c>
    </row>
    <row r="21224" spans="1:7">
      <c r="A21224" s="292" t="s">
        <v>49</v>
      </c>
      <c r="B21224" s="405">
        <v>95633</v>
      </c>
      <c r="C21224" s="292" t="s">
        <v>2979</v>
      </c>
      <c r="E21224" s="292" t="s">
        <v>214</v>
      </c>
      <c r="F21224" s="405">
        <v>93451</v>
      </c>
      <c r="G21224" s="292" t="s">
        <v>2979</v>
      </c>
    </row>
    <row r="21225" spans="1:7">
      <c r="A21225" s="292" t="s">
        <v>49</v>
      </c>
      <c r="B21225" s="405">
        <v>95934</v>
      </c>
      <c r="C21225" s="292" t="s">
        <v>2979</v>
      </c>
      <c r="E21225" s="292" t="s">
        <v>214</v>
      </c>
      <c r="F21225" s="405">
        <v>93452</v>
      </c>
      <c r="G21225" s="292" t="s">
        <v>2979</v>
      </c>
    </row>
    <row r="21226" spans="1:7">
      <c r="A21226" s="292" t="s">
        <v>49</v>
      </c>
      <c r="B21226" s="405">
        <v>96028</v>
      </c>
      <c r="C21226" s="292" t="s">
        <v>2979</v>
      </c>
      <c r="E21226" s="292" t="s">
        <v>214</v>
      </c>
      <c r="F21226" s="405">
        <v>93461</v>
      </c>
      <c r="G21226" s="292" t="s">
        <v>2979</v>
      </c>
    </row>
    <row r="21227" spans="1:7">
      <c r="A21227" s="292" t="s">
        <v>49</v>
      </c>
      <c r="B21227" s="405">
        <v>96125</v>
      </c>
      <c r="C21227" s="292" t="s">
        <v>2979</v>
      </c>
      <c r="E21227" s="292" t="s">
        <v>214</v>
      </c>
      <c r="F21227" s="405">
        <v>93465</v>
      </c>
      <c r="G21227" s="292" t="s">
        <v>2979</v>
      </c>
    </row>
    <row r="21228" spans="1:7">
      <c r="A21228" s="292" t="s">
        <v>49</v>
      </c>
      <c r="B21228" s="405">
        <v>97110</v>
      </c>
      <c r="C21228" s="292" t="s">
        <v>2979</v>
      </c>
      <c r="E21228" s="292" t="s">
        <v>214</v>
      </c>
      <c r="F21228" s="405">
        <v>93501</v>
      </c>
      <c r="G21228" s="292" t="s">
        <v>2979</v>
      </c>
    </row>
    <row r="21229" spans="1:7">
      <c r="A21229" s="292" t="s">
        <v>49</v>
      </c>
      <c r="B21229" s="405">
        <v>97381</v>
      </c>
      <c r="C21229" s="292" t="s">
        <v>2979</v>
      </c>
      <c r="E21229" s="292" t="s">
        <v>214</v>
      </c>
      <c r="F21229" s="405">
        <v>93505</v>
      </c>
      <c r="G21229" s="292" t="s">
        <v>2979</v>
      </c>
    </row>
    <row r="21230" spans="1:7">
      <c r="A21230" s="292" t="s">
        <v>49</v>
      </c>
      <c r="B21230" s="405">
        <v>97458</v>
      </c>
      <c r="C21230" s="292" t="s">
        <v>2979</v>
      </c>
      <c r="E21230" s="292" t="s">
        <v>214</v>
      </c>
      <c r="F21230" s="405">
        <v>93510</v>
      </c>
      <c r="G21230" s="292" t="s">
        <v>2979</v>
      </c>
    </row>
    <row r="21231" spans="1:7">
      <c r="A21231" s="292" t="s">
        <v>49</v>
      </c>
      <c r="B21231" s="405">
        <v>97635</v>
      </c>
      <c r="C21231" s="292" t="s">
        <v>2979</v>
      </c>
      <c r="E21231" s="292" t="s">
        <v>214</v>
      </c>
      <c r="F21231" s="405">
        <v>93512</v>
      </c>
      <c r="G21231" s="292" t="s">
        <v>2979</v>
      </c>
    </row>
    <row r="21232" spans="1:7">
      <c r="A21232" s="292" t="s">
        <v>49</v>
      </c>
      <c r="B21232" s="405">
        <v>97870</v>
      </c>
      <c r="C21232" s="292" t="s">
        <v>2979</v>
      </c>
      <c r="E21232" s="292" t="s">
        <v>214</v>
      </c>
      <c r="F21232" s="405">
        <v>93516</v>
      </c>
      <c r="G21232" s="292" t="s">
        <v>2979</v>
      </c>
    </row>
    <row r="21233" spans="1:7">
      <c r="A21233" s="292" t="s">
        <v>49</v>
      </c>
      <c r="B21233" s="405">
        <v>93215</v>
      </c>
      <c r="C21233" s="292" t="s">
        <v>2979</v>
      </c>
      <c r="E21233" s="292" t="s">
        <v>214</v>
      </c>
      <c r="F21233" s="405">
        <v>93522</v>
      </c>
      <c r="G21233" s="292" t="s">
        <v>2979</v>
      </c>
    </row>
    <row r="21234" spans="1:7">
      <c r="A21234" s="292" t="s">
        <v>49</v>
      </c>
      <c r="B21234" s="405">
        <v>93512</v>
      </c>
      <c r="C21234" s="292" t="s">
        <v>2979</v>
      </c>
      <c r="E21234" s="292" t="s">
        <v>214</v>
      </c>
      <c r="F21234" s="405">
        <v>93523</v>
      </c>
      <c r="G21234" s="292" t="s">
        <v>2979</v>
      </c>
    </row>
    <row r="21235" spans="1:7">
      <c r="A21235" s="292" t="s">
        <v>49</v>
      </c>
      <c r="B21235" s="405">
        <v>93656</v>
      </c>
      <c r="C21235" s="292" t="s">
        <v>2979</v>
      </c>
      <c r="E21235" s="292" t="s">
        <v>214</v>
      </c>
      <c r="F21235" s="405">
        <v>93526</v>
      </c>
      <c r="G21235" s="292" t="s">
        <v>2979</v>
      </c>
    </row>
    <row r="21236" spans="1:7">
      <c r="A21236" s="292" t="s">
        <v>49</v>
      </c>
      <c r="B21236" s="405">
        <v>95045</v>
      </c>
      <c r="C21236" s="292" t="s">
        <v>2979</v>
      </c>
      <c r="E21236" s="292" t="s">
        <v>214</v>
      </c>
      <c r="F21236" s="405">
        <v>93528</v>
      </c>
      <c r="G21236" s="292" t="s">
        <v>2979</v>
      </c>
    </row>
    <row r="21237" spans="1:7">
      <c r="A21237" s="292" t="s">
        <v>49</v>
      </c>
      <c r="B21237" s="405">
        <v>95379</v>
      </c>
      <c r="C21237" s="292" t="s">
        <v>2979</v>
      </c>
      <c r="E21237" s="292" t="s">
        <v>214</v>
      </c>
      <c r="F21237" s="405">
        <v>93529</v>
      </c>
      <c r="G21237" s="292" t="s">
        <v>2979</v>
      </c>
    </row>
    <row r="21238" spans="1:7">
      <c r="A21238" s="292" t="s">
        <v>49</v>
      </c>
      <c r="B21238" s="405">
        <v>95527</v>
      </c>
      <c r="C21238" s="292" t="s">
        <v>2979</v>
      </c>
      <c r="E21238" s="292" t="s">
        <v>214</v>
      </c>
      <c r="F21238" s="405">
        <v>93531</v>
      </c>
      <c r="G21238" s="292" t="s">
        <v>2979</v>
      </c>
    </row>
    <row r="21239" spans="1:7">
      <c r="A21239" s="292" t="s">
        <v>49</v>
      </c>
      <c r="B21239" s="405">
        <v>95637</v>
      </c>
      <c r="C21239" s="292" t="s">
        <v>2979</v>
      </c>
      <c r="E21239" s="292" t="s">
        <v>214</v>
      </c>
      <c r="F21239" s="405">
        <v>93532</v>
      </c>
      <c r="G21239" s="292" t="s">
        <v>2979</v>
      </c>
    </row>
    <row r="21240" spans="1:7">
      <c r="A21240" s="292" t="s">
        <v>49</v>
      </c>
      <c r="B21240" s="405">
        <v>95935</v>
      </c>
      <c r="C21240" s="292" t="s">
        <v>2979</v>
      </c>
      <c r="E21240" s="292" t="s">
        <v>214</v>
      </c>
      <c r="F21240" s="405">
        <v>93543</v>
      </c>
      <c r="G21240" s="292" t="s">
        <v>2979</v>
      </c>
    </row>
    <row r="21241" spans="1:7">
      <c r="A21241" s="292" t="s">
        <v>49</v>
      </c>
      <c r="B21241" s="405">
        <v>96029</v>
      </c>
      <c r="C21241" s="292" t="s">
        <v>2979</v>
      </c>
      <c r="E21241" s="292" t="s">
        <v>214</v>
      </c>
      <c r="F21241" s="405">
        <v>93545</v>
      </c>
      <c r="G21241" s="292" t="s">
        <v>2979</v>
      </c>
    </row>
    <row r="21242" spans="1:7">
      <c r="A21242" s="292" t="s">
        <v>49</v>
      </c>
      <c r="B21242" s="405">
        <v>96126</v>
      </c>
      <c r="C21242" s="292" t="s">
        <v>2979</v>
      </c>
      <c r="E21242" s="292" t="s">
        <v>214</v>
      </c>
      <c r="F21242" s="405">
        <v>93549</v>
      </c>
      <c r="G21242" s="292" t="s">
        <v>2979</v>
      </c>
    </row>
    <row r="21243" spans="1:7">
      <c r="A21243" s="292" t="s">
        <v>49</v>
      </c>
      <c r="B21243" s="405">
        <v>97111</v>
      </c>
      <c r="C21243" s="292" t="s">
        <v>2979</v>
      </c>
      <c r="E21243" s="292" t="s">
        <v>214</v>
      </c>
      <c r="F21243" s="405">
        <v>93553</v>
      </c>
      <c r="G21243" s="292" t="s">
        <v>2979</v>
      </c>
    </row>
    <row r="21244" spans="1:7">
      <c r="A21244" s="292" t="s">
        <v>49</v>
      </c>
      <c r="B21244" s="405">
        <v>97383</v>
      </c>
      <c r="C21244" s="292" t="s">
        <v>2979</v>
      </c>
      <c r="E21244" s="292" t="s">
        <v>214</v>
      </c>
      <c r="F21244" s="405">
        <v>93554</v>
      </c>
      <c r="G21244" s="292" t="s">
        <v>2979</v>
      </c>
    </row>
    <row r="21245" spans="1:7">
      <c r="A21245" s="292" t="s">
        <v>49</v>
      </c>
      <c r="B21245" s="405">
        <v>97461</v>
      </c>
      <c r="C21245" s="292" t="s">
        <v>2979</v>
      </c>
      <c r="E21245" s="292" t="s">
        <v>214</v>
      </c>
      <c r="F21245" s="405">
        <v>93555</v>
      </c>
      <c r="G21245" s="292" t="s">
        <v>2979</v>
      </c>
    </row>
    <row r="21246" spans="1:7">
      <c r="A21246" s="292" t="s">
        <v>49</v>
      </c>
      <c r="B21246" s="405">
        <v>97636</v>
      </c>
      <c r="C21246" s="292" t="s">
        <v>2979</v>
      </c>
      <c r="E21246" s="292" t="s">
        <v>214</v>
      </c>
      <c r="F21246" s="405">
        <v>93561</v>
      </c>
      <c r="G21246" s="292" t="s">
        <v>2979</v>
      </c>
    </row>
    <row r="21247" spans="1:7">
      <c r="A21247" s="292" t="s">
        <v>49</v>
      </c>
      <c r="B21247" s="405">
        <v>97873</v>
      </c>
      <c r="C21247" s="292" t="s">
        <v>2979</v>
      </c>
      <c r="E21247" s="292" t="s">
        <v>214</v>
      </c>
      <c r="F21247" s="405">
        <v>93562</v>
      </c>
      <c r="G21247" s="292" t="s">
        <v>2979</v>
      </c>
    </row>
    <row r="21248" spans="1:7">
      <c r="A21248" s="292" t="s">
        <v>49</v>
      </c>
      <c r="B21248" s="405">
        <v>93216</v>
      </c>
      <c r="C21248" s="292" t="s">
        <v>2979</v>
      </c>
      <c r="E21248" s="292" t="s">
        <v>214</v>
      </c>
      <c r="F21248" s="405">
        <v>93581</v>
      </c>
      <c r="G21248" s="292" t="s">
        <v>2979</v>
      </c>
    </row>
    <row r="21249" spans="1:7">
      <c r="A21249" s="292" t="s">
        <v>49</v>
      </c>
      <c r="B21249" s="405">
        <v>93516</v>
      </c>
      <c r="C21249" s="292" t="s">
        <v>2979</v>
      </c>
      <c r="E21249" s="292" t="s">
        <v>214</v>
      </c>
      <c r="F21249" s="405">
        <v>93591</v>
      </c>
      <c r="G21249" s="292" t="s">
        <v>2979</v>
      </c>
    </row>
    <row r="21250" spans="1:7">
      <c r="A21250" s="292" t="s">
        <v>49</v>
      </c>
      <c r="B21250" s="405">
        <v>93660</v>
      </c>
      <c r="C21250" s="292" t="s">
        <v>2979</v>
      </c>
      <c r="E21250" s="292" t="s">
        <v>214</v>
      </c>
      <c r="F21250" s="405">
        <v>93592</v>
      </c>
      <c r="G21250" s="292" t="s">
        <v>2979</v>
      </c>
    </row>
    <row r="21251" spans="1:7">
      <c r="A21251" s="292" t="s">
        <v>49</v>
      </c>
      <c r="B21251" s="405">
        <v>95075</v>
      </c>
      <c r="C21251" s="292" t="s">
        <v>2979</v>
      </c>
      <c r="E21251" s="292" t="s">
        <v>214</v>
      </c>
      <c r="F21251" s="405">
        <v>93603</v>
      </c>
      <c r="G21251" s="292" t="s">
        <v>2979</v>
      </c>
    </row>
    <row r="21252" spans="1:7">
      <c r="A21252" s="292" t="s">
        <v>49</v>
      </c>
      <c r="B21252" s="405">
        <v>95385</v>
      </c>
      <c r="C21252" s="292" t="s">
        <v>2979</v>
      </c>
      <c r="E21252" s="292" t="s">
        <v>214</v>
      </c>
      <c r="F21252" s="405">
        <v>93604</v>
      </c>
      <c r="G21252" s="292" t="s">
        <v>2979</v>
      </c>
    </row>
    <row r="21253" spans="1:7">
      <c r="A21253" s="292" t="s">
        <v>49</v>
      </c>
      <c r="B21253" s="405">
        <v>95528</v>
      </c>
      <c r="C21253" s="292" t="s">
        <v>2979</v>
      </c>
      <c r="E21253" s="292" t="s">
        <v>214</v>
      </c>
      <c r="F21253" s="405">
        <v>93607</v>
      </c>
      <c r="G21253" s="292" t="s">
        <v>2979</v>
      </c>
    </row>
    <row r="21254" spans="1:7">
      <c r="A21254" s="292" t="s">
        <v>49</v>
      </c>
      <c r="B21254" s="405">
        <v>95638</v>
      </c>
      <c r="C21254" s="292" t="s">
        <v>2979</v>
      </c>
      <c r="E21254" s="292" t="s">
        <v>214</v>
      </c>
      <c r="F21254" s="405">
        <v>93609</v>
      </c>
      <c r="G21254" s="292" t="s">
        <v>2979</v>
      </c>
    </row>
    <row r="21255" spans="1:7">
      <c r="A21255" s="292" t="s">
        <v>49</v>
      </c>
      <c r="B21255" s="405">
        <v>95936</v>
      </c>
      <c r="C21255" s="292" t="s">
        <v>2979</v>
      </c>
      <c r="E21255" s="292" t="s">
        <v>214</v>
      </c>
      <c r="F21255" s="405">
        <v>93610</v>
      </c>
      <c r="G21255" s="292" t="s">
        <v>2979</v>
      </c>
    </row>
    <row r="21256" spans="1:7">
      <c r="A21256" s="292" t="s">
        <v>49</v>
      </c>
      <c r="B21256" s="405">
        <v>96032</v>
      </c>
      <c r="C21256" s="292" t="s">
        <v>2979</v>
      </c>
      <c r="E21256" s="292" t="s">
        <v>214</v>
      </c>
      <c r="F21256" s="405">
        <v>93614</v>
      </c>
      <c r="G21256" s="292" t="s">
        <v>2979</v>
      </c>
    </row>
    <row r="21257" spans="1:7">
      <c r="A21257" s="292" t="s">
        <v>49</v>
      </c>
      <c r="B21257" s="405">
        <v>96128</v>
      </c>
      <c r="C21257" s="292" t="s">
        <v>2979</v>
      </c>
      <c r="E21257" s="292" t="s">
        <v>214</v>
      </c>
      <c r="F21257" s="405">
        <v>93620</v>
      </c>
      <c r="G21257" s="292" t="s">
        <v>2979</v>
      </c>
    </row>
    <row r="21258" spans="1:7">
      <c r="A21258" s="292" t="s">
        <v>49</v>
      </c>
      <c r="B21258" s="405">
        <v>97112</v>
      </c>
      <c r="C21258" s="292" t="s">
        <v>2979</v>
      </c>
      <c r="E21258" s="292" t="s">
        <v>214</v>
      </c>
      <c r="F21258" s="405">
        <v>93621</v>
      </c>
      <c r="G21258" s="292" t="s">
        <v>2979</v>
      </c>
    </row>
    <row r="21259" spans="1:7">
      <c r="A21259" s="292" t="s">
        <v>49</v>
      </c>
      <c r="B21259" s="405">
        <v>97386</v>
      </c>
      <c r="C21259" s="292" t="s">
        <v>2979</v>
      </c>
      <c r="E21259" s="292" t="s">
        <v>214</v>
      </c>
      <c r="F21259" s="405">
        <v>93622</v>
      </c>
      <c r="G21259" s="292" t="s">
        <v>2979</v>
      </c>
    </row>
    <row r="21260" spans="1:7">
      <c r="A21260" s="292" t="s">
        <v>49</v>
      </c>
      <c r="B21260" s="405">
        <v>97462</v>
      </c>
      <c r="C21260" s="292" t="s">
        <v>2979</v>
      </c>
      <c r="E21260" s="292" t="s">
        <v>214</v>
      </c>
      <c r="F21260" s="405">
        <v>93626</v>
      </c>
      <c r="G21260" s="292" t="s">
        <v>2979</v>
      </c>
    </row>
    <row r="21261" spans="1:7">
      <c r="A21261" s="292" t="s">
        <v>49</v>
      </c>
      <c r="B21261" s="405">
        <v>97637</v>
      </c>
      <c r="C21261" s="292" t="s">
        <v>2979</v>
      </c>
      <c r="E21261" s="292" t="s">
        <v>214</v>
      </c>
      <c r="F21261" s="405">
        <v>93628</v>
      </c>
      <c r="G21261" s="292" t="s">
        <v>2979</v>
      </c>
    </row>
    <row r="21262" spans="1:7">
      <c r="A21262" s="292" t="s">
        <v>49</v>
      </c>
      <c r="B21262" s="405">
        <v>97875</v>
      </c>
      <c r="C21262" s="292" t="s">
        <v>2979</v>
      </c>
      <c r="E21262" s="292" t="s">
        <v>214</v>
      </c>
      <c r="F21262" s="405">
        <v>93633</v>
      </c>
      <c r="G21262" s="292" t="s">
        <v>2979</v>
      </c>
    </row>
    <row r="21263" spans="1:7">
      <c r="A21263" s="292" t="s">
        <v>49</v>
      </c>
      <c r="B21263" s="405">
        <v>93218</v>
      </c>
      <c r="C21263" s="292" t="s">
        <v>2979</v>
      </c>
      <c r="E21263" s="292" t="s">
        <v>214</v>
      </c>
      <c r="F21263" s="405">
        <v>93634</v>
      </c>
      <c r="G21263" s="292" t="s">
        <v>2979</v>
      </c>
    </row>
    <row r="21264" spans="1:7">
      <c r="A21264" s="292" t="s">
        <v>49</v>
      </c>
      <c r="B21264" s="405">
        <v>93522</v>
      </c>
      <c r="C21264" s="292" t="s">
        <v>2979</v>
      </c>
      <c r="E21264" s="292" t="s">
        <v>214</v>
      </c>
      <c r="F21264" s="405">
        <v>93635</v>
      </c>
      <c r="G21264" s="292" t="s">
        <v>2979</v>
      </c>
    </row>
    <row r="21265" spans="1:7">
      <c r="A21265" s="292" t="s">
        <v>49</v>
      </c>
      <c r="B21265" s="405">
        <v>93661</v>
      </c>
      <c r="C21265" s="292" t="s">
        <v>2979</v>
      </c>
      <c r="E21265" s="292" t="s">
        <v>214</v>
      </c>
      <c r="F21265" s="405">
        <v>93640</v>
      </c>
      <c r="G21265" s="292" t="s">
        <v>2979</v>
      </c>
    </row>
    <row r="21266" spans="1:7">
      <c r="A21266" s="292" t="s">
        <v>49</v>
      </c>
      <c r="B21266" s="405">
        <v>95141</v>
      </c>
      <c r="C21266" s="292" t="s">
        <v>2979</v>
      </c>
      <c r="E21266" s="292" t="s">
        <v>214</v>
      </c>
      <c r="F21266" s="405">
        <v>93644</v>
      </c>
      <c r="G21266" s="292" t="s">
        <v>2979</v>
      </c>
    </row>
    <row r="21267" spans="1:7">
      <c r="A21267" s="292" t="s">
        <v>49</v>
      </c>
      <c r="B21267" s="405">
        <v>95386</v>
      </c>
      <c r="C21267" s="292" t="s">
        <v>2979</v>
      </c>
      <c r="E21267" s="292" t="s">
        <v>214</v>
      </c>
      <c r="F21267" s="405">
        <v>93645</v>
      </c>
      <c r="G21267" s="292" t="s">
        <v>2979</v>
      </c>
    </row>
    <row r="21268" spans="1:7">
      <c r="A21268" s="292" t="s">
        <v>49</v>
      </c>
      <c r="B21268" s="405">
        <v>95531</v>
      </c>
      <c r="C21268" s="292" t="s">
        <v>2979</v>
      </c>
      <c r="E21268" s="292" t="s">
        <v>214</v>
      </c>
      <c r="F21268" s="405">
        <v>93646</v>
      </c>
      <c r="G21268" s="292" t="s">
        <v>2979</v>
      </c>
    </row>
    <row r="21269" spans="1:7">
      <c r="A21269" s="292" t="s">
        <v>49</v>
      </c>
      <c r="B21269" s="405">
        <v>95640</v>
      </c>
      <c r="C21269" s="292" t="s">
        <v>2979</v>
      </c>
      <c r="E21269" s="292" t="s">
        <v>214</v>
      </c>
      <c r="F21269" s="405">
        <v>93647</v>
      </c>
      <c r="G21269" s="292" t="s">
        <v>2979</v>
      </c>
    </row>
    <row r="21270" spans="1:7">
      <c r="A21270" s="292" t="s">
        <v>49</v>
      </c>
      <c r="B21270" s="405">
        <v>95937</v>
      </c>
      <c r="C21270" s="292" t="s">
        <v>2979</v>
      </c>
      <c r="E21270" s="292" t="s">
        <v>214</v>
      </c>
      <c r="F21270" s="405">
        <v>93649</v>
      </c>
      <c r="G21270" s="292" t="s">
        <v>2979</v>
      </c>
    </row>
    <row r="21271" spans="1:7">
      <c r="A21271" s="292" t="s">
        <v>49</v>
      </c>
      <c r="B21271" s="405">
        <v>96033</v>
      </c>
      <c r="C21271" s="292" t="s">
        <v>2979</v>
      </c>
      <c r="E21271" s="292" t="s">
        <v>214</v>
      </c>
      <c r="F21271" s="405">
        <v>93652</v>
      </c>
      <c r="G21271" s="292" t="s">
        <v>2979</v>
      </c>
    </row>
    <row r="21272" spans="1:7">
      <c r="A21272" s="292" t="s">
        <v>49</v>
      </c>
      <c r="B21272" s="405">
        <v>96129</v>
      </c>
      <c r="C21272" s="292" t="s">
        <v>2979</v>
      </c>
      <c r="E21272" s="292" t="s">
        <v>214</v>
      </c>
      <c r="F21272" s="405">
        <v>93656</v>
      </c>
      <c r="G21272" s="292" t="s">
        <v>2979</v>
      </c>
    </row>
    <row r="21273" spans="1:7">
      <c r="A21273" s="292" t="s">
        <v>49</v>
      </c>
      <c r="B21273" s="405">
        <v>97114</v>
      </c>
      <c r="C21273" s="292" t="s">
        <v>2979</v>
      </c>
      <c r="E21273" s="292" t="s">
        <v>214</v>
      </c>
      <c r="F21273" s="405">
        <v>93660</v>
      </c>
      <c r="G21273" s="292" t="s">
        <v>2979</v>
      </c>
    </row>
    <row r="21274" spans="1:7">
      <c r="A21274" s="292" t="s">
        <v>49</v>
      </c>
      <c r="B21274" s="405">
        <v>97388</v>
      </c>
      <c r="C21274" s="292" t="s">
        <v>2979</v>
      </c>
      <c r="E21274" s="292" t="s">
        <v>214</v>
      </c>
      <c r="F21274" s="405">
        <v>93661</v>
      </c>
      <c r="G21274" s="292" t="s">
        <v>2979</v>
      </c>
    </row>
    <row r="21275" spans="1:7">
      <c r="A21275" s="292" t="s">
        <v>49</v>
      </c>
      <c r="B21275" s="405">
        <v>97463</v>
      </c>
      <c r="C21275" s="292" t="s">
        <v>2979</v>
      </c>
      <c r="E21275" s="292" t="s">
        <v>214</v>
      </c>
      <c r="F21275" s="405">
        <v>93665</v>
      </c>
      <c r="G21275" s="292" t="s">
        <v>2979</v>
      </c>
    </row>
    <row r="21276" spans="1:7">
      <c r="A21276" s="292" t="s">
        <v>49</v>
      </c>
      <c r="B21276" s="405">
        <v>97640</v>
      </c>
      <c r="C21276" s="292" t="s">
        <v>2979</v>
      </c>
      <c r="E21276" s="292" t="s">
        <v>214</v>
      </c>
      <c r="F21276" s="405">
        <v>93668</v>
      </c>
      <c r="G21276" s="292" t="s">
        <v>2979</v>
      </c>
    </row>
    <row r="21277" spans="1:7">
      <c r="A21277" s="292" t="s">
        <v>49</v>
      </c>
      <c r="B21277" s="405">
        <v>97876</v>
      </c>
      <c r="C21277" s="292" t="s">
        <v>2979</v>
      </c>
      <c r="E21277" s="292" t="s">
        <v>214</v>
      </c>
      <c r="F21277" s="405">
        <v>93669</v>
      </c>
      <c r="G21277" s="292" t="s">
        <v>2979</v>
      </c>
    </row>
    <row r="21278" spans="1:7">
      <c r="A21278" s="292" t="s">
        <v>49</v>
      </c>
      <c r="B21278" s="405">
        <v>93219</v>
      </c>
      <c r="C21278" s="292" t="s">
        <v>2979</v>
      </c>
      <c r="E21278" s="292" t="s">
        <v>214</v>
      </c>
      <c r="F21278" s="405">
        <v>93905</v>
      </c>
      <c r="G21278" s="292" t="s">
        <v>2979</v>
      </c>
    </row>
    <row r="21279" spans="1:7">
      <c r="A21279" s="292" t="s">
        <v>49</v>
      </c>
      <c r="B21279" s="405">
        <v>93523</v>
      </c>
      <c r="C21279" s="292" t="s">
        <v>2979</v>
      </c>
      <c r="E21279" s="292" t="s">
        <v>214</v>
      </c>
      <c r="F21279" s="405">
        <v>93907</v>
      </c>
      <c r="G21279" s="292" t="s">
        <v>2979</v>
      </c>
    </row>
    <row r="21280" spans="1:7">
      <c r="A21280" s="292" t="s">
        <v>49</v>
      </c>
      <c r="B21280" s="405">
        <v>93665</v>
      </c>
      <c r="C21280" s="292" t="s">
        <v>2979</v>
      </c>
      <c r="E21280" s="292" t="s">
        <v>214</v>
      </c>
      <c r="F21280" s="405">
        <v>93908</v>
      </c>
      <c r="G21280" s="292" t="s">
        <v>2979</v>
      </c>
    </row>
    <row r="21281" spans="1:7">
      <c r="A21281" s="292" t="s">
        <v>49</v>
      </c>
      <c r="B21281" s="405">
        <v>95220</v>
      </c>
      <c r="C21281" s="292" t="s">
        <v>2979</v>
      </c>
      <c r="E21281" s="292" t="s">
        <v>214</v>
      </c>
      <c r="F21281" s="405">
        <v>93924</v>
      </c>
      <c r="G21281" s="292" t="s">
        <v>2979</v>
      </c>
    </row>
    <row r="21282" spans="1:7">
      <c r="A21282" s="292" t="s">
        <v>49</v>
      </c>
      <c r="B21282" s="405">
        <v>95387</v>
      </c>
      <c r="C21282" s="292" t="s">
        <v>2979</v>
      </c>
      <c r="E21282" s="292" t="s">
        <v>214</v>
      </c>
      <c r="F21282" s="405">
        <v>93925</v>
      </c>
      <c r="G21282" s="292" t="s">
        <v>2979</v>
      </c>
    </row>
    <row r="21283" spans="1:7">
      <c r="A21283" s="292" t="s">
        <v>49</v>
      </c>
      <c r="B21283" s="405">
        <v>95532</v>
      </c>
      <c r="C21283" s="292" t="s">
        <v>2979</v>
      </c>
      <c r="E21283" s="292" t="s">
        <v>214</v>
      </c>
      <c r="F21283" s="405">
        <v>93926</v>
      </c>
      <c r="G21283" s="292" t="s">
        <v>2979</v>
      </c>
    </row>
    <row r="21284" spans="1:7">
      <c r="A21284" s="292" t="s">
        <v>49</v>
      </c>
      <c r="B21284" s="405">
        <v>95641</v>
      </c>
      <c r="C21284" s="292" t="s">
        <v>2979</v>
      </c>
      <c r="E21284" s="292" t="s">
        <v>214</v>
      </c>
      <c r="F21284" s="405">
        <v>93928</v>
      </c>
      <c r="G21284" s="292" t="s">
        <v>2979</v>
      </c>
    </row>
    <row r="21285" spans="1:7">
      <c r="A21285" s="292" t="s">
        <v>49</v>
      </c>
      <c r="B21285" s="405">
        <v>95938</v>
      </c>
      <c r="C21285" s="292" t="s">
        <v>2979</v>
      </c>
      <c r="E21285" s="292" t="s">
        <v>214</v>
      </c>
      <c r="F21285" s="405">
        <v>93962</v>
      </c>
      <c r="G21285" s="292" t="s">
        <v>2979</v>
      </c>
    </row>
    <row r="21286" spans="1:7">
      <c r="A21286" s="292" t="s">
        <v>49</v>
      </c>
      <c r="B21286" s="405">
        <v>96035</v>
      </c>
      <c r="C21286" s="292" t="s">
        <v>2979</v>
      </c>
      <c r="E21286" s="292" t="s">
        <v>214</v>
      </c>
      <c r="F21286" s="405">
        <v>94021</v>
      </c>
      <c r="G21286" s="292" t="s">
        <v>2979</v>
      </c>
    </row>
    <row r="21287" spans="1:7">
      <c r="A21287" s="292" t="s">
        <v>49</v>
      </c>
      <c r="B21287" s="405">
        <v>96130</v>
      </c>
      <c r="C21287" s="292" t="s">
        <v>2979</v>
      </c>
      <c r="E21287" s="292" t="s">
        <v>214</v>
      </c>
      <c r="F21287" s="405">
        <v>94074</v>
      </c>
      <c r="G21287" s="292" t="s">
        <v>2979</v>
      </c>
    </row>
    <row r="21288" spans="1:7">
      <c r="A21288" s="292" t="s">
        <v>49</v>
      </c>
      <c r="B21288" s="405">
        <v>97117</v>
      </c>
      <c r="C21288" s="292" t="s">
        <v>2979</v>
      </c>
      <c r="E21288" s="292" t="s">
        <v>214</v>
      </c>
      <c r="F21288" s="405">
        <v>94511</v>
      </c>
      <c r="G21288" s="292" t="s">
        <v>2979</v>
      </c>
    </row>
    <row r="21289" spans="1:7">
      <c r="A21289" s="292" t="s">
        <v>49</v>
      </c>
      <c r="B21289" s="405">
        <v>97391</v>
      </c>
      <c r="C21289" s="292" t="s">
        <v>2979</v>
      </c>
      <c r="E21289" s="292" t="s">
        <v>214</v>
      </c>
      <c r="F21289" s="405">
        <v>94512</v>
      </c>
      <c r="G21289" s="292" t="s">
        <v>2979</v>
      </c>
    </row>
    <row r="21290" spans="1:7">
      <c r="A21290" s="292" t="s">
        <v>49</v>
      </c>
      <c r="B21290" s="405">
        <v>97464</v>
      </c>
      <c r="C21290" s="292" t="s">
        <v>2979</v>
      </c>
      <c r="E21290" s="292" t="s">
        <v>214</v>
      </c>
      <c r="F21290" s="405">
        <v>94514</v>
      </c>
      <c r="G21290" s="292" t="s">
        <v>2979</v>
      </c>
    </row>
    <row r="21291" spans="1:7">
      <c r="A21291" s="292" t="s">
        <v>49</v>
      </c>
      <c r="B21291" s="405">
        <v>97641</v>
      </c>
      <c r="C21291" s="292" t="s">
        <v>2979</v>
      </c>
      <c r="E21291" s="292" t="s">
        <v>214</v>
      </c>
      <c r="F21291" s="405">
        <v>94569</v>
      </c>
      <c r="G21291" s="292" t="s">
        <v>2979</v>
      </c>
    </row>
    <row r="21292" spans="1:7">
      <c r="A21292" s="292" t="s">
        <v>49</v>
      </c>
      <c r="B21292" s="405">
        <v>97877</v>
      </c>
      <c r="C21292" s="292" t="s">
        <v>2979</v>
      </c>
      <c r="E21292" s="292" t="s">
        <v>214</v>
      </c>
      <c r="F21292" s="405">
        <v>94571</v>
      </c>
      <c r="G21292" s="292" t="s">
        <v>2979</v>
      </c>
    </row>
    <row r="21293" spans="1:7">
      <c r="A21293" s="292" t="s">
        <v>49</v>
      </c>
      <c r="B21293" s="405">
        <v>93221</v>
      </c>
      <c r="C21293" s="292" t="s">
        <v>2979</v>
      </c>
      <c r="E21293" s="292" t="s">
        <v>214</v>
      </c>
      <c r="F21293" s="405">
        <v>94576</v>
      </c>
      <c r="G21293" s="292" t="s">
        <v>2979</v>
      </c>
    </row>
    <row r="21294" spans="1:7">
      <c r="A21294" s="292" t="s">
        <v>49</v>
      </c>
      <c r="B21294" s="405">
        <v>93526</v>
      </c>
      <c r="C21294" s="292" t="s">
        <v>2979</v>
      </c>
      <c r="E21294" s="292" t="s">
        <v>214</v>
      </c>
      <c r="F21294" s="405">
        <v>94922</v>
      </c>
      <c r="G21294" s="292" t="s">
        <v>2979</v>
      </c>
    </row>
    <row r="21295" spans="1:7">
      <c r="A21295" s="292" t="s">
        <v>49</v>
      </c>
      <c r="B21295" s="405">
        <v>93668</v>
      </c>
      <c r="C21295" s="292" t="s">
        <v>2979</v>
      </c>
      <c r="E21295" s="292" t="s">
        <v>214</v>
      </c>
      <c r="F21295" s="405">
        <v>94923</v>
      </c>
      <c r="G21295" s="292" t="s">
        <v>2979</v>
      </c>
    </row>
    <row r="21296" spans="1:7">
      <c r="A21296" s="292" t="s">
        <v>49</v>
      </c>
      <c r="B21296" s="405">
        <v>95221</v>
      </c>
      <c r="C21296" s="292" t="s">
        <v>2979</v>
      </c>
      <c r="E21296" s="292" t="s">
        <v>214</v>
      </c>
      <c r="F21296" s="405">
        <v>94924</v>
      </c>
      <c r="G21296" s="292" t="s">
        <v>2979</v>
      </c>
    </row>
    <row r="21297" spans="1:7">
      <c r="A21297" s="292" t="s">
        <v>49</v>
      </c>
      <c r="B21297" s="405">
        <v>95388</v>
      </c>
      <c r="C21297" s="292" t="s">
        <v>2979</v>
      </c>
      <c r="E21297" s="292" t="s">
        <v>214</v>
      </c>
      <c r="F21297" s="405">
        <v>94929</v>
      </c>
      <c r="G21297" s="292" t="s">
        <v>2979</v>
      </c>
    </row>
    <row r="21298" spans="1:7">
      <c r="A21298" s="292" t="s">
        <v>49</v>
      </c>
      <c r="B21298" s="405">
        <v>95536</v>
      </c>
      <c r="C21298" s="292" t="s">
        <v>2979</v>
      </c>
      <c r="E21298" s="292" t="s">
        <v>214</v>
      </c>
      <c r="F21298" s="405">
        <v>94933</v>
      </c>
      <c r="G21298" s="292" t="s">
        <v>2979</v>
      </c>
    </row>
    <row r="21299" spans="1:7">
      <c r="A21299" s="292" t="s">
        <v>49</v>
      </c>
      <c r="B21299" s="405">
        <v>95646</v>
      </c>
      <c r="C21299" s="292" t="s">
        <v>2979</v>
      </c>
      <c r="E21299" s="292" t="s">
        <v>214</v>
      </c>
      <c r="F21299" s="405">
        <v>94937</v>
      </c>
      <c r="G21299" s="292" t="s">
        <v>2979</v>
      </c>
    </row>
    <row r="21300" spans="1:7">
      <c r="A21300" s="292" t="s">
        <v>49</v>
      </c>
      <c r="B21300" s="405">
        <v>95941</v>
      </c>
      <c r="C21300" s="292" t="s">
        <v>2979</v>
      </c>
      <c r="E21300" s="292" t="s">
        <v>214</v>
      </c>
      <c r="F21300" s="405">
        <v>94940</v>
      </c>
      <c r="G21300" s="292" t="s">
        <v>2979</v>
      </c>
    </row>
    <row r="21301" spans="1:7">
      <c r="A21301" s="292" t="s">
        <v>49</v>
      </c>
      <c r="B21301" s="405">
        <v>96037</v>
      </c>
      <c r="C21301" s="292" t="s">
        <v>2979</v>
      </c>
      <c r="E21301" s="292" t="s">
        <v>214</v>
      </c>
      <c r="F21301" s="405">
        <v>94946</v>
      </c>
      <c r="G21301" s="292" t="s">
        <v>2979</v>
      </c>
    </row>
    <row r="21302" spans="1:7">
      <c r="A21302" s="292" t="s">
        <v>49</v>
      </c>
      <c r="B21302" s="405">
        <v>96133</v>
      </c>
      <c r="C21302" s="292" t="s">
        <v>2979</v>
      </c>
      <c r="E21302" s="292" t="s">
        <v>214</v>
      </c>
      <c r="F21302" s="405">
        <v>94950</v>
      </c>
      <c r="G21302" s="292" t="s">
        <v>2979</v>
      </c>
    </row>
    <row r="21303" spans="1:7">
      <c r="A21303" s="292" t="s">
        <v>49</v>
      </c>
      <c r="B21303" s="405">
        <v>97119</v>
      </c>
      <c r="C21303" s="292" t="s">
        <v>2979</v>
      </c>
      <c r="E21303" s="292" t="s">
        <v>214</v>
      </c>
      <c r="F21303" s="405">
        <v>94956</v>
      </c>
      <c r="G21303" s="292" t="s">
        <v>2979</v>
      </c>
    </row>
    <row r="21304" spans="1:7">
      <c r="A21304" s="292" t="s">
        <v>49</v>
      </c>
      <c r="B21304" s="405">
        <v>97392</v>
      </c>
      <c r="C21304" s="292" t="s">
        <v>2979</v>
      </c>
      <c r="E21304" s="292" t="s">
        <v>214</v>
      </c>
      <c r="F21304" s="405">
        <v>94963</v>
      </c>
      <c r="G21304" s="292" t="s">
        <v>2979</v>
      </c>
    </row>
    <row r="21305" spans="1:7">
      <c r="A21305" s="292" t="s">
        <v>49</v>
      </c>
      <c r="B21305" s="405">
        <v>97465</v>
      </c>
      <c r="C21305" s="292" t="s">
        <v>2979</v>
      </c>
      <c r="E21305" s="292" t="s">
        <v>214</v>
      </c>
      <c r="F21305" s="405">
        <v>94970</v>
      </c>
      <c r="G21305" s="292" t="s">
        <v>2979</v>
      </c>
    </row>
    <row r="21306" spans="1:7">
      <c r="A21306" s="292" t="s">
        <v>49</v>
      </c>
      <c r="B21306" s="405">
        <v>97711</v>
      </c>
      <c r="C21306" s="292" t="s">
        <v>2979</v>
      </c>
      <c r="E21306" s="292" t="s">
        <v>214</v>
      </c>
      <c r="F21306" s="405">
        <v>94971</v>
      </c>
      <c r="G21306" s="292" t="s">
        <v>2979</v>
      </c>
    </row>
    <row r="21307" spans="1:7">
      <c r="A21307" s="292" t="s">
        <v>49</v>
      </c>
      <c r="B21307" s="405">
        <v>97885</v>
      </c>
      <c r="C21307" s="292" t="s">
        <v>2979</v>
      </c>
      <c r="E21307" s="292" t="s">
        <v>214</v>
      </c>
      <c r="F21307" s="405">
        <v>94973</v>
      </c>
      <c r="G21307" s="292" t="s">
        <v>2979</v>
      </c>
    </row>
    <row r="21308" spans="1:7">
      <c r="A21308" s="292" t="s">
        <v>49</v>
      </c>
      <c r="B21308" s="405">
        <v>93224</v>
      </c>
      <c r="C21308" s="292" t="s">
        <v>2979</v>
      </c>
      <c r="E21308" s="292" t="s">
        <v>214</v>
      </c>
      <c r="F21308" s="405">
        <v>95006</v>
      </c>
      <c r="G21308" s="292" t="s">
        <v>2979</v>
      </c>
    </row>
    <row r="21309" spans="1:7">
      <c r="A21309" s="292" t="s">
        <v>49</v>
      </c>
      <c r="B21309" s="405">
        <v>93528</v>
      </c>
      <c r="C21309" s="292" t="s">
        <v>2979</v>
      </c>
      <c r="E21309" s="292" t="s">
        <v>214</v>
      </c>
      <c r="F21309" s="405">
        <v>95017</v>
      </c>
      <c r="G21309" s="292" t="s">
        <v>2979</v>
      </c>
    </row>
    <row r="21310" spans="1:7">
      <c r="A21310" s="292" t="s">
        <v>49</v>
      </c>
      <c r="B21310" s="405">
        <v>93669</v>
      </c>
      <c r="C21310" s="292" t="s">
        <v>2979</v>
      </c>
      <c r="E21310" s="292" t="s">
        <v>214</v>
      </c>
      <c r="F21310" s="405">
        <v>95026</v>
      </c>
      <c r="G21310" s="292" t="s">
        <v>2979</v>
      </c>
    </row>
    <row r="21311" spans="1:7">
      <c r="A21311" s="292" t="s">
        <v>49</v>
      </c>
      <c r="B21311" s="405">
        <v>95222</v>
      </c>
      <c r="C21311" s="292" t="s">
        <v>2979</v>
      </c>
      <c r="E21311" s="292" t="s">
        <v>214</v>
      </c>
      <c r="F21311" s="405">
        <v>95033</v>
      </c>
      <c r="G21311" s="292" t="s">
        <v>2979</v>
      </c>
    </row>
    <row r="21312" spans="1:7">
      <c r="A21312" s="292" t="s">
        <v>49</v>
      </c>
      <c r="B21312" s="405">
        <v>95410</v>
      </c>
      <c r="C21312" s="292" t="s">
        <v>2979</v>
      </c>
      <c r="E21312" s="292" t="s">
        <v>214</v>
      </c>
      <c r="F21312" s="405">
        <v>95039</v>
      </c>
      <c r="G21312" s="292" t="s">
        <v>2979</v>
      </c>
    </row>
    <row r="21313" spans="1:7">
      <c r="A21313" s="292" t="s">
        <v>49</v>
      </c>
      <c r="B21313" s="405">
        <v>95538</v>
      </c>
      <c r="C21313" s="292" t="s">
        <v>2979</v>
      </c>
      <c r="E21313" s="292" t="s">
        <v>214</v>
      </c>
      <c r="F21313" s="405">
        <v>95045</v>
      </c>
      <c r="G21313" s="292" t="s">
        <v>2979</v>
      </c>
    </row>
    <row r="21314" spans="1:7">
      <c r="A21314" s="292" t="s">
        <v>49</v>
      </c>
      <c r="B21314" s="405">
        <v>95653</v>
      </c>
      <c r="C21314" s="292" t="s">
        <v>2979</v>
      </c>
      <c r="E21314" s="292" t="s">
        <v>214</v>
      </c>
      <c r="F21314" s="405">
        <v>95075</v>
      </c>
      <c r="G21314" s="292" t="s">
        <v>2979</v>
      </c>
    </row>
    <row r="21315" spans="1:7">
      <c r="A21315" s="292" t="s">
        <v>49</v>
      </c>
      <c r="B21315" s="405">
        <v>95943</v>
      </c>
      <c r="C21315" s="292" t="s">
        <v>2979</v>
      </c>
      <c r="E21315" s="292" t="s">
        <v>214</v>
      </c>
      <c r="F21315" s="405">
        <v>95141</v>
      </c>
      <c r="G21315" s="292" t="s">
        <v>2979</v>
      </c>
    </row>
    <row r="21316" spans="1:7">
      <c r="A21316" s="292" t="s">
        <v>49</v>
      </c>
      <c r="B21316" s="405">
        <v>96038</v>
      </c>
      <c r="C21316" s="292" t="s">
        <v>2979</v>
      </c>
      <c r="E21316" s="292" t="s">
        <v>214</v>
      </c>
      <c r="F21316" s="405">
        <v>95220</v>
      </c>
      <c r="G21316" s="292" t="s">
        <v>2979</v>
      </c>
    </row>
    <row r="21317" spans="1:7">
      <c r="A21317" s="292" t="s">
        <v>49</v>
      </c>
      <c r="B21317" s="405">
        <v>96134</v>
      </c>
      <c r="C21317" s="292" t="s">
        <v>2979</v>
      </c>
      <c r="E21317" s="292" t="s">
        <v>214</v>
      </c>
      <c r="F21317" s="405">
        <v>95221</v>
      </c>
      <c r="G21317" s="292" t="s">
        <v>2979</v>
      </c>
    </row>
    <row r="21318" spans="1:7">
      <c r="A21318" s="292" t="s">
        <v>49</v>
      </c>
      <c r="B21318" s="405">
        <v>97121</v>
      </c>
      <c r="C21318" s="292" t="s">
        <v>2979</v>
      </c>
      <c r="E21318" s="292" t="s">
        <v>214</v>
      </c>
      <c r="F21318" s="405">
        <v>95222</v>
      </c>
      <c r="G21318" s="292" t="s">
        <v>2979</v>
      </c>
    </row>
    <row r="21319" spans="1:7">
      <c r="A21319" s="292" t="s">
        <v>49</v>
      </c>
      <c r="B21319" s="405">
        <v>97394</v>
      </c>
      <c r="C21319" s="292" t="s">
        <v>2979</v>
      </c>
      <c r="E21319" s="292" t="s">
        <v>214</v>
      </c>
      <c r="F21319" s="405">
        <v>95223</v>
      </c>
      <c r="G21319" s="292" t="s">
        <v>2979</v>
      </c>
    </row>
    <row r="21320" spans="1:7">
      <c r="A21320" s="292" t="s">
        <v>49</v>
      </c>
      <c r="B21320" s="405">
        <v>97466</v>
      </c>
      <c r="C21320" s="292" t="s">
        <v>2979</v>
      </c>
      <c r="E21320" s="292" t="s">
        <v>214</v>
      </c>
      <c r="F21320" s="405">
        <v>95225</v>
      </c>
      <c r="G21320" s="292" t="s">
        <v>2979</v>
      </c>
    </row>
    <row r="21321" spans="1:7">
      <c r="A21321" s="292" t="s">
        <v>49</v>
      </c>
      <c r="B21321" s="405">
        <v>97730</v>
      </c>
      <c r="C21321" s="292" t="s">
        <v>2979</v>
      </c>
      <c r="E21321" s="292" t="s">
        <v>214</v>
      </c>
      <c r="F21321" s="405">
        <v>95228</v>
      </c>
      <c r="G21321" s="292" t="s">
        <v>2979</v>
      </c>
    </row>
    <row r="21322" spans="1:7">
      <c r="A21322" s="292" t="s">
        <v>49</v>
      </c>
      <c r="B21322" s="405">
        <v>97886</v>
      </c>
      <c r="C21322" s="292" t="s">
        <v>2979</v>
      </c>
      <c r="E21322" s="292" t="s">
        <v>214</v>
      </c>
      <c r="F21322" s="405">
        <v>95233</v>
      </c>
      <c r="G21322" s="292" t="s">
        <v>2979</v>
      </c>
    </row>
    <row r="21323" spans="1:7">
      <c r="A21323" s="292" t="s">
        <v>49</v>
      </c>
      <c r="B21323" s="405">
        <v>93225</v>
      </c>
      <c r="C21323" s="292" t="s">
        <v>2979</v>
      </c>
      <c r="E21323" s="292" t="s">
        <v>214</v>
      </c>
      <c r="F21323" s="405">
        <v>95236</v>
      </c>
      <c r="G21323" s="292" t="s">
        <v>2979</v>
      </c>
    </row>
    <row r="21324" spans="1:7">
      <c r="A21324" s="292" t="s">
        <v>49</v>
      </c>
      <c r="B21324" s="405">
        <v>93529</v>
      </c>
      <c r="C21324" s="292" t="s">
        <v>2979</v>
      </c>
      <c r="E21324" s="292" t="s">
        <v>214</v>
      </c>
      <c r="F21324" s="405">
        <v>95237</v>
      </c>
      <c r="G21324" s="292" t="s">
        <v>2979</v>
      </c>
    </row>
    <row r="21325" spans="1:7">
      <c r="A21325" s="292" t="s">
        <v>49</v>
      </c>
      <c r="B21325" s="405">
        <v>93905</v>
      </c>
      <c r="C21325" s="292" t="s">
        <v>2979</v>
      </c>
      <c r="E21325" s="292" t="s">
        <v>214</v>
      </c>
      <c r="F21325" s="405">
        <v>95247</v>
      </c>
      <c r="G21325" s="292" t="s">
        <v>2979</v>
      </c>
    </row>
    <row r="21326" spans="1:7">
      <c r="A21326" s="292" t="s">
        <v>49</v>
      </c>
      <c r="B21326" s="405">
        <v>95223</v>
      </c>
      <c r="C21326" s="292" t="s">
        <v>2979</v>
      </c>
      <c r="E21326" s="292" t="s">
        <v>214</v>
      </c>
      <c r="F21326" s="405">
        <v>95248</v>
      </c>
      <c r="G21326" s="292" t="s">
        <v>2979</v>
      </c>
    </row>
    <row r="21327" spans="1:7">
      <c r="A21327" s="292" t="s">
        <v>49</v>
      </c>
      <c r="B21327" s="405">
        <v>95415</v>
      </c>
      <c r="C21327" s="292" t="s">
        <v>2979</v>
      </c>
      <c r="E21327" s="292" t="s">
        <v>214</v>
      </c>
      <c r="F21327" s="405">
        <v>95249</v>
      </c>
      <c r="G21327" s="292" t="s">
        <v>2979</v>
      </c>
    </row>
    <row r="21328" spans="1:7">
      <c r="A21328" s="292" t="s">
        <v>49</v>
      </c>
      <c r="B21328" s="405">
        <v>95542</v>
      </c>
      <c r="C21328" s="292" t="s">
        <v>2979</v>
      </c>
      <c r="E21328" s="292" t="s">
        <v>214</v>
      </c>
      <c r="F21328" s="405">
        <v>95250</v>
      </c>
      <c r="G21328" s="292" t="s">
        <v>2979</v>
      </c>
    </row>
    <row r="21329" spans="1:7">
      <c r="A21329" s="292" t="s">
        <v>49</v>
      </c>
      <c r="B21329" s="405">
        <v>95656</v>
      </c>
      <c r="C21329" s="292" t="s">
        <v>2979</v>
      </c>
      <c r="E21329" s="292" t="s">
        <v>214</v>
      </c>
      <c r="F21329" s="405">
        <v>95251</v>
      </c>
      <c r="G21329" s="292" t="s">
        <v>2979</v>
      </c>
    </row>
    <row r="21330" spans="1:7">
      <c r="A21330" s="292" t="s">
        <v>49</v>
      </c>
      <c r="B21330" s="405">
        <v>95947</v>
      </c>
      <c r="C21330" s="292" t="s">
        <v>2979</v>
      </c>
      <c r="E21330" s="292" t="s">
        <v>214</v>
      </c>
      <c r="F21330" s="405">
        <v>95252</v>
      </c>
      <c r="G21330" s="292" t="s">
        <v>2979</v>
      </c>
    </row>
    <row r="21331" spans="1:7">
      <c r="A21331" s="292" t="s">
        <v>49</v>
      </c>
      <c r="B21331" s="405">
        <v>96040</v>
      </c>
      <c r="C21331" s="292" t="s">
        <v>2979</v>
      </c>
      <c r="E21331" s="292" t="s">
        <v>214</v>
      </c>
      <c r="F21331" s="405">
        <v>95253</v>
      </c>
      <c r="G21331" s="292" t="s">
        <v>2979</v>
      </c>
    </row>
    <row r="21332" spans="1:7">
      <c r="A21332" s="292" t="s">
        <v>49</v>
      </c>
      <c r="B21332" s="405">
        <v>96135</v>
      </c>
      <c r="C21332" s="292" t="s">
        <v>2979</v>
      </c>
      <c r="E21332" s="292" t="s">
        <v>214</v>
      </c>
      <c r="F21332" s="405">
        <v>95303</v>
      </c>
      <c r="G21332" s="292" t="s">
        <v>2979</v>
      </c>
    </row>
    <row r="21333" spans="1:7">
      <c r="A21333" s="292" t="s">
        <v>49</v>
      </c>
      <c r="B21333" s="405">
        <v>97122</v>
      </c>
      <c r="C21333" s="292" t="s">
        <v>2979</v>
      </c>
      <c r="E21333" s="292" t="s">
        <v>214</v>
      </c>
      <c r="F21333" s="405">
        <v>95305</v>
      </c>
      <c r="G21333" s="292" t="s">
        <v>2979</v>
      </c>
    </row>
    <row r="21334" spans="1:7">
      <c r="A21334" s="292" t="s">
        <v>49</v>
      </c>
      <c r="B21334" s="405">
        <v>97396</v>
      </c>
      <c r="C21334" s="292" t="s">
        <v>2979</v>
      </c>
      <c r="E21334" s="292" t="s">
        <v>214</v>
      </c>
      <c r="F21334" s="405">
        <v>95306</v>
      </c>
      <c r="G21334" s="292" t="s">
        <v>2979</v>
      </c>
    </row>
    <row r="21335" spans="1:7">
      <c r="A21335" s="292" t="s">
        <v>49</v>
      </c>
      <c r="B21335" s="405">
        <v>97469</v>
      </c>
      <c r="C21335" s="292" t="s">
        <v>2979</v>
      </c>
      <c r="E21335" s="292" t="s">
        <v>214</v>
      </c>
      <c r="F21335" s="405">
        <v>95309</v>
      </c>
      <c r="G21335" s="292" t="s">
        <v>2979</v>
      </c>
    </row>
    <row r="21336" spans="1:7">
      <c r="A21336" s="292" t="s">
        <v>49</v>
      </c>
      <c r="B21336" s="405">
        <v>97731</v>
      </c>
      <c r="C21336" s="292" t="s">
        <v>2979</v>
      </c>
      <c r="E21336" s="292" t="s">
        <v>214</v>
      </c>
      <c r="F21336" s="405">
        <v>95310</v>
      </c>
      <c r="G21336" s="292" t="s">
        <v>2979</v>
      </c>
    </row>
    <row r="21337" spans="1:7">
      <c r="A21337" s="292" t="s">
        <v>49</v>
      </c>
      <c r="B21337" s="405">
        <v>97901</v>
      </c>
      <c r="C21337" s="292" t="s">
        <v>2979</v>
      </c>
      <c r="E21337" s="292" t="s">
        <v>214</v>
      </c>
      <c r="F21337" s="405">
        <v>95313</v>
      </c>
      <c r="G21337" s="292" t="s">
        <v>2979</v>
      </c>
    </row>
    <row r="21338" spans="1:7">
      <c r="A21338" s="292" t="s">
        <v>49</v>
      </c>
      <c r="B21338" s="405">
        <v>93234</v>
      </c>
      <c r="C21338" s="292" t="s">
        <v>2979</v>
      </c>
      <c r="E21338" s="292" t="s">
        <v>214</v>
      </c>
      <c r="F21338" s="405">
        <v>95314</v>
      </c>
      <c r="G21338" s="292" t="s">
        <v>2979</v>
      </c>
    </row>
    <row r="21339" spans="1:7">
      <c r="A21339" s="292" t="s">
        <v>49</v>
      </c>
      <c r="B21339" s="405">
        <v>93531</v>
      </c>
      <c r="C21339" s="292" t="s">
        <v>2979</v>
      </c>
      <c r="E21339" s="292" t="s">
        <v>214</v>
      </c>
      <c r="F21339" s="405">
        <v>95316</v>
      </c>
      <c r="G21339" s="292" t="s">
        <v>2979</v>
      </c>
    </row>
    <row r="21340" spans="1:7">
      <c r="A21340" s="292" t="s">
        <v>49</v>
      </c>
      <c r="B21340" s="405">
        <v>93907</v>
      </c>
      <c r="C21340" s="292" t="s">
        <v>2979</v>
      </c>
      <c r="E21340" s="292" t="s">
        <v>214</v>
      </c>
      <c r="F21340" s="405">
        <v>95317</v>
      </c>
      <c r="G21340" s="292" t="s">
        <v>2979</v>
      </c>
    </row>
    <row r="21341" spans="1:7">
      <c r="A21341" s="292" t="s">
        <v>49</v>
      </c>
      <c r="B21341" s="405">
        <v>95225</v>
      </c>
      <c r="C21341" s="292" t="s">
        <v>2979</v>
      </c>
      <c r="E21341" s="292" t="s">
        <v>214</v>
      </c>
      <c r="F21341" s="405">
        <v>95318</v>
      </c>
      <c r="G21341" s="292" t="s">
        <v>2979</v>
      </c>
    </row>
    <row r="21342" spans="1:7">
      <c r="A21342" s="292" t="s">
        <v>49</v>
      </c>
      <c r="B21342" s="405">
        <v>95419</v>
      </c>
      <c r="C21342" s="292" t="s">
        <v>2979</v>
      </c>
      <c r="E21342" s="292" t="s">
        <v>214</v>
      </c>
      <c r="F21342" s="405">
        <v>95321</v>
      </c>
      <c r="G21342" s="292" t="s">
        <v>2979</v>
      </c>
    </row>
    <row r="21343" spans="1:7">
      <c r="A21343" s="292" t="s">
        <v>49</v>
      </c>
      <c r="B21343" s="405">
        <v>95543</v>
      </c>
      <c r="C21343" s="292" t="s">
        <v>2979</v>
      </c>
      <c r="E21343" s="292" t="s">
        <v>214</v>
      </c>
      <c r="F21343" s="405">
        <v>95322</v>
      </c>
      <c r="G21343" s="292" t="s">
        <v>2979</v>
      </c>
    </row>
    <row r="21344" spans="1:7">
      <c r="A21344" s="292" t="s">
        <v>49</v>
      </c>
      <c r="B21344" s="405">
        <v>95664</v>
      </c>
      <c r="C21344" s="292" t="s">
        <v>2979</v>
      </c>
      <c r="E21344" s="292" t="s">
        <v>214</v>
      </c>
      <c r="F21344" s="405">
        <v>95323</v>
      </c>
      <c r="G21344" s="292" t="s">
        <v>2979</v>
      </c>
    </row>
    <row r="21345" spans="1:7">
      <c r="A21345" s="292" t="s">
        <v>49</v>
      </c>
      <c r="B21345" s="405">
        <v>95950</v>
      </c>
      <c r="C21345" s="292" t="s">
        <v>2979</v>
      </c>
      <c r="E21345" s="292" t="s">
        <v>214</v>
      </c>
      <c r="F21345" s="405">
        <v>95325</v>
      </c>
      <c r="G21345" s="292" t="s">
        <v>2979</v>
      </c>
    </row>
    <row r="21346" spans="1:7">
      <c r="A21346" s="292" t="s">
        <v>49</v>
      </c>
      <c r="B21346" s="405">
        <v>96041</v>
      </c>
      <c r="C21346" s="292" t="s">
        <v>2979</v>
      </c>
      <c r="E21346" s="292" t="s">
        <v>214</v>
      </c>
      <c r="F21346" s="405">
        <v>95327</v>
      </c>
      <c r="G21346" s="292" t="s">
        <v>2979</v>
      </c>
    </row>
    <row r="21347" spans="1:7">
      <c r="A21347" s="292" t="s">
        <v>49</v>
      </c>
      <c r="B21347" s="405">
        <v>96137</v>
      </c>
      <c r="C21347" s="292" t="s">
        <v>2979</v>
      </c>
      <c r="E21347" s="292" t="s">
        <v>214</v>
      </c>
      <c r="F21347" s="405">
        <v>95329</v>
      </c>
      <c r="G21347" s="292" t="s">
        <v>2979</v>
      </c>
    </row>
    <row r="21348" spans="1:7">
      <c r="A21348" s="292" t="s">
        <v>49</v>
      </c>
      <c r="B21348" s="405">
        <v>97130</v>
      </c>
      <c r="C21348" s="292" t="s">
        <v>2979</v>
      </c>
      <c r="E21348" s="292" t="s">
        <v>214</v>
      </c>
      <c r="F21348" s="405">
        <v>95335</v>
      </c>
      <c r="G21348" s="292" t="s">
        <v>2979</v>
      </c>
    </row>
    <row r="21349" spans="1:7">
      <c r="A21349" s="292" t="s">
        <v>49</v>
      </c>
      <c r="B21349" s="405">
        <v>97410</v>
      </c>
      <c r="C21349" s="292" t="s">
        <v>2979</v>
      </c>
      <c r="E21349" s="292" t="s">
        <v>214</v>
      </c>
      <c r="F21349" s="405">
        <v>95338</v>
      </c>
      <c r="G21349" s="292" t="s">
        <v>2979</v>
      </c>
    </row>
    <row r="21350" spans="1:7">
      <c r="A21350" s="292" t="s">
        <v>49</v>
      </c>
      <c r="B21350" s="405">
        <v>97471</v>
      </c>
      <c r="C21350" s="292" t="s">
        <v>2979</v>
      </c>
      <c r="E21350" s="292" t="s">
        <v>214</v>
      </c>
      <c r="F21350" s="405">
        <v>95347</v>
      </c>
      <c r="G21350" s="292" t="s">
        <v>2979</v>
      </c>
    </row>
    <row r="21351" spans="1:7">
      <c r="A21351" s="292" t="s">
        <v>49</v>
      </c>
      <c r="B21351" s="405">
        <v>97734</v>
      </c>
      <c r="C21351" s="292" t="s">
        <v>2979</v>
      </c>
      <c r="E21351" s="292" t="s">
        <v>214</v>
      </c>
      <c r="F21351" s="405">
        <v>95360</v>
      </c>
      <c r="G21351" s="292" t="s">
        <v>2979</v>
      </c>
    </row>
    <row r="21352" spans="1:7">
      <c r="A21352" s="292" t="s">
        <v>49</v>
      </c>
      <c r="B21352" s="405">
        <v>97903</v>
      </c>
      <c r="C21352" s="292" t="s">
        <v>2979</v>
      </c>
      <c r="E21352" s="292" t="s">
        <v>214</v>
      </c>
      <c r="F21352" s="405">
        <v>95365</v>
      </c>
      <c r="G21352" s="292" t="s">
        <v>2979</v>
      </c>
    </row>
    <row r="21353" spans="1:7">
      <c r="A21353" s="292" t="s">
        <v>49</v>
      </c>
      <c r="B21353" s="405">
        <v>93237</v>
      </c>
      <c r="C21353" s="292" t="s">
        <v>2979</v>
      </c>
      <c r="E21353" s="292" t="s">
        <v>214</v>
      </c>
      <c r="F21353" s="405">
        <v>95374</v>
      </c>
      <c r="G21353" s="292" t="s">
        <v>2979</v>
      </c>
    </row>
    <row r="21354" spans="1:7">
      <c r="A21354" s="292" t="s">
        <v>49</v>
      </c>
      <c r="B21354" s="405">
        <v>93532</v>
      </c>
      <c r="C21354" s="292" t="s">
        <v>2979</v>
      </c>
      <c r="E21354" s="292" t="s">
        <v>214</v>
      </c>
      <c r="F21354" s="405">
        <v>95379</v>
      </c>
      <c r="G21354" s="292" t="s">
        <v>2979</v>
      </c>
    </row>
    <row r="21355" spans="1:7">
      <c r="A21355" s="292" t="s">
        <v>49</v>
      </c>
      <c r="B21355" s="405">
        <v>93908</v>
      </c>
      <c r="C21355" s="292" t="s">
        <v>2979</v>
      </c>
      <c r="E21355" s="292" t="s">
        <v>214</v>
      </c>
      <c r="F21355" s="405">
        <v>95385</v>
      </c>
      <c r="G21355" s="292" t="s">
        <v>2979</v>
      </c>
    </row>
    <row r="21356" spans="1:7">
      <c r="A21356" s="292" t="s">
        <v>49</v>
      </c>
      <c r="B21356" s="405">
        <v>95228</v>
      </c>
      <c r="C21356" s="292" t="s">
        <v>2979</v>
      </c>
      <c r="E21356" s="292" t="s">
        <v>214</v>
      </c>
      <c r="F21356" s="405">
        <v>95386</v>
      </c>
      <c r="G21356" s="292" t="s">
        <v>2979</v>
      </c>
    </row>
    <row r="21357" spans="1:7">
      <c r="A21357" s="292" t="s">
        <v>49</v>
      </c>
      <c r="B21357" s="405">
        <v>95420</v>
      </c>
      <c r="C21357" s="292" t="s">
        <v>2979</v>
      </c>
      <c r="E21357" s="292" t="s">
        <v>214</v>
      </c>
      <c r="F21357" s="405">
        <v>95387</v>
      </c>
      <c r="G21357" s="292" t="s">
        <v>2979</v>
      </c>
    </row>
    <row r="21358" spans="1:7">
      <c r="A21358" s="292" t="s">
        <v>49</v>
      </c>
      <c r="B21358" s="405">
        <v>95546</v>
      </c>
      <c r="C21358" s="292" t="s">
        <v>2979</v>
      </c>
      <c r="E21358" s="292" t="s">
        <v>214</v>
      </c>
      <c r="F21358" s="405">
        <v>95388</v>
      </c>
      <c r="G21358" s="292" t="s">
        <v>2979</v>
      </c>
    </row>
    <row r="21359" spans="1:7">
      <c r="A21359" s="292" t="s">
        <v>49</v>
      </c>
      <c r="B21359" s="405">
        <v>95665</v>
      </c>
      <c r="C21359" s="292" t="s">
        <v>2979</v>
      </c>
      <c r="E21359" s="292" t="s">
        <v>214</v>
      </c>
      <c r="F21359" s="405">
        <v>95410</v>
      </c>
      <c r="G21359" s="292" t="s">
        <v>2979</v>
      </c>
    </row>
    <row r="21360" spans="1:7">
      <c r="A21360" s="292" t="s">
        <v>49</v>
      </c>
      <c r="B21360" s="405">
        <v>95953</v>
      </c>
      <c r="C21360" s="292" t="s">
        <v>2979</v>
      </c>
      <c r="E21360" s="292" t="s">
        <v>214</v>
      </c>
      <c r="F21360" s="405">
        <v>95415</v>
      </c>
      <c r="G21360" s="292" t="s">
        <v>2979</v>
      </c>
    </row>
    <row r="21361" spans="1:7">
      <c r="A21361" s="292" t="s">
        <v>49</v>
      </c>
      <c r="B21361" s="405">
        <v>96046</v>
      </c>
      <c r="C21361" s="292" t="s">
        <v>2979</v>
      </c>
      <c r="E21361" s="292" t="s">
        <v>214</v>
      </c>
      <c r="F21361" s="405">
        <v>95419</v>
      </c>
      <c r="G21361" s="292" t="s">
        <v>2979</v>
      </c>
    </row>
    <row r="21362" spans="1:7">
      <c r="A21362" s="292" t="s">
        <v>49</v>
      </c>
      <c r="B21362" s="405">
        <v>96140</v>
      </c>
      <c r="C21362" s="292" t="s">
        <v>2979</v>
      </c>
      <c r="E21362" s="292" t="s">
        <v>214</v>
      </c>
      <c r="F21362" s="405">
        <v>95420</v>
      </c>
      <c r="G21362" s="292" t="s">
        <v>2979</v>
      </c>
    </row>
    <row r="21363" spans="1:7">
      <c r="A21363" s="292" t="s">
        <v>49</v>
      </c>
      <c r="B21363" s="405">
        <v>97131</v>
      </c>
      <c r="C21363" s="292" t="s">
        <v>2979</v>
      </c>
      <c r="E21363" s="292" t="s">
        <v>214</v>
      </c>
      <c r="F21363" s="405">
        <v>95422</v>
      </c>
      <c r="G21363" s="292" t="s">
        <v>2979</v>
      </c>
    </row>
    <row r="21364" spans="1:7">
      <c r="A21364" s="292" t="s">
        <v>49</v>
      </c>
      <c r="B21364" s="405">
        <v>97411</v>
      </c>
      <c r="C21364" s="292" t="s">
        <v>2979</v>
      </c>
      <c r="E21364" s="292" t="s">
        <v>214</v>
      </c>
      <c r="F21364" s="405">
        <v>95423</v>
      </c>
      <c r="G21364" s="292" t="s">
        <v>2979</v>
      </c>
    </row>
    <row r="21365" spans="1:7">
      <c r="A21365" s="292" t="s">
        <v>49</v>
      </c>
      <c r="B21365" s="405">
        <v>97473</v>
      </c>
      <c r="C21365" s="292" t="s">
        <v>2979</v>
      </c>
      <c r="E21365" s="292" t="s">
        <v>214</v>
      </c>
      <c r="F21365" s="405">
        <v>95425</v>
      </c>
      <c r="G21365" s="292" t="s">
        <v>2979</v>
      </c>
    </row>
    <row r="21366" spans="1:7">
      <c r="A21366" s="292" t="s">
        <v>49</v>
      </c>
      <c r="B21366" s="405">
        <v>97737</v>
      </c>
      <c r="C21366" s="292" t="s">
        <v>2979</v>
      </c>
      <c r="E21366" s="292" t="s">
        <v>214</v>
      </c>
      <c r="F21366" s="405">
        <v>95426</v>
      </c>
      <c r="G21366" s="292" t="s">
        <v>2979</v>
      </c>
    </row>
    <row r="21367" spans="1:7">
      <c r="A21367" s="292" t="s">
        <v>49</v>
      </c>
      <c r="B21367" s="405">
        <v>97906</v>
      </c>
      <c r="C21367" s="292" t="s">
        <v>2979</v>
      </c>
      <c r="E21367" s="292" t="s">
        <v>214</v>
      </c>
      <c r="F21367" s="405">
        <v>95427</v>
      </c>
      <c r="G21367" s="292" t="s">
        <v>2979</v>
      </c>
    </row>
    <row r="21368" spans="1:7">
      <c r="A21368" s="292" t="s">
        <v>49</v>
      </c>
      <c r="B21368" s="405">
        <v>93238</v>
      </c>
      <c r="C21368" s="292" t="s">
        <v>2979</v>
      </c>
      <c r="E21368" s="292" t="s">
        <v>214</v>
      </c>
      <c r="F21368" s="405">
        <v>95428</v>
      </c>
      <c r="G21368" s="292" t="s">
        <v>2979</v>
      </c>
    </row>
    <row r="21369" spans="1:7">
      <c r="A21369" s="292" t="s">
        <v>49</v>
      </c>
      <c r="B21369" s="405">
        <v>93543</v>
      </c>
      <c r="C21369" s="292" t="s">
        <v>2979</v>
      </c>
      <c r="E21369" s="292" t="s">
        <v>214</v>
      </c>
      <c r="F21369" s="405">
        <v>95430</v>
      </c>
      <c r="G21369" s="292" t="s">
        <v>2979</v>
      </c>
    </row>
    <row r="21370" spans="1:7">
      <c r="A21370" s="292" t="s">
        <v>49</v>
      </c>
      <c r="B21370" s="405">
        <v>93924</v>
      </c>
      <c r="C21370" s="292" t="s">
        <v>2979</v>
      </c>
      <c r="E21370" s="292" t="s">
        <v>214</v>
      </c>
      <c r="F21370" s="405">
        <v>95432</v>
      </c>
      <c r="G21370" s="292" t="s">
        <v>2979</v>
      </c>
    </row>
    <row r="21371" spans="1:7">
      <c r="A21371" s="292" t="s">
        <v>49</v>
      </c>
      <c r="B21371" s="405">
        <v>95233</v>
      </c>
      <c r="C21371" s="292" t="s">
        <v>2979</v>
      </c>
      <c r="E21371" s="292" t="s">
        <v>214</v>
      </c>
      <c r="F21371" s="405">
        <v>95442</v>
      </c>
      <c r="G21371" s="292" t="s">
        <v>2979</v>
      </c>
    </row>
    <row r="21372" spans="1:7">
      <c r="A21372" s="292" t="s">
        <v>49</v>
      </c>
      <c r="B21372" s="405">
        <v>95422</v>
      </c>
      <c r="C21372" s="292" t="s">
        <v>2979</v>
      </c>
      <c r="E21372" s="292" t="s">
        <v>214</v>
      </c>
      <c r="F21372" s="405">
        <v>95443</v>
      </c>
      <c r="G21372" s="292" t="s">
        <v>2979</v>
      </c>
    </row>
    <row r="21373" spans="1:7">
      <c r="A21373" s="292" t="s">
        <v>49</v>
      </c>
      <c r="B21373" s="405">
        <v>95547</v>
      </c>
      <c r="C21373" s="292" t="s">
        <v>2979</v>
      </c>
      <c r="E21373" s="292" t="s">
        <v>214</v>
      </c>
      <c r="F21373" s="405">
        <v>95445</v>
      </c>
      <c r="G21373" s="292" t="s">
        <v>2979</v>
      </c>
    </row>
    <row r="21374" spans="1:7">
      <c r="A21374" s="292" t="s">
        <v>49</v>
      </c>
      <c r="B21374" s="405">
        <v>95666</v>
      </c>
      <c r="C21374" s="292" t="s">
        <v>2979</v>
      </c>
      <c r="E21374" s="292" t="s">
        <v>214</v>
      </c>
      <c r="F21374" s="405">
        <v>95446</v>
      </c>
      <c r="G21374" s="292" t="s">
        <v>2979</v>
      </c>
    </row>
    <row r="21375" spans="1:7">
      <c r="A21375" s="292" t="s">
        <v>49</v>
      </c>
      <c r="B21375" s="405">
        <v>95955</v>
      </c>
      <c r="C21375" s="292" t="s">
        <v>2979</v>
      </c>
      <c r="E21375" s="292" t="s">
        <v>214</v>
      </c>
      <c r="F21375" s="405">
        <v>95449</v>
      </c>
      <c r="G21375" s="292" t="s">
        <v>2979</v>
      </c>
    </row>
    <row r="21376" spans="1:7">
      <c r="A21376" s="292" t="s">
        <v>49</v>
      </c>
      <c r="B21376" s="405">
        <v>96052</v>
      </c>
      <c r="C21376" s="292" t="s">
        <v>2979</v>
      </c>
      <c r="E21376" s="292" t="s">
        <v>214</v>
      </c>
      <c r="F21376" s="405">
        <v>95452</v>
      </c>
      <c r="G21376" s="292" t="s">
        <v>2979</v>
      </c>
    </row>
    <row r="21377" spans="1:7">
      <c r="A21377" s="292" t="s">
        <v>49</v>
      </c>
      <c r="B21377" s="405">
        <v>96141</v>
      </c>
      <c r="C21377" s="292" t="s">
        <v>2979</v>
      </c>
      <c r="E21377" s="292" t="s">
        <v>214</v>
      </c>
      <c r="F21377" s="405">
        <v>95453</v>
      </c>
      <c r="G21377" s="292" t="s">
        <v>2979</v>
      </c>
    </row>
    <row r="21378" spans="1:7">
      <c r="A21378" s="292" t="s">
        <v>49</v>
      </c>
      <c r="B21378" s="405">
        <v>97133</v>
      </c>
      <c r="C21378" s="292" t="s">
        <v>2979</v>
      </c>
      <c r="E21378" s="292" t="s">
        <v>214</v>
      </c>
      <c r="F21378" s="405">
        <v>95456</v>
      </c>
      <c r="G21378" s="292" t="s">
        <v>2979</v>
      </c>
    </row>
    <row r="21379" spans="1:7">
      <c r="A21379" s="292" t="s">
        <v>49</v>
      </c>
      <c r="B21379" s="405">
        <v>97412</v>
      </c>
      <c r="C21379" s="292" t="s">
        <v>2979</v>
      </c>
      <c r="E21379" s="292" t="s">
        <v>214</v>
      </c>
      <c r="F21379" s="405">
        <v>95457</v>
      </c>
      <c r="G21379" s="292" t="s">
        <v>2979</v>
      </c>
    </row>
    <row r="21380" spans="1:7">
      <c r="A21380" s="292" t="s">
        <v>49</v>
      </c>
      <c r="B21380" s="405">
        <v>97479</v>
      </c>
      <c r="C21380" s="292" t="s">
        <v>2979</v>
      </c>
      <c r="E21380" s="292" t="s">
        <v>214</v>
      </c>
      <c r="F21380" s="405">
        <v>95458</v>
      </c>
      <c r="G21380" s="292" t="s">
        <v>2979</v>
      </c>
    </row>
    <row r="21381" spans="1:7">
      <c r="A21381" s="292" t="s">
        <v>49</v>
      </c>
      <c r="B21381" s="405">
        <v>97738</v>
      </c>
      <c r="C21381" s="292" t="s">
        <v>2979</v>
      </c>
      <c r="E21381" s="292" t="s">
        <v>214</v>
      </c>
      <c r="F21381" s="405">
        <v>95460</v>
      </c>
      <c r="G21381" s="292" t="s">
        <v>2979</v>
      </c>
    </row>
    <row r="21382" spans="1:7">
      <c r="A21382" s="292" t="s">
        <v>49</v>
      </c>
      <c r="B21382" s="405">
        <v>97907</v>
      </c>
      <c r="C21382" s="292" t="s">
        <v>2979</v>
      </c>
      <c r="E21382" s="292" t="s">
        <v>214</v>
      </c>
      <c r="F21382" s="405">
        <v>95461</v>
      </c>
      <c r="G21382" s="292" t="s">
        <v>2979</v>
      </c>
    </row>
    <row r="21383" spans="1:7">
      <c r="A21383" s="292" t="s">
        <v>49</v>
      </c>
      <c r="B21383" s="405">
        <v>93239</v>
      </c>
      <c r="C21383" s="292" t="s">
        <v>2979</v>
      </c>
      <c r="E21383" s="292" t="s">
        <v>214</v>
      </c>
      <c r="F21383" s="405">
        <v>95462</v>
      </c>
      <c r="G21383" s="292" t="s">
        <v>2979</v>
      </c>
    </row>
    <row r="21384" spans="1:7">
      <c r="A21384" s="292" t="s">
        <v>49</v>
      </c>
      <c r="B21384" s="405">
        <v>93545</v>
      </c>
      <c r="C21384" s="292" t="s">
        <v>2979</v>
      </c>
      <c r="E21384" s="292" t="s">
        <v>214</v>
      </c>
      <c r="F21384" s="405">
        <v>95463</v>
      </c>
      <c r="G21384" s="292" t="s">
        <v>2979</v>
      </c>
    </row>
    <row r="21385" spans="1:7">
      <c r="A21385" s="292" t="s">
        <v>49</v>
      </c>
      <c r="B21385" s="405">
        <v>93925</v>
      </c>
      <c r="C21385" s="292" t="s">
        <v>2979</v>
      </c>
      <c r="E21385" s="292" t="s">
        <v>214</v>
      </c>
      <c r="F21385" s="405">
        <v>95464</v>
      </c>
      <c r="G21385" s="292" t="s">
        <v>2979</v>
      </c>
    </row>
    <row r="21386" spans="1:7">
      <c r="A21386" s="292" t="s">
        <v>49</v>
      </c>
      <c r="B21386" s="405">
        <v>95236</v>
      </c>
      <c r="C21386" s="292" t="s">
        <v>2979</v>
      </c>
      <c r="E21386" s="292" t="s">
        <v>214</v>
      </c>
      <c r="F21386" s="405">
        <v>95467</v>
      </c>
      <c r="G21386" s="292" t="s">
        <v>2979</v>
      </c>
    </row>
    <row r="21387" spans="1:7">
      <c r="A21387" s="292" t="s">
        <v>49</v>
      </c>
      <c r="B21387" s="405">
        <v>95423</v>
      </c>
      <c r="C21387" s="292" t="s">
        <v>2979</v>
      </c>
      <c r="E21387" s="292" t="s">
        <v>214</v>
      </c>
      <c r="F21387" s="405">
        <v>95469</v>
      </c>
      <c r="G21387" s="292" t="s">
        <v>2979</v>
      </c>
    </row>
    <row r="21388" spans="1:7">
      <c r="A21388" s="292" t="s">
        <v>49</v>
      </c>
      <c r="B21388" s="405">
        <v>95548</v>
      </c>
      <c r="C21388" s="292" t="s">
        <v>2979</v>
      </c>
      <c r="E21388" s="292" t="s">
        <v>214</v>
      </c>
      <c r="F21388" s="405">
        <v>95471</v>
      </c>
      <c r="G21388" s="292" t="s">
        <v>2979</v>
      </c>
    </row>
    <row r="21389" spans="1:7">
      <c r="A21389" s="292" t="s">
        <v>49</v>
      </c>
      <c r="B21389" s="405">
        <v>95667</v>
      </c>
      <c r="C21389" s="292" t="s">
        <v>2979</v>
      </c>
      <c r="E21389" s="292" t="s">
        <v>214</v>
      </c>
      <c r="F21389" s="405">
        <v>95485</v>
      </c>
      <c r="G21389" s="292" t="s">
        <v>2979</v>
      </c>
    </row>
    <row r="21390" spans="1:7">
      <c r="A21390" s="292" t="s">
        <v>49</v>
      </c>
      <c r="B21390" s="405">
        <v>95956</v>
      </c>
      <c r="C21390" s="292" t="s">
        <v>2979</v>
      </c>
      <c r="E21390" s="292" t="s">
        <v>214</v>
      </c>
      <c r="F21390" s="405">
        <v>95490</v>
      </c>
      <c r="G21390" s="292" t="s">
        <v>2979</v>
      </c>
    </row>
    <row r="21391" spans="1:7">
      <c r="A21391" s="292" t="s">
        <v>49</v>
      </c>
      <c r="B21391" s="405">
        <v>96053</v>
      </c>
      <c r="C21391" s="292" t="s">
        <v>2979</v>
      </c>
      <c r="E21391" s="292" t="s">
        <v>214</v>
      </c>
      <c r="F21391" s="405">
        <v>95493</v>
      </c>
      <c r="G21391" s="292" t="s">
        <v>2979</v>
      </c>
    </row>
    <row r="21392" spans="1:7">
      <c r="A21392" s="292" t="s">
        <v>49</v>
      </c>
      <c r="B21392" s="405">
        <v>96143</v>
      </c>
      <c r="C21392" s="292" t="s">
        <v>2979</v>
      </c>
      <c r="E21392" s="292" t="s">
        <v>214</v>
      </c>
      <c r="F21392" s="405">
        <v>95497</v>
      </c>
      <c r="G21392" s="292" t="s">
        <v>2979</v>
      </c>
    </row>
    <row r="21393" spans="1:7">
      <c r="A21393" s="292" t="s">
        <v>49</v>
      </c>
      <c r="B21393" s="405">
        <v>97135</v>
      </c>
      <c r="C21393" s="292" t="s">
        <v>2979</v>
      </c>
      <c r="E21393" s="292" t="s">
        <v>214</v>
      </c>
      <c r="F21393" s="405">
        <v>95525</v>
      </c>
      <c r="G21393" s="292" t="s">
        <v>2979</v>
      </c>
    </row>
    <row r="21394" spans="1:7">
      <c r="A21394" s="292" t="s">
        <v>49</v>
      </c>
      <c r="B21394" s="405">
        <v>97413</v>
      </c>
      <c r="C21394" s="292" t="s">
        <v>2979</v>
      </c>
      <c r="E21394" s="292" t="s">
        <v>214</v>
      </c>
      <c r="F21394" s="405">
        <v>95526</v>
      </c>
      <c r="G21394" s="292" t="s">
        <v>2979</v>
      </c>
    </row>
    <row r="21395" spans="1:7">
      <c r="A21395" s="292" t="s">
        <v>49</v>
      </c>
      <c r="B21395" s="405">
        <v>97480</v>
      </c>
      <c r="C21395" s="292" t="s">
        <v>2979</v>
      </c>
      <c r="E21395" s="292" t="s">
        <v>214</v>
      </c>
      <c r="F21395" s="405">
        <v>95527</v>
      </c>
      <c r="G21395" s="292" t="s">
        <v>2979</v>
      </c>
    </row>
    <row r="21396" spans="1:7">
      <c r="A21396" s="292" t="s">
        <v>49</v>
      </c>
      <c r="B21396" s="405">
        <v>97739</v>
      </c>
      <c r="C21396" s="292" t="s">
        <v>2979</v>
      </c>
      <c r="E21396" s="292" t="s">
        <v>214</v>
      </c>
      <c r="F21396" s="405">
        <v>95528</v>
      </c>
      <c r="G21396" s="292" t="s">
        <v>2979</v>
      </c>
    </row>
    <row r="21397" spans="1:7">
      <c r="A21397" s="292" t="s">
        <v>49</v>
      </c>
      <c r="B21397" s="405">
        <v>97909</v>
      </c>
      <c r="C21397" s="292" t="s">
        <v>2979</v>
      </c>
      <c r="E21397" s="292" t="s">
        <v>214</v>
      </c>
      <c r="F21397" s="405">
        <v>95531</v>
      </c>
      <c r="G21397" s="292" t="s">
        <v>2979</v>
      </c>
    </row>
    <row r="21398" spans="1:7">
      <c r="A21398" s="292" t="s">
        <v>49</v>
      </c>
      <c r="B21398" s="405">
        <v>93242</v>
      </c>
      <c r="C21398" s="292" t="s">
        <v>2979</v>
      </c>
      <c r="E21398" s="292" t="s">
        <v>214</v>
      </c>
      <c r="F21398" s="405">
        <v>95532</v>
      </c>
      <c r="G21398" s="292" t="s">
        <v>2979</v>
      </c>
    </row>
    <row r="21399" spans="1:7">
      <c r="A21399" s="292" t="s">
        <v>49</v>
      </c>
      <c r="B21399" s="405">
        <v>93549</v>
      </c>
      <c r="C21399" s="292" t="s">
        <v>2979</v>
      </c>
      <c r="E21399" s="292" t="s">
        <v>214</v>
      </c>
      <c r="F21399" s="405">
        <v>95536</v>
      </c>
      <c r="G21399" s="292" t="s">
        <v>2979</v>
      </c>
    </row>
    <row r="21400" spans="1:7">
      <c r="A21400" s="292" t="s">
        <v>49</v>
      </c>
      <c r="B21400" s="405">
        <v>93926</v>
      </c>
      <c r="C21400" s="292" t="s">
        <v>2979</v>
      </c>
      <c r="E21400" s="292" t="s">
        <v>214</v>
      </c>
      <c r="F21400" s="405">
        <v>95538</v>
      </c>
      <c r="G21400" s="292" t="s">
        <v>2979</v>
      </c>
    </row>
    <row r="21401" spans="1:7">
      <c r="A21401" s="292" t="s">
        <v>49</v>
      </c>
      <c r="B21401" s="405">
        <v>95237</v>
      </c>
      <c r="C21401" s="292" t="s">
        <v>2979</v>
      </c>
      <c r="E21401" s="292" t="s">
        <v>214</v>
      </c>
      <c r="F21401" s="405">
        <v>95542</v>
      </c>
      <c r="G21401" s="292" t="s">
        <v>2979</v>
      </c>
    </row>
    <row r="21402" spans="1:7">
      <c r="A21402" s="292" t="s">
        <v>49</v>
      </c>
      <c r="B21402" s="405">
        <v>95425</v>
      </c>
      <c r="C21402" s="292" t="s">
        <v>2979</v>
      </c>
      <c r="E21402" s="292" t="s">
        <v>214</v>
      </c>
      <c r="F21402" s="405">
        <v>95543</v>
      </c>
      <c r="G21402" s="292" t="s">
        <v>2979</v>
      </c>
    </row>
    <row r="21403" spans="1:7">
      <c r="A21403" s="292" t="s">
        <v>49</v>
      </c>
      <c r="B21403" s="405">
        <v>95552</v>
      </c>
      <c r="C21403" s="292" t="s">
        <v>2979</v>
      </c>
      <c r="E21403" s="292" t="s">
        <v>214</v>
      </c>
      <c r="F21403" s="405">
        <v>95546</v>
      </c>
      <c r="G21403" s="292" t="s">
        <v>2979</v>
      </c>
    </row>
    <row r="21404" spans="1:7">
      <c r="A21404" s="292" t="s">
        <v>49</v>
      </c>
      <c r="B21404" s="405">
        <v>95669</v>
      </c>
      <c r="C21404" s="292" t="s">
        <v>2979</v>
      </c>
      <c r="E21404" s="292" t="s">
        <v>214</v>
      </c>
      <c r="F21404" s="405">
        <v>95547</v>
      </c>
      <c r="G21404" s="292" t="s">
        <v>2979</v>
      </c>
    </row>
    <row r="21405" spans="1:7">
      <c r="A21405" s="292" t="s">
        <v>49</v>
      </c>
      <c r="B21405" s="405">
        <v>95957</v>
      </c>
      <c r="C21405" s="292" t="s">
        <v>2979</v>
      </c>
      <c r="E21405" s="292" t="s">
        <v>214</v>
      </c>
      <c r="F21405" s="405">
        <v>95548</v>
      </c>
      <c r="G21405" s="292" t="s">
        <v>2979</v>
      </c>
    </row>
    <row r="21406" spans="1:7">
      <c r="A21406" s="292" t="s">
        <v>49</v>
      </c>
      <c r="B21406" s="405">
        <v>96054</v>
      </c>
      <c r="C21406" s="292" t="s">
        <v>2979</v>
      </c>
      <c r="E21406" s="292" t="s">
        <v>214</v>
      </c>
      <c r="F21406" s="405">
        <v>95552</v>
      </c>
      <c r="G21406" s="292" t="s">
        <v>2979</v>
      </c>
    </row>
    <row r="21407" spans="1:7">
      <c r="A21407" s="292" t="s">
        <v>49</v>
      </c>
      <c r="B21407" s="405">
        <v>96145</v>
      </c>
      <c r="C21407" s="292" t="s">
        <v>2979</v>
      </c>
      <c r="E21407" s="292" t="s">
        <v>214</v>
      </c>
      <c r="F21407" s="405">
        <v>95553</v>
      </c>
      <c r="G21407" s="292" t="s">
        <v>2979</v>
      </c>
    </row>
    <row r="21408" spans="1:7">
      <c r="A21408" s="292" t="s">
        <v>49</v>
      </c>
      <c r="B21408" s="405">
        <v>97136</v>
      </c>
      <c r="C21408" s="292" t="s">
        <v>2979</v>
      </c>
      <c r="E21408" s="292" t="s">
        <v>214</v>
      </c>
      <c r="F21408" s="405">
        <v>95554</v>
      </c>
      <c r="G21408" s="292" t="s">
        <v>2979</v>
      </c>
    </row>
    <row r="21409" spans="1:7">
      <c r="A21409" s="292" t="s">
        <v>49</v>
      </c>
      <c r="B21409" s="405">
        <v>97414</v>
      </c>
      <c r="C21409" s="292" t="s">
        <v>2979</v>
      </c>
      <c r="E21409" s="292" t="s">
        <v>214</v>
      </c>
      <c r="F21409" s="405">
        <v>95555</v>
      </c>
      <c r="G21409" s="292" t="s">
        <v>2979</v>
      </c>
    </row>
    <row r="21410" spans="1:7">
      <c r="A21410" s="292" t="s">
        <v>49</v>
      </c>
      <c r="B21410" s="405">
        <v>97481</v>
      </c>
      <c r="C21410" s="292" t="s">
        <v>2979</v>
      </c>
      <c r="E21410" s="292" t="s">
        <v>214</v>
      </c>
      <c r="F21410" s="405">
        <v>95556</v>
      </c>
      <c r="G21410" s="292" t="s">
        <v>2979</v>
      </c>
    </row>
    <row r="21411" spans="1:7">
      <c r="A21411" s="292" t="s">
        <v>49</v>
      </c>
      <c r="B21411" s="405">
        <v>97740</v>
      </c>
      <c r="C21411" s="292" t="s">
        <v>2979</v>
      </c>
      <c r="E21411" s="292" t="s">
        <v>214</v>
      </c>
      <c r="F21411" s="405">
        <v>95558</v>
      </c>
      <c r="G21411" s="292" t="s">
        <v>2979</v>
      </c>
    </row>
    <row r="21412" spans="1:7">
      <c r="A21412" s="292" t="s">
        <v>49</v>
      </c>
      <c r="B21412" s="405">
        <v>97913</v>
      </c>
      <c r="C21412" s="292" t="s">
        <v>2979</v>
      </c>
      <c r="E21412" s="292" t="s">
        <v>214</v>
      </c>
      <c r="F21412" s="405">
        <v>95560</v>
      </c>
      <c r="G21412" s="292" t="s">
        <v>2979</v>
      </c>
    </row>
    <row r="21413" spans="1:7">
      <c r="A21413" s="292" t="s">
        <v>49</v>
      </c>
      <c r="B21413" s="405">
        <v>93243</v>
      </c>
      <c r="C21413" s="292" t="s">
        <v>2979</v>
      </c>
      <c r="E21413" s="292" t="s">
        <v>214</v>
      </c>
      <c r="F21413" s="405">
        <v>95562</v>
      </c>
      <c r="G21413" s="292" t="s">
        <v>2979</v>
      </c>
    </row>
    <row r="21414" spans="1:7">
      <c r="A21414" s="292" t="s">
        <v>49</v>
      </c>
      <c r="B21414" s="405">
        <v>93553</v>
      </c>
      <c r="C21414" s="292" t="s">
        <v>2979</v>
      </c>
      <c r="E21414" s="292" t="s">
        <v>214</v>
      </c>
      <c r="F21414" s="405">
        <v>95563</v>
      </c>
      <c r="G21414" s="292" t="s">
        <v>2979</v>
      </c>
    </row>
    <row r="21415" spans="1:7">
      <c r="A21415" s="292" t="s">
        <v>49</v>
      </c>
      <c r="B21415" s="405">
        <v>93928</v>
      </c>
      <c r="C21415" s="292" t="s">
        <v>2979</v>
      </c>
      <c r="E21415" s="292" t="s">
        <v>214</v>
      </c>
      <c r="F21415" s="405">
        <v>95564</v>
      </c>
      <c r="G21415" s="292" t="s">
        <v>2979</v>
      </c>
    </row>
    <row r="21416" spans="1:7">
      <c r="A21416" s="292" t="s">
        <v>49</v>
      </c>
      <c r="B21416" s="405">
        <v>95247</v>
      </c>
      <c r="C21416" s="292" t="s">
        <v>2979</v>
      </c>
      <c r="E21416" s="292" t="s">
        <v>214</v>
      </c>
      <c r="F21416" s="405">
        <v>95565</v>
      </c>
      <c r="G21416" s="292" t="s">
        <v>2979</v>
      </c>
    </row>
    <row r="21417" spans="1:7">
      <c r="A21417" s="292" t="s">
        <v>49</v>
      </c>
      <c r="B21417" s="405">
        <v>95426</v>
      </c>
      <c r="C21417" s="292" t="s">
        <v>2979</v>
      </c>
      <c r="E21417" s="292" t="s">
        <v>214</v>
      </c>
      <c r="F21417" s="405">
        <v>95567</v>
      </c>
      <c r="G21417" s="292" t="s">
        <v>2979</v>
      </c>
    </row>
    <row r="21418" spans="1:7">
      <c r="A21418" s="292" t="s">
        <v>49</v>
      </c>
      <c r="B21418" s="405">
        <v>95553</v>
      </c>
      <c r="C21418" s="292" t="s">
        <v>2979</v>
      </c>
      <c r="E21418" s="292" t="s">
        <v>214</v>
      </c>
      <c r="F21418" s="405">
        <v>95569</v>
      </c>
      <c r="G21418" s="292" t="s">
        <v>2979</v>
      </c>
    </row>
    <row r="21419" spans="1:7">
      <c r="A21419" s="292" t="s">
        <v>49</v>
      </c>
      <c r="B21419" s="405">
        <v>95674</v>
      </c>
      <c r="C21419" s="292" t="s">
        <v>2979</v>
      </c>
      <c r="E21419" s="292" t="s">
        <v>214</v>
      </c>
      <c r="F21419" s="405">
        <v>95570</v>
      </c>
      <c r="G21419" s="292" t="s">
        <v>2979</v>
      </c>
    </row>
    <row r="21420" spans="1:7">
      <c r="A21420" s="292" t="s">
        <v>49</v>
      </c>
      <c r="B21420" s="405">
        <v>95958</v>
      </c>
      <c r="C21420" s="292" t="s">
        <v>2979</v>
      </c>
      <c r="E21420" s="292" t="s">
        <v>214</v>
      </c>
      <c r="F21420" s="405">
        <v>95571</v>
      </c>
      <c r="G21420" s="292" t="s">
        <v>2979</v>
      </c>
    </row>
    <row r="21421" spans="1:7">
      <c r="A21421" s="292" t="s">
        <v>49</v>
      </c>
      <c r="B21421" s="405">
        <v>96055</v>
      </c>
      <c r="C21421" s="292" t="s">
        <v>2979</v>
      </c>
      <c r="E21421" s="292" t="s">
        <v>214</v>
      </c>
      <c r="F21421" s="405">
        <v>95573</v>
      </c>
      <c r="G21421" s="292" t="s">
        <v>2979</v>
      </c>
    </row>
    <row r="21422" spans="1:7">
      <c r="A21422" s="292" t="s">
        <v>49</v>
      </c>
      <c r="B21422" s="405">
        <v>96162</v>
      </c>
      <c r="C21422" s="292" t="s">
        <v>2979</v>
      </c>
      <c r="E21422" s="292" t="s">
        <v>214</v>
      </c>
      <c r="F21422" s="405">
        <v>95585</v>
      </c>
      <c r="G21422" s="292" t="s">
        <v>2979</v>
      </c>
    </row>
    <row r="21423" spans="1:7">
      <c r="A21423" s="292" t="s">
        <v>49</v>
      </c>
      <c r="B21423" s="405">
        <v>97141</v>
      </c>
      <c r="C21423" s="292" t="s">
        <v>2979</v>
      </c>
      <c r="E21423" s="292" t="s">
        <v>214</v>
      </c>
      <c r="F21423" s="405">
        <v>95587</v>
      </c>
      <c r="G21423" s="292" t="s">
        <v>2979</v>
      </c>
    </row>
    <row r="21424" spans="1:7">
      <c r="A21424" s="292" t="s">
        <v>49</v>
      </c>
      <c r="B21424" s="405">
        <v>97415</v>
      </c>
      <c r="C21424" s="292" t="s">
        <v>2979</v>
      </c>
      <c r="E21424" s="292" t="s">
        <v>214</v>
      </c>
      <c r="F21424" s="405">
        <v>95589</v>
      </c>
      <c r="G21424" s="292" t="s">
        <v>2979</v>
      </c>
    </row>
    <row r="21425" spans="1:7">
      <c r="A21425" s="292" t="s">
        <v>49</v>
      </c>
      <c r="B21425" s="405">
        <v>97484</v>
      </c>
      <c r="C21425" s="292" t="s">
        <v>2979</v>
      </c>
      <c r="E21425" s="292" t="s">
        <v>214</v>
      </c>
      <c r="F21425" s="405">
        <v>95601</v>
      </c>
      <c r="G21425" s="292" t="s">
        <v>2979</v>
      </c>
    </row>
    <row r="21426" spans="1:7">
      <c r="A21426" s="292" t="s">
        <v>49</v>
      </c>
      <c r="B21426" s="405">
        <v>97753</v>
      </c>
      <c r="C21426" s="292" t="s">
        <v>2979</v>
      </c>
      <c r="E21426" s="292" t="s">
        <v>214</v>
      </c>
      <c r="F21426" s="405">
        <v>95606</v>
      </c>
      <c r="G21426" s="292" t="s">
        <v>2979</v>
      </c>
    </row>
    <row r="21427" spans="1:7">
      <c r="A21427" s="292" t="s">
        <v>49</v>
      </c>
      <c r="B21427" s="405">
        <v>97918</v>
      </c>
      <c r="C21427" s="292" t="s">
        <v>2979</v>
      </c>
      <c r="E21427" s="292" t="s">
        <v>214</v>
      </c>
      <c r="F21427" s="405">
        <v>95607</v>
      </c>
      <c r="G21427" s="292" t="s">
        <v>2979</v>
      </c>
    </row>
    <row r="21428" spans="1:7">
      <c r="A21428" s="292" t="s">
        <v>49</v>
      </c>
      <c r="B21428" s="405">
        <v>93244</v>
      </c>
      <c r="C21428" s="292" t="s">
        <v>2979</v>
      </c>
      <c r="E21428" s="292" t="s">
        <v>214</v>
      </c>
      <c r="F21428" s="405">
        <v>95612</v>
      </c>
      <c r="G21428" s="292" t="s">
        <v>2979</v>
      </c>
    </row>
    <row r="21429" spans="1:7">
      <c r="A21429" s="292" t="s">
        <v>49</v>
      </c>
      <c r="B21429" s="405">
        <v>93554</v>
      </c>
      <c r="C21429" s="292" t="s">
        <v>2979</v>
      </c>
      <c r="E21429" s="292" t="s">
        <v>214</v>
      </c>
      <c r="F21429" s="405">
        <v>95613</v>
      </c>
      <c r="G21429" s="292" t="s">
        <v>2979</v>
      </c>
    </row>
    <row r="21430" spans="1:7">
      <c r="A21430" s="292" t="s">
        <v>49</v>
      </c>
      <c r="B21430" s="405">
        <v>93962</v>
      </c>
      <c r="C21430" s="292" t="s">
        <v>2979</v>
      </c>
      <c r="E21430" s="292" t="s">
        <v>214</v>
      </c>
      <c r="F21430" s="405">
        <v>95614</v>
      </c>
      <c r="G21430" s="292" t="s">
        <v>2979</v>
      </c>
    </row>
    <row r="21431" spans="1:7">
      <c r="A21431" s="292" t="s">
        <v>49</v>
      </c>
      <c r="B21431" s="405">
        <v>95248</v>
      </c>
      <c r="C21431" s="292" t="s">
        <v>2979</v>
      </c>
      <c r="E21431" s="292" t="s">
        <v>214</v>
      </c>
      <c r="F21431" s="405">
        <v>95615</v>
      </c>
      <c r="G21431" s="292" t="s">
        <v>2979</v>
      </c>
    </row>
    <row r="21432" spans="1:7">
      <c r="A21432" s="292" t="s">
        <v>49</v>
      </c>
      <c r="B21432" s="405">
        <v>95427</v>
      </c>
      <c r="C21432" s="292" t="s">
        <v>2979</v>
      </c>
      <c r="E21432" s="292" t="s">
        <v>214</v>
      </c>
      <c r="F21432" s="405">
        <v>95623</v>
      </c>
      <c r="G21432" s="292" t="s">
        <v>2979</v>
      </c>
    </row>
    <row r="21433" spans="1:7">
      <c r="A21433" s="292" t="s">
        <v>49</v>
      </c>
      <c r="B21433" s="405">
        <v>95554</v>
      </c>
      <c r="C21433" s="292" t="s">
        <v>2979</v>
      </c>
      <c r="E21433" s="292" t="s">
        <v>214</v>
      </c>
      <c r="F21433" s="405">
        <v>95627</v>
      </c>
      <c r="G21433" s="292" t="s">
        <v>2979</v>
      </c>
    </row>
    <row r="21434" spans="1:7">
      <c r="A21434" s="292" t="s">
        <v>49</v>
      </c>
      <c r="B21434" s="405">
        <v>95675</v>
      </c>
      <c r="C21434" s="292" t="s">
        <v>2979</v>
      </c>
      <c r="E21434" s="292" t="s">
        <v>214</v>
      </c>
      <c r="F21434" s="405">
        <v>95631</v>
      </c>
      <c r="G21434" s="292" t="s">
        <v>2979</v>
      </c>
    </row>
    <row r="21435" spans="1:7">
      <c r="A21435" s="292" t="s">
        <v>49</v>
      </c>
      <c r="B21435" s="405">
        <v>95959</v>
      </c>
      <c r="C21435" s="292" t="s">
        <v>2979</v>
      </c>
      <c r="E21435" s="292" t="s">
        <v>214</v>
      </c>
      <c r="F21435" s="405">
        <v>95633</v>
      </c>
      <c r="G21435" s="292" t="s">
        <v>2979</v>
      </c>
    </row>
    <row r="21436" spans="1:7">
      <c r="A21436" s="292" t="s">
        <v>49</v>
      </c>
      <c r="B21436" s="405">
        <v>96057</v>
      </c>
      <c r="C21436" s="292" t="s">
        <v>2979</v>
      </c>
      <c r="E21436" s="292" t="s">
        <v>214</v>
      </c>
      <c r="F21436" s="405">
        <v>95637</v>
      </c>
      <c r="G21436" s="292" t="s">
        <v>2979</v>
      </c>
    </row>
    <row r="21437" spans="1:7">
      <c r="A21437" s="292" t="s">
        <v>49</v>
      </c>
      <c r="B21437" s="405">
        <v>97002</v>
      </c>
      <c r="C21437" s="292" t="s">
        <v>2979</v>
      </c>
      <c r="E21437" s="292" t="s">
        <v>214</v>
      </c>
      <c r="F21437" s="405">
        <v>95638</v>
      </c>
      <c r="G21437" s="292" t="s">
        <v>2979</v>
      </c>
    </row>
    <row r="21438" spans="1:7">
      <c r="A21438" s="292" t="s">
        <v>49</v>
      </c>
      <c r="B21438" s="405">
        <v>97144</v>
      </c>
      <c r="C21438" s="292" t="s">
        <v>2979</v>
      </c>
      <c r="E21438" s="292" t="s">
        <v>214</v>
      </c>
      <c r="F21438" s="405">
        <v>95640</v>
      </c>
      <c r="G21438" s="292" t="s">
        <v>2979</v>
      </c>
    </row>
    <row r="21439" spans="1:7">
      <c r="A21439" s="292" t="s">
        <v>49</v>
      </c>
      <c r="B21439" s="405">
        <v>97416</v>
      </c>
      <c r="C21439" s="292" t="s">
        <v>2979</v>
      </c>
      <c r="E21439" s="292" t="s">
        <v>214</v>
      </c>
      <c r="F21439" s="405">
        <v>95641</v>
      </c>
      <c r="G21439" s="292" t="s">
        <v>2979</v>
      </c>
    </row>
    <row r="21440" spans="1:7">
      <c r="A21440" s="292" t="s">
        <v>49</v>
      </c>
      <c r="B21440" s="405">
        <v>97486</v>
      </c>
      <c r="C21440" s="292" t="s">
        <v>2979</v>
      </c>
      <c r="E21440" s="292" t="s">
        <v>214</v>
      </c>
      <c r="F21440" s="405">
        <v>95646</v>
      </c>
      <c r="G21440" s="292" t="s">
        <v>2979</v>
      </c>
    </row>
    <row r="21441" spans="1:7">
      <c r="A21441" s="292" t="s">
        <v>49</v>
      </c>
      <c r="B21441" s="405">
        <v>97759</v>
      </c>
      <c r="C21441" s="292" t="s">
        <v>2979</v>
      </c>
      <c r="E21441" s="292" t="s">
        <v>214</v>
      </c>
      <c r="F21441" s="405">
        <v>95653</v>
      </c>
      <c r="G21441" s="292" t="s">
        <v>2979</v>
      </c>
    </row>
    <row r="21442" spans="1:7">
      <c r="A21442" s="292" t="s">
        <v>49</v>
      </c>
      <c r="B21442" s="405">
        <v>98014</v>
      </c>
      <c r="C21442" s="292" t="s">
        <v>2979</v>
      </c>
      <c r="E21442" s="292" t="s">
        <v>214</v>
      </c>
      <c r="F21442" s="405">
        <v>95656</v>
      </c>
      <c r="G21442" s="292" t="s">
        <v>2979</v>
      </c>
    </row>
    <row r="21443" spans="1:7">
      <c r="A21443" s="292" t="s">
        <v>49</v>
      </c>
      <c r="B21443" s="405">
        <v>93249</v>
      </c>
      <c r="C21443" s="292" t="s">
        <v>2979</v>
      </c>
      <c r="E21443" s="292" t="s">
        <v>214</v>
      </c>
      <c r="F21443" s="405">
        <v>95664</v>
      </c>
      <c r="G21443" s="292" t="s">
        <v>2979</v>
      </c>
    </row>
    <row r="21444" spans="1:7">
      <c r="A21444" s="292" t="s">
        <v>49</v>
      </c>
      <c r="B21444" s="405">
        <v>93555</v>
      </c>
      <c r="C21444" s="292" t="s">
        <v>2979</v>
      </c>
      <c r="E21444" s="292" t="s">
        <v>214</v>
      </c>
      <c r="F21444" s="405">
        <v>95665</v>
      </c>
      <c r="G21444" s="292" t="s">
        <v>2979</v>
      </c>
    </row>
    <row r="21445" spans="1:7">
      <c r="A21445" s="292" t="s">
        <v>49</v>
      </c>
      <c r="B21445" s="405">
        <v>94021</v>
      </c>
      <c r="C21445" s="292" t="s">
        <v>2979</v>
      </c>
      <c r="E21445" s="292" t="s">
        <v>214</v>
      </c>
      <c r="F21445" s="405">
        <v>95666</v>
      </c>
      <c r="G21445" s="292" t="s">
        <v>2979</v>
      </c>
    </row>
    <row r="21446" spans="1:7">
      <c r="A21446" s="292" t="s">
        <v>49</v>
      </c>
      <c r="B21446" s="405">
        <v>95249</v>
      </c>
      <c r="C21446" s="292" t="s">
        <v>2979</v>
      </c>
      <c r="E21446" s="292" t="s">
        <v>214</v>
      </c>
      <c r="F21446" s="405">
        <v>95667</v>
      </c>
      <c r="G21446" s="292" t="s">
        <v>2979</v>
      </c>
    </row>
    <row r="21447" spans="1:7">
      <c r="A21447" s="292" t="s">
        <v>49</v>
      </c>
      <c r="B21447" s="405">
        <v>95428</v>
      </c>
      <c r="C21447" s="292" t="s">
        <v>2979</v>
      </c>
      <c r="E21447" s="292" t="s">
        <v>214</v>
      </c>
      <c r="F21447" s="405">
        <v>95669</v>
      </c>
      <c r="G21447" s="292" t="s">
        <v>2979</v>
      </c>
    </row>
    <row r="21448" spans="1:7">
      <c r="A21448" s="292" t="s">
        <v>49</v>
      </c>
      <c r="B21448" s="405">
        <v>95555</v>
      </c>
      <c r="C21448" s="292" t="s">
        <v>2979</v>
      </c>
      <c r="E21448" s="292" t="s">
        <v>214</v>
      </c>
      <c r="F21448" s="405">
        <v>95674</v>
      </c>
      <c r="G21448" s="292" t="s">
        <v>2979</v>
      </c>
    </row>
    <row r="21449" spans="1:7">
      <c r="A21449" s="292" t="s">
        <v>49</v>
      </c>
      <c r="B21449" s="405">
        <v>95679</v>
      </c>
      <c r="C21449" s="292" t="s">
        <v>2979</v>
      </c>
      <c r="E21449" s="292" t="s">
        <v>214</v>
      </c>
      <c r="F21449" s="405">
        <v>95675</v>
      </c>
      <c r="G21449" s="292" t="s">
        <v>2979</v>
      </c>
    </row>
    <row r="21450" spans="1:7">
      <c r="A21450" s="292" t="s">
        <v>49</v>
      </c>
      <c r="B21450" s="405">
        <v>95960</v>
      </c>
      <c r="C21450" s="292" t="s">
        <v>2979</v>
      </c>
      <c r="E21450" s="292" t="s">
        <v>214</v>
      </c>
      <c r="F21450" s="405">
        <v>95679</v>
      </c>
      <c r="G21450" s="292" t="s">
        <v>2979</v>
      </c>
    </row>
    <row r="21451" spans="1:7">
      <c r="A21451" s="292" t="s">
        <v>49</v>
      </c>
      <c r="B21451" s="405">
        <v>96062</v>
      </c>
      <c r="C21451" s="292" t="s">
        <v>2979</v>
      </c>
      <c r="E21451" s="292" t="s">
        <v>214</v>
      </c>
      <c r="F21451" s="405">
        <v>95680</v>
      </c>
      <c r="G21451" s="292" t="s">
        <v>2979</v>
      </c>
    </row>
    <row r="21452" spans="1:7">
      <c r="A21452" s="292" t="s">
        <v>49</v>
      </c>
      <c r="B21452" s="405">
        <v>97010</v>
      </c>
      <c r="C21452" s="292" t="s">
        <v>2979</v>
      </c>
      <c r="E21452" s="292" t="s">
        <v>214</v>
      </c>
      <c r="F21452" s="405">
        <v>95685</v>
      </c>
      <c r="G21452" s="292" t="s">
        <v>2979</v>
      </c>
    </row>
    <row r="21453" spans="1:7">
      <c r="A21453" s="292" t="s">
        <v>49</v>
      </c>
      <c r="B21453" s="405">
        <v>97145</v>
      </c>
      <c r="C21453" s="292" t="s">
        <v>2979</v>
      </c>
      <c r="E21453" s="292" t="s">
        <v>214</v>
      </c>
      <c r="F21453" s="405">
        <v>95689</v>
      </c>
      <c r="G21453" s="292" t="s">
        <v>2979</v>
      </c>
    </row>
    <row r="21454" spans="1:7">
      <c r="A21454" s="292" t="s">
        <v>49</v>
      </c>
      <c r="B21454" s="405">
        <v>97417</v>
      </c>
      <c r="C21454" s="292" t="s">
        <v>2979</v>
      </c>
      <c r="E21454" s="292" t="s">
        <v>214</v>
      </c>
      <c r="F21454" s="405">
        <v>95690</v>
      </c>
      <c r="G21454" s="292" t="s">
        <v>2979</v>
      </c>
    </row>
    <row r="21455" spans="1:7">
      <c r="A21455" s="292" t="s">
        <v>49</v>
      </c>
      <c r="B21455" s="405">
        <v>97488</v>
      </c>
      <c r="C21455" s="292" t="s">
        <v>2979</v>
      </c>
      <c r="E21455" s="292" t="s">
        <v>214</v>
      </c>
      <c r="F21455" s="405">
        <v>95692</v>
      </c>
      <c r="G21455" s="292" t="s">
        <v>2979</v>
      </c>
    </row>
    <row r="21456" spans="1:7">
      <c r="A21456" s="292" t="s">
        <v>49</v>
      </c>
      <c r="B21456" s="405">
        <v>97760</v>
      </c>
      <c r="C21456" s="292" t="s">
        <v>2979</v>
      </c>
      <c r="E21456" s="292" t="s">
        <v>214</v>
      </c>
      <c r="F21456" s="405">
        <v>95693</v>
      </c>
      <c r="G21456" s="292" t="s">
        <v>2979</v>
      </c>
    </row>
    <row r="21457" spans="1:7">
      <c r="A21457" s="292" t="s">
        <v>49</v>
      </c>
      <c r="B21457" s="405">
        <v>98019</v>
      </c>
      <c r="C21457" s="292" t="s">
        <v>2979</v>
      </c>
      <c r="E21457" s="292" t="s">
        <v>214</v>
      </c>
      <c r="F21457" s="405">
        <v>95694</v>
      </c>
      <c r="G21457" s="292" t="s">
        <v>2979</v>
      </c>
    </row>
    <row r="21458" spans="1:7">
      <c r="A21458" s="292" t="s">
        <v>49</v>
      </c>
      <c r="B21458" s="405">
        <v>93254</v>
      </c>
      <c r="C21458" s="292" t="s">
        <v>2979</v>
      </c>
      <c r="E21458" s="292" t="s">
        <v>214</v>
      </c>
      <c r="F21458" s="405">
        <v>95697</v>
      </c>
      <c r="G21458" s="292" t="s">
        <v>2979</v>
      </c>
    </row>
    <row r="21459" spans="1:7">
      <c r="A21459" s="292" t="s">
        <v>49</v>
      </c>
      <c r="B21459" s="405">
        <v>93561</v>
      </c>
      <c r="C21459" s="292" t="s">
        <v>2979</v>
      </c>
      <c r="E21459" s="292" t="s">
        <v>214</v>
      </c>
      <c r="F21459" s="405">
        <v>95698</v>
      </c>
      <c r="G21459" s="292" t="s">
        <v>2979</v>
      </c>
    </row>
    <row r="21460" spans="1:7">
      <c r="A21460" s="292" t="s">
        <v>49</v>
      </c>
      <c r="B21460" s="405">
        <v>94074</v>
      </c>
      <c r="C21460" s="292" t="s">
        <v>2979</v>
      </c>
      <c r="E21460" s="292" t="s">
        <v>214</v>
      </c>
      <c r="F21460" s="405">
        <v>95703</v>
      </c>
      <c r="G21460" s="292" t="s">
        <v>2979</v>
      </c>
    </row>
    <row r="21461" spans="1:7">
      <c r="A21461" s="292" t="s">
        <v>49</v>
      </c>
      <c r="B21461" s="405">
        <v>95250</v>
      </c>
      <c r="C21461" s="292" t="s">
        <v>2979</v>
      </c>
      <c r="E21461" s="292" t="s">
        <v>214</v>
      </c>
      <c r="F21461" s="405">
        <v>95709</v>
      </c>
      <c r="G21461" s="292" t="s">
        <v>2979</v>
      </c>
    </row>
    <row r="21462" spans="1:7">
      <c r="A21462" s="292" t="s">
        <v>49</v>
      </c>
      <c r="B21462" s="405">
        <v>95430</v>
      </c>
      <c r="C21462" s="292" t="s">
        <v>2979</v>
      </c>
      <c r="E21462" s="292" t="s">
        <v>214</v>
      </c>
      <c r="F21462" s="405">
        <v>95713</v>
      </c>
      <c r="G21462" s="292" t="s">
        <v>2979</v>
      </c>
    </row>
    <row r="21463" spans="1:7">
      <c r="A21463" s="292" t="s">
        <v>49</v>
      </c>
      <c r="B21463" s="405">
        <v>95556</v>
      </c>
      <c r="C21463" s="292" t="s">
        <v>2979</v>
      </c>
      <c r="E21463" s="292" t="s">
        <v>214</v>
      </c>
      <c r="F21463" s="405">
        <v>95714</v>
      </c>
      <c r="G21463" s="292" t="s">
        <v>2979</v>
      </c>
    </row>
    <row r="21464" spans="1:7">
      <c r="A21464" s="292" t="s">
        <v>49</v>
      </c>
      <c r="B21464" s="405">
        <v>95680</v>
      </c>
      <c r="C21464" s="292" t="s">
        <v>2979</v>
      </c>
      <c r="E21464" s="292" t="s">
        <v>214</v>
      </c>
      <c r="F21464" s="405">
        <v>95717</v>
      </c>
      <c r="G21464" s="292" t="s">
        <v>2979</v>
      </c>
    </row>
    <row r="21465" spans="1:7">
      <c r="A21465" s="292" t="s">
        <v>49</v>
      </c>
      <c r="B21465" s="405">
        <v>95962</v>
      </c>
      <c r="C21465" s="292" t="s">
        <v>2979</v>
      </c>
      <c r="E21465" s="292" t="s">
        <v>214</v>
      </c>
      <c r="F21465" s="405">
        <v>95724</v>
      </c>
      <c r="G21465" s="292" t="s">
        <v>2979</v>
      </c>
    </row>
    <row r="21466" spans="1:7">
      <c r="A21466" s="292" t="s">
        <v>49</v>
      </c>
      <c r="B21466" s="405">
        <v>96063</v>
      </c>
      <c r="C21466" s="292" t="s">
        <v>2979</v>
      </c>
      <c r="E21466" s="292" t="s">
        <v>214</v>
      </c>
      <c r="F21466" s="405">
        <v>95726</v>
      </c>
      <c r="G21466" s="292" t="s">
        <v>2979</v>
      </c>
    </row>
    <row r="21467" spans="1:7">
      <c r="A21467" s="292" t="s">
        <v>49</v>
      </c>
      <c r="B21467" s="405">
        <v>97011</v>
      </c>
      <c r="C21467" s="292" t="s">
        <v>2979</v>
      </c>
      <c r="E21467" s="292" t="s">
        <v>214</v>
      </c>
      <c r="F21467" s="405">
        <v>95728</v>
      </c>
      <c r="G21467" s="292" t="s">
        <v>2979</v>
      </c>
    </row>
    <row r="21468" spans="1:7">
      <c r="A21468" s="292" t="s">
        <v>49</v>
      </c>
      <c r="B21468" s="405">
        <v>97147</v>
      </c>
      <c r="C21468" s="292" t="s">
        <v>2979</v>
      </c>
      <c r="E21468" s="292" t="s">
        <v>214</v>
      </c>
      <c r="F21468" s="405">
        <v>95736</v>
      </c>
      <c r="G21468" s="292" t="s">
        <v>2979</v>
      </c>
    </row>
    <row r="21469" spans="1:7">
      <c r="A21469" s="292" t="s">
        <v>49</v>
      </c>
      <c r="B21469" s="405">
        <v>97419</v>
      </c>
      <c r="C21469" s="292" t="s">
        <v>2979</v>
      </c>
      <c r="E21469" s="292" t="s">
        <v>214</v>
      </c>
      <c r="F21469" s="405">
        <v>95912</v>
      </c>
      <c r="G21469" s="292" t="s">
        <v>2979</v>
      </c>
    </row>
    <row r="21470" spans="1:7">
      <c r="A21470" s="292" t="s">
        <v>49</v>
      </c>
      <c r="B21470" s="405">
        <v>97489</v>
      </c>
      <c r="C21470" s="292" t="s">
        <v>2979</v>
      </c>
      <c r="E21470" s="292" t="s">
        <v>214</v>
      </c>
      <c r="F21470" s="405">
        <v>95917</v>
      </c>
      <c r="G21470" s="292" t="s">
        <v>2979</v>
      </c>
    </row>
    <row r="21471" spans="1:7">
      <c r="A21471" s="292" t="s">
        <v>49</v>
      </c>
      <c r="B21471" s="405">
        <v>97810</v>
      </c>
      <c r="C21471" s="292" t="s">
        <v>2979</v>
      </c>
      <c r="E21471" s="292" t="s">
        <v>214</v>
      </c>
      <c r="F21471" s="405">
        <v>95918</v>
      </c>
      <c r="G21471" s="292" t="s">
        <v>2979</v>
      </c>
    </row>
    <row r="21472" spans="1:7">
      <c r="A21472" s="292" t="s">
        <v>49</v>
      </c>
      <c r="B21472" s="405">
        <v>98022</v>
      </c>
      <c r="C21472" s="292" t="s">
        <v>2979</v>
      </c>
      <c r="E21472" s="292" t="s">
        <v>214</v>
      </c>
      <c r="F21472" s="405">
        <v>95923</v>
      </c>
      <c r="G21472" s="292" t="s">
        <v>2979</v>
      </c>
    </row>
    <row r="21473" spans="1:7">
      <c r="A21473" s="292" t="s">
        <v>49</v>
      </c>
      <c r="B21473" s="405">
        <v>93256</v>
      </c>
      <c r="C21473" s="292" t="s">
        <v>2979</v>
      </c>
      <c r="E21473" s="292" t="s">
        <v>214</v>
      </c>
      <c r="F21473" s="405">
        <v>95930</v>
      </c>
      <c r="G21473" s="292" t="s">
        <v>2979</v>
      </c>
    </row>
    <row r="21474" spans="1:7">
      <c r="A21474" s="292" t="s">
        <v>49</v>
      </c>
      <c r="B21474" s="405">
        <v>93562</v>
      </c>
      <c r="C21474" s="292" t="s">
        <v>2979</v>
      </c>
      <c r="E21474" s="292" t="s">
        <v>214</v>
      </c>
      <c r="F21474" s="405">
        <v>95931</v>
      </c>
      <c r="G21474" s="292" t="s">
        <v>2979</v>
      </c>
    </row>
    <row r="21475" spans="1:7">
      <c r="A21475" s="292" t="s">
        <v>49</v>
      </c>
      <c r="B21475" s="405">
        <v>94511</v>
      </c>
      <c r="C21475" s="292" t="s">
        <v>2979</v>
      </c>
      <c r="E21475" s="292" t="s">
        <v>214</v>
      </c>
      <c r="F21475" s="405">
        <v>95932</v>
      </c>
      <c r="G21475" s="292" t="s">
        <v>2979</v>
      </c>
    </row>
    <row r="21476" spans="1:7">
      <c r="A21476" s="292" t="s">
        <v>49</v>
      </c>
      <c r="B21476" s="405">
        <v>95251</v>
      </c>
      <c r="C21476" s="292" t="s">
        <v>2979</v>
      </c>
      <c r="E21476" s="292" t="s">
        <v>214</v>
      </c>
      <c r="F21476" s="405">
        <v>95934</v>
      </c>
      <c r="G21476" s="292" t="s">
        <v>2979</v>
      </c>
    </row>
    <row r="21477" spans="1:7">
      <c r="A21477" s="292" t="s">
        <v>49</v>
      </c>
      <c r="B21477" s="405">
        <v>95432</v>
      </c>
      <c r="C21477" s="292" t="s">
        <v>2979</v>
      </c>
      <c r="E21477" s="292" t="s">
        <v>214</v>
      </c>
      <c r="F21477" s="405">
        <v>95935</v>
      </c>
      <c r="G21477" s="292" t="s">
        <v>2979</v>
      </c>
    </row>
    <row r="21478" spans="1:7">
      <c r="A21478" s="292" t="s">
        <v>49</v>
      </c>
      <c r="B21478" s="405">
        <v>95558</v>
      </c>
      <c r="C21478" s="292" t="s">
        <v>2979</v>
      </c>
      <c r="E21478" s="292" t="s">
        <v>214</v>
      </c>
      <c r="F21478" s="405">
        <v>95936</v>
      </c>
      <c r="G21478" s="292" t="s">
        <v>2979</v>
      </c>
    </row>
    <row r="21479" spans="1:7">
      <c r="A21479" s="292" t="s">
        <v>49</v>
      </c>
      <c r="B21479" s="405">
        <v>95685</v>
      </c>
      <c r="C21479" s="292" t="s">
        <v>2979</v>
      </c>
      <c r="E21479" s="292" t="s">
        <v>214</v>
      </c>
      <c r="F21479" s="405">
        <v>95937</v>
      </c>
      <c r="G21479" s="292" t="s">
        <v>2979</v>
      </c>
    </row>
    <row r="21480" spans="1:7">
      <c r="A21480" s="292" t="s">
        <v>49</v>
      </c>
      <c r="B21480" s="405">
        <v>95963</v>
      </c>
      <c r="C21480" s="292" t="s">
        <v>2979</v>
      </c>
      <c r="E21480" s="292" t="s">
        <v>214</v>
      </c>
      <c r="F21480" s="405">
        <v>95938</v>
      </c>
      <c r="G21480" s="292" t="s">
        <v>2979</v>
      </c>
    </row>
    <row r="21481" spans="1:7">
      <c r="A21481" s="292" t="s">
        <v>49</v>
      </c>
      <c r="B21481" s="405">
        <v>96067</v>
      </c>
      <c r="C21481" s="292" t="s">
        <v>2979</v>
      </c>
      <c r="E21481" s="292" t="s">
        <v>214</v>
      </c>
      <c r="F21481" s="405">
        <v>95941</v>
      </c>
      <c r="G21481" s="292" t="s">
        <v>2979</v>
      </c>
    </row>
    <row r="21482" spans="1:7">
      <c r="A21482" s="292" t="s">
        <v>49</v>
      </c>
      <c r="B21482" s="405">
        <v>97014</v>
      </c>
      <c r="C21482" s="292" t="s">
        <v>2979</v>
      </c>
      <c r="E21482" s="292" t="s">
        <v>214</v>
      </c>
      <c r="F21482" s="405">
        <v>95943</v>
      </c>
      <c r="G21482" s="292" t="s">
        <v>2979</v>
      </c>
    </row>
    <row r="21483" spans="1:7">
      <c r="A21483" s="292" t="s">
        <v>49</v>
      </c>
      <c r="B21483" s="405">
        <v>97148</v>
      </c>
      <c r="C21483" s="292" t="s">
        <v>2979</v>
      </c>
      <c r="E21483" s="292" t="s">
        <v>214</v>
      </c>
      <c r="F21483" s="405">
        <v>95947</v>
      </c>
      <c r="G21483" s="292" t="s">
        <v>2979</v>
      </c>
    </row>
    <row r="21484" spans="1:7">
      <c r="A21484" s="292" t="s">
        <v>49</v>
      </c>
      <c r="B21484" s="405">
        <v>97420</v>
      </c>
      <c r="C21484" s="292" t="s">
        <v>2979</v>
      </c>
      <c r="E21484" s="292" t="s">
        <v>214</v>
      </c>
      <c r="F21484" s="405">
        <v>95950</v>
      </c>
      <c r="G21484" s="292" t="s">
        <v>2979</v>
      </c>
    </row>
    <row r="21485" spans="1:7">
      <c r="A21485" s="292" t="s">
        <v>49</v>
      </c>
      <c r="B21485" s="405">
        <v>97490</v>
      </c>
      <c r="C21485" s="292" t="s">
        <v>2979</v>
      </c>
      <c r="E21485" s="292" t="s">
        <v>214</v>
      </c>
      <c r="F21485" s="405">
        <v>95953</v>
      </c>
      <c r="G21485" s="292" t="s">
        <v>2979</v>
      </c>
    </row>
    <row r="21486" spans="1:7">
      <c r="A21486" s="292" t="s">
        <v>49</v>
      </c>
      <c r="B21486" s="405">
        <v>97812</v>
      </c>
      <c r="C21486" s="292" t="s">
        <v>2979</v>
      </c>
      <c r="E21486" s="292" t="s">
        <v>214</v>
      </c>
      <c r="F21486" s="405">
        <v>95955</v>
      </c>
      <c r="G21486" s="292" t="s">
        <v>2979</v>
      </c>
    </row>
    <row r="21487" spans="1:7">
      <c r="A21487" s="292" t="s">
        <v>49</v>
      </c>
      <c r="B21487" s="405">
        <v>98024</v>
      </c>
      <c r="C21487" s="292" t="s">
        <v>2979</v>
      </c>
      <c r="E21487" s="292" t="s">
        <v>214</v>
      </c>
      <c r="F21487" s="405">
        <v>95956</v>
      </c>
      <c r="G21487" s="292" t="s">
        <v>2979</v>
      </c>
    </row>
    <row r="21488" spans="1:7">
      <c r="A21488" s="292" t="s">
        <v>49</v>
      </c>
      <c r="B21488" s="405">
        <v>93257</v>
      </c>
      <c r="C21488" s="292" t="s">
        <v>2979</v>
      </c>
      <c r="E21488" s="292" t="s">
        <v>214</v>
      </c>
      <c r="F21488" s="405">
        <v>95957</v>
      </c>
      <c r="G21488" s="292" t="s">
        <v>2979</v>
      </c>
    </row>
    <row r="21489" spans="1:7">
      <c r="A21489" s="292" t="s">
        <v>49</v>
      </c>
      <c r="B21489" s="405">
        <v>93581</v>
      </c>
      <c r="C21489" s="292" t="s">
        <v>2979</v>
      </c>
      <c r="E21489" s="292" t="s">
        <v>214</v>
      </c>
      <c r="F21489" s="405">
        <v>95958</v>
      </c>
      <c r="G21489" s="292" t="s">
        <v>2979</v>
      </c>
    </row>
    <row r="21490" spans="1:7">
      <c r="A21490" s="292" t="s">
        <v>49</v>
      </c>
      <c r="B21490" s="405">
        <v>94512</v>
      </c>
      <c r="C21490" s="292" t="s">
        <v>2979</v>
      </c>
      <c r="E21490" s="292" t="s">
        <v>214</v>
      </c>
      <c r="F21490" s="405">
        <v>95959</v>
      </c>
      <c r="G21490" s="292" t="s">
        <v>2979</v>
      </c>
    </row>
    <row r="21491" spans="1:7">
      <c r="A21491" s="292" t="s">
        <v>49</v>
      </c>
      <c r="B21491" s="405">
        <v>95252</v>
      </c>
      <c r="C21491" s="292" t="s">
        <v>2979</v>
      </c>
      <c r="E21491" s="292" t="s">
        <v>214</v>
      </c>
      <c r="F21491" s="405">
        <v>95960</v>
      </c>
      <c r="G21491" s="292" t="s">
        <v>2979</v>
      </c>
    </row>
    <row r="21492" spans="1:7">
      <c r="A21492" s="292" t="s">
        <v>49</v>
      </c>
      <c r="B21492" s="405">
        <v>95442</v>
      </c>
      <c r="C21492" s="292" t="s">
        <v>2979</v>
      </c>
      <c r="E21492" s="292" t="s">
        <v>214</v>
      </c>
      <c r="F21492" s="405">
        <v>95962</v>
      </c>
      <c r="G21492" s="292" t="s">
        <v>2979</v>
      </c>
    </row>
    <row r="21493" spans="1:7">
      <c r="A21493" s="292" t="s">
        <v>49</v>
      </c>
      <c r="B21493" s="405">
        <v>95560</v>
      </c>
      <c r="C21493" s="292" t="s">
        <v>2979</v>
      </c>
      <c r="E21493" s="292" t="s">
        <v>214</v>
      </c>
      <c r="F21493" s="405">
        <v>95963</v>
      </c>
      <c r="G21493" s="292" t="s">
        <v>2979</v>
      </c>
    </row>
    <row r="21494" spans="1:7">
      <c r="A21494" s="292" t="s">
        <v>49</v>
      </c>
      <c r="B21494" s="405">
        <v>95689</v>
      </c>
      <c r="C21494" s="292" t="s">
        <v>2979</v>
      </c>
      <c r="E21494" s="292" t="s">
        <v>214</v>
      </c>
      <c r="F21494" s="405">
        <v>95970</v>
      </c>
      <c r="G21494" s="292" t="s">
        <v>2979</v>
      </c>
    </row>
    <row r="21495" spans="1:7">
      <c r="A21495" s="292" t="s">
        <v>49</v>
      </c>
      <c r="B21495" s="405">
        <v>95970</v>
      </c>
      <c r="C21495" s="292" t="s">
        <v>2979</v>
      </c>
      <c r="E21495" s="292" t="s">
        <v>214</v>
      </c>
      <c r="F21495" s="405">
        <v>95971</v>
      </c>
      <c r="G21495" s="292" t="s">
        <v>2979</v>
      </c>
    </row>
    <row r="21496" spans="1:7">
      <c r="A21496" s="292" t="s">
        <v>49</v>
      </c>
      <c r="B21496" s="405">
        <v>96068</v>
      </c>
      <c r="C21496" s="292" t="s">
        <v>2979</v>
      </c>
      <c r="E21496" s="292" t="s">
        <v>214</v>
      </c>
      <c r="F21496" s="405">
        <v>95972</v>
      </c>
      <c r="G21496" s="292" t="s">
        <v>2979</v>
      </c>
    </row>
    <row r="21497" spans="1:7">
      <c r="A21497" s="292" t="s">
        <v>49</v>
      </c>
      <c r="B21497" s="405">
        <v>97016</v>
      </c>
      <c r="C21497" s="292" t="s">
        <v>2979</v>
      </c>
      <c r="E21497" s="292" t="s">
        <v>214</v>
      </c>
      <c r="F21497" s="405">
        <v>95974</v>
      </c>
      <c r="G21497" s="292" t="s">
        <v>2979</v>
      </c>
    </row>
    <row r="21498" spans="1:7">
      <c r="A21498" s="292" t="s">
        <v>49</v>
      </c>
      <c r="B21498" s="405">
        <v>97149</v>
      </c>
      <c r="C21498" s="292" t="s">
        <v>2979</v>
      </c>
      <c r="E21498" s="292" t="s">
        <v>214</v>
      </c>
      <c r="F21498" s="405">
        <v>95975</v>
      </c>
      <c r="G21498" s="292" t="s">
        <v>2979</v>
      </c>
    </row>
    <row r="21499" spans="1:7">
      <c r="A21499" s="292" t="s">
        <v>49</v>
      </c>
      <c r="B21499" s="405">
        <v>97423</v>
      </c>
      <c r="C21499" s="292" t="s">
        <v>2979</v>
      </c>
      <c r="E21499" s="292" t="s">
        <v>214</v>
      </c>
      <c r="F21499" s="405">
        <v>95977</v>
      </c>
      <c r="G21499" s="292" t="s">
        <v>2979</v>
      </c>
    </row>
    <row r="21500" spans="1:7">
      <c r="A21500" s="292" t="s">
        <v>49</v>
      </c>
      <c r="B21500" s="405">
        <v>97491</v>
      </c>
      <c r="C21500" s="292" t="s">
        <v>2979</v>
      </c>
      <c r="E21500" s="292" t="s">
        <v>214</v>
      </c>
      <c r="F21500" s="405">
        <v>95978</v>
      </c>
      <c r="G21500" s="292" t="s">
        <v>2979</v>
      </c>
    </row>
    <row r="21501" spans="1:7">
      <c r="A21501" s="292" t="s">
        <v>49</v>
      </c>
      <c r="B21501" s="405">
        <v>97814</v>
      </c>
      <c r="C21501" s="292" t="s">
        <v>2979</v>
      </c>
      <c r="E21501" s="292" t="s">
        <v>214</v>
      </c>
      <c r="F21501" s="405">
        <v>95979</v>
      </c>
      <c r="G21501" s="292" t="s">
        <v>2979</v>
      </c>
    </row>
    <row r="21502" spans="1:7">
      <c r="A21502" s="292" t="s">
        <v>49</v>
      </c>
      <c r="B21502" s="405">
        <v>98051</v>
      </c>
      <c r="C21502" s="292" t="s">
        <v>2979</v>
      </c>
      <c r="E21502" s="292" t="s">
        <v>214</v>
      </c>
      <c r="F21502" s="405">
        <v>95982</v>
      </c>
      <c r="G21502" s="292" t="s">
        <v>2979</v>
      </c>
    </row>
    <row r="21503" spans="1:7">
      <c r="A21503" s="292" t="s">
        <v>49</v>
      </c>
      <c r="B21503" s="405">
        <v>93261</v>
      </c>
      <c r="C21503" s="292" t="s">
        <v>2979</v>
      </c>
      <c r="E21503" s="292" t="s">
        <v>214</v>
      </c>
      <c r="F21503" s="405">
        <v>95983</v>
      </c>
      <c r="G21503" s="292" t="s">
        <v>2979</v>
      </c>
    </row>
    <row r="21504" spans="1:7">
      <c r="A21504" s="292" t="s">
        <v>49</v>
      </c>
      <c r="B21504" s="405">
        <v>93591</v>
      </c>
      <c r="C21504" s="292" t="s">
        <v>2979</v>
      </c>
      <c r="E21504" s="292" t="s">
        <v>214</v>
      </c>
      <c r="F21504" s="405">
        <v>95986</v>
      </c>
      <c r="G21504" s="292" t="s">
        <v>2979</v>
      </c>
    </row>
    <row r="21505" spans="1:7">
      <c r="A21505" s="292" t="s">
        <v>49</v>
      </c>
      <c r="B21505" s="405">
        <v>94514</v>
      </c>
      <c r="C21505" s="292" t="s">
        <v>2979</v>
      </c>
      <c r="E21505" s="292" t="s">
        <v>214</v>
      </c>
      <c r="F21505" s="405">
        <v>95987</v>
      </c>
      <c r="G21505" s="292" t="s">
        <v>2979</v>
      </c>
    </row>
    <row r="21506" spans="1:7">
      <c r="A21506" s="292" t="s">
        <v>49</v>
      </c>
      <c r="B21506" s="405">
        <v>95253</v>
      </c>
      <c r="C21506" s="292" t="s">
        <v>2979</v>
      </c>
      <c r="E21506" s="292" t="s">
        <v>214</v>
      </c>
      <c r="F21506" s="405">
        <v>95988</v>
      </c>
      <c r="G21506" s="292" t="s">
        <v>2979</v>
      </c>
    </row>
    <row r="21507" spans="1:7">
      <c r="A21507" s="292" t="s">
        <v>49</v>
      </c>
      <c r="B21507" s="405">
        <v>95443</v>
      </c>
      <c r="C21507" s="292" t="s">
        <v>2979</v>
      </c>
      <c r="E21507" s="292" t="s">
        <v>214</v>
      </c>
      <c r="F21507" s="405">
        <v>96006</v>
      </c>
      <c r="G21507" s="292" t="s">
        <v>2979</v>
      </c>
    </row>
    <row r="21508" spans="1:7">
      <c r="A21508" s="292" t="s">
        <v>49</v>
      </c>
      <c r="B21508" s="405">
        <v>95562</v>
      </c>
      <c r="C21508" s="292" t="s">
        <v>2979</v>
      </c>
      <c r="E21508" s="292" t="s">
        <v>214</v>
      </c>
      <c r="F21508" s="405">
        <v>96007</v>
      </c>
      <c r="G21508" s="292" t="s">
        <v>2979</v>
      </c>
    </row>
    <row r="21509" spans="1:7">
      <c r="A21509" s="292" t="s">
        <v>49</v>
      </c>
      <c r="B21509" s="405">
        <v>95690</v>
      </c>
      <c r="C21509" s="292" t="s">
        <v>2979</v>
      </c>
      <c r="E21509" s="292" t="s">
        <v>214</v>
      </c>
      <c r="F21509" s="405">
        <v>96009</v>
      </c>
      <c r="G21509" s="292" t="s">
        <v>2979</v>
      </c>
    </row>
    <row r="21510" spans="1:7">
      <c r="A21510" s="292" t="s">
        <v>49</v>
      </c>
      <c r="B21510" s="405">
        <v>95971</v>
      </c>
      <c r="C21510" s="292" t="s">
        <v>2979</v>
      </c>
      <c r="E21510" s="292" t="s">
        <v>214</v>
      </c>
      <c r="F21510" s="405">
        <v>96013</v>
      </c>
      <c r="G21510" s="292" t="s">
        <v>2979</v>
      </c>
    </row>
    <row r="21511" spans="1:7">
      <c r="A21511" s="292" t="s">
        <v>49</v>
      </c>
      <c r="B21511" s="405">
        <v>96069</v>
      </c>
      <c r="C21511" s="292" t="s">
        <v>2979</v>
      </c>
      <c r="E21511" s="292" t="s">
        <v>214</v>
      </c>
      <c r="F21511" s="405">
        <v>96015</v>
      </c>
      <c r="G21511" s="292" t="s">
        <v>2979</v>
      </c>
    </row>
    <row r="21512" spans="1:7">
      <c r="A21512" s="292" t="s">
        <v>49</v>
      </c>
      <c r="B21512" s="405">
        <v>97017</v>
      </c>
      <c r="C21512" s="292" t="s">
        <v>2979</v>
      </c>
      <c r="E21512" s="292" t="s">
        <v>214</v>
      </c>
      <c r="F21512" s="405">
        <v>96016</v>
      </c>
      <c r="G21512" s="292" t="s">
        <v>2979</v>
      </c>
    </row>
    <row r="21513" spans="1:7">
      <c r="A21513" s="292" t="s">
        <v>49</v>
      </c>
      <c r="B21513" s="405">
        <v>97231</v>
      </c>
      <c r="C21513" s="292" t="s">
        <v>2979</v>
      </c>
      <c r="E21513" s="292" t="s">
        <v>214</v>
      </c>
      <c r="F21513" s="405">
        <v>96020</v>
      </c>
      <c r="G21513" s="292" t="s">
        <v>2979</v>
      </c>
    </row>
    <row r="21514" spans="1:7">
      <c r="A21514" s="292" t="s">
        <v>49</v>
      </c>
      <c r="B21514" s="405">
        <v>97425</v>
      </c>
      <c r="C21514" s="292" t="s">
        <v>2979</v>
      </c>
      <c r="E21514" s="292" t="s">
        <v>214</v>
      </c>
      <c r="F21514" s="405">
        <v>96021</v>
      </c>
      <c r="G21514" s="292" t="s">
        <v>2979</v>
      </c>
    </row>
    <row r="21515" spans="1:7">
      <c r="A21515" s="292" t="s">
        <v>49</v>
      </c>
      <c r="B21515" s="405">
        <v>97492</v>
      </c>
      <c r="C21515" s="292" t="s">
        <v>2979</v>
      </c>
      <c r="E21515" s="292" t="s">
        <v>214</v>
      </c>
      <c r="F21515" s="405">
        <v>96025</v>
      </c>
      <c r="G21515" s="292" t="s">
        <v>2979</v>
      </c>
    </row>
    <row r="21516" spans="1:7">
      <c r="A21516" s="292" t="s">
        <v>49</v>
      </c>
      <c r="B21516" s="405">
        <v>97818</v>
      </c>
      <c r="C21516" s="292" t="s">
        <v>2979</v>
      </c>
      <c r="E21516" s="292" t="s">
        <v>214</v>
      </c>
      <c r="F21516" s="405">
        <v>96027</v>
      </c>
      <c r="G21516" s="292" t="s">
        <v>2979</v>
      </c>
    </row>
    <row r="21517" spans="1:7">
      <c r="A21517" s="292" t="s">
        <v>49</v>
      </c>
      <c r="B21517" s="405">
        <v>98068</v>
      </c>
      <c r="C21517" s="292" t="s">
        <v>2979</v>
      </c>
      <c r="E21517" s="292" t="s">
        <v>214</v>
      </c>
      <c r="F21517" s="405">
        <v>96028</v>
      </c>
      <c r="G21517" s="292" t="s">
        <v>2979</v>
      </c>
    </row>
    <row r="21518" spans="1:7">
      <c r="A21518" s="292" t="s">
        <v>49</v>
      </c>
      <c r="B21518" s="405">
        <v>93262</v>
      </c>
      <c r="C21518" s="292" t="s">
        <v>2979</v>
      </c>
      <c r="E21518" s="292" t="s">
        <v>214</v>
      </c>
      <c r="F21518" s="405">
        <v>96029</v>
      </c>
      <c r="G21518" s="292" t="s">
        <v>2979</v>
      </c>
    </row>
    <row r="21519" spans="1:7">
      <c r="A21519" s="292" t="s">
        <v>49</v>
      </c>
      <c r="B21519" s="405">
        <v>93592</v>
      </c>
      <c r="C21519" s="292" t="s">
        <v>2979</v>
      </c>
      <c r="E21519" s="292" t="s">
        <v>214</v>
      </c>
      <c r="F21519" s="405">
        <v>96032</v>
      </c>
      <c r="G21519" s="292" t="s">
        <v>2979</v>
      </c>
    </row>
    <row r="21520" spans="1:7">
      <c r="A21520" s="292" t="s">
        <v>49</v>
      </c>
      <c r="B21520" s="405">
        <v>94569</v>
      </c>
      <c r="C21520" s="292" t="s">
        <v>2979</v>
      </c>
      <c r="E21520" s="292" t="s">
        <v>214</v>
      </c>
      <c r="F21520" s="405">
        <v>96033</v>
      </c>
      <c r="G21520" s="292" t="s">
        <v>2979</v>
      </c>
    </row>
    <row r="21521" spans="1:7">
      <c r="A21521" s="292" t="s">
        <v>49</v>
      </c>
      <c r="B21521" s="405">
        <v>95303</v>
      </c>
      <c r="C21521" s="292" t="s">
        <v>2979</v>
      </c>
      <c r="E21521" s="292" t="s">
        <v>214</v>
      </c>
      <c r="F21521" s="405">
        <v>96035</v>
      </c>
      <c r="G21521" s="292" t="s">
        <v>2979</v>
      </c>
    </row>
    <row r="21522" spans="1:7">
      <c r="A21522" s="292" t="s">
        <v>49</v>
      </c>
      <c r="B21522" s="405">
        <v>95445</v>
      </c>
      <c r="C21522" s="292" t="s">
        <v>2979</v>
      </c>
      <c r="E21522" s="292" t="s">
        <v>214</v>
      </c>
      <c r="F21522" s="405">
        <v>96037</v>
      </c>
      <c r="G21522" s="292" t="s">
        <v>2979</v>
      </c>
    </row>
    <row r="21523" spans="1:7">
      <c r="A21523" s="292" t="s">
        <v>49</v>
      </c>
      <c r="B21523" s="405">
        <v>95563</v>
      </c>
      <c r="C21523" s="292" t="s">
        <v>2979</v>
      </c>
      <c r="E21523" s="292" t="s">
        <v>214</v>
      </c>
      <c r="F21523" s="405">
        <v>96038</v>
      </c>
      <c r="G21523" s="292" t="s">
        <v>2979</v>
      </c>
    </row>
    <row r="21524" spans="1:7">
      <c r="A21524" s="292" t="s">
        <v>49</v>
      </c>
      <c r="B21524" s="405">
        <v>95692</v>
      </c>
      <c r="C21524" s="292" t="s">
        <v>2979</v>
      </c>
      <c r="E21524" s="292" t="s">
        <v>214</v>
      </c>
      <c r="F21524" s="405">
        <v>96040</v>
      </c>
      <c r="G21524" s="292" t="s">
        <v>2979</v>
      </c>
    </row>
    <row r="21525" spans="1:7">
      <c r="A21525" s="292" t="s">
        <v>49</v>
      </c>
      <c r="B21525" s="405">
        <v>95972</v>
      </c>
      <c r="C21525" s="292" t="s">
        <v>2979</v>
      </c>
      <c r="E21525" s="292" t="s">
        <v>214</v>
      </c>
      <c r="F21525" s="405">
        <v>96041</v>
      </c>
      <c r="G21525" s="292" t="s">
        <v>2979</v>
      </c>
    </row>
    <row r="21526" spans="1:7">
      <c r="A21526" s="292" t="s">
        <v>49</v>
      </c>
      <c r="B21526" s="405">
        <v>96071</v>
      </c>
      <c r="C21526" s="292" t="s">
        <v>2979</v>
      </c>
      <c r="E21526" s="292" t="s">
        <v>214</v>
      </c>
      <c r="F21526" s="405">
        <v>96046</v>
      </c>
      <c r="G21526" s="292" t="s">
        <v>2979</v>
      </c>
    </row>
    <row r="21527" spans="1:7">
      <c r="A21527" s="292" t="s">
        <v>49</v>
      </c>
      <c r="B21527" s="405">
        <v>97019</v>
      </c>
      <c r="C21527" s="292" t="s">
        <v>2979</v>
      </c>
      <c r="E21527" s="292" t="s">
        <v>214</v>
      </c>
      <c r="F21527" s="405">
        <v>96052</v>
      </c>
      <c r="G21527" s="292" t="s">
        <v>2979</v>
      </c>
    </row>
    <row r="21528" spans="1:7">
      <c r="A21528" s="292" t="s">
        <v>49</v>
      </c>
      <c r="B21528" s="405">
        <v>97325</v>
      </c>
      <c r="C21528" s="292" t="s">
        <v>2979</v>
      </c>
      <c r="E21528" s="292" t="s">
        <v>214</v>
      </c>
      <c r="F21528" s="405">
        <v>96053</v>
      </c>
      <c r="G21528" s="292" t="s">
        <v>2979</v>
      </c>
    </row>
    <row r="21529" spans="1:7">
      <c r="A21529" s="292" t="s">
        <v>49</v>
      </c>
      <c r="B21529" s="405">
        <v>97426</v>
      </c>
      <c r="C21529" s="292" t="s">
        <v>2979</v>
      </c>
      <c r="E21529" s="292" t="s">
        <v>214</v>
      </c>
      <c r="F21529" s="405">
        <v>96054</v>
      </c>
      <c r="G21529" s="292" t="s">
        <v>2979</v>
      </c>
    </row>
    <row r="21530" spans="1:7">
      <c r="A21530" s="292" t="s">
        <v>49</v>
      </c>
      <c r="B21530" s="405">
        <v>97494</v>
      </c>
      <c r="C21530" s="292" t="s">
        <v>2979</v>
      </c>
      <c r="E21530" s="292" t="s">
        <v>214</v>
      </c>
      <c r="F21530" s="405">
        <v>96055</v>
      </c>
      <c r="G21530" s="292" t="s">
        <v>2979</v>
      </c>
    </row>
    <row r="21531" spans="1:7">
      <c r="A21531" s="292" t="s">
        <v>49</v>
      </c>
      <c r="B21531" s="405">
        <v>97820</v>
      </c>
      <c r="C21531" s="292" t="s">
        <v>2979</v>
      </c>
      <c r="E21531" s="292" t="s">
        <v>214</v>
      </c>
      <c r="F21531" s="405">
        <v>96057</v>
      </c>
      <c r="G21531" s="292" t="s">
        <v>2979</v>
      </c>
    </row>
    <row r="21532" spans="1:7">
      <c r="A21532" s="292" t="s">
        <v>49</v>
      </c>
      <c r="B21532" s="405">
        <v>98220</v>
      </c>
      <c r="C21532" s="292" t="s">
        <v>2979</v>
      </c>
      <c r="E21532" s="292" t="s">
        <v>214</v>
      </c>
      <c r="F21532" s="405">
        <v>96062</v>
      </c>
      <c r="G21532" s="292" t="s">
        <v>2979</v>
      </c>
    </row>
    <row r="21533" spans="1:7">
      <c r="A21533" s="292" t="s">
        <v>49</v>
      </c>
      <c r="B21533" s="405">
        <v>93266</v>
      </c>
      <c r="C21533" s="292" t="s">
        <v>2979</v>
      </c>
      <c r="E21533" s="292" t="s">
        <v>214</v>
      </c>
      <c r="F21533" s="405">
        <v>96063</v>
      </c>
      <c r="G21533" s="292" t="s">
        <v>2979</v>
      </c>
    </row>
    <row r="21534" spans="1:7">
      <c r="A21534" s="292" t="s">
        <v>49</v>
      </c>
      <c r="B21534" s="405">
        <v>93603</v>
      </c>
      <c r="C21534" s="292" t="s">
        <v>2979</v>
      </c>
      <c r="E21534" s="292" t="s">
        <v>214</v>
      </c>
      <c r="F21534" s="405">
        <v>96067</v>
      </c>
      <c r="G21534" s="292" t="s">
        <v>2979</v>
      </c>
    </row>
    <row r="21535" spans="1:7">
      <c r="A21535" s="292" t="s">
        <v>49</v>
      </c>
      <c r="B21535" s="405">
        <v>94571</v>
      </c>
      <c r="C21535" s="292" t="s">
        <v>2979</v>
      </c>
      <c r="E21535" s="292" t="s">
        <v>214</v>
      </c>
      <c r="F21535" s="405">
        <v>96068</v>
      </c>
      <c r="G21535" s="292" t="s">
        <v>2979</v>
      </c>
    </row>
    <row r="21536" spans="1:7">
      <c r="A21536" s="292" t="s">
        <v>49</v>
      </c>
      <c r="B21536" s="405">
        <v>95305</v>
      </c>
      <c r="C21536" s="292" t="s">
        <v>2979</v>
      </c>
      <c r="E21536" s="292" t="s">
        <v>214</v>
      </c>
      <c r="F21536" s="405">
        <v>96069</v>
      </c>
      <c r="G21536" s="292" t="s">
        <v>2979</v>
      </c>
    </row>
    <row r="21537" spans="1:7">
      <c r="A21537" s="292" t="s">
        <v>49</v>
      </c>
      <c r="B21537" s="405">
        <v>95446</v>
      </c>
      <c r="C21537" s="292" t="s">
        <v>2979</v>
      </c>
      <c r="E21537" s="292" t="s">
        <v>214</v>
      </c>
      <c r="F21537" s="405">
        <v>96071</v>
      </c>
      <c r="G21537" s="292" t="s">
        <v>2979</v>
      </c>
    </row>
    <row r="21538" spans="1:7">
      <c r="A21538" s="292" t="s">
        <v>49</v>
      </c>
      <c r="B21538" s="405">
        <v>95564</v>
      </c>
      <c r="C21538" s="292" t="s">
        <v>2979</v>
      </c>
      <c r="E21538" s="292" t="s">
        <v>214</v>
      </c>
      <c r="F21538" s="405">
        <v>96080</v>
      </c>
      <c r="G21538" s="292" t="s">
        <v>2979</v>
      </c>
    </row>
    <row r="21539" spans="1:7">
      <c r="A21539" s="292" t="s">
        <v>49</v>
      </c>
      <c r="B21539" s="405">
        <v>95693</v>
      </c>
      <c r="C21539" s="292" t="s">
        <v>2979</v>
      </c>
      <c r="E21539" s="292" t="s">
        <v>214</v>
      </c>
      <c r="F21539" s="405">
        <v>96084</v>
      </c>
      <c r="G21539" s="292" t="s">
        <v>2979</v>
      </c>
    </row>
    <row r="21540" spans="1:7">
      <c r="A21540" s="292" t="s">
        <v>49</v>
      </c>
      <c r="B21540" s="405">
        <v>95974</v>
      </c>
      <c r="C21540" s="292" t="s">
        <v>2979</v>
      </c>
      <c r="E21540" s="292" t="s">
        <v>214</v>
      </c>
      <c r="F21540" s="405">
        <v>96088</v>
      </c>
      <c r="G21540" s="292" t="s">
        <v>2979</v>
      </c>
    </row>
    <row r="21541" spans="1:7">
      <c r="A21541" s="292" t="s">
        <v>49</v>
      </c>
      <c r="B21541" s="405">
        <v>96080</v>
      </c>
      <c r="C21541" s="292" t="s">
        <v>2979</v>
      </c>
      <c r="E21541" s="292" t="s">
        <v>214</v>
      </c>
      <c r="F21541" s="405">
        <v>96090</v>
      </c>
      <c r="G21541" s="292" t="s">
        <v>2979</v>
      </c>
    </row>
    <row r="21542" spans="1:7">
      <c r="A21542" s="292" t="s">
        <v>49</v>
      </c>
      <c r="B21542" s="405">
        <v>97023</v>
      </c>
      <c r="C21542" s="292" t="s">
        <v>2979</v>
      </c>
      <c r="E21542" s="292" t="s">
        <v>214</v>
      </c>
      <c r="F21542" s="405">
        <v>96093</v>
      </c>
      <c r="G21542" s="292" t="s">
        <v>2979</v>
      </c>
    </row>
    <row r="21543" spans="1:7">
      <c r="A21543" s="292" t="s">
        <v>49</v>
      </c>
      <c r="B21543" s="405">
        <v>97327</v>
      </c>
      <c r="C21543" s="292" t="s">
        <v>2979</v>
      </c>
      <c r="E21543" s="292" t="s">
        <v>214</v>
      </c>
      <c r="F21543" s="405">
        <v>96094</v>
      </c>
      <c r="G21543" s="292" t="s">
        <v>2979</v>
      </c>
    </row>
    <row r="21544" spans="1:7">
      <c r="A21544" s="292" t="s">
        <v>49</v>
      </c>
      <c r="B21544" s="405">
        <v>97427</v>
      </c>
      <c r="C21544" s="292" t="s">
        <v>2979</v>
      </c>
      <c r="E21544" s="292" t="s">
        <v>214</v>
      </c>
      <c r="F21544" s="405">
        <v>96096</v>
      </c>
      <c r="G21544" s="292" t="s">
        <v>2979</v>
      </c>
    </row>
    <row r="21545" spans="1:7">
      <c r="A21545" s="292" t="s">
        <v>49</v>
      </c>
      <c r="B21545" s="405">
        <v>97495</v>
      </c>
      <c r="C21545" s="292" t="s">
        <v>2979</v>
      </c>
      <c r="E21545" s="292" t="s">
        <v>214</v>
      </c>
      <c r="F21545" s="405">
        <v>96103</v>
      </c>
      <c r="G21545" s="292" t="s">
        <v>2979</v>
      </c>
    </row>
    <row r="21546" spans="1:7">
      <c r="A21546" s="292" t="s">
        <v>49</v>
      </c>
      <c r="B21546" s="405">
        <v>97826</v>
      </c>
      <c r="C21546" s="292" t="s">
        <v>2979</v>
      </c>
      <c r="E21546" s="292" t="s">
        <v>214</v>
      </c>
      <c r="F21546" s="405">
        <v>96106</v>
      </c>
      <c r="G21546" s="292" t="s">
        <v>2979</v>
      </c>
    </row>
    <row r="21547" spans="1:7">
      <c r="A21547" s="292" t="s">
        <v>49</v>
      </c>
      <c r="B21547" s="405">
        <v>98237</v>
      </c>
      <c r="C21547" s="292" t="s">
        <v>2979</v>
      </c>
      <c r="E21547" s="292" t="s">
        <v>214</v>
      </c>
      <c r="F21547" s="405">
        <v>96107</v>
      </c>
      <c r="G21547" s="292" t="s">
        <v>2979</v>
      </c>
    </row>
    <row r="21548" spans="1:7">
      <c r="A21548" s="292" t="s">
        <v>49</v>
      </c>
      <c r="B21548" s="405">
        <v>93267</v>
      </c>
      <c r="C21548" s="292" t="s">
        <v>2979</v>
      </c>
      <c r="E21548" s="292" t="s">
        <v>214</v>
      </c>
      <c r="F21548" s="405">
        <v>96108</v>
      </c>
      <c r="G21548" s="292" t="s">
        <v>2979</v>
      </c>
    </row>
    <row r="21549" spans="1:7">
      <c r="A21549" s="292" t="s">
        <v>49</v>
      </c>
      <c r="B21549" s="405">
        <v>93604</v>
      </c>
      <c r="C21549" s="292" t="s">
        <v>2979</v>
      </c>
      <c r="E21549" s="292" t="s">
        <v>214</v>
      </c>
      <c r="F21549" s="405">
        <v>96109</v>
      </c>
      <c r="G21549" s="292" t="s">
        <v>2979</v>
      </c>
    </row>
    <row r="21550" spans="1:7">
      <c r="A21550" s="292" t="s">
        <v>49</v>
      </c>
      <c r="B21550" s="405">
        <v>94576</v>
      </c>
      <c r="C21550" s="292" t="s">
        <v>2979</v>
      </c>
      <c r="E21550" s="292" t="s">
        <v>214</v>
      </c>
      <c r="F21550" s="405">
        <v>96110</v>
      </c>
      <c r="G21550" s="292" t="s">
        <v>2979</v>
      </c>
    </row>
    <row r="21551" spans="1:7">
      <c r="A21551" s="292" t="s">
        <v>49</v>
      </c>
      <c r="B21551" s="405">
        <v>95306</v>
      </c>
      <c r="C21551" s="292" t="s">
        <v>2979</v>
      </c>
      <c r="E21551" s="292" t="s">
        <v>214</v>
      </c>
      <c r="F21551" s="405">
        <v>96111</v>
      </c>
      <c r="G21551" s="292" t="s">
        <v>2979</v>
      </c>
    </row>
    <row r="21552" spans="1:7">
      <c r="A21552" s="292" t="s">
        <v>49</v>
      </c>
      <c r="B21552" s="405">
        <v>95449</v>
      </c>
      <c r="C21552" s="292" t="s">
        <v>2979</v>
      </c>
      <c r="E21552" s="292" t="s">
        <v>214</v>
      </c>
      <c r="F21552" s="405">
        <v>96113</v>
      </c>
      <c r="G21552" s="292" t="s">
        <v>2979</v>
      </c>
    </row>
    <row r="21553" spans="1:7">
      <c r="A21553" s="292" t="s">
        <v>49</v>
      </c>
      <c r="B21553" s="405">
        <v>95565</v>
      </c>
      <c r="C21553" s="292" t="s">
        <v>2979</v>
      </c>
      <c r="E21553" s="292" t="s">
        <v>214</v>
      </c>
      <c r="F21553" s="405">
        <v>96118</v>
      </c>
      <c r="G21553" s="292" t="s">
        <v>2979</v>
      </c>
    </row>
    <row r="21554" spans="1:7">
      <c r="A21554" s="292" t="s">
        <v>49</v>
      </c>
      <c r="B21554" s="405">
        <v>95694</v>
      </c>
      <c r="C21554" s="292" t="s">
        <v>2979</v>
      </c>
      <c r="E21554" s="292" t="s">
        <v>214</v>
      </c>
      <c r="F21554" s="405">
        <v>96120</v>
      </c>
      <c r="G21554" s="292" t="s">
        <v>2979</v>
      </c>
    </row>
    <row r="21555" spans="1:7">
      <c r="A21555" s="292" t="s">
        <v>49</v>
      </c>
      <c r="B21555" s="405">
        <v>95975</v>
      </c>
      <c r="C21555" s="292" t="s">
        <v>2979</v>
      </c>
      <c r="E21555" s="292" t="s">
        <v>214</v>
      </c>
      <c r="F21555" s="405">
        <v>96121</v>
      </c>
      <c r="G21555" s="292" t="s">
        <v>2979</v>
      </c>
    </row>
    <row r="21556" spans="1:7">
      <c r="A21556" s="292" t="s">
        <v>49</v>
      </c>
      <c r="B21556" s="405">
        <v>96084</v>
      </c>
      <c r="C21556" s="292" t="s">
        <v>2979</v>
      </c>
      <c r="E21556" s="292" t="s">
        <v>214</v>
      </c>
      <c r="F21556" s="405">
        <v>96122</v>
      </c>
      <c r="G21556" s="292" t="s">
        <v>2979</v>
      </c>
    </row>
    <row r="21557" spans="1:7">
      <c r="A21557" s="292" t="s">
        <v>49</v>
      </c>
      <c r="B21557" s="405">
        <v>97037</v>
      </c>
      <c r="C21557" s="292" t="s">
        <v>2979</v>
      </c>
      <c r="E21557" s="292" t="s">
        <v>214</v>
      </c>
      <c r="F21557" s="405">
        <v>96124</v>
      </c>
      <c r="G21557" s="292" t="s">
        <v>2979</v>
      </c>
    </row>
    <row r="21558" spans="1:7">
      <c r="A21558" s="292" t="s">
        <v>49</v>
      </c>
      <c r="B21558" s="405">
        <v>97336</v>
      </c>
      <c r="C21558" s="292" t="s">
        <v>2979</v>
      </c>
      <c r="E21558" s="292" t="s">
        <v>214</v>
      </c>
      <c r="F21558" s="405">
        <v>96125</v>
      </c>
      <c r="G21558" s="292" t="s">
        <v>2979</v>
      </c>
    </row>
    <row r="21559" spans="1:7">
      <c r="A21559" s="292" t="s">
        <v>49</v>
      </c>
      <c r="B21559" s="405">
        <v>97430</v>
      </c>
      <c r="C21559" s="292" t="s">
        <v>2979</v>
      </c>
      <c r="E21559" s="292" t="s">
        <v>214</v>
      </c>
      <c r="F21559" s="405">
        <v>96126</v>
      </c>
      <c r="G21559" s="292" t="s">
        <v>2979</v>
      </c>
    </row>
    <row r="21560" spans="1:7">
      <c r="A21560" s="292" t="s">
        <v>49</v>
      </c>
      <c r="B21560" s="405">
        <v>97496</v>
      </c>
      <c r="C21560" s="292" t="s">
        <v>2979</v>
      </c>
      <c r="E21560" s="292" t="s">
        <v>214</v>
      </c>
      <c r="F21560" s="405">
        <v>96128</v>
      </c>
      <c r="G21560" s="292" t="s">
        <v>2979</v>
      </c>
    </row>
    <row r="21561" spans="1:7">
      <c r="A21561" s="292" t="s">
        <v>49</v>
      </c>
      <c r="B21561" s="405">
        <v>97827</v>
      </c>
      <c r="C21561" s="292" t="s">
        <v>2979</v>
      </c>
      <c r="E21561" s="292" t="s">
        <v>214</v>
      </c>
      <c r="F21561" s="405">
        <v>96129</v>
      </c>
      <c r="G21561" s="292" t="s">
        <v>2979</v>
      </c>
    </row>
    <row r="21562" spans="1:7">
      <c r="A21562" s="292" t="s">
        <v>49</v>
      </c>
      <c r="B21562" s="405">
        <v>98241</v>
      </c>
      <c r="C21562" s="292" t="s">
        <v>2979</v>
      </c>
      <c r="E21562" s="292" t="s">
        <v>214</v>
      </c>
      <c r="F21562" s="405">
        <v>96130</v>
      </c>
      <c r="G21562" s="292" t="s">
        <v>2979</v>
      </c>
    </row>
    <row r="21563" spans="1:7">
      <c r="A21563" s="292" t="s">
        <v>49</v>
      </c>
      <c r="B21563" s="405">
        <v>93270</v>
      </c>
      <c r="C21563" s="292" t="s">
        <v>2979</v>
      </c>
      <c r="E21563" s="292" t="s">
        <v>214</v>
      </c>
      <c r="F21563" s="405">
        <v>96133</v>
      </c>
      <c r="G21563" s="292" t="s">
        <v>2979</v>
      </c>
    </row>
    <row r="21564" spans="1:7">
      <c r="A21564" s="292" t="s">
        <v>49</v>
      </c>
      <c r="B21564" s="405">
        <v>93607</v>
      </c>
      <c r="C21564" s="292" t="s">
        <v>2979</v>
      </c>
      <c r="E21564" s="292" t="s">
        <v>214</v>
      </c>
      <c r="F21564" s="405">
        <v>96134</v>
      </c>
      <c r="G21564" s="292" t="s">
        <v>2979</v>
      </c>
    </row>
    <row r="21565" spans="1:7">
      <c r="A21565" s="292" t="s">
        <v>49</v>
      </c>
      <c r="B21565" s="405">
        <v>94922</v>
      </c>
      <c r="C21565" s="292" t="s">
        <v>2979</v>
      </c>
      <c r="E21565" s="292" t="s">
        <v>214</v>
      </c>
      <c r="F21565" s="405">
        <v>96135</v>
      </c>
      <c r="G21565" s="292" t="s">
        <v>2979</v>
      </c>
    </row>
    <row r="21566" spans="1:7">
      <c r="A21566" s="292" t="s">
        <v>49</v>
      </c>
      <c r="B21566" s="405">
        <v>95309</v>
      </c>
      <c r="C21566" s="292" t="s">
        <v>2979</v>
      </c>
      <c r="E21566" s="292" t="s">
        <v>214</v>
      </c>
      <c r="F21566" s="405">
        <v>96137</v>
      </c>
      <c r="G21566" s="292" t="s">
        <v>2979</v>
      </c>
    </row>
    <row r="21567" spans="1:7">
      <c r="A21567" s="292" t="s">
        <v>49</v>
      </c>
      <c r="B21567" s="405">
        <v>95452</v>
      </c>
      <c r="C21567" s="292" t="s">
        <v>2979</v>
      </c>
      <c r="E21567" s="292" t="s">
        <v>214</v>
      </c>
      <c r="F21567" s="405">
        <v>96140</v>
      </c>
      <c r="G21567" s="292" t="s">
        <v>2979</v>
      </c>
    </row>
    <row r="21568" spans="1:7">
      <c r="A21568" s="292" t="s">
        <v>49</v>
      </c>
      <c r="B21568" s="405">
        <v>95567</v>
      </c>
      <c r="C21568" s="292" t="s">
        <v>2979</v>
      </c>
      <c r="E21568" s="292" t="s">
        <v>214</v>
      </c>
      <c r="F21568" s="405">
        <v>96141</v>
      </c>
      <c r="G21568" s="292" t="s">
        <v>2979</v>
      </c>
    </row>
    <row r="21569" spans="1:7">
      <c r="A21569" s="292" t="s">
        <v>49</v>
      </c>
      <c r="B21569" s="405">
        <v>95697</v>
      </c>
      <c r="C21569" s="292" t="s">
        <v>2979</v>
      </c>
      <c r="E21569" s="292" t="s">
        <v>214</v>
      </c>
      <c r="F21569" s="405">
        <v>96143</v>
      </c>
      <c r="G21569" s="292" t="s">
        <v>2979</v>
      </c>
    </row>
    <row r="21570" spans="1:7">
      <c r="A21570" s="292" t="s">
        <v>49</v>
      </c>
      <c r="B21570" s="405">
        <v>95977</v>
      </c>
      <c r="C21570" s="292" t="s">
        <v>2979</v>
      </c>
      <c r="E21570" s="292" t="s">
        <v>214</v>
      </c>
      <c r="F21570" s="405">
        <v>96145</v>
      </c>
      <c r="G21570" s="292" t="s">
        <v>2979</v>
      </c>
    </row>
    <row r="21571" spans="1:7">
      <c r="A21571" s="292" t="s">
        <v>49</v>
      </c>
      <c r="B21571" s="405">
        <v>96088</v>
      </c>
      <c r="C21571" s="292" t="s">
        <v>2979</v>
      </c>
      <c r="E21571" s="292" t="s">
        <v>214</v>
      </c>
      <c r="F21571" s="405">
        <v>96162</v>
      </c>
      <c r="G21571" s="292" t="s">
        <v>2979</v>
      </c>
    </row>
    <row r="21572" spans="1:7">
      <c r="A21572" s="292" t="s">
        <v>49</v>
      </c>
      <c r="B21572" s="405">
        <v>97038</v>
      </c>
      <c r="C21572" s="292" t="s">
        <v>2979</v>
      </c>
      <c r="E21572" s="292" t="s">
        <v>214</v>
      </c>
      <c r="F21572" s="405">
        <v>97002</v>
      </c>
      <c r="G21572" s="292" t="s">
        <v>2979</v>
      </c>
    </row>
    <row r="21573" spans="1:7">
      <c r="A21573" s="292" t="s">
        <v>49</v>
      </c>
      <c r="B21573" s="405">
        <v>97338</v>
      </c>
      <c r="C21573" s="292" t="s">
        <v>2979</v>
      </c>
      <c r="E21573" s="292" t="s">
        <v>214</v>
      </c>
      <c r="F21573" s="405">
        <v>97010</v>
      </c>
      <c r="G21573" s="292" t="s">
        <v>2979</v>
      </c>
    </row>
    <row r="21574" spans="1:7">
      <c r="A21574" s="292" t="s">
        <v>49</v>
      </c>
      <c r="B21574" s="405">
        <v>97431</v>
      </c>
      <c r="C21574" s="292" t="s">
        <v>2979</v>
      </c>
      <c r="E21574" s="292" t="s">
        <v>214</v>
      </c>
      <c r="F21574" s="405">
        <v>97011</v>
      </c>
      <c r="G21574" s="292" t="s">
        <v>2979</v>
      </c>
    </row>
    <row r="21575" spans="1:7">
      <c r="A21575" s="292" t="s">
        <v>49</v>
      </c>
      <c r="B21575" s="405">
        <v>97497</v>
      </c>
      <c r="C21575" s="292" t="s">
        <v>2979</v>
      </c>
      <c r="E21575" s="292" t="s">
        <v>214</v>
      </c>
      <c r="F21575" s="405">
        <v>97014</v>
      </c>
      <c r="G21575" s="292" t="s">
        <v>2979</v>
      </c>
    </row>
    <row r="21576" spans="1:7">
      <c r="A21576" s="292" t="s">
        <v>49</v>
      </c>
      <c r="B21576" s="405">
        <v>97828</v>
      </c>
      <c r="C21576" s="292" t="s">
        <v>2979</v>
      </c>
      <c r="E21576" s="292" t="s">
        <v>214</v>
      </c>
      <c r="F21576" s="405">
        <v>97016</v>
      </c>
      <c r="G21576" s="292" t="s">
        <v>2979</v>
      </c>
    </row>
    <row r="21577" spans="1:7">
      <c r="A21577" s="292" t="s">
        <v>49</v>
      </c>
      <c r="B21577" s="405">
        <v>98244</v>
      </c>
      <c r="C21577" s="292" t="s">
        <v>2979</v>
      </c>
      <c r="E21577" s="292" t="s">
        <v>214</v>
      </c>
      <c r="F21577" s="405">
        <v>97017</v>
      </c>
      <c r="G21577" s="292" t="s">
        <v>2979</v>
      </c>
    </row>
    <row r="21578" spans="1:7">
      <c r="A21578" s="292" t="s">
        <v>49</v>
      </c>
      <c r="B21578" s="405">
        <v>93272</v>
      </c>
      <c r="C21578" s="292" t="s">
        <v>2979</v>
      </c>
      <c r="E21578" s="292" t="s">
        <v>214</v>
      </c>
      <c r="F21578" s="405">
        <v>97019</v>
      </c>
      <c r="G21578" s="292" t="s">
        <v>2979</v>
      </c>
    </row>
    <row r="21579" spans="1:7">
      <c r="A21579" s="292" t="s">
        <v>49</v>
      </c>
      <c r="B21579" s="405">
        <v>93609</v>
      </c>
      <c r="C21579" s="292" t="s">
        <v>2979</v>
      </c>
      <c r="E21579" s="292" t="s">
        <v>214</v>
      </c>
      <c r="F21579" s="405">
        <v>97023</v>
      </c>
      <c r="G21579" s="292" t="s">
        <v>2979</v>
      </c>
    </row>
    <row r="21580" spans="1:7">
      <c r="A21580" s="292" t="s">
        <v>49</v>
      </c>
      <c r="B21580" s="405">
        <v>94923</v>
      </c>
      <c r="C21580" s="292" t="s">
        <v>2979</v>
      </c>
      <c r="E21580" s="292" t="s">
        <v>214</v>
      </c>
      <c r="F21580" s="405">
        <v>97037</v>
      </c>
      <c r="G21580" s="292" t="s">
        <v>2979</v>
      </c>
    </row>
    <row r="21581" spans="1:7">
      <c r="A21581" s="292" t="s">
        <v>49</v>
      </c>
      <c r="B21581" s="405">
        <v>95310</v>
      </c>
      <c r="C21581" s="292" t="s">
        <v>2979</v>
      </c>
      <c r="E21581" s="292" t="s">
        <v>214</v>
      </c>
      <c r="F21581" s="405">
        <v>97038</v>
      </c>
      <c r="G21581" s="292" t="s">
        <v>2979</v>
      </c>
    </row>
    <row r="21582" spans="1:7">
      <c r="A21582" s="292" t="s">
        <v>49</v>
      </c>
      <c r="B21582" s="405">
        <v>95453</v>
      </c>
      <c r="C21582" s="292" t="s">
        <v>2979</v>
      </c>
      <c r="E21582" s="292" t="s">
        <v>214</v>
      </c>
      <c r="F21582" s="405">
        <v>97039</v>
      </c>
      <c r="G21582" s="292" t="s">
        <v>2979</v>
      </c>
    </row>
    <row r="21583" spans="1:7">
      <c r="A21583" s="292" t="s">
        <v>49</v>
      </c>
      <c r="B21583" s="405">
        <v>95569</v>
      </c>
      <c r="C21583" s="292" t="s">
        <v>2979</v>
      </c>
      <c r="E21583" s="292" t="s">
        <v>214</v>
      </c>
      <c r="F21583" s="405">
        <v>97041</v>
      </c>
      <c r="G21583" s="292" t="s">
        <v>2979</v>
      </c>
    </row>
    <row r="21584" spans="1:7">
      <c r="A21584" s="292" t="s">
        <v>49</v>
      </c>
      <c r="B21584" s="405">
        <v>95698</v>
      </c>
      <c r="C21584" s="292" t="s">
        <v>2979</v>
      </c>
      <c r="E21584" s="292" t="s">
        <v>214</v>
      </c>
      <c r="F21584" s="405">
        <v>97042</v>
      </c>
      <c r="G21584" s="292" t="s">
        <v>2979</v>
      </c>
    </row>
    <row r="21585" spans="1:7">
      <c r="A21585" s="292" t="s">
        <v>49</v>
      </c>
      <c r="B21585" s="405">
        <v>95978</v>
      </c>
      <c r="C21585" s="292" t="s">
        <v>2979</v>
      </c>
      <c r="E21585" s="292" t="s">
        <v>214</v>
      </c>
      <c r="F21585" s="405">
        <v>97049</v>
      </c>
      <c r="G21585" s="292" t="s">
        <v>2979</v>
      </c>
    </row>
    <row r="21586" spans="1:7">
      <c r="A21586" s="292" t="s">
        <v>49</v>
      </c>
      <c r="B21586" s="405">
        <v>96090</v>
      </c>
      <c r="C21586" s="292" t="s">
        <v>2979</v>
      </c>
      <c r="E21586" s="292" t="s">
        <v>214</v>
      </c>
      <c r="F21586" s="405">
        <v>97050</v>
      </c>
      <c r="G21586" s="292" t="s">
        <v>2979</v>
      </c>
    </row>
    <row r="21587" spans="1:7">
      <c r="A21587" s="292" t="s">
        <v>49</v>
      </c>
      <c r="B21587" s="405">
        <v>97039</v>
      </c>
      <c r="C21587" s="292" t="s">
        <v>2979</v>
      </c>
      <c r="E21587" s="292" t="s">
        <v>214</v>
      </c>
      <c r="F21587" s="405">
        <v>97054</v>
      </c>
      <c r="G21587" s="292" t="s">
        <v>2979</v>
      </c>
    </row>
    <row r="21588" spans="1:7">
      <c r="A21588" s="292" t="s">
        <v>49</v>
      </c>
      <c r="B21588" s="405">
        <v>97344</v>
      </c>
      <c r="C21588" s="292" t="s">
        <v>2979</v>
      </c>
      <c r="E21588" s="292" t="s">
        <v>214</v>
      </c>
      <c r="F21588" s="405">
        <v>97057</v>
      </c>
      <c r="G21588" s="292" t="s">
        <v>2979</v>
      </c>
    </row>
    <row r="21589" spans="1:7">
      <c r="A21589" s="292" t="s">
        <v>49</v>
      </c>
      <c r="B21589" s="405">
        <v>97434</v>
      </c>
      <c r="C21589" s="292" t="s">
        <v>2979</v>
      </c>
      <c r="E21589" s="292" t="s">
        <v>214</v>
      </c>
      <c r="F21589" s="405">
        <v>97064</v>
      </c>
      <c r="G21589" s="292" t="s">
        <v>2979</v>
      </c>
    </row>
    <row r="21590" spans="1:7">
      <c r="A21590" s="292" t="s">
        <v>49</v>
      </c>
      <c r="B21590" s="405">
        <v>97498</v>
      </c>
      <c r="C21590" s="292" t="s">
        <v>2979</v>
      </c>
      <c r="E21590" s="292" t="s">
        <v>214</v>
      </c>
      <c r="F21590" s="405">
        <v>97065</v>
      </c>
      <c r="G21590" s="292" t="s">
        <v>2979</v>
      </c>
    </row>
    <row r="21591" spans="1:7">
      <c r="A21591" s="292" t="s">
        <v>49</v>
      </c>
      <c r="B21591" s="405">
        <v>97831</v>
      </c>
      <c r="C21591" s="292" t="s">
        <v>2979</v>
      </c>
      <c r="E21591" s="292" t="s">
        <v>214</v>
      </c>
      <c r="F21591" s="405">
        <v>97067</v>
      </c>
      <c r="G21591" s="292" t="s">
        <v>2979</v>
      </c>
    </row>
    <row r="21592" spans="1:7">
      <c r="A21592" s="292" t="s">
        <v>49</v>
      </c>
      <c r="B21592" s="405">
        <v>98247</v>
      </c>
      <c r="C21592" s="292" t="s">
        <v>2979</v>
      </c>
      <c r="E21592" s="292" t="s">
        <v>214</v>
      </c>
      <c r="F21592" s="405">
        <v>97101</v>
      </c>
      <c r="G21592" s="292" t="s">
        <v>2979</v>
      </c>
    </row>
    <row r="21593" spans="1:7">
      <c r="A21593" s="292" t="s">
        <v>49</v>
      </c>
      <c r="B21593" s="405">
        <v>93276</v>
      </c>
      <c r="C21593" s="292" t="s">
        <v>2979</v>
      </c>
      <c r="E21593" s="292" t="s">
        <v>214</v>
      </c>
      <c r="F21593" s="405">
        <v>97102</v>
      </c>
      <c r="G21593" s="292" t="s">
        <v>2979</v>
      </c>
    </row>
    <row r="21594" spans="1:7">
      <c r="A21594" s="292" t="s">
        <v>49</v>
      </c>
      <c r="B21594" s="405">
        <v>93610</v>
      </c>
      <c r="C21594" s="292" t="s">
        <v>2979</v>
      </c>
      <c r="E21594" s="292" t="s">
        <v>214</v>
      </c>
      <c r="F21594" s="405">
        <v>97103</v>
      </c>
      <c r="G21594" s="292" t="s">
        <v>2979</v>
      </c>
    </row>
    <row r="21595" spans="1:7">
      <c r="A21595" s="292" t="s">
        <v>49</v>
      </c>
      <c r="B21595" s="405">
        <v>94924</v>
      </c>
      <c r="C21595" s="292" t="s">
        <v>2979</v>
      </c>
      <c r="E21595" s="292" t="s">
        <v>214</v>
      </c>
      <c r="F21595" s="405">
        <v>97106</v>
      </c>
      <c r="G21595" s="292" t="s">
        <v>2979</v>
      </c>
    </row>
    <row r="21596" spans="1:7">
      <c r="A21596" s="292" t="s">
        <v>49</v>
      </c>
      <c r="B21596" s="405">
        <v>95313</v>
      </c>
      <c r="C21596" s="292" t="s">
        <v>2979</v>
      </c>
      <c r="E21596" s="292" t="s">
        <v>214</v>
      </c>
      <c r="F21596" s="405">
        <v>97107</v>
      </c>
      <c r="G21596" s="292" t="s">
        <v>2979</v>
      </c>
    </row>
    <row r="21597" spans="1:7">
      <c r="A21597" s="292" t="s">
        <v>49</v>
      </c>
      <c r="B21597" s="405">
        <v>95456</v>
      </c>
      <c r="C21597" s="292" t="s">
        <v>2979</v>
      </c>
      <c r="E21597" s="292" t="s">
        <v>214</v>
      </c>
      <c r="F21597" s="405">
        <v>97108</v>
      </c>
      <c r="G21597" s="292" t="s">
        <v>2979</v>
      </c>
    </row>
    <row r="21598" spans="1:7">
      <c r="A21598" s="292" t="s">
        <v>49</v>
      </c>
      <c r="B21598" s="405">
        <v>95570</v>
      </c>
      <c r="C21598" s="292" t="s">
        <v>2979</v>
      </c>
      <c r="E21598" s="292" t="s">
        <v>214</v>
      </c>
      <c r="F21598" s="405">
        <v>97109</v>
      </c>
      <c r="G21598" s="292" t="s">
        <v>2979</v>
      </c>
    </row>
    <row r="21599" spans="1:7">
      <c r="A21599" s="292" t="s">
        <v>49</v>
      </c>
      <c r="B21599" s="405">
        <v>95703</v>
      </c>
      <c r="C21599" s="292" t="s">
        <v>2979</v>
      </c>
      <c r="E21599" s="292" t="s">
        <v>214</v>
      </c>
      <c r="F21599" s="405">
        <v>97110</v>
      </c>
      <c r="G21599" s="292" t="s">
        <v>2979</v>
      </c>
    </row>
    <row r="21600" spans="1:7">
      <c r="A21600" s="292" t="s">
        <v>49</v>
      </c>
      <c r="B21600" s="405">
        <v>95979</v>
      </c>
      <c r="C21600" s="292" t="s">
        <v>2979</v>
      </c>
      <c r="E21600" s="292" t="s">
        <v>214</v>
      </c>
      <c r="F21600" s="405">
        <v>97111</v>
      </c>
      <c r="G21600" s="292" t="s">
        <v>2979</v>
      </c>
    </row>
    <row r="21601" spans="1:7">
      <c r="A21601" s="292" t="s">
        <v>49</v>
      </c>
      <c r="B21601" s="405">
        <v>96093</v>
      </c>
      <c r="C21601" s="292" t="s">
        <v>2979</v>
      </c>
      <c r="E21601" s="292" t="s">
        <v>214</v>
      </c>
      <c r="F21601" s="405">
        <v>97112</v>
      </c>
      <c r="G21601" s="292" t="s">
        <v>2979</v>
      </c>
    </row>
    <row r="21602" spans="1:7">
      <c r="A21602" s="292" t="s">
        <v>49</v>
      </c>
      <c r="B21602" s="405">
        <v>97041</v>
      </c>
      <c r="C21602" s="292" t="s">
        <v>2979</v>
      </c>
      <c r="E21602" s="292" t="s">
        <v>214</v>
      </c>
      <c r="F21602" s="405">
        <v>97114</v>
      </c>
      <c r="G21602" s="292" t="s">
        <v>2979</v>
      </c>
    </row>
    <row r="21603" spans="1:7">
      <c r="A21603" s="292" t="s">
        <v>49</v>
      </c>
      <c r="B21603" s="405">
        <v>97347</v>
      </c>
      <c r="C21603" s="292" t="s">
        <v>2979</v>
      </c>
      <c r="E21603" s="292" t="s">
        <v>214</v>
      </c>
      <c r="F21603" s="405">
        <v>97117</v>
      </c>
      <c r="G21603" s="292" t="s">
        <v>2979</v>
      </c>
    </row>
    <row r="21604" spans="1:7">
      <c r="A21604" s="292" t="s">
        <v>49</v>
      </c>
      <c r="B21604" s="405">
        <v>97435</v>
      </c>
      <c r="C21604" s="292" t="s">
        <v>2979</v>
      </c>
      <c r="E21604" s="292" t="s">
        <v>214</v>
      </c>
      <c r="F21604" s="405">
        <v>97119</v>
      </c>
      <c r="G21604" s="292" t="s">
        <v>2979</v>
      </c>
    </row>
    <row r="21605" spans="1:7">
      <c r="A21605" s="292" t="s">
        <v>49</v>
      </c>
      <c r="B21605" s="405">
        <v>97499</v>
      </c>
      <c r="C21605" s="292" t="s">
        <v>2979</v>
      </c>
      <c r="E21605" s="292" t="s">
        <v>214</v>
      </c>
      <c r="F21605" s="405">
        <v>97121</v>
      </c>
      <c r="G21605" s="292" t="s">
        <v>2979</v>
      </c>
    </row>
    <row r="21606" spans="1:7">
      <c r="A21606" s="292" t="s">
        <v>49</v>
      </c>
      <c r="B21606" s="405">
        <v>97833</v>
      </c>
      <c r="C21606" s="292" t="s">
        <v>2979</v>
      </c>
      <c r="E21606" s="292" t="s">
        <v>214</v>
      </c>
      <c r="F21606" s="405">
        <v>97122</v>
      </c>
      <c r="G21606" s="292" t="s">
        <v>2979</v>
      </c>
    </row>
    <row r="21607" spans="1:7">
      <c r="A21607" s="292" t="s">
        <v>49</v>
      </c>
      <c r="B21607" s="405">
        <v>98251</v>
      </c>
      <c r="C21607" s="292" t="s">
        <v>2979</v>
      </c>
      <c r="E21607" s="292" t="s">
        <v>214</v>
      </c>
      <c r="F21607" s="405">
        <v>97130</v>
      </c>
      <c r="G21607" s="292" t="s">
        <v>2979</v>
      </c>
    </row>
    <row r="21608" spans="1:7">
      <c r="A21608" s="292" t="s">
        <v>49</v>
      </c>
      <c r="B21608" s="405">
        <v>93280</v>
      </c>
      <c r="C21608" s="292" t="s">
        <v>2979</v>
      </c>
      <c r="E21608" s="292" t="s">
        <v>214</v>
      </c>
      <c r="F21608" s="405">
        <v>97131</v>
      </c>
      <c r="G21608" s="292" t="s">
        <v>2979</v>
      </c>
    </row>
    <row r="21609" spans="1:7">
      <c r="A21609" s="292" t="s">
        <v>49</v>
      </c>
      <c r="B21609" s="405">
        <v>93614</v>
      </c>
      <c r="C21609" s="292" t="s">
        <v>2979</v>
      </c>
      <c r="E21609" s="292" t="s">
        <v>214</v>
      </c>
      <c r="F21609" s="405">
        <v>97133</v>
      </c>
      <c r="G21609" s="292" t="s">
        <v>2979</v>
      </c>
    </row>
    <row r="21610" spans="1:7">
      <c r="A21610" s="292" t="s">
        <v>49</v>
      </c>
      <c r="B21610" s="405">
        <v>94929</v>
      </c>
      <c r="C21610" s="292" t="s">
        <v>2979</v>
      </c>
      <c r="E21610" s="292" t="s">
        <v>214</v>
      </c>
      <c r="F21610" s="405">
        <v>97135</v>
      </c>
      <c r="G21610" s="292" t="s">
        <v>2979</v>
      </c>
    </row>
    <row r="21611" spans="1:7">
      <c r="A21611" s="292" t="s">
        <v>49</v>
      </c>
      <c r="B21611" s="405">
        <v>95314</v>
      </c>
      <c r="C21611" s="292" t="s">
        <v>2979</v>
      </c>
      <c r="E21611" s="292" t="s">
        <v>214</v>
      </c>
      <c r="F21611" s="405">
        <v>97136</v>
      </c>
      <c r="G21611" s="292" t="s">
        <v>2979</v>
      </c>
    </row>
    <row r="21612" spans="1:7">
      <c r="A21612" s="292" t="s">
        <v>49</v>
      </c>
      <c r="B21612" s="405">
        <v>95457</v>
      </c>
      <c r="C21612" s="292" t="s">
        <v>2979</v>
      </c>
      <c r="E21612" s="292" t="s">
        <v>214</v>
      </c>
      <c r="F21612" s="405">
        <v>97141</v>
      </c>
      <c r="G21612" s="292" t="s">
        <v>2979</v>
      </c>
    </row>
    <row r="21613" spans="1:7">
      <c r="A21613" s="292" t="s">
        <v>49</v>
      </c>
      <c r="B21613" s="405">
        <v>95571</v>
      </c>
      <c r="C21613" s="292" t="s">
        <v>2979</v>
      </c>
      <c r="E21613" s="292" t="s">
        <v>214</v>
      </c>
      <c r="F21613" s="405">
        <v>97144</v>
      </c>
      <c r="G21613" s="292" t="s">
        <v>2979</v>
      </c>
    </row>
    <row r="21614" spans="1:7">
      <c r="A21614" s="292" t="s">
        <v>49</v>
      </c>
      <c r="B21614" s="405">
        <v>95709</v>
      </c>
      <c r="C21614" s="292" t="s">
        <v>2979</v>
      </c>
      <c r="E21614" s="292" t="s">
        <v>214</v>
      </c>
      <c r="F21614" s="405">
        <v>97145</v>
      </c>
      <c r="G21614" s="292" t="s">
        <v>2979</v>
      </c>
    </row>
    <row r="21615" spans="1:7">
      <c r="A21615" s="292" t="s">
        <v>49</v>
      </c>
      <c r="B21615" s="405">
        <v>95982</v>
      </c>
      <c r="C21615" s="292" t="s">
        <v>2979</v>
      </c>
      <c r="E21615" s="292" t="s">
        <v>214</v>
      </c>
      <c r="F21615" s="405">
        <v>97147</v>
      </c>
      <c r="G21615" s="292" t="s">
        <v>2979</v>
      </c>
    </row>
    <row r="21616" spans="1:7">
      <c r="A21616" s="292" t="s">
        <v>49</v>
      </c>
      <c r="B21616" s="405">
        <v>96094</v>
      </c>
      <c r="C21616" s="292" t="s">
        <v>2979</v>
      </c>
      <c r="E21616" s="292" t="s">
        <v>214</v>
      </c>
      <c r="F21616" s="405">
        <v>97148</v>
      </c>
      <c r="G21616" s="292" t="s">
        <v>2979</v>
      </c>
    </row>
    <row r="21617" spans="1:7">
      <c r="A21617" s="292" t="s">
        <v>49</v>
      </c>
      <c r="B21617" s="405">
        <v>97042</v>
      </c>
      <c r="C21617" s="292" t="s">
        <v>2979</v>
      </c>
      <c r="E21617" s="292" t="s">
        <v>214</v>
      </c>
      <c r="F21617" s="405">
        <v>97149</v>
      </c>
      <c r="G21617" s="292" t="s">
        <v>2979</v>
      </c>
    </row>
    <row r="21618" spans="1:7">
      <c r="A21618" s="292" t="s">
        <v>49</v>
      </c>
      <c r="B21618" s="405">
        <v>97348</v>
      </c>
      <c r="C21618" s="292" t="s">
        <v>2979</v>
      </c>
      <c r="E21618" s="292" t="s">
        <v>214</v>
      </c>
      <c r="F21618" s="405">
        <v>97231</v>
      </c>
      <c r="G21618" s="292" t="s">
        <v>2979</v>
      </c>
    </row>
    <row r="21619" spans="1:7">
      <c r="A21619" s="292" t="s">
        <v>49</v>
      </c>
      <c r="B21619" s="405">
        <v>97436</v>
      </c>
      <c r="C21619" s="292" t="s">
        <v>2979</v>
      </c>
      <c r="E21619" s="292" t="s">
        <v>214</v>
      </c>
      <c r="F21619" s="405">
        <v>97325</v>
      </c>
      <c r="G21619" s="292" t="s">
        <v>2979</v>
      </c>
    </row>
    <row r="21620" spans="1:7">
      <c r="A21620" s="292" t="s">
        <v>49</v>
      </c>
      <c r="B21620" s="405">
        <v>97522</v>
      </c>
      <c r="C21620" s="292" t="s">
        <v>2979</v>
      </c>
      <c r="E21620" s="292" t="s">
        <v>214</v>
      </c>
      <c r="F21620" s="405">
        <v>97327</v>
      </c>
      <c r="G21620" s="292" t="s">
        <v>2979</v>
      </c>
    </row>
    <row r="21621" spans="1:7">
      <c r="A21621" s="292" t="s">
        <v>49</v>
      </c>
      <c r="B21621" s="405">
        <v>97835</v>
      </c>
      <c r="C21621" s="292" t="s">
        <v>2979</v>
      </c>
      <c r="E21621" s="292" t="s">
        <v>214</v>
      </c>
      <c r="F21621" s="405">
        <v>97336</v>
      </c>
      <c r="G21621" s="292" t="s">
        <v>2979</v>
      </c>
    </row>
    <row r="21622" spans="1:7">
      <c r="A21622" s="292" t="s">
        <v>49</v>
      </c>
      <c r="B21622" s="405">
        <v>98252</v>
      </c>
      <c r="C21622" s="292" t="s">
        <v>2979</v>
      </c>
      <c r="E21622" s="292" t="s">
        <v>214</v>
      </c>
      <c r="F21622" s="405">
        <v>97338</v>
      </c>
      <c r="G21622" s="292" t="s">
        <v>2979</v>
      </c>
    </row>
    <row r="21623" spans="1:7">
      <c r="A21623" s="292" t="s">
        <v>49</v>
      </c>
      <c r="B21623" s="405">
        <v>93424</v>
      </c>
      <c r="C21623" s="292" t="s">
        <v>2979</v>
      </c>
      <c r="E21623" s="292" t="s">
        <v>214</v>
      </c>
      <c r="F21623" s="405">
        <v>97344</v>
      </c>
      <c r="G21623" s="292" t="s">
        <v>2979</v>
      </c>
    </row>
    <row r="21624" spans="1:7">
      <c r="A21624" s="292" t="s">
        <v>49</v>
      </c>
      <c r="B21624" s="405">
        <v>93620</v>
      </c>
      <c r="C21624" s="292" t="s">
        <v>2979</v>
      </c>
      <c r="E21624" s="292" t="s">
        <v>214</v>
      </c>
      <c r="F21624" s="405">
        <v>97347</v>
      </c>
      <c r="G21624" s="292" t="s">
        <v>2979</v>
      </c>
    </row>
    <row r="21625" spans="1:7">
      <c r="A21625" s="292" t="s">
        <v>49</v>
      </c>
      <c r="B21625" s="405">
        <v>94933</v>
      </c>
      <c r="C21625" s="292" t="s">
        <v>2979</v>
      </c>
      <c r="E21625" s="292" t="s">
        <v>214</v>
      </c>
      <c r="F21625" s="405">
        <v>97348</v>
      </c>
      <c r="G21625" s="292" t="s">
        <v>2979</v>
      </c>
    </row>
    <row r="21626" spans="1:7">
      <c r="A21626" s="292" t="s">
        <v>49</v>
      </c>
      <c r="B21626" s="405">
        <v>95316</v>
      </c>
      <c r="C21626" s="292" t="s">
        <v>2979</v>
      </c>
      <c r="E21626" s="292" t="s">
        <v>214</v>
      </c>
      <c r="F21626" s="405">
        <v>97350</v>
      </c>
      <c r="G21626" s="292" t="s">
        <v>2979</v>
      </c>
    </row>
    <row r="21627" spans="1:7">
      <c r="A21627" s="292" t="s">
        <v>49</v>
      </c>
      <c r="B21627" s="405">
        <v>95458</v>
      </c>
      <c r="C21627" s="292" t="s">
        <v>2979</v>
      </c>
      <c r="E21627" s="292" t="s">
        <v>214</v>
      </c>
      <c r="F21627" s="405">
        <v>97352</v>
      </c>
      <c r="G21627" s="292" t="s">
        <v>2979</v>
      </c>
    </row>
    <row r="21628" spans="1:7">
      <c r="A21628" s="292" t="s">
        <v>49</v>
      </c>
      <c r="B21628" s="405">
        <v>95573</v>
      </c>
      <c r="C21628" s="292" t="s">
        <v>2979</v>
      </c>
      <c r="E21628" s="292" t="s">
        <v>214</v>
      </c>
      <c r="F21628" s="405">
        <v>97355</v>
      </c>
      <c r="G21628" s="292" t="s">
        <v>2979</v>
      </c>
    </row>
    <row r="21629" spans="1:7">
      <c r="A21629" s="292" t="s">
        <v>49</v>
      </c>
      <c r="B21629" s="405">
        <v>95713</v>
      </c>
      <c r="C21629" s="292" t="s">
        <v>2979</v>
      </c>
      <c r="E21629" s="292" t="s">
        <v>214</v>
      </c>
      <c r="F21629" s="405">
        <v>97358</v>
      </c>
      <c r="G21629" s="292" t="s">
        <v>2979</v>
      </c>
    </row>
    <row r="21630" spans="1:7">
      <c r="A21630" s="292" t="s">
        <v>49</v>
      </c>
      <c r="B21630" s="405">
        <v>95983</v>
      </c>
      <c r="C21630" s="292" t="s">
        <v>2979</v>
      </c>
      <c r="E21630" s="292" t="s">
        <v>214</v>
      </c>
      <c r="F21630" s="405">
        <v>97360</v>
      </c>
      <c r="G21630" s="292" t="s">
        <v>2979</v>
      </c>
    </row>
    <row r="21631" spans="1:7">
      <c r="A21631" s="292" t="s">
        <v>49</v>
      </c>
      <c r="B21631" s="405">
        <v>96096</v>
      </c>
      <c r="C21631" s="292" t="s">
        <v>2979</v>
      </c>
      <c r="E21631" s="292" t="s">
        <v>214</v>
      </c>
      <c r="F21631" s="405">
        <v>97368</v>
      </c>
      <c r="G21631" s="292" t="s">
        <v>2979</v>
      </c>
    </row>
    <row r="21632" spans="1:7">
      <c r="A21632" s="292" t="s">
        <v>49</v>
      </c>
      <c r="B21632" s="405">
        <v>97049</v>
      </c>
      <c r="C21632" s="292" t="s">
        <v>2979</v>
      </c>
      <c r="E21632" s="292" t="s">
        <v>214</v>
      </c>
      <c r="F21632" s="405">
        <v>97370</v>
      </c>
      <c r="G21632" s="292" t="s">
        <v>2979</v>
      </c>
    </row>
    <row r="21633" spans="1:7">
      <c r="A21633" s="292" t="s">
        <v>49</v>
      </c>
      <c r="B21633" s="405">
        <v>97350</v>
      </c>
      <c r="C21633" s="292" t="s">
        <v>2979</v>
      </c>
      <c r="E21633" s="292" t="s">
        <v>214</v>
      </c>
      <c r="F21633" s="405">
        <v>97371</v>
      </c>
      <c r="G21633" s="292" t="s">
        <v>2979</v>
      </c>
    </row>
    <row r="21634" spans="1:7">
      <c r="A21634" s="292" t="s">
        <v>49</v>
      </c>
      <c r="B21634" s="405">
        <v>97437</v>
      </c>
      <c r="C21634" s="292" t="s">
        <v>2979</v>
      </c>
      <c r="E21634" s="292" t="s">
        <v>214</v>
      </c>
      <c r="F21634" s="405">
        <v>97374</v>
      </c>
      <c r="G21634" s="292" t="s">
        <v>2979</v>
      </c>
    </row>
    <row r="21635" spans="1:7">
      <c r="A21635" s="292" t="s">
        <v>49</v>
      </c>
      <c r="B21635" s="405">
        <v>97524</v>
      </c>
      <c r="C21635" s="292" t="s">
        <v>2979</v>
      </c>
      <c r="E21635" s="292" t="s">
        <v>214</v>
      </c>
      <c r="F21635" s="405">
        <v>97375</v>
      </c>
      <c r="G21635" s="292" t="s">
        <v>2979</v>
      </c>
    </row>
    <row r="21636" spans="1:7">
      <c r="A21636" s="292" t="s">
        <v>49</v>
      </c>
      <c r="B21636" s="405">
        <v>97836</v>
      </c>
      <c r="C21636" s="292" t="s">
        <v>2979</v>
      </c>
      <c r="E21636" s="292" t="s">
        <v>214</v>
      </c>
      <c r="F21636" s="405">
        <v>97376</v>
      </c>
      <c r="G21636" s="292" t="s">
        <v>2979</v>
      </c>
    </row>
    <row r="21637" spans="1:7">
      <c r="A21637" s="292" t="s">
        <v>49</v>
      </c>
      <c r="B21637" s="405">
        <v>98256</v>
      </c>
      <c r="C21637" s="292" t="s">
        <v>2979</v>
      </c>
      <c r="E21637" s="292" t="s">
        <v>214</v>
      </c>
      <c r="F21637" s="405">
        <v>97377</v>
      </c>
      <c r="G21637" s="292" t="s">
        <v>2979</v>
      </c>
    </row>
    <row r="21638" spans="1:7">
      <c r="A21638" s="292" t="s">
        <v>49</v>
      </c>
      <c r="B21638" s="405">
        <v>93428</v>
      </c>
      <c r="C21638" s="292" t="s">
        <v>2979</v>
      </c>
      <c r="E21638" s="292" t="s">
        <v>214</v>
      </c>
      <c r="F21638" s="405">
        <v>97378</v>
      </c>
      <c r="G21638" s="292" t="s">
        <v>2979</v>
      </c>
    </row>
    <row r="21639" spans="1:7">
      <c r="A21639" s="292" t="s">
        <v>49</v>
      </c>
      <c r="B21639" s="405">
        <v>93621</v>
      </c>
      <c r="C21639" s="292" t="s">
        <v>2979</v>
      </c>
      <c r="E21639" s="292" t="s">
        <v>214</v>
      </c>
      <c r="F21639" s="405">
        <v>97380</v>
      </c>
      <c r="G21639" s="292" t="s">
        <v>2979</v>
      </c>
    </row>
    <row r="21640" spans="1:7">
      <c r="A21640" s="292" t="s">
        <v>49</v>
      </c>
      <c r="B21640" s="405">
        <v>94937</v>
      </c>
      <c r="C21640" s="292" t="s">
        <v>2979</v>
      </c>
      <c r="E21640" s="292" t="s">
        <v>214</v>
      </c>
      <c r="F21640" s="405">
        <v>97381</v>
      </c>
      <c r="G21640" s="292" t="s">
        <v>2979</v>
      </c>
    </row>
    <row r="21641" spans="1:7">
      <c r="A21641" s="292" t="s">
        <v>49</v>
      </c>
      <c r="B21641" s="405">
        <v>95317</v>
      </c>
      <c r="C21641" s="292" t="s">
        <v>2979</v>
      </c>
      <c r="E21641" s="292" t="s">
        <v>214</v>
      </c>
      <c r="F21641" s="405">
        <v>97383</v>
      </c>
      <c r="G21641" s="292" t="s">
        <v>2979</v>
      </c>
    </row>
    <row r="21642" spans="1:7">
      <c r="A21642" s="292" t="s">
        <v>49</v>
      </c>
      <c r="B21642" s="405">
        <v>95460</v>
      </c>
      <c r="C21642" s="292" t="s">
        <v>2979</v>
      </c>
      <c r="E21642" s="292" t="s">
        <v>214</v>
      </c>
      <c r="F21642" s="405">
        <v>97386</v>
      </c>
      <c r="G21642" s="292" t="s">
        <v>2979</v>
      </c>
    </row>
    <row r="21643" spans="1:7">
      <c r="A21643" s="292" t="s">
        <v>49</v>
      </c>
      <c r="B21643" s="405">
        <v>95585</v>
      </c>
      <c r="C21643" s="292" t="s">
        <v>2979</v>
      </c>
      <c r="E21643" s="292" t="s">
        <v>214</v>
      </c>
      <c r="F21643" s="405">
        <v>97388</v>
      </c>
      <c r="G21643" s="292" t="s">
        <v>2979</v>
      </c>
    </row>
    <row r="21644" spans="1:7">
      <c r="A21644" s="292" t="s">
        <v>49</v>
      </c>
      <c r="B21644" s="405">
        <v>95714</v>
      </c>
      <c r="C21644" s="292" t="s">
        <v>2979</v>
      </c>
      <c r="E21644" s="292" t="s">
        <v>214</v>
      </c>
      <c r="F21644" s="405">
        <v>97391</v>
      </c>
      <c r="G21644" s="292" t="s">
        <v>2979</v>
      </c>
    </row>
    <row r="21645" spans="1:7">
      <c r="A21645" s="292" t="s">
        <v>49</v>
      </c>
      <c r="B21645" s="405">
        <v>95986</v>
      </c>
      <c r="C21645" s="292" t="s">
        <v>2979</v>
      </c>
      <c r="E21645" s="292" t="s">
        <v>214</v>
      </c>
      <c r="F21645" s="405">
        <v>97392</v>
      </c>
      <c r="G21645" s="292" t="s">
        <v>2979</v>
      </c>
    </row>
    <row r="21646" spans="1:7">
      <c r="A21646" s="292" t="s">
        <v>49</v>
      </c>
      <c r="B21646" s="405">
        <v>96103</v>
      </c>
      <c r="C21646" s="292" t="s">
        <v>2979</v>
      </c>
      <c r="E21646" s="292" t="s">
        <v>214</v>
      </c>
      <c r="F21646" s="405">
        <v>97394</v>
      </c>
      <c r="G21646" s="292" t="s">
        <v>2979</v>
      </c>
    </row>
    <row r="21647" spans="1:7">
      <c r="A21647" s="292" t="s">
        <v>49</v>
      </c>
      <c r="B21647" s="405">
        <v>97050</v>
      </c>
      <c r="C21647" s="292" t="s">
        <v>2979</v>
      </c>
      <c r="E21647" s="292" t="s">
        <v>214</v>
      </c>
      <c r="F21647" s="405">
        <v>97396</v>
      </c>
      <c r="G21647" s="292" t="s">
        <v>2979</v>
      </c>
    </row>
    <row r="21648" spans="1:7">
      <c r="A21648" s="292" t="s">
        <v>49</v>
      </c>
      <c r="B21648" s="405">
        <v>97352</v>
      </c>
      <c r="C21648" s="292" t="s">
        <v>2979</v>
      </c>
      <c r="E21648" s="292" t="s">
        <v>214</v>
      </c>
      <c r="F21648" s="405">
        <v>97410</v>
      </c>
      <c r="G21648" s="292" t="s">
        <v>2979</v>
      </c>
    </row>
    <row r="21649" spans="1:7">
      <c r="A21649" s="292" t="s">
        <v>49</v>
      </c>
      <c r="B21649" s="405">
        <v>97438</v>
      </c>
      <c r="C21649" s="292" t="s">
        <v>2979</v>
      </c>
      <c r="E21649" s="292" t="s">
        <v>214</v>
      </c>
      <c r="F21649" s="405">
        <v>97411</v>
      </c>
      <c r="G21649" s="292" t="s">
        <v>2979</v>
      </c>
    </row>
    <row r="21650" spans="1:7">
      <c r="A21650" s="292" t="s">
        <v>49</v>
      </c>
      <c r="B21650" s="405">
        <v>97525</v>
      </c>
      <c r="C21650" s="292" t="s">
        <v>2979</v>
      </c>
      <c r="E21650" s="292" t="s">
        <v>214</v>
      </c>
      <c r="F21650" s="405">
        <v>97412</v>
      </c>
      <c r="G21650" s="292" t="s">
        <v>2979</v>
      </c>
    </row>
    <row r="21651" spans="1:7">
      <c r="A21651" s="292" t="s">
        <v>49</v>
      </c>
      <c r="B21651" s="405">
        <v>97839</v>
      </c>
      <c r="C21651" s="292" t="s">
        <v>2979</v>
      </c>
      <c r="E21651" s="292" t="s">
        <v>214</v>
      </c>
      <c r="F21651" s="405">
        <v>97413</v>
      </c>
      <c r="G21651" s="292" t="s">
        <v>2979</v>
      </c>
    </row>
    <row r="21652" spans="1:7">
      <c r="A21652" s="292" t="s">
        <v>49</v>
      </c>
      <c r="B21652" s="405">
        <v>98259</v>
      </c>
      <c r="C21652" s="292" t="s">
        <v>2979</v>
      </c>
      <c r="E21652" s="292" t="s">
        <v>214</v>
      </c>
      <c r="F21652" s="405">
        <v>97414</v>
      </c>
      <c r="G21652" s="292" t="s">
        <v>2979</v>
      </c>
    </row>
    <row r="21653" spans="1:7">
      <c r="A21653" s="292" t="s">
        <v>49</v>
      </c>
      <c r="B21653" s="405">
        <v>93429</v>
      </c>
      <c r="C21653" s="292" t="s">
        <v>2979</v>
      </c>
      <c r="E21653" s="292" t="s">
        <v>214</v>
      </c>
      <c r="F21653" s="405">
        <v>97415</v>
      </c>
      <c r="G21653" s="292" t="s">
        <v>2979</v>
      </c>
    </row>
    <row r="21654" spans="1:7">
      <c r="A21654" s="292" t="s">
        <v>49</v>
      </c>
      <c r="B21654" s="405">
        <v>93622</v>
      </c>
      <c r="C21654" s="292" t="s">
        <v>2979</v>
      </c>
      <c r="E21654" s="292" t="s">
        <v>214</v>
      </c>
      <c r="F21654" s="405">
        <v>97416</v>
      </c>
      <c r="G21654" s="292" t="s">
        <v>2979</v>
      </c>
    </row>
    <row r="21655" spans="1:7">
      <c r="A21655" s="292" t="s">
        <v>49</v>
      </c>
      <c r="B21655" s="405">
        <v>94940</v>
      </c>
      <c r="C21655" s="292" t="s">
        <v>2979</v>
      </c>
      <c r="E21655" s="292" t="s">
        <v>214</v>
      </c>
      <c r="F21655" s="405">
        <v>97417</v>
      </c>
      <c r="G21655" s="292" t="s">
        <v>2979</v>
      </c>
    </row>
    <row r="21656" spans="1:7">
      <c r="A21656" s="292" t="s">
        <v>49</v>
      </c>
      <c r="B21656" s="405">
        <v>95318</v>
      </c>
      <c r="C21656" s="292" t="s">
        <v>2979</v>
      </c>
      <c r="E21656" s="292" t="s">
        <v>214</v>
      </c>
      <c r="F21656" s="405">
        <v>97419</v>
      </c>
      <c r="G21656" s="292" t="s">
        <v>2979</v>
      </c>
    </row>
    <row r="21657" spans="1:7">
      <c r="A21657" s="292" t="s">
        <v>49</v>
      </c>
      <c r="B21657" s="405">
        <v>95461</v>
      </c>
      <c r="C21657" s="292" t="s">
        <v>2979</v>
      </c>
      <c r="E21657" s="292" t="s">
        <v>214</v>
      </c>
      <c r="F21657" s="405">
        <v>97420</v>
      </c>
      <c r="G21657" s="292" t="s">
        <v>2979</v>
      </c>
    </row>
    <row r="21658" spans="1:7">
      <c r="A21658" s="292" t="s">
        <v>49</v>
      </c>
      <c r="B21658" s="405">
        <v>95587</v>
      </c>
      <c r="C21658" s="292" t="s">
        <v>2979</v>
      </c>
      <c r="E21658" s="292" t="s">
        <v>214</v>
      </c>
      <c r="F21658" s="405">
        <v>97423</v>
      </c>
      <c r="G21658" s="292" t="s">
        <v>2979</v>
      </c>
    </row>
    <row r="21659" spans="1:7">
      <c r="A21659" s="292" t="s">
        <v>49</v>
      </c>
      <c r="B21659" s="405">
        <v>95717</v>
      </c>
      <c r="C21659" s="292" t="s">
        <v>2979</v>
      </c>
      <c r="E21659" s="292" t="s">
        <v>214</v>
      </c>
      <c r="F21659" s="405">
        <v>97425</v>
      </c>
      <c r="G21659" s="292" t="s">
        <v>2979</v>
      </c>
    </row>
    <row r="21660" spans="1:7">
      <c r="A21660" s="292" t="s">
        <v>49</v>
      </c>
      <c r="B21660" s="405">
        <v>95987</v>
      </c>
      <c r="C21660" s="292" t="s">
        <v>2979</v>
      </c>
      <c r="E21660" s="292" t="s">
        <v>214</v>
      </c>
      <c r="F21660" s="405">
        <v>97426</v>
      </c>
      <c r="G21660" s="292" t="s">
        <v>2979</v>
      </c>
    </row>
    <row r="21661" spans="1:7">
      <c r="A21661" s="292" t="s">
        <v>49</v>
      </c>
      <c r="B21661" s="405">
        <v>96106</v>
      </c>
      <c r="C21661" s="292" t="s">
        <v>2979</v>
      </c>
      <c r="E21661" s="292" t="s">
        <v>214</v>
      </c>
      <c r="F21661" s="405">
        <v>97427</v>
      </c>
      <c r="G21661" s="292" t="s">
        <v>2979</v>
      </c>
    </row>
    <row r="21662" spans="1:7">
      <c r="A21662" s="292" t="s">
        <v>49</v>
      </c>
      <c r="B21662" s="405">
        <v>97054</v>
      </c>
      <c r="C21662" s="292" t="s">
        <v>2979</v>
      </c>
      <c r="E21662" s="292" t="s">
        <v>214</v>
      </c>
      <c r="F21662" s="405">
        <v>97430</v>
      </c>
      <c r="G21662" s="292" t="s">
        <v>2979</v>
      </c>
    </row>
    <row r="21663" spans="1:7">
      <c r="A21663" s="292" t="s">
        <v>49</v>
      </c>
      <c r="B21663" s="405">
        <v>97355</v>
      </c>
      <c r="C21663" s="292" t="s">
        <v>2979</v>
      </c>
      <c r="E21663" s="292" t="s">
        <v>214</v>
      </c>
      <c r="F21663" s="405">
        <v>97431</v>
      </c>
      <c r="G21663" s="292" t="s">
        <v>2979</v>
      </c>
    </row>
    <row r="21664" spans="1:7">
      <c r="A21664" s="292" t="s">
        <v>49</v>
      </c>
      <c r="B21664" s="405">
        <v>97439</v>
      </c>
      <c r="C21664" s="292" t="s">
        <v>2979</v>
      </c>
      <c r="E21664" s="292" t="s">
        <v>214</v>
      </c>
      <c r="F21664" s="405">
        <v>97434</v>
      </c>
      <c r="G21664" s="292" t="s">
        <v>2979</v>
      </c>
    </row>
    <row r="21665" spans="1:7">
      <c r="A21665" s="292" t="s">
        <v>49</v>
      </c>
      <c r="B21665" s="405">
        <v>97527</v>
      </c>
      <c r="C21665" s="292" t="s">
        <v>2979</v>
      </c>
      <c r="E21665" s="292" t="s">
        <v>214</v>
      </c>
      <c r="F21665" s="405">
        <v>97435</v>
      </c>
      <c r="G21665" s="292" t="s">
        <v>2979</v>
      </c>
    </row>
    <row r="21666" spans="1:7">
      <c r="A21666" s="292" t="s">
        <v>49</v>
      </c>
      <c r="B21666" s="405">
        <v>97840</v>
      </c>
      <c r="C21666" s="292" t="s">
        <v>2979</v>
      </c>
      <c r="E21666" s="292" t="s">
        <v>214</v>
      </c>
      <c r="F21666" s="405">
        <v>97436</v>
      </c>
      <c r="G21666" s="292" t="s">
        <v>2979</v>
      </c>
    </row>
    <row r="21667" spans="1:7">
      <c r="A21667" s="292" t="s">
        <v>49</v>
      </c>
      <c r="B21667" s="405">
        <v>98266</v>
      </c>
      <c r="C21667" s="292" t="s">
        <v>2979</v>
      </c>
      <c r="E21667" s="292" t="s">
        <v>214</v>
      </c>
      <c r="F21667" s="405">
        <v>97437</v>
      </c>
      <c r="G21667" s="292" t="s">
        <v>2979</v>
      </c>
    </row>
    <row r="21668" spans="1:7">
      <c r="A21668" s="292" t="s">
        <v>49</v>
      </c>
      <c r="B21668" s="405">
        <v>93430</v>
      </c>
      <c r="C21668" s="292" t="s">
        <v>2979</v>
      </c>
      <c r="E21668" s="292" t="s">
        <v>214</v>
      </c>
      <c r="F21668" s="405">
        <v>97438</v>
      </c>
      <c r="G21668" s="292" t="s">
        <v>2979</v>
      </c>
    </row>
    <row r="21669" spans="1:7">
      <c r="A21669" s="292" t="s">
        <v>49</v>
      </c>
      <c r="B21669" s="405">
        <v>93626</v>
      </c>
      <c r="C21669" s="292" t="s">
        <v>2979</v>
      </c>
      <c r="E21669" s="292" t="s">
        <v>214</v>
      </c>
      <c r="F21669" s="405">
        <v>97439</v>
      </c>
      <c r="G21669" s="292" t="s">
        <v>2979</v>
      </c>
    </row>
    <row r="21670" spans="1:7">
      <c r="A21670" s="292" t="s">
        <v>49</v>
      </c>
      <c r="B21670" s="405">
        <v>94946</v>
      </c>
      <c r="C21670" s="292" t="s">
        <v>2979</v>
      </c>
      <c r="E21670" s="292" t="s">
        <v>214</v>
      </c>
      <c r="F21670" s="405">
        <v>97441</v>
      </c>
      <c r="G21670" s="292" t="s">
        <v>2979</v>
      </c>
    </row>
    <row r="21671" spans="1:7">
      <c r="A21671" s="292" t="s">
        <v>49</v>
      </c>
      <c r="B21671" s="405">
        <v>95321</v>
      </c>
      <c r="C21671" s="292" t="s">
        <v>2979</v>
      </c>
      <c r="E21671" s="292" t="s">
        <v>214</v>
      </c>
      <c r="F21671" s="405">
        <v>97442</v>
      </c>
      <c r="G21671" s="292" t="s">
        <v>2979</v>
      </c>
    </row>
    <row r="21672" spans="1:7">
      <c r="A21672" s="292" t="s">
        <v>49</v>
      </c>
      <c r="B21672" s="405">
        <v>95462</v>
      </c>
      <c r="C21672" s="292" t="s">
        <v>2979</v>
      </c>
      <c r="E21672" s="292" t="s">
        <v>214</v>
      </c>
      <c r="F21672" s="405">
        <v>97443</v>
      </c>
      <c r="G21672" s="292" t="s">
        <v>2979</v>
      </c>
    </row>
    <row r="21673" spans="1:7">
      <c r="A21673" s="292" t="s">
        <v>49</v>
      </c>
      <c r="B21673" s="405">
        <v>95589</v>
      </c>
      <c r="C21673" s="292" t="s">
        <v>2979</v>
      </c>
      <c r="E21673" s="292" t="s">
        <v>214</v>
      </c>
      <c r="F21673" s="405">
        <v>97446</v>
      </c>
      <c r="G21673" s="292" t="s">
        <v>2979</v>
      </c>
    </row>
    <row r="21674" spans="1:7">
      <c r="A21674" s="292" t="s">
        <v>49</v>
      </c>
      <c r="B21674" s="405">
        <v>95724</v>
      </c>
      <c r="C21674" s="292" t="s">
        <v>2979</v>
      </c>
      <c r="E21674" s="292" t="s">
        <v>214</v>
      </c>
      <c r="F21674" s="405">
        <v>97448</v>
      </c>
      <c r="G21674" s="292" t="s">
        <v>2979</v>
      </c>
    </row>
    <row r="21675" spans="1:7">
      <c r="A21675" s="292" t="s">
        <v>49</v>
      </c>
      <c r="B21675" s="405">
        <v>95988</v>
      </c>
      <c r="C21675" s="292" t="s">
        <v>2979</v>
      </c>
      <c r="E21675" s="292" t="s">
        <v>214</v>
      </c>
      <c r="F21675" s="405">
        <v>97449</v>
      </c>
      <c r="G21675" s="292" t="s">
        <v>2979</v>
      </c>
    </row>
    <row r="21676" spans="1:7">
      <c r="A21676" s="292" t="s">
        <v>49</v>
      </c>
      <c r="B21676" s="405">
        <v>96107</v>
      </c>
      <c r="C21676" s="292" t="s">
        <v>2979</v>
      </c>
      <c r="E21676" s="292" t="s">
        <v>214</v>
      </c>
      <c r="F21676" s="405">
        <v>97450</v>
      </c>
      <c r="G21676" s="292" t="s">
        <v>2979</v>
      </c>
    </row>
    <row r="21677" spans="1:7">
      <c r="A21677" s="292" t="s">
        <v>49</v>
      </c>
      <c r="B21677" s="405">
        <v>97057</v>
      </c>
      <c r="C21677" s="292" t="s">
        <v>2979</v>
      </c>
      <c r="E21677" s="292" t="s">
        <v>214</v>
      </c>
      <c r="F21677" s="405">
        <v>97452</v>
      </c>
      <c r="G21677" s="292" t="s">
        <v>2979</v>
      </c>
    </row>
    <row r="21678" spans="1:7">
      <c r="A21678" s="292" t="s">
        <v>49</v>
      </c>
      <c r="B21678" s="405">
        <v>97358</v>
      </c>
      <c r="C21678" s="292" t="s">
        <v>2979</v>
      </c>
      <c r="E21678" s="292" t="s">
        <v>214</v>
      </c>
      <c r="F21678" s="405">
        <v>97453</v>
      </c>
      <c r="G21678" s="292" t="s">
        <v>2979</v>
      </c>
    </row>
    <row r="21679" spans="1:7">
      <c r="A21679" s="292" t="s">
        <v>49</v>
      </c>
      <c r="B21679" s="405">
        <v>97441</v>
      </c>
      <c r="C21679" s="292" t="s">
        <v>2979</v>
      </c>
      <c r="E21679" s="292" t="s">
        <v>214</v>
      </c>
      <c r="F21679" s="405">
        <v>97454</v>
      </c>
      <c r="G21679" s="292" t="s">
        <v>2979</v>
      </c>
    </row>
    <row r="21680" spans="1:7">
      <c r="A21680" s="292" t="s">
        <v>49</v>
      </c>
      <c r="B21680" s="405">
        <v>97531</v>
      </c>
      <c r="C21680" s="292" t="s">
        <v>2979</v>
      </c>
      <c r="E21680" s="292" t="s">
        <v>214</v>
      </c>
      <c r="F21680" s="405">
        <v>97456</v>
      </c>
      <c r="G21680" s="292" t="s">
        <v>2979</v>
      </c>
    </row>
    <row r="21681" spans="1:7">
      <c r="A21681" s="292" t="s">
        <v>49</v>
      </c>
      <c r="B21681" s="405">
        <v>97841</v>
      </c>
      <c r="C21681" s="292" t="s">
        <v>2979</v>
      </c>
      <c r="E21681" s="292" t="s">
        <v>214</v>
      </c>
      <c r="F21681" s="405">
        <v>97458</v>
      </c>
      <c r="G21681" s="292" t="s">
        <v>2979</v>
      </c>
    </row>
    <row r="21682" spans="1:7">
      <c r="A21682" s="292" t="s">
        <v>49</v>
      </c>
      <c r="B21682" s="405">
        <v>98267</v>
      </c>
      <c r="C21682" s="292" t="s">
        <v>2979</v>
      </c>
      <c r="E21682" s="292" t="s">
        <v>214</v>
      </c>
      <c r="F21682" s="405">
        <v>97461</v>
      </c>
      <c r="G21682" s="292" t="s">
        <v>2979</v>
      </c>
    </row>
    <row r="21683" spans="1:7">
      <c r="A21683" s="292" t="s">
        <v>49</v>
      </c>
      <c r="B21683" s="405">
        <v>93432</v>
      </c>
      <c r="C21683" s="292" t="s">
        <v>2979</v>
      </c>
      <c r="E21683" s="292" t="s">
        <v>214</v>
      </c>
      <c r="F21683" s="405">
        <v>97462</v>
      </c>
      <c r="G21683" s="292" t="s">
        <v>2979</v>
      </c>
    </row>
    <row r="21684" spans="1:7">
      <c r="A21684" s="292" t="s">
        <v>49</v>
      </c>
      <c r="B21684" s="405">
        <v>93628</v>
      </c>
      <c r="C21684" s="292" t="s">
        <v>2979</v>
      </c>
      <c r="E21684" s="292" t="s">
        <v>214</v>
      </c>
      <c r="F21684" s="405">
        <v>97463</v>
      </c>
      <c r="G21684" s="292" t="s">
        <v>2979</v>
      </c>
    </row>
    <row r="21685" spans="1:7">
      <c r="A21685" s="292" t="s">
        <v>49</v>
      </c>
      <c r="B21685" s="405">
        <v>94950</v>
      </c>
      <c r="C21685" s="292" t="s">
        <v>2979</v>
      </c>
      <c r="E21685" s="292" t="s">
        <v>214</v>
      </c>
      <c r="F21685" s="405">
        <v>97464</v>
      </c>
      <c r="G21685" s="292" t="s">
        <v>2979</v>
      </c>
    </row>
    <row r="21686" spans="1:7">
      <c r="A21686" s="292" t="s">
        <v>49</v>
      </c>
      <c r="B21686" s="405">
        <v>95322</v>
      </c>
      <c r="C21686" s="292" t="s">
        <v>2979</v>
      </c>
      <c r="E21686" s="292" t="s">
        <v>214</v>
      </c>
      <c r="F21686" s="405">
        <v>97465</v>
      </c>
      <c r="G21686" s="292" t="s">
        <v>2979</v>
      </c>
    </row>
    <row r="21687" spans="1:7">
      <c r="A21687" s="292" t="s">
        <v>49</v>
      </c>
      <c r="B21687" s="405">
        <v>95463</v>
      </c>
      <c r="C21687" s="292" t="s">
        <v>2979</v>
      </c>
      <c r="E21687" s="292" t="s">
        <v>214</v>
      </c>
      <c r="F21687" s="405">
        <v>97466</v>
      </c>
      <c r="G21687" s="292" t="s">
        <v>2979</v>
      </c>
    </row>
    <row r="21688" spans="1:7">
      <c r="A21688" s="292" t="s">
        <v>49</v>
      </c>
      <c r="B21688" s="405">
        <v>95601</v>
      </c>
      <c r="C21688" s="292" t="s">
        <v>2979</v>
      </c>
      <c r="E21688" s="292" t="s">
        <v>214</v>
      </c>
      <c r="F21688" s="405">
        <v>97469</v>
      </c>
      <c r="G21688" s="292" t="s">
        <v>2979</v>
      </c>
    </row>
    <row r="21689" spans="1:7">
      <c r="A21689" s="292" t="s">
        <v>49</v>
      </c>
      <c r="B21689" s="405">
        <v>95726</v>
      </c>
      <c r="C21689" s="292" t="s">
        <v>2979</v>
      </c>
      <c r="E21689" s="292" t="s">
        <v>214</v>
      </c>
      <c r="F21689" s="405">
        <v>97471</v>
      </c>
      <c r="G21689" s="292" t="s">
        <v>2979</v>
      </c>
    </row>
    <row r="21690" spans="1:7">
      <c r="A21690" s="292" t="s">
        <v>49</v>
      </c>
      <c r="B21690" s="405">
        <v>96006</v>
      </c>
      <c r="C21690" s="292" t="s">
        <v>2979</v>
      </c>
      <c r="E21690" s="292" t="s">
        <v>214</v>
      </c>
      <c r="F21690" s="405">
        <v>97473</v>
      </c>
      <c r="G21690" s="292" t="s">
        <v>2979</v>
      </c>
    </row>
    <row r="21691" spans="1:7">
      <c r="A21691" s="292" t="s">
        <v>49</v>
      </c>
      <c r="B21691" s="405">
        <v>96108</v>
      </c>
      <c r="C21691" s="292" t="s">
        <v>2979</v>
      </c>
      <c r="E21691" s="292" t="s">
        <v>214</v>
      </c>
      <c r="F21691" s="405">
        <v>97479</v>
      </c>
      <c r="G21691" s="292" t="s">
        <v>2979</v>
      </c>
    </row>
    <row r="21692" spans="1:7">
      <c r="A21692" s="292" t="s">
        <v>49</v>
      </c>
      <c r="B21692" s="405">
        <v>97064</v>
      </c>
      <c r="C21692" s="292" t="s">
        <v>2979</v>
      </c>
      <c r="E21692" s="292" t="s">
        <v>214</v>
      </c>
      <c r="F21692" s="405">
        <v>97480</v>
      </c>
      <c r="G21692" s="292" t="s">
        <v>2979</v>
      </c>
    </row>
    <row r="21693" spans="1:7">
      <c r="A21693" s="292" t="s">
        <v>49</v>
      </c>
      <c r="B21693" s="405">
        <v>97360</v>
      </c>
      <c r="C21693" s="292" t="s">
        <v>2979</v>
      </c>
      <c r="E21693" s="292" t="s">
        <v>214</v>
      </c>
      <c r="F21693" s="405">
        <v>97481</v>
      </c>
      <c r="G21693" s="292" t="s">
        <v>2979</v>
      </c>
    </row>
    <row r="21694" spans="1:7">
      <c r="A21694" s="292" t="s">
        <v>49</v>
      </c>
      <c r="B21694" s="405">
        <v>97442</v>
      </c>
      <c r="C21694" s="292" t="s">
        <v>2979</v>
      </c>
      <c r="E21694" s="292" t="s">
        <v>214</v>
      </c>
      <c r="F21694" s="405">
        <v>97484</v>
      </c>
      <c r="G21694" s="292" t="s">
        <v>2979</v>
      </c>
    </row>
    <row r="21695" spans="1:7">
      <c r="A21695" s="292" t="s">
        <v>49</v>
      </c>
      <c r="B21695" s="405">
        <v>97532</v>
      </c>
      <c r="C21695" s="292" t="s">
        <v>2979</v>
      </c>
      <c r="E21695" s="292" t="s">
        <v>214</v>
      </c>
      <c r="F21695" s="405">
        <v>97486</v>
      </c>
      <c r="G21695" s="292" t="s">
        <v>2979</v>
      </c>
    </row>
    <row r="21696" spans="1:7">
      <c r="A21696" s="292" t="s">
        <v>49</v>
      </c>
      <c r="B21696" s="405">
        <v>97843</v>
      </c>
      <c r="C21696" s="292" t="s">
        <v>2979</v>
      </c>
      <c r="E21696" s="292" t="s">
        <v>214</v>
      </c>
      <c r="F21696" s="405">
        <v>97488</v>
      </c>
      <c r="G21696" s="292" t="s">
        <v>2979</v>
      </c>
    </row>
    <row r="21697" spans="1:7">
      <c r="A21697" s="292" t="s">
        <v>49</v>
      </c>
      <c r="B21697" s="405">
        <v>98284</v>
      </c>
      <c r="C21697" s="292" t="s">
        <v>2979</v>
      </c>
      <c r="E21697" s="292" t="s">
        <v>214</v>
      </c>
      <c r="F21697" s="405">
        <v>97489</v>
      </c>
      <c r="G21697" s="292" t="s">
        <v>2979</v>
      </c>
    </row>
    <row r="21698" spans="1:7">
      <c r="A21698" s="292" t="s">
        <v>49</v>
      </c>
      <c r="B21698" s="405">
        <v>93441</v>
      </c>
      <c r="C21698" s="292" t="s">
        <v>2979</v>
      </c>
      <c r="E21698" s="292" t="s">
        <v>214</v>
      </c>
      <c r="F21698" s="405">
        <v>97490</v>
      </c>
      <c r="G21698" s="292" t="s">
        <v>2979</v>
      </c>
    </row>
    <row r="21699" spans="1:7">
      <c r="A21699" s="292" t="s">
        <v>49</v>
      </c>
      <c r="B21699" s="405">
        <v>93633</v>
      </c>
      <c r="C21699" s="292" t="s">
        <v>2979</v>
      </c>
      <c r="E21699" s="292" t="s">
        <v>214</v>
      </c>
      <c r="F21699" s="405">
        <v>97491</v>
      </c>
      <c r="G21699" s="292" t="s">
        <v>2979</v>
      </c>
    </row>
    <row r="21700" spans="1:7">
      <c r="A21700" s="292" t="s">
        <v>49</v>
      </c>
      <c r="B21700" s="405">
        <v>94956</v>
      </c>
      <c r="C21700" s="292" t="s">
        <v>2979</v>
      </c>
      <c r="E21700" s="292" t="s">
        <v>214</v>
      </c>
      <c r="F21700" s="405">
        <v>97492</v>
      </c>
      <c r="G21700" s="292" t="s">
        <v>2979</v>
      </c>
    </row>
    <row r="21701" spans="1:7">
      <c r="A21701" s="292" t="s">
        <v>49</v>
      </c>
      <c r="B21701" s="405">
        <v>95323</v>
      </c>
      <c r="C21701" s="292" t="s">
        <v>2979</v>
      </c>
      <c r="E21701" s="292" t="s">
        <v>214</v>
      </c>
      <c r="F21701" s="405">
        <v>97494</v>
      </c>
      <c r="G21701" s="292" t="s">
        <v>2979</v>
      </c>
    </row>
    <row r="21702" spans="1:7">
      <c r="A21702" s="292" t="s">
        <v>49</v>
      </c>
      <c r="B21702" s="405">
        <v>95464</v>
      </c>
      <c r="C21702" s="292" t="s">
        <v>2979</v>
      </c>
      <c r="E21702" s="292" t="s">
        <v>214</v>
      </c>
      <c r="F21702" s="405">
        <v>97495</v>
      </c>
      <c r="G21702" s="292" t="s">
        <v>2979</v>
      </c>
    </row>
    <row r="21703" spans="1:7">
      <c r="A21703" s="292" t="s">
        <v>49</v>
      </c>
      <c r="B21703" s="405">
        <v>95606</v>
      </c>
      <c r="C21703" s="292" t="s">
        <v>2979</v>
      </c>
      <c r="E21703" s="292" t="s">
        <v>214</v>
      </c>
      <c r="F21703" s="405">
        <v>97496</v>
      </c>
      <c r="G21703" s="292" t="s">
        <v>2979</v>
      </c>
    </row>
    <row r="21704" spans="1:7">
      <c r="A21704" s="292" t="s">
        <v>49</v>
      </c>
      <c r="B21704" s="405">
        <v>95728</v>
      </c>
      <c r="C21704" s="292" t="s">
        <v>2979</v>
      </c>
      <c r="E21704" s="292" t="s">
        <v>214</v>
      </c>
      <c r="F21704" s="405">
        <v>97497</v>
      </c>
      <c r="G21704" s="292" t="s">
        <v>2979</v>
      </c>
    </row>
    <row r="21705" spans="1:7">
      <c r="A21705" s="292" t="s">
        <v>49</v>
      </c>
      <c r="B21705" s="405">
        <v>96007</v>
      </c>
      <c r="C21705" s="292" t="s">
        <v>2979</v>
      </c>
      <c r="E21705" s="292" t="s">
        <v>214</v>
      </c>
      <c r="F21705" s="405">
        <v>97498</v>
      </c>
      <c r="G21705" s="292" t="s">
        <v>2979</v>
      </c>
    </row>
    <row r="21706" spans="1:7">
      <c r="A21706" s="292" t="s">
        <v>49</v>
      </c>
      <c r="B21706" s="405">
        <v>96109</v>
      </c>
      <c r="C21706" s="292" t="s">
        <v>2979</v>
      </c>
      <c r="E21706" s="292" t="s">
        <v>214</v>
      </c>
      <c r="F21706" s="405">
        <v>97499</v>
      </c>
      <c r="G21706" s="292" t="s">
        <v>2979</v>
      </c>
    </row>
    <row r="21707" spans="1:7">
      <c r="A21707" s="292" t="s">
        <v>49</v>
      </c>
      <c r="B21707" s="405">
        <v>97065</v>
      </c>
      <c r="C21707" s="292" t="s">
        <v>2979</v>
      </c>
      <c r="E21707" s="292" t="s">
        <v>214</v>
      </c>
      <c r="F21707" s="405">
        <v>97522</v>
      </c>
      <c r="G21707" s="292" t="s">
        <v>2979</v>
      </c>
    </row>
    <row r="21708" spans="1:7">
      <c r="A21708" s="292" t="s">
        <v>49</v>
      </c>
      <c r="B21708" s="405">
        <v>97368</v>
      </c>
      <c r="C21708" s="292" t="s">
        <v>2979</v>
      </c>
      <c r="E21708" s="292" t="s">
        <v>214</v>
      </c>
      <c r="F21708" s="405">
        <v>97524</v>
      </c>
      <c r="G21708" s="292" t="s">
        <v>2979</v>
      </c>
    </row>
    <row r="21709" spans="1:7">
      <c r="A21709" s="292" t="s">
        <v>49</v>
      </c>
      <c r="B21709" s="405">
        <v>97443</v>
      </c>
      <c r="C21709" s="292" t="s">
        <v>2979</v>
      </c>
      <c r="E21709" s="292" t="s">
        <v>214</v>
      </c>
      <c r="F21709" s="405">
        <v>97525</v>
      </c>
      <c r="G21709" s="292" t="s">
        <v>2979</v>
      </c>
    </row>
    <row r="21710" spans="1:7">
      <c r="A21710" s="292" t="s">
        <v>49</v>
      </c>
      <c r="B21710" s="405">
        <v>97536</v>
      </c>
      <c r="C21710" s="292" t="s">
        <v>2979</v>
      </c>
      <c r="E21710" s="292" t="s">
        <v>214</v>
      </c>
      <c r="F21710" s="405">
        <v>97527</v>
      </c>
      <c r="G21710" s="292" t="s">
        <v>2979</v>
      </c>
    </row>
    <row r="21711" spans="1:7">
      <c r="A21711" s="292" t="s">
        <v>49</v>
      </c>
      <c r="B21711" s="405">
        <v>97844</v>
      </c>
      <c r="C21711" s="292" t="s">
        <v>2979</v>
      </c>
      <c r="E21711" s="292" t="s">
        <v>214</v>
      </c>
      <c r="F21711" s="405">
        <v>97531</v>
      </c>
      <c r="G21711" s="292" t="s">
        <v>2979</v>
      </c>
    </row>
    <row r="21712" spans="1:7">
      <c r="A21712" s="292" t="s">
        <v>49</v>
      </c>
      <c r="B21712" s="405">
        <v>98287</v>
      </c>
      <c r="C21712" s="292" t="s">
        <v>2979</v>
      </c>
      <c r="E21712" s="292" t="s">
        <v>214</v>
      </c>
      <c r="F21712" s="405">
        <v>97532</v>
      </c>
      <c r="G21712" s="292" t="s">
        <v>2979</v>
      </c>
    </row>
    <row r="21713" spans="1:7">
      <c r="A21713" s="292" t="s">
        <v>49</v>
      </c>
      <c r="B21713" s="405">
        <v>93446</v>
      </c>
      <c r="C21713" s="292" t="s">
        <v>2979</v>
      </c>
      <c r="E21713" s="292" t="s">
        <v>214</v>
      </c>
      <c r="F21713" s="405">
        <v>97536</v>
      </c>
      <c r="G21713" s="292" t="s">
        <v>2979</v>
      </c>
    </row>
    <row r="21714" spans="1:7">
      <c r="A21714" s="292" t="s">
        <v>49</v>
      </c>
      <c r="B21714" s="405">
        <v>93634</v>
      </c>
      <c r="C21714" s="292" t="s">
        <v>2979</v>
      </c>
      <c r="E21714" s="292" t="s">
        <v>214</v>
      </c>
      <c r="F21714" s="405">
        <v>97537</v>
      </c>
      <c r="G21714" s="292" t="s">
        <v>2979</v>
      </c>
    </row>
    <row r="21715" spans="1:7">
      <c r="A21715" s="292" t="s">
        <v>49</v>
      </c>
      <c r="B21715" s="405">
        <v>94963</v>
      </c>
      <c r="C21715" s="292" t="s">
        <v>2979</v>
      </c>
      <c r="E21715" s="292" t="s">
        <v>214</v>
      </c>
      <c r="F21715" s="405">
        <v>97539</v>
      </c>
      <c r="G21715" s="292" t="s">
        <v>2979</v>
      </c>
    </row>
    <row r="21716" spans="1:7">
      <c r="A21716" s="292" t="s">
        <v>49</v>
      </c>
      <c r="B21716" s="405">
        <v>95325</v>
      </c>
      <c r="C21716" s="292" t="s">
        <v>2979</v>
      </c>
      <c r="E21716" s="292" t="s">
        <v>214</v>
      </c>
      <c r="F21716" s="405">
        <v>97544</v>
      </c>
      <c r="G21716" s="292" t="s">
        <v>2979</v>
      </c>
    </row>
    <row r="21717" spans="1:7">
      <c r="A21717" s="292" t="s">
        <v>49</v>
      </c>
      <c r="B21717" s="405">
        <v>95467</v>
      </c>
      <c r="C21717" s="292" t="s">
        <v>2979</v>
      </c>
      <c r="E21717" s="292" t="s">
        <v>214</v>
      </c>
      <c r="F21717" s="405">
        <v>97603</v>
      </c>
      <c r="G21717" s="292" t="s">
        <v>2979</v>
      </c>
    </row>
    <row r="21718" spans="1:7">
      <c r="A21718" s="292" t="s">
        <v>49</v>
      </c>
      <c r="B21718" s="405">
        <v>95607</v>
      </c>
      <c r="C21718" s="292" t="s">
        <v>2979</v>
      </c>
      <c r="E21718" s="292" t="s">
        <v>214</v>
      </c>
      <c r="F21718" s="405">
        <v>97620</v>
      </c>
      <c r="G21718" s="292" t="s">
        <v>2979</v>
      </c>
    </row>
    <row r="21719" spans="1:7">
      <c r="A21719" s="292" t="s">
        <v>49</v>
      </c>
      <c r="B21719" s="405">
        <v>95736</v>
      </c>
      <c r="C21719" s="292" t="s">
        <v>2979</v>
      </c>
      <c r="E21719" s="292" t="s">
        <v>214</v>
      </c>
      <c r="F21719" s="405">
        <v>97627</v>
      </c>
      <c r="G21719" s="292" t="s">
        <v>2979</v>
      </c>
    </row>
    <row r="21720" spans="1:7">
      <c r="A21720" s="292" t="s">
        <v>49</v>
      </c>
      <c r="B21720" s="405">
        <v>96009</v>
      </c>
      <c r="C21720" s="292" t="s">
        <v>2979</v>
      </c>
      <c r="E21720" s="292" t="s">
        <v>214</v>
      </c>
      <c r="F21720" s="405">
        <v>97632</v>
      </c>
      <c r="G21720" s="292" t="s">
        <v>2979</v>
      </c>
    </row>
    <row r="21721" spans="1:7">
      <c r="A21721" s="292" t="s">
        <v>49</v>
      </c>
      <c r="B21721" s="405">
        <v>96110</v>
      </c>
      <c r="C21721" s="292" t="s">
        <v>2979</v>
      </c>
      <c r="E21721" s="292" t="s">
        <v>214</v>
      </c>
      <c r="F21721" s="405">
        <v>97633</v>
      </c>
      <c r="G21721" s="292" t="s">
        <v>2979</v>
      </c>
    </row>
    <row r="21722" spans="1:7">
      <c r="A21722" s="292" t="s">
        <v>49</v>
      </c>
      <c r="B21722" s="405">
        <v>97067</v>
      </c>
      <c r="C21722" s="292" t="s">
        <v>2979</v>
      </c>
      <c r="E21722" s="292" t="s">
        <v>214</v>
      </c>
      <c r="F21722" s="405">
        <v>97635</v>
      </c>
      <c r="G21722" s="292" t="s">
        <v>2979</v>
      </c>
    </row>
    <row r="21723" spans="1:7">
      <c r="A21723" s="292" t="s">
        <v>49</v>
      </c>
      <c r="B21723" s="405">
        <v>97370</v>
      </c>
      <c r="C21723" s="292" t="s">
        <v>2979</v>
      </c>
      <c r="E21723" s="292" t="s">
        <v>214</v>
      </c>
      <c r="F21723" s="405">
        <v>97636</v>
      </c>
      <c r="G21723" s="292" t="s">
        <v>2979</v>
      </c>
    </row>
    <row r="21724" spans="1:7">
      <c r="A21724" s="292" t="s">
        <v>49</v>
      </c>
      <c r="B21724" s="405">
        <v>97446</v>
      </c>
      <c r="C21724" s="292" t="s">
        <v>2979</v>
      </c>
      <c r="E21724" s="292" t="s">
        <v>214</v>
      </c>
      <c r="F21724" s="405">
        <v>97637</v>
      </c>
      <c r="G21724" s="292" t="s">
        <v>2979</v>
      </c>
    </row>
    <row r="21725" spans="1:7">
      <c r="A21725" s="292" t="s">
        <v>49</v>
      </c>
      <c r="B21725" s="405">
        <v>97537</v>
      </c>
      <c r="C21725" s="292" t="s">
        <v>2979</v>
      </c>
      <c r="E21725" s="292" t="s">
        <v>214</v>
      </c>
      <c r="F21725" s="405">
        <v>97640</v>
      </c>
      <c r="G21725" s="292" t="s">
        <v>2979</v>
      </c>
    </row>
    <row r="21726" spans="1:7">
      <c r="A21726" s="292" t="s">
        <v>49</v>
      </c>
      <c r="B21726" s="405">
        <v>97845</v>
      </c>
      <c r="C21726" s="292" t="s">
        <v>2979</v>
      </c>
      <c r="E21726" s="292" t="s">
        <v>214</v>
      </c>
      <c r="F21726" s="405">
        <v>97641</v>
      </c>
      <c r="G21726" s="292" t="s">
        <v>2979</v>
      </c>
    </row>
    <row r="21727" spans="1:7">
      <c r="A21727" s="292" t="s">
        <v>49</v>
      </c>
      <c r="B21727" s="405">
        <v>98288</v>
      </c>
      <c r="C21727" s="292" t="s">
        <v>2979</v>
      </c>
      <c r="E21727" s="292" t="s">
        <v>214</v>
      </c>
      <c r="F21727" s="405">
        <v>97711</v>
      </c>
      <c r="G21727" s="292" t="s">
        <v>2979</v>
      </c>
    </row>
    <row r="21728" spans="1:7">
      <c r="A21728" s="292" t="s">
        <v>49</v>
      </c>
      <c r="B21728" s="405">
        <v>93450</v>
      </c>
      <c r="C21728" s="292" t="s">
        <v>2979</v>
      </c>
      <c r="E21728" s="292" t="s">
        <v>214</v>
      </c>
      <c r="F21728" s="405">
        <v>97730</v>
      </c>
      <c r="G21728" s="292" t="s">
        <v>2979</v>
      </c>
    </row>
    <row r="21729" spans="1:7">
      <c r="A21729" s="292" t="s">
        <v>49</v>
      </c>
      <c r="B21729" s="405">
        <v>93635</v>
      </c>
      <c r="C21729" s="292" t="s">
        <v>2979</v>
      </c>
      <c r="E21729" s="292" t="s">
        <v>214</v>
      </c>
      <c r="F21729" s="405">
        <v>97731</v>
      </c>
      <c r="G21729" s="292" t="s">
        <v>2979</v>
      </c>
    </row>
    <row r="21730" spans="1:7">
      <c r="A21730" s="292" t="s">
        <v>49</v>
      </c>
      <c r="B21730" s="405">
        <v>94970</v>
      </c>
      <c r="C21730" s="292" t="s">
        <v>2979</v>
      </c>
      <c r="E21730" s="292" t="s">
        <v>214</v>
      </c>
      <c r="F21730" s="405">
        <v>97734</v>
      </c>
      <c r="G21730" s="292" t="s">
        <v>2979</v>
      </c>
    </row>
    <row r="21731" spans="1:7">
      <c r="A21731" s="292" t="s">
        <v>49</v>
      </c>
      <c r="B21731" s="405">
        <v>95327</v>
      </c>
      <c r="C21731" s="292" t="s">
        <v>2979</v>
      </c>
      <c r="E21731" s="292" t="s">
        <v>214</v>
      </c>
      <c r="F21731" s="405">
        <v>97737</v>
      </c>
      <c r="G21731" s="292" t="s">
        <v>2979</v>
      </c>
    </row>
    <row r="21732" spans="1:7">
      <c r="A21732" s="292" t="s">
        <v>49</v>
      </c>
      <c r="B21732" s="405">
        <v>95469</v>
      </c>
      <c r="C21732" s="292" t="s">
        <v>2979</v>
      </c>
      <c r="E21732" s="292" t="s">
        <v>214</v>
      </c>
      <c r="F21732" s="405">
        <v>97738</v>
      </c>
      <c r="G21732" s="292" t="s">
        <v>2979</v>
      </c>
    </row>
    <row r="21733" spans="1:7">
      <c r="A21733" s="292" t="s">
        <v>49</v>
      </c>
      <c r="B21733" s="405">
        <v>95612</v>
      </c>
      <c r="C21733" s="292" t="s">
        <v>2979</v>
      </c>
      <c r="E21733" s="292" t="s">
        <v>214</v>
      </c>
      <c r="F21733" s="405">
        <v>97739</v>
      </c>
      <c r="G21733" s="292" t="s">
        <v>2979</v>
      </c>
    </row>
    <row r="21734" spans="1:7">
      <c r="A21734" s="292" t="s">
        <v>49</v>
      </c>
      <c r="B21734" s="405">
        <v>95912</v>
      </c>
      <c r="C21734" s="292" t="s">
        <v>2979</v>
      </c>
      <c r="E21734" s="292" t="s">
        <v>214</v>
      </c>
      <c r="F21734" s="405">
        <v>97740</v>
      </c>
      <c r="G21734" s="292" t="s">
        <v>2979</v>
      </c>
    </row>
    <row r="21735" spans="1:7">
      <c r="A21735" s="292" t="s">
        <v>49</v>
      </c>
      <c r="B21735" s="405">
        <v>96013</v>
      </c>
      <c r="C21735" s="292" t="s">
        <v>2979</v>
      </c>
      <c r="E21735" s="292" t="s">
        <v>214</v>
      </c>
      <c r="F21735" s="405">
        <v>97753</v>
      </c>
      <c r="G21735" s="292" t="s">
        <v>2979</v>
      </c>
    </row>
    <row r="21736" spans="1:7">
      <c r="A21736" s="292" t="s">
        <v>49</v>
      </c>
      <c r="B21736" s="405">
        <v>96111</v>
      </c>
      <c r="C21736" s="292" t="s">
        <v>2979</v>
      </c>
      <c r="E21736" s="292" t="s">
        <v>214</v>
      </c>
      <c r="F21736" s="405">
        <v>97759</v>
      </c>
      <c r="G21736" s="292" t="s">
        <v>2979</v>
      </c>
    </row>
    <row r="21737" spans="1:7">
      <c r="A21737" s="292" t="s">
        <v>49</v>
      </c>
      <c r="B21737" s="405">
        <v>97101</v>
      </c>
      <c r="C21737" s="292" t="s">
        <v>2979</v>
      </c>
      <c r="E21737" s="292" t="s">
        <v>214</v>
      </c>
      <c r="F21737" s="405">
        <v>97760</v>
      </c>
      <c r="G21737" s="292" t="s">
        <v>2979</v>
      </c>
    </row>
    <row r="21738" spans="1:7">
      <c r="A21738" s="292" t="s">
        <v>49</v>
      </c>
      <c r="B21738" s="405">
        <v>97371</v>
      </c>
      <c r="C21738" s="292" t="s">
        <v>2979</v>
      </c>
      <c r="E21738" s="292" t="s">
        <v>214</v>
      </c>
      <c r="F21738" s="405">
        <v>97810</v>
      </c>
      <c r="G21738" s="292" t="s">
        <v>2979</v>
      </c>
    </row>
    <row r="21739" spans="1:7">
      <c r="A21739" s="292" t="s">
        <v>49</v>
      </c>
      <c r="B21739" s="405">
        <v>97448</v>
      </c>
      <c r="C21739" s="292" t="s">
        <v>2979</v>
      </c>
      <c r="E21739" s="292" t="s">
        <v>214</v>
      </c>
      <c r="F21739" s="405">
        <v>97812</v>
      </c>
      <c r="G21739" s="292" t="s">
        <v>2979</v>
      </c>
    </row>
    <row r="21740" spans="1:7">
      <c r="A21740" s="292" t="s">
        <v>49</v>
      </c>
      <c r="B21740" s="405">
        <v>97539</v>
      </c>
      <c r="C21740" s="292" t="s">
        <v>2979</v>
      </c>
      <c r="E21740" s="292" t="s">
        <v>214</v>
      </c>
      <c r="F21740" s="405">
        <v>97814</v>
      </c>
      <c r="G21740" s="292" t="s">
        <v>2979</v>
      </c>
    </row>
    <row r="21741" spans="1:7">
      <c r="A21741" s="292" t="s">
        <v>49</v>
      </c>
      <c r="B21741" s="405">
        <v>97846</v>
      </c>
      <c r="C21741" s="292" t="s">
        <v>2979</v>
      </c>
      <c r="E21741" s="292" t="s">
        <v>214</v>
      </c>
      <c r="F21741" s="405">
        <v>97818</v>
      </c>
      <c r="G21741" s="292" t="s">
        <v>2979</v>
      </c>
    </row>
    <row r="21742" spans="1:7">
      <c r="A21742" s="292" t="s">
        <v>49</v>
      </c>
      <c r="B21742" s="405">
        <v>98294</v>
      </c>
      <c r="C21742" s="292" t="s">
        <v>2979</v>
      </c>
      <c r="E21742" s="292" t="s">
        <v>214</v>
      </c>
      <c r="F21742" s="405">
        <v>97820</v>
      </c>
      <c r="G21742" s="292" t="s">
        <v>2979</v>
      </c>
    </row>
    <row r="21743" spans="1:7">
      <c r="A21743" s="292" t="s">
        <v>49</v>
      </c>
      <c r="B21743" s="405">
        <v>93451</v>
      </c>
      <c r="C21743" s="292" t="s">
        <v>2979</v>
      </c>
      <c r="E21743" s="292" t="s">
        <v>214</v>
      </c>
      <c r="F21743" s="405">
        <v>97826</v>
      </c>
      <c r="G21743" s="292" t="s">
        <v>2979</v>
      </c>
    </row>
    <row r="21744" spans="1:7">
      <c r="A21744" s="292" t="s">
        <v>49</v>
      </c>
      <c r="B21744" s="405">
        <v>93640</v>
      </c>
      <c r="C21744" s="292" t="s">
        <v>2979</v>
      </c>
      <c r="E21744" s="292" t="s">
        <v>214</v>
      </c>
      <c r="F21744" s="405">
        <v>97827</v>
      </c>
      <c r="G21744" s="292" t="s">
        <v>2979</v>
      </c>
    </row>
    <row r="21745" spans="1:7">
      <c r="A21745" s="292" t="s">
        <v>49</v>
      </c>
      <c r="B21745" s="405">
        <v>94971</v>
      </c>
      <c r="C21745" s="292" t="s">
        <v>2979</v>
      </c>
      <c r="E21745" s="292" t="s">
        <v>214</v>
      </c>
      <c r="F21745" s="405">
        <v>97828</v>
      </c>
      <c r="G21745" s="292" t="s">
        <v>2979</v>
      </c>
    </row>
    <row r="21746" spans="1:7">
      <c r="A21746" s="292" t="s">
        <v>49</v>
      </c>
      <c r="B21746" s="405">
        <v>95329</v>
      </c>
      <c r="C21746" s="292" t="s">
        <v>2979</v>
      </c>
      <c r="E21746" s="292" t="s">
        <v>214</v>
      </c>
      <c r="F21746" s="405">
        <v>97831</v>
      </c>
      <c r="G21746" s="292" t="s">
        <v>2979</v>
      </c>
    </row>
    <row r="21747" spans="1:7">
      <c r="A21747" s="292" t="s">
        <v>49</v>
      </c>
      <c r="B21747" s="405">
        <v>95471</v>
      </c>
      <c r="C21747" s="292" t="s">
        <v>2979</v>
      </c>
      <c r="E21747" s="292" t="s">
        <v>214</v>
      </c>
      <c r="F21747" s="405">
        <v>97833</v>
      </c>
      <c r="G21747" s="292" t="s">
        <v>2979</v>
      </c>
    </row>
    <row r="21748" spans="1:7">
      <c r="A21748" s="292" t="s">
        <v>49</v>
      </c>
      <c r="B21748" s="405">
        <v>95613</v>
      </c>
      <c r="C21748" s="292" t="s">
        <v>2979</v>
      </c>
      <c r="E21748" s="292" t="s">
        <v>214</v>
      </c>
      <c r="F21748" s="405">
        <v>97835</v>
      </c>
      <c r="G21748" s="292" t="s">
        <v>2979</v>
      </c>
    </row>
    <row r="21749" spans="1:7">
      <c r="A21749" s="292" t="s">
        <v>49</v>
      </c>
      <c r="B21749" s="405">
        <v>95917</v>
      </c>
      <c r="C21749" s="292" t="s">
        <v>2979</v>
      </c>
      <c r="E21749" s="292" t="s">
        <v>214</v>
      </c>
      <c r="F21749" s="405">
        <v>97836</v>
      </c>
      <c r="G21749" s="292" t="s">
        <v>2979</v>
      </c>
    </row>
    <row r="21750" spans="1:7">
      <c r="A21750" s="292" t="s">
        <v>49</v>
      </c>
      <c r="B21750" s="405">
        <v>96015</v>
      </c>
      <c r="C21750" s="292" t="s">
        <v>2979</v>
      </c>
      <c r="E21750" s="292" t="s">
        <v>214</v>
      </c>
      <c r="F21750" s="405">
        <v>97839</v>
      </c>
      <c r="G21750" s="292" t="s">
        <v>2979</v>
      </c>
    </row>
    <row r="21751" spans="1:7">
      <c r="A21751" s="292" t="s">
        <v>49</v>
      </c>
      <c r="B21751" s="405">
        <v>96113</v>
      </c>
      <c r="C21751" s="292" t="s">
        <v>2979</v>
      </c>
      <c r="E21751" s="292" t="s">
        <v>214</v>
      </c>
      <c r="F21751" s="405">
        <v>97840</v>
      </c>
      <c r="G21751" s="292" t="s">
        <v>2979</v>
      </c>
    </row>
    <row r="21752" spans="1:7">
      <c r="A21752" s="292" t="s">
        <v>49</v>
      </c>
      <c r="B21752" s="405">
        <v>97102</v>
      </c>
      <c r="C21752" s="292" t="s">
        <v>2979</v>
      </c>
      <c r="E21752" s="292" t="s">
        <v>214</v>
      </c>
      <c r="F21752" s="405">
        <v>97841</v>
      </c>
      <c r="G21752" s="292" t="s">
        <v>2979</v>
      </c>
    </row>
    <row r="21753" spans="1:7">
      <c r="A21753" s="292" t="s">
        <v>49</v>
      </c>
      <c r="B21753" s="405">
        <v>97374</v>
      </c>
      <c r="C21753" s="292" t="s">
        <v>2979</v>
      </c>
      <c r="E21753" s="292" t="s">
        <v>214</v>
      </c>
      <c r="F21753" s="405">
        <v>97843</v>
      </c>
      <c r="G21753" s="292" t="s">
        <v>2979</v>
      </c>
    </row>
    <row r="21754" spans="1:7">
      <c r="A21754" s="292" t="s">
        <v>49</v>
      </c>
      <c r="B21754" s="405">
        <v>97449</v>
      </c>
      <c r="C21754" s="292" t="s">
        <v>2979</v>
      </c>
      <c r="E21754" s="292" t="s">
        <v>214</v>
      </c>
      <c r="F21754" s="405">
        <v>97844</v>
      </c>
      <c r="G21754" s="292" t="s">
        <v>2979</v>
      </c>
    </row>
    <row r="21755" spans="1:7">
      <c r="A21755" s="292" t="s">
        <v>49</v>
      </c>
      <c r="B21755" s="405">
        <v>97544</v>
      </c>
      <c r="C21755" s="292" t="s">
        <v>2979</v>
      </c>
      <c r="E21755" s="292" t="s">
        <v>214</v>
      </c>
      <c r="F21755" s="405">
        <v>97845</v>
      </c>
      <c r="G21755" s="292" t="s">
        <v>2979</v>
      </c>
    </row>
    <row r="21756" spans="1:7">
      <c r="A21756" s="292" t="s">
        <v>49</v>
      </c>
      <c r="B21756" s="405">
        <v>97857</v>
      </c>
      <c r="C21756" s="292" t="s">
        <v>2979</v>
      </c>
      <c r="E21756" s="292" t="s">
        <v>214</v>
      </c>
      <c r="F21756" s="405">
        <v>97846</v>
      </c>
      <c r="G21756" s="292" t="s">
        <v>2979</v>
      </c>
    </row>
    <row r="21757" spans="1:7">
      <c r="A21757" s="292" t="s">
        <v>49</v>
      </c>
      <c r="B21757" s="405">
        <v>98295</v>
      </c>
      <c r="C21757" s="292" t="s">
        <v>2979</v>
      </c>
      <c r="E21757" s="292" t="s">
        <v>214</v>
      </c>
      <c r="F21757" s="405">
        <v>97857</v>
      </c>
      <c r="G21757" s="292" t="s">
        <v>2979</v>
      </c>
    </row>
    <row r="21758" spans="1:7">
      <c r="A21758" s="292" t="s">
        <v>49</v>
      </c>
      <c r="B21758" s="405">
        <v>93452</v>
      </c>
      <c r="C21758" s="292" t="s">
        <v>2979</v>
      </c>
      <c r="E21758" s="292" t="s">
        <v>214</v>
      </c>
      <c r="F21758" s="405">
        <v>97861</v>
      </c>
      <c r="G21758" s="292" t="s">
        <v>2979</v>
      </c>
    </row>
    <row r="21759" spans="1:7">
      <c r="A21759" s="292" t="s">
        <v>49</v>
      </c>
      <c r="B21759" s="405">
        <v>93644</v>
      </c>
      <c r="C21759" s="292" t="s">
        <v>2979</v>
      </c>
      <c r="E21759" s="292" t="s">
        <v>214</v>
      </c>
      <c r="F21759" s="405">
        <v>97862</v>
      </c>
      <c r="G21759" s="292" t="s">
        <v>2979</v>
      </c>
    </row>
    <row r="21760" spans="1:7">
      <c r="A21760" s="292" t="s">
        <v>49</v>
      </c>
      <c r="B21760" s="405">
        <v>94973</v>
      </c>
      <c r="C21760" s="292" t="s">
        <v>2979</v>
      </c>
      <c r="E21760" s="292" t="s">
        <v>214</v>
      </c>
      <c r="F21760" s="405">
        <v>97865</v>
      </c>
      <c r="G21760" s="292" t="s">
        <v>2979</v>
      </c>
    </row>
    <row r="21761" spans="1:7">
      <c r="A21761" s="292" t="s">
        <v>49</v>
      </c>
      <c r="B21761" s="405">
        <v>95335</v>
      </c>
      <c r="C21761" s="292" t="s">
        <v>2979</v>
      </c>
      <c r="E21761" s="292" t="s">
        <v>214</v>
      </c>
      <c r="F21761" s="405">
        <v>97867</v>
      </c>
      <c r="G21761" s="292" t="s">
        <v>2979</v>
      </c>
    </row>
    <row r="21762" spans="1:7">
      <c r="A21762" s="292" t="s">
        <v>49</v>
      </c>
      <c r="B21762" s="405">
        <v>95485</v>
      </c>
      <c r="C21762" s="292" t="s">
        <v>2979</v>
      </c>
      <c r="E21762" s="292" t="s">
        <v>214</v>
      </c>
      <c r="F21762" s="405">
        <v>97869</v>
      </c>
      <c r="G21762" s="292" t="s">
        <v>2979</v>
      </c>
    </row>
    <row r="21763" spans="1:7">
      <c r="A21763" s="292" t="s">
        <v>49</v>
      </c>
      <c r="B21763" s="405">
        <v>95614</v>
      </c>
      <c r="C21763" s="292" t="s">
        <v>2979</v>
      </c>
      <c r="E21763" s="292" t="s">
        <v>214</v>
      </c>
      <c r="F21763" s="405">
        <v>97870</v>
      </c>
      <c r="G21763" s="292" t="s">
        <v>2979</v>
      </c>
    </row>
    <row r="21764" spans="1:7">
      <c r="A21764" s="292" t="s">
        <v>49</v>
      </c>
      <c r="B21764" s="405">
        <v>95918</v>
      </c>
      <c r="C21764" s="292" t="s">
        <v>2979</v>
      </c>
      <c r="E21764" s="292" t="s">
        <v>214</v>
      </c>
      <c r="F21764" s="405">
        <v>97873</v>
      </c>
      <c r="G21764" s="292" t="s">
        <v>2979</v>
      </c>
    </row>
    <row r="21765" spans="1:7">
      <c r="A21765" s="292" t="s">
        <v>49</v>
      </c>
      <c r="B21765" s="405">
        <v>96016</v>
      </c>
      <c r="C21765" s="292" t="s">
        <v>2979</v>
      </c>
      <c r="E21765" s="292" t="s">
        <v>214</v>
      </c>
      <c r="F21765" s="405">
        <v>97875</v>
      </c>
      <c r="G21765" s="292" t="s">
        <v>2979</v>
      </c>
    </row>
    <row r="21766" spans="1:7">
      <c r="A21766" s="292" t="s">
        <v>49</v>
      </c>
      <c r="B21766" s="405">
        <v>96118</v>
      </c>
      <c r="C21766" s="292" t="s">
        <v>2979</v>
      </c>
      <c r="E21766" s="292" t="s">
        <v>214</v>
      </c>
      <c r="F21766" s="405">
        <v>97876</v>
      </c>
      <c r="G21766" s="292" t="s">
        <v>2979</v>
      </c>
    </row>
    <row r="21767" spans="1:7">
      <c r="A21767" s="292" t="s">
        <v>49</v>
      </c>
      <c r="B21767" s="405">
        <v>97103</v>
      </c>
      <c r="C21767" s="292" t="s">
        <v>2979</v>
      </c>
      <c r="E21767" s="292" t="s">
        <v>214</v>
      </c>
      <c r="F21767" s="405">
        <v>97877</v>
      </c>
      <c r="G21767" s="292" t="s">
        <v>2979</v>
      </c>
    </row>
    <row r="21768" spans="1:7">
      <c r="A21768" s="292" t="s">
        <v>49</v>
      </c>
      <c r="B21768" s="405">
        <v>97375</v>
      </c>
      <c r="C21768" s="292" t="s">
        <v>2979</v>
      </c>
      <c r="E21768" s="292" t="s">
        <v>214</v>
      </c>
      <c r="F21768" s="405">
        <v>97885</v>
      </c>
      <c r="G21768" s="292" t="s">
        <v>2979</v>
      </c>
    </row>
    <row r="21769" spans="1:7">
      <c r="A21769" s="292" t="s">
        <v>49</v>
      </c>
      <c r="B21769" s="405">
        <v>97450</v>
      </c>
      <c r="C21769" s="292" t="s">
        <v>2979</v>
      </c>
      <c r="E21769" s="292" t="s">
        <v>214</v>
      </c>
      <c r="F21769" s="405">
        <v>97886</v>
      </c>
      <c r="G21769" s="292" t="s">
        <v>2979</v>
      </c>
    </row>
    <row r="21770" spans="1:7">
      <c r="A21770" s="292" t="s">
        <v>49</v>
      </c>
      <c r="B21770" s="405">
        <v>97603</v>
      </c>
      <c r="C21770" s="292" t="s">
        <v>2979</v>
      </c>
      <c r="E21770" s="292" t="s">
        <v>214</v>
      </c>
      <c r="F21770" s="405">
        <v>97901</v>
      </c>
      <c r="G21770" s="292" t="s">
        <v>2979</v>
      </c>
    </row>
    <row r="21771" spans="1:7">
      <c r="A21771" s="292" t="s">
        <v>49</v>
      </c>
      <c r="B21771" s="405">
        <v>97861</v>
      </c>
      <c r="C21771" s="292" t="s">
        <v>2979</v>
      </c>
      <c r="E21771" s="292" t="s">
        <v>214</v>
      </c>
      <c r="F21771" s="405">
        <v>97903</v>
      </c>
      <c r="G21771" s="292" t="s">
        <v>2979</v>
      </c>
    </row>
    <row r="21772" spans="1:7">
      <c r="A21772" s="292" t="s">
        <v>49</v>
      </c>
      <c r="B21772" s="405">
        <v>98304</v>
      </c>
      <c r="C21772" s="292" t="s">
        <v>2979</v>
      </c>
      <c r="E21772" s="292" t="s">
        <v>214</v>
      </c>
      <c r="F21772" s="405">
        <v>97906</v>
      </c>
      <c r="G21772" s="292" t="s">
        <v>2979</v>
      </c>
    </row>
    <row r="21773" spans="1:7">
      <c r="A21773" s="292" t="s">
        <v>49</v>
      </c>
      <c r="B21773" s="405">
        <v>93461</v>
      </c>
      <c r="C21773" s="292" t="s">
        <v>2979</v>
      </c>
      <c r="E21773" s="292" t="s">
        <v>214</v>
      </c>
      <c r="F21773" s="405">
        <v>97907</v>
      </c>
      <c r="G21773" s="292" t="s">
        <v>2979</v>
      </c>
    </row>
    <row r="21774" spans="1:7">
      <c r="A21774" s="292" t="s">
        <v>49</v>
      </c>
      <c r="B21774" s="405">
        <v>93645</v>
      </c>
      <c r="C21774" s="292" t="s">
        <v>2979</v>
      </c>
      <c r="E21774" s="292" t="s">
        <v>214</v>
      </c>
      <c r="F21774" s="405">
        <v>97909</v>
      </c>
      <c r="G21774" s="292" t="s">
        <v>2979</v>
      </c>
    </row>
    <row r="21775" spans="1:7">
      <c r="A21775" s="292" t="s">
        <v>49</v>
      </c>
      <c r="B21775" s="405">
        <v>95006</v>
      </c>
      <c r="C21775" s="292" t="s">
        <v>2979</v>
      </c>
      <c r="E21775" s="292" t="s">
        <v>214</v>
      </c>
      <c r="F21775" s="405">
        <v>97913</v>
      </c>
      <c r="G21775" s="292" t="s">
        <v>2979</v>
      </c>
    </row>
    <row r="21776" spans="1:7">
      <c r="A21776" s="292" t="s">
        <v>49</v>
      </c>
      <c r="B21776" s="405">
        <v>95338</v>
      </c>
      <c r="C21776" s="292" t="s">
        <v>2979</v>
      </c>
      <c r="E21776" s="292" t="s">
        <v>214</v>
      </c>
      <c r="F21776" s="405">
        <v>97918</v>
      </c>
      <c r="G21776" s="292" t="s">
        <v>2979</v>
      </c>
    </row>
    <row r="21777" spans="1:7">
      <c r="A21777" s="292" t="s">
        <v>49</v>
      </c>
      <c r="B21777" s="405">
        <v>95490</v>
      </c>
      <c r="C21777" s="292" t="s">
        <v>2979</v>
      </c>
      <c r="E21777" s="292" t="s">
        <v>214</v>
      </c>
      <c r="F21777" s="405">
        <v>98014</v>
      </c>
      <c r="G21777" s="292" t="s">
        <v>2979</v>
      </c>
    </row>
    <row r="21778" spans="1:7">
      <c r="A21778" s="292" t="s">
        <v>49</v>
      </c>
      <c r="B21778" s="405">
        <v>95615</v>
      </c>
      <c r="C21778" s="292" t="s">
        <v>2979</v>
      </c>
      <c r="E21778" s="292" t="s">
        <v>214</v>
      </c>
      <c r="F21778" s="405">
        <v>98019</v>
      </c>
      <c r="G21778" s="292" t="s">
        <v>2979</v>
      </c>
    </row>
    <row r="21779" spans="1:7">
      <c r="A21779" s="292" t="s">
        <v>49</v>
      </c>
      <c r="B21779" s="405">
        <v>95923</v>
      </c>
      <c r="C21779" s="292" t="s">
        <v>2979</v>
      </c>
      <c r="E21779" s="292" t="s">
        <v>214</v>
      </c>
      <c r="F21779" s="405">
        <v>98022</v>
      </c>
      <c r="G21779" s="292" t="s">
        <v>2979</v>
      </c>
    </row>
    <row r="21780" spans="1:7">
      <c r="A21780" s="292" t="s">
        <v>49</v>
      </c>
      <c r="B21780" s="405">
        <v>96020</v>
      </c>
      <c r="C21780" s="292" t="s">
        <v>2979</v>
      </c>
      <c r="E21780" s="292" t="s">
        <v>214</v>
      </c>
      <c r="F21780" s="405">
        <v>98024</v>
      </c>
      <c r="G21780" s="292" t="s">
        <v>2979</v>
      </c>
    </row>
    <row r="21781" spans="1:7">
      <c r="A21781" s="292" t="s">
        <v>49</v>
      </c>
      <c r="B21781" s="405">
        <v>96120</v>
      </c>
      <c r="C21781" s="292" t="s">
        <v>2979</v>
      </c>
      <c r="E21781" s="292" t="s">
        <v>214</v>
      </c>
      <c r="F21781" s="405">
        <v>98051</v>
      </c>
      <c r="G21781" s="292" t="s">
        <v>2979</v>
      </c>
    </row>
    <row r="21782" spans="1:7">
      <c r="A21782" s="292" t="s">
        <v>49</v>
      </c>
      <c r="B21782" s="405">
        <v>97106</v>
      </c>
      <c r="C21782" s="292" t="s">
        <v>2979</v>
      </c>
      <c r="E21782" s="292" t="s">
        <v>214</v>
      </c>
      <c r="F21782" s="405">
        <v>98068</v>
      </c>
      <c r="G21782" s="292" t="s">
        <v>2979</v>
      </c>
    </row>
    <row r="21783" spans="1:7">
      <c r="A21783" s="292" t="s">
        <v>49</v>
      </c>
      <c r="B21783" s="405">
        <v>97376</v>
      </c>
      <c r="C21783" s="292" t="s">
        <v>2979</v>
      </c>
      <c r="E21783" s="292" t="s">
        <v>214</v>
      </c>
      <c r="F21783" s="405">
        <v>98220</v>
      </c>
      <c r="G21783" s="292" t="s">
        <v>2979</v>
      </c>
    </row>
    <row r="21784" spans="1:7">
      <c r="A21784" s="292" t="s">
        <v>49</v>
      </c>
      <c r="B21784" s="405">
        <v>97452</v>
      </c>
      <c r="C21784" s="292" t="s">
        <v>2979</v>
      </c>
      <c r="E21784" s="292" t="s">
        <v>214</v>
      </c>
      <c r="F21784" s="405">
        <v>98237</v>
      </c>
      <c r="G21784" s="292" t="s">
        <v>2979</v>
      </c>
    </row>
    <row r="21785" spans="1:7">
      <c r="A21785" s="292" t="s">
        <v>49</v>
      </c>
      <c r="B21785" s="405">
        <v>97620</v>
      </c>
      <c r="C21785" s="292" t="s">
        <v>2979</v>
      </c>
      <c r="E21785" s="292" t="s">
        <v>214</v>
      </c>
      <c r="F21785" s="405">
        <v>98241</v>
      </c>
      <c r="G21785" s="292" t="s">
        <v>2979</v>
      </c>
    </row>
    <row r="21786" spans="1:7">
      <c r="A21786" s="292" t="s">
        <v>49</v>
      </c>
      <c r="B21786" s="405">
        <v>97862</v>
      </c>
      <c r="C21786" s="292" t="s">
        <v>2979</v>
      </c>
      <c r="E21786" s="292" t="s">
        <v>214</v>
      </c>
      <c r="F21786" s="405">
        <v>98244</v>
      </c>
      <c r="G21786" s="292" t="s">
        <v>2979</v>
      </c>
    </row>
    <row r="21787" spans="1:7">
      <c r="A21787" s="292" t="s">
        <v>49</v>
      </c>
      <c r="B21787" s="405">
        <v>98305</v>
      </c>
      <c r="C21787" s="292" t="s">
        <v>2979</v>
      </c>
      <c r="E21787" s="292" t="s">
        <v>214</v>
      </c>
      <c r="F21787" s="405">
        <v>98247</v>
      </c>
      <c r="G21787" s="292" t="s">
        <v>2979</v>
      </c>
    </row>
    <row r="21788" spans="1:7">
      <c r="A21788" s="292" t="s">
        <v>49</v>
      </c>
      <c r="B21788" s="405">
        <v>98320</v>
      </c>
      <c r="C21788" s="292" t="s">
        <v>2979</v>
      </c>
      <c r="E21788" s="292" t="s">
        <v>214</v>
      </c>
      <c r="F21788" s="405">
        <v>98251</v>
      </c>
      <c r="G21788" s="292" t="s">
        <v>2979</v>
      </c>
    </row>
    <row r="21789" spans="1:7">
      <c r="A21789" s="292" t="s">
        <v>49</v>
      </c>
      <c r="B21789" s="405">
        <v>98554</v>
      </c>
      <c r="C21789" s="292" t="s">
        <v>2979</v>
      </c>
      <c r="E21789" s="292" t="s">
        <v>214</v>
      </c>
      <c r="F21789" s="405">
        <v>98252</v>
      </c>
      <c r="G21789" s="292" t="s">
        <v>2979</v>
      </c>
    </row>
    <row r="21790" spans="1:7">
      <c r="A21790" s="292" t="s">
        <v>49</v>
      </c>
      <c r="B21790" s="405">
        <v>98624</v>
      </c>
      <c r="C21790" s="292" t="s">
        <v>2979</v>
      </c>
      <c r="E21790" s="292" t="s">
        <v>214</v>
      </c>
      <c r="F21790" s="405">
        <v>98256</v>
      </c>
      <c r="G21790" s="292" t="s">
        <v>2979</v>
      </c>
    </row>
    <row r="21791" spans="1:7">
      <c r="A21791" s="292" t="s">
        <v>49</v>
      </c>
      <c r="B21791" s="405">
        <v>98852</v>
      </c>
      <c r="C21791" s="292" t="s">
        <v>2979</v>
      </c>
      <c r="E21791" s="292" t="s">
        <v>214</v>
      </c>
      <c r="F21791" s="405">
        <v>98259</v>
      </c>
      <c r="G21791" s="292" t="s">
        <v>2979</v>
      </c>
    </row>
    <row r="21792" spans="1:7">
      <c r="A21792" s="292" t="s">
        <v>49</v>
      </c>
      <c r="B21792" s="405">
        <v>99109</v>
      </c>
      <c r="C21792" s="292" t="s">
        <v>2979</v>
      </c>
      <c r="E21792" s="292" t="s">
        <v>214</v>
      </c>
      <c r="F21792" s="405">
        <v>98266</v>
      </c>
      <c r="G21792" s="292" t="s">
        <v>2979</v>
      </c>
    </row>
    <row r="21793" spans="1:7">
      <c r="A21793" s="292" t="s">
        <v>49</v>
      </c>
      <c r="B21793" s="405">
        <v>99330</v>
      </c>
      <c r="C21793" s="292" t="s">
        <v>2979</v>
      </c>
      <c r="E21793" s="292" t="s">
        <v>214</v>
      </c>
      <c r="F21793" s="405">
        <v>98267</v>
      </c>
      <c r="G21793" s="292" t="s">
        <v>2979</v>
      </c>
    </row>
    <row r="21794" spans="1:7">
      <c r="A21794" s="292" t="s">
        <v>49</v>
      </c>
      <c r="B21794" s="405">
        <v>98323</v>
      </c>
      <c r="C21794" s="292" t="s">
        <v>2979</v>
      </c>
      <c r="E21794" s="292" t="s">
        <v>214</v>
      </c>
      <c r="F21794" s="405">
        <v>98284</v>
      </c>
      <c r="G21794" s="292" t="s">
        <v>2979</v>
      </c>
    </row>
    <row r="21795" spans="1:7">
      <c r="A21795" s="292" t="s">
        <v>49</v>
      </c>
      <c r="B21795" s="405">
        <v>98555</v>
      </c>
      <c r="C21795" s="292" t="s">
        <v>2979</v>
      </c>
      <c r="E21795" s="292" t="s">
        <v>214</v>
      </c>
      <c r="F21795" s="405">
        <v>98287</v>
      </c>
      <c r="G21795" s="292" t="s">
        <v>2979</v>
      </c>
    </row>
    <row r="21796" spans="1:7">
      <c r="A21796" s="292" t="s">
        <v>49</v>
      </c>
      <c r="B21796" s="405">
        <v>98625</v>
      </c>
      <c r="C21796" s="292" t="s">
        <v>2979</v>
      </c>
      <c r="E21796" s="292" t="s">
        <v>214</v>
      </c>
      <c r="F21796" s="405">
        <v>98288</v>
      </c>
      <c r="G21796" s="292" t="s">
        <v>2979</v>
      </c>
    </row>
    <row r="21797" spans="1:7">
      <c r="A21797" s="292" t="s">
        <v>49</v>
      </c>
      <c r="B21797" s="405">
        <v>98855</v>
      </c>
      <c r="C21797" s="292" t="s">
        <v>2979</v>
      </c>
      <c r="E21797" s="292" t="s">
        <v>214</v>
      </c>
      <c r="F21797" s="405">
        <v>98294</v>
      </c>
      <c r="G21797" s="292" t="s">
        <v>2979</v>
      </c>
    </row>
    <row r="21798" spans="1:7">
      <c r="A21798" s="292" t="s">
        <v>49</v>
      </c>
      <c r="B21798" s="405">
        <v>99110</v>
      </c>
      <c r="C21798" s="292" t="s">
        <v>2979</v>
      </c>
      <c r="E21798" s="292" t="s">
        <v>214</v>
      </c>
      <c r="F21798" s="405">
        <v>98295</v>
      </c>
      <c r="G21798" s="292" t="s">
        <v>2979</v>
      </c>
    </row>
    <row r="21799" spans="1:7">
      <c r="A21799" s="292" t="s">
        <v>49</v>
      </c>
      <c r="B21799" s="405">
        <v>99332</v>
      </c>
      <c r="C21799" s="292" t="s">
        <v>2979</v>
      </c>
      <c r="E21799" s="292" t="s">
        <v>214</v>
      </c>
      <c r="F21799" s="405">
        <v>98304</v>
      </c>
      <c r="G21799" s="292" t="s">
        <v>2979</v>
      </c>
    </row>
    <row r="21800" spans="1:7">
      <c r="A21800" s="292" t="s">
        <v>49</v>
      </c>
      <c r="B21800" s="405">
        <v>98328</v>
      </c>
      <c r="C21800" s="292" t="s">
        <v>2979</v>
      </c>
      <c r="E21800" s="292" t="s">
        <v>214</v>
      </c>
      <c r="F21800" s="405">
        <v>98305</v>
      </c>
      <c r="G21800" s="292" t="s">
        <v>2979</v>
      </c>
    </row>
    <row r="21801" spans="1:7">
      <c r="A21801" s="292" t="s">
        <v>49</v>
      </c>
      <c r="B21801" s="405">
        <v>98557</v>
      </c>
      <c r="C21801" s="292" t="s">
        <v>2979</v>
      </c>
      <c r="E21801" s="292" t="s">
        <v>214</v>
      </c>
      <c r="F21801" s="405">
        <v>98320</v>
      </c>
      <c r="G21801" s="292" t="s">
        <v>2979</v>
      </c>
    </row>
    <row r="21802" spans="1:7">
      <c r="A21802" s="292" t="s">
        <v>49</v>
      </c>
      <c r="B21802" s="405">
        <v>98628</v>
      </c>
      <c r="C21802" s="292" t="s">
        <v>2979</v>
      </c>
      <c r="E21802" s="292" t="s">
        <v>214</v>
      </c>
      <c r="F21802" s="405">
        <v>98323</v>
      </c>
      <c r="G21802" s="292" t="s">
        <v>2979</v>
      </c>
    </row>
    <row r="21803" spans="1:7">
      <c r="A21803" s="292" t="s">
        <v>49</v>
      </c>
      <c r="B21803" s="405">
        <v>98856</v>
      </c>
      <c r="C21803" s="292" t="s">
        <v>2979</v>
      </c>
      <c r="E21803" s="292" t="s">
        <v>214</v>
      </c>
      <c r="F21803" s="405">
        <v>98328</v>
      </c>
      <c r="G21803" s="292" t="s">
        <v>2979</v>
      </c>
    </row>
    <row r="21804" spans="1:7">
      <c r="A21804" s="292" t="s">
        <v>49</v>
      </c>
      <c r="B21804" s="405">
        <v>99111</v>
      </c>
      <c r="C21804" s="292" t="s">
        <v>2979</v>
      </c>
      <c r="E21804" s="292" t="s">
        <v>214</v>
      </c>
      <c r="F21804" s="405">
        <v>98329</v>
      </c>
      <c r="G21804" s="292" t="s">
        <v>2979</v>
      </c>
    </row>
    <row r="21805" spans="1:7">
      <c r="A21805" s="292" t="s">
        <v>49</v>
      </c>
      <c r="B21805" s="405">
        <v>99335</v>
      </c>
      <c r="C21805" s="292" t="s">
        <v>2979</v>
      </c>
      <c r="E21805" s="292" t="s">
        <v>214</v>
      </c>
      <c r="F21805" s="405">
        <v>98331</v>
      </c>
      <c r="G21805" s="292" t="s">
        <v>2979</v>
      </c>
    </row>
    <row r="21806" spans="1:7">
      <c r="A21806" s="292" t="s">
        <v>49</v>
      </c>
      <c r="B21806" s="405">
        <v>98329</v>
      </c>
      <c r="C21806" s="292" t="s">
        <v>2979</v>
      </c>
      <c r="E21806" s="292" t="s">
        <v>214</v>
      </c>
      <c r="F21806" s="405">
        <v>98336</v>
      </c>
      <c r="G21806" s="292" t="s">
        <v>2979</v>
      </c>
    </row>
    <row r="21807" spans="1:7">
      <c r="A21807" s="292" t="s">
        <v>49</v>
      </c>
      <c r="B21807" s="405">
        <v>98561</v>
      </c>
      <c r="C21807" s="292" t="s">
        <v>2979</v>
      </c>
      <c r="E21807" s="292" t="s">
        <v>214</v>
      </c>
      <c r="F21807" s="405">
        <v>98338</v>
      </c>
      <c r="G21807" s="292" t="s">
        <v>2979</v>
      </c>
    </row>
    <row r="21808" spans="1:7">
      <c r="A21808" s="292" t="s">
        <v>49</v>
      </c>
      <c r="B21808" s="405">
        <v>98629</v>
      </c>
      <c r="C21808" s="292" t="s">
        <v>2979</v>
      </c>
      <c r="E21808" s="292" t="s">
        <v>214</v>
      </c>
      <c r="F21808" s="405">
        <v>98339</v>
      </c>
      <c r="G21808" s="292" t="s">
        <v>2979</v>
      </c>
    </row>
    <row r="21809" spans="1:7">
      <c r="A21809" s="292" t="s">
        <v>49</v>
      </c>
      <c r="B21809" s="405">
        <v>98857</v>
      </c>
      <c r="C21809" s="292" t="s">
        <v>2979</v>
      </c>
      <c r="E21809" s="292" t="s">
        <v>214</v>
      </c>
      <c r="F21809" s="405">
        <v>98340</v>
      </c>
      <c r="G21809" s="292" t="s">
        <v>2979</v>
      </c>
    </row>
    <row r="21810" spans="1:7">
      <c r="A21810" s="292" t="s">
        <v>49</v>
      </c>
      <c r="B21810" s="405">
        <v>99113</v>
      </c>
      <c r="C21810" s="292" t="s">
        <v>2979</v>
      </c>
      <c r="E21810" s="292" t="s">
        <v>214</v>
      </c>
      <c r="F21810" s="405">
        <v>98348</v>
      </c>
      <c r="G21810" s="292" t="s">
        <v>2979</v>
      </c>
    </row>
    <row r="21811" spans="1:7">
      <c r="A21811" s="292" t="s">
        <v>49</v>
      </c>
      <c r="B21811" s="405">
        <v>99341</v>
      </c>
      <c r="C21811" s="292" t="s">
        <v>2979</v>
      </c>
      <c r="E21811" s="292" t="s">
        <v>214</v>
      </c>
      <c r="F21811" s="405">
        <v>98349</v>
      </c>
      <c r="G21811" s="292" t="s">
        <v>2979</v>
      </c>
    </row>
    <row r="21812" spans="1:7">
      <c r="A21812" s="292" t="s">
        <v>49</v>
      </c>
      <c r="B21812" s="405">
        <v>98331</v>
      </c>
      <c r="C21812" s="292" t="s">
        <v>2979</v>
      </c>
      <c r="E21812" s="292" t="s">
        <v>214</v>
      </c>
      <c r="F21812" s="405">
        <v>98350</v>
      </c>
      <c r="G21812" s="292" t="s">
        <v>2979</v>
      </c>
    </row>
    <row r="21813" spans="1:7">
      <c r="A21813" s="292" t="s">
        <v>49</v>
      </c>
      <c r="B21813" s="405">
        <v>98562</v>
      </c>
      <c r="C21813" s="292" t="s">
        <v>2979</v>
      </c>
      <c r="E21813" s="292" t="s">
        <v>214</v>
      </c>
      <c r="F21813" s="405">
        <v>98351</v>
      </c>
      <c r="G21813" s="292" t="s">
        <v>2979</v>
      </c>
    </row>
    <row r="21814" spans="1:7">
      <c r="A21814" s="292" t="s">
        <v>49</v>
      </c>
      <c r="B21814" s="405">
        <v>98631</v>
      </c>
      <c r="C21814" s="292" t="s">
        <v>2979</v>
      </c>
      <c r="E21814" s="292" t="s">
        <v>214</v>
      </c>
      <c r="F21814" s="405">
        <v>98355</v>
      </c>
      <c r="G21814" s="292" t="s">
        <v>2979</v>
      </c>
    </row>
    <row r="21815" spans="1:7">
      <c r="A21815" s="292" t="s">
        <v>49</v>
      </c>
      <c r="B21815" s="405">
        <v>98858</v>
      </c>
      <c r="C21815" s="292" t="s">
        <v>2979</v>
      </c>
      <c r="E21815" s="292" t="s">
        <v>214</v>
      </c>
      <c r="F21815" s="405">
        <v>98356</v>
      </c>
      <c r="G21815" s="292" t="s">
        <v>2979</v>
      </c>
    </row>
    <row r="21816" spans="1:7">
      <c r="A21816" s="292" t="s">
        <v>49</v>
      </c>
      <c r="B21816" s="405">
        <v>99114</v>
      </c>
      <c r="C21816" s="292" t="s">
        <v>2979</v>
      </c>
      <c r="E21816" s="292" t="s">
        <v>214</v>
      </c>
      <c r="F21816" s="405">
        <v>98357</v>
      </c>
      <c r="G21816" s="292" t="s">
        <v>2979</v>
      </c>
    </row>
    <row r="21817" spans="1:7">
      <c r="A21817" s="292" t="s">
        <v>49</v>
      </c>
      <c r="B21817" s="405">
        <v>99343</v>
      </c>
      <c r="C21817" s="292" t="s">
        <v>2979</v>
      </c>
      <c r="E21817" s="292" t="s">
        <v>214</v>
      </c>
      <c r="F21817" s="405">
        <v>98358</v>
      </c>
      <c r="G21817" s="292" t="s">
        <v>2979</v>
      </c>
    </row>
    <row r="21818" spans="1:7">
      <c r="A21818" s="292" t="s">
        <v>49</v>
      </c>
      <c r="B21818" s="405">
        <v>98336</v>
      </c>
      <c r="C21818" s="292" t="s">
        <v>2979</v>
      </c>
      <c r="E21818" s="292" t="s">
        <v>214</v>
      </c>
      <c r="F21818" s="405">
        <v>98360</v>
      </c>
      <c r="G21818" s="292" t="s">
        <v>2979</v>
      </c>
    </row>
    <row r="21819" spans="1:7">
      <c r="A21819" s="292" t="s">
        <v>49</v>
      </c>
      <c r="B21819" s="405">
        <v>98563</v>
      </c>
      <c r="C21819" s="292" t="s">
        <v>2979</v>
      </c>
      <c r="E21819" s="292" t="s">
        <v>214</v>
      </c>
      <c r="F21819" s="405">
        <v>98363</v>
      </c>
      <c r="G21819" s="292" t="s">
        <v>2979</v>
      </c>
    </row>
    <row r="21820" spans="1:7">
      <c r="A21820" s="292" t="s">
        <v>49</v>
      </c>
      <c r="B21820" s="405">
        <v>98635</v>
      </c>
      <c r="C21820" s="292" t="s">
        <v>2979</v>
      </c>
      <c r="E21820" s="292" t="s">
        <v>214</v>
      </c>
      <c r="F21820" s="405">
        <v>98364</v>
      </c>
      <c r="G21820" s="292" t="s">
        <v>2979</v>
      </c>
    </row>
    <row r="21821" spans="1:7">
      <c r="A21821" s="292" t="s">
        <v>49</v>
      </c>
      <c r="B21821" s="405">
        <v>98860</v>
      </c>
      <c r="C21821" s="292" t="s">
        <v>2979</v>
      </c>
      <c r="E21821" s="292" t="s">
        <v>214</v>
      </c>
      <c r="F21821" s="405">
        <v>98365</v>
      </c>
      <c r="G21821" s="292" t="s">
        <v>2979</v>
      </c>
    </row>
    <row r="21822" spans="1:7">
      <c r="A21822" s="292" t="s">
        <v>49</v>
      </c>
      <c r="B21822" s="405">
        <v>99118</v>
      </c>
      <c r="C21822" s="292" t="s">
        <v>2979</v>
      </c>
      <c r="E21822" s="292" t="s">
        <v>214</v>
      </c>
      <c r="F21822" s="405">
        <v>98376</v>
      </c>
      <c r="G21822" s="292" t="s">
        <v>2979</v>
      </c>
    </row>
    <row r="21823" spans="1:7">
      <c r="A21823" s="292" t="s">
        <v>49</v>
      </c>
      <c r="B21823" s="405">
        <v>99344</v>
      </c>
      <c r="C21823" s="292" t="s">
        <v>2979</v>
      </c>
      <c r="E21823" s="292" t="s">
        <v>214</v>
      </c>
      <c r="F21823" s="405">
        <v>98377</v>
      </c>
      <c r="G21823" s="292" t="s">
        <v>2979</v>
      </c>
    </row>
    <row r="21824" spans="1:7">
      <c r="A21824" s="292" t="s">
        <v>49</v>
      </c>
      <c r="B21824" s="405">
        <v>98338</v>
      </c>
      <c r="C21824" s="292" t="s">
        <v>2979</v>
      </c>
      <c r="E21824" s="292" t="s">
        <v>214</v>
      </c>
      <c r="F21824" s="405">
        <v>98380</v>
      </c>
      <c r="G21824" s="292" t="s">
        <v>2979</v>
      </c>
    </row>
    <row r="21825" spans="1:7">
      <c r="A21825" s="292" t="s">
        <v>49</v>
      </c>
      <c r="B21825" s="405">
        <v>98564</v>
      </c>
      <c r="C21825" s="292" t="s">
        <v>2979</v>
      </c>
      <c r="E21825" s="292" t="s">
        <v>214</v>
      </c>
      <c r="F21825" s="405">
        <v>98382</v>
      </c>
      <c r="G21825" s="292" t="s">
        <v>2979</v>
      </c>
    </row>
    <row r="21826" spans="1:7">
      <c r="A21826" s="292" t="s">
        <v>49</v>
      </c>
      <c r="B21826" s="405">
        <v>98637</v>
      </c>
      <c r="C21826" s="292" t="s">
        <v>2979</v>
      </c>
      <c r="E21826" s="292" t="s">
        <v>214</v>
      </c>
      <c r="F21826" s="405">
        <v>98394</v>
      </c>
      <c r="G21826" s="292" t="s">
        <v>2979</v>
      </c>
    </row>
    <row r="21827" spans="1:7">
      <c r="A21827" s="292" t="s">
        <v>49</v>
      </c>
      <c r="B21827" s="405">
        <v>98862</v>
      </c>
      <c r="C21827" s="292" t="s">
        <v>2979</v>
      </c>
      <c r="E21827" s="292" t="s">
        <v>214</v>
      </c>
      <c r="F21827" s="405">
        <v>98396</v>
      </c>
      <c r="G21827" s="292" t="s">
        <v>2979</v>
      </c>
    </row>
    <row r="21828" spans="1:7">
      <c r="A21828" s="292" t="s">
        <v>49</v>
      </c>
      <c r="B21828" s="405">
        <v>99125</v>
      </c>
      <c r="C21828" s="292" t="s">
        <v>2979</v>
      </c>
      <c r="E21828" s="292" t="s">
        <v>214</v>
      </c>
      <c r="F21828" s="405">
        <v>98397</v>
      </c>
      <c r="G21828" s="292" t="s">
        <v>2979</v>
      </c>
    </row>
    <row r="21829" spans="1:7">
      <c r="A21829" s="292" t="s">
        <v>49</v>
      </c>
      <c r="B21829" s="405">
        <v>99345</v>
      </c>
      <c r="C21829" s="292" t="s">
        <v>2979</v>
      </c>
      <c r="E21829" s="292" t="s">
        <v>214</v>
      </c>
      <c r="F21829" s="405">
        <v>98527</v>
      </c>
      <c r="G21829" s="292" t="s">
        <v>2979</v>
      </c>
    </row>
    <row r="21830" spans="1:7">
      <c r="A21830" s="292" t="s">
        <v>49</v>
      </c>
      <c r="B21830" s="405">
        <v>98339</v>
      </c>
      <c r="C21830" s="292" t="s">
        <v>2979</v>
      </c>
      <c r="E21830" s="292" t="s">
        <v>214</v>
      </c>
      <c r="F21830" s="405">
        <v>98530</v>
      </c>
      <c r="G21830" s="292" t="s">
        <v>2979</v>
      </c>
    </row>
    <row r="21831" spans="1:7">
      <c r="A21831" s="292" t="s">
        <v>49</v>
      </c>
      <c r="B21831" s="405">
        <v>98565</v>
      </c>
      <c r="C21831" s="292" t="s">
        <v>2979</v>
      </c>
      <c r="E21831" s="292" t="s">
        <v>214</v>
      </c>
      <c r="F21831" s="405">
        <v>98533</v>
      </c>
      <c r="G21831" s="292" t="s">
        <v>2979</v>
      </c>
    </row>
    <row r="21832" spans="1:7">
      <c r="A21832" s="292" t="s">
        <v>49</v>
      </c>
      <c r="B21832" s="405">
        <v>98638</v>
      </c>
      <c r="C21832" s="292" t="s">
        <v>2979</v>
      </c>
      <c r="E21832" s="292" t="s">
        <v>214</v>
      </c>
      <c r="F21832" s="405">
        <v>98535</v>
      </c>
      <c r="G21832" s="292" t="s">
        <v>2979</v>
      </c>
    </row>
    <row r="21833" spans="1:7">
      <c r="A21833" s="292" t="s">
        <v>49</v>
      </c>
      <c r="B21833" s="405">
        <v>98922</v>
      </c>
      <c r="C21833" s="292" t="s">
        <v>2979</v>
      </c>
      <c r="E21833" s="292" t="s">
        <v>214</v>
      </c>
      <c r="F21833" s="405">
        <v>98536</v>
      </c>
      <c r="G21833" s="292" t="s">
        <v>2979</v>
      </c>
    </row>
    <row r="21834" spans="1:7">
      <c r="A21834" s="292" t="s">
        <v>49</v>
      </c>
      <c r="B21834" s="405">
        <v>99126</v>
      </c>
      <c r="C21834" s="292" t="s">
        <v>2979</v>
      </c>
      <c r="E21834" s="292" t="s">
        <v>214</v>
      </c>
      <c r="F21834" s="405">
        <v>98537</v>
      </c>
      <c r="G21834" s="292" t="s">
        <v>2979</v>
      </c>
    </row>
    <row r="21835" spans="1:7">
      <c r="A21835" s="292" t="s">
        <v>49</v>
      </c>
      <c r="B21835" s="405">
        <v>99346</v>
      </c>
      <c r="C21835" s="292" t="s">
        <v>2979</v>
      </c>
      <c r="E21835" s="292" t="s">
        <v>214</v>
      </c>
      <c r="F21835" s="405">
        <v>98538</v>
      </c>
      <c r="G21835" s="292" t="s">
        <v>2979</v>
      </c>
    </row>
    <row r="21836" spans="1:7">
      <c r="A21836" s="292" t="s">
        <v>49</v>
      </c>
      <c r="B21836" s="405">
        <v>98340</v>
      </c>
      <c r="C21836" s="292" t="s">
        <v>2979</v>
      </c>
      <c r="E21836" s="292" t="s">
        <v>214</v>
      </c>
      <c r="F21836" s="405">
        <v>98541</v>
      </c>
      <c r="G21836" s="292" t="s">
        <v>2979</v>
      </c>
    </row>
    <row r="21837" spans="1:7">
      <c r="A21837" s="292" t="s">
        <v>49</v>
      </c>
      <c r="B21837" s="405">
        <v>98566</v>
      </c>
      <c r="C21837" s="292" t="s">
        <v>2979</v>
      </c>
      <c r="E21837" s="292" t="s">
        <v>214</v>
      </c>
      <c r="F21837" s="405">
        <v>98542</v>
      </c>
      <c r="G21837" s="292" t="s">
        <v>2979</v>
      </c>
    </row>
    <row r="21838" spans="1:7">
      <c r="A21838" s="292" t="s">
        <v>49</v>
      </c>
      <c r="B21838" s="405">
        <v>98639</v>
      </c>
      <c r="C21838" s="292" t="s">
        <v>2979</v>
      </c>
      <c r="E21838" s="292" t="s">
        <v>214</v>
      </c>
      <c r="F21838" s="405">
        <v>98546</v>
      </c>
      <c r="G21838" s="292" t="s">
        <v>2979</v>
      </c>
    </row>
    <row r="21839" spans="1:7">
      <c r="A21839" s="292" t="s">
        <v>49</v>
      </c>
      <c r="B21839" s="405">
        <v>98926</v>
      </c>
      <c r="C21839" s="292" t="s">
        <v>2979</v>
      </c>
      <c r="E21839" s="292" t="s">
        <v>214</v>
      </c>
      <c r="F21839" s="405">
        <v>98547</v>
      </c>
      <c r="G21839" s="292" t="s">
        <v>2979</v>
      </c>
    </row>
    <row r="21840" spans="1:7">
      <c r="A21840" s="292" t="s">
        <v>49</v>
      </c>
      <c r="B21840" s="405">
        <v>99127</v>
      </c>
      <c r="C21840" s="292" t="s">
        <v>2979</v>
      </c>
      <c r="E21840" s="292" t="s">
        <v>214</v>
      </c>
      <c r="F21840" s="405">
        <v>98548</v>
      </c>
      <c r="G21840" s="292" t="s">
        <v>2979</v>
      </c>
    </row>
    <row r="21841" spans="1:7">
      <c r="A21841" s="292" t="s">
        <v>49</v>
      </c>
      <c r="B21841" s="405">
        <v>99347</v>
      </c>
      <c r="C21841" s="292" t="s">
        <v>2979</v>
      </c>
      <c r="E21841" s="292" t="s">
        <v>214</v>
      </c>
      <c r="F21841" s="405">
        <v>98550</v>
      </c>
      <c r="G21841" s="292" t="s">
        <v>2979</v>
      </c>
    </row>
    <row r="21842" spans="1:7">
      <c r="A21842" s="292" t="s">
        <v>49</v>
      </c>
      <c r="B21842" s="405">
        <v>98348</v>
      </c>
      <c r="C21842" s="292" t="s">
        <v>2979</v>
      </c>
      <c r="E21842" s="292" t="s">
        <v>214</v>
      </c>
      <c r="F21842" s="405">
        <v>98554</v>
      </c>
      <c r="G21842" s="292" t="s">
        <v>2979</v>
      </c>
    </row>
    <row r="21843" spans="1:7">
      <c r="A21843" s="292" t="s">
        <v>49</v>
      </c>
      <c r="B21843" s="405">
        <v>98568</v>
      </c>
      <c r="C21843" s="292" t="s">
        <v>2979</v>
      </c>
      <c r="E21843" s="292" t="s">
        <v>214</v>
      </c>
      <c r="F21843" s="405">
        <v>98555</v>
      </c>
      <c r="G21843" s="292" t="s">
        <v>2979</v>
      </c>
    </row>
    <row r="21844" spans="1:7">
      <c r="A21844" s="292" t="s">
        <v>49</v>
      </c>
      <c r="B21844" s="405">
        <v>98641</v>
      </c>
      <c r="C21844" s="292" t="s">
        <v>2979</v>
      </c>
      <c r="E21844" s="292" t="s">
        <v>214</v>
      </c>
      <c r="F21844" s="405">
        <v>98557</v>
      </c>
      <c r="G21844" s="292" t="s">
        <v>2979</v>
      </c>
    </row>
    <row r="21845" spans="1:7">
      <c r="A21845" s="292" t="s">
        <v>49</v>
      </c>
      <c r="B21845" s="405">
        <v>98930</v>
      </c>
      <c r="C21845" s="292" t="s">
        <v>2979</v>
      </c>
      <c r="E21845" s="292" t="s">
        <v>214</v>
      </c>
      <c r="F21845" s="405">
        <v>98561</v>
      </c>
      <c r="G21845" s="292" t="s">
        <v>2979</v>
      </c>
    </row>
    <row r="21846" spans="1:7">
      <c r="A21846" s="292" t="s">
        <v>49</v>
      </c>
      <c r="B21846" s="405">
        <v>99128</v>
      </c>
      <c r="C21846" s="292" t="s">
        <v>2979</v>
      </c>
      <c r="E21846" s="292" t="s">
        <v>214</v>
      </c>
      <c r="F21846" s="405">
        <v>98562</v>
      </c>
      <c r="G21846" s="292" t="s">
        <v>2979</v>
      </c>
    </row>
    <row r="21847" spans="1:7">
      <c r="A21847" s="292" t="s">
        <v>49</v>
      </c>
      <c r="B21847" s="405">
        <v>99348</v>
      </c>
      <c r="C21847" s="292" t="s">
        <v>2979</v>
      </c>
      <c r="E21847" s="292" t="s">
        <v>214</v>
      </c>
      <c r="F21847" s="405">
        <v>98563</v>
      </c>
      <c r="G21847" s="292" t="s">
        <v>2979</v>
      </c>
    </row>
    <row r="21848" spans="1:7">
      <c r="A21848" s="292" t="s">
        <v>49</v>
      </c>
      <c r="B21848" s="405">
        <v>98349</v>
      </c>
      <c r="C21848" s="292" t="s">
        <v>2979</v>
      </c>
      <c r="E21848" s="292" t="s">
        <v>214</v>
      </c>
      <c r="F21848" s="405">
        <v>98564</v>
      </c>
      <c r="G21848" s="292" t="s">
        <v>2979</v>
      </c>
    </row>
    <row r="21849" spans="1:7">
      <c r="A21849" s="292" t="s">
        <v>49</v>
      </c>
      <c r="B21849" s="405">
        <v>98570</v>
      </c>
      <c r="C21849" s="292" t="s">
        <v>2979</v>
      </c>
      <c r="E21849" s="292" t="s">
        <v>214</v>
      </c>
      <c r="F21849" s="405">
        <v>98565</v>
      </c>
      <c r="G21849" s="292" t="s">
        <v>2979</v>
      </c>
    </row>
    <row r="21850" spans="1:7">
      <c r="A21850" s="292" t="s">
        <v>49</v>
      </c>
      <c r="B21850" s="405">
        <v>98644</v>
      </c>
      <c r="C21850" s="292" t="s">
        <v>2979</v>
      </c>
      <c r="E21850" s="292" t="s">
        <v>214</v>
      </c>
      <c r="F21850" s="405">
        <v>98566</v>
      </c>
      <c r="G21850" s="292" t="s">
        <v>2979</v>
      </c>
    </row>
    <row r="21851" spans="1:7">
      <c r="A21851" s="292" t="s">
        <v>49</v>
      </c>
      <c r="B21851" s="405">
        <v>98932</v>
      </c>
      <c r="C21851" s="292" t="s">
        <v>2979</v>
      </c>
      <c r="E21851" s="292" t="s">
        <v>214</v>
      </c>
      <c r="F21851" s="405">
        <v>98568</v>
      </c>
      <c r="G21851" s="292" t="s">
        <v>2979</v>
      </c>
    </row>
    <row r="21852" spans="1:7">
      <c r="A21852" s="292" t="s">
        <v>49</v>
      </c>
      <c r="B21852" s="405">
        <v>99133</v>
      </c>
      <c r="C21852" s="292" t="s">
        <v>2979</v>
      </c>
      <c r="E21852" s="292" t="s">
        <v>214</v>
      </c>
      <c r="F21852" s="405">
        <v>98570</v>
      </c>
      <c r="G21852" s="292" t="s">
        <v>2979</v>
      </c>
    </row>
    <row r="21853" spans="1:7">
      <c r="A21853" s="292" t="s">
        <v>49</v>
      </c>
      <c r="B21853" s="405">
        <v>99349</v>
      </c>
      <c r="C21853" s="292" t="s">
        <v>2979</v>
      </c>
      <c r="E21853" s="292" t="s">
        <v>214</v>
      </c>
      <c r="F21853" s="405">
        <v>98571</v>
      </c>
      <c r="G21853" s="292" t="s">
        <v>2979</v>
      </c>
    </row>
    <row r="21854" spans="1:7">
      <c r="A21854" s="292" t="s">
        <v>49</v>
      </c>
      <c r="B21854" s="405">
        <v>98350</v>
      </c>
      <c r="C21854" s="292" t="s">
        <v>2979</v>
      </c>
      <c r="E21854" s="292" t="s">
        <v>214</v>
      </c>
      <c r="F21854" s="405">
        <v>98572</v>
      </c>
      <c r="G21854" s="292" t="s">
        <v>2979</v>
      </c>
    </row>
    <row r="21855" spans="1:7">
      <c r="A21855" s="292" t="s">
        <v>49</v>
      </c>
      <c r="B21855" s="405">
        <v>98571</v>
      </c>
      <c r="C21855" s="292" t="s">
        <v>2979</v>
      </c>
      <c r="E21855" s="292" t="s">
        <v>214</v>
      </c>
      <c r="F21855" s="405">
        <v>98576</v>
      </c>
      <c r="G21855" s="292" t="s">
        <v>2979</v>
      </c>
    </row>
    <row r="21856" spans="1:7">
      <c r="A21856" s="292" t="s">
        <v>49</v>
      </c>
      <c r="B21856" s="405">
        <v>98645</v>
      </c>
      <c r="C21856" s="292" t="s">
        <v>2979</v>
      </c>
      <c r="E21856" s="292" t="s">
        <v>214</v>
      </c>
      <c r="F21856" s="405">
        <v>98577</v>
      </c>
      <c r="G21856" s="292" t="s">
        <v>2979</v>
      </c>
    </row>
    <row r="21857" spans="1:7">
      <c r="A21857" s="292" t="s">
        <v>49</v>
      </c>
      <c r="B21857" s="405">
        <v>98933</v>
      </c>
      <c r="C21857" s="292" t="s">
        <v>2979</v>
      </c>
      <c r="E21857" s="292" t="s">
        <v>214</v>
      </c>
      <c r="F21857" s="405">
        <v>98579</v>
      </c>
      <c r="G21857" s="292" t="s">
        <v>2979</v>
      </c>
    </row>
    <row r="21858" spans="1:7">
      <c r="A21858" s="292" t="s">
        <v>49</v>
      </c>
      <c r="B21858" s="405">
        <v>99135</v>
      </c>
      <c r="C21858" s="292" t="s">
        <v>2979</v>
      </c>
      <c r="E21858" s="292" t="s">
        <v>214</v>
      </c>
      <c r="F21858" s="405">
        <v>98581</v>
      </c>
      <c r="G21858" s="292" t="s">
        <v>2979</v>
      </c>
    </row>
    <row r="21859" spans="1:7">
      <c r="A21859" s="292" t="s">
        <v>49</v>
      </c>
      <c r="B21859" s="405">
        <v>99350</v>
      </c>
      <c r="C21859" s="292" t="s">
        <v>2979</v>
      </c>
      <c r="E21859" s="292" t="s">
        <v>214</v>
      </c>
      <c r="F21859" s="405">
        <v>98582</v>
      </c>
      <c r="G21859" s="292" t="s">
        <v>2979</v>
      </c>
    </row>
    <row r="21860" spans="1:7">
      <c r="A21860" s="292" t="s">
        <v>49</v>
      </c>
      <c r="B21860" s="405">
        <v>98351</v>
      </c>
      <c r="C21860" s="292" t="s">
        <v>2979</v>
      </c>
      <c r="E21860" s="292" t="s">
        <v>214</v>
      </c>
      <c r="F21860" s="405">
        <v>98585</v>
      </c>
      <c r="G21860" s="292" t="s">
        <v>2979</v>
      </c>
    </row>
    <row r="21861" spans="1:7">
      <c r="A21861" s="292" t="s">
        <v>49</v>
      </c>
      <c r="B21861" s="405">
        <v>98572</v>
      </c>
      <c r="C21861" s="292" t="s">
        <v>2979</v>
      </c>
      <c r="E21861" s="292" t="s">
        <v>214</v>
      </c>
      <c r="F21861" s="405">
        <v>98586</v>
      </c>
      <c r="G21861" s="292" t="s">
        <v>2979</v>
      </c>
    </row>
    <row r="21862" spans="1:7">
      <c r="A21862" s="292" t="s">
        <v>49</v>
      </c>
      <c r="B21862" s="405">
        <v>98647</v>
      </c>
      <c r="C21862" s="292" t="s">
        <v>2979</v>
      </c>
      <c r="E21862" s="292" t="s">
        <v>214</v>
      </c>
      <c r="F21862" s="405">
        <v>98587</v>
      </c>
      <c r="G21862" s="292" t="s">
        <v>2979</v>
      </c>
    </row>
    <row r="21863" spans="1:7">
      <c r="A21863" s="292" t="s">
        <v>49</v>
      </c>
      <c r="B21863" s="405">
        <v>98935</v>
      </c>
      <c r="C21863" s="292" t="s">
        <v>2979</v>
      </c>
      <c r="E21863" s="292" t="s">
        <v>214</v>
      </c>
      <c r="F21863" s="405">
        <v>98588</v>
      </c>
      <c r="G21863" s="292" t="s">
        <v>2979</v>
      </c>
    </row>
    <row r="21864" spans="1:7">
      <c r="A21864" s="292" t="s">
        <v>49</v>
      </c>
      <c r="B21864" s="405">
        <v>99139</v>
      </c>
      <c r="C21864" s="292" t="s">
        <v>2979</v>
      </c>
      <c r="E21864" s="292" t="s">
        <v>214</v>
      </c>
      <c r="F21864" s="405">
        <v>98589</v>
      </c>
      <c r="G21864" s="292" t="s">
        <v>2979</v>
      </c>
    </row>
    <row r="21865" spans="1:7">
      <c r="A21865" s="292" t="s">
        <v>49</v>
      </c>
      <c r="B21865" s="405">
        <v>99357</v>
      </c>
      <c r="C21865" s="292" t="s">
        <v>2979</v>
      </c>
      <c r="E21865" s="292" t="s">
        <v>214</v>
      </c>
      <c r="F21865" s="405">
        <v>98590</v>
      </c>
      <c r="G21865" s="292" t="s">
        <v>2979</v>
      </c>
    </row>
    <row r="21866" spans="1:7">
      <c r="A21866" s="292" t="s">
        <v>49</v>
      </c>
      <c r="B21866" s="405">
        <v>98355</v>
      </c>
      <c r="C21866" s="292" t="s">
        <v>2979</v>
      </c>
      <c r="E21866" s="292" t="s">
        <v>214</v>
      </c>
      <c r="F21866" s="405">
        <v>98591</v>
      </c>
      <c r="G21866" s="292" t="s">
        <v>2979</v>
      </c>
    </row>
    <row r="21867" spans="1:7">
      <c r="A21867" s="292" t="s">
        <v>49</v>
      </c>
      <c r="B21867" s="405">
        <v>98576</v>
      </c>
      <c r="C21867" s="292" t="s">
        <v>2979</v>
      </c>
      <c r="E21867" s="292" t="s">
        <v>214</v>
      </c>
      <c r="F21867" s="405">
        <v>98592</v>
      </c>
      <c r="G21867" s="292" t="s">
        <v>2979</v>
      </c>
    </row>
    <row r="21868" spans="1:7">
      <c r="A21868" s="292" t="s">
        <v>49</v>
      </c>
      <c r="B21868" s="405">
        <v>98648</v>
      </c>
      <c r="C21868" s="292" t="s">
        <v>2979</v>
      </c>
      <c r="E21868" s="292" t="s">
        <v>214</v>
      </c>
      <c r="F21868" s="405">
        <v>98593</v>
      </c>
      <c r="G21868" s="292" t="s">
        <v>2979</v>
      </c>
    </row>
    <row r="21869" spans="1:7">
      <c r="A21869" s="292" t="s">
        <v>49</v>
      </c>
      <c r="B21869" s="405">
        <v>98936</v>
      </c>
      <c r="C21869" s="292" t="s">
        <v>2979</v>
      </c>
      <c r="E21869" s="292" t="s">
        <v>214</v>
      </c>
      <c r="F21869" s="405">
        <v>98595</v>
      </c>
      <c r="G21869" s="292" t="s">
        <v>2979</v>
      </c>
    </row>
    <row r="21870" spans="1:7">
      <c r="A21870" s="292" t="s">
        <v>49</v>
      </c>
      <c r="B21870" s="405">
        <v>99141</v>
      </c>
      <c r="C21870" s="292" t="s">
        <v>2979</v>
      </c>
      <c r="E21870" s="292" t="s">
        <v>214</v>
      </c>
      <c r="F21870" s="405">
        <v>98596</v>
      </c>
      <c r="G21870" s="292" t="s">
        <v>2979</v>
      </c>
    </row>
    <row r="21871" spans="1:7">
      <c r="A21871" s="292" t="s">
        <v>49</v>
      </c>
      <c r="B21871" s="405">
        <v>99359</v>
      </c>
      <c r="C21871" s="292" t="s">
        <v>2979</v>
      </c>
      <c r="E21871" s="292" t="s">
        <v>214</v>
      </c>
      <c r="F21871" s="405">
        <v>98597</v>
      </c>
      <c r="G21871" s="292" t="s">
        <v>2979</v>
      </c>
    </row>
    <row r="21872" spans="1:7">
      <c r="A21872" s="292" t="s">
        <v>49</v>
      </c>
      <c r="B21872" s="405">
        <v>98356</v>
      </c>
      <c r="C21872" s="292" t="s">
        <v>2979</v>
      </c>
      <c r="E21872" s="292" t="s">
        <v>214</v>
      </c>
      <c r="F21872" s="405">
        <v>98601</v>
      </c>
      <c r="G21872" s="292" t="s">
        <v>2979</v>
      </c>
    </row>
    <row r="21873" spans="1:7">
      <c r="A21873" s="292" t="s">
        <v>49</v>
      </c>
      <c r="B21873" s="405">
        <v>98577</v>
      </c>
      <c r="C21873" s="292" t="s">
        <v>2979</v>
      </c>
      <c r="E21873" s="292" t="s">
        <v>214</v>
      </c>
      <c r="F21873" s="405">
        <v>98603</v>
      </c>
      <c r="G21873" s="292" t="s">
        <v>2979</v>
      </c>
    </row>
    <row r="21874" spans="1:7">
      <c r="A21874" s="292" t="s">
        <v>49</v>
      </c>
      <c r="B21874" s="405">
        <v>98649</v>
      </c>
      <c r="C21874" s="292" t="s">
        <v>2979</v>
      </c>
      <c r="E21874" s="292" t="s">
        <v>214</v>
      </c>
      <c r="F21874" s="405">
        <v>98610</v>
      </c>
      <c r="G21874" s="292" t="s">
        <v>2979</v>
      </c>
    </row>
    <row r="21875" spans="1:7">
      <c r="A21875" s="292" t="s">
        <v>49</v>
      </c>
      <c r="B21875" s="405">
        <v>98937</v>
      </c>
      <c r="C21875" s="292" t="s">
        <v>2979</v>
      </c>
      <c r="E21875" s="292" t="s">
        <v>214</v>
      </c>
      <c r="F21875" s="405">
        <v>98611</v>
      </c>
      <c r="G21875" s="292" t="s">
        <v>2979</v>
      </c>
    </row>
    <row r="21876" spans="1:7">
      <c r="A21876" s="292" t="s">
        <v>49</v>
      </c>
      <c r="B21876" s="405">
        <v>99146</v>
      </c>
      <c r="C21876" s="292" t="s">
        <v>2979</v>
      </c>
      <c r="E21876" s="292" t="s">
        <v>214</v>
      </c>
      <c r="F21876" s="405">
        <v>98612</v>
      </c>
      <c r="G21876" s="292" t="s">
        <v>2979</v>
      </c>
    </row>
    <row r="21877" spans="1:7">
      <c r="A21877" s="292" t="s">
        <v>49</v>
      </c>
      <c r="B21877" s="405">
        <v>99360</v>
      </c>
      <c r="C21877" s="292" t="s">
        <v>2979</v>
      </c>
      <c r="E21877" s="292" t="s">
        <v>214</v>
      </c>
      <c r="F21877" s="405">
        <v>98613</v>
      </c>
      <c r="G21877" s="292" t="s">
        <v>2979</v>
      </c>
    </row>
    <row r="21878" spans="1:7">
      <c r="A21878" s="292" t="s">
        <v>49</v>
      </c>
      <c r="B21878" s="405">
        <v>98357</v>
      </c>
      <c r="C21878" s="292" t="s">
        <v>2979</v>
      </c>
      <c r="E21878" s="292" t="s">
        <v>214</v>
      </c>
      <c r="F21878" s="405">
        <v>98614</v>
      </c>
      <c r="G21878" s="292" t="s">
        <v>2979</v>
      </c>
    </row>
    <row r="21879" spans="1:7">
      <c r="A21879" s="292" t="s">
        <v>49</v>
      </c>
      <c r="B21879" s="405">
        <v>98579</v>
      </c>
      <c r="C21879" s="292" t="s">
        <v>2979</v>
      </c>
      <c r="E21879" s="292" t="s">
        <v>214</v>
      </c>
      <c r="F21879" s="405">
        <v>98616</v>
      </c>
      <c r="G21879" s="292" t="s">
        <v>2979</v>
      </c>
    </row>
    <row r="21880" spans="1:7">
      <c r="A21880" s="292" t="s">
        <v>49</v>
      </c>
      <c r="B21880" s="405">
        <v>98651</v>
      </c>
      <c r="C21880" s="292" t="s">
        <v>2979</v>
      </c>
      <c r="E21880" s="292" t="s">
        <v>214</v>
      </c>
      <c r="F21880" s="405">
        <v>98617</v>
      </c>
      <c r="G21880" s="292" t="s">
        <v>2979</v>
      </c>
    </row>
    <row r="21881" spans="1:7">
      <c r="A21881" s="292" t="s">
        <v>49</v>
      </c>
      <c r="B21881" s="405">
        <v>98938</v>
      </c>
      <c r="C21881" s="292" t="s">
        <v>2979</v>
      </c>
      <c r="E21881" s="292" t="s">
        <v>214</v>
      </c>
      <c r="F21881" s="405">
        <v>98619</v>
      </c>
      <c r="G21881" s="292" t="s">
        <v>2979</v>
      </c>
    </row>
    <row r="21882" spans="1:7">
      <c r="A21882" s="292" t="s">
        <v>49</v>
      </c>
      <c r="B21882" s="405">
        <v>99147</v>
      </c>
      <c r="C21882" s="292" t="s">
        <v>2979</v>
      </c>
      <c r="E21882" s="292" t="s">
        <v>214</v>
      </c>
      <c r="F21882" s="405">
        <v>98620</v>
      </c>
      <c r="G21882" s="292" t="s">
        <v>2979</v>
      </c>
    </row>
    <row r="21883" spans="1:7">
      <c r="A21883" s="292" t="s">
        <v>49</v>
      </c>
      <c r="B21883" s="405">
        <v>99361</v>
      </c>
      <c r="C21883" s="292" t="s">
        <v>2979</v>
      </c>
      <c r="E21883" s="292" t="s">
        <v>214</v>
      </c>
      <c r="F21883" s="405">
        <v>98624</v>
      </c>
      <c r="G21883" s="292" t="s">
        <v>2979</v>
      </c>
    </row>
    <row r="21884" spans="1:7">
      <c r="A21884" s="292" t="s">
        <v>49</v>
      </c>
      <c r="B21884" s="405">
        <v>98358</v>
      </c>
      <c r="C21884" s="292" t="s">
        <v>2979</v>
      </c>
      <c r="E21884" s="292" t="s">
        <v>214</v>
      </c>
      <c r="F21884" s="405">
        <v>98625</v>
      </c>
      <c r="G21884" s="292" t="s">
        <v>2979</v>
      </c>
    </row>
    <row r="21885" spans="1:7">
      <c r="A21885" s="292" t="s">
        <v>49</v>
      </c>
      <c r="B21885" s="405">
        <v>98581</v>
      </c>
      <c r="C21885" s="292" t="s">
        <v>2979</v>
      </c>
      <c r="E21885" s="292" t="s">
        <v>214</v>
      </c>
      <c r="F21885" s="405">
        <v>98628</v>
      </c>
      <c r="G21885" s="292" t="s">
        <v>2979</v>
      </c>
    </row>
    <row r="21886" spans="1:7">
      <c r="A21886" s="292" t="s">
        <v>49</v>
      </c>
      <c r="B21886" s="405">
        <v>98670</v>
      </c>
      <c r="C21886" s="292" t="s">
        <v>2979</v>
      </c>
      <c r="E21886" s="292" t="s">
        <v>214</v>
      </c>
      <c r="F21886" s="405">
        <v>98629</v>
      </c>
      <c r="G21886" s="292" t="s">
        <v>2979</v>
      </c>
    </row>
    <row r="21887" spans="1:7">
      <c r="A21887" s="292" t="s">
        <v>49</v>
      </c>
      <c r="B21887" s="405">
        <v>98940</v>
      </c>
      <c r="C21887" s="292" t="s">
        <v>2979</v>
      </c>
      <c r="E21887" s="292" t="s">
        <v>214</v>
      </c>
      <c r="F21887" s="405">
        <v>98631</v>
      </c>
      <c r="G21887" s="292" t="s">
        <v>2979</v>
      </c>
    </row>
    <row r="21888" spans="1:7">
      <c r="A21888" s="292" t="s">
        <v>49</v>
      </c>
      <c r="B21888" s="405">
        <v>99148</v>
      </c>
      <c r="C21888" s="292" t="s">
        <v>2979</v>
      </c>
      <c r="E21888" s="292" t="s">
        <v>214</v>
      </c>
      <c r="F21888" s="405">
        <v>98635</v>
      </c>
      <c r="G21888" s="292" t="s">
        <v>2979</v>
      </c>
    </row>
    <row r="21889" spans="1:7">
      <c r="A21889" s="292" t="s">
        <v>49</v>
      </c>
      <c r="B21889" s="405">
        <v>99371</v>
      </c>
      <c r="C21889" s="292" t="s">
        <v>2979</v>
      </c>
      <c r="E21889" s="292" t="s">
        <v>214</v>
      </c>
      <c r="F21889" s="405">
        <v>98637</v>
      </c>
      <c r="G21889" s="292" t="s">
        <v>2979</v>
      </c>
    </row>
    <row r="21890" spans="1:7">
      <c r="A21890" s="292" t="s">
        <v>49</v>
      </c>
      <c r="B21890" s="405">
        <v>98360</v>
      </c>
      <c r="C21890" s="292" t="s">
        <v>2979</v>
      </c>
      <c r="E21890" s="292" t="s">
        <v>214</v>
      </c>
      <c r="F21890" s="405">
        <v>98638</v>
      </c>
      <c r="G21890" s="292" t="s">
        <v>2979</v>
      </c>
    </row>
    <row r="21891" spans="1:7">
      <c r="A21891" s="292" t="s">
        <v>49</v>
      </c>
      <c r="B21891" s="405">
        <v>98582</v>
      </c>
      <c r="C21891" s="292" t="s">
        <v>2979</v>
      </c>
      <c r="E21891" s="292" t="s">
        <v>214</v>
      </c>
      <c r="F21891" s="405">
        <v>98639</v>
      </c>
      <c r="G21891" s="292" t="s">
        <v>2979</v>
      </c>
    </row>
    <row r="21892" spans="1:7">
      <c r="A21892" s="292" t="s">
        <v>49</v>
      </c>
      <c r="B21892" s="405">
        <v>98672</v>
      </c>
      <c r="C21892" s="292" t="s">
        <v>2979</v>
      </c>
      <c r="E21892" s="292" t="s">
        <v>214</v>
      </c>
      <c r="F21892" s="405">
        <v>98641</v>
      </c>
      <c r="G21892" s="292" t="s">
        <v>2979</v>
      </c>
    </row>
    <row r="21893" spans="1:7">
      <c r="A21893" s="292" t="s">
        <v>49</v>
      </c>
      <c r="B21893" s="405">
        <v>98941</v>
      </c>
      <c r="C21893" s="292" t="s">
        <v>2979</v>
      </c>
      <c r="E21893" s="292" t="s">
        <v>214</v>
      </c>
      <c r="F21893" s="405">
        <v>98644</v>
      </c>
      <c r="G21893" s="292" t="s">
        <v>2979</v>
      </c>
    </row>
    <row r="21894" spans="1:7">
      <c r="A21894" s="292" t="s">
        <v>49</v>
      </c>
      <c r="B21894" s="405">
        <v>99149</v>
      </c>
      <c r="C21894" s="292" t="s">
        <v>2979</v>
      </c>
      <c r="E21894" s="292" t="s">
        <v>214</v>
      </c>
      <c r="F21894" s="405">
        <v>98645</v>
      </c>
      <c r="G21894" s="292" t="s">
        <v>2979</v>
      </c>
    </row>
    <row r="21895" spans="1:7">
      <c r="A21895" s="292" t="s">
        <v>49</v>
      </c>
      <c r="B21895" s="405">
        <v>99402</v>
      </c>
      <c r="C21895" s="292" t="s">
        <v>2979</v>
      </c>
      <c r="E21895" s="292" t="s">
        <v>214</v>
      </c>
      <c r="F21895" s="405">
        <v>98647</v>
      </c>
      <c r="G21895" s="292" t="s">
        <v>2979</v>
      </c>
    </row>
    <row r="21896" spans="1:7">
      <c r="A21896" s="292" t="s">
        <v>49</v>
      </c>
      <c r="B21896" s="405">
        <v>98363</v>
      </c>
      <c r="C21896" s="292" t="s">
        <v>2979</v>
      </c>
      <c r="E21896" s="292" t="s">
        <v>214</v>
      </c>
      <c r="F21896" s="405">
        <v>98648</v>
      </c>
      <c r="G21896" s="292" t="s">
        <v>2979</v>
      </c>
    </row>
    <row r="21897" spans="1:7">
      <c r="A21897" s="292" t="s">
        <v>49</v>
      </c>
      <c r="B21897" s="405">
        <v>98585</v>
      </c>
      <c r="C21897" s="292" t="s">
        <v>2979</v>
      </c>
      <c r="E21897" s="292" t="s">
        <v>214</v>
      </c>
      <c r="F21897" s="405">
        <v>98649</v>
      </c>
      <c r="G21897" s="292" t="s">
        <v>2979</v>
      </c>
    </row>
    <row r="21898" spans="1:7">
      <c r="A21898" s="292" t="s">
        <v>49</v>
      </c>
      <c r="B21898" s="405">
        <v>98673</v>
      </c>
      <c r="C21898" s="292" t="s">
        <v>2979</v>
      </c>
      <c r="E21898" s="292" t="s">
        <v>214</v>
      </c>
      <c r="F21898" s="405">
        <v>98651</v>
      </c>
      <c r="G21898" s="292" t="s">
        <v>2979</v>
      </c>
    </row>
    <row r="21899" spans="1:7">
      <c r="A21899" s="292" t="s">
        <v>49</v>
      </c>
      <c r="B21899" s="405">
        <v>98943</v>
      </c>
      <c r="C21899" s="292" t="s">
        <v>2979</v>
      </c>
      <c r="E21899" s="292" t="s">
        <v>214</v>
      </c>
      <c r="F21899" s="405">
        <v>98670</v>
      </c>
      <c r="G21899" s="292" t="s">
        <v>2979</v>
      </c>
    </row>
    <row r="21900" spans="1:7">
      <c r="A21900" s="292" t="s">
        <v>49</v>
      </c>
      <c r="B21900" s="405">
        <v>99150</v>
      </c>
      <c r="C21900" s="292" t="s">
        <v>2979</v>
      </c>
      <c r="E21900" s="292" t="s">
        <v>214</v>
      </c>
      <c r="F21900" s="405">
        <v>98672</v>
      </c>
      <c r="G21900" s="292" t="s">
        <v>2979</v>
      </c>
    </row>
    <row r="21901" spans="1:7">
      <c r="A21901" s="292" t="s">
        <v>49</v>
      </c>
      <c r="B21901" s="405">
        <v>98364</v>
      </c>
      <c r="C21901" s="292" t="s">
        <v>2979</v>
      </c>
      <c r="E21901" s="292" t="s">
        <v>214</v>
      </c>
      <c r="F21901" s="405">
        <v>98673</v>
      </c>
      <c r="G21901" s="292" t="s">
        <v>2979</v>
      </c>
    </row>
    <row r="21902" spans="1:7">
      <c r="A21902" s="292" t="s">
        <v>49</v>
      </c>
      <c r="B21902" s="405">
        <v>98586</v>
      </c>
      <c r="C21902" s="292" t="s">
        <v>2979</v>
      </c>
      <c r="E21902" s="292" t="s">
        <v>214</v>
      </c>
      <c r="F21902" s="405">
        <v>98675</v>
      </c>
      <c r="G21902" s="292" t="s">
        <v>2979</v>
      </c>
    </row>
    <row r="21903" spans="1:7">
      <c r="A21903" s="292" t="s">
        <v>49</v>
      </c>
      <c r="B21903" s="405">
        <v>98675</v>
      </c>
      <c r="C21903" s="292" t="s">
        <v>2979</v>
      </c>
      <c r="E21903" s="292" t="s">
        <v>214</v>
      </c>
      <c r="F21903" s="405">
        <v>98811</v>
      </c>
      <c r="G21903" s="292" t="s">
        <v>2979</v>
      </c>
    </row>
    <row r="21904" spans="1:7">
      <c r="A21904" s="292" t="s">
        <v>49</v>
      </c>
      <c r="B21904" s="405">
        <v>98946</v>
      </c>
      <c r="C21904" s="292" t="s">
        <v>2979</v>
      </c>
      <c r="E21904" s="292" t="s">
        <v>214</v>
      </c>
      <c r="F21904" s="405">
        <v>98812</v>
      </c>
      <c r="G21904" s="292" t="s">
        <v>2979</v>
      </c>
    </row>
    <row r="21905" spans="1:7">
      <c r="A21905" s="292" t="s">
        <v>49</v>
      </c>
      <c r="B21905" s="405">
        <v>99151</v>
      </c>
      <c r="C21905" s="292" t="s">
        <v>2979</v>
      </c>
      <c r="E21905" s="292" t="s">
        <v>214</v>
      </c>
      <c r="F21905" s="405">
        <v>98813</v>
      </c>
      <c r="G21905" s="292" t="s">
        <v>2979</v>
      </c>
    </row>
    <row r="21906" spans="1:7">
      <c r="A21906" s="292" t="s">
        <v>49</v>
      </c>
      <c r="B21906" s="405">
        <v>98365</v>
      </c>
      <c r="C21906" s="292" t="s">
        <v>2979</v>
      </c>
      <c r="E21906" s="292" t="s">
        <v>214</v>
      </c>
      <c r="F21906" s="405">
        <v>98814</v>
      </c>
      <c r="G21906" s="292" t="s">
        <v>2979</v>
      </c>
    </row>
    <row r="21907" spans="1:7">
      <c r="A21907" s="292" t="s">
        <v>49</v>
      </c>
      <c r="B21907" s="405">
        <v>98587</v>
      </c>
      <c r="C21907" s="292" t="s">
        <v>2979</v>
      </c>
      <c r="E21907" s="292" t="s">
        <v>214</v>
      </c>
      <c r="F21907" s="405">
        <v>98815</v>
      </c>
      <c r="G21907" s="292" t="s">
        <v>2979</v>
      </c>
    </row>
    <row r="21908" spans="1:7">
      <c r="A21908" s="292" t="s">
        <v>49</v>
      </c>
      <c r="B21908" s="405">
        <v>98811</v>
      </c>
      <c r="C21908" s="292" t="s">
        <v>2979</v>
      </c>
      <c r="E21908" s="292" t="s">
        <v>214</v>
      </c>
      <c r="F21908" s="405">
        <v>98816</v>
      </c>
      <c r="G21908" s="292" t="s">
        <v>2979</v>
      </c>
    </row>
    <row r="21909" spans="1:7">
      <c r="A21909" s="292" t="s">
        <v>49</v>
      </c>
      <c r="B21909" s="405">
        <v>98947</v>
      </c>
      <c r="C21909" s="292" t="s">
        <v>2979</v>
      </c>
      <c r="E21909" s="292" t="s">
        <v>214</v>
      </c>
      <c r="F21909" s="405">
        <v>98819</v>
      </c>
      <c r="G21909" s="292" t="s">
        <v>2979</v>
      </c>
    </row>
    <row r="21910" spans="1:7">
      <c r="A21910" s="292" t="s">
        <v>49</v>
      </c>
      <c r="B21910" s="405">
        <v>99152</v>
      </c>
      <c r="C21910" s="292" t="s">
        <v>2979</v>
      </c>
      <c r="E21910" s="292" t="s">
        <v>214</v>
      </c>
      <c r="F21910" s="405">
        <v>98821</v>
      </c>
      <c r="G21910" s="292" t="s">
        <v>2979</v>
      </c>
    </row>
    <row r="21911" spans="1:7">
      <c r="A21911" s="292" t="s">
        <v>49</v>
      </c>
      <c r="B21911" s="405">
        <v>98376</v>
      </c>
      <c r="C21911" s="292" t="s">
        <v>2979</v>
      </c>
      <c r="E21911" s="292" t="s">
        <v>214</v>
      </c>
      <c r="F21911" s="405">
        <v>98822</v>
      </c>
      <c r="G21911" s="292" t="s">
        <v>2979</v>
      </c>
    </row>
    <row r="21912" spans="1:7">
      <c r="A21912" s="292" t="s">
        <v>49</v>
      </c>
      <c r="B21912" s="405">
        <v>98588</v>
      </c>
      <c r="C21912" s="292" t="s">
        <v>2979</v>
      </c>
      <c r="E21912" s="292" t="s">
        <v>214</v>
      </c>
      <c r="F21912" s="405">
        <v>98826</v>
      </c>
      <c r="G21912" s="292" t="s">
        <v>2979</v>
      </c>
    </row>
    <row r="21913" spans="1:7">
      <c r="A21913" s="292" t="s">
        <v>49</v>
      </c>
      <c r="B21913" s="405">
        <v>98812</v>
      </c>
      <c r="C21913" s="292" t="s">
        <v>2979</v>
      </c>
      <c r="E21913" s="292" t="s">
        <v>214</v>
      </c>
      <c r="F21913" s="405">
        <v>98827</v>
      </c>
      <c r="G21913" s="292" t="s">
        <v>2979</v>
      </c>
    </row>
    <row r="21914" spans="1:7">
      <c r="A21914" s="292" t="s">
        <v>49</v>
      </c>
      <c r="B21914" s="405">
        <v>98948</v>
      </c>
      <c r="C21914" s="292" t="s">
        <v>2979</v>
      </c>
      <c r="E21914" s="292" t="s">
        <v>214</v>
      </c>
      <c r="F21914" s="405">
        <v>98829</v>
      </c>
      <c r="G21914" s="292" t="s">
        <v>2979</v>
      </c>
    </row>
    <row r="21915" spans="1:7">
      <c r="A21915" s="292" t="s">
        <v>49</v>
      </c>
      <c r="B21915" s="405">
        <v>99154</v>
      </c>
      <c r="C21915" s="292" t="s">
        <v>2979</v>
      </c>
      <c r="E21915" s="292" t="s">
        <v>214</v>
      </c>
      <c r="F21915" s="405">
        <v>98831</v>
      </c>
      <c r="G21915" s="292" t="s">
        <v>2979</v>
      </c>
    </row>
    <row r="21916" spans="1:7">
      <c r="A21916" s="292" t="s">
        <v>49</v>
      </c>
      <c r="B21916" s="405">
        <v>98377</v>
      </c>
      <c r="C21916" s="292" t="s">
        <v>2979</v>
      </c>
      <c r="E21916" s="292" t="s">
        <v>214</v>
      </c>
      <c r="F21916" s="405">
        <v>98833</v>
      </c>
      <c r="G21916" s="292" t="s">
        <v>2979</v>
      </c>
    </row>
    <row r="21917" spans="1:7">
      <c r="A21917" s="292" t="s">
        <v>49</v>
      </c>
      <c r="B21917" s="405">
        <v>98589</v>
      </c>
      <c r="C21917" s="292" t="s">
        <v>2979</v>
      </c>
      <c r="E21917" s="292" t="s">
        <v>214</v>
      </c>
      <c r="F21917" s="405">
        <v>98836</v>
      </c>
      <c r="G21917" s="292" t="s">
        <v>2979</v>
      </c>
    </row>
    <row r="21918" spans="1:7">
      <c r="A21918" s="292" t="s">
        <v>49</v>
      </c>
      <c r="B21918" s="405">
        <v>98813</v>
      </c>
      <c r="C21918" s="292" t="s">
        <v>2979</v>
      </c>
      <c r="E21918" s="292" t="s">
        <v>214</v>
      </c>
      <c r="F21918" s="405">
        <v>98840</v>
      </c>
      <c r="G21918" s="292" t="s">
        <v>2979</v>
      </c>
    </row>
    <row r="21919" spans="1:7">
      <c r="A21919" s="292" t="s">
        <v>49</v>
      </c>
      <c r="B21919" s="405">
        <v>98950</v>
      </c>
      <c r="C21919" s="292" t="s">
        <v>2979</v>
      </c>
      <c r="E21919" s="292" t="s">
        <v>214</v>
      </c>
      <c r="F21919" s="405">
        <v>98843</v>
      </c>
      <c r="G21919" s="292" t="s">
        <v>2979</v>
      </c>
    </row>
    <row r="21920" spans="1:7">
      <c r="A21920" s="292" t="s">
        <v>49</v>
      </c>
      <c r="B21920" s="405">
        <v>99155</v>
      </c>
      <c r="C21920" s="292" t="s">
        <v>2979</v>
      </c>
      <c r="E21920" s="292" t="s">
        <v>214</v>
      </c>
      <c r="F21920" s="405">
        <v>98846</v>
      </c>
      <c r="G21920" s="292" t="s">
        <v>2979</v>
      </c>
    </row>
    <row r="21921" spans="1:7">
      <c r="A21921" s="292" t="s">
        <v>49</v>
      </c>
      <c r="B21921" s="405">
        <v>98380</v>
      </c>
      <c r="C21921" s="292" t="s">
        <v>2979</v>
      </c>
      <c r="E21921" s="292" t="s">
        <v>214</v>
      </c>
      <c r="F21921" s="405">
        <v>98847</v>
      </c>
      <c r="G21921" s="292" t="s">
        <v>2979</v>
      </c>
    </row>
    <row r="21922" spans="1:7">
      <c r="A21922" s="292" t="s">
        <v>49</v>
      </c>
      <c r="B21922" s="405">
        <v>98590</v>
      </c>
      <c r="C21922" s="292" t="s">
        <v>2979</v>
      </c>
      <c r="E21922" s="292" t="s">
        <v>214</v>
      </c>
      <c r="F21922" s="405">
        <v>98849</v>
      </c>
      <c r="G21922" s="292" t="s">
        <v>2979</v>
      </c>
    </row>
    <row r="21923" spans="1:7">
      <c r="A21923" s="292" t="s">
        <v>49</v>
      </c>
      <c r="B21923" s="405">
        <v>98814</v>
      </c>
      <c r="C21923" s="292" t="s">
        <v>2979</v>
      </c>
      <c r="E21923" s="292" t="s">
        <v>214</v>
      </c>
      <c r="F21923" s="405">
        <v>98851</v>
      </c>
      <c r="G21923" s="292" t="s">
        <v>2979</v>
      </c>
    </row>
    <row r="21924" spans="1:7">
      <c r="A21924" s="292" t="s">
        <v>49</v>
      </c>
      <c r="B21924" s="405">
        <v>98952</v>
      </c>
      <c r="C21924" s="292" t="s">
        <v>2979</v>
      </c>
      <c r="E21924" s="292" t="s">
        <v>214</v>
      </c>
      <c r="F21924" s="405">
        <v>98852</v>
      </c>
      <c r="G21924" s="292" t="s">
        <v>2979</v>
      </c>
    </row>
    <row r="21925" spans="1:7">
      <c r="A21925" s="292" t="s">
        <v>49</v>
      </c>
      <c r="B21925" s="405">
        <v>99156</v>
      </c>
      <c r="C21925" s="292" t="s">
        <v>2979</v>
      </c>
      <c r="E21925" s="292" t="s">
        <v>214</v>
      </c>
      <c r="F21925" s="405">
        <v>98855</v>
      </c>
      <c r="G21925" s="292" t="s">
        <v>2979</v>
      </c>
    </row>
    <row r="21926" spans="1:7">
      <c r="A21926" s="292" t="s">
        <v>49</v>
      </c>
      <c r="B21926" s="405">
        <v>98382</v>
      </c>
      <c r="C21926" s="292" t="s">
        <v>2979</v>
      </c>
      <c r="E21926" s="292" t="s">
        <v>214</v>
      </c>
      <c r="F21926" s="405">
        <v>98856</v>
      </c>
      <c r="G21926" s="292" t="s">
        <v>2979</v>
      </c>
    </row>
    <row r="21927" spans="1:7">
      <c r="A21927" s="292" t="s">
        <v>49</v>
      </c>
      <c r="B21927" s="405">
        <v>98591</v>
      </c>
      <c r="C21927" s="292" t="s">
        <v>2979</v>
      </c>
      <c r="E21927" s="292" t="s">
        <v>214</v>
      </c>
      <c r="F21927" s="405">
        <v>98857</v>
      </c>
      <c r="G21927" s="292" t="s">
        <v>2979</v>
      </c>
    </row>
    <row r="21928" spans="1:7">
      <c r="A21928" s="292" t="s">
        <v>49</v>
      </c>
      <c r="B21928" s="405">
        <v>98815</v>
      </c>
      <c r="C21928" s="292" t="s">
        <v>2979</v>
      </c>
      <c r="E21928" s="292" t="s">
        <v>214</v>
      </c>
      <c r="F21928" s="405">
        <v>98858</v>
      </c>
      <c r="G21928" s="292" t="s">
        <v>2979</v>
      </c>
    </row>
    <row r="21929" spans="1:7">
      <c r="A21929" s="292" t="s">
        <v>49</v>
      </c>
      <c r="B21929" s="405">
        <v>99003</v>
      </c>
      <c r="C21929" s="292" t="s">
        <v>2979</v>
      </c>
      <c r="E21929" s="292" t="s">
        <v>214</v>
      </c>
      <c r="F21929" s="405">
        <v>98860</v>
      </c>
      <c r="G21929" s="292" t="s">
        <v>2979</v>
      </c>
    </row>
    <row r="21930" spans="1:7">
      <c r="A21930" s="292" t="s">
        <v>49</v>
      </c>
      <c r="B21930" s="405">
        <v>99159</v>
      </c>
      <c r="C21930" s="292" t="s">
        <v>2979</v>
      </c>
      <c r="E21930" s="292" t="s">
        <v>214</v>
      </c>
      <c r="F21930" s="405">
        <v>98862</v>
      </c>
      <c r="G21930" s="292" t="s">
        <v>2979</v>
      </c>
    </row>
    <row r="21931" spans="1:7">
      <c r="A21931" s="292" t="s">
        <v>49</v>
      </c>
      <c r="B21931" s="405">
        <v>98394</v>
      </c>
      <c r="C21931" s="292" t="s">
        <v>2979</v>
      </c>
      <c r="E21931" s="292" t="s">
        <v>214</v>
      </c>
      <c r="F21931" s="405">
        <v>98922</v>
      </c>
      <c r="G21931" s="292" t="s">
        <v>2979</v>
      </c>
    </row>
    <row r="21932" spans="1:7">
      <c r="A21932" s="292" t="s">
        <v>49</v>
      </c>
      <c r="B21932" s="405">
        <v>98592</v>
      </c>
      <c r="C21932" s="292" t="s">
        <v>2979</v>
      </c>
      <c r="E21932" s="292" t="s">
        <v>214</v>
      </c>
      <c r="F21932" s="405">
        <v>98926</v>
      </c>
      <c r="G21932" s="292" t="s">
        <v>2979</v>
      </c>
    </row>
    <row r="21933" spans="1:7">
      <c r="A21933" s="292" t="s">
        <v>49</v>
      </c>
      <c r="B21933" s="405">
        <v>98816</v>
      </c>
      <c r="C21933" s="292" t="s">
        <v>2979</v>
      </c>
      <c r="E21933" s="292" t="s">
        <v>214</v>
      </c>
      <c r="F21933" s="405">
        <v>98930</v>
      </c>
      <c r="G21933" s="292" t="s">
        <v>2979</v>
      </c>
    </row>
    <row r="21934" spans="1:7">
      <c r="A21934" s="292" t="s">
        <v>49</v>
      </c>
      <c r="B21934" s="405">
        <v>99004</v>
      </c>
      <c r="C21934" s="292" t="s">
        <v>2979</v>
      </c>
      <c r="E21934" s="292" t="s">
        <v>214</v>
      </c>
      <c r="F21934" s="405">
        <v>98932</v>
      </c>
      <c r="G21934" s="292" t="s">
        <v>2979</v>
      </c>
    </row>
    <row r="21935" spans="1:7">
      <c r="A21935" s="292" t="s">
        <v>49</v>
      </c>
      <c r="B21935" s="405">
        <v>99161</v>
      </c>
      <c r="C21935" s="292" t="s">
        <v>2979</v>
      </c>
      <c r="E21935" s="292" t="s">
        <v>214</v>
      </c>
      <c r="F21935" s="405">
        <v>98933</v>
      </c>
      <c r="G21935" s="292" t="s">
        <v>2979</v>
      </c>
    </row>
    <row r="21936" spans="1:7">
      <c r="A21936" s="292" t="s">
        <v>49</v>
      </c>
      <c r="B21936" s="405">
        <v>98396</v>
      </c>
      <c r="C21936" s="292" t="s">
        <v>2979</v>
      </c>
      <c r="E21936" s="292" t="s">
        <v>214</v>
      </c>
      <c r="F21936" s="405">
        <v>98935</v>
      </c>
      <c r="G21936" s="292" t="s">
        <v>2979</v>
      </c>
    </row>
    <row r="21937" spans="1:7">
      <c r="A21937" s="292" t="s">
        <v>49</v>
      </c>
      <c r="B21937" s="405">
        <v>98593</v>
      </c>
      <c r="C21937" s="292" t="s">
        <v>2979</v>
      </c>
      <c r="E21937" s="292" t="s">
        <v>214</v>
      </c>
      <c r="F21937" s="405">
        <v>98936</v>
      </c>
      <c r="G21937" s="292" t="s">
        <v>2979</v>
      </c>
    </row>
    <row r="21938" spans="1:7">
      <c r="A21938" s="292" t="s">
        <v>49</v>
      </c>
      <c r="B21938" s="405">
        <v>98819</v>
      </c>
      <c r="C21938" s="292" t="s">
        <v>2979</v>
      </c>
      <c r="E21938" s="292" t="s">
        <v>214</v>
      </c>
      <c r="F21938" s="405">
        <v>98937</v>
      </c>
      <c r="G21938" s="292" t="s">
        <v>2979</v>
      </c>
    </row>
    <row r="21939" spans="1:7">
      <c r="A21939" s="292" t="s">
        <v>49</v>
      </c>
      <c r="B21939" s="405">
        <v>99006</v>
      </c>
      <c r="C21939" s="292" t="s">
        <v>2979</v>
      </c>
      <c r="E21939" s="292" t="s">
        <v>214</v>
      </c>
      <c r="F21939" s="405">
        <v>98938</v>
      </c>
      <c r="G21939" s="292" t="s">
        <v>2979</v>
      </c>
    </row>
    <row r="21940" spans="1:7">
      <c r="A21940" s="292" t="s">
        <v>49</v>
      </c>
      <c r="B21940" s="405">
        <v>99166</v>
      </c>
      <c r="C21940" s="292" t="s">
        <v>2979</v>
      </c>
      <c r="E21940" s="292" t="s">
        <v>214</v>
      </c>
      <c r="F21940" s="405">
        <v>98940</v>
      </c>
      <c r="G21940" s="292" t="s">
        <v>2979</v>
      </c>
    </row>
    <row r="21941" spans="1:7">
      <c r="A21941" s="292" t="s">
        <v>49</v>
      </c>
      <c r="B21941" s="405">
        <v>98397</v>
      </c>
      <c r="C21941" s="292" t="s">
        <v>2979</v>
      </c>
      <c r="E21941" s="292" t="s">
        <v>214</v>
      </c>
      <c r="F21941" s="405">
        <v>98941</v>
      </c>
      <c r="G21941" s="292" t="s">
        <v>2979</v>
      </c>
    </row>
    <row r="21942" spans="1:7">
      <c r="A21942" s="292" t="s">
        <v>49</v>
      </c>
      <c r="B21942" s="405">
        <v>98595</v>
      </c>
      <c r="C21942" s="292" t="s">
        <v>2979</v>
      </c>
      <c r="E21942" s="292" t="s">
        <v>214</v>
      </c>
      <c r="F21942" s="405">
        <v>98943</v>
      </c>
      <c r="G21942" s="292" t="s">
        <v>2979</v>
      </c>
    </row>
    <row r="21943" spans="1:7">
      <c r="A21943" s="292" t="s">
        <v>49</v>
      </c>
      <c r="B21943" s="405">
        <v>98821</v>
      </c>
      <c r="C21943" s="292" t="s">
        <v>2979</v>
      </c>
      <c r="E21943" s="292" t="s">
        <v>214</v>
      </c>
      <c r="F21943" s="405">
        <v>98946</v>
      </c>
      <c r="G21943" s="292" t="s">
        <v>2979</v>
      </c>
    </row>
    <row r="21944" spans="1:7">
      <c r="A21944" s="292" t="s">
        <v>49</v>
      </c>
      <c r="B21944" s="405">
        <v>99008</v>
      </c>
      <c r="C21944" s="292" t="s">
        <v>2979</v>
      </c>
      <c r="E21944" s="292" t="s">
        <v>214</v>
      </c>
      <c r="F21944" s="405">
        <v>98947</v>
      </c>
      <c r="G21944" s="292" t="s">
        <v>2979</v>
      </c>
    </row>
    <row r="21945" spans="1:7">
      <c r="A21945" s="292" t="s">
        <v>49</v>
      </c>
      <c r="B21945" s="405">
        <v>99167</v>
      </c>
      <c r="C21945" s="292" t="s">
        <v>2979</v>
      </c>
      <c r="E21945" s="292" t="s">
        <v>214</v>
      </c>
      <c r="F21945" s="405">
        <v>98948</v>
      </c>
      <c r="G21945" s="292" t="s">
        <v>2979</v>
      </c>
    </row>
    <row r="21946" spans="1:7">
      <c r="A21946" s="292" t="s">
        <v>49</v>
      </c>
      <c r="B21946" s="405">
        <v>98527</v>
      </c>
      <c r="C21946" s="292" t="s">
        <v>2979</v>
      </c>
      <c r="E21946" s="292" t="s">
        <v>214</v>
      </c>
      <c r="F21946" s="405">
        <v>98950</v>
      </c>
      <c r="G21946" s="292" t="s">
        <v>2979</v>
      </c>
    </row>
    <row r="21947" spans="1:7">
      <c r="A21947" s="292" t="s">
        <v>49</v>
      </c>
      <c r="B21947" s="405">
        <v>98596</v>
      </c>
      <c r="C21947" s="292" t="s">
        <v>2979</v>
      </c>
      <c r="E21947" s="292" t="s">
        <v>214</v>
      </c>
      <c r="F21947" s="405">
        <v>98952</v>
      </c>
      <c r="G21947" s="292" t="s">
        <v>2979</v>
      </c>
    </row>
    <row r="21948" spans="1:7">
      <c r="A21948" s="292" t="s">
        <v>49</v>
      </c>
      <c r="B21948" s="405">
        <v>98822</v>
      </c>
      <c r="C21948" s="292" t="s">
        <v>2979</v>
      </c>
      <c r="E21948" s="292" t="s">
        <v>214</v>
      </c>
      <c r="F21948" s="405">
        <v>99003</v>
      </c>
      <c r="G21948" s="292" t="s">
        <v>2979</v>
      </c>
    </row>
    <row r="21949" spans="1:7">
      <c r="A21949" s="292" t="s">
        <v>49</v>
      </c>
      <c r="B21949" s="405">
        <v>99012</v>
      </c>
      <c r="C21949" s="292" t="s">
        <v>2979</v>
      </c>
      <c r="E21949" s="292" t="s">
        <v>214</v>
      </c>
      <c r="F21949" s="405">
        <v>99004</v>
      </c>
      <c r="G21949" s="292" t="s">
        <v>2979</v>
      </c>
    </row>
    <row r="21950" spans="1:7">
      <c r="A21950" s="292" t="s">
        <v>49</v>
      </c>
      <c r="B21950" s="405">
        <v>99169</v>
      </c>
      <c r="C21950" s="292" t="s">
        <v>2979</v>
      </c>
      <c r="E21950" s="292" t="s">
        <v>214</v>
      </c>
      <c r="F21950" s="405">
        <v>99006</v>
      </c>
      <c r="G21950" s="292" t="s">
        <v>2979</v>
      </c>
    </row>
    <row r="21951" spans="1:7">
      <c r="A21951" s="292" t="s">
        <v>49</v>
      </c>
      <c r="B21951" s="405">
        <v>98530</v>
      </c>
      <c r="C21951" s="292" t="s">
        <v>2979</v>
      </c>
      <c r="E21951" s="292" t="s">
        <v>214</v>
      </c>
      <c r="F21951" s="405">
        <v>99008</v>
      </c>
      <c r="G21951" s="292" t="s">
        <v>2979</v>
      </c>
    </row>
    <row r="21952" spans="1:7">
      <c r="A21952" s="292" t="s">
        <v>49</v>
      </c>
      <c r="B21952" s="405">
        <v>98597</v>
      </c>
      <c r="C21952" s="292" t="s">
        <v>2979</v>
      </c>
      <c r="E21952" s="292" t="s">
        <v>214</v>
      </c>
      <c r="F21952" s="405">
        <v>99012</v>
      </c>
      <c r="G21952" s="292" t="s">
        <v>2979</v>
      </c>
    </row>
    <row r="21953" spans="1:7">
      <c r="A21953" s="292" t="s">
        <v>49</v>
      </c>
      <c r="B21953" s="405">
        <v>98826</v>
      </c>
      <c r="C21953" s="292" t="s">
        <v>2979</v>
      </c>
      <c r="E21953" s="292" t="s">
        <v>214</v>
      </c>
      <c r="F21953" s="405">
        <v>99015</v>
      </c>
      <c r="G21953" s="292" t="s">
        <v>2979</v>
      </c>
    </row>
    <row r="21954" spans="1:7">
      <c r="A21954" s="292" t="s">
        <v>49</v>
      </c>
      <c r="B21954" s="405">
        <v>99015</v>
      </c>
      <c r="C21954" s="292" t="s">
        <v>2979</v>
      </c>
      <c r="E21954" s="292" t="s">
        <v>214</v>
      </c>
      <c r="F21954" s="405">
        <v>99023</v>
      </c>
      <c r="G21954" s="292" t="s">
        <v>2979</v>
      </c>
    </row>
    <row r="21955" spans="1:7">
      <c r="A21955" s="292" t="s">
        <v>49</v>
      </c>
      <c r="B21955" s="405">
        <v>99170</v>
      </c>
      <c r="C21955" s="292" t="s">
        <v>2979</v>
      </c>
      <c r="E21955" s="292" t="s">
        <v>214</v>
      </c>
      <c r="F21955" s="405">
        <v>99026</v>
      </c>
      <c r="G21955" s="292" t="s">
        <v>2979</v>
      </c>
    </row>
    <row r="21956" spans="1:7">
      <c r="A21956" s="292" t="s">
        <v>49</v>
      </c>
      <c r="B21956" s="405">
        <v>98533</v>
      </c>
      <c r="C21956" s="292" t="s">
        <v>2979</v>
      </c>
      <c r="E21956" s="292" t="s">
        <v>214</v>
      </c>
      <c r="F21956" s="405">
        <v>99031</v>
      </c>
      <c r="G21956" s="292" t="s">
        <v>2979</v>
      </c>
    </row>
    <row r="21957" spans="1:7">
      <c r="A21957" s="292" t="s">
        <v>49</v>
      </c>
      <c r="B21957" s="405">
        <v>98601</v>
      </c>
      <c r="C21957" s="292" t="s">
        <v>2979</v>
      </c>
      <c r="E21957" s="292" t="s">
        <v>214</v>
      </c>
      <c r="F21957" s="405">
        <v>99033</v>
      </c>
      <c r="G21957" s="292" t="s">
        <v>2979</v>
      </c>
    </row>
    <row r="21958" spans="1:7">
      <c r="A21958" s="292" t="s">
        <v>49</v>
      </c>
      <c r="B21958" s="405">
        <v>98827</v>
      </c>
      <c r="C21958" s="292" t="s">
        <v>2979</v>
      </c>
      <c r="E21958" s="292" t="s">
        <v>214</v>
      </c>
      <c r="F21958" s="405">
        <v>99034</v>
      </c>
      <c r="G21958" s="292" t="s">
        <v>2979</v>
      </c>
    </row>
    <row r="21959" spans="1:7">
      <c r="A21959" s="292" t="s">
        <v>49</v>
      </c>
      <c r="B21959" s="405">
        <v>99023</v>
      </c>
      <c r="C21959" s="292" t="s">
        <v>2979</v>
      </c>
      <c r="E21959" s="292" t="s">
        <v>214</v>
      </c>
      <c r="F21959" s="405">
        <v>99036</v>
      </c>
      <c r="G21959" s="292" t="s">
        <v>2979</v>
      </c>
    </row>
    <row r="21960" spans="1:7">
      <c r="A21960" s="292" t="s">
        <v>49</v>
      </c>
      <c r="B21960" s="405">
        <v>99171</v>
      </c>
      <c r="C21960" s="292" t="s">
        <v>2979</v>
      </c>
      <c r="E21960" s="292" t="s">
        <v>214</v>
      </c>
      <c r="F21960" s="405">
        <v>99039</v>
      </c>
      <c r="G21960" s="292" t="s">
        <v>2979</v>
      </c>
    </row>
    <row r="21961" spans="1:7">
      <c r="A21961" s="292" t="s">
        <v>49</v>
      </c>
      <c r="B21961" s="405">
        <v>98535</v>
      </c>
      <c r="C21961" s="292" t="s">
        <v>2979</v>
      </c>
      <c r="E21961" s="292" t="s">
        <v>214</v>
      </c>
      <c r="F21961" s="405">
        <v>99101</v>
      </c>
      <c r="G21961" s="292" t="s">
        <v>2979</v>
      </c>
    </row>
    <row r="21962" spans="1:7">
      <c r="A21962" s="292" t="s">
        <v>49</v>
      </c>
      <c r="B21962" s="405">
        <v>98603</v>
      </c>
      <c r="C21962" s="292" t="s">
        <v>2979</v>
      </c>
      <c r="E21962" s="292" t="s">
        <v>214</v>
      </c>
      <c r="F21962" s="405">
        <v>99102</v>
      </c>
      <c r="G21962" s="292" t="s">
        <v>2979</v>
      </c>
    </row>
    <row r="21963" spans="1:7">
      <c r="A21963" s="292" t="s">
        <v>49</v>
      </c>
      <c r="B21963" s="405">
        <v>98829</v>
      </c>
      <c r="C21963" s="292" t="s">
        <v>2979</v>
      </c>
      <c r="E21963" s="292" t="s">
        <v>214</v>
      </c>
      <c r="F21963" s="405">
        <v>99103</v>
      </c>
      <c r="G21963" s="292" t="s">
        <v>2979</v>
      </c>
    </row>
    <row r="21964" spans="1:7">
      <c r="A21964" s="292" t="s">
        <v>49</v>
      </c>
      <c r="B21964" s="405">
        <v>99026</v>
      </c>
      <c r="C21964" s="292" t="s">
        <v>2979</v>
      </c>
      <c r="E21964" s="292" t="s">
        <v>214</v>
      </c>
      <c r="F21964" s="405">
        <v>99107</v>
      </c>
      <c r="G21964" s="292" t="s">
        <v>2979</v>
      </c>
    </row>
    <row r="21965" spans="1:7">
      <c r="A21965" s="292" t="s">
        <v>49</v>
      </c>
      <c r="B21965" s="405">
        <v>99173</v>
      </c>
      <c r="C21965" s="292" t="s">
        <v>2979</v>
      </c>
      <c r="E21965" s="292" t="s">
        <v>214</v>
      </c>
      <c r="F21965" s="405">
        <v>99109</v>
      </c>
      <c r="G21965" s="292" t="s">
        <v>2979</v>
      </c>
    </row>
    <row r="21966" spans="1:7">
      <c r="A21966" s="292" t="s">
        <v>49</v>
      </c>
      <c r="B21966" s="405">
        <v>98536</v>
      </c>
      <c r="C21966" s="292" t="s">
        <v>2979</v>
      </c>
      <c r="E21966" s="292" t="s">
        <v>214</v>
      </c>
      <c r="F21966" s="405">
        <v>99110</v>
      </c>
      <c r="G21966" s="292" t="s">
        <v>2979</v>
      </c>
    </row>
    <row r="21967" spans="1:7">
      <c r="A21967" s="292" t="s">
        <v>49</v>
      </c>
      <c r="B21967" s="405">
        <v>98610</v>
      </c>
      <c r="C21967" s="292" t="s">
        <v>2979</v>
      </c>
      <c r="E21967" s="292" t="s">
        <v>214</v>
      </c>
      <c r="F21967" s="405">
        <v>99111</v>
      </c>
      <c r="G21967" s="292" t="s">
        <v>2979</v>
      </c>
    </row>
    <row r="21968" spans="1:7">
      <c r="A21968" s="292" t="s">
        <v>49</v>
      </c>
      <c r="B21968" s="405">
        <v>98831</v>
      </c>
      <c r="C21968" s="292" t="s">
        <v>2979</v>
      </c>
      <c r="E21968" s="292" t="s">
        <v>214</v>
      </c>
      <c r="F21968" s="405">
        <v>99113</v>
      </c>
      <c r="G21968" s="292" t="s">
        <v>2979</v>
      </c>
    </row>
    <row r="21969" spans="1:7">
      <c r="A21969" s="292" t="s">
        <v>49</v>
      </c>
      <c r="B21969" s="405">
        <v>99031</v>
      </c>
      <c r="C21969" s="292" t="s">
        <v>2979</v>
      </c>
      <c r="E21969" s="292" t="s">
        <v>214</v>
      </c>
      <c r="F21969" s="405">
        <v>99114</v>
      </c>
      <c r="G21969" s="292" t="s">
        <v>2979</v>
      </c>
    </row>
    <row r="21970" spans="1:7">
      <c r="A21970" s="292" t="s">
        <v>49</v>
      </c>
      <c r="B21970" s="405">
        <v>99179</v>
      </c>
      <c r="C21970" s="292" t="s">
        <v>2979</v>
      </c>
      <c r="E21970" s="292" t="s">
        <v>214</v>
      </c>
      <c r="F21970" s="405">
        <v>99118</v>
      </c>
      <c r="G21970" s="292" t="s">
        <v>2979</v>
      </c>
    </row>
    <row r="21971" spans="1:7">
      <c r="A21971" s="292" t="s">
        <v>49</v>
      </c>
      <c r="B21971" s="405">
        <v>98537</v>
      </c>
      <c r="C21971" s="292" t="s">
        <v>2979</v>
      </c>
      <c r="E21971" s="292" t="s">
        <v>214</v>
      </c>
      <c r="F21971" s="405">
        <v>99125</v>
      </c>
      <c r="G21971" s="292" t="s">
        <v>2979</v>
      </c>
    </row>
    <row r="21972" spans="1:7">
      <c r="A21972" s="292" t="s">
        <v>49</v>
      </c>
      <c r="B21972" s="405">
        <v>98611</v>
      </c>
      <c r="C21972" s="292" t="s">
        <v>2979</v>
      </c>
      <c r="E21972" s="292" t="s">
        <v>214</v>
      </c>
      <c r="F21972" s="405">
        <v>99126</v>
      </c>
      <c r="G21972" s="292" t="s">
        <v>2979</v>
      </c>
    </row>
    <row r="21973" spans="1:7">
      <c r="A21973" s="292" t="s">
        <v>49</v>
      </c>
      <c r="B21973" s="405">
        <v>98833</v>
      </c>
      <c r="C21973" s="292" t="s">
        <v>2979</v>
      </c>
      <c r="E21973" s="292" t="s">
        <v>214</v>
      </c>
      <c r="F21973" s="405">
        <v>99127</v>
      </c>
      <c r="G21973" s="292" t="s">
        <v>2979</v>
      </c>
    </row>
    <row r="21974" spans="1:7">
      <c r="A21974" s="292" t="s">
        <v>49</v>
      </c>
      <c r="B21974" s="405">
        <v>99033</v>
      </c>
      <c r="C21974" s="292" t="s">
        <v>2979</v>
      </c>
      <c r="E21974" s="292" t="s">
        <v>214</v>
      </c>
      <c r="F21974" s="405">
        <v>99128</v>
      </c>
      <c r="G21974" s="292" t="s">
        <v>2979</v>
      </c>
    </row>
    <row r="21975" spans="1:7">
      <c r="A21975" s="292" t="s">
        <v>49</v>
      </c>
      <c r="B21975" s="405">
        <v>99180</v>
      </c>
      <c r="C21975" s="292" t="s">
        <v>2979</v>
      </c>
      <c r="E21975" s="292" t="s">
        <v>214</v>
      </c>
      <c r="F21975" s="405">
        <v>99133</v>
      </c>
      <c r="G21975" s="292" t="s">
        <v>2979</v>
      </c>
    </row>
    <row r="21976" spans="1:7">
      <c r="A21976" s="292" t="s">
        <v>49</v>
      </c>
      <c r="B21976" s="405">
        <v>98538</v>
      </c>
      <c r="C21976" s="292" t="s">
        <v>2979</v>
      </c>
      <c r="E21976" s="292" t="s">
        <v>214</v>
      </c>
      <c r="F21976" s="405">
        <v>99135</v>
      </c>
      <c r="G21976" s="292" t="s">
        <v>2979</v>
      </c>
    </row>
    <row r="21977" spans="1:7">
      <c r="A21977" s="292" t="s">
        <v>49</v>
      </c>
      <c r="B21977" s="405">
        <v>98612</v>
      </c>
      <c r="C21977" s="292" t="s">
        <v>2979</v>
      </c>
      <c r="E21977" s="292" t="s">
        <v>214</v>
      </c>
      <c r="F21977" s="405">
        <v>99139</v>
      </c>
      <c r="G21977" s="292" t="s">
        <v>2979</v>
      </c>
    </row>
    <row r="21978" spans="1:7">
      <c r="A21978" s="292" t="s">
        <v>49</v>
      </c>
      <c r="B21978" s="405">
        <v>98836</v>
      </c>
      <c r="C21978" s="292" t="s">
        <v>2979</v>
      </c>
      <c r="E21978" s="292" t="s">
        <v>214</v>
      </c>
      <c r="F21978" s="405">
        <v>99141</v>
      </c>
      <c r="G21978" s="292" t="s">
        <v>2979</v>
      </c>
    </row>
    <row r="21979" spans="1:7">
      <c r="A21979" s="292" t="s">
        <v>49</v>
      </c>
      <c r="B21979" s="405">
        <v>99034</v>
      </c>
      <c r="C21979" s="292" t="s">
        <v>2979</v>
      </c>
      <c r="E21979" s="292" t="s">
        <v>214</v>
      </c>
      <c r="F21979" s="405">
        <v>99146</v>
      </c>
      <c r="G21979" s="292" t="s">
        <v>2979</v>
      </c>
    </row>
    <row r="21980" spans="1:7">
      <c r="A21980" s="292" t="s">
        <v>49</v>
      </c>
      <c r="B21980" s="405">
        <v>99181</v>
      </c>
      <c r="C21980" s="292" t="s">
        <v>2979</v>
      </c>
      <c r="E21980" s="292" t="s">
        <v>214</v>
      </c>
      <c r="F21980" s="405">
        <v>99147</v>
      </c>
      <c r="G21980" s="292" t="s">
        <v>2979</v>
      </c>
    </row>
    <row r="21981" spans="1:7">
      <c r="A21981" s="292" t="s">
        <v>49</v>
      </c>
      <c r="B21981" s="405">
        <v>98541</v>
      </c>
      <c r="C21981" s="292" t="s">
        <v>2979</v>
      </c>
      <c r="E21981" s="292" t="s">
        <v>214</v>
      </c>
      <c r="F21981" s="405">
        <v>99148</v>
      </c>
      <c r="G21981" s="292" t="s">
        <v>2979</v>
      </c>
    </row>
    <row r="21982" spans="1:7">
      <c r="A21982" s="292" t="s">
        <v>49</v>
      </c>
      <c r="B21982" s="405">
        <v>98613</v>
      </c>
      <c r="C21982" s="292" t="s">
        <v>2979</v>
      </c>
      <c r="E21982" s="292" t="s">
        <v>214</v>
      </c>
      <c r="F21982" s="405">
        <v>99149</v>
      </c>
      <c r="G21982" s="292" t="s">
        <v>2979</v>
      </c>
    </row>
    <row r="21983" spans="1:7">
      <c r="A21983" s="292" t="s">
        <v>49</v>
      </c>
      <c r="B21983" s="405">
        <v>98840</v>
      </c>
      <c r="C21983" s="292" t="s">
        <v>2979</v>
      </c>
      <c r="E21983" s="292" t="s">
        <v>214</v>
      </c>
      <c r="F21983" s="405">
        <v>99150</v>
      </c>
      <c r="G21983" s="292" t="s">
        <v>2979</v>
      </c>
    </row>
    <row r="21984" spans="1:7">
      <c r="A21984" s="292" t="s">
        <v>49</v>
      </c>
      <c r="B21984" s="405">
        <v>99036</v>
      </c>
      <c r="C21984" s="292" t="s">
        <v>2979</v>
      </c>
      <c r="E21984" s="292" t="s">
        <v>214</v>
      </c>
      <c r="F21984" s="405">
        <v>99151</v>
      </c>
      <c r="G21984" s="292" t="s">
        <v>2979</v>
      </c>
    </row>
    <row r="21985" spans="1:7">
      <c r="A21985" s="292" t="s">
        <v>49</v>
      </c>
      <c r="B21985" s="405">
        <v>99185</v>
      </c>
      <c r="C21985" s="292" t="s">
        <v>2979</v>
      </c>
      <c r="E21985" s="292" t="s">
        <v>214</v>
      </c>
      <c r="F21985" s="405">
        <v>99152</v>
      </c>
      <c r="G21985" s="292" t="s">
        <v>2979</v>
      </c>
    </row>
    <row r="21986" spans="1:7">
      <c r="A21986" s="292" t="s">
        <v>49</v>
      </c>
      <c r="B21986" s="405">
        <v>98542</v>
      </c>
      <c r="C21986" s="292" t="s">
        <v>2979</v>
      </c>
      <c r="E21986" s="292" t="s">
        <v>214</v>
      </c>
      <c r="F21986" s="405">
        <v>99154</v>
      </c>
      <c r="G21986" s="292" t="s">
        <v>2979</v>
      </c>
    </row>
    <row r="21987" spans="1:7">
      <c r="A21987" s="292" t="s">
        <v>49</v>
      </c>
      <c r="B21987" s="405">
        <v>98614</v>
      </c>
      <c r="C21987" s="292" t="s">
        <v>2979</v>
      </c>
      <c r="E21987" s="292" t="s">
        <v>214</v>
      </c>
      <c r="F21987" s="405">
        <v>99155</v>
      </c>
      <c r="G21987" s="292" t="s">
        <v>2979</v>
      </c>
    </row>
    <row r="21988" spans="1:7">
      <c r="A21988" s="292" t="s">
        <v>49</v>
      </c>
      <c r="B21988" s="405">
        <v>98843</v>
      </c>
      <c r="C21988" s="292" t="s">
        <v>2979</v>
      </c>
      <c r="E21988" s="292" t="s">
        <v>214</v>
      </c>
      <c r="F21988" s="405">
        <v>99156</v>
      </c>
      <c r="G21988" s="292" t="s">
        <v>2979</v>
      </c>
    </row>
    <row r="21989" spans="1:7">
      <c r="A21989" s="292" t="s">
        <v>49</v>
      </c>
      <c r="B21989" s="405">
        <v>99039</v>
      </c>
      <c r="C21989" s="292" t="s">
        <v>2979</v>
      </c>
      <c r="E21989" s="292" t="s">
        <v>214</v>
      </c>
      <c r="F21989" s="405">
        <v>99159</v>
      </c>
      <c r="G21989" s="292" t="s">
        <v>2979</v>
      </c>
    </row>
    <row r="21990" spans="1:7">
      <c r="A21990" s="292" t="s">
        <v>49</v>
      </c>
      <c r="B21990" s="405">
        <v>99320</v>
      </c>
      <c r="C21990" s="292" t="s">
        <v>2979</v>
      </c>
      <c r="E21990" s="292" t="s">
        <v>214</v>
      </c>
      <c r="F21990" s="405">
        <v>99161</v>
      </c>
      <c r="G21990" s="292" t="s">
        <v>2979</v>
      </c>
    </row>
    <row r="21991" spans="1:7">
      <c r="A21991" s="292" t="s">
        <v>49</v>
      </c>
      <c r="B21991" s="405">
        <v>98546</v>
      </c>
      <c r="C21991" s="292" t="s">
        <v>2979</v>
      </c>
      <c r="E21991" s="292" t="s">
        <v>214</v>
      </c>
      <c r="F21991" s="405">
        <v>99166</v>
      </c>
      <c r="G21991" s="292" t="s">
        <v>2979</v>
      </c>
    </row>
    <row r="21992" spans="1:7">
      <c r="A21992" s="292" t="s">
        <v>49</v>
      </c>
      <c r="B21992" s="405">
        <v>98616</v>
      </c>
      <c r="C21992" s="292" t="s">
        <v>2979</v>
      </c>
      <c r="E21992" s="292" t="s">
        <v>214</v>
      </c>
      <c r="F21992" s="405">
        <v>99167</v>
      </c>
      <c r="G21992" s="292" t="s">
        <v>2979</v>
      </c>
    </row>
    <row r="21993" spans="1:7">
      <c r="A21993" s="292" t="s">
        <v>49</v>
      </c>
      <c r="B21993" s="405">
        <v>98846</v>
      </c>
      <c r="C21993" s="292" t="s">
        <v>2979</v>
      </c>
      <c r="E21993" s="292" t="s">
        <v>214</v>
      </c>
      <c r="F21993" s="405">
        <v>99169</v>
      </c>
      <c r="G21993" s="292" t="s">
        <v>2979</v>
      </c>
    </row>
    <row r="21994" spans="1:7">
      <c r="A21994" s="292" t="s">
        <v>49</v>
      </c>
      <c r="B21994" s="405">
        <v>99101</v>
      </c>
      <c r="C21994" s="292" t="s">
        <v>2979</v>
      </c>
      <c r="E21994" s="292" t="s">
        <v>214</v>
      </c>
      <c r="F21994" s="405">
        <v>99170</v>
      </c>
      <c r="G21994" s="292" t="s">
        <v>2979</v>
      </c>
    </row>
    <row r="21995" spans="1:7">
      <c r="A21995" s="292" t="s">
        <v>49</v>
      </c>
      <c r="B21995" s="405">
        <v>99321</v>
      </c>
      <c r="C21995" s="292" t="s">
        <v>2979</v>
      </c>
      <c r="E21995" s="292" t="s">
        <v>214</v>
      </c>
      <c r="F21995" s="405">
        <v>99171</v>
      </c>
      <c r="G21995" s="292" t="s">
        <v>2979</v>
      </c>
    </row>
    <row r="21996" spans="1:7">
      <c r="A21996" s="292" t="s">
        <v>49</v>
      </c>
      <c r="B21996" s="405">
        <v>98547</v>
      </c>
      <c r="C21996" s="292" t="s">
        <v>2979</v>
      </c>
      <c r="E21996" s="292" t="s">
        <v>214</v>
      </c>
      <c r="F21996" s="405">
        <v>99173</v>
      </c>
      <c r="G21996" s="292" t="s">
        <v>2979</v>
      </c>
    </row>
    <row r="21997" spans="1:7">
      <c r="A21997" s="292" t="s">
        <v>49</v>
      </c>
      <c r="B21997" s="405">
        <v>98617</v>
      </c>
      <c r="C21997" s="292" t="s">
        <v>2979</v>
      </c>
      <c r="E21997" s="292" t="s">
        <v>214</v>
      </c>
      <c r="F21997" s="405">
        <v>99179</v>
      </c>
      <c r="G21997" s="292" t="s">
        <v>2979</v>
      </c>
    </row>
    <row r="21998" spans="1:7">
      <c r="A21998" s="292" t="s">
        <v>49</v>
      </c>
      <c r="B21998" s="405">
        <v>98847</v>
      </c>
      <c r="C21998" s="292" t="s">
        <v>2979</v>
      </c>
      <c r="E21998" s="292" t="s">
        <v>214</v>
      </c>
      <c r="F21998" s="405">
        <v>99180</v>
      </c>
      <c r="G21998" s="292" t="s">
        <v>2979</v>
      </c>
    </row>
    <row r="21999" spans="1:7">
      <c r="A21999" s="292" t="s">
        <v>49</v>
      </c>
      <c r="B21999" s="405">
        <v>99102</v>
      </c>
      <c r="C21999" s="292" t="s">
        <v>2979</v>
      </c>
      <c r="E21999" s="292" t="s">
        <v>214</v>
      </c>
      <c r="F21999" s="405">
        <v>99181</v>
      </c>
      <c r="G21999" s="292" t="s">
        <v>2979</v>
      </c>
    </row>
    <row r="22000" spans="1:7">
      <c r="A22000" s="292" t="s">
        <v>49</v>
      </c>
      <c r="B22000" s="405">
        <v>99326</v>
      </c>
      <c r="C22000" s="292" t="s">
        <v>2979</v>
      </c>
      <c r="E22000" s="292" t="s">
        <v>214</v>
      </c>
      <c r="F22000" s="405">
        <v>99185</v>
      </c>
      <c r="G22000" s="292" t="s">
        <v>2979</v>
      </c>
    </row>
    <row r="22001" spans="1:7">
      <c r="A22001" s="292" t="s">
        <v>49</v>
      </c>
      <c r="B22001" s="405">
        <v>98548</v>
      </c>
      <c r="C22001" s="292" t="s">
        <v>2979</v>
      </c>
      <c r="E22001" s="292" t="s">
        <v>214</v>
      </c>
      <c r="F22001" s="405">
        <v>99320</v>
      </c>
      <c r="G22001" s="292" t="s">
        <v>2979</v>
      </c>
    </row>
    <row r="22002" spans="1:7">
      <c r="A22002" s="292" t="s">
        <v>49</v>
      </c>
      <c r="B22002" s="405">
        <v>98619</v>
      </c>
      <c r="C22002" s="292" t="s">
        <v>2979</v>
      </c>
      <c r="E22002" s="292" t="s">
        <v>214</v>
      </c>
      <c r="F22002" s="405">
        <v>99321</v>
      </c>
      <c r="G22002" s="292" t="s">
        <v>2979</v>
      </c>
    </row>
    <row r="22003" spans="1:7">
      <c r="A22003" s="292" t="s">
        <v>49</v>
      </c>
      <c r="B22003" s="405">
        <v>98849</v>
      </c>
      <c r="C22003" s="292" t="s">
        <v>2979</v>
      </c>
      <c r="E22003" s="292" t="s">
        <v>214</v>
      </c>
      <c r="F22003" s="405">
        <v>99326</v>
      </c>
      <c r="G22003" s="292" t="s">
        <v>2979</v>
      </c>
    </row>
    <row r="22004" spans="1:7">
      <c r="A22004" s="292" t="s">
        <v>49</v>
      </c>
      <c r="B22004" s="405">
        <v>99103</v>
      </c>
      <c r="C22004" s="292" t="s">
        <v>2979</v>
      </c>
      <c r="E22004" s="292" t="s">
        <v>214</v>
      </c>
      <c r="F22004" s="405">
        <v>99328</v>
      </c>
      <c r="G22004" s="292" t="s">
        <v>2979</v>
      </c>
    </row>
    <row r="22005" spans="1:7">
      <c r="A22005" s="292" t="s">
        <v>49</v>
      </c>
      <c r="B22005" s="405">
        <v>99328</v>
      </c>
      <c r="C22005" s="292" t="s">
        <v>2979</v>
      </c>
      <c r="E22005" s="292" t="s">
        <v>214</v>
      </c>
      <c r="F22005" s="405">
        <v>99329</v>
      </c>
      <c r="G22005" s="292" t="s">
        <v>2979</v>
      </c>
    </row>
    <row r="22006" spans="1:7">
      <c r="A22006" s="292" t="s">
        <v>49</v>
      </c>
      <c r="B22006" s="405">
        <v>98550</v>
      </c>
      <c r="C22006" s="292" t="s">
        <v>2979</v>
      </c>
      <c r="E22006" s="292" t="s">
        <v>214</v>
      </c>
      <c r="F22006" s="405">
        <v>99330</v>
      </c>
      <c r="G22006" s="292" t="s">
        <v>2979</v>
      </c>
    </row>
    <row r="22007" spans="1:7">
      <c r="A22007" s="292" t="s">
        <v>49</v>
      </c>
      <c r="B22007" s="405">
        <v>98620</v>
      </c>
      <c r="C22007" s="292" t="s">
        <v>2979</v>
      </c>
      <c r="E22007" s="292" t="s">
        <v>214</v>
      </c>
      <c r="F22007" s="405">
        <v>99332</v>
      </c>
      <c r="G22007" s="292" t="s">
        <v>2979</v>
      </c>
    </row>
    <row r="22008" spans="1:7">
      <c r="A22008" s="292" t="s">
        <v>49</v>
      </c>
      <c r="B22008" s="405">
        <v>98851</v>
      </c>
      <c r="C22008" s="292" t="s">
        <v>2979</v>
      </c>
      <c r="E22008" s="292" t="s">
        <v>214</v>
      </c>
      <c r="F22008" s="405">
        <v>99335</v>
      </c>
      <c r="G22008" s="292" t="s">
        <v>2979</v>
      </c>
    </row>
    <row r="22009" spans="1:7">
      <c r="A22009" s="292" t="s">
        <v>49</v>
      </c>
      <c r="B22009" s="405">
        <v>99107</v>
      </c>
      <c r="C22009" s="292" t="s">
        <v>2979</v>
      </c>
      <c r="E22009" s="292" t="s">
        <v>214</v>
      </c>
      <c r="F22009" s="405">
        <v>99341</v>
      </c>
      <c r="G22009" s="292" t="s">
        <v>2979</v>
      </c>
    </row>
    <row r="22010" spans="1:7">
      <c r="A22010" s="292" t="s">
        <v>49</v>
      </c>
      <c r="B22010" s="405">
        <v>99329</v>
      </c>
      <c r="C22010" s="292" t="s">
        <v>2979</v>
      </c>
      <c r="E22010" s="292" t="s">
        <v>214</v>
      </c>
      <c r="F22010" s="405">
        <v>99343</v>
      </c>
      <c r="G22010" s="292" t="s">
        <v>2979</v>
      </c>
    </row>
    <row r="22011" spans="1:7">
      <c r="A22011" s="292" t="s">
        <v>49</v>
      </c>
      <c r="B22011" s="405">
        <v>96703</v>
      </c>
      <c r="C22011" s="292" t="s">
        <v>2980</v>
      </c>
      <c r="E22011" s="292" t="s">
        <v>214</v>
      </c>
      <c r="F22011" s="405">
        <v>99344</v>
      </c>
      <c r="G22011" s="292" t="s">
        <v>2979</v>
      </c>
    </row>
    <row r="22012" spans="1:7">
      <c r="A22012" s="292" t="s">
        <v>49</v>
      </c>
      <c r="B22012" s="405">
        <v>96713</v>
      </c>
      <c r="C22012" s="292" t="s">
        <v>2980</v>
      </c>
      <c r="E22012" s="292" t="s">
        <v>214</v>
      </c>
      <c r="F22012" s="405">
        <v>99345</v>
      </c>
      <c r="G22012" s="292" t="s">
        <v>2979</v>
      </c>
    </row>
    <row r="22013" spans="1:7">
      <c r="A22013" s="292" t="s">
        <v>49</v>
      </c>
      <c r="B22013" s="405">
        <v>96719</v>
      </c>
      <c r="C22013" s="292" t="s">
        <v>2980</v>
      </c>
      <c r="E22013" s="292" t="s">
        <v>214</v>
      </c>
      <c r="F22013" s="405">
        <v>99346</v>
      </c>
      <c r="G22013" s="292" t="s">
        <v>2979</v>
      </c>
    </row>
    <row r="22014" spans="1:7">
      <c r="A22014" s="292" t="s">
        <v>49</v>
      </c>
      <c r="B22014" s="405">
        <v>96726</v>
      </c>
      <c r="C22014" s="292" t="s">
        <v>2980</v>
      </c>
      <c r="E22014" s="292" t="s">
        <v>214</v>
      </c>
      <c r="F22014" s="405">
        <v>99347</v>
      </c>
      <c r="G22014" s="292" t="s">
        <v>2979</v>
      </c>
    </row>
    <row r="22015" spans="1:7">
      <c r="A22015" s="292" t="s">
        <v>49</v>
      </c>
      <c r="B22015" s="405">
        <v>96733</v>
      </c>
      <c r="C22015" s="292" t="s">
        <v>2980</v>
      </c>
      <c r="E22015" s="292" t="s">
        <v>214</v>
      </c>
      <c r="F22015" s="405">
        <v>99348</v>
      </c>
      <c r="G22015" s="292" t="s">
        <v>2979</v>
      </c>
    </row>
    <row r="22016" spans="1:7">
      <c r="A22016" s="292" t="s">
        <v>49</v>
      </c>
      <c r="B22016" s="405">
        <v>96742</v>
      </c>
      <c r="C22016" s="292" t="s">
        <v>2980</v>
      </c>
      <c r="E22016" s="292" t="s">
        <v>214</v>
      </c>
      <c r="F22016" s="405">
        <v>99349</v>
      </c>
      <c r="G22016" s="292" t="s">
        <v>2979</v>
      </c>
    </row>
    <row r="22017" spans="1:7">
      <c r="A22017" s="292" t="s">
        <v>49</v>
      </c>
      <c r="B22017" s="405">
        <v>96748</v>
      </c>
      <c r="C22017" s="292" t="s">
        <v>2980</v>
      </c>
      <c r="E22017" s="292" t="s">
        <v>214</v>
      </c>
      <c r="F22017" s="405">
        <v>99350</v>
      </c>
      <c r="G22017" s="292" t="s">
        <v>2979</v>
      </c>
    </row>
    <row r="22018" spans="1:7">
      <c r="A22018" s="292" t="s">
        <v>49</v>
      </c>
      <c r="B22018" s="405">
        <v>96753</v>
      </c>
      <c r="C22018" s="292" t="s">
        <v>2980</v>
      </c>
      <c r="E22018" s="292" t="s">
        <v>214</v>
      </c>
      <c r="F22018" s="405">
        <v>99357</v>
      </c>
      <c r="G22018" s="292" t="s">
        <v>2979</v>
      </c>
    </row>
    <row r="22019" spans="1:7">
      <c r="A22019" s="292" t="s">
        <v>49</v>
      </c>
      <c r="B22019" s="405">
        <v>96760</v>
      </c>
      <c r="C22019" s="292" t="s">
        <v>2980</v>
      </c>
      <c r="E22019" s="292" t="s">
        <v>214</v>
      </c>
      <c r="F22019" s="405">
        <v>99359</v>
      </c>
      <c r="G22019" s="292" t="s">
        <v>2979</v>
      </c>
    </row>
    <row r="22020" spans="1:7">
      <c r="A22020" s="292" t="s">
        <v>49</v>
      </c>
      <c r="B22020" s="405">
        <v>96766</v>
      </c>
      <c r="C22020" s="292" t="s">
        <v>2980</v>
      </c>
      <c r="E22020" s="292" t="s">
        <v>214</v>
      </c>
      <c r="F22020" s="405">
        <v>99360</v>
      </c>
      <c r="G22020" s="292" t="s">
        <v>2979</v>
      </c>
    </row>
    <row r="22021" spans="1:7">
      <c r="A22021" s="292" t="s">
        <v>49</v>
      </c>
      <c r="B22021" s="405">
        <v>96771</v>
      </c>
      <c r="C22021" s="292" t="s">
        <v>2980</v>
      </c>
      <c r="E22021" s="292" t="s">
        <v>214</v>
      </c>
      <c r="F22021" s="405">
        <v>99361</v>
      </c>
      <c r="G22021" s="292" t="s">
        <v>2979</v>
      </c>
    </row>
    <row r="22022" spans="1:7">
      <c r="A22022" s="292" t="s">
        <v>49</v>
      </c>
      <c r="B22022" s="405">
        <v>96776</v>
      </c>
      <c r="C22022" s="292" t="s">
        <v>2980</v>
      </c>
      <c r="E22022" s="292" t="s">
        <v>214</v>
      </c>
      <c r="F22022" s="405">
        <v>99371</v>
      </c>
      <c r="G22022" s="292" t="s">
        <v>2979</v>
      </c>
    </row>
    <row r="22023" spans="1:7">
      <c r="A22023" s="292" t="s">
        <v>49</v>
      </c>
      <c r="B22023" s="405">
        <v>96781</v>
      </c>
      <c r="C22023" s="292" t="s">
        <v>2980</v>
      </c>
      <c r="E22023" s="292" t="s">
        <v>214</v>
      </c>
      <c r="F22023" s="405">
        <v>99402</v>
      </c>
      <c r="G22023" s="292" t="s">
        <v>2979</v>
      </c>
    </row>
    <row r="22024" spans="1:7">
      <c r="A22024" s="292" t="s">
        <v>49</v>
      </c>
      <c r="B22024" s="405">
        <v>96790</v>
      </c>
      <c r="C22024" s="292" t="s">
        <v>2980</v>
      </c>
      <c r="E22024" s="292" t="s">
        <v>214</v>
      </c>
      <c r="F22024" s="405">
        <v>1026</v>
      </c>
      <c r="G22024" s="292" t="s">
        <v>2980</v>
      </c>
    </row>
    <row r="22025" spans="1:7">
      <c r="A22025" s="292" t="s">
        <v>49</v>
      </c>
      <c r="B22025" s="405">
        <v>96704</v>
      </c>
      <c r="C22025" s="292" t="s">
        <v>2980</v>
      </c>
      <c r="E22025" s="292" t="s">
        <v>214</v>
      </c>
      <c r="F22025" s="405">
        <v>1072</v>
      </c>
      <c r="G22025" s="292" t="s">
        <v>2980</v>
      </c>
    </row>
    <row r="22026" spans="1:7">
      <c r="A22026" s="292" t="s">
        <v>49</v>
      </c>
      <c r="B22026" s="405">
        <v>96714</v>
      </c>
      <c r="C22026" s="292" t="s">
        <v>2980</v>
      </c>
      <c r="E22026" s="292" t="s">
        <v>214</v>
      </c>
      <c r="F22026" s="405">
        <v>1368</v>
      </c>
      <c r="G22026" s="292" t="s">
        <v>2980</v>
      </c>
    </row>
    <row r="22027" spans="1:7">
      <c r="A22027" s="292" t="s">
        <v>49</v>
      </c>
      <c r="B22027" s="405">
        <v>96720</v>
      </c>
      <c r="C22027" s="292" t="s">
        <v>2980</v>
      </c>
      <c r="E22027" s="292" t="s">
        <v>214</v>
      </c>
      <c r="F22027" s="405">
        <v>2535</v>
      </c>
      <c r="G22027" s="292" t="s">
        <v>2980</v>
      </c>
    </row>
    <row r="22028" spans="1:7">
      <c r="A22028" s="292" t="s">
        <v>49</v>
      </c>
      <c r="B22028" s="405">
        <v>96727</v>
      </c>
      <c r="C22028" s="292" t="s">
        <v>2980</v>
      </c>
      <c r="E22028" s="292" t="s">
        <v>214</v>
      </c>
      <c r="F22028" s="405">
        <v>2539</v>
      </c>
      <c r="G22028" s="292" t="s">
        <v>2980</v>
      </c>
    </row>
    <row r="22029" spans="1:7">
      <c r="A22029" s="292" t="s">
        <v>49</v>
      </c>
      <c r="B22029" s="405">
        <v>96738</v>
      </c>
      <c r="C22029" s="292" t="s">
        <v>2980</v>
      </c>
      <c r="E22029" s="292" t="s">
        <v>214</v>
      </c>
      <c r="F22029" s="405">
        <v>2552</v>
      </c>
      <c r="G22029" s="292" t="s">
        <v>2980</v>
      </c>
    </row>
    <row r="22030" spans="1:7">
      <c r="A22030" s="292" t="s">
        <v>49</v>
      </c>
      <c r="B22030" s="405">
        <v>96743</v>
      </c>
      <c r="C22030" s="292" t="s">
        <v>2980</v>
      </c>
      <c r="E22030" s="292" t="s">
        <v>214</v>
      </c>
      <c r="F22030" s="405">
        <v>2554</v>
      </c>
      <c r="G22030" s="292" t="s">
        <v>2980</v>
      </c>
    </row>
    <row r="22031" spans="1:7">
      <c r="A22031" s="292" t="s">
        <v>49</v>
      </c>
      <c r="B22031" s="405">
        <v>96749</v>
      </c>
      <c r="C22031" s="292" t="s">
        <v>2980</v>
      </c>
      <c r="E22031" s="292" t="s">
        <v>214</v>
      </c>
      <c r="F22031" s="405">
        <v>2557</v>
      </c>
      <c r="G22031" s="292" t="s">
        <v>2980</v>
      </c>
    </row>
    <row r="22032" spans="1:7">
      <c r="A22032" s="292" t="s">
        <v>49</v>
      </c>
      <c r="B22032" s="405">
        <v>96754</v>
      </c>
      <c r="C22032" s="292" t="s">
        <v>2980</v>
      </c>
      <c r="E22032" s="292" t="s">
        <v>214</v>
      </c>
      <c r="F22032" s="405">
        <v>2564</v>
      </c>
      <c r="G22032" s="292" t="s">
        <v>2980</v>
      </c>
    </row>
    <row r="22033" spans="1:7">
      <c r="A22033" s="292" t="s">
        <v>49</v>
      </c>
      <c r="B22033" s="405">
        <v>96761</v>
      </c>
      <c r="C22033" s="292" t="s">
        <v>2980</v>
      </c>
      <c r="E22033" s="292" t="s">
        <v>214</v>
      </c>
      <c r="F22033" s="405">
        <v>2568</v>
      </c>
      <c r="G22033" s="292" t="s">
        <v>2980</v>
      </c>
    </row>
    <row r="22034" spans="1:7">
      <c r="A22034" s="292" t="s">
        <v>49</v>
      </c>
      <c r="B22034" s="405">
        <v>96767</v>
      </c>
      <c r="C22034" s="292" t="s">
        <v>2980</v>
      </c>
      <c r="E22034" s="292" t="s">
        <v>214</v>
      </c>
      <c r="F22034" s="405">
        <v>2575</v>
      </c>
      <c r="G22034" s="292" t="s">
        <v>2980</v>
      </c>
    </row>
    <row r="22035" spans="1:7">
      <c r="A22035" s="292" t="s">
        <v>49</v>
      </c>
      <c r="B22035" s="405">
        <v>96772</v>
      </c>
      <c r="C22035" s="292" t="s">
        <v>2980</v>
      </c>
      <c r="E22035" s="292" t="s">
        <v>214</v>
      </c>
      <c r="F22035" s="405">
        <v>2584</v>
      </c>
      <c r="G22035" s="292" t="s">
        <v>2980</v>
      </c>
    </row>
    <row r="22036" spans="1:7">
      <c r="A22036" s="292" t="s">
        <v>49</v>
      </c>
      <c r="B22036" s="405">
        <v>96777</v>
      </c>
      <c r="C22036" s="292" t="s">
        <v>2980</v>
      </c>
      <c r="E22036" s="292" t="s">
        <v>214</v>
      </c>
      <c r="F22036" s="405">
        <v>2807</v>
      </c>
      <c r="G22036" s="292" t="s">
        <v>2980</v>
      </c>
    </row>
    <row r="22037" spans="1:7">
      <c r="A22037" s="292" t="s">
        <v>49</v>
      </c>
      <c r="B22037" s="405">
        <v>96783</v>
      </c>
      <c r="C22037" s="292" t="s">
        <v>2980</v>
      </c>
      <c r="E22037" s="292" t="s">
        <v>214</v>
      </c>
      <c r="F22037" s="405">
        <v>2898</v>
      </c>
      <c r="G22037" s="292" t="s">
        <v>2980</v>
      </c>
    </row>
    <row r="22038" spans="1:7">
      <c r="A22038" s="292" t="s">
        <v>49</v>
      </c>
      <c r="B22038" s="405">
        <v>96793</v>
      </c>
      <c r="C22038" s="292" t="s">
        <v>2980</v>
      </c>
      <c r="E22038" s="292" t="s">
        <v>214</v>
      </c>
      <c r="F22038" s="405">
        <v>3280</v>
      </c>
      <c r="G22038" s="292" t="s">
        <v>2980</v>
      </c>
    </row>
    <row r="22039" spans="1:7">
      <c r="A22039" s="292" t="s">
        <v>49</v>
      </c>
      <c r="B22039" s="405">
        <v>96705</v>
      </c>
      <c r="C22039" s="292" t="s">
        <v>2980</v>
      </c>
      <c r="E22039" s="292" t="s">
        <v>214</v>
      </c>
      <c r="F22039" s="405">
        <v>3588</v>
      </c>
      <c r="G22039" s="292" t="s">
        <v>2980</v>
      </c>
    </row>
    <row r="22040" spans="1:7">
      <c r="A22040" s="292" t="s">
        <v>49</v>
      </c>
      <c r="B22040" s="405">
        <v>96715</v>
      </c>
      <c r="C22040" s="292" t="s">
        <v>2980</v>
      </c>
      <c r="E22040" s="292" t="s">
        <v>214</v>
      </c>
      <c r="F22040" s="405">
        <v>3597</v>
      </c>
      <c r="G22040" s="292" t="s">
        <v>2980</v>
      </c>
    </row>
    <row r="22041" spans="1:7">
      <c r="A22041" s="292" t="s">
        <v>49</v>
      </c>
      <c r="B22041" s="405">
        <v>96721</v>
      </c>
      <c r="C22041" s="292" t="s">
        <v>2980</v>
      </c>
      <c r="E22041" s="292" t="s">
        <v>214</v>
      </c>
      <c r="F22041" s="405">
        <v>4017</v>
      </c>
      <c r="G22041" s="292" t="s">
        <v>2980</v>
      </c>
    </row>
    <row r="22042" spans="1:7">
      <c r="A22042" s="292" t="s">
        <v>49</v>
      </c>
      <c r="B22042" s="405">
        <v>96728</v>
      </c>
      <c r="C22042" s="292" t="s">
        <v>2980</v>
      </c>
      <c r="E22042" s="292" t="s">
        <v>214</v>
      </c>
      <c r="F22042" s="405">
        <v>4019</v>
      </c>
      <c r="G22042" s="292" t="s">
        <v>2980</v>
      </c>
    </row>
    <row r="22043" spans="1:7">
      <c r="A22043" s="292" t="s">
        <v>49</v>
      </c>
      <c r="B22043" s="405">
        <v>96739</v>
      </c>
      <c r="C22043" s="292" t="s">
        <v>2980</v>
      </c>
      <c r="E22043" s="292" t="s">
        <v>214</v>
      </c>
      <c r="F22043" s="405">
        <v>4050</v>
      </c>
      <c r="G22043" s="292" t="s">
        <v>2980</v>
      </c>
    </row>
    <row r="22044" spans="1:7">
      <c r="A22044" s="292" t="s">
        <v>49</v>
      </c>
      <c r="B22044" s="405">
        <v>96745</v>
      </c>
      <c r="C22044" s="292" t="s">
        <v>2980</v>
      </c>
      <c r="E22044" s="292" t="s">
        <v>214</v>
      </c>
      <c r="F22044" s="405">
        <v>4108</v>
      </c>
      <c r="G22044" s="292" t="s">
        <v>2980</v>
      </c>
    </row>
    <row r="22045" spans="1:7">
      <c r="A22045" s="292" t="s">
        <v>49</v>
      </c>
      <c r="B22045" s="405">
        <v>96750</v>
      </c>
      <c r="C22045" s="292" t="s">
        <v>2980</v>
      </c>
      <c r="E22045" s="292" t="s">
        <v>214</v>
      </c>
      <c r="F22045" s="405">
        <v>4285</v>
      </c>
      <c r="G22045" s="292" t="s">
        <v>2980</v>
      </c>
    </row>
    <row r="22046" spans="1:7">
      <c r="A22046" s="292" t="s">
        <v>49</v>
      </c>
      <c r="B22046" s="405">
        <v>96755</v>
      </c>
      <c r="C22046" s="292" t="s">
        <v>2980</v>
      </c>
      <c r="E22046" s="292" t="s">
        <v>214</v>
      </c>
      <c r="F22046" s="405">
        <v>4352</v>
      </c>
      <c r="G22046" s="292" t="s">
        <v>2980</v>
      </c>
    </row>
    <row r="22047" spans="1:7">
      <c r="A22047" s="292" t="s">
        <v>49</v>
      </c>
      <c r="B22047" s="405">
        <v>96763</v>
      </c>
      <c r="C22047" s="292" t="s">
        <v>2980</v>
      </c>
      <c r="E22047" s="292" t="s">
        <v>214</v>
      </c>
      <c r="F22047" s="405">
        <v>4353</v>
      </c>
      <c r="G22047" s="292" t="s">
        <v>2980</v>
      </c>
    </row>
    <row r="22048" spans="1:7">
      <c r="A22048" s="292" t="s">
        <v>49</v>
      </c>
      <c r="B22048" s="405">
        <v>96768</v>
      </c>
      <c r="C22048" s="292" t="s">
        <v>2980</v>
      </c>
      <c r="E22048" s="292" t="s">
        <v>214</v>
      </c>
      <c r="F22048" s="405">
        <v>4354</v>
      </c>
      <c r="G22048" s="292" t="s">
        <v>2980</v>
      </c>
    </row>
    <row r="22049" spans="1:7">
      <c r="A22049" s="292" t="s">
        <v>49</v>
      </c>
      <c r="B22049" s="405">
        <v>96773</v>
      </c>
      <c r="C22049" s="292" t="s">
        <v>2980</v>
      </c>
      <c r="E22049" s="292" t="s">
        <v>214</v>
      </c>
      <c r="F22049" s="405">
        <v>4358</v>
      </c>
      <c r="G22049" s="292" t="s">
        <v>2980</v>
      </c>
    </row>
    <row r="22050" spans="1:7">
      <c r="A22050" s="292" t="s">
        <v>49</v>
      </c>
      <c r="B22050" s="405">
        <v>96778</v>
      </c>
      <c r="C22050" s="292" t="s">
        <v>2980</v>
      </c>
      <c r="E22050" s="292" t="s">
        <v>214</v>
      </c>
      <c r="F22050" s="405">
        <v>4406</v>
      </c>
      <c r="G22050" s="292" t="s">
        <v>2980</v>
      </c>
    </row>
    <row r="22051" spans="1:7">
      <c r="A22051" s="292" t="s">
        <v>49</v>
      </c>
      <c r="B22051" s="405">
        <v>96784</v>
      </c>
      <c r="C22051" s="292" t="s">
        <v>2980</v>
      </c>
      <c r="E22051" s="292" t="s">
        <v>214</v>
      </c>
      <c r="F22051" s="405">
        <v>4413</v>
      </c>
      <c r="G22051" s="292" t="s">
        <v>2980</v>
      </c>
    </row>
    <row r="22052" spans="1:7">
      <c r="A22052" s="292" t="s">
        <v>49</v>
      </c>
      <c r="B22052" s="405">
        <v>96796</v>
      </c>
      <c r="C22052" s="292" t="s">
        <v>2980</v>
      </c>
      <c r="E22052" s="292" t="s">
        <v>214</v>
      </c>
      <c r="F22052" s="405">
        <v>4416</v>
      </c>
      <c r="G22052" s="292" t="s">
        <v>2980</v>
      </c>
    </row>
    <row r="22053" spans="1:7">
      <c r="A22053" s="292" t="s">
        <v>49</v>
      </c>
      <c r="B22053" s="405">
        <v>96708</v>
      </c>
      <c r="C22053" s="292" t="s">
        <v>2980</v>
      </c>
      <c r="E22053" s="292" t="s">
        <v>214</v>
      </c>
      <c r="F22053" s="405">
        <v>4417</v>
      </c>
      <c r="G22053" s="292" t="s">
        <v>2980</v>
      </c>
    </row>
    <row r="22054" spans="1:7">
      <c r="A22054" s="292" t="s">
        <v>49</v>
      </c>
      <c r="B22054" s="405">
        <v>96716</v>
      </c>
      <c r="C22054" s="292" t="s">
        <v>2980</v>
      </c>
      <c r="E22054" s="292" t="s">
        <v>214</v>
      </c>
      <c r="F22054" s="405">
        <v>4426</v>
      </c>
      <c r="G22054" s="292" t="s">
        <v>2980</v>
      </c>
    </row>
    <row r="22055" spans="1:7">
      <c r="A22055" s="292" t="s">
        <v>49</v>
      </c>
      <c r="B22055" s="405">
        <v>96722</v>
      </c>
      <c r="C22055" s="292" t="s">
        <v>2980</v>
      </c>
      <c r="E22055" s="292" t="s">
        <v>214</v>
      </c>
      <c r="F22055" s="405">
        <v>4454</v>
      </c>
      <c r="G22055" s="292" t="s">
        <v>2980</v>
      </c>
    </row>
    <row r="22056" spans="1:7">
      <c r="A22056" s="292" t="s">
        <v>49</v>
      </c>
      <c r="B22056" s="405">
        <v>96729</v>
      </c>
      <c r="C22056" s="292" t="s">
        <v>2980</v>
      </c>
      <c r="E22056" s="292" t="s">
        <v>214</v>
      </c>
      <c r="F22056" s="405">
        <v>4487</v>
      </c>
      <c r="G22056" s="292" t="s">
        <v>2980</v>
      </c>
    </row>
    <row r="22057" spans="1:7">
      <c r="A22057" s="292" t="s">
        <v>49</v>
      </c>
      <c r="B22057" s="405">
        <v>96740</v>
      </c>
      <c r="C22057" s="292" t="s">
        <v>2980</v>
      </c>
      <c r="E22057" s="292" t="s">
        <v>214</v>
      </c>
      <c r="F22057" s="405">
        <v>4490</v>
      </c>
      <c r="G22057" s="292" t="s">
        <v>2980</v>
      </c>
    </row>
    <row r="22058" spans="1:7">
      <c r="A22058" s="292" t="s">
        <v>49</v>
      </c>
      <c r="B22058" s="405">
        <v>96746</v>
      </c>
      <c r="C22058" s="292" t="s">
        <v>2980</v>
      </c>
      <c r="E22058" s="292" t="s">
        <v>214</v>
      </c>
      <c r="F22058" s="405">
        <v>4492</v>
      </c>
      <c r="G22058" s="292" t="s">
        <v>2980</v>
      </c>
    </row>
    <row r="22059" spans="1:7">
      <c r="A22059" s="292" t="s">
        <v>49</v>
      </c>
      <c r="B22059" s="405">
        <v>96751</v>
      </c>
      <c r="C22059" s="292" t="s">
        <v>2980</v>
      </c>
      <c r="E22059" s="292" t="s">
        <v>214</v>
      </c>
      <c r="F22059" s="405">
        <v>4495</v>
      </c>
      <c r="G22059" s="292" t="s">
        <v>2980</v>
      </c>
    </row>
    <row r="22060" spans="1:7">
      <c r="A22060" s="292" t="s">
        <v>49</v>
      </c>
      <c r="B22060" s="405">
        <v>96756</v>
      </c>
      <c r="C22060" s="292" t="s">
        <v>2980</v>
      </c>
      <c r="E22060" s="292" t="s">
        <v>214</v>
      </c>
      <c r="F22060" s="405">
        <v>4548</v>
      </c>
      <c r="G22060" s="292" t="s">
        <v>2980</v>
      </c>
    </row>
    <row r="22061" spans="1:7">
      <c r="A22061" s="292" t="s">
        <v>49</v>
      </c>
      <c r="B22061" s="405">
        <v>96764</v>
      </c>
      <c r="C22061" s="292" t="s">
        <v>2980</v>
      </c>
      <c r="E22061" s="292" t="s">
        <v>214</v>
      </c>
      <c r="F22061" s="405">
        <v>4554</v>
      </c>
      <c r="G22061" s="292" t="s">
        <v>2980</v>
      </c>
    </row>
    <row r="22062" spans="1:7">
      <c r="A22062" s="292" t="s">
        <v>49</v>
      </c>
      <c r="B22062" s="405">
        <v>96769</v>
      </c>
      <c r="C22062" s="292" t="s">
        <v>2980</v>
      </c>
      <c r="E22062" s="292" t="s">
        <v>214</v>
      </c>
      <c r="F22062" s="405">
        <v>4574</v>
      </c>
      <c r="G22062" s="292" t="s">
        <v>2980</v>
      </c>
    </row>
    <row r="22063" spans="1:7">
      <c r="A22063" s="292" t="s">
        <v>49</v>
      </c>
      <c r="B22063" s="405">
        <v>96774</v>
      </c>
      <c r="C22063" s="292" t="s">
        <v>2980</v>
      </c>
      <c r="E22063" s="292" t="s">
        <v>214</v>
      </c>
      <c r="F22063" s="405">
        <v>4606</v>
      </c>
      <c r="G22063" s="292" t="s">
        <v>2980</v>
      </c>
    </row>
    <row r="22064" spans="1:7">
      <c r="A22064" s="292" t="s">
        <v>49</v>
      </c>
      <c r="B22064" s="405">
        <v>96779</v>
      </c>
      <c r="C22064" s="292" t="s">
        <v>2980</v>
      </c>
      <c r="E22064" s="292" t="s">
        <v>214</v>
      </c>
      <c r="F22064" s="405">
        <v>4625</v>
      </c>
      <c r="G22064" s="292" t="s">
        <v>2980</v>
      </c>
    </row>
    <row r="22065" spans="1:7">
      <c r="A22065" s="292" t="s">
        <v>49</v>
      </c>
      <c r="B22065" s="405">
        <v>96785</v>
      </c>
      <c r="C22065" s="292" t="s">
        <v>2980</v>
      </c>
      <c r="E22065" s="292" t="s">
        <v>214</v>
      </c>
      <c r="F22065" s="405">
        <v>4630</v>
      </c>
      <c r="G22065" s="292" t="s">
        <v>2980</v>
      </c>
    </row>
    <row r="22066" spans="1:7">
      <c r="A22066" s="292" t="s">
        <v>49</v>
      </c>
      <c r="B22066" s="405">
        <v>96710</v>
      </c>
      <c r="C22066" s="292" t="s">
        <v>2980</v>
      </c>
      <c r="E22066" s="292" t="s">
        <v>214</v>
      </c>
      <c r="F22066" s="405">
        <v>4645</v>
      </c>
      <c r="G22066" s="292" t="s">
        <v>2980</v>
      </c>
    </row>
    <row r="22067" spans="1:7">
      <c r="A22067" s="292" t="s">
        <v>49</v>
      </c>
      <c r="B22067" s="405">
        <v>96718</v>
      </c>
      <c r="C22067" s="292" t="s">
        <v>2980</v>
      </c>
      <c r="E22067" s="292" t="s">
        <v>214</v>
      </c>
      <c r="F22067" s="405">
        <v>4685</v>
      </c>
      <c r="G22067" s="292" t="s">
        <v>2980</v>
      </c>
    </row>
    <row r="22068" spans="1:7">
      <c r="A22068" s="292" t="s">
        <v>49</v>
      </c>
      <c r="B22068" s="405">
        <v>96725</v>
      </c>
      <c r="C22068" s="292" t="s">
        <v>2980</v>
      </c>
      <c r="E22068" s="292" t="s">
        <v>214</v>
      </c>
      <c r="F22068" s="405">
        <v>4743</v>
      </c>
      <c r="G22068" s="292" t="s">
        <v>2980</v>
      </c>
    </row>
    <row r="22069" spans="1:7">
      <c r="A22069" s="292" t="s">
        <v>49</v>
      </c>
      <c r="B22069" s="405">
        <v>96732</v>
      </c>
      <c r="C22069" s="292" t="s">
        <v>2980</v>
      </c>
      <c r="E22069" s="292" t="s">
        <v>214</v>
      </c>
      <c r="F22069" s="405">
        <v>4746</v>
      </c>
      <c r="G22069" s="292" t="s">
        <v>2980</v>
      </c>
    </row>
    <row r="22070" spans="1:7">
      <c r="A22070" s="292" t="s">
        <v>49</v>
      </c>
      <c r="B22070" s="405">
        <v>96741</v>
      </c>
      <c r="C22070" s="292" t="s">
        <v>2980</v>
      </c>
      <c r="E22070" s="292" t="s">
        <v>214</v>
      </c>
      <c r="F22070" s="405">
        <v>4762</v>
      </c>
      <c r="G22070" s="292" t="s">
        <v>2980</v>
      </c>
    </row>
    <row r="22071" spans="1:7">
      <c r="A22071" s="292" t="s">
        <v>49</v>
      </c>
      <c r="B22071" s="405">
        <v>96747</v>
      </c>
      <c r="C22071" s="292" t="s">
        <v>2980</v>
      </c>
      <c r="E22071" s="292" t="s">
        <v>214</v>
      </c>
      <c r="F22071" s="405">
        <v>4764</v>
      </c>
      <c r="G22071" s="292" t="s">
        <v>2980</v>
      </c>
    </row>
    <row r="22072" spans="1:7">
      <c r="A22072" s="292" t="s">
        <v>49</v>
      </c>
      <c r="B22072" s="405">
        <v>96752</v>
      </c>
      <c r="C22072" s="292" t="s">
        <v>2980</v>
      </c>
      <c r="E22072" s="292" t="s">
        <v>214</v>
      </c>
      <c r="F22072" s="405">
        <v>4783</v>
      </c>
      <c r="G22072" s="292" t="s">
        <v>2980</v>
      </c>
    </row>
    <row r="22073" spans="1:7">
      <c r="A22073" s="292" t="s">
        <v>49</v>
      </c>
      <c r="B22073" s="405">
        <v>96757</v>
      </c>
      <c r="C22073" s="292" t="s">
        <v>2980</v>
      </c>
      <c r="E22073" s="292" t="s">
        <v>214</v>
      </c>
      <c r="F22073" s="405">
        <v>4841</v>
      </c>
      <c r="G22073" s="292" t="s">
        <v>2980</v>
      </c>
    </row>
    <row r="22074" spans="1:7">
      <c r="A22074" s="292" t="s">
        <v>49</v>
      </c>
      <c r="B22074" s="405">
        <v>96765</v>
      </c>
      <c r="C22074" s="292" t="s">
        <v>2980</v>
      </c>
      <c r="E22074" s="292" t="s">
        <v>214</v>
      </c>
      <c r="F22074" s="405">
        <v>4848</v>
      </c>
      <c r="G22074" s="292" t="s">
        <v>2980</v>
      </c>
    </row>
    <row r="22075" spans="1:7">
      <c r="A22075" s="292" t="s">
        <v>49</v>
      </c>
      <c r="B22075" s="405">
        <v>96770</v>
      </c>
      <c r="C22075" s="292" t="s">
        <v>2980</v>
      </c>
      <c r="E22075" s="292" t="s">
        <v>214</v>
      </c>
      <c r="F22075" s="405">
        <v>4852</v>
      </c>
      <c r="G22075" s="292" t="s">
        <v>2980</v>
      </c>
    </row>
    <row r="22076" spans="1:7">
      <c r="A22076" s="292" t="s">
        <v>49</v>
      </c>
      <c r="B22076" s="405">
        <v>96775</v>
      </c>
      <c r="C22076" s="292" t="s">
        <v>2980</v>
      </c>
      <c r="E22076" s="292" t="s">
        <v>214</v>
      </c>
      <c r="F22076" s="405">
        <v>4853</v>
      </c>
      <c r="G22076" s="292" t="s">
        <v>2980</v>
      </c>
    </row>
    <row r="22077" spans="1:7">
      <c r="A22077" s="292" t="s">
        <v>49</v>
      </c>
      <c r="B22077" s="405">
        <v>96780</v>
      </c>
      <c r="C22077" s="292" t="s">
        <v>2980</v>
      </c>
      <c r="E22077" s="292" t="s">
        <v>214</v>
      </c>
      <c r="F22077" s="405">
        <v>4911</v>
      </c>
      <c r="G22077" s="292" t="s">
        <v>2980</v>
      </c>
    </row>
    <row r="22078" spans="1:7">
      <c r="A22078" s="292" t="s">
        <v>49</v>
      </c>
      <c r="B22078" s="405">
        <v>96788</v>
      </c>
      <c r="C22078" s="292" t="s">
        <v>2980</v>
      </c>
      <c r="E22078" s="292" t="s">
        <v>214</v>
      </c>
      <c r="F22078" s="405">
        <v>4924</v>
      </c>
      <c r="G22078" s="292" t="s">
        <v>2980</v>
      </c>
    </row>
    <row r="22079" spans="1:7">
      <c r="A22079" s="292" t="s">
        <v>49</v>
      </c>
      <c r="B22079" s="405">
        <v>99540</v>
      </c>
      <c r="C22079" s="292" t="s">
        <v>2980</v>
      </c>
      <c r="E22079" s="292" t="s">
        <v>214</v>
      </c>
      <c r="F22079" s="405">
        <v>4936</v>
      </c>
      <c r="G22079" s="292" t="s">
        <v>2980</v>
      </c>
    </row>
    <row r="22080" spans="1:7">
      <c r="A22080" s="292" t="s">
        <v>49</v>
      </c>
      <c r="B22080" s="405">
        <v>99569</v>
      </c>
      <c r="C22080" s="292" t="s">
        <v>2980</v>
      </c>
      <c r="E22080" s="292" t="s">
        <v>214</v>
      </c>
      <c r="F22080" s="405">
        <v>4941</v>
      </c>
      <c r="G22080" s="292" t="s">
        <v>2980</v>
      </c>
    </row>
    <row r="22081" spans="1:7">
      <c r="A22081" s="292" t="s">
        <v>49</v>
      </c>
      <c r="B22081" s="405">
        <v>99604</v>
      </c>
      <c r="C22081" s="292" t="s">
        <v>2980</v>
      </c>
      <c r="E22081" s="292" t="s">
        <v>214</v>
      </c>
      <c r="F22081" s="405">
        <v>4942</v>
      </c>
      <c r="G22081" s="292" t="s">
        <v>2980</v>
      </c>
    </row>
    <row r="22082" spans="1:7">
      <c r="A22082" s="292" t="s">
        <v>49</v>
      </c>
      <c r="B22082" s="405">
        <v>99632</v>
      </c>
      <c r="C22082" s="292" t="s">
        <v>2980</v>
      </c>
      <c r="E22082" s="292" t="s">
        <v>214</v>
      </c>
      <c r="F22082" s="405">
        <v>4943</v>
      </c>
      <c r="G22082" s="292" t="s">
        <v>2980</v>
      </c>
    </row>
    <row r="22083" spans="1:7">
      <c r="A22083" s="292" t="s">
        <v>49</v>
      </c>
      <c r="B22083" s="405">
        <v>99657</v>
      </c>
      <c r="C22083" s="292" t="s">
        <v>2980</v>
      </c>
      <c r="E22083" s="292" t="s">
        <v>214</v>
      </c>
      <c r="F22083" s="405">
        <v>4955</v>
      </c>
      <c r="G22083" s="292" t="s">
        <v>2980</v>
      </c>
    </row>
    <row r="22084" spans="1:7">
      <c r="A22084" s="292" t="s">
        <v>49</v>
      </c>
      <c r="B22084" s="405">
        <v>99681</v>
      </c>
      <c r="C22084" s="292" t="s">
        <v>2980</v>
      </c>
      <c r="E22084" s="292" t="s">
        <v>214</v>
      </c>
      <c r="F22084" s="405">
        <v>4958</v>
      </c>
      <c r="G22084" s="292" t="s">
        <v>2980</v>
      </c>
    </row>
    <row r="22085" spans="1:7">
      <c r="A22085" s="292" t="s">
        <v>49</v>
      </c>
      <c r="B22085" s="405">
        <v>99722</v>
      </c>
      <c r="C22085" s="292" t="s">
        <v>2980</v>
      </c>
      <c r="E22085" s="292" t="s">
        <v>214</v>
      </c>
      <c r="F22085" s="405">
        <v>4964</v>
      </c>
      <c r="G22085" s="292" t="s">
        <v>2980</v>
      </c>
    </row>
    <row r="22086" spans="1:7">
      <c r="A22086" s="292" t="s">
        <v>49</v>
      </c>
      <c r="B22086" s="405">
        <v>99745</v>
      </c>
      <c r="C22086" s="292" t="s">
        <v>2980</v>
      </c>
      <c r="E22086" s="292" t="s">
        <v>214</v>
      </c>
      <c r="F22086" s="405">
        <v>4970</v>
      </c>
      <c r="G22086" s="292" t="s">
        <v>2980</v>
      </c>
    </row>
    <row r="22087" spans="1:7">
      <c r="A22087" s="292" t="s">
        <v>49</v>
      </c>
      <c r="B22087" s="405">
        <v>99765</v>
      </c>
      <c r="C22087" s="292" t="s">
        <v>2980</v>
      </c>
      <c r="E22087" s="292" t="s">
        <v>214</v>
      </c>
      <c r="F22087" s="405">
        <v>4982</v>
      </c>
      <c r="G22087" s="292" t="s">
        <v>2980</v>
      </c>
    </row>
    <row r="22088" spans="1:7">
      <c r="A22088" s="292" t="s">
        <v>49</v>
      </c>
      <c r="B22088" s="405">
        <v>99786</v>
      </c>
      <c r="C22088" s="292" t="s">
        <v>2980</v>
      </c>
      <c r="E22088" s="292" t="s">
        <v>214</v>
      </c>
      <c r="F22088" s="405">
        <v>4985</v>
      </c>
      <c r="G22088" s="292" t="s">
        <v>2980</v>
      </c>
    </row>
    <row r="22089" spans="1:7">
      <c r="A22089" s="292" t="s">
        <v>49</v>
      </c>
      <c r="B22089" s="405">
        <v>99833</v>
      </c>
      <c r="C22089" s="292" t="s">
        <v>2980</v>
      </c>
      <c r="E22089" s="292" t="s">
        <v>214</v>
      </c>
      <c r="F22089" s="405">
        <v>4989</v>
      </c>
      <c r="G22089" s="292" t="s">
        <v>2980</v>
      </c>
    </row>
    <row r="22090" spans="1:7">
      <c r="A22090" s="292" t="s">
        <v>49</v>
      </c>
      <c r="B22090" s="405">
        <v>99546</v>
      </c>
      <c r="C22090" s="292" t="s">
        <v>2980</v>
      </c>
      <c r="E22090" s="292" t="s">
        <v>214</v>
      </c>
      <c r="F22090" s="405">
        <v>5076</v>
      </c>
      <c r="G22090" s="292" t="s">
        <v>2980</v>
      </c>
    </row>
    <row r="22091" spans="1:7">
      <c r="A22091" s="292" t="s">
        <v>49</v>
      </c>
      <c r="B22091" s="405">
        <v>99570</v>
      </c>
      <c r="C22091" s="292" t="s">
        <v>2980</v>
      </c>
      <c r="E22091" s="292" t="s">
        <v>214</v>
      </c>
      <c r="F22091" s="405">
        <v>5084</v>
      </c>
      <c r="G22091" s="292" t="s">
        <v>2980</v>
      </c>
    </row>
    <row r="22092" spans="1:7">
      <c r="A22092" s="292" t="s">
        <v>49</v>
      </c>
      <c r="B22092" s="405">
        <v>99605</v>
      </c>
      <c r="C22092" s="292" t="s">
        <v>2980</v>
      </c>
      <c r="E22092" s="292" t="s">
        <v>214</v>
      </c>
      <c r="F22092" s="405">
        <v>5440</v>
      </c>
      <c r="G22092" s="292" t="s">
        <v>2980</v>
      </c>
    </row>
    <row r="22093" spans="1:7">
      <c r="A22093" s="292" t="s">
        <v>49</v>
      </c>
      <c r="B22093" s="405">
        <v>99633</v>
      </c>
      <c r="C22093" s="292" t="s">
        <v>2980</v>
      </c>
      <c r="E22093" s="292" t="s">
        <v>214</v>
      </c>
      <c r="F22093" s="405">
        <v>5448</v>
      </c>
      <c r="G22093" s="292" t="s">
        <v>2980</v>
      </c>
    </row>
    <row r="22094" spans="1:7">
      <c r="A22094" s="292" t="s">
        <v>49</v>
      </c>
      <c r="B22094" s="405">
        <v>99658</v>
      </c>
      <c r="C22094" s="292" t="s">
        <v>2980</v>
      </c>
      <c r="E22094" s="292" t="s">
        <v>214</v>
      </c>
      <c r="F22094" s="405">
        <v>5483</v>
      </c>
      <c r="G22094" s="292" t="s">
        <v>2980</v>
      </c>
    </row>
    <row r="22095" spans="1:7">
      <c r="A22095" s="292" t="s">
        <v>49</v>
      </c>
      <c r="B22095" s="405">
        <v>99682</v>
      </c>
      <c r="C22095" s="292" t="s">
        <v>2980</v>
      </c>
      <c r="E22095" s="292" t="s">
        <v>214</v>
      </c>
      <c r="F22095" s="405">
        <v>5485</v>
      </c>
      <c r="G22095" s="292" t="s">
        <v>2980</v>
      </c>
    </row>
    <row r="22096" spans="1:7">
      <c r="A22096" s="292" t="s">
        <v>49</v>
      </c>
      <c r="B22096" s="405">
        <v>99723</v>
      </c>
      <c r="C22096" s="292" t="s">
        <v>2980</v>
      </c>
      <c r="E22096" s="292" t="s">
        <v>214</v>
      </c>
      <c r="F22096" s="405">
        <v>5487</v>
      </c>
      <c r="G22096" s="292" t="s">
        <v>2980</v>
      </c>
    </row>
    <row r="22097" spans="1:7">
      <c r="A22097" s="292" t="s">
        <v>49</v>
      </c>
      <c r="B22097" s="405">
        <v>99746</v>
      </c>
      <c r="C22097" s="292" t="s">
        <v>2980</v>
      </c>
      <c r="E22097" s="292" t="s">
        <v>214</v>
      </c>
      <c r="F22097" s="405">
        <v>5824</v>
      </c>
      <c r="G22097" s="292" t="s">
        <v>2980</v>
      </c>
    </row>
    <row r="22098" spans="1:7">
      <c r="A22098" s="292" t="s">
        <v>49</v>
      </c>
      <c r="B22098" s="405">
        <v>99766</v>
      </c>
      <c r="C22098" s="292" t="s">
        <v>2980</v>
      </c>
      <c r="E22098" s="292" t="s">
        <v>214</v>
      </c>
      <c r="F22098" s="405">
        <v>5840</v>
      </c>
      <c r="G22098" s="292" t="s">
        <v>2980</v>
      </c>
    </row>
    <row r="22099" spans="1:7">
      <c r="A22099" s="292" t="s">
        <v>49</v>
      </c>
      <c r="B22099" s="405">
        <v>99787</v>
      </c>
      <c r="C22099" s="292" t="s">
        <v>2980</v>
      </c>
      <c r="E22099" s="292" t="s">
        <v>214</v>
      </c>
      <c r="F22099" s="405">
        <v>5845</v>
      </c>
      <c r="G22099" s="292" t="s">
        <v>2980</v>
      </c>
    </row>
    <row r="22100" spans="1:7">
      <c r="A22100" s="292" t="s">
        <v>49</v>
      </c>
      <c r="B22100" s="405">
        <v>99835</v>
      </c>
      <c r="C22100" s="292" t="s">
        <v>2980</v>
      </c>
      <c r="E22100" s="292" t="s">
        <v>214</v>
      </c>
      <c r="F22100" s="405">
        <v>5853</v>
      </c>
      <c r="G22100" s="292" t="s">
        <v>2980</v>
      </c>
    </row>
    <row r="22101" spans="1:7">
      <c r="A22101" s="292" t="s">
        <v>49</v>
      </c>
      <c r="B22101" s="405">
        <v>99547</v>
      </c>
      <c r="C22101" s="292" t="s">
        <v>2980</v>
      </c>
      <c r="E22101" s="292" t="s">
        <v>214</v>
      </c>
      <c r="F22101" s="405">
        <v>5867</v>
      </c>
      <c r="G22101" s="292" t="s">
        <v>2980</v>
      </c>
    </row>
    <row r="22102" spans="1:7">
      <c r="A22102" s="292" t="s">
        <v>49</v>
      </c>
      <c r="B22102" s="405">
        <v>99571</v>
      </c>
      <c r="C22102" s="292" t="s">
        <v>2980</v>
      </c>
      <c r="E22102" s="292" t="s">
        <v>214</v>
      </c>
      <c r="F22102" s="405">
        <v>5901</v>
      </c>
      <c r="G22102" s="292" t="s">
        <v>2980</v>
      </c>
    </row>
    <row r="22103" spans="1:7">
      <c r="A22103" s="292" t="s">
        <v>49</v>
      </c>
      <c r="B22103" s="405">
        <v>99606</v>
      </c>
      <c r="C22103" s="292" t="s">
        <v>2980</v>
      </c>
      <c r="E22103" s="292" t="s">
        <v>214</v>
      </c>
      <c r="F22103" s="405">
        <v>5905</v>
      </c>
      <c r="G22103" s="292" t="s">
        <v>2980</v>
      </c>
    </row>
    <row r="22104" spans="1:7">
      <c r="A22104" s="292" t="s">
        <v>49</v>
      </c>
      <c r="B22104" s="405">
        <v>99634</v>
      </c>
      <c r="C22104" s="292" t="s">
        <v>2980</v>
      </c>
      <c r="E22104" s="292" t="s">
        <v>214</v>
      </c>
      <c r="F22104" s="405">
        <v>6390</v>
      </c>
      <c r="G22104" s="292" t="s">
        <v>2980</v>
      </c>
    </row>
    <row r="22105" spans="1:7">
      <c r="A22105" s="292" t="s">
        <v>49</v>
      </c>
      <c r="B22105" s="405">
        <v>99659</v>
      </c>
      <c r="C22105" s="292" t="s">
        <v>2980</v>
      </c>
      <c r="E22105" s="292" t="s">
        <v>214</v>
      </c>
      <c r="F22105" s="405">
        <v>7881</v>
      </c>
      <c r="G22105" s="292" t="s">
        <v>2980</v>
      </c>
    </row>
    <row r="22106" spans="1:7">
      <c r="A22106" s="292" t="s">
        <v>49</v>
      </c>
      <c r="B22106" s="405">
        <v>99683</v>
      </c>
      <c r="C22106" s="292" t="s">
        <v>2980</v>
      </c>
      <c r="E22106" s="292" t="s">
        <v>214</v>
      </c>
      <c r="F22106" s="405">
        <v>8349</v>
      </c>
      <c r="G22106" s="292" t="s">
        <v>2980</v>
      </c>
    </row>
    <row r="22107" spans="1:7">
      <c r="A22107" s="292" t="s">
        <v>49</v>
      </c>
      <c r="B22107" s="405">
        <v>99724</v>
      </c>
      <c r="C22107" s="292" t="s">
        <v>2980</v>
      </c>
      <c r="E22107" s="292" t="s">
        <v>214</v>
      </c>
      <c r="F22107" s="405">
        <v>11770</v>
      </c>
      <c r="G22107" s="292" t="s">
        <v>2980</v>
      </c>
    </row>
    <row r="22108" spans="1:7">
      <c r="A22108" s="292" t="s">
        <v>49</v>
      </c>
      <c r="B22108" s="405">
        <v>99747</v>
      </c>
      <c r="C22108" s="292" t="s">
        <v>2980</v>
      </c>
      <c r="E22108" s="292" t="s">
        <v>214</v>
      </c>
      <c r="F22108" s="405">
        <v>11965</v>
      </c>
      <c r="G22108" s="292" t="s">
        <v>2980</v>
      </c>
    </row>
    <row r="22109" spans="1:7">
      <c r="A22109" s="292" t="s">
        <v>49</v>
      </c>
      <c r="B22109" s="405">
        <v>99767</v>
      </c>
      <c r="C22109" s="292" t="s">
        <v>2980</v>
      </c>
      <c r="E22109" s="292" t="s">
        <v>214</v>
      </c>
      <c r="F22109" s="405">
        <v>12116</v>
      </c>
      <c r="G22109" s="292" t="s">
        <v>2980</v>
      </c>
    </row>
    <row r="22110" spans="1:7">
      <c r="A22110" s="292" t="s">
        <v>49</v>
      </c>
      <c r="B22110" s="405">
        <v>99788</v>
      </c>
      <c r="C22110" s="292" t="s">
        <v>2980</v>
      </c>
      <c r="E22110" s="292" t="s">
        <v>214</v>
      </c>
      <c r="F22110" s="405">
        <v>12131</v>
      </c>
      <c r="G22110" s="292" t="s">
        <v>2980</v>
      </c>
    </row>
    <row r="22111" spans="1:7">
      <c r="A22111" s="292" t="s">
        <v>49</v>
      </c>
      <c r="B22111" s="405">
        <v>99836</v>
      </c>
      <c r="C22111" s="292" t="s">
        <v>2980</v>
      </c>
      <c r="E22111" s="292" t="s">
        <v>214</v>
      </c>
      <c r="F22111" s="405">
        <v>12726</v>
      </c>
      <c r="G22111" s="292" t="s">
        <v>2980</v>
      </c>
    </row>
    <row r="22112" spans="1:7">
      <c r="A22112" s="292" t="s">
        <v>49</v>
      </c>
      <c r="B22112" s="405">
        <v>99548</v>
      </c>
      <c r="C22112" s="292" t="s">
        <v>2980</v>
      </c>
      <c r="E22112" s="292" t="s">
        <v>214</v>
      </c>
      <c r="F22112" s="405">
        <v>12768</v>
      </c>
      <c r="G22112" s="292" t="s">
        <v>2980</v>
      </c>
    </row>
    <row r="22113" spans="1:7">
      <c r="A22113" s="292" t="s">
        <v>49</v>
      </c>
      <c r="B22113" s="405">
        <v>99573</v>
      </c>
      <c r="C22113" s="292" t="s">
        <v>2980</v>
      </c>
      <c r="E22113" s="292" t="s">
        <v>214</v>
      </c>
      <c r="F22113" s="405">
        <v>12819</v>
      </c>
      <c r="G22113" s="292" t="s">
        <v>2980</v>
      </c>
    </row>
    <row r="22114" spans="1:7">
      <c r="A22114" s="292" t="s">
        <v>49</v>
      </c>
      <c r="B22114" s="405">
        <v>99607</v>
      </c>
      <c r="C22114" s="292" t="s">
        <v>2980</v>
      </c>
      <c r="E22114" s="292" t="s">
        <v>214</v>
      </c>
      <c r="F22114" s="405">
        <v>12841</v>
      </c>
      <c r="G22114" s="292" t="s">
        <v>2980</v>
      </c>
    </row>
    <row r="22115" spans="1:7">
      <c r="A22115" s="292" t="s">
        <v>49</v>
      </c>
      <c r="B22115" s="405">
        <v>99636</v>
      </c>
      <c r="C22115" s="292" t="s">
        <v>2980</v>
      </c>
      <c r="E22115" s="292" t="s">
        <v>214</v>
      </c>
      <c r="F22115" s="405">
        <v>12847</v>
      </c>
      <c r="G22115" s="292" t="s">
        <v>2980</v>
      </c>
    </row>
    <row r="22116" spans="1:7">
      <c r="A22116" s="292" t="s">
        <v>49</v>
      </c>
      <c r="B22116" s="405">
        <v>99660</v>
      </c>
      <c r="C22116" s="292" t="s">
        <v>2980</v>
      </c>
      <c r="E22116" s="292" t="s">
        <v>214</v>
      </c>
      <c r="F22116" s="405">
        <v>12858</v>
      </c>
      <c r="G22116" s="292" t="s">
        <v>2980</v>
      </c>
    </row>
    <row r="22117" spans="1:7">
      <c r="A22117" s="292" t="s">
        <v>49</v>
      </c>
      <c r="B22117" s="405">
        <v>99684</v>
      </c>
      <c r="C22117" s="292" t="s">
        <v>2980</v>
      </c>
      <c r="E22117" s="292" t="s">
        <v>214</v>
      </c>
      <c r="F22117" s="405">
        <v>12861</v>
      </c>
      <c r="G22117" s="292" t="s">
        <v>2980</v>
      </c>
    </row>
    <row r="22118" spans="1:7">
      <c r="A22118" s="292" t="s">
        <v>49</v>
      </c>
      <c r="B22118" s="405">
        <v>99726</v>
      </c>
      <c r="C22118" s="292" t="s">
        <v>2980</v>
      </c>
      <c r="E22118" s="292" t="s">
        <v>214</v>
      </c>
      <c r="F22118" s="405">
        <v>12862</v>
      </c>
      <c r="G22118" s="292" t="s">
        <v>2980</v>
      </c>
    </row>
    <row r="22119" spans="1:7">
      <c r="A22119" s="292" t="s">
        <v>49</v>
      </c>
      <c r="B22119" s="405">
        <v>99748</v>
      </c>
      <c r="C22119" s="292" t="s">
        <v>2980</v>
      </c>
      <c r="E22119" s="292" t="s">
        <v>214</v>
      </c>
      <c r="F22119" s="405">
        <v>12872</v>
      </c>
      <c r="G22119" s="292" t="s">
        <v>2980</v>
      </c>
    </row>
    <row r="22120" spans="1:7">
      <c r="A22120" s="292" t="s">
        <v>49</v>
      </c>
      <c r="B22120" s="405">
        <v>99768</v>
      </c>
      <c r="C22120" s="292" t="s">
        <v>2980</v>
      </c>
      <c r="E22120" s="292" t="s">
        <v>214</v>
      </c>
      <c r="F22120" s="405">
        <v>12916</v>
      </c>
      <c r="G22120" s="292" t="s">
        <v>2980</v>
      </c>
    </row>
    <row r="22121" spans="1:7">
      <c r="A22121" s="292" t="s">
        <v>49</v>
      </c>
      <c r="B22121" s="405">
        <v>99789</v>
      </c>
      <c r="C22121" s="292" t="s">
        <v>2980</v>
      </c>
      <c r="E22121" s="292" t="s">
        <v>214</v>
      </c>
      <c r="F22121" s="405">
        <v>12926</v>
      </c>
      <c r="G22121" s="292" t="s">
        <v>2980</v>
      </c>
    </row>
    <row r="22122" spans="1:7">
      <c r="A22122" s="292" t="s">
        <v>49</v>
      </c>
      <c r="B22122" s="405">
        <v>99840</v>
      </c>
      <c r="C22122" s="292" t="s">
        <v>2980</v>
      </c>
      <c r="E22122" s="292" t="s">
        <v>214</v>
      </c>
      <c r="F22122" s="405">
        <v>12986</v>
      </c>
      <c r="G22122" s="292" t="s">
        <v>2980</v>
      </c>
    </row>
    <row r="22123" spans="1:7">
      <c r="A22123" s="292" t="s">
        <v>49</v>
      </c>
      <c r="B22123" s="405">
        <v>99549</v>
      </c>
      <c r="C22123" s="292" t="s">
        <v>2980</v>
      </c>
      <c r="E22123" s="292" t="s">
        <v>214</v>
      </c>
      <c r="F22123" s="405">
        <v>13355</v>
      </c>
      <c r="G22123" s="292" t="s">
        <v>2980</v>
      </c>
    </row>
    <row r="22124" spans="1:7">
      <c r="A22124" s="292" t="s">
        <v>49</v>
      </c>
      <c r="B22124" s="405">
        <v>99574</v>
      </c>
      <c r="C22124" s="292" t="s">
        <v>2980</v>
      </c>
      <c r="E22124" s="292" t="s">
        <v>214</v>
      </c>
      <c r="F22124" s="405">
        <v>13404</v>
      </c>
      <c r="G22124" s="292" t="s">
        <v>2980</v>
      </c>
    </row>
    <row r="22125" spans="1:7">
      <c r="A22125" s="292" t="s">
        <v>49</v>
      </c>
      <c r="B22125" s="405">
        <v>99608</v>
      </c>
      <c r="C22125" s="292" t="s">
        <v>2980</v>
      </c>
      <c r="E22125" s="292" t="s">
        <v>214</v>
      </c>
      <c r="F22125" s="405">
        <v>13697</v>
      </c>
      <c r="G22125" s="292" t="s">
        <v>2980</v>
      </c>
    </row>
    <row r="22126" spans="1:7">
      <c r="A22126" s="292" t="s">
        <v>49</v>
      </c>
      <c r="B22126" s="405">
        <v>99637</v>
      </c>
      <c r="C22126" s="292" t="s">
        <v>2980</v>
      </c>
      <c r="E22126" s="292" t="s">
        <v>214</v>
      </c>
      <c r="F22126" s="405">
        <v>13804</v>
      </c>
      <c r="G22126" s="292" t="s">
        <v>2980</v>
      </c>
    </row>
    <row r="22127" spans="1:7">
      <c r="A22127" s="292" t="s">
        <v>49</v>
      </c>
      <c r="B22127" s="405">
        <v>99661</v>
      </c>
      <c r="C22127" s="292" t="s">
        <v>2980</v>
      </c>
      <c r="E22127" s="292" t="s">
        <v>214</v>
      </c>
      <c r="F22127" s="405">
        <v>13832</v>
      </c>
      <c r="G22127" s="292" t="s">
        <v>2980</v>
      </c>
    </row>
    <row r="22128" spans="1:7">
      <c r="A22128" s="292" t="s">
        <v>49</v>
      </c>
      <c r="B22128" s="405">
        <v>99685</v>
      </c>
      <c r="C22128" s="292" t="s">
        <v>2980</v>
      </c>
      <c r="E22128" s="292" t="s">
        <v>214</v>
      </c>
      <c r="F22128" s="405">
        <v>13847</v>
      </c>
      <c r="G22128" s="292" t="s">
        <v>2980</v>
      </c>
    </row>
    <row r="22129" spans="1:7">
      <c r="A22129" s="292" t="s">
        <v>49</v>
      </c>
      <c r="B22129" s="405">
        <v>99727</v>
      </c>
      <c r="C22129" s="292" t="s">
        <v>2980</v>
      </c>
      <c r="E22129" s="292" t="s">
        <v>214</v>
      </c>
      <c r="F22129" s="405">
        <v>14039</v>
      </c>
      <c r="G22129" s="292" t="s">
        <v>2980</v>
      </c>
    </row>
    <row r="22130" spans="1:7">
      <c r="A22130" s="292" t="s">
        <v>49</v>
      </c>
      <c r="B22130" s="405">
        <v>99749</v>
      </c>
      <c r="C22130" s="292" t="s">
        <v>2980</v>
      </c>
      <c r="E22130" s="292" t="s">
        <v>214</v>
      </c>
      <c r="F22130" s="405">
        <v>14751</v>
      </c>
      <c r="G22130" s="292" t="s">
        <v>2980</v>
      </c>
    </row>
    <row r="22131" spans="1:7">
      <c r="A22131" s="292" t="s">
        <v>49</v>
      </c>
      <c r="B22131" s="405">
        <v>99769</v>
      </c>
      <c r="C22131" s="292" t="s">
        <v>2980</v>
      </c>
      <c r="E22131" s="292" t="s">
        <v>214</v>
      </c>
      <c r="F22131" s="405">
        <v>15310</v>
      </c>
      <c r="G22131" s="292" t="s">
        <v>2980</v>
      </c>
    </row>
    <row r="22132" spans="1:7">
      <c r="A22132" s="292" t="s">
        <v>49</v>
      </c>
      <c r="B22132" s="405">
        <v>99790</v>
      </c>
      <c r="C22132" s="292" t="s">
        <v>2980</v>
      </c>
      <c r="E22132" s="292" t="s">
        <v>214</v>
      </c>
      <c r="F22132" s="405">
        <v>15362</v>
      </c>
      <c r="G22132" s="292" t="s">
        <v>2980</v>
      </c>
    </row>
    <row r="22133" spans="1:7">
      <c r="A22133" s="292" t="s">
        <v>49</v>
      </c>
      <c r="B22133" s="405">
        <v>99841</v>
      </c>
      <c r="C22133" s="292" t="s">
        <v>2980</v>
      </c>
      <c r="E22133" s="292" t="s">
        <v>214</v>
      </c>
      <c r="F22133" s="405">
        <v>15377</v>
      </c>
      <c r="G22133" s="292" t="s">
        <v>2980</v>
      </c>
    </row>
    <row r="22134" spans="1:7">
      <c r="A22134" s="292" t="s">
        <v>49</v>
      </c>
      <c r="B22134" s="405">
        <v>99550</v>
      </c>
      <c r="C22134" s="292" t="s">
        <v>2980</v>
      </c>
      <c r="E22134" s="292" t="s">
        <v>214</v>
      </c>
      <c r="F22134" s="405">
        <v>15535</v>
      </c>
      <c r="G22134" s="292" t="s">
        <v>2980</v>
      </c>
    </row>
    <row r="22135" spans="1:7">
      <c r="A22135" s="292" t="s">
        <v>49</v>
      </c>
      <c r="B22135" s="405">
        <v>99575</v>
      </c>
      <c r="C22135" s="292" t="s">
        <v>2980</v>
      </c>
      <c r="E22135" s="292" t="s">
        <v>214</v>
      </c>
      <c r="F22135" s="405">
        <v>15538</v>
      </c>
      <c r="G22135" s="292" t="s">
        <v>2980</v>
      </c>
    </row>
    <row r="22136" spans="1:7">
      <c r="A22136" s="292" t="s">
        <v>49</v>
      </c>
      <c r="B22136" s="405">
        <v>99609</v>
      </c>
      <c r="C22136" s="292" t="s">
        <v>2980</v>
      </c>
      <c r="E22136" s="292" t="s">
        <v>214</v>
      </c>
      <c r="F22136" s="405">
        <v>15560</v>
      </c>
      <c r="G22136" s="292" t="s">
        <v>2980</v>
      </c>
    </row>
    <row r="22137" spans="1:7">
      <c r="A22137" s="292" t="s">
        <v>49</v>
      </c>
      <c r="B22137" s="405">
        <v>99638</v>
      </c>
      <c r="C22137" s="292" t="s">
        <v>2980</v>
      </c>
      <c r="E22137" s="292" t="s">
        <v>214</v>
      </c>
      <c r="F22137" s="405">
        <v>15763</v>
      </c>
      <c r="G22137" s="292" t="s">
        <v>2980</v>
      </c>
    </row>
    <row r="22138" spans="1:7">
      <c r="A22138" s="292" t="s">
        <v>49</v>
      </c>
      <c r="B22138" s="405">
        <v>99662</v>
      </c>
      <c r="C22138" s="292" t="s">
        <v>2980</v>
      </c>
      <c r="E22138" s="292" t="s">
        <v>214</v>
      </c>
      <c r="F22138" s="405">
        <v>16058</v>
      </c>
      <c r="G22138" s="292" t="s">
        <v>2980</v>
      </c>
    </row>
    <row r="22139" spans="1:7">
      <c r="A22139" s="292" t="s">
        <v>49</v>
      </c>
      <c r="B22139" s="405">
        <v>99686</v>
      </c>
      <c r="C22139" s="292" t="s">
        <v>2980</v>
      </c>
      <c r="E22139" s="292" t="s">
        <v>214</v>
      </c>
      <c r="F22139" s="405">
        <v>16220</v>
      </c>
      <c r="G22139" s="292" t="s">
        <v>2980</v>
      </c>
    </row>
    <row r="22140" spans="1:7">
      <c r="A22140" s="292" t="s">
        <v>49</v>
      </c>
      <c r="B22140" s="405">
        <v>99729</v>
      </c>
      <c r="C22140" s="292" t="s">
        <v>2980</v>
      </c>
      <c r="E22140" s="292" t="s">
        <v>214</v>
      </c>
      <c r="F22140" s="405">
        <v>16225</v>
      </c>
      <c r="G22140" s="292" t="s">
        <v>2980</v>
      </c>
    </row>
    <row r="22141" spans="1:7">
      <c r="A22141" s="292" t="s">
        <v>49</v>
      </c>
      <c r="B22141" s="405">
        <v>99750</v>
      </c>
      <c r="C22141" s="292" t="s">
        <v>2980</v>
      </c>
      <c r="E22141" s="292" t="s">
        <v>214</v>
      </c>
      <c r="F22141" s="405">
        <v>16322</v>
      </c>
      <c r="G22141" s="292" t="s">
        <v>2980</v>
      </c>
    </row>
    <row r="22142" spans="1:7">
      <c r="A22142" s="292" t="s">
        <v>49</v>
      </c>
      <c r="B22142" s="405">
        <v>99770</v>
      </c>
      <c r="C22142" s="292" t="s">
        <v>2980</v>
      </c>
      <c r="E22142" s="292" t="s">
        <v>214</v>
      </c>
      <c r="F22142" s="405">
        <v>16746</v>
      </c>
      <c r="G22142" s="292" t="s">
        <v>2980</v>
      </c>
    </row>
    <row r="22143" spans="1:7">
      <c r="A22143" s="292" t="s">
        <v>49</v>
      </c>
      <c r="B22143" s="405">
        <v>99791</v>
      </c>
      <c r="C22143" s="292" t="s">
        <v>2980</v>
      </c>
      <c r="E22143" s="292" t="s">
        <v>214</v>
      </c>
      <c r="F22143" s="405">
        <v>16837</v>
      </c>
      <c r="G22143" s="292" t="s">
        <v>2980</v>
      </c>
    </row>
    <row r="22144" spans="1:7">
      <c r="A22144" s="292" t="s">
        <v>49</v>
      </c>
      <c r="B22144" s="405">
        <v>99850</v>
      </c>
      <c r="C22144" s="292" t="s">
        <v>2980</v>
      </c>
      <c r="E22144" s="292" t="s">
        <v>214</v>
      </c>
      <c r="F22144" s="405">
        <v>16864</v>
      </c>
      <c r="G22144" s="292" t="s">
        <v>2980</v>
      </c>
    </row>
    <row r="22145" spans="1:7">
      <c r="A22145" s="292" t="s">
        <v>49</v>
      </c>
      <c r="B22145" s="405">
        <v>99551</v>
      </c>
      <c r="C22145" s="292" t="s">
        <v>2980</v>
      </c>
      <c r="E22145" s="292" t="s">
        <v>214</v>
      </c>
      <c r="F22145" s="405">
        <v>16871</v>
      </c>
      <c r="G22145" s="292" t="s">
        <v>2980</v>
      </c>
    </row>
    <row r="22146" spans="1:7">
      <c r="A22146" s="292" t="s">
        <v>49</v>
      </c>
      <c r="B22146" s="405">
        <v>99576</v>
      </c>
      <c r="C22146" s="292" t="s">
        <v>2980</v>
      </c>
      <c r="E22146" s="292" t="s">
        <v>214</v>
      </c>
      <c r="F22146" s="405">
        <v>16921</v>
      </c>
      <c r="G22146" s="292" t="s">
        <v>2980</v>
      </c>
    </row>
    <row r="22147" spans="1:7">
      <c r="A22147" s="292" t="s">
        <v>49</v>
      </c>
      <c r="B22147" s="405">
        <v>99612</v>
      </c>
      <c r="C22147" s="292" t="s">
        <v>2980</v>
      </c>
      <c r="E22147" s="292" t="s">
        <v>214</v>
      </c>
      <c r="F22147" s="405">
        <v>16935</v>
      </c>
      <c r="G22147" s="292" t="s">
        <v>2980</v>
      </c>
    </row>
    <row r="22148" spans="1:7">
      <c r="A22148" s="292" t="s">
        <v>49</v>
      </c>
      <c r="B22148" s="405">
        <v>99640</v>
      </c>
      <c r="C22148" s="292" t="s">
        <v>2980</v>
      </c>
      <c r="E22148" s="292" t="s">
        <v>214</v>
      </c>
      <c r="F22148" s="405">
        <v>16936</v>
      </c>
      <c r="G22148" s="292" t="s">
        <v>2980</v>
      </c>
    </row>
    <row r="22149" spans="1:7">
      <c r="A22149" s="292" t="s">
        <v>49</v>
      </c>
      <c r="B22149" s="405">
        <v>99663</v>
      </c>
      <c r="C22149" s="292" t="s">
        <v>2980</v>
      </c>
      <c r="E22149" s="292" t="s">
        <v>214</v>
      </c>
      <c r="F22149" s="405">
        <v>16942</v>
      </c>
      <c r="G22149" s="292" t="s">
        <v>2980</v>
      </c>
    </row>
    <row r="22150" spans="1:7">
      <c r="A22150" s="292" t="s">
        <v>49</v>
      </c>
      <c r="B22150" s="405">
        <v>99688</v>
      </c>
      <c r="C22150" s="292" t="s">
        <v>2980</v>
      </c>
      <c r="E22150" s="292" t="s">
        <v>214</v>
      </c>
      <c r="F22150" s="405">
        <v>16950</v>
      </c>
      <c r="G22150" s="292" t="s">
        <v>2980</v>
      </c>
    </row>
    <row r="22151" spans="1:7">
      <c r="A22151" s="292" t="s">
        <v>49</v>
      </c>
      <c r="B22151" s="405">
        <v>99730</v>
      </c>
      <c r="C22151" s="292" t="s">
        <v>2980</v>
      </c>
      <c r="E22151" s="292" t="s">
        <v>214</v>
      </c>
      <c r="F22151" s="405">
        <v>17076</v>
      </c>
      <c r="G22151" s="292" t="s">
        <v>2980</v>
      </c>
    </row>
    <row r="22152" spans="1:7">
      <c r="A22152" s="292" t="s">
        <v>49</v>
      </c>
      <c r="B22152" s="405">
        <v>99751</v>
      </c>
      <c r="C22152" s="292" t="s">
        <v>2980</v>
      </c>
      <c r="E22152" s="292" t="s">
        <v>214</v>
      </c>
      <c r="F22152" s="405">
        <v>17211</v>
      </c>
      <c r="G22152" s="292" t="s">
        <v>2980</v>
      </c>
    </row>
    <row r="22153" spans="1:7">
      <c r="A22153" s="292" t="s">
        <v>49</v>
      </c>
      <c r="B22153" s="405">
        <v>99771</v>
      </c>
      <c r="C22153" s="292" t="s">
        <v>2980</v>
      </c>
      <c r="E22153" s="292" t="s">
        <v>214</v>
      </c>
      <c r="F22153" s="405">
        <v>17353</v>
      </c>
      <c r="G22153" s="292" t="s">
        <v>2980</v>
      </c>
    </row>
    <row r="22154" spans="1:7">
      <c r="A22154" s="292" t="s">
        <v>49</v>
      </c>
      <c r="B22154" s="405">
        <v>99801</v>
      </c>
      <c r="C22154" s="292" t="s">
        <v>2980</v>
      </c>
      <c r="E22154" s="292" t="s">
        <v>214</v>
      </c>
      <c r="F22154" s="405">
        <v>17729</v>
      </c>
      <c r="G22154" s="292" t="s">
        <v>2980</v>
      </c>
    </row>
    <row r="22155" spans="1:7">
      <c r="A22155" s="292" t="s">
        <v>49</v>
      </c>
      <c r="B22155" s="405">
        <v>99901</v>
      </c>
      <c r="C22155" s="292" t="s">
        <v>2980</v>
      </c>
      <c r="E22155" s="292" t="s">
        <v>214</v>
      </c>
      <c r="F22155" s="405">
        <v>17768</v>
      </c>
      <c r="G22155" s="292" t="s">
        <v>2980</v>
      </c>
    </row>
    <row r="22156" spans="1:7">
      <c r="A22156" s="292" t="s">
        <v>49</v>
      </c>
      <c r="B22156" s="405">
        <v>99552</v>
      </c>
      <c r="C22156" s="292" t="s">
        <v>2980</v>
      </c>
      <c r="E22156" s="292" t="s">
        <v>214</v>
      </c>
      <c r="F22156" s="405">
        <v>17778</v>
      </c>
      <c r="G22156" s="292" t="s">
        <v>2980</v>
      </c>
    </row>
    <row r="22157" spans="1:7">
      <c r="A22157" s="292" t="s">
        <v>49</v>
      </c>
      <c r="B22157" s="405">
        <v>99578</v>
      </c>
      <c r="C22157" s="292" t="s">
        <v>2980</v>
      </c>
      <c r="E22157" s="292" t="s">
        <v>214</v>
      </c>
      <c r="F22157" s="405">
        <v>18415</v>
      </c>
      <c r="G22157" s="292" t="s">
        <v>2980</v>
      </c>
    </row>
    <row r="22158" spans="1:7">
      <c r="A22158" s="292" t="s">
        <v>49</v>
      </c>
      <c r="B22158" s="405">
        <v>99613</v>
      </c>
      <c r="C22158" s="292" t="s">
        <v>2980</v>
      </c>
      <c r="E22158" s="292" t="s">
        <v>214</v>
      </c>
      <c r="F22158" s="405">
        <v>18455</v>
      </c>
      <c r="G22158" s="292" t="s">
        <v>2980</v>
      </c>
    </row>
    <row r="22159" spans="1:7">
      <c r="A22159" s="292" t="s">
        <v>49</v>
      </c>
      <c r="B22159" s="405">
        <v>99641</v>
      </c>
      <c r="C22159" s="292" t="s">
        <v>2980</v>
      </c>
      <c r="E22159" s="292" t="s">
        <v>214</v>
      </c>
      <c r="F22159" s="405">
        <v>18629</v>
      </c>
      <c r="G22159" s="292" t="s">
        <v>2980</v>
      </c>
    </row>
    <row r="22160" spans="1:7">
      <c r="A22160" s="292" t="s">
        <v>49</v>
      </c>
      <c r="B22160" s="405">
        <v>99665</v>
      </c>
      <c r="C22160" s="292" t="s">
        <v>2980</v>
      </c>
      <c r="E22160" s="292" t="s">
        <v>214</v>
      </c>
      <c r="F22160" s="405">
        <v>18630</v>
      </c>
      <c r="G22160" s="292" t="s">
        <v>2980</v>
      </c>
    </row>
    <row r="22161" spans="1:7">
      <c r="A22161" s="292" t="s">
        <v>49</v>
      </c>
      <c r="B22161" s="405">
        <v>99689</v>
      </c>
      <c r="C22161" s="292" t="s">
        <v>2980</v>
      </c>
      <c r="E22161" s="292" t="s">
        <v>214</v>
      </c>
      <c r="F22161" s="405">
        <v>18812</v>
      </c>
      <c r="G22161" s="292" t="s">
        <v>2980</v>
      </c>
    </row>
    <row r="22162" spans="1:7">
      <c r="A22162" s="292" t="s">
        <v>49</v>
      </c>
      <c r="B22162" s="405">
        <v>99731</v>
      </c>
      <c r="C22162" s="292" t="s">
        <v>2980</v>
      </c>
      <c r="E22162" s="292" t="s">
        <v>214</v>
      </c>
      <c r="F22162" s="405">
        <v>18829</v>
      </c>
      <c r="G22162" s="292" t="s">
        <v>2980</v>
      </c>
    </row>
    <row r="22163" spans="1:7">
      <c r="A22163" s="292" t="s">
        <v>49</v>
      </c>
      <c r="B22163" s="405">
        <v>99752</v>
      </c>
      <c r="C22163" s="292" t="s">
        <v>2980</v>
      </c>
      <c r="E22163" s="292" t="s">
        <v>214</v>
      </c>
      <c r="F22163" s="405">
        <v>18831</v>
      </c>
      <c r="G22163" s="292" t="s">
        <v>2980</v>
      </c>
    </row>
    <row r="22164" spans="1:7">
      <c r="A22164" s="292" t="s">
        <v>49</v>
      </c>
      <c r="B22164" s="405">
        <v>99772</v>
      </c>
      <c r="C22164" s="292" t="s">
        <v>2980</v>
      </c>
      <c r="E22164" s="292" t="s">
        <v>214</v>
      </c>
      <c r="F22164" s="405">
        <v>18832</v>
      </c>
      <c r="G22164" s="292" t="s">
        <v>2980</v>
      </c>
    </row>
    <row r="22165" spans="1:7">
      <c r="A22165" s="292" t="s">
        <v>49</v>
      </c>
      <c r="B22165" s="405">
        <v>99802</v>
      </c>
      <c r="C22165" s="292" t="s">
        <v>2980</v>
      </c>
      <c r="E22165" s="292" t="s">
        <v>214</v>
      </c>
      <c r="F22165" s="405">
        <v>18833</v>
      </c>
      <c r="G22165" s="292" t="s">
        <v>2980</v>
      </c>
    </row>
    <row r="22166" spans="1:7">
      <c r="A22166" s="292" t="s">
        <v>49</v>
      </c>
      <c r="B22166" s="405">
        <v>99903</v>
      </c>
      <c r="C22166" s="292" t="s">
        <v>2980</v>
      </c>
      <c r="E22166" s="292" t="s">
        <v>214</v>
      </c>
      <c r="F22166" s="405">
        <v>20118</v>
      </c>
      <c r="G22166" s="292" t="s">
        <v>2980</v>
      </c>
    </row>
    <row r="22167" spans="1:7">
      <c r="A22167" s="292" t="s">
        <v>49</v>
      </c>
      <c r="B22167" s="405">
        <v>99553</v>
      </c>
      <c r="C22167" s="292" t="s">
        <v>2980</v>
      </c>
      <c r="E22167" s="292" t="s">
        <v>214</v>
      </c>
      <c r="F22167" s="405">
        <v>20130</v>
      </c>
      <c r="G22167" s="292" t="s">
        <v>2980</v>
      </c>
    </row>
    <row r="22168" spans="1:7">
      <c r="A22168" s="292" t="s">
        <v>49</v>
      </c>
      <c r="B22168" s="405">
        <v>99579</v>
      </c>
      <c r="C22168" s="292" t="s">
        <v>2980</v>
      </c>
      <c r="E22168" s="292" t="s">
        <v>214</v>
      </c>
      <c r="F22168" s="405">
        <v>20661</v>
      </c>
      <c r="G22168" s="292" t="s">
        <v>2980</v>
      </c>
    </row>
    <row r="22169" spans="1:7">
      <c r="A22169" s="292" t="s">
        <v>49</v>
      </c>
      <c r="B22169" s="405">
        <v>99614</v>
      </c>
      <c r="C22169" s="292" t="s">
        <v>2980</v>
      </c>
      <c r="E22169" s="292" t="s">
        <v>214</v>
      </c>
      <c r="F22169" s="405">
        <v>20686</v>
      </c>
      <c r="G22169" s="292" t="s">
        <v>2980</v>
      </c>
    </row>
    <row r="22170" spans="1:7">
      <c r="A22170" s="292" t="s">
        <v>49</v>
      </c>
      <c r="B22170" s="405">
        <v>99642</v>
      </c>
      <c r="C22170" s="292" t="s">
        <v>2980</v>
      </c>
      <c r="E22170" s="292" t="s">
        <v>214</v>
      </c>
      <c r="F22170" s="405">
        <v>21557</v>
      </c>
      <c r="G22170" s="292" t="s">
        <v>2980</v>
      </c>
    </row>
    <row r="22171" spans="1:7">
      <c r="A22171" s="292" t="s">
        <v>49</v>
      </c>
      <c r="B22171" s="405">
        <v>99666</v>
      </c>
      <c r="C22171" s="292" t="s">
        <v>2980</v>
      </c>
      <c r="E22171" s="292" t="s">
        <v>214</v>
      </c>
      <c r="F22171" s="405">
        <v>21610</v>
      </c>
      <c r="G22171" s="292" t="s">
        <v>2980</v>
      </c>
    </row>
    <row r="22172" spans="1:7">
      <c r="A22172" s="292" t="s">
        <v>49</v>
      </c>
      <c r="B22172" s="405">
        <v>99690</v>
      </c>
      <c r="C22172" s="292" t="s">
        <v>2980</v>
      </c>
      <c r="E22172" s="292" t="s">
        <v>214</v>
      </c>
      <c r="F22172" s="405">
        <v>21626</v>
      </c>
      <c r="G22172" s="292" t="s">
        <v>2980</v>
      </c>
    </row>
    <row r="22173" spans="1:7">
      <c r="A22173" s="292" t="s">
        <v>49</v>
      </c>
      <c r="B22173" s="405">
        <v>99732</v>
      </c>
      <c r="C22173" s="292" t="s">
        <v>2980</v>
      </c>
      <c r="E22173" s="292" t="s">
        <v>214</v>
      </c>
      <c r="F22173" s="405">
        <v>21635</v>
      </c>
      <c r="G22173" s="292" t="s">
        <v>2980</v>
      </c>
    </row>
    <row r="22174" spans="1:7">
      <c r="A22174" s="292" t="s">
        <v>49</v>
      </c>
      <c r="B22174" s="405">
        <v>99753</v>
      </c>
      <c r="C22174" s="292" t="s">
        <v>2980</v>
      </c>
      <c r="E22174" s="292" t="s">
        <v>214</v>
      </c>
      <c r="F22174" s="405">
        <v>21669</v>
      </c>
      <c r="G22174" s="292" t="s">
        <v>2980</v>
      </c>
    </row>
    <row r="22175" spans="1:7">
      <c r="A22175" s="292" t="s">
        <v>49</v>
      </c>
      <c r="B22175" s="405">
        <v>99773</v>
      </c>
      <c r="C22175" s="292" t="s">
        <v>2980</v>
      </c>
      <c r="E22175" s="292" t="s">
        <v>214</v>
      </c>
      <c r="F22175" s="405">
        <v>21824</v>
      </c>
      <c r="G22175" s="292" t="s">
        <v>2980</v>
      </c>
    </row>
    <row r="22176" spans="1:7">
      <c r="A22176" s="292" t="s">
        <v>49</v>
      </c>
      <c r="B22176" s="405">
        <v>99803</v>
      </c>
      <c r="C22176" s="292" t="s">
        <v>2980</v>
      </c>
      <c r="E22176" s="292" t="s">
        <v>214</v>
      </c>
      <c r="F22176" s="405">
        <v>21838</v>
      </c>
      <c r="G22176" s="292" t="s">
        <v>2980</v>
      </c>
    </row>
    <row r="22177" spans="1:7">
      <c r="A22177" s="292" t="s">
        <v>49</v>
      </c>
      <c r="B22177" s="405">
        <v>99918</v>
      </c>
      <c r="C22177" s="292" t="s">
        <v>2980</v>
      </c>
      <c r="E22177" s="292" t="s">
        <v>214</v>
      </c>
      <c r="F22177" s="405">
        <v>21866</v>
      </c>
      <c r="G22177" s="292" t="s">
        <v>2980</v>
      </c>
    </row>
    <row r="22178" spans="1:7">
      <c r="A22178" s="292" t="s">
        <v>49</v>
      </c>
      <c r="B22178" s="405">
        <v>99554</v>
      </c>
      <c r="C22178" s="292" t="s">
        <v>2980</v>
      </c>
      <c r="E22178" s="292" t="s">
        <v>214</v>
      </c>
      <c r="F22178" s="405">
        <v>21867</v>
      </c>
      <c r="G22178" s="292" t="s">
        <v>2980</v>
      </c>
    </row>
    <row r="22179" spans="1:7">
      <c r="A22179" s="292" t="s">
        <v>49</v>
      </c>
      <c r="B22179" s="405">
        <v>99580</v>
      </c>
      <c r="C22179" s="292" t="s">
        <v>2980</v>
      </c>
      <c r="E22179" s="292" t="s">
        <v>214</v>
      </c>
      <c r="F22179" s="405">
        <v>22438</v>
      </c>
      <c r="G22179" s="292" t="s">
        <v>2980</v>
      </c>
    </row>
    <row r="22180" spans="1:7">
      <c r="A22180" s="292" t="s">
        <v>49</v>
      </c>
      <c r="B22180" s="405">
        <v>99620</v>
      </c>
      <c r="C22180" s="292" t="s">
        <v>2980</v>
      </c>
      <c r="E22180" s="292" t="s">
        <v>214</v>
      </c>
      <c r="F22180" s="405">
        <v>22509</v>
      </c>
      <c r="G22180" s="292" t="s">
        <v>2980</v>
      </c>
    </row>
    <row r="22181" spans="1:7">
      <c r="A22181" s="292" t="s">
        <v>49</v>
      </c>
      <c r="B22181" s="405">
        <v>99643</v>
      </c>
      <c r="C22181" s="292" t="s">
        <v>2980</v>
      </c>
      <c r="E22181" s="292" t="s">
        <v>214</v>
      </c>
      <c r="F22181" s="405">
        <v>22538</v>
      </c>
      <c r="G22181" s="292" t="s">
        <v>2980</v>
      </c>
    </row>
    <row r="22182" spans="1:7">
      <c r="A22182" s="292" t="s">
        <v>49</v>
      </c>
      <c r="B22182" s="405">
        <v>99667</v>
      </c>
      <c r="C22182" s="292" t="s">
        <v>2980</v>
      </c>
      <c r="E22182" s="292" t="s">
        <v>214</v>
      </c>
      <c r="F22182" s="405">
        <v>22729</v>
      </c>
      <c r="G22182" s="292" t="s">
        <v>2980</v>
      </c>
    </row>
    <row r="22183" spans="1:7">
      <c r="A22183" s="292" t="s">
        <v>49</v>
      </c>
      <c r="B22183" s="405">
        <v>99691</v>
      </c>
      <c r="C22183" s="292" t="s">
        <v>2980</v>
      </c>
      <c r="E22183" s="292" t="s">
        <v>214</v>
      </c>
      <c r="F22183" s="405">
        <v>22811</v>
      </c>
      <c r="G22183" s="292" t="s">
        <v>2980</v>
      </c>
    </row>
    <row r="22184" spans="1:7">
      <c r="A22184" s="292" t="s">
        <v>49</v>
      </c>
      <c r="B22184" s="405">
        <v>99733</v>
      </c>
      <c r="C22184" s="292" t="s">
        <v>2980</v>
      </c>
      <c r="E22184" s="292" t="s">
        <v>214</v>
      </c>
      <c r="F22184" s="405">
        <v>22830</v>
      </c>
      <c r="G22184" s="292" t="s">
        <v>2980</v>
      </c>
    </row>
    <row r="22185" spans="1:7">
      <c r="A22185" s="292" t="s">
        <v>49</v>
      </c>
      <c r="B22185" s="405">
        <v>99754</v>
      </c>
      <c r="C22185" s="292" t="s">
        <v>2980</v>
      </c>
      <c r="E22185" s="292" t="s">
        <v>214</v>
      </c>
      <c r="F22185" s="405">
        <v>23063</v>
      </c>
      <c r="G22185" s="292" t="s">
        <v>2980</v>
      </c>
    </row>
    <row r="22186" spans="1:7">
      <c r="A22186" s="292" t="s">
        <v>49</v>
      </c>
      <c r="B22186" s="405">
        <v>99774</v>
      </c>
      <c r="C22186" s="292" t="s">
        <v>2980</v>
      </c>
      <c r="E22186" s="292" t="s">
        <v>214</v>
      </c>
      <c r="F22186" s="405">
        <v>23079</v>
      </c>
      <c r="G22186" s="292" t="s">
        <v>2980</v>
      </c>
    </row>
    <row r="22187" spans="1:7">
      <c r="A22187" s="292" t="s">
        <v>49</v>
      </c>
      <c r="B22187" s="405">
        <v>99811</v>
      </c>
      <c r="C22187" s="292" t="s">
        <v>2980</v>
      </c>
      <c r="E22187" s="292" t="s">
        <v>214</v>
      </c>
      <c r="F22187" s="405">
        <v>23083</v>
      </c>
      <c r="G22187" s="292" t="s">
        <v>2980</v>
      </c>
    </row>
    <row r="22188" spans="1:7">
      <c r="A22188" s="292" t="s">
        <v>49</v>
      </c>
      <c r="B22188" s="405">
        <v>99919</v>
      </c>
      <c r="C22188" s="292" t="s">
        <v>2980</v>
      </c>
      <c r="E22188" s="292" t="s">
        <v>214</v>
      </c>
      <c r="F22188" s="405">
        <v>23085</v>
      </c>
      <c r="G22188" s="292" t="s">
        <v>2980</v>
      </c>
    </row>
    <row r="22189" spans="1:7">
      <c r="A22189" s="292" t="s">
        <v>49</v>
      </c>
      <c r="B22189" s="405">
        <v>99555</v>
      </c>
      <c r="C22189" s="292" t="s">
        <v>2980</v>
      </c>
      <c r="E22189" s="292" t="s">
        <v>214</v>
      </c>
      <c r="F22189" s="405">
        <v>23123</v>
      </c>
      <c r="G22189" s="292" t="s">
        <v>2980</v>
      </c>
    </row>
    <row r="22190" spans="1:7">
      <c r="A22190" s="292" t="s">
        <v>49</v>
      </c>
      <c r="B22190" s="405">
        <v>99581</v>
      </c>
      <c r="C22190" s="292" t="s">
        <v>2980</v>
      </c>
      <c r="E22190" s="292" t="s">
        <v>214</v>
      </c>
      <c r="F22190" s="405">
        <v>23180</v>
      </c>
      <c r="G22190" s="292" t="s">
        <v>2980</v>
      </c>
    </row>
    <row r="22191" spans="1:7">
      <c r="A22191" s="292" t="s">
        <v>49</v>
      </c>
      <c r="B22191" s="405">
        <v>99621</v>
      </c>
      <c r="C22191" s="292" t="s">
        <v>2980</v>
      </c>
      <c r="E22191" s="292" t="s">
        <v>214</v>
      </c>
      <c r="F22191" s="405">
        <v>23313</v>
      </c>
      <c r="G22191" s="292" t="s">
        <v>2980</v>
      </c>
    </row>
    <row r="22192" spans="1:7">
      <c r="A22192" s="292" t="s">
        <v>49</v>
      </c>
      <c r="B22192" s="405">
        <v>99644</v>
      </c>
      <c r="C22192" s="292" t="s">
        <v>2980</v>
      </c>
      <c r="E22192" s="292" t="s">
        <v>214</v>
      </c>
      <c r="F22192" s="405">
        <v>23316</v>
      </c>
      <c r="G22192" s="292" t="s">
        <v>2980</v>
      </c>
    </row>
    <row r="22193" spans="1:7">
      <c r="A22193" s="292" t="s">
        <v>49</v>
      </c>
      <c r="B22193" s="405">
        <v>99668</v>
      </c>
      <c r="C22193" s="292" t="s">
        <v>2980</v>
      </c>
      <c r="E22193" s="292" t="s">
        <v>214</v>
      </c>
      <c r="F22193" s="405">
        <v>23341</v>
      </c>
      <c r="G22193" s="292" t="s">
        <v>2980</v>
      </c>
    </row>
    <row r="22194" spans="1:7">
      <c r="A22194" s="292" t="s">
        <v>49</v>
      </c>
      <c r="B22194" s="405">
        <v>99692</v>
      </c>
      <c r="C22194" s="292" t="s">
        <v>2980</v>
      </c>
      <c r="E22194" s="292" t="s">
        <v>214</v>
      </c>
      <c r="F22194" s="405">
        <v>23354</v>
      </c>
      <c r="G22194" s="292" t="s">
        <v>2980</v>
      </c>
    </row>
    <row r="22195" spans="1:7">
      <c r="A22195" s="292" t="s">
        <v>49</v>
      </c>
      <c r="B22195" s="405">
        <v>99734</v>
      </c>
      <c r="C22195" s="292" t="s">
        <v>2980</v>
      </c>
      <c r="E22195" s="292" t="s">
        <v>214</v>
      </c>
      <c r="F22195" s="405">
        <v>23389</v>
      </c>
      <c r="G22195" s="292" t="s">
        <v>2980</v>
      </c>
    </row>
    <row r="22196" spans="1:7">
      <c r="A22196" s="292" t="s">
        <v>49</v>
      </c>
      <c r="B22196" s="405">
        <v>99755</v>
      </c>
      <c r="C22196" s="292" t="s">
        <v>2980</v>
      </c>
      <c r="E22196" s="292" t="s">
        <v>214</v>
      </c>
      <c r="F22196" s="405">
        <v>23398</v>
      </c>
      <c r="G22196" s="292" t="s">
        <v>2980</v>
      </c>
    </row>
    <row r="22197" spans="1:7">
      <c r="A22197" s="292" t="s">
        <v>49</v>
      </c>
      <c r="B22197" s="405">
        <v>99776</v>
      </c>
      <c r="C22197" s="292" t="s">
        <v>2980</v>
      </c>
      <c r="E22197" s="292" t="s">
        <v>214</v>
      </c>
      <c r="F22197" s="405">
        <v>23407</v>
      </c>
      <c r="G22197" s="292" t="s">
        <v>2980</v>
      </c>
    </row>
    <row r="22198" spans="1:7">
      <c r="A22198" s="292" t="s">
        <v>49</v>
      </c>
      <c r="B22198" s="405">
        <v>99812</v>
      </c>
      <c r="C22198" s="292" t="s">
        <v>2980</v>
      </c>
      <c r="E22198" s="292" t="s">
        <v>214</v>
      </c>
      <c r="F22198" s="405">
        <v>23409</v>
      </c>
      <c r="G22198" s="292" t="s">
        <v>2980</v>
      </c>
    </row>
    <row r="22199" spans="1:7">
      <c r="A22199" s="292" t="s">
        <v>49</v>
      </c>
      <c r="B22199" s="405">
        <v>99920</v>
      </c>
      <c r="C22199" s="292" t="s">
        <v>2980</v>
      </c>
      <c r="E22199" s="292" t="s">
        <v>214</v>
      </c>
      <c r="F22199" s="405">
        <v>23413</v>
      </c>
      <c r="G22199" s="292" t="s">
        <v>2980</v>
      </c>
    </row>
    <row r="22200" spans="1:7">
      <c r="A22200" s="292" t="s">
        <v>49</v>
      </c>
      <c r="B22200" s="405">
        <v>99557</v>
      </c>
      <c r="C22200" s="292" t="s">
        <v>2980</v>
      </c>
      <c r="E22200" s="292" t="s">
        <v>214</v>
      </c>
      <c r="F22200" s="405">
        <v>23414</v>
      </c>
      <c r="G22200" s="292" t="s">
        <v>2980</v>
      </c>
    </row>
    <row r="22201" spans="1:7">
      <c r="A22201" s="292" t="s">
        <v>49</v>
      </c>
      <c r="B22201" s="405">
        <v>99583</v>
      </c>
      <c r="C22201" s="292" t="s">
        <v>2980</v>
      </c>
      <c r="E22201" s="292" t="s">
        <v>214</v>
      </c>
      <c r="F22201" s="405">
        <v>23420</v>
      </c>
      <c r="G22201" s="292" t="s">
        <v>2980</v>
      </c>
    </row>
    <row r="22202" spans="1:7">
      <c r="A22202" s="292" t="s">
        <v>49</v>
      </c>
      <c r="B22202" s="405">
        <v>99622</v>
      </c>
      <c r="C22202" s="292" t="s">
        <v>2980</v>
      </c>
      <c r="E22202" s="292" t="s">
        <v>214</v>
      </c>
      <c r="F22202" s="405">
        <v>23440</v>
      </c>
      <c r="G22202" s="292" t="s">
        <v>2980</v>
      </c>
    </row>
    <row r="22203" spans="1:7">
      <c r="A22203" s="292" t="s">
        <v>49</v>
      </c>
      <c r="B22203" s="405">
        <v>99647</v>
      </c>
      <c r="C22203" s="292" t="s">
        <v>2980</v>
      </c>
      <c r="E22203" s="292" t="s">
        <v>214</v>
      </c>
      <c r="F22203" s="405">
        <v>23443</v>
      </c>
      <c r="G22203" s="292" t="s">
        <v>2980</v>
      </c>
    </row>
    <row r="22204" spans="1:7">
      <c r="A22204" s="292" t="s">
        <v>49</v>
      </c>
      <c r="B22204" s="405">
        <v>99670</v>
      </c>
      <c r="C22204" s="292" t="s">
        <v>2980</v>
      </c>
      <c r="E22204" s="292" t="s">
        <v>214</v>
      </c>
      <c r="F22204" s="405">
        <v>23488</v>
      </c>
      <c r="G22204" s="292" t="s">
        <v>2980</v>
      </c>
    </row>
    <row r="22205" spans="1:7">
      <c r="A22205" s="292" t="s">
        <v>49</v>
      </c>
      <c r="B22205" s="405">
        <v>99693</v>
      </c>
      <c r="C22205" s="292" t="s">
        <v>2980</v>
      </c>
      <c r="E22205" s="292" t="s">
        <v>214</v>
      </c>
      <c r="F22205" s="405">
        <v>23872</v>
      </c>
      <c r="G22205" s="292" t="s">
        <v>2980</v>
      </c>
    </row>
    <row r="22206" spans="1:7">
      <c r="A22206" s="292" t="s">
        <v>49</v>
      </c>
      <c r="B22206" s="405">
        <v>99736</v>
      </c>
      <c r="C22206" s="292" t="s">
        <v>2980</v>
      </c>
      <c r="E22206" s="292" t="s">
        <v>214</v>
      </c>
      <c r="F22206" s="405">
        <v>23873</v>
      </c>
      <c r="G22206" s="292" t="s">
        <v>2980</v>
      </c>
    </row>
    <row r="22207" spans="1:7">
      <c r="A22207" s="292" t="s">
        <v>49</v>
      </c>
      <c r="B22207" s="405">
        <v>99756</v>
      </c>
      <c r="C22207" s="292" t="s">
        <v>2980</v>
      </c>
      <c r="E22207" s="292" t="s">
        <v>214</v>
      </c>
      <c r="F22207" s="405">
        <v>23881</v>
      </c>
      <c r="G22207" s="292" t="s">
        <v>2980</v>
      </c>
    </row>
    <row r="22208" spans="1:7">
      <c r="A22208" s="292" t="s">
        <v>49</v>
      </c>
      <c r="B22208" s="405">
        <v>99777</v>
      </c>
      <c r="C22208" s="292" t="s">
        <v>2980</v>
      </c>
      <c r="E22208" s="292" t="s">
        <v>214</v>
      </c>
      <c r="F22208" s="405">
        <v>23921</v>
      </c>
      <c r="G22208" s="292" t="s">
        <v>2980</v>
      </c>
    </row>
    <row r="22209" spans="1:7">
      <c r="A22209" s="292" t="s">
        <v>49</v>
      </c>
      <c r="B22209" s="405">
        <v>99820</v>
      </c>
      <c r="C22209" s="292" t="s">
        <v>2980</v>
      </c>
      <c r="E22209" s="292" t="s">
        <v>214</v>
      </c>
      <c r="F22209" s="405">
        <v>23942</v>
      </c>
      <c r="G22209" s="292" t="s">
        <v>2980</v>
      </c>
    </row>
    <row r="22210" spans="1:7">
      <c r="A22210" s="292" t="s">
        <v>49</v>
      </c>
      <c r="B22210" s="405">
        <v>99921</v>
      </c>
      <c r="C22210" s="292" t="s">
        <v>2980</v>
      </c>
      <c r="E22210" s="292" t="s">
        <v>214</v>
      </c>
      <c r="F22210" s="405">
        <v>23954</v>
      </c>
      <c r="G22210" s="292" t="s">
        <v>2980</v>
      </c>
    </row>
    <row r="22211" spans="1:7">
      <c r="A22211" s="292" t="s">
        <v>49</v>
      </c>
      <c r="B22211" s="405">
        <v>99558</v>
      </c>
      <c r="C22211" s="292" t="s">
        <v>2980</v>
      </c>
      <c r="E22211" s="292" t="s">
        <v>214</v>
      </c>
      <c r="F22211" s="405">
        <v>23960</v>
      </c>
      <c r="G22211" s="292" t="s">
        <v>2980</v>
      </c>
    </row>
    <row r="22212" spans="1:7">
      <c r="A22212" s="292" t="s">
        <v>49</v>
      </c>
      <c r="B22212" s="405">
        <v>99584</v>
      </c>
      <c r="C22212" s="292" t="s">
        <v>2980</v>
      </c>
      <c r="E22212" s="292" t="s">
        <v>214</v>
      </c>
      <c r="F22212" s="405">
        <v>24053</v>
      </c>
      <c r="G22212" s="292" t="s">
        <v>2980</v>
      </c>
    </row>
    <row r="22213" spans="1:7">
      <c r="A22213" s="292" t="s">
        <v>49</v>
      </c>
      <c r="B22213" s="405">
        <v>99623</v>
      </c>
      <c r="C22213" s="292" t="s">
        <v>2980</v>
      </c>
      <c r="E22213" s="292" t="s">
        <v>214</v>
      </c>
      <c r="F22213" s="405">
        <v>24067</v>
      </c>
      <c r="G22213" s="292" t="s">
        <v>2980</v>
      </c>
    </row>
    <row r="22214" spans="1:7">
      <c r="A22214" s="292" t="s">
        <v>49</v>
      </c>
      <c r="B22214" s="405">
        <v>99648</v>
      </c>
      <c r="C22214" s="292" t="s">
        <v>2980</v>
      </c>
      <c r="E22214" s="292" t="s">
        <v>214</v>
      </c>
      <c r="F22214" s="405">
        <v>24076</v>
      </c>
      <c r="G22214" s="292" t="s">
        <v>2980</v>
      </c>
    </row>
    <row r="22215" spans="1:7">
      <c r="A22215" s="292" t="s">
        <v>49</v>
      </c>
      <c r="B22215" s="405">
        <v>99671</v>
      </c>
      <c r="C22215" s="292" t="s">
        <v>2980</v>
      </c>
      <c r="E22215" s="292" t="s">
        <v>214</v>
      </c>
      <c r="F22215" s="405">
        <v>24088</v>
      </c>
      <c r="G22215" s="292" t="s">
        <v>2980</v>
      </c>
    </row>
    <row r="22216" spans="1:7">
      <c r="A22216" s="292" t="s">
        <v>49</v>
      </c>
      <c r="B22216" s="405">
        <v>99694</v>
      </c>
      <c r="C22216" s="292" t="s">
        <v>2980</v>
      </c>
      <c r="E22216" s="292" t="s">
        <v>214</v>
      </c>
      <c r="F22216" s="405">
        <v>24091</v>
      </c>
      <c r="G22216" s="292" t="s">
        <v>2980</v>
      </c>
    </row>
    <row r="22217" spans="1:7">
      <c r="A22217" s="292" t="s">
        <v>49</v>
      </c>
      <c r="B22217" s="405">
        <v>99737</v>
      </c>
      <c r="C22217" s="292" t="s">
        <v>2980</v>
      </c>
      <c r="E22217" s="292" t="s">
        <v>214</v>
      </c>
      <c r="F22217" s="405">
        <v>24120</v>
      </c>
      <c r="G22217" s="292" t="s">
        <v>2980</v>
      </c>
    </row>
    <row r="22218" spans="1:7">
      <c r="A22218" s="292" t="s">
        <v>49</v>
      </c>
      <c r="B22218" s="405">
        <v>99757</v>
      </c>
      <c r="C22218" s="292" t="s">
        <v>2980</v>
      </c>
      <c r="E22218" s="292" t="s">
        <v>214</v>
      </c>
      <c r="F22218" s="405">
        <v>24127</v>
      </c>
      <c r="G22218" s="292" t="s">
        <v>2980</v>
      </c>
    </row>
    <row r="22219" spans="1:7">
      <c r="A22219" s="292" t="s">
        <v>49</v>
      </c>
      <c r="B22219" s="405">
        <v>99778</v>
      </c>
      <c r="C22219" s="292" t="s">
        <v>2980</v>
      </c>
      <c r="E22219" s="292" t="s">
        <v>214</v>
      </c>
      <c r="F22219" s="405">
        <v>24128</v>
      </c>
      <c r="G22219" s="292" t="s">
        <v>2980</v>
      </c>
    </row>
    <row r="22220" spans="1:7">
      <c r="A22220" s="292" t="s">
        <v>49</v>
      </c>
      <c r="B22220" s="405">
        <v>99821</v>
      </c>
      <c r="C22220" s="292" t="s">
        <v>2980</v>
      </c>
      <c r="E22220" s="292" t="s">
        <v>214</v>
      </c>
      <c r="F22220" s="405">
        <v>24131</v>
      </c>
      <c r="G22220" s="292" t="s">
        <v>2980</v>
      </c>
    </row>
    <row r="22221" spans="1:7">
      <c r="A22221" s="292" t="s">
        <v>49</v>
      </c>
      <c r="B22221" s="405">
        <v>99922</v>
      </c>
      <c r="C22221" s="292" t="s">
        <v>2980</v>
      </c>
      <c r="E22221" s="292" t="s">
        <v>214</v>
      </c>
      <c r="F22221" s="405">
        <v>24137</v>
      </c>
      <c r="G22221" s="292" t="s">
        <v>2980</v>
      </c>
    </row>
    <row r="22222" spans="1:7">
      <c r="A22222" s="292" t="s">
        <v>49</v>
      </c>
      <c r="B22222" s="405">
        <v>99559</v>
      </c>
      <c r="C22222" s="292" t="s">
        <v>2980</v>
      </c>
      <c r="E22222" s="292" t="s">
        <v>214</v>
      </c>
      <c r="F22222" s="405">
        <v>24138</v>
      </c>
      <c r="G22222" s="292" t="s">
        <v>2980</v>
      </c>
    </row>
    <row r="22223" spans="1:7">
      <c r="A22223" s="292" t="s">
        <v>49</v>
      </c>
      <c r="B22223" s="405">
        <v>99585</v>
      </c>
      <c r="C22223" s="292" t="s">
        <v>2980</v>
      </c>
      <c r="E22223" s="292" t="s">
        <v>214</v>
      </c>
      <c r="F22223" s="405">
        <v>24162</v>
      </c>
      <c r="G22223" s="292" t="s">
        <v>2980</v>
      </c>
    </row>
    <row r="22224" spans="1:7">
      <c r="A22224" s="292" t="s">
        <v>49</v>
      </c>
      <c r="B22224" s="405">
        <v>99624</v>
      </c>
      <c r="C22224" s="292" t="s">
        <v>2980</v>
      </c>
      <c r="E22224" s="292" t="s">
        <v>214</v>
      </c>
      <c r="F22224" s="405">
        <v>24171</v>
      </c>
      <c r="G22224" s="292" t="s">
        <v>2980</v>
      </c>
    </row>
    <row r="22225" spans="1:7">
      <c r="A22225" s="292" t="s">
        <v>49</v>
      </c>
      <c r="B22225" s="405">
        <v>99649</v>
      </c>
      <c r="C22225" s="292" t="s">
        <v>2980</v>
      </c>
      <c r="E22225" s="292" t="s">
        <v>214</v>
      </c>
      <c r="F22225" s="405">
        <v>24217</v>
      </c>
      <c r="G22225" s="292" t="s">
        <v>2980</v>
      </c>
    </row>
    <row r="22226" spans="1:7">
      <c r="A22226" s="292" t="s">
        <v>49</v>
      </c>
      <c r="B22226" s="405">
        <v>99674</v>
      </c>
      <c r="C22226" s="292" t="s">
        <v>2980</v>
      </c>
      <c r="E22226" s="292" t="s">
        <v>214</v>
      </c>
      <c r="F22226" s="405">
        <v>24220</v>
      </c>
      <c r="G22226" s="292" t="s">
        <v>2980</v>
      </c>
    </row>
    <row r="22227" spans="1:7">
      <c r="A22227" s="292" t="s">
        <v>49</v>
      </c>
      <c r="B22227" s="405">
        <v>99695</v>
      </c>
      <c r="C22227" s="292" t="s">
        <v>2980</v>
      </c>
      <c r="E22227" s="292" t="s">
        <v>214</v>
      </c>
      <c r="F22227" s="405">
        <v>24221</v>
      </c>
      <c r="G22227" s="292" t="s">
        <v>2980</v>
      </c>
    </row>
    <row r="22228" spans="1:7">
      <c r="A22228" s="292" t="s">
        <v>49</v>
      </c>
      <c r="B22228" s="405">
        <v>99738</v>
      </c>
      <c r="C22228" s="292" t="s">
        <v>2980</v>
      </c>
      <c r="E22228" s="292" t="s">
        <v>214</v>
      </c>
      <c r="F22228" s="405">
        <v>24226</v>
      </c>
      <c r="G22228" s="292" t="s">
        <v>2980</v>
      </c>
    </row>
    <row r="22229" spans="1:7">
      <c r="A22229" s="292" t="s">
        <v>49</v>
      </c>
      <c r="B22229" s="405">
        <v>99758</v>
      </c>
      <c r="C22229" s="292" t="s">
        <v>2980</v>
      </c>
      <c r="E22229" s="292" t="s">
        <v>214</v>
      </c>
      <c r="F22229" s="405">
        <v>24228</v>
      </c>
      <c r="G22229" s="292" t="s">
        <v>2980</v>
      </c>
    </row>
    <row r="22230" spans="1:7">
      <c r="A22230" s="292" t="s">
        <v>49</v>
      </c>
      <c r="B22230" s="405">
        <v>99779</v>
      </c>
      <c r="C22230" s="292" t="s">
        <v>2980</v>
      </c>
      <c r="E22230" s="292" t="s">
        <v>214</v>
      </c>
      <c r="F22230" s="405">
        <v>24239</v>
      </c>
      <c r="G22230" s="292" t="s">
        <v>2980</v>
      </c>
    </row>
    <row r="22231" spans="1:7">
      <c r="A22231" s="292" t="s">
        <v>49</v>
      </c>
      <c r="B22231" s="405">
        <v>99824</v>
      </c>
      <c r="C22231" s="292" t="s">
        <v>2980</v>
      </c>
      <c r="E22231" s="292" t="s">
        <v>214</v>
      </c>
      <c r="F22231" s="405">
        <v>24243</v>
      </c>
      <c r="G22231" s="292" t="s">
        <v>2980</v>
      </c>
    </row>
    <row r="22232" spans="1:7">
      <c r="A22232" s="292" t="s">
        <v>49</v>
      </c>
      <c r="B22232" s="405">
        <v>99923</v>
      </c>
      <c r="C22232" s="292" t="s">
        <v>2980</v>
      </c>
      <c r="E22232" s="292" t="s">
        <v>214</v>
      </c>
      <c r="F22232" s="405">
        <v>24244</v>
      </c>
      <c r="G22232" s="292" t="s">
        <v>2980</v>
      </c>
    </row>
    <row r="22233" spans="1:7">
      <c r="A22233" s="292" t="s">
        <v>49</v>
      </c>
      <c r="B22233" s="405">
        <v>99560</v>
      </c>
      <c r="C22233" s="292" t="s">
        <v>2980</v>
      </c>
      <c r="E22233" s="292" t="s">
        <v>214</v>
      </c>
      <c r="F22233" s="405">
        <v>24245</v>
      </c>
      <c r="G22233" s="292" t="s">
        <v>2980</v>
      </c>
    </row>
    <row r="22234" spans="1:7">
      <c r="A22234" s="292" t="s">
        <v>49</v>
      </c>
      <c r="B22234" s="405">
        <v>99586</v>
      </c>
      <c r="C22234" s="292" t="s">
        <v>2980</v>
      </c>
      <c r="E22234" s="292" t="s">
        <v>214</v>
      </c>
      <c r="F22234" s="405">
        <v>24250</v>
      </c>
      <c r="G22234" s="292" t="s">
        <v>2980</v>
      </c>
    </row>
    <row r="22235" spans="1:7">
      <c r="A22235" s="292" t="s">
        <v>49</v>
      </c>
      <c r="B22235" s="405">
        <v>99625</v>
      </c>
      <c r="C22235" s="292" t="s">
        <v>2980</v>
      </c>
      <c r="E22235" s="292" t="s">
        <v>214</v>
      </c>
      <c r="F22235" s="405">
        <v>24263</v>
      </c>
      <c r="G22235" s="292" t="s">
        <v>2980</v>
      </c>
    </row>
    <row r="22236" spans="1:7">
      <c r="A22236" s="292" t="s">
        <v>49</v>
      </c>
      <c r="B22236" s="405">
        <v>99650</v>
      </c>
      <c r="C22236" s="292" t="s">
        <v>2980</v>
      </c>
      <c r="E22236" s="292" t="s">
        <v>214</v>
      </c>
      <c r="F22236" s="405">
        <v>24265</v>
      </c>
      <c r="G22236" s="292" t="s">
        <v>2980</v>
      </c>
    </row>
    <row r="22237" spans="1:7">
      <c r="A22237" s="292" t="s">
        <v>49</v>
      </c>
      <c r="B22237" s="405">
        <v>99675</v>
      </c>
      <c r="C22237" s="292" t="s">
        <v>2980</v>
      </c>
      <c r="E22237" s="292" t="s">
        <v>214</v>
      </c>
      <c r="F22237" s="405">
        <v>24272</v>
      </c>
      <c r="G22237" s="292" t="s">
        <v>2980</v>
      </c>
    </row>
    <row r="22238" spans="1:7">
      <c r="A22238" s="292" t="s">
        <v>49</v>
      </c>
      <c r="B22238" s="405">
        <v>99696</v>
      </c>
      <c r="C22238" s="292" t="s">
        <v>2980</v>
      </c>
      <c r="E22238" s="292" t="s">
        <v>214</v>
      </c>
      <c r="F22238" s="405">
        <v>24282</v>
      </c>
      <c r="G22238" s="292" t="s">
        <v>2980</v>
      </c>
    </row>
    <row r="22239" spans="1:7">
      <c r="A22239" s="292" t="s">
        <v>49</v>
      </c>
      <c r="B22239" s="405">
        <v>99739</v>
      </c>
      <c r="C22239" s="292" t="s">
        <v>2980</v>
      </c>
      <c r="E22239" s="292" t="s">
        <v>214</v>
      </c>
      <c r="F22239" s="405">
        <v>24324</v>
      </c>
      <c r="G22239" s="292" t="s">
        <v>2980</v>
      </c>
    </row>
    <row r="22240" spans="1:7">
      <c r="A22240" s="292" t="s">
        <v>49</v>
      </c>
      <c r="B22240" s="405">
        <v>99759</v>
      </c>
      <c r="C22240" s="292" t="s">
        <v>2980</v>
      </c>
      <c r="E22240" s="292" t="s">
        <v>214</v>
      </c>
      <c r="F22240" s="405">
        <v>24325</v>
      </c>
      <c r="G22240" s="292" t="s">
        <v>2980</v>
      </c>
    </row>
    <row r="22241" spans="1:7">
      <c r="A22241" s="292" t="s">
        <v>49</v>
      </c>
      <c r="B22241" s="405">
        <v>99780</v>
      </c>
      <c r="C22241" s="292" t="s">
        <v>2980</v>
      </c>
      <c r="E22241" s="292" t="s">
        <v>214</v>
      </c>
      <c r="F22241" s="405">
        <v>24326</v>
      </c>
      <c r="G22241" s="292" t="s">
        <v>2980</v>
      </c>
    </row>
    <row r="22242" spans="1:7">
      <c r="A22242" s="292" t="s">
        <v>49</v>
      </c>
      <c r="B22242" s="405">
        <v>99825</v>
      </c>
      <c r="C22242" s="292" t="s">
        <v>2980</v>
      </c>
      <c r="E22242" s="292" t="s">
        <v>214</v>
      </c>
      <c r="F22242" s="405">
        <v>24330</v>
      </c>
      <c r="G22242" s="292" t="s">
        <v>2980</v>
      </c>
    </row>
    <row r="22243" spans="1:7">
      <c r="A22243" s="292" t="s">
        <v>49</v>
      </c>
      <c r="B22243" s="405">
        <v>99925</v>
      </c>
      <c r="C22243" s="292" t="s">
        <v>2980</v>
      </c>
      <c r="E22243" s="292" t="s">
        <v>214</v>
      </c>
      <c r="F22243" s="405">
        <v>24366</v>
      </c>
      <c r="G22243" s="292" t="s">
        <v>2980</v>
      </c>
    </row>
    <row r="22244" spans="1:7">
      <c r="A22244" s="292" t="s">
        <v>49</v>
      </c>
      <c r="B22244" s="405">
        <v>99561</v>
      </c>
      <c r="C22244" s="292" t="s">
        <v>2980</v>
      </c>
      <c r="E22244" s="292" t="s">
        <v>214</v>
      </c>
      <c r="F22244" s="405">
        <v>24377</v>
      </c>
      <c r="G22244" s="292" t="s">
        <v>2980</v>
      </c>
    </row>
    <row r="22245" spans="1:7">
      <c r="A22245" s="292" t="s">
        <v>49</v>
      </c>
      <c r="B22245" s="405">
        <v>99588</v>
      </c>
      <c r="C22245" s="292" t="s">
        <v>2980</v>
      </c>
      <c r="E22245" s="292" t="s">
        <v>214</v>
      </c>
      <c r="F22245" s="405">
        <v>24411</v>
      </c>
      <c r="G22245" s="292" t="s">
        <v>2980</v>
      </c>
    </row>
    <row r="22246" spans="1:7">
      <c r="A22246" s="292" t="s">
        <v>49</v>
      </c>
      <c r="B22246" s="405">
        <v>99626</v>
      </c>
      <c r="C22246" s="292" t="s">
        <v>2980</v>
      </c>
      <c r="E22246" s="292" t="s">
        <v>214</v>
      </c>
      <c r="F22246" s="405">
        <v>24442</v>
      </c>
      <c r="G22246" s="292" t="s">
        <v>2980</v>
      </c>
    </row>
    <row r="22247" spans="1:7">
      <c r="A22247" s="292" t="s">
        <v>49</v>
      </c>
      <c r="B22247" s="405">
        <v>99651</v>
      </c>
      <c r="C22247" s="292" t="s">
        <v>2980</v>
      </c>
      <c r="E22247" s="292" t="s">
        <v>214</v>
      </c>
      <c r="F22247" s="405">
        <v>24460</v>
      </c>
      <c r="G22247" s="292" t="s">
        <v>2980</v>
      </c>
    </row>
    <row r="22248" spans="1:7">
      <c r="A22248" s="292" t="s">
        <v>49</v>
      </c>
      <c r="B22248" s="405">
        <v>99676</v>
      </c>
      <c r="C22248" s="292" t="s">
        <v>2980</v>
      </c>
      <c r="E22248" s="292" t="s">
        <v>214</v>
      </c>
      <c r="F22248" s="405">
        <v>24465</v>
      </c>
      <c r="G22248" s="292" t="s">
        <v>2980</v>
      </c>
    </row>
    <row r="22249" spans="1:7">
      <c r="A22249" s="292" t="s">
        <v>49</v>
      </c>
      <c r="B22249" s="405">
        <v>99697</v>
      </c>
      <c r="C22249" s="292" t="s">
        <v>2980</v>
      </c>
      <c r="E22249" s="292" t="s">
        <v>214</v>
      </c>
      <c r="F22249" s="405">
        <v>24484</v>
      </c>
      <c r="G22249" s="292" t="s">
        <v>2980</v>
      </c>
    </row>
    <row r="22250" spans="1:7">
      <c r="A22250" s="292" t="s">
        <v>49</v>
      </c>
      <c r="B22250" s="405">
        <v>99740</v>
      </c>
      <c r="C22250" s="292" t="s">
        <v>2980</v>
      </c>
      <c r="E22250" s="292" t="s">
        <v>214</v>
      </c>
      <c r="F22250" s="405">
        <v>24526</v>
      </c>
      <c r="G22250" s="292" t="s">
        <v>2980</v>
      </c>
    </row>
    <row r="22251" spans="1:7">
      <c r="A22251" s="292" t="s">
        <v>49</v>
      </c>
      <c r="B22251" s="405">
        <v>99760</v>
      </c>
      <c r="C22251" s="292" t="s">
        <v>2980</v>
      </c>
      <c r="E22251" s="292" t="s">
        <v>214</v>
      </c>
      <c r="F22251" s="405">
        <v>24530</v>
      </c>
      <c r="G22251" s="292" t="s">
        <v>2980</v>
      </c>
    </row>
    <row r="22252" spans="1:7">
      <c r="A22252" s="292" t="s">
        <v>49</v>
      </c>
      <c r="B22252" s="405">
        <v>99781</v>
      </c>
      <c r="C22252" s="292" t="s">
        <v>2980</v>
      </c>
      <c r="E22252" s="292" t="s">
        <v>214</v>
      </c>
      <c r="F22252" s="405">
        <v>24556</v>
      </c>
      <c r="G22252" s="292" t="s">
        <v>2980</v>
      </c>
    </row>
    <row r="22253" spans="1:7">
      <c r="A22253" s="292" t="s">
        <v>49</v>
      </c>
      <c r="B22253" s="405">
        <v>99826</v>
      </c>
      <c r="C22253" s="292" t="s">
        <v>2980</v>
      </c>
      <c r="E22253" s="292" t="s">
        <v>214</v>
      </c>
      <c r="F22253" s="405">
        <v>24565</v>
      </c>
      <c r="G22253" s="292" t="s">
        <v>2980</v>
      </c>
    </row>
    <row r="22254" spans="1:7">
      <c r="A22254" s="292" t="s">
        <v>49</v>
      </c>
      <c r="B22254" s="405">
        <v>99926</v>
      </c>
      <c r="C22254" s="292" t="s">
        <v>2980</v>
      </c>
      <c r="E22254" s="292" t="s">
        <v>214</v>
      </c>
      <c r="F22254" s="405">
        <v>24580</v>
      </c>
      <c r="G22254" s="292" t="s">
        <v>2980</v>
      </c>
    </row>
    <row r="22255" spans="1:7">
      <c r="A22255" s="292" t="s">
        <v>49</v>
      </c>
      <c r="B22255" s="405">
        <v>99563</v>
      </c>
      <c r="C22255" s="292" t="s">
        <v>2980</v>
      </c>
      <c r="E22255" s="292" t="s">
        <v>214</v>
      </c>
      <c r="F22255" s="405">
        <v>24594</v>
      </c>
      <c r="G22255" s="292" t="s">
        <v>2980</v>
      </c>
    </row>
    <row r="22256" spans="1:7">
      <c r="A22256" s="292" t="s">
        <v>49</v>
      </c>
      <c r="B22256" s="405">
        <v>99589</v>
      </c>
      <c r="C22256" s="292" t="s">
        <v>2980</v>
      </c>
      <c r="E22256" s="292" t="s">
        <v>214</v>
      </c>
      <c r="F22256" s="405">
        <v>24602</v>
      </c>
      <c r="G22256" s="292" t="s">
        <v>2980</v>
      </c>
    </row>
    <row r="22257" spans="1:7">
      <c r="A22257" s="292" t="s">
        <v>49</v>
      </c>
      <c r="B22257" s="405">
        <v>99627</v>
      </c>
      <c r="C22257" s="292" t="s">
        <v>2980</v>
      </c>
      <c r="E22257" s="292" t="s">
        <v>214</v>
      </c>
      <c r="F22257" s="405">
        <v>24620</v>
      </c>
      <c r="G22257" s="292" t="s">
        <v>2980</v>
      </c>
    </row>
    <row r="22258" spans="1:7">
      <c r="A22258" s="292" t="s">
        <v>49</v>
      </c>
      <c r="B22258" s="405">
        <v>99652</v>
      </c>
      <c r="C22258" s="292" t="s">
        <v>2980</v>
      </c>
      <c r="E22258" s="292" t="s">
        <v>214</v>
      </c>
      <c r="F22258" s="405">
        <v>24628</v>
      </c>
      <c r="G22258" s="292" t="s">
        <v>2980</v>
      </c>
    </row>
    <row r="22259" spans="1:7">
      <c r="A22259" s="292" t="s">
        <v>49</v>
      </c>
      <c r="B22259" s="405">
        <v>99677</v>
      </c>
      <c r="C22259" s="292" t="s">
        <v>2980</v>
      </c>
      <c r="E22259" s="292" t="s">
        <v>214</v>
      </c>
      <c r="F22259" s="405">
        <v>24657</v>
      </c>
      <c r="G22259" s="292" t="s">
        <v>2980</v>
      </c>
    </row>
    <row r="22260" spans="1:7">
      <c r="A22260" s="292" t="s">
        <v>49</v>
      </c>
      <c r="B22260" s="405">
        <v>99704</v>
      </c>
      <c r="C22260" s="292" t="s">
        <v>2980</v>
      </c>
      <c r="E22260" s="292" t="s">
        <v>214</v>
      </c>
      <c r="F22260" s="405">
        <v>24726</v>
      </c>
      <c r="G22260" s="292" t="s">
        <v>2980</v>
      </c>
    </row>
    <row r="22261" spans="1:7">
      <c r="A22261" s="292" t="s">
        <v>49</v>
      </c>
      <c r="B22261" s="405">
        <v>99741</v>
      </c>
      <c r="C22261" s="292" t="s">
        <v>2980</v>
      </c>
      <c r="E22261" s="292" t="s">
        <v>214</v>
      </c>
      <c r="F22261" s="405">
        <v>24736</v>
      </c>
      <c r="G22261" s="292" t="s">
        <v>2980</v>
      </c>
    </row>
    <row r="22262" spans="1:7">
      <c r="A22262" s="292" t="s">
        <v>49</v>
      </c>
      <c r="B22262" s="405">
        <v>99761</v>
      </c>
      <c r="C22262" s="292" t="s">
        <v>2980</v>
      </c>
      <c r="E22262" s="292" t="s">
        <v>214</v>
      </c>
      <c r="F22262" s="405">
        <v>24747</v>
      </c>
      <c r="G22262" s="292" t="s">
        <v>2980</v>
      </c>
    </row>
    <row r="22263" spans="1:7">
      <c r="A22263" s="292" t="s">
        <v>49</v>
      </c>
      <c r="B22263" s="405">
        <v>99782</v>
      </c>
      <c r="C22263" s="292" t="s">
        <v>2980</v>
      </c>
      <c r="E22263" s="292" t="s">
        <v>214</v>
      </c>
      <c r="F22263" s="405">
        <v>24811</v>
      </c>
      <c r="G22263" s="292" t="s">
        <v>2980</v>
      </c>
    </row>
    <row r="22264" spans="1:7">
      <c r="A22264" s="292" t="s">
        <v>49</v>
      </c>
      <c r="B22264" s="405">
        <v>99827</v>
      </c>
      <c r="C22264" s="292" t="s">
        <v>2980</v>
      </c>
      <c r="E22264" s="292" t="s">
        <v>214</v>
      </c>
      <c r="F22264" s="405">
        <v>24815</v>
      </c>
      <c r="G22264" s="292" t="s">
        <v>2980</v>
      </c>
    </row>
    <row r="22265" spans="1:7">
      <c r="A22265" s="292" t="s">
        <v>49</v>
      </c>
      <c r="B22265" s="405">
        <v>99927</v>
      </c>
      <c r="C22265" s="292" t="s">
        <v>2980</v>
      </c>
      <c r="E22265" s="292" t="s">
        <v>214</v>
      </c>
      <c r="F22265" s="405">
        <v>24817</v>
      </c>
      <c r="G22265" s="292" t="s">
        <v>2980</v>
      </c>
    </row>
    <row r="22266" spans="1:7">
      <c r="A22266" s="292" t="s">
        <v>49</v>
      </c>
      <c r="B22266" s="405">
        <v>99564</v>
      </c>
      <c r="C22266" s="292" t="s">
        <v>2980</v>
      </c>
      <c r="E22266" s="292" t="s">
        <v>214</v>
      </c>
      <c r="F22266" s="405">
        <v>24827</v>
      </c>
      <c r="G22266" s="292" t="s">
        <v>2980</v>
      </c>
    </row>
    <row r="22267" spans="1:7">
      <c r="A22267" s="292" t="s">
        <v>49</v>
      </c>
      <c r="B22267" s="405">
        <v>99590</v>
      </c>
      <c r="C22267" s="292" t="s">
        <v>2980</v>
      </c>
      <c r="E22267" s="292" t="s">
        <v>214</v>
      </c>
      <c r="F22267" s="405">
        <v>24828</v>
      </c>
      <c r="G22267" s="292" t="s">
        <v>2980</v>
      </c>
    </row>
    <row r="22268" spans="1:7">
      <c r="A22268" s="292" t="s">
        <v>49</v>
      </c>
      <c r="B22268" s="405">
        <v>99628</v>
      </c>
      <c r="C22268" s="292" t="s">
        <v>2980</v>
      </c>
      <c r="E22268" s="292" t="s">
        <v>214</v>
      </c>
      <c r="F22268" s="405">
        <v>24844</v>
      </c>
      <c r="G22268" s="292" t="s">
        <v>2980</v>
      </c>
    </row>
    <row r="22269" spans="1:7">
      <c r="A22269" s="292" t="s">
        <v>49</v>
      </c>
      <c r="B22269" s="405">
        <v>99653</v>
      </c>
      <c r="C22269" s="292" t="s">
        <v>2980</v>
      </c>
      <c r="E22269" s="292" t="s">
        <v>214</v>
      </c>
      <c r="F22269" s="405">
        <v>24848</v>
      </c>
      <c r="G22269" s="292" t="s">
        <v>2980</v>
      </c>
    </row>
    <row r="22270" spans="1:7">
      <c r="A22270" s="292" t="s">
        <v>49</v>
      </c>
      <c r="B22270" s="405">
        <v>99678</v>
      </c>
      <c r="C22270" s="292" t="s">
        <v>2980</v>
      </c>
      <c r="E22270" s="292" t="s">
        <v>214</v>
      </c>
      <c r="F22270" s="405">
        <v>24849</v>
      </c>
      <c r="G22270" s="292" t="s">
        <v>2980</v>
      </c>
    </row>
    <row r="22271" spans="1:7">
      <c r="A22271" s="292" t="s">
        <v>49</v>
      </c>
      <c r="B22271" s="405">
        <v>99714</v>
      </c>
      <c r="C22271" s="292" t="s">
        <v>2980</v>
      </c>
      <c r="E22271" s="292" t="s">
        <v>214</v>
      </c>
      <c r="F22271" s="405">
        <v>24850</v>
      </c>
      <c r="G22271" s="292" t="s">
        <v>2980</v>
      </c>
    </row>
    <row r="22272" spans="1:7">
      <c r="A22272" s="292" t="s">
        <v>49</v>
      </c>
      <c r="B22272" s="405">
        <v>99742</v>
      </c>
      <c r="C22272" s="292" t="s">
        <v>2980</v>
      </c>
      <c r="E22272" s="292" t="s">
        <v>214</v>
      </c>
      <c r="F22272" s="405">
        <v>24866</v>
      </c>
      <c r="G22272" s="292" t="s">
        <v>2980</v>
      </c>
    </row>
    <row r="22273" spans="1:7">
      <c r="A22273" s="292" t="s">
        <v>49</v>
      </c>
      <c r="B22273" s="405">
        <v>99762</v>
      </c>
      <c r="C22273" s="292" t="s">
        <v>2980</v>
      </c>
      <c r="E22273" s="292" t="s">
        <v>214</v>
      </c>
      <c r="F22273" s="405">
        <v>24872</v>
      </c>
      <c r="G22273" s="292" t="s">
        <v>2980</v>
      </c>
    </row>
    <row r="22274" spans="1:7">
      <c r="A22274" s="292" t="s">
        <v>49</v>
      </c>
      <c r="B22274" s="405">
        <v>99783</v>
      </c>
      <c r="C22274" s="292" t="s">
        <v>2980</v>
      </c>
      <c r="E22274" s="292" t="s">
        <v>214</v>
      </c>
      <c r="F22274" s="405">
        <v>24873</v>
      </c>
      <c r="G22274" s="292" t="s">
        <v>2980</v>
      </c>
    </row>
    <row r="22275" spans="1:7">
      <c r="A22275" s="292" t="s">
        <v>49</v>
      </c>
      <c r="B22275" s="405">
        <v>99829</v>
      </c>
      <c r="C22275" s="292" t="s">
        <v>2980</v>
      </c>
      <c r="E22275" s="292" t="s">
        <v>214</v>
      </c>
      <c r="F22275" s="405">
        <v>24884</v>
      </c>
      <c r="G22275" s="292" t="s">
        <v>2980</v>
      </c>
    </row>
    <row r="22276" spans="1:7">
      <c r="A22276" s="292" t="s">
        <v>49</v>
      </c>
      <c r="B22276" s="405">
        <v>99929</v>
      </c>
      <c r="C22276" s="292" t="s">
        <v>2980</v>
      </c>
      <c r="E22276" s="292" t="s">
        <v>214</v>
      </c>
      <c r="F22276" s="405">
        <v>24918</v>
      </c>
      <c r="G22276" s="292" t="s">
        <v>2980</v>
      </c>
    </row>
    <row r="22277" spans="1:7">
      <c r="A22277" s="292" t="s">
        <v>49</v>
      </c>
      <c r="B22277" s="405">
        <v>99565</v>
      </c>
      <c r="C22277" s="292" t="s">
        <v>2980</v>
      </c>
      <c r="E22277" s="292" t="s">
        <v>214</v>
      </c>
      <c r="F22277" s="405">
        <v>24920</v>
      </c>
      <c r="G22277" s="292" t="s">
        <v>2980</v>
      </c>
    </row>
    <row r="22278" spans="1:7">
      <c r="A22278" s="292" t="s">
        <v>49</v>
      </c>
      <c r="B22278" s="405">
        <v>99591</v>
      </c>
      <c r="C22278" s="292" t="s">
        <v>2980</v>
      </c>
      <c r="E22278" s="292" t="s">
        <v>214</v>
      </c>
      <c r="F22278" s="405">
        <v>24927</v>
      </c>
      <c r="G22278" s="292" t="s">
        <v>2980</v>
      </c>
    </row>
    <row r="22279" spans="1:7">
      <c r="A22279" s="292" t="s">
        <v>49</v>
      </c>
      <c r="B22279" s="405">
        <v>99629</v>
      </c>
      <c r="C22279" s="292" t="s">
        <v>2980</v>
      </c>
      <c r="E22279" s="292" t="s">
        <v>214</v>
      </c>
      <c r="F22279" s="405">
        <v>24934</v>
      </c>
      <c r="G22279" s="292" t="s">
        <v>2980</v>
      </c>
    </row>
    <row r="22280" spans="1:7">
      <c r="A22280" s="292" t="s">
        <v>49</v>
      </c>
      <c r="B22280" s="405">
        <v>99655</v>
      </c>
      <c r="C22280" s="292" t="s">
        <v>2980</v>
      </c>
      <c r="E22280" s="292" t="s">
        <v>214</v>
      </c>
      <c r="F22280" s="405">
        <v>24962</v>
      </c>
      <c r="G22280" s="292" t="s">
        <v>2980</v>
      </c>
    </row>
    <row r="22281" spans="1:7">
      <c r="A22281" s="292" t="s">
        <v>49</v>
      </c>
      <c r="B22281" s="405">
        <v>99679</v>
      </c>
      <c r="C22281" s="292" t="s">
        <v>2980</v>
      </c>
      <c r="E22281" s="292" t="s">
        <v>214</v>
      </c>
      <c r="F22281" s="405">
        <v>24966</v>
      </c>
      <c r="G22281" s="292" t="s">
        <v>2980</v>
      </c>
    </row>
    <row r="22282" spans="1:7">
      <c r="A22282" s="292" t="s">
        <v>49</v>
      </c>
      <c r="B22282" s="405">
        <v>99720</v>
      </c>
      <c r="C22282" s="292" t="s">
        <v>2980</v>
      </c>
      <c r="E22282" s="292" t="s">
        <v>214</v>
      </c>
      <c r="F22282" s="405">
        <v>24974</v>
      </c>
      <c r="G22282" s="292" t="s">
        <v>2980</v>
      </c>
    </row>
    <row r="22283" spans="1:7">
      <c r="A22283" s="292" t="s">
        <v>49</v>
      </c>
      <c r="B22283" s="405">
        <v>99743</v>
      </c>
      <c r="C22283" s="292" t="s">
        <v>2980</v>
      </c>
      <c r="E22283" s="292" t="s">
        <v>214</v>
      </c>
      <c r="F22283" s="405">
        <v>24984</v>
      </c>
      <c r="G22283" s="292" t="s">
        <v>2980</v>
      </c>
    </row>
    <row r="22284" spans="1:7">
      <c r="A22284" s="292" t="s">
        <v>49</v>
      </c>
      <c r="B22284" s="405">
        <v>99763</v>
      </c>
      <c r="C22284" s="292" t="s">
        <v>2980</v>
      </c>
      <c r="E22284" s="292" t="s">
        <v>214</v>
      </c>
      <c r="F22284" s="405">
        <v>24993</v>
      </c>
      <c r="G22284" s="292" t="s">
        <v>2980</v>
      </c>
    </row>
    <row r="22285" spans="1:7">
      <c r="A22285" s="292" t="s">
        <v>49</v>
      </c>
      <c r="B22285" s="405">
        <v>99784</v>
      </c>
      <c r="C22285" s="292" t="s">
        <v>2980</v>
      </c>
      <c r="E22285" s="292" t="s">
        <v>214</v>
      </c>
      <c r="F22285" s="405">
        <v>25009</v>
      </c>
      <c r="G22285" s="292" t="s">
        <v>2980</v>
      </c>
    </row>
    <row r="22286" spans="1:7">
      <c r="A22286" s="292" t="s">
        <v>49</v>
      </c>
      <c r="B22286" s="405">
        <v>99830</v>
      </c>
      <c r="C22286" s="292" t="s">
        <v>2980</v>
      </c>
      <c r="E22286" s="292" t="s">
        <v>214</v>
      </c>
      <c r="F22286" s="405">
        <v>25030</v>
      </c>
      <c r="G22286" s="292" t="s">
        <v>2980</v>
      </c>
    </row>
    <row r="22287" spans="1:7">
      <c r="A22287" s="292" t="s">
        <v>49</v>
      </c>
      <c r="B22287" s="405">
        <v>99950</v>
      </c>
      <c r="C22287" s="292" t="s">
        <v>2980</v>
      </c>
      <c r="E22287" s="292" t="s">
        <v>214</v>
      </c>
      <c r="F22287" s="405">
        <v>25043</v>
      </c>
      <c r="G22287" s="292" t="s">
        <v>2980</v>
      </c>
    </row>
    <row r="22288" spans="1:7">
      <c r="A22288" s="292" t="s">
        <v>49</v>
      </c>
      <c r="B22288" s="405">
        <v>99566</v>
      </c>
      <c r="C22288" s="292" t="s">
        <v>2980</v>
      </c>
      <c r="E22288" s="292" t="s">
        <v>214</v>
      </c>
      <c r="F22288" s="405">
        <v>25047</v>
      </c>
      <c r="G22288" s="292" t="s">
        <v>2980</v>
      </c>
    </row>
    <row r="22289" spans="1:7">
      <c r="A22289" s="292" t="s">
        <v>49</v>
      </c>
      <c r="B22289" s="405">
        <v>99602</v>
      </c>
      <c r="C22289" s="292" t="s">
        <v>2980</v>
      </c>
      <c r="E22289" s="292" t="s">
        <v>214</v>
      </c>
      <c r="F22289" s="405">
        <v>25060</v>
      </c>
      <c r="G22289" s="292" t="s">
        <v>2980</v>
      </c>
    </row>
    <row r="22290" spans="1:7">
      <c r="A22290" s="292" t="s">
        <v>49</v>
      </c>
      <c r="B22290" s="405">
        <v>99630</v>
      </c>
      <c r="C22290" s="292" t="s">
        <v>2980</v>
      </c>
      <c r="E22290" s="292" t="s">
        <v>214</v>
      </c>
      <c r="F22290" s="405">
        <v>25063</v>
      </c>
      <c r="G22290" s="292" t="s">
        <v>2980</v>
      </c>
    </row>
    <row r="22291" spans="1:7">
      <c r="A22291" s="292" t="s">
        <v>49</v>
      </c>
      <c r="B22291" s="405">
        <v>99656</v>
      </c>
      <c r="C22291" s="292" t="s">
        <v>2980</v>
      </c>
      <c r="E22291" s="292" t="s">
        <v>214</v>
      </c>
      <c r="F22291" s="405">
        <v>25083</v>
      </c>
      <c r="G22291" s="292" t="s">
        <v>2980</v>
      </c>
    </row>
    <row r="22292" spans="1:7">
      <c r="A22292" s="292" t="s">
        <v>49</v>
      </c>
      <c r="B22292" s="405">
        <v>99680</v>
      </c>
      <c r="C22292" s="292" t="s">
        <v>2980</v>
      </c>
      <c r="E22292" s="292" t="s">
        <v>214</v>
      </c>
      <c r="F22292" s="405">
        <v>25088</v>
      </c>
      <c r="G22292" s="292" t="s">
        <v>2980</v>
      </c>
    </row>
    <row r="22293" spans="1:7">
      <c r="A22293" s="292" t="s">
        <v>49</v>
      </c>
      <c r="B22293" s="405">
        <v>99721</v>
      </c>
      <c r="C22293" s="292" t="s">
        <v>2980</v>
      </c>
      <c r="E22293" s="292" t="s">
        <v>214</v>
      </c>
      <c r="F22293" s="405">
        <v>25111</v>
      </c>
      <c r="G22293" s="292" t="s">
        <v>2980</v>
      </c>
    </row>
    <row r="22294" spans="1:7">
      <c r="A22294" s="292" t="s">
        <v>49</v>
      </c>
      <c r="B22294" s="405">
        <v>99744</v>
      </c>
      <c r="C22294" s="292" t="s">
        <v>2980</v>
      </c>
      <c r="E22294" s="292" t="s">
        <v>214</v>
      </c>
      <c r="F22294" s="405">
        <v>25113</v>
      </c>
      <c r="G22294" s="292" t="s">
        <v>2980</v>
      </c>
    </row>
    <row r="22295" spans="1:7">
      <c r="A22295" s="292" t="s">
        <v>49</v>
      </c>
      <c r="B22295" s="405">
        <v>99764</v>
      </c>
      <c r="C22295" s="292" t="s">
        <v>2980</v>
      </c>
      <c r="E22295" s="292" t="s">
        <v>214</v>
      </c>
      <c r="F22295" s="405">
        <v>25123</v>
      </c>
      <c r="G22295" s="292" t="s">
        <v>2980</v>
      </c>
    </row>
    <row r="22296" spans="1:7">
      <c r="A22296" s="292" t="s">
        <v>49</v>
      </c>
      <c r="B22296" s="405">
        <v>99785</v>
      </c>
      <c r="C22296" s="292" t="s">
        <v>2980</v>
      </c>
      <c r="E22296" s="292" t="s">
        <v>214</v>
      </c>
      <c r="F22296" s="405">
        <v>25125</v>
      </c>
      <c r="G22296" s="292" t="s">
        <v>2980</v>
      </c>
    </row>
    <row r="22297" spans="1:7">
      <c r="A22297" s="292" t="s">
        <v>49</v>
      </c>
      <c r="B22297" s="405">
        <v>99832</v>
      </c>
      <c r="C22297" s="292" t="s">
        <v>2980</v>
      </c>
      <c r="E22297" s="292" t="s">
        <v>214</v>
      </c>
      <c r="F22297" s="405">
        <v>25133</v>
      </c>
      <c r="G22297" s="292" t="s">
        <v>2980</v>
      </c>
    </row>
    <row r="22298" spans="1:7">
      <c r="A22298" s="292" t="s">
        <v>49</v>
      </c>
      <c r="B22298" s="405">
        <v>1026</v>
      </c>
      <c r="C22298" s="292" t="s">
        <v>2980</v>
      </c>
      <c r="E22298" s="292" t="s">
        <v>214</v>
      </c>
      <c r="F22298" s="405">
        <v>25164</v>
      </c>
      <c r="G22298" s="292" t="s">
        <v>2980</v>
      </c>
    </row>
    <row r="22299" spans="1:7">
      <c r="A22299" s="292" t="s">
        <v>49</v>
      </c>
      <c r="B22299" s="405">
        <v>4630</v>
      </c>
      <c r="C22299" s="292" t="s">
        <v>2980</v>
      </c>
      <c r="E22299" s="292" t="s">
        <v>214</v>
      </c>
      <c r="F22299" s="405">
        <v>25180</v>
      </c>
      <c r="G22299" s="292" t="s">
        <v>2980</v>
      </c>
    </row>
    <row r="22300" spans="1:7">
      <c r="A22300" s="292" t="s">
        <v>49</v>
      </c>
      <c r="B22300" s="405">
        <v>8349</v>
      </c>
      <c r="C22300" s="292" t="s">
        <v>2980</v>
      </c>
      <c r="E22300" s="292" t="s">
        <v>214</v>
      </c>
      <c r="F22300" s="405">
        <v>25204</v>
      </c>
      <c r="G22300" s="292" t="s">
        <v>2980</v>
      </c>
    </row>
    <row r="22301" spans="1:7">
      <c r="A22301" s="292" t="s">
        <v>49</v>
      </c>
      <c r="B22301" s="405">
        <v>16935</v>
      </c>
      <c r="C22301" s="292" t="s">
        <v>2980</v>
      </c>
      <c r="E22301" s="292" t="s">
        <v>214</v>
      </c>
      <c r="F22301" s="405">
        <v>25211</v>
      </c>
      <c r="G22301" s="292" t="s">
        <v>2980</v>
      </c>
    </row>
    <row r="22302" spans="1:7">
      <c r="A22302" s="292" t="s">
        <v>49</v>
      </c>
      <c r="B22302" s="405">
        <v>23085</v>
      </c>
      <c r="C22302" s="292" t="s">
        <v>2980</v>
      </c>
      <c r="E22302" s="292" t="s">
        <v>214</v>
      </c>
      <c r="F22302" s="405">
        <v>25234</v>
      </c>
      <c r="G22302" s="292" t="s">
        <v>2980</v>
      </c>
    </row>
    <row r="22303" spans="1:7">
      <c r="A22303" s="292" t="s">
        <v>49</v>
      </c>
      <c r="B22303" s="405">
        <v>24228</v>
      </c>
      <c r="C22303" s="292" t="s">
        <v>2980</v>
      </c>
      <c r="E22303" s="292" t="s">
        <v>214</v>
      </c>
      <c r="F22303" s="405">
        <v>25235</v>
      </c>
      <c r="G22303" s="292" t="s">
        <v>2980</v>
      </c>
    </row>
    <row r="22304" spans="1:7">
      <c r="A22304" s="292" t="s">
        <v>49</v>
      </c>
      <c r="B22304" s="405">
        <v>24849</v>
      </c>
      <c r="C22304" s="292" t="s">
        <v>2980</v>
      </c>
      <c r="E22304" s="292" t="s">
        <v>214</v>
      </c>
      <c r="F22304" s="405">
        <v>25243</v>
      </c>
      <c r="G22304" s="292" t="s">
        <v>2980</v>
      </c>
    </row>
    <row r="22305" spans="1:7">
      <c r="A22305" s="292" t="s">
        <v>49</v>
      </c>
      <c r="B22305" s="405">
        <v>25270</v>
      </c>
      <c r="C22305" s="292" t="s">
        <v>2980</v>
      </c>
      <c r="E22305" s="292" t="s">
        <v>214</v>
      </c>
      <c r="F22305" s="405">
        <v>25252</v>
      </c>
      <c r="G22305" s="292" t="s">
        <v>2980</v>
      </c>
    </row>
    <row r="22306" spans="1:7">
      <c r="A22306" s="292" t="s">
        <v>49</v>
      </c>
      <c r="B22306" s="405">
        <v>26151</v>
      </c>
      <c r="C22306" s="292" t="s">
        <v>2980</v>
      </c>
      <c r="E22306" s="292" t="s">
        <v>214</v>
      </c>
      <c r="F22306" s="405">
        <v>25253</v>
      </c>
      <c r="G22306" s="292" t="s">
        <v>2980</v>
      </c>
    </row>
    <row r="22307" spans="1:7">
      <c r="A22307" s="292" t="s">
        <v>49</v>
      </c>
      <c r="B22307" s="405">
        <v>26410</v>
      </c>
      <c r="C22307" s="292" t="s">
        <v>2980</v>
      </c>
      <c r="E22307" s="292" t="s">
        <v>214</v>
      </c>
      <c r="F22307" s="405">
        <v>25259</v>
      </c>
      <c r="G22307" s="292" t="s">
        <v>2980</v>
      </c>
    </row>
    <row r="22308" spans="1:7">
      <c r="A22308" s="292" t="s">
        <v>49</v>
      </c>
      <c r="B22308" s="405">
        <v>26739</v>
      </c>
      <c r="C22308" s="292" t="s">
        <v>2980</v>
      </c>
      <c r="E22308" s="292" t="s">
        <v>214</v>
      </c>
      <c r="F22308" s="405">
        <v>25266</v>
      </c>
      <c r="G22308" s="292" t="s">
        <v>2980</v>
      </c>
    </row>
    <row r="22309" spans="1:7">
      <c r="A22309" s="292" t="s">
        <v>49</v>
      </c>
      <c r="B22309" s="405">
        <v>28617</v>
      </c>
      <c r="C22309" s="292" t="s">
        <v>2980</v>
      </c>
      <c r="E22309" s="292" t="s">
        <v>214</v>
      </c>
      <c r="F22309" s="405">
        <v>25267</v>
      </c>
      <c r="G22309" s="292" t="s">
        <v>2980</v>
      </c>
    </row>
    <row r="22310" spans="1:7">
      <c r="A22310" s="292" t="s">
        <v>49</v>
      </c>
      <c r="B22310" s="405">
        <v>29564</v>
      </c>
      <c r="C22310" s="292" t="s">
        <v>2980</v>
      </c>
      <c r="E22310" s="292" t="s">
        <v>214</v>
      </c>
      <c r="F22310" s="405">
        <v>25268</v>
      </c>
      <c r="G22310" s="292" t="s">
        <v>2980</v>
      </c>
    </row>
    <row r="22311" spans="1:7">
      <c r="A22311" s="292" t="s">
        <v>49</v>
      </c>
      <c r="B22311" s="405">
        <v>31002</v>
      </c>
      <c r="C22311" s="292" t="s">
        <v>2980</v>
      </c>
      <c r="E22311" s="292" t="s">
        <v>214</v>
      </c>
      <c r="F22311" s="405">
        <v>25270</v>
      </c>
      <c r="G22311" s="292" t="s">
        <v>2980</v>
      </c>
    </row>
    <row r="22312" spans="1:7">
      <c r="A22312" s="292" t="s">
        <v>49</v>
      </c>
      <c r="B22312" s="405">
        <v>32464</v>
      </c>
      <c r="C22312" s="292" t="s">
        <v>2980</v>
      </c>
      <c r="E22312" s="292" t="s">
        <v>214</v>
      </c>
      <c r="F22312" s="405">
        <v>25271</v>
      </c>
      <c r="G22312" s="292" t="s">
        <v>2980</v>
      </c>
    </row>
    <row r="22313" spans="1:7">
      <c r="A22313" s="292" t="s">
        <v>49</v>
      </c>
      <c r="B22313" s="405">
        <v>1072</v>
      </c>
      <c r="C22313" s="292" t="s">
        <v>2980</v>
      </c>
      <c r="E22313" s="292" t="s">
        <v>214</v>
      </c>
      <c r="F22313" s="405">
        <v>25275</v>
      </c>
      <c r="G22313" s="292" t="s">
        <v>2980</v>
      </c>
    </row>
    <row r="22314" spans="1:7">
      <c r="A22314" s="292" t="s">
        <v>49</v>
      </c>
      <c r="B22314" s="405">
        <v>4645</v>
      </c>
      <c r="C22314" s="292" t="s">
        <v>2980</v>
      </c>
      <c r="E22314" s="292" t="s">
        <v>214</v>
      </c>
      <c r="F22314" s="405">
        <v>25286</v>
      </c>
      <c r="G22314" s="292" t="s">
        <v>2980</v>
      </c>
    </row>
    <row r="22315" spans="1:7">
      <c r="A22315" s="292" t="s">
        <v>49</v>
      </c>
      <c r="B22315" s="405">
        <v>11770</v>
      </c>
      <c r="C22315" s="292" t="s">
        <v>2980</v>
      </c>
      <c r="E22315" s="292" t="s">
        <v>214</v>
      </c>
      <c r="F22315" s="405">
        <v>25287</v>
      </c>
      <c r="G22315" s="292" t="s">
        <v>2980</v>
      </c>
    </row>
    <row r="22316" spans="1:7">
      <c r="A22316" s="292" t="s">
        <v>49</v>
      </c>
      <c r="B22316" s="405">
        <v>16936</v>
      </c>
      <c r="C22316" s="292" t="s">
        <v>2980</v>
      </c>
      <c r="E22316" s="292" t="s">
        <v>214</v>
      </c>
      <c r="F22316" s="405">
        <v>25422</v>
      </c>
      <c r="G22316" s="292" t="s">
        <v>2980</v>
      </c>
    </row>
    <row r="22317" spans="1:7">
      <c r="A22317" s="292" t="s">
        <v>49</v>
      </c>
      <c r="B22317" s="405">
        <v>23123</v>
      </c>
      <c r="C22317" s="292" t="s">
        <v>2980</v>
      </c>
      <c r="E22317" s="292" t="s">
        <v>214</v>
      </c>
      <c r="F22317" s="405">
        <v>25431</v>
      </c>
      <c r="G22317" s="292" t="s">
        <v>2980</v>
      </c>
    </row>
    <row r="22318" spans="1:7">
      <c r="A22318" s="292" t="s">
        <v>49</v>
      </c>
      <c r="B22318" s="405">
        <v>24239</v>
      </c>
      <c r="C22318" s="292" t="s">
        <v>2980</v>
      </c>
      <c r="E22318" s="292" t="s">
        <v>214</v>
      </c>
      <c r="F22318" s="405">
        <v>25434</v>
      </c>
      <c r="G22318" s="292" t="s">
        <v>2980</v>
      </c>
    </row>
    <row r="22319" spans="1:7">
      <c r="A22319" s="292" t="s">
        <v>49</v>
      </c>
      <c r="B22319" s="405">
        <v>24850</v>
      </c>
      <c r="C22319" s="292" t="s">
        <v>2980</v>
      </c>
      <c r="E22319" s="292" t="s">
        <v>214</v>
      </c>
      <c r="F22319" s="405">
        <v>25437</v>
      </c>
      <c r="G22319" s="292" t="s">
        <v>2980</v>
      </c>
    </row>
    <row r="22320" spans="1:7">
      <c r="A22320" s="292" t="s">
        <v>49</v>
      </c>
      <c r="B22320" s="405">
        <v>25271</v>
      </c>
      <c r="C22320" s="292" t="s">
        <v>2980</v>
      </c>
      <c r="E22320" s="292" t="s">
        <v>214</v>
      </c>
      <c r="F22320" s="405">
        <v>25444</v>
      </c>
      <c r="G22320" s="292" t="s">
        <v>2980</v>
      </c>
    </row>
    <row r="22321" spans="1:7">
      <c r="A22321" s="292" t="s">
        <v>49</v>
      </c>
      <c r="B22321" s="405">
        <v>26152</v>
      </c>
      <c r="C22321" s="292" t="s">
        <v>2980</v>
      </c>
      <c r="E22321" s="292" t="s">
        <v>214</v>
      </c>
      <c r="F22321" s="405">
        <v>25511</v>
      </c>
      <c r="G22321" s="292" t="s">
        <v>2980</v>
      </c>
    </row>
    <row r="22322" spans="1:7">
      <c r="A22322" s="292" t="s">
        <v>49</v>
      </c>
      <c r="B22322" s="405">
        <v>26411</v>
      </c>
      <c r="C22322" s="292" t="s">
        <v>2980</v>
      </c>
      <c r="E22322" s="292" t="s">
        <v>214</v>
      </c>
      <c r="F22322" s="405">
        <v>25512</v>
      </c>
      <c r="G22322" s="292" t="s">
        <v>2980</v>
      </c>
    </row>
    <row r="22323" spans="1:7">
      <c r="A22323" s="292" t="s">
        <v>49</v>
      </c>
      <c r="B22323" s="405">
        <v>26755</v>
      </c>
      <c r="C22323" s="292" t="s">
        <v>2980</v>
      </c>
      <c r="E22323" s="292" t="s">
        <v>214</v>
      </c>
      <c r="F22323" s="405">
        <v>25514</v>
      </c>
      <c r="G22323" s="292" t="s">
        <v>2980</v>
      </c>
    </row>
    <row r="22324" spans="1:7">
      <c r="A22324" s="292" t="s">
        <v>49</v>
      </c>
      <c r="B22324" s="405">
        <v>28629</v>
      </c>
      <c r="C22324" s="292" t="s">
        <v>2980</v>
      </c>
      <c r="E22324" s="292" t="s">
        <v>214</v>
      </c>
      <c r="F22324" s="405">
        <v>25515</v>
      </c>
      <c r="G22324" s="292" t="s">
        <v>2980</v>
      </c>
    </row>
    <row r="22325" spans="1:7">
      <c r="A22325" s="292" t="s">
        <v>49</v>
      </c>
      <c r="B22325" s="405">
        <v>29580</v>
      </c>
      <c r="C22325" s="292" t="s">
        <v>2980</v>
      </c>
      <c r="E22325" s="292" t="s">
        <v>214</v>
      </c>
      <c r="F22325" s="405">
        <v>25517</v>
      </c>
      <c r="G22325" s="292" t="s">
        <v>2980</v>
      </c>
    </row>
    <row r="22326" spans="1:7">
      <c r="A22326" s="292" t="s">
        <v>49</v>
      </c>
      <c r="B22326" s="405">
        <v>31003</v>
      </c>
      <c r="C22326" s="292" t="s">
        <v>2980</v>
      </c>
      <c r="E22326" s="292" t="s">
        <v>214</v>
      </c>
      <c r="F22326" s="405">
        <v>25520</v>
      </c>
      <c r="G22326" s="292" t="s">
        <v>2980</v>
      </c>
    </row>
    <row r="22327" spans="1:7">
      <c r="A22327" s="292" t="s">
        <v>49</v>
      </c>
      <c r="B22327" s="405">
        <v>32568</v>
      </c>
      <c r="C22327" s="292" t="s">
        <v>2980</v>
      </c>
      <c r="E22327" s="292" t="s">
        <v>214</v>
      </c>
      <c r="F22327" s="405">
        <v>25521</v>
      </c>
      <c r="G22327" s="292" t="s">
        <v>2980</v>
      </c>
    </row>
    <row r="22328" spans="1:7">
      <c r="A22328" s="292" t="s">
        <v>49</v>
      </c>
      <c r="B22328" s="405">
        <v>1368</v>
      </c>
      <c r="C22328" s="292" t="s">
        <v>2980</v>
      </c>
      <c r="E22328" s="292" t="s">
        <v>214</v>
      </c>
      <c r="F22328" s="405">
        <v>25524</v>
      </c>
      <c r="G22328" s="292" t="s">
        <v>2980</v>
      </c>
    </row>
    <row r="22329" spans="1:7">
      <c r="A22329" s="292" t="s">
        <v>49</v>
      </c>
      <c r="B22329" s="405">
        <v>4685</v>
      </c>
      <c r="C22329" s="292" t="s">
        <v>2980</v>
      </c>
      <c r="E22329" s="292" t="s">
        <v>214</v>
      </c>
      <c r="F22329" s="405">
        <v>25534</v>
      </c>
      <c r="G22329" s="292" t="s">
        <v>2980</v>
      </c>
    </row>
    <row r="22330" spans="1:7">
      <c r="A22330" s="292" t="s">
        <v>49</v>
      </c>
      <c r="B22330" s="405">
        <v>11965</v>
      </c>
      <c r="C22330" s="292" t="s">
        <v>2980</v>
      </c>
      <c r="E22330" s="292" t="s">
        <v>214</v>
      </c>
      <c r="F22330" s="405">
        <v>25544</v>
      </c>
      <c r="G22330" s="292" t="s">
        <v>2980</v>
      </c>
    </row>
    <row r="22331" spans="1:7">
      <c r="A22331" s="292" t="s">
        <v>49</v>
      </c>
      <c r="B22331" s="405">
        <v>16942</v>
      </c>
      <c r="C22331" s="292" t="s">
        <v>2980</v>
      </c>
      <c r="E22331" s="292" t="s">
        <v>214</v>
      </c>
      <c r="F22331" s="405">
        <v>25557</v>
      </c>
      <c r="G22331" s="292" t="s">
        <v>2980</v>
      </c>
    </row>
    <row r="22332" spans="1:7">
      <c r="A22332" s="292" t="s">
        <v>49</v>
      </c>
      <c r="B22332" s="405">
        <v>23180</v>
      </c>
      <c r="C22332" s="292" t="s">
        <v>2980</v>
      </c>
      <c r="E22332" s="292" t="s">
        <v>214</v>
      </c>
      <c r="F22332" s="405">
        <v>25632</v>
      </c>
      <c r="G22332" s="292" t="s">
        <v>2980</v>
      </c>
    </row>
    <row r="22333" spans="1:7">
      <c r="A22333" s="292" t="s">
        <v>49</v>
      </c>
      <c r="B22333" s="405">
        <v>24243</v>
      </c>
      <c r="C22333" s="292" t="s">
        <v>2980</v>
      </c>
      <c r="E22333" s="292" t="s">
        <v>214</v>
      </c>
      <c r="F22333" s="405">
        <v>25654</v>
      </c>
      <c r="G22333" s="292" t="s">
        <v>2980</v>
      </c>
    </row>
    <row r="22334" spans="1:7">
      <c r="A22334" s="292" t="s">
        <v>49</v>
      </c>
      <c r="B22334" s="405">
        <v>24866</v>
      </c>
      <c r="C22334" s="292" t="s">
        <v>2980</v>
      </c>
      <c r="E22334" s="292" t="s">
        <v>214</v>
      </c>
      <c r="F22334" s="405">
        <v>25669</v>
      </c>
      <c r="G22334" s="292" t="s">
        <v>2980</v>
      </c>
    </row>
    <row r="22335" spans="1:7">
      <c r="A22335" s="292" t="s">
        <v>49</v>
      </c>
      <c r="B22335" s="405">
        <v>25275</v>
      </c>
      <c r="C22335" s="292" t="s">
        <v>2980</v>
      </c>
      <c r="E22335" s="292" t="s">
        <v>214</v>
      </c>
      <c r="F22335" s="405">
        <v>25671</v>
      </c>
      <c r="G22335" s="292" t="s">
        <v>2980</v>
      </c>
    </row>
    <row r="22336" spans="1:7">
      <c r="A22336" s="292" t="s">
        <v>49</v>
      </c>
      <c r="B22336" s="405">
        <v>26160</v>
      </c>
      <c r="C22336" s="292" t="s">
        <v>2980</v>
      </c>
      <c r="E22336" s="292" t="s">
        <v>214</v>
      </c>
      <c r="F22336" s="405">
        <v>25686</v>
      </c>
      <c r="G22336" s="292" t="s">
        <v>2980</v>
      </c>
    </row>
    <row r="22337" spans="1:7">
      <c r="A22337" s="292" t="s">
        <v>49</v>
      </c>
      <c r="B22337" s="405">
        <v>26412</v>
      </c>
      <c r="C22337" s="292" t="s">
        <v>2980</v>
      </c>
      <c r="E22337" s="292" t="s">
        <v>214</v>
      </c>
      <c r="F22337" s="405">
        <v>25688</v>
      </c>
      <c r="G22337" s="292" t="s">
        <v>2980</v>
      </c>
    </row>
    <row r="22338" spans="1:7">
      <c r="A22338" s="292" t="s">
        <v>49</v>
      </c>
      <c r="B22338" s="405">
        <v>26764</v>
      </c>
      <c r="C22338" s="292" t="s">
        <v>2980</v>
      </c>
      <c r="E22338" s="292" t="s">
        <v>214</v>
      </c>
      <c r="F22338" s="405">
        <v>25692</v>
      </c>
      <c r="G22338" s="292" t="s">
        <v>2980</v>
      </c>
    </row>
    <row r="22339" spans="1:7">
      <c r="A22339" s="292" t="s">
        <v>49</v>
      </c>
      <c r="B22339" s="405">
        <v>28631</v>
      </c>
      <c r="C22339" s="292" t="s">
        <v>2980</v>
      </c>
      <c r="E22339" s="292" t="s">
        <v>214</v>
      </c>
      <c r="F22339" s="405">
        <v>25699</v>
      </c>
      <c r="G22339" s="292" t="s">
        <v>2980</v>
      </c>
    </row>
    <row r="22340" spans="1:7">
      <c r="A22340" s="292" t="s">
        <v>49</v>
      </c>
      <c r="B22340" s="405">
        <v>29590</v>
      </c>
      <c r="C22340" s="292" t="s">
        <v>2980</v>
      </c>
      <c r="E22340" s="292" t="s">
        <v>214</v>
      </c>
      <c r="F22340" s="405">
        <v>25820</v>
      </c>
      <c r="G22340" s="292" t="s">
        <v>2980</v>
      </c>
    </row>
    <row r="22341" spans="1:7">
      <c r="A22341" s="292" t="s">
        <v>49</v>
      </c>
      <c r="B22341" s="405">
        <v>31009</v>
      </c>
      <c r="C22341" s="292" t="s">
        <v>2980</v>
      </c>
      <c r="E22341" s="292" t="s">
        <v>214</v>
      </c>
      <c r="F22341" s="405">
        <v>25851</v>
      </c>
      <c r="G22341" s="292" t="s">
        <v>2980</v>
      </c>
    </row>
    <row r="22342" spans="1:7">
      <c r="A22342" s="292" t="s">
        <v>49</v>
      </c>
      <c r="B22342" s="405">
        <v>32648</v>
      </c>
      <c r="C22342" s="292" t="s">
        <v>2980</v>
      </c>
      <c r="E22342" s="292" t="s">
        <v>214</v>
      </c>
      <c r="F22342" s="405">
        <v>25854</v>
      </c>
      <c r="G22342" s="292" t="s">
        <v>2980</v>
      </c>
    </row>
    <row r="22343" spans="1:7">
      <c r="A22343" s="292" t="s">
        <v>49</v>
      </c>
      <c r="B22343" s="405">
        <v>2535</v>
      </c>
      <c r="C22343" s="292" t="s">
        <v>2980</v>
      </c>
      <c r="E22343" s="292" t="s">
        <v>214</v>
      </c>
      <c r="F22343" s="405">
        <v>25902</v>
      </c>
      <c r="G22343" s="292" t="s">
        <v>2980</v>
      </c>
    </row>
    <row r="22344" spans="1:7">
      <c r="A22344" s="292" t="s">
        <v>49</v>
      </c>
      <c r="B22344" s="405">
        <v>4743</v>
      </c>
      <c r="C22344" s="292" t="s">
        <v>2980</v>
      </c>
      <c r="E22344" s="292" t="s">
        <v>214</v>
      </c>
      <c r="F22344" s="405">
        <v>25908</v>
      </c>
      <c r="G22344" s="292" t="s">
        <v>2980</v>
      </c>
    </row>
    <row r="22345" spans="1:7">
      <c r="A22345" s="292" t="s">
        <v>49</v>
      </c>
      <c r="B22345" s="405">
        <v>12116</v>
      </c>
      <c r="C22345" s="292" t="s">
        <v>2980</v>
      </c>
      <c r="E22345" s="292" t="s">
        <v>214</v>
      </c>
      <c r="F22345" s="405">
        <v>25938</v>
      </c>
      <c r="G22345" s="292" t="s">
        <v>2980</v>
      </c>
    </row>
    <row r="22346" spans="1:7">
      <c r="A22346" s="292" t="s">
        <v>49</v>
      </c>
      <c r="B22346" s="405">
        <v>16950</v>
      </c>
      <c r="C22346" s="292" t="s">
        <v>2980</v>
      </c>
      <c r="E22346" s="292" t="s">
        <v>214</v>
      </c>
      <c r="F22346" s="405">
        <v>25942</v>
      </c>
      <c r="G22346" s="292" t="s">
        <v>2980</v>
      </c>
    </row>
    <row r="22347" spans="1:7">
      <c r="A22347" s="292" t="s">
        <v>49</v>
      </c>
      <c r="B22347" s="405">
        <v>23313</v>
      </c>
      <c r="C22347" s="292" t="s">
        <v>2980</v>
      </c>
      <c r="E22347" s="292" t="s">
        <v>214</v>
      </c>
      <c r="F22347" s="405">
        <v>25981</v>
      </c>
      <c r="G22347" s="292" t="s">
        <v>2980</v>
      </c>
    </row>
    <row r="22348" spans="1:7">
      <c r="A22348" s="292" t="s">
        <v>49</v>
      </c>
      <c r="B22348" s="405">
        <v>24244</v>
      </c>
      <c r="C22348" s="292" t="s">
        <v>2980</v>
      </c>
      <c r="E22348" s="292" t="s">
        <v>214</v>
      </c>
      <c r="F22348" s="405">
        <v>26039</v>
      </c>
      <c r="G22348" s="292" t="s">
        <v>2980</v>
      </c>
    </row>
    <row r="22349" spans="1:7">
      <c r="A22349" s="292" t="s">
        <v>49</v>
      </c>
      <c r="B22349" s="405">
        <v>24872</v>
      </c>
      <c r="C22349" s="292" t="s">
        <v>2980</v>
      </c>
      <c r="E22349" s="292" t="s">
        <v>214</v>
      </c>
      <c r="F22349" s="405">
        <v>26055</v>
      </c>
      <c r="G22349" s="292" t="s">
        <v>2980</v>
      </c>
    </row>
    <row r="22350" spans="1:7">
      <c r="A22350" s="292" t="s">
        <v>49</v>
      </c>
      <c r="B22350" s="405">
        <v>25286</v>
      </c>
      <c r="C22350" s="292" t="s">
        <v>2980</v>
      </c>
      <c r="E22350" s="292" t="s">
        <v>214</v>
      </c>
      <c r="F22350" s="405">
        <v>26133</v>
      </c>
      <c r="G22350" s="292" t="s">
        <v>2980</v>
      </c>
    </row>
    <row r="22351" spans="1:7">
      <c r="A22351" s="292" t="s">
        <v>49</v>
      </c>
      <c r="B22351" s="405">
        <v>26161</v>
      </c>
      <c r="C22351" s="292" t="s">
        <v>2980</v>
      </c>
      <c r="E22351" s="292" t="s">
        <v>214</v>
      </c>
      <c r="F22351" s="405">
        <v>26141</v>
      </c>
      <c r="G22351" s="292" t="s">
        <v>2980</v>
      </c>
    </row>
    <row r="22352" spans="1:7">
      <c r="A22352" s="292" t="s">
        <v>49</v>
      </c>
      <c r="B22352" s="405">
        <v>26419</v>
      </c>
      <c r="C22352" s="292" t="s">
        <v>2980</v>
      </c>
      <c r="E22352" s="292" t="s">
        <v>214</v>
      </c>
      <c r="F22352" s="405">
        <v>26151</v>
      </c>
      <c r="G22352" s="292" t="s">
        <v>2980</v>
      </c>
    </row>
    <row r="22353" spans="1:7">
      <c r="A22353" s="292" t="s">
        <v>49</v>
      </c>
      <c r="B22353" s="405">
        <v>26801</v>
      </c>
      <c r="C22353" s="292" t="s">
        <v>2980</v>
      </c>
      <c r="E22353" s="292" t="s">
        <v>214</v>
      </c>
      <c r="F22353" s="405">
        <v>26152</v>
      </c>
      <c r="G22353" s="292" t="s">
        <v>2980</v>
      </c>
    </row>
    <row r="22354" spans="1:7">
      <c r="A22354" s="292" t="s">
        <v>49</v>
      </c>
      <c r="B22354" s="405">
        <v>28635</v>
      </c>
      <c r="C22354" s="292" t="s">
        <v>2980</v>
      </c>
      <c r="E22354" s="292" t="s">
        <v>214</v>
      </c>
      <c r="F22354" s="405">
        <v>26160</v>
      </c>
      <c r="G22354" s="292" t="s">
        <v>2980</v>
      </c>
    </row>
    <row r="22355" spans="1:7">
      <c r="A22355" s="292" t="s">
        <v>49</v>
      </c>
      <c r="B22355" s="405">
        <v>29593</v>
      </c>
      <c r="C22355" s="292" t="s">
        <v>2980</v>
      </c>
      <c r="E22355" s="292" t="s">
        <v>214</v>
      </c>
      <c r="F22355" s="405">
        <v>26161</v>
      </c>
      <c r="G22355" s="292" t="s">
        <v>2980</v>
      </c>
    </row>
    <row r="22356" spans="1:7">
      <c r="A22356" s="292" t="s">
        <v>49</v>
      </c>
      <c r="B22356" s="405">
        <v>31011</v>
      </c>
      <c r="C22356" s="292" t="s">
        <v>2980</v>
      </c>
      <c r="E22356" s="292" t="s">
        <v>214</v>
      </c>
      <c r="F22356" s="405">
        <v>26162</v>
      </c>
      <c r="G22356" s="292" t="s">
        <v>2980</v>
      </c>
    </row>
    <row r="22357" spans="1:7">
      <c r="A22357" s="292" t="s">
        <v>49</v>
      </c>
      <c r="B22357" s="405">
        <v>32654</v>
      </c>
      <c r="C22357" s="292" t="s">
        <v>2980</v>
      </c>
      <c r="E22357" s="292" t="s">
        <v>214</v>
      </c>
      <c r="F22357" s="405">
        <v>26167</v>
      </c>
      <c r="G22357" s="292" t="s">
        <v>2980</v>
      </c>
    </row>
    <row r="22358" spans="1:7">
      <c r="A22358" s="292" t="s">
        <v>49</v>
      </c>
      <c r="B22358" s="405">
        <v>2539</v>
      </c>
      <c r="C22358" s="292" t="s">
        <v>2980</v>
      </c>
      <c r="E22358" s="292" t="s">
        <v>214</v>
      </c>
      <c r="F22358" s="405">
        <v>26169</v>
      </c>
      <c r="G22358" s="292" t="s">
        <v>2980</v>
      </c>
    </row>
    <row r="22359" spans="1:7">
      <c r="A22359" s="292" t="s">
        <v>49</v>
      </c>
      <c r="B22359" s="405">
        <v>4746</v>
      </c>
      <c r="C22359" s="292" t="s">
        <v>2980</v>
      </c>
      <c r="E22359" s="292" t="s">
        <v>214</v>
      </c>
      <c r="F22359" s="405">
        <v>26178</v>
      </c>
      <c r="G22359" s="292" t="s">
        <v>2980</v>
      </c>
    </row>
    <row r="22360" spans="1:7">
      <c r="A22360" s="292" t="s">
        <v>49</v>
      </c>
      <c r="B22360" s="405">
        <v>12131</v>
      </c>
      <c r="C22360" s="292" t="s">
        <v>2980</v>
      </c>
      <c r="E22360" s="292" t="s">
        <v>214</v>
      </c>
      <c r="F22360" s="405">
        <v>26184</v>
      </c>
      <c r="G22360" s="292" t="s">
        <v>2980</v>
      </c>
    </row>
    <row r="22361" spans="1:7">
      <c r="A22361" s="292" t="s">
        <v>49</v>
      </c>
      <c r="B22361" s="405">
        <v>17076</v>
      </c>
      <c r="C22361" s="292" t="s">
        <v>2980</v>
      </c>
      <c r="E22361" s="292" t="s">
        <v>214</v>
      </c>
      <c r="F22361" s="405">
        <v>26203</v>
      </c>
      <c r="G22361" s="292" t="s">
        <v>2980</v>
      </c>
    </row>
    <row r="22362" spans="1:7">
      <c r="A22362" s="292" t="s">
        <v>49</v>
      </c>
      <c r="B22362" s="405">
        <v>23316</v>
      </c>
      <c r="C22362" s="292" t="s">
        <v>2980</v>
      </c>
      <c r="E22362" s="292" t="s">
        <v>214</v>
      </c>
      <c r="F22362" s="405">
        <v>26206</v>
      </c>
      <c r="G22362" s="292" t="s">
        <v>2980</v>
      </c>
    </row>
    <row r="22363" spans="1:7">
      <c r="A22363" s="292" t="s">
        <v>49</v>
      </c>
      <c r="B22363" s="405">
        <v>24245</v>
      </c>
      <c r="C22363" s="292" t="s">
        <v>2980</v>
      </c>
      <c r="E22363" s="292" t="s">
        <v>214</v>
      </c>
      <c r="F22363" s="405">
        <v>26215</v>
      </c>
      <c r="G22363" s="292" t="s">
        <v>2980</v>
      </c>
    </row>
    <row r="22364" spans="1:7">
      <c r="A22364" s="292" t="s">
        <v>49</v>
      </c>
      <c r="B22364" s="405">
        <v>24873</v>
      </c>
      <c r="C22364" s="292" t="s">
        <v>2980</v>
      </c>
      <c r="E22364" s="292" t="s">
        <v>214</v>
      </c>
      <c r="F22364" s="405">
        <v>26217</v>
      </c>
      <c r="G22364" s="292" t="s">
        <v>2980</v>
      </c>
    </row>
    <row r="22365" spans="1:7">
      <c r="A22365" s="292" t="s">
        <v>49</v>
      </c>
      <c r="B22365" s="405">
        <v>25287</v>
      </c>
      <c r="C22365" s="292" t="s">
        <v>2980</v>
      </c>
      <c r="E22365" s="292" t="s">
        <v>214</v>
      </c>
      <c r="F22365" s="405">
        <v>26218</v>
      </c>
      <c r="G22365" s="292" t="s">
        <v>2980</v>
      </c>
    </row>
    <row r="22366" spans="1:7">
      <c r="A22366" s="292" t="s">
        <v>49</v>
      </c>
      <c r="B22366" s="405">
        <v>26162</v>
      </c>
      <c r="C22366" s="292" t="s">
        <v>2980</v>
      </c>
      <c r="E22366" s="292" t="s">
        <v>214</v>
      </c>
      <c r="F22366" s="405">
        <v>26222</v>
      </c>
      <c r="G22366" s="292" t="s">
        <v>2980</v>
      </c>
    </row>
    <row r="22367" spans="1:7">
      <c r="A22367" s="292" t="s">
        <v>49</v>
      </c>
      <c r="B22367" s="405">
        <v>26421</v>
      </c>
      <c r="C22367" s="292" t="s">
        <v>2980</v>
      </c>
      <c r="E22367" s="292" t="s">
        <v>214</v>
      </c>
      <c r="F22367" s="405">
        <v>26224</v>
      </c>
      <c r="G22367" s="292" t="s">
        <v>2980</v>
      </c>
    </row>
    <row r="22368" spans="1:7">
      <c r="A22368" s="292" t="s">
        <v>49</v>
      </c>
      <c r="B22368" s="405">
        <v>26804</v>
      </c>
      <c r="C22368" s="292" t="s">
        <v>2980</v>
      </c>
      <c r="E22368" s="292" t="s">
        <v>214</v>
      </c>
      <c r="F22368" s="405">
        <v>26228</v>
      </c>
      <c r="G22368" s="292" t="s">
        <v>2980</v>
      </c>
    </row>
    <row r="22369" spans="1:7">
      <c r="A22369" s="292" t="s">
        <v>49</v>
      </c>
      <c r="B22369" s="405">
        <v>28641</v>
      </c>
      <c r="C22369" s="292" t="s">
        <v>2980</v>
      </c>
      <c r="E22369" s="292" t="s">
        <v>214</v>
      </c>
      <c r="F22369" s="405">
        <v>26230</v>
      </c>
      <c r="G22369" s="292" t="s">
        <v>2980</v>
      </c>
    </row>
    <row r="22370" spans="1:7">
      <c r="A22370" s="292" t="s">
        <v>49</v>
      </c>
      <c r="B22370" s="405">
        <v>29685</v>
      </c>
      <c r="C22370" s="292" t="s">
        <v>2980</v>
      </c>
      <c r="E22370" s="292" t="s">
        <v>214</v>
      </c>
      <c r="F22370" s="405">
        <v>26234</v>
      </c>
      <c r="G22370" s="292" t="s">
        <v>2980</v>
      </c>
    </row>
    <row r="22371" spans="1:7">
      <c r="A22371" s="292" t="s">
        <v>49</v>
      </c>
      <c r="B22371" s="405">
        <v>31017</v>
      </c>
      <c r="C22371" s="292" t="s">
        <v>2980</v>
      </c>
      <c r="E22371" s="292" t="s">
        <v>214</v>
      </c>
      <c r="F22371" s="405">
        <v>26237</v>
      </c>
      <c r="G22371" s="292" t="s">
        <v>2980</v>
      </c>
    </row>
    <row r="22372" spans="1:7">
      <c r="A22372" s="292" t="s">
        <v>49</v>
      </c>
      <c r="B22372" s="405">
        <v>32683</v>
      </c>
      <c r="C22372" s="292" t="s">
        <v>2980</v>
      </c>
      <c r="E22372" s="292" t="s">
        <v>214</v>
      </c>
      <c r="F22372" s="405">
        <v>26254</v>
      </c>
      <c r="G22372" s="292" t="s">
        <v>2980</v>
      </c>
    </row>
    <row r="22373" spans="1:7">
      <c r="A22373" s="292" t="s">
        <v>49</v>
      </c>
      <c r="B22373" s="405">
        <v>2552</v>
      </c>
      <c r="C22373" s="292" t="s">
        <v>2980</v>
      </c>
      <c r="E22373" s="292" t="s">
        <v>214</v>
      </c>
      <c r="F22373" s="405">
        <v>26264</v>
      </c>
      <c r="G22373" s="292" t="s">
        <v>2980</v>
      </c>
    </row>
    <row r="22374" spans="1:7">
      <c r="A22374" s="292" t="s">
        <v>49</v>
      </c>
      <c r="B22374" s="405">
        <v>4762</v>
      </c>
      <c r="C22374" s="292" t="s">
        <v>2980</v>
      </c>
      <c r="E22374" s="292" t="s">
        <v>214</v>
      </c>
      <c r="F22374" s="405">
        <v>26268</v>
      </c>
      <c r="G22374" s="292" t="s">
        <v>2980</v>
      </c>
    </row>
    <row r="22375" spans="1:7">
      <c r="A22375" s="292" t="s">
        <v>49</v>
      </c>
      <c r="B22375" s="405">
        <v>12726</v>
      </c>
      <c r="C22375" s="292" t="s">
        <v>2980</v>
      </c>
      <c r="E22375" s="292" t="s">
        <v>214</v>
      </c>
      <c r="F22375" s="405">
        <v>26270</v>
      </c>
      <c r="G22375" s="292" t="s">
        <v>2980</v>
      </c>
    </row>
    <row r="22376" spans="1:7">
      <c r="A22376" s="292" t="s">
        <v>49</v>
      </c>
      <c r="B22376" s="405">
        <v>17211</v>
      </c>
      <c r="C22376" s="292" t="s">
        <v>2980</v>
      </c>
      <c r="E22376" s="292" t="s">
        <v>214</v>
      </c>
      <c r="F22376" s="405">
        <v>26273</v>
      </c>
      <c r="G22376" s="292" t="s">
        <v>2980</v>
      </c>
    </row>
    <row r="22377" spans="1:7">
      <c r="A22377" s="292" t="s">
        <v>49</v>
      </c>
      <c r="B22377" s="405">
        <v>23341</v>
      </c>
      <c r="C22377" s="292" t="s">
        <v>2980</v>
      </c>
      <c r="E22377" s="292" t="s">
        <v>214</v>
      </c>
      <c r="F22377" s="405">
        <v>26282</v>
      </c>
      <c r="G22377" s="292" t="s">
        <v>2980</v>
      </c>
    </row>
    <row r="22378" spans="1:7">
      <c r="A22378" s="292" t="s">
        <v>49</v>
      </c>
      <c r="B22378" s="405">
        <v>24250</v>
      </c>
      <c r="C22378" s="292" t="s">
        <v>2980</v>
      </c>
      <c r="E22378" s="292" t="s">
        <v>214</v>
      </c>
      <c r="F22378" s="405">
        <v>26288</v>
      </c>
      <c r="G22378" s="292" t="s">
        <v>2980</v>
      </c>
    </row>
    <row r="22379" spans="1:7">
      <c r="A22379" s="292" t="s">
        <v>49</v>
      </c>
      <c r="B22379" s="405">
        <v>24884</v>
      </c>
      <c r="C22379" s="292" t="s">
        <v>2980</v>
      </c>
      <c r="E22379" s="292" t="s">
        <v>214</v>
      </c>
      <c r="F22379" s="405">
        <v>26294</v>
      </c>
      <c r="G22379" s="292" t="s">
        <v>2980</v>
      </c>
    </row>
    <row r="22380" spans="1:7">
      <c r="A22380" s="292" t="s">
        <v>49</v>
      </c>
      <c r="B22380" s="405">
        <v>25422</v>
      </c>
      <c r="C22380" s="292" t="s">
        <v>2980</v>
      </c>
      <c r="E22380" s="292" t="s">
        <v>214</v>
      </c>
      <c r="F22380" s="405">
        <v>26296</v>
      </c>
      <c r="G22380" s="292" t="s">
        <v>2980</v>
      </c>
    </row>
    <row r="22381" spans="1:7">
      <c r="A22381" s="292" t="s">
        <v>49</v>
      </c>
      <c r="B22381" s="405">
        <v>26167</v>
      </c>
      <c r="C22381" s="292" t="s">
        <v>2980</v>
      </c>
      <c r="E22381" s="292" t="s">
        <v>214</v>
      </c>
      <c r="F22381" s="405">
        <v>26320</v>
      </c>
      <c r="G22381" s="292" t="s">
        <v>2980</v>
      </c>
    </row>
    <row r="22382" spans="1:7">
      <c r="A22382" s="292" t="s">
        <v>49</v>
      </c>
      <c r="B22382" s="405">
        <v>26425</v>
      </c>
      <c r="C22382" s="292" t="s">
        <v>2980</v>
      </c>
      <c r="E22382" s="292" t="s">
        <v>214</v>
      </c>
      <c r="F22382" s="405">
        <v>26321</v>
      </c>
      <c r="G22382" s="292" t="s">
        <v>2980</v>
      </c>
    </row>
    <row r="22383" spans="1:7">
      <c r="A22383" s="292" t="s">
        <v>49</v>
      </c>
      <c r="B22383" s="405">
        <v>26807</v>
      </c>
      <c r="C22383" s="292" t="s">
        <v>2980</v>
      </c>
      <c r="E22383" s="292" t="s">
        <v>214</v>
      </c>
      <c r="F22383" s="405">
        <v>26325</v>
      </c>
      <c r="G22383" s="292" t="s">
        <v>2980</v>
      </c>
    </row>
    <row r="22384" spans="1:7">
      <c r="A22384" s="292" t="s">
        <v>49</v>
      </c>
      <c r="B22384" s="405">
        <v>28643</v>
      </c>
      <c r="C22384" s="292" t="s">
        <v>2980</v>
      </c>
      <c r="E22384" s="292" t="s">
        <v>214</v>
      </c>
      <c r="F22384" s="405">
        <v>26335</v>
      </c>
      <c r="G22384" s="292" t="s">
        <v>2980</v>
      </c>
    </row>
    <row r="22385" spans="1:7">
      <c r="A22385" s="292" t="s">
        <v>49</v>
      </c>
      <c r="B22385" s="405">
        <v>29742</v>
      </c>
      <c r="C22385" s="292" t="s">
        <v>2980</v>
      </c>
      <c r="E22385" s="292" t="s">
        <v>214</v>
      </c>
      <c r="F22385" s="405">
        <v>26338</v>
      </c>
      <c r="G22385" s="292" t="s">
        <v>2980</v>
      </c>
    </row>
    <row r="22386" spans="1:7">
      <c r="A22386" s="292" t="s">
        <v>49</v>
      </c>
      <c r="B22386" s="405">
        <v>31025</v>
      </c>
      <c r="C22386" s="292" t="s">
        <v>2980</v>
      </c>
      <c r="E22386" s="292" t="s">
        <v>214</v>
      </c>
      <c r="F22386" s="405">
        <v>26339</v>
      </c>
      <c r="G22386" s="292" t="s">
        <v>2980</v>
      </c>
    </row>
    <row r="22387" spans="1:7">
      <c r="A22387" s="292" t="s">
        <v>49</v>
      </c>
      <c r="B22387" s="405">
        <v>32702</v>
      </c>
      <c r="C22387" s="292" t="s">
        <v>2980</v>
      </c>
      <c r="E22387" s="292" t="s">
        <v>214</v>
      </c>
      <c r="F22387" s="405">
        <v>26342</v>
      </c>
      <c r="G22387" s="292" t="s">
        <v>2980</v>
      </c>
    </row>
    <row r="22388" spans="1:7">
      <c r="A22388" s="292" t="s">
        <v>49</v>
      </c>
      <c r="B22388" s="405">
        <v>2554</v>
      </c>
      <c r="C22388" s="292" t="s">
        <v>2980</v>
      </c>
      <c r="E22388" s="292" t="s">
        <v>214</v>
      </c>
      <c r="F22388" s="405">
        <v>26343</v>
      </c>
      <c r="G22388" s="292" t="s">
        <v>2980</v>
      </c>
    </row>
    <row r="22389" spans="1:7">
      <c r="A22389" s="292" t="s">
        <v>49</v>
      </c>
      <c r="B22389" s="405">
        <v>4764</v>
      </c>
      <c r="C22389" s="292" t="s">
        <v>2980</v>
      </c>
      <c r="E22389" s="292" t="s">
        <v>214</v>
      </c>
      <c r="F22389" s="405">
        <v>26351</v>
      </c>
      <c r="G22389" s="292" t="s">
        <v>2980</v>
      </c>
    </row>
    <row r="22390" spans="1:7">
      <c r="A22390" s="292" t="s">
        <v>49</v>
      </c>
      <c r="B22390" s="405">
        <v>12768</v>
      </c>
      <c r="C22390" s="292" t="s">
        <v>2980</v>
      </c>
      <c r="E22390" s="292" t="s">
        <v>214</v>
      </c>
      <c r="F22390" s="405">
        <v>26362</v>
      </c>
      <c r="G22390" s="292" t="s">
        <v>2980</v>
      </c>
    </row>
    <row r="22391" spans="1:7">
      <c r="A22391" s="292" t="s">
        <v>49</v>
      </c>
      <c r="B22391" s="405">
        <v>17353</v>
      </c>
      <c r="C22391" s="292" t="s">
        <v>2980</v>
      </c>
      <c r="E22391" s="292" t="s">
        <v>214</v>
      </c>
      <c r="F22391" s="405">
        <v>26372</v>
      </c>
      <c r="G22391" s="292" t="s">
        <v>2980</v>
      </c>
    </row>
    <row r="22392" spans="1:7">
      <c r="A22392" s="292" t="s">
        <v>49</v>
      </c>
      <c r="B22392" s="405">
        <v>23354</v>
      </c>
      <c r="C22392" s="292" t="s">
        <v>2980</v>
      </c>
      <c r="E22392" s="292" t="s">
        <v>214</v>
      </c>
      <c r="F22392" s="405">
        <v>26384</v>
      </c>
      <c r="G22392" s="292" t="s">
        <v>2980</v>
      </c>
    </row>
    <row r="22393" spans="1:7">
      <c r="A22393" s="292" t="s">
        <v>49</v>
      </c>
      <c r="B22393" s="405">
        <v>24263</v>
      </c>
      <c r="C22393" s="292" t="s">
        <v>2980</v>
      </c>
      <c r="E22393" s="292" t="s">
        <v>214</v>
      </c>
      <c r="F22393" s="405">
        <v>26410</v>
      </c>
      <c r="G22393" s="292" t="s">
        <v>2980</v>
      </c>
    </row>
    <row r="22394" spans="1:7">
      <c r="A22394" s="292" t="s">
        <v>49</v>
      </c>
      <c r="B22394" s="405">
        <v>24918</v>
      </c>
      <c r="C22394" s="292" t="s">
        <v>2980</v>
      </c>
      <c r="E22394" s="292" t="s">
        <v>214</v>
      </c>
      <c r="F22394" s="405">
        <v>26411</v>
      </c>
      <c r="G22394" s="292" t="s">
        <v>2980</v>
      </c>
    </row>
    <row r="22395" spans="1:7">
      <c r="A22395" s="292" t="s">
        <v>49</v>
      </c>
      <c r="B22395" s="405">
        <v>25431</v>
      </c>
      <c r="C22395" s="292" t="s">
        <v>2980</v>
      </c>
      <c r="E22395" s="292" t="s">
        <v>214</v>
      </c>
      <c r="F22395" s="405">
        <v>26412</v>
      </c>
      <c r="G22395" s="292" t="s">
        <v>2980</v>
      </c>
    </row>
    <row r="22396" spans="1:7">
      <c r="A22396" s="292" t="s">
        <v>49</v>
      </c>
      <c r="B22396" s="405">
        <v>26169</v>
      </c>
      <c r="C22396" s="292" t="s">
        <v>2980</v>
      </c>
      <c r="E22396" s="292" t="s">
        <v>214</v>
      </c>
      <c r="F22396" s="405">
        <v>26419</v>
      </c>
      <c r="G22396" s="292" t="s">
        <v>2980</v>
      </c>
    </row>
    <row r="22397" spans="1:7">
      <c r="A22397" s="292" t="s">
        <v>49</v>
      </c>
      <c r="B22397" s="405">
        <v>26437</v>
      </c>
      <c r="C22397" s="292" t="s">
        <v>2980</v>
      </c>
      <c r="E22397" s="292" t="s">
        <v>214</v>
      </c>
      <c r="F22397" s="405">
        <v>26421</v>
      </c>
      <c r="G22397" s="292" t="s">
        <v>2980</v>
      </c>
    </row>
    <row r="22398" spans="1:7">
      <c r="A22398" s="292" t="s">
        <v>49</v>
      </c>
      <c r="B22398" s="405">
        <v>26812</v>
      </c>
      <c r="C22398" s="292" t="s">
        <v>2980</v>
      </c>
      <c r="E22398" s="292" t="s">
        <v>214</v>
      </c>
      <c r="F22398" s="405">
        <v>26425</v>
      </c>
      <c r="G22398" s="292" t="s">
        <v>2980</v>
      </c>
    </row>
    <row r="22399" spans="1:7">
      <c r="A22399" s="292" t="s">
        <v>49</v>
      </c>
      <c r="B22399" s="405">
        <v>28644</v>
      </c>
      <c r="C22399" s="292" t="s">
        <v>2980</v>
      </c>
      <c r="E22399" s="292" t="s">
        <v>214</v>
      </c>
      <c r="F22399" s="405">
        <v>26437</v>
      </c>
      <c r="G22399" s="292" t="s">
        <v>2980</v>
      </c>
    </row>
    <row r="22400" spans="1:7">
      <c r="A22400" s="292" t="s">
        <v>49</v>
      </c>
      <c r="B22400" s="405">
        <v>29836</v>
      </c>
      <c r="C22400" s="292" t="s">
        <v>2980</v>
      </c>
      <c r="E22400" s="292" t="s">
        <v>214</v>
      </c>
      <c r="F22400" s="405">
        <v>26440</v>
      </c>
      <c r="G22400" s="292" t="s">
        <v>2980</v>
      </c>
    </row>
    <row r="22401" spans="1:7">
      <c r="A22401" s="292" t="s">
        <v>49</v>
      </c>
      <c r="B22401" s="405">
        <v>31038</v>
      </c>
      <c r="C22401" s="292" t="s">
        <v>2980</v>
      </c>
      <c r="E22401" s="292" t="s">
        <v>214</v>
      </c>
      <c r="F22401" s="405">
        <v>26443</v>
      </c>
      <c r="G22401" s="292" t="s">
        <v>2980</v>
      </c>
    </row>
    <row r="22402" spans="1:7">
      <c r="A22402" s="292" t="s">
        <v>49</v>
      </c>
      <c r="B22402" s="405">
        <v>32759</v>
      </c>
      <c r="C22402" s="292" t="s">
        <v>2980</v>
      </c>
      <c r="E22402" s="292" t="s">
        <v>214</v>
      </c>
      <c r="F22402" s="405">
        <v>26444</v>
      </c>
      <c r="G22402" s="292" t="s">
        <v>2980</v>
      </c>
    </row>
    <row r="22403" spans="1:7">
      <c r="A22403" s="292" t="s">
        <v>49</v>
      </c>
      <c r="B22403" s="405">
        <v>2557</v>
      </c>
      <c r="C22403" s="292" t="s">
        <v>2980</v>
      </c>
      <c r="E22403" s="292" t="s">
        <v>214</v>
      </c>
      <c r="F22403" s="405">
        <v>26447</v>
      </c>
      <c r="G22403" s="292" t="s">
        <v>2980</v>
      </c>
    </row>
    <row r="22404" spans="1:7">
      <c r="A22404" s="292" t="s">
        <v>49</v>
      </c>
      <c r="B22404" s="405">
        <v>4783</v>
      </c>
      <c r="C22404" s="292" t="s">
        <v>2980</v>
      </c>
      <c r="E22404" s="292" t="s">
        <v>214</v>
      </c>
      <c r="F22404" s="405">
        <v>26448</v>
      </c>
      <c r="G22404" s="292" t="s">
        <v>2980</v>
      </c>
    </row>
    <row r="22405" spans="1:7">
      <c r="A22405" s="292" t="s">
        <v>49</v>
      </c>
      <c r="B22405" s="405">
        <v>12819</v>
      </c>
      <c r="C22405" s="292" t="s">
        <v>2980</v>
      </c>
      <c r="E22405" s="292" t="s">
        <v>214</v>
      </c>
      <c r="F22405" s="405">
        <v>26456</v>
      </c>
      <c r="G22405" s="292" t="s">
        <v>2980</v>
      </c>
    </row>
    <row r="22406" spans="1:7">
      <c r="A22406" s="292" t="s">
        <v>49</v>
      </c>
      <c r="B22406" s="405">
        <v>17729</v>
      </c>
      <c r="C22406" s="292" t="s">
        <v>2980</v>
      </c>
      <c r="E22406" s="292" t="s">
        <v>214</v>
      </c>
      <c r="F22406" s="405">
        <v>26525</v>
      </c>
      <c r="G22406" s="292" t="s">
        <v>2980</v>
      </c>
    </row>
    <row r="22407" spans="1:7">
      <c r="A22407" s="292" t="s">
        <v>49</v>
      </c>
      <c r="B22407" s="405">
        <v>23389</v>
      </c>
      <c r="C22407" s="292" t="s">
        <v>2980</v>
      </c>
      <c r="E22407" s="292" t="s">
        <v>214</v>
      </c>
      <c r="F22407" s="405">
        <v>26562</v>
      </c>
      <c r="G22407" s="292" t="s">
        <v>2980</v>
      </c>
    </row>
    <row r="22408" spans="1:7">
      <c r="A22408" s="292" t="s">
        <v>49</v>
      </c>
      <c r="B22408" s="405">
        <v>24265</v>
      </c>
      <c r="C22408" s="292" t="s">
        <v>2980</v>
      </c>
      <c r="E22408" s="292" t="s">
        <v>214</v>
      </c>
      <c r="F22408" s="405">
        <v>26581</v>
      </c>
      <c r="G22408" s="292" t="s">
        <v>2980</v>
      </c>
    </row>
    <row r="22409" spans="1:7">
      <c r="A22409" s="292" t="s">
        <v>49</v>
      </c>
      <c r="B22409" s="405">
        <v>24920</v>
      </c>
      <c r="C22409" s="292" t="s">
        <v>2980</v>
      </c>
      <c r="E22409" s="292" t="s">
        <v>214</v>
      </c>
      <c r="F22409" s="405">
        <v>26582</v>
      </c>
      <c r="G22409" s="292" t="s">
        <v>2980</v>
      </c>
    </row>
    <row r="22410" spans="1:7">
      <c r="A22410" s="292" t="s">
        <v>49</v>
      </c>
      <c r="B22410" s="405">
        <v>25434</v>
      </c>
      <c r="C22410" s="292" t="s">
        <v>2980</v>
      </c>
      <c r="E22410" s="292" t="s">
        <v>214</v>
      </c>
      <c r="F22410" s="405">
        <v>26585</v>
      </c>
      <c r="G22410" s="292" t="s">
        <v>2980</v>
      </c>
    </row>
    <row r="22411" spans="1:7">
      <c r="A22411" s="292" t="s">
        <v>49</v>
      </c>
      <c r="B22411" s="405">
        <v>26178</v>
      </c>
      <c r="C22411" s="292" t="s">
        <v>2980</v>
      </c>
      <c r="E22411" s="292" t="s">
        <v>214</v>
      </c>
      <c r="F22411" s="405">
        <v>26601</v>
      </c>
      <c r="G22411" s="292" t="s">
        <v>2980</v>
      </c>
    </row>
    <row r="22412" spans="1:7">
      <c r="A22412" s="292" t="s">
        <v>49</v>
      </c>
      <c r="B22412" s="405">
        <v>26440</v>
      </c>
      <c r="C22412" s="292" t="s">
        <v>2980</v>
      </c>
      <c r="E22412" s="292" t="s">
        <v>214</v>
      </c>
      <c r="F22412" s="405">
        <v>26610</v>
      </c>
      <c r="G22412" s="292" t="s">
        <v>2980</v>
      </c>
    </row>
    <row r="22413" spans="1:7">
      <c r="A22413" s="292" t="s">
        <v>49</v>
      </c>
      <c r="B22413" s="405">
        <v>26814</v>
      </c>
      <c r="C22413" s="292" t="s">
        <v>2980</v>
      </c>
      <c r="E22413" s="292" t="s">
        <v>214</v>
      </c>
      <c r="F22413" s="405">
        <v>26611</v>
      </c>
      <c r="G22413" s="292" t="s">
        <v>2980</v>
      </c>
    </row>
    <row r="22414" spans="1:7">
      <c r="A22414" s="292" t="s">
        <v>49</v>
      </c>
      <c r="B22414" s="405">
        <v>28647</v>
      </c>
      <c r="C22414" s="292" t="s">
        <v>2980</v>
      </c>
      <c r="E22414" s="292" t="s">
        <v>214</v>
      </c>
      <c r="F22414" s="405">
        <v>26615</v>
      </c>
      <c r="G22414" s="292" t="s">
        <v>2980</v>
      </c>
    </row>
    <row r="22415" spans="1:7">
      <c r="A22415" s="292" t="s">
        <v>49</v>
      </c>
      <c r="B22415" s="405">
        <v>29843</v>
      </c>
      <c r="C22415" s="292" t="s">
        <v>2980</v>
      </c>
      <c r="E22415" s="292" t="s">
        <v>214</v>
      </c>
      <c r="F22415" s="405">
        <v>26617</v>
      </c>
      <c r="G22415" s="292" t="s">
        <v>2980</v>
      </c>
    </row>
    <row r="22416" spans="1:7">
      <c r="A22416" s="292" t="s">
        <v>49</v>
      </c>
      <c r="B22416" s="405">
        <v>31049</v>
      </c>
      <c r="C22416" s="292" t="s">
        <v>2980</v>
      </c>
      <c r="E22416" s="292" t="s">
        <v>214</v>
      </c>
      <c r="F22416" s="405">
        <v>26619</v>
      </c>
      <c r="G22416" s="292" t="s">
        <v>2980</v>
      </c>
    </row>
    <row r="22417" spans="1:7">
      <c r="A22417" s="292" t="s">
        <v>49</v>
      </c>
      <c r="B22417" s="405">
        <v>33476</v>
      </c>
      <c r="C22417" s="292" t="s">
        <v>2980</v>
      </c>
      <c r="E22417" s="292" t="s">
        <v>214</v>
      </c>
      <c r="F22417" s="405">
        <v>26621</v>
      </c>
      <c r="G22417" s="292" t="s">
        <v>2980</v>
      </c>
    </row>
    <row r="22418" spans="1:7">
      <c r="A22418" s="292" t="s">
        <v>49</v>
      </c>
      <c r="B22418" s="405">
        <v>2564</v>
      </c>
      <c r="C22418" s="292" t="s">
        <v>2980</v>
      </c>
      <c r="E22418" s="292" t="s">
        <v>214</v>
      </c>
      <c r="F22418" s="405">
        <v>26623</v>
      </c>
      <c r="G22418" s="292" t="s">
        <v>2980</v>
      </c>
    </row>
    <row r="22419" spans="1:7">
      <c r="A22419" s="292" t="s">
        <v>49</v>
      </c>
      <c r="B22419" s="405">
        <v>4841</v>
      </c>
      <c r="C22419" s="292" t="s">
        <v>2980</v>
      </c>
      <c r="E22419" s="292" t="s">
        <v>214</v>
      </c>
      <c r="F22419" s="405">
        <v>26627</v>
      </c>
      <c r="G22419" s="292" t="s">
        <v>2980</v>
      </c>
    </row>
    <row r="22420" spans="1:7">
      <c r="A22420" s="292" t="s">
        <v>49</v>
      </c>
      <c r="B22420" s="405">
        <v>12841</v>
      </c>
      <c r="C22420" s="292" t="s">
        <v>2980</v>
      </c>
      <c r="E22420" s="292" t="s">
        <v>214</v>
      </c>
      <c r="F22420" s="405">
        <v>26631</v>
      </c>
      <c r="G22420" s="292" t="s">
        <v>2980</v>
      </c>
    </row>
    <row r="22421" spans="1:7">
      <c r="A22421" s="292" t="s">
        <v>49</v>
      </c>
      <c r="B22421" s="405">
        <v>17768</v>
      </c>
      <c r="C22421" s="292" t="s">
        <v>2980</v>
      </c>
      <c r="E22421" s="292" t="s">
        <v>214</v>
      </c>
      <c r="F22421" s="405">
        <v>26636</v>
      </c>
      <c r="G22421" s="292" t="s">
        <v>2980</v>
      </c>
    </row>
    <row r="22422" spans="1:7">
      <c r="A22422" s="292" t="s">
        <v>49</v>
      </c>
      <c r="B22422" s="405">
        <v>23398</v>
      </c>
      <c r="C22422" s="292" t="s">
        <v>2980</v>
      </c>
      <c r="E22422" s="292" t="s">
        <v>214</v>
      </c>
      <c r="F22422" s="405">
        <v>26638</v>
      </c>
      <c r="G22422" s="292" t="s">
        <v>2980</v>
      </c>
    </row>
    <row r="22423" spans="1:7">
      <c r="A22423" s="292" t="s">
        <v>49</v>
      </c>
      <c r="B22423" s="405">
        <v>24272</v>
      </c>
      <c r="C22423" s="292" t="s">
        <v>2980</v>
      </c>
      <c r="E22423" s="292" t="s">
        <v>214</v>
      </c>
      <c r="F22423" s="405">
        <v>26671</v>
      </c>
      <c r="G22423" s="292" t="s">
        <v>2980</v>
      </c>
    </row>
    <row r="22424" spans="1:7">
      <c r="A22424" s="292" t="s">
        <v>49</v>
      </c>
      <c r="B22424" s="405">
        <v>24927</v>
      </c>
      <c r="C22424" s="292" t="s">
        <v>2980</v>
      </c>
      <c r="E22424" s="292" t="s">
        <v>214</v>
      </c>
      <c r="F22424" s="405">
        <v>26679</v>
      </c>
      <c r="G22424" s="292" t="s">
        <v>2980</v>
      </c>
    </row>
    <row r="22425" spans="1:7">
      <c r="A22425" s="292" t="s">
        <v>49</v>
      </c>
      <c r="B22425" s="405">
        <v>25437</v>
      </c>
      <c r="C22425" s="292" t="s">
        <v>2980</v>
      </c>
      <c r="E22425" s="292" t="s">
        <v>214</v>
      </c>
      <c r="F22425" s="405">
        <v>26680</v>
      </c>
      <c r="G22425" s="292" t="s">
        <v>2980</v>
      </c>
    </row>
    <row r="22426" spans="1:7">
      <c r="A22426" s="292" t="s">
        <v>49</v>
      </c>
      <c r="B22426" s="405">
        <v>26184</v>
      </c>
      <c r="C22426" s="292" t="s">
        <v>2980</v>
      </c>
      <c r="E22426" s="292" t="s">
        <v>214</v>
      </c>
      <c r="F22426" s="405">
        <v>26705</v>
      </c>
      <c r="G22426" s="292" t="s">
        <v>2980</v>
      </c>
    </row>
    <row r="22427" spans="1:7">
      <c r="A22427" s="292" t="s">
        <v>49</v>
      </c>
      <c r="B22427" s="405">
        <v>26443</v>
      </c>
      <c r="C22427" s="292" t="s">
        <v>2980</v>
      </c>
      <c r="E22427" s="292" t="s">
        <v>214</v>
      </c>
      <c r="F22427" s="405">
        <v>26707</v>
      </c>
      <c r="G22427" s="292" t="s">
        <v>2980</v>
      </c>
    </row>
    <row r="22428" spans="1:7">
      <c r="A22428" s="292" t="s">
        <v>49</v>
      </c>
      <c r="B22428" s="405">
        <v>26815</v>
      </c>
      <c r="C22428" s="292" t="s">
        <v>2980</v>
      </c>
      <c r="E22428" s="292" t="s">
        <v>214</v>
      </c>
      <c r="F22428" s="405">
        <v>26714</v>
      </c>
      <c r="G22428" s="292" t="s">
        <v>2980</v>
      </c>
    </row>
    <row r="22429" spans="1:7">
      <c r="A22429" s="292" t="s">
        <v>49</v>
      </c>
      <c r="B22429" s="405">
        <v>28649</v>
      </c>
      <c r="C22429" s="292" t="s">
        <v>2980</v>
      </c>
      <c r="E22429" s="292" t="s">
        <v>214</v>
      </c>
      <c r="F22429" s="405">
        <v>26716</v>
      </c>
      <c r="G22429" s="292" t="s">
        <v>2980</v>
      </c>
    </row>
    <row r="22430" spans="1:7">
      <c r="A22430" s="292" t="s">
        <v>49</v>
      </c>
      <c r="B22430" s="405">
        <v>29845</v>
      </c>
      <c r="C22430" s="292" t="s">
        <v>2980</v>
      </c>
      <c r="E22430" s="292" t="s">
        <v>214</v>
      </c>
      <c r="F22430" s="405">
        <v>26717</v>
      </c>
      <c r="G22430" s="292" t="s">
        <v>2980</v>
      </c>
    </row>
    <row r="22431" spans="1:7">
      <c r="A22431" s="292" t="s">
        <v>49</v>
      </c>
      <c r="B22431" s="405">
        <v>31060</v>
      </c>
      <c r="C22431" s="292" t="s">
        <v>2980</v>
      </c>
      <c r="E22431" s="292" t="s">
        <v>214</v>
      </c>
      <c r="F22431" s="405">
        <v>26720</v>
      </c>
      <c r="G22431" s="292" t="s">
        <v>2980</v>
      </c>
    </row>
    <row r="22432" spans="1:7">
      <c r="A22432" s="292" t="s">
        <v>49</v>
      </c>
      <c r="B22432" s="405">
        <v>33855</v>
      </c>
      <c r="C22432" s="292" t="s">
        <v>2980</v>
      </c>
      <c r="E22432" s="292" t="s">
        <v>214</v>
      </c>
      <c r="F22432" s="405">
        <v>26722</v>
      </c>
      <c r="G22432" s="292" t="s">
        <v>2980</v>
      </c>
    </row>
    <row r="22433" spans="1:7">
      <c r="A22433" s="292" t="s">
        <v>49</v>
      </c>
      <c r="B22433" s="405">
        <v>2568</v>
      </c>
      <c r="C22433" s="292" t="s">
        <v>2980</v>
      </c>
      <c r="E22433" s="292" t="s">
        <v>214</v>
      </c>
      <c r="F22433" s="405">
        <v>26731</v>
      </c>
      <c r="G22433" s="292" t="s">
        <v>2980</v>
      </c>
    </row>
    <row r="22434" spans="1:7">
      <c r="A22434" s="292" t="s">
        <v>49</v>
      </c>
      <c r="B22434" s="405">
        <v>4848</v>
      </c>
      <c r="C22434" s="292" t="s">
        <v>2980</v>
      </c>
      <c r="E22434" s="292" t="s">
        <v>214</v>
      </c>
      <c r="F22434" s="405">
        <v>26739</v>
      </c>
      <c r="G22434" s="292" t="s">
        <v>2980</v>
      </c>
    </row>
    <row r="22435" spans="1:7">
      <c r="A22435" s="292" t="s">
        <v>49</v>
      </c>
      <c r="B22435" s="405">
        <v>12847</v>
      </c>
      <c r="C22435" s="292" t="s">
        <v>2980</v>
      </c>
      <c r="E22435" s="292" t="s">
        <v>214</v>
      </c>
      <c r="F22435" s="405">
        <v>26755</v>
      </c>
      <c r="G22435" s="292" t="s">
        <v>2980</v>
      </c>
    </row>
    <row r="22436" spans="1:7">
      <c r="A22436" s="292" t="s">
        <v>49</v>
      </c>
      <c r="B22436" s="405">
        <v>17778</v>
      </c>
      <c r="C22436" s="292" t="s">
        <v>2980</v>
      </c>
      <c r="E22436" s="292" t="s">
        <v>214</v>
      </c>
      <c r="F22436" s="405">
        <v>26764</v>
      </c>
      <c r="G22436" s="292" t="s">
        <v>2980</v>
      </c>
    </row>
    <row r="22437" spans="1:7">
      <c r="A22437" s="292" t="s">
        <v>49</v>
      </c>
      <c r="B22437" s="405">
        <v>23407</v>
      </c>
      <c r="C22437" s="292" t="s">
        <v>2980</v>
      </c>
      <c r="E22437" s="292" t="s">
        <v>214</v>
      </c>
      <c r="F22437" s="405">
        <v>26801</v>
      </c>
      <c r="G22437" s="292" t="s">
        <v>2980</v>
      </c>
    </row>
    <row r="22438" spans="1:7">
      <c r="A22438" s="292" t="s">
        <v>49</v>
      </c>
      <c r="B22438" s="405">
        <v>24282</v>
      </c>
      <c r="C22438" s="292" t="s">
        <v>2980</v>
      </c>
      <c r="E22438" s="292" t="s">
        <v>214</v>
      </c>
      <c r="F22438" s="405">
        <v>26804</v>
      </c>
      <c r="G22438" s="292" t="s">
        <v>2980</v>
      </c>
    </row>
    <row r="22439" spans="1:7">
      <c r="A22439" s="292" t="s">
        <v>49</v>
      </c>
      <c r="B22439" s="405">
        <v>24934</v>
      </c>
      <c r="C22439" s="292" t="s">
        <v>2980</v>
      </c>
      <c r="E22439" s="292" t="s">
        <v>214</v>
      </c>
      <c r="F22439" s="405">
        <v>26807</v>
      </c>
      <c r="G22439" s="292" t="s">
        <v>2980</v>
      </c>
    </row>
    <row r="22440" spans="1:7">
      <c r="A22440" s="292" t="s">
        <v>49</v>
      </c>
      <c r="B22440" s="405">
        <v>25444</v>
      </c>
      <c r="C22440" s="292" t="s">
        <v>2980</v>
      </c>
      <c r="E22440" s="292" t="s">
        <v>214</v>
      </c>
      <c r="F22440" s="405">
        <v>26812</v>
      </c>
      <c r="G22440" s="292" t="s">
        <v>2980</v>
      </c>
    </row>
    <row r="22441" spans="1:7">
      <c r="A22441" s="292" t="s">
        <v>49</v>
      </c>
      <c r="B22441" s="405">
        <v>26203</v>
      </c>
      <c r="C22441" s="292" t="s">
        <v>2980</v>
      </c>
      <c r="E22441" s="292" t="s">
        <v>214</v>
      </c>
      <c r="F22441" s="405">
        <v>26814</v>
      </c>
      <c r="G22441" s="292" t="s">
        <v>2980</v>
      </c>
    </row>
    <row r="22442" spans="1:7">
      <c r="A22442" s="292" t="s">
        <v>49</v>
      </c>
      <c r="B22442" s="405">
        <v>26444</v>
      </c>
      <c r="C22442" s="292" t="s">
        <v>2980</v>
      </c>
      <c r="E22442" s="292" t="s">
        <v>214</v>
      </c>
      <c r="F22442" s="405">
        <v>26815</v>
      </c>
      <c r="G22442" s="292" t="s">
        <v>2980</v>
      </c>
    </row>
    <row r="22443" spans="1:7">
      <c r="A22443" s="292" t="s">
        <v>49</v>
      </c>
      <c r="B22443" s="405">
        <v>26818</v>
      </c>
      <c r="C22443" s="292" t="s">
        <v>2980</v>
      </c>
      <c r="E22443" s="292" t="s">
        <v>214</v>
      </c>
      <c r="F22443" s="405">
        <v>26818</v>
      </c>
      <c r="G22443" s="292" t="s">
        <v>2980</v>
      </c>
    </row>
    <row r="22444" spans="1:7">
      <c r="A22444" s="292" t="s">
        <v>49</v>
      </c>
      <c r="B22444" s="405">
        <v>28653</v>
      </c>
      <c r="C22444" s="292" t="s">
        <v>2980</v>
      </c>
      <c r="E22444" s="292" t="s">
        <v>214</v>
      </c>
      <c r="F22444" s="405">
        <v>26823</v>
      </c>
      <c r="G22444" s="292" t="s">
        <v>2980</v>
      </c>
    </row>
    <row r="22445" spans="1:7">
      <c r="A22445" s="292" t="s">
        <v>49</v>
      </c>
      <c r="B22445" s="405">
        <v>29848</v>
      </c>
      <c r="C22445" s="292" t="s">
        <v>2980</v>
      </c>
      <c r="E22445" s="292" t="s">
        <v>214</v>
      </c>
      <c r="F22445" s="405">
        <v>26838</v>
      </c>
      <c r="G22445" s="292" t="s">
        <v>2980</v>
      </c>
    </row>
    <row r="22446" spans="1:7">
      <c r="A22446" s="292" t="s">
        <v>49</v>
      </c>
      <c r="B22446" s="405">
        <v>31065</v>
      </c>
      <c r="C22446" s="292" t="s">
        <v>2980</v>
      </c>
      <c r="E22446" s="292" t="s">
        <v>214</v>
      </c>
      <c r="F22446" s="405">
        <v>26851</v>
      </c>
      <c r="G22446" s="292" t="s">
        <v>2980</v>
      </c>
    </row>
    <row r="22447" spans="1:7">
      <c r="A22447" s="292" t="s">
        <v>49</v>
      </c>
      <c r="B22447" s="405">
        <v>33857</v>
      </c>
      <c r="C22447" s="292" t="s">
        <v>2980</v>
      </c>
      <c r="E22447" s="292" t="s">
        <v>214</v>
      </c>
      <c r="F22447" s="405">
        <v>26852</v>
      </c>
      <c r="G22447" s="292" t="s">
        <v>2980</v>
      </c>
    </row>
    <row r="22448" spans="1:7">
      <c r="A22448" s="292" t="s">
        <v>49</v>
      </c>
      <c r="B22448" s="405">
        <v>2575</v>
      </c>
      <c r="C22448" s="292" t="s">
        <v>2980</v>
      </c>
      <c r="E22448" s="292" t="s">
        <v>214</v>
      </c>
      <c r="F22448" s="405">
        <v>26865</v>
      </c>
      <c r="G22448" s="292" t="s">
        <v>2980</v>
      </c>
    </row>
    <row r="22449" spans="1:7">
      <c r="A22449" s="292" t="s">
        <v>49</v>
      </c>
      <c r="B22449" s="405">
        <v>4852</v>
      </c>
      <c r="C22449" s="292" t="s">
        <v>2980</v>
      </c>
      <c r="E22449" s="292" t="s">
        <v>214</v>
      </c>
      <c r="F22449" s="405">
        <v>26866</v>
      </c>
      <c r="G22449" s="292" t="s">
        <v>2980</v>
      </c>
    </row>
    <row r="22450" spans="1:7">
      <c r="A22450" s="292" t="s">
        <v>49</v>
      </c>
      <c r="B22450" s="405">
        <v>12858</v>
      </c>
      <c r="C22450" s="292" t="s">
        <v>2980</v>
      </c>
      <c r="E22450" s="292" t="s">
        <v>214</v>
      </c>
      <c r="F22450" s="405">
        <v>26884</v>
      </c>
      <c r="G22450" s="292" t="s">
        <v>2980</v>
      </c>
    </row>
    <row r="22451" spans="1:7">
      <c r="A22451" s="292" t="s">
        <v>49</v>
      </c>
      <c r="B22451" s="405">
        <v>18415</v>
      </c>
      <c r="C22451" s="292" t="s">
        <v>2980</v>
      </c>
      <c r="E22451" s="292" t="s">
        <v>214</v>
      </c>
      <c r="F22451" s="405">
        <v>27016</v>
      </c>
      <c r="G22451" s="292" t="s">
        <v>2980</v>
      </c>
    </row>
    <row r="22452" spans="1:7">
      <c r="A22452" s="292" t="s">
        <v>49</v>
      </c>
      <c r="B22452" s="405">
        <v>23409</v>
      </c>
      <c r="C22452" s="292" t="s">
        <v>2980</v>
      </c>
      <c r="E22452" s="292" t="s">
        <v>214</v>
      </c>
      <c r="F22452" s="405">
        <v>27291</v>
      </c>
      <c r="G22452" s="292" t="s">
        <v>2980</v>
      </c>
    </row>
    <row r="22453" spans="1:7">
      <c r="A22453" s="292" t="s">
        <v>49</v>
      </c>
      <c r="B22453" s="405">
        <v>24324</v>
      </c>
      <c r="C22453" s="292" t="s">
        <v>2980</v>
      </c>
      <c r="E22453" s="292" t="s">
        <v>214</v>
      </c>
      <c r="F22453" s="405">
        <v>27306</v>
      </c>
      <c r="G22453" s="292" t="s">
        <v>2980</v>
      </c>
    </row>
    <row r="22454" spans="1:7">
      <c r="A22454" s="292" t="s">
        <v>49</v>
      </c>
      <c r="B22454" s="405">
        <v>24962</v>
      </c>
      <c r="C22454" s="292" t="s">
        <v>2980</v>
      </c>
      <c r="E22454" s="292" t="s">
        <v>214</v>
      </c>
      <c r="F22454" s="405">
        <v>27314</v>
      </c>
      <c r="G22454" s="292" t="s">
        <v>2980</v>
      </c>
    </row>
    <row r="22455" spans="1:7">
      <c r="A22455" s="292" t="s">
        <v>49</v>
      </c>
      <c r="B22455" s="405">
        <v>25511</v>
      </c>
      <c r="C22455" s="292" t="s">
        <v>2980</v>
      </c>
      <c r="E22455" s="292" t="s">
        <v>214</v>
      </c>
      <c r="F22455" s="405">
        <v>27341</v>
      </c>
      <c r="G22455" s="292" t="s">
        <v>2980</v>
      </c>
    </row>
    <row r="22456" spans="1:7">
      <c r="A22456" s="292" t="s">
        <v>49</v>
      </c>
      <c r="B22456" s="405">
        <v>26206</v>
      </c>
      <c r="C22456" s="292" t="s">
        <v>2980</v>
      </c>
      <c r="E22456" s="292" t="s">
        <v>214</v>
      </c>
      <c r="F22456" s="405">
        <v>27343</v>
      </c>
      <c r="G22456" s="292" t="s">
        <v>2980</v>
      </c>
    </row>
    <row r="22457" spans="1:7">
      <c r="A22457" s="292" t="s">
        <v>49</v>
      </c>
      <c r="B22457" s="405">
        <v>26447</v>
      </c>
      <c r="C22457" s="292" t="s">
        <v>2980</v>
      </c>
      <c r="E22457" s="292" t="s">
        <v>214</v>
      </c>
      <c r="F22457" s="405">
        <v>27808</v>
      </c>
      <c r="G22457" s="292" t="s">
        <v>2980</v>
      </c>
    </row>
    <row r="22458" spans="1:7">
      <c r="A22458" s="292" t="s">
        <v>49</v>
      </c>
      <c r="B22458" s="405">
        <v>26823</v>
      </c>
      <c r="C22458" s="292" t="s">
        <v>2980</v>
      </c>
      <c r="E22458" s="292" t="s">
        <v>214</v>
      </c>
      <c r="F22458" s="405">
        <v>27845</v>
      </c>
      <c r="G22458" s="292" t="s">
        <v>2980</v>
      </c>
    </row>
    <row r="22459" spans="1:7">
      <c r="A22459" s="292" t="s">
        <v>49</v>
      </c>
      <c r="B22459" s="405">
        <v>28657</v>
      </c>
      <c r="C22459" s="292" t="s">
        <v>2980</v>
      </c>
      <c r="E22459" s="292" t="s">
        <v>214</v>
      </c>
      <c r="F22459" s="405">
        <v>27846</v>
      </c>
      <c r="G22459" s="292" t="s">
        <v>2980</v>
      </c>
    </row>
    <row r="22460" spans="1:7">
      <c r="A22460" s="292" t="s">
        <v>49</v>
      </c>
      <c r="B22460" s="405">
        <v>29915</v>
      </c>
      <c r="C22460" s="292" t="s">
        <v>2980</v>
      </c>
      <c r="E22460" s="292" t="s">
        <v>214</v>
      </c>
      <c r="F22460" s="405">
        <v>27865</v>
      </c>
      <c r="G22460" s="292" t="s">
        <v>2980</v>
      </c>
    </row>
    <row r="22461" spans="1:7">
      <c r="A22461" s="292" t="s">
        <v>49</v>
      </c>
      <c r="B22461" s="405">
        <v>31067</v>
      </c>
      <c r="C22461" s="292" t="s">
        <v>2980</v>
      </c>
      <c r="E22461" s="292" t="s">
        <v>214</v>
      </c>
      <c r="F22461" s="405">
        <v>27866</v>
      </c>
      <c r="G22461" s="292" t="s">
        <v>2980</v>
      </c>
    </row>
    <row r="22462" spans="1:7">
      <c r="A22462" s="292" t="s">
        <v>49</v>
      </c>
      <c r="B22462" s="405">
        <v>33865</v>
      </c>
      <c r="C22462" s="292" t="s">
        <v>2980</v>
      </c>
      <c r="E22462" s="292" t="s">
        <v>214</v>
      </c>
      <c r="F22462" s="405">
        <v>27936</v>
      </c>
      <c r="G22462" s="292" t="s">
        <v>2980</v>
      </c>
    </row>
    <row r="22463" spans="1:7">
      <c r="A22463" s="292" t="s">
        <v>49</v>
      </c>
      <c r="B22463" s="405">
        <v>2584</v>
      </c>
      <c r="C22463" s="292" t="s">
        <v>2980</v>
      </c>
      <c r="E22463" s="292" t="s">
        <v>214</v>
      </c>
      <c r="F22463" s="405">
        <v>27980</v>
      </c>
      <c r="G22463" s="292" t="s">
        <v>2980</v>
      </c>
    </row>
    <row r="22464" spans="1:7">
      <c r="A22464" s="292" t="s">
        <v>49</v>
      </c>
      <c r="B22464" s="405">
        <v>4853</v>
      </c>
      <c r="C22464" s="292" t="s">
        <v>2980</v>
      </c>
      <c r="E22464" s="292" t="s">
        <v>214</v>
      </c>
      <c r="F22464" s="405">
        <v>28102</v>
      </c>
      <c r="G22464" s="292" t="s">
        <v>2980</v>
      </c>
    </row>
    <row r="22465" spans="1:7">
      <c r="A22465" s="292" t="s">
        <v>49</v>
      </c>
      <c r="B22465" s="405">
        <v>12861</v>
      </c>
      <c r="C22465" s="292" t="s">
        <v>2980</v>
      </c>
      <c r="E22465" s="292" t="s">
        <v>214</v>
      </c>
      <c r="F22465" s="405">
        <v>28137</v>
      </c>
      <c r="G22465" s="292" t="s">
        <v>2980</v>
      </c>
    </row>
    <row r="22466" spans="1:7">
      <c r="A22466" s="292" t="s">
        <v>49</v>
      </c>
      <c r="B22466" s="405">
        <v>18455</v>
      </c>
      <c r="C22466" s="292" t="s">
        <v>2980</v>
      </c>
      <c r="E22466" s="292" t="s">
        <v>214</v>
      </c>
      <c r="F22466" s="405">
        <v>28509</v>
      </c>
      <c r="G22466" s="292" t="s">
        <v>2980</v>
      </c>
    </row>
    <row r="22467" spans="1:7">
      <c r="A22467" s="292" t="s">
        <v>49</v>
      </c>
      <c r="B22467" s="405">
        <v>23413</v>
      </c>
      <c r="C22467" s="292" t="s">
        <v>2980</v>
      </c>
      <c r="E22467" s="292" t="s">
        <v>214</v>
      </c>
      <c r="F22467" s="405">
        <v>28510</v>
      </c>
      <c r="G22467" s="292" t="s">
        <v>2980</v>
      </c>
    </row>
    <row r="22468" spans="1:7">
      <c r="A22468" s="292" t="s">
        <v>49</v>
      </c>
      <c r="B22468" s="405">
        <v>24325</v>
      </c>
      <c r="C22468" s="292" t="s">
        <v>2980</v>
      </c>
      <c r="E22468" s="292" t="s">
        <v>214</v>
      </c>
      <c r="F22468" s="405">
        <v>28518</v>
      </c>
      <c r="G22468" s="292" t="s">
        <v>2980</v>
      </c>
    </row>
    <row r="22469" spans="1:7">
      <c r="A22469" s="292" t="s">
        <v>49</v>
      </c>
      <c r="B22469" s="405">
        <v>24966</v>
      </c>
      <c r="C22469" s="292" t="s">
        <v>2980</v>
      </c>
      <c r="E22469" s="292" t="s">
        <v>214</v>
      </c>
      <c r="F22469" s="405">
        <v>28531</v>
      </c>
      <c r="G22469" s="292" t="s">
        <v>2980</v>
      </c>
    </row>
    <row r="22470" spans="1:7">
      <c r="A22470" s="292" t="s">
        <v>49</v>
      </c>
      <c r="B22470" s="405">
        <v>25512</v>
      </c>
      <c r="C22470" s="292" t="s">
        <v>2980</v>
      </c>
      <c r="E22470" s="292" t="s">
        <v>214</v>
      </c>
      <c r="F22470" s="405">
        <v>28556</v>
      </c>
      <c r="G22470" s="292" t="s">
        <v>2980</v>
      </c>
    </row>
    <row r="22471" spans="1:7">
      <c r="A22471" s="292" t="s">
        <v>49</v>
      </c>
      <c r="B22471" s="405">
        <v>26215</v>
      </c>
      <c r="C22471" s="292" t="s">
        <v>2980</v>
      </c>
      <c r="E22471" s="292" t="s">
        <v>214</v>
      </c>
      <c r="F22471" s="405">
        <v>28606</v>
      </c>
      <c r="G22471" s="292" t="s">
        <v>2980</v>
      </c>
    </row>
    <row r="22472" spans="1:7">
      <c r="A22472" s="292" t="s">
        <v>49</v>
      </c>
      <c r="B22472" s="405">
        <v>26448</v>
      </c>
      <c r="C22472" s="292" t="s">
        <v>2980</v>
      </c>
      <c r="E22472" s="292" t="s">
        <v>214</v>
      </c>
      <c r="F22472" s="405">
        <v>28611</v>
      </c>
      <c r="G22472" s="292" t="s">
        <v>2980</v>
      </c>
    </row>
    <row r="22473" spans="1:7">
      <c r="A22473" s="292" t="s">
        <v>49</v>
      </c>
      <c r="B22473" s="405">
        <v>26838</v>
      </c>
      <c r="C22473" s="292" t="s">
        <v>2980</v>
      </c>
      <c r="E22473" s="292" t="s">
        <v>214</v>
      </c>
      <c r="F22473" s="405">
        <v>28615</v>
      </c>
      <c r="G22473" s="292" t="s">
        <v>2980</v>
      </c>
    </row>
    <row r="22474" spans="1:7">
      <c r="A22474" s="292" t="s">
        <v>49</v>
      </c>
      <c r="B22474" s="405">
        <v>28662</v>
      </c>
      <c r="C22474" s="292" t="s">
        <v>2980</v>
      </c>
      <c r="E22474" s="292" t="s">
        <v>214</v>
      </c>
      <c r="F22474" s="405">
        <v>28616</v>
      </c>
      <c r="G22474" s="292" t="s">
        <v>2980</v>
      </c>
    </row>
    <row r="22475" spans="1:7">
      <c r="A22475" s="292" t="s">
        <v>49</v>
      </c>
      <c r="B22475" s="405">
        <v>29922</v>
      </c>
      <c r="C22475" s="292" t="s">
        <v>2980</v>
      </c>
      <c r="E22475" s="292" t="s">
        <v>214</v>
      </c>
      <c r="F22475" s="405">
        <v>28617</v>
      </c>
      <c r="G22475" s="292" t="s">
        <v>2980</v>
      </c>
    </row>
    <row r="22476" spans="1:7">
      <c r="A22476" s="292" t="s">
        <v>49</v>
      </c>
      <c r="B22476" s="405">
        <v>31077</v>
      </c>
      <c r="C22476" s="292" t="s">
        <v>2980</v>
      </c>
      <c r="E22476" s="292" t="s">
        <v>214</v>
      </c>
      <c r="F22476" s="405">
        <v>28629</v>
      </c>
      <c r="G22476" s="292" t="s">
        <v>2980</v>
      </c>
    </row>
    <row r="22477" spans="1:7">
      <c r="A22477" s="292" t="s">
        <v>49</v>
      </c>
      <c r="B22477" s="405">
        <v>33890</v>
      </c>
      <c r="C22477" s="292" t="s">
        <v>2980</v>
      </c>
      <c r="E22477" s="292" t="s">
        <v>214</v>
      </c>
      <c r="F22477" s="405">
        <v>28631</v>
      </c>
      <c r="G22477" s="292" t="s">
        <v>2980</v>
      </c>
    </row>
    <row r="22478" spans="1:7">
      <c r="A22478" s="292" t="s">
        <v>49</v>
      </c>
      <c r="B22478" s="405">
        <v>2807</v>
      </c>
      <c r="C22478" s="292" t="s">
        <v>2980</v>
      </c>
      <c r="E22478" s="292" t="s">
        <v>214</v>
      </c>
      <c r="F22478" s="405">
        <v>28635</v>
      </c>
      <c r="G22478" s="292" t="s">
        <v>2980</v>
      </c>
    </row>
    <row r="22479" spans="1:7">
      <c r="A22479" s="292" t="s">
        <v>49</v>
      </c>
      <c r="B22479" s="405">
        <v>4911</v>
      </c>
      <c r="C22479" s="292" t="s">
        <v>2980</v>
      </c>
      <c r="E22479" s="292" t="s">
        <v>214</v>
      </c>
      <c r="F22479" s="405">
        <v>28641</v>
      </c>
      <c r="G22479" s="292" t="s">
        <v>2980</v>
      </c>
    </row>
    <row r="22480" spans="1:7">
      <c r="A22480" s="292" t="s">
        <v>49</v>
      </c>
      <c r="B22480" s="405">
        <v>12862</v>
      </c>
      <c r="C22480" s="292" t="s">
        <v>2980</v>
      </c>
      <c r="E22480" s="292" t="s">
        <v>214</v>
      </c>
      <c r="F22480" s="405">
        <v>28643</v>
      </c>
      <c r="G22480" s="292" t="s">
        <v>2980</v>
      </c>
    </row>
    <row r="22481" spans="1:7">
      <c r="A22481" s="292" t="s">
        <v>49</v>
      </c>
      <c r="B22481" s="405">
        <v>18629</v>
      </c>
      <c r="C22481" s="292" t="s">
        <v>2980</v>
      </c>
      <c r="E22481" s="292" t="s">
        <v>214</v>
      </c>
      <c r="F22481" s="405">
        <v>28644</v>
      </c>
      <c r="G22481" s="292" t="s">
        <v>2980</v>
      </c>
    </row>
    <row r="22482" spans="1:7">
      <c r="A22482" s="292" t="s">
        <v>49</v>
      </c>
      <c r="B22482" s="405">
        <v>23414</v>
      </c>
      <c r="C22482" s="292" t="s">
        <v>2980</v>
      </c>
      <c r="E22482" s="292" t="s">
        <v>214</v>
      </c>
      <c r="F22482" s="405">
        <v>28647</v>
      </c>
      <c r="G22482" s="292" t="s">
        <v>2980</v>
      </c>
    </row>
    <row r="22483" spans="1:7">
      <c r="A22483" s="292" t="s">
        <v>49</v>
      </c>
      <c r="B22483" s="405">
        <v>24326</v>
      </c>
      <c r="C22483" s="292" t="s">
        <v>2980</v>
      </c>
      <c r="E22483" s="292" t="s">
        <v>214</v>
      </c>
      <c r="F22483" s="405">
        <v>28649</v>
      </c>
      <c r="G22483" s="292" t="s">
        <v>2980</v>
      </c>
    </row>
    <row r="22484" spans="1:7">
      <c r="A22484" s="292" t="s">
        <v>49</v>
      </c>
      <c r="B22484" s="405">
        <v>24974</v>
      </c>
      <c r="C22484" s="292" t="s">
        <v>2980</v>
      </c>
      <c r="E22484" s="292" t="s">
        <v>214</v>
      </c>
      <c r="F22484" s="405">
        <v>28653</v>
      </c>
      <c r="G22484" s="292" t="s">
        <v>2980</v>
      </c>
    </row>
    <row r="22485" spans="1:7">
      <c r="A22485" s="292" t="s">
        <v>49</v>
      </c>
      <c r="B22485" s="405">
        <v>25514</v>
      </c>
      <c r="C22485" s="292" t="s">
        <v>2980</v>
      </c>
      <c r="E22485" s="292" t="s">
        <v>214</v>
      </c>
      <c r="F22485" s="405">
        <v>28657</v>
      </c>
      <c r="G22485" s="292" t="s">
        <v>2980</v>
      </c>
    </row>
    <row r="22486" spans="1:7">
      <c r="A22486" s="292" t="s">
        <v>49</v>
      </c>
      <c r="B22486" s="405">
        <v>26217</v>
      </c>
      <c r="C22486" s="292" t="s">
        <v>2980</v>
      </c>
      <c r="E22486" s="292" t="s">
        <v>214</v>
      </c>
      <c r="F22486" s="405">
        <v>28662</v>
      </c>
      <c r="G22486" s="292" t="s">
        <v>2980</v>
      </c>
    </row>
    <row r="22487" spans="1:7">
      <c r="A22487" s="292" t="s">
        <v>49</v>
      </c>
      <c r="B22487" s="405">
        <v>26456</v>
      </c>
      <c r="C22487" s="292" t="s">
        <v>2980</v>
      </c>
      <c r="E22487" s="292" t="s">
        <v>214</v>
      </c>
      <c r="F22487" s="405">
        <v>28679</v>
      </c>
      <c r="G22487" s="292" t="s">
        <v>2980</v>
      </c>
    </row>
    <row r="22488" spans="1:7">
      <c r="A22488" s="292" t="s">
        <v>49</v>
      </c>
      <c r="B22488" s="405">
        <v>26851</v>
      </c>
      <c r="C22488" s="292" t="s">
        <v>2980</v>
      </c>
      <c r="E22488" s="292" t="s">
        <v>214</v>
      </c>
      <c r="F22488" s="405">
        <v>28684</v>
      </c>
      <c r="G22488" s="292" t="s">
        <v>2980</v>
      </c>
    </row>
    <row r="22489" spans="1:7">
      <c r="A22489" s="292" t="s">
        <v>49</v>
      </c>
      <c r="B22489" s="405">
        <v>28679</v>
      </c>
      <c r="C22489" s="292" t="s">
        <v>2980</v>
      </c>
      <c r="E22489" s="292" t="s">
        <v>214</v>
      </c>
      <c r="F22489" s="405">
        <v>28692</v>
      </c>
      <c r="G22489" s="292" t="s">
        <v>2980</v>
      </c>
    </row>
    <row r="22490" spans="1:7">
      <c r="A22490" s="292" t="s">
        <v>49</v>
      </c>
      <c r="B22490" s="405">
        <v>29934</v>
      </c>
      <c r="C22490" s="292" t="s">
        <v>2980</v>
      </c>
      <c r="E22490" s="292" t="s">
        <v>214</v>
      </c>
      <c r="F22490" s="405">
        <v>28693</v>
      </c>
      <c r="G22490" s="292" t="s">
        <v>2980</v>
      </c>
    </row>
    <row r="22491" spans="1:7">
      <c r="A22491" s="292" t="s">
        <v>49</v>
      </c>
      <c r="B22491" s="405">
        <v>31081</v>
      </c>
      <c r="C22491" s="292" t="s">
        <v>2980</v>
      </c>
      <c r="E22491" s="292" t="s">
        <v>214</v>
      </c>
      <c r="F22491" s="405">
        <v>28698</v>
      </c>
      <c r="G22491" s="292" t="s">
        <v>2980</v>
      </c>
    </row>
    <row r="22492" spans="1:7">
      <c r="A22492" s="292" t="s">
        <v>49</v>
      </c>
      <c r="B22492" s="405">
        <v>33924</v>
      </c>
      <c r="C22492" s="292" t="s">
        <v>2980</v>
      </c>
      <c r="E22492" s="292" t="s">
        <v>214</v>
      </c>
      <c r="F22492" s="405">
        <v>28705</v>
      </c>
      <c r="G22492" s="292" t="s">
        <v>2980</v>
      </c>
    </row>
    <row r="22493" spans="1:7">
      <c r="A22493" s="292" t="s">
        <v>49</v>
      </c>
      <c r="B22493" s="405">
        <v>2898</v>
      </c>
      <c r="C22493" s="292" t="s">
        <v>2980</v>
      </c>
      <c r="E22493" s="292" t="s">
        <v>214</v>
      </c>
      <c r="F22493" s="405">
        <v>28707</v>
      </c>
      <c r="G22493" s="292" t="s">
        <v>2980</v>
      </c>
    </row>
    <row r="22494" spans="1:7">
      <c r="A22494" s="292" t="s">
        <v>49</v>
      </c>
      <c r="B22494" s="405">
        <v>4924</v>
      </c>
      <c r="C22494" s="292" t="s">
        <v>2980</v>
      </c>
      <c r="E22494" s="292" t="s">
        <v>214</v>
      </c>
      <c r="F22494" s="405">
        <v>28714</v>
      </c>
      <c r="G22494" s="292" t="s">
        <v>2980</v>
      </c>
    </row>
    <row r="22495" spans="1:7">
      <c r="A22495" s="292" t="s">
        <v>49</v>
      </c>
      <c r="B22495" s="405">
        <v>12872</v>
      </c>
      <c r="C22495" s="292" t="s">
        <v>2980</v>
      </c>
      <c r="E22495" s="292" t="s">
        <v>214</v>
      </c>
      <c r="F22495" s="405">
        <v>28753</v>
      </c>
      <c r="G22495" s="292" t="s">
        <v>2980</v>
      </c>
    </row>
    <row r="22496" spans="1:7">
      <c r="A22496" s="292" t="s">
        <v>49</v>
      </c>
      <c r="B22496" s="405">
        <v>18630</v>
      </c>
      <c r="C22496" s="292" t="s">
        <v>2980</v>
      </c>
      <c r="E22496" s="292" t="s">
        <v>214</v>
      </c>
      <c r="F22496" s="405">
        <v>28756</v>
      </c>
      <c r="G22496" s="292" t="s">
        <v>2980</v>
      </c>
    </row>
    <row r="22497" spans="1:7">
      <c r="A22497" s="292" t="s">
        <v>49</v>
      </c>
      <c r="B22497" s="405">
        <v>23420</v>
      </c>
      <c r="C22497" s="292" t="s">
        <v>2980</v>
      </c>
      <c r="E22497" s="292" t="s">
        <v>214</v>
      </c>
      <c r="F22497" s="405">
        <v>28772</v>
      </c>
      <c r="G22497" s="292" t="s">
        <v>2980</v>
      </c>
    </row>
    <row r="22498" spans="1:7">
      <c r="A22498" s="292" t="s">
        <v>49</v>
      </c>
      <c r="B22498" s="405">
        <v>24330</v>
      </c>
      <c r="C22498" s="292" t="s">
        <v>2980</v>
      </c>
      <c r="E22498" s="292" t="s">
        <v>214</v>
      </c>
      <c r="F22498" s="405">
        <v>28773</v>
      </c>
      <c r="G22498" s="292" t="s">
        <v>2980</v>
      </c>
    </row>
    <row r="22499" spans="1:7">
      <c r="A22499" s="292" t="s">
        <v>49</v>
      </c>
      <c r="B22499" s="405">
        <v>24984</v>
      </c>
      <c r="C22499" s="292" t="s">
        <v>2980</v>
      </c>
      <c r="E22499" s="292" t="s">
        <v>214</v>
      </c>
      <c r="F22499" s="405">
        <v>28781</v>
      </c>
      <c r="G22499" s="292" t="s">
        <v>2980</v>
      </c>
    </row>
    <row r="22500" spans="1:7">
      <c r="A22500" s="292" t="s">
        <v>49</v>
      </c>
      <c r="B22500" s="405">
        <v>25515</v>
      </c>
      <c r="C22500" s="292" t="s">
        <v>2980</v>
      </c>
      <c r="E22500" s="292" t="s">
        <v>214</v>
      </c>
      <c r="F22500" s="405">
        <v>28783</v>
      </c>
      <c r="G22500" s="292" t="s">
        <v>2980</v>
      </c>
    </row>
    <row r="22501" spans="1:7">
      <c r="A22501" s="292" t="s">
        <v>49</v>
      </c>
      <c r="B22501" s="405">
        <v>26218</v>
      </c>
      <c r="C22501" s="292" t="s">
        <v>2980</v>
      </c>
      <c r="E22501" s="292" t="s">
        <v>214</v>
      </c>
      <c r="F22501" s="405">
        <v>28790</v>
      </c>
      <c r="G22501" s="292" t="s">
        <v>2980</v>
      </c>
    </row>
    <row r="22502" spans="1:7">
      <c r="A22502" s="292" t="s">
        <v>49</v>
      </c>
      <c r="B22502" s="405">
        <v>26525</v>
      </c>
      <c r="C22502" s="292" t="s">
        <v>2980</v>
      </c>
      <c r="E22502" s="292" t="s">
        <v>214</v>
      </c>
      <c r="F22502" s="405">
        <v>28902</v>
      </c>
      <c r="G22502" s="292" t="s">
        <v>2980</v>
      </c>
    </row>
    <row r="22503" spans="1:7">
      <c r="A22503" s="292" t="s">
        <v>49</v>
      </c>
      <c r="B22503" s="405">
        <v>26852</v>
      </c>
      <c r="C22503" s="292" t="s">
        <v>2980</v>
      </c>
      <c r="E22503" s="292" t="s">
        <v>214</v>
      </c>
      <c r="F22503" s="405">
        <v>29031</v>
      </c>
      <c r="G22503" s="292" t="s">
        <v>2980</v>
      </c>
    </row>
    <row r="22504" spans="1:7">
      <c r="A22504" s="292" t="s">
        <v>49</v>
      </c>
      <c r="B22504" s="405">
        <v>28684</v>
      </c>
      <c r="C22504" s="292" t="s">
        <v>2980</v>
      </c>
      <c r="E22504" s="292" t="s">
        <v>214</v>
      </c>
      <c r="F22504" s="405">
        <v>29056</v>
      </c>
      <c r="G22504" s="292" t="s">
        <v>2980</v>
      </c>
    </row>
    <row r="22505" spans="1:7">
      <c r="A22505" s="292" t="s">
        <v>49</v>
      </c>
      <c r="B22505" s="405">
        <v>29943</v>
      </c>
      <c r="C22505" s="292" t="s">
        <v>2980</v>
      </c>
      <c r="E22505" s="292" t="s">
        <v>214</v>
      </c>
      <c r="F22505" s="405">
        <v>29331</v>
      </c>
      <c r="G22505" s="292" t="s">
        <v>2980</v>
      </c>
    </row>
    <row r="22506" spans="1:7">
      <c r="A22506" s="292" t="s">
        <v>49</v>
      </c>
      <c r="B22506" s="405">
        <v>31085</v>
      </c>
      <c r="C22506" s="292" t="s">
        <v>2980</v>
      </c>
      <c r="E22506" s="292" t="s">
        <v>214</v>
      </c>
      <c r="F22506" s="405">
        <v>29332</v>
      </c>
      <c r="G22506" s="292" t="s">
        <v>2980</v>
      </c>
    </row>
    <row r="22507" spans="1:7">
      <c r="A22507" s="292" t="s">
        <v>49</v>
      </c>
      <c r="B22507" s="405">
        <v>33946</v>
      </c>
      <c r="C22507" s="292" t="s">
        <v>2980</v>
      </c>
      <c r="E22507" s="292" t="s">
        <v>214</v>
      </c>
      <c r="F22507" s="405">
        <v>29355</v>
      </c>
      <c r="G22507" s="292" t="s">
        <v>2980</v>
      </c>
    </row>
    <row r="22508" spans="1:7">
      <c r="A22508" s="292" t="s">
        <v>49</v>
      </c>
      <c r="B22508" s="405">
        <v>3280</v>
      </c>
      <c r="C22508" s="292" t="s">
        <v>2980</v>
      </c>
      <c r="E22508" s="292" t="s">
        <v>214</v>
      </c>
      <c r="F22508" s="405">
        <v>29375</v>
      </c>
      <c r="G22508" s="292" t="s">
        <v>2980</v>
      </c>
    </row>
    <row r="22509" spans="1:7">
      <c r="A22509" s="292" t="s">
        <v>49</v>
      </c>
      <c r="B22509" s="405">
        <v>4936</v>
      </c>
      <c r="C22509" s="292" t="s">
        <v>2980</v>
      </c>
      <c r="E22509" s="292" t="s">
        <v>214</v>
      </c>
      <c r="F22509" s="405">
        <v>29426</v>
      </c>
      <c r="G22509" s="292" t="s">
        <v>2980</v>
      </c>
    </row>
    <row r="22510" spans="1:7">
      <c r="A22510" s="292" t="s">
        <v>49</v>
      </c>
      <c r="B22510" s="405">
        <v>12916</v>
      </c>
      <c r="C22510" s="292" t="s">
        <v>2980</v>
      </c>
      <c r="E22510" s="292" t="s">
        <v>214</v>
      </c>
      <c r="F22510" s="405">
        <v>29442</v>
      </c>
      <c r="G22510" s="292" t="s">
        <v>2980</v>
      </c>
    </row>
    <row r="22511" spans="1:7">
      <c r="A22511" s="292" t="s">
        <v>49</v>
      </c>
      <c r="B22511" s="405">
        <v>18812</v>
      </c>
      <c r="C22511" s="292" t="s">
        <v>2980</v>
      </c>
      <c r="E22511" s="292" t="s">
        <v>214</v>
      </c>
      <c r="F22511" s="405">
        <v>29446</v>
      </c>
      <c r="G22511" s="292" t="s">
        <v>2980</v>
      </c>
    </row>
    <row r="22512" spans="1:7">
      <c r="A22512" s="292" t="s">
        <v>49</v>
      </c>
      <c r="B22512" s="405">
        <v>23440</v>
      </c>
      <c r="C22512" s="292" t="s">
        <v>2980</v>
      </c>
      <c r="E22512" s="292" t="s">
        <v>214</v>
      </c>
      <c r="F22512" s="405">
        <v>29543</v>
      </c>
      <c r="G22512" s="292" t="s">
        <v>2980</v>
      </c>
    </row>
    <row r="22513" spans="1:7">
      <c r="A22513" s="292" t="s">
        <v>49</v>
      </c>
      <c r="B22513" s="405">
        <v>24366</v>
      </c>
      <c r="C22513" s="292" t="s">
        <v>2980</v>
      </c>
      <c r="E22513" s="292" t="s">
        <v>214</v>
      </c>
      <c r="F22513" s="405">
        <v>29546</v>
      </c>
      <c r="G22513" s="292" t="s">
        <v>2980</v>
      </c>
    </row>
    <row r="22514" spans="1:7">
      <c r="A22514" s="292" t="s">
        <v>49</v>
      </c>
      <c r="B22514" s="405">
        <v>24993</v>
      </c>
      <c r="C22514" s="292" t="s">
        <v>2980</v>
      </c>
      <c r="E22514" s="292" t="s">
        <v>214</v>
      </c>
      <c r="F22514" s="405">
        <v>29554</v>
      </c>
      <c r="G22514" s="292" t="s">
        <v>2980</v>
      </c>
    </row>
    <row r="22515" spans="1:7">
      <c r="A22515" s="292" t="s">
        <v>49</v>
      </c>
      <c r="B22515" s="405">
        <v>25517</v>
      </c>
      <c r="C22515" s="292" t="s">
        <v>2980</v>
      </c>
      <c r="E22515" s="292" t="s">
        <v>214</v>
      </c>
      <c r="F22515" s="405">
        <v>29563</v>
      </c>
      <c r="G22515" s="292" t="s">
        <v>2980</v>
      </c>
    </row>
    <row r="22516" spans="1:7">
      <c r="A22516" s="292" t="s">
        <v>49</v>
      </c>
      <c r="B22516" s="405">
        <v>26222</v>
      </c>
      <c r="C22516" s="292" t="s">
        <v>2980</v>
      </c>
      <c r="E22516" s="292" t="s">
        <v>214</v>
      </c>
      <c r="F22516" s="405">
        <v>29564</v>
      </c>
      <c r="G22516" s="292" t="s">
        <v>2980</v>
      </c>
    </row>
    <row r="22517" spans="1:7">
      <c r="A22517" s="292" t="s">
        <v>49</v>
      </c>
      <c r="B22517" s="405">
        <v>26562</v>
      </c>
      <c r="C22517" s="292" t="s">
        <v>2980</v>
      </c>
      <c r="E22517" s="292" t="s">
        <v>214</v>
      </c>
      <c r="F22517" s="405">
        <v>29580</v>
      </c>
      <c r="G22517" s="292" t="s">
        <v>2980</v>
      </c>
    </row>
    <row r="22518" spans="1:7">
      <c r="A22518" s="292" t="s">
        <v>49</v>
      </c>
      <c r="B22518" s="405">
        <v>26865</v>
      </c>
      <c r="C22518" s="292" t="s">
        <v>2980</v>
      </c>
      <c r="E22518" s="292" t="s">
        <v>214</v>
      </c>
      <c r="F22518" s="405">
        <v>29590</v>
      </c>
      <c r="G22518" s="292" t="s">
        <v>2980</v>
      </c>
    </row>
    <row r="22519" spans="1:7">
      <c r="A22519" s="292" t="s">
        <v>49</v>
      </c>
      <c r="B22519" s="405">
        <v>28692</v>
      </c>
      <c r="C22519" s="292" t="s">
        <v>2980</v>
      </c>
      <c r="E22519" s="292" t="s">
        <v>214</v>
      </c>
      <c r="F22519" s="405">
        <v>29593</v>
      </c>
      <c r="G22519" s="292" t="s">
        <v>2980</v>
      </c>
    </row>
    <row r="22520" spans="1:7">
      <c r="A22520" s="292" t="s">
        <v>49</v>
      </c>
      <c r="B22520" s="405">
        <v>30175</v>
      </c>
      <c r="C22520" s="292" t="s">
        <v>2980</v>
      </c>
      <c r="E22520" s="292" t="s">
        <v>214</v>
      </c>
      <c r="F22520" s="405">
        <v>29685</v>
      </c>
      <c r="G22520" s="292" t="s">
        <v>2980</v>
      </c>
    </row>
    <row r="22521" spans="1:7">
      <c r="A22521" s="292" t="s">
        <v>49</v>
      </c>
      <c r="B22521" s="405">
        <v>31087</v>
      </c>
      <c r="C22521" s="292" t="s">
        <v>2980</v>
      </c>
      <c r="E22521" s="292" t="s">
        <v>214</v>
      </c>
      <c r="F22521" s="405">
        <v>29742</v>
      </c>
      <c r="G22521" s="292" t="s">
        <v>2980</v>
      </c>
    </row>
    <row r="22522" spans="1:7">
      <c r="A22522" s="292" t="s">
        <v>49</v>
      </c>
      <c r="B22522" s="405">
        <v>34137</v>
      </c>
      <c r="C22522" s="292" t="s">
        <v>2980</v>
      </c>
      <c r="E22522" s="292" t="s">
        <v>214</v>
      </c>
      <c r="F22522" s="405">
        <v>29836</v>
      </c>
      <c r="G22522" s="292" t="s">
        <v>2980</v>
      </c>
    </row>
    <row r="22523" spans="1:7">
      <c r="A22523" s="292" t="s">
        <v>49</v>
      </c>
      <c r="B22523" s="405">
        <v>3588</v>
      </c>
      <c r="C22523" s="292" t="s">
        <v>2980</v>
      </c>
      <c r="E22523" s="292" t="s">
        <v>214</v>
      </c>
      <c r="F22523" s="405">
        <v>29843</v>
      </c>
      <c r="G22523" s="292" t="s">
        <v>2980</v>
      </c>
    </row>
    <row r="22524" spans="1:7">
      <c r="A22524" s="292" t="s">
        <v>49</v>
      </c>
      <c r="B22524" s="405">
        <v>4941</v>
      </c>
      <c r="C22524" s="292" t="s">
        <v>2980</v>
      </c>
      <c r="E22524" s="292" t="s">
        <v>214</v>
      </c>
      <c r="F22524" s="405">
        <v>29845</v>
      </c>
      <c r="G22524" s="292" t="s">
        <v>2980</v>
      </c>
    </row>
    <row r="22525" spans="1:7">
      <c r="A22525" s="292" t="s">
        <v>49</v>
      </c>
      <c r="B22525" s="405">
        <v>12926</v>
      </c>
      <c r="C22525" s="292" t="s">
        <v>2980</v>
      </c>
      <c r="E22525" s="292" t="s">
        <v>214</v>
      </c>
      <c r="F22525" s="405">
        <v>29848</v>
      </c>
      <c r="G22525" s="292" t="s">
        <v>2980</v>
      </c>
    </row>
    <row r="22526" spans="1:7">
      <c r="A22526" s="292" t="s">
        <v>49</v>
      </c>
      <c r="B22526" s="405">
        <v>18829</v>
      </c>
      <c r="C22526" s="292" t="s">
        <v>2980</v>
      </c>
      <c r="E22526" s="292" t="s">
        <v>214</v>
      </c>
      <c r="F22526" s="405">
        <v>29915</v>
      </c>
      <c r="G22526" s="292" t="s">
        <v>2980</v>
      </c>
    </row>
    <row r="22527" spans="1:7">
      <c r="A22527" s="292" t="s">
        <v>49</v>
      </c>
      <c r="B22527" s="405">
        <v>23443</v>
      </c>
      <c r="C22527" s="292" t="s">
        <v>2980</v>
      </c>
      <c r="E22527" s="292" t="s">
        <v>214</v>
      </c>
      <c r="F22527" s="405">
        <v>29922</v>
      </c>
      <c r="G22527" s="292" t="s">
        <v>2980</v>
      </c>
    </row>
    <row r="22528" spans="1:7">
      <c r="A22528" s="292" t="s">
        <v>49</v>
      </c>
      <c r="B22528" s="405">
        <v>24377</v>
      </c>
      <c r="C22528" s="292" t="s">
        <v>2980</v>
      </c>
      <c r="E22528" s="292" t="s">
        <v>214</v>
      </c>
      <c r="F22528" s="405">
        <v>29934</v>
      </c>
      <c r="G22528" s="292" t="s">
        <v>2980</v>
      </c>
    </row>
    <row r="22529" spans="1:7">
      <c r="A22529" s="292" t="s">
        <v>49</v>
      </c>
      <c r="B22529" s="405">
        <v>25009</v>
      </c>
      <c r="C22529" s="292" t="s">
        <v>2980</v>
      </c>
      <c r="E22529" s="292" t="s">
        <v>214</v>
      </c>
      <c r="F22529" s="405">
        <v>29943</v>
      </c>
      <c r="G22529" s="292" t="s">
        <v>2980</v>
      </c>
    </row>
    <row r="22530" spans="1:7">
      <c r="A22530" s="292" t="s">
        <v>49</v>
      </c>
      <c r="B22530" s="405">
        <v>25520</v>
      </c>
      <c r="C22530" s="292" t="s">
        <v>2980</v>
      </c>
      <c r="E22530" s="292" t="s">
        <v>214</v>
      </c>
      <c r="F22530" s="405">
        <v>30175</v>
      </c>
      <c r="G22530" s="292" t="s">
        <v>2980</v>
      </c>
    </row>
    <row r="22531" spans="1:7">
      <c r="A22531" s="292" t="s">
        <v>49</v>
      </c>
      <c r="B22531" s="405">
        <v>26224</v>
      </c>
      <c r="C22531" s="292" t="s">
        <v>2980</v>
      </c>
      <c r="E22531" s="292" t="s">
        <v>214</v>
      </c>
      <c r="F22531" s="405">
        <v>30216</v>
      </c>
      <c r="G22531" s="292" t="s">
        <v>2980</v>
      </c>
    </row>
    <row r="22532" spans="1:7">
      <c r="A22532" s="292" t="s">
        <v>49</v>
      </c>
      <c r="B22532" s="405">
        <v>26581</v>
      </c>
      <c r="C22532" s="292" t="s">
        <v>2980</v>
      </c>
      <c r="E22532" s="292" t="s">
        <v>214</v>
      </c>
      <c r="F22532" s="405">
        <v>30258</v>
      </c>
      <c r="G22532" s="292" t="s">
        <v>2980</v>
      </c>
    </row>
    <row r="22533" spans="1:7">
      <c r="A22533" s="292" t="s">
        <v>49</v>
      </c>
      <c r="B22533" s="405">
        <v>26866</v>
      </c>
      <c r="C22533" s="292" t="s">
        <v>2980</v>
      </c>
      <c r="E22533" s="292" t="s">
        <v>214</v>
      </c>
      <c r="F22533" s="405">
        <v>30428</v>
      </c>
      <c r="G22533" s="292" t="s">
        <v>2980</v>
      </c>
    </row>
    <row r="22534" spans="1:7">
      <c r="A22534" s="292" t="s">
        <v>49</v>
      </c>
      <c r="B22534" s="405">
        <v>28693</v>
      </c>
      <c r="C22534" s="292" t="s">
        <v>2980</v>
      </c>
      <c r="E22534" s="292" t="s">
        <v>214</v>
      </c>
      <c r="F22534" s="405">
        <v>30441</v>
      </c>
      <c r="G22534" s="292" t="s">
        <v>2980</v>
      </c>
    </row>
    <row r="22535" spans="1:7">
      <c r="A22535" s="292" t="s">
        <v>49</v>
      </c>
      <c r="B22535" s="405">
        <v>30216</v>
      </c>
      <c r="C22535" s="292" t="s">
        <v>2980</v>
      </c>
      <c r="E22535" s="292" t="s">
        <v>214</v>
      </c>
      <c r="F22535" s="405">
        <v>30449</v>
      </c>
      <c r="G22535" s="292" t="s">
        <v>2980</v>
      </c>
    </row>
    <row r="22536" spans="1:7">
      <c r="A22536" s="292" t="s">
        <v>49</v>
      </c>
      <c r="B22536" s="405">
        <v>31094</v>
      </c>
      <c r="C22536" s="292" t="s">
        <v>2980</v>
      </c>
      <c r="E22536" s="292" t="s">
        <v>214</v>
      </c>
      <c r="F22536" s="405">
        <v>30454</v>
      </c>
      <c r="G22536" s="292" t="s">
        <v>2980</v>
      </c>
    </row>
    <row r="22537" spans="1:7">
      <c r="A22537" s="292" t="s">
        <v>49</v>
      </c>
      <c r="B22537" s="405">
        <v>34267</v>
      </c>
      <c r="C22537" s="292" t="s">
        <v>2980</v>
      </c>
      <c r="E22537" s="292" t="s">
        <v>214</v>
      </c>
      <c r="F22537" s="405">
        <v>30522</v>
      </c>
      <c r="G22537" s="292" t="s">
        <v>2980</v>
      </c>
    </row>
    <row r="22538" spans="1:7">
      <c r="A22538" s="292" t="s">
        <v>49</v>
      </c>
      <c r="B22538" s="405">
        <v>3597</v>
      </c>
      <c r="C22538" s="292" t="s">
        <v>2980</v>
      </c>
      <c r="E22538" s="292" t="s">
        <v>214</v>
      </c>
      <c r="F22538" s="405">
        <v>30536</v>
      </c>
      <c r="G22538" s="292" t="s">
        <v>2980</v>
      </c>
    </row>
    <row r="22539" spans="1:7">
      <c r="A22539" s="292" t="s">
        <v>49</v>
      </c>
      <c r="B22539" s="405">
        <v>4942</v>
      </c>
      <c r="C22539" s="292" t="s">
        <v>2980</v>
      </c>
      <c r="E22539" s="292" t="s">
        <v>214</v>
      </c>
      <c r="F22539" s="405">
        <v>30541</v>
      </c>
      <c r="G22539" s="292" t="s">
        <v>2980</v>
      </c>
    </row>
    <row r="22540" spans="1:7">
      <c r="A22540" s="292" t="s">
        <v>49</v>
      </c>
      <c r="B22540" s="405">
        <v>12986</v>
      </c>
      <c r="C22540" s="292" t="s">
        <v>2980</v>
      </c>
      <c r="E22540" s="292" t="s">
        <v>214</v>
      </c>
      <c r="F22540" s="405">
        <v>30546</v>
      </c>
      <c r="G22540" s="292" t="s">
        <v>2980</v>
      </c>
    </row>
    <row r="22541" spans="1:7">
      <c r="A22541" s="292" t="s">
        <v>49</v>
      </c>
      <c r="B22541" s="405">
        <v>18831</v>
      </c>
      <c r="C22541" s="292" t="s">
        <v>2980</v>
      </c>
      <c r="E22541" s="292" t="s">
        <v>214</v>
      </c>
      <c r="F22541" s="405">
        <v>30552</v>
      </c>
      <c r="G22541" s="292" t="s">
        <v>2980</v>
      </c>
    </row>
    <row r="22542" spans="1:7">
      <c r="A22542" s="292" t="s">
        <v>49</v>
      </c>
      <c r="B22542" s="405">
        <v>23488</v>
      </c>
      <c r="C22542" s="292" t="s">
        <v>2980</v>
      </c>
      <c r="E22542" s="292" t="s">
        <v>214</v>
      </c>
      <c r="F22542" s="405">
        <v>30555</v>
      </c>
      <c r="G22542" s="292" t="s">
        <v>2980</v>
      </c>
    </row>
    <row r="22543" spans="1:7">
      <c r="A22543" s="292" t="s">
        <v>49</v>
      </c>
      <c r="B22543" s="405">
        <v>24411</v>
      </c>
      <c r="C22543" s="292" t="s">
        <v>2980</v>
      </c>
      <c r="E22543" s="292" t="s">
        <v>214</v>
      </c>
      <c r="F22543" s="405">
        <v>30559</v>
      </c>
      <c r="G22543" s="292" t="s">
        <v>2980</v>
      </c>
    </row>
    <row r="22544" spans="1:7">
      <c r="A22544" s="292" t="s">
        <v>49</v>
      </c>
      <c r="B22544" s="405">
        <v>25030</v>
      </c>
      <c r="C22544" s="292" t="s">
        <v>2980</v>
      </c>
      <c r="E22544" s="292" t="s">
        <v>214</v>
      </c>
      <c r="F22544" s="405">
        <v>30560</v>
      </c>
      <c r="G22544" s="292" t="s">
        <v>2980</v>
      </c>
    </row>
    <row r="22545" spans="1:7">
      <c r="A22545" s="292" t="s">
        <v>49</v>
      </c>
      <c r="B22545" s="405">
        <v>25521</v>
      </c>
      <c r="C22545" s="292" t="s">
        <v>2980</v>
      </c>
      <c r="E22545" s="292" t="s">
        <v>214</v>
      </c>
      <c r="F22545" s="405">
        <v>30562</v>
      </c>
      <c r="G22545" s="292" t="s">
        <v>2980</v>
      </c>
    </row>
    <row r="22546" spans="1:7">
      <c r="A22546" s="292" t="s">
        <v>49</v>
      </c>
      <c r="B22546" s="405">
        <v>26228</v>
      </c>
      <c r="C22546" s="292" t="s">
        <v>2980</v>
      </c>
      <c r="E22546" s="292" t="s">
        <v>214</v>
      </c>
      <c r="F22546" s="405">
        <v>30634</v>
      </c>
      <c r="G22546" s="292" t="s">
        <v>2980</v>
      </c>
    </row>
    <row r="22547" spans="1:7">
      <c r="A22547" s="292" t="s">
        <v>49</v>
      </c>
      <c r="B22547" s="405">
        <v>26582</v>
      </c>
      <c r="C22547" s="292" t="s">
        <v>2980</v>
      </c>
      <c r="E22547" s="292" t="s">
        <v>214</v>
      </c>
      <c r="F22547" s="405">
        <v>30639</v>
      </c>
      <c r="G22547" s="292" t="s">
        <v>2980</v>
      </c>
    </row>
    <row r="22548" spans="1:7">
      <c r="A22548" s="292" t="s">
        <v>49</v>
      </c>
      <c r="B22548" s="405">
        <v>26884</v>
      </c>
      <c r="C22548" s="292" t="s">
        <v>2980</v>
      </c>
      <c r="E22548" s="292" t="s">
        <v>214</v>
      </c>
      <c r="F22548" s="405">
        <v>30730</v>
      </c>
      <c r="G22548" s="292" t="s">
        <v>2980</v>
      </c>
    </row>
    <row r="22549" spans="1:7">
      <c r="A22549" s="292" t="s">
        <v>49</v>
      </c>
      <c r="B22549" s="405">
        <v>28698</v>
      </c>
      <c r="C22549" s="292" t="s">
        <v>2980</v>
      </c>
      <c r="E22549" s="292" t="s">
        <v>214</v>
      </c>
      <c r="F22549" s="405">
        <v>30731</v>
      </c>
      <c r="G22549" s="292" t="s">
        <v>2980</v>
      </c>
    </row>
    <row r="22550" spans="1:7">
      <c r="A22550" s="292" t="s">
        <v>49</v>
      </c>
      <c r="B22550" s="405">
        <v>30258</v>
      </c>
      <c r="C22550" s="292" t="s">
        <v>2980</v>
      </c>
      <c r="E22550" s="292" t="s">
        <v>214</v>
      </c>
      <c r="F22550" s="405">
        <v>30733</v>
      </c>
      <c r="G22550" s="292" t="s">
        <v>2980</v>
      </c>
    </row>
    <row r="22551" spans="1:7">
      <c r="A22551" s="292" t="s">
        <v>49</v>
      </c>
      <c r="B22551" s="405">
        <v>31097</v>
      </c>
      <c r="C22551" s="292" t="s">
        <v>2980</v>
      </c>
      <c r="E22551" s="292" t="s">
        <v>214</v>
      </c>
      <c r="F22551" s="405">
        <v>30734</v>
      </c>
      <c r="G22551" s="292" t="s">
        <v>2980</v>
      </c>
    </row>
    <row r="22552" spans="1:7">
      <c r="A22552" s="292" t="s">
        <v>49</v>
      </c>
      <c r="B22552" s="405">
        <v>34739</v>
      </c>
      <c r="C22552" s="292" t="s">
        <v>2980</v>
      </c>
      <c r="E22552" s="292" t="s">
        <v>214</v>
      </c>
      <c r="F22552" s="405">
        <v>30738</v>
      </c>
      <c r="G22552" s="292" t="s">
        <v>2980</v>
      </c>
    </row>
    <row r="22553" spans="1:7">
      <c r="A22553" s="292" t="s">
        <v>49</v>
      </c>
      <c r="B22553" s="405">
        <v>4017</v>
      </c>
      <c r="C22553" s="292" t="s">
        <v>2980</v>
      </c>
      <c r="E22553" s="292" t="s">
        <v>214</v>
      </c>
      <c r="F22553" s="405">
        <v>30805</v>
      </c>
      <c r="G22553" s="292" t="s">
        <v>2980</v>
      </c>
    </row>
    <row r="22554" spans="1:7">
      <c r="A22554" s="292" t="s">
        <v>49</v>
      </c>
      <c r="B22554" s="405">
        <v>4943</v>
      </c>
      <c r="C22554" s="292" t="s">
        <v>2980</v>
      </c>
      <c r="E22554" s="292" t="s">
        <v>214</v>
      </c>
      <c r="F22554" s="405">
        <v>30816</v>
      </c>
      <c r="G22554" s="292" t="s">
        <v>2980</v>
      </c>
    </row>
    <row r="22555" spans="1:7">
      <c r="A22555" s="292" t="s">
        <v>49</v>
      </c>
      <c r="B22555" s="405">
        <v>13355</v>
      </c>
      <c r="C22555" s="292" t="s">
        <v>2980</v>
      </c>
      <c r="E22555" s="292" t="s">
        <v>214</v>
      </c>
      <c r="F22555" s="405">
        <v>30821</v>
      </c>
      <c r="G22555" s="292" t="s">
        <v>2980</v>
      </c>
    </row>
    <row r="22556" spans="1:7">
      <c r="A22556" s="292" t="s">
        <v>49</v>
      </c>
      <c r="B22556" s="405">
        <v>18832</v>
      </c>
      <c r="C22556" s="292" t="s">
        <v>2980</v>
      </c>
      <c r="E22556" s="292" t="s">
        <v>214</v>
      </c>
      <c r="F22556" s="405">
        <v>31001</v>
      </c>
      <c r="G22556" s="292" t="s">
        <v>2980</v>
      </c>
    </row>
    <row r="22557" spans="1:7">
      <c r="A22557" s="292" t="s">
        <v>49</v>
      </c>
      <c r="B22557" s="405">
        <v>23872</v>
      </c>
      <c r="C22557" s="292" t="s">
        <v>2980</v>
      </c>
      <c r="E22557" s="292" t="s">
        <v>214</v>
      </c>
      <c r="F22557" s="405">
        <v>31002</v>
      </c>
      <c r="G22557" s="292" t="s">
        <v>2980</v>
      </c>
    </row>
    <row r="22558" spans="1:7">
      <c r="A22558" s="292" t="s">
        <v>49</v>
      </c>
      <c r="B22558" s="405">
        <v>24442</v>
      </c>
      <c r="C22558" s="292" t="s">
        <v>2980</v>
      </c>
      <c r="E22558" s="292" t="s">
        <v>214</v>
      </c>
      <c r="F22558" s="405">
        <v>31003</v>
      </c>
      <c r="G22558" s="292" t="s">
        <v>2980</v>
      </c>
    </row>
    <row r="22559" spans="1:7">
      <c r="A22559" s="292" t="s">
        <v>49</v>
      </c>
      <c r="B22559" s="405">
        <v>25043</v>
      </c>
      <c r="C22559" s="292" t="s">
        <v>2980</v>
      </c>
      <c r="E22559" s="292" t="s">
        <v>214</v>
      </c>
      <c r="F22559" s="405">
        <v>31009</v>
      </c>
      <c r="G22559" s="292" t="s">
        <v>2980</v>
      </c>
    </row>
    <row r="22560" spans="1:7">
      <c r="A22560" s="292" t="s">
        <v>49</v>
      </c>
      <c r="B22560" s="405">
        <v>25524</v>
      </c>
      <c r="C22560" s="292" t="s">
        <v>2980</v>
      </c>
      <c r="E22560" s="292" t="s">
        <v>214</v>
      </c>
      <c r="F22560" s="405">
        <v>31011</v>
      </c>
      <c r="G22560" s="292" t="s">
        <v>2980</v>
      </c>
    </row>
    <row r="22561" spans="1:7">
      <c r="A22561" s="292" t="s">
        <v>49</v>
      </c>
      <c r="B22561" s="405">
        <v>26230</v>
      </c>
      <c r="C22561" s="292" t="s">
        <v>2980</v>
      </c>
      <c r="E22561" s="292" t="s">
        <v>214</v>
      </c>
      <c r="F22561" s="405">
        <v>31017</v>
      </c>
      <c r="G22561" s="292" t="s">
        <v>2980</v>
      </c>
    </row>
    <row r="22562" spans="1:7">
      <c r="A22562" s="292" t="s">
        <v>49</v>
      </c>
      <c r="B22562" s="405">
        <v>26585</v>
      </c>
      <c r="C22562" s="292" t="s">
        <v>2980</v>
      </c>
      <c r="E22562" s="292" t="s">
        <v>214</v>
      </c>
      <c r="F22562" s="405">
        <v>31025</v>
      </c>
      <c r="G22562" s="292" t="s">
        <v>2980</v>
      </c>
    </row>
    <row r="22563" spans="1:7">
      <c r="A22563" s="292" t="s">
        <v>49</v>
      </c>
      <c r="B22563" s="405">
        <v>27016</v>
      </c>
      <c r="C22563" s="292" t="s">
        <v>2980</v>
      </c>
      <c r="E22563" s="292" t="s">
        <v>214</v>
      </c>
      <c r="F22563" s="405">
        <v>31038</v>
      </c>
      <c r="G22563" s="292" t="s">
        <v>2980</v>
      </c>
    </row>
    <row r="22564" spans="1:7">
      <c r="A22564" s="292" t="s">
        <v>49</v>
      </c>
      <c r="B22564" s="405">
        <v>28705</v>
      </c>
      <c r="C22564" s="292" t="s">
        <v>2980</v>
      </c>
      <c r="E22564" s="292" t="s">
        <v>214</v>
      </c>
      <c r="F22564" s="405">
        <v>31049</v>
      </c>
      <c r="G22564" s="292" t="s">
        <v>2980</v>
      </c>
    </row>
    <row r="22565" spans="1:7">
      <c r="A22565" s="292" t="s">
        <v>49</v>
      </c>
      <c r="B22565" s="405">
        <v>30428</v>
      </c>
      <c r="C22565" s="292" t="s">
        <v>2980</v>
      </c>
      <c r="E22565" s="292" t="s">
        <v>214</v>
      </c>
      <c r="F22565" s="405">
        <v>31060</v>
      </c>
      <c r="G22565" s="292" t="s">
        <v>2980</v>
      </c>
    </row>
    <row r="22566" spans="1:7">
      <c r="A22566" s="292" t="s">
        <v>49</v>
      </c>
      <c r="B22566" s="405">
        <v>31543</v>
      </c>
      <c r="C22566" s="292" t="s">
        <v>2980</v>
      </c>
      <c r="E22566" s="292" t="s">
        <v>214</v>
      </c>
      <c r="F22566" s="405">
        <v>31065</v>
      </c>
      <c r="G22566" s="292" t="s">
        <v>2980</v>
      </c>
    </row>
    <row r="22567" spans="1:7">
      <c r="A22567" s="292" t="s">
        <v>49</v>
      </c>
      <c r="B22567" s="405">
        <v>35019</v>
      </c>
      <c r="C22567" s="292" t="s">
        <v>2980</v>
      </c>
      <c r="E22567" s="292" t="s">
        <v>214</v>
      </c>
      <c r="F22567" s="405">
        <v>31067</v>
      </c>
      <c r="G22567" s="292" t="s">
        <v>2980</v>
      </c>
    </row>
    <row r="22568" spans="1:7">
      <c r="A22568" s="292" t="s">
        <v>49</v>
      </c>
      <c r="B22568" s="405">
        <v>4019</v>
      </c>
      <c r="C22568" s="292" t="s">
        <v>2980</v>
      </c>
      <c r="E22568" s="292" t="s">
        <v>214</v>
      </c>
      <c r="F22568" s="405">
        <v>31077</v>
      </c>
      <c r="G22568" s="292" t="s">
        <v>2980</v>
      </c>
    </row>
    <row r="22569" spans="1:7">
      <c r="A22569" s="292" t="s">
        <v>49</v>
      </c>
      <c r="B22569" s="405">
        <v>4955</v>
      </c>
      <c r="C22569" s="292" t="s">
        <v>2980</v>
      </c>
      <c r="E22569" s="292" t="s">
        <v>214</v>
      </c>
      <c r="F22569" s="405">
        <v>31081</v>
      </c>
      <c r="G22569" s="292" t="s">
        <v>2980</v>
      </c>
    </row>
    <row r="22570" spans="1:7">
      <c r="A22570" s="292" t="s">
        <v>49</v>
      </c>
      <c r="B22570" s="405">
        <v>13404</v>
      </c>
      <c r="C22570" s="292" t="s">
        <v>2980</v>
      </c>
      <c r="E22570" s="292" t="s">
        <v>214</v>
      </c>
      <c r="F22570" s="405">
        <v>31085</v>
      </c>
      <c r="G22570" s="292" t="s">
        <v>2980</v>
      </c>
    </row>
    <row r="22571" spans="1:7">
      <c r="A22571" s="292" t="s">
        <v>49</v>
      </c>
      <c r="B22571" s="405">
        <v>18833</v>
      </c>
      <c r="C22571" s="292" t="s">
        <v>2980</v>
      </c>
      <c r="E22571" s="292" t="s">
        <v>214</v>
      </c>
      <c r="F22571" s="405">
        <v>31087</v>
      </c>
      <c r="G22571" s="292" t="s">
        <v>2980</v>
      </c>
    </row>
    <row r="22572" spans="1:7">
      <c r="A22572" s="292" t="s">
        <v>49</v>
      </c>
      <c r="B22572" s="405">
        <v>23873</v>
      </c>
      <c r="C22572" s="292" t="s">
        <v>2980</v>
      </c>
      <c r="E22572" s="292" t="s">
        <v>214</v>
      </c>
      <c r="F22572" s="405">
        <v>31094</v>
      </c>
      <c r="G22572" s="292" t="s">
        <v>2980</v>
      </c>
    </row>
    <row r="22573" spans="1:7">
      <c r="A22573" s="292" t="s">
        <v>49</v>
      </c>
      <c r="B22573" s="405">
        <v>24460</v>
      </c>
      <c r="C22573" s="292" t="s">
        <v>2980</v>
      </c>
      <c r="E22573" s="292" t="s">
        <v>214</v>
      </c>
      <c r="F22573" s="405">
        <v>31097</v>
      </c>
      <c r="G22573" s="292" t="s">
        <v>2980</v>
      </c>
    </row>
    <row r="22574" spans="1:7">
      <c r="A22574" s="292" t="s">
        <v>49</v>
      </c>
      <c r="B22574" s="405">
        <v>25047</v>
      </c>
      <c r="C22574" s="292" t="s">
        <v>2980</v>
      </c>
      <c r="E22574" s="292" t="s">
        <v>214</v>
      </c>
      <c r="F22574" s="405">
        <v>31543</v>
      </c>
      <c r="G22574" s="292" t="s">
        <v>2980</v>
      </c>
    </row>
    <row r="22575" spans="1:7">
      <c r="A22575" s="292" t="s">
        <v>49</v>
      </c>
      <c r="B22575" s="405">
        <v>25534</v>
      </c>
      <c r="C22575" s="292" t="s">
        <v>2980</v>
      </c>
      <c r="E22575" s="292" t="s">
        <v>214</v>
      </c>
      <c r="F22575" s="405">
        <v>31554</v>
      </c>
      <c r="G22575" s="292" t="s">
        <v>2980</v>
      </c>
    </row>
    <row r="22576" spans="1:7">
      <c r="A22576" s="292" t="s">
        <v>49</v>
      </c>
      <c r="B22576" s="405">
        <v>26234</v>
      </c>
      <c r="C22576" s="292" t="s">
        <v>2980</v>
      </c>
      <c r="E22576" s="292" t="s">
        <v>214</v>
      </c>
      <c r="F22576" s="405">
        <v>31555</v>
      </c>
      <c r="G22576" s="292" t="s">
        <v>2980</v>
      </c>
    </row>
    <row r="22577" spans="1:7">
      <c r="A22577" s="292" t="s">
        <v>49</v>
      </c>
      <c r="B22577" s="405">
        <v>26601</v>
      </c>
      <c r="C22577" s="292" t="s">
        <v>2980</v>
      </c>
      <c r="E22577" s="292" t="s">
        <v>214</v>
      </c>
      <c r="F22577" s="405">
        <v>31624</v>
      </c>
      <c r="G22577" s="292" t="s">
        <v>2980</v>
      </c>
    </row>
    <row r="22578" spans="1:7">
      <c r="A22578" s="292" t="s">
        <v>49</v>
      </c>
      <c r="B22578" s="405">
        <v>27291</v>
      </c>
      <c r="C22578" s="292" t="s">
        <v>2980</v>
      </c>
      <c r="E22578" s="292" t="s">
        <v>214</v>
      </c>
      <c r="F22578" s="405">
        <v>31629</v>
      </c>
      <c r="G22578" s="292" t="s">
        <v>2980</v>
      </c>
    </row>
    <row r="22579" spans="1:7">
      <c r="A22579" s="292" t="s">
        <v>49</v>
      </c>
      <c r="B22579" s="405">
        <v>28707</v>
      </c>
      <c r="C22579" s="292" t="s">
        <v>2980</v>
      </c>
      <c r="E22579" s="292" t="s">
        <v>214</v>
      </c>
      <c r="F22579" s="405">
        <v>31764</v>
      </c>
      <c r="G22579" s="292" t="s">
        <v>2980</v>
      </c>
    </row>
    <row r="22580" spans="1:7">
      <c r="A22580" s="292" t="s">
        <v>49</v>
      </c>
      <c r="B22580" s="405">
        <v>30441</v>
      </c>
      <c r="C22580" s="292" t="s">
        <v>2980</v>
      </c>
      <c r="E22580" s="292" t="s">
        <v>214</v>
      </c>
      <c r="F22580" s="405">
        <v>31810</v>
      </c>
      <c r="G22580" s="292" t="s">
        <v>2980</v>
      </c>
    </row>
    <row r="22581" spans="1:7">
      <c r="A22581" s="292" t="s">
        <v>49</v>
      </c>
      <c r="B22581" s="405">
        <v>31554</v>
      </c>
      <c r="C22581" s="292" t="s">
        <v>2980</v>
      </c>
      <c r="E22581" s="292" t="s">
        <v>214</v>
      </c>
      <c r="F22581" s="405">
        <v>31812</v>
      </c>
      <c r="G22581" s="292" t="s">
        <v>2980</v>
      </c>
    </row>
    <row r="22582" spans="1:7">
      <c r="A22582" s="292" t="s">
        <v>49</v>
      </c>
      <c r="B22582" s="405">
        <v>35136</v>
      </c>
      <c r="C22582" s="292" t="s">
        <v>2980</v>
      </c>
      <c r="E22582" s="292" t="s">
        <v>214</v>
      </c>
      <c r="F22582" s="405">
        <v>31821</v>
      </c>
      <c r="G22582" s="292" t="s">
        <v>2980</v>
      </c>
    </row>
    <row r="22583" spans="1:7">
      <c r="A22583" s="292" t="s">
        <v>49</v>
      </c>
      <c r="B22583" s="405">
        <v>4050</v>
      </c>
      <c r="C22583" s="292" t="s">
        <v>2980</v>
      </c>
      <c r="E22583" s="292" t="s">
        <v>214</v>
      </c>
      <c r="F22583" s="405">
        <v>32008</v>
      </c>
      <c r="G22583" s="292" t="s">
        <v>2980</v>
      </c>
    </row>
    <row r="22584" spans="1:7">
      <c r="A22584" s="292" t="s">
        <v>49</v>
      </c>
      <c r="B22584" s="405">
        <v>4958</v>
      </c>
      <c r="C22584" s="292" t="s">
        <v>2980</v>
      </c>
      <c r="E22584" s="292" t="s">
        <v>214</v>
      </c>
      <c r="F22584" s="405">
        <v>32061</v>
      </c>
      <c r="G22584" s="292" t="s">
        <v>2980</v>
      </c>
    </row>
    <row r="22585" spans="1:7">
      <c r="A22585" s="292" t="s">
        <v>49</v>
      </c>
      <c r="B22585" s="405">
        <v>13697</v>
      </c>
      <c r="C22585" s="292" t="s">
        <v>2980</v>
      </c>
      <c r="E22585" s="292" t="s">
        <v>214</v>
      </c>
      <c r="F22585" s="405">
        <v>32071</v>
      </c>
      <c r="G22585" s="292" t="s">
        <v>2980</v>
      </c>
    </row>
    <row r="22586" spans="1:7">
      <c r="A22586" s="292" t="s">
        <v>49</v>
      </c>
      <c r="B22586" s="405">
        <v>20118</v>
      </c>
      <c r="C22586" s="292" t="s">
        <v>2980</v>
      </c>
      <c r="E22586" s="292" t="s">
        <v>214</v>
      </c>
      <c r="F22586" s="405">
        <v>32087</v>
      </c>
      <c r="G22586" s="292" t="s">
        <v>2980</v>
      </c>
    </row>
    <row r="22587" spans="1:7">
      <c r="A22587" s="292" t="s">
        <v>49</v>
      </c>
      <c r="B22587" s="405">
        <v>23881</v>
      </c>
      <c r="C22587" s="292" t="s">
        <v>2980</v>
      </c>
      <c r="E22587" s="292" t="s">
        <v>214</v>
      </c>
      <c r="F22587" s="405">
        <v>32110</v>
      </c>
      <c r="G22587" s="292" t="s">
        <v>2980</v>
      </c>
    </row>
    <row r="22588" spans="1:7">
      <c r="A22588" s="292" t="s">
        <v>49</v>
      </c>
      <c r="B22588" s="405">
        <v>24465</v>
      </c>
      <c r="C22588" s="292" t="s">
        <v>2980</v>
      </c>
      <c r="E22588" s="292" t="s">
        <v>214</v>
      </c>
      <c r="F22588" s="405">
        <v>32140</v>
      </c>
      <c r="G22588" s="292" t="s">
        <v>2980</v>
      </c>
    </row>
    <row r="22589" spans="1:7">
      <c r="A22589" s="292" t="s">
        <v>49</v>
      </c>
      <c r="B22589" s="405">
        <v>25060</v>
      </c>
      <c r="C22589" s="292" t="s">
        <v>2980</v>
      </c>
      <c r="E22589" s="292" t="s">
        <v>214</v>
      </c>
      <c r="F22589" s="405">
        <v>32324</v>
      </c>
      <c r="G22589" s="292" t="s">
        <v>2980</v>
      </c>
    </row>
    <row r="22590" spans="1:7">
      <c r="A22590" s="292" t="s">
        <v>49</v>
      </c>
      <c r="B22590" s="405">
        <v>25544</v>
      </c>
      <c r="C22590" s="292" t="s">
        <v>2980</v>
      </c>
      <c r="E22590" s="292" t="s">
        <v>214</v>
      </c>
      <c r="F22590" s="405">
        <v>32331</v>
      </c>
      <c r="G22590" s="292" t="s">
        <v>2980</v>
      </c>
    </row>
    <row r="22591" spans="1:7">
      <c r="A22591" s="292" t="s">
        <v>49</v>
      </c>
      <c r="B22591" s="405">
        <v>26237</v>
      </c>
      <c r="C22591" s="292" t="s">
        <v>2980</v>
      </c>
      <c r="E22591" s="292" t="s">
        <v>214</v>
      </c>
      <c r="F22591" s="405">
        <v>32336</v>
      </c>
      <c r="G22591" s="292" t="s">
        <v>2980</v>
      </c>
    </row>
    <row r="22592" spans="1:7">
      <c r="A22592" s="292" t="s">
        <v>49</v>
      </c>
      <c r="B22592" s="405">
        <v>26610</v>
      </c>
      <c r="C22592" s="292" t="s">
        <v>2980</v>
      </c>
      <c r="E22592" s="292" t="s">
        <v>214</v>
      </c>
      <c r="F22592" s="405">
        <v>32357</v>
      </c>
      <c r="G22592" s="292" t="s">
        <v>2980</v>
      </c>
    </row>
    <row r="22593" spans="1:7">
      <c r="A22593" s="292" t="s">
        <v>49</v>
      </c>
      <c r="B22593" s="405">
        <v>27306</v>
      </c>
      <c r="C22593" s="292" t="s">
        <v>2980</v>
      </c>
      <c r="E22593" s="292" t="s">
        <v>214</v>
      </c>
      <c r="F22593" s="405">
        <v>32358</v>
      </c>
      <c r="G22593" s="292" t="s">
        <v>2980</v>
      </c>
    </row>
    <row r="22594" spans="1:7">
      <c r="A22594" s="292" t="s">
        <v>49</v>
      </c>
      <c r="B22594" s="405">
        <v>28714</v>
      </c>
      <c r="C22594" s="292" t="s">
        <v>2980</v>
      </c>
      <c r="E22594" s="292" t="s">
        <v>214</v>
      </c>
      <c r="F22594" s="405">
        <v>32437</v>
      </c>
      <c r="G22594" s="292" t="s">
        <v>2980</v>
      </c>
    </row>
    <row r="22595" spans="1:7">
      <c r="A22595" s="292" t="s">
        <v>49</v>
      </c>
      <c r="B22595" s="405">
        <v>30449</v>
      </c>
      <c r="C22595" s="292" t="s">
        <v>2980</v>
      </c>
      <c r="E22595" s="292" t="s">
        <v>214</v>
      </c>
      <c r="F22595" s="405">
        <v>32443</v>
      </c>
      <c r="G22595" s="292" t="s">
        <v>2980</v>
      </c>
    </row>
    <row r="22596" spans="1:7">
      <c r="A22596" s="292" t="s">
        <v>49</v>
      </c>
      <c r="B22596" s="405">
        <v>31555</v>
      </c>
      <c r="C22596" s="292" t="s">
        <v>2980</v>
      </c>
      <c r="E22596" s="292" t="s">
        <v>214</v>
      </c>
      <c r="F22596" s="405">
        <v>32455</v>
      </c>
      <c r="G22596" s="292" t="s">
        <v>2980</v>
      </c>
    </row>
    <row r="22597" spans="1:7">
      <c r="A22597" s="292" t="s">
        <v>49</v>
      </c>
      <c r="B22597" s="405">
        <v>35441</v>
      </c>
      <c r="C22597" s="292" t="s">
        <v>2980</v>
      </c>
      <c r="E22597" s="292" t="s">
        <v>214</v>
      </c>
      <c r="F22597" s="405">
        <v>32460</v>
      </c>
      <c r="G22597" s="292" t="s">
        <v>2980</v>
      </c>
    </row>
    <row r="22598" spans="1:7">
      <c r="A22598" s="292" t="s">
        <v>49</v>
      </c>
      <c r="B22598" s="405">
        <v>4108</v>
      </c>
      <c r="C22598" s="292" t="s">
        <v>2980</v>
      </c>
      <c r="E22598" s="292" t="s">
        <v>214</v>
      </c>
      <c r="F22598" s="405">
        <v>32464</v>
      </c>
      <c r="G22598" s="292" t="s">
        <v>2980</v>
      </c>
    </row>
    <row r="22599" spans="1:7">
      <c r="A22599" s="292" t="s">
        <v>49</v>
      </c>
      <c r="B22599" s="405">
        <v>4964</v>
      </c>
      <c r="C22599" s="292" t="s">
        <v>2980</v>
      </c>
      <c r="E22599" s="292" t="s">
        <v>214</v>
      </c>
      <c r="F22599" s="405">
        <v>32568</v>
      </c>
      <c r="G22599" s="292" t="s">
        <v>2980</v>
      </c>
    </row>
    <row r="22600" spans="1:7">
      <c r="A22600" s="292" t="s">
        <v>49</v>
      </c>
      <c r="B22600" s="405">
        <v>13804</v>
      </c>
      <c r="C22600" s="292" t="s">
        <v>2980</v>
      </c>
      <c r="E22600" s="292" t="s">
        <v>214</v>
      </c>
      <c r="F22600" s="405">
        <v>32648</v>
      </c>
      <c r="G22600" s="292" t="s">
        <v>2980</v>
      </c>
    </row>
    <row r="22601" spans="1:7">
      <c r="A22601" s="292" t="s">
        <v>49</v>
      </c>
      <c r="B22601" s="405">
        <v>20130</v>
      </c>
      <c r="C22601" s="292" t="s">
        <v>2980</v>
      </c>
      <c r="E22601" s="292" t="s">
        <v>214</v>
      </c>
      <c r="F22601" s="405">
        <v>32654</v>
      </c>
      <c r="G22601" s="292" t="s">
        <v>2980</v>
      </c>
    </row>
    <row r="22602" spans="1:7">
      <c r="A22602" s="292" t="s">
        <v>49</v>
      </c>
      <c r="B22602" s="405">
        <v>23921</v>
      </c>
      <c r="C22602" s="292" t="s">
        <v>2980</v>
      </c>
      <c r="E22602" s="292" t="s">
        <v>214</v>
      </c>
      <c r="F22602" s="405">
        <v>32683</v>
      </c>
      <c r="G22602" s="292" t="s">
        <v>2980</v>
      </c>
    </row>
    <row r="22603" spans="1:7">
      <c r="A22603" s="292" t="s">
        <v>49</v>
      </c>
      <c r="B22603" s="405">
        <v>24484</v>
      </c>
      <c r="C22603" s="292" t="s">
        <v>2980</v>
      </c>
      <c r="E22603" s="292" t="s">
        <v>214</v>
      </c>
      <c r="F22603" s="405">
        <v>32702</v>
      </c>
      <c r="G22603" s="292" t="s">
        <v>2980</v>
      </c>
    </row>
    <row r="22604" spans="1:7">
      <c r="A22604" s="292" t="s">
        <v>49</v>
      </c>
      <c r="B22604" s="405">
        <v>25063</v>
      </c>
      <c r="C22604" s="292" t="s">
        <v>2980</v>
      </c>
      <c r="E22604" s="292" t="s">
        <v>214</v>
      </c>
      <c r="F22604" s="405">
        <v>32759</v>
      </c>
      <c r="G22604" s="292" t="s">
        <v>2980</v>
      </c>
    </row>
    <row r="22605" spans="1:7">
      <c r="A22605" s="292" t="s">
        <v>49</v>
      </c>
      <c r="B22605" s="405">
        <v>25557</v>
      </c>
      <c r="C22605" s="292" t="s">
        <v>2980</v>
      </c>
      <c r="E22605" s="292" t="s">
        <v>214</v>
      </c>
      <c r="F22605" s="405">
        <v>33476</v>
      </c>
      <c r="G22605" s="292" t="s">
        <v>2980</v>
      </c>
    </row>
    <row r="22606" spans="1:7">
      <c r="A22606" s="292" t="s">
        <v>49</v>
      </c>
      <c r="B22606" s="405">
        <v>26254</v>
      </c>
      <c r="C22606" s="292" t="s">
        <v>2980</v>
      </c>
      <c r="E22606" s="292" t="s">
        <v>214</v>
      </c>
      <c r="F22606" s="405">
        <v>33855</v>
      </c>
      <c r="G22606" s="292" t="s">
        <v>2980</v>
      </c>
    </row>
    <row r="22607" spans="1:7">
      <c r="A22607" s="292" t="s">
        <v>49</v>
      </c>
      <c r="B22607" s="405">
        <v>26611</v>
      </c>
      <c r="C22607" s="292" t="s">
        <v>2980</v>
      </c>
      <c r="E22607" s="292" t="s">
        <v>214</v>
      </c>
      <c r="F22607" s="405">
        <v>33857</v>
      </c>
      <c r="G22607" s="292" t="s">
        <v>2980</v>
      </c>
    </row>
    <row r="22608" spans="1:7">
      <c r="A22608" s="292" t="s">
        <v>49</v>
      </c>
      <c r="B22608" s="405">
        <v>27314</v>
      </c>
      <c r="C22608" s="292" t="s">
        <v>2980</v>
      </c>
      <c r="E22608" s="292" t="s">
        <v>214</v>
      </c>
      <c r="F22608" s="405">
        <v>33865</v>
      </c>
      <c r="G22608" s="292" t="s">
        <v>2980</v>
      </c>
    </row>
    <row r="22609" spans="1:7">
      <c r="A22609" s="292" t="s">
        <v>49</v>
      </c>
      <c r="B22609" s="405">
        <v>28753</v>
      </c>
      <c r="C22609" s="292" t="s">
        <v>2980</v>
      </c>
      <c r="E22609" s="292" t="s">
        <v>214</v>
      </c>
      <c r="F22609" s="405">
        <v>33890</v>
      </c>
      <c r="G22609" s="292" t="s">
        <v>2980</v>
      </c>
    </row>
    <row r="22610" spans="1:7">
      <c r="A22610" s="292" t="s">
        <v>49</v>
      </c>
      <c r="B22610" s="405">
        <v>30454</v>
      </c>
      <c r="C22610" s="292" t="s">
        <v>2980</v>
      </c>
      <c r="E22610" s="292" t="s">
        <v>214</v>
      </c>
      <c r="F22610" s="405">
        <v>33924</v>
      </c>
      <c r="G22610" s="292" t="s">
        <v>2980</v>
      </c>
    </row>
    <row r="22611" spans="1:7">
      <c r="A22611" s="292" t="s">
        <v>49</v>
      </c>
      <c r="B22611" s="405">
        <v>31624</v>
      </c>
      <c r="C22611" s="292" t="s">
        <v>2980</v>
      </c>
      <c r="E22611" s="292" t="s">
        <v>214</v>
      </c>
      <c r="F22611" s="405">
        <v>33946</v>
      </c>
      <c r="G22611" s="292" t="s">
        <v>2980</v>
      </c>
    </row>
    <row r="22612" spans="1:7">
      <c r="A22612" s="292" t="s">
        <v>49</v>
      </c>
      <c r="B22612" s="405">
        <v>35443</v>
      </c>
      <c r="C22612" s="292" t="s">
        <v>2980</v>
      </c>
      <c r="E22612" s="292" t="s">
        <v>214</v>
      </c>
      <c r="F22612" s="405">
        <v>34137</v>
      </c>
      <c r="G22612" s="292" t="s">
        <v>2980</v>
      </c>
    </row>
    <row r="22613" spans="1:7">
      <c r="A22613" s="292" t="s">
        <v>49</v>
      </c>
      <c r="B22613" s="405">
        <v>4285</v>
      </c>
      <c r="C22613" s="292" t="s">
        <v>2980</v>
      </c>
      <c r="E22613" s="292" t="s">
        <v>214</v>
      </c>
      <c r="F22613" s="405">
        <v>34267</v>
      </c>
      <c r="G22613" s="292" t="s">
        <v>2980</v>
      </c>
    </row>
    <row r="22614" spans="1:7">
      <c r="A22614" s="292" t="s">
        <v>49</v>
      </c>
      <c r="B22614" s="405">
        <v>4970</v>
      </c>
      <c r="C22614" s="292" t="s">
        <v>2980</v>
      </c>
      <c r="E22614" s="292" t="s">
        <v>214</v>
      </c>
      <c r="F22614" s="405">
        <v>34739</v>
      </c>
      <c r="G22614" s="292" t="s">
        <v>2980</v>
      </c>
    </row>
    <row r="22615" spans="1:7">
      <c r="A22615" s="292" t="s">
        <v>49</v>
      </c>
      <c r="B22615" s="405">
        <v>13832</v>
      </c>
      <c r="C22615" s="292" t="s">
        <v>2980</v>
      </c>
      <c r="E22615" s="292" t="s">
        <v>214</v>
      </c>
      <c r="F22615" s="405">
        <v>35019</v>
      </c>
      <c r="G22615" s="292" t="s">
        <v>2980</v>
      </c>
    </row>
    <row r="22616" spans="1:7">
      <c r="A22616" s="292" t="s">
        <v>49</v>
      </c>
      <c r="B22616" s="405">
        <v>20661</v>
      </c>
      <c r="C22616" s="292" t="s">
        <v>2980</v>
      </c>
      <c r="E22616" s="292" t="s">
        <v>214</v>
      </c>
      <c r="F22616" s="405">
        <v>35136</v>
      </c>
      <c r="G22616" s="292" t="s">
        <v>2980</v>
      </c>
    </row>
    <row r="22617" spans="1:7">
      <c r="A22617" s="292" t="s">
        <v>49</v>
      </c>
      <c r="B22617" s="405">
        <v>23942</v>
      </c>
      <c r="C22617" s="292" t="s">
        <v>2980</v>
      </c>
      <c r="E22617" s="292" t="s">
        <v>214</v>
      </c>
      <c r="F22617" s="405">
        <v>35441</v>
      </c>
      <c r="G22617" s="292" t="s">
        <v>2980</v>
      </c>
    </row>
    <row r="22618" spans="1:7">
      <c r="A22618" s="292" t="s">
        <v>49</v>
      </c>
      <c r="B22618" s="405">
        <v>24526</v>
      </c>
      <c r="C22618" s="292" t="s">
        <v>2980</v>
      </c>
      <c r="E22618" s="292" t="s">
        <v>214</v>
      </c>
      <c r="F22618" s="405">
        <v>35443</v>
      </c>
      <c r="G22618" s="292" t="s">
        <v>2980</v>
      </c>
    </row>
    <row r="22619" spans="1:7">
      <c r="A22619" s="292" t="s">
        <v>49</v>
      </c>
      <c r="B22619" s="405">
        <v>25083</v>
      </c>
      <c r="C22619" s="292" t="s">
        <v>2980</v>
      </c>
      <c r="E22619" s="292" t="s">
        <v>214</v>
      </c>
      <c r="F22619" s="405">
        <v>35447</v>
      </c>
      <c r="G22619" s="292" t="s">
        <v>2980</v>
      </c>
    </row>
    <row r="22620" spans="1:7">
      <c r="A22620" s="292" t="s">
        <v>49</v>
      </c>
      <c r="B22620" s="405">
        <v>25632</v>
      </c>
      <c r="C22620" s="292" t="s">
        <v>2980</v>
      </c>
      <c r="E22620" s="292" t="s">
        <v>214</v>
      </c>
      <c r="F22620" s="405">
        <v>35459</v>
      </c>
      <c r="G22620" s="292" t="s">
        <v>2980</v>
      </c>
    </row>
    <row r="22621" spans="1:7">
      <c r="A22621" s="292" t="s">
        <v>49</v>
      </c>
      <c r="B22621" s="405">
        <v>26264</v>
      </c>
      <c r="C22621" s="292" t="s">
        <v>2980</v>
      </c>
      <c r="E22621" s="292" t="s">
        <v>214</v>
      </c>
      <c r="F22621" s="405">
        <v>35461</v>
      </c>
      <c r="G22621" s="292" t="s">
        <v>2980</v>
      </c>
    </row>
    <row r="22622" spans="1:7">
      <c r="A22622" s="292" t="s">
        <v>49</v>
      </c>
      <c r="B22622" s="405">
        <v>26615</v>
      </c>
      <c r="C22622" s="292" t="s">
        <v>2980</v>
      </c>
      <c r="E22622" s="292" t="s">
        <v>214</v>
      </c>
      <c r="F22622" s="405">
        <v>35464</v>
      </c>
      <c r="G22622" s="292" t="s">
        <v>2980</v>
      </c>
    </row>
    <row r="22623" spans="1:7">
      <c r="A22623" s="292" t="s">
        <v>49</v>
      </c>
      <c r="B22623" s="405">
        <v>27341</v>
      </c>
      <c r="C22623" s="292" t="s">
        <v>2980</v>
      </c>
      <c r="E22623" s="292" t="s">
        <v>214</v>
      </c>
      <c r="F22623" s="405">
        <v>35469</v>
      </c>
      <c r="G22623" s="292" t="s">
        <v>2980</v>
      </c>
    </row>
    <row r="22624" spans="1:7">
      <c r="A22624" s="292" t="s">
        <v>49</v>
      </c>
      <c r="B22624" s="405">
        <v>28756</v>
      </c>
      <c r="C22624" s="292" t="s">
        <v>2980</v>
      </c>
      <c r="E22624" s="292" t="s">
        <v>214</v>
      </c>
      <c r="F22624" s="405">
        <v>35477</v>
      </c>
      <c r="G22624" s="292" t="s">
        <v>2980</v>
      </c>
    </row>
    <row r="22625" spans="1:7">
      <c r="A22625" s="292" t="s">
        <v>49</v>
      </c>
      <c r="B22625" s="405">
        <v>30522</v>
      </c>
      <c r="C22625" s="292" t="s">
        <v>2980</v>
      </c>
      <c r="E22625" s="292" t="s">
        <v>214</v>
      </c>
      <c r="F22625" s="405">
        <v>35553</v>
      </c>
      <c r="G22625" s="292" t="s">
        <v>2980</v>
      </c>
    </row>
    <row r="22626" spans="1:7">
      <c r="A22626" s="292" t="s">
        <v>49</v>
      </c>
      <c r="B22626" s="405">
        <v>31629</v>
      </c>
      <c r="C22626" s="292" t="s">
        <v>2980</v>
      </c>
      <c r="E22626" s="292" t="s">
        <v>214</v>
      </c>
      <c r="F22626" s="405">
        <v>35572</v>
      </c>
      <c r="G22626" s="292" t="s">
        <v>2980</v>
      </c>
    </row>
    <row r="22627" spans="1:7">
      <c r="A22627" s="292" t="s">
        <v>49</v>
      </c>
      <c r="B22627" s="405">
        <v>35447</v>
      </c>
      <c r="C22627" s="292" t="s">
        <v>2980</v>
      </c>
      <c r="E22627" s="292" t="s">
        <v>214</v>
      </c>
      <c r="F22627" s="405">
        <v>35581</v>
      </c>
      <c r="G22627" s="292" t="s">
        <v>2980</v>
      </c>
    </row>
    <row r="22628" spans="1:7">
      <c r="A22628" s="292" t="s">
        <v>49</v>
      </c>
      <c r="B22628" s="405">
        <v>4352</v>
      </c>
      <c r="C22628" s="292" t="s">
        <v>2980</v>
      </c>
      <c r="E22628" s="292" t="s">
        <v>214</v>
      </c>
      <c r="F22628" s="405">
        <v>35610</v>
      </c>
      <c r="G22628" s="292" t="s">
        <v>2980</v>
      </c>
    </row>
    <row r="22629" spans="1:7">
      <c r="A22629" s="292" t="s">
        <v>49</v>
      </c>
      <c r="B22629" s="405">
        <v>4982</v>
      </c>
      <c r="C22629" s="292" t="s">
        <v>2980</v>
      </c>
      <c r="E22629" s="292" t="s">
        <v>214</v>
      </c>
      <c r="F22629" s="405">
        <v>35651</v>
      </c>
      <c r="G22629" s="292" t="s">
        <v>2980</v>
      </c>
    </row>
    <row r="22630" spans="1:7">
      <c r="A22630" s="292" t="s">
        <v>49</v>
      </c>
      <c r="B22630" s="405">
        <v>13847</v>
      </c>
      <c r="C22630" s="292" t="s">
        <v>2980</v>
      </c>
      <c r="E22630" s="292" t="s">
        <v>214</v>
      </c>
      <c r="F22630" s="405">
        <v>35654</v>
      </c>
      <c r="G22630" s="292" t="s">
        <v>2980</v>
      </c>
    </row>
    <row r="22631" spans="1:7">
      <c r="A22631" s="292" t="s">
        <v>49</v>
      </c>
      <c r="B22631" s="405">
        <v>20686</v>
      </c>
      <c r="C22631" s="292" t="s">
        <v>2980</v>
      </c>
      <c r="E22631" s="292" t="s">
        <v>214</v>
      </c>
      <c r="F22631" s="405">
        <v>35677</v>
      </c>
      <c r="G22631" s="292" t="s">
        <v>2980</v>
      </c>
    </row>
    <row r="22632" spans="1:7">
      <c r="A22632" s="292" t="s">
        <v>49</v>
      </c>
      <c r="B22632" s="405">
        <v>23954</v>
      </c>
      <c r="C22632" s="292" t="s">
        <v>2980</v>
      </c>
      <c r="E22632" s="292" t="s">
        <v>214</v>
      </c>
      <c r="F22632" s="405">
        <v>35745</v>
      </c>
      <c r="G22632" s="292" t="s">
        <v>2980</v>
      </c>
    </row>
    <row r="22633" spans="1:7">
      <c r="A22633" s="292" t="s">
        <v>49</v>
      </c>
      <c r="B22633" s="405">
        <v>24530</v>
      </c>
      <c r="C22633" s="292" t="s">
        <v>2980</v>
      </c>
      <c r="E22633" s="292" t="s">
        <v>214</v>
      </c>
      <c r="F22633" s="405">
        <v>35766</v>
      </c>
      <c r="G22633" s="292" t="s">
        <v>2980</v>
      </c>
    </row>
    <row r="22634" spans="1:7">
      <c r="A22634" s="292" t="s">
        <v>49</v>
      </c>
      <c r="B22634" s="405">
        <v>25088</v>
      </c>
      <c r="C22634" s="292" t="s">
        <v>2980</v>
      </c>
      <c r="E22634" s="292" t="s">
        <v>214</v>
      </c>
      <c r="F22634" s="405">
        <v>35958</v>
      </c>
      <c r="G22634" s="292" t="s">
        <v>2980</v>
      </c>
    </row>
    <row r="22635" spans="1:7">
      <c r="A22635" s="292" t="s">
        <v>49</v>
      </c>
      <c r="B22635" s="405">
        <v>25654</v>
      </c>
      <c r="C22635" s="292" t="s">
        <v>2980</v>
      </c>
      <c r="E22635" s="292" t="s">
        <v>214</v>
      </c>
      <c r="F22635" s="405">
        <v>35973</v>
      </c>
      <c r="G22635" s="292" t="s">
        <v>2980</v>
      </c>
    </row>
    <row r="22636" spans="1:7">
      <c r="A22636" s="292" t="s">
        <v>49</v>
      </c>
      <c r="B22636" s="405">
        <v>26268</v>
      </c>
      <c r="C22636" s="292" t="s">
        <v>2980</v>
      </c>
      <c r="E22636" s="292" t="s">
        <v>214</v>
      </c>
      <c r="F22636" s="405">
        <v>36003</v>
      </c>
      <c r="G22636" s="292" t="s">
        <v>2980</v>
      </c>
    </row>
    <row r="22637" spans="1:7">
      <c r="A22637" s="292" t="s">
        <v>49</v>
      </c>
      <c r="B22637" s="405">
        <v>26617</v>
      </c>
      <c r="C22637" s="292" t="s">
        <v>2980</v>
      </c>
      <c r="E22637" s="292" t="s">
        <v>214</v>
      </c>
      <c r="F22637" s="405">
        <v>36015</v>
      </c>
      <c r="G22637" s="292" t="s">
        <v>2980</v>
      </c>
    </row>
    <row r="22638" spans="1:7">
      <c r="A22638" s="292" t="s">
        <v>49</v>
      </c>
      <c r="B22638" s="405">
        <v>27343</v>
      </c>
      <c r="C22638" s="292" t="s">
        <v>2980</v>
      </c>
      <c r="E22638" s="292" t="s">
        <v>214</v>
      </c>
      <c r="F22638" s="405">
        <v>36016</v>
      </c>
      <c r="G22638" s="292" t="s">
        <v>2980</v>
      </c>
    </row>
    <row r="22639" spans="1:7">
      <c r="A22639" s="292" t="s">
        <v>49</v>
      </c>
      <c r="B22639" s="405">
        <v>28772</v>
      </c>
      <c r="C22639" s="292" t="s">
        <v>2980</v>
      </c>
      <c r="E22639" s="292" t="s">
        <v>214</v>
      </c>
      <c r="F22639" s="405">
        <v>36017</v>
      </c>
      <c r="G22639" s="292" t="s">
        <v>2980</v>
      </c>
    </row>
    <row r="22640" spans="1:7">
      <c r="A22640" s="292" t="s">
        <v>49</v>
      </c>
      <c r="B22640" s="405">
        <v>30536</v>
      </c>
      <c r="C22640" s="292" t="s">
        <v>2980</v>
      </c>
      <c r="E22640" s="292" t="s">
        <v>214</v>
      </c>
      <c r="F22640" s="405">
        <v>36027</v>
      </c>
      <c r="G22640" s="292" t="s">
        <v>2980</v>
      </c>
    </row>
    <row r="22641" spans="1:7">
      <c r="A22641" s="292" t="s">
        <v>49</v>
      </c>
      <c r="B22641" s="405">
        <v>31764</v>
      </c>
      <c r="C22641" s="292" t="s">
        <v>2980</v>
      </c>
      <c r="E22641" s="292" t="s">
        <v>214</v>
      </c>
      <c r="F22641" s="405">
        <v>36029</v>
      </c>
      <c r="G22641" s="292" t="s">
        <v>2980</v>
      </c>
    </row>
    <row r="22642" spans="1:7">
      <c r="A22642" s="292" t="s">
        <v>49</v>
      </c>
      <c r="B22642" s="405">
        <v>35459</v>
      </c>
      <c r="C22642" s="292" t="s">
        <v>2980</v>
      </c>
      <c r="E22642" s="292" t="s">
        <v>214</v>
      </c>
      <c r="F22642" s="405">
        <v>36030</v>
      </c>
      <c r="G22642" s="292" t="s">
        <v>2980</v>
      </c>
    </row>
    <row r="22643" spans="1:7">
      <c r="A22643" s="292" t="s">
        <v>49</v>
      </c>
      <c r="B22643" s="405">
        <v>4353</v>
      </c>
      <c r="C22643" s="292" t="s">
        <v>2980</v>
      </c>
      <c r="E22643" s="292" t="s">
        <v>214</v>
      </c>
      <c r="F22643" s="405">
        <v>36031</v>
      </c>
      <c r="G22643" s="292" t="s">
        <v>2980</v>
      </c>
    </row>
    <row r="22644" spans="1:7">
      <c r="A22644" s="292" t="s">
        <v>49</v>
      </c>
      <c r="B22644" s="405">
        <v>4985</v>
      </c>
      <c r="C22644" s="292" t="s">
        <v>2980</v>
      </c>
      <c r="E22644" s="292" t="s">
        <v>214</v>
      </c>
      <c r="F22644" s="405">
        <v>36035</v>
      </c>
      <c r="G22644" s="292" t="s">
        <v>2980</v>
      </c>
    </row>
    <row r="22645" spans="1:7">
      <c r="A22645" s="292" t="s">
        <v>49</v>
      </c>
      <c r="B22645" s="405">
        <v>14039</v>
      </c>
      <c r="C22645" s="292" t="s">
        <v>2980</v>
      </c>
      <c r="E22645" s="292" t="s">
        <v>214</v>
      </c>
      <c r="F22645" s="405">
        <v>36039</v>
      </c>
      <c r="G22645" s="292" t="s">
        <v>2980</v>
      </c>
    </row>
    <row r="22646" spans="1:7">
      <c r="A22646" s="292" t="s">
        <v>49</v>
      </c>
      <c r="B22646" s="405">
        <v>21557</v>
      </c>
      <c r="C22646" s="292" t="s">
        <v>2980</v>
      </c>
      <c r="E22646" s="292" t="s">
        <v>214</v>
      </c>
      <c r="F22646" s="405">
        <v>36040</v>
      </c>
      <c r="G22646" s="292" t="s">
        <v>2980</v>
      </c>
    </row>
    <row r="22647" spans="1:7">
      <c r="A22647" s="292" t="s">
        <v>49</v>
      </c>
      <c r="B22647" s="405">
        <v>23960</v>
      </c>
      <c r="C22647" s="292" t="s">
        <v>2980</v>
      </c>
      <c r="E22647" s="292" t="s">
        <v>214</v>
      </c>
      <c r="F22647" s="405">
        <v>36046</v>
      </c>
      <c r="G22647" s="292" t="s">
        <v>2980</v>
      </c>
    </row>
    <row r="22648" spans="1:7">
      <c r="A22648" s="292" t="s">
        <v>49</v>
      </c>
      <c r="B22648" s="405">
        <v>24556</v>
      </c>
      <c r="C22648" s="292" t="s">
        <v>2980</v>
      </c>
      <c r="E22648" s="292" t="s">
        <v>214</v>
      </c>
      <c r="F22648" s="405">
        <v>36047</v>
      </c>
      <c r="G22648" s="292" t="s">
        <v>2980</v>
      </c>
    </row>
    <row r="22649" spans="1:7">
      <c r="A22649" s="292" t="s">
        <v>49</v>
      </c>
      <c r="B22649" s="405">
        <v>25111</v>
      </c>
      <c r="C22649" s="292" t="s">
        <v>2980</v>
      </c>
      <c r="E22649" s="292" t="s">
        <v>214</v>
      </c>
      <c r="F22649" s="405">
        <v>36051</v>
      </c>
      <c r="G22649" s="292" t="s">
        <v>2980</v>
      </c>
    </row>
    <row r="22650" spans="1:7">
      <c r="A22650" s="292" t="s">
        <v>49</v>
      </c>
      <c r="B22650" s="405">
        <v>25669</v>
      </c>
      <c r="C22650" s="292" t="s">
        <v>2980</v>
      </c>
      <c r="E22650" s="292" t="s">
        <v>214</v>
      </c>
      <c r="F22650" s="405">
        <v>36053</v>
      </c>
      <c r="G22650" s="292" t="s">
        <v>2980</v>
      </c>
    </row>
    <row r="22651" spans="1:7">
      <c r="A22651" s="292" t="s">
        <v>49</v>
      </c>
      <c r="B22651" s="405">
        <v>26270</v>
      </c>
      <c r="C22651" s="292" t="s">
        <v>2980</v>
      </c>
      <c r="E22651" s="292" t="s">
        <v>214</v>
      </c>
      <c r="F22651" s="405">
        <v>36089</v>
      </c>
      <c r="G22651" s="292" t="s">
        <v>2980</v>
      </c>
    </row>
    <row r="22652" spans="1:7">
      <c r="A22652" s="292" t="s">
        <v>49</v>
      </c>
      <c r="B22652" s="405">
        <v>26619</v>
      </c>
      <c r="C22652" s="292" t="s">
        <v>2980</v>
      </c>
      <c r="E22652" s="292" t="s">
        <v>214</v>
      </c>
      <c r="F22652" s="405">
        <v>36091</v>
      </c>
      <c r="G22652" s="292" t="s">
        <v>2980</v>
      </c>
    </row>
    <row r="22653" spans="1:7">
      <c r="A22653" s="292" t="s">
        <v>49</v>
      </c>
      <c r="B22653" s="405">
        <v>27808</v>
      </c>
      <c r="C22653" s="292" t="s">
        <v>2980</v>
      </c>
      <c r="E22653" s="292" t="s">
        <v>214</v>
      </c>
      <c r="F22653" s="405">
        <v>36258</v>
      </c>
      <c r="G22653" s="292" t="s">
        <v>2980</v>
      </c>
    </row>
    <row r="22654" spans="1:7">
      <c r="A22654" s="292" t="s">
        <v>49</v>
      </c>
      <c r="B22654" s="405">
        <v>28773</v>
      </c>
      <c r="C22654" s="292" t="s">
        <v>2980</v>
      </c>
      <c r="E22654" s="292" t="s">
        <v>214</v>
      </c>
      <c r="F22654" s="405">
        <v>36262</v>
      </c>
      <c r="G22654" s="292" t="s">
        <v>2980</v>
      </c>
    </row>
    <row r="22655" spans="1:7">
      <c r="A22655" s="292" t="s">
        <v>49</v>
      </c>
      <c r="B22655" s="405">
        <v>30541</v>
      </c>
      <c r="C22655" s="292" t="s">
        <v>2980</v>
      </c>
      <c r="E22655" s="292" t="s">
        <v>214</v>
      </c>
      <c r="F22655" s="405">
        <v>36266</v>
      </c>
      <c r="G22655" s="292" t="s">
        <v>2980</v>
      </c>
    </row>
    <row r="22656" spans="1:7">
      <c r="A22656" s="292" t="s">
        <v>49</v>
      </c>
      <c r="B22656" s="405">
        <v>31810</v>
      </c>
      <c r="C22656" s="292" t="s">
        <v>2980</v>
      </c>
      <c r="E22656" s="292" t="s">
        <v>214</v>
      </c>
      <c r="F22656" s="405">
        <v>36269</v>
      </c>
      <c r="G22656" s="292" t="s">
        <v>2980</v>
      </c>
    </row>
    <row r="22657" spans="1:7">
      <c r="A22657" s="292" t="s">
        <v>49</v>
      </c>
      <c r="B22657" s="405">
        <v>35461</v>
      </c>
      <c r="C22657" s="292" t="s">
        <v>2980</v>
      </c>
      <c r="E22657" s="292" t="s">
        <v>214</v>
      </c>
      <c r="F22657" s="405">
        <v>36273</v>
      </c>
      <c r="G22657" s="292" t="s">
        <v>2980</v>
      </c>
    </row>
    <row r="22658" spans="1:7">
      <c r="A22658" s="292" t="s">
        <v>49</v>
      </c>
      <c r="B22658" s="405">
        <v>4354</v>
      </c>
      <c r="C22658" s="292" t="s">
        <v>2980</v>
      </c>
      <c r="E22658" s="292" t="s">
        <v>214</v>
      </c>
      <c r="F22658" s="405">
        <v>36280</v>
      </c>
      <c r="G22658" s="292" t="s">
        <v>2980</v>
      </c>
    </row>
    <row r="22659" spans="1:7">
      <c r="A22659" s="292" t="s">
        <v>49</v>
      </c>
      <c r="B22659" s="405">
        <v>4989</v>
      </c>
      <c r="C22659" s="292" t="s">
        <v>2980</v>
      </c>
      <c r="E22659" s="292" t="s">
        <v>214</v>
      </c>
      <c r="F22659" s="405">
        <v>36310</v>
      </c>
      <c r="G22659" s="292" t="s">
        <v>2980</v>
      </c>
    </row>
    <row r="22660" spans="1:7">
      <c r="A22660" s="292" t="s">
        <v>49</v>
      </c>
      <c r="B22660" s="405">
        <v>14751</v>
      </c>
      <c r="C22660" s="292" t="s">
        <v>2980</v>
      </c>
      <c r="E22660" s="292" t="s">
        <v>214</v>
      </c>
      <c r="F22660" s="405">
        <v>36317</v>
      </c>
      <c r="G22660" s="292" t="s">
        <v>2980</v>
      </c>
    </row>
    <row r="22661" spans="1:7">
      <c r="A22661" s="292" t="s">
        <v>49</v>
      </c>
      <c r="B22661" s="405">
        <v>21610</v>
      </c>
      <c r="C22661" s="292" t="s">
        <v>2980</v>
      </c>
      <c r="E22661" s="292" t="s">
        <v>214</v>
      </c>
      <c r="F22661" s="405">
        <v>36318</v>
      </c>
      <c r="G22661" s="292" t="s">
        <v>2980</v>
      </c>
    </row>
    <row r="22662" spans="1:7">
      <c r="A22662" s="292" t="s">
        <v>49</v>
      </c>
      <c r="B22662" s="405">
        <v>24053</v>
      </c>
      <c r="C22662" s="292" t="s">
        <v>2980</v>
      </c>
      <c r="E22662" s="292" t="s">
        <v>214</v>
      </c>
      <c r="F22662" s="405">
        <v>36343</v>
      </c>
      <c r="G22662" s="292" t="s">
        <v>2980</v>
      </c>
    </row>
    <row r="22663" spans="1:7">
      <c r="A22663" s="292" t="s">
        <v>49</v>
      </c>
      <c r="B22663" s="405">
        <v>24565</v>
      </c>
      <c r="C22663" s="292" t="s">
        <v>2980</v>
      </c>
      <c r="E22663" s="292" t="s">
        <v>214</v>
      </c>
      <c r="F22663" s="405">
        <v>36425</v>
      </c>
      <c r="G22663" s="292" t="s">
        <v>2980</v>
      </c>
    </row>
    <row r="22664" spans="1:7">
      <c r="A22664" s="292" t="s">
        <v>49</v>
      </c>
      <c r="B22664" s="405">
        <v>25113</v>
      </c>
      <c r="C22664" s="292" t="s">
        <v>2980</v>
      </c>
      <c r="E22664" s="292" t="s">
        <v>214</v>
      </c>
      <c r="F22664" s="405">
        <v>36435</v>
      </c>
      <c r="G22664" s="292" t="s">
        <v>2980</v>
      </c>
    </row>
    <row r="22665" spans="1:7">
      <c r="A22665" s="292" t="s">
        <v>49</v>
      </c>
      <c r="B22665" s="405">
        <v>25671</v>
      </c>
      <c r="C22665" s="292" t="s">
        <v>2980</v>
      </c>
      <c r="E22665" s="292" t="s">
        <v>214</v>
      </c>
      <c r="F22665" s="405">
        <v>36442</v>
      </c>
      <c r="G22665" s="292" t="s">
        <v>2980</v>
      </c>
    </row>
    <row r="22666" spans="1:7">
      <c r="A22666" s="292" t="s">
        <v>49</v>
      </c>
      <c r="B22666" s="405">
        <v>26273</v>
      </c>
      <c r="C22666" s="292" t="s">
        <v>2980</v>
      </c>
      <c r="E22666" s="292" t="s">
        <v>214</v>
      </c>
      <c r="F22666" s="405">
        <v>36444</v>
      </c>
      <c r="G22666" s="292" t="s">
        <v>2980</v>
      </c>
    </row>
    <row r="22667" spans="1:7">
      <c r="A22667" s="292" t="s">
        <v>49</v>
      </c>
      <c r="B22667" s="405">
        <v>26621</v>
      </c>
      <c r="C22667" s="292" t="s">
        <v>2980</v>
      </c>
      <c r="E22667" s="292" t="s">
        <v>214</v>
      </c>
      <c r="F22667" s="405">
        <v>36467</v>
      </c>
      <c r="G22667" s="292" t="s">
        <v>2980</v>
      </c>
    </row>
    <row r="22668" spans="1:7">
      <c r="A22668" s="292" t="s">
        <v>49</v>
      </c>
      <c r="B22668" s="405">
        <v>27845</v>
      </c>
      <c r="C22668" s="292" t="s">
        <v>2980</v>
      </c>
      <c r="E22668" s="292" t="s">
        <v>214</v>
      </c>
      <c r="F22668" s="405">
        <v>36480</v>
      </c>
      <c r="G22668" s="292" t="s">
        <v>2980</v>
      </c>
    </row>
    <row r="22669" spans="1:7">
      <c r="A22669" s="292" t="s">
        <v>49</v>
      </c>
      <c r="B22669" s="405">
        <v>28781</v>
      </c>
      <c r="C22669" s="292" t="s">
        <v>2980</v>
      </c>
      <c r="E22669" s="292" t="s">
        <v>214</v>
      </c>
      <c r="F22669" s="405">
        <v>36481</v>
      </c>
      <c r="G22669" s="292" t="s">
        <v>2980</v>
      </c>
    </row>
    <row r="22670" spans="1:7">
      <c r="A22670" s="292" t="s">
        <v>49</v>
      </c>
      <c r="B22670" s="405">
        <v>30546</v>
      </c>
      <c r="C22670" s="292" t="s">
        <v>2980</v>
      </c>
      <c r="E22670" s="292" t="s">
        <v>214</v>
      </c>
      <c r="F22670" s="405">
        <v>36482</v>
      </c>
      <c r="G22670" s="292" t="s">
        <v>2980</v>
      </c>
    </row>
    <row r="22671" spans="1:7">
      <c r="A22671" s="292" t="s">
        <v>49</v>
      </c>
      <c r="B22671" s="405">
        <v>31812</v>
      </c>
      <c r="C22671" s="292" t="s">
        <v>2980</v>
      </c>
      <c r="E22671" s="292" t="s">
        <v>214</v>
      </c>
      <c r="F22671" s="405">
        <v>36513</v>
      </c>
      <c r="G22671" s="292" t="s">
        <v>2980</v>
      </c>
    </row>
    <row r="22672" spans="1:7">
      <c r="A22672" s="292" t="s">
        <v>49</v>
      </c>
      <c r="B22672" s="405">
        <v>35464</v>
      </c>
      <c r="C22672" s="292" t="s">
        <v>2980</v>
      </c>
      <c r="E22672" s="292" t="s">
        <v>214</v>
      </c>
      <c r="F22672" s="405">
        <v>36518</v>
      </c>
      <c r="G22672" s="292" t="s">
        <v>2980</v>
      </c>
    </row>
    <row r="22673" spans="1:7">
      <c r="A22673" s="292" t="s">
        <v>49</v>
      </c>
      <c r="B22673" s="405">
        <v>4358</v>
      </c>
      <c r="C22673" s="292" t="s">
        <v>2980</v>
      </c>
      <c r="E22673" s="292" t="s">
        <v>214</v>
      </c>
      <c r="F22673" s="405">
        <v>36524</v>
      </c>
      <c r="G22673" s="292" t="s">
        <v>2980</v>
      </c>
    </row>
    <row r="22674" spans="1:7">
      <c r="A22674" s="292" t="s">
        <v>49</v>
      </c>
      <c r="B22674" s="405">
        <v>5076</v>
      </c>
      <c r="C22674" s="292" t="s">
        <v>2980</v>
      </c>
      <c r="E22674" s="292" t="s">
        <v>214</v>
      </c>
      <c r="F22674" s="405">
        <v>36529</v>
      </c>
      <c r="G22674" s="292" t="s">
        <v>2980</v>
      </c>
    </row>
    <row r="22675" spans="1:7">
      <c r="A22675" s="292" t="s">
        <v>49</v>
      </c>
      <c r="B22675" s="405">
        <v>15310</v>
      </c>
      <c r="C22675" s="292" t="s">
        <v>2980</v>
      </c>
      <c r="E22675" s="292" t="s">
        <v>214</v>
      </c>
      <c r="F22675" s="405">
        <v>36538</v>
      </c>
      <c r="G22675" s="292" t="s">
        <v>2980</v>
      </c>
    </row>
    <row r="22676" spans="1:7">
      <c r="A22676" s="292" t="s">
        <v>49</v>
      </c>
      <c r="B22676" s="405">
        <v>21626</v>
      </c>
      <c r="C22676" s="292" t="s">
        <v>2980</v>
      </c>
      <c r="E22676" s="292" t="s">
        <v>214</v>
      </c>
      <c r="F22676" s="405">
        <v>36539</v>
      </c>
      <c r="G22676" s="292" t="s">
        <v>2980</v>
      </c>
    </row>
    <row r="22677" spans="1:7">
      <c r="A22677" s="292" t="s">
        <v>49</v>
      </c>
      <c r="B22677" s="405">
        <v>24067</v>
      </c>
      <c r="C22677" s="292" t="s">
        <v>2980</v>
      </c>
      <c r="E22677" s="292" t="s">
        <v>214</v>
      </c>
      <c r="F22677" s="405">
        <v>36540</v>
      </c>
      <c r="G22677" s="292" t="s">
        <v>2980</v>
      </c>
    </row>
    <row r="22678" spans="1:7">
      <c r="A22678" s="292" t="s">
        <v>49</v>
      </c>
      <c r="B22678" s="405">
        <v>24580</v>
      </c>
      <c r="C22678" s="292" t="s">
        <v>2980</v>
      </c>
      <c r="E22678" s="292" t="s">
        <v>214</v>
      </c>
      <c r="F22678" s="405">
        <v>36550</v>
      </c>
      <c r="G22678" s="292" t="s">
        <v>2980</v>
      </c>
    </row>
    <row r="22679" spans="1:7">
      <c r="A22679" s="292" t="s">
        <v>49</v>
      </c>
      <c r="B22679" s="405">
        <v>25123</v>
      </c>
      <c r="C22679" s="292" t="s">
        <v>2980</v>
      </c>
      <c r="E22679" s="292" t="s">
        <v>214</v>
      </c>
      <c r="F22679" s="405">
        <v>36553</v>
      </c>
      <c r="G22679" s="292" t="s">
        <v>2980</v>
      </c>
    </row>
    <row r="22680" spans="1:7">
      <c r="A22680" s="292" t="s">
        <v>49</v>
      </c>
      <c r="B22680" s="405">
        <v>25686</v>
      </c>
      <c r="C22680" s="292" t="s">
        <v>2980</v>
      </c>
      <c r="E22680" s="292" t="s">
        <v>214</v>
      </c>
      <c r="F22680" s="405">
        <v>36556</v>
      </c>
      <c r="G22680" s="292" t="s">
        <v>2980</v>
      </c>
    </row>
    <row r="22681" spans="1:7">
      <c r="A22681" s="292" t="s">
        <v>49</v>
      </c>
      <c r="B22681" s="405">
        <v>26282</v>
      </c>
      <c r="C22681" s="292" t="s">
        <v>2980</v>
      </c>
      <c r="E22681" s="292" t="s">
        <v>214</v>
      </c>
      <c r="F22681" s="405">
        <v>36558</v>
      </c>
      <c r="G22681" s="292" t="s">
        <v>2980</v>
      </c>
    </row>
    <row r="22682" spans="1:7">
      <c r="A22682" s="292" t="s">
        <v>49</v>
      </c>
      <c r="B22682" s="405">
        <v>26623</v>
      </c>
      <c r="C22682" s="292" t="s">
        <v>2980</v>
      </c>
      <c r="E22682" s="292" t="s">
        <v>214</v>
      </c>
      <c r="F22682" s="405">
        <v>36579</v>
      </c>
      <c r="G22682" s="292" t="s">
        <v>2980</v>
      </c>
    </row>
    <row r="22683" spans="1:7">
      <c r="A22683" s="292" t="s">
        <v>49</v>
      </c>
      <c r="B22683" s="405">
        <v>27846</v>
      </c>
      <c r="C22683" s="292" t="s">
        <v>2980</v>
      </c>
      <c r="E22683" s="292" t="s">
        <v>214</v>
      </c>
      <c r="F22683" s="405">
        <v>36581</v>
      </c>
      <c r="G22683" s="292" t="s">
        <v>2980</v>
      </c>
    </row>
    <row r="22684" spans="1:7">
      <c r="A22684" s="292" t="s">
        <v>49</v>
      </c>
      <c r="B22684" s="405">
        <v>28783</v>
      </c>
      <c r="C22684" s="292" t="s">
        <v>2980</v>
      </c>
      <c r="E22684" s="292" t="s">
        <v>214</v>
      </c>
      <c r="F22684" s="405">
        <v>36585</v>
      </c>
      <c r="G22684" s="292" t="s">
        <v>2980</v>
      </c>
    </row>
    <row r="22685" spans="1:7">
      <c r="A22685" s="292" t="s">
        <v>49</v>
      </c>
      <c r="B22685" s="405">
        <v>30552</v>
      </c>
      <c r="C22685" s="292" t="s">
        <v>2980</v>
      </c>
      <c r="E22685" s="292" t="s">
        <v>214</v>
      </c>
      <c r="F22685" s="405">
        <v>36723</v>
      </c>
      <c r="G22685" s="292" t="s">
        <v>2980</v>
      </c>
    </row>
    <row r="22686" spans="1:7">
      <c r="A22686" s="292" t="s">
        <v>49</v>
      </c>
      <c r="B22686" s="405">
        <v>31821</v>
      </c>
      <c r="C22686" s="292" t="s">
        <v>2980</v>
      </c>
      <c r="E22686" s="292" t="s">
        <v>214</v>
      </c>
      <c r="F22686" s="405">
        <v>36727</v>
      </c>
      <c r="G22686" s="292" t="s">
        <v>2980</v>
      </c>
    </row>
    <row r="22687" spans="1:7">
      <c r="A22687" s="292" t="s">
        <v>49</v>
      </c>
      <c r="B22687" s="405">
        <v>35469</v>
      </c>
      <c r="C22687" s="292" t="s">
        <v>2980</v>
      </c>
      <c r="E22687" s="292" t="s">
        <v>214</v>
      </c>
      <c r="F22687" s="405">
        <v>36738</v>
      </c>
      <c r="G22687" s="292" t="s">
        <v>2980</v>
      </c>
    </row>
    <row r="22688" spans="1:7">
      <c r="A22688" s="292" t="s">
        <v>49</v>
      </c>
      <c r="B22688" s="405">
        <v>4406</v>
      </c>
      <c r="C22688" s="292" t="s">
        <v>2980</v>
      </c>
      <c r="E22688" s="292" t="s">
        <v>214</v>
      </c>
      <c r="F22688" s="405">
        <v>36740</v>
      </c>
      <c r="G22688" s="292" t="s">
        <v>2980</v>
      </c>
    </row>
    <row r="22689" spans="1:7">
      <c r="A22689" s="292" t="s">
        <v>49</v>
      </c>
      <c r="B22689" s="405">
        <v>5084</v>
      </c>
      <c r="C22689" s="292" t="s">
        <v>2980</v>
      </c>
      <c r="E22689" s="292" t="s">
        <v>214</v>
      </c>
      <c r="F22689" s="405">
        <v>36742</v>
      </c>
      <c r="G22689" s="292" t="s">
        <v>2980</v>
      </c>
    </row>
    <row r="22690" spans="1:7">
      <c r="A22690" s="292" t="s">
        <v>49</v>
      </c>
      <c r="B22690" s="405">
        <v>15362</v>
      </c>
      <c r="C22690" s="292" t="s">
        <v>2980</v>
      </c>
      <c r="E22690" s="292" t="s">
        <v>214</v>
      </c>
      <c r="F22690" s="405">
        <v>36749</v>
      </c>
      <c r="G22690" s="292" t="s">
        <v>2980</v>
      </c>
    </row>
    <row r="22691" spans="1:7">
      <c r="A22691" s="292" t="s">
        <v>49</v>
      </c>
      <c r="B22691" s="405">
        <v>21635</v>
      </c>
      <c r="C22691" s="292" t="s">
        <v>2980</v>
      </c>
      <c r="E22691" s="292" t="s">
        <v>214</v>
      </c>
      <c r="F22691" s="405">
        <v>36751</v>
      </c>
      <c r="G22691" s="292" t="s">
        <v>2980</v>
      </c>
    </row>
    <row r="22692" spans="1:7">
      <c r="A22692" s="292" t="s">
        <v>49</v>
      </c>
      <c r="B22692" s="405">
        <v>24076</v>
      </c>
      <c r="C22692" s="292" t="s">
        <v>2980</v>
      </c>
      <c r="E22692" s="292" t="s">
        <v>214</v>
      </c>
      <c r="F22692" s="405">
        <v>36752</v>
      </c>
      <c r="G22692" s="292" t="s">
        <v>2980</v>
      </c>
    </row>
    <row r="22693" spans="1:7">
      <c r="A22693" s="292" t="s">
        <v>49</v>
      </c>
      <c r="B22693" s="405">
        <v>24594</v>
      </c>
      <c r="C22693" s="292" t="s">
        <v>2980</v>
      </c>
      <c r="E22693" s="292" t="s">
        <v>214</v>
      </c>
      <c r="F22693" s="405">
        <v>36754</v>
      </c>
      <c r="G22693" s="292" t="s">
        <v>2980</v>
      </c>
    </row>
    <row r="22694" spans="1:7">
      <c r="A22694" s="292" t="s">
        <v>49</v>
      </c>
      <c r="B22694" s="405">
        <v>25125</v>
      </c>
      <c r="C22694" s="292" t="s">
        <v>2980</v>
      </c>
      <c r="E22694" s="292" t="s">
        <v>214</v>
      </c>
      <c r="F22694" s="405">
        <v>36756</v>
      </c>
      <c r="G22694" s="292" t="s">
        <v>2980</v>
      </c>
    </row>
    <row r="22695" spans="1:7">
      <c r="A22695" s="292" t="s">
        <v>49</v>
      </c>
      <c r="B22695" s="405">
        <v>25688</v>
      </c>
      <c r="C22695" s="292" t="s">
        <v>2980</v>
      </c>
      <c r="E22695" s="292" t="s">
        <v>214</v>
      </c>
      <c r="F22695" s="405">
        <v>36761</v>
      </c>
      <c r="G22695" s="292" t="s">
        <v>2980</v>
      </c>
    </row>
    <row r="22696" spans="1:7">
      <c r="A22696" s="292" t="s">
        <v>49</v>
      </c>
      <c r="B22696" s="405">
        <v>26288</v>
      </c>
      <c r="C22696" s="292" t="s">
        <v>2980</v>
      </c>
      <c r="E22696" s="292" t="s">
        <v>214</v>
      </c>
      <c r="F22696" s="405">
        <v>36767</v>
      </c>
      <c r="G22696" s="292" t="s">
        <v>2980</v>
      </c>
    </row>
    <row r="22697" spans="1:7">
      <c r="A22697" s="292" t="s">
        <v>49</v>
      </c>
      <c r="B22697" s="405">
        <v>26627</v>
      </c>
      <c r="C22697" s="292" t="s">
        <v>2980</v>
      </c>
      <c r="E22697" s="292" t="s">
        <v>214</v>
      </c>
      <c r="F22697" s="405">
        <v>36768</v>
      </c>
      <c r="G22697" s="292" t="s">
        <v>2980</v>
      </c>
    </row>
    <row r="22698" spans="1:7">
      <c r="A22698" s="292" t="s">
        <v>49</v>
      </c>
      <c r="B22698" s="405">
        <v>27865</v>
      </c>
      <c r="C22698" s="292" t="s">
        <v>2980</v>
      </c>
      <c r="E22698" s="292" t="s">
        <v>214</v>
      </c>
      <c r="F22698" s="405">
        <v>36776</v>
      </c>
      <c r="G22698" s="292" t="s">
        <v>2980</v>
      </c>
    </row>
    <row r="22699" spans="1:7">
      <c r="A22699" s="292" t="s">
        <v>49</v>
      </c>
      <c r="B22699" s="405">
        <v>28790</v>
      </c>
      <c r="C22699" s="292" t="s">
        <v>2980</v>
      </c>
      <c r="E22699" s="292" t="s">
        <v>214</v>
      </c>
      <c r="F22699" s="405">
        <v>36785</v>
      </c>
      <c r="G22699" s="292" t="s">
        <v>2980</v>
      </c>
    </row>
    <row r="22700" spans="1:7">
      <c r="A22700" s="292" t="s">
        <v>49</v>
      </c>
      <c r="B22700" s="405">
        <v>30555</v>
      </c>
      <c r="C22700" s="292" t="s">
        <v>2980</v>
      </c>
      <c r="E22700" s="292" t="s">
        <v>214</v>
      </c>
      <c r="F22700" s="405">
        <v>36786</v>
      </c>
      <c r="G22700" s="292" t="s">
        <v>2980</v>
      </c>
    </row>
    <row r="22701" spans="1:7">
      <c r="A22701" s="292" t="s">
        <v>49</v>
      </c>
      <c r="B22701" s="405">
        <v>32008</v>
      </c>
      <c r="C22701" s="292" t="s">
        <v>2980</v>
      </c>
      <c r="E22701" s="292" t="s">
        <v>214</v>
      </c>
      <c r="F22701" s="405">
        <v>36793</v>
      </c>
      <c r="G22701" s="292" t="s">
        <v>2980</v>
      </c>
    </row>
    <row r="22702" spans="1:7">
      <c r="A22702" s="292" t="s">
        <v>49</v>
      </c>
      <c r="B22702" s="405">
        <v>35477</v>
      </c>
      <c r="C22702" s="292" t="s">
        <v>2980</v>
      </c>
      <c r="E22702" s="292" t="s">
        <v>214</v>
      </c>
      <c r="F22702" s="405">
        <v>36855</v>
      </c>
      <c r="G22702" s="292" t="s">
        <v>2980</v>
      </c>
    </row>
    <row r="22703" spans="1:7">
      <c r="A22703" s="292" t="s">
        <v>49</v>
      </c>
      <c r="B22703" s="405">
        <v>4413</v>
      </c>
      <c r="C22703" s="292" t="s">
        <v>2980</v>
      </c>
      <c r="E22703" s="292" t="s">
        <v>214</v>
      </c>
      <c r="F22703" s="405">
        <v>36858</v>
      </c>
      <c r="G22703" s="292" t="s">
        <v>2980</v>
      </c>
    </row>
    <row r="22704" spans="1:7">
      <c r="A22704" s="292" t="s">
        <v>49</v>
      </c>
      <c r="B22704" s="405">
        <v>5440</v>
      </c>
      <c r="C22704" s="292" t="s">
        <v>2980</v>
      </c>
      <c r="E22704" s="292" t="s">
        <v>214</v>
      </c>
      <c r="F22704" s="405">
        <v>36860</v>
      </c>
      <c r="G22704" s="292" t="s">
        <v>2980</v>
      </c>
    </row>
    <row r="22705" spans="1:7">
      <c r="A22705" s="292" t="s">
        <v>49</v>
      </c>
      <c r="B22705" s="405">
        <v>15377</v>
      </c>
      <c r="C22705" s="292" t="s">
        <v>2980</v>
      </c>
      <c r="E22705" s="292" t="s">
        <v>214</v>
      </c>
      <c r="F22705" s="405">
        <v>36901</v>
      </c>
      <c r="G22705" s="292" t="s">
        <v>2980</v>
      </c>
    </row>
    <row r="22706" spans="1:7">
      <c r="A22706" s="292" t="s">
        <v>49</v>
      </c>
      <c r="B22706" s="405">
        <v>21669</v>
      </c>
      <c r="C22706" s="292" t="s">
        <v>2980</v>
      </c>
      <c r="E22706" s="292" t="s">
        <v>214</v>
      </c>
      <c r="F22706" s="405">
        <v>36908</v>
      </c>
      <c r="G22706" s="292" t="s">
        <v>2980</v>
      </c>
    </row>
    <row r="22707" spans="1:7">
      <c r="A22707" s="292" t="s">
        <v>49</v>
      </c>
      <c r="B22707" s="405">
        <v>24088</v>
      </c>
      <c r="C22707" s="292" t="s">
        <v>2980</v>
      </c>
      <c r="E22707" s="292" t="s">
        <v>214</v>
      </c>
      <c r="F22707" s="405">
        <v>36912</v>
      </c>
      <c r="G22707" s="292" t="s">
        <v>2980</v>
      </c>
    </row>
    <row r="22708" spans="1:7">
      <c r="A22708" s="292" t="s">
        <v>49</v>
      </c>
      <c r="B22708" s="405">
        <v>24602</v>
      </c>
      <c r="C22708" s="292" t="s">
        <v>2980</v>
      </c>
      <c r="E22708" s="292" t="s">
        <v>214</v>
      </c>
      <c r="F22708" s="405">
        <v>36915</v>
      </c>
      <c r="G22708" s="292" t="s">
        <v>2980</v>
      </c>
    </row>
    <row r="22709" spans="1:7">
      <c r="A22709" s="292" t="s">
        <v>49</v>
      </c>
      <c r="B22709" s="405">
        <v>25133</v>
      </c>
      <c r="C22709" s="292" t="s">
        <v>2980</v>
      </c>
      <c r="E22709" s="292" t="s">
        <v>214</v>
      </c>
      <c r="F22709" s="405">
        <v>36919</v>
      </c>
      <c r="G22709" s="292" t="s">
        <v>2980</v>
      </c>
    </row>
    <row r="22710" spans="1:7">
      <c r="A22710" s="292" t="s">
        <v>49</v>
      </c>
      <c r="B22710" s="405">
        <v>25692</v>
      </c>
      <c r="C22710" s="292" t="s">
        <v>2980</v>
      </c>
      <c r="E22710" s="292" t="s">
        <v>214</v>
      </c>
      <c r="F22710" s="405">
        <v>36922</v>
      </c>
      <c r="G22710" s="292" t="s">
        <v>2980</v>
      </c>
    </row>
    <row r="22711" spans="1:7">
      <c r="A22711" s="292" t="s">
        <v>49</v>
      </c>
      <c r="B22711" s="405">
        <v>26294</v>
      </c>
      <c r="C22711" s="292" t="s">
        <v>2980</v>
      </c>
      <c r="E22711" s="292" t="s">
        <v>214</v>
      </c>
      <c r="F22711" s="405">
        <v>37012</v>
      </c>
      <c r="G22711" s="292" t="s">
        <v>2980</v>
      </c>
    </row>
    <row r="22712" spans="1:7">
      <c r="A22712" s="292" t="s">
        <v>49</v>
      </c>
      <c r="B22712" s="405">
        <v>26631</v>
      </c>
      <c r="C22712" s="292" t="s">
        <v>2980</v>
      </c>
      <c r="E22712" s="292" t="s">
        <v>214</v>
      </c>
      <c r="F22712" s="405">
        <v>37058</v>
      </c>
      <c r="G22712" s="292" t="s">
        <v>2980</v>
      </c>
    </row>
    <row r="22713" spans="1:7">
      <c r="A22713" s="292" t="s">
        <v>49</v>
      </c>
      <c r="B22713" s="405">
        <v>27866</v>
      </c>
      <c r="C22713" s="292" t="s">
        <v>2980</v>
      </c>
      <c r="E22713" s="292" t="s">
        <v>214</v>
      </c>
      <c r="F22713" s="405">
        <v>37096</v>
      </c>
      <c r="G22713" s="292" t="s">
        <v>2980</v>
      </c>
    </row>
    <row r="22714" spans="1:7">
      <c r="A22714" s="292" t="s">
        <v>49</v>
      </c>
      <c r="B22714" s="405">
        <v>28902</v>
      </c>
      <c r="C22714" s="292" t="s">
        <v>2980</v>
      </c>
      <c r="E22714" s="292" t="s">
        <v>214</v>
      </c>
      <c r="F22714" s="405">
        <v>37097</v>
      </c>
      <c r="G22714" s="292" t="s">
        <v>2980</v>
      </c>
    </row>
    <row r="22715" spans="1:7">
      <c r="A22715" s="292" t="s">
        <v>49</v>
      </c>
      <c r="B22715" s="405">
        <v>30559</v>
      </c>
      <c r="C22715" s="292" t="s">
        <v>2980</v>
      </c>
      <c r="E22715" s="292" t="s">
        <v>214</v>
      </c>
      <c r="F22715" s="405">
        <v>37140</v>
      </c>
      <c r="G22715" s="292" t="s">
        <v>2980</v>
      </c>
    </row>
    <row r="22716" spans="1:7">
      <c r="A22716" s="292" t="s">
        <v>49</v>
      </c>
      <c r="B22716" s="405">
        <v>32061</v>
      </c>
      <c r="C22716" s="292" t="s">
        <v>2980</v>
      </c>
      <c r="E22716" s="292" t="s">
        <v>214</v>
      </c>
      <c r="F22716" s="405">
        <v>37144</v>
      </c>
      <c r="G22716" s="292" t="s">
        <v>2980</v>
      </c>
    </row>
    <row r="22717" spans="1:7">
      <c r="A22717" s="292" t="s">
        <v>49</v>
      </c>
      <c r="B22717" s="405">
        <v>35553</v>
      </c>
      <c r="C22717" s="292" t="s">
        <v>2980</v>
      </c>
      <c r="E22717" s="292" t="s">
        <v>214</v>
      </c>
      <c r="F22717" s="405">
        <v>37145</v>
      </c>
      <c r="G22717" s="292" t="s">
        <v>2980</v>
      </c>
    </row>
    <row r="22718" spans="1:7">
      <c r="A22718" s="292" t="s">
        <v>49</v>
      </c>
      <c r="B22718" s="405">
        <v>4416</v>
      </c>
      <c r="C22718" s="292" t="s">
        <v>2980</v>
      </c>
      <c r="E22718" s="292" t="s">
        <v>214</v>
      </c>
      <c r="F22718" s="405">
        <v>37150</v>
      </c>
      <c r="G22718" s="292" t="s">
        <v>2980</v>
      </c>
    </row>
    <row r="22719" spans="1:7">
      <c r="A22719" s="292" t="s">
        <v>49</v>
      </c>
      <c r="B22719" s="405">
        <v>5448</v>
      </c>
      <c r="C22719" s="292" t="s">
        <v>2980</v>
      </c>
      <c r="E22719" s="292" t="s">
        <v>214</v>
      </c>
      <c r="F22719" s="405">
        <v>37175</v>
      </c>
      <c r="G22719" s="292" t="s">
        <v>2980</v>
      </c>
    </row>
    <row r="22720" spans="1:7">
      <c r="A22720" s="292" t="s">
        <v>49</v>
      </c>
      <c r="B22720" s="405">
        <v>15535</v>
      </c>
      <c r="C22720" s="292" t="s">
        <v>2980</v>
      </c>
      <c r="E22720" s="292" t="s">
        <v>214</v>
      </c>
      <c r="F22720" s="405">
        <v>37178</v>
      </c>
      <c r="G22720" s="292" t="s">
        <v>2980</v>
      </c>
    </row>
    <row r="22721" spans="1:7">
      <c r="A22721" s="292" t="s">
        <v>49</v>
      </c>
      <c r="B22721" s="405">
        <v>21824</v>
      </c>
      <c r="C22721" s="292" t="s">
        <v>2980</v>
      </c>
      <c r="E22721" s="292" t="s">
        <v>214</v>
      </c>
      <c r="F22721" s="405">
        <v>37301</v>
      </c>
      <c r="G22721" s="292" t="s">
        <v>2980</v>
      </c>
    </row>
    <row r="22722" spans="1:7">
      <c r="A22722" s="292" t="s">
        <v>49</v>
      </c>
      <c r="B22722" s="405">
        <v>24091</v>
      </c>
      <c r="C22722" s="292" t="s">
        <v>2980</v>
      </c>
      <c r="E22722" s="292" t="s">
        <v>214</v>
      </c>
      <c r="F22722" s="405">
        <v>37308</v>
      </c>
      <c r="G22722" s="292" t="s">
        <v>2980</v>
      </c>
    </row>
    <row r="22723" spans="1:7">
      <c r="A22723" s="292" t="s">
        <v>49</v>
      </c>
      <c r="B22723" s="405">
        <v>24620</v>
      </c>
      <c r="C22723" s="292" t="s">
        <v>2980</v>
      </c>
      <c r="E22723" s="292" t="s">
        <v>214</v>
      </c>
      <c r="F22723" s="405">
        <v>37309</v>
      </c>
      <c r="G22723" s="292" t="s">
        <v>2980</v>
      </c>
    </row>
    <row r="22724" spans="1:7">
      <c r="A22724" s="292" t="s">
        <v>49</v>
      </c>
      <c r="B22724" s="405">
        <v>25164</v>
      </c>
      <c r="C22724" s="292" t="s">
        <v>2980</v>
      </c>
      <c r="E22724" s="292" t="s">
        <v>214</v>
      </c>
      <c r="F22724" s="405">
        <v>37325</v>
      </c>
      <c r="G22724" s="292" t="s">
        <v>2980</v>
      </c>
    </row>
    <row r="22725" spans="1:7">
      <c r="A22725" s="292" t="s">
        <v>49</v>
      </c>
      <c r="B22725" s="405">
        <v>25699</v>
      </c>
      <c r="C22725" s="292" t="s">
        <v>2980</v>
      </c>
      <c r="E22725" s="292" t="s">
        <v>214</v>
      </c>
      <c r="F22725" s="405">
        <v>37332</v>
      </c>
      <c r="G22725" s="292" t="s">
        <v>2980</v>
      </c>
    </row>
    <row r="22726" spans="1:7">
      <c r="A22726" s="292" t="s">
        <v>49</v>
      </c>
      <c r="B22726" s="405">
        <v>26296</v>
      </c>
      <c r="C22726" s="292" t="s">
        <v>2980</v>
      </c>
      <c r="E22726" s="292" t="s">
        <v>214</v>
      </c>
      <c r="F22726" s="405">
        <v>37335</v>
      </c>
      <c r="G22726" s="292" t="s">
        <v>2980</v>
      </c>
    </row>
    <row r="22727" spans="1:7">
      <c r="A22727" s="292" t="s">
        <v>49</v>
      </c>
      <c r="B22727" s="405">
        <v>26636</v>
      </c>
      <c r="C22727" s="292" t="s">
        <v>2980</v>
      </c>
      <c r="E22727" s="292" t="s">
        <v>214</v>
      </c>
      <c r="F22727" s="405">
        <v>37337</v>
      </c>
      <c r="G22727" s="292" t="s">
        <v>2980</v>
      </c>
    </row>
    <row r="22728" spans="1:7">
      <c r="A22728" s="292" t="s">
        <v>49</v>
      </c>
      <c r="B22728" s="405">
        <v>27936</v>
      </c>
      <c r="C22728" s="292" t="s">
        <v>2980</v>
      </c>
      <c r="E22728" s="292" t="s">
        <v>214</v>
      </c>
      <c r="F22728" s="405">
        <v>37365</v>
      </c>
      <c r="G22728" s="292" t="s">
        <v>2980</v>
      </c>
    </row>
    <row r="22729" spans="1:7">
      <c r="A22729" s="292" t="s">
        <v>49</v>
      </c>
      <c r="B22729" s="405">
        <v>29031</v>
      </c>
      <c r="C22729" s="292" t="s">
        <v>2980</v>
      </c>
      <c r="E22729" s="292" t="s">
        <v>214</v>
      </c>
      <c r="F22729" s="405">
        <v>37367</v>
      </c>
      <c r="G22729" s="292" t="s">
        <v>2980</v>
      </c>
    </row>
    <row r="22730" spans="1:7">
      <c r="A22730" s="292" t="s">
        <v>49</v>
      </c>
      <c r="B22730" s="405">
        <v>30560</v>
      </c>
      <c r="C22730" s="292" t="s">
        <v>2980</v>
      </c>
      <c r="E22730" s="292" t="s">
        <v>214</v>
      </c>
      <c r="F22730" s="405">
        <v>37376</v>
      </c>
      <c r="G22730" s="292" t="s">
        <v>2980</v>
      </c>
    </row>
    <row r="22731" spans="1:7">
      <c r="A22731" s="292" t="s">
        <v>49</v>
      </c>
      <c r="B22731" s="405">
        <v>32071</v>
      </c>
      <c r="C22731" s="292" t="s">
        <v>2980</v>
      </c>
      <c r="E22731" s="292" t="s">
        <v>214</v>
      </c>
      <c r="F22731" s="405">
        <v>37383</v>
      </c>
      <c r="G22731" s="292" t="s">
        <v>2980</v>
      </c>
    </row>
    <row r="22732" spans="1:7">
      <c r="A22732" s="292" t="s">
        <v>49</v>
      </c>
      <c r="B22732" s="405">
        <v>35572</v>
      </c>
      <c r="C22732" s="292" t="s">
        <v>2980</v>
      </c>
      <c r="E22732" s="292" t="s">
        <v>214</v>
      </c>
      <c r="F22732" s="405">
        <v>37385</v>
      </c>
      <c r="G22732" s="292" t="s">
        <v>2980</v>
      </c>
    </row>
    <row r="22733" spans="1:7">
      <c r="A22733" s="292" t="s">
        <v>49</v>
      </c>
      <c r="B22733" s="405">
        <v>4417</v>
      </c>
      <c r="C22733" s="292" t="s">
        <v>2980</v>
      </c>
      <c r="E22733" s="292" t="s">
        <v>214</v>
      </c>
      <c r="F22733" s="405">
        <v>37387</v>
      </c>
      <c r="G22733" s="292" t="s">
        <v>2980</v>
      </c>
    </row>
    <row r="22734" spans="1:7">
      <c r="A22734" s="292" t="s">
        <v>49</v>
      </c>
      <c r="B22734" s="405">
        <v>5483</v>
      </c>
      <c r="C22734" s="292" t="s">
        <v>2980</v>
      </c>
      <c r="E22734" s="292" t="s">
        <v>214</v>
      </c>
      <c r="F22734" s="405">
        <v>37391</v>
      </c>
      <c r="G22734" s="292" t="s">
        <v>2980</v>
      </c>
    </row>
    <row r="22735" spans="1:7">
      <c r="A22735" s="292" t="s">
        <v>49</v>
      </c>
      <c r="B22735" s="405">
        <v>15538</v>
      </c>
      <c r="C22735" s="292" t="s">
        <v>2980</v>
      </c>
      <c r="E22735" s="292" t="s">
        <v>214</v>
      </c>
      <c r="F22735" s="405">
        <v>37396</v>
      </c>
      <c r="G22735" s="292" t="s">
        <v>2980</v>
      </c>
    </row>
    <row r="22736" spans="1:7">
      <c r="A22736" s="292" t="s">
        <v>49</v>
      </c>
      <c r="B22736" s="405">
        <v>21838</v>
      </c>
      <c r="C22736" s="292" t="s">
        <v>2980</v>
      </c>
      <c r="E22736" s="292" t="s">
        <v>214</v>
      </c>
      <c r="F22736" s="405">
        <v>37640</v>
      </c>
      <c r="G22736" s="292" t="s">
        <v>2980</v>
      </c>
    </row>
    <row r="22737" spans="1:7">
      <c r="A22737" s="292" t="s">
        <v>49</v>
      </c>
      <c r="B22737" s="405">
        <v>24120</v>
      </c>
      <c r="C22737" s="292" t="s">
        <v>2980</v>
      </c>
      <c r="E22737" s="292" t="s">
        <v>214</v>
      </c>
      <c r="F22737" s="405">
        <v>37680</v>
      </c>
      <c r="G22737" s="292" t="s">
        <v>2980</v>
      </c>
    </row>
    <row r="22738" spans="1:7">
      <c r="A22738" s="292" t="s">
        <v>49</v>
      </c>
      <c r="B22738" s="405">
        <v>24628</v>
      </c>
      <c r="C22738" s="292" t="s">
        <v>2980</v>
      </c>
      <c r="E22738" s="292" t="s">
        <v>214</v>
      </c>
      <c r="F22738" s="405">
        <v>37726</v>
      </c>
      <c r="G22738" s="292" t="s">
        <v>2980</v>
      </c>
    </row>
    <row r="22739" spans="1:7">
      <c r="A22739" s="292" t="s">
        <v>49</v>
      </c>
      <c r="B22739" s="405">
        <v>25180</v>
      </c>
      <c r="C22739" s="292" t="s">
        <v>2980</v>
      </c>
      <c r="E22739" s="292" t="s">
        <v>214</v>
      </c>
      <c r="F22739" s="405">
        <v>37727</v>
      </c>
      <c r="G22739" s="292" t="s">
        <v>2980</v>
      </c>
    </row>
    <row r="22740" spans="1:7">
      <c r="A22740" s="292" t="s">
        <v>49</v>
      </c>
      <c r="B22740" s="405">
        <v>25820</v>
      </c>
      <c r="C22740" s="292" t="s">
        <v>2980</v>
      </c>
      <c r="E22740" s="292" t="s">
        <v>214</v>
      </c>
      <c r="F22740" s="405">
        <v>37729</v>
      </c>
      <c r="G22740" s="292" t="s">
        <v>2980</v>
      </c>
    </row>
    <row r="22741" spans="1:7">
      <c r="A22741" s="292" t="s">
        <v>49</v>
      </c>
      <c r="B22741" s="405">
        <v>26320</v>
      </c>
      <c r="C22741" s="292" t="s">
        <v>2980</v>
      </c>
      <c r="E22741" s="292" t="s">
        <v>214</v>
      </c>
      <c r="F22741" s="405">
        <v>37731</v>
      </c>
      <c r="G22741" s="292" t="s">
        <v>2980</v>
      </c>
    </row>
    <row r="22742" spans="1:7">
      <c r="A22742" s="292" t="s">
        <v>49</v>
      </c>
      <c r="B22742" s="405">
        <v>26638</v>
      </c>
      <c r="C22742" s="292" t="s">
        <v>2980</v>
      </c>
      <c r="E22742" s="292" t="s">
        <v>214</v>
      </c>
      <c r="F22742" s="405">
        <v>37733</v>
      </c>
      <c r="G22742" s="292" t="s">
        <v>2980</v>
      </c>
    </row>
    <row r="22743" spans="1:7">
      <c r="A22743" s="292" t="s">
        <v>49</v>
      </c>
      <c r="B22743" s="405">
        <v>27980</v>
      </c>
      <c r="C22743" s="292" t="s">
        <v>2980</v>
      </c>
      <c r="E22743" s="292" t="s">
        <v>214</v>
      </c>
      <c r="F22743" s="405">
        <v>37753</v>
      </c>
      <c r="G22743" s="292" t="s">
        <v>2980</v>
      </c>
    </row>
    <row r="22744" spans="1:7">
      <c r="A22744" s="292" t="s">
        <v>49</v>
      </c>
      <c r="B22744" s="405">
        <v>29056</v>
      </c>
      <c r="C22744" s="292" t="s">
        <v>2980</v>
      </c>
      <c r="E22744" s="292" t="s">
        <v>214</v>
      </c>
      <c r="F22744" s="405">
        <v>37843</v>
      </c>
      <c r="G22744" s="292" t="s">
        <v>2980</v>
      </c>
    </row>
    <row r="22745" spans="1:7">
      <c r="A22745" s="292" t="s">
        <v>49</v>
      </c>
      <c r="B22745" s="405">
        <v>30562</v>
      </c>
      <c r="C22745" s="292" t="s">
        <v>2980</v>
      </c>
      <c r="E22745" s="292" t="s">
        <v>214</v>
      </c>
      <c r="F22745" s="405">
        <v>37852</v>
      </c>
      <c r="G22745" s="292" t="s">
        <v>2980</v>
      </c>
    </row>
    <row r="22746" spans="1:7">
      <c r="A22746" s="292" t="s">
        <v>49</v>
      </c>
      <c r="B22746" s="405">
        <v>32087</v>
      </c>
      <c r="C22746" s="292" t="s">
        <v>2980</v>
      </c>
      <c r="E22746" s="292" t="s">
        <v>214</v>
      </c>
      <c r="F22746" s="405">
        <v>37872</v>
      </c>
      <c r="G22746" s="292" t="s">
        <v>2980</v>
      </c>
    </row>
    <row r="22747" spans="1:7">
      <c r="A22747" s="292" t="s">
        <v>49</v>
      </c>
      <c r="B22747" s="405">
        <v>35581</v>
      </c>
      <c r="C22747" s="292" t="s">
        <v>2980</v>
      </c>
      <c r="E22747" s="292" t="s">
        <v>214</v>
      </c>
      <c r="F22747" s="405">
        <v>37888</v>
      </c>
      <c r="G22747" s="292" t="s">
        <v>2980</v>
      </c>
    </row>
    <row r="22748" spans="1:7">
      <c r="A22748" s="292" t="s">
        <v>49</v>
      </c>
      <c r="B22748" s="405">
        <v>4426</v>
      </c>
      <c r="C22748" s="292" t="s">
        <v>2980</v>
      </c>
      <c r="E22748" s="292" t="s">
        <v>214</v>
      </c>
      <c r="F22748" s="405">
        <v>38039</v>
      </c>
      <c r="G22748" s="292" t="s">
        <v>2980</v>
      </c>
    </row>
    <row r="22749" spans="1:7">
      <c r="A22749" s="292" t="s">
        <v>49</v>
      </c>
      <c r="B22749" s="405">
        <v>5485</v>
      </c>
      <c r="C22749" s="292" t="s">
        <v>2980</v>
      </c>
      <c r="E22749" s="292" t="s">
        <v>214</v>
      </c>
      <c r="F22749" s="405">
        <v>38042</v>
      </c>
      <c r="G22749" s="292" t="s">
        <v>2980</v>
      </c>
    </row>
    <row r="22750" spans="1:7">
      <c r="A22750" s="292" t="s">
        <v>49</v>
      </c>
      <c r="B22750" s="405">
        <v>15560</v>
      </c>
      <c r="C22750" s="292" t="s">
        <v>2980</v>
      </c>
      <c r="E22750" s="292" t="s">
        <v>214</v>
      </c>
      <c r="F22750" s="405">
        <v>38222</v>
      </c>
      <c r="G22750" s="292" t="s">
        <v>2980</v>
      </c>
    </row>
    <row r="22751" spans="1:7">
      <c r="A22751" s="292" t="s">
        <v>49</v>
      </c>
      <c r="B22751" s="405">
        <v>21866</v>
      </c>
      <c r="C22751" s="292" t="s">
        <v>2980</v>
      </c>
      <c r="E22751" s="292" t="s">
        <v>214</v>
      </c>
      <c r="F22751" s="405">
        <v>38251</v>
      </c>
      <c r="G22751" s="292" t="s">
        <v>2980</v>
      </c>
    </row>
    <row r="22752" spans="1:7">
      <c r="A22752" s="292" t="s">
        <v>49</v>
      </c>
      <c r="B22752" s="405">
        <v>24127</v>
      </c>
      <c r="C22752" s="292" t="s">
        <v>2980</v>
      </c>
      <c r="E22752" s="292" t="s">
        <v>214</v>
      </c>
      <c r="F22752" s="405">
        <v>38311</v>
      </c>
      <c r="G22752" s="292" t="s">
        <v>2980</v>
      </c>
    </row>
    <row r="22753" spans="1:7">
      <c r="A22753" s="292" t="s">
        <v>49</v>
      </c>
      <c r="B22753" s="405">
        <v>24657</v>
      </c>
      <c r="C22753" s="292" t="s">
        <v>2980</v>
      </c>
      <c r="E22753" s="292" t="s">
        <v>214</v>
      </c>
      <c r="F22753" s="405">
        <v>38321</v>
      </c>
      <c r="G22753" s="292" t="s">
        <v>2980</v>
      </c>
    </row>
    <row r="22754" spans="1:7">
      <c r="A22754" s="292" t="s">
        <v>49</v>
      </c>
      <c r="B22754" s="405">
        <v>25204</v>
      </c>
      <c r="C22754" s="292" t="s">
        <v>2980</v>
      </c>
      <c r="E22754" s="292" t="s">
        <v>214</v>
      </c>
      <c r="F22754" s="405">
        <v>38345</v>
      </c>
      <c r="G22754" s="292" t="s">
        <v>2980</v>
      </c>
    </row>
    <row r="22755" spans="1:7">
      <c r="A22755" s="292" t="s">
        <v>49</v>
      </c>
      <c r="B22755" s="405">
        <v>25851</v>
      </c>
      <c r="C22755" s="292" t="s">
        <v>2980</v>
      </c>
      <c r="E22755" s="292" t="s">
        <v>214</v>
      </c>
      <c r="F22755" s="405">
        <v>38357</v>
      </c>
      <c r="G22755" s="292" t="s">
        <v>2980</v>
      </c>
    </row>
    <row r="22756" spans="1:7">
      <c r="A22756" s="292" t="s">
        <v>49</v>
      </c>
      <c r="B22756" s="405">
        <v>26321</v>
      </c>
      <c r="C22756" s="292" t="s">
        <v>2980</v>
      </c>
      <c r="E22756" s="292" t="s">
        <v>214</v>
      </c>
      <c r="F22756" s="405">
        <v>38366</v>
      </c>
      <c r="G22756" s="292" t="s">
        <v>2980</v>
      </c>
    </row>
    <row r="22757" spans="1:7">
      <c r="A22757" s="292" t="s">
        <v>49</v>
      </c>
      <c r="B22757" s="405">
        <v>26671</v>
      </c>
      <c r="C22757" s="292" t="s">
        <v>2980</v>
      </c>
      <c r="E22757" s="292" t="s">
        <v>214</v>
      </c>
      <c r="F22757" s="405">
        <v>38453</v>
      </c>
      <c r="G22757" s="292" t="s">
        <v>2980</v>
      </c>
    </row>
    <row r="22758" spans="1:7">
      <c r="A22758" s="292" t="s">
        <v>49</v>
      </c>
      <c r="B22758" s="405">
        <v>28102</v>
      </c>
      <c r="C22758" s="292" t="s">
        <v>2980</v>
      </c>
      <c r="E22758" s="292" t="s">
        <v>214</v>
      </c>
      <c r="F22758" s="405">
        <v>38455</v>
      </c>
      <c r="G22758" s="292" t="s">
        <v>2980</v>
      </c>
    </row>
    <row r="22759" spans="1:7">
      <c r="A22759" s="292" t="s">
        <v>49</v>
      </c>
      <c r="B22759" s="405">
        <v>29331</v>
      </c>
      <c r="C22759" s="292" t="s">
        <v>2980</v>
      </c>
      <c r="E22759" s="292" t="s">
        <v>214</v>
      </c>
      <c r="F22759" s="405">
        <v>38459</v>
      </c>
      <c r="G22759" s="292" t="s">
        <v>2980</v>
      </c>
    </row>
    <row r="22760" spans="1:7">
      <c r="A22760" s="292" t="s">
        <v>49</v>
      </c>
      <c r="B22760" s="405">
        <v>30634</v>
      </c>
      <c r="C22760" s="292" t="s">
        <v>2980</v>
      </c>
      <c r="E22760" s="292" t="s">
        <v>214</v>
      </c>
      <c r="F22760" s="405">
        <v>38471</v>
      </c>
      <c r="G22760" s="292" t="s">
        <v>2980</v>
      </c>
    </row>
    <row r="22761" spans="1:7">
      <c r="A22761" s="292" t="s">
        <v>49</v>
      </c>
      <c r="B22761" s="405">
        <v>32110</v>
      </c>
      <c r="C22761" s="292" t="s">
        <v>2980</v>
      </c>
      <c r="E22761" s="292" t="s">
        <v>214</v>
      </c>
      <c r="F22761" s="405">
        <v>38475</v>
      </c>
      <c r="G22761" s="292" t="s">
        <v>2980</v>
      </c>
    </row>
    <row r="22762" spans="1:7">
      <c r="A22762" s="292" t="s">
        <v>49</v>
      </c>
      <c r="B22762" s="405">
        <v>35610</v>
      </c>
      <c r="C22762" s="292" t="s">
        <v>2980</v>
      </c>
      <c r="E22762" s="292" t="s">
        <v>214</v>
      </c>
      <c r="F22762" s="405">
        <v>38477</v>
      </c>
      <c r="G22762" s="292" t="s">
        <v>2980</v>
      </c>
    </row>
    <row r="22763" spans="1:7">
      <c r="A22763" s="292" t="s">
        <v>49</v>
      </c>
      <c r="B22763" s="405">
        <v>4454</v>
      </c>
      <c r="C22763" s="292" t="s">
        <v>2980</v>
      </c>
      <c r="E22763" s="292" t="s">
        <v>214</v>
      </c>
      <c r="F22763" s="405">
        <v>38504</v>
      </c>
      <c r="G22763" s="292" t="s">
        <v>2980</v>
      </c>
    </row>
    <row r="22764" spans="1:7">
      <c r="A22764" s="292" t="s">
        <v>49</v>
      </c>
      <c r="B22764" s="405">
        <v>5487</v>
      </c>
      <c r="C22764" s="292" t="s">
        <v>2980</v>
      </c>
      <c r="E22764" s="292" t="s">
        <v>214</v>
      </c>
      <c r="F22764" s="405">
        <v>38541</v>
      </c>
      <c r="G22764" s="292" t="s">
        <v>2980</v>
      </c>
    </row>
    <row r="22765" spans="1:7">
      <c r="A22765" s="292" t="s">
        <v>49</v>
      </c>
      <c r="B22765" s="405">
        <v>15763</v>
      </c>
      <c r="C22765" s="292" t="s">
        <v>2980</v>
      </c>
      <c r="E22765" s="292" t="s">
        <v>214</v>
      </c>
      <c r="F22765" s="405">
        <v>38554</v>
      </c>
      <c r="G22765" s="292" t="s">
        <v>2980</v>
      </c>
    </row>
    <row r="22766" spans="1:7">
      <c r="A22766" s="292" t="s">
        <v>49</v>
      </c>
      <c r="B22766" s="405">
        <v>21867</v>
      </c>
      <c r="C22766" s="292" t="s">
        <v>2980</v>
      </c>
      <c r="E22766" s="292" t="s">
        <v>214</v>
      </c>
      <c r="F22766" s="405">
        <v>38556</v>
      </c>
      <c r="G22766" s="292" t="s">
        <v>2980</v>
      </c>
    </row>
    <row r="22767" spans="1:7">
      <c r="A22767" s="292" t="s">
        <v>49</v>
      </c>
      <c r="B22767" s="405">
        <v>24128</v>
      </c>
      <c r="C22767" s="292" t="s">
        <v>2980</v>
      </c>
      <c r="E22767" s="292" t="s">
        <v>214</v>
      </c>
      <c r="F22767" s="405">
        <v>38562</v>
      </c>
      <c r="G22767" s="292" t="s">
        <v>2980</v>
      </c>
    </row>
    <row r="22768" spans="1:7">
      <c r="A22768" s="292" t="s">
        <v>49</v>
      </c>
      <c r="B22768" s="405">
        <v>24726</v>
      </c>
      <c r="C22768" s="292" t="s">
        <v>2980</v>
      </c>
      <c r="E22768" s="292" t="s">
        <v>214</v>
      </c>
      <c r="F22768" s="405">
        <v>38568</v>
      </c>
      <c r="G22768" s="292" t="s">
        <v>2980</v>
      </c>
    </row>
    <row r="22769" spans="1:7">
      <c r="A22769" s="292" t="s">
        <v>49</v>
      </c>
      <c r="B22769" s="405">
        <v>25211</v>
      </c>
      <c r="C22769" s="292" t="s">
        <v>2980</v>
      </c>
      <c r="E22769" s="292" t="s">
        <v>214</v>
      </c>
      <c r="F22769" s="405">
        <v>38569</v>
      </c>
      <c r="G22769" s="292" t="s">
        <v>2980</v>
      </c>
    </row>
    <row r="22770" spans="1:7">
      <c r="A22770" s="292" t="s">
        <v>49</v>
      </c>
      <c r="B22770" s="405">
        <v>25854</v>
      </c>
      <c r="C22770" s="292" t="s">
        <v>2980</v>
      </c>
      <c r="E22770" s="292" t="s">
        <v>214</v>
      </c>
      <c r="F22770" s="405">
        <v>38573</v>
      </c>
      <c r="G22770" s="292" t="s">
        <v>2980</v>
      </c>
    </row>
    <row r="22771" spans="1:7">
      <c r="A22771" s="292" t="s">
        <v>49</v>
      </c>
      <c r="B22771" s="405">
        <v>26325</v>
      </c>
      <c r="C22771" s="292" t="s">
        <v>2980</v>
      </c>
      <c r="E22771" s="292" t="s">
        <v>214</v>
      </c>
      <c r="F22771" s="405">
        <v>38588</v>
      </c>
      <c r="G22771" s="292" t="s">
        <v>2980</v>
      </c>
    </row>
    <row r="22772" spans="1:7">
      <c r="A22772" s="292" t="s">
        <v>49</v>
      </c>
      <c r="B22772" s="405">
        <v>26679</v>
      </c>
      <c r="C22772" s="292" t="s">
        <v>2980</v>
      </c>
      <c r="E22772" s="292" t="s">
        <v>214</v>
      </c>
      <c r="F22772" s="405">
        <v>38589</v>
      </c>
      <c r="G22772" s="292" t="s">
        <v>2980</v>
      </c>
    </row>
    <row r="22773" spans="1:7">
      <c r="A22773" s="292" t="s">
        <v>49</v>
      </c>
      <c r="B22773" s="405">
        <v>28137</v>
      </c>
      <c r="C22773" s="292" t="s">
        <v>2980</v>
      </c>
      <c r="E22773" s="292" t="s">
        <v>214</v>
      </c>
      <c r="F22773" s="405">
        <v>38622</v>
      </c>
      <c r="G22773" s="292" t="s">
        <v>2980</v>
      </c>
    </row>
    <row r="22774" spans="1:7">
      <c r="A22774" s="292" t="s">
        <v>49</v>
      </c>
      <c r="B22774" s="405">
        <v>29332</v>
      </c>
      <c r="C22774" s="292" t="s">
        <v>2980</v>
      </c>
      <c r="E22774" s="292" t="s">
        <v>214</v>
      </c>
      <c r="F22774" s="405">
        <v>38623</v>
      </c>
      <c r="G22774" s="292" t="s">
        <v>2980</v>
      </c>
    </row>
    <row r="22775" spans="1:7">
      <c r="A22775" s="292" t="s">
        <v>49</v>
      </c>
      <c r="B22775" s="405">
        <v>30639</v>
      </c>
      <c r="C22775" s="292" t="s">
        <v>2980</v>
      </c>
      <c r="E22775" s="292" t="s">
        <v>214</v>
      </c>
      <c r="F22775" s="405">
        <v>38642</v>
      </c>
      <c r="G22775" s="292" t="s">
        <v>2980</v>
      </c>
    </row>
    <row r="22776" spans="1:7">
      <c r="A22776" s="292" t="s">
        <v>49</v>
      </c>
      <c r="B22776" s="405">
        <v>32140</v>
      </c>
      <c r="C22776" s="292" t="s">
        <v>2980</v>
      </c>
      <c r="E22776" s="292" t="s">
        <v>214</v>
      </c>
      <c r="F22776" s="405">
        <v>38647</v>
      </c>
      <c r="G22776" s="292" t="s">
        <v>2980</v>
      </c>
    </row>
    <row r="22777" spans="1:7">
      <c r="A22777" s="292" t="s">
        <v>49</v>
      </c>
      <c r="B22777" s="405">
        <v>35651</v>
      </c>
      <c r="C22777" s="292" t="s">
        <v>2980</v>
      </c>
      <c r="E22777" s="292" t="s">
        <v>214</v>
      </c>
      <c r="F22777" s="405">
        <v>38649</v>
      </c>
      <c r="G22777" s="292" t="s">
        <v>2980</v>
      </c>
    </row>
    <row r="22778" spans="1:7">
      <c r="A22778" s="292" t="s">
        <v>49</v>
      </c>
      <c r="B22778" s="405">
        <v>4487</v>
      </c>
      <c r="C22778" s="292" t="s">
        <v>2980</v>
      </c>
      <c r="E22778" s="292" t="s">
        <v>214</v>
      </c>
      <c r="F22778" s="405">
        <v>38650</v>
      </c>
      <c r="G22778" s="292" t="s">
        <v>2980</v>
      </c>
    </row>
    <row r="22779" spans="1:7">
      <c r="A22779" s="292" t="s">
        <v>49</v>
      </c>
      <c r="B22779" s="405">
        <v>5824</v>
      </c>
      <c r="C22779" s="292" t="s">
        <v>2980</v>
      </c>
      <c r="E22779" s="292" t="s">
        <v>214</v>
      </c>
      <c r="F22779" s="405">
        <v>38659</v>
      </c>
      <c r="G22779" s="292" t="s">
        <v>2980</v>
      </c>
    </row>
    <row r="22780" spans="1:7">
      <c r="A22780" s="292" t="s">
        <v>49</v>
      </c>
      <c r="B22780" s="405">
        <v>16058</v>
      </c>
      <c r="C22780" s="292" t="s">
        <v>2980</v>
      </c>
      <c r="E22780" s="292" t="s">
        <v>214</v>
      </c>
      <c r="F22780" s="405">
        <v>38720</v>
      </c>
      <c r="G22780" s="292" t="s">
        <v>2980</v>
      </c>
    </row>
    <row r="22781" spans="1:7">
      <c r="A22781" s="292" t="s">
        <v>49</v>
      </c>
      <c r="B22781" s="405">
        <v>22438</v>
      </c>
      <c r="C22781" s="292" t="s">
        <v>2980</v>
      </c>
      <c r="E22781" s="292" t="s">
        <v>214</v>
      </c>
      <c r="F22781" s="405">
        <v>38725</v>
      </c>
      <c r="G22781" s="292" t="s">
        <v>2980</v>
      </c>
    </row>
    <row r="22782" spans="1:7">
      <c r="A22782" s="292" t="s">
        <v>49</v>
      </c>
      <c r="B22782" s="405">
        <v>24131</v>
      </c>
      <c r="C22782" s="292" t="s">
        <v>2980</v>
      </c>
      <c r="E22782" s="292" t="s">
        <v>214</v>
      </c>
      <c r="F22782" s="405">
        <v>38745</v>
      </c>
      <c r="G22782" s="292" t="s">
        <v>2980</v>
      </c>
    </row>
    <row r="22783" spans="1:7">
      <c r="A22783" s="292" t="s">
        <v>49</v>
      </c>
      <c r="B22783" s="405">
        <v>24736</v>
      </c>
      <c r="C22783" s="292" t="s">
        <v>2980</v>
      </c>
      <c r="E22783" s="292" t="s">
        <v>214</v>
      </c>
      <c r="F22783" s="405">
        <v>38769</v>
      </c>
      <c r="G22783" s="292" t="s">
        <v>2980</v>
      </c>
    </row>
    <row r="22784" spans="1:7">
      <c r="A22784" s="292" t="s">
        <v>49</v>
      </c>
      <c r="B22784" s="405">
        <v>25234</v>
      </c>
      <c r="C22784" s="292" t="s">
        <v>2980</v>
      </c>
      <c r="E22784" s="292" t="s">
        <v>214</v>
      </c>
      <c r="F22784" s="405">
        <v>38778</v>
      </c>
      <c r="G22784" s="292" t="s">
        <v>2980</v>
      </c>
    </row>
    <row r="22785" spans="1:7">
      <c r="A22785" s="292" t="s">
        <v>49</v>
      </c>
      <c r="B22785" s="405">
        <v>25902</v>
      </c>
      <c r="C22785" s="292" t="s">
        <v>2980</v>
      </c>
      <c r="E22785" s="292" t="s">
        <v>214</v>
      </c>
      <c r="F22785" s="405">
        <v>38848</v>
      </c>
      <c r="G22785" s="292" t="s">
        <v>2980</v>
      </c>
    </row>
    <row r="22786" spans="1:7">
      <c r="A22786" s="292" t="s">
        <v>49</v>
      </c>
      <c r="B22786" s="405">
        <v>26335</v>
      </c>
      <c r="C22786" s="292" t="s">
        <v>2980</v>
      </c>
      <c r="E22786" s="292" t="s">
        <v>214</v>
      </c>
      <c r="F22786" s="405">
        <v>38859</v>
      </c>
      <c r="G22786" s="292" t="s">
        <v>2980</v>
      </c>
    </row>
    <row r="22787" spans="1:7">
      <c r="A22787" s="292" t="s">
        <v>49</v>
      </c>
      <c r="B22787" s="405">
        <v>26680</v>
      </c>
      <c r="C22787" s="292" t="s">
        <v>2980</v>
      </c>
      <c r="E22787" s="292" t="s">
        <v>214</v>
      </c>
      <c r="F22787" s="405">
        <v>38873</v>
      </c>
      <c r="G22787" s="292" t="s">
        <v>2980</v>
      </c>
    </row>
    <row r="22788" spans="1:7">
      <c r="A22788" s="292" t="s">
        <v>49</v>
      </c>
      <c r="B22788" s="405">
        <v>28509</v>
      </c>
      <c r="C22788" s="292" t="s">
        <v>2980</v>
      </c>
      <c r="E22788" s="292" t="s">
        <v>214</v>
      </c>
      <c r="F22788" s="405">
        <v>38877</v>
      </c>
      <c r="G22788" s="292" t="s">
        <v>2980</v>
      </c>
    </row>
    <row r="22789" spans="1:7">
      <c r="A22789" s="292" t="s">
        <v>49</v>
      </c>
      <c r="B22789" s="405">
        <v>29355</v>
      </c>
      <c r="C22789" s="292" t="s">
        <v>2980</v>
      </c>
      <c r="E22789" s="292" t="s">
        <v>214</v>
      </c>
      <c r="F22789" s="405">
        <v>38920</v>
      </c>
      <c r="G22789" s="292" t="s">
        <v>2980</v>
      </c>
    </row>
    <row r="22790" spans="1:7">
      <c r="A22790" s="292" t="s">
        <v>49</v>
      </c>
      <c r="B22790" s="405">
        <v>30730</v>
      </c>
      <c r="C22790" s="292" t="s">
        <v>2980</v>
      </c>
      <c r="E22790" s="292" t="s">
        <v>214</v>
      </c>
      <c r="F22790" s="405">
        <v>38924</v>
      </c>
      <c r="G22790" s="292" t="s">
        <v>2980</v>
      </c>
    </row>
    <row r="22791" spans="1:7">
      <c r="A22791" s="292" t="s">
        <v>49</v>
      </c>
      <c r="B22791" s="405">
        <v>32324</v>
      </c>
      <c r="C22791" s="292" t="s">
        <v>2980</v>
      </c>
      <c r="E22791" s="292" t="s">
        <v>214</v>
      </c>
      <c r="F22791" s="405">
        <v>38925</v>
      </c>
      <c r="G22791" s="292" t="s">
        <v>2980</v>
      </c>
    </row>
    <row r="22792" spans="1:7">
      <c r="A22792" s="292" t="s">
        <v>49</v>
      </c>
      <c r="B22792" s="405">
        <v>35654</v>
      </c>
      <c r="C22792" s="292" t="s">
        <v>2980</v>
      </c>
      <c r="E22792" s="292" t="s">
        <v>214</v>
      </c>
      <c r="F22792" s="405">
        <v>38928</v>
      </c>
      <c r="G22792" s="292" t="s">
        <v>2980</v>
      </c>
    </row>
    <row r="22793" spans="1:7">
      <c r="A22793" s="292" t="s">
        <v>49</v>
      </c>
      <c r="B22793" s="405">
        <v>4490</v>
      </c>
      <c r="C22793" s="292" t="s">
        <v>2980</v>
      </c>
      <c r="E22793" s="292" t="s">
        <v>214</v>
      </c>
      <c r="F22793" s="405">
        <v>38929</v>
      </c>
      <c r="G22793" s="292" t="s">
        <v>2980</v>
      </c>
    </row>
    <row r="22794" spans="1:7">
      <c r="A22794" s="292" t="s">
        <v>49</v>
      </c>
      <c r="B22794" s="405">
        <v>5840</v>
      </c>
      <c r="C22794" s="292" t="s">
        <v>2980</v>
      </c>
      <c r="E22794" s="292" t="s">
        <v>214</v>
      </c>
      <c r="F22794" s="405">
        <v>38946</v>
      </c>
      <c r="G22794" s="292" t="s">
        <v>2980</v>
      </c>
    </row>
    <row r="22795" spans="1:7">
      <c r="A22795" s="292" t="s">
        <v>49</v>
      </c>
      <c r="B22795" s="405">
        <v>16220</v>
      </c>
      <c r="C22795" s="292" t="s">
        <v>2980</v>
      </c>
      <c r="E22795" s="292" t="s">
        <v>214</v>
      </c>
      <c r="F22795" s="405">
        <v>38948</v>
      </c>
      <c r="G22795" s="292" t="s">
        <v>2980</v>
      </c>
    </row>
    <row r="22796" spans="1:7">
      <c r="A22796" s="292" t="s">
        <v>49</v>
      </c>
      <c r="B22796" s="405">
        <v>22509</v>
      </c>
      <c r="C22796" s="292" t="s">
        <v>2980</v>
      </c>
      <c r="E22796" s="292" t="s">
        <v>214</v>
      </c>
      <c r="F22796" s="405">
        <v>38950</v>
      </c>
      <c r="G22796" s="292" t="s">
        <v>2980</v>
      </c>
    </row>
    <row r="22797" spans="1:7">
      <c r="A22797" s="292" t="s">
        <v>49</v>
      </c>
      <c r="B22797" s="405">
        <v>24137</v>
      </c>
      <c r="C22797" s="292" t="s">
        <v>2980</v>
      </c>
      <c r="E22797" s="292" t="s">
        <v>214</v>
      </c>
      <c r="F22797" s="405">
        <v>38951</v>
      </c>
      <c r="G22797" s="292" t="s">
        <v>2980</v>
      </c>
    </row>
    <row r="22798" spans="1:7">
      <c r="A22798" s="292" t="s">
        <v>49</v>
      </c>
      <c r="B22798" s="405">
        <v>24747</v>
      </c>
      <c r="C22798" s="292" t="s">
        <v>2980</v>
      </c>
      <c r="E22798" s="292" t="s">
        <v>214</v>
      </c>
      <c r="F22798" s="405">
        <v>38959</v>
      </c>
      <c r="G22798" s="292" t="s">
        <v>2980</v>
      </c>
    </row>
    <row r="22799" spans="1:7">
      <c r="A22799" s="292" t="s">
        <v>49</v>
      </c>
      <c r="B22799" s="405">
        <v>25235</v>
      </c>
      <c r="C22799" s="292" t="s">
        <v>2980</v>
      </c>
      <c r="E22799" s="292" t="s">
        <v>214</v>
      </c>
      <c r="F22799" s="405">
        <v>38961</v>
      </c>
      <c r="G22799" s="292" t="s">
        <v>2980</v>
      </c>
    </row>
    <row r="22800" spans="1:7">
      <c r="A22800" s="292" t="s">
        <v>49</v>
      </c>
      <c r="B22800" s="405">
        <v>25908</v>
      </c>
      <c r="C22800" s="292" t="s">
        <v>2980</v>
      </c>
      <c r="E22800" s="292" t="s">
        <v>214</v>
      </c>
      <c r="F22800" s="405">
        <v>38963</v>
      </c>
      <c r="G22800" s="292" t="s">
        <v>2980</v>
      </c>
    </row>
    <row r="22801" spans="1:7">
      <c r="A22801" s="292" t="s">
        <v>49</v>
      </c>
      <c r="B22801" s="405">
        <v>26338</v>
      </c>
      <c r="C22801" s="292" t="s">
        <v>2980</v>
      </c>
      <c r="E22801" s="292" t="s">
        <v>214</v>
      </c>
      <c r="F22801" s="405">
        <v>38964</v>
      </c>
      <c r="G22801" s="292" t="s">
        <v>2980</v>
      </c>
    </row>
    <row r="22802" spans="1:7">
      <c r="A22802" s="292" t="s">
        <v>49</v>
      </c>
      <c r="B22802" s="405">
        <v>26705</v>
      </c>
      <c r="C22802" s="292" t="s">
        <v>2980</v>
      </c>
      <c r="E22802" s="292" t="s">
        <v>214</v>
      </c>
      <c r="F22802" s="405">
        <v>39044</v>
      </c>
      <c r="G22802" s="292" t="s">
        <v>2980</v>
      </c>
    </row>
    <row r="22803" spans="1:7">
      <c r="A22803" s="292" t="s">
        <v>49</v>
      </c>
      <c r="B22803" s="405">
        <v>28510</v>
      </c>
      <c r="C22803" s="292" t="s">
        <v>2980</v>
      </c>
      <c r="E22803" s="292" t="s">
        <v>214</v>
      </c>
      <c r="F22803" s="405">
        <v>39045</v>
      </c>
      <c r="G22803" s="292" t="s">
        <v>2980</v>
      </c>
    </row>
    <row r="22804" spans="1:7">
      <c r="A22804" s="292" t="s">
        <v>49</v>
      </c>
      <c r="B22804" s="405">
        <v>29375</v>
      </c>
      <c r="C22804" s="292" t="s">
        <v>2980</v>
      </c>
      <c r="E22804" s="292" t="s">
        <v>214</v>
      </c>
      <c r="F22804" s="405">
        <v>39061</v>
      </c>
      <c r="G22804" s="292" t="s">
        <v>2980</v>
      </c>
    </row>
    <row r="22805" spans="1:7">
      <c r="A22805" s="292" t="s">
        <v>49</v>
      </c>
      <c r="B22805" s="405">
        <v>30731</v>
      </c>
      <c r="C22805" s="292" t="s">
        <v>2980</v>
      </c>
      <c r="E22805" s="292" t="s">
        <v>214</v>
      </c>
      <c r="F22805" s="405">
        <v>39067</v>
      </c>
      <c r="G22805" s="292" t="s">
        <v>2980</v>
      </c>
    </row>
    <row r="22806" spans="1:7">
      <c r="A22806" s="292" t="s">
        <v>49</v>
      </c>
      <c r="B22806" s="405">
        <v>32331</v>
      </c>
      <c r="C22806" s="292" t="s">
        <v>2980</v>
      </c>
      <c r="E22806" s="292" t="s">
        <v>214</v>
      </c>
      <c r="F22806" s="405">
        <v>39086</v>
      </c>
      <c r="G22806" s="292" t="s">
        <v>2980</v>
      </c>
    </row>
    <row r="22807" spans="1:7">
      <c r="A22807" s="292" t="s">
        <v>49</v>
      </c>
      <c r="B22807" s="405">
        <v>35677</v>
      </c>
      <c r="C22807" s="292" t="s">
        <v>2980</v>
      </c>
      <c r="E22807" s="292" t="s">
        <v>214</v>
      </c>
      <c r="F22807" s="405">
        <v>39094</v>
      </c>
      <c r="G22807" s="292" t="s">
        <v>2980</v>
      </c>
    </row>
    <row r="22808" spans="1:7">
      <c r="A22808" s="292" t="s">
        <v>49</v>
      </c>
      <c r="B22808" s="405">
        <v>4492</v>
      </c>
      <c r="C22808" s="292" t="s">
        <v>2980</v>
      </c>
      <c r="E22808" s="292" t="s">
        <v>214</v>
      </c>
      <c r="F22808" s="405">
        <v>39095</v>
      </c>
      <c r="G22808" s="292" t="s">
        <v>2980</v>
      </c>
    </row>
    <row r="22809" spans="1:7">
      <c r="A22809" s="292" t="s">
        <v>49</v>
      </c>
      <c r="B22809" s="405">
        <v>5845</v>
      </c>
      <c r="C22809" s="292" t="s">
        <v>2980</v>
      </c>
      <c r="E22809" s="292" t="s">
        <v>214</v>
      </c>
      <c r="F22809" s="405">
        <v>39108</v>
      </c>
      <c r="G22809" s="292" t="s">
        <v>2980</v>
      </c>
    </row>
    <row r="22810" spans="1:7">
      <c r="A22810" s="292" t="s">
        <v>49</v>
      </c>
      <c r="B22810" s="405">
        <v>16225</v>
      </c>
      <c r="C22810" s="292" t="s">
        <v>2980</v>
      </c>
      <c r="E22810" s="292" t="s">
        <v>214</v>
      </c>
      <c r="F22810" s="405">
        <v>39117</v>
      </c>
      <c r="G22810" s="292" t="s">
        <v>2980</v>
      </c>
    </row>
    <row r="22811" spans="1:7">
      <c r="A22811" s="292" t="s">
        <v>49</v>
      </c>
      <c r="B22811" s="405">
        <v>22538</v>
      </c>
      <c r="C22811" s="292" t="s">
        <v>2980</v>
      </c>
      <c r="E22811" s="292" t="s">
        <v>214</v>
      </c>
      <c r="F22811" s="405">
        <v>39119</v>
      </c>
      <c r="G22811" s="292" t="s">
        <v>2980</v>
      </c>
    </row>
    <row r="22812" spans="1:7">
      <c r="A22812" s="292" t="s">
        <v>49</v>
      </c>
      <c r="B22812" s="405">
        <v>24138</v>
      </c>
      <c r="C22812" s="292" t="s">
        <v>2980</v>
      </c>
      <c r="E22812" s="292" t="s">
        <v>214</v>
      </c>
      <c r="F22812" s="405">
        <v>39140</v>
      </c>
      <c r="G22812" s="292" t="s">
        <v>2980</v>
      </c>
    </row>
    <row r="22813" spans="1:7">
      <c r="A22813" s="292" t="s">
        <v>49</v>
      </c>
      <c r="B22813" s="405">
        <v>24811</v>
      </c>
      <c r="C22813" s="292" t="s">
        <v>2980</v>
      </c>
      <c r="E22813" s="292" t="s">
        <v>214</v>
      </c>
      <c r="F22813" s="405">
        <v>39146</v>
      </c>
      <c r="G22813" s="292" t="s">
        <v>2980</v>
      </c>
    </row>
    <row r="22814" spans="1:7">
      <c r="A22814" s="292" t="s">
        <v>49</v>
      </c>
      <c r="B22814" s="405">
        <v>25243</v>
      </c>
      <c r="C22814" s="292" t="s">
        <v>2980</v>
      </c>
      <c r="E22814" s="292" t="s">
        <v>214</v>
      </c>
      <c r="F22814" s="405">
        <v>39152</v>
      </c>
      <c r="G22814" s="292" t="s">
        <v>2980</v>
      </c>
    </row>
    <row r="22815" spans="1:7">
      <c r="A22815" s="292" t="s">
        <v>49</v>
      </c>
      <c r="B22815" s="405">
        <v>25938</v>
      </c>
      <c r="C22815" s="292" t="s">
        <v>2980</v>
      </c>
      <c r="E22815" s="292" t="s">
        <v>214</v>
      </c>
      <c r="F22815" s="405">
        <v>39156</v>
      </c>
      <c r="G22815" s="292" t="s">
        <v>2980</v>
      </c>
    </row>
    <row r="22816" spans="1:7">
      <c r="A22816" s="292" t="s">
        <v>49</v>
      </c>
      <c r="B22816" s="405">
        <v>26339</v>
      </c>
      <c r="C22816" s="292" t="s">
        <v>2980</v>
      </c>
      <c r="E22816" s="292" t="s">
        <v>214</v>
      </c>
      <c r="F22816" s="405">
        <v>39160</v>
      </c>
      <c r="G22816" s="292" t="s">
        <v>2980</v>
      </c>
    </row>
    <row r="22817" spans="1:7">
      <c r="A22817" s="292" t="s">
        <v>49</v>
      </c>
      <c r="B22817" s="405">
        <v>26707</v>
      </c>
      <c r="C22817" s="292" t="s">
        <v>2980</v>
      </c>
      <c r="E22817" s="292" t="s">
        <v>214</v>
      </c>
      <c r="F22817" s="405">
        <v>39166</v>
      </c>
      <c r="G22817" s="292" t="s">
        <v>2980</v>
      </c>
    </row>
    <row r="22818" spans="1:7">
      <c r="A22818" s="292" t="s">
        <v>49</v>
      </c>
      <c r="B22818" s="405">
        <v>28518</v>
      </c>
      <c r="C22818" s="292" t="s">
        <v>2980</v>
      </c>
      <c r="E22818" s="292" t="s">
        <v>214</v>
      </c>
      <c r="F22818" s="405">
        <v>39177</v>
      </c>
      <c r="G22818" s="292" t="s">
        <v>2980</v>
      </c>
    </row>
    <row r="22819" spans="1:7">
      <c r="A22819" s="292" t="s">
        <v>49</v>
      </c>
      <c r="B22819" s="405">
        <v>29426</v>
      </c>
      <c r="C22819" s="292" t="s">
        <v>2980</v>
      </c>
      <c r="E22819" s="292" t="s">
        <v>214</v>
      </c>
      <c r="F22819" s="405">
        <v>39179</v>
      </c>
      <c r="G22819" s="292" t="s">
        <v>2980</v>
      </c>
    </row>
    <row r="22820" spans="1:7">
      <c r="A22820" s="292" t="s">
        <v>49</v>
      </c>
      <c r="B22820" s="405">
        <v>30733</v>
      </c>
      <c r="C22820" s="292" t="s">
        <v>2980</v>
      </c>
      <c r="E22820" s="292" t="s">
        <v>214</v>
      </c>
      <c r="F22820" s="405">
        <v>39192</v>
      </c>
      <c r="G22820" s="292" t="s">
        <v>2980</v>
      </c>
    </row>
    <row r="22821" spans="1:7">
      <c r="A22821" s="292" t="s">
        <v>49</v>
      </c>
      <c r="B22821" s="405">
        <v>32336</v>
      </c>
      <c r="C22821" s="292" t="s">
        <v>2980</v>
      </c>
      <c r="E22821" s="292" t="s">
        <v>214</v>
      </c>
      <c r="F22821" s="405">
        <v>39337</v>
      </c>
      <c r="G22821" s="292" t="s">
        <v>2980</v>
      </c>
    </row>
    <row r="22822" spans="1:7">
      <c r="A22822" s="292" t="s">
        <v>49</v>
      </c>
      <c r="B22822" s="405">
        <v>35745</v>
      </c>
      <c r="C22822" s="292" t="s">
        <v>2980</v>
      </c>
      <c r="E22822" s="292" t="s">
        <v>214</v>
      </c>
      <c r="F22822" s="405">
        <v>39338</v>
      </c>
      <c r="G22822" s="292" t="s">
        <v>2980</v>
      </c>
    </row>
    <row r="22823" spans="1:7">
      <c r="A22823" s="292" t="s">
        <v>49</v>
      </c>
      <c r="B22823" s="405">
        <v>4495</v>
      </c>
      <c r="C22823" s="292" t="s">
        <v>2980</v>
      </c>
      <c r="E22823" s="292" t="s">
        <v>214</v>
      </c>
      <c r="F22823" s="405">
        <v>39339</v>
      </c>
      <c r="G22823" s="292" t="s">
        <v>2980</v>
      </c>
    </row>
    <row r="22824" spans="1:7">
      <c r="A22824" s="292" t="s">
        <v>49</v>
      </c>
      <c r="B22824" s="405">
        <v>5853</v>
      </c>
      <c r="C22824" s="292" t="s">
        <v>2980</v>
      </c>
      <c r="E22824" s="292" t="s">
        <v>214</v>
      </c>
      <c r="F22824" s="405">
        <v>39352</v>
      </c>
      <c r="G22824" s="292" t="s">
        <v>2980</v>
      </c>
    </row>
    <row r="22825" spans="1:7">
      <c r="A22825" s="292" t="s">
        <v>49</v>
      </c>
      <c r="B22825" s="405">
        <v>16322</v>
      </c>
      <c r="C22825" s="292" t="s">
        <v>2980</v>
      </c>
      <c r="E22825" s="292" t="s">
        <v>214</v>
      </c>
      <c r="F22825" s="405">
        <v>39354</v>
      </c>
      <c r="G22825" s="292" t="s">
        <v>2980</v>
      </c>
    </row>
    <row r="22826" spans="1:7">
      <c r="A22826" s="292" t="s">
        <v>49</v>
      </c>
      <c r="B22826" s="405">
        <v>22729</v>
      </c>
      <c r="C22826" s="292" t="s">
        <v>2980</v>
      </c>
      <c r="E22826" s="292" t="s">
        <v>214</v>
      </c>
      <c r="F22826" s="405">
        <v>39361</v>
      </c>
      <c r="G22826" s="292" t="s">
        <v>2980</v>
      </c>
    </row>
    <row r="22827" spans="1:7">
      <c r="A22827" s="292" t="s">
        <v>49</v>
      </c>
      <c r="B22827" s="405">
        <v>24162</v>
      </c>
      <c r="C22827" s="292" t="s">
        <v>2980</v>
      </c>
      <c r="E22827" s="292" t="s">
        <v>214</v>
      </c>
      <c r="F22827" s="405">
        <v>39366</v>
      </c>
      <c r="G22827" s="292" t="s">
        <v>2980</v>
      </c>
    </row>
    <row r="22828" spans="1:7">
      <c r="A22828" s="292" t="s">
        <v>49</v>
      </c>
      <c r="B22828" s="405">
        <v>24815</v>
      </c>
      <c r="C22828" s="292" t="s">
        <v>2980</v>
      </c>
      <c r="E22828" s="292" t="s">
        <v>214</v>
      </c>
      <c r="F22828" s="405">
        <v>39422</v>
      </c>
      <c r="G22828" s="292" t="s">
        <v>2980</v>
      </c>
    </row>
    <row r="22829" spans="1:7">
      <c r="A22829" s="292" t="s">
        <v>49</v>
      </c>
      <c r="B22829" s="405">
        <v>25252</v>
      </c>
      <c r="C22829" s="292" t="s">
        <v>2980</v>
      </c>
      <c r="E22829" s="292" t="s">
        <v>214</v>
      </c>
      <c r="F22829" s="405">
        <v>39423</v>
      </c>
      <c r="G22829" s="292" t="s">
        <v>2980</v>
      </c>
    </row>
    <row r="22830" spans="1:7">
      <c r="A22830" s="292" t="s">
        <v>49</v>
      </c>
      <c r="B22830" s="405">
        <v>25942</v>
      </c>
      <c r="C22830" s="292" t="s">
        <v>2980</v>
      </c>
      <c r="E22830" s="292" t="s">
        <v>214</v>
      </c>
      <c r="F22830" s="405">
        <v>39451</v>
      </c>
      <c r="G22830" s="292" t="s">
        <v>2980</v>
      </c>
    </row>
    <row r="22831" spans="1:7">
      <c r="A22831" s="292" t="s">
        <v>49</v>
      </c>
      <c r="B22831" s="405">
        <v>26342</v>
      </c>
      <c r="C22831" s="292" t="s">
        <v>2980</v>
      </c>
      <c r="E22831" s="292" t="s">
        <v>214</v>
      </c>
      <c r="F22831" s="405">
        <v>39455</v>
      </c>
      <c r="G22831" s="292" t="s">
        <v>2980</v>
      </c>
    </row>
    <row r="22832" spans="1:7">
      <c r="A22832" s="292" t="s">
        <v>49</v>
      </c>
      <c r="B22832" s="405">
        <v>26714</v>
      </c>
      <c r="C22832" s="292" t="s">
        <v>2980</v>
      </c>
      <c r="E22832" s="292" t="s">
        <v>214</v>
      </c>
      <c r="F22832" s="405">
        <v>39456</v>
      </c>
      <c r="G22832" s="292" t="s">
        <v>2980</v>
      </c>
    </row>
    <row r="22833" spans="1:7">
      <c r="A22833" s="292" t="s">
        <v>49</v>
      </c>
      <c r="B22833" s="405">
        <v>28531</v>
      </c>
      <c r="C22833" s="292" t="s">
        <v>2980</v>
      </c>
      <c r="E22833" s="292" t="s">
        <v>214</v>
      </c>
      <c r="F22833" s="405">
        <v>39483</v>
      </c>
      <c r="G22833" s="292" t="s">
        <v>2980</v>
      </c>
    </row>
    <row r="22834" spans="1:7">
      <c r="A22834" s="292" t="s">
        <v>49</v>
      </c>
      <c r="B22834" s="405">
        <v>29442</v>
      </c>
      <c r="C22834" s="292" t="s">
        <v>2980</v>
      </c>
      <c r="E22834" s="292" t="s">
        <v>214</v>
      </c>
      <c r="F22834" s="405">
        <v>39573</v>
      </c>
      <c r="G22834" s="292" t="s">
        <v>2980</v>
      </c>
    </row>
    <row r="22835" spans="1:7">
      <c r="A22835" s="292" t="s">
        <v>49</v>
      </c>
      <c r="B22835" s="405">
        <v>30734</v>
      </c>
      <c r="C22835" s="292" t="s">
        <v>2980</v>
      </c>
      <c r="E22835" s="292" t="s">
        <v>214</v>
      </c>
      <c r="F22835" s="405">
        <v>39633</v>
      </c>
      <c r="G22835" s="292" t="s">
        <v>2980</v>
      </c>
    </row>
    <row r="22836" spans="1:7">
      <c r="A22836" s="292" t="s">
        <v>49</v>
      </c>
      <c r="B22836" s="405">
        <v>32357</v>
      </c>
      <c r="C22836" s="292" t="s">
        <v>2980</v>
      </c>
      <c r="E22836" s="292" t="s">
        <v>214</v>
      </c>
      <c r="F22836" s="405">
        <v>39641</v>
      </c>
      <c r="G22836" s="292" t="s">
        <v>2980</v>
      </c>
    </row>
    <row r="22837" spans="1:7">
      <c r="A22837" s="292" t="s">
        <v>49</v>
      </c>
      <c r="B22837" s="405">
        <v>35766</v>
      </c>
      <c r="C22837" s="292" t="s">
        <v>2980</v>
      </c>
      <c r="E22837" s="292" t="s">
        <v>214</v>
      </c>
      <c r="F22837" s="405">
        <v>39645</v>
      </c>
      <c r="G22837" s="292" t="s">
        <v>2980</v>
      </c>
    </row>
    <row r="22838" spans="1:7">
      <c r="A22838" s="292" t="s">
        <v>49</v>
      </c>
      <c r="B22838" s="405">
        <v>4548</v>
      </c>
      <c r="C22838" s="292" t="s">
        <v>2980</v>
      </c>
      <c r="E22838" s="292" t="s">
        <v>214</v>
      </c>
      <c r="F22838" s="405">
        <v>39647</v>
      </c>
      <c r="G22838" s="292" t="s">
        <v>2980</v>
      </c>
    </row>
    <row r="22839" spans="1:7">
      <c r="A22839" s="292" t="s">
        <v>49</v>
      </c>
      <c r="B22839" s="405">
        <v>5867</v>
      </c>
      <c r="C22839" s="292" t="s">
        <v>2980</v>
      </c>
      <c r="E22839" s="292" t="s">
        <v>214</v>
      </c>
      <c r="F22839" s="405">
        <v>39661</v>
      </c>
      <c r="G22839" s="292" t="s">
        <v>2980</v>
      </c>
    </row>
    <row r="22840" spans="1:7">
      <c r="A22840" s="292" t="s">
        <v>49</v>
      </c>
      <c r="B22840" s="405">
        <v>16746</v>
      </c>
      <c r="C22840" s="292" t="s">
        <v>2980</v>
      </c>
      <c r="E22840" s="292" t="s">
        <v>214</v>
      </c>
      <c r="F22840" s="405">
        <v>39663</v>
      </c>
      <c r="G22840" s="292" t="s">
        <v>2980</v>
      </c>
    </row>
    <row r="22841" spans="1:7">
      <c r="A22841" s="292" t="s">
        <v>49</v>
      </c>
      <c r="B22841" s="405">
        <v>22811</v>
      </c>
      <c r="C22841" s="292" t="s">
        <v>2980</v>
      </c>
      <c r="E22841" s="292" t="s">
        <v>214</v>
      </c>
      <c r="F22841" s="405">
        <v>39664</v>
      </c>
      <c r="G22841" s="292" t="s">
        <v>2980</v>
      </c>
    </row>
    <row r="22842" spans="1:7">
      <c r="A22842" s="292" t="s">
        <v>49</v>
      </c>
      <c r="B22842" s="405">
        <v>24171</v>
      </c>
      <c r="C22842" s="292" t="s">
        <v>2980</v>
      </c>
      <c r="E22842" s="292" t="s">
        <v>214</v>
      </c>
      <c r="F22842" s="405">
        <v>39665</v>
      </c>
      <c r="G22842" s="292" t="s">
        <v>2980</v>
      </c>
    </row>
    <row r="22843" spans="1:7">
      <c r="A22843" s="292" t="s">
        <v>49</v>
      </c>
      <c r="B22843" s="405">
        <v>24817</v>
      </c>
      <c r="C22843" s="292" t="s">
        <v>2980</v>
      </c>
      <c r="E22843" s="292" t="s">
        <v>214</v>
      </c>
      <c r="F22843" s="405">
        <v>39669</v>
      </c>
      <c r="G22843" s="292" t="s">
        <v>2980</v>
      </c>
    </row>
    <row r="22844" spans="1:7">
      <c r="A22844" s="292" t="s">
        <v>49</v>
      </c>
      <c r="B22844" s="405">
        <v>25253</v>
      </c>
      <c r="C22844" s="292" t="s">
        <v>2980</v>
      </c>
      <c r="E22844" s="292" t="s">
        <v>214</v>
      </c>
      <c r="F22844" s="405">
        <v>39740</v>
      </c>
      <c r="G22844" s="292" t="s">
        <v>2980</v>
      </c>
    </row>
    <row r="22845" spans="1:7">
      <c r="A22845" s="292" t="s">
        <v>49</v>
      </c>
      <c r="B22845" s="405">
        <v>25981</v>
      </c>
      <c r="C22845" s="292" t="s">
        <v>2980</v>
      </c>
      <c r="E22845" s="292" t="s">
        <v>214</v>
      </c>
      <c r="F22845" s="405">
        <v>39745</v>
      </c>
      <c r="G22845" s="292" t="s">
        <v>2980</v>
      </c>
    </row>
    <row r="22846" spans="1:7">
      <c r="A22846" s="292" t="s">
        <v>49</v>
      </c>
      <c r="B22846" s="405">
        <v>26343</v>
      </c>
      <c r="C22846" s="292" t="s">
        <v>2980</v>
      </c>
      <c r="E22846" s="292" t="s">
        <v>214</v>
      </c>
      <c r="F22846" s="405">
        <v>39747</v>
      </c>
      <c r="G22846" s="292" t="s">
        <v>2980</v>
      </c>
    </row>
    <row r="22847" spans="1:7">
      <c r="A22847" s="292" t="s">
        <v>49</v>
      </c>
      <c r="B22847" s="405">
        <v>26716</v>
      </c>
      <c r="C22847" s="292" t="s">
        <v>2980</v>
      </c>
      <c r="E22847" s="292" t="s">
        <v>214</v>
      </c>
      <c r="F22847" s="405">
        <v>39767</v>
      </c>
      <c r="G22847" s="292" t="s">
        <v>2980</v>
      </c>
    </row>
    <row r="22848" spans="1:7">
      <c r="A22848" s="292" t="s">
        <v>49</v>
      </c>
      <c r="B22848" s="405">
        <v>28556</v>
      </c>
      <c r="C22848" s="292" t="s">
        <v>2980</v>
      </c>
      <c r="E22848" s="292" t="s">
        <v>214</v>
      </c>
      <c r="F22848" s="405">
        <v>39769</v>
      </c>
      <c r="G22848" s="292" t="s">
        <v>2980</v>
      </c>
    </row>
    <row r="22849" spans="1:7">
      <c r="A22849" s="292" t="s">
        <v>49</v>
      </c>
      <c r="B22849" s="405">
        <v>29446</v>
      </c>
      <c r="C22849" s="292" t="s">
        <v>2980</v>
      </c>
      <c r="E22849" s="292" t="s">
        <v>214</v>
      </c>
      <c r="F22849" s="405">
        <v>39776</v>
      </c>
      <c r="G22849" s="292" t="s">
        <v>2980</v>
      </c>
    </row>
    <row r="22850" spans="1:7">
      <c r="A22850" s="292" t="s">
        <v>49</v>
      </c>
      <c r="B22850" s="405">
        <v>30738</v>
      </c>
      <c r="C22850" s="292" t="s">
        <v>2980</v>
      </c>
      <c r="E22850" s="292" t="s">
        <v>214</v>
      </c>
      <c r="F22850" s="405">
        <v>39829</v>
      </c>
      <c r="G22850" s="292" t="s">
        <v>2980</v>
      </c>
    </row>
    <row r="22851" spans="1:7">
      <c r="A22851" s="292" t="s">
        <v>49</v>
      </c>
      <c r="B22851" s="405">
        <v>32358</v>
      </c>
      <c r="C22851" s="292" t="s">
        <v>2980</v>
      </c>
      <c r="E22851" s="292" t="s">
        <v>214</v>
      </c>
      <c r="F22851" s="405">
        <v>39836</v>
      </c>
      <c r="G22851" s="292" t="s">
        <v>2980</v>
      </c>
    </row>
    <row r="22852" spans="1:7">
      <c r="A22852" s="292" t="s">
        <v>49</v>
      </c>
      <c r="B22852" s="405">
        <v>35958</v>
      </c>
      <c r="C22852" s="292" t="s">
        <v>2980</v>
      </c>
      <c r="E22852" s="292" t="s">
        <v>214</v>
      </c>
      <c r="F22852" s="405">
        <v>39837</v>
      </c>
      <c r="G22852" s="292" t="s">
        <v>2980</v>
      </c>
    </row>
    <row r="22853" spans="1:7">
      <c r="A22853" s="292" t="s">
        <v>49</v>
      </c>
      <c r="B22853" s="405">
        <v>4554</v>
      </c>
      <c r="C22853" s="292" t="s">
        <v>2980</v>
      </c>
      <c r="E22853" s="292" t="s">
        <v>214</v>
      </c>
      <c r="F22853" s="405">
        <v>39861</v>
      </c>
      <c r="G22853" s="292" t="s">
        <v>2980</v>
      </c>
    </row>
    <row r="22854" spans="1:7">
      <c r="A22854" s="292" t="s">
        <v>49</v>
      </c>
      <c r="B22854" s="405">
        <v>5901</v>
      </c>
      <c r="C22854" s="292" t="s">
        <v>2980</v>
      </c>
      <c r="E22854" s="292" t="s">
        <v>214</v>
      </c>
      <c r="F22854" s="405">
        <v>40009</v>
      </c>
      <c r="G22854" s="292" t="s">
        <v>2980</v>
      </c>
    </row>
    <row r="22855" spans="1:7">
      <c r="A22855" s="292" t="s">
        <v>49</v>
      </c>
      <c r="B22855" s="405">
        <v>16837</v>
      </c>
      <c r="C22855" s="292" t="s">
        <v>2980</v>
      </c>
      <c r="E22855" s="292" t="s">
        <v>214</v>
      </c>
      <c r="F22855" s="405">
        <v>40011</v>
      </c>
      <c r="G22855" s="292" t="s">
        <v>2980</v>
      </c>
    </row>
    <row r="22856" spans="1:7">
      <c r="A22856" s="292" t="s">
        <v>49</v>
      </c>
      <c r="B22856" s="405">
        <v>22830</v>
      </c>
      <c r="C22856" s="292" t="s">
        <v>2980</v>
      </c>
      <c r="E22856" s="292" t="s">
        <v>214</v>
      </c>
      <c r="F22856" s="405">
        <v>40036</v>
      </c>
      <c r="G22856" s="292" t="s">
        <v>2980</v>
      </c>
    </row>
    <row r="22857" spans="1:7">
      <c r="A22857" s="292" t="s">
        <v>49</v>
      </c>
      <c r="B22857" s="405">
        <v>24217</v>
      </c>
      <c r="C22857" s="292" t="s">
        <v>2980</v>
      </c>
      <c r="E22857" s="292" t="s">
        <v>214</v>
      </c>
      <c r="F22857" s="405">
        <v>40046</v>
      </c>
      <c r="G22857" s="292" t="s">
        <v>2980</v>
      </c>
    </row>
    <row r="22858" spans="1:7">
      <c r="A22858" s="292" t="s">
        <v>49</v>
      </c>
      <c r="B22858" s="405">
        <v>24827</v>
      </c>
      <c r="C22858" s="292" t="s">
        <v>2980</v>
      </c>
      <c r="E22858" s="292" t="s">
        <v>214</v>
      </c>
      <c r="F22858" s="405">
        <v>40050</v>
      </c>
      <c r="G22858" s="292" t="s">
        <v>2980</v>
      </c>
    </row>
    <row r="22859" spans="1:7">
      <c r="A22859" s="292" t="s">
        <v>49</v>
      </c>
      <c r="B22859" s="405">
        <v>25259</v>
      </c>
      <c r="C22859" s="292" t="s">
        <v>2980</v>
      </c>
      <c r="E22859" s="292" t="s">
        <v>214</v>
      </c>
      <c r="F22859" s="405">
        <v>40057</v>
      </c>
      <c r="G22859" s="292" t="s">
        <v>2980</v>
      </c>
    </row>
    <row r="22860" spans="1:7">
      <c r="A22860" s="292" t="s">
        <v>49</v>
      </c>
      <c r="B22860" s="405">
        <v>26039</v>
      </c>
      <c r="C22860" s="292" t="s">
        <v>2980</v>
      </c>
      <c r="E22860" s="292" t="s">
        <v>214</v>
      </c>
      <c r="F22860" s="405">
        <v>40075</v>
      </c>
      <c r="G22860" s="292" t="s">
        <v>2980</v>
      </c>
    </row>
    <row r="22861" spans="1:7">
      <c r="A22861" s="292" t="s">
        <v>49</v>
      </c>
      <c r="B22861" s="405">
        <v>26351</v>
      </c>
      <c r="C22861" s="292" t="s">
        <v>2980</v>
      </c>
      <c r="E22861" s="292" t="s">
        <v>214</v>
      </c>
      <c r="F22861" s="405">
        <v>40078</v>
      </c>
      <c r="G22861" s="292" t="s">
        <v>2980</v>
      </c>
    </row>
    <row r="22862" spans="1:7">
      <c r="A22862" s="292" t="s">
        <v>49</v>
      </c>
      <c r="B22862" s="405">
        <v>26717</v>
      </c>
      <c r="C22862" s="292" t="s">
        <v>2980</v>
      </c>
      <c r="E22862" s="292" t="s">
        <v>214</v>
      </c>
      <c r="F22862" s="405">
        <v>40115</v>
      </c>
      <c r="G22862" s="292" t="s">
        <v>2980</v>
      </c>
    </row>
    <row r="22863" spans="1:7">
      <c r="A22863" s="292" t="s">
        <v>49</v>
      </c>
      <c r="B22863" s="405">
        <v>28606</v>
      </c>
      <c r="C22863" s="292" t="s">
        <v>2980</v>
      </c>
      <c r="E22863" s="292" t="s">
        <v>214</v>
      </c>
      <c r="F22863" s="405">
        <v>40119</v>
      </c>
      <c r="G22863" s="292" t="s">
        <v>2980</v>
      </c>
    </row>
    <row r="22864" spans="1:7">
      <c r="A22864" s="292" t="s">
        <v>49</v>
      </c>
      <c r="B22864" s="405">
        <v>29543</v>
      </c>
      <c r="C22864" s="292" t="s">
        <v>2980</v>
      </c>
      <c r="E22864" s="292" t="s">
        <v>214</v>
      </c>
      <c r="F22864" s="405">
        <v>40140</v>
      </c>
      <c r="G22864" s="292" t="s">
        <v>2980</v>
      </c>
    </row>
    <row r="22865" spans="1:7">
      <c r="A22865" s="292" t="s">
        <v>49</v>
      </c>
      <c r="B22865" s="405">
        <v>30805</v>
      </c>
      <c r="C22865" s="292" t="s">
        <v>2980</v>
      </c>
      <c r="E22865" s="292" t="s">
        <v>214</v>
      </c>
      <c r="F22865" s="405">
        <v>40143</v>
      </c>
      <c r="G22865" s="292" t="s">
        <v>2980</v>
      </c>
    </row>
    <row r="22866" spans="1:7">
      <c r="A22866" s="292" t="s">
        <v>49</v>
      </c>
      <c r="B22866" s="405">
        <v>32437</v>
      </c>
      <c r="C22866" s="292" t="s">
        <v>2980</v>
      </c>
      <c r="E22866" s="292" t="s">
        <v>214</v>
      </c>
      <c r="F22866" s="405">
        <v>40145</v>
      </c>
      <c r="G22866" s="292" t="s">
        <v>2980</v>
      </c>
    </row>
    <row r="22867" spans="1:7">
      <c r="A22867" s="292" t="s">
        <v>49</v>
      </c>
      <c r="B22867" s="405">
        <v>35973</v>
      </c>
      <c r="C22867" s="292" t="s">
        <v>2980</v>
      </c>
      <c r="E22867" s="292" t="s">
        <v>214</v>
      </c>
      <c r="F22867" s="405">
        <v>40152</v>
      </c>
      <c r="G22867" s="292" t="s">
        <v>2980</v>
      </c>
    </row>
    <row r="22868" spans="1:7">
      <c r="A22868" s="292" t="s">
        <v>49</v>
      </c>
      <c r="B22868" s="405">
        <v>4574</v>
      </c>
      <c r="C22868" s="292" t="s">
        <v>2980</v>
      </c>
      <c r="E22868" s="292" t="s">
        <v>214</v>
      </c>
      <c r="F22868" s="405">
        <v>40153</v>
      </c>
      <c r="G22868" s="292" t="s">
        <v>2980</v>
      </c>
    </row>
    <row r="22869" spans="1:7">
      <c r="A22869" s="292" t="s">
        <v>49</v>
      </c>
      <c r="B22869" s="405">
        <v>5905</v>
      </c>
      <c r="C22869" s="292" t="s">
        <v>2980</v>
      </c>
      <c r="E22869" s="292" t="s">
        <v>214</v>
      </c>
      <c r="F22869" s="405">
        <v>40157</v>
      </c>
      <c r="G22869" s="292" t="s">
        <v>2980</v>
      </c>
    </row>
    <row r="22870" spans="1:7">
      <c r="A22870" s="292" t="s">
        <v>49</v>
      </c>
      <c r="B22870" s="405">
        <v>16864</v>
      </c>
      <c r="C22870" s="292" t="s">
        <v>2980</v>
      </c>
      <c r="E22870" s="292" t="s">
        <v>214</v>
      </c>
      <c r="F22870" s="405">
        <v>40171</v>
      </c>
      <c r="G22870" s="292" t="s">
        <v>2980</v>
      </c>
    </row>
    <row r="22871" spans="1:7">
      <c r="A22871" s="292" t="s">
        <v>49</v>
      </c>
      <c r="B22871" s="405">
        <v>23063</v>
      </c>
      <c r="C22871" s="292" t="s">
        <v>2980</v>
      </c>
      <c r="E22871" s="292" t="s">
        <v>214</v>
      </c>
      <c r="F22871" s="405">
        <v>40178</v>
      </c>
      <c r="G22871" s="292" t="s">
        <v>2980</v>
      </c>
    </row>
    <row r="22872" spans="1:7">
      <c r="A22872" s="292" t="s">
        <v>49</v>
      </c>
      <c r="B22872" s="405">
        <v>24220</v>
      </c>
      <c r="C22872" s="292" t="s">
        <v>2980</v>
      </c>
      <c r="E22872" s="292" t="s">
        <v>214</v>
      </c>
      <c r="F22872" s="405">
        <v>40374</v>
      </c>
      <c r="G22872" s="292" t="s">
        <v>2980</v>
      </c>
    </row>
    <row r="22873" spans="1:7">
      <c r="A22873" s="292" t="s">
        <v>49</v>
      </c>
      <c r="B22873" s="405">
        <v>24828</v>
      </c>
      <c r="C22873" s="292" t="s">
        <v>2980</v>
      </c>
      <c r="E22873" s="292" t="s">
        <v>214</v>
      </c>
      <c r="F22873" s="405">
        <v>40445</v>
      </c>
      <c r="G22873" s="292" t="s">
        <v>2980</v>
      </c>
    </row>
    <row r="22874" spans="1:7">
      <c r="A22874" s="292" t="s">
        <v>49</v>
      </c>
      <c r="B22874" s="405">
        <v>25266</v>
      </c>
      <c r="C22874" s="292" t="s">
        <v>2980</v>
      </c>
      <c r="E22874" s="292" t="s">
        <v>214</v>
      </c>
      <c r="F22874" s="405">
        <v>40456</v>
      </c>
      <c r="G22874" s="292" t="s">
        <v>2980</v>
      </c>
    </row>
    <row r="22875" spans="1:7">
      <c r="A22875" s="292" t="s">
        <v>49</v>
      </c>
      <c r="B22875" s="405">
        <v>26055</v>
      </c>
      <c r="C22875" s="292" t="s">
        <v>2980</v>
      </c>
      <c r="E22875" s="292" t="s">
        <v>214</v>
      </c>
      <c r="F22875" s="405">
        <v>40460</v>
      </c>
      <c r="G22875" s="292" t="s">
        <v>2980</v>
      </c>
    </row>
    <row r="22876" spans="1:7">
      <c r="A22876" s="292" t="s">
        <v>49</v>
      </c>
      <c r="B22876" s="405">
        <v>26362</v>
      </c>
      <c r="C22876" s="292" t="s">
        <v>2980</v>
      </c>
      <c r="E22876" s="292" t="s">
        <v>214</v>
      </c>
      <c r="F22876" s="405">
        <v>40759</v>
      </c>
      <c r="G22876" s="292" t="s">
        <v>2980</v>
      </c>
    </row>
    <row r="22877" spans="1:7">
      <c r="A22877" s="292" t="s">
        <v>49</v>
      </c>
      <c r="B22877" s="405">
        <v>26720</v>
      </c>
      <c r="C22877" s="292" t="s">
        <v>2980</v>
      </c>
      <c r="E22877" s="292" t="s">
        <v>214</v>
      </c>
      <c r="F22877" s="405">
        <v>40763</v>
      </c>
      <c r="G22877" s="292" t="s">
        <v>2980</v>
      </c>
    </row>
    <row r="22878" spans="1:7">
      <c r="A22878" s="292" t="s">
        <v>49</v>
      </c>
      <c r="B22878" s="405">
        <v>28611</v>
      </c>
      <c r="C22878" s="292" t="s">
        <v>2980</v>
      </c>
      <c r="E22878" s="292" t="s">
        <v>214</v>
      </c>
      <c r="F22878" s="405">
        <v>40808</v>
      </c>
      <c r="G22878" s="292" t="s">
        <v>2980</v>
      </c>
    </row>
    <row r="22879" spans="1:7">
      <c r="A22879" s="292" t="s">
        <v>49</v>
      </c>
      <c r="B22879" s="405">
        <v>29546</v>
      </c>
      <c r="C22879" s="292" t="s">
        <v>2980</v>
      </c>
      <c r="E22879" s="292" t="s">
        <v>214</v>
      </c>
      <c r="F22879" s="405">
        <v>40810</v>
      </c>
      <c r="G22879" s="292" t="s">
        <v>2980</v>
      </c>
    </row>
    <row r="22880" spans="1:7">
      <c r="A22880" s="292" t="s">
        <v>49</v>
      </c>
      <c r="B22880" s="405">
        <v>30816</v>
      </c>
      <c r="C22880" s="292" t="s">
        <v>2980</v>
      </c>
      <c r="E22880" s="292" t="s">
        <v>214</v>
      </c>
      <c r="F22880" s="405">
        <v>40813</v>
      </c>
      <c r="G22880" s="292" t="s">
        <v>2980</v>
      </c>
    </row>
    <row r="22881" spans="1:7">
      <c r="A22881" s="292" t="s">
        <v>49</v>
      </c>
      <c r="B22881" s="405">
        <v>32443</v>
      </c>
      <c r="C22881" s="292" t="s">
        <v>2980</v>
      </c>
      <c r="E22881" s="292" t="s">
        <v>214</v>
      </c>
      <c r="F22881" s="405">
        <v>40819</v>
      </c>
      <c r="G22881" s="292" t="s">
        <v>2980</v>
      </c>
    </row>
    <row r="22882" spans="1:7">
      <c r="A22882" s="292" t="s">
        <v>49</v>
      </c>
      <c r="B22882" s="405">
        <v>36003</v>
      </c>
      <c r="C22882" s="292" t="s">
        <v>2980</v>
      </c>
      <c r="E22882" s="292" t="s">
        <v>214</v>
      </c>
      <c r="F22882" s="405">
        <v>40824</v>
      </c>
      <c r="G22882" s="292" t="s">
        <v>2980</v>
      </c>
    </row>
    <row r="22883" spans="1:7">
      <c r="A22883" s="292" t="s">
        <v>49</v>
      </c>
      <c r="B22883" s="405">
        <v>4606</v>
      </c>
      <c r="C22883" s="292" t="s">
        <v>2980</v>
      </c>
      <c r="E22883" s="292" t="s">
        <v>214</v>
      </c>
      <c r="F22883" s="405">
        <v>40826</v>
      </c>
      <c r="G22883" s="292" t="s">
        <v>2980</v>
      </c>
    </row>
    <row r="22884" spans="1:7">
      <c r="A22884" s="292" t="s">
        <v>49</v>
      </c>
      <c r="B22884" s="405">
        <v>6390</v>
      </c>
      <c r="C22884" s="292" t="s">
        <v>2980</v>
      </c>
      <c r="E22884" s="292" t="s">
        <v>214</v>
      </c>
      <c r="F22884" s="405">
        <v>40840</v>
      </c>
      <c r="G22884" s="292" t="s">
        <v>2980</v>
      </c>
    </row>
    <row r="22885" spans="1:7">
      <c r="A22885" s="292" t="s">
        <v>49</v>
      </c>
      <c r="B22885" s="405">
        <v>16871</v>
      </c>
      <c r="C22885" s="292" t="s">
        <v>2980</v>
      </c>
      <c r="E22885" s="292" t="s">
        <v>214</v>
      </c>
      <c r="F22885" s="405">
        <v>40858</v>
      </c>
      <c r="G22885" s="292" t="s">
        <v>2980</v>
      </c>
    </row>
    <row r="22886" spans="1:7">
      <c r="A22886" s="292" t="s">
        <v>49</v>
      </c>
      <c r="B22886" s="405">
        <v>23079</v>
      </c>
      <c r="C22886" s="292" t="s">
        <v>2980</v>
      </c>
      <c r="E22886" s="292" t="s">
        <v>214</v>
      </c>
      <c r="F22886" s="405">
        <v>40874</v>
      </c>
      <c r="G22886" s="292" t="s">
        <v>2980</v>
      </c>
    </row>
    <row r="22887" spans="1:7">
      <c r="A22887" s="292" t="s">
        <v>49</v>
      </c>
      <c r="B22887" s="405">
        <v>24221</v>
      </c>
      <c r="C22887" s="292" t="s">
        <v>2980</v>
      </c>
      <c r="E22887" s="292" t="s">
        <v>214</v>
      </c>
      <c r="F22887" s="405">
        <v>40914</v>
      </c>
      <c r="G22887" s="292" t="s">
        <v>2980</v>
      </c>
    </row>
    <row r="22888" spans="1:7">
      <c r="A22888" s="292" t="s">
        <v>49</v>
      </c>
      <c r="B22888" s="405">
        <v>24844</v>
      </c>
      <c r="C22888" s="292" t="s">
        <v>2980</v>
      </c>
      <c r="E22888" s="292" t="s">
        <v>214</v>
      </c>
      <c r="F22888" s="405">
        <v>40935</v>
      </c>
      <c r="G22888" s="292" t="s">
        <v>2980</v>
      </c>
    </row>
    <row r="22889" spans="1:7">
      <c r="A22889" s="292" t="s">
        <v>49</v>
      </c>
      <c r="B22889" s="405">
        <v>25267</v>
      </c>
      <c r="C22889" s="292" t="s">
        <v>2980</v>
      </c>
      <c r="E22889" s="292" t="s">
        <v>214</v>
      </c>
      <c r="F22889" s="405">
        <v>40939</v>
      </c>
      <c r="G22889" s="292" t="s">
        <v>2980</v>
      </c>
    </row>
    <row r="22890" spans="1:7">
      <c r="A22890" s="292" t="s">
        <v>49</v>
      </c>
      <c r="B22890" s="405">
        <v>26133</v>
      </c>
      <c r="C22890" s="292" t="s">
        <v>2980</v>
      </c>
      <c r="E22890" s="292" t="s">
        <v>214</v>
      </c>
      <c r="F22890" s="405">
        <v>40946</v>
      </c>
      <c r="G22890" s="292" t="s">
        <v>2980</v>
      </c>
    </row>
    <row r="22891" spans="1:7">
      <c r="A22891" s="292" t="s">
        <v>49</v>
      </c>
      <c r="B22891" s="405">
        <v>26372</v>
      </c>
      <c r="C22891" s="292" t="s">
        <v>2980</v>
      </c>
      <c r="E22891" s="292" t="s">
        <v>214</v>
      </c>
      <c r="F22891" s="405">
        <v>40964</v>
      </c>
      <c r="G22891" s="292" t="s">
        <v>2980</v>
      </c>
    </row>
    <row r="22892" spans="1:7">
      <c r="A22892" s="292" t="s">
        <v>49</v>
      </c>
      <c r="B22892" s="405">
        <v>26722</v>
      </c>
      <c r="C22892" s="292" t="s">
        <v>2980</v>
      </c>
      <c r="E22892" s="292" t="s">
        <v>214</v>
      </c>
      <c r="F22892" s="405">
        <v>40972</v>
      </c>
      <c r="G22892" s="292" t="s">
        <v>2980</v>
      </c>
    </row>
    <row r="22893" spans="1:7">
      <c r="A22893" s="292" t="s">
        <v>49</v>
      </c>
      <c r="B22893" s="405">
        <v>28615</v>
      </c>
      <c r="C22893" s="292" t="s">
        <v>2980</v>
      </c>
      <c r="E22893" s="292" t="s">
        <v>214</v>
      </c>
      <c r="F22893" s="405">
        <v>40983</v>
      </c>
      <c r="G22893" s="292" t="s">
        <v>2980</v>
      </c>
    </row>
    <row r="22894" spans="1:7">
      <c r="A22894" s="292" t="s">
        <v>49</v>
      </c>
      <c r="B22894" s="405">
        <v>29554</v>
      </c>
      <c r="C22894" s="292" t="s">
        <v>2980</v>
      </c>
      <c r="E22894" s="292" t="s">
        <v>214</v>
      </c>
      <c r="F22894" s="405">
        <v>40988</v>
      </c>
      <c r="G22894" s="292" t="s">
        <v>2980</v>
      </c>
    </row>
    <row r="22895" spans="1:7">
      <c r="A22895" s="292" t="s">
        <v>49</v>
      </c>
      <c r="B22895" s="405">
        <v>30821</v>
      </c>
      <c r="C22895" s="292" t="s">
        <v>2980</v>
      </c>
      <c r="E22895" s="292" t="s">
        <v>214</v>
      </c>
      <c r="F22895" s="405">
        <v>40995</v>
      </c>
      <c r="G22895" s="292" t="s">
        <v>2980</v>
      </c>
    </row>
    <row r="22896" spans="1:7">
      <c r="A22896" s="292" t="s">
        <v>49</v>
      </c>
      <c r="B22896" s="405">
        <v>32455</v>
      </c>
      <c r="C22896" s="292" t="s">
        <v>2980</v>
      </c>
      <c r="E22896" s="292" t="s">
        <v>214</v>
      </c>
      <c r="F22896" s="405">
        <v>40997</v>
      </c>
      <c r="G22896" s="292" t="s">
        <v>2980</v>
      </c>
    </row>
    <row r="22897" spans="1:7">
      <c r="A22897" s="292" t="s">
        <v>49</v>
      </c>
      <c r="B22897" s="405">
        <v>36015</v>
      </c>
      <c r="C22897" s="292" t="s">
        <v>2980</v>
      </c>
      <c r="E22897" s="292" t="s">
        <v>214</v>
      </c>
      <c r="F22897" s="405">
        <v>41010</v>
      </c>
      <c r="G22897" s="292" t="s">
        <v>2980</v>
      </c>
    </row>
    <row r="22898" spans="1:7">
      <c r="A22898" s="292" t="s">
        <v>49</v>
      </c>
      <c r="B22898" s="405">
        <v>4625</v>
      </c>
      <c r="C22898" s="292" t="s">
        <v>2980</v>
      </c>
      <c r="E22898" s="292" t="s">
        <v>214</v>
      </c>
      <c r="F22898" s="405">
        <v>41040</v>
      </c>
      <c r="G22898" s="292" t="s">
        <v>2980</v>
      </c>
    </row>
    <row r="22899" spans="1:7">
      <c r="A22899" s="292" t="s">
        <v>49</v>
      </c>
      <c r="B22899" s="405">
        <v>7881</v>
      </c>
      <c r="C22899" s="292" t="s">
        <v>2980</v>
      </c>
      <c r="E22899" s="292" t="s">
        <v>214</v>
      </c>
      <c r="F22899" s="405">
        <v>41043</v>
      </c>
      <c r="G22899" s="292" t="s">
        <v>2980</v>
      </c>
    </row>
    <row r="22900" spans="1:7">
      <c r="A22900" s="292" t="s">
        <v>49</v>
      </c>
      <c r="B22900" s="405">
        <v>16921</v>
      </c>
      <c r="C22900" s="292" t="s">
        <v>2980</v>
      </c>
      <c r="E22900" s="292" t="s">
        <v>214</v>
      </c>
      <c r="F22900" s="405">
        <v>41049</v>
      </c>
      <c r="G22900" s="292" t="s">
        <v>2980</v>
      </c>
    </row>
    <row r="22901" spans="1:7">
      <c r="A22901" s="292" t="s">
        <v>49</v>
      </c>
      <c r="B22901" s="405">
        <v>23083</v>
      </c>
      <c r="C22901" s="292" t="s">
        <v>2980</v>
      </c>
      <c r="E22901" s="292" t="s">
        <v>214</v>
      </c>
      <c r="F22901" s="405">
        <v>41083</v>
      </c>
      <c r="G22901" s="292" t="s">
        <v>2980</v>
      </c>
    </row>
    <row r="22902" spans="1:7">
      <c r="A22902" s="292" t="s">
        <v>49</v>
      </c>
      <c r="B22902" s="405">
        <v>24226</v>
      </c>
      <c r="C22902" s="292" t="s">
        <v>2980</v>
      </c>
      <c r="E22902" s="292" t="s">
        <v>214</v>
      </c>
      <c r="F22902" s="405">
        <v>41098</v>
      </c>
      <c r="G22902" s="292" t="s">
        <v>2980</v>
      </c>
    </row>
    <row r="22903" spans="1:7">
      <c r="A22903" s="292" t="s">
        <v>49</v>
      </c>
      <c r="B22903" s="405">
        <v>24848</v>
      </c>
      <c r="C22903" s="292" t="s">
        <v>2980</v>
      </c>
      <c r="E22903" s="292" t="s">
        <v>214</v>
      </c>
      <c r="F22903" s="405">
        <v>41124</v>
      </c>
      <c r="G22903" s="292" t="s">
        <v>2980</v>
      </c>
    </row>
    <row r="22904" spans="1:7">
      <c r="A22904" s="292" t="s">
        <v>49</v>
      </c>
      <c r="B22904" s="405">
        <v>25268</v>
      </c>
      <c r="C22904" s="292" t="s">
        <v>2980</v>
      </c>
      <c r="E22904" s="292" t="s">
        <v>214</v>
      </c>
      <c r="F22904" s="405">
        <v>41132</v>
      </c>
      <c r="G22904" s="292" t="s">
        <v>2980</v>
      </c>
    </row>
    <row r="22905" spans="1:7">
      <c r="A22905" s="292" t="s">
        <v>49</v>
      </c>
      <c r="B22905" s="405">
        <v>26141</v>
      </c>
      <c r="C22905" s="292" t="s">
        <v>2980</v>
      </c>
      <c r="E22905" s="292" t="s">
        <v>214</v>
      </c>
      <c r="F22905" s="405">
        <v>41135</v>
      </c>
      <c r="G22905" s="292" t="s">
        <v>2980</v>
      </c>
    </row>
    <row r="22906" spans="1:7">
      <c r="A22906" s="292" t="s">
        <v>49</v>
      </c>
      <c r="B22906" s="405">
        <v>26384</v>
      </c>
      <c r="C22906" s="292" t="s">
        <v>2980</v>
      </c>
      <c r="E22906" s="292" t="s">
        <v>214</v>
      </c>
      <c r="F22906" s="405">
        <v>41159</v>
      </c>
      <c r="G22906" s="292" t="s">
        <v>2980</v>
      </c>
    </row>
    <row r="22907" spans="1:7">
      <c r="A22907" s="292" t="s">
        <v>49</v>
      </c>
      <c r="B22907" s="405">
        <v>26731</v>
      </c>
      <c r="C22907" s="292" t="s">
        <v>2980</v>
      </c>
      <c r="E22907" s="292" t="s">
        <v>214</v>
      </c>
      <c r="F22907" s="405">
        <v>41164</v>
      </c>
      <c r="G22907" s="292" t="s">
        <v>2980</v>
      </c>
    </row>
    <row r="22908" spans="1:7">
      <c r="A22908" s="292" t="s">
        <v>49</v>
      </c>
      <c r="B22908" s="405">
        <v>28616</v>
      </c>
      <c r="C22908" s="292" t="s">
        <v>2980</v>
      </c>
      <c r="E22908" s="292" t="s">
        <v>214</v>
      </c>
      <c r="F22908" s="405">
        <v>41201</v>
      </c>
      <c r="G22908" s="292" t="s">
        <v>2980</v>
      </c>
    </row>
    <row r="22909" spans="1:7">
      <c r="A22909" s="292" t="s">
        <v>49</v>
      </c>
      <c r="B22909" s="405">
        <v>29563</v>
      </c>
      <c r="C22909" s="292" t="s">
        <v>2980</v>
      </c>
      <c r="E22909" s="292" t="s">
        <v>214</v>
      </c>
      <c r="F22909" s="405">
        <v>41219</v>
      </c>
      <c r="G22909" s="292" t="s">
        <v>2980</v>
      </c>
    </row>
    <row r="22910" spans="1:7">
      <c r="A22910" s="292" t="s">
        <v>49</v>
      </c>
      <c r="B22910" s="405">
        <v>31001</v>
      </c>
      <c r="C22910" s="292" t="s">
        <v>2980</v>
      </c>
      <c r="E22910" s="292" t="s">
        <v>214</v>
      </c>
      <c r="F22910" s="405">
        <v>41226</v>
      </c>
      <c r="G22910" s="292" t="s">
        <v>2980</v>
      </c>
    </row>
    <row r="22911" spans="1:7">
      <c r="A22911" s="292" t="s">
        <v>49</v>
      </c>
      <c r="B22911" s="405">
        <v>32460</v>
      </c>
      <c r="C22911" s="292" t="s">
        <v>2980</v>
      </c>
      <c r="E22911" s="292" t="s">
        <v>214</v>
      </c>
      <c r="F22911" s="405">
        <v>41232</v>
      </c>
      <c r="G22911" s="292" t="s">
        <v>2980</v>
      </c>
    </row>
    <row r="22912" spans="1:7">
      <c r="A22912" s="292" t="s">
        <v>49</v>
      </c>
      <c r="B22912" s="405">
        <v>36016</v>
      </c>
      <c r="C22912" s="292" t="s">
        <v>2980</v>
      </c>
      <c r="E22912" s="292" t="s">
        <v>214</v>
      </c>
      <c r="F22912" s="405">
        <v>41257</v>
      </c>
      <c r="G22912" s="292" t="s">
        <v>2980</v>
      </c>
    </row>
    <row r="22913" spans="1:7">
      <c r="A22913" s="292" t="s">
        <v>49</v>
      </c>
      <c r="B22913" s="405" t="s">
        <v>2981</v>
      </c>
      <c r="C22913" s="292" t="s">
        <v>2980</v>
      </c>
      <c r="E22913" s="292" t="s">
        <v>214</v>
      </c>
      <c r="F22913" s="405">
        <v>41317</v>
      </c>
      <c r="G22913" s="292" t="s">
        <v>2980</v>
      </c>
    </row>
    <row r="22914" spans="1:7">
      <c r="A22914" s="292" t="s">
        <v>49</v>
      </c>
      <c r="B22914" s="405" t="s">
        <v>2982</v>
      </c>
      <c r="C22914" s="292" t="s">
        <v>2980</v>
      </c>
      <c r="E22914" s="292" t="s">
        <v>214</v>
      </c>
      <c r="F22914" s="405">
        <v>41339</v>
      </c>
      <c r="G22914" s="292" t="s">
        <v>2980</v>
      </c>
    </row>
    <row r="22915" spans="1:7">
      <c r="A22915" s="292" t="s">
        <v>49</v>
      </c>
      <c r="B22915" s="405">
        <v>36017</v>
      </c>
      <c r="C22915" s="292" t="s">
        <v>2980</v>
      </c>
      <c r="E22915" s="292" t="s">
        <v>214</v>
      </c>
      <c r="F22915" s="405">
        <v>41348</v>
      </c>
      <c r="G22915" s="292" t="s">
        <v>2980</v>
      </c>
    </row>
    <row r="22916" spans="1:7">
      <c r="A22916" s="292" t="s">
        <v>49</v>
      </c>
      <c r="B22916" s="405">
        <v>36556</v>
      </c>
      <c r="C22916" s="292" t="s">
        <v>2980</v>
      </c>
      <c r="E22916" s="292" t="s">
        <v>214</v>
      </c>
      <c r="F22916" s="405">
        <v>41351</v>
      </c>
      <c r="G22916" s="292" t="s">
        <v>2980</v>
      </c>
    </row>
    <row r="22917" spans="1:7">
      <c r="A22917" s="292" t="s">
        <v>49</v>
      </c>
      <c r="B22917" s="405">
        <v>37301</v>
      </c>
      <c r="C22917" s="292" t="s">
        <v>2980</v>
      </c>
      <c r="E22917" s="292" t="s">
        <v>214</v>
      </c>
      <c r="F22917" s="405">
        <v>41352</v>
      </c>
      <c r="G22917" s="292" t="s">
        <v>2980</v>
      </c>
    </row>
    <row r="22918" spans="1:7">
      <c r="A22918" s="292" t="s">
        <v>49</v>
      </c>
      <c r="B22918" s="405">
        <v>38477</v>
      </c>
      <c r="C22918" s="292" t="s">
        <v>2980</v>
      </c>
      <c r="E22918" s="292" t="s">
        <v>214</v>
      </c>
      <c r="F22918" s="405">
        <v>41385</v>
      </c>
      <c r="G22918" s="292" t="s">
        <v>2980</v>
      </c>
    </row>
    <row r="22919" spans="1:7">
      <c r="A22919" s="292" t="s">
        <v>49</v>
      </c>
      <c r="B22919" s="405">
        <v>39045</v>
      </c>
      <c r="C22919" s="292" t="s">
        <v>2980</v>
      </c>
      <c r="E22919" s="292" t="s">
        <v>214</v>
      </c>
      <c r="F22919" s="405">
        <v>41425</v>
      </c>
      <c r="G22919" s="292" t="s">
        <v>2980</v>
      </c>
    </row>
    <row r="22920" spans="1:7">
      <c r="A22920" s="292" t="s">
        <v>49</v>
      </c>
      <c r="B22920" s="405">
        <v>39740</v>
      </c>
      <c r="C22920" s="292" t="s">
        <v>2980</v>
      </c>
      <c r="E22920" s="292" t="s">
        <v>214</v>
      </c>
      <c r="F22920" s="405">
        <v>41464</v>
      </c>
      <c r="G22920" s="292" t="s">
        <v>2980</v>
      </c>
    </row>
    <row r="22921" spans="1:7">
      <c r="A22921" s="292" t="s">
        <v>49</v>
      </c>
      <c r="B22921" s="405">
        <v>40858</v>
      </c>
      <c r="C22921" s="292" t="s">
        <v>2980</v>
      </c>
      <c r="E22921" s="292" t="s">
        <v>214</v>
      </c>
      <c r="F22921" s="405">
        <v>41472</v>
      </c>
      <c r="G22921" s="292" t="s">
        <v>2980</v>
      </c>
    </row>
    <row r="22922" spans="1:7">
      <c r="A22922" s="292" t="s">
        <v>49</v>
      </c>
      <c r="B22922" s="405">
        <v>41714</v>
      </c>
      <c r="C22922" s="292" t="s">
        <v>2980</v>
      </c>
      <c r="E22922" s="292" t="s">
        <v>214</v>
      </c>
      <c r="F22922" s="405">
        <v>41534</v>
      </c>
      <c r="G22922" s="292" t="s">
        <v>2980</v>
      </c>
    </row>
    <row r="22923" spans="1:7">
      <c r="A22923" s="292" t="s">
        <v>49</v>
      </c>
      <c r="B22923" s="405">
        <v>43156</v>
      </c>
      <c r="C22923" s="292" t="s">
        <v>2980</v>
      </c>
      <c r="E22923" s="292" t="s">
        <v>214</v>
      </c>
      <c r="F22923" s="405">
        <v>41632</v>
      </c>
      <c r="G22923" s="292" t="s">
        <v>2980</v>
      </c>
    </row>
    <row r="22924" spans="1:7">
      <c r="A22924" s="292" t="s">
        <v>49</v>
      </c>
      <c r="B22924" s="405">
        <v>47946</v>
      </c>
      <c r="C22924" s="292" t="s">
        <v>2980</v>
      </c>
      <c r="E22924" s="292" t="s">
        <v>214</v>
      </c>
      <c r="F22924" s="405">
        <v>41712</v>
      </c>
      <c r="G22924" s="292" t="s">
        <v>2980</v>
      </c>
    </row>
    <row r="22925" spans="1:7">
      <c r="A22925" s="292" t="s">
        <v>49</v>
      </c>
      <c r="B22925" s="405">
        <v>50275</v>
      </c>
      <c r="C22925" s="292" t="s">
        <v>2980</v>
      </c>
      <c r="E22925" s="292" t="s">
        <v>214</v>
      </c>
      <c r="F22925" s="405">
        <v>41713</v>
      </c>
      <c r="G22925" s="292" t="s">
        <v>2980</v>
      </c>
    </row>
    <row r="22926" spans="1:7">
      <c r="A22926" s="292" t="s">
        <v>49</v>
      </c>
      <c r="B22926" s="405">
        <v>54517</v>
      </c>
      <c r="C22926" s="292" t="s">
        <v>2980</v>
      </c>
      <c r="E22926" s="292" t="s">
        <v>214</v>
      </c>
      <c r="F22926" s="405">
        <v>41714</v>
      </c>
      <c r="G22926" s="292" t="s">
        <v>2980</v>
      </c>
    </row>
    <row r="22927" spans="1:7">
      <c r="A22927" s="292" t="s">
        <v>49</v>
      </c>
      <c r="B22927" s="405">
        <v>55781</v>
      </c>
      <c r="C22927" s="292" t="s">
        <v>2980</v>
      </c>
      <c r="E22927" s="292" t="s">
        <v>214</v>
      </c>
      <c r="F22927" s="405">
        <v>41721</v>
      </c>
      <c r="G22927" s="292" t="s">
        <v>2980</v>
      </c>
    </row>
    <row r="22928" spans="1:7">
      <c r="A22928" s="292" t="s">
        <v>49</v>
      </c>
      <c r="B22928" s="405">
        <v>57232</v>
      </c>
      <c r="C22928" s="292" t="s">
        <v>2980</v>
      </c>
      <c r="E22928" s="292" t="s">
        <v>214</v>
      </c>
      <c r="F22928" s="405">
        <v>41731</v>
      </c>
      <c r="G22928" s="292" t="s">
        <v>2980</v>
      </c>
    </row>
    <row r="22929" spans="1:7">
      <c r="A22929" s="292" t="s">
        <v>49</v>
      </c>
      <c r="B22929" s="405">
        <v>57467</v>
      </c>
      <c r="C22929" s="292" t="s">
        <v>2980</v>
      </c>
      <c r="E22929" s="292" t="s">
        <v>214</v>
      </c>
      <c r="F22929" s="405">
        <v>41743</v>
      </c>
      <c r="G22929" s="292" t="s">
        <v>2980</v>
      </c>
    </row>
    <row r="22930" spans="1:7">
      <c r="A22930" s="292" t="s">
        <v>49</v>
      </c>
      <c r="B22930" s="405">
        <v>36027</v>
      </c>
      <c r="C22930" s="292" t="s">
        <v>2980</v>
      </c>
      <c r="E22930" s="292" t="s">
        <v>214</v>
      </c>
      <c r="F22930" s="405">
        <v>41745</v>
      </c>
      <c r="G22930" s="292" t="s">
        <v>2980</v>
      </c>
    </row>
    <row r="22931" spans="1:7">
      <c r="A22931" s="292" t="s">
        <v>49</v>
      </c>
      <c r="B22931" s="405">
        <v>36558</v>
      </c>
      <c r="C22931" s="292" t="s">
        <v>2980</v>
      </c>
      <c r="E22931" s="292" t="s">
        <v>214</v>
      </c>
      <c r="F22931" s="405">
        <v>41754</v>
      </c>
      <c r="G22931" s="292" t="s">
        <v>2980</v>
      </c>
    </row>
    <row r="22932" spans="1:7">
      <c r="A22932" s="292" t="s">
        <v>49</v>
      </c>
      <c r="B22932" s="405">
        <v>37308</v>
      </c>
      <c r="C22932" s="292" t="s">
        <v>2980</v>
      </c>
      <c r="E22932" s="292" t="s">
        <v>214</v>
      </c>
      <c r="F22932" s="405">
        <v>41759</v>
      </c>
      <c r="G22932" s="292" t="s">
        <v>2980</v>
      </c>
    </row>
    <row r="22933" spans="1:7">
      <c r="A22933" s="292" t="s">
        <v>49</v>
      </c>
      <c r="B22933" s="405">
        <v>38504</v>
      </c>
      <c r="C22933" s="292" t="s">
        <v>2980</v>
      </c>
      <c r="E22933" s="292" t="s">
        <v>214</v>
      </c>
      <c r="F22933" s="405">
        <v>41762</v>
      </c>
      <c r="G22933" s="292" t="s">
        <v>2980</v>
      </c>
    </row>
    <row r="22934" spans="1:7">
      <c r="A22934" s="292" t="s">
        <v>49</v>
      </c>
      <c r="B22934" s="405">
        <v>39061</v>
      </c>
      <c r="C22934" s="292" t="s">
        <v>2980</v>
      </c>
      <c r="E22934" s="292" t="s">
        <v>214</v>
      </c>
      <c r="F22934" s="405">
        <v>41763</v>
      </c>
      <c r="G22934" s="292" t="s">
        <v>2980</v>
      </c>
    </row>
    <row r="22935" spans="1:7">
      <c r="A22935" s="292" t="s">
        <v>49</v>
      </c>
      <c r="B22935" s="405">
        <v>39745</v>
      </c>
      <c r="C22935" s="292" t="s">
        <v>2980</v>
      </c>
      <c r="E22935" s="292" t="s">
        <v>214</v>
      </c>
      <c r="F22935" s="405">
        <v>41766</v>
      </c>
      <c r="G22935" s="292" t="s">
        <v>2980</v>
      </c>
    </row>
    <row r="22936" spans="1:7">
      <c r="A22936" s="292" t="s">
        <v>49</v>
      </c>
      <c r="B22936" s="405">
        <v>40874</v>
      </c>
      <c r="C22936" s="292" t="s">
        <v>2980</v>
      </c>
      <c r="E22936" s="292" t="s">
        <v>214</v>
      </c>
      <c r="F22936" s="405">
        <v>41776</v>
      </c>
      <c r="G22936" s="292" t="s">
        <v>2980</v>
      </c>
    </row>
    <row r="22937" spans="1:7">
      <c r="A22937" s="292" t="s">
        <v>49</v>
      </c>
      <c r="B22937" s="405">
        <v>41721</v>
      </c>
      <c r="C22937" s="292" t="s">
        <v>2980</v>
      </c>
      <c r="E22937" s="292" t="s">
        <v>214</v>
      </c>
      <c r="F22937" s="405">
        <v>41777</v>
      </c>
      <c r="G22937" s="292" t="s">
        <v>2980</v>
      </c>
    </row>
    <row r="22938" spans="1:7">
      <c r="A22938" s="292" t="s">
        <v>49</v>
      </c>
      <c r="B22938" s="405">
        <v>43158</v>
      </c>
      <c r="C22938" s="292" t="s">
        <v>2980</v>
      </c>
      <c r="E22938" s="292" t="s">
        <v>214</v>
      </c>
      <c r="F22938" s="405">
        <v>41804</v>
      </c>
      <c r="G22938" s="292" t="s">
        <v>2980</v>
      </c>
    </row>
    <row r="22939" spans="1:7">
      <c r="A22939" s="292" t="s">
        <v>49</v>
      </c>
      <c r="B22939" s="405">
        <v>47952</v>
      </c>
      <c r="C22939" s="292" t="s">
        <v>2980</v>
      </c>
      <c r="E22939" s="292" t="s">
        <v>214</v>
      </c>
      <c r="F22939" s="405">
        <v>41819</v>
      </c>
      <c r="G22939" s="292" t="s">
        <v>2980</v>
      </c>
    </row>
    <row r="22940" spans="1:7">
      <c r="A22940" s="292" t="s">
        <v>49</v>
      </c>
      <c r="B22940" s="405">
        <v>50551</v>
      </c>
      <c r="C22940" s="292" t="s">
        <v>2980</v>
      </c>
      <c r="E22940" s="292" t="s">
        <v>214</v>
      </c>
      <c r="F22940" s="405">
        <v>41821</v>
      </c>
      <c r="G22940" s="292" t="s">
        <v>2980</v>
      </c>
    </row>
    <row r="22941" spans="1:7">
      <c r="A22941" s="292" t="s">
        <v>49</v>
      </c>
      <c r="B22941" s="405">
        <v>54520</v>
      </c>
      <c r="C22941" s="292" t="s">
        <v>2980</v>
      </c>
      <c r="E22941" s="292" t="s">
        <v>214</v>
      </c>
      <c r="F22941" s="405">
        <v>41834</v>
      </c>
      <c r="G22941" s="292" t="s">
        <v>2980</v>
      </c>
    </row>
    <row r="22942" spans="1:7">
      <c r="A22942" s="292" t="s">
        <v>49</v>
      </c>
      <c r="B22942" s="405">
        <v>55785</v>
      </c>
      <c r="C22942" s="292" t="s">
        <v>2980</v>
      </c>
      <c r="E22942" s="292" t="s">
        <v>214</v>
      </c>
      <c r="F22942" s="405">
        <v>41836</v>
      </c>
      <c r="G22942" s="292" t="s">
        <v>2980</v>
      </c>
    </row>
    <row r="22943" spans="1:7">
      <c r="A22943" s="292" t="s">
        <v>49</v>
      </c>
      <c r="B22943" s="405">
        <v>57235</v>
      </c>
      <c r="C22943" s="292" t="s">
        <v>2980</v>
      </c>
      <c r="E22943" s="292" t="s">
        <v>214</v>
      </c>
      <c r="F22943" s="405">
        <v>41847</v>
      </c>
      <c r="G22943" s="292" t="s">
        <v>2980</v>
      </c>
    </row>
    <row r="22944" spans="1:7">
      <c r="A22944" s="292" t="s">
        <v>49</v>
      </c>
      <c r="B22944" s="405">
        <v>57470</v>
      </c>
      <c r="C22944" s="292" t="s">
        <v>2980</v>
      </c>
      <c r="E22944" s="292" t="s">
        <v>214</v>
      </c>
      <c r="F22944" s="405">
        <v>42031</v>
      </c>
      <c r="G22944" s="292" t="s">
        <v>2980</v>
      </c>
    </row>
    <row r="22945" spans="1:7">
      <c r="A22945" s="292" t="s">
        <v>49</v>
      </c>
      <c r="B22945" s="405">
        <v>36029</v>
      </c>
      <c r="C22945" s="292" t="s">
        <v>2980</v>
      </c>
      <c r="E22945" s="292" t="s">
        <v>214</v>
      </c>
      <c r="F22945" s="405">
        <v>42032</v>
      </c>
      <c r="G22945" s="292" t="s">
        <v>2980</v>
      </c>
    </row>
    <row r="22946" spans="1:7">
      <c r="A22946" s="292" t="s">
        <v>49</v>
      </c>
      <c r="B22946" s="405">
        <v>36579</v>
      </c>
      <c r="C22946" s="292" t="s">
        <v>2980</v>
      </c>
      <c r="E22946" s="292" t="s">
        <v>214</v>
      </c>
      <c r="F22946" s="405">
        <v>42048</v>
      </c>
      <c r="G22946" s="292" t="s">
        <v>2980</v>
      </c>
    </row>
    <row r="22947" spans="1:7">
      <c r="A22947" s="292" t="s">
        <v>49</v>
      </c>
      <c r="B22947" s="405">
        <v>37309</v>
      </c>
      <c r="C22947" s="292" t="s">
        <v>2980</v>
      </c>
      <c r="E22947" s="292" t="s">
        <v>214</v>
      </c>
      <c r="F22947" s="405">
        <v>42083</v>
      </c>
      <c r="G22947" s="292" t="s">
        <v>2980</v>
      </c>
    </row>
    <row r="22948" spans="1:7">
      <c r="A22948" s="292" t="s">
        <v>49</v>
      </c>
      <c r="B22948" s="405">
        <v>38541</v>
      </c>
      <c r="C22948" s="292" t="s">
        <v>2980</v>
      </c>
      <c r="E22948" s="292" t="s">
        <v>214</v>
      </c>
      <c r="F22948" s="405">
        <v>42085</v>
      </c>
      <c r="G22948" s="292" t="s">
        <v>2980</v>
      </c>
    </row>
    <row r="22949" spans="1:7">
      <c r="A22949" s="292" t="s">
        <v>49</v>
      </c>
      <c r="B22949" s="405">
        <v>39067</v>
      </c>
      <c r="C22949" s="292" t="s">
        <v>2980</v>
      </c>
      <c r="E22949" s="292" t="s">
        <v>214</v>
      </c>
      <c r="F22949" s="405">
        <v>42124</v>
      </c>
      <c r="G22949" s="292" t="s">
        <v>2980</v>
      </c>
    </row>
    <row r="22950" spans="1:7">
      <c r="A22950" s="292" t="s">
        <v>49</v>
      </c>
      <c r="B22950" s="405">
        <v>39747</v>
      </c>
      <c r="C22950" s="292" t="s">
        <v>2980</v>
      </c>
      <c r="E22950" s="292" t="s">
        <v>214</v>
      </c>
      <c r="F22950" s="405">
        <v>42131</v>
      </c>
      <c r="G22950" s="292" t="s">
        <v>2980</v>
      </c>
    </row>
    <row r="22951" spans="1:7">
      <c r="A22951" s="292" t="s">
        <v>49</v>
      </c>
      <c r="B22951" s="405">
        <v>40914</v>
      </c>
      <c r="C22951" s="292" t="s">
        <v>2980</v>
      </c>
      <c r="E22951" s="292" t="s">
        <v>214</v>
      </c>
      <c r="F22951" s="405">
        <v>42133</v>
      </c>
      <c r="G22951" s="292" t="s">
        <v>2980</v>
      </c>
    </row>
    <row r="22952" spans="1:7">
      <c r="A22952" s="292" t="s">
        <v>49</v>
      </c>
      <c r="B22952" s="405">
        <v>41731</v>
      </c>
      <c r="C22952" s="292" t="s">
        <v>2980</v>
      </c>
      <c r="E22952" s="292" t="s">
        <v>214</v>
      </c>
      <c r="F22952" s="405">
        <v>42166</v>
      </c>
      <c r="G22952" s="292" t="s">
        <v>2980</v>
      </c>
    </row>
    <row r="22953" spans="1:7">
      <c r="A22953" s="292" t="s">
        <v>49</v>
      </c>
      <c r="B22953" s="405">
        <v>43438</v>
      </c>
      <c r="C22953" s="292" t="s">
        <v>2980</v>
      </c>
      <c r="E22953" s="292" t="s">
        <v>214</v>
      </c>
      <c r="F22953" s="405">
        <v>42167</v>
      </c>
      <c r="G22953" s="292" t="s">
        <v>2980</v>
      </c>
    </row>
    <row r="22954" spans="1:7">
      <c r="A22954" s="292" t="s">
        <v>49</v>
      </c>
      <c r="B22954" s="405">
        <v>48001</v>
      </c>
      <c r="C22954" s="292" t="s">
        <v>2980</v>
      </c>
      <c r="E22954" s="292" t="s">
        <v>214</v>
      </c>
      <c r="F22954" s="405">
        <v>42349</v>
      </c>
      <c r="G22954" s="292" t="s">
        <v>2980</v>
      </c>
    </row>
    <row r="22955" spans="1:7">
      <c r="A22955" s="292" t="s">
        <v>49</v>
      </c>
      <c r="B22955" s="405">
        <v>50590</v>
      </c>
      <c r="C22955" s="292" t="s">
        <v>2980</v>
      </c>
      <c r="E22955" s="292" t="s">
        <v>214</v>
      </c>
      <c r="F22955" s="405">
        <v>42361</v>
      </c>
      <c r="G22955" s="292" t="s">
        <v>2980</v>
      </c>
    </row>
    <row r="22956" spans="1:7">
      <c r="A22956" s="292" t="s">
        <v>49</v>
      </c>
      <c r="B22956" s="405">
        <v>54524</v>
      </c>
      <c r="C22956" s="292" t="s">
        <v>2980</v>
      </c>
      <c r="E22956" s="292" t="s">
        <v>214</v>
      </c>
      <c r="F22956" s="405">
        <v>42378</v>
      </c>
      <c r="G22956" s="292" t="s">
        <v>2980</v>
      </c>
    </row>
    <row r="22957" spans="1:7">
      <c r="A22957" s="292" t="s">
        <v>49</v>
      </c>
      <c r="B22957" s="405">
        <v>55798</v>
      </c>
      <c r="C22957" s="292" t="s">
        <v>2980</v>
      </c>
      <c r="E22957" s="292" t="s">
        <v>214</v>
      </c>
      <c r="F22957" s="405">
        <v>42634</v>
      </c>
      <c r="G22957" s="292" t="s">
        <v>2980</v>
      </c>
    </row>
    <row r="22958" spans="1:7">
      <c r="A22958" s="292" t="s">
        <v>49</v>
      </c>
      <c r="B22958" s="405">
        <v>57236</v>
      </c>
      <c r="C22958" s="292" t="s">
        <v>2980</v>
      </c>
      <c r="E22958" s="292" t="s">
        <v>214</v>
      </c>
      <c r="F22958" s="405">
        <v>42712</v>
      </c>
      <c r="G22958" s="292" t="s">
        <v>2980</v>
      </c>
    </row>
    <row r="22959" spans="1:7">
      <c r="A22959" s="292" t="s">
        <v>49</v>
      </c>
      <c r="B22959" s="405">
        <v>57471</v>
      </c>
      <c r="C22959" s="292" t="s">
        <v>2980</v>
      </c>
      <c r="E22959" s="292" t="s">
        <v>214</v>
      </c>
      <c r="F22959" s="405">
        <v>42724</v>
      </c>
      <c r="G22959" s="292" t="s">
        <v>2980</v>
      </c>
    </row>
    <row r="22960" spans="1:7">
      <c r="A22960" s="292" t="s">
        <v>49</v>
      </c>
      <c r="B22960" s="405">
        <v>36030</v>
      </c>
      <c r="C22960" s="292" t="s">
        <v>2980</v>
      </c>
      <c r="E22960" s="292" t="s">
        <v>214</v>
      </c>
      <c r="F22960" s="405">
        <v>42729</v>
      </c>
      <c r="G22960" s="292" t="s">
        <v>2980</v>
      </c>
    </row>
    <row r="22961" spans="1:7">
      <c r="A22961" s="292" t="s">
        <v>49</v>
      </c>
      <c r="B22961" s="405">
        <v>36581</v>
      </c>
      <c r="C22961" s="292" t="s">
        <v>2980</v>
      </c>
      <c r="E22961" s="292" t="s">
        <v>214</v>
      </c>
      <c r="F22961" s="405">
        <v>42732</v>
      </c>
      <c r="G22961" s="292" t="s">
        <v>2980</v>
      </c>
    </row>
    <row r="22962" spans="1:7">
      <c r="A22962" s="292" t="s">
        <v>49</v>
      </c>
      <c r="B22962" s="405">
        <v>37325</v>
      </c>
      <c r="C22962" s="292" t="s">
        <v>2980</v>
      </c>
      <c r="E22962" s="292" t="s">
        <v>214</v>
      </c>
      <c r="F22962" s="405">
        <v>42740</v>
      </c>
      <c r="G22962" s="292" t="s">
        <v>2980</v>
      </c>
    </row>
    <row r="22963" spans="1:7">
      <c r="A22963" s="292" t="s">
        <v>49</v>
      </c>
      <c r="B22963" s="405">
        <v>38554</v>
      </c>
      <c r="C22963" s="292" t="s">
        <v>2980</v>
      </c>
      <c r="E22963" s="292" t="s">
        <v>214</v>
      </c>
      <c r="F22963" s="405">
        <v>42757</v>
      </c>
      <c r="G22963" s="292" t="s">
        <v>2980</v>
      </c>
    </row>
    <row r="22964" spans="1:7">
      <c r="A22964" s="292" t="s">
        <v>49</v>
      </c>
      <c r="B22964" s="405">
        <v>39086</v>
      </c>
      <c r="C22964" s="292" t="s">
        <v>2980</v>
      </c>
      <c r="E22964" s="292" t="s">
        <v>214</v>
      </c>
      <c r="F22964" s="405">
        <v>42776</v>
      </c>
      <c r="G22964" s="292" t="s">
        <v>2980</v>
      </c>
    </row>
    <row r="22965" spans="1:7">
      <c r="A22965" s="292" t="s">
        <v>49</v>
      </c>
      <c r="B22965" s="405">
        <v>39767</v>
      </c>
      <c r="C22965" s="292" t="s">
        <v>2980</v>
      </c>
      <c r="E22965" s="292" t="s">
        <v>214</v>
      </c>
      <c r="F22965" s="405">
        <v>42782</v>
      </c>
      <c r="G22965" s="292" t="s">
        <v>2980</v>
      </c>
    </row>
    <row r="22966" spans="1:7">
      <c r="A22966" s="292" t="s">
        <v>49</v>
      </c>
      <c r="B22966" s="405">
        <v>40935</v>
      </c>
      <c r="C22966" s="292" t="s">
        <v>2980</v>
      </c>
      <c r="E22966" s="292" t="s">
        <v>214</v>
      </c>
      <c r="F22966" s="405">
        <v>42784</v>
      </c>
      <c r="G22966" s="292" t="s">
        <v>2980</v>
      </c>
    </row>
    <row r="22967" spans="1:7">
      <c r="A22967" s="292" t="s">
        <v>49</v>
      </c>
      <c r="B22967" s="405">
        <v>41743</v>
      </c>
      <c r="C22967" s="292" t="s">
        <v>2980</v>
      </c>
      <c r="E22967" s="292" t="s">
        <v>214</v>
      </c>
      <c r="F22967" s="405">
        <v>43156</v>
      </c>
      <c r="G22967" s="292" t="s">
        <v>2980</v>
      </c>
    </row>
    <row r="22968" spans="1:7">
      <c r="A22968" s="292" t="s">
        <v>49</v>
      </c>
      <c r="B22968" s="405">
        <v>43440</v>
      </c>
      <c r="C22968" s="292" t="s">
        <v>2980</v>
      </c>
      <c r="E22968" s="292" t="s">
        <v>214</v>
      </c>
      <c r="F22968" s="405">
        <v>43158</v>
      </c>
      <c r="G22968" s="292" t="s">
        <v>2980</v>
      </c>
    </row>
    <row r="22969" spans="1:7">
      <c r="A22969" s="292" t="s">
        <v>49</v>
      </c>
      <c r="B22969" s="405">
        <v>48748</v>
      </c>
      <c r="C22969" s="292" t="s">
        <v>2980</v>
      </c>
      <c r="E22969" s="292" t="s">
        <v>214</v>
      </c>
      <c r="F22969" s="405">
        <v>43438</v>
      </c>
      <c r="G22969" s="292" t="s">
        <v>2980</v>
      </c>
    </row>
    <row r="22970" spans="1:7">
      <c r="A22970" s="292" t="s">
        <v>49</v>
      </c>
      <c r="B22970" s="405">
        <v>50836</v>
      </c>
      <c r="C22970" s="292" t="s">
        <v>2980</v>
      </c>
      <c r="E22970" s="292" t="s">
        <v>214</v>
      </c>
      <c r="F22970" s="405">
        <v>43440</v>
      </c>
      <c r="G22970" s="292" t="s">
        <v>2980</v>
      </c>
    </row>
    <row r="22971" spans="1:7">
      <c r="A22971" s="292" t="s">
        <v>49</v>
      </c>
      <c r="B22971" s="405">
        <v>54540</v>
      </c>
      <c r="C22971" s="292" t="s">
        <v>2980</v>
      </c>
      <c r="E22971" s="292" t="s">
        <v>214</v>
      </c>
      <c r="F22971" s="405">
        <v>43446</v>
      </c>
      <c r="G22971" s="292" t="s">
        <v>2980</v>
      </c>
    </row>
    <row r="22972" spans="1:7">
      <c r="A22972" s="292" t="s">
        <v>49</v>
      </c>
      <c r="B22972" s="405">
        <v>56020</v>
      </c>
      <c r="C22972" s="292" t="s">
        <v>2980</v>
      </c>
      <c r="E22972" s="292" t="s">
        <v>214</v>
      </c>
      <c r="F22972" s="405">
        <v>43456</v>
      </c>
      <c r="G22972" s="292" t="s">
        <v>2980</v>
      </c>
    </row>
    <row r="22973" spans="1:7">
      <c r="A22973" s="292" t="s">
        <v>49</v>
      </c>
      <c r="B22973" s="405">
        <v>57242</v>
      </c>
      <c r="C22973" s="292" t="s">
        <v>2980</v>
      </c>
      <c r="E22973" s="292" t="s">
        <v>214</v>
      </c>
      <c r="F22973" s="405">
        <v>43754</v>
      </c>
      <c r="G22973" s="292" t="s">
        <v>2980</v>
      </c>
    </row>
    <row r="22974" spans="1:7">
      <c r="A22974" s="292" t="s">
        <v>49</v>
      </c>
      <c r="B22974" s="405">
        <v>57473</v>
      </c>
      <c r="C22974" s="292" t="s">
        <v>2980</v>
      </c>
      <c r="E22974" s="292" t="s">
        <v>214</v>
      </c>
      <c r="F22974" s="405">
        <v>43787</v>
      </c>
      <c r="G22974" s="292" t="s">
        <v>2980</v>
      </c>
    </row>
    <row r="22975" spans="1:7">
      <c r="A22975" s="292" t="s">
        <v>49</v>
      </c>
      <c r="B22975" s="405">
        <v>36031</v>
      </c>
      <c r="C22975" s="292" t="s">
        <v>2980</v>
      </c>
      <c r="E22975" s="292" t="s">
        <v>214</v>
      </c>
      <c r="F22975" s="405">
        <v>43805</v>
      </c>
      <c r="G22975" s="292" t="s">
        <v>2980</v>
      </c>
    </row>
    <row r="22976" spans="1:7">
      <c r="A22976" s="292" t="s">
        <v>49</v>
      </c>
      <c r="B22976" s="405">
        <v>36585</v>
      </c>
      <c r="C22976" s="292" t="s">
        <v>2980</v>
      </c>
      <c r="E22976" s="292" t="s">
        <v>214</v>
      </c>
      <c r="F22976" s="405">
        <v>43824</v>
      </c>
      <c r="G22976" s="292" t="s">
        <v>2980</v>
      </c>
    </row>
    <row r="22977" spans="1:7">
      <c r="A22977" s="292" t="s">
        <v>49</v>
      </c>
      <c r="B22977" s="405">
        <v>37332</v>
      </c>
      <c r="C22977" s="292" t="s">
        <v>2980</v>
      </c>
      <c r="E22977" s="292" t="s">
        <v>214</v>
      </c>
      <c r="F22977" s="405">
        <v>43843</v>
      </c>
      <c r="G22977" s="292" t="s">
        <v>2980</v>
      </c>
    </row>
    <row r="22978" spans="1:7">
      <c r="A22978" s="292" t="s">
        <v>49</v>
      </c>
      <c r="B22978" s="405">
        <v>38556</v>
      </c>
      <c r="C22978" s="292" t="s">
        <v>2980</v>
      </c>
      <c r="E22978" s="292" t="s">
        <v>214</v>
      </c>
      <c r="F22978" s="405">
        <v>43902</v>
      </c>
      <c r="G22978" s="292" t="s">
        <v>2980</v>
      </c>
    </row>
    <row r="22979" spans="1:7">
      <c r="A22979" s="292" t="s">
        <v>49</v>
      </c>
      <c r="B22979" s="405">
        <v>39094</v>
      </c>
      <c r="C22979" s="292" t="s">
        <v>2980</v>
      </c>
      <c r="E22979" s="292" t="s">
        <v>214</v>
      </c>
      <c r="F22979" s="405">
        <v>43983</v>
      </c>
      <c r="G22979" s="292" t="s">
        <v>2980</v>
      </c>
    </row>
    <row r="22980" spans="1:7">
      <c r="A22980" s="292" t="s">
        <v>49</v>
      </c>
      <c r="B22980" s="405">
        <v>39769</v>
      </c>
      <c r="C22980" s="292" t="s">
        <v>2980</v>
      </c>
      <c r="E22980" s="292" t="s">
        <v>214</v>
      </c>
      <c r="F22980" s="405">
        <v>44651</v>
      </c>
      <c r="G22980" s="292" t="s">
        <v>2980</v>
      </c>
    </row>
    <row r="22981" spans="1:7">
      <c r="A22981" s="292" t="s">
        <v>49</v>
      </c>
      <c r="B22981" s="405">
        <v>40939</v>
      </c>
      <c r="C22981" s="292" t="s">
        <v>2980</v>
      </c>
      <c r="E22981" s="292" t="s">
        <v>214</v>
      </c>
      <c r="F22981" s="405">
        <v>45132</v>
      </c>
      <c r="G22981" s="292" t="s">
        <v>2980</v>
      </c>
    </row>
    <row r="22982" spans="1:7">
      <c r="A22982" s="292" t="s">
        <v>49</v>
      </c>
      <c r="B22982" s="405">
        <v>41745</v>
      </c>
      <c r="C22982" s="292" t="s">
        <v>2980</v>
      </c>
      <c r="E22982" s="292" t="s">
        <v>214</v>
      </c>
      <c r="F22982" s="405">
        <v>45616</v>
      </c>
      <c r="G22982" s="292" t="s">
        <v>2980</v>
      </c>
    </row>
    <row r="22983" spans="1:7">
      <c r="A22983" s="292" t="s">
        <v>49</v>
      </c>
      <c r="B22983" s="405">
        <v>43446</v>
      </c>
      <c r="C22983" s="292" t="s">
        <v>2980</v>
      </c>
      <c r="E22983" s="292" t="s">
        <v>214</v>
      </c>
      <c r="F22983" s="405">
        <v>45658</v>
      </c>
      <c r="G22983" s="292" t="s">
        <v>2980</v>
      </c>
    </row>
    <row r="22984" spans="1:7">
      <c r="A22984" s="292" t="s">
        <v>49</v>
      </c>
      <c r="B22984" s="405">
        <v>49309</v>
      </c>
      <c r="C22984" s="292" t="s">
        <v>2980</v>
      </c>
      <c r="E22984" s="292" t="s">
        <v>214</v>
      </c>
      <c r="F22984" s="405">
        <v>45682</v>
      </c>
      <c r="G22984" s="292" t="s">
        <v>2980</v>
      </c>
    </row>
    <row r="22985" spans="1:7">
      <c r="A22985" s="292" t="s">
        <v>49</v>
      </c>
      <c r="B22985" s="405">
        <v>50837</v>
      </c>
      <c r="C22985" s="292" t="s">
        <v>2980</v>
      </c>
      <c r="E22985" s="292" t="s">
        <v>214</v>
      </c>
      <c r="F22985" s="405">
        <v>45685</v>
      </c>
      <c r="G22985" s="292" t="s">
        <v>2980</v>
      </c>
    </row>
    <row r="22986" spans="1:7">
      <c r="A22986" s="292" t="s">
        <v>49</v>
      </c>
      <c r="B22986" s="405">
        <v>54555</v>
      </c>
      <c r="C22986" s="292" t="s">
        <v>2980</v>
      </c>
      <c r="E22986" s="292" t="s">
        <v>214</v>
      </c>
      <c r="F22986" s="405">
        <v>45686</v>
      </c>
      <c r="G22986" s="292" t="s">
        <v>2980</v>
      </c>
    </row>
    <row r="22987" spans="1:7">
      <c r="A22987" s="292" t="s">
        <v>49</v>
      </c>
      <c r="B22987" s="405">
        <v>56037</v>
      </c>
      <c r="C22987" s="292" t="s">
        <v>2980</v>
      </c>
      <c r="E22987" s="292" t="s">
        <v>214</v>
      </c>
      <c r="F22987" s="405">
        <v>45688</v>
      </c>
      <c r="G22987" s="292" t="s">
        <v>2980</v>
      </c>
    </row>
    <row r="22988" spans="1:7">
      <c r="A22988" s="292" t="s">
        <v>49</v>
      </c>
      <c r="B22988" s="405">
        <v>57255</v>
      </c>
      <c r="C22988" s="292" t="s">
        <v>2980</v>
      </c>
      <c r="E22988" s="292" t="s">
        <v>214</v>
      </c>
      <c r="F22988" s="405">
        <v>45724</v>
      </c>
      <c r="G22988" s="292" t="s">
        <v>2980</v>
      </c>
    </row>
    <row r="22989" spans="1:7">
      <c r="A22989" s="292" t="s">
        <v>49</v>
      </c>
      <c r="B22989" s="405">
        <v>57475</v>
      </c>
      <c r="C22989" s="292" t="s">
        <v>2980</v>
      </c>
      <c r="E22989" s="292" t="s">
        <v>214</v>
      </c>
      <c r="F22989" s="405">
        <v>45744</v>
      </c>
      <c r="G22989" s="292" t="s">
        <v>2980</v>
      </c>
    </row>
    <row r="22990" spans="1:7">
      <c r="A22990" s="292" t="s">
        <v>49</v>
      </c>
      <c r="B22990" s="405">
        <v>36035</v>
      </c>
      <c r="C22990" s="292" t="s">
        <v>2980</v>
      </c>
      <c r="E22990" s="292" t="s">
        <v>214</v>
      </c>
      <c r="F22990" s="405">
        <v>45745</v>
      </c>
      <c r="G22990" s="292" t="s">
        <v>2980</v>
      </c>
    </row>
    <row r="22991" spans="1:7">
      <c r="A22991" s="292" t="s">
        <v>49</v>
      </c>
      <c r="B22991" s="405">
        <v>36723</v>
      </c>
      <c r="C22991" s="292" t="s">
        <v>2980</v>
      </c>
      <c r="E22991" s="292" t="s">
        <v>214</v>
      </c>
      <c r="F22991" s="405">
        <v>45746</v>
      </c>
      <c r="G22991" s="292" t="s">
        <v>2980</v>
      </c>
    </row>
    <row r="22992" spans="1:7">
      <c r="A22992" s="292" t="s">
        <v>49</v>
      </c>
      <c r="B22992" s="405">
        <v>37335</v>
      </c>
      <c r="C22992" s="292" t="s">
        <v>2980</v>
      </c>
      <c r="E22992" s="292" t="s">
        <v>214</v>
      </c>
      <c r="F22992" s="405">
        <v>45786</v>
      </c>
      <c r="G22992" s="292" t="s">
        <v>2980</v>
      </c>
    </row>
    <row r="22993" spans="1:7">
      <c r="A22993" s="292" t="s">
        <v>49</v>
      </c>
      <c r="B22993" s="405">
        <v>38562</v>
      </c>
      <c r="C22993" s="292" t="s">
        <v>2980</v>
      </c>
      <c r="E22993" s="292" t="s">
        <v>214</v>
      </c>
      <c r="F22993" s="405">
        <v>46146</v>
      </c>
      <c r="G22993" s="292" t="s">
        <v>2980</v>
      </c>
    </row>
    <row r="22994" spans="1:7">
      <c r="A22994" s="292" t="s">
        <v>49</v>
      </c>
      <c r="B22994" s="405">
        <v>39095</v>
      </c>
      <c r="C22994" s="292" t="s">
        <v>2980</v>
      </c>
      <c r="E22994" s="292" t="s">
        <v>214</v>
      </c>
      <c r="F22994" s="405">
        <v>46150</v>
      </c>
      <c r="G22994" s="292" t="s">
        <v>2980</v>
      </c>
    </row>
    <row r="22995" spans="1:7">
      <c r="A22995" s="292" t="s">
        <v>49</v>
      </c>
      <c r="B22995" s="405">
        <v>39776</v>
      </c>
      <c r="C22995" s="292" t="s">
        <v>2980</v>
      </c>
      <c r="E22995" s="292" t="s">
        <v>214</v>
      </c>
      <c r="F22995" s="405">
        <v>47016</v>
      </c>
      <c r="G22995" s="292" t="s">
        <v>2980</v>
      </c>
    </row>
    <row r="22996" spans="1:7">
      <c r="A22996" s="292" t="s">
        <v>49</v>
      </c>
      <c r="B22996" s="405">
        <v>40946</v>
      </c>
      <c r="C22996" s="292" t="s">
        <v>2980</v>
      </c>
      <c r="E22996" s="292" t="s">
        <v>214</v>
      </c>
      <c r="F22996" s="405">
        <v>47038</v>
      </c>
      <c r="G22996" s="292" t="s">
        <v>2980</v>
      </c>
    </row>
    <row r="22997" spans="1:7">
      <c r="A22997" s="292" t="s">
        <v>49</v>
      </c>
      <c r="B22997" s="405">
        <v>41754</v>
      </c>
      <c r="C22997" s="292" t="s">
        <v>2980</v>
      </c>
      <c r="E22997" s="292" t="s">
        <v>214</v>
      </c>
      <c r="F22997" s="405">
        <v>47108</v>
      </c>
      <c r="G22997" s="292" t="s">
        <v>2980</v>
      </c>
    </row>
    <row r="22998" spans="1:7">
      <c r="A22998" s="292" t="s">
        <v>49</v>
      </c>
      <c r="B22998" s="405">
        <v>43456</v>
      </c>
      <c r="C22998" s="292" t="s">
        <v>2980</v>
      </c>
      <c r="E22998" s="292" t="s">
        <v>214</v>
      </c>
      <c r="F22998" s="405">
        <v>47118</v>
      </c>
      <c r="G22998" s="292" t="s">
        <v>2980</v>
      </c>
    </row>
    <row r="22999" spans="1:7">
      <c r="A22999" s="292" t="s">
        <v>49</v>
      </c>
      <c r="B22999" s="405">
        <v>49342</v>
      </c>
      <c r="C22999" s="292" t="s">
        <v>2980</v>
      </c>
      <c r="E22999" s="292" t="s">
        <v>214</v>
      </c>
      <c r="F22999" s="405">
        <v>47135</v>
      </c>
      <c r="G22999" s="292" t="s">
        <v>2980</v>
      </c>
    </row>
    <row r="23000" spans="1:7">
      <c r="A23000" s="292" t="s">
        <v>49</v>
      </c>
      <c r="B23000" s="405">
        <v>50843</v>
      </c>
      <c r="C23000" s="292" t="s">
        <v>2980</v>
      </c>
      <c r="E23000" s="292" t="s">
        <v>214</v>
      </c>
      <c r="F23000" s="405">
        <v>47145</v>
      </c>
      <c r="G23000" s="292" t="s">
        <v>2980</v>
      </c>
    </row>
    <row r="23001" spans="1:7">
      <c r="A23001" s="292" t="s">
        <v>49</v>
      </c>
      <c r="B23001" s="405">
        <v>54556</v>
      </c>
      <c r="C23001" s="292" t="s">
        <v>2980</v>
      </c>
      <c r="E23001" s="292" t="s">
        <v>214</v>
      </c>
      <c r="F23001" s="405">
        <v>47163</v>
      </c>
      <c r="G23001" s="292" t="s">
        <v>2980</v>
      </c>
    </row>
    <row r="23002" spans="1:7">
      <c r="A23002" s="292" t="s">
        <v>49</v>
      </c>
      <c r="B23002" s="405">
        <v>56136</v>
      </c>
      <c r="C23002" s="292" t="s">
        <v>2980</v>
      </c>
      <c r="E23002" s="292" t="s">
        <v>214</v>
      </c>
      <c r="F23002" s="405">
        <v>47175</v>
      </c>
      <c r="G23002" s="292" t="s">
        <v>2980</v>
      </c>
    </row>
    <row r="23003" spans="1:7">
      <c r="A23003" s="292" t="s">
        <v>49</v>
      </c>
      <c r="B23003" s="405">
        <v>57257</v>
      </c>
      <c r="C23003" s="292" t="s">
        <v>2980</v>
      </c>
      <c r="E23003" s="292" t="s">
        <v>214</v>
      </c>
      <c r="F23003" s="405">
        <v>47235</v>
      </c>
      <c r="G23003" s="292" t="s">
        <v>2980</v>
      </c>
    </row>
    <row r="23004" spans="1:7">
      <c r="A23004" s="292" t="s">
        <v>49</v>
      </c>
      <c r="B23004" s="405">
        <v>57481</v>
      </c>
      <c r="C23004" s="292" t="s">
        <v>2980</v>
      </c>
      <c r="E23004" s="292" t="s">
        <v>214</v>
      </c>
      <c r="F23004" s="405">
        <v>47574</v>
      </c>
      <c r="G23004" s="292" t="s">
        <v>2980</v>
      </c>
    </row>
    <row r="23005" spans="1:7">
      <c r="A23005" s="292" t="s">
        <v>49</v>
      </c>
      <c r="B23005" s="405">
        <v>36039</v>
      </c>
      <c r="C23005" s="292" t="s">
        <v>2980</v>
      </c>
      <c r="E23005" s="292" t="s">
        <v>214</v>
      </c>
      <c r="F23005" s="405">
        <v>47841</v>
      </c>
      <c r="G23005" s="292" t="s">
        <v>2980</v>
      </c>
    </row>
    <row r="23006" spans="1:7">
      <c r="A23006" s="292" t="s">
        <v>49</v>
      </c>
      <c r="B23006" s="405">
        <v>36727</v>
      </c>
      <c r="C23006" s="292" t="s">
        <v>2980</v>
      </c>
      <c r="E23006" s="292" t="s">
        <v>214</v>
      </c>
      <c r="F23006" s="405">
        <v>47847</v>
      </c>
      <c r="G23006" s="292" t="s">
        <v>2980</v>
      </c>
    </row>
    <row r="23007" spans="1:7">
      <c r="A23007" s="292" t="s">
        <v>49</v>
      </c>
      <c r="B23007" s="405">
        <v>37337</v>
      </c>
      <c r="C23007" s="292" t="s">
        <v>2980</v>
      </c>
      <c r="E23007" s="292" t="s">
        <v>214</v>
      </c>
      <c r="F23007" s="405">
        <v>47868</v>
      </c>
      <c r="G23007" s="292" t="s">
        <v>2980</v>
      </c>
    </row>
    <row r="23008" spans="1:7">
      <c r="A23008" s="292" t="s">
        <v>49</v>
      </c>
      <c r="B23008" s="405">
        <v>38568</v>
      </c>
      <c r="C23008" s="292" t="s">
        <v>2980</v>
      </c>
      <c r="E23008" s="292" t="s">
        <v>214</v>
      </c>
      <c r="F23008" s="405">
        <v>47946</v>
      </c>
      <c r="G23008" s="292" t="s">
        <v>2980</v>
      </c>
    </row>
    <row r="23009" spans="1:7">
      <c r="A23009" s="292" t="s">
        <v>49</v>
      </c>
      <c r="B23009" s="405">
        <v>39108</v>
      </c>
      <c r="C23009" s="292" t="s">
        <v>2980</v>
      </c>
      <c r="E23009" s="292" t="s">
        <v>214</v>
      </c>
      <c r="F23009" s="405">
        <v>47952</v>
      </c>
      <c r="G23009" s="292" t="s">
        <v>2980</v>
      </c>
    </row>
    <row r="23010" spans="1:7">
      <c r="A23010" s="292" t="s">
        <v>49</v>
      </c>
      <c r="B23010" s="405">
        <v>39829</v>
      </c>
      <c r="C23010" s="292" t="s">
        <v>2980</v>
      </c>
      <c r="E23010" s="292" t="s">
        <v>214</v>
      </c>
      <c r="F23010" s="405">
        <v>48001</v>
      </c>
      <c r="G23010" s="292" t="s">
        <v>2980</v>
      </c>
    </row>
    <row r="23011" spans="1:7">
      <c r="A23011" s="292" t="s">
        <v>49</v>
      </c>
      <c r="B23011" s="405">
        <v>40964</v>
      </c>
      <c r="C23011" s="292" t="s">
        <v>2980</v>
      </c>
      <c r="E23011" s="292" t="s">
        <v>214</v>
      </c>
      <c r="F23011" s="405">
        <v>48748</v>
      </c>
      <c r="G23011" s="292" t="s">
        <v>2980</v>
      </c>
    </row>
    <row r="23012" spans="1:7">
      <c r="A23012" s="292" t="s">
        <v>49</v>
      </c>
      <c r="B23012" s="405">
        <v>41759</v>
      </c>
      <c r="C23012" s="292" t="s">
        <v>2980</v>
      </c>
      <c r="E23012" s="292" t="s">
        <v>214</v>
      </c>
      <c r="F23012" s="405">
        <v>49309</v>
      </c>
      <c r="G23012" s="292" t="s">
        <v>2980</v>
      </c>
    </row>
    <row r="23013" spans="1:7">
      <c r="A23013" s="292" t="s">
        <v>49</v>
      </c>
      <c r="B23013" s="405">
        <v>43754</v>
      </c>
      <c r="C23013" s="292" t="s">
        <v>2980</v>
      </c>
      <c r="E23013" s="292" t="s">
        <v>214</v>
      </c>
      <c r="F23013" s="405">
        <v>49342</v>
      </c>
      <c r="G23013" s="292" t="s">
        <v>2980</v>
      </c>
    </row>
    <row r="23014" spans="1:7">
      <c r="A23014" s="292" t="s">
        <v>49</v>
      </c>
      <c r="B23014" s="405">
        <v>49611</v>
      </c>
      <c r="C23014" s="292" t="s">
        <v>2980</v>
      </c>
      <c r="E23014" s="292" t="s">
        <v>214</v>
      </c>
      <c r="F23014" s="405">
        <v>49611</v>
      </c>
      <c r="G23014" s="292" t="s">
        <v>2980</v>
      </c>
    </row>
    <row r="23015" spans="1:7">
      <c r="A23015" s="292" t="s">
        <v>49</v>
      </c>
      <c r="B23015" s="405">
        <v>50848</v>
      </c>
      <c r="C23015" s="292" t="s">
        <v>2980</v>
      </c>
      <c r="E23015" s="292" t="s">
        <v>214</v>
      </c>
      <c r="F23015" s="405">
        <v>49639</v>
      </c>
      <c r="G23015" s="292" t="s">
        <v>2980</v>
      </c>
    </row>
    <row r="23016" spans="1:7">
      <c r="A23016" s="292" t="s">
        <v>49</v>
      </c>
      <c r="B23016" s="405">
        <v>54557</v>
      </c>
      <c r="C23016" s="292" t="s">
        <v>2980</v>
      </c>
      <c r="E23016" s="292" t="s">
        <v>214</v>
      </c>
      <c r="F23016" s="405">
        <v>49673</v>
      </c>
      <c r="G23016" s="292" t="s">
        <v>2980</v>
      </c>
    </row>
    <row r="23017" spans="1:7">
      <c r="A23017" s="292" t="s">
        <v>49</v>
      </c>
      <c r="B23017" s="405">
        <v>56142</v>
      </c>
      <c r="C23017" s="292" t="s">
        <v>2980</v>
      </c>
      <c r="E23017" s="292" t="s">
        <v>214</v>
      </c>
      <c r="F23017" s="405">
        <v>49725</v>
      </c>
      <c r="G23017" s="292" t="s">
        <v>2980</v>
      </c>
    </row>
    <row r="23018" spans="1:7">
      <c r="A23018" s="292" t="s">
        <v>49</v>
      </c>
      <c r="B23018" s="405">
        <v>57258</v>
      </c>
      <c r="C23018" s="292" t="s">
        <v>2980</v>
      </c>
      <c r="E23018" s="292" t="s">
        <v>214</v>
      </c>
      <c r="F23018" s="405">
        <v>49728</v>
      </c>
      <c r="G23018" s="292" t="s">
        <v>2980</v>
      </c>
    </row>
    <row r="23019" spans="1:7">
      <c r="A23019" s="292" t="s">
        <v>49</v>
      </c>
      <c r="B23019" s="405">
        <v>57520</v>
      </c>
      <c r="C23019" s="292" t="s">
        <v>2980</v>
      </c>
      <c r="E23019" s="292" t="s">
        <v>214</v>
      </c>
      <c r="F23019" s="405">
        <v>49736</v>
      </c>
      <c r="G23019" s="292" t="s">
        <v>2980</v>
      </c>
    </row>
    <row r="23020" spans="1:7">
      <c r="A23020" s="292" t="s">
        <v>49</v>
      </c>
      <c r="B23020" s="405">
        <v>36040</v>
      </c>
      <c r="C23020" s="292" t="s">
        <v>2980</v>
      </c>
      <c r="E23020" s="292" t="s">
        <v>214</v>
      </c>
      <c r="F23020" s="405">
        <v>49747</v>
      </c>
      <c r="G23020" s="292" t="s">
        <v>2980</v>
      </c>
    </row>
    <row r="23021" spans="1:7">
      <c r="A23021" s="292" t="s">
        <v>49</v>
      </c>
      <c r="B23021" s="405">
        <v>36738</v>
      </c>
      <c r="C23021" s="292" t="s">
        <v>2980</v>
      </c>
      <c r="E23021" s="292" t="s">
        <v>214</v>
      </c>
      <c r="F23021" s="405">
        <v>49757</v>
      </c>
      <c r="G23021" s="292" t="s">
        <v>2980</v>
      </c>
    </row>
    <row r="23022" spans="1:7">
      <c r="A23022" s="292" t="s">
        <v>49</v>
      </c>
      <c r="B23022" s="405">
        <v>37365</v>
      </c>
      <c r="C23022" s="292" t="s">
        <v>2980</v>
      </c>
      <c r="E23022" s="292" t="s">
        <v>214</v>
      </c>
      <c r="F23022" s="405">
        <v>49759</v>
      </c>
      <c r="G23022" s="292" t="s">
        <v>2980</v>
      </c>
    </row>
    <row r="23023" spans="1:7">
      <c r="A23023" s="292" t="s">
        <v>49</v>
      </c>
      <c r="B23023" s="405">
        <v>38569</v>
      </c>
      <c r="C23023" s="292" t="s">
        <v>2980</v>
      </c>
      <c r="E23023" s="292" t="s">
        <v>214</v>
      </c>
      <c r="F23023" s="405">
        <v>49777</v>
      </c>
      <c r="G23023" s="292" t="s">
        <v>2980</v>
      </c>
    </row>
    <row r="23024" spans="1:7">
      <c r="A23024" s="292" t="s">
        <v>49</v>
      </c>
      <c r="B23024" s="405">
        <v>39117</v>
      </c>
      <c r="C23024" s="292" t="s">
        <v>2980</v>
      </c>
      <c r="E23024" s="292" t="s">
        <v>214</v>
      </c>
      <c r="F23024" s="405">
        <v>49782</v>
      </c>
      <c r="G23024" s="292" t="s">
        <v>2980</v>
      </c>
    </row>
    <row r="23025" spans="1:7">
      <c r="A23025" s="292" t="s">
        <v>49</v>
      </c>
      <c r="B23025" s="405">
        <v>39836</v>
      </c>
      <c r="C23025" s="292" t="s">
        <v>2980</v>
      </c>
      <c r="E23025" s="292" t="s">
        <v>214</v>
      </c>
      <c r="F23025" s="405">
        <v>49818</v>
      </c>
      <c r="G23025" s="292" t="s">
        <v>2980</v>
      </c>
    </row>
    <row r="23026" spans="1:7">
      <c r="A23026" s="292" t="s">
        <v>49</v>
      </c>
      <c r="B23026" s="405">
        <v>40972</v>
      </c>
      <c r="C23026" s="292" t="s">
        <v>2980</v>
      </c>
      <c r="E23026" s="292" t="s">
        <v>214</v>
      </c>
      <c r="F23026" s="405">
        <v>49819</v>
      </c>
      <c r="G23026" s="292" t="s">
        <v>2980</v>
      </c>
    </row>
    <row r="23027" spans="1:7">
      <c r="A23027" s="292" t="s">
        <v>49</v>
      </c>
      <c r="B23027" s="405">
        <v>41762</v>
      </c>
      <c r="C23027" s="292" t="s">
        <v>2980</v>
      </c>
      <c r="E23027" s="292" t="s">
        <v>214</v>
      </c>
      <c r="F23027" s="405">
        <v>49831</v>
      </c>
      <c r="G23027" s="292" t="s">
        <v>2980</v>
      </c>
    </row>
    <row r="23028" spans="1:7">
      <c r="A23028" s="292" t="s">
        <v>49</v>
      </c>
      <c r="B23028" s="405">
        <v>43787</v>
      </c>
      <c r="C23028" s="292" t="s">
        <v>2980</v>
      </c>
      <c r="E23028" s="292" t="s">
        <v>214</v>
      </c>
      <c r="F23028" s="405">
        <v>49838</v>
      </c>
      <c r="G23028" s="292" t="s">
        <v>2980</v>
      </c>
    </row>
    <row r="23029" spans="1:7">
      <c r="A23029" s="292" t="s">
        <v>49</v>
      </c>
      <c r="B23029" s="405">
        <v>49639</v>
      </c>
      <c r="C23029" s="292" t="s">
        <v>2980</v>
      </c>
      <c r="E23029" s="292" t="s">
        <v>214</v>
      </c>
      <c r="F23029" s="405">
        <v>49849</v>
      </c>
      <c r="G23029" s="292" t="s">
        <v>2980</v>
      </c>
    </row>
    <row r="23030" spans="1:7">
      <c r="A23030" s="292" t="s">
        <v>49</v>
      </c>
      <c r="B23030" s="405">
        <v>50859</v>
      </c>
      <c r="C23030" s="292" t="s">
        <v>2980</v>
      </c>
      <c r="E23030" s="292" t="s">
        <v>214</v>
      </c>
      <c r="F23030" s="405">
        <v>49854</v>
      </c>
      <c r="G23030" s="292" t="s">
        <v>2980</v>
      </c>
    </row>
    <row r="23031" spans="1:7">
      <c r="A23031" s="292" t="s">
        <v>49</v>
      </c>
      <c r="B23031" s="405">
        <v>54564</v>
      </c>
      <c r="C23031" s="292" t="s">
        <v>2980</v>
      </c>
      <c r="E23031" s="292" t="s">
        <v>214</v>
      </c>
      <c r="F23031" s="405">
        <v>49866</v>
      </c>
      <c r="G23031" s="292" t="s">
        <v>2980</v>
      </c>
    </row>
    <row r="23032" spans="1:7">
      <c r="A23032" s="292" t="s">
        <v>49</v>
      </c>
      <c r="B23032" s="405">
        <v>56147</v>
      </c>
      <c r="C23032" s="292" t="s">
        <v>2980</v>
      </c>
      <c r="E23032" s="292" t="s">
        <v>214</v>
      </c>
      <c r="F23032" s="405">
        <v>49873</v>
      </c>
      <c r="G23032" s="292" t="s">
        <v>2980</v>
      </c>
    </row>
    <row r="23033" spans="1:7">
      <c r="A23033" s="292" t="s">
        <v>49</v>
      </c>
      <c r="B23033" s="405">
        <v>57260</v>
      </c>
      <c r="C23033" s="292" t="s">
        <v>2980</v>
      </c>
      <c r="E23033" s="292" t="s">
        <v>214</v>
      </c>
      <c r="F23033" s="405">
        <v>49895</v>
      </c>
      <c r="G23033" s="292" t="s">
        <v>2980</v>
      </c>
    </row>
    <row r="23034" spans="1:7">
      <c r="A23034" s="292" t="s">
        <v>49</v>
      </c>
      <c r="B23034" s="405">
        <v>57521</v>
      </c>
      <c r="C23034" s="292" t="s">
        <v>2980</v>
      </c>
      <c r="E23034" s="292" t="s">
        <v>214</v>
      </c>
      <c r="F23034" s="405">
        <v>49913</v>
      </c>
      <c r="G23034" s="292" t="s">
        <v>2980</v>
      </c>
    </row>
    <row r="23035" spans="1:7">
      <c r="A23035" s="292" t="s">
        <v>49</v>
      </c>
      <c r="B23035" s="405">
        <v>36046</v>
      </c>
      <c r="C23035" s="292" t="s">
        <v>2980</v>
      </c>
      <c r="E23035" s="292" t="s">
        <v>214</v>
      </c>
      <c r="F23035" s="405">
        <v>49930</v>
      </c>
      <c r="G23035" s="292" t="s">
        <v>2980</v>
      </c>
    </row>
    <row r="23036" spans="1:7">
      <c r="A23036" s="292" t="s">
        <v>49</v>
      </c>
      <c r="B23036" s="405">
        <v>36740</v>
      </c>
      <c r="C23036" s="292" t="s">
        <v>2980</v>
      </c>
      <c r="E23036" s="292" t="s">
        <v>214</v>
      </c>
      <c r="F23036" s="405">
        <v>49935</v>
      </c>
      <c r="G23036" s="292" t="s">
        <v>2980</v>
      </c>
    </row>
    <row r="23037" spans="1:7">
      <c r="A23037" s="292" t="s">
        <v>49</v>
      </c>
      <c r="B23037" s="405">
        <v>37367</v>
      </c>
      <c r="C23037" s="292" t="s">
        <v>2980</v>
      </c>
      <c r="E23037" s="292" t="s">
        <v>214</v>
      </c>
      <c r="F23037" s="405">
        <v>49938</v>
      </c>
      <c r="G23037" s="292" t="s">
        <v>2980</v>
      </c>
    </row>
    <row r="23038" spans="1:7">
      <c r="A23038" s="292" t="s">
        <v>49</v>
      </c>
      <c r="B23038" s="405">
        <v>38573</v>
      </c>
      <c r="C23038" s="292" t="s">
        <v>2980</v>
      </c>
      <c r="E23038" s="292" t="s">
        <v>214</v>
      </c>
      <c r="F23038" s="405">
        <v>49947</v>
      </c>
      <c r="G23038" s="292" t="s">
        <v>2980</v>
      </c>
    </row>
    <row r="23039" spans="1:7">
      <c r="A23039" s="292" t="s">
        <v>49</v>
      </c>
      <c r="B23039" s="405">
        <v>39119</v>
      </c>
      <c r="C23039" s="292" t="s">
        <v>2980</v>
      </c>
      <c r="E23039" s="292" t="s">
        <v>214</v>
      </c>
      <c r="F23039" s="405">
        <v>49950</v>
      </c>
      <c r="G23039" s="292" t="s">
        <v>2980</v>
      </c>
    </row>
    <row r="23040" spans="1:7">
      <c r="A23040" s="292" t="s">
        <v>49</v>
      </c>
      <c r="B23040" s="405">
        <v>39837</v>
      </c>
      <c r="C23040" s="292" t="s">
        <v>2980</v>
      </c>
      <c r="E23040" s="292" t="s">
        <v>214</v>
      </c>
      <c r="F23040" s="405">
        <v>49969</v>
      </c>
      <c r="G23040" s="292" t="s">
        <v>2980</v>
      </c>
    </row>
    <row r="23041" spans="1:7">
      <c r="A23041" s="292" t="s">
        <v>49</v>
      </c>
      <c r="B23041" s="405">
        <v>40983</v>
      </c>
      <c r="C23041" s="292" t="s">
        <v>2980</v>
      </c>
      <c r="E23041" s="292" t="s">
        <v>214</v>
      </c>
      <c r="F23041" s="405">
        <v>49970</v>
      </c>
      <c r="G23041" s="292" t="s">
        <v>2980</v>
      </c>
    </row>
    <row r="23042" spans="1:7">
      <c r="A23042" s="292" t="s">
        <v>49</v>
      </c>
      <c r="B23042" s="405">
        <v>41763</v>
      </c>
      <c r="C23042" s="292" t="s">
        <v>2980</v>
      </c>
      <c r="E23042" s="292" t="s">
        <v>214</v>
      </c>
      <c r="F23042" s="405">
        <v>50052</v>
      </c>
      <c r="G23042" s="292" t="s">
        <v>2980</v>
      </c>
    </row>
    <row r="23043" spans="1:7">
      <c r="A23043" s="292" t="s">
        <v>49</v>
      </c>
      <c r="B23043" s="405">
        <v>43805</v>
      </c>
      <c r="C23043" s="292" t="s">
        <v>2980</v>
      </c>
      <c r="E23043" s="292" t="s">
        <v>214</v>
      </c>
      <c r="F23043" s="405">
        <v>50068</v>
      </c>
      <c r="G23043" s="292" t="s">
        <v>2980</v>
      </c>
    </row>
    <row r="23044" spans="1:7">
      <c r="A23044" s="292" t="s">
        <v>49</v>
      </c>
      <c r="B23044" s="405">
        <v>49673</v>
      </c>
      <c r="C23044" s="292" t="s">
        <v>2980</v>
      </c>
      <c r="E23044" s="292" t="s">
        <v>214</v>
      </c>
      <c r="F23044" s="405">
        <v>50074</v>
      </c>
      <c r="G23044" s="292" t="s">
        <v>2980</v>
      </c>
    </row>
    <row r="23045" spans="1:7">
      <c r="A23045" s="292" t="s">
        <v>49</v>
      </c>
      <c r="B23045" s="405">
        <v>50861</v>
      </c>
      <c r="C23045" s="292" t="s">
        <v>2980</v>
      </c>
      <c r="E23045" s="292" t="s">
        <v>214</v>
      </c>
      <c r="F23045" s="405">
        <v>50108</v>
      </c>
      <c r="G23045" s="292" t="s">
        <v>2980</v>
      </c>
    </row>
    <row r="23046" spans="1:7">
      <c r="A23046" s="292" t="s">
        <v>49</v>
      </c>
      <c r="B23046" s="405">
        <v>54565</v>
      </c>
      <c r="C23046" s="292" t="s">
        <v>2980</v>
      </c>
      <c r="E23046" s="292" t="s">
        <v>214</v>
      </c>
      <c r="F23046" s="405">
        <v>50155</v>
      </c>
      <c r="G23046" s="292" t="s">
        <v>2980</v>
      </c>
    </row>
    <row r="23047" spans="1:7">
      <c r="A23047" s="292" t="s">
        <v>49</v>
      </c>
      <c r="B23047" s="405">
        <v>56330</v>
      </c>
      <c r="C23047" s="292" t="s">
        <v>2980</v>
      </c>
      <c r="E23047" s="292" t="s">
        <v>214</v>
      </c>
      <c r="F23047" s="405">
        <v>50254</v>
      </c>
      <c r="G23047" s="292" t="s">
        <v>2980</v>
      </c>
    </row>
    <row r="23048" spans="1:7">
      <c r="A23048" s="292" t="s">
        <v>49</v>
      </c>
      <c r="B23048" s="405">
        <v>57270</v>
      </c>
      <c r="C23048" s="292" t="s">
        <v>2980</v>
      </c>
      <c r="E23048" s="292" t="s">
        <v>214</v>
      </c>
      <c r="F23048" s="405">
        <v>50264</v>
      </c>
      <c r="G23048" s="292" t="s">
        <v>2980</v>
      </c>
    </row>
    <row r="23049" spans="1:7">
      <c r="A23049" s="292" t="s">
        <v>49</v>
      </c>
      <c r="B23049" s="405">
        <v>57523</v>
      </c>
      <c r="C23049" s="292" t="s">
        <v>2980</v>
      </c>
      <c r="E23049" s="292" t="s">
        <v>214</v>
      </c>
      <c r="F23049" s="405">
        <v>50275</v>
      </c>
      <c r="G23049" s="292" t="s">
        <v>2980</v>
      </c>
    </row>
    <row r="23050" spans="1:7">
      <c r="A23050" s="292" t="s">
        <v>49</v>
      </c>
      <c r="B23050" s="405">
        <v>36047</v>
      </c>
      <c r="C23050" s="292" t="s">
        <v>2980</v>
      </c>
      <c r="E23050" s="292" t="s">
        <v>214</v>
      </c>
      <c r="F23050" s="405">
        <v>50551</v>
      </c>
      <c r="G23050" s="292" t="s">
        <v>2980</v>
      </c>
    </row>
    <row r="23051" spans="1:7">
      <c r="A23051" s="292" t="s">
        <v>49</v>
      </c>
      <c r="B23051" s="405">
        <v>36742</v>
      </c>
      <c r="C23051" s="292" t="s">
        <v>2980</v>
      </c>
      <c r="E23051" s="292" t="s">
        <v>214</v>
      </c>
      <c r="F23051" s="405">
        <v>50590</v>
      </c>
      <c r="G23051" s="292" t="s">
        <v>2980</v>
      </c>
    </row>
    <row r="23052" spans="1:7">
      <c r="A23052" s="292" t="s">
        <v>49</v>
      </c>
      <c r="B23052" s="405">
        <v>37376</v>
      </c>
      <c r="C23052" s="292" t="s">
        <v>2980</v>
      </c>
      <c r="E23052" s="292" t="s">
        <v>214</v>
      </c>
      <c r="F23052" s="405">
        <v>50836</v>
      </c>
      <c r="G23052" s="292" t="s">
        <v>2980</v>
      </c>
    </row>
    <row r="23053" spans="1:7">
      <c r="A23053" s="292" t="s">
        <v>49</v>
      </c>
      <c r="B23053" s="405">
        <v>38588</v>
      </c>
      <c r="C23053" s="292" t="s">
        <v>2980</v>
      </c>
      <c r="E23053" s="292" t="s">
        <v>214</v>
      </c>
      <c r="F23053" s="405">
        <v>50837</v>
      </c>
      <c r="G23053" s="292" t="s">
        <v>2980</v>
      </c>
    </row>
    <row r="23054" spans="1:7">
      <c r="A23054" s="292" t="s">
        <v>49</v>
      </c>
      <c r="B23054" s="405">
        <v>39140</v>
      </c>
      <c r="C23054" s="292" t="s">
        <v>2980</v>
      </c>
      <c r="E23054" s="292" t="s">
        <v>214</v>
      </c>
      <c r="F23054" s="405">
        <v>50843</v>
      </c>
      <c r="G23054" s="292" t="s">
        <v>2980</v>
      </c>
    </row>
    <row r="23055" spans="1:7">
      <c r="A23055" s="292" t="s">
        <v>49</v>
      </c>
      <c r="B23055" s="405">
        <v>39861</v>
      </c>
      <c r="C23055" s="292" t="s">
        <v>2980</v>
      </c>
      <c r="E23055" s="292" t="s">
        <v>214</v>
      </c>
      <c r="F23055" s="405">
        <v>50848</v>
      </c>
      <c r="G23055" s="292" t="s">
        <v>2980</v>
      </c>
    </row>
    <row r="23056" spans="1:7">
      <c r="A23056" s="292" t="s">
        <v>49</v>
      </c>
      <c r="B23056" s="405">
        <v>40988</v>
      </c>
      <c r="C23056" s="292" t="s">
        <v>2980</v>
      </c>
      <c r="E23056" s="292" t="s">
        <v>214</v>
      </c>
      <c r="F23056" s="405">
        <v>50859</v>
      </c>
      <c r="G23056" s="292" t="s">
        <v>2980</v>
      </c>
    </row>
    <row r="23057" spans="1:7">
      <c r="A23057" s="292" t="s">
        <v>49</v>
      </c>
      <c r="B23057" s="405">
        <v>41766</v>
      </c>
      <c r="C23057" s="292" t="s">
        <v>2980</v>
      </c>
      <c r="E23057" s="292" t="s">
        <v>214</v>
      </c>
      <c r="F23057" s="405">
        <v>50861</v>
      </c>
      <c r="G23057" s="292" t="s">
        <v>2980</v>
      </c>
    </row>
    <row r="23058" spans="1:7">
      <c r="A23058" s="292" t="s">
        <v>49</v>
      </c>
      <c r="B23058" s="405">
        <v>43824</v>
      </c>
      <c r="C23058" s="292" t="s">
        <v>2980</v>
      </c>
      <c r="E23058" s="292" t="s">
        <v>214</v>
      </c>
      <c r="F23058" s="405">
        <v>50862</v>
      </c>
      <c r="G23058" s="292" t="s">
        <v>2980</v>
      </c>
    </row>
    <row r="23059" spans="1:7">
      <c r="A23059" s="292" t="s">
        <v>49</v>
      </c>
      <c r="B23059" s="405">
        <v>49725</v>
      </c>
      <c r="C23059" s="292" t="s">
        <v>2980</v>
      </c>
      <c r="E23059" s="292" t="s">
        <v>214</v>
      </c>
      <c r="F23059" s="405">
        <v>51003</v>
      </c>
      <c r="G23059" s="292" t="s">
        <v>2980</v>
      </c>
    </row>
    <row r="23060" spans="1:7">
      <c r="A23060" s="292" t="s">
        <v>49</v>
      </c>
      <c r="B23060" s="405">
        <v>50862</v>
      </c>
      <c r="C23060" s="292" t="s">
        <v>2980</v>
      </c>
      <c r="E23060" s="292" t="s">
        <v>214</v>
      </c>
      <c r="F23060" s="405">
        <v>51033</v>
      </c>
      <c r="G23060" s="292" t="s">
        <v>2980</v>
      </c>
    </row>
    <row r="23061" spans="1:7">
      <c r="A23061" s="292" t="s">
        <v>49</v>
      </c>
      <c r="B23061" s="405">
        <v>54626</v>
      </c>
      <c r="C23061" s="292" t="s">
        <v>2980</v>
      </c>
      <c r="E23061" s="292" t="s">
        <v>214</v>
      </c>
      <c r="F23061" s="405">
        <v>51447</v>
      </c>
      <c r="G23061" s="292" t="s">
        <v>2980</v>
      </c>
    </row>
    <row r="23062" spans="1:7">
      <c r="A23062" s="292" t="s">
        <v>49</v>
      </c>
      <c r="B23062" s="405">
        <v>56338</v>
      </c>
      <c r="C23062" s="292" t="s">
        <v>2980</v>
      </c>
      <c r="E23062" s="292" t="s">
        <v>214</v>
      </c>
      <c r="F23062" s="405">
        <v>51545</v>
      </c>
      <c r="G23062" s="292" t="s">
        <v>2980</v>
      </c>
    </row>
    <row r="23063" spans="1:7">
      <c r="A23063" s="292" t="s">
        <v>49</v>
      </c>
      <c r="B23063" s="405">
        <v>57321</v>
      </c>
      <c r="C23063" s="292" t="s">
        <v>2980</v>
      </c>
      <c r="E23063" s="292" t="s">
        <v>214</v>
      </c>
      <c r="F23063" s="405">
        <v>52044</v>
      </c>
      <c r="G23063" s="292" t="s">
        <v>2980</v>
      </c>
    </row>
    <row r="23064" spans="1:7">
      <c r="A23064" s="292" t="s">
        <v>49</v>
      </c>
      <c r="B23064" s="405">
        <v>57534</v>
      </c>
      <c r="C23064" s="292" t="s">
        <v>2980</v>
      </c>
      <c r="E23064" s="292" t="s">
        <v>214</v>
      </c>
      <c r="F23064" s="405">
        <v>52048</v>
      </c>
      <c r="G23064" s="292" t="s">
        <v>2980</v>
      </c>
    </row>
    <row r="23065" spans="1:7">
      <c r="A23065" s="292" t="s">
        <v>49</v>
      </c>
      <c r="B23065" s="405">
        <v>36051</v>
      </c>
      <c r="C23065" s="292" t="s">
        <v>2980</v>
      </c>
      <c r="E23065" s="292" t="s">
        <v>214</v>
      </c>
      <c r="F23065" s="405">
        <v>52072</v>
      </c>
      <c r="G23065" s="292" t="s">
        <v>2980</v>
      </c>
    </row>
    <row r="23066" spans="1:7">
      <c r="A23066" s="292" t="s">
        <v>49</v>
      </c>
      <c r="B23066" s="405">
        <v>36749</v>
      </c>
      <c r="C23066" s="292" t="s">
        <v>2980</v>
      </c>
      <c r="E23066" s="292" t="s">
        <v>214</v>
      </c>
      <c r="F23066" s="405">
        <v>52075</v>
      </c>
      <c r="G23066" s="292" t="s">
        <v>2980</v>
      </c>
    </row>
    <row r="23067" spans="1:7">
      <c r="A23067" s="292" t="s">
        <v>49</v>
      </c>
      <c r="B23067" s="405">
        <v>37383</v>
      </c>
      <c r="C23067" s="292" t="s">
        <v>2980</v>
      </c>
      <c r="E23067" s="292" t="s">
        <v>214</v>
      </c>
      <c r="F23067" s="405">
        <v>52079</v>
      </c>
      <c r="G23067" s="292" t="s">
        <v>2980</v>
      </c>
    </row>
    <row r="23068" spans="1:7">
      <c r="A23068" s="292" t="s">
        <v>49</v>
      </c>
      <c r="B23068" s="405">
        <v>38589</v>
      </c>
      <c r="C23068" s="292" t="s">
        <v>2980</v>
      </c>
      <c r="E23068" s="292" t="s">
        <v>214</v>
      </c>
      <c r="F23068" s="405">
        <v>52212</v>
      </c>
      <c r="G23068" s="292" t="s">
        <v>2980</v>
      </c>
    </row>
    <row r="23069" spans="1:7">
      <c r="A23069" s="292" t="s">
        <v>49</v>
      </c>
      <c r="B23069" s="405">
        <v>39146</v>
      </c>
      <c r="C23069" s="292" t="s">
        <v>2980</v>
      </c>
      <c r="E23069" s="292" t="s">
        <v>214</v>
      </c>
      <c r="F23069" s="405">
        <v>52569</v>
      </c>
      <c r="G23069" s="292" t="s">
        <v>2980</v>
      </c>
    </row>
    <row r="23070" spans="1:7">
      <c r="A23070" s="292" t="s">
        <v>49</v>
      </c>
      <c r="B23070" s="405">
        <v>40009</v>
      </c>
      <c r="C23070" s="292" t="s">
        <v>2980</v>
      </c>
      <c r="E23070" s="292" t="s">
        <v>214</v>
      </c>
      <c r="F23070" s="405">
        <v>52581</v>
      </c>
      <c r="G23070" s="292" t="s">
        <v>2980</v>
      </c>
    </row>
    <row r="23071" spans="1:7">
      <c r="A23071" s="292" t="s">
        <v>49</v>
      </c>
      <c r="B23071" s="405">
        <v>40995</v>
      </c>
      <c r="C23071" s="292" t="s">
        <v>2980</v>
      </c>
      <c r="E23071" s="292" t="s">
        <v>214</v>
      </c>
      <c r="F23071" s="405">
        <v>52583</v>
      </c>
      <c r="G23071" s="292" t="s">
        <v>2980</v>
      </c>
    </row>
    <row r="23072" spans="1:7">
      <c r="A23072" s="292" t="s">
        <v>49</v>
      </c>
      <c r="B23072" s="405">
        <v>41776</v>
      </c>
      <c r="C23072" s="292" t="s">
        <v>2980</v>
      </c>
      <c r="E23072" s="292" t="s">
        <v>214</v>
      </c>
      <c r="F23072" s="405">
        <v>52619</v>
      </c>
      <c r="G23072" s="292" t="s">
        <v>2980</v>
      </c>
    </row>
    <row r="23073" spans="1:7">
      <c r="A23073" s="292" t="s">
        <v>49</v>
      </c>
      <c r="B23073" s="405">
        <v>43843</v>
      </c>
      <c r="C23073" s="292" t="s">
        <v>2980</v>
      </c>
      <c r="E23073" s="292" t="s">
        <v>214</v>
      </c>
      <c r="F23073" s="405">
        <v>52623</v>
      </c>
      <c r="G23073" s="292" t="s">
        <v>2980</v>
      </c>
    </row>
    <row r="23074" spans="1:7">
      <c r="A23074" s="292" t="s">
        <v>49</v>
      </c>
      <c r="B23074" s="405">
        <v>49728</v>
      </c>
      <c r="C23074" s="292" t="s">
        <v>2980</v>
      </c>
      <c r="E23074" s="292" t="s">
        <v>214</v>
      </c>
      <c r="F23074" s="405">
        <v>52644</v>
      </c>
      <c r="G23074" s="292" t="s">
        <v>2980</v>
      </c>
    </row>
    <row r="23075" spans="1:7">
      <c r="A23075" s="292" t="s">
        <v>49</v>
      </c>
      <c r="B23075" s="405">
        <v>51003</v>
      </c>
      <c r="C23075" s="292" t="s">
        <v>2980</v>
      </c>
      <c r="E23075" s="292" t="s">
        <v>214</v>
      </c>
      <c r="F23075" s="405">
        <v>52701</v>
      </c>
      <c r="G23075" s="292" t="s">
        <v>2980</v>
      </c>
    </row>
    <row r="23076" spans="1:7">
      <c r="A23076" s="292" t="s">
        <v>49</v>
      </c>
      <c r="B23076" s="405">
        <v>54655</v>
      </c>
      <c r="C23076" s="292" t="s">
        <v>2980</v>
      </c>
      <c r="E23076" s="292" t="s">
        <v>214</v>
      </c>
      <c r="F23076" s="405">
        <v>53806</v>
      </c>
      <c r="G23076" s="292" t="s">
        <v>2980</v>
      </c>
    </row>
    <row r="23077" spans="1:7">
      <c r="A23077" s="292" t="s">
        <v>49</v>
      </c>
      <c r="B23077" s="405">
        <v>56357</v>
      </c>
      <c r="C23077" s="292" t="s">
        <v>2980</v>
      </c>
      <c r="E23077" s="292" t="s">
        <v>214</v>
      </c>
      <c r="F23077" s="405">
        <v>53827</v>
      </c>
      <c r="G23077" s="292" t="s">
        <v>2980</v>
      </c>
    </row>
    <row r="23078" spans="1:7">
      <c r="A23078" s="292" t="s">
        <v>49</v>
      </c>
      <c r="B23078" s="405">
        <v>57329</v>
      </c>
      <c r="C23078" s="292" t="s">
        <v>2980</v>
      </c>
      <c r="E23078" s="292" t="s">
        <v>214</v>
      </c>
      <c r="F23078" s="405">
        <v>53942</v>
      </c>
      <c r="G23078" s="292" t="s">
        <v>2980</v>
      </c>
    </row>
    <row r="23079" spans="1:7">
      <c r="A23079" s="292" t="s">
        <v>49</v>
      </c>
      <c r="B23079" s="405">
        <v>57536</v>
      </c>
      <c r="C23079" s="292" t="s">
        <v>2980</v>
      </c>
      <c r="E23079" s="292" t="s">
        <v>214</v>
      </c>
      <c r="F23079" s="405">
        <v>54014</v>
      </c>
      <c r="G23079" s="292" t="s">
        <v>2980</v>
      </c>
    </row>
    <row r="23080" spans="1:7">
      <c r="A23080" s="292" t="s">
        <v>49</v>
      </c>
      <c r="B23080" s="405">
        <v>36053</v>
      </c>
      <c r="C23080" s="292" t="s">
        <v>2980</v>
      </c>
      <c r="E23080" s="292" t="s">
        <v>214</v>
      </c>
      <c r="F23080" s="405">
        <v>54104</v>
      </c>
      <c r="G23080" s="292" t="s">
        <v>2980</v>
      </c>
    </row>
    <row r="23081" spans="1:7">
      <c r="A23081" s="292" t="s">
        <v>49</v>
      </c>
      <c r="B23081" s="405">
        <v>36751</v>
      </c>
      <c r="C23081" s="292" t="s">
        <v>2980</v>
      </c>
      <c r="E23081" s="292" t="s">
        <v>214</v>
      </c>
      <c r="F23081" s="405">
        <v>54128</v>
      </c>
      <c r="G23081" s="292" t="s">
        <v>2980</v>
      </c>
    </row>
    <row r="23082" spans="1:7">
      <c r="A23082" s="292" t="s">
        <v>49</v>
      </c>
      <c r="B23082" s="405">
        <v>37385</v>
      </c>
      <c r="C23082" s="292" t="s">
        <v>2980</v>
      </c>
      <c r="E23082" s="292" t="s">
        <v>214</v>
      </c>
      <c r="F23082" s="405">
        <v>54210</v>
      </c>
      <c r="G23082" s="292" t="s">
        <v>2980</v>
      </c>
    </row>
    <row r="23083" spans="1:7">
      <c r="A23083" s="292" t="s">
        <v>49</v>
      </c>
      <c r="B23083" s="405">
        <v>38622</v>
      </c>
      <c r="C23083" s="292" t="s">
        <v>2980</v>
      </c>
      <c r="E23083" s="292" t="s">
        <v>214</v>
      </c>
      <c r="F23083" s="405">
        <v>54213</v>
      </c>
      <c r="G23083" s="292" t="s">
        <v>2980</v>
      </c>
    </row>
    <row r="23084" spans="1:7">
      <c r="A23084" s="292" t="s">
        <v>49</v>
      </c>
      <c r="B23084" s="405">
        <v>39152</v>
      </c>
      <c r="C23084" s="292" t="s">
        <v>2980</v>
      </c>
      <c r="E23084" s="292" t="s">
        <v>214</v>
      </c>
      <c r="F23084" s="405">
        <v>54422</v>
      </c>
      <c r="G23084" s="292" t="s">
        <v>2980</v>
      </c>
    </row>
    <row r="23085" spans="1:7">
      <c r="A23085" s="292" t="s">
        <v>49</v>
      </c>
      <c r="B23085" s="405">
        <v>40011</v>
      </c>
      <c r="C23085" s="292" t="s">
        <v>2980</v>
      </c>
      <c r="E23085" s="292" t="s">
        <v>214</v>
      </c>
      <c r="F23085" s="405">
        <v>54437</v>
      </c>
      <c r="G23085" s="292" t="s">
        <v>2980</v>
      </c>
    </row>
    <row r="23086" spans="1:7">
      <c r="A23086" s="292" t="s">
        <v>49</v>
      </c>
      <c r="B23086" s="405">
        <v>40997</v>
      </c>
      <c r="C23086" s="292" t="s">
        <v>2980</v>
      </c>
      <c r="E23086" s="292" t="s">
        <v>214</v>
      </c>
      <c r="F23086" s="405">
        <v>54457</v>
      </c>
      <c r="G23086" s="292" t="s">
        <v>2980</v>
      </c>
    </row>
    <row r="23087" spans="1:7">
      <c r="A23087" s="292" t="s">
        <v>49</v>
      </c>
      <c r="B23087" s="405">
        <v>41777</v>
      </c>
      <c r="C23087" s="292" t="s">
        <v>2980</v>
      </c>
      <c r="E23087" s="292" t="s">
        <v>214</v>
      </c>
      <c r="F23087" s="405">
        <v>54459</v>
      </c>
      <c r="G23087" s="292" t="s">
        <v>2980</v>
      </c>
    </row>
    <row r="23088" spans="1:7">
      <c r="A23088" s="292" t="s">
        <v>49</v>
      </c>
      <c r="B23088" s="405">
        <v>43902</v>
      </c>
      <c r="C23088" s="292" t="s">
        <v>2980</v>
      </c>
      <c r="E23088" s="292" t="s">
        <v>214</v>
      </c>
      <c r="F23088" s="405">
        <v>54462</v>
      </c>
      <c r="G23088" s="292" t="s">
        <v>2980</v>
      </c>
    </row>
    <row r="23089" spans="1:7">
      <c r="A23089" s="292" t="s">
        <v>49</v>
      </c>
      <c r="B23089" s="405">
        <v>49736</v>
      </c>
      <c r="C23089" s="292" t="s">
        <v>2980</v>
      </c>
      <c r="E23089" s="292" t="s">
        <v>214</v>
      </c>
      <c r="F23089" s="405">
        <v>54487</v>
      </c>
      <c r="G23089" s="292" t="s">
        <v>2980</v>
      </c>
    </row>
    <row r="23090" spans="1:7">
      <c r="A23090" s="292" t="s">
        <v>49</v>
      </c>
      <c r="B23090" s="405">
        <v>51033</v>
      </c>
      <c r="C23090" s="292" t="s">
        <v>2980</v>
      </c>
      <c r="E23090" s="292" t="s">
        <v>214</v>
      </c>
      <c r="F23090" s="405">
        <v>54517</v>
      </c>
      <c r="G23090" s="292" t="s">
        <v>2980</v>
      </c>
    </row>
    <row r="23091" spans="1:7">
      <c r="A23091" s="292" t="s">
        <v>49</v>
      </c>
      <c r="B23091" s="405">
        <v>54657</v>
      </c>
      <c r="C23091" s="292" t="s">
        <v>2980</v>
      </c>
      <c r="E23091" s="292" t="s">
        <v>214</v>
      </c>
      <c r="F23091" s="405">
        <v>54520</v>
      </c>
      <c r="G23091" s="292" t="s">
        <v>2980</v>
      </c>
    </row>
    <row r="23092" spans="1:7">
      <c r="A23092" s="292" t="s">
        <v>49</v>
      </c>
      <c r="B23092" s="405">
        <v>56469</v>
      </c>
      <c r="C23092" s="292" t="s">
        <v>2980</v>
      </c>
      <c r="E23092" s="292" t="s">
        <v>214</v>
      </c>
      <c r="F23092" s="405">
        <v>54524</v>
      </c>
      <c r="G23092" s="292" t="s">
        <v>2980</v>
      </c>
    </row>
    <row r="23093" spans="1:7">
      <c r="A23093" s="292" t="s">
        <v>49</v>
      </c>
      <c r="B23093" s="405">
        <v>57335</v>
      </c>
      <c r="C23093" s="292" t="s">
        <v>2980</v>
      </c>
      <c r="E23093" s="292" t="s">
        <v>214</v>
      </c>
      <c r="F23093" s="405">
        <v>54540</v>
      </c>
      <c r="G23093" s="292" t="s">
        <v>2980</v>
      </c>
    </row>
    <row r="23094" spans="1:7">
      <c r="A23094" s="292" t="s">
        <v>49</v>
      </c>
      <c r="B23094" s="405">
        <v>57537</v>
      </c>
      <c r="C23094" s="292" t="s">
        <v>2980</v>
      </c>
      <c r="E23094" s="292" t="s">
        <v>214</v>
      </c>
      <c r="F23094" s="405">
        <v>54555</v>
      </c>
      <c r="G23094" s="292" t="s">
        <v>2980</v>
      </c>
    </row>
    <row r="23095" spans="1:7">
      <c r="A23095" s="292" t="s">
        <v>49</v>
      </c>
      <c r="B23095" s="405">
        <v>36089</v>
      </c>
      <c r="C23095" s="292" t="s">
        <v>2980</v>
      </c>
      <c r="E23095" s="292" t="s">
        <v>214</v>
      </c>
      <c r="F23095" s="405">
        <v>54556</v>
      </c>
      <c r="G23095" s="292" t="s">
        <v>2980</v>
      </c>
    </row>
    <row r="23096" spans="1:7">
      <c r="A23096" s="292" t="s">
        <v>49</v>
      </c>
      <c r="B23096" s="405">
        <v>36752</v>
      </c>
      <c r="C23096" s="292" t="s">
        <v>2980</v>
      </c>
      <c r="E23096" s="292" t="s">
        <v>214</v>
      </c>
      <c r="F23096" s="405">
        <v>54557</v>
      </c>
      <c r="G23096" s="292" t="s">
        <v>2980</v>
      </c>
    </row>
    <row r="23097" spans="1:7">
      <c r="A23097" s="292" t="s">
        <v>49</v>
      </c>
      <c r="B23097" s="405">
        <v>37387</v>
      </c>
      <c r="C23097" s="292" t="s">
        <v>2980</v>
      </c>
      <c r="E23097" s="292" t="s">
        <v>214</v>
      </c>
      <c r="F23097" s="405">
        <v>54564</v>
      </c>
      <c r="G23097" s="292" t="s">
        <v>2980</v>
      </c>
    </row>
    <row r="23098" spans="1:7">
      <c r="A23098" s="292" t="s">
        <v>49</v>
      </c>
      <c r="B23098" s="405">
        <v>38623</v>
      </c>
      <c r="C23098" s="292" t="s">
        <v>2980</v>
      </c>
      <c r="E23098" s="292" t="s">
        <v>214</v>
      </c>
      <c r="F23098" s="405">
        <v>54565</v>
      </c>
      <c r="G23098" s="292" t="s">
        <v>2980</v>
      </c>
    </row>
    <row r="23099" spans="1:7">
      <c r="A23099" s="292" t="s">
        <v>49</v>
      </c>
      <c r="B23099" s="405">
        <v>39156</v>
      </c>
      <c r="C23099" s="292" t="s">
        <v>2980</v>
      </c>
      <c r="E23099" s="292" t="s">
        <v>214</v>
      </c>
      <c r="F23099" s="405">
        <v>54626</v>
      </c>
      <c r="G23099" s="292" t="s">
        <v>2980</v>
      </c>
    </row>
    <row r="23100" spans="1:7">
      <c r="A23100" s="292" t="s">
        <v>49</v>
      </c>
      <c r="B23100" s="405">
        <v>40036</v>
      </c>
      <c r="C23100" s="292" t="s">
        <v>2980</v>
      </c>
      <c r="E23100" s="292" t="s">
        <v>214</v>
      </c>
      <c r="F23100" s="405">
        <v>54655</v>
      </c>
      <c r="G23100" s="292" t="s">
        <v>2980</v>
      </c>
    </row>
    <row r="23101" spans="1:7">
      <c r="A23101" s="292" t="s">
        <v>49</v>
      </c>
      <c r="B23101" s="405">
        <v>41010</v>
      </c>
      <c r="C23101" s="292" t="s">
        <v>2980</v>
      </c>
      <c r="E23101" s="292" t="s">
        <v>214</v>
      </c>
      <c r="F23101" s="405">
        <v>54657</v>
      </c>
      <c r="G23101" s="292" t="s">
        <v>2980</v>
      </c>
    </row>
    <row r="23102" spans="1:7">
      <c r="A23102" s="292" t="s">
        <v>49</v>
      </c>
      <c r="B23102" s="405">
        <v>41804</v>
      </c>
      <c r="C23102" s="292" t="s">
        <v>2980</v>
      </c>
      <c r="E23102" s="292" t="s">
        <v>214</v>
      </c>
      <c r="F23102" s="405">
        <v>54759</v>
      </c>
      <c r="G23102" s="292" t="s">
        <v>2980</v>
      </c>
    </row>
    <row r="23103" spans="1:7">
      <c r="A23103" s="292" t="s">
        <v>49</v>
      </c>
      <c r="B23103" s="405">
        <v>43983</v>
      </c>
      <c r="C23103" s="292" t="s">
        <v>2980</v>
      </c>
      <c r="E23103" s="292" t="s">
        <v>214</v>
      </c>
      <c r="F23103" s="405">
        <v>54766</v>
      </c>
      <c r="G23103" s="292" t="s">
        <v>2980</v>
      </c>
    </row>
    <row r="23104" spans="1:7">
      <c r="A23104" s="292" t="s">
        <v>49</v>
      </c>
      <c r="B23104" s="405">
        <v>49747</v>
      </c>
      <c r="C23104" s="292" t="s">
        <v>2980</v>
      </c>
      <c r="E23104" s="292" t="s">
        <v>214</v>
      </c>
      <c r="F23104" s="405">
        <v>54813</v>
      </c>
      <c r="G23104" s="292" t="s">
        <v>2980</v>
      </c>
    </row>
    <row r="23105" spans="1:7">
      <c r="A23105" s="292" t="s">
        <v>49</v>
      </c>
      <c r="B23105" s="405">
        <v>51447</v>
      </c>
      <c r="C23105" s="292" t="s">
        <v>2980</v>
      </c>
      <c r="E23105" s="292" t="s">
        <v>214</v>
      </c>
      <c r="F23105" s="405">
        <v>54820</v>
      </c>
      <c r="G23105" s="292" t="s">
        <v>2980</v>
      </c>
    </row>
    <row r="23106" spans="1:7">
      <c r="A23106" s="292" t="s">
        <v>49</v>
      </c>
      <c r="B23106" s="405">
        <v>54759</v>
      </c>
      <c r="C23106" s="292" t="s">
        <v>2980</v>
      </c>
      <c r="E23106" s="292" t="s">
        <v>214</v>
      </c>
      <c r="F23106" s="405">
        <v>54827</v>
      </c>
      <c r="G23106" s="292" t="s">
        <v>2980</v>
      </c>
    </row>
    <row r="23107" spans="1:7">
      <c r="A23107" s="292" t="s">
        <v>49</v>
      </c>
      <c r="B23107" s="405">
        <v>56517</v>
      </c>
      <c r="C23107" s="292" t="s">
        <v>2980</v>
      </c>
      <c r="E23107" s="292" t="s">
        <v>214</v>
      </c>
      <c r="F23107" s="405">
        <v>54828</v>
      </c>
      <c r="G23107" s="292" t="s">
        <v>2980</v>
      </c>
    </row>
    <row r="23108" spans="1:7">
      <c r="A23108" s="292" t="s">
        <v>49</v>
      </c>
      <c r="B23108" s="405">
        <v>57337</v>
      </c>
      <c r="C23108" s="292" t="s">
        <v>2980</v>
      </c>
      <c r="E23108" s="292" t="s">
        <v>214</v>
      </c>
      <c r="F23108" s="405">
        <v>54830</v>
      </c>
      <c r="G23108" s="292" t="s">
        <v>2980</v>
      </c>
    </row>
    <row r="23109" spans="1:7">
      <c r="A23109" s="292" t="s">
        <v>49</v>
      </c>
      <c r="B23109" s="405">
        <v>57540</v>
      </c>
      <c r="C23109" s="292" t="s">
        <v>2980</v>
      </c>
      <c r="E23109" s="292" t="s">
        <v>214</v>
      </c>
      <c r="F23109" s="405">
        <v>54835</v>
      </c>
      <c r="G23109" s="292" t="s">
        <v>2980</v>
      </c>
    </row>
    <row r="23110" spans="1:7">
      <c r="A23110" s="292" t="s">
        <v>49</v>
      </c>
      <c r="B23110" s="405">
        <v>36091</v>
      </c>
      <c r="C23110" s="292" t="s">
        <v>2980</v>
      </c>
      <c r="E23110" s="292" t="s">
        <v>214</v>
      </c>
      <c r="F23110" s="405">
        <v>54850</v>
      </c>
      <c r="G23110" s="292" t="s">
        <v>2980</v>
      </c>
    </row>
    <row r="23111" spans="1:7">
      <c r="A23111" s="292" t="s">
        <v>49</v>
      </c>
      <c r="B23111" s="405">
        <v>36754</v>
      </c>
      <c r="C23111" s="292" t="s">
        <v>2980</v>
      </c>
      <c r="E23111" s="292" t="s">
        <v>214</v>
      </c>
      <c r="F23111" s="405">
        <v>54854</v>
      </c>
      <c r="G23111" s="292" t="s">
        <v>2980</v>
      </c>
    </row>
    <row r="23112" spans="1:7">
      <c r="A23112" s="292" t="s">
        <v>49</v>
      </c>
      <c r="B23112" s="405">
        <v>37391</v>
      </c>
      <c r="C23112" s="292" t="s">
        <v>2980</v>
      </c>
      <c r="E23112" s="292" t="s">
        <v>214</v>
      </c>
      <c r="F23112" s="405">
        <v>54859</v>
      </c>
      <c r="G23112" s="292" t="s">
        <v>2980</v>
      </c>
    </row>
    <row r="23113" spans="1:7">
      <c r="A23113" s="292" t="s">
        <v>49</v>
      </c>
      <c r="B23113" s="405">
        <v>38642</v>
      </c>
      <c r="C23113" s="292" t="s">
        <v>2980</v>
      </c>
      <c r="E23113" s="292" t="s">
        <v>214</v>
      </c>
      <c r="F23113" s="405">
        <v>54862</v>
      </c>
      <c r="G23113" s="292" t="s">
        <v>2980</v>
      </c>
    </row>
    <row r="23114" spans="1:7">
      <c r="A23114" s="292" t="s">
        <v>49</v>
      </c>
      <c r="B23114" s="405">
        <v>39160</v>
      </c>
      <c r="C23114" s="292" t="s">
        <v>2980</v>
      </c>
      <c r="E23114" s="292" t="s">
        <v>214</v>
      </c>
      <c r="F23114" s="405">
        <v>54865</v>
      </c>
      <c r="G23114" s="292" t="s">
        <v>2980</v>
      </c>
    </row>
    <row r="23115" spans="1:7">
      <c r="A23115" s="292" t="s">
        <v>49</v>
      </c>
      <c r="B23115" s="405">
        <v>40046</v>
      </c>
      <c r="C23115" s="292" t="s">
        <v>2980</v>
      </c>
      <c r="E23115" s="292" t="s">
        <v>214</v>
      </c>
      <c r="F23115" s="405">
        <v>54896</v>
      </c>
      <c r="G23115" s="292" t="s">
        <v>2980</v>
      </c>
    </row>
    <row r="23116" spans="1:7">
      <c r="A23116" s="292" t="s">
        <v>49</v>
      </c>
      <c r="B23116" s="405">
        <v>41040</v>
      </c>
      <c r="C23116" s="292" t="s">
        <v>2980</v>
      </c>
      <c r="E23116" s="292" t="s">
        <v>214</v>
      </c>
      <c r="F23116" s="405">
        <v>54968</v>
      </c>
      <c r="G23116" s="292" t="s">
        <v>2980</v>
      </c>
    </row>
    <row r="23117" spans="1:7">
      <c r="A23117" s="292" t="s">
        <v>49</v>
      </c>
      <c r="B23117" s="405">
        <v>41819</v>
      </c>
      <c r="C23117" s="292" t="s">
        <v>2980</v>
      </c>
      <c r="E23117" s="292" t="s">
        <v>214</v>
      </c>
      <c r="F23117" s="405">
        <v>55606</v>
      </c>
      <c r="G23117" s="292" t="s">
        <v>2980</v>
      </c>
    </row>
    <row r="23118" spans="1:7">
      <c r="A23118" s="292" t="s">
        <v>49</v>
      </c>
      <c r="B23118" s="405">
        <v>44651</v>
      </c>
      <c r="C23118" s="292" t="s">
        <v>2980</v>
      </c>
      <c r="E23118" s="292" t="s">
        <v>214</v>
      </c>
      <c r="F23118" s="405">
        <v>55607</v>
      </c>
      <c r="G23118" s="292" t="s">
        <v>2980</v>
      </c>
    </row>
    <row r="23119" spans="1:7">
      <c r="A23119" s="292" t="s">
        <v>49</v>
      </c>
      <c r="B23119" s="405">
        <v>49757</v>
      </c>
      <c r="C23119" s="292" t="s">
        <v>2980</v>
      </c>
      <c r="E23119" s="292" t="s">
        <v>214</v>
      </c>
      <c r="F23119" s="405">
        <v>55703</v>
      </c>
      <c r="G23119" s="292" t="s">
        <v>2980</v>
      </c>
    </row>
    <row r="23120" spans="1:7">
      <c r="A23120" s="292" t="s">
        <v>49</v>
      </c>
      <c r="B23120" s="405">
        <v>51545</v>
      </c>
      <c r="C23120" s="292" t="s">
        <v>2980</v>
      </c>
      <c r="E23120" s="292" t="s">
        <v>214</v>
      </c>
      <c r="F23120" s="405">
        <v>55704</v>
      </c>
      <c r="G23120" s="292" t="s">
        <v>2980</v>
      </c>
    </row>
    <row r="23121" spans="1:7">
      <c r="A23121" s="292" t="s">
        <v>49</v>
      </c>
      <c r="B23121" s="405">
        <v>54766</v>
      </c>
      <c r="C23121" s="292" t="s">
        <v>2980</v>
      </c>
      <c r="E23121" s="292" t="s">
        <v>214</v>
      </c>
      <c r="F23121" s="405">
        <v>55724</v>
      </c>
      <c r="G23121" s="292" t="s">
        <v>2980</v>
      </c>
    </row>
    <row r="23122" spans="1:7">
      <c r="A23122" s="292" t="s">
        <v>49</v>
      </c>
      <c r="B23122" s="405">
        <v>56519</v>
      </c>
      <c r="C23122" s="292" t="s">
        <v>2980</v>
      </c>
      <c r="E23122" s="292" t="s">
        <v>214</v>
      </c>
      <c r="F23122" s="405">
        <v>55731</v>
      </c>
      <c r="G23122" s="292" t="s">
        <v>2980</v>
      </c>
    </row>
    <row r="23123" spans="1:7">
      <c r="A23123" s="292" t="s">
        <v>49</v>
      </c>
      <c r="B23123" s="405">
        <v>57340</v>
      </c>
      <c r="C23123" s="292" t="s">
        <v>2980</v>
      </c>
      <c r="E23123" s="292" t="s">
        <v>214</v>
      </c>
      <c r="F23123" s="405">
        <v>55732</v>
      </c>
      <c r="G23123" s="292" t="s">
        <v>2980</v>
      </c>
    </row>
    <row r="23124" spans="1:7">
      <c r="A23124" s="292" t="s">
        <v>49</v>
      </c>
      <c r="B23124" s="405">
        <v>57541</v>
      </c>
      <c r="C23124" s="292" t="s">
        <v>2980</v>
      </c>
      <c r="E23124" s="292" t="s">
        <v>214</v>
      </c>
      <c r="F23124" s="405">
        <v>55750</v>
      </c>
      <c r="G23124" s="292" t="s">
        <v>2980</v>
      </c>
    </row>
    <row r="23125" spans="1:7">
      <c r="A23125" s="292" t="s">
        <v>49</v>
      </c>
      <c r="B23125" s="405">
        <v>36258</v>
      </c>
      <c r="C23125" s="292" t="s">
        <v>2980</v>
      </c>
      <c r="E23125" s="292" t="s">
        <v>214</v>
      </c>
      <c r="F23125" s="405">
        <v>55752</v>
      </c>
      <c r="G23125" s="292" t="s">
        <v>2980</v>
      </c>
    </row>
    <row r="23126" spans="1:7">
      <c r="A23126" s="292" t="s">
        <v>49</v>
      </c>
      <c r="B23126" s="405">
        <v>36756</v>
      </c>
      <c r="C23126" s="292" t="s">
        <v>2980</v>
      </c>
      <c r="E23126" s="292" t="s">
        <v>214</v>
      </c>
      <c r="F23126" s="405">
        <v>55763</v>
      </c>
      <c r="G23126" s="292" t="s">
        <v>2980</v>
      </c>
    </row>
    <row r="23127" spans="1:7">
      <c r="A23127" s="292" t="s">
        <v>49</v>
      </c>
      <c r="B23127" s="405">
        <v>37396</v>
      </c>
      <c r="C23127" s="292" t="s">
        <v>2980</v>
      </c>
      <c r="E23127" s="292" t="s">
        <v>214</v>
      </c>
      <c r="F23127" s="405">
        <v>55765</v>
      </c>
      <c r="G23127" s="292" t="s">
        <v>2980</v>
      </c>
    </row>
    <row r="23128" spans="1:7">
      <c r="A23128" s="292" t="s">
        <v>49</v>
      </c>
      <c r="B23128" s="405">
        <v>38647</v>
      </c>
      <c r="C23128" s="292" t="s">
        <v>2980</v>
      </c>
      <c r="E23128" s="292" t="s">
        <v>214</v>
      </c>
      <c r="F23128" s="405">
        <v>55766</v>
      </c>
      <c r="G23128" s="292" t="s">
        <v>2980</v>
      </c>
    </row>
    <row r="23129" spans="1:7">
      <c r="A23129" s="292" t="s">
        <v>49</v>
      </c>
      <c r="B23129" s="405">
        <v>39166</v>
      </c>
      <c r="C23129" s="292" t="s">
        <v>2980</v>
      </c>
      <c r="E23129" s="292" t="s">
        <v>214</v>
      </c>
      <c r="F23129" s="405">
        <v>55771</v>
      </c>
      <c r="G23129" s="292" t="s">
        <v>2980</v>
      </c>
    </row>
    <row r="23130" spans="1:7">
      <c r="A23130" s="292" t="s">
        <v>49</v>
      </c>
      <c r="B23130" s="405">
        <v>40050</v>
      </c>
      <c r="C23130" s="292" t="s">
        <v>2980</v>
      </c>
      <c r="E23130" s="292" t="s">
        <v>214</v>
      </c>
      <c r="F23130" s="405">
        <v>55772</v>
      </c>
      <c r="G23130" s="292" t="s">
        <v>2980</v>
      </c>
    </row>
    <row r="23131" spans="1:7">
      <c r="A23131" s="292" t="s">
        <v>49</v>
      </c>
      <c r="B23131" s="405">
        <v>41043</v>
      </c>
      <c r="C23131" s="292" t="s">
        <v>2980</v>
      </c>
      <c r="E23131" s="292" t="s">
        <v>214</v>
      </c>
      <c r="F23131" s="405">
        <v>55781</v>
      </c>
      <c r="G23131" s="292" t="s">
        <v>2980</v>
      </c>
    </row>
    <row r="23132" spans="1:7">
      <c r="A23132" s="292" t="s">
        <v>49</v>
      </c>
      <c r="B23132" s="405">
        <v>41821</v>
      </c>
      <c r="C23132" s="292" t="s">
        <v>2980</v>
      </c>
      <c r="E23132" s="292" t="s">
        <v>214</v>
      </c>
      <c r="F23132" s="405">
        <v>55785</v>
      </c>
      <c r="G23132" s="292" t="s">
        <v>2980</v>
      </c>
    </row>
    <row r="23133" spans="1:7">
      <c r="A23133" s="292" t="s">
        <v>49</v>
      </c>
      <c r="B23133" s="405">
        <v>45132</v>
      </c>
      <c r="C23133" s="292" t="s">
        <v>2980</v>
      </c>
      <c r="E23133" s="292" t="s">
        <v>214</v>
      </c>
      <c r="F23133" s="405">
        <v>55798</v>
      </c>
      <c r="G23133" s="292" t="s">
        <v>2980</v>
      </c>
    </row>
    <row r="23134" spans="1:7">
      <c r="A23134" s="292" t="s">
        <v>49</v>
      </c>
      <c r="B23134" s="405">
        <v>49759</v>
      </c>
      <c r="C23134" s="292" t="s">
        <v>2980</v>
      </c>
      <c r="E23134" s="292" t="s">
        <v>214</v>
      </c>
      <c r="F23134" s="405">
        <v>56020</v>
      </c>
      <c r="G23134" s="292" t="s">
        <v>2980</v>
      </c>
    </row>
    <row r="23135" spans="1:7">
      <c r="A23135" s="292" t="s">
        <v>49</v>
      </c>
      <c r="B23135" s="405">
        <v>52044</v>
      </c>
      <c r="C23135" s="292" t="s">
        <v>2980</v>
      </c>
      <c r="E23135" s="292" t="s">
        <v>214</v>
      </c>
      <c r="F23135" s="405">
        <v>56037</v>
      </c>
      <c r="G23135" s="292" t="s">
        <v>2980</v>
      </c>
    </row>
    <row r="23136" spans="1:7">
      <c r="A23136" s="292" t="s">
        <v>49</v>
      </c>
      <c r="B23136" s="405">
        <v>54813</v>
      </c>
      <c r="C23136" s="292" t="s">
        <v>2980</v>
      </c>
      <c r="E23136" s="292" t="s">
        <v>214</v>
      </c>
      <c r="F23136" s="405">
        <v>56136</v>
      </c>
      <c r="G23136" s="292" t="s">
        <v>2980</v>
      </c>
    </row>
    <row r="23137" spans="1:7">
      <c r="A23137" s="292" t="s">
        <v>49</v>
      </c>
      <c r="B23137" s="405">
        <v>56522</v>
      </c>
      <c r="C23137" s="292" t="s">
        <v>2980</v>
      </c>
      <c r="E23137" s="292" t="s">
        <v>214</v>
      </c>
      <c r="F23137" s="405">
        <v>56142</v>
      </c>
      <c r="G23137" s="292" t="s">
        <v>2980</v>
      </c>
    </row>
    <row r="23138" spans="1:7">
      <c r="A23138" s="292" t="s">
        <v>49</v>
      </c>
      <c r="B23138" s="405">
        <v>57341</v>
      </c>
      <c r="C23138" s="292" t="s">
        <v>2980</v>
      </c>
      <c r="E23138" s="292" t="s">
        <v>214</v>
      </c>
      <c r="F23138" s="405">
        <v>56147</v>
      </c>
      <c r="G23138" s="292" t="s">
        <v>2980</v>
      </c>
    </row>
    <row r="23139" spans="1:7">
      <c r="A23139" s="292" t="s">
        <v>49</v>
      </c>
      <c r="B23139" s="405">
        <v>57543</v>
      </c>
      <c r="C23139" s="292" t="s">
        <v>2980</v>
      </c>
      <c r="E23139" s="292" t="s">
        <v>214</v>
      </c>
      <c r="F23139" s="405">
        <v>56330</v>
      </c>
      <c r="G23139" s="292" t="s">
        <v>2980</v>
      </c>
    </row>
    <row r="23140" spans="1:7">
      <c r="A23140" s="292" t="s">
        <v>49</v>
      </c>
      <c r="B23140" s="405">
        <v>36262</v>
      </c>
      <c r="C23140" s="292" t="s">
        <v>2980</v>
      </c>
      <c r="E23140" s="292" t="s">
        <v>214</v>
      </c>
      <c r="F23140" s="405">
        <v>56338</v>
      </c>
      <c r="G23140" s="292" t="s">
        <v>2980</v>
      </c>
    </row>
    <row r="23141" spans="1:7">
      <c r="A23141" s="292" t="s">
        <v>49</v>
      </c>
      <c r="B23141" s="405">
        <v>36761</v>
      </c>
      <c r="C23141" s="292" t="s">
        <v>2980</v>
      </c>
      <c r="E23141" s="292" t="s">
        <v>214</v>
      </c>
      <c r="F23141" s="405">
        <v>56357</v>
      </c>
      <c r="G23141" s="292" t="s">
        <v>2980</v>
      </c>
    </row>
    <row r="23142" spans="1:7">
      <c r="A23142" s="292" t="s">
        <v>49</v>
      </c>
      <c r="B23142" s="405">
        <v>37640</v>
      </c>
      <c r="C23142" s="292" t="s">
        <v>2980</v>
      </c>
      <c r="E23142" s="292" t="s">
        <v>214</v>
      </c>
      <c r="F23142" s="405">
        <v>56469</v>
      </c>
      <c r="G23142" s="292" t="s">
        <v>2980</v>
      </c>
    </row>
    <row r="23143" spans="1:7">
      <c r="A23143" s="292" t="s">
        <v>49</v>
      </c>
      <c r="B23143" s="405">
        <v>38649</v>
      </c>
      <c r="C23143" s="292" t="s">
        <v>2980</v>
      </c>
      <c r="E23143" s="292" t="s">
        <v>214</v>
      </c>
      <c r="F23143" s="405">
        <v>56517</v>
      </c>
      <c r="G23143" s="292" t="s">
        <v>2980</v>
      </c>
    </row>
    <row r="23144" spans="1:7">
      <c r="A23144" s="292" t="s">
        <v>49</v>
      </c>
      <c r="B23144" s="405">
        <v>39177</v>
      </c>
      <c r="C23144" s="292" t="s">
        <v>2980</v>
      </c>
      <c r="E23144" s="292" t="s">
        <v>214</v>
      </c>
      <c r="F23144" s="405">
        <v>56519</v>
      </c>
      <c r="G23144" s="292" t="s">
        <v>2980</v>
      </c>
    </row>
    <row r="23145" spans="1:7">
      <c r="A23145" s="292" t="s">
        <v>49</v>
      </c>
      <c r="B23145" s="405">
        <v>40057</v>
      </c>
      <c r="C23145" s="292" t="s">
        <v>2980</v>
      </c>
      <c r="E23145" s="292" t="s">
        <v>214</v>
      </c>
      <c r="F23145" s="405">
        <v>56522</v>
      </c>
      <c r="G23145" s="292" t="s">
        <v>2980</v>
      </c>
    </row>
    <row r="23146" spans="1:7">
      <c r="A23146" s="292" t="s">
        <v>49</v>
      </c>
      <c r="B23146" s="405">
        <v>41049</v>
      </c>
      <c r="C23146" s="292" t="s">
        <v>2980</v>
      </c>
      <c r="E23146" s="292" t="s">
        <v>214</v>
      </c>
      <c r="F23146" s="405">
        <v>56553</v>
      </c>
      <c r="G23146" s="292" t="s">
        <v>2980</v>
      </c>
    </row>
    <row r="23147" spans="1:7">
      <c r="A23147" s="292" t="s">
        <v>49</v>
      </c>
      <c r="B23147" s="405">
        <v>41834</v>
      </c>
      <c r="C23147" s="292" t="s">
        <v>2980</v>
      </c>
      <c r="E23147" s="292" t="s">
        <v>214</v>
      </c>
      <c r="F23147" s="405">
        <v>56569</v>
      </c>
      <c r="G23147" s="292" t="s">
        <v>2980</v>
      </c>
    </row>
    <row r="23148" spans="1:7">
      <c r="A23148" s="292" t="s">
        <v>49</v>
      </c>
      <c r="B23148" s="405">
        <v>45616</v>
      </c>
      <c r="C23148" s="292" t="s">
        <v>2980</v>
      </c>
      <c r="E23148" s="292" t="s">
        <v>214</v>
      </c>
      <c r="F23148" s="405">
        <v>56575</v>
      </c>
      <c r="G23148" s="292" t="s">
        <v>2980</v>
      </c>
    </row>
    <row r="23149" spans="1:7">
      <c r="A23149" s="292" t="s">
        <v>49</v>
      </c>
      <c r="B23149" s="405">
        <v>49777</v>
      </c>
      <c r="C23149" s="292" t="s">
        <v>2980</v>
      </c>
      <c r="E23149" s="292" t="s">
        <v>214</v>
      </c>
      <c r="F23149" s="405">
        <v>56583</v>
      </c>
      <c r="G23149" s="292" t="s">
        <v>2980</v>
      </c>
    </row>
    <row r="23150" spans="1:7">
      <c r="A23150" s="292" t="s">
        <v>49</v>
      </c>
      <c r="B23150" s="405">
        <v>52048</v>
      </c>
      <c r="C23150" s="292" t="s">
        <v>2980</v>
      </c>
      <c r="E23150" s="292" t="s">
        <v>214</v>
      </c>
      <c r="F23150" s="405">
        <v>56626</v>
      </c>
      <c r="G23150" s="292" t="s">
        <v>2980</v>
      </c>
    </row>
    <row r="23151" spans="1:7">
      <c r="A23151" s="292" t="s">
        <v>49</v>
      </c>
      <c r="B23151" s="405">
        <v>54820</v>
      </c>
      <c r="C23151" s="292" t="s">
        <v>2980</v>
      </c>
      <c r="E23151" s="292" t="s">
        <v>214</v>
      </c>
      <c r="F23151" s="405">
        <v>56628</v>
      </c>
      <c r="G23151" s="292" t="s">
        <v>2980</v>
      </c>
    </row>
    <row r="23152" spans="1:7">
      <c r="A23152" s="292" t="s">
        <v>49</v>
      </c>
      <c r="B23152" s="405">
        <v>56553</v>
      </c>
      <c r="C23152" s="292" t="s">
        <v>2980</v>
      </c>
      <c r="E23152" s="292" t="s">
        <v>214</v>
      </c>
      <c r="F23152" s="405">
        <v>56629</v>
      </c>
      <c r="G23152" s="292" t="s">
        <v>2980</v>
      </c>
    </row>
    <row r="23153" spans="1:7">
      <c r="A23153" s="292" t="s">
        <v>49</v>
      </c>
      <c r="B23153" s="405">
        <v>57344</v>
      </c>
      <c r="C23153" s="292" t="s">
        <v>2980</v>
      </c>
      <c r="E23153" s="292" t="s">
        <v>214</v>
      </c>
      <c r="F23153" s="405">
        <v>56639</v>
      </c>
      <c r="G23153" s="292" t="s">
        <v>2980</v>
      </c>
    </row>
    <row r="23154" spans="1:7">
      <c r="A23154" s="292" t="s">
        <v>49</v>
      </c>
      <c r="B23154" s="405">
        <v>57544</v>
      </c>
      <c r="C23154" s="292" t="s">
        <v>2980</v>
      </c>
      <c r="E23154" s="292" t="s">
        <v>214</v>
      </c>
      <c r="F23154" s="405">
        <v>56649</v>
      </c>
      <c r="G23154" s="292" t="s">
        <v>2980</v>
      </c>
    </row>
    <row r="23155" spans="1:7">
      <c r="A23155" s="292" t="s">
        <v>49</v>
      </c>
      <c r="B23155" s="405">
        <v>36266</v>
      </c>
      <c r="C23155" s="292" t="s">
        <v>2980</v>
      </c>
      <c r="E23155" s="292" t="s">
        <v>214</v>
      </c>
      <c r="F23155" s="405">
        <v>56657</v>
      </c>
      <c r="G23155" s="292" t="s">
        <v>2980</v>
      </c>
    </row>
    <row r="23156" spans="1:7">
      <c r="A23156" s="292" t="s">
        <v>49</v>
      </c>
      <c r="B23156" s="405">
        <v>36767</v>
      </c>
      <c r="C23156" s="292" t="s">
        <v>2980</v>
      </c>
      <c r="E23156" s="292" t="s">
        <v>214</v>
      </c>
      <c r="F23156" s="405">
        <v>56661</v>
      </c>
      <c r="G23156" s="292" t="s">
        <v>2980</v>
      </c>
    </row>
    <row r="23157" spans="1:7">
      <c r="A23157" s="292" t="s">
        <v>49</v>
      </c>
      <c r="B23157" s="405">
        <v>37680</v>
      </c>
      <c r="C23157" s="292" t="s">
        <v>2980</v>
      </c>
      <c r="E23157" s="292" t="s">
        <v>214</v>
      </c>
      <c r="F23157" s="405">
        <v>56662</v>
      </c>
      <c r="G23157" s="292" t="s">
        <v>2980</v>
      </c>
    </row>
    <row r="23158" spans="1:7">
      <c r="A23158" s="292" t="s">
        <v>49</v>
      </c>
      <c r="B23158" s="405">
        <v>38650</v>
      </c>
      <c r="C23158" s="292" t="s">
        <v>2980</v>
      </c>
      <c r="E23158" s="292" t="s">
        <v>214</v>
      </c>
      <c r="F23158" s="405">
        <v>56669</v>
      </c>
      <c r="G23158" s="292" t="s">
        <v>2980</v>
      </c>
    </row>
    <row r="23159" spans="1:7">
      <c r="A23159" s="292" t="s">
        <v>49</v>
      </c>
      <c r="B23159" s="405">
        <v>39179</v>
      </c>
      <c r="C23159" s="292" t="s">
        <v>2980</v>
      </c>
      <c r="E23159" s="292" t="s">
        <v>214</v>
      </c>
      <c r="F23159" s="405">
        <v>56673</v>
      </c>
      <c r="G23159" s="292" t="s">
        <v>2980</v>
      </c>
    </row>
    <row r="23160" spans="1:7">
      <c r="A23160" s="292" t="s">
        <v>49</v>
      </c>
      <c r="B23160" s="405">
        <v>40075</v>
      </c>
      <c r="C23160" s="292" t="s">
        <v>2980</v>
      </c>
      <c r="E23160" s="292" t="s">
        <v>214</v>
      </c>
      <c r="F23160" s="405">
        <v>56681</v>
      </c>
      <c r="G23160" s="292" t="s">
        <v>2980</v>
      </c>
    </row>
    <row r="23161" spans="1:7">
      <c r="A23161" s="292" t="s">
        <v>49</v>
      </c>
      <c r="B23161" s="405">
        <v>41083</v>
      </c>
      <c r="C23161" s="292" t="s">
        <v>2980</v>
      </c>
      <c r="E23161" s="292" t="s">
        <v>214</v>
      </c>
      <c r="F23161" s="405">
        <v>56686</v>
      </c>
      <c r="G23161" s="292" t="s">
        <v>2980</v>
      </c>
    </row>
    <row r="23162" spans="1:7">
      <c r="A23162" s="292" t="s">
        <v>49</v>
      </c>
      <c r="B23162" s="405">
        <v>41836</v>
      </c>
      <c r="C23162" s="292" t="s">
        <v>2980</v>
      </c>
      <c r="E23162" s="292" t="s">
        <v>214</v>
      </c>
      <c r="F23162" s="405">
        <v>56688</v>
      </c>
      <c r="G23162" s="292" t="s">
        <v>2980</v>
      </c>
    </row>
    <row r="23163" spans="1:7">
      <c r="A23163" s="292" t="s">
        <v>49</v>
      </c>
      <c r="B23163" s="405">
        <v>45658</v>
      </c>
      <c r="C23163" s="292" t="s">
        <v>2980</v>
      </c>
      <c r="E23163" s="292" t="s">
        <v>214</v>
      </c>
      <c r="F23163" s="405">
        <v>56711</v>
      </c>
      <c r="G23163" s="292" t="s">
        <v>2980</v>
      </c>
    </row>
    <row r="23164" spans="1:7">
      <c r="A23164" s="292" t="s">
        <v>49</v>
      </c>
      <c r="B23164" s="405">
        <v>49782</v>
      </c>
      <c r="C23164" s="292" t="s">
        <v>2980</v>
      </c>
      <c r="E23164" s="292" t="s">
        <v>214</v>
      </c>
      <c r="F23164" s="405">
        <v>56720</v>
      </c>
      <c r="G23164" s="292" t="s">
        <v>2980</v>
      </c>
    </row>
    <row r="23165" spans="1:7">
      <c r="A23165" s="292" t="s">
        <v>49</v>
      </c>
      <c r="B23165" s="405">
        <v>52072</v>
      </c>
      <c r="C23165" s="292" t="s">
        <v>2980</v>
      </c>
      <c r="E23165" s="292" t="s">
        <v>214</v>
      </c>
      <c r="F23165" s="405">
        <v>56722</v>
      </c>
      <c r="G23165" s="292" t="s">
        <v>2980</v>
      </c>
    </row>
    <row r="23166" spans="1:7">
      <c r="A23166" s="292" t="s">
        <v>49</v>
      </c>
      <c r="B23166" s="405">
        <v>54827</v>
      </c>
      <c r="C23166" s="292" t="s">
        <v>2980</v>
      </c>
      <c r="E23166" s="292" t="s">
        <v>214</v>
      </c>
      <c r="F23166" s="405">
        <v>56729</v>
      </c>
      <c r="G23166" s="292" t="s">
        <v>2980</v>
      </c>
    </row>
    <row r="23167" spans="1:7">
      <c r="A23167" s="292" t="s">
        <v>49</v>
      </c>
      <c r="B23167" s="405">
        <v>56569</v>
      </c>
      <c r="C23167" s="292" t="s">
        <v>2980</v>
      </c>
      <c r="E23167" s="292" t="s">
        <v>214</v>
      </c>
      <c r="F23167" s="405">
        <v>56755</v>
      </c>
      <c r="G23167" s="292" t="s">
        <v>2980</v>
      </c>
    </row>
    <row r="23168" spans="1:7">
      <c r="A23168" s="292" t="s">
        <v>49</v>
      </c>
      <c r="B23168" s="405">
        <v>57345</v>
      </c>
      <c r="C23168" s="292" t="s">
        <v>2980</v>
      </c>
      <c r="E23168" s="292" t="s">
        <v>214</v>
      </c>
      <c r="F23168" s="405">
        <v>56756</v>
      </c>
      <c r="G23168" s="292" t="s">
        <v>2980</v>
      </c>
    </row>
    <row r="23169" spans="1:7">
      <c r="A23169" s="292" t="s">
        <v>49</v>
      </c>
      <c r="B23169" s="405">
        <v>57547</v>
      </c>
      <c r="C23169" s="292" t="s">
        <v>2980</v>
      </c>
      <c r="E23169" s="292" t="s">
        <v>214</v>
      </c>
      <c r="F23169" s="405">
        <v>57052</v>
      </c>
      <c r="G23169" s="292" t="s">
        <v>2980</v>
      </c>
    </row>
    <row r="23170" spans="1:7">
      <c r="A23170" s="292" t="s">
        <v>49</v>
      </c>
      <c r="B23170" s="405">
        <v>36269</v>
      </c>
      <c r="C23170" s="292" t="s">
        <v>2980</v>
      </c>
      <c r="E23170" s="292" t="s">
        <v>214</v>
      </c>
      <c r="F23170" s="405">
        <v>57067</v>
      </c>
      <c r="G23170" s="292" t="s">
        <v>2980</v>
      </c>
    </row>
    <row r="23171" spans="1:7">
      <c r="A23171" s="292" t="s">
        <v>49</v>
      </c>
      <c r="B23171" s="405">
        <v>36768</v>
      </c>
      <c r="C23171" s="292" t="s">
        <v>2980</v>
      </c>
      <c r="E23171" s="292" t="s">
        <v>214</v>
      </c>
      <c r="F23171" s="405">
        <v>57217</v>
      </c>
      <c r="G23171" s="292" t="s">
        <v>2980</v>
      </c>
    </row>
    <row r="23172" spans="1:7">
      <c r="A23172" s="292" t="s">
        <v>49</v>
      </c>
      <c r="B23172" s="405">
        <v>37726</v>
      </c>
      <c r="C23172" s="292" t="s">
        <v>2980</v>
      </c>
      <c r="E23172" s="292" t="s">
        <v>214</v>
      </c>
      <c r="F23172" s="405">
        <v>57232</v>
      </c>
      <c r="G23172" s="292" t="s">
        <v>2980</v>
      </c>
    </row>
    <row r="23173" spans="1:7">
      <c r="A23173" s="292" t="s">
        <v>49</v>
      </c>
      <c r="B23173" s="405">
        <v>38659</v>
      </c>
      <c r="C23173" s="292" t="s">
        <v>2980</v>
      </c>
      <c r="E23173" s="292" t="s">
        <v>214</v>
      </c>
      <c r="F23173" s="405">
        <v>57235</v>
      </c>
      <c r="G23173" s="292" t="s">
        <v>2980</v>
      </c>
    </row>
    <row r="23174" spans="1:7">
      <c r="A23174" s="292" t="s">
        <v>49</v>
      </c>
      <c r="B23174" s="405">
        <v>39192</v>
      </c>
      <c r="C23174" s="292" t="s">
        <v>2980</v>
      </c>
      <c r="E23174" s="292" t="s">
        <v>214</v>
      </c>
      <c r="F23174" s="405">
        <v>57236</v>
      </c>
      <c r="G23174" s="292" t="s">
        <v>2980</v>
      </c>
    </row>
    <row r="23175" spans="1:7">
      <c r="A23175" s="292" t="s">
        <v>49</v>
      </c>
      <c r="B23175" s="405">
        <v>40078</v>
      </c>
      <c r="C23175" s="292" t="s">
        <v>2980</v>
      </c>
      <c r="E23175" s="292" t="s">
        <v>214</v>
      </c>
      <c r="F23175" s="405">
        <v>57242</v>
      </c>
      <c r="G23175" s="292" t="s">
        <v>2980</v>
      </c>
    </row>
    <row r="23176" spans="1:7">
      <c r="A23176" s="292" t="s">
        <v>49</v>
      </c>
      <c r="B23176" s="405">
        <v>41098</v>
      </c>
      <c r="C23176" s="292" t="s">
        <v>2980</v>
      </c>
      <c r="E23176" s="292" t="s">
        <v>214</v>
      </c>
      <c r="F23176" s="405">
        <v>57255</v>
      </c>
      <c r="G23176" s="292" t="s">
        <v>2980</v>
      </c>
    </row>
    <row r="23177" spans="1:7">
      <c r="A23177" s="292" t="s">
        <v>49</v>
      </c>
      <c r="B23177" s="405">
        <v>41847</v>
      </c>
      <c r="C23177" s="292" t="s">
        <v>2980</v>
      </c>
      <c r="E23177" s="292" t="s">
        <v>214</v>
      </c>
      <c r="F23177" s="405">
        <v>57257</v>
      </c>
      <c r="G23177" s="292" t="s">
        <v>2980</v>
      </c>
    </row>
    <row r="23178" spans="1:7">
      <c r="A23178" s="292" t="s">
        <v>49</v>
      </c>
      <c r="B23178" s="405">
        <v>45682</v>
      </c>
      <c r="C23178" s="292" t="s">
        <v>2980</v>
      </c>
      <c r="E23178" s="292" t="s">
        <v>214</v>
      </c>
      <c r="F23178" s="405">
        <v>57258</v>
      </c>
      <c r="G23178" s="292" t="s">
        <v>2980</v>
      </c>
    </row>
    <row r="23179" spans="1:7">
      <c r="A23179" s="292" t="s">
        <v>49</v>
      </c>
      <c r="B23179" s="405">
        <v>49818</v>
      </c>
      <c r="C23179" s="292" t="s">
        <v>2980</v>
      </c>
      <c r="E23179" s="292" t="s">
        <v>214</v>
      </c>
      <c r="F23179" s="405">
        <v>57260</v>
      </c>
      <c r="G23179" s="292" t="s">
        <v>2980</v>
      </c>
    </row>
    <row r="23180" spans="1:7">
      <c r="A23180" s="292" t="s">
        <v>49</v>
      </c>
      <c r="B23180" s="405">
        <v>52075</v>
      </c>
      <c r="C23180" s="292" t="s">
        <v>2980</v>
      </c>
      <c r="E23180" s="292" t="s">
        <v>214</v>
      </c>
      <c r="F23180" s="405">
        <v>57270</v>
      </c>
      <c r="G23180" s="292" t="s">
        <v>2980</v>
      </c>
    </row>
    <row r="23181" spans="1:7">
      <c r="A23181" s="292" t="s">
        <v>49</v>
      </c>
      <c r="B23181" s="405">
        <v>54828</v>
      </c>
      <c r="C23181" s="292" t="s">
        <v>2980</v>
      </c>
      <c r="E23181" s="292" t="s">
        <v>214</v>
      </c>
      <c r="F23181" s="405">
        <v>57321</v>
      </c>
      <c r="G23181" s="292" t="s">
        <v>2980</v>
      </c>
    </row>
    <row r="23182" spans="1:7">
      <c r="A23182" s="292" t="s">
        <v>49</v>
      </c>
      <c r="B23182" s="405">
        <v>56575</v>
      </c>
      <c r="C23182" s="292" t="s">
        <v>2980</v>
      </c>
      <c r="E23182" s="292" t="s">
        <v>214</v>
      </c>
      <c r="F23182" s="405">
        <v>57329</v>
      </c>
      <c r="G23182" s="292" t="s">
        <v>2980</v>
      </c>
    </row>
    <row r="23183" spans="1:7">
      <c r="A23183" s="292" t="s">
        <v>49</v>
      </c>
      <c r="B23183" s="405">
        <v>57350</v>
      </c>
      <c r="C23183" s="292" t="s">
        <v>2980</v>
      </c>
      <c r="E23183" s="292" t="s">
        <v>214</v>
      </c>
      <c r="F23183" s="405">
        <v>57335</v>
      </c>
      <c r="G23183" s="292" t="s">
        <v>2980</v>
      </c>
    </row>
    <row r="23184" spans="1:7">
      <c r="A23184" s="292" t="s">
        <v>49</v>
      </c>
      <c r="B23184" s="405">
        <v>57551</v>
      </c>
      <c r="C23184" s="292" t="s">
        <v>2980</v>
      </c>
      <c r="E23184" s="292" t="s">
        <v>214</v>
      </c>
      <c r="F23184" s="405">
        <v>57337</v>
      </c>
      <c r="G23184" s="292" t="s">
        <v>2980</v>
      </c>
    </row>
    <row r="23185" spans="1:7">
      <c r="A23185" s="292" t="s">
        <v>49</v>
      </c>
      <c r="B23185" s="405">
        <v>36273</v>
      </c>
      <c r="C23185" s="292" t="s">
        <v>2980</v>
      </c>
      <c r="E23185" s="292" t="s">
        <v>214</v>
      </c>
      <c r="F23185" s="405">
        <v>57340</v>
      </c>
      <c r="G23185" s="292" t="s">
        <v>2980</v>
      </c>
    </row>
    <row r="23186" spans="1:7">
      <c r="A23186" s="292" t="s">
        <v>49</v>
      </c>
      <c r="B23186" s="405">
        <v>36776</v>
      </c>
      <c r="C23186" s="292" t="s">
        <v>2980</v>
      </c>
      <c r="E23186" s="292" t="s">
        <v>214</v>
      </c>
      <c r="F23186" s="405">
        <v>57341</v>
      </c>
      <c r="G23186" s="292" t="s">
        <v>2980</v>
      </c>
    </row>
    <row r="23187" spans="1:7">
      <c r="A23187" s="292" t="s">
        <v>49</v>
      </c>
      <c r="B23187" s="405">
        <v>37727</v>
      </c>
      <c r="C23187" s="292" t="s">
        <v>2980</v>
      </c>
      <c r="E23187" s="292" t="s">
        <v>214</v>
      </c>
      <c r="F23187" s="405">
        <v>57344</v>
      </c>
      <c r="G23187" s="292" t="s">
        <v>2980</v>
      </c>
    </row>
    <row r="23188" spans="1:7">
      <c r="A23188" s="292" t="s">
        <v>49</v>
      </c>
      <c r="B23188" s="405">
        <v>38720</v>
      </c>
      <c r="C23188" s="292" t="s">
        <v>2980</v>
      </c>
      <c r="E23188" s="292" t="s">
        <v>214</v>
      </c>
      <c r="F23188" s="405">
        <v>57345</v>
      </c>
      <c r="G23188" s="292" t="s">
        <v>2980</v>
      </c>
    </row>
    <row r="23189" spans="1:7">
      <c r="A23189" s="292" t="s">
        <v>49</v>
      </c>
      <c r="B23189" s="405">
        <v>39337</v>
      </c>
      <c r="C23189" s="292" t="s">
        <v>2980</v>
      </c>
      <c r="E23189" s="292" t="s">
        <v>214</v>
      </c>
      <c r="F23189" s="405">
        <v>57350</v>
      </c>
      <c r="G23189" s="292" t="s">
        <v>2980</v>
      </c>
    </row>
    <row r="23190" spans="1:7">
      <c r="A23190" s="292" t="s">
        <v>49</v>
      </c>
      <c r="B23190" s="405">
        <v>40115</v>
      </c>
      <c r="C23190" s="292" t="s">
        <v>2980</v>
      </c>
      <c r="E23190" s="292" t="s">
        <v>214</v>
      </c>
      <c r="F23190" s="405">
        <v>57356</v>
      </c>
      <c r="G23190" s="292" t="s">
        <v>2980</v>
      </c>
    </row>
    <row r="23191" spans="1:7">
      <c r="A23191" s="292" t="s">
        <v>49</v>
      </c>
      <c r="B23191" s="405">
        <v>41124</v>
      </c>
      <c r="C23191" s="292" t="s">
        <v>2980</v>
      </c>
      <c r="E23191" s="292" t="s">
        <v>214</v>
      </c>
      <c r="F23191" s="405">
        <v>57358</v>
      </c>
      <c r="G23191" s="292" t="s">
        <v>2980</v>
      </c>
    </row>
    <row r="23192" spans="1:7">
      <c r="A23192" s="292" t="s">
        <v>49</v>
      </c>
      <c r="B23192" s="405">
        <v>42031</v>
      </c>
      <c r="C23192" s="292" t="s">
        <v>2980</v>
      </c>
      <c r="E23192" s="292" t="s">
        <v>214</v>
      </c>
      <c r="F23192" s="405">
        <v>57363</v>
      </c>
      <c r="G23192" s="292" t="s">
        <v>2980</v>
      </c>
    </row>
    <row r="23193" spans="1:7">
      <c r="A23193" s="292" t="s">
        <v>49</v>
      </c>
      <c r="B23193" s="405">
        <v>45685</v>
      </c>
      <c r="C23193" s="292" t="s">
        <v>2980</v>
      </c>
      <c r="E23193" s="292" t="s">
        <v>214</v>
      </c>
      <c r="F23193" s="405">
        <v>57370</v>
      </c>
      <c r="G23193" s="292" t="s">
        <v>2980</v>
      </c>
    </row>
    <row r="23194" spans="1:7">
      <c r="A23194" s="292" t="s">
        <v>49</v>
      </c>
      <c r="B23194" s="405">
        <v>49819</v>
      </c>
      <c r="C23194" s="292" t="s">
        <v>2980</v>
      </c>
      <c r="E23194" s="292" t="s">
        <v>214</v>
      </c>
      <c r="F23194" s="405">
        <v>57371</v>
      </c>
      <c r="G23194" s="292" t="s">
        <v>2980</v>
      </c>
    </row>
    <row r="23195" spans="1:7">
      <c r="A23195" s="292" t="s">
        <v>49</v>
      </c>
      <c r="B23195" s="405">
        <v>52079</v>
      </c>
      <c r="C23195" s="292" t="s">
        <v>2980</v>
      </c>
      <c r="E23195" s="292" t="s">
        <v>214</v>
      </c>
      <c r="F23195" s="405">
        <v>57373</v>
      </c>
      <c r="G23195" s="292" t="s">
        <v>2980</v>
      </c>
    </row>
    <row r="23196" spans="1:7">
      <c r="A23196" s="292" t="s">
        <v>49</v>
      </c>
      <c r="B23196" s="405">
        <v>54830</v>
      </c>
      <c r="C23196" s="292" t="s">
        <v>2980</v>
      </c>
      <c r="E23196" s="292" t="s">
        <v>214</v>
      </c>
      <c r="F23196" s="405">
        <v>57375</v>
      </c>
      <c r="G23196" s="292" t="s">
        <v>2980</v>
      </c>
    </row>
    <row r="23197" spans="1:7">
      <c r="A23197" s="292" t="s">
        <v>49</v>
      </c>
      <c r="B23197" s="405">
        <v>56583</v>
      </c>
      <c r="C23197" s="292" t="s">
        <v>2980</v>
      </c>
      <c r="E23197" s="292" t="s">
        <v>214</v>
      </c>
      <c r="F23197" s="405">
        <v>57379</v>
      </c>
      <c r="G23197" s="292" t="s">
        <v>2980</v>
      </c>
    </row>
    <row r="23198" spans="1:7">
      <c r="A23198" s="292" t="s">
        <v>49</v>
      </c>
      <c r="B23198" s="405">
        <v>57356</v>
      </c>
      <c r="C23198" s="292" t="s">
        <v>2980</v>
      </c>
      <c r="E23198" s="292" t="s">
        <v>214</v>
      </c>
      <c r="F23198" s="405">
        <v>57381</v>
      </c>
      <c r="G23198" s="292" t="s">
        <v>2980</v>
      </c>
    </row>
    <row r="23199" spans="1:7">
      <c r="A23199" s="292" t="s">
        <v>49</v>
      </c>
      <c r="B23199" s="405">
        <v>57552</v>
      </c>
      <c r="C23199" s="292" t="s">
        <v>2980</v>
      </c>
      <c r="E23199" s="292" t="s">
        <v>214</v>
      </c>
      <c r="F23199" s="405">
        <v>57382</v>
      </c>
      <c r="G23199" s="292" t="s">
        <v>2980</v>
      </c>
    </row>
    <row r="23200" spans="1:7">
      <c r="A23200" s="292" t="s">
        <v>49</v>
      </c>
      <c r="B23200" s="405">
        <v>36280</v>
      </c>
      <c r="C23200" s="292" t="s">
        <v>2980</v>
      </c>
      <c r="E23200" s="292" t="s">
        <v>214</v>
      </c>
      <c r="F23200" s="405">
        <v>57383</v>
      </c>
      <c r="G23200" s="292" t="s">
        <v>2980</v>
      </c>
    </row>
    <row r="23201" spans="1:7">
      <c r="A23201" s="292" t="s">
        <v>49</v>
      </c>
      <c r="B23201" s="405">
        <v>36785</v>
      </c>
      <c r="C23201" s="292" t="s">
        <v>2980</v>
      </c>
      <c r="E23201" s="292" t="s">
        <v>214</v>
      </c>
      <c r="F23201" s="405">
        <v>57385</v>
      </c>
      <c r="G23201" s="292" t="s">
        <v>2980</v>
      </c>
    </row>
    <row r="23202" spans="1:7">
      <c r="A23202" s="292" t="s">
        <v>49</v>
      </c>
      <c r="B23202" s="405">
        <v>37729</v>
      </c>
      <c r="C23202" s="292" t="s">
        <v>2980</v>
      </c>
      <c r="E23202" s="292" t="s">
        <v>214</v>
      </c>
      <c r="F23202" s="405">
        <v>57420</v>
      </c>
      <c r="G23202" s="292" t="s">
        <v>2980</v>
      </c>
    </row>
    <row r="23203" spans="1:7">
      <c r="A23203" s="292" t="s">
        <v>49</v>
      </c>
      <c r="B23203" s="405">
        <v>38725</v>
      </c>
      <c r="C23203" s="292" t="s">
        <v>2980</v>
      </c>
      <c r="E23203" s="292" t="s">
        <v>214</v>
      </c>
      <c r="F23203" s="405">
        <v>57424</v>
      </c>
      <c r="G23203" s="292" t="s">
        <v>2980</v>
      </c>
    </row>
    <row r="23204" spans="1:7">
      <c r="A23204" s="292" t="s">
        <v>49</v>
      </c>
      <c r="B23204" s="405">
        <v>39338</v>
      </c>
      <c r="C23204" s="292" t="s">
        <v>2980</v>
      </c>
      <c r="E23204" s="292" t="s">
        <v>214</v>
      </c>
      <c r="F23204" s="405">
        <v>57434</v>
      </c>
      <c r="G23204" s="292" t="s">
        <v>2980</v>
      </c>
    </row>
    <row r="23205" spans="1:7">
      <c r="A23205" s="292" t="s">
        <v>49</v>
      </c>
      <c r="B23205" s="405">
        <v>40119</v>
      </c>
      <c r="C23205" s="292" t="s">
        <v>2980</v>
      </c>
      <c r="E23205" s="292" t="s">
        <v>214</v>
      </c>
      <c r="F23205" s="405">
        <v>57435</v>
      </c>
      <c r="G23205" s="292" t="s">
        <v>2980</v>
      </c>
    </row>
    <row r="23206" spans="1:7">
      <c r="A23206" s="292" t="s">
        <v>49</v>
      </c>
      <c r="B23206" s="405">
        <v>41132</v>
      </c>
      <c r="C23206" s="292" t="s">
        <v>2980</v>
      </c>
      <c r="E23206" s="292" t="s">
        <v>214</v>
      </c>
      <c r="F23206" s="405">
        <v>57437</v>
      </c>
      <c r="G23206" s="292" t="s">
        <v>2980</v>
      </c>
    </row>
    <row r="23207" spans="1:7">
      <c r="A23207" s="292" t="s">
        <v>49</v>
      </c>
      <c r="B23207" s="405">
        <v>42032</v>
      </c>
      <c r="C23207" s="292" t="s">
        <v>2980</v>
      </c>
      <c r="E23207" s="292" t="s">
        <v>214</v>
      </c>
      <c r="F23207" s="405">
        <v>57440</v>
      </c>
      <c r="G23207" s="292" t="s">
        <v>2980</v>
      </c>
    </row>
    <row r="23208" spans="1:7">
      <c r="A23208" s="292" t="s">
        <v>49</v>
      </c>
      <c r="B23208" s="405">
        <v>45686</v>
      </c>
      <c r="C23208" s="292" t="s">
        <v>2980</v>
      </c>
      <c r="E23208" s="292" t="s">
        <v>214</v>
      </c>
      <c r="F23208" s="405">
        <v>57449</v>
      </c>
      <c r="G23208" s="292" t="s">
        <v>2980</v>
      </c>
    </row>
    <row r="23209" spans="1:7">
      <c r="A23209" s="292" t="s">
        <v>49</v>
      </c>
      <c r="B23209" s="405">
        <v>49831</v>
      </c>
      <c r="C23209" s="292" t="s">
        <v>2980</v>
      </c>
      <c r="E23209" s="292" t="s">
        <v>214</v>
      </c>
      <c r="F23209" s="405">
        <v>57452</v>
      </c>
      <c r="G23209" s="292" t="s">
        <v>2980</v>
      </c>
    </row>
    <row r="23210" spans="1:7">
      <c r="A23210" s="292" t="s">
        <v>49</v>
      </c>
      <c r="B23210" s="405">
        <v>52212</v>
      </c>
      <c r="C23210" s="292" t="s">
        <v>2980</v>
      </c>
      <c r="E23210" s="292" t="s">
        <v>214</v>
      </c>
      <c r="F23210" s="405">
        <v>57455</v>
      </c>
      <c r="G23210" s="292" t="s">
        <v>2980</v>
      </c>
    </row>
    <row r="23211" spans="1:7">
      <c r="A23211" s="292" t="s">
        <v>49</v>
      </c>
      <c r="B23211" s="405">
        <v>54835</v>
      </c>
      <c r="C23211" s="292" t="s">
        <v>2980</v>
      </c>
      <c r="E23211" s="292" t="s">
        <v>214</v>
      </c>
      <c r="F23211" s="405">
        <v>57460</v>
      </c>
      <c r="G23211" s="292" t="s">
        <v>2980</v>
      </c>
    </row>
    <row r="23212" spans="1:7">
      <c r="A23212" s="292" t="s">
        <v>49</v>
      </c>
      <c r="B23212" s="405">
        <v>56626</v>
      </c>
      <c r="C23212" s="292" t="s">
        <v>2980</v>
      </c>
      <c r="E23212" s="292" t="s">
        <v>214</v>
      </c>
      <c r="F23212" s="405">
        <v>57466</v>
      </c>
      <c r="G23212" s="292" t="s">
        <v>2980</v>
      </c>
    </row>
    <row r="23213" spans="1:7">
      <c r="A23213" s="292" t="s">
        <v>49</v>
      </c>
      <c r="B23213" s="405">
        <v>57358</v>
      </c>
      <c r="C23213" s="292" t="s">
        <v>2980</v>
      </c>
      <c r="E23213" s="292" t="s">
        <v>214</v>
      </c>
      <c r="F23213" s="405">
        <v>57467</v>
      </c>
      <c r="G23213" s="292" t="s">
        <v>2980</v>
      </c>
    </row>
    <row r="23214" spans="1:7">
      <c r="A23214" s="292" t="s">
        <v>49</v>
      </c>
      <c r="B23214" s="405">
        <v>57553</v>
      </c>
      <c r="C23214" s="292" t="s">
        <v>2980</v>
      </c>
      <c r="E23214" s="292" t="s">
        <v>214</v>
      </c>
      <c r="F23214" s="405">
        <v>57470</v>
      </c>
      <c r="G23214" s="292" t="s">
        <v>2980</v>
      </c>
    </row>
    <row r="23215" spans="1:7">
      <c r="A23215" s="292" t="s">
        <v>49</v>
      </c>
      <c r="B23215" s="405">
        <v>36310</v>
      </c>
      <c r="C23215" s="292" t="s">
        <v>2980</v>
      </c>
      <c r="E23215" s="292" t="s">
        <v>214</v>
      </c>
      <c r="F23215" s="405">
        <v>57471</v>
      </c>
      <c r="G23215" s="292" t="s">
        <v>2980</v>
      </c>
    </row>
    <row r="23216" spans="1:7">
      <c r="A23216" s="292" t="s">
        <v>49</v>
      </c>
      <c r="B23216" s="405">
        <v>36786</v>
      </c>
      <c r="C23216" s="292" t="s">
        <v>2980</v>
      </c>
      <c r="E23216" s="292" t="s">
        <v>214</v>
      </c>
      <c r="F23216" s="405">
        <v>57473</v>
      </c>
      <c r="G23216" s="292" t="s">
        <v>2980</v>
      </c>
    </row>
    <row r="23217" spans="1:7">
      <c r="A23217" s="292" t="s">
        <v>49</v>
      </c>
      <c r="B23217" s="405">
        <v>37731</v>
      </c>
      <c r="C23217" s="292" t="s">
        <v>2980</v>
      </c>
      <c r="E23217" s="292" t="s">
        <v>214</v>
      </c>
      <c r="F23217" s="405">
        <v>57475</v>
      </c>
      <c r="G23217" s="292" t="s">
        <v>2980</v>
      </c>
    </row>
    <row r="23218" spans="1:7">
      <c r="A23218" s="292" t="s">
        <v>49</v>
      </c>
      <c r="B23218" s="405">
        <v>38745</v>
      </c>
      <c r="C23218" s="292" t="s">
        <v>2980</v>
      </c>
      <c r="E23218" s="292" t="s">
        <v>214</v>
      </c>
      <c r="F23218" s="405">
        <v>57481</v>
      </c>
      <c r="G23218" s="292" t="s">
        <v>2980</v>
      </c>
    </row>
    <row r="23219" spans="1:7">
      <c r="A23219" s="292" t="s">
        <v>49</v>
      </c>
      <c r="B23219" s="405">
        <v>39339</v>
      </c>
      <c r="C23219" s="292" t="s">
        <v>2980</v>
      </c>
      <c r="E23219" s="292" t="s">
        <v>214</v>
      </c>
      <c r="F23219" s="405">
        <v>57520</v>
      </c>
      <c r="G23219" s="292" t="s">
        <v>2980</v>
      </c>
    </row>
    <row r="23220" spans="1:7">
      <c r="A23220" s="292" t="s">
        <v>49</v>
      </c>
      <c r="B23220" s="405">
        <v>40140</v>
      </c>
      <c r="C23220" s="292" t="s">
        <v>2980</v>
      </c>
      <c r="E23220" s="292" t="s">
        <v>214</v>
      </c>
      <c r="F23220" s="405">
        <v>57521</v>
      </c>
      <c r="G23220" s="292" t="s">
        <v>2980</v>
      </c>
    </row>
    <row r="23221" spans="1:7">
      <c r="A23221" s="292" t="s">
        <v>49</v>
      </c>
      <c r="B23221" s="405">
        <v>41135</v>
      </c>
      <c r="C23221" s="292" t="s">
        <v>2980</v>
      </c>
      <c r="E23221" s="292" t="s">
        <v>214</v>
      </c>
      <c r="F23221" s="405">
        <v>57523</v>
      </c>
      <c r="G23221" s="292" t="s">
        <v>2980</v>
      </c>
    </row>
    <row r="23222" spans="1:7">
      <c r="A23222" s="292" t="s">
        <v>49</v>
      </c>
      <c r="B23222" s="405">
        <v>42048</v>
      </c>
      <c r="C23222" s="292" t="s">
        <v>2980</v>
      </c>
      <c r="E23222" s="292" t="s">
        <v>214</v>
      </c>
      <c r="F23222" s="405">
        <v>57534</v>
      </c>
      <c r="G23222" s="292" t="s">
        <v>2980</v>
      </c>
    </row>
    <row r="23223" spans="1:7">
      <c r="A23223" s="292" t="s">
        <v>49</v>
      </c>
      <c r="B23223" s="405">
        <v>45688</v>
      </c>
      <c r="C23223" s="292" t="s">
        <v>2980</v>
      </c>
      <c r="E23223" s="292" t="s">
        <v>214</v>
      </c>
      <c r="F23223" s="405">
        <v>57536</v>
      </c>
      <c r="G23223" s="292" t="s">
        <v>2980</v>
      </c>
    </row>
    <row r="23224" spans="1:7">
      <c r="A23224" s="292" t="s">
        <v>49</v>
      </c>
      <c r="B23224" s="405">
        <v>49838</v>
      </c>
      <c r="C23224" s="292" t="s">
        <v>2980</v>
      </c>
      <c r="E23224" s="292" t="s">
        <v>214</v>
      </c>
      <c r="F23224" s="405">
        <v>57537</v>
      </c>
      <c r="G23224" s="292" t="s">
        <v>2980</v>
      </c>
    </row>
    <row r="23225" spans="1:7">
      <c r="A23225" s="292" t="s">
        <v>49</v>
      </c>
      <c r="B23225" s="405">
        <v>52569</v>
      </c>
      <c r="C23225" s="292" t="s">
        <v>2980</v>
      </c>
      <c r="E23225" s="292" t="s">
        <v>214</v>
      </c>
      <c r="F23225" s="405">
        <v>57540</v>
      </c>
      <c r="G23225" s="292" t="s">
        <v>2980</v>
      </c>
    </row>
    <row r="23226" spans="1:7">
      <c r="A23226" s="292" t="s">
        <v>49</v>
      </c>
      <c r="B23226" s="405">
        <v>54850</v>
      </c>
      <c r="C23226" s="292" t="s">
        <v>2980</v>
      </c>
      <c r="E23226" s="292" t="s">
        <v>214</v>
      </c>
      <c r="F23226" s="405">
        <v>57541</v>
      </c>
      <c r="G23226" s="292" t="s">
        <v>2980</v>
      </c>
    </row>
    <row r="23227" spans="1:7">
      <c r="A23227" s="292" t="s">
        <v>49</v>
      </c>
      <c r="B23227" s="405">
        <v>56628</v>
      </c>
      <c r="C23227" s="292" t="s">
        <v>2980</v>
      </c>
      <c r="E23227" s="292" t="s">
        <v>214</v>
      </c>
      <c r="F23227" s="405">
        <v>57543</v>
      </c>
      <c r="G23227" s="292" t="s">
        <v>2980</v>
      </c>
    </row>
    <row r="23228" spans="1:7">
      <c r="A23228" s="292" t="s">
        <v>49</v>
      </c>
      <c r="B23228" s="405">
        <v>57363</v>
      </c>
      <c r="C23228" s="292" t="s">
        <v>2980</v>
      </c>
      <c r="E23228" s="292" t="s">
        <v>214</v>
      </c>
      <c r="F23228" s="405">
        <v>57544</v>
      </c>
      <c r="G23228" s="292" t="s">
        <v>2980</v>
      </c>
    </row>
    <row r="23229" spans="1:7">
      <c r="A23229" s="292" t="s">
        <v>49</v>
      </c>
      <c r="B23229" s="405">
        <v>57555</v>
      </c>
      <c r="C23229" s="292" t="s">
        <v>2980</v>
      </c>
      <c r="E23229" s="292" t="s">
        <v>214</v>
      </c>
      <c r="F23229" s="405">
        <v>57547</v>
      </c>
      <c r="G23229" s="292" t="s">
        <v>2980</v>
      </c>
    </row>
    <row r="23230" spans="1:7">
      <c r="A23230" s="292" t="s">
        <v>49</v>
      </c>
      <c r="B23230" s="405">
        <v>36317</v>
      </c>
      <c r="C23230" s="292" t="s">
        <v>2980</v>
      </c>
      <c r="E23230" s="292" t="s">
        <v>214</v>
      </c>
      <c r="F23230" s="405">
        <v>57551</v>
      </c>
      <c r="G23230" s="292" t="s">
        <v>2980</v>
      </c>
    </row>
    <row r="23231" spans="1:7">
      <c r="A23231" s="292" t="s">
        <v>49</v>
      </c>
      <c r="B23231" s="405">
        <v>36793</v>
      </c>
      <c r="C23231" s="292" t="s">
        <v>2980</v>
      </c>
      <c r="E23231" s="292" t="s">
        <v>214</v>
      </c>
      <c r="F23231" s="405">
        <v>57552</v>
      </c>
      <c r="G23231" s="292" t="s">
        <v>2980</v>
      </c>
    </row>
    <row r="23232" spans="1:7">
      <c r="A23232" s="292" t="s">
        <v>49</v>
      </c>
      <c r="B23232" s="405">
        <v>37733</v>
      </c>
      <c r="C23232" s="292" t="s">
        <v>2980</v>
      </c>
      <c r="E23232" s="292" t="s">
        <v>214</v>
      </c>
      <c r="F23232" s="405">
        <v>57553</v>
      </c>
      <c r="G23232" s="292" t="s">
        <v>2980</v>
      </c>
    </row>
    <row r="23233" spans="1:7">
      <c r="A23233" s="292" t="s">
        <v>49</v>
      </c>
      <c r="B23233" s="405">
        <v>38769</v>
      </c>
      <c r="C23233" s="292" t="s">
        <v>2980</v>
      </c>
      <c r="E23233" s="292" t="s">
        <v>214</v>
      </c>
      <c r="F23233" s="405">
        <v>57555</v>
      </c>
      <c r="G23233" s="292" t="s">
        <v>2980</v>
      </c>
    </row>
    <row r="23234" spans="1:7">
      <c r="A23234" s="292" t="s">
        <v>49</v>
      </c>
      <c r="B23234" s="405">
        <v>39352</v>
      </c>
      <c r="C23234" s="292" t="s">
        <v>2980</v>
      </c>
      <c r="E23234" s="292" t="s">
        <v>214</v>
      </c>
      <c r="F23234" s="405">
        <v>57560</v>
      </c>
      <c r="G23234" s="292" t="s">
        <v>2980</v>
      </c>
    </row>
    <row r="23235" spans="1:7">
      <c r="A23235" s="292" t="s">
        <v>49</v>
      </c>
      <c r="B23235" s="405">
        <v>40143</v>
      </c>
      <c r="C23235" s="292" t="s">
        <v>2980</v>
      </c>
      <c r="E23235" s="292" t="s">
        <v>214</v>
      </c>
      <c r="F23235" s="405">
        <v>57562</v>
      </c>
      <c r="G23235" s="292" t="s">
        <v>2980</v>
      </c>
    </row>
    <row r="23236" spans="1:7">
      <c r="A23236" s="292" t="s">
        <v>49</v>
      </c>
      <c r="B23236" s="405">
        <v>41159</v>
      </c>
      <c r="C23236" s="292" t="s">
        <v>2980</v>
      </c>
      <c r="E23236" s="292" t="s">
        <v>214</v>
      </c>
      <c r="F23236" s="405">
        <v>57567</v>
      </c>
      <c r="G23236" s="292" t="s">
        <v>2980</v>
      </c>
    </row>
    <row r="23237" spans="1:7">
      <c r="A23237" s="292" t="s">
        <v>49</v>
      </c>
      <c r="B23237" s="405">
        <v>42083</v>
      </c>
      <c r="C23237" s="292" t="s">
        <v>2980</v>
      </c>
      <c r="E23237" s="292" t="s">
        <v>214</v>
      </c>
      <c r="F23237" s="405">
        <v>57569</v>
      </c>
      <c r="G23237" s="292" t="s">
        <v>2980</v>
      </c>
    </row>
    <row r="23238" spans="1:7">
      <c r="A23238" s="292" t="s">
        <v>49</v>
      </c>
      <c r="B23238" s="405">
        <v>45724</v>
      </c>
      <c r="C23238" s="292" t="s">
        <v>2980</v>
      </c>
      <c r="E23238" s="292" t="s">
        <v>214</v>
      </c>
      <c r="F23238" s="405">
        <v>57571</v>
      </c>
      <c r="G23238" s="292" t="s">
        <v>2980</v>
      </c>
    </row>
    <row r="23239" spans="1:7">
      <c r="A23239" s="292" t="s">
        <v>49</v>
      </c>
      <c r="B23239" s="405">
        <v>49849</v>
      </c>
      <c r="C23239" s="292" t="s">
        <v>2980</v>
      </c>
      <c r="E23239" s="292" t="s">
        <v>214</v>
      </c>
      <c r="F23239" s="405">
        <v>57574</v>
      </c>
      <c r="G23239" s="292" t="s">
        <v>2980</v>
      </c>
    </row>
    <row r="23240" spans="1:7">
      <c r="A23240" s="292" t="s">
        <v>49</v>
      </c>
      <c r="B23240" s="405">
        <v>52581</v>
      </c>
      <c r="C23240" s="292" t="s">
        <v>2980</v>
      </c>
      <c r="E23240" s="292" t="s">
        <v>214</v>
      </c>
      <c r="F23240" s="405">
        <v>57579</v>
      </c>
      <c r="G23240" s="292" t="s">
        <v>2980</v>
      </c>
    </row>
    <row r="23241" spans="1:7">
      <c r="A23241" s="292" t="s">
        <v>49</v>
      </c>
      <c r="B23241" s="405">
        <v>54854</v>
      </c>
      <c r="C23241" s="292" t="s">
        <v>2980</v>
      </c>
      <c r="E23241" s="292" t="s">
        <v>214</v>
      </c>
      <c r="F23241" s="405">
        <v>57580</v>
      </c>
      <c r="G23241" s="292" t="s">
        <v>2980</v>
      </c>
    </row>
    <row r="23242" spans="1:7">
      <c r="A23242" s="292" t="s">
        <v>49</v>
      </c>
      <c r="B23242" s="405">
        <v>56629</v>
      </c>
      <c r="C23242" s="292" t="s">
        <v>2980</v>
      </c>
      <c r="E23242" s="292" t="s">
        <v>214</v>
      </c>
      <c r="F23242" s="405">
        <v>57584</v>
      </c>
      <c r="G23242" s="292" t="s">
        <v>2980</v>
      </c>
    </row>
    <row r="23243" spans="1:7">
      <c r="A23243" s="292" t="s">
        <v>49</v>
      </c>
      <c r="B23243" s="405">
        <v>57370</v>
      </c>
      <c r="C23243" s="292" t="s">
        <v>2980</v>
      </c>
      <c r="E23243" s="292" t="s">
        <v>214</v>
      </c>
      <c r="F23243" s="405">
        <v>57585</v>
      </c>
      <c r="G23243" s="292" t="s">
        <v>2980</v>
      </c>
    </row>
    <row r="23244" spans="1:7">
      <c r="A23244" s="292" t="s">
        <v>49</v>
      </c>
      <c r="B23244" s="405">
        <v>57560</v>
      </c>
      <c r="C23244" s="292" t="s">
        <v>2980</v>
      </c>
      <c r="E23244" s="292" t="s">
        <v>214</v>
      </c>
      <c r="F23244" s="405">
        <v>57620</v>
      </c>
      <c r="G23244" s="292" t="s">
        <v>2980</v>
      </c>
    </row>
    <row r="23245" spans="1:7">
      <c r="A23245" s="292" t="s">
        <v>49</v>
      </c>
      <c r="B23245" s="405">
        <v>36318</v>
      </c>
      <c r="C23245" s="292" t="s">
        <v>2980</v>
      </c>
      <c r="E23245" s="292" t="s">
        <v>214</v>
      </c>
      <c r="F23245" s="405">
        <v>57622</v>
      </c>
      <c r="G23245" s="292" t="s">
        <v>2980</v>
      </c>
    </row>
    <row r="23246" spans="1:7">
      <c r="A23246" s="292" t="s">
        <v>49</v>
      </c>
      <c r="B23246" s="405">
        <v>36855</v>
      </c>
      <c r="C23246" s="292" t="s">
        <v>2980</v>
      </c>
      <c r="E23246" s="292" t="s">
        <v>214</v>
      </c>
      <c r="F23246" s="405">
        <v>57623</v>
      </c>
      <c r="G23246" s="292" t="s">
        <v>2980</v>
      </c>
    </row>
    <row r="23247" spans="1:7">
      <c r="A23247" s="292" t="s">
        <v>49</v>
      </c>
      <c r="B23247" s="405">
        <v>37753</v>
      </c>
      <c r="C23247" s="292" t="s">
        <v>2980</v>
      </c>
      <c r="E23247" s="292" t="s">
        <v>214</v>
      </c>
      <c r="F23247" s="405">
        <v>57625</v>
      </c>
      <c r="G23247" s="292" t="s">
        <v>2980</v>
      </c>
    </row>
    <row r="23248" spans="1:7">
      <c r="A23248" s="292" t="s">
        <v>49</v>
      </c>
      <c r="B23248" s="405">
        <v>38778</v>
      </c>
      <c r="C23248" s="292" t="s">
        <v>2980</v>
      </c>
      <c r="E23248" s="292" t="s">
        <v>214</v>
      </c>
      <c r="F23248" s="405">
        <v>57626</v>
      </c>
      <c r="G23248" s="292" t="s">
        <v>2980</v>
      </c>
    </row>
    <row r="23249" spans="1:7">
      <c r="A23249" s="292" t="s">
        <v>49</v>
      </c>
      <c r="B23249" s="405">
        <v>39354</v>
      </c>
      <c r="C23249" s="292" t="s">
        <v>2980</v>
      </c>
      <c r="E23249" s="292" t="s">
        <v>214</v>
      </c>
      <c r="F23249" s="405">
        <v>57630</v>
      </c>
      <c r="G23249" s="292" t="s">
        <v>2980</v>
      </c>
    </row>
    <row r="23250" spans="1:7">
      <c r="A23250" s="292" t="s">
        <v>49</v>
      </c>
      <c r="B23250" s="405">
        <v>40145</v>
      </c>
      <c r="C23250" s="292" t="s">
        <v>2980</v>
      </c>
      <c r="E23250" s="292" t="s">
        <v>214</v>
      </c>
      <c r="F23250" s="405">
        <v>57633</v>
      </c>
      <c r="G23250" s="292" t="s">
        <v>2980</v>
      </c>
    </row>
    <row r="23251" spans="1:7">
      <c r="A23251" s="292" t="s">
        <v>49</v>
      </c>
      <c r="B23251" s="405">
        <v>41164</v>
      </c>
      <c r="C23251" s="292" t="s">
        <v>2980</v>
      </c>
      <c r="E23251" s="292" t="s">
        <v>214</v>
      </c>
      <c r="F23251" s="405">
        <v>57634</v>
      </c>
      <c r="G23251" s="292" t="s">
        <v>2980</v>
      </c>
    </row>
    <row r="23252" spans="1:7">
      <c r="A23252" s="292" t="s">
        <v>49</v>
      </c>
      <c r="B23252" s="405">
        <v>42085</v>
      </c>
      <c r="C23252" s="292" t="s">
        <v>2980</v>
      </c>
      <c r="E23252" s="292" t="s">
        <v>214</v>
      </c>
      <c r="F23252" s="405">
        <v>57636</v>
      </c>
      <c r="G23252" s="292" t="s">
        <v>2980</v>
      </c>
    </row>
    <row r="23253" spans="1:7">
      <c r="A23253" s="292" t="s">
        <v>49</v>
      </c>
      <c r="B23253" s="405">
        <v>45744</v>
      </c>
      <c r="C23253" s="292" t="s">
        <v>2980</v>
      </c>
      <c r="E23253" s="292" t="s">
        <v>214</v>
      </c>
      <c r="F23253" s="405">
        <v>57639</v>
      </c>
      <c r="G23253" s="292" t="s">
        <v>2980</v>
      </c>
    </row>
    <row r="23254" spans="1:7">
      <c r="A23254" s="292" t="s">
        <v>49</v>
      </c>
      <c r="B23254" s="405">
        <v>49854</v>
      </c>
      <c r="C23254" s="292" t="s">
        <v>2980</v>
      </c>
      <c r="E23254" s="292" t="s">
        <v>214</v>
      </c>
      <c r="F23254" s="405">
        <v>57641</v>
      </c>
      <c r="G23254" s="292" t="s">
        <v>2980</v>
      </c>
    </row>
    <row r="23255" spans="1:7">
      <c r="A23255" s="292" t="s">
        <v>49</v>
      </c>
      <c r="B23255" s="405">
        <v>52583</v>
      </c>
      <c r="C23255" s="292" t="s">
        <v>2980</v>
      </c>
      <c r="E23255" s="292" t="s">
        <v>214</v>
      </c>
      <c r="F23255" s="405">
        <v>57642</v>
      </c>
      <c r="G23255" s="292" t="s">
        <v>2980</v>
      </c>
    </row>
    <row r="23256" spans="1:7">
      <c r="A23256" s="292" t="s">
        <v>49</v>
      </c>
      <c r="B23256" s="405">
        <v>54859</v>
      </c>
      <c r="C23256" s="292" t="s">
        <v>2980</v>
      </c>
      <c r="E23256" s="292" t="s">
        <v>214</v>
      </c>
      <c r="F23256" s="405">
        <v>57644</v>
      </c>
      <c r="G23256" s="292" t="s">
        <v>2980</v>
      </c>
    </row>
    <row r="23257" spans="1:7">
      <c r="A23257" s="292" t="s">
        <v>49</v>
      </c>
      <c r="B23257" s="405">
        <v>56639</v>
      </c>
      <c r="C23257" s="292" t="s">
        <v>2980</v>
      </c>
      <c r="E23257" s="292" t="s">
        <v>214</v>
      </c>
      <c r="F23257" s="405">
        <v>57646</v>
      </c>
      <c r="G23257" s="292" t="s">
        <v>2980</v>
      </c>
    </row>
    <row r="23258" spans="1:7">
      <c r="A23258" s="292" t="s">
        <v>49</v>
      </c>
      <c r="B23258" s="405">
        <v>57371</v>
      </c>
      <c r="C23258" s="292" t="s">
        <v>2980</v>
      </c>
      <c r="E23258" s="292" t="s">
        <v>214</v>
      </c>
      <c r="F23258" s="405">
        <v>57648</v>
      </c>
      <c r="G23258" s="292" t="s">
        <v>2980</v>
      </c>
    </row>
    <row r="23259" spans="1:7">
      <c r="A23259" s="292" t="s">
        <v>49</v>
      </c>
      <c r="B23259" s="405">
        <v>57562</v>
      </c>
      <c r="C23259" s="292" t="s">
        <v>2980</v>
      </c>
      <c r="E23259" s="292" t="s">
        <v>214</v>
      </c>
      <c r="F23259" s="405">
        <v>57649</v>
      </c>
      <c r="G23259" s="292" t="s">
        <v>2980</v>
      </c>
    </row>
    <row r="23260" spans="1:7">
      <c r="A23260" s="292" t="s">
        <v>49</v>
      </c>
      <c r="B23260" s="405">
        <v>36343</v>
      </c>
      <c r="C23260" s="292" t="s">
        <v>2980</v>
      </c>
      <c r="E23260" s="292" t="s">
        <v>214</v>
      </c>
      <c r="F23260" s="405">
        <v>57651</v>
      </c>
      <c r="G23260" s="292" t="s">
        <v>2980</v>
      </c>
    </row>
    <row r="23261" spans="1:7">
      <c r="A23261" s="292" t="s">
        <v>49</v>
      </c>
      <c r="B23261" s="405">
        <v>36858</v>
      </c>
      <c r="C23261" s="292" t="s">
        <v>2980</v>
      </c>
      <c r="E23261" s="292" t="s">
        <v>214</v>
      </c>
      <c r="F23261" s="405">
        <v>57652</v>
      </c>
      <c r="G23261" s="292" t="s">
        <v>2980</v>
      </c>
    </row>
    <row r="23262" spans="1:7">
      <c r="A23262" s="292" t="s">
        <v>49</v>
      </c>
      <c r="B23262" s="405">
        <v>37843</v>
      </c>
      <c r="C23262" s="292" t="s">
        <v>2980</v>
      </c>
      <c r="E23262" s="292" t="s">
        <v>214</v>
      </c>
      <c r="F23262" s="405">
        <v>57657</v>
      </c>
      <c r="G23262" s="292" t="s">
        <v>2980</v>
      </c>
    </row>
    <row r="23263" spans="1:7">
      <c r="A23263" s="292" t="s">
        <v>49</v>
      </c>
      <c r="B23263" s="405">
        <v>38848</v>
      </c>
      <c r="C23263" s="292" t="s">
        <v>2980</v>
      </c>
      <c r="E23263" s="292" t="s">
        <v>214</v>
      </c>
      <c r="F23263" s="405">
        <v>57658</v>
      </c>
      <c r="G23263" s="292" t="s">
        <v>2980</v>
      </c>
    </row>
    <row r="23264" spans="1:7">
      <c r="A23264" s="292" t="s">
        <v>49</v>
      </c>
      <c r="B23264" s="405">
        <v>39361</v>
      </c>
      <c r="C23264" s="292" t="s">
        <v>2980</v>
      </c>
      <c r="E23264" s="292" t="s">
        <v>214</v>
      </c>
      <c r="F23264" s="405">
        <v>57659</v>
      </c>
      <c r="G23264" s="292" t="s">
        <v>2980</v>
      </c>
    </row>
    <row r="23265" spans="1:7">
      <c r="A23265" s="292" t="s">
        <v>49</v>
      </c>
      <c r="B23265" s="405">
        <v>40152</v>
      </c>
      <c r="C23265" s="292" t="s">
        <v>2980</v>
      </c>
      <c r="E23265" s="292" t="s">
        <v>214</v>
      </c>
      <c r="F23265" s="405">
        <v>57660</v>
      </c>
      <c r="G23265" s="292" t="s">
        <v>2980</v>
      </c>
    </row>
    <row r="23266" spans="1:7">
      <c r="A23266" s="292" t="s">
        <v>49</v>
      </c>
      <c r="B23266" s="405">
        <v>41201</v>
      </c>
      <c r="C23266" s="292" t="s">
        <v>2980</v>
      </c>
      <c r="E23266" s="292" t="s">
        <v>214</v>
      </c>
      <c r="F23266" s="405">
        <v>57661</v>
      </c>
      <c r="G23266" s="292" t="s">
        <v>2980</v>
      </c>
    </row>
    <row r="23267" spans="1:7">
      <c r="A23267" s="292" t="s">
        <v>49</v>
      </c>
      <c r="B23267" s="405">
        <v>42124</v>
      </c>
      <c r="C23267" s="292" t="s">
        <v>2980</v>
      </c>
      <c r="E23267" s="292" t="s">
        <v>214</v>
      </c>
      <c r="F23267" s="405">
        <v>57714</v>
      </c>
      <c r="G23267" s="292" t="s">
        <v>2980</v>
      </c>
    </row>
    <row r="23268" spans="1:7">
      <c r="A23268" s="292" t="s">
        <v>49</v>
      </c>
      <c r="B23268" s="405">
        <v>45745</v>
      </c>
      <c r="C23268" s="292" t="s">
        <v>2980</v>
      </c>
      <c r="E23268" s="292" t="s">
        <v>214</v>
      </c>
      <c r="F23268" s="405">
        <v>57716</v>
      </c>
      <c r="G23268" s="292" t="s">
        <v>2980</v>
      </c>
    </row>
    <row r="23269" spans="1:7">
      <c r="A23269" s="292" t="s">
        <v>49</v>
      </c>
      <c r="B23269" s="405">
        <v>49866</v>
      </c>
      <c r="C23269" s="292" t="s">
        <v>2980</v>
      </c>
      <c r="E23269" s="292" t="s">
        <v>214</v>
      </c>
      <c r="F23269" s="405">
        <v>57717</v>
      </c>
      <c r="G23269" s="292" t="s">
        <v>2980</v>
      </c>
    </row>
    <row r="23270" spans="1:7">
      <c r="A23270" s="292" t="s">
        <v>49</v>
      </c>
      <c r="B23270" s="405">
        <v>52619</v>
      </c>
      <c r="C23270" s="292" t="s">
        <v>2980</v>
      </c>
      <c r="E23270" s="292" t="s">
        <v>214</v>
      </c>
      <c r="F23270" s="405">
        <v>57720</v>
      </c>
      <c r="G23270" s="292" t="s">
        <v>2980</v>
      </c>
    </row>
    <row r="23271" spans="1:7">
      <c r="A23271" s="292" t="s">
        <v>49</v>
      </c>
      <c r="B23271" s="405">
        <v>54862</v>
      </c>
      <c r="C23271" s="292" t="s">
        <v>2980</v>
      </c>
      <c r="E23271" s="292" t="s">
        <v>214</v>
      </c>
      <c r="F23271" s="405">
        <v>57722</v>
      </c>
      <c r="G23271" s="292" t="s">
        <v>2980</v>
      </c>
    </row>
    <row r="23272" spans="1:7">
      <c r="A23272" s="292" t="s">
        <v>49</v>
      </c>
      <c r="B23272" s="405">
        <v>56649</v>
      </c>
      <c r="C23272" s="292" t="s">
        <v>2980</v>
      </c>
      <c r="E23272" s="292" t="s">
        <v>214</v>
      </c>
      <c r="F23272" s="405">
        <v>57724</v>
      </c>
      <c r="G23272" s="292" t="s">
        <v>2980</v>
      </c>
    </row>
    <row r="23273" spans="1:7">
      <c r="A23273" s="292" t="s">
        <v>49</v>
      </c>
      <c r="B23273" s="405">
        <v>57373</v>
      </c>
      <c r="C23273" s="292" t="s">
        <v>2980</v>
      </c>
      <c r="E23273" s="292" t="s">
        <v>214</v>
      </c>
      <c r="F23273" s="405">
        <v>57725</v>
      </c>
      <c r="G23273" s="292" t="s">
        <v>2980</v>
      </c>
    </row>
    <row r="23274" spans="1:7">
      <c r="A23274" s="292" t="s">
        <v>49</v>
      </c>
      <c r="B23274" s="405">
        <v>57567</v>
      </c>
      <c r="C23274" s="292" t="s">
        <v>2980</v>
      </c>
      <c r="E23274" s="292" t="s">
        <v>214</v>
      </c>
      <c r="F23274" s="405">
        <v>57730</v>
      </c>
      <c r="G23274" s="292" t="s">
        <v>2980</v>
      </c>
    </row>
    <row r="23275" spans="1:7">
      <c r="A23275" s="292" t="s">
        <v>49</v>
      </c>
      <c r="B23275" s="405">
        <v>36425</v>
      </c>
      <c r="C23275" s="292" t="s">
        <v>2980</v>
      </c>
      <c r="E23275" s="292" t="s">
        <v>214</v>
      </c>
      <c r="F23275" s="405">
        <v>57735</v>
      </c>
      <c r="G23275" s="292" t="s">
        <v>2980</v>
      </c>
    </row>
    <row r="23276" spans="1:7">
      <c r="A23276" s="292" t="s">
        <v>49</v>
      </c>
      <c r="B23276" s="405">
        <v>36860</v>
      </c>
      <c r="C23276" s="292" t="s">
        <v>2980</v>
      </c>
      <c r="E23276" s="292" t="s">
        <v>214</v>
      </c>
      <c r="F23276" s="405">
        <v>57737</v>
      </c>
      <c r="G23276" s="292" t="s">
        <v>2980</v>
      </c>
    </row>
    <row r="23277" spans="1:7">
      <c r="A23277" s="292" t="s">
        <v>49</v>
      </c>
      <c r="B23277" s="405">
        <v>37852</v>
      </c>
      <c r="C23277" s="292" t="s">
        <v>2980</v>
      </c>
      <c r="E23277" s="292" t="s">
        <v>214</v>
      </c>
      <c r="F23277" s="405">
        <v>57738</v>
      </c>
      <c r="G23277" s="292" t="s">
        <v>2980</v>
      </c>
    </row>
    <row r="23278" spans="1:7">
      <c r="A23278" s="292" t="s">
        <v>49</v>
      </c>
      <c r="B23278" s="405">
        <v>38859</v>
      </c>
      <c r="C23278" s="292" t="s">
        <v>2980</v>
      </c>
      <c r="E23278" s="292" t="s">
        <v>214</v>
      </c>
      <c r="F23278" s="405">
        <v>57748</v>
      </c>
      <c r="G23278" s="292" t="s">
        <v>2980</v>
      </c>
    </row>
    <row r="23279" spans="1:7">
      <c r="A23279" s="292" t="s">
        <v>49</v>
      </c>
      <c r="B23279" s="405">
        <v>39366</v>
      </c>
      <c r="C23279" s="292" t="s">
        <v>2980</v>
      </c>
      <c r="E23279" s="292" t="s">
        <v>214</v>
      </c>
      <c r="F23279" s="405">
        <v>57752</v>
      </c>
      <c r="G23279" s="292" t="s">
        <v>2980</v>
      </c>
    </row>
    <row r="23280" spans="1:7">
      <c r="A23280" s="292" t="s">
        <v>49</v>
      </c>
      <c r="B23280" s="405">
        <v>40153</v>
      </c>
      <c r="C23280" s="292" t="s">
        <v>2980</v>
      </c>
      <c r="E23280" s="292" t="s">
        <v>214</v>
      </c>
      <c r="F23280" s="405">
        <v>57755</v>
      </c>
      <c r="G23280" s="292" t="s">
        <v>2980</v>
      </c>
    </row>
    <row r="23281" spans="1:7">
      <c r="A23281" s="292" t="s">
        <v>49</v>
      </c>
      <c r="B23281" s="405">
        <v>41219</v>
      </c>
      <c r="C23281" s="292" t="s">
        <v>2980</v>
      </c>
      <c r="E23281" s="292" t="s">
        <v>214</v>
      </c>
      <c r="F23281" s="405">
        <v>57756</v>
      </c>
      <c r="G23281" s="292" t="s">
        <v>2980</v>
      </c>
    </row>
    <row r="23282" spans="1:7">
      <c r="A23282" s="292" t="s">
        <v>49</v>
      </c>
      <c r="B23282" s="405">
        <v>42131</v>
      </c>
      <c r="C23282" s="292" t="s">
        <v>2980</v>
      </c>
      <c r="E23282" s="292" t="s">
        <v>214</v>
      </c>
      <c r="F23282" s="405">
        <v>57758</v>
      </c>
      <c r="G23282" s="292" t="s">
        <v>2980</v>
      </c>
    </row>
    <row r="23283" spans="1:7">
      <c r="A23283" s="292" t="s">
        <v>49</v>
      </c>
      <c r="B23283" s="405">
        <v>45746</v>
      </c>
      <c r="C23283" s="292" t="s">
        <v>2980</v>
      </c>
      <c r="E23283" s="292" t="s">
        <v>214</v>
      </c>
      <c r="F23283" s="405">
        <v>57760</v>
      </c>
      <c r="G23283" s="292" t="s">
        <v>2980</v>
      </c>
    </row>
    <row r="23284" spans="1:7">
      <c r="A23284" s="292" t="s">
        <v>49</v>
      </c>
      <c r="B23284" s="405">
        <v>49873</v>
      </c>
      <c r="C23284" s="292" t="s">
        <v>2980</v>
      </c>
      <c r="E23284" s="292" t="s">
        <v>214</v>
      </c>
      <c r="F23284" s="405">
        <v>57762</v>
      </c>
      <c r="G23284" s="292" t="s">
        <v>2980</v>
      </c>
    </row>
    <row r="23285" spans="1:7">
      <c r="A23285" s="292" t="s">
        <v>49</v>
      </c>
      <c r="B23285" s="405">
        <v>52623</v>
      </c>
      <c r="C23285" s="292" t="s">
        <v>2980</v>
      </c>
      <c r="E23285" s="292" t="s">
        <v>214</v>
      </c>
      <c r="F23285" s="405">
        <v>57763</v>
      </c>
      <c r="G23285" s="292" t="s">
        <v>2980</v>
      </c>
    </row>
    <row r="23286" spans="1:7">
      <c r="A23286" s="292" t="s">
        <v>49</v>
      </c>
      <c r="B23286" s="405">
        <v>54865</v>
      </c>
      <c r="C23286" s="292" t="s">
        <v>2980</v>
      </c>
      <c r="E23286" s="292" t="s">
        <v>214</v>
      </c>
      <c r="F23286" s="405">
        <v>57764</v>
      </c>
      <c r="G23286" s="292" t="s">
        <v>2980</v>
      </c>
    </row>
    <row r="23287" spans="1:7">
      <c r="A23287" s="292" t="s">
        <v>49</v>
      </c>
      <c r="B23287" s="405">
        <v>56657</v>
      </c>
      <c r="C23287" s="292" t="s">
        <v>2980</v>
      </c>
      <c r="E23287" s="292" t="s">
        <v>214</v>
      </c>
      <c r="F23287" s="405">
        <v>57767</v>
      </c>
      <c r="G23287" s="292" t="s">
        <v>2980</v>
      </c>
    </row>
    <row r="23288" spans="1:7">
      <c r="A23288" s="292" t="s">
        <v>49</v>
      </c>
      <c r="B23288" s="405">
        <v>57375</v>
      </c>
      <c r="C23288" s="292" t="s">
        <v>2980</v>
      </c>
      <c r="E23288" s="292" t="s">
        <v>214</v>
      </c>
      <c r="F23288" s="405">
        <v>57772</v>
      </c>
      <c r="G23288" s="292" t="s">
        <v>2980</v>
      </c>
    </row>
    <row r="23289" spans="1:7">
      <c r="A23289" s="292" t="s">
        <v>49</v>
      </c>
      <c r="B23289" s="405">
        <v>57569</v>
      </c>
      <c r="C23289" s="292" t="s">
        <v>2980</v>
      </c>
      <c r="E23289" s="292" t="s">
        <v>214</v>
      </c>
      <c r="F23289" s="405">
        <v>57775</v>
      </c>
      <c r="G23289" s="292" t="s">
        <v>2980</v>
      </c>
    </row>
    <row r="23290" spans="1:7">
      <c r="A23290" s="292" t="s">
        <v>49</v>
      </c>
      <c r="B23290" s="405">
        <v>36435</v>
      </c>
      <c r="C23290" s="292" t="s">
        <v>2980</v>
      </c>
      <c r="E23290" s="292" t="s">
        <v>214</v>
      </c>
      <c r="F23290" s="405">
        <v>57780</v>
      </c>
      <c r="G23290" s="292" t="s">
        <v>2980</v>
      </c>
    </row>
    <row r="23291" spans="1:7">
      <c r="A23291" s="292" t="s">
        <v>49</v>
      </c>
      <c r="B23291" s="405">
        <v>36901</v>
      </c>
      <c r="C23291" s="292" t="s">
        <v>2980</v>
      </c>
      <c r="E23291" s="292" t="s">
        <v>214</v>
      </c>
      <c r="F23291" s="405">
        <v>57785</v>
      </c>
      <c r="G23291" s="292" t="s">
        <v>2980</v>
      </c>
    </row>
    <row r="23292" spans="1:7">
      <c r="A23292" s="292" t="s">
        <v>49</v>
      </c>
      <c r="B23292" s="405">
        <v>37872</v>
      </c>
      <c r="C23292" s="292" t="s">
        <v>2980</v>
      </c>
      <c r="E23292" s="292" t="s">
        <v>214</v>
      </c>
      <c r="F23292" s="405">
        <v>57787</v>
      </c>
      <c r="G23292" s="292" t="s">
        <v>2980</v>
      </c>
    </row>
    <row r="23293" spans="1:7">
      <c r="A23293" s="292" t="s">
        <v>49</v>
      </c>
      <c r="B23293" s="405">
        <v>38873</v>
      </c>
      <c r="C23293" s="292" t="s">
        <v>2980</v>
      </c>
      <c r="E23293" s="292" t="s">
        <v>214</v>
      </c>
      <c r="F23293" s="405">
        <v>57790</v>
      </c>
      <c r="G23293" s="292" t="s">
        <v>2980</v>
      </c>
    </row>
    <row r="23294" spans="1:7">
      <c r="A23294" s="292" t="s">
        <v>49</v>
      </c>
      <c r="B23294" s="405">
        <v>39422</v>
      </c>
      <c r="C23294" s="292" t="s">
        <v>2980</v>
      </c>
      <c r="E23294" s="292" t="s">
        <v>214</v>
      </c>
      <c r="F23294" s="405">
        <v>57791</v>
      </c>
      <c r="G23294" s="292" t="s">
        <v>2980</v>
      </c>
    </row>
    <row r="23295" spans="1:7">
      <c r="A23295" s="292" t="s">
        <v>49</v>
      </c>
      <c r="B23295" s="405">
        <v>40157</v>
      </c>
      <c r="C23295" s="292" t="s">
        <v>2980</v>
      </c>
      <c r="E23295" s="292" t="s">
        <v>214</v>
      </c>
      <c r="F23295" s="405">
        <v>57792</v>
      </c>
      <c r="G23295" s="292" t="s">
        <v>2980</v>
      </c>
    </row>
    <row r="23296" spans="1:7">
      <c r="A23296" s="292" t="s">
        <v>49</v>
      </c>
      <c r="B23296" s="405">
        <v>41226</v>
      </c>
      <c r="C23296" s="292" t="s">
        <v>2980</v>
      </c>
      <c r="E23296" s="292" t="s">
        <v>214</v>
      </c>
      <c r="F23296" s="405">
        <v>58009</v>
      </c>
      <c r="G23296" s="292" t="s">
        <v>2980</v>
      </c>
    </row>
    <row r="23297" spans="1:7">
      <c r="A23297" s="292" t="s">
        <v>49</v>
      </c>
      <c r="B23297" s="405">
        <v>42133</v>
      </c>
      <c r="C23297" s="292" t="s">
        <v>2980</v>
      </c>
      <c r="E23297" s="292" t="s">
        <v>214</v>
      </c>
      <c r="F23297" s="405">
        <v>58013</v>
      </c>
      <c r="G23297" s="292" t="s">
        <v>2980</v>
      </c>
    </row>
    <row r="23298" spans="1:7">
      <c r="A23298" s="292" t="s">
        <v>49</v>
      </c>
      <c r="B23298" s="405">
        <v>45786</v>
      </c>
      <c r="C23298" s="292" t="s">
        <v>2980</v>
      </c>
      <c r="E23298" s="292" t="s">
        <v>214</v>
      </c>
      <c r="F23298" s="405">
        <v>58016</v>
      </c>
      <c r="G23298" s="292" t="s">
        <v>2980</v>
      </c>
    </row>
    <row r="23299" spans="1:7">
      <c r="A23299" s="292" t="s">
        <v>49</v>
      </c>
      <c r="B23299" s="405">
        <v>49895</v>
      </c>
      <c r="C23299" s="292" t="s">
        <v>2980</v>
      </c>
      <c r="E23299" s="292" t="s">
        <v>214</v>
      </c>
      <c r="F23299" s="405">
        <v>58017</v>
      </c>
      <c r="G23299" s="292" t="s">
        <v>2980</v>
      </c>
    </row>
    <row r="23300" spans="1:7">
      <c r="A23300" s="292" t="s">
        <v>49</v>
      </c>
      <c r="B23300" s="405">
        <v>52644</v>
      </c>
      <c r="C23300" s="292" t="s">
        <v>2980</v>
      </c>
      <c r="E23300" s="292" t="s">
        <v>214</v>
      </c>
      <c r="F23300" s="405">
        <v>58030</v>
      </c>
      <c r="G23300" s="292" t="s">
        <v>2980</v>
      </c>
    </row>
    <row r="23301" spans="1:7">
      <c r="A23301" s="292" t="s">
        <v>49</v>
      </c>
      <c r="B23301" s="405">
        <v>54896</v>
      </c>
      <c r="C23301" s="292" t="s">
        <v>2980</v>
      </c>
      <c r="E23301" s="292" t="s">
        <v>214</v>
      </c>
      <c r="F23301" s="405">
        <v>58033</v>
      </c>
      <c r="G23301" s="292" t="s">
        <v>2980</v>
      </c>
    </row>
    <row r="23302" spans="1:7">
      <c r="A23302" s="292" t="s">
        <v>49</v>
      </c>
      <c r="B23302" s="405">
        <v>56661</v>
      </c>
      <c r="C23302" s="292" t="s">
        <v>2980</v>
      </c>
      <c r="E23302" s="292" t="s">
        <v>214</v>
      </c>
      <c r="F23302" s="405">
        <v>58056</v>
      </c>
      <c r="G23302" s="292" t="s">
        <v>2980</v>
      </c>
    </row>
    <row r="23303" spans="1:7">
      <c r="A23303" s="292" t="s">
        <v>49</v>
      </c>
      <c r="B23303" s="405">
        <v>57379</v>
      </c>
      <c r="C23303" s="292" t="s">
        <v>2980</v>
      </c>
      <c r="E23303" s="292" t="s">
        <v>214</v>
      </c>
      <c r="F23303" s="405">
        <v>58058</v>
      </c>
      <c r="G23303" s="292" t="s">
        <v>2980</v>
      </c>
    </row>
    <row r="23304" spans="1:7">
      <c r="A23304" s="292" t="s">
        <v>49</v>
      </c>
      <c r="B23304" s="405">
        <v>57571</v>
      </c>
      <c r="C23304" s="292" t="s">
        <v>2980</v>
      </c>
      <c r="E23304" s="292" t="s">
        <v>214</v>
      </c>
      <c r="F23304" s="405">
        <v>58061</v>
      </c>
      <c r="G23304" s="292" t="s">
        <v>2980</v>
      </c>
    </row>
    <row r="23305" spans="1:7">
      <c r="A23305" s="292" t="s">
        <v>49</v>
      </c>
      <c r="B23305" s="405">
        <v>36442</v>
      </c>
      <c r="C23305" s="292" t="s">
        <v>2980</v>
      </c>
      <c r="E23305" s="292" t="s">
        <v>214</v>
      </c>
      <c r="F23305" s="405">
        <v>58062</v>
      </c>
      <c r="G23305" s="292" t="s">
        <v>2980</v>
      </c>
    </row>
    <row r="23306" spans="1:7">
      <c r="A23306" s="292" t="s">
        <v>49</v>
      </c>
      <c r="B23306" s="405">
        <v>36908</v>
      </c>
      <c r="C23306" s="292" t="s">
        <v>2980</v>
      </c>
      <c r="E23306" s="292" t="s">
        <v>214</v>
      </c>
      <c r="F23306" s="405">
        <v>58063</v>
      </c>
      <c r="G23306" s="292" t="s">
        <v>2980</v>
      </c>
    </row>
    <row r="23307" spans="1:7">
      <c r="A23307" s="292" t="s">
        <v>49</v>
      </c>
      <c r="B23307" s="405">
        <v>37888</v>
      </c>
      <c r="C23307" s="292" t="s">
        <v>2980</v>
      </c>
      <c r="E23307" s="292" t="s">
        <v>214</v>
      </c>
      <c r="F23307" s="405">
        <v>58065</v>
      </c>
      <c r="G23307" s="292" t="s">
        <v>2980</v>
      </c>
    </row>
    <row r="23308" spans="1:7">
      <c r="A23308" s="292" t="s">
        <v>49</v>
      </c>
      <c r="B23308" s="405">
        <v>38877</v>
      </c>
      <c r="C23308" s="292" t="s">
        <v>2980</v>
      </c>
      <c r="E23308" s="292" t="s">
        <v>214</v>
      </c>
      <c r="F23308" s="405">
        <v>58069</v>
      </c>
      <c r="G23308" s="292" t="s">
        <v>2980</v>
      </c>
    </row>
    <row r="23309" spans="1:7">
      <c r="A23309" s="292" t="s">
        <v>49</v>
      </c>
      <c r="B23309" s="405">
        <v>39423</v>
      </c>
      <c r="C23309" s="292" t="s">
        <v>2980</v>
      </c>
      <c r="E23309" s="292" t="s">
        <v>214</v>
      </c>
      <c r="F23309" s="405">
        <v>58212</v>
      </c>
      <c r="G23309" s="292" t="s">
        <v>2980</v>
      </c>
    </row>
    <row r="23310" spans="1:7">
      <c r="A23310" s="292" t="s">
        <v>49</v>
      </c>
      <c r="B23310" s="405">
        <v>40171</v>
      </c>
      <c r="C23310" s="292" t="s">
        <v>2980</v>
      </c>
      <c r="E23310" s="292" t="s">
        <v>214</v>
      </c>
      <c r="F23310" s="405">
        <v>58216</v>
      </c>
      <c r="G23310" s="292" t="s">
        <v>2980</v>
      </c>
    </row>
    <row r="23311" spans="1:7">
      <c r="A23311" s="292" t="s">
        <v>49</v>
      </c>
      <c r="B23311" s="405">
        <v>41232</v>
      </c>
      <c r="C23311" s="292" t="s">
        <v>2980</v>
      </c>
      <c r="E23311" s="292" t="s">
        <v>214</v>
      </c>
      <c r="F23311" s="405">
        <v>58229</v>
      </c>
      <c r="G23311" s="292" t="s">
        <v>2980</v>
      </c>
    </row>
    <row r="23312" spans="1:7">
      <c r="A23312" s="292" t="s">
        <v>49</v>
      </c>
      <c r="B23312" s="405">
        <v>42166</v>
      </c>
      <c r="C23312" s="292" t="s">
        <v>2980</v>
      </c>
      <c r="E23312" s="292" t="s">
        <v>214</v>
      </c>
      <c r="F23312" s="405">
        <v>58233</v>
      </c>
      <c r="G23312" s="292" t="s">
        <v>2980</v>
      </c>
    </row>
    <row r="23313" spans="1:7">
      <c r="A23313" s="292" t="s">
        <v>49</v>
      </c>
      <c r="B23313" s="405">
        <v>46146</v>
      </c>
      <c r="C23313" s="292" t="s">
        <v>2980</v>
      </c>
      <c r="E23313" s="292" t="s">
        <v>214</v>
      </c>
      <c r="F23313" s="405">
        <v>58236</v>
      </c>
      <c r="G23313" s="292" t="s">
        <v>2980</v>
      </c>
    </row>
    <row r="23314" spans="1:7">
      <c r="A23314" s="292" t="s">
        <v>49</v>
      </c>
      <c r="B23314" s="405">
        <v>49913</v>
      </c>
      <c r="C23314" s="292" t="s">
        <v>2980</v>
      </c>
      <c r="E23314" s="292" t="s">
        <v>214</v>
      </c>
      <c r="F23314" s="405">
        <v>58239</v>
      </c>
      <c r="G23314" s="292" t="s">
        <v>2980</v>
      </c>
    </row>
    <row r="23315" spans="1:7">
      <c r="A23315" s="292" t="s">
        <v>49</v>
      </c>
      <c r="B23315" s="405">
        <v>52701</v>
      </c>
      <c r="C23315" s="292" t="s">
        <v>2980</v>
      </c>
      <c r="E23315" s="292" t="s">
        <v>214</v>
      </c>
      <c r="F23315" s="405">
        <v>58244</v>
      </c>
      <c r="G23315" s="292" t="s">
        <v>2980</v>
      </c>
    </row>
    <row r="23316" spans="1:7">
      <c r="A23316" s="292" t="s">
        <v>49</v>
      </c>
      <c r="B23316" s="405">
        <v>54968</v>
      </c>
      <c r="C23316" s="292" t="s">
        <v>2980</v>
      </c>
      <c r="E23316" s="292" t="s">
        <v>214</v>
      </c>
      <c r="F23316" s="405">
        <v>58254</v>
      </c>
      <c r="G23316" s="292" t="s">
        <v>2980</v>
      </c>
    </row>
    <row r="23317" spans="1:7">
      <c r="A23317" s="292" t="s">
        <v>49</v>
      </c>
      <c r="B23317" s="405">
        <v>56662</v>
      </c>
      <c r="C23317" s="292" t="s">
        <v>2980</v>
      </c>
      <c r="E23317" s="292" t="s">
        <v>214</v>
      </c>
      <c r="F23317" s="405">
        <v>58277</v>
      </c>
      <c r="G23317" s="292" t="s">
        <v>2980</v>
      </c>
    </row>
    <row r="23318" spans="1:7">
      <c r="A23318" s="292" t="s">
        <v>49</v>
      </c>
      <c r="B23318" s="405">
        <v>57381</v>
      </c>
      <c r="C23318" s="292" t="s">
        <v>2980</v>
      </c>
      <c r="E23318" s="292" t="s">
        <v>214</v>
      </c>
      <c r="F23318" s="405">
        <v>58281</v>
      </c>
      <c r="G23318" s="292" t="s">
        <v>2980</v>
      </c>
    </row>
    <row r="23319" spans="1:7">
      <c r="A23319" s="292" t="s">
        <v>49</v>
      </c>
      <c r="B23319" s="405">
        <v>57574</v>
      </c>
      <c r="C23319" s="292" t="s">
        <v>2980</v>
      </c>
      <c r="E23319" s="292" t="s">
        <v>214</v>
      </c>
      <c r="F23319" s="405">
        <v>58318</v>
      </c>
      <c r="G23319" s="292" t="s">
        <v>2980</v>
      </c>
    </row>
    <row r="23320" spans="1:7">
      <c r="A23320" s="292" t="s">
        <v>49</v>
      </c>
      <c r="B23320" s="405">
        <v>36444</v>
      </c>
      <c r="C23320" s="292" t="s">
        <v>2980</v>
      </c>
      <c r="E23320" s="292" t="s">
        <v>214</v>
      </c>
      <c r="F23320" s="405">
        <v>58321</v>
      </c>
      <c r="G23320" s="292" t="s">
        <v>2980</v>
      </c>
    </row>
    <row r="23321" spans="1:7">
      <c r="A23321" s="292" t="s">
        <v>49</v>
      </c>
      <c r="B23321" s="405">
        <v>36912</v>
      </c>
      <c r="C23321" s="292" t="s">
        <v>2980</v>
      </c>
      <c r="E23321" s="292" t="s">
        <v>214</v>
      </c>
      <c r="F23321" s="405">
        <v>58323</v>
      </c>
      <c r="G23321" s="292" t="s">
        <v>2980</v>
      </c>
    </row>
    <row r="23322" spans="1:7">
      <c r="A23322" s="292" t="s">
        <v>49</v>
      </c>
      <c r="B23322" s="405">
        <v>38039</v>
      </c>
      <c r="C23322" s="292" t="s">
        <v>2980</v>
      </c>
      <c r="E23322" s="292" t="s">
        <v>214</v>
      </c>
      <c r="F23322" s="405">
        <v>58329</v>
      </c>
      <c r="G23322" s="292" t="s">
        <v>2980</v>
      </c>
    </row>
    <row r="23323" spans="1:7">
      <c r="A23323" s="292" t="s">
        <v>49</v>
      </c>
      <c r="B23323" s="405">
        <v>38920</v>
      </c>
      <c r="C23323" s="292" t="s">
        <v>2980</v>
      </c>
      <c r="E23323" s="292" t="s">
        <v>214</v>
      </c>
      <c r="F23323" s="405">
        <v>58331</v>
      </c>
      <c r="G23323" s="292" t="s">
        <v>2980</v>
      </c>
    </row>
    <row r="23324" spans="1:7">
      <c r="A23324" s="292" t="s">
        <v>49</v>
      </c>
      <c r="B23324" s="405">
        <v>39451</v>
      </c>
      <c r="C23324" s="292" t="s">
        <v>2980</v>
      </c>
      <c r="E23324" s="292" t="s">
        <v>214</v>
      </c>
      <c r="F23324" s="405">
        <v>58339</v>
      </c>
      <c r="G23324" s="292" t="s">
        <v>2980</v>
      </c>
    </row>
    <row r="23325" spans="1:7">
      <c r="A23325" s="292" t="s">
        <v>49</v>
      </c>
      <c r="B23325" s="405">
        <v>40178</v>
      </c>
      <c r="C23325" s="292" t="s">
        <v>2980</v>
      </c>
      <c r="E23325" s="292" t="s">
        <v>214</v>
      </c>
      <c r="F23325" s="405">
        <v>58343</v>
      </c>
      <c r="G23325" s="292" t="s">
        <v>2980</v>
      </c>
    </row>
    <row r="23326" spans="1:7">
      <c r="A23326" s="292" t="s">
        <v>49</v>
      </c>
      <c r="B23326" s="405">
        <v>41257</v>
      </c>
      <c r="C23326" s="292" t="s">
        <v>2980</v>
      </c>
      <c r="E23326" s="292" t="s">
        <v>214</v>
      </c>
      <c r="F23326" s="405">
        <v>58351</v>
      </c>
      <c r="G23326" s="292" t="s">
        <v>2980</v>
      </c>
    </row>
    <row r="23327" spans="1:7">
      <c r="A23327" s="292" t="s">
        <v>49</v>
      </c>
      <c r="B23327" s="405">
        <v>42167</v>
      </c>
      <c r="C23327" s="292" t="s">
        <v>2980</v>
      </c>
      <c r="E23327" s="292" t="s">
        <v>214</v>
      </c>
      <c r="F23327" s="405">
        <v>58357</v>
      </c>
      <c r="G23327" s="292" t="s">
        <v>2980</v>
      </c>
    </row>
    <row r="23328" spans="1:7">
      <c r="A23328" s="292" t="s">
        <v>49</v>
      </c>
      <c r="B23328" s="405">
        <v>46150</v>
      </c>
      <c r="C23328" s="292" t="s">
        <v>2980</v>
      </c>
      <c r="E23328" s="292" t="s">
        <v>214</v>
      </c>
      <c r="F23328" s="405">
        <v>58361</v>
      </c>
      <c r="G23328" s="292" t="s">
        <v>2980</v>
      </c>
    </row>
    <row r="23329" spans="1:7">
      <c r="A23329" s="292" t="s">
        <v>49</v>
      </c>
      <c r="B23329" s="405">
        <v>49930</v>
      </c>
      <c r="C23329" s="292" t="s">
        <v>2980</v>
      </c>
      <c r="E23329" s="292" t="s">
        <v>214</v>
      </c>
      <c r="F23329" s="405">
        <v>58365</v>
      </c>
      <c r="G23329" s="292" t="s">
        <v>2980</v>
      </c>
    </row>
    <row r="23330" spans="1:7">
      <c r="A23330" s="292" t="s">
        <v>49</v>
      </c>
      <c r="B23330" s="405">
        <v>53806</v>
      </c>
      <c r="C23330" s="292" t="s">
        <v>2980</v>
      </c>
      <c r="E23330" s="292" t="s">
        <v>214</v>
      </c>
      <c r="F23330" s="405">
        <v>58369</v>
      </c>
      <c r="G23330" s="292" t="s">
        <v>2980</v>
      </c>
    </row>
    <row r="23331" spans="1:7">
      <c r="A23331" s="292" t="s">
        <v>49</v>
      </c>
      <c r="B23331" s="405">
        <v>55606</v>
      </c>
      <c r="C23331" s="292" t="s">
        <v>2980</v>
      </c>
      <c r="E23331" s="292" t="s">
        <v>214</v>
      </c>
      <c r="F23331" s="405">
        <v>58374</v>
      </c>
      <c r="G23331" s="292" t="s">
        <v>2980</v>
      </c>
    </row>
    <row r="23332" spans="1:7">
      <c r="A23332" s="292" t="s">
        <v>49</v>
      </c>
      <c r="B23332" s="405">
        <v>56669</v>
      </c>
      <c r="C23332" s="292" t="s">
        <v>2980</v>
      </c>
      <c r="E23332" s="292" t="s">
        <v>214</v>
      </c>
      <c r="F23332" s="405">
        <v>58377</v>
      </c>
      <c r="G23332" s="292" t="s">
        <v>2980</v>
      </c>
    </row>
    <row r="23333" spans="1:7">
      <c r="A23333" s="292" t="s">
        <v>49</v>
      </c>
      <c r="B23333" s="405">
        <v>57382</v>
      </c>
      <c r="C23333" s="292" t="s">
        <v>2980</v>
      </c>
      <c r="E23333" s="292" t="s">
        <v>214</v>
      </c>
      <c r="F23333" s="405">
        <v>58381</v>
      </c>
      <c r="G23333" s="292" t="s">
        <v>2980</v>
      </c>
    </row>
    <row r="23334" spans="1:7">
      <c r="A23334" s="292" t="s">
        <v>49</v>
      </c>
      <c r="B23334" s="405">
        <v>57579</v>
      </c>
      <c r="C23334" s="292" t="s">
        <v>2980</v>
      </c>
      <c r="E23334" s="292" t="s">
        <v>214</v>
      </c>
      <c r="F23334" s="405">
        <v>58382</v>
      </c>
      <c r="G23334" s="292" t="s">
        <v>2980</v>
      </c>
    </row>
    <row r="23335" spans="1:7">
      <c r="A23335" s="292" t="s">
        <v>49</v>
      </c>
      <c r="B23335" s="405">
        <v>36467</v>
      </c>
      <c r="C23335" s="292" t="s">
        <v>2980</v>
      </c>
      <c r="E23335" s="292" t="s">
        <v>214</v>
      </c>
      <c r="F23335" s="405">
        <v>58385</v>
      </c>
      <c r="G23335" s="292" t="s">
        <v>2980</v>
      </c>
    </row>
    <row r="23336" spans="1:7">
      <c r="A23336" s="292" t="s">
        <v>49</v>
      </c>
      <c r="B23336" s="405">
        <v>36915</v>
      </c>
      <c r="C23336" s="292" t="s">
        <v>2980</v>
      </c>
      <c r="E23336" s="292" t="s">
        <v>214</v>
      </c>
      <c r="F23336" s="405">
        <v>58386</v>
      </c>
      <c r="G23336" s="292" t="s">
        <v>2980</v>
      </c>
    </row>
    <row r="23337" spans="1:7">
      <c r="A23337" s="292" t="s">
        <v>49</v>
      </c>
      <c r="B23337" s="405">
        <v>38042</v>
      </c>
      <c r="C23337" s="292" t="s">
        <v>2980</v>
      </c>
      <c r="E23337" s="292" t="s">
        <v>214</v>
      </c>
      <c r="F23337" s="405">
        <v>58413</v>
      </c>
      <c r="G23337" s="292" t="s">
        <v>2980</v>
      </c>
    </row>
    <row r="23338" spans="1:7">
      <c r="A23338" s="292" t="s">
        <v>49</v>
      </c>
      <c r="B23338" s="405">
        <v>38924</v>
      </c>
      <c r="C23338" s="292" t="s">
        <v>2980</v>
      </c>
      <c r="E23338" s="292" t="s">
        <v>214</v>
      </c>
      <c r="F23338" s="405">
        <v>58416</v>
      </c>
      <c r="G23338" s="292" t="s">
        <v>2980</v>
      </c>
    </row>
    <row r="23339" spans="1:7">
      <c r="A23339" s="292" t="s">
        <v>49</v>
      </c>
      <c r="B23339" s="405">
        <v>39455</v>
      </c>
      <c r="C23339" s="292" t="s">
        <v>2980</v>
      </c>
      <c r="E23339" s="292" t="s">
        <v>214</v>
      </c>
      <c r="F23339" s="405">
        <v>58418</v>
      </c>
      <c r="G23339" s="292" t="s">
        <v>2980</v>
      </c>
    </row>
    <row r="23340" spans="1:7">
      <c r="A23340" s="292" t="s">
        <v>49</v>
      </c>
      <c r="B23340" s="405">
        <v>40374</v>
      </c>
      <c r="C23340" s="292" t="s">
        <v>2980</v>
      </c>
      <c r="E23340" s="292" t="s">
        <v>214</v>
      </c>
      <c r="F23340" s="405">
        <v>58422</v>
      </c>
      <c r="G23340" s="292" t="s">
        <v>2980</v>
      </c>
    </row>
    <row r="23341" spans="1:7">
      <c r="A23341" s="292" t="s">
        <v>49</v>
      </c>
      <c r="B23341" s="405">
        <v>41317</v>
      </c>
      <c r="C23341" s="292" t="s">
        <v>2980</v>
      </c>
      <c r="E23341" s="292" t="s">
        <v>214</v>
      </c>
      <c r="F23341" s="405">
        <v>58423</v>
      </c>
      <c r="G23341" s="292" t="s">
        <v>2980</v>
      </c>
    </row>
    <row r="23342" spans="1:7">
      <c r="A23342" s="292" t="s">
        <v>49</v>
      </c>
      <c r="B23342" s="405">
        <v>42349</v>
      </c>
      <c r="C23342" s="292" t="s">
        <v>2980</v>
      </c>
      <c r="E23342" s="292" t="s">
        <v>214</v>
      </c>
      <c r="F23342" s="405">
        <v>58424</v>
      </c>
      <c r="G23342" s="292" t="s">
        <v>2980</v>
      </c>
    </row>
    <row r="23343" spans="1:7">
      <c r="A23343" s="292" t="s">
        <v>49</v>
      </c>
      <c r="B23343" s="405">
        <v>47016</v>
      </c>
      <c r="C23343" s="292" t="s">
        <v>2980</v>
      </c>
      <c r="E23343" s="292" t="s">
        <v>214</v>
      </c>
      <c r="F23343" s="405">
        <v>58426</v>
      </c>
      <c r="G23343" s="292" t="s">
        <v>2980</v>
      </c>
    </row>
    <row r="23344" spans="1:7">
      <c r="A23344" s="292" t="s">
        <v>49</v>
      </c>
      <c r="B23344" s="405">
        <v>49935</v>
      </c>
      <c r="C23344" s="292" t="s">
        <v>2980</v>
      </c>
      <c r="E23344" s="292" t="s">
        <v>214</v>
      </c>
      <c r="F23344" s="405">
        <v>58429</v>
      </c>
      <c r="G23344" s="292" t="s">
        <v>2980</v>
      </c>
    </row>
    <row r="23345" spans="1:7">
      <c r="A23345" s="292" t="s">
        <v>49</v>
      </c>
      <c r="B23345" s="405">
        <v>53827</v>
      </c>
      <c r="C23345" s="292" t="s">
        <v>2980</v>
      </c>
      <c r="E23345" s="292" t="s">
        <v>214</v>
      </c>
      <c r="F23345" s="405">
        <v>58431</v>
      </c>
      <c r="G23345" s="292" t="s">
        <v>2980</v>
      </c>
    </row>
    <row r="23346" spans="1:7">
      <c r="A23346" s="292" t="s">
        <v>49</v>
      </c>
      <c r="B23346" s="405">
        <v>55607</v>
      </c>
      <c r="C23346" s="292" t="s">
        <v>2980</v>
      </c>
      <c r="E23346" s="292" t="s">
        <v>214</v>
      </c>
      <c r="F23346" s="405">
        <v>58438</v>
      </c>
      <c r="G23346" s="292" t="s">
        <v>2980</v>
      </c>
    </row>
    <row r="23347" spans="1:7">
      <c r="A23347" s="292" t="s">
        <v>49</v>
      </c>
      <c r="B23347" s="405">
        <v>56673</v>
      </c>
      <c r="C23347" s="292" t="s">
        <v>2980</v>
      </c>
      <c r="E23347" s="292" t="s">
        <v>214</v>
      </c>
      <c r="F23347" s="405">
        <v>58439</v>
      </c>
      <c r="G23347" s="292" t="s">
        <v>2980</v>
      </c>
    </row>
    <row r="23348" spans="1:7">
      <c r="A23348" s="292" t="s">
        <v>49</v>
      </c>
      <c r="B23348" s="405">
        <v>57383</v>
      </c>
      <c r="C23348" s="292" t="s">
        <v>2980</v>
      </c>
      <c r="E23348" s="292" t="s">
        <v>214</v>
      </c>
      <c r="F23348" s="405">
        <v>58440</v>
      </c>
      <c r="G23348" s="292" t="s">
        <v>2980</v>
      </c>
    </row>
    <row r="23349" spans="1:7">
      <c r="A23349" s="292" t="s">
        <v>49</v>
      </c>
      <c r="B23349" s="405">
        <v>57580</v>
      </c>
      <c r="C23349" s="292" t="s">
        <v>2980</v>
      </c>
      <c r="E23349" s="292" t="s">
        <v>214</v>
      </c>
      <c r="F23349" s="405">
        <v>58443</v>
      </c>
      <c r="G23349" s="292" t="s">
        <v>2980</v>
      </c>
    </row>
    <row r="23350" spans="1:7">
      <c r="A23350" s="292" t="s">
        <v>49</v>
      </c>
      <c r="B23350" s="405">
        <v>36480</v>
      </c>
      <c r="C23350" s="292" t="s">
        <v>2980</v>
      </c>
      <c r="E23350" s="292" t="s">
        <v>214</v>
      </c>
      <c r="F23350" s="405">
        <v>58445</v>
      </c>
      <c r="G23350" s="292" t="s">
        <v>2980</v>
      </c>
    </row>
    <row r="23351" spans="1:7">
      <c r="A23351" s="292" t="s">
        <v>49</v>
      </c>
      <c r="B23351" s="405">
        <v>36919</v>
      </c>
      <c r="C23351" s="292" t="s">
        <v>2980</v>
      </c>
      <c r="E23351" s="292" t="s">
        <v>214</v>
      </c>
      <c r="F23351" s="405">
        <v>58451</v>
      </c>
      <c r="G23351" s="292" t="s">
        <v>2980</v>
      </c>
    </row>
    <row r="23352" spans="1:7">
      <c r="A23352" s="292" t="s">
        <v>49</v>
      </c>
      <c r="B23352" s="405">
        <v>38222</v>
      </c>
      <c r="C23352" s="292" t="s">
        <v>2980</v>
      </c>
      <c r="E23352" s="292" t="s">
        <v>214</v>
      </c>
      <c r="F23352" s="405">
        <v>58456</v>
      </c>
      <c r="G23352" s="292" t="s">
        <v>2980</v>
      </c>
    </row>
    <row r="23353" spans="1:7">
      <c r="A23353" s="292" t="s">
        <v>49</v>
      </c>
      <c r="B23353" s="405">
        <v>38925</v>
      </c>
      <c r="C23353" s="292" t="s">
        <v>2980</v>
      </c>
      <c r="E23353" s="292" t="s">
        <v>214</v>
      </c>
      <c r="F23353" s="405">
        <v>58460</v>
      </c>
      <c r="G23353" s="292" t="s">
        <v>2980</v>
      </c>
    </row>
    <row r="23354" spans="1:7">
      <c r="A23354" s="292" t="s">
        <v>49</v>
      </c>
      <c r="B23354" s="405">
        <v>39456</v>
      </c>
      <c r="C23354" s="292" t="s">
        <v>2980</v>
      </c>
      <c r="E23354" s="292" t="s">
        <v>214</v>
      </c>
      <c r="F23354" s="405">
        <v>58463</v>
      </c>
      <c r="G23354" s="292" t="s">
        <v>2980</v>
      </c>
    </row>
    <row r="23355" spans="1:7">
      <c r="A23355" s="292" t="s">
        <v>49</v>
      </c>
      <c r="B23355" s="405">
        <v>40445</v>
      </c>
      <c r="C23355" s="292" t="s">
        <v>2980</v>
      </c>
      <c r="E23355" s="292" t="s">
        <v>214</v>
      </c>
      <c r="F23355" s="405">
        <v>58466</v>
      </c>
      <c r="G23355" s="292" t="s">
        <v>2980</v>
      </c>
    </row>
    <row r="23356" spans="1:7">
      <c r="A23356" s="292" t="s">
        <v>49</v>
      </c>
      <c r="B23356" s="405">
        <v>41339</v>
      </c>
      <c r="C23356" s="292" t="s">
        <v>2980</v>
      </c>
      <c r="E23356" s="292" t="s">
        <v>214</v>
      </c>
      <c r="F23356" s="405">
        <v>58467</v>
      </c>
      <c r="G23356" s="292" t="s">
        <v>2980</v>
      </c>
    </row>
    <row r="23357" spans="1:7">
      <c r="A23357" s="292" t="s">
        <v>49</v>
      </c>
      <c r="B23357" s="405">
        <v>42361</v>
      </c>
      <c r="C23357" s="292" t="s">
        <v>2980</v>
      </c>
      <c r="E23357" s="292" t="s">
        <v>214</v>
      </c>
      <c r="F23357" s="405">
        <v>58472</v>
      </c>
      <c r="G23357" s="292" t="s">
        <v>2980</v>
      </c>
    </row>
    <row r="23358" spans="1:7">
      <c r="A23358" s="292" t="s">
        <v>49</v>
      </c>
      <c r="B23358" s="405">
        <v>47038</v>
      </c>
      <c r="C23358" s="292" t="s">
        <v>2980</v>
      </c>
      <c r="E23358" s="292" t="s">
        <v>214</v>
      </c>
      <c r="F23358" s="405">
        <v>58475</v>
      </c>
      <c r="G23358" s="292" t="s">
        <v>2980</v>
      </c>
    </row>
    <row r="23359" spans="1:7">
      <c r="A23359" s="292" t="s">
        <v>49</v>
      </c>
      <c r="B23359" s="405">
        <v>49938</v>
      </c>
      <c r="C23359" s="292" t="s">
        <v>2980</v>
      </c>
      <c r="E23359" s="292" t="s">
        <v>214</v>
      </c>
      <c r="F23359" s="405">
        <v>58478</v>
      </c>
      <c r="G23359" s="292" t="s">
        <v>2980</v>
      </c>
    </row>
    <row r="23360" spans="1:7">
      <c r="A23360" s="292" t="s">
        <v>49</v>
      </c>
      <c r="B23360" s="405">
        <v>53942</v>
      </c>
      <c r="C23360" s="292" t="s">
        <v>2980</v>
      </c>
      <c r="E23360" s="292" t="s">
        <v>214</v>
      </c>
      <c r="F23360" s="405">
        <v>58480</v>
      </c>
      <c r="G23360" s="292" t="s">
        <v>2980</v>
      </c>
    </row>
    <row r="23361" spans="1:7">
      <c r="A23361" s="292" t="s">
        <v>49</v>
      </c>
      <c r="B23361" s="405">
        <v>55703</v>
      </c>
      <c r="C23361" s="292" t="s">
        <v>2980</v>
      </c>
      <c r="E23361" s="292" t="s">
        <v>214</v>
      </c>
      <c r="F23361" s="405">
        <v>58481</v>
      </c>
      <c r="G23361" s="292" t="s">
        <v>2980</v>
      </c>
    </row>
    <row r="23362" spans="1:7">
      <c r="A23362" s="292" t="s">
        <v>49</v>
      </c>
      <c r="B23362" s="405">
        <v>56681</v>
      </c>
      <c r="C23362" s="292" t="s">
        <v>2980</v>
      </c>
      <c r="E23362" s="292" t="s">
        <v>214</v>
      </c>
      <c r="F23362" s="405">
        <v>58483</v>
      </c>
      <c r="G23362" s="292" t="s">
        <v>2980</v>
      </c>
    </row>
    <row r="23363" spans="1:7">
      <c r="A23363" s="292" t="s">
        <v>49</v>
      </c>
      <c r="B23363" s="405">
        <v>57385</v>
      </c>
      <c r="C23363" s="292" t="s">
        <v>2980</v>
      </c>
      <c r="E23363" s="292" t="s">
        <v>214</v>
      </c>
      <c r="F23363" s="405">
        <v>58486</v>
      </c>
      <c r="G23363" s="292" t="s">
        <v>2980</v>
      </c>
    </row>
    <row r="23364" spans="1:7">
      <c r="A23364" s="292" t="s">
        <v>49</v>
      </c>
      <c r="B23364" s="405">
        <v>57584</v>
      </c>
      <c r="C23364" s="292" t="s">
        <v>2980</v>
      </c>
      <c r="E23364" s="292" t="s">
        <v>214</v>
      </c>
      <c r="F23364" s="405">
        <v>58487</v>
      </c>
      <c r="G23364" s="292" t="s">
        <v>2980</v>
      </c>
    </row>
    <row r="23365" spans="1:7">
      <c r="A23365" s="292" t="s">
        <v>49</v>
      </c>
      <c r="B23365" s="405">
        <v>36481</v>
      </c>
      <c r="C23365" s="292" t="s">
        <v>2980</v>
      </c>
      <c r="E23365" s="292" t="s">
        <v>214</v>
      </c>
      <c r="F23365" s="405">
        <v>58488</v>
      </c>
      <c r="G23365" s="292" t="s">
        <v>2980</v>
      </c>
    </row>
    <row r="23366" spans="1:7">
      <c r="A23366" s="292" t="s">
        <v>49</v>
      </c>
      <c r="B23366" s="405">
        <v>36922</v>
      </c>
      <c r="C23366" s="292" t="s">
        <v>2980</v>
      </c>
      <c r="E23366" s="292" t="s">
        <v>214</v>
      </c>
      <c r="F23366" s="405">
        <v>58490</v>
      </c>
      <c r="G23366" s="292" t="s">
        <v>2980</v>
      </c>
    </row>
    <row r="23367" spans="1:7">
      <c r="A23367" s="292" t="s">
        <v>49</v>
      </c>
      <c r="B23367" s="405">
        <v>38251</v>
      </c>
      <c r="C23367" s="292" t="s">
        <v>2980</v>
      </c>
      <c r="E23367" s="292" t="s">
        <v>214</v>
      </c>
      <c r="F23367" s="405">
        <v>58494</v>
      </c>
      <c r="G23367" s="292" t="s">
        <v>2980</v>
      </c>
    </row>
    <row r="23368" spans="1:7">
      <c r="A23368" s="292" t="s">
        <v>49</v>
      </c>
      <c r="B23368" s="405">
        <v>38928</v>
      </c>
      <c r="C23368" s="292" t="s">
        <v>2980</v>
      </c>
      <c r="E23368" s="292" t="s">
        <v>214</v>
      </c>
      <c r="F23368" s="405">
        <v>58496</v>
      </c>
      <c r="G23368" s="292" t="s">
        <v>2980</v>
      </c>
    </row>
    <row r="23369" spans="1:7">
      <c r="A23369" s="292" t="s">
        <v>49</v>
      </c>
      <c r="B23369" s="405">
        <v>39483</v>
      </c>
      <c r="C23369" s="292" t="s">
        <v>2980</v>
      </c>
      <c r="E23369" s="292" t="s">
        <v>214</v>
      </c>
      <c r="F23369" s="405">
        <v>58520</v>
      </c>
      <c r="G23369" s="292" t="s">
        <v>2980</v>
      </c>
    </row>
    <row r="23370" spans="1:7">
      <c r="A23370" s="292" t="s">
        <v>49</v>
      </c>
      <c r="B23370" s="405">
        <v>40456</v>
      </c>
      <c r="C23370" s="292" t="s">
        <v>2980</v>
      </c>
      <c r="E23370" s="292" t="s">
        <v>214</v>
      </c>
      <c r="F23370" s="405">
        <v>58521</v>
      </c>
      <c r="G23370" s="292" t="s">
        <v>2980</v>
      </c>
    </row>
    <row r="23371" spans="1:7">
      <c r="A23371" s="292" t="s">
        <v>49</v>
      </c>
      <c r="B23371" s="405">
        <v>41348</v>
      </c>
      <c r="C23371" s="292" t="s">
        <v>2980</v>
      </c>
      <c r="E23371" s="292" t="s">
        <v>214</v>
      </c>
      <c r="F23371" s="405">
        <v>58528</v>
      </c>
      <c r="G23371" s="292" t="s">
        <v>2980</v>
      </c>
    </row>
    <row r="23372" spans="1:7">
      <c r="A23372" s="292" t="s">
        <v>49</v>
      </c>
      <c r="B23372" s="405">
        <v>42378</v>
      </c>
      <c r="C23372" s="292" t="s">
        <v>2980</v>
      </c>
      <c r="E23372" s="292" t="s">
        <v>214</v>
      </c>
      <c r="F23372" s="405">
        <v>58529</v>
      </c>
      <c r="G23372" s="292" t="s">
        <v>2980</v>
      </c>
    </row>
    <row r="23373" spans="1:7">
      <c r="A23373" s="292" t="s">
        <v>49</v>
      </c>
      <c r="B23373" s="405">
        <v>47108</v>
      </c>
      <c r="C23373" s="292" t="s">
        <v>2980</v>
      </c>
      <c r="E23373" s="292" t="s">
        <v>214</v>
      </c>
      <c r="F23373" s="405">
        <v>58530</v>
      </c>
      <c r="G23373" s="292" t="s">
        <v>2980</v>
      </c>
    </row>
    <row r="23374" spans="1:7">
      <c r="A23374" s="292" t="s">
        <v>49</v>
      </c>
      <c r="B23374" s="405">
        <v>49947</v>
      </c>
      <c r="C23374" s="292" t="s">
        <v>2980</v>
      </c>
      <c r="E23374" s="292" t="s">
        <v>214</v>
      </c>
      <c r="F23374" s="405">
        <v>58531</v>
      </c>
      <c r="G23374" s="292" t="s">
        <v>2980</v>
      </c>
    </row>
    <row r="23375" spans="1:7">
      <c r="A23375" s="292" t="s">
        <v>49</v>
      </c>
      <c r="B23375" s="405">
        <v>54014</v>
      </c>
      <c r="C23375" s="292" t="s">
        <v>2980</v>
      </c>
      <c r="E23375" s="292" t="s">
        <v>214</v>
      </c>
      <c r="F23375" s="405">
        <v>58532</v>
      </c>
      <c r="G23375" s="292" t="s">
        <v>2980</v>
      </c>
    </row>
    <row r="23376" spans="1:7">
      <c r="A23376" s="292" t="s">
        <v>49</v>
      </c>
      <c r="B23376" s="405">
        <v>55704</v>
      </c>
      <c r="C23376" s="292" t="s">
        <v>2980</v>
      </c>
      <c r="E23376" s="292" t="s">
        <v>214</v>
      </c>
      <c r="F23376" s="405">
        <v>58533</v>
      </c>
      <c r="G23376" s="292" t="s">
        <v>2980</v>
      </c>
    </row>
    <row r="23377" spans="1:7">
      <c r="A23377" s="292" t="s">
        <v>49</v>
      </c>
      <c r="B23377" s="405">
        <v>56686</v>
      </c>
      <c r="C23377" s="292" t="s">
        <v>2980</v>
      </c>
      <c r="E23377" s="292" t="s">
        <v>214</v>
      </c>
      <c r="F23377" s="405">
        <v>58535</v>
      </c>
      <c r="G23377" s="292" t="s">
        <v>2980</v>
      </c>
    </row>
    <row r="23378" spans="1:7">
      <c r="A23378" s="292" t="s">
        <v>49</v>
      </c>
      <c r="B23378" s="405">
        <v>57420</v>
      </c>
      <c r="C23378" s="292" t="s">
        <v>2980</v>
      </c>
      <c r="E23378" s="292" t="s">
        <v>214</v>
      </c>
      <c r="F23378" s="405">
        <v>58541</v>
      </c>
      <c r="G23378" s="292" t="s">
        <v>2980</v>
      </c>
    </row>
    <row r="23379" spans="1:7">
      <c r="A23379" s="292" t="s">
        <v>49</v>
      </c>
      <c r="B23379" s="405">
        <v>57585</v>
      </c>
      <c r="C23379" s="292" t="s">
        <v>2980</v>
      </c>
      <c r="E23379" s="292" t="s">
        <v>214</v>
      </c>
      <c r="F23379" s="405">
        <v>58542</v>
      </c>
      <c r="G23379" s="292" t="s">
        <v>2980</v>
      </c>
    </row>
    <row r="23380" spans="1:7">
      <c r="A23380" s="292" t="s">
        <v>49</v>
      </c>
      <c r="B23380" s="405">
        <v>36482</v>
      </c>
      <c r="C23380" s="292" t="s">
        <v>2980</v>
      </c>
      <c r="E23380" s="292" t="s">
        <v>214</v>
      </c>
      <c r="F23380" s="405">
        <v>58562</v>
      </c>
      <c r="G23380" s="292" t="s">
        <v>2980</v>
      </c>
    </row>
    <row r="23381" spans="1:7">
      <c r="A23381" s="292" t="s">
        <v>49</v>
      </c>
      <c r="B23381" s="405">
        <v>37012</v>
      </c>
      <c r="C23381" s="292" t="s">
        <v>2980</v>
      </c>
      <c r="E23381" s="292" t="s">
        <v>214</v>
      </c>
      <c r="F23381" s="405">
        <v>58563</v>
      </c>
      <c r="G23381" s="292" t="s">
        <v>2980</v>
      </c>
    </row>
    <row r="23382" spans="1:7">
      <c r="A23382" s="292" t="s">
        <v>49</v>
      </c>
      <c r="B23382" s="405">
        <v>38311</v>
      </c>
      <c r="C23382" s="292" t="s">
        <v>2980</v>
      </c>
      <c r="E23382" s="292" t="s">
        <v>214</v>
      </c>
      <c r="F23382" s="405">
        <v>58566</v>
      </c>
      <c r="G23382" s="292" t="s">
        <v>2980</v>
      </c>
    </row>
    <row r="23383" spans="1:7">
      <c r="A23383" s="292" t="s">
        <v>49</v>
      </c>
      <c r="B23383" s="405">
        <v>38929</v>
      </c>
      <c r="C23383" s="292" t="s">
        <v>2980</v>
      </c>
      <c r="E23383" s="292" t="s">
        <v>214</v>
      </c>
      <c r="F23383" s="405">
        <v>58569</v>
      </c>
      <c r="G23383" s="292" t="s">
        <v>2980</v>
      </c>
    </row>
    <row r="23384" spans="1:7">
      <c r="A23384" s="292" t="s">
        <v>49</v>
      </c>
      <c r="B23384" s="405">
        <v>39573</v>
      </c>
      <c r="C23384" s="292" t="s">
        <v>2980</v>
      </c>
      <c r="E23384" s="292" t="s">
        <v>214</v>
      </c>
      <c r="F23384" s="405">
        <v>58570</v>
      </c>
      <c r="G23384" s="292" t="s">
        <v>2980</v>
      </c>
    </row>
    <row r="23385" spans="1:7">
      <c r="A23385" s="292" t="s">
        <v>49</v>
      </c>
      <c r="B23385" s="405">
        <v>40460</v>
      </c>
      <c r="C23385" s="292" t="s">
        <v>2980</v>
      </c>
      <c r="E23385" s="292" t="s">
        <v>214</v>
      </c>
      <c r="F23385" s="405">
        <v>58572</v>
      </c>
      <c r="G23385" s="292" t="s">
        <v>2980</v>
      </c>
    </row>
    <row r="23386" spans="1:7">
      <c r="A23386" s="292" t="s">
        <v>49</v>
      </c>
      <c r="B23386" s="405">
        <v>41351</v>
      </c>
      <c r="C23386" s="292" t="s">
        <v>2980</v>
      </c>
      <c r="E23386" s="292" t="s">
        <v>214</v>
      </c>
      <c r="F23386" s="405">
        <v>58580</v>
      </c>
      <c r="G23386" s="292" t="s">
        <v>2980</v>
      </c>
    </row>
    <row r="23387" spans="1:7">
      <c r="A23387" s="292" t="s">
        <v>49</v>
      </c>
      <c r="B23387" s="405">
        <v>42634</v>
      </c>
      <c r="C23387" s="292" t="s">
        <v>2980</v>
      </c>
      <c r="E23387" s="292" t="s">
        <v>214</v>
      </c>
      <c r="F23387" s="405">
        <v>58581</v>
      </c>
      <c r="G23387" s="292" t="s">
        <v>2980</v>
      </c>
    </row>
    <row r="23388" spans="1:7">
      <c r="A23388" s="292" t="s">
        <v>49</v>
      </c>
      <c r="B23388" s="405">
        <v>47118</v>
      </c>
      <c r="C23388" s="292" t="s">
        <v>2980</v>
      </c>
      <c r="E23388" s="292" t="s">
        <v>214</v>
      </c>
      <c r="F23388" s="405">
        <v>58620</v>
      </c>
      <c r="G23388" s="292" t="s">
        <v>2980</v>
      </c>
    </row>
    <row r="23389" spans="1:7">
      <c r="A23389" s="292" t="s">
        <v>49</v>
      </c>
      <c r="B23389" s="405">
        <v>49950</v>
      </c>
      <c r="C23389" s="292" t="s">
        <v>2980</v>
      </c>
      <c r="E23389" s="292" t="s">
        <v>214</v>
      </c>
      <c r="F23389" s="405">
        <v>58627</v>
      </c>
      <c r="G23389" s="292" t="s">
        <v>2980</v>
      </c>
    </row>
    <row r="23390" spans="1:7">
      <c r="A23390" s="292" t="s">
        <v>49</v>
      </c>
      <c r="B23390" s="405">
        <v>54104</v>
      </c>
      <c r="C23390" s="292" t="s">
        <v>2980</v>
      </c>
      <c r="E23390" s="292" t="s">
        <v>214</v>
      </c>
      <c r="F23390" s="405">
        <v>58630</v>
      </c>
      <c r="G23390" s="292" t="s">
        <v>2980</v>
      </c>
    </row>
    <row r="23391" spans="1:7">
      <c r="A23391" s="292" t="s">
        <v>49</v>
      </c>
      <c r="B23391" s="405">
        <v>55724</v>
      </c>
      <c r="C23391" s="292" t="s">
        <v>2980</v>
      </c>
      <c r="E23391" s="292" t="s">
        <v>214</v>
      </c>
      <c r="F23391" s="405">
        <v>58632</v>
      </c>
      <c r="G23391" s="292" t="s">
        <v>2980</v>
      </c>
    </row>
    <row r="23392" spans="1:7">
      <c r="A23392" s="292" t="s">
        <v>49</v>
      </c>
      <c r="B23392" s="405">
        <v>56688</v>
      </c>
      <c r="C23392" s="292" t="s">
        <v>2980</v>
      </c>
      <c r="E23392" s="292" t="s">
        <v>214</v>
      </c>
      <c r="F23392" s="405">
        <v>58634</v>
      </c>
      <c r="G23392" s="292" t="s">
        <v>2980</v>
      </c>
    </row>
    <row r="23393" spans="1:7">
      <c r="A23393" s="292" t="s">
        <v>49</v>
      </c>
      <c r="B23393" s="405">
        <v>57424</v>
      </c>
      <c r="C23393" s="292" t="s">
        <v>2980</v>
      </c>
      <c r="E23393" s="292" t="s">
        <v>214</v>
      </c>
      <c r="F23393" s="405">
        <v>58636</v>
      </c>
      <c r="G23393" s="292" t="s">
        <v>2980</v>
      </c>
    </row>
    <row r="23394" spans="1:7">
      <c r="A23394" s="292" t="s">
        <v>49</v>
      </c>
      <c r="B23394" s="405">
        <v>57620</v>
      </c>
      <c r="C23394" s="292" t="s">
        <v>2980</v>
      </c>
      <c r="E23394" s="292" t="s">
        <v>214</v>
      </c>
      <c r="F23394" s="405">
        <v>58641</v>
      </c>
      <c r="G23394" s="292" t="s">
        <v>2980</v>
      </c>
    </row>
    <row r="23395" spans="1:7">
      <c r="A23395" s="292" t="s">
        <v>49</v>
      </c>
      <c r="B23395" s="405">
        <v>36513</v>
      </c>
      <c r="C23395" s="292" t="s">
        <v>2980</v>
      </c>
      <c r="E23395" s="292" t="s">
        <v>214</v>
      </c>
      <c r="F23395" s="405">
        <v>58642</v>
      </c>
      <c r="G23395" s="292" t="s">
        <v>2980</v>
      </c>
    </row>
    <row r="23396" spans="1:7">
      <c r="A23396" s="292" t="s">
        <v>49</v>
      </c>
      <c r="B23396" s="405">
        <v>37058</v>
      </c>
      <c r="C23396" s="292" t="s">
        <v>2980</v>
      </c>
      <c r="E23396" s="292" t="s">
        <v>214</v>
      </c>
      <c r="F23396" s="405">
        <v>58644</v>
      </c>
      <c r="G23396" s="292" t="s">
        <v>2980</v>
      </c>
    </row>
    <row r="23397" spans="1:7">
      <c r="A23397" s="292" t="s">
        <v>49</v>
      </c>
      <c r="B23397" s="405">
        <v>38321</v>
      </c>
      <c r="C23397" s="292" t="s">
        <v>2980</v>
      </c>
      <c r="E23397" s="292" t="s">
        <v>214</v>
      </c>
      <c r="F23397" s="405">
        <v>58646</v>
      </c>
      <c r="G23397" s="292" t="s">
        <v>2980</v>
      </c>
    </row>
    <row r="23398" spans="1:7">
      <c r="A23398" s="292" t="s">
        <v>49</v>
      </c>
      <c r="B23398" s="405">
        <v>38946</v>
      </c>
      <c r="C23398" s="292" t="s">
        <v>2980</v>
      </c>
      <c r="E23398" s="292" t="s">
        <v>214</v>
      </c>
      <c r="F23398" s="405">
        <v>58647</v>
      </c>
      <c r="G23398" s="292" t="s">
        <v>2980</v>
      </c>
    </row>
    <row r="23399" spans="1:7">
      <c r="A23399" s="292" t="s">
        <v>49</v>
      </c>
      <c r="B23399" s="405">
        <v>39633</v>
      </c>
      <c r="C23399" s="292" t="s">
        <v>2980</v>
      </c>
      <c r="E23399" s="292" t="s">
        <v>214</v>
      </c>
      <c r="F23399" s="405">
        <v>58649</v>
      </c>
      <c r="G23399" s="292" t="s">
        <v>2980</v>
      </c>
    </row>
    <row r="23400" spans="1:7">
      <c r="A23400" s="292" t="s">
        <v>49</v>
      </c>
      <c r="B23400" s="405">
        <v>40759</v>
      </c>
      <c r="C23400" s="292" t="s">
        <v>2980</v>
      </c>
      <c r="E23400" s="292" t="s">
        <v>214</v>
      </c>
      <c r="F23400" s="405">
        <v>58650</v>
      </c>
      <c r="G23400" s="292" t="s">
        <v>2980</v>
      </c>
    </row>
    <row r="23401" spans="1:7">
      <c r="A23401" s="292" t="s">
        <v>49</v>
      </c>
      <c r="B23401" s="405">
        <v>41352</v>
      </c>
      <c r="C23401" s="292" t="s">
        <v>2980</v>
      </c>
      <c r="E23401" s="292" t="s">
        <v>214</v>
      </c>
      <c r="F23401" s="405">
        <v>58651</v>
      </c>
      <c r="G23401" s="292" t="s">
        <v>2980</v>
      </c>
    </row>
    <row r="23402" spans="1:7">
      <c r="A23402" s="292" t="s">
        <v>49</v>
      </c>
      <c r="B23402" s="405">
        <v>42712</v>
      </c>
      <c r="C23402" s="292" t="s">
        <v>2980</v>
      </c>
      <c r="E23402" s="292" t="s">
        <v>214</v>
      </c>
      <c r="F23402" s="405">
        <v>58652</v>
      </c>
      <c r="G23402" s="292" t="s">
        <v>2980</v>
      </c>
    </row>
    <row r="23403" spans="1:7">
      <c r="A23403" s="292" t="s">
        <v>49</v>
      </c>
      <c r="B23403" s="405">
        <v>47135</v>
      </c>
      <c r="C23403" s="292" t="s">
        <v>2980</v>
      </c>
      <c r="E23403" s="292" t="s">
        <v>214</v>
      </c>
      <c r="F23403" s="405">
        <v>58653</v>
      </c>
      <c r="G23403" s="292" t="s">
        <v>2980</v>
      </c>
    </row>
    <row r="23404" spans="1:7">
      <c r="A23404" s="292" t="s">
        <v>49</v>
      </c>
      <c r="B23404" s="405">
        <v>49969</v>
      </c>
      <c r="C23404" s="292" t="s">
        <v>2980</v>
      </c>
      <c r="E23404" s="292" t="s">
        <v>214</v>
      </c>
      <c r="F23404" s="405">
        <v>58654</v>
      </c>
      <c r="G23404" s="292" t="s">
        <v>2980</v>
      </c>
    </row>
    <row r="23405" spans="1:7">
      <c r="A23405" s="292" t="s">
        <v>49</v>
      </c>
      <c r="B23405" s="405">
        <v>54128</v>
      </c>
      <c r="C23405" s="292" t="s">
        <v>2980</v>
      </c>
      <c r="E23405" s="292" t="s">
        <v>214</v>
      </c>
      <c r="F23405" s="405">
        <v>58656</v>
      </c>
      <c r="G23405" s="292" t="s">
        <v>2980</v>
      </c>
    </row>
    <row r="23406" spans="1:7">
      <c r="A23406" s="292" t="s">
        <v>49</v>
      </c>
      <c r="B23406" s="405">
        <v>55731</v>
      </c>
      <c r="C23406" s="292" t="s">
        <v>2980</v>
      </c>
      <c r="E23406" s="292" t="s">
        <v>214</v>
      </c>
      <c r="F23406" s="405">
        <v>58712</v>
      </c>
      <c r="G23406" s="292" t="s">
        <v>2980</v>
      </c>
    </row>
    <row r="23407" spans="1:7">
      <c r="A23407" s="292" t="s">
        <v>49</v>
      </c>
      <c r="B23407" s="405">
        <v>56711</v>
      </c>
      <c r="C23407" s="292" t="s">
        <v>2980</v>
      </c>
      <c r="E23407" s="292" t="s">
        <v>214</v>
      </c>
      <c r="F23407" s="405">
        <v>58718</v>
      </c>
      <c r="G23407" s="292" t="s">
        <v>2980</v>
      </c>
    </row>
    <row r="23408" spans="1:7">
      <c r="A23408" s="292" t="s">
        <v>49</v>
      </c>
      <c r="B23408" s="405">
        <v>57434</v>
      </c>
      <c r="C23408" s="292" t="s">
        <v>2980</v>
      </c>
      <c r="E23408" s="292" t="s">
        <v>214</v>
      </c>
      <c r="F23408" s="405">
        <v>58723</v>
      </c>
      <c r="G23408" s="292" t="s">
        <v>2980</v>
      </c>
    </row>
    <row r="23409" spans="1:7">
      <c r="A23409" s="292" t="s">
        <v>49</v>
      </c>
      <c r="B23409" s="405">
        <v>57622</v>
      </c>
      <c r="C23409" s="292" t="s">
        <v>2980</v>
      </c>
      <c r="E23409" s="292" t="s">
        <v>214</v>
      </c>
      <c r="F23409" s="405">
        <v>58734</v>
      </c>
      <c r="G23409" s="292" t="s">
        <v>2980</v>
      </c>
    </row>
    <row r="23410" spans="1:7">
      <c r="A23410" s="292" t="s">
        <v>49</v>
      </c>
      <c r="B23410" s="405">
        <v>36518</v>
      </c>
      <c r="C23410" s="292" t="s">
        <v>2980</v>
      </c>
      <c r="E23410" s="292" t="s">
        <v>214</v>
      </c>
      <c r="F23410" s="405">
        <v>58735</v>
      </c>
      <c r="G23410" s="292" t="s">
        <v>2980</v>
      </c>
    </row>
    <row r="23411" spans="1:7">
      <c r="A23411" s="292" t="s">
        <v>49</v>
      </c>
      <c r="B23411" s="405">
        <v>37096</v>
      </c>
      <c r="C23411" s="292" t="s">
        <v>2980</v>
      </c>
      <c r="E23411" s="292" t="s">
        <v>214</v>
      </c>
      <c r="F23411" s="405">
        <v>58736</v>
      </c>
      <c r="G23411" s="292" t="s">
        <v>2980</v>
      </c>
    </row>
    <row r="23412" spans="1:7">
      <c r="A23412" s="292" t="s">
        <v>49</v>
      </c>
      <c r="B23412" s="405">
        <v>38345</v>
      </c>
      <c r="C23412" s="292" t="s">
        <v>2980</v>
      </c>
      <c r="E23412" s="292" t="s">
        <v>214</v>
      </c>
      <c r="F23412" s="405">
        <v>58737</v>
      </c>
      <c r="G23412" s="292" t="s">
        <v>2980</v>
      </c>
    </row>
    <row r="23413" spans="1:7">
      <c r="A23413" s="292" t="s">
        <v>49</v>
      </c>
      <c r="B23413" s="405">
        <v>38948</v>
      </c>
      <c r="C23413" s="292" t="s">
        <v>2980</v>
      </c>
      <c r="E23413" s="292" t="s">
        <v>214</v>
      </c>
      <c r="F23413" s="405">
        <v>58741</v>
      </c>
      <c r="G23413" s="292" t="s">
        <v>2980</v>
      </c>
    </row>
    <row r="23414" spans="1:7">
      <c r="A23414" s="292" t="s">
        <v>49</v>
      </c>
      <c r="B23414" s="405">
        <v>39641</v>
      </c>
      <c r="C23414" s="292" t="s">
        <v>2980</v>
      </c>
      <c r="E23414" s="292" t="s">
        <v>214</v>
      </c>
      <c r="F23414" s="405">
        <v>58750</v>
      </c>
      <c r="G23414" s="292" t="s">
        <v>2980</v>
      </c>
    </row>
    <row r="23415" spans="1:7">
      <c r="A23415" s="292" t="s">
        <v>49</v>
      </c>
      <c r="B23415" s="405">
        <v>40763</v>
      </c>
      <c r="C23415" s="292" t="s">
        <v>2980</v>
      </c>
      <c r="E23415" s="292" t="s">
        <v>214</v>
      </c>
      <c r="F23415" s="405">
        <v>58755</v>
      </c>
      <c r="G23415" s="292" t="s">
        <v>2980</v>
      </c>
    </row>
    <row r="23416" spans="1:7">
      <c r="A23416" s="292" t="s">
        <v>49</v>
      </c>
      <c r="B23416" s="405">
        <v>41385</v>
      </c>
      <c r="C23416" s="292" t="s">
        <v>2980</v>
      </c>
      <c r="E23416" s="292" t="s">
        <v>214</v>
      </c>
      <c r="F23416" s="405">
        <v>58760</v>
      </c>
      <c r="G23416" s="292" t="s">
        <v>2980</v>
      </c>
    </row>
    <row r="23417" spans="1:7">
      <c r="A23417" s="292" t="s">
        <v>49</v>
      </c>
      <c r="B23417" s="405">
        <v>42724</v>
      </c>
      <c r="C23417" s="292" t="s">
        <v>2980</v>
      </c>
      <c r="E23417" s="292" t="s">
        <v>214</v>
      </c>
      <c r="F23417" s="405">
        <v>58769</v>
      </c>
      <c r="G23417" s="292" t="s">
        <v>2980</v>
      </c>
    </row>
    <row r="23418" spans="1:7">
      <c r="A23418" s="292" t="s">
        <v>49</v>
      </c>
      <c r="B23418" s="405">
        <v>47145</v>
      </c>
      <c r="C23418" s="292" t="s">
        <v>2980</v>
      </c>
      <c r="E23418" s="292" t="s">
        <v>214</v>
      </c>
      <c r="F23418" s="405">
        <v>58771</v>
      </c>
      <c r="G23418" s="292" t="s">
        <v>2980</v>
      </c>
    </row>
    <row r="23419" spans="1:7">
      <c r="A23419" s="292" t="s">
        <v>49</v>
      </c>
      <c r="B23419" s="405">
        <v>49970</v>
      </c>
      <c r="C23419" s="292" t="s">
        <v>2980</v>
      </c>
      <c r="E23419" s="292" t="s">
        <v>214</v>
      </c>
      <c r="F23419" s="405">
        <v>58772</v>
      </c>
      <c r="G23419" s="292" t="s">
        <v>2980</v>
      </c>
    </row>
    <row r="23420" spans="1:7">
      <c r="A23420" s="292" t="s">
        <v>49</v>
      </c>
      <c r="B23420" s="405">
        <v>54210</v>
      </c>
      <c r="C23420" s="292" t="s">
        <v>2980</v>
      </c>
      <c r="E23420" s="292" t="s">
        <v>214</v>
      </c>
      <c r="F23420" s="405">
        <v>58773</v>
      </c>
      <c r="G23420" s="292" t="s">
        <v>2980</v>
      </c>
    </row>
    <row r="23421" spans="1:7">
      <c r="A23421" s="292" t="s">
        <v>49</v>
      </c>
      <c r="B23421" s="405">
        <v>55732</v>
      </c>
      <c r="C23421" s="292" t="s">
        <v>2980</v>
      </c>
      <c r="E23421" s="292" t="s">
        <v>214</v>
      </c>
      <c r="F23421" s="405">
        <v>58776</v>
      </c>
      <c r="G23421" s="292" t="s">
        <v>2980</v>
      </c>
    </row>
    <row r="23422" spans="1:7">
      <c r="A23422" s="292" t="s">
        <v>49</v>
      </c>
      <c r="B23422" s="405">
        <v>56720</v>
      </c>
      <c r="C23422" s="292" t="s">
        <v>2980</v>
      </c>
      <c r="E23422" s="292" t="s">
        <v>214</v>
      </c>
      <c r="F23422" s="405">
        <v>58778</v>
      </c>
      <c r="G23422" s="292" t="s">
        <v>2980</v>
      </c>
    </row>
    <row r="23423" spans="1:7">
      <c r="A23423" s="292" t="s">
        <v>49</v>
      </c>
      <c r="B23423" s="405">
        <v>57435</v>
      </c>
      <c r="C23423" s="292" t="s">
        <v>2980</v>
      </c>
      <c r="E23423" s="292" t="s">
        <v>214</v>
      </c>
      <c r="F23423" s="405">
        <v>58779</v>
      </c>
      <c r="G23423" s="292" t="s">
        <v>2980</v>
      </c>
    </row>
    <row r="23424" spans="1:7">
      <c r="A23424" s="292" t="s">
        <v>49</v>
      </c>
      <c r="B23424" s="405">
        <v>57623</v>
      </c>
      <c r="C23424" s="292" t="s">
        <v>2980</v>
      </c>
      <c r="E23424" s="292" t="s">
        <v>214</v>
      </c>
      <c r="F23424" s="405">
        <v>58783</v>
      </c>
      <c r="G23424" s="292" t="s">
        <v>2980</v>
      </c>
    </row>
    <row r="23425" spans="1:7">
      <c r="A23425" s="292" t="s">
        <v>49</v>
      </c>
      <c r="B23425" s="405">
        <v>36524</v>
      </c>
      <c r="C23425" s="292" t="s">
        <v>2980</v>
      </c>
      <c r="E23425" s="292" t="s">
        <v>214</v>
      </c>
      <c r="F23425" s="405">
        <v>58787</v>
      </c>
      <c r="G23425" s="292" t="s">
        <v>2980</v>
      </c>
    </row>
    <row r="23426" spans="1:7">
      <c r="A23426" s="292" t="s">
        <v>49</v>
      </c>
      <c r="B23426" s="405">
        <v>37097</v>
      </c>
      <c r="C23426" s="292" t="s">
        <v>2980</v>
      </c>
      <c r="E23426" s="292" t="s">
        <v>214</v>
      </c>
      <c r="F23426" s="405">
        <v>58788</v>
      </c>
      <c r="G23426" s="292" t="s">
        <v>2980</v>
      </c>
    </row>
    <row r="23427" spans="1:7">
      <c r="A23427" s="292" t="s">
        <v>49</v>
      </c>
      <c r="B23427" s="405">
        <v>38357</v>
      </c>
      <c r="C23427" s="292" t="s">
        <v>2980</v>
      </c>
      <c r="E23427" s="292" t="s">
        <v>214</v>
      </c>
      <c r="F23427" s="405">
        <v>58789</v>
      </c>
      <c r="G23427" s="292" t="s">
        <v>2980</v>
      </c>
    </row>
    <row r="23428" spans="1:7">
      <c r="A23428" s="292" t="s">
        <v>49</v>
      </c>
      <c r="B23428" s="405">
        <v>38950</v>
      </c>
      <c r="C23428" s="292" t="s">
        <v>2980</v>
      </c>
      <c r="E23428" s="292" t="s">
        <v>214</v>
      </c>
      <c r="F23428" s="405">
        <v>58792</v>
      </c>
      <c r="G23428" s="292" t="s">
        <v>2980</v>
      </c>
    </row>
    <row r="23429" spans="1:7">
      <c r="A23429" s="292" t="s">
        <v>49</v>
      </c>
      <c r="B23429" s="405">
        <v>39645</v>
      </c>
      <c r="C23429" s="292" t="s">
        <v>2980</v>
      </c>
      <c r="E23429" s="292" t="s">
        <v>214</v>
      </c>
      <c r="F23429" s="405">
        <v>58794</v>
      </c>
      <c r="G23429" s="292" t="s">
        <v>2980</v>
      </c>
    </row>
    <row r="23430" spans="1:7">
      <c r="A23430" s="292" t="s">
        <v>49</v>
      </c>
      <c r="B23430" s="405">
        <v>40808</v>
      </c>
      <c r="C23430" s="292" t="s">
        <v>2980</v>
      </c>
      <c r="E23430" s="292" t="s">
        <v>214</v>
      </c>
      <c r="F23430" s="405">
        <v>58830</v>
      </c>
      <c r="G23430" s="292" t="s">
        <v>2980</v>
      </c>
    </row>
    <row r="23431" spans="1:7">
      <c r="A23431" s="292" t="s">
        <v>49</v>
      </c>
      <c r="B23431" s="405">
        <v>41425</v>
      </c>
      <c r="C23431" s="292" t="s">
        <v>2980</v>
      </c>
      <c r="E23431" s="292" t="s">
        <v>214</v>
      </c>
      <c r="F23431" s="405">
        <v>58833</v>
      </c>
      <c r="G23431" s="292" t="s">
        <v>2980</v>
      </c>
    </row>
    <row r="23432" spans="1:7">
      <c r="A23432" s="292" t="s">
        <v>49</v>
      </c>
      <c r="B23432" s="405">
        <v>42729</v>
      </c>
      <c r="C23432" s="292" t="s">
        <v>2980</v>
      </c>
      <c r="E23432" s="292" t="s">
        <v>214</v>
      </c>
      <c r="F23432" s="405">
        <v>58835</v>
      </c>
      <c r="G23432" s="292" t="s">
        <v>2980</v>
      </c>
    </row>
    <row r="23433" spans="1:7">
      <c r="A23433" s="292" t="s">
        <v>49</v>
      </c>
      <c r="B23433" s="405">
        <v>47163</v>
      </c>
      <c r="C23433" s="292" t="s">
        <v>2980</v>
      </c>
      <c r="E23433" s="292" t="s">
        <v>214</v>
      </c>
      <c r="F23433" s="405">
        <v>58838</v>
      </c>
      <c r="G23433" s="292" t="s">
        <v>2980</v>
      </c>
    </row>
    <row r="23434" spans="1:7">
      <c r="A23434" s="292" t="s">
        <v>49</v>
      </c>
      <c r="B23434" s="405">
        <v>50052</v>
      </c>
      <c r="C23434" s="292" t="s">
        <v>2980</v>
      </c>
      <c r="E23434" s="292" t="s">
        <v>214</v>
      </c>
      <c r="F23434" s="405">
        <v>58844</v>
      </c>
      <c r="G23434" s="292" t="s">
        <v>2980</v>
      </c>
    </row>
    <row r="23435" spans="1:7">
      <c r="A23435" s="292" t="s">
        <v>49</v>
      </c>
      <c r="B23435" s="405">
        <v>54213</v>
      </c>
      <c r="C23435" s="292" t="s">
        <v>2980</v>
      </c>
      <c r="E23435" s="292" t="s">
        <v>214</v>
      </c>
      <c r="F23435" s="405">
        <v>58845</v>
      </c>
      <c r="G23435" s="292" t="s">
        <v>2980</v>
      </c>
    </row>
    <row r="23436" spans="1:7">
      <c r="A23436" s="292" t="s">
        <v>49</v>
      </c>
      <c r="B23436" s="405">
        <v>55750</v>
      </c>
      <c r="C23436" s="292" t="s">
        <v>2980</v>
      </c>
      <c r="E23436" s="292" t="s">
        <v>214</v>
      </c>
      <c r="F23436" s="405">
        <v>58847</v>
      </c>
      <c r="G23436" s="292" t="s">
        <v>2980</v>
      </c>
    </row>
    <row r="23437" spans="1:7">
      <c r="A23437" s="292" t="s">
        <v>49</v>
      </c>
      <c r="B23437" s="405">
        <v>56722</v>
      </c>
      <c r="C23437" s="292" t="s">
        <v>2980</v>
      </c>
      <c r="E23437" s="292" t="s">
        <v>214</v>
      </c>
      <c r="F23437" s="405">
        <v>58852</v>
      </c>
      <c r="G23437" s="292" t="s">
        <v>2980</v>
      </c>
    </row>
    <row r="23438" spans="1:7">
      <c r="A23438" s="292" t="s">
        <v>49</v>
      </c>
      <c r="B23438" s="405">
        <v>57437</v>
      </c>
      <c r="C23438" s="292" t="s">
        <v>2980</v>
      </c>
      <c r="E23438" s="292" t="s">
        <v>214</v>
      </c>
      <c r="F23438" s="405">
        <v>58854</v>
      </c>
      <c r="G23438" s="292" t="s">
        <v>2980</v>
      </c>
    </row>
    <row r="23439" spans="1:7">
      <c r="A23439" s="292" t="s">
        <v>49</v>
      </c>
      <c r="B23439" s="405">
        <v>57625</v>
      </c>
      <c r="C23439" s="292" t="s">
        <v>2980</v>
      </c>
      <c r="E23439" s="292" t="s">
        <v>214</v>
      </c>
      <c r="F23439" s="405">
        <v>58856</v>
      </c>
      <c r="G23439" s="292" t="s">
        <v>2980</v>
      </c>
    </row>
    <row r="23440" spans="1:7">
      <c r="A23440" s="292" t="s">
        <v>49</v>
      </c>
      <c r="B23440" s="405">
        <v>36529</v>
      </c>
      <c r="C23440" s="292" t="s">
        <v>2980</v>
      </c>
      <c r="E23440" s="292" t="s">
        <v>214</v>
      </c>
      <c r="F23440" s="405">
        <v>59002</v>
      </c>
      <c r="G23440" s="292" t="s">
        <v>2980</v>
      </c>
    </row>
    <row r="23441" spans="1:7">
      <c r="A23441" s="292" t="s">
        <v>49</v>
      </c>
      <c r="B23441" s="405">
        <v>37140</v>
      </c>
      <c r="C23441" s="292" t="s">
        <v>2980</v>
      </c>
      <c r="E23441" s="292" t="s">
        <v>214</v>
      </c>
      <c r="F23441" s="405">
        <v>59003</v>
      </c>
      <c r="G23441" s="292" t="s">
        <v>2980</v>
      </c>
    </row>
    <row r="23442" spans="1:7">
      <c r="A23442" s="292" t="s">
        <v>49</v>
      </c>
      <c r="B23442" s="405">
        <v>38366</v>
      </c>
      <c r="C23442" s="292" t="s">
        <v>2980</v>
      </c>
      <c r="E23442" s="292" t="s">
        <v>214</v>
      </c>
      <c r="F23442" s="405">
        <v>59008</v>
      </c>
      <c r="G23442" s="292" t="s">
        <v>2980</v>
      </c>
    </row>
    <row r="23443" spans="1:7">
      <c r="A23443" s="292" t="s">
        <v>49</v>
      </c>
      <c r="B23443" s="405">
        <v>38951</v>
      </c>
      <c r="C23443" s="292" t="s">
        <v>2980</v>
      </c>
      <c r="E23443" s="292" t="s">
        <v>214</v>
      </c>
      <c r="F23443" s="405">
        <v>59010</v>
      </c>
      <c r="G23443" s="292" t="s">
        <v>2980</v>
      </c>
    </row>
    <row r="23444" spans="1:7">
      <c r="A23444" s="292" t="s">
        <v>49</v>
      </c>
      <c r="B23444" s="405">
        <v>39647</v>
      </c>
      <c r="C23444" s="292" t="s">
        <v>2980</v>
      </c>
      <c r="E23444" s="292" t="s">
        <v>214</v>
      </c>
      <c r="F23444" s="405">
        <v>59011</v>
      </c>
      <c r="G23444" s="292" t="s">
        <v>2980</v>
      </c>
    </row>
    <row r="23445" spans="1:7">
      <c r="A23445" s="292" t="s">
        <v>49</v>
      </c>
      <c r="B23445" s="405">
        <v>40810</v>
      </c>
      <c r="C23445" s="292" t="s">
        <v>2980</v>
      </c>
      <c r="E23445" s="292" t="s">
        <v>214</v>
      </c>
      <c r="F23445" s="405">
        <v>59015</v>
      </c>
      <c r="G23445" s="292" t="s">
        <v>2980</v>
      </c>
    </row>
    <row r="23446" spans="1:7">
      <c r="A23446" s="292" t="s">
        <v>49</v>
      </c>
      <c r="B23446" s="405">
        <v>41464</v>
      </c>
      <c r="C23446" s="292" t="s">
        <v>2980</v>
      </c>
      <c r="E23446" s="292" t="s">
        <v>214</v>
      </c>
      <c r="F23446" s="405">
        <v>59016</v>
      </c>
      <c r="G23446" s="292" t="s">
        <v>2980</v>
      </c>
    </row>
    <row r="23447" spans="1:7">
      <c r="A23447" s="292" t="s">
        <v>49</v>
      </c>
      <c r="B23447" s="405">
        <v>42732</v>
      </c>
      <c r="C23447" s="292" t="s">
        <v>2980</v>
      </c>
      <c r="E23447" s="292" t="s">
        <v>214</v>
      </c>
      <c r="F23447" s="405">
        <v>59019</v>
      </c>
      <c r="G23447" s="292" t="s">
        <v>2980</v>
      </c>
    </row>
    <row r="23448" spans="1:7">
      <c r="A23448" s="292" t="s">
        <v>49</v>
      </c>
      <c r="B23448" s="405">
        <v>47175</v>
      </c>
      <c r="C23448" s="292" t="s">
        <v>2980</v>
      </c>
      <c r="E23448" s="292" t="s">
        <v>214</v>
      </c>
      <c r="F23448" s="405">
        <v>59022</v>
      </c>
      <c r="G23448" s="292" t="s">
        <v>2980</v>
      </c>
    </row>
    <row r="23449" spans="1:7">
      <c r="A23449" s="292" t="s">
        <v>49</v>
      </c>
      <c r="B23449" s="405">
        <v>50068</v>
      </c>
      <c r="C23449" s="292" t="s">
        <v>2980</v>
      </c>
      <c r="E23449" s="292" t="s">
        <v>214</v>
      </c>
      <c r="F23449" s="405">
        <v>59024</v>
      </c>
      <c r="G23449" s="292" t="s">
        <v>2980</v>
      </c>
    </row>
    <row r="23450" spans="1:7">
      <c r="A23450" s="292" t="s">
        <v>49</v>
      </c>
      <c r="B23450" s="405">
        <v>54422</v>
      </c>
      <c r="C23450" s="292" t="s">
        <v>2980</v>
      </c>
      <c r="E23450" s="292" t="s">
        <v>214</v>
      </c>
      <c r="F23450" s="405">
        <v>59025</v>
      </c>
      <c r="G23450" s="292" t="s">
        <v>2980</v>
      </c>
    </row>
    <row r="23451" spans="1:7">
      <c r="A23451" s="292" t="s">
        <v>49</v>
      </c>
      <c r="B23451" s="405">
        <v>55752</v>
      </c>
      <c r="C23451" s="292" t="s">
        <v>2980</v>
      </c>
      <c r="E23451" s="292" t="s">
        <v>214</v>
      </c>
      <c r="F23451" s="405">
        <v>59028</v>
      </c>
      <c r="G23451" s="292" t="s">
        <v>2980</v>
      </c>
    </row>
    <row r="23452" spans="1:7">
      <c r="A23452" s="292" t="s">
        <v>49</v>
      </c>
      <c r="B23452" s="405">
        <v>56729</v>
      </c>
      <c r="C23452" s="292" t="s">
        <v>2980</v>
      </c>
      <c r="E23452" s="292" t="s">
        <v>214</v>
      </c>
      <c r="F23452" s="405">
        <v>59032</v>
      </c>
      <c r="G23452" s="292" t="s">
        <v>2980</v>
      </c>
    </row>
    <row r="23453" spans="1:7">
      <c r="A23453" s="292" t="s">
        <v>49</v>
      </c>
      <c r="B23453" s="405">
        <v>57440</v>
      </c>
      <c r="C23453" s="292" t="s">
        <v>2980</v>
      </c>
      <c r="E23453" s="292" t="s">
        <v>214</v>
      </c>
      <c r="F23453" s="405">
        <v>59033</v>
      </c>
      <c r="G23453" s="292" t="s">
        <v>2980</v>
      </c>
    </row>
    <row r="23454" spans="1:7">
      <c r="A23454" s="292" t="s">
        <v>49</v>
      </c>
      <c r="B23454" s="405">
        <v>57626</v>
      </c>
      <c r="C23454" s="292" t="s">
        <v>2980</v>
      </c>
      <c r="E23454" s="292" t="s">
        <v>214</v>
      </c>
      <c r="F23454" s="405">
        <v>59038</v>
      </c>
      <c r="G23454" s="292" t="s">
        <v>2980</v>
      </c>
    </row>
    <row r="23455" spans="1:7">
      <c r="A23455" s="292" t="s">
        <v>49</v>
      </c>
      <c r="B23455" s="405">
        <v>36538</v>
      </c>
      <c r="C23455" s="292" t="s">
        <v>2980</v>
      </c>
      <c r="E23455" s="292" t="s">
        <v>214</v>
      </c>
      <c r="F23455" s="405">
        <v>59039</v>
      </c>
      <c r="G23455" s="292" t="s">
        <v>2980</v>
      </c>
    </row>
    <row r="23456" spans="1:7">
      <c r="A23456" s="292" t="s">
        <v>49</v>
      </c>
      <c r="B23456" s="405">
        <v>37144</v>
      </c>
      <c r="C23456" s="292" t="s">
        <v>2980</v>
      </c>
      <c r="E23456" s="292" t="s">
        <v>214</v>
      </c>
      <c r="F23456" s="405">
        <v>59041</v>
      </c>
      <c r="G23456" s="292" t="s">
        <v>2980</v>
      </c>
    </row>
    <row r="23457" spans="1:7">
      <c r="A23457" s="292" t="s">
        <v>49</v>
      </c>
      <c r="B23457" s="405">
        <v>38453</v>
      </c>
      <c r="C23457" s="292" t="s">
        <v>2980</v>
      </c>
      <c r="E23457" s="292" t="s">
        <v>214</v>
      </c>
      <c r="F23457" s="405">
        <v>59046</v>
      </c>
      <c r="G23457" s="292" t="s">
        <v>2980</v>
      </c>
    </row>
    <row r="23458" spans="1:7">
      <c r="A23458" s="292" t="s">
        <v>49</v>
      </c>
      <c r="B23458" s="405">
        <v>38959</v>
      </c>
      <c r="C23458" s="292" t="s">
        <v>2980</v>
      </c>
      <c r="E23458" s="292" t="s">
        <v>214</v>
      </c>
      <c r="F23458" s="405">
        <v>59047</v>
      </c>
      <c r="G23458" s="292" t="s">
        <v>2980</v>
      </c>
    </row>
    <row r="23459" spans="1:7">
      <c r="A23459" s="292" t="s">
        <v>49</v>
      </c>
      <c r="B23459" s="405">
        <v>39661</v>
      </c>
      <c r="C23459" s="292" t="s">
        <v>2980</v>
      </c>
      <c r="E23459" s="292" t="s">
        <v>214</v>
      </c>
      <c r="F23459" s="405">
        <v>59050</v>
      </c>
      <c r="G23459" s="292" t="s">
        <v>2980</v>
      </c>
    </row>
    <row r="23460" spans="1:7">
      <c r="A23460" s="292" t="s">
        <v>49</v>
      </c>
      <c r="B23460" s="405">
        <v>40813</v>
      </c>
      <c r="C23460" s="292" t="s">
        <v>2980</v>
      </c>
      <c r="E23460" s="292" t="s">
        <v>214</v>
      </c>
      <c r="F23460" s="405">
        <v>59052</v>
      </c>
      <c r="G23460" s="292" t="s">
        <v>2980</v>
      </c>
    </row>
    <row r="23461" spans="1:7">
      <c r="A23461" s="292" t="s">
        <v>49</v>
      </c>
      <c r="B23461" s="405">
        <v>41472</v>
      </c>
      <c r="C23461" s="292" t="s">
        <v>2980</v>
      </c>
      <c r="E23461" s="292" t="s">
        <v>214</v>
      </c>
      <c r="F23461" s="405">
        <v>59053</v>
      </c>
      <c r="G23461" s="292" t="s">
        <v>2980</v>
      </c>
    </row>
    <row r="23462" spans="1:7">
      <c r="A23462" s="292" t="s">
        <v>49</v>
      </c>
      <c r="B23462" s="405">
        <v>42740</v>
      </c>
      <c r="C23462" s="292" t="s">
        <v>2980</v>
      </c>
      <c r="E23462" s="292" t="s">
        <v>214</v>
      </c>
      <c r="F23462" s="405">
        <v>59054</v>
      </c>
      <c r="G23462" s="292" t="s">
        <v>2980</v>
      </c>
    </row>
    <row r="23463" spans="1:7">
      <c r="A23463" s="292" t="s">
        <v>49</v>
      </c>
      <c r="B23463" s="405">
        <v>47235</v>
      </c>
      <c r="C23463" s="292" t="s">
        <v>2980</v>
      </c>
      <c r="E23463" s="292" t="s">
        <v>214</v>
      </c>
      <c r="F23463" s="405">
        <v>59055</v>
      </c>
      <c r="G23463" s="292" t="s">
        <v>2980</v>
      </c>
    </row>
    <row r="23464" spans="1:7">
      <c r="A23464" s="292" t="s">
        <v>49</v>
      </c>
      <c r="B23464" s="405">
        <v>50074</v>
      </c>
      <c r="C23464" s="292" t="s">
        <v>2980</v>
      </c>
      <c r="E23464" s="292" t="s">
        <v>214</v>
      </c>
      <c r="F23464" s="405">
        <v>59057</v>
      </c>
      <c r="G23464" s="292" t="s">
        <v>2980</v>
      </c>
    </row>
    <row r="23465" spans="1:7">
      <c r="A23465" s="292" t="s">
        <v>49</v>
      </c>
      <c r="B23465" s="405">
        <v>54437</v>
      </c>
      <c r="C23465" s="292" t="s">
        <v>2980</v>
      </c>
      <c r="E23465" s="292" t="s">
        <v>214</v>
      </c>
      <c r="F23465" s="405">
        <v>59058</v>
      </c>
      <c r="G23465" s="292" t="s">
        <v>2980</v>
      </c>
    </row>
    <row r="23466" spans="1:7">
      <c r="A23466" s="292" t="s">
        <v>49</v>
      </c>
      <c r="B23466" s="405">
        <v>55763</v>
      </c>
      <c r="C23466" s="292" t="s">
        <v>2980</v>
      </c>
      <c r="E23466" s="292" t="s">
        <v>214</v>
      </c>
      <c r="F23466" s="405">
        <v>59059</v>
      </c>
      <c r="G23466" s="292" t="s">
        <v>2980</v>
      </c>
    </row>
    <row r="23467" spans="1:7">
      <c r="A23467" s="292" t="s">
        <v>49</v>
      </c>
      <c r="B23467" s="405">
        <v>56755</v>
      </c>
      <c r="C23467" s="292" t="s">
        <v>2980</v>
      </c>
      <c r="E23467" s="292" t="s">
        <v>214</v>
      </c>
      <c r="F23467" s="405">
        <v>59061</v>
      </c>
      <c r="G23467" s="292" t="s">
        <v>2980</v>
      </c>
    </row>
    <row r="23468" spans="1:7">
      <c r="A23468" s="292" t="s">
        <v>49</v>
      </c>
      <c r="B23468" s="405">
        <v>57449</v>
      </c>
      <c r="C23468" s="292" t="s">
        <v>2980</v>
      </c>
      <c r="E23468" s="292" t="s">
        <v>214</v>
      </c>
      <c r="F23468" s="405">
        <v>59062</v>
      </c>
      <c r="G23468" s="292" t="s">
        <v>2980</v>
      </c>
    </row>
    <row r="23469" spans="1:7">
      <c r="A23469" s="292" t="s">
        <v>49</v>
      </c>
      <c r="B23469" s="405">
        <v>57630</v>
      </c>
      <c r="C23469" s="292" t="s">
        <v>2980</v>
      </c>
      <c r="E23469" s="292" t="s">
        <v>214</v>
      </c>
      <c r="F23469" s="405">
        <v>59064</v>
      </c>
      <c r="G23469" s="292" t="s">
        <v>2980</v>
      </c>
    </row>
    <row r="23470" spans="1:7">
      <c r="A23470" s="292" t="s">
        <v>49</v>
      </c>
      <c r="B23470" s="405">
        <v>36539</v>
      </c>
      <c r="C23470" s="292" t="s">
        <v>2980</v>
      </c>
      <c r="E23470" s="292" t="s">
        <v>214</v>
      </c>
      <c r="F23470" s="405">
        <v>59066</v>
      </c>
      <c r="G23470" s="292" t="s">
        <v>2980</v>
      </c>
    </row>
    <row r="23471" spans="1:7">
      <c r="A23471" s="292" t="s">
        <v>49</v>
      </c>
      <c r="B23471" s="405">
        <v>37145</v>
      </c>
      <c r="C23471" s="292" t="s">
        <v>2980</v>
      </c>
      <c r="E23471" s="292" t="s">
        <v>214</v>
      </c>
      <c r="F23471" s="405">
        <v>59067</v>
      </c>
      <c r="G23471" s="292" t="s">
        <v>2980</v>
      </c>
    </row>
    <row r="23472" spans="1:7">
      <c r="A23472" s="292" t="s">
        <v>49</v>
      </c>
      <c r="B23472" s="405">
        <v>38455</v>
      </c>
      <c r="C23472" s="292" t="s">
        <v>2980</v>
      </c>
      <c r="E23472" s="292" t="s">
        <v>214</v>
      </c>
      <c r="F23472" s="405">
        <v>59068</v>
      </c>
      <c r="G23472" s="292" t="s">
        <v>2980</v>
      </c>
    </row>
    <row r="23473" spans="1:7">
      <c r="A23473" s="292" t="s">
        <v>49</v>
      </c>
      <c r="B23473" s="405">
        <v>38961</v>
      </c>
      <c r="C23473" s="292" t="s">
        <v>2980</v>
      </c>
      <c r="E23473" s="292" t="s">
        <v>214</v>
      </c>
      <c r="F23473" s="405">
        <v>59069</v>
      </c>
      <c r="G23473" s="292" t="s">
        <v>2980</v>
      </c>
    </row>
    <row r="23474" spans="1:7">
      <c r="A23474" s="292" t="s">
        <v>49</v>
      </c>
      <c r="B23474" s="405">
        <v>39663</v>
      </c>
      <c r="C23474" s="292" t="s">
        <v>2980</v>
      </c>
      <c r="E23474" s="292" t="s">
        <v>214</v>
      </c>
      <c r="F23474" s="405">
        <v>59070</v>
      </c>
      <c r="G23474" s="292" t="s">
        <v>2980</v>
      </c>
    </row>
    <row r="23475" spans="1:7">
      <c r="A23475" s="292" t="s">
        <v>49</v>
      </c>
      <c r="B23475" s="405">
        <v>40819</v>
      </c>
      <c r="C23475" s="292" t="s">
        <v>2980</v>
      </c>
      <c r="E23475" s="292" t="s">
        <v>214</v>
      </c>
      <c r="F23475" s="405">
        <v>59071</v>
      </c>
      <c r="G23475" s="292" t="s">
        <v>2980</v>
      </c>
    </row>
    <row r="23476" spans="1:7">
      <c r="A23476" s="292" t="s">
        <v>49</v>
      </c>
      <c r="B23476" s="405">
        <v>41534</v>
      </c>
      <c r="C23476" s="292" t="s">
        <v>2980</v>
      </c>
      <c r="E23476" s="292" t="s">
        <v>214</v>
      </c>
      <c r="F23476" s="405">
        <v>59072</v>
      </c>
      <c r="G23476" s="292" t="s">
        <v>2980</v>
      </c>
    </row>
    <row r="23477" spans="1:7">
      <c r="A23477" s="292" t="s">
        <v>49</v>
      </c>
      <c r="B23477" s="405">
        <v>42757</v>
      </c>
      <c r="C23477" s="292" t="s">
        <v>2980</v>
      </c>
      <c r="E23477" s="292" t="s">
        <v>214</v>
      </c>
      <c r="F23477" s="405">
        <v>59074</v>
      </c>
      <c r="G23477" s="292" t="s">
        <v>2980</v>
      </c>
    </row>
    <row r="23478" spans="1:7">
      <c r="A23478" s="292" t="s">
        <v>49</v>
      </c>
      <c r="B23478" s="405">
        <v>47574</v>
      </c>
      <c r="C23478" s="292" t="s">
        <v>2980</v>
      </c>
      <c r="E23478" s="292" t="s">
        <v>214</v>
      </c>
      <c r="F23478" s="405">
        <v>59075</v>
      </c>
      <c r="G23478" s="292" t="s">
        <v>2980</v>
      </c>
    </row>
    <row r="23479" spans="1:7">
      <c r="A23479" s="292" t="s">
        <v>49</v>
      </c>
      <c r="B23479" s="405">
        <v>50108</v>
      </c>
      <c r="C23479" s="292" t="s">
        <v>2980</v>
      </c>
      <c r="E23479" s="292" t="s">
        <v>214</v>
      </c>
      <c r="F23479" s="405">
        <v>59076</v>
      </c>
      <c r="G23479" s="292" t="s">
        <v>2980</v>
      </c>
    </row>
    <row r="23480" spans="1:7">
      <c r="A23480" s="292" t="s">
        <v>49</v>
      </c>
      <c r="B23480" s="405">
        <v>54457</v>
      </c>
      <c r="C23480" s="292" t="s">
        <v>2980</v>
      </c>
      <c r="E23480" s="292" t="s">
        <v>214</v>
      </c>
      <c r="F23480" s="405">
        <v>59077</v>
      </c>
      <c r="G23480" s="292" t="s">
        <v>2980</v>
      </c>
    </row>
    <row r="23481" spans="1:7">
      <c r="A23481" s="292" t="s">
        <v>49</v>
      </c>
      <c r="B23481" s="405">
        <v>55765</v>
      </c>
      <c r="C23481" s="292" t="s">
        <v>2980</v>
      </c>
      <c r="E23481" s="292" t="s">
        <v>214</v>
      </c>
      <c r="F23481" s="405">
        <v>59078</v>
      </c>
      <c r="G23481" s="292" t="s">
        <v>2980</v>
      </c>
    </row>
    <row r="23482" spans="1:7">
      <c r="A23482" s="292" t="s">
        <v>49</v>
      </c>
      <c r="B23482" s="405">
        <v>56756</v>
      </c>
      <c r="C23482" s="292" t="s">
        <v>2980</v>
      </c>
      <c r="E23482" s="292" t="s">
        <v>214</v>
      </c>
      <c r="F23482" s="405">
        <v>59084</v>
      </c>
      <c r="G23482" s="292" t="s">
        <v>2980</v>
      </c>
    </row>
    <row r="23483" spans="1:7">
      <c r="A23483" s="292" t="s">
        <v>49</v>
      </c>
      <c r="B23483" s="405">
        <v>57452</v>
      </c>
      <c r="C23483" s="292" t="s">
        <v>2980</v>
      </c>
      <c r="E23483" s="292" t="s">
        <v>214</v>
      </c>
      <c r="F23483" s="405">
        <v>59085</v>
      </c>
      <c r="G23483" s="292" t="s">
        <v>2980</v>
      </c>
    </row>
    <row r="23484" spans="1:7">
      <c r="A23484" s="292" t="s">
        <v>49</v>
      </c>
      <c r="B23484" s="405">
        <v>57633</v>
      </c>
      <c r="C23484" s="292" t="s">
        <v>2980</v>
      </c>
      <c r="E23484" s="292" t="s">
        <v>214</v>
      </c>
      <c r="F23484" s="405">
        <v>59086</v>
      </c>
      <c r="G23484" s="292" t="s">
        <v>2980</v>
      </c>
    </row>
    <row r="23485" spans="1:7">
      <c r="A23485" s="292" t="s">
        <v>49</v>
      </c>
      <c r="B23485" s="405">
        <v>36540</v>
      </c>
      <c r="C23485" s="292" t="s">
        <v>2980</v>
      </c>
      <c r="E23485" s="292" t="s">
        <v>214</v>
      </c>
      <c r="F23485" s="405">
        <v>59087</v>
      </c>
      <c r="G23485" s="292" t="s">
        <v>2980</v>
      </c>
    </row>
    <row r="23486" spans="1:7">
      <c r="A23486" s="292" t="s">
        <v>49</v>
      </c>
      <c r="B23486" s="405">
        <v>37150</v>
      </c>
      <c r="C23486" s="292" t="s">
        <v>2980</v>
      </c>
      <c r="E23486" s="292" t="s">
        <v>214</v>
      </c>
      <c r="F23486" s="405">
        <v>59211</v>
      </c>
      <c r="G23486" s="292" t="s">
        <v>2980</v>
      </c>
    </row>
    <row r="23487" spans="1:7">
      <c r="A23487" s="292" t="s">
        <v>49</v>
      </c>
      <c r="B23487" s="405">
        <v>38459</v>
      </c>
      <c r="C23487" s="292" t="s">
        <v>2980</v>
      </c>
      <c r="E23487" s="292" t="s">
        <v>214</v>
      </c>
      <c r="F23487" s="405">
        <v>59213</v>
      </c>
      <c r="G23487" s="292" t="s">
        <v>2980</v>
      </c>
    </row>
    <row r="23488" spans="1:7">
      <c r="A23488" s="292" t="s">
        <v>49</v>
      </c>
      <c r="B23488" s="405">
        <v>38963</v>
      </c>
      <c r="C23488" s="292" t="s">
        <v>2980</v>
      </c>
      <c r="E23488" s="292" t="s">
        <v>214</v>
      </c>
      <c r="F23488" s="405">
        <v>59214</v>
      </c>
      <c r="G23488" s="292" t="s">
        <v>2980</v>
      </c>
    </row>
    <row r="23489" spans="1:7">
      <c r="A23489" s="292" t="s">
        <v>49</v>
      </c>
      <c r="B23489" s="405">
        <v>39664</v>
      </c>
      <c r="C23489" s="292" t="s">
        <v>2980</v>
      </c>
      <c r="E23489" s="292" t="s">
        <v>214</v>
      </c>
      <c r="F23489" s="405">
        <v>59215</v>
      </c>
      <c r="G23489" s="292" t="s">
        <v>2980</v>
      </c>
    </row>
    <row r="23490" spans="1:7">
      <c r="A23490" s="292" t="s">
        <v>49</v>
      </c>
      <c r="B23490" s="405">
        <v>40824</v>
      </c>
      <c r="C23490" s="292" t="s">
        <v>2980</v>
      </c>
      <c r="E23490" s="292" t="s">
        <v>214</v>
      </c>
      <c r="F23490" s="405">
        <v>59221</v>
      </c>
      <c r="G23490" s="292" t="s">
        <v>2980</v>
      </c>
    </row>
    <row r="23491" spans="1:7">
      <c r="A23491" s="292" t="s">
        <v>49</v>
      </c>
      <c r="B23491" s="405">
        <v>41632</v>
      </c>
      <c r="C23491" s="292" t="s">
        <v>2980</v>
      </c>
      <c r="E23491" s="292" t="s">
        <v>214</v>
      </c>
      <c r="F23491" s="405">
        <v>59222</v>
      </c>
      <c r="G23491" s="292" t="s">
        <v>2980</v>
      </c>
    </row>
    <row r="23492" spans="1:7">
      <c r="A23492" s="292" t="s">
        <v>49</v>
      </c>
      <c r="B23492" s="405">
        <v>42776</v>
      </c>
      <c r="C23492" s="292" t="s">
        <v>2980</v>
      </c>
      <c r="E23492" s="292" t="s">
        <v>214</v>
      </c>
      <c r="F23492" s="405">
        <v>59223</v>
      </c>
      <c r="G23492" s="292" t="s">
        <v>2980</v>
      </c>
    </row>
    <row r="23493" spans="1:7">
      <c r="A23493" s="292" t="s">
        <v>49</v>
      </c>
      <c r="B23493" s="405">
        <v>47841</v>
      </c>
      <c r="C23493" s="292" t="s">
        <v>2980</v>
      </c>
      <c r="E23493" s="292" t="s">
        <v>214</v>
      </c>
      <c r="F23493" s="405">
        <v>59225</v>
      </c>
      <c r="G23493" s="292" t="s">
        <v>2980</v>
      </c>
    </row>
    <row r="23494" spans="1:7">
      <c r="A23494" s="292" t="s">
        <v>49</v>
      </c>
      <c r="B23494" s="405">
        <v>50155</v>
      </c>
      <c r="C23494" s="292" t="s">
        <v>2980</v>
      </c>
      <c r="E23494" s="292" t="s">
        <v>214</v>
      </c>
      <c r="F23494" s="405">
        <v>59226</v>
      </c>
      <c r="G23494" s="292" t="s">
        <v>2980</v>
      </c>
    </row>
    <row r="23495" spans="1:7">
      <c r="A23495" s="292" t="s">
        <v>49</v>
      </c>
      <c r="B23495" s="405">
        <v>54459</v>
      </c>
      <c r="C23495" s="292" t="s">
        <v>2980</v>
      </c>
      <c r="E23495" s="292" t="s">
        <v>214</v>
      </c>
      <c r="F23495" s="405">
        <v>59240</v>
      </c>
      <c r="G23495" s="292" t="s">
        <v>2980</v>
      </c>
    </row>
    <row r="23496" spans="1:7">
      <c r="A23496" s="292" t="s">
        <v>49</v>
      </c>
      <c r="B23496" s="405">
        <v>55766</v>
      </c>
      <c r="C23496" s="292" t="s">
        <v>2980</v>
      </c>
      <c r="E23496" s="292" t="s">
        <v>214</v>
      </c>
      <c r="F23496" s="405">
        <v>59241</v>
      </c>
      <c r="G23496" s="292" t="s">
        <v>2980</v>
      </c>
    </row>
    <row r="23497" spans="1:7">
      <c r="A23497" s="292" t="s">
        <v>49</v>
      </c>
      <c r="B23497" s="405">
        <v>57052</v>
      </c>
      <c r="C23497" s="292" t="s">
        <v>2980</v>
      </c>
      <c r="E23497" s="292" t="s">
        <v>214</v>
      </c>
      <c r="F23497" s="405">
        <v>59242</v>
      </c>
      <c r="G23497" s="292" t="s">
        <v>2980</v>
      </c>
    </row>
    <row r="23498" spans="1:7">
      <c r="A23498" s="292" t="s">
        <v>49</v>
      </c>
      <c r="B23498" s="405">
        <v>57455</v>
      </c>
      <c r="C23498" s="292" t="s">
        <v>2980</v>
      </c>
      <c r="E23498" s="292" t="s">
        <v>214</v>
      </c>
      <c r="F23498" s="405">
        <v>59243</v>
      </c>
      <c r="G23498" s="292" t="s">
        <v>2980</v>
      </c>
    </row>
    <row r="23499" spans="1:7">
      <c r="A23499" s="292" t="s">
        <v>49</v>
      </c>
      <c r="B23499" s="405">
        <v>57634</v>
      </c>
      <c r="C23499" s="292" t="s">
        <v>2980</v>
      </c>
      <c r="E23499" s="292" t="s">
        <v>214</v>
      </c>
      <c r="F23499" s="405">
        <v>59244</v>
      </c>
      <c r="G23499" s="292" t="s">
        <v>2980</v>
      </c>
    </row>
    <row r="23500" spans="1:7">
      <c r="A23500" s="292" t="s">
        <v>49</v>
      </c>
      <c r="B23500" s="405">
        <v>36550</v>
      </c>
      <c r="C23500" s="292" t="s">
        <v>2980</v>
      </c>
      <c r="E23500" s="292" t="s">
        <v>214</v>
      </c>
      <c r="F23500" s="405">
        <v>59247</v>
      </c>
      <c r="G23500" s="292" t="s">
        <v>2980</v>
      </c>
    </row>
    <row r="23501" spans="1:7">
      <c r="A23501" s="292" t="s">
        <v>49</v>
      </c>
      <c r="B23501" s="405">
        <v>37175</v>
      </c>
      <c r="C23501" s="292" t="s">
        <v>2980</v>
      </c>
      <c r="E23501" s="292" t="s">
        <v>214</v>
      </c>
      <c r="F23501" s="405">
        <v>59250</v>
      </c>
      <c r="G23501" s="292" t="s">
        <v>2980</v>
      </c>
    </row>
    <row r="23502" spans="1:7">
      <c r="A23502" s="292" t="s">
        <v>49</v>
      </c>
      <c r="B23502" s="405">
        <v>38471</v>
      </c>
      <c r="C23502" s="292" t="s">
        <v>2980</v>
      </c>
      <c r="E23502" s="292" t="s">
        <v>214</v>
      </c>
      <c r="F23502" s="405">
        <v>59252</v>
      </c>
      <c r="G23502" s="292" t="s">
        <v>2980</v>
      </c>
    </row>
    <row r="23503" spans="1:7">
      <c r="A23503" s="292" t="s">
        <v>49</v>
      </c>
      <c r="B23503" s="405">
        <v>38964</v>
      </c>
      <c r="C23503" s="292" t="s">
        <v>2980</v>
      </c>
      <c r="E23503" s="292" t="s">
        <v>214</v>
      </c>
      <c r="F23503" s="405">
        <v>59253</v>
      </c>
      <c r="G23503" s="292" t="s">
        <v>2980</v>
      </c>
    </row>
    <row r="23504" spans="1:7">
      <c r="A23504" s="292" t="s">
        <v>49</v>
      </c>
      <c r="B23504" s="405">
        <v>39665</v>
      </c>
      <c r="C23504" s="292" t="s">
        <v>2980</v>
      </c>
      <c r="E23504" s="292" t="s">
        <v>214</v>
      </c>
      <c r="F23504" s="405">
        <v>59256</v>
      </c>
      <c r="G23504" s="292" t="s">
        <v>2980</v>
      </c>
    </row>
    <row r="23505" spans="1:7">
      <c r="A23505" s="292" t="s">
        <v>49</v>
      </c>
      <c r="B23505" s="405">
        <v>40826</v>
      </c>
      <c r="C23505" s="292" t="s">
        <v>2980</v>
      </c>
      <c r="E23505" s="292" t="s">
        <v>214</v>
      </c>
      <c r="F23505" s="405">
        <v>59257</v>
      </c>
      <c r="G23505" s="292" t="s">
        <v>2980</v>
      </c>
    </row>
    <row r="23506" spans="1:7">
      <c r="A23506" s="292" t="s">
        <v>49</v>
      </c>
      <c r="B23506" s="405">
        <v>41712</v>
      </c>
      <c r="C23506" s="292" t="s">
        <v>2980</v>
      </c>
      <c r="E23506" s="292" t="s">
        <v>214</v>
      </c>
      <c r="F23506" s="405">
        <v>59258</v>
      </c>
      <c r="G23506" s="292" t="s">
        <v>2980</v>
      </c>
    </row>
    <row r="23507" spans="1:7">
      <c r="A23507" s="292" t="s">
        <v>49</v>
      </c>
      <c r="B23507" s="405">
        <v>42782</v>
      </c>
      <c r="C23507" s="292" t="s">
        <v>2980</v>
      </c>
      <c r="E23507" s="292" t="s">
        <v>214</v>
      </c>
      <c r="F23507" s="405">
        <v>59259</v>
      </c>
      <c r="G23507" s="292" t="s">
        <v>2980</v>
      </c>
    </row>
    <row r="23508" spans="1:7">
      <c r="A23508" s="292" t="s">
        <v>49</v>
      </c>
      <c r="B23508" s="405">
        <v>47847</v>
      </c>
      <c r="C23508" s="292" t="s">
        <v>2980</v>
      </c>
      <c r="E23508" s="292" t="s">
        <v>214</v>
      </c>
      <c r="F23508" s="405">
        <v>59260</v>
      </c>
      <c r="G23508" s="292" t="s">
        <v>2980</v>
      </c>
    </row>
    <row r="23509" spans="1:7">
      <c r="A23509" s="292" t="s">
        <v>49</v>
      </c>
      <c r="B23509" s="405">
        <v>50254</v>
      </c>
      <c r="C23509" s="292" t="s">
        <v>2980</v>
      </c>
      <c r="E23509" s="292" t="s">
        <v>214</v>
      </c>
      <c r="F23509" s="405">
        <v>59262</v>
      </c>
      <c r="G23509" s="292" t="s">
        <v>2980</v>
      </c>
    </row>
    <row r="23510" spans="1:7">
      <c r="A23510" s="292" t="s">
        <v>49</v>
      </c>
      <c r="B23510" s="405">
        <v>54462</v>
      </c>
      <c r="C23510" s="292" t="s">
        <v>2980</v>
      </c>
      <c r="E23510" s="292" t="s">
        <v>214</v>
      </c>
      <c r="F23510" s="405">
        <v>59274</v>
      </c>
      <c r="G23510" s="292" t="s">
        <v>2980</v>
      </c>
    </row>
    <row r="23511" spans="1:7">
      <c r="A23511" s="292" t="s">
        <v>49</v>
      </c>
      <c r="B23511" s="405">
        <v>55771</v>
      </c>
      <c r="C23511" s="292" t="s">
        <v>2980</v>
      </c>
      <c r="E23511" s="292" t="s">
        <v>214</v>
      </c>
      <c r="F23511" s="405">
        <v>59275</v>
      </c>
      <c r="G23511" s="292" t="s">
        <v>2980</v>
      </c>
    </row>
    <row r="23512" spans="1:7">
      <c r="A23512" s="292" t="s">
        <v>49</v>
      </c>
      <c r="B23512" s="405">
        <v>57067</v>
      </c>
      <c r="C23512" s="292" t="s">
        <v>2980</v>
      </c>
      <c r="E23512" s="292" t="s">
        <v>214</v>
      </c>
      <c r="F23512" s="405">
        <v>59276</v>
      </c>
      <c r="G23512" s="292" t="s">
        <v>2980</v>
      </c>
    </row>
    <row r="23513" spans="1:7">
      <c r="A23513" s="292" t="s">
        <v>49</v>
      </c>
      <c r="B23513" s="405">
        <v>57460</v>
      </c>
      <c r="C23513" s="292" t="s">
        <v>2980</v>
      </c>
      <c r="E23513" s="292" t="s">
        <v>214</v>
      </c>
      <c r="F23513" s="405">
        <v>59311</v>
      </c>
      <c r="G23513" s="292" t="s">
        <v>2980</v>
      </c>
    </row>
    <row r="23514" spans="1:7">
      <c r="A23514" s="292" t="s">
        <v>49</v>
      </c>
      <c r="B23514" s="405">
        <v>57636</v>
      </c>
      <c r="C23514" s="292" t="s">
        <v>2980</v>
      </c>
      <c r="E23514" s="292" t="s">
        <v>214</v>
      </c>
      <c r="F23514" s="405">
        <v>59312</v>
      </c>
      <c r="G23514" s="292" t="s">
        <v>2980</v>
      </c>
    </row>
    <row r="23515" spans="1:7">
      <c r="A23515" s="292" t="s">
        <v>49</v>
      </c>
      <c r="B23515" s="405">
        <v>36553</v>
      </c>
      <c r="C23515" s="292" t="s">
        <v>2980</v>
      </c>
      <c r="E23515" s="292" t="s">
        <v>214</v>
      </c>
      <c r="F23515" s="405">
        <v>59313</v>
      </c>
      <c r="G23515" s="292" t="s">
        <v>2980</v>
      </c>
    </row>
    <row r="23516" spans="1:7">
      <c r="A23516" s="292" t="s">
        <v>49</v>
      </c>
      <c r="B23516" s="405">
        <v>37178</v>
      </c>
      <c r="C23516" s="292" t="s">
        <v>2980</v>
      </c>
      <c r="E23516" s="292" t="s">
        <v>214</v>
      </c>
      <c r="F23516" s="405">
        <v>59314</v>
      </c>
      <c r="G23516" s="292" t="s">
        <v>2980</v>
      </c>
    </row>
    <row r="23517" spans="1:7">
      <c r="A23517" s="292" t="s">
        <v>49</v>
      </c>
      <c r="B23517" s="405">
        <v>38475</v>
      </c>
      <c r="C23517" s="292" t="s">
        <v>2980</v>
      </c>
      <c r="E23517" s="292" t="s">
        <v>214</v>
      </c>
      <c r="F23517" s="405">
        <v>59315</v>
      </c>
      <c r="G23517" s="292" t="s">
        <v>2980</v>
      </c>
    </row>
    <row r="23518" spans="1:7">
      <c r="A23518" s="292" t="s">
        <v>49</v>
      </c>
      <c r="B23518" s="405">
        <v>39044</v>
      </c>
      <c r="C23518" s="292" t="s">
        <v>2980</v>
      </c>
      <c r="E23518" s="292" t="s">
        <v>214</v>
      </c>
      <c r="F23518" s="405">
        <v>59316</v>
      </c>
      <c r="G23518" s="292" t="s">
        <v>2980</v>
      </c>
    </row>
    <row r="23519" spans="1:7">
      <c r="A23519" s="292" t="s">
        <v>49</v>
      </c>
      <c r="B23519" s="405">
        <v>39669</v>
      </c>
      <c r="C23519" s="292" t="s">
        <v>2980</v>
      </c>
      <c r="E23519" s="292" t="s">
        <v>214</v>
      </c>
      <c r="F23519" s="405">
        <v>59317</v>
      </c>
      <c r="G23519" s="292" t="s">
        <v>2980</v>
      </c>
    </row>
    <row r="23520" spans="1:7">
      <c r="A23520" s="292" t="s">
        <v>49</v>
      </c>
      <c r="B23520" s="405">
        <v>40840</v>
      </c>
      <c r="C23520" s="292" t="s">
        <v>2980</v>
      </c>
      <c r="E23520" s="292" t="s">
        <v>214</v>
      </c>
      <c r="F23520" s="405">
        <v>59318</v>
      </c>
      <c r="G23520" s="292" t="s">
        <v>2980</v>
      </c>
    </row>
    <row r="23521" spans="1:7">
      <c r="A23521" s="292" t="s">
        <v>49</v>
      </c>
      <c r="B23521" s="405">
        <v>41713</v>
      </c>
      <c r="C23521" s="292" t="s">
        <v>2980</v>
      </c>
      <c r="E23521" s="292" t="s">
        <v>214</v>
      </c>
      <c r="F23521" s="405">
        <v>59319</v>
      </c>
      <c r="G23521" s="292" t="s">
        <v>2980</v>
      </c>
    </row>
    <row r="23522" spans="1:7">
      <c r="A23522" s="292" t="s">
        <v>49</v>
      </c>
      <c r="B23522" s="405">
        <v>42784</v>
      </c>
      <c r="C23522" s="292" t="s">
        <v>2980</v>
      </c>
      <c r="E23522" s="292" t="s">
        <v>214</v>
      </c>
      <c r="F23522" s="405">
        <v>59322</v>
      </c>
      <c r="G23522" s="292" t="s">
        <v>2980</v>
      </c>
    </row>
    <row r="23523" spans="1:7">
      <c r="A23523" s="292" t="s">
        <v>49</v>
      </c>
      <c r="B23523" s="405">
        <v>47868</v>
      </c>
      <c r="C23523" s="292" t="s">
        <v>2980</v>
      </c>
      <c r="E23523" s="292" t="s">
        <v>214</v>
      </c>
      <c r="F23523" s="405">
        <v>59324</v>
      </c>
      <c r="G23523" s="292" t="s">
        <v>2980</v>
      </c>
    </row>
    <row r="23524" spans="1:7">
      <c r="A23524" s="292" t="s">
        <v>49</v>
      </c>
      <c r="B23524" s="405">
        <v>50264</v>
      </c>
      <c r="C23524" s="292" t="s">
        <v>2980</v>
      </c>
      <c r="E23524" s="292" t="s">
        <v>214</v>
      </c>
      <c r="F23524" s="405">
        <v>59326</v>
      </c>
      <c r="G23524" s="292" t="s">
        <v>2980</v>
      </c>
    </row>
    <row r="23525" spans="1:7">
      <c r="A23525" s="292" t="s">
        <v>49</v>
      </c>
      <c r="B23525" s="405">
        <v>54487</v>
      </c>
      <c r="C23525" s="292" t="s">
        <v>2980</v>
      </c>
      <c r="E23525" s="292" t="s">
        <v>214</v>
      </c>
      <c r="F23525" s="405">
        <v>59327</v>
      </c>
      <c r="G23525" s="292" t="s">
        <v>2980</v>
      </c>
    </row>
    <row r="23526" spans="1:7">
      <c r="A23526" s="292" t="s">
        <v>49</v>
      </c>
      <c r="B23526" s="405">
        <v>55772</v>
      </c>
      <c r="C23526" s="292" t="s">
        <v>2980</v>
      </c>
      <c r="E23526" s="292" t="s">
        <v>214</v>
      </c>
      <c r="F23526" s="405">
        <v>59332</v>
      </c>
      <c r="G23526" s="292" t="s">
        <v>2980</v>
      </c>
    </row>
    <row r="23527" spans="1:7">
      <c r="A23527" s="292" t="s">
        <v>49</v>
      </c>
      <c r="B23527" s="405">
        <v>57217</v>
      </c>
      <c r="C23527" s="292" t="s">
        <v>2980</v>
      </c>
      <c r="E23527" s="292" t="s">
        <v>214</v>
      </c>
      <c r="F23527" s="405">
        <v>59336</v>
      </c>
      <c r="G23527" s="292" t="s">
        <v>2980</v>
      </c>
    </row>
    <row r="23528" spans="1:7">
      <c r="A23528" s="292" t="s">
        <v>49</v>
      </c>
      <c r="B23528" s="405">
        <v>57466</v>
      </c>
      <c r="C23528" s="292" t="s">
        <v>2980</v>
      </c>
      <c r="E23528" s="292" t="s">
        <v>214</v>
      </c>
      <c r="F23528" s="405">
        <v>59337</v>
      </c>
      <c r="G23528" s="292" t="s">
        <v>2980</v>
      </c>
    </row>
    <row r="23529" spans="1:7">
      <c r="A23529" s="292" t="s">
        <v>49</v>
      </c>
      <c r="B23529" s="405">
        <v>57639</v>
      </c>
      <c r="C23529" s="292" t="s">
        <v>2980</v>
      </c>
      <c r="E23529" s="292" t="s">
        <v>214</v>
      </c>
      <c r="F23529" s="405">
        <v>59339</v>
      </c>
      <c r="G23529" s="292" t="s">
        <v>2980</v>
      </c>
    </row>
    <row r="23530" spans="1:7">
      <c r="A23530" s="292" t="s">
        <v>49</v>
      </c>
      <c r="B23530" s="405" t="s">
        <v>2981</v>
      </c>
      <c r="C23530" s="292" t="s">
        <v>2980</v>
      </c>
      <c r="E23530" s="292" t="s">
        <v>214</v>
      </c>
      <c r="F23530" s="405">
        <v>59341</v>
      </c>
      <c r="G23530" s="292" t="s">
        <v>2980</v>
      </c>
    </row>
    <row r="23531" spans="1:7">
      <c r="A23531" s="292" t="s">
        <v>49</v>
      </c>
      <c r="B23531" s="405" t="s">
        <v>2982</v>
      </c>
      <c r="C23531" s="292" t="s">
        <v>2980</v>
      </c>
      <c r="E23531" s="292" t="s">
        <v>214</v>
      </c>
      <c r="F23531" s="405">
        <v>59343</v>
      </c>
      <c r="G23531" s="292" t="s">
        <v>2980</v>
      </c>
    </row>
    <row r="23532" spans="1:7">
      <c r="A23532" s="292" t="s">
        <v>49</v>
      </c>
      <c r="B23532" s="405">
        <v>57641</v>
      </c>
      <c r="C23532" s="292" t="s">
        <v>2980</v>
      </c>
      <c r="E23532" s="292" t="s">
        <v>214</v>
      </c>
      <c r="F23532" s="405">
        <v>59344</v>
      </c>
      <c r="G23532" s="292" t="s">
        <v>2980</v>
      </c>
    </row>
    <row r="23533" spans="1:7">
      <c r="A23533" s="292" t="s">
        <v>49</v>
      </c>
      <c r="B23533" s="405">
        <v>57792</v>
      </c>
      <c r="C23533" s="292" t="s">
        <v>2980</v>
      </c>
      <c r="E23533" s="292" t="s">
        <v>214</v>
      </c>
      <c r="F23533" s="405">
        <v>59345</v>
      </c>
      <c r="G23533" s="292" t="s">
        <v>2980</v>
      </c>
    </row>
    <row r="23534" spans="1:7">
      <c r="A23534" s="292" t="s">
        <v>49</v>
      </c>
      <c r="B23534" s="405">
        <v>58386</v>
      </c>
      <c r="C23534" s="292" t="s">
        <v>2980</v>
      </c>
      <c r="E23534" s="292" t="s">
        <v>214</v>
      </c>
      <c r="F23534" s="405">
        <v>59347</v>
      </c>
      <c r="G23534" s="292" t="s">
        <v>2980</v>
      </c>
    </row>
    <row r="23535" spans="1:7">
      <c r="A23535" s="292" t="s">
        <v>49</v>
      </c>
      <c r="B23535" s="405">
        <v>58535</v>
      </c>
      <c r="C23535" s="292" t="s">
        <v>2980</v>
      </c>
      <c r="E23535" s="292" t="s">
        <v>214</v>
      </c>
      <c r="F23535" s="405">
        <v>59349</v>
      </c>
      <c r="G23535" s="292" t="s">
        <v>2980</v>
      </c>
    </row>
    <row r="23536" spans="1:7">
      <c r="A23536" s="292" t="s">
        <v>49</v>
      </c>
      <c r="B23536" s="405">
        <v>58771</v>
      </c>
      <c r="C23536" s="292" t="s">
        <v>2980</v>
      </c>
      <c r="E23536" s="292" t="s">
        <v>214</v>
      </c>
      <c r="F23536" s="405">
        <v>59351</v>
      </c>
      <c r="G23536" s="292" t="s">
        <v>2980</v>
      </c>
    </row>
    <row r="23537" spans="1:7">
      <c r="A23537" s="292" t="s">
        <v>49</v>
      </c>
      <c r="B23537" s="405">
        <v>59050</v>
      </c>
      <c r="C23537" s="292" t="s">
        <v>2980</v>
      </c>
      <c r="E23537" s="292" t="s">
        <v>214</v>
      </c>
      <c r="F23537" s="405">
        <v>59353</v>
      </c>
      <c r="G23537" s="292" t="s">
        <v>2980</v>
      </c>
    </row>
    <row r="23538" spans="1:7">
      <c r="A23538" s="292" t="s">
        <v>49</v>
      </c>
      <c r="B23538" s="405">
        <v>59247</v>
      </c>
      <c r="C23538" s="292" t="s">
        <v>2980</v>
      </c>
      <c r="E23538" s="292" t="s">
        <v>214</v>
      </c>
      <c r="F23538" s="405">
        <v>59354</v>
      </c>
      <c r="G23538" s="292" t="s">
        <v>2980</v>
      </c>
    </row>
    <row r="23539" spans="1:7">
      <c r="A23539" s="292" t="s">
        <v>49</v>
      </c>
      <c r="B23539" s="405">
        <v>59416</v>
      </c>
      <c r="C23539" s="292" t="s">
        <v>2980</v>
      </c>
      <c r="E23539" s="292" t="s">
        <v>214</v>
      </c>
      <c r="F23539" s="405">
        <v>59410</v>
      </c>
      <c r="G23539" s="292" t="s">
        <v>2980</v>
      </c>
    </row>
    <row r="23540" spans="1:7">
      <c r="A23540" s="292" t="s">
        <v>49</v>
      </c>
      <c r="B23540" s="405">
        <v>59538</v>
      </c>
      <c r="C23540" s="292" t="s">
        <v>2980</v>
      </c>
      <c r="E23540" s="292" t="s">
        <v>214</v>
      </c>
      <c r="F23540" s="405">
        <v>59411</v>
      </c>
      <c r="G23540" s="292" t="s">
        <v>2980</v>
      </c>
    </row>
    <row r="23541" spans="1:7">
      <c r="A23541" s="292" t="s">
        <v>49</v>
      </c>
      <c r="B23541" s="405">
        <v>59859</v>
      </c>
      <c r="C23541" s="292" t="s">
        <v>2980</v>
      </c>
      <c r="E23541" s="292" t="s">
        <v>214</v>
      </c>
      <c r="F23541" s="405">
        <v>59416</v>
      </c>
      <c r="G23541" s="292" t="s">
        <v>2980</v>
      </c>
    </row>
    <row r="23542" spans="1:7">
      <c r="A23542" s="292" t="s">
        <v>49</v>
      </c>
      <c r="B23542" s="405">
        <v>62898</v>
      </c>
      <c r="C23542" s="292" t="s">
        <v>2980</v>
      </c>
      <c r="E23542" s="292" t="s">
        <v>214</v>
      </c>
      <c r="F23542" s="405">
        <v>59418</v>
      </c>
      <c r="G23542" s="292" t="s">
        <v>2980</v>
      </c>
    </row>
    <row r="23543" spans="1:7">
      <c r="A23543" s="292" t="s">
        <v>49</v>
      </c>
      <c r="B23543" s="405">
        <v>63784</v>
      </c>
      <c r="C23543" s="292" t="s">
        <v>2980</v>
      </c>
      <c r="E23543" s="292" t="s">
        <v>214</v>
      </c>
      <c r="F23543" s="405">
        <v>59419</v>
      </c>
      <c r="G23543" s="292" t="s">
        <v>2980</v>
      </c>
    </row>
    <row r="23544" spans="1:7">
      <c r="A23544" s="292" t="s">
        <v>49</v>
      </c>
      <c r="B23544" s="405">
        <v>65058</v>
      </c>
      <c r="C23544" s="292" t="s">
        <v>2980</v>
      </c>
      <c r="E23544" s="292" t="s">
        <v>214</v>
      </c>
      <c r="F23544" s="405">
        <v>59420</v>
      </c>
      <c r="G23544" s="292" t="s">
        <v>2980</v>
      </c>
    </row>
    <row r="23545" spans="1:7">
      <c r="A23545" s="292" t="s">
        <v>49</v>
      </c>
      <c r="B23545" s="405">
        <v>65637</v>
      </c>
      <c r="C23545" s="292" t="s">
        <v>2980</v>
      </c>
      <c r="E23545" s="292" t="s">
        <v>214</v>
      </c>
      <c r="F23545" s="405">
        <v>59421</v>
      </c>
      <c r="G23545" s="292" t="s">
        <v>2980</v>
      </c>
    </row>
    <row r="23546" spans="1:7">
      <c r="A23546" s="292" t="s">
        <v>49</v>
      </c>
      <c r="B23546" s="405">
        <v>66401</v>
      </c>
      <c r="C23546" s="292" t="s">
        <v>2980</v>
      </c>
      <c r="E23546" s="292" t="s">
        <v>214</v>
      </c>
      <c r="F23546" s="405">
        <v>59430</v>
      </c>
      <c r="G23546" s="292" t="s">
        <v>2980</v>
      </c>
    </row>
    <row r="23547" spans="1:7">
      <c r="A23547" s="292" t="s">
        <v>49</v>
      </c>
      <c r="B23547" s="405">
        <v>57642</v>
      </c>
      <c r="C23547" s="292" t="s">
        <v>2980</v>
      </c>
      <c r="E23547" s="292" t="s">
        <v>214</v>
      </c>
      <c r="F23547" s="405">
        <v>59432</v>
      </c>
      <c r="G23547" s="292" t="s">
        <v>2980</v>
      </c>
    </row>
    <row r="23548" spans="1:7">
      <c r="A23548" s="292" t="s">
        <v>49</v>
      </c>
      <c r="B23548" s="405">
        <v>58009</v>
      </c>
      <c r="C23548" s="292" t="s">
        <v>2980</v>
      </c>
      <c r="E23548" s="292" t="s">
        <v>214</v>
      </c>
      <c r="F23548" s="405">
        <v>59433</v>
      </c>
      <c r="G23548" s="292" t="s">
        <v>2980</v>
      </c>
    </row>
    <row r="23549" spans="1:7">
      <c r="A23549" s="292" t="s">
        <v>49</v>
      </c>
      <c r="B23549" s="405">
        <v>58413</v>
      </c>
      <c r="C23549" s="292" t="s">
        <v>2980</v>
      </c>
      <c r="E23549" s="292" t="s">
        <v>214</v>
      </c>
      <c r="F23549" s="405">
        <v>59435</v>
      </c>
      <c r="G23549" s="292" t="s">
        <v>2980</v>
      </c>
    </row>
    <row r="23550" spans="1:7">
      <c r="A23550" s="292" t="s">
        <v>49</v>
      </c>
      <c r="B23550" s="405">
        <v>58541</v>
      </c>
      <c r="C23550" s="292" t="s">
        <v>2980</v>
      </c>
      <c r="E23550" s="292" t="s">
        <v>214</v>
      </c>
      <c r="F23550" s="405">
        <v>59440</v>
      </c>
      <c r="G23550" s="292" t="s">
        <v>2980</v>
      </c>
    </row>
    <row r="23551" spans="1:7">
      <c r="A23551" s="292" t="s">
        <v>49</v>
      </c>
      <c r="B23551" s="405">
        <v>58772</v>
      </c>
      <c r="C23551" s="292" t="s">
        <v>2980</v>
      </c>
      <c r="E23551" s="292" t="s">
        <v>214</v>
      </c>
      <c r="F23551" s="405">
        <v>59444</v>
      </c>
      <c r="G23551" s="292" t="s">
        <v>2980</v>
      </c>
    </row>
    <row r="23552" spans="1:7">
      <c r="A23552" s="292" t="s">
        <v>49</v>
      </c>
      <c r="B23552" s="405">
        <v>59052</v>
      </c>
      <c r="C23552" s="292" t="s">
        <v>2980</v>
      </c>
      <c r="E23552" s="292" t="s">
        <v>214</v>
      </c>
      <c r="F23552" s="405">
        <v>59446</v>
      </c>
      <c r="G23552" s="292" t="s">
        <v>2980</v>
      </c>
    </row>
    <row r="23553" spans="1:7">
      <c r="A23553" s="292" t="s">
        <v>49</v>
      </c>
      <c r="B23553" s="405">
        <v>59250</v>
      </c>
      <c r="C23553" s="292" t="s">
        <v>2980</v>
      </c>
      <c r="E23553" s="292" t="s">
        <v>214</v>
      </c>
      <c r="F23553" s="405">
        <v>59447</v>
      </c>
      <c r="G23553" s="292" t="s">
        <v>2980</v>
      </c>
    </row>
    <row r="23554" spans="1:7">
      <c r="A23554" s="292" t="s">
        <v>49</v>
      </c>
      <c r="B23554" s="405">
        <v>59418</v>
      </c>
      <c r="C23554" s="292" t="s">
        <v>2980</v>
      </c>
      <c r="E23554" s="292" t="s">
        <v>214</v>
      </c>
      <c r="F23554" s="405">
        <v>59448</v>
      </c>
      <c r="G23554" s="292" t="s">
        <v>2980</v>
      </c>
    </row>
    <row r="23555" spans="1:7">
      <c r="A23555" s="292" t="s">
        <v>49</v>
      </c>
      <c r="B23555" s="405">
        <v>59540</v>
      </c>
      <c r="C23555" s="292" t="s">
        <v>2980</v>
      </c>
      <c r="E23555" s="292" t="s">
        <v>214</v>
      </c>
      <c r="F23555" s="405">
        <v>59450</v>
      </c>
      <c r="G23555" s="292" t="s">
        <v>2980</v>
      </c>
    </row>
    <row r="23556" spans="1:7">
      <c r="A23556" s="292" t="s">
        <v>49</v>
      </c>
      <c r="B23556" s="405">
        <v>59860</v>
      </c>
      <c r="C23556" s="292" t="s">
        <v>2980</v>
      </c>
      <c r="E23556" s="292" t="s">
        <v>214</v>
      </c>
      <c r="F23556" s="405">
        <v>59451</v>
      </c>
      <c r="G23556" s="292" t="s">
        <v>2980</v>
      </c>
    </row>
    <row r="23557" spans="1:7">
      <c r="A23557" s="292" t="s">
        <v>49</v>
      </c>
      <c r="B23557" s="405">
        <v>62910</v>
      </c>
      <c r="C23557" s="292" t="s">
        <v>2980</v>
      </c>
      <c r="E23557" s="292" t="s">
        <v>214</v>
      </c>
      <c r="F23557" s="405">
        <v>59453</v>
      </c>
      <c r="G23557" s="292" t="s">
        <v>2980</v>
      </c>
    </row>
    <row r="23558" spans="1:7">
      <c r="A23558" s="292" t="s">
        <v>49</v>
      </c>
      <c r="B23558" s="405">
        <v>63787</v>
      </c>
      <c r="C23558" s="292" t="s">
        <v>2980</v>
      </c>
      <c r="E23558" s="292" t="s">
        <v>214</v>
      </c>
      <c r="F23558" s="405">
        <v>59456</v>
      </c>
      <c r="G23558" s="292" t="s">
        <v>2980</v>
      </c>
    </row>
    <row r="23559" spans="1:7">
      <c r="A23559" s="292" t="s">
        <v>49</v>
      </c>
      <c r="B23559" s="405">
        <v>65061</v>
      </c>
      <c r="C23559" s="292" t="s">
        <v>2980</v>
      </c>
      <c r="E23559" s="292" t="s">
        <v>214</v>
      </c>
      <c r="F23559" s="405">
        <v>59460</v>
      </c>
      <c r="G23559" s="292" t="s">
        <v>2980</v>
      </c>
    </row>
    <row r="23560" spans="1:7">
      <c r="A23560" s="292" t="s">
        <v>49</v>
      </c>
      <c r="B23560" s="405">
        <v>65638</v>
      </c>
      <c r="C23560" s="292" t="s">
        <v>2980</v>
      </c>
      <c r="E23560" s="292" t="s">
        <v>214</v>
      </c>
      <c r="F23560" s="405">
        <v>59462</v>
      </c>
      <c r="G23560" s="292" t="s">
        <v>2980</v>
      </c>
    </row>
    <row r="23561" spans="1:7">
      <c r="A23561" s="292" t="s">
        <v>49</v>
      </c>
      <c r="B23561" s="405">
        <v>66404</v>
      </c>
      <c r="C23561" s="292" t="s">
        <v>2980</v>
      </c>
      <c r="E23561" s="292" t="s">
        <v>214</v>
      </c>
      <c r="F23561" s="405">
        <v>59463</v>
      </c>
      <c r="G23561" s="292" t="s">
        <v>2980</v>
      </c>
    </row>
    <row r="23562" spans="1:7">
      <c r="A23562" s="292" t="s">
        <v>49</v>
      </c>
      <c r="B23562" s="405">
        <v>57644</v>
      </c>
      <c r="C23562" s="292" t="s">
        <v>2980</v>
      </c>
      <c r="E23562" s="292" t="s">
        <v>214</v>
      </c>
      <c r="F23562" s="405">
        <v>59464</v>
      </c>
      <c r="G23562" s="292" t="s">
        <v>2980</v>
      </c>
    </row>
    <row r="23563" spans="1:7">
      <c r="A23563" s="292" t="s">
        <v>49</v>
      </c>
      <c r="B23563" s="405">
        <v>58013</v>
      </c>
      <c r="C23563" s="292" t="s">
        <v>2980</v>
      </c>
      <c r="E23563" s="292" t="s">
        <v>214</v>
      </c>
      <c r="F23563" s="405">
        <v>59466</v>
      </c>
      <c r="G23563" s="292" t="s">
        <v>2980</v>
      </c>
    </row>
    <row r="23564" spans="1:7">
      <c r="A23564" s="292" t="s">
        <v>49</v>
      </c>
      <c r="B23564" s="405">
        <v>58416</v>
      </c>
      <c r="C23564" s="292" t="s">
        <v>2980</v>
      </c>
      <c r="E23564" s="292" t="s">
        <v>214</v>
      </c>
      <c r="F23564" s="405">
        <v>59467</v>
      </c>
      <c r="G23564" s="292" t="s">
        <v>2980</v>
      </c>
    </row>
    <row r="23565" spans="1:7">
      <c r="A23565" s="292" t="s">
        <v>49</v>
      </c>
      <c r="B23565" s="405">
        <v>58542</v>
      </c>
      <c r="C23565" s="292" t="s">
        <v>2980</v>
      </c>
      <c r="E23565" s="292" t="s">
        <v>214</v>
      </c>
      <c r="F23565" s="405">
        <v>59469</v>
      </c>
      <c r="G23565" s="292" t="s">
        <v>2980</v>
      </c>
    </row>
    <row r="23566" spans="1:7">
      <c r="A23566" s="292" t="s">
        <v>49</v>
      </c>
      <c r="B23566" s="405">
        <v>58773</v>
      </c>
      <c r="C23566" s="292" t="s">
        <v>2980</v>
      </c>
      <c r="E23566" s="292" t="s">
        <v>214</v>
      </c>
      <c r="F23566" s="405">
        <v>59471</v>
      </c>
      <c r="G23566" s="292" t="s">
        <v>2980</v>
      </c>
    </row>
    <row r="23567" spans="1:7">
      <c r="A23567" s="292" t="s">
        <v>49</v>
      </c>
      <c r="B23567" s="405">
        <v>59053</v>
      </c>
      <c r="C23567" s="292" t="s">
        <v>2980</v>
      </c>
      <c r="E23567" s="292" t="s">
        <v>214</v>
      </c>
      <c r="F23567" s="405">
        <v>59479</v>
      </c>
      <c r="G23567" s="292" t="s">
        <v>2980</v>
      </c>
    </row>
    <row r="23568" spans="1:7">
      <c r="A23568" s="292" t="s">
        <v>49</v>
      </c>
      <c r="B23568" s="405">
        <v>59252</v>
      </c>
      <c r="C23568" s="292" t="s">
        <v>2980</v>
      </c>
      <c r="E23568" s="292" t="s">
        <v>214</v>
      </c>
      <c r="F23568" s="405">
        <v>59480</v>
      </c>
      <c r="G23568" s="292" t="s">
        <v>2980</v>
      </c>
    </row>
    <row r="23569" spans="1:7">
      <c r="A23569" s="292" t="s">
        <v>49</v>
      </c>
      <c r="B23569" s="405">
        <v>59419</v>
      </c>
      <c r="C23569" s="292" t="s">
        <v>2980</v>
      </c>
      <c r="E23569" s="292" t="s">
        <v>214</v>
      </c>
      <c r="F23569" s="405">
        <v>59483</v>
      </c>
      <c r="G23569" s="292" t="s">
        <v>2980</v>
      </c>
    </row>
    <row r="23570" spans="1:7">
      <c r="A23570" s="292" t="s">
        <v>49</v>
      </c>
      <c r="B23570" s="405">
        <v>59542</v>
      </c>
      <c r="C23570" s="292" t="s">
        <v>2980</v>
      </c>
      <c r="E23570" s="292" t="s">
        <v>214</v>
      </c>
      <c r="F23570" s="405">
        <v>59484</v>
      </c>
      <c r="G23570" s="292" t="s">
        <v>2980</v>
      </c>
    </row>
    <row r="23571" spans="1:7">
      <c r="A23571" s="292" t="s">
        <v>49</v>
      </c>
      <c r="B23571" s="405">
        <v>59864</v>
      </c>
      <c r="C23571" s="292" t="s">
        <v>2980</v>
      </c>
      <c r="E23571" s="292" t="s">
        <v>214</v>
      </c>
      <c r="F23571" s="405">
        <v>59520</v>
      </c>
      <c r="G23571" s="292" t="s">
        <v>2980</v>
      </c>
    </row>
    <row r="23572" spans="1:7">
      <c r="A23572" s="292" t="s">
        <v>49</v>
      </c>
      <c r="B23572" s="405">
        <v>62920</v>
      </c>
      <c r="C23572" s="292" t="s">
        <v>2980</v>
      </c>
      <c r="E23572" s="292" t="s">
        <v>214</v>
      </c>
      <c r="F23572" s="405">
        <v>59523</v>
      </c>
      <c r="G23572" s="292" t="s">
        <v>2980</v>
      </c>
    </row>
    <row r="23573" spans="1:7">
      <c r="A23573" s="292" t="s">
        <v>49</v>
      </c>
      <c r="B23573" s="405">
        <v>63833</v>
      </c>
      <c r="C23573" s="292" t="s">
        <v>2980</v>
      </c>
      <c r="E23573" s="292" t="s">
        <v>214</v>
      </c>
      <c r="F23573" s="405">
        <v>59524</v>
      </c>
      <c r="G23573" s="292" t="s">
        <v>2980</v>
      </c>
    </row>
    <row r="23574" spans="1:7">
      <c r="A23574" s="292" t="s">
        <v>49</v>
      </c>
      <c r="B23574" s="405">
        <v>65064</v>
      </c>
      <c r="C23574" s="292" t="s">
        <v>2980</v>
      </c>
      <c r="E23574" s="292" t="s">
        <v>214</v>
      </c>
      <c r="F23574" s="405">
        <v>59525</v>
      </c>
      <c r="G23574" s="292" t="s">
        <v>2980</v>
      </c>
    </row>
    <row r="23575" spans="1:7">
      <c r="A23575" s="292" t="s">
        <v>49</v>
      </c>
      <c r="B23575" s="405">
        <v>65641</v>
      </c>
      <c r="C23575" s="292" t="s">
        <v>2980</v>
      </c>
      <c r="E23575" s="292" t="s">
        <v>214</v>
      </c>
      <c r="F23575" s="405">
        <v>59527</v>
      </c>
      <c r="G23575" s="292" t="s">
        <v>2980</v>
      </c>
    </row>
    <row r="23576" spans="1:7">
      <c r="A23576" s="292" t="s">
        <v>49</v>
      </c>
      <c r="B23576" s="405">
        <v>66406</v>
      </c>
      <c r="C23576" s="292" t="s">
        <v>2980</v>
      </c>
      <c r="E23576" s="292" t="s">
        <v>214</v>
      </c>
      <c r="F23576" s="405">
        <v>59528</v>
      </c>
      <c r="G23576" s="292" t="s">
        <v>2980</v>
      </c>
    </row>
    <row r="23577" spans="1:7">
      <c r="A23577" s="292" t="s">
        <v>49</v>
      </c>
      <c r="B23577" s="405">
        <v>57646</v>
      </c>
      <c r="C23577" s="292" t="s">
        <v>2980</v>
      </c>
      <c r="E23577" s="292" t="s">
        <v>214</v>
      </c>
      <c r="F23577" s="405">
        <v>59529</v>
      </c>
      <c r="G23577" s="292" t="s">
        <v>2980</v>
      </c>
    </row>
    <row r="23578" spans="1:7">
      <c r="A23578" s="292" t="s">
        <v>49</v>
      </c>
      <c r="B23578" s="405">
        <v>58016</v>
      </c>
      <c r="C23578" s="292" t="s">
        <v>2980</v>
      </c>
      <c r="E23578" s="292" t="s">
        <v>214</v>
      </c>
      <c r="F23578" s="405">
        <v>59530</v>
      </c>
      <c r="G23578" s="292" t="s">
        <v>2980</v>
      </c>
    </row>
    <row r="23579" spans="1:7">
      <c r="A23579" s="292" t="s">
        <v>49</v>
      </c>
      <c r="B23579" s="405">
        <v>58418</v>
      </c>
      <c r="C23579" s="292" t="s">
        <v>2980</v>
      </c>
      <c r="E23579" s="292" t="s">
        <v>214</v>
      </c>
      <c r="F23579" s="405">
        <v>59531</v>
      </c>
      <c r="G23579" s="292" t="s">
        <v>2980</v>
      </c>
    </row>
    <row r="23580" spans="1:7">
      <c r="A23580" s="292" t="s">
        <v>49</v>
      </c>
      <c r="B23580" s="405">
        <v>58562</v>
      </c>
      <c r="C23580" s="292" t="s">
        <v>2980</v>
      </c>
      <c r="E23580" s="292" t="s">
        <v>214</v>
      </c>
      <c r="F23580" s="405">
        <v>59532</v>
      </c>
      <c r="G23580" s="292" t="s">
        <v>2980</v>
      </c>
    </row>
    <row r="23581" spans="1:7">
      <c r="A23581" s="292" t="s">
        <v>49</v>
      </c>
      <c r="B23581" s="405">
        <v>58776</v>
      </c>
      <c r="C23581" s="292" t="s">
        <v>2980</v>
      </c>
      <c r="E23581" s="292" t="s">
        <v>214</v>
      </c>
      <c r="F23581" s="405">
        <v>59537</v>
      </c>
      <c r="G23581" s="292" t="s">
        <v>2980</v>
      </c>
    </row>
    <row r="23582" spans="1:7">
      <c r="A23582" s="292" t="s">
        <v>49</v>
      </c>
      <c r="B23582" s="405">
        <v>59054</v>
      </c>
      <c r="C23582" s="292" t="s">
        <v>2980</v>
      </c>
      <c r="E23582" s="292" t="s">
        <v>214</v>
      </c>
      <c r="F23582" s="405">
        <v>59538</v>
      </c>
      <c r="G23582" s="292" t="s">
        <v>2980</v>
      </c>
    </row>
    <row r="23583" spans="1:7">
      <c r="A23583" s="292" t="s">
        <v>49</v>
      </c>
      <c r="B23583" s="405">
        <v>59253</v>
      </c>
      <c r="C23583" s="292" t="s">
        <v>2980</v>
      </c>
      <c r="E23583" s="292" t="s">
        <v>214</v>
      </c>
      <c r="F23583" s="405">
        <v>59540</v>
      </c>
      <c r="G23583" s="292" t="s">
        <v>2980</v>
      </c>
    </row>
    <row r="23584" spans="1:7">
      <c r="A23584" s="292" t="s">
        <v>49</v>
      </c>
      <c r="B23584" s="405">
        <v>59420</v>
      </c>
      <c r="C23584" s="292" t="s">
        <v>2980</v>
      </c>
      <c r="E23584" s="292" t="s">
        <v>214</v>
      </c>
      <c r="F23584" s="405">
        <v>59542</v>
      </c>
      <c r="G23584" s="292" t="s">
        <v>2980</v>
      </c>
    </row>
    <row r="23585" spans="1:7">
      <c r="A23585" s="292" t="s">
        <v>49</v>
      </c>
      <c r="B23585" s="405">
        <v>59545</v>
      </c>
      <c r="C23585" s="292" t="s">
        <v>2980</v>
      </c>
      <c r="E23585" s="292" t="s">
        <v>214</v>
      </c>
      <c r="F23585" s="405">
        <v>59545</v>
      </c>
      <c r="G23585" s="292" t="s">
        <v>2980</v>
      </c>
    </row>
    <row r="23586" spans="1:7">
      <c r="A23586" s="292" t="s">
        <v>49</v>
      </c>
      <c r="B23586" s="405">
        <v>59866</v>
      </c>
      <c r="C23586" s="292" t="s">
        <v>2980</v>
      </c>
      <c r="E23586" s="292" t="s">
        <v>214</v>
      </c>
      <c r="F23586" s="405">
        <v>59546</v>
      </c>
      <c r="G23586" s="292" t="s">
        <v>2980</v>
      </c>
    </row>
    <row r="23587" spans="1:7">
      <c r="A23587" s="292" t="s">
        <v>49</v>
      </c>
      <c r="B23587" s="405">
        <v>62922</v>
      </c>
      <c r="C23587" s="292" t="s">
        <v>2980</v>
      </c>
      <c r="E23587" s="292" t="s">
        <v>214</v>
      </c>
      <c r="F23587" s="405">
        <v>59547</v>
      </c>
      <c r="G23587" s="292" t="s">
        <v>2980</v>
      </c>
    </row>
    <row r="23588" spans="1:7">
      <c r="A23588" s="292" t="s">
        <v>49</v>
      </c>
      <c r="B23588" s="405">
        <v>63847</v>
      </c>
      <c r="C23588" s="292" t="s">
        <v>2980</v>
      </c>
      <c r="E23588" s="292" t="s">
        <v>214</v>
      </c>
      <c r="F23588" s="405">
        <v>59633</v>
      </c>
      <c r="G23588" s="292" t="s">
        <v>2980</v>
      </c>
    </row>
    <row r="23589" spans="1:7">
      <c r="A23589" s="292" t="s">
        <v>49</v>
      </c>
      <c r="B23589" s="405">
        <v>65067</v>
      </c>
      <c r="C23589" s="292" t="s">
        <v>2980</v>
      </c>
      <c r="E23589" s="292" t="s">
        <v>214</v>
      </c>
      <c r="F23589" s="405">
        <v>59641</v>
      </c>
      <c r="G23589" s="292" t="s">
        <v>2980</v>
      </c>
    </row>
    <row r="23590" spans="1:7">
      <c r="A23590" s="292" t="s">
        <v>49</v>
      </c>
      <c r="B23590" s="405">
        <v>65646</v>
      </c>
      <c r="C23590" s="292" t="s">
        <v>2980</v>
      </c>
      <c r="E23590" s="292" t="s">
        <v>214</v>
      </c>
      <c r="F23590" s="405">
        <v>59642</v>
      </c>
      <c r="G23590" s="292" t="s">
        <v>2980</v>
      </c>
    </row>
    <row r="23591" spans="1:7">
      <c r="A23591" s="292" t="s">
        <v>49</v>
      </c>
      <c r="B23591" s="405">
        <v>66412</v>
      </c>
      <c r="C23591" s="292" t="s">
        <v>2980</v>
      </c>
      <c r="E23591" s="292" t="s">
        <v>214</v>
      </c>
      <c r="F23591" s="405">
        <v>59647</v>
      </c>
      <c r="G23591" s="292" t="s">
        <v>2980</v>
      </c>
    </row>
    <row r="23592" spans="1:7">
      <c r="A23592" s="292" t="s">
        <v>49</v>
      </c>
      <c r="B23592" s="405">
        <v>57648</v>
      </c>
      <c r="C23592" s="292" t="s">
        <v>2980</v>
      </c>
      <c r="E23592" s="292" t="s">
        <v>214</v>
      </c>
      <c r="F23592" s="405">
        <v>59648</v>
      </c>
      <c r="G23592" s="292" t="s">
        <v>2980</v>
      </c>
    </row>
    <row r="23593" spans="1:7">
      <c r="A23593" s="292" t="s">
        <v>49</v>
      </c>
      <c r="B23593" s="405">
        <v>58017</v>
      </c>
      <c r="C23593" s="292" t="s">
        <v>2980</v>
      </c>
      <c r="E23593" s="292" t="s">
        <v>214</v>
      </c>
      <c r="F23593" s="405">
        <v>59720</v>
      </c>
      <c r="G23593" s="292" t="s">
        <v>2980</v>
      </c>
    </row>
    <row r="23594" spans="1:7">
      <c r="A23594" s="292" t="s">
        <v>49</v>
      </c>
      <c r="B23594" s="405">
        <v>58422</v>
      </c>
      <c r="C23594" s="292" t="s">
        <v>2980</v>
      </c>
      <c r="E23594" s="292" t="s">
        <v>214</v>
      </c>
      <c r="F23594" s="405">
        <v>59721</v>
      </c>
      <c r="G23594" s="292" t="s">
        <v>2980</v>
      </c>
    </row>
    <row r="23595" spans="1:7">
      <c r="A23595" s="292" t="s">
        <v>49</v>
      </c>
      <c r="B23595" s="405">
        <v>58563</v>
      </c>
      <c r="C23595" s="292" t="s">
        <v>2980</v>
      </c>
      <c r="E23595" s="292" t="s">
        <v>214</v>
      </c>
      <c r="F23595" s="405">
        <v>59727</v>
      </c>
      <c r="G23595" s="292" t="s">
        <v>2980</v>
      </c>
    </row>
    <row r="23596" spans="1:7">
      <c r="A23596" s="292" t="s">
        <v>49</v>
      </c>
      <c r="B23596" s="405">
        <v>58778</v>
      </c>
      <c r="C23596" s="292" t="s">
        <v>2980</v>
      </c>
      <c r="E23596" s="292" t="s">
        <v>214</v>
      </c>
      <c r="F23596" s="405">
        <v>59728</v>
      </c>
      <c r="G23596" s="292" t="s">
        <v>2980</v>
      </c>
    </row>
    <row r="23597" spans="1:7">
      <c r="A23597" s="292" t="s">
        <v>49</v>
      </c>
      <c r="B23597" s="405">
        <v>59055</v>
      </c>
      <c r="C23597" s="292" t="s">
        <v>2980</v>
      </c>
      <c r="E23597" s="292" t="s">
        <v>214</v>
      </c>
      <c r="F23597" s="405">
        <v>59729</v>
      </c>
      <c r="G23597" s="292" t="s">
        <v>2980</v>
      </c>
    </row>
    <row r="23598" spans="1:7">
      <c r="A23598" s="292" t="s">
        <v>49</v>
      </c>
      <c r="B23598" s="405">
        <v>59256</v>
      </c>
      <c r="C23598" s="292" t="s">
        <v>2980</v>
      </c>
      <c r="E23598" s="292" t="s">
        <v>214</v>
      </c>
      <c r="F23598" s="405">
        <v>59731</v>
      </c>
      <c r="G23598" s="292" t="s">
        <v>2980</v>
      </c>
    </row>
    <row r="23599" spans="1:7">
      <c r="A23599" s="292" t="s">
        <v>49</v>
      </c>
      <c r="B23599" s="405">
        <v>59421</v>
      </c>
      <c r="C23599" s="292" t="s">
        <v>2980</v>
      </c>
      <c r="E23599" s="292" t="s">
        <v>214</v>
      </c>
      <c r="F23599" s="405">
        <v>59732</v>
      </c>
      <c r="G23599" s="292" t="s">
        <v>2980</v>
      </c>
    </row>
    <row r="23600" spans="1:7">
      <c r="A23600" s="292" t="s">
        <v>49</v>
      </c>
      <c r="B23600" s="405">
        <v>59546</v>
      </c>
      <c r="C23600" s="292" t="s">
        <v>2980</v>
      </c>
      <c r="E23600" s="292" t="s">
        <v>214</v>
      </c>
      <c r="F23600" s="405">
        <v>59733</v>
      </c>
      <c r="G23600" s="292" t="s">
        <v>2980</v>
      </c>
    </row>
    <row r="23601" spans="1:7">
      <c r="A23601" s="292" t="s">
        <v>49</v>
      </c>
      <c r="B23601" s="405">
        <v>59867</v>
      </c>
      <c r="C23601" s="292" t="s">
        <v>2980</v>
      </c>
      <c r="E23601" s="292" t="s">
        <v>214</v>
      </c>
      <c r="F23601" s="405">
        <v>59736</v>
      </c>
      <c r="G23601" s="292" t="s">
        <v>2980</v>
      </c>
    </row>
    <row r="23602" spans="1:7">
      <c r="A23602" s="292" t="s">
        <v>49</v>
      </c>
      <c r="B23602" s="405">
        <v>62928</v>
      </c>
      <c r="C23602" s="292" t="s">
        <v>2980</v>
      </c>
      <c r="E23602" s="292" t="s">
        <v>214</v>
      </c>
      <c r="F23602" s="405">
        <v>59739</v>
      </c>
      <c r="G23602" s="292" t="s">
        <v>2980</v>
      </c>
    </row>
    <row r="23603" spans="1:7">
      <c r="A23603" s="292" t="s">
        <v>49</v>
      </c>
      <c r="B23603" s="405">
        <v>63878</v>
      </c>
      <c r="C23603" s="292" t="s">
        <v>2980</v>
      </c>
      <c r="E23603" s="292" t="s">
        <v>214</v>
      </c>
      <c r="F23603" s="405">
        <v>59741</v>
      </c>
      <c r="G23603" s="292" t="s">
        <v>2980</v>
      </c>
    </row>
    <row r="23604" spans="1:7">
      <c r="A23604" s="292" t="s">
        <v>49</v>
      </c>
      <c r="B23604" s="405">
        <v>65068</v>
      </c>
      <c r="C23604" s="292" t="s">
        <v>2980</v>
      </c>
      <c r="E23604" s="292" t="s">
        <v>214</v>
      </c>
      <c r="F23604" s="405">
        <v>59745</v>
      </c>
      <c r="G23604" s="292" t="s">
        <v>2980</v>
      </c>
    </row>
    <row r="23605" spans="1:7">
      <c r="A23605" s="292" t="s">
        <v>49</v>
      </c>
      <c r="B23605" s="405">
        <v>65647</v>
      </c>
      <c r="C23605" s="292" t="s">
        <v>2980</v>
      </c>
      <c r="E23605" s="292" t="s">
        <v>214</v>
      </c>
      <c r="F23605" s="405">
        <v>59750</v>
      </c>
      <c r="G23605" s="292" t="s">
        <v>2980</v>
      </c>
    </row>
    <row r="23606" spans="1:7">
      <c r="A23606" s="292" t="s">
        <v>49</v>
      </c>
      <c r="B23606" s="405">
        <v>66413</v>
      </c>
      <c r="C23606" s="292" t="s">
        <v>2980</v>
      </c>
      <c r="E23606" s="292" t="s">
        <v>214</v>
      </c>
      <c r="F23606" s="405">
        <v>59752</v>
      </c>
      <c r="G23606" s="292" t="s">
        <v>2980</v>
      </c>
    </row>
    <row r="23607" spans="1:7">
      <c r="A23607" s="292" t="s">
        <v>49</v>
      </c>
      <c r="B23607" s="405">
        <v>57649</v>
      </c>
      <c r="C23607" s="292" t="s">
        <v>2980</v>
      </c>
      <c r="E23607" s="292" t="s">
        <v>214</v>
      </c>
      <c r="F23607" s="405">
        <v>59758</v>
      </c>
      <c r="G23607" s="292" t="s">
        <v>2980</v>
      </c>
    </row>
    <row r="23608" spans="1:7">
      <c r="A23608" s="292" t="s">
        <v>49</v>
      </c>
      <c r="B23608" s="405">
        <v>58030</v>
      </c>
      <c r="C23608" s="292" t="s">
        <v>2980</v>
      </c>
      <c r="E23608" s="292" t="s">
        <v>214</v>
      </c>
      <c r="F23608" s="405">
        <v>59762</v>
      </c>
      <c r="G23608" s="292" t="s">
        <v>2980</v>
      </c>
    </row>
    <row r="23609" spans="1:7">
      <c r="A23609" s="292" t="s">
        <v>49</v>
      </c>
      <c r="B23609" s="405">
        <v>58423</v>
      </c>
      <c r="C23609" s="292" t="s">
        <v>2980</v>
      </c>
      <c r="E23609" s="292" t="s">
        <v>214</v>
      </c>
      <c r="F23609" s="405">
        <v>59820</v>
      </c>
      <c r="G23609" s="292" t="s">
        <v>2980</v>
      </c>
    </row>
    <row r="23610" spans="1:7">
      <c r="A23610" s="292" t="s">
        <v>49</v>
      </c>
      <c r="B23610" s="405">
        <v>58566</v>
      </c>
      <c r="C23610" s="292" t="s">
        <v>2980</v>
      </c>
      <c r="E23610" s="292" t="s">
        <v>214</v>
      </c>
      <c r="F23610" s="405">
        <v>59823</v>
      </c>
      <c r="G23610" s="292" t="s">
        <v>2980</v>
      </c>
    </row>
    <row r="23611" spans="1:7">
      <c r="A23611" s="292" t="s">
        <v>49</v>
      </c>
      <c r="B23611" s="405">
        <v>58779</v>
      </c>
      <c r="C23611" s="292" t="s">
        <v>2980</v>
      </c>
      <c r="E23611" s="292" t="s">
        <v>214</v>
      </c>
      <c r="F23611" s="405">
        <v>59826</v>
      </c>
      <c r="G23611" s="292" t="s">
        <v>2980</v>
      </c>
    </row>
    <row r="23612" spans="1:7">
      <c r="A23612" s="292" t="s">
        <v>49</v>
      </c>
      <c r="B23612" s="405">
        <v>59057</v>
      </c>
      <c r="C23612" s="292" t="s">
        <v>2980</v>
      </c>
      <c r="E23612" s="292" t="s">
        <v>214</v>
      </c>
      <c r="F23612" s="405">
        <v>59827</v>
      </c>
      <c r="G23612" s="292" t="s">
        <v>2980</v>
      </c>
    </row>
    <row r="23613" spans="1:7">
      <c r="A23613" s="292" t="s">
        <v>49</v>
      </c>
      <c r="B23613" s="405">
        <v>59257</v>
      </c>
      <c r="C23613" s="292" t="s">
        <v>2980</v>
      </c>
      <c r="E23613" s="292" t="s">
        <v>214</v>
      </c>
      <c r="F23613" s="405">
        <v>59828</v>
      </c>
      <c r="G23613" s="292" t="s">
        <v>2980</v>
      </c>
    </row>
    <row r="23614" spans="1:7">
      <c r="A23614" s="292" t="s">
        <v>49</v>
      </c>
      <c r="B23614" s="405">
        <v>59430</v>
      </c>
      <c r="C23614" s="292" t="s">
        <v>2980</v>
      </c>
      <c r="E23614" s="292" t="s">
        <v>214</v>
      </c>
      <c r="F23614" s="405">
        <v>59829</v>
      </c>
      <c r="G23614" s="292" t="s">
        <v>2980</v>
      </c>
    </row>
    <row r="23615" spans="1:7">
      <c r="A23615" s="292" t="s">
        <v>49</v>
      </c>
      <c r="B23615" s="405">
        <v>59547</v>
      </c>
      <c r="C23615" s="292" t="s">
        <v>2980</v>
      </c>
      <c r="E23615" s="292" t="s">
        <v>214</v>
      </c>
      <c r="F23615" s="405">
        <v>59832</v>
      </c>
      <c r="G23615" s="292" t="s">
        <v>2980</v>
      </c>
    </row>
    <row r="23616" spans="1:7">
      <c r="A23616" s="292" t="s">
        <v>49</v>
      </c>
      <c r="B23616" s="405">
        <v>59868</v>
      </c>
      <c r="C23616" s="292" t="s">
        <v>2980</v>
      </c>
      <c r="E23616" s="292" t="s">
        <v>214</v>
      </c>
      <c r="F23616" s="405">
        <v>59833</v>
      </c>
      <c r="G23616" s="292" t="s">
        <v>2980</v>
      </c>
    </row>
    <row r="23617" spans="1:7">
      <c r="A23617" s="292" t="s">
        <v>49</v>
      </c>
      <c r="B23617" s="405">
        <v>62931</v>
      </c>
      <c r="C23617" s="292" t="s">
        <v>2980</v>
      </c>
      <c r="E23617" s="292" t="s">
        <v>214</v>
      </c>
      <c r="F23617" s="405">
        <v>59837</v>
      </c>
      <c r="G23617" s="292" t="s">
        <v>2980</v>
      </c>
    </row>
    <row r="23618" spans="1:7">
      <c r="A23618" s="292" t="s">
        <v>49</v>
      </c>
      <c r="B23618" s="405">
        <v>63936</v>
      </c>
      <c r="C23618" s="292" t="s">
        <v>2980</v>
      </c>
      <c r="E23618" s="292" t="s">
        <v>214</v>
      </c>
      <c r="F23618" s="405">
        <v>59844</v>
      </c>
      <c r="G23618" s="292" t="s">
        <v>2980</v>
      </c>
    </row>
    <row r="23619" spans="1:7">
      <c r="A23619" s="292" t="s">
        <v>49</v>
      </c>
      <c r="B23619" s="405">
        <v>65077</v>
      </c>
      <c r="C23619" s="292" t="s">
        <v>2980</v>
      </c>
      <c r="E23619" s="292" t="s">
        <v>214</v>
      </c>
      <c r="F23619" s="405">
        <v>59845</v>
      </c>
      <c r="G23619" s="292" t="s">
        <v>2980</v>
      </c>
    </row>
    <row r="23620" spans="1:7">
      <c r="A23620" s="292" t="s">
        <v>49</v>
      </c>
      <c r="B23620" s="405">
        <v>65655</v>
      </c>
      <c r="C23620" s="292" t="s">
        <v>2980</v>
      </c>
      <c r="E23620" s="292" t="s">
        <v>214</v>
      </c>
      <c r="F23620" s="405">
        <v>59848</v>
      </c>
      <c r="G23620" s="292" t="s">
        <v>2980</v>
      </c>
    </row>
    <row r="23621" spans="1:7">
      <c r="A23621" s="292" t="s">
        <v>49</v>
      </c>
      <c r="B23621" s="405">
        <v>66518</v>
      </c>
      <c r="C23621" s="292" t="s">
        <v>2980</v>
      </c>
      <c r="E23621" s="292" t="s">
        <v>214</v>
      </c>
      <c r="F23621" s="405">
        <v>59853</v>
      </c>
      <c r="G23621" s="292" t="s">
        <v>2980</v>
      </c>
    </row>
    <row r="23622" spans="1:7">
      <c r="A23622" s="292" t="s">
        <v>49</v>
      </c>
      <c r="B23622" s="405">
        <v>57651</v>
      </c>
      <c r="C23622" s="292" t="s">
        <v>2980</v>
      </c>
      <c r="E23622" s="292" t="s">
        <v>214</v>
      </c>
      <c r="F23622" s="405">
        <v>59854</v>
      </c>
      <c r="G23622" s="292" t="s">
        <v>2980</v>
      </c>
    </row>
    <row r="23623" spans="1:7">
      <c r="A23623" s="292" t="s">
        <v>49</v>
      </c>
      <c r="B23623" s="405">
        <v>58033</v>
      </c>
      <c r="C23623" s="292" t="s">
        <v>2980</v>
      </c>
      <c r="E23623" s="292" t="s">
        <v>214</v>
      </c>
      <c r="F23623" s="405">
        <v>59859</v>
      </c>
      <c r="G23623" s="292" t="s">
        <v>2980</v>
      </c>
    </row>
    <row r="23624" spans="1:7">
      <c r="A23624" s="292" t="s">
        <v>49</v>
      </c>
      <c r="B23624" s="405">
        <v>58424</v>
      </c>
      <c r="C23624" s="292" t="s">
        <v>2980</v>
      </c>
      <c r="E23624" s="292" t="s">
        <v>214</v>
      </c>
      <c r="F23624" s="405">
        <v>59860</v>
      </c>
      <c r="G23624" s="292" t="s">
        <v>2980</v>
      </c>
    </row>
    <row r="23625" spans="1:7">
      <c r="A23625" s="292" t="s">
        <v>49</v>
      </c>
      <c r="B23625" s="405">
        <v>58569</v>
      </c>
      <c r="C23625" s="292" t="s">
        <v>2980</v>
      </c>
      <c r="E23625" s="292" t="s">
        <v>214</v>
      </c>
      <c r="F23625" s="405">
        <v>59864</v>
      </c>
      <c r="G23625" s="292" t="s">
        <v>2980</v>
      </c>
    </row>
    <row r="23626" spans="1:7">
      <c r="A23626" s="292" t="s">
        <v>49</v>
      </c>
      <c r="B23626" s="405">
        <v>58783</v>
      </c>
      <c r="C23626" s="292" t="s">
        <v>2980</v>
      </c>
      <c r="E23626" s="292" t="s">
        <v>214</v>
      </c>
      <c r="F23626" s="405">
        <v>59866</v>
      </c>
      <c r="G23626" s="292" t="s">
        <v>2980</v>
      </c>
    </row>
    <row r="23627" spans="1:7">
      <c r="A23627" s="292" t="s">
        <v>49</v>
      </c>
      <c r="B23627" s="405">
        <v>59058</v>
      </c>
      <c r="C23627" s="292" t="s">
        <v>2980</v>
      </c>
      <c r="E23627" s="292" t="s">
        <v>214</v>
      </c>
      <c r="F23627" s="405">
        <v>59867</v>
      </c>
      <c r="G23627" s="292" t="s">
        <v>2980</v>
      </c>
    </row>
    <row r="23628" spans="1:7">
      <c r="A23628" s="292" t="s">
        <v>49</v>
      </c>
      <c r="B23628" s="405">
        <v>59258</v>
      </c>
      <c r="C23628" s="292" t="s">
        <v>2980</v>
      </c>
      <c r="E23628" s="292" t="s">
        <v>214</v>
      </c>
      <c r="F23628" s="405">
        <v>59868</v>
      </c>
      <c r="G23628" s="292" t="s">
        <v>2980</v>
      </c>
    </row>
    <row r="23629" spans="1:7">
      <c r="A23629" s="292" t="s">
        <v>49</v>
      </c>
      <c r="B23629" s="405">
        <v>59432</v>
      </c>
      <c r="C23629" s="292" t="s">
        <v>2980</v>
      </c>
      <c r="E23629" s="292" t="s">
        <v>214</v>
      </c>
      <c r="F23629" s="405">
        <v>59870</v>
      </c>
      <c r="G23629" s="292" t="s">
        <v>2980</v>
      </c>
    </row>
    <row r="23630" spans="1:7">
      <c r="A23630" s="292" t="s">
        <v>49</v>
      </c>
      <c r="B23630" s="405">
        <v>59633</v>
      </c>
      <c r="C23630" s="292" t="s">
        <v>2980</v>
      </c>
      <c r="E23630" s="292" t="s">
        <v>214</v>
      </c>
      <c r="F23630" s="405">
        <v>59874</v>
      </c>
      <c r="G23630" s="292" t="s">
        <v>2980</v>
      </c>
    </row>
    <row r="23631" spans="1:7">
      <c r="A23631" s="292" t="s">
        <v>49</v>
      </c>
      <c r="B23631" s="405">
        <v>59870</v>
      </c>
      <c r="C23631" s="292" t="s">
        <v>2980</v>
      </c>
      <c r="E23631" s="292" t="s">
        <v>214</v>
      </c>
      <c r="F23631" s="405">
        <v>59911</v>
      </c>
      <c r="G23631" s="292" t="s">
        <v>2980</v>
      </c>
    </row>
    <row r="23632" spans="1:7">
      <c r="A23632" s="292" t="s">
        <v>49</v>
      </c>
      <c r="B23632" s="405">
        <v>62938</v>
      </c>
      <c r="C23632" s="292" t="s">
        <v>2980</v>
      </c>
      <c r="E23632" s="292" t="s">
        <v>214</v>
      </c>
      <c r="F23632" s="405">
        <v>59912</v>
      </c>
      <c r="G23632" s="292" t="s">
        <v>2980</v>
      </c>
    </row>
    <row r="23633" spans="1:7">
      <c r="A23633" s="292" t="s">
        <v>49</v>
      </c>
      <c r="B23633" s="405">
        <v>63937</v>
      </c>
      <c r="C23633" s="292" t="s">
        <v>2980</v>
      </c>
      <c r="E23633" s="292" t="s">
        <v>214</v>
      </c>
      <c r="F23633" s="405">
        <v>59913</v>
      </c>
      <c r="G23633" s="292" t="s">
        <v>2980</v>
      </c>
    </row>
    <row r="23634" spans="1:7">
      <c r="A23634" s="292" t="s">
        <v>49</v>
      </c>
      <c r="B23634" s="405">
        <v>65078</v>
      </c>
      <c r="C23634" s="292" t="s">
        <v>2980</v>
      </c>
      <c r="E23634" s="292" t="s">
        <v>214</v>
      </c>
      <c r="F23634" s="405">
        <v>59917</v>
      </c>
      <c r="G23634" s="292" t="s">
        <v>2980</v>
      </c>
    </row>
    <row r="23635" spans="1:7">
      <c r="A23635" s="292" t="s">
        <v>49</v>
      </c>
      <c r="B23635" s="405">
        <v>65657</v>
      </c>
      <c r="C23635" s="292" t="s">
        <v>2980</v>
      </c>
      <c r="E23635" s="292" t="s">
        <v>214</v>
      </c>
      <c r="F23635" s="405">
        <v>59920</v>
      </c>
      <c r="G23635" s="292" t="s">
        <v>2980</v>
      </c>
    </row>
    <row r="23636" spans="1:7">
      <c r="A23636" s="292" t="s">
        <v>49</v>
      </c>
      <c r="B23636" s="405">
        <v>66527</v>
      </c>
      <c r="C23636" s="292" t="s">
        <v>2980</v>
      </c>
      <c r="E23636" s="292" t="s">
        <v>214</v>
      </c>
      <c r="F23636" s="405">
        <v>59923</v>
      </c>
      <c r="G23636" s="292" t="s">
        <v>2980</v>
      </c>
    </row>
    <row r="23637" spans="1:7">
      <c r="A23637" s="292" t="s">
        <v>49</v>
      </c>
      <c r="B23637" s="405">
        <v>57652</v>
      </c>
      <c r="C23637" s="292" t="s">
        <v>2980</v>
      </c>
      <c r="E23637" s="292" t="s">
        <v>214</v>
      </c>
      <c r="F23637" s="405">
        <v>59925</v>
      </c>
      <c r="G23637" s="292" t="s">
        <v>2980</v>
      </c>
    </row>
    <row r="23638" spans="1:7">
      <c r="A23638" s="292" t="s">
        <v>49</v>
      </c>
      <c r="B23638" s="405">
        <v>58056</v>
      </c>
      <c r="C23638" s="292" t="s">
        <v>2980</v>
      </c>
      <c r="E23638" s="292" t="s">
        <v>214</v>
      </c>
      <c r="F23638" s="405">
        <v>59928</v>
      </c>
      <c r="G23638" s="292" t="s">
        <v>2980</v>
      </c>
    </row>
    <row r="23639" spans="1:7">
      <c r="A23639" s="292" t="s">
        <v>49</v>
      </c>
      <c r="B23639" s="405">
        <v>58426</v>
      </c>
      <c r="C23639" s="292" t="s">
        <v>2980</v>
      </c>
      <c r="E23639" s="292" t="s">
        <v>214</v>
      </c>
      <c r="F23639" s="405">
        <v>59930</v>
      </c>
      <c r="G23639" s="292" t="s">
        <v>2980</v>
      </c>
    </row>
    <row r="23640" spans="1:7">
      <c r="A23640" s="292" t="s">
        <v>49</v>
      </c>
      <c r="B23640" s="405">
        <v>58570</v>
      </c>
      <c r="C23640" s="292" t="s">
        <v>2980</v>
      </c>
      <c r="E23640" s="292" t="s">
        <v>214</v>
      </c>
      <c r="F23640" s="405">
        <v>59934</v>
      </c>
      <c r="G23640" s="292" t="s">
        <v>2980</v>
      </c>
    </row>
    <row r="23641" spans="1:7">
      <c r="A23641" s="292" t="s">
        <v>49</v>
      </c>
      <c r="B23641" s="405">
        <v>58787</v>
      </c>
      <c r="C23641" s="292" t="s">
        <v>2980</v>
      </c>
      <c r="E23641" s="292" t="s">
        <v>214</v>
      </c>
      <c r="F23641" s="405">
        <v>62001</v>
      </c>
      <c r="G23641" s="292" t="s">
        <v>2980</v>
      </c>
    </row>
    <row r="23642" spans="1:7">
      <c r="A23642" s="292" t="s">
        <v>49</v>
      </c>
      <c r="B23642" s="405">
        <v>59059</v>
      </c>
      <c r="C23642" s="292" t="s">
        <v>2980</v>
      </c>
      <c r="E23642" s="292" t="s">
        <v>214</v>
      </c>
      <c r="F23642" s="405">
        <v>62037</v>
      </c>
      <c r="G23642" s="292" t="s">
        <v>2980</v>
      </c>
    </row>
    <row r="23643" spans="1:7">
      <c r="A23643" s="292" t="s">
        <v>49</v>
      </c>
      <c r="B23643" s="405">
        <v>59259</v>
      </c>
      <c r="C23643" s="292" t="s">
        <v>2980</v>
      </c>
      <c r="E23643" s="292" t="s">
        <v>214</v>
      </c>
      <c r="F23643" s="405">
        <v>62053</v>
      </c>
      <c r="G23643" s="292" t="s">
        <v>2980</v>
      </c>
    </row>
    <row r="23644" spans="1:7">
      <c r="A23644" s="292" t="s">
        <v>49</v>
      </c>
      <c r="B23644" s="405">
        <v>59433</v>
      </c>
      <c r="C23644" s="292" t="s">
        <v>2980</v>
      </c>
      <c r="E23644" s="292" t="s">
        <v>214</v>
      </c>
      <c r="F23644" s="405">
        <v>62074</v>
      </c>
      <c r="G23644" s="292" t="s">
        <v>2980</v>
      </c>
    </row>
    <row r="23645" spans="1:7">
      <c r="A23645" s="292" t="s">
        <v>49</v>
      </c>
      <c r="B23645" s="405">
        <v>59641</v>
      </c>
      <c r="C23645" s="292" t="s">
        <v>2980</v>
      </c>
      <c r="E23645" s="292" t="s">
        <v>214</v>
      </c>
      <c r="F23645" s="405">
        <v>62262</v>
      </c>
      <c r="G23645" s="292" t="s">
        <v>2980</v>
      </c>
    </row>
    <row r="23646" spans="1:7">
      <c r="A23646" s="292" t="s">
        <v>49</v>
      </c>
      <c r="B23646" s="405">
        <v>59874</v>
      </c>
      <c r="C23646" s="292" t="s">
        <v>2980</v>
      </c>
      <c r="E23646" s="292" t="s">
        <v>214</v>
      </c>
      <c r="F23646" s="405">
        <v>62280</v>
      </c>
      <c r="G23646" s="292" t="s">
        <v>2980</v>
      </c>
    </row>
    <row r="23647" spans="1:7">
      <c r="A23647" s="292" t="s">
        <v>49</v>
      </c>
      <c r="B23647" s="405">
        <v>62940</v>
      </c>
      <c r="C23647" s="292" t="s">
        <v>2980</v>
      </c>
      <c r="E23647" s="292" t="s">
        <v>214</v>
      </c>
      <c r="F23647" s="405">
        <v>62323</v>
      </c>
      <c r="G23647" s="292" t="s">
        <v>2980</v>
      </c>
    </row>
    <row r="23648" spans="1:7">
      <c r="A23648" s="292" t="s">
        <v>49</v>
      </c>
      <c r="B23648" s="405">
        <v>63941</v>
      </c>
      <c r="C23648" s="292" t="s">
        <v>2980</v>
      </c>
      <c r="E23648" s="292" t="s">
        <v>214</v>
      </c>
      <c r="F23648" s="405">
        <v>62344</v>
      </c>
      <c r="G23648" s="292" t="s">
        <v>2980</v>
      </c>
    </row>
    <row r="23649" spans="1:7">
      <c r="A23649" s="292" t="s">
        <v>49</v>
      </c>
      <c r="B23649" s="405">
        <v>65237</v>
      </c>
      <c r="C23649" s="292" t="s">
        <v>2980</v>
      </c>
      <c r="E23649" s="292" t="s">
        <v>214</v>
      </c>
      <c r="F23649" s="405">
        <v>62355</v>
      </c>
      <c r="G23649" s="292" t="s">
        <v>2980</v>
      </c>
    </row>
    <row r="23650" spans="1:7">
      <c r="A23650" s="292" t="s">
        <v>49</v>
      </c>
      <c r="B23650" s="405">
        <v>65663</v>
      </c>
      <c r="C23650" s="292" t="s">
        <v>2980</v>
      </c>
      <c r="E23650" s="292" t="s">
        <v>214</v>
      </c>
      <c r="F23650" s="405">
        <v>62443</v>
      </c>
      <c r="G23650" s="292" t="s">
        <v>2980</v>
      </c>
    </row>
    <row r="23651" spans="1:7">
      <c r="A23651" s="292" t="s">
        <v>49</v>
      </c>
      <c r="B23651" s="405">
        <v>66532</v>
      </c>
      <c r="C23651" s="292" t="s">
        <v>2980</v>
      </c>
      <c r="E23651" s="292" t="s">
        <v>214</v>
      </c>
      <c r="F23651" s="405">
        <v>62460</v>
      </c>
      <c r="G23651" s="292" t="s">
        <v>2980</v>
      </c>
    </row>
    <row r="23652" spans="1:7">
      <c r="A23652" s="292" t="s">
        <v>49</v>
      </c>
      <c r="B23652" s="405">
        <v>57657</v>
      </c>
      <c r="C23652" s="292" t="s">
        <v>2980</v>
      </c>
      <c r="E23652" s="292" t="s">
        <v>214</v>
      </c>
      <c r="F23652" s="405">
        <v>62513</v>
      </c>
      <c r="G23652" s="292" t="s">
        <v>2980</v>
      </c>
    </row>
    <row r="23653" spans="1:7">
      <c r="A23653" s="292" t="s">
        <v>49</v>
      </c>
      <c r="B23653" s="405">
        <v>58058</v>
      </c>
      <c r="C23653" s="292" t="s">
        <v>2980</v>
      </c>
      <c r="E23653" s="292" t="s">
        <v>214</v>
      </c>
      <c r="F23653" s="405">
        <v>62531</v>
      </c>
      <c r="G23653" s="292" t="s">
        <v>2980</v>
      </c>
    </row>
    <row r="23654" spans="1:7">
      <c r="A23654" s="292" t="s">
        <v>49</v>
      </c>
      <c r="B23654" s="405">
        <v>58429</v>
      </c>
      <c r="C23654" s="292" t="s">
        <v>2980</v>
      </c>
      <c r="E23654" s="292" t="s">
        <v>214</v>
      </c>
      <c r="F23654" s="405">
        <v>62538</v>
      </c>
      <c r="G23654" s="292" t="s">
        <v>2980</v>
      </c>
    </row>
    <row r="23655" spans="1:7">
      <c r="A23655" s="292" t="s">
        <v>49</v>
      </c>
      <c r="B23655" s="405">
        <v>58572</v>
      </c>
      <c r="C23655" s="292" t="s">
        <v>2980</v>
      </c>
      <c r="E23655" s="292" t="s">
        <v>214</v>
      </c>
      <c r="F23655" s="405">
        <v>62546</v>
      </c>
      <c r="G23655" s="292" t="s">
        <v>2980</v>
      </c>
    </row>
    <row r="23656" spans="1:7">
      <c r="A23656" s="292" t="s">
        <v>49</v>
      </c>
      <c r="B23656" s="405">
        <v>58788</v>
      </c>
      <c r="C23656" s="292" t="s">
        <v>2980</v>
      </c>
      <c r="E23656" s="292" t="s">
        <v>214</v>
      </c>
      <c r="F23656" s="405">
        <v>62553</v>
      </c>
      <c r="G23656" s="292" t="s">
        <v>2980</v>
      </c>
    </row>
    <row r="23657" spans="1:7">
      <c r="A23657" s="292" t="s">
        <v>49</v>
      </c>
      <c r="B23657" s="405">
        <v>59061</v>
      </c>
      <c r="C23657" s="292" t="s">
        <v>2980</v>
      </c>
      <c r="E23657" s="292" t="s">
        <v>214</v>
      </c>
      <c r="F23657" s="405">
        <v>62692</v>
      </c>
      <c r="G23657" s="292" t="s">
        <v>2980</v>
      </c>
    </row>
    <row r="23658" spans="1:7">
      <c r="A23658" s="292" t="s">
        <v>49</v>
      </c>
      <c r="B23658" s="405">
        <v>59260</v>
      </c>
      <c r="C23658" s="292" t="s">
        <v>2980</v>
      </c>
      <c r="E23658" s="292" t="s">
        <v>214</v>
      </c>
      <c r="F23658" s="405">
        <v>62833</v>
      </c>
      <c r="G23658" s="292" t="s">
        <v>2980</v>
      </c>
    </row>
    <row r="23659" spans="1:7">
      <c r="A23659" s="292" t="s">
        <v>49</v>
      </c>
      <c r="B23659" s="405">
        <v>59435</v>
      </c>
      <c r="C23659" s="292" t="s">
        <v>2980</v>
      </c>
      <c r="E23659" s="292" t="s">
        <v>214</v>
      </c>
      <c r="F23659" s="405">
        <v>62843</v>
      </c>
      <c r="G23659" s="292" t="s">
        <v>2980</v>
      </c>
    </row>
    <row r="23660" spans="1:7">
      <c r="A23660" s="292" t="s">
        <v>49</v>
      </c>
      <c r="B23660" s="405">
        <v>59642</v>
      </c>
      <c r="C23660" s="292" t="s">
        <v>2980</v>
      </c>
      <c r="E23660" s="292" t="s">
        <v>214</v>
      </c>
      <c r="F23660" s="405">
        <v>62849</v>
      </c>
      <c r="G23660" s="292" t="s">
        <v>2980</v>
      </c>
    </row>
    <row r="23661" spans="1:7">
      <c r="A23661" s="292" t="s">
        <v>49</v>
      </c>
      <c r="B23661" s="405">
        <v>59911</v>
      </c>
      <c r="C23661" s="292" t="s">
        <v>2980</v>
      </c>
      <c r="E23661" s="292" t="s">
        <v>214</v>
      </c>
      <c r="F23661" s="405">
        <v>62861</v>
      </c>
      <c r="G23661" s="292" t="s">
        <v>2980</v>
      </c>
    </row>
    <row r="23662" spans="1:7">
      <c r="A23662" s="292" t="s">
        <v>49</v>
      </c>
      <c r="B23662" s="405">
        <v>62947</v>
      </c>
      <c r="C23662" s="292" t="s">
        <v>2980</v>
      </c>
      <c r="E23662" s="292" t="s">
        <v>214</v>
      </c>
      <c r="F23662" s="405">
        <v>62865</v>
      </c>
      <c r="G23662" s="292" t="s">
        <v>2980</v>
      </c>
    </row>
    <row r="23663" spans="1:7">
      <c r="A23663" s="292" t="s">
        <v>49</v>
      </c>
      <c r="B23663" s="405">
        <v>63942</v>
      </c>
      <c r="C23663" s="292" t="s">
        <v>2980</v>
      </c>
      <c r="E23663" s="292" t="s">
        <v>214</v>
      </c>
      <c r="F23663" s="405">
        <v>62888</v>
      </c>
      <c r="G23663" s="292" t="s">
        <v>2980</v>
      </c>
    </row>
    <row r="23664" spans="1:7">
      <c r="A23664" s="292" t="s">
        <v>49</v>
      </c>
      <c r="B23664" s="405">
        <v>65244</v>
      </c>
      <c r="C23664" s="292" t="s">
        <v>2980</v>
      </c>
      <c r="E23664" s="292" t="s">
        <v>214</v>
      </c>
      <c r="F23664" s="405">
        <v>62898</v>
      </c>
      <c r="G23664" s="292" t="s">
        <v>2980</v>
      </c>
    </row>
    <row r="23665" spans="1:7">
      <c r="A23665" s="292" t="s">
        <v>49</v>
      </c>
      <c r="B23665" s="405">
        <v>65667</v>
      </c>
      <c r="C23665" s="292" t="s">
        <v>2980</v>
      </c>
      <c r="E23665" s="292" t="s">
        <v>214</v>
      </c>
      <c r="F23665" s="405">
        <v>62910</v>
      </c>
      <c r="G23665" s="292" t="s">
        <v>2980</v>
      </c>
    </row>
    <row r="23666" spans="1:7">
      <c r="A23666" s="292" t="s">
        <v>49</v>
      </c>
      <c r="B23666" s="405">
        <v>66544</v>
      </c>
      <c r="C23666" s="292" t="s">
        <v>2980</v>
      </c>
      <c r="E23666" s="292" t="s">
        <v>214</v>
      </c>
      <c r="F23666" s="405">
        <v>62920</v>
      </c>
      <c r="G23666" s="292" t="s">
        <v>2980</v>
      </c>
    </row>
    <row r="23667" spans="1:7">
      <c r="A23667" s="292" t="s">
        <v>49</v>
      </c>
      <c r="B23667" s="405">
        <v>57658</v>
      </c>
      <c r="C23667" s="292" t="s">
        <v>2980</v>
      </c>
      <c r="E23667" s="292" t="s">
        <v>214</v>
      </c>
      <c r="F23667" s="405">
        <v>62922</v>
      </c>
      <c r="G23667" s="292" t="s">
        <v>2980</v>
      </c>
    </row>
    <row r="23668" spans="1:7">
      <c r="A23668" s="292" t="s">
        <v>49</v>
      </c>
      <c r="B23668" s="405">
        <v>58061</v>
      </c>
      <c r="C23668" s="292" t="s">
        <v>2980</v>
      </c>
      <c r="E23668" s="292" t="s">
        <v>214</v>
      </c>
      <c r="F23668" s="405">
        <v>62928</v>
      </c>
      <c r="G23668" s="292" t="s">
        <v>2980</v>
      </c>
    </row>
    <row r="23669" spans="1:7">
      <c r="A23669" s="292" t="s">
        <v>49</v>
      </c>
      <c r="B23669" s="405">
        <v>58431</v>
      </c>
      <c r="C23669" s="292" t="s">
        <v>2980</v>
      </c>
      <c r="E23669" s="292" t="s">
        <v>214</v>
      </c>
      <c r="F23669" s="405">
        <v>62931</v>
      </c>
      <c r="G23669" s="292" t="s">
        <v>2980</v>
      </c>
    </row>
    <row r="23670" spans="1:7">
      <c r="A23670" s="292" t="s">
        <v>49</v>
      </c>
      <c r="B23670" s="405">
        <v>58580</v>
      </c>
      <c r="C23670" s="292" t="s">
        <v>2980</v>
      </c>
      <c r="E23670" s="292" t="s">
        <v>214</v>
      </c>
      <c r="F23670" s="405">
        <v>62938</v>
      </c>
      <c r="G23670" s="292" t="s">
        <v>2980</v>
      </c>
    </row>
    <row r="23671" spans="1:7">
      <c r="A23671" s="292" t="s">
        <v>49</v>
      </c>
      <c r="B23671" s="405">
        <v>58789</v>
      </c>
      <c r="C23671" s="292" t="s">
        <v>2980</v>
      </c>
      <c r="E23671" s="292" t="s">
        <v>214</v>
      </c>
      <c r="F23671" s="405">
        <v>62940</v>
      </c>
      <c r="G23671" s="292" t="s">
        <v>2980</v>
      </c>
    </row>
    <row r="23672" spans="1:7">
      <c r="A23672" s="292" t="s">
        <v>49</v>
      </c>
      <c r="B23672" s="405">
        <v>59062</v>
      </c>
      <c r="C23672" s="292" t="s">
        <v>2980</v>
      </c>
      <c r="E23672" s="292" t="s">
        <v>214</v>
      </c>
      <c r="F23672" s="405">
        <v>62947</v>
      </c>
      <c r="G23672" s="292" t="s">
        <v>2980</v>
      </c>
    </row>
    <row r="23673" spans="1:7">
      <c r="A23673" s="292" t="s">
        <v>49</v>
      </c>
      <c r="B23673" s="405">
        <v>59262</v>
      </c>
      <c r="C23673" s="292" t="s">
        <v>2980</v>
      </c>
      <c r="E23673" s="292" t="s">
        <v>214</v>
      </c>
      <c r="F23673" s="405">
        <v>62962</v>
      </c>
      <c r="G23673" s="292" t="s">
        <v>2980</v>
      </c>
    </row>
    <row r="23674" spans="1:7">
      <c r="A23674" s="292" t="s">
        <v>49</v>
      </c>
      <c r="B23674" s="405">
        <v>59440</v>
      </c>
      <c r="C23674" s="292" t="s">
        <v>2980</v>
      </c>
      <c r="E23674" s="292" t="s">
        <v>214</v>
      </c>
      <c r="F23674" s="405">
        <v>63013</v>
      </c>
      <c r="G23674" s="292" t="s">
        <v>2980</v>
      </c>
    </row>
    <row r="23675" spans="1:7">
      <c r="A23675" s="292" t="s">
        <v>49</v>
      </c>
      <c r="B23675" s="405">
        <v>59647</v>
      </c>
      <c r="C23675" s="292" t="s">
        <v>2980</v>
      </c>
      <c r="E23675" s="292" t="s">
        <v>214</v>
      </c>
      <c r="F23675" s="405">
        <v>63030</v>
      </c>
      <c r="G23675" s="292" t="s">
        <v>2980</v>
      </c>
    </row>
    <row r="23676" spans="1:7">
      <c r="A23676" s="292" t="s">
        <v>49</v>
      </c>
      <c r="B23676" s="405">
        <v>59912</v>
      </c>
      <c r="C23676" s="292" t="s">
        <v>2980</v>
      </c>
      <c r="E23676" s="292" t="s">
        <v>214</v>
      </c>
      <c r="F23676" s="405">
        <v>63056</v>
      </c>
      <c r="G23676" s="292" t="s">
        <v>2980</v>
      </c>
    </row>
    <row r="23677" spans="1:7">
      <c r="A23677" s="292" t="s">
        <v>49</v>
      </c>
      <c r="B23677" s="405">
        <v>62962</v>
      </c>
      <c r="C23677" s="292" t="s">
        <v>2980</v>
      </c>
      <c r="E23677" s="292" t="s">
        <v>214</v>
      </c>
      <c r="F23677" s="405">
        <v>63071</v>
      </c>
      <c r="G23677" s="292" t="s">
        <v>2980</v>
      </c>
    </row>
    <row r="23678" spans="1:7">
      <c r="A23678" s="292" t="s">
        <v>49</v>
      </c>
      <c r="B23678" s="405">
        <v>63944</v>
      </c>
      <c r="C23678" s="292" t="s">
        <v>2980</v>
      </c>
      <c r="E23678" s="292" t="s">
        <v>214</v>
      </c>
      <c r="F23678" s="405">
        <v>63347</v>
      </c>
      <c r="G23678" s="292" t="s">
        <v>2980</v>
      </c>
    </row>
    <row r="23679" spans="1:7">
      <c r="A23679" s="292" t="s">
        <v>49</v>
      </c>
      <c r="B23679" s="405">
        <v>65283</v>
      </c>
      <c r="C23679" s="292" t="s">
        <v>2980</v>
      </c>
      <c r="E23679" s="292" t="s">
        <v>214</v>
      </c>
      <c r="F23679" s="405">
        <v>63363</v>
      </c>
      <c r="G23679" s="292" t="s">
        <v>2980</v>
      </c>
    </row>
    <row r="23680" spans="1:7">
      <c r="A23680" s="292" t="s">
        <v>49</v>
      </c>
      <c r="B23680" s="405">
        <v>65676</v>
      </c>
      <c r="C23680" s="292" t="s">
        <v>2980</v>
      </c>
      <c r="E23680" s="292" t="s">
        <v>214</v>
      </c>
      <c r="F23680" s="405">
        <v>63386</v>
      </c>
      <c r="G23680" s="292" t="s">
        <v>2980</v>
      </c>
    </row>
    <row r="23681" spans="1:7">
      <c r="A23681" s="292" t="s">
        <v>49</v>
      </c>
      <c r="B23681" s="405">
        <v>66710</v>
      </c>
      <c r="C23681" s="292" t="s">
        <v>2980</v>
      </c>
      <c r="E23681" s="292" t="s">
        <v>214</v>
      </c>
      <c r="F23681" s="405">
        <v>63388</v>
      </c>
      <c r="G23681" s="292" t="s">
        <v>2980</v>
      </c>
    </row>
    <row r="23682" spans="1:7">
      <c r="A23682" s="292" t="s">
        <v>49</v>
      </c>
      <c r="B23682" s="405">
        <v>57659</v>
      </c>
      <c r="C23682" s="292" t="s">
        <v>2980</v>
      </c>
      <c r="E23682" s="292" t="s">
        <v>214</v>
      </c>
      <c r="F23682" s="405">
        <v>63433</v>
      </c>
      <c r="G23682" s="292" t="s">
        <v>2980</v>
      </c>
    </row>
    <row r="23683" spans="1:7">
      <c r="A23683" s="292" t="s">
        <v>49</v>
      </c>
      <c r="B23683" s="405">
        <v>58062</v>
      </c>
      <c r="C23683" s="292" t="s">
        <v>2980</v>
      </c>
      <c r="E23683" s="292" t="s">
        <v>214</v>
      </c>
      <c r="F23683" s="405">
        <v>63439</v>
      </c>
      <c r="G23683" s="292" t="s">
        <v>2980</v>
      </c>
    </row>
    <row r="23684" spans="1:7">
      <c r="A23684" s="292" t="s">
        <v>49</v>
      </c>
      <c r="B23684" s="405">
        <v>58438</v>
      </c>
      <c r="C23684" s="292" t="s">
        <v>2980</v>
      </c>
      <c r="E23684" s="292" t="s">
        <v>214</v>
      </c>
      <c r="F23684" s="405">
        <v>63446</v>
      </c>
      <c r="G23684" s="292" t="s">
        <v>2980</v>
      </c>
    </row>
    <row r="23685" spans="1:7">
      <c r="A23685" s="292" t="s">
        <v>49</v>
      </c>
      <c r="B23685" s="405">
        <v>58581</v>
      </c>
      <c r="C23685" s="292" t="s">
        <v>2980</v>
      </c>
      <c r="E23685" s="292" t="s">
        <v>214</v>
      </c>
      <c r="F23685" s="405">
        <v>63450</v>
      </c>
      <c r="G23685" s="292" t="s">
        <v>2980</v>
      </c>
    </row>
    <row r="23686" spans="1:7">
      <c r="A23686" s="292" t="s">
        <v>49</v>
      </c>
      <c r="B23686" s="405">
        <v>58792</v>
      </c>
      <c r="C23686" s="292" t="s">
        <v>2980</v>
      </c>
      <c r="E23686" s="292" t="s">
        <v>214</v>
      </c>
      <c r="F23686" s="405">
        <v>63544</v>
      </c>
      <c r="G23686" s="292" t="s">
        <v>2980</v>
      </c>
    </row>
    <row r="23687" spans="1:7">
      <c r="A23687" s="292" t="s">
        <v>49</v>
      </c>
      <c r="B23687" s="405">
        <v>59064</v>
      </c>
      <c r="C23687" s="292" t="s">
        <v>2980</v>
      </c>
      <c r="E23687" s="292" t="s">
        <v>214</v>
      </c>
      <c r="F23687" s="405">
        <v>63557</v>
      </c>
      <c r="G23687" s="292" t="s">
        <v>2980</v>
      </c>
    </row>
    <row r="23688" spans="1:7">
      <c r="A23688" s="292" t="s">
        <v>49</v>
      </c>
      <c r="B23688" s="405">
        <v>59274</v>
      </c>
      <c r="C23688" s="292" t="s">
        <v>2980</v>
      </c>
      <c r="E23688" s="292" t="s">
        <v>214</v>
      </c>
      <c r="F23688" s="405">
        <v>63560</v>
      </c>
      <c r="G23688" s="292" t="s">
        <v>2980</v>
      </c>
    </row>
    <row r="23689" spans="1:7">
      <c r="A23689" s="292" t="s">
        <v>49</v>
      </c>
      <c r="B23689" s="405">
        <v>59444</v>
      </c>
      <c r="C23689" s="292" t="s">
        <v>2980</v>
      </c>
      <c r="E23689" s="292" t="s">
        <v>214</v>
      </c>
      <c r="F23689" s="405">
        <v>63620</v>
      </c>
      <c r="G23689" s="292" t="s">
        <v>2980</v>
      </c>
    </row>
    <row r="23690" spans="1:7">
      <c r="A23690" s="292" t="s">
        <v>49</v>
      </c>
      <c r="B23690" s="405">
        <v>59648</v>
      </c>
      <c r="C23690" s="292" t="s">
        <v>2980</v>
      </c>
      <c r="E23690" s="292" t="s">
        <v>214</v>
      </c>
      <c r="F23690" s="405">
        <v>63625</v>
      </c>
      <c r="G23690" s="292" t="s">
        <v>2980</v>
      </c>
    </row>
    <row r="23691" spans="1:7">
      <c r="A23691" s="292" t="s">
        <v>49</v>
      </c>
      <c r="B23691" s="405">
        <v>59913</v>
      </c>
      <c r="C23691" s="292" t="s">
        <v>2980</v>
      </c>
      <c r="E23691" s="292" t="s">
        <v>214</v>
      </c>
      <c r="F23691" s="405">
        <v>63629</v>
      </c>
      <c r="G23691" s="292" t="s">
        <v>2980</v>
      </c>
    </row>
    <row r="23692" spans="1:7">
      <c r="A23692" s="292" t="s">
        <v>49</v>
      </c>
      <c r="B23692" s="405">
        <v>63013</v>
      </c>
      <c r="C23692" s="292" t="s">
        <v>2980</v>
      </c>
      <c r="E23692" s="292" t="s">
        <v>214</v>
      </c>
      <c r="F23692" s="405">
        <v>63630</v>
      </c>
      <c r="G23692" s="292" t="s">
        <v>2980</v>
      </c>
    </row>
    <row r="23693" spans="1:7">
      <c r="A23693" s="292" t="s">
        <v>49</v>
      </c>
      <c r="B23693" s="405">
        <v>63950</v>
      </c>
      <c r="C23693" s="292" t="s">
        <v>2980</v>
      </c>
      <c r="E23693" s="292" t="s">
        <v>214</v>
      </c>
      <c r="F23693" s="405">
        <v>63633</v>
      </c>
      <c r="G23693" s="292" t="s">
        <v>2980</v>
      </c>
    </row>
    <row r="23694" spans="1:7">
      <c r="A23694" s="292" t="s">
        <v>49</v>
      </c>
      <c r="B23694" s="405">
        <v>65285</v>
      </c>
      <c r="C23694" s="292" t="s">
        <v>2980</v>
      </c>
      <c r="E23694" s="292" t="s">
        <v>214</v>
      </c>
      <c r="F23694" s="405">
        <v>63638</v>
      </c>
      <c r="G23694" s="292" t="s">
        <v>2980</v>
      </c>
    </row>
    <row r="23695" spans="1:7">
      <c r="A23695" s="292" t="s">
        <v>49</v>
      </c>
      <c r="B23695" s="405">
        <v>65685</v>
      </c>
      <c r="C23695" s="292" t="s">
        <v>2980</v>
      </c>
      <c r="E23695" s="292" t="s">
        <v>214</v>
      </c>
      <c r="F23695" s="405">
        <v>63655</v>
      </c>
      <c r="G23695" s="292" t="s">
        <v>2980</v>
      </c>
    </row>
    <row r="23696" spans="1:7">
      <c r="A23696" s="292" t="s">
        <v>49</v>
      </c>
      <c r="B23696" s="405">
        <v>66714</v>
      </c>
      <c r="C23696" s="292" t="s">
        <v>2980</v>
      </c>
      <c r="E23696" s="292" t="s">
        <v>214</v>
      </c>
      <c r="F23696" s="405">
        <v>63656</v>
      </c>
      <c r="G23696" s="292" t="s">
        <v>2980</v>
      </c>
    </row>
    <row r="23697" spans="1:7">
      <c r="A23697" s="292" t="s">
        <v>49</v>
      </c>
      <c r="B23697" s="405">
        <v>57660</v>
      </c>
      <c r="C23697" s="292" t="s">
        <v>2980</v>
      </c>
      <c r="E23697" s="292" t="s">
        <v>214</v>
      </c>
      <c r="F23697" s="405">
        <v>63662</v>
      </c>
      <c r="G23697" s="292" t="s">
        <v>2980</v>
      </c>
    </row>
    <row r="23698" spans="1:7">
      <c r="A23698" s="292" t="s">
        <v>49</v>
      </c>
      <c r="B23698" s="405">
        <v>58063</v>
      </c>
      <c r="C23698" s="292" t="s">
        <v>2980</v>
      </c>
      <c r="E23698" s="292" t="s">
        <v>214</v>
      </c>
      <c r="F23698" s="405">
        <v>63665</v>
      </c>
      <c r="G23698" s="292" t="s">
        <v>2980</v>
      </c>
    </row>
    <row r="23699" spans="1:7">
      <c r="A23699" s="292" t="s">
        <v>49</v>
      </c>
      <c r="B23699" s="405">
        <v>58439</v>
      </c>
      <c r="C23699" s="292" t="s">
        <v>2980</v>
      </c>
      <c r="E23699" s="292" t="s">
        <v>214</v>
      </c>
      <c r="F23699" s="405">
        <v>63674</v>
      </c>
      <c r="G23699" s="292" t="s">
        <v>2980</v>
      </c>
    </row>
    <row r="23700" spans="1:7">
      <c r="A23700" s="292" t="s">
        <v>49</v>
      </c>
      <c r="B23700" s="405">
        <v>58620</v>
      </c>
      <c r="C23700" s="292" t="s">
        <v>2980</v>
      </c>
      <c r="E23700" s="292" t="s">
        <v>214</v>
      </c>
      <c r="F23700" s="405">
        <v>63675</v>
      </c>
      <c r="G23700" s="292" t="s">
        <v>2980</v>
      </c>
    </row>
    <row r="23701" spans="1:7">
      <c r="A23701" s="292" t="s">
        <v>49</v>
      </c>
      <c r="B23701" s="405">
        <v>58794</v>
      </c>
      <c r="C23701" s="292" t="s">
        <v>2980</v>
      </c>
      <c r="E23701" s="292" t="s">
        <v>214</v>
      </c>
      <c r="F23701" s="405">
        <v>63751</v>
      </c>
      <c r="G23701" s="292" t="s">
        <v>2980</v>
      </c>
    </row>
    <row r="23702" spans="1:7">
      <c r="A23702" s="292" t="s">
        <v>49</v>
      </c>
      <c r="B23702" s="405">
        <v>59066</v>
      </c>
      <c r="C23702" s="292" t="s">
        <v>2980</v>
      </c>
      <c r="E23702" s="292" t="s">
        <v>214</v>
      </c>
      <c r="F23702" s="405">
        <v>63763</v>
      </c>
      <c r="G23702" s="292" t="s">
        <v>2980</v>
      </c>
    </row>
    <row r="23703" spans="1:7">
      <c r="A23703" s="292" t="s">
        <v>49</v>
      </c>
      <c r="B23703" s="405">
        <v>59275</v>
      </c>
      <c r="C23703" s="292" t="s">
        <v>2980</v>
      </c>
      <c r="E23703" s="292" t="s">
        <v>214</v>
      </c>
      <c r="F23703" s="405">
        <v>63764</v>
      </c>
      <c r="G23703" s="292" t="s">
        <v>2980</v>
      </c>
    </row>
    <row r="23704" spans="1:7">
      <c r="A23704" s="292" t="s">
        <v>49</v>
      </c>
      <c r="B23704" s="405">
        <v>59446</v>
      </c>
      <c r="C23704" s="292" t="s">
        <v>2980</v>
      </c>
      <c r="E23704" s="292" t="s">
        <v>214</v>
      </c>
      <c r="F23704" s="405">
        <v>63781</v>
      </c>
      <c r="G23704" s="292" t="s">
        <v>2980</v>
      </c>
    </row>
    <row r="23705" spans="1:7">
      <c r="A23705" s="292" t="s">
        <v>49</v>
      </c>
      <c r="B23705" s="405">
        <v>59720</v>
      </c>
      <c r="C23705" s="292" t="s">
        <v>2980</v>
      </c>
      <c r="E23705" s="292" t="s">
        <v>214</v>
      </c>
      <c r="F23705" s="405">
        <v>63784</v>
      </c>
      <c r="G23705" s="292" t="s">
        <v>2980</v>
      </c>
    </row>
    <row r="23706" spans="1:7">
      <c r="A23706" s="292" t="s">
        <v>49</v>
      </c>
      <c r="B23706" s="405">
        <v>59917</v>
      </c>
      <c r="C23706" s="292" t="s">
        <v>2980</v>
      </c>
      <c r="E23706" s="292" t="s">
        <v>214</v>
      </c>
      <c r="F23706" s="405">
        <v>63787</v>
      </c>
      <c r="G23706" s="292" t="s">
        <v>2980</v>
      </c>
    </row>
    <row r="23707" spans="1:7">
      <c r="A23707" s="292" t="s">
        <v>49</v>
      </c>
      <c r="B23707" s="405">
        <v>63030</v>
      </c>
      <c r="C23707" s="292" t="s">
        <v>2980</v>
      </c>
      <c r="E23707" s="292" t="s">
        <v>214</v>
      </c>
      <c r="F23707" s="405">
        <v>63833</v>
      </c>
      <c r="G23707" s="292" t="s">
        <v>2980</v>
      </c>
    </row>
    <row r="23708" spans="1:7">
      <c r="A23708" s="292" t="s">
        <v>49</v>
      </c>
      <c r="B23708" s="405">
        <v>63951</v>
      </c>
      <c r="C23708" s="292" t="s">
        <v>2980</v>
      </c>
      <c r="E23708" s="292" t="s">
        <v>214</v>
      </c>
      <c r="F23708" s="405">
        <v>63847</v>
      </c>
      <c r="G23708" s="292" t="s">
        <v>2980</v>
      </c>
    </row>
    <row r="23709" spans="1:7">
      <c r="A23709" s="292" t="s">
        <v>49</v>
      </c>
      <c r="B23709" s="405">
        <v>65323</v>
      </c>
      <c r="C23709" s="292" t="s">
        <v>2980</v>
      </c>
      <c r="E23709" s="292" t="s">
        <v>214</v>
      </c>
      <c r="F23709" s="405">
        <v>63878</v>
      </c>
      <c r="G23709" s="292" t="s">
        <v>2980</v>
      </c>
    </row>
    <row r="23710" spans="1:7">
      <c r="A23710" s="292" t="s">
        <v>49</v>
      </c>
      <c r="B23710" s="405">
        <v>65690</v>
      </c>
      <c r="C23710" s="292" t="s">
        <v>2980</v>
      </c>
      <c r="E23710" s="292" t="s">
        <v>214</v>
      </c>
      <c r="F23710" s="405">
        <v>63936</v>
      </c>
      <c r="G23710" s="292" t="s">
        <v>2980</v>
      </c>
    </row>
    <row r="23711" spans="1:7">
      <c r="A23711" s="292" t="s">
        <v>49</v>
      </c>
      <c r="B23711" s="405">
        <v>66734</v>
      </c>
      <c r="C23711" s="292" t="s">
        <v>2980</v>
      </c>
      <c r="E23711" s="292" t="s">
        <v>214</v>
      </c>
      <c r="F23711" s="405">
        <v>63937</v>
      </c>
      <c r="G23711" s="292" t="s">
        <v>2980</v>
      </c>
    </row>
    <row r="23712" spans="1:7">
      <c r="A23712" s="292" t="s">
        <v>49</v>
      </c>
      <c r="B23712" s="405">
        <v>57661</v>
      </c>
      <c r="C23712" s="292" t="s">
        <v>2980</v>
      </c>
      <c r="E23712" s="292" t="s">
        <v>214</v>
      </c>
      <c r="F23712" s="405">
        <v>63941</v>
      </c>
      <c r="G23712" s="292" t="s">
        <v>2980</v>
      </c>
    </row>
    <row r="23713" spans="1:7">
      <c r="A23713" s="292" t="s">
        <v>49</v>
      </c>
      <c r="B23713" s="405">
        <v>58065</v>
      </c>
      <c r="C23713" s="292" t="s">
        <v>2980</v>
      </c>
      <c r="E23713" s="292" t="s">
        <v>214</v>
      </c>
      <c r="F23713" s="405">
        <v>63942</v>
      </c>
      <c r="G23713" s="292" t="s">
        <v>2980</v>
      </c>
    </row>
    <row r="23714" spans="1:7">
      <c r="A23714" s="292" t="s">
        <v>49</v>
      </c>
      <c r="B23714" s="405">
        <v>58440</v>
      </c>
      <c r="C23714" s="292" t="s">
        <v>2980</v>
      </c>
      <c r="E23714" s="292" t="s">
        <v>214</v>
      </c>
      <c r="F23714" s="405">
        <v>63944</v>
      </c>
      <c r="G23714" s="292" t="s">
        <v>2980</v>
      </c>
    </row>
    <row r="23715" spans="1:7">
      <c r="A23715" s="292" t="s">
        <v>49</v>
      </c>
      <c r="B23715" s="405">
        <v>58627</v>
      </c>
      <c r="C23715" s="292" t="s">
        <v>2980</v>
      </c>
      <c r="E23715" s="292" t="s">
        <v>214</v>
      </c>
      <c r="F23715" s="405">
        <v>63950</v>
      </c>
      <c r="G23715" s="292" t="s">
        <v>2980</v>
      </c>
    </row>
    <row r="23716" spans="1:7">
      <c r="A23716" s="292" t="s">
        <v>49</v>
      </c>
      <c r="B23716" s="405">
        <v>58830</v>
      </c>
      <c r="C23716" s="292" t="s">
        <v>2980</v>
      </c>
      <c r="E23716" s="292" t="s">
        <v>214</v>
      </c>
      <c r="F23716" s="405">
        <v>63951</v>
      </c>
      <c r="G23716" s="292" t="s">
        <v>2980</v>
      </c>
    </row>
    <row r="23717" spans="1:7">
      <c r="A23717" s="292" t="s">
        <v>49</v>
      </c>
      <c r="B23717" s="405">
        <v>59067</v>
      </c>
      <c r="C23717" s="292" t="s">
        <v>2980</v>
      </c>
      <c r="E23717" s="292" t="s">
        <v>214</v>
      </c>
      <c r="F23717" s="405">
        <v>63952</v>
      </c>
      <c r="G23717" s="292" t="s">
        <v>2980</v>
      </c>
    </row>
    <row r="23718" spans="1:7">
      <c r="A23718" s="292" t="s">
        <v>49</v>
      </c>
      <c r="B23718" s="405">
        <v>59276</v>
      </c>
      <c r="C23718" s="292" t="s">
        <v>2980</v>
      </c>
      <c r="E23718" s="292" t="s">
        <v>214</v>
      </c>
      <c r="F23718" s="405">
        <v>63954</v>
      </c>
      <c r="G23718" s="292" t="s">
        <v>2980</v>
      </c>
    </row>
    <row r="23719" spans="1:7">
      <c r="A23719" s="292" t="s">
        <v>49</v>
      </c>
      <c r="B23719" s="405">
        <v>59447</v>
      </c>
      <c r="C23719" s="292" t="s">
        <v>2980</v>
      </c>
      <c r="E23719" s="292" t="s">
        <v>214</v>
      </c>
      <c r="F23719" s="405">
        <v>63956</v>
      </c>
      <c r="G23719" s="292" t="s">
        <v>2980</v>
      </c>
    </row>
    <row r="23720" spans="1:7">
      <c r="A23720" s="292" t="s">
        <v>49</v>
      </c>
      <c r="B23720" s="405">
        <v>59721</v>
      </c>
      <c r="C23720" s="292" t="s">
        <v>2980</v>
      </c>
      <c r="E23720" s="292" t="s">
        <v>214</v>
      </c>
      <c r="F23720" s="405">
        <v>63957</v>
      </c>
      <c r="G23720" s="292" t="s">
        <v>2980</v>
      </c>
    </row>
    <row r="23721" spans="1:7">
      <c r="A23721" s="292" t="s">
        <v>49</v>
      </c>
      <c r="B23721" s="405">
        <v>59920</v>
      </c>
      <c r="C23721" s="292" t="s">
        <v>2980</v>
      </c>
      <c r="E23721" s="292" t="s">
        <v>214</v>
      </c>
      <c r="F23721" s="405">
        <v>63961</v>
      </c>
      <c r="G23721" s="292" t="s">
        <v>2980</v>
      </c>
    </row>
    <row r="23722" spans="1:7">
      <c r="A23722" s="292" t="s">
        <v>49</v>
      </c>
      <c r="B23722" s="405">
        <v>63056</v>
      </c>
      <c r="C23722" s="292" t="s">
        <v>2980</v>
      </c>
      <c r="E23722" s="292" t="s">
        <v>214</v>
      </c>
      <c r="F23722" s="405">
        <v>63964</v>
      </c>
      <c r="G23722" s="292" t="s">
        <v>2980</v>
      </c>
    </row>
    <row r="23723" spans="1:7">
      <c r="A23723" s="292" t="s">
        <v>49</v>
      </c>
      <c r="B23723" s="405">
        <v>63952</v>
      </c>
      <c r="C23723" s="292" t="s">
        <v>2980</v>
      </c>
      <c r="E23723" s="292" t="s">
        <v>214</v>
      </c>
      <c r="F23723" s="405">
        <v>64402</v>
      </c>
      <c r="G23723" s="292" t="s">
        <v>2980</v>
      </c>
    </row>
    <row r="23724" spans="1:7">
      <c r="A23724" s="292" t="s">
        <v>49</v>
      </c>
      <c r="B23724" s="405">
        <v>65324</v>
      </c>
      <c r="C23724" s="292" t="s">
        <v>2980</v>
      </c>
      <c r="E23724" s="292" t="s">
        <v>214</v>
      </c>
      <c r="F23724" s="405">
        <v>64421</v>
      </c>
      <c r="G23724" s="292" t="s">
        <v>2980</v>
      </c>
    </row>
    <row r="23725" spans="1:7">
      <c r="A23725" s="292" t="s">
        <v>49</v>
      </c>
      <c r="B23725" s="405">
        <v>65692</v>
      </c>
      <c r="C23725" s="292" t="s">
        <v>2980</v>
      </c>
      <c r="E23725" s="292" t="s">
        <v>214</v>
      </c>
      <c r="F23725" s="405">
        <v>64437</v>
      </c>
      <c r="G23725" s="292" t="s">
        <v>2980</v>
      </c>
    </row>
    <row r="23726" spans="1:7">
      <c r="A23726" s="292" t="s">
        <v>49</v>
      </c>
      <c r="B23726" s="405">
        <v>66751</v>
      </c>
      <c r="C23726" s="292" t="s">
        <v>2980</v>
      </c>
      <c r="E23726" s="292" t="s">
        <v>214</v>
      </c>
      <c r="F23726" s="405">
        <v>64441</v>
      </c>
      <c r="G23726" s="292" t="s">
        <v>2980</v>
      </c>
    </row>
    <row r="23727" spans="1:7">
      <c r="A23727" s="292" t="s">
        <v>49</v>
      </c>
      <c r="B23727" s="405">
        <v>57714</v>
      </c>
      <c r="C23727" s="292" t="s">
        <v>2980</v>
      </c>
      <c r="E23727" s="292" t="s">
        <v>214</v>
      </c>
      <c r="F23727" s="405">
        <v>64456</v>
      </c>
      <c r="G23727" s="292" t="s">
        <v>2980</v>
      </c>
    </row>
    <row r="23728" spans="1:7">
      <c r="A23728" s="292" t="s">
        <v>49</v>
      </c>
      <c r="B23728" s="405">
        <v>58069</v>
      </c>
      <c r="C23728" s="292" t="s">
        <v>2980</v>
      </c>
      <c r="E23728" s="292" t="s">
        <v>214</v>
      </c>
      <c r="F23728" s="405">
        <v>64457</v>
      </c>
      <c r="G23728" s="292" t="s">
        <v>2980</v>
      </c>
    </row>
    <row r="23729" spans="1:7">
      <c r="A23729" s="292" t="s">
        <v>49</v>
      </c>
      <c r="B23729" s="405">
        <v>58443</v>
      </c>
      <c r="C23729" s="292" t="s">
        <v>2980</v>
      </c>
      <c r="E23729" s="292" t="s">
        <v>214</v>
      </c>
      <c r="F23729" s="405">
        <v>64481</v>
      </c>
      <c r="G23729" s="292" t="s">
        <v>2980</v>
      </c>
    </row>
    <row r="23730" spans="1:7">
      <c r="A23730" s="292" t="s">
        <v>49</v>
      </c>
      <c r="B23730" s="405">
        <v>58630</v>
      </c>
      <c r="C23730" s="292" t="s">
        <v>2980</v>
      </c>
      <c r="E23730" s="292" t="s">
        <v>214</v>
      </c>
      <c r="F23730" s="405">
        <v>64487</v>
      </c>
      <c r="G23730" s="292" t="s">
        <v>2980</v>
      </c>
    </row>
    <row r="23731" spans="1:7">
      <c r="A23731" s="292" t="s">
        <v>49</v>
      </c>
      <c r="B23731" s="405">
        <v>58833</v>
      </c>
      <c r="C23731" s="292" t="s">
        <v>2980</v>
      </c>
      <c r="E23731" s="292" t="s">
        <v>214</v>
      </c>
      <c r="F23731" s="405">
        <v>64491</v>
      </c>
      <c r="G23731" s="292" t="s">
        <v>2980</v>
      </c>
    </row>
    <row r="23732" spans="1:7">
      <c r="A23732" s="292" t="s">
        <v>49</v>
      </c>
      <c r="B23732" s="405">
        <v>59068</v>
      </c>
      <c r="C23732" s="292" t="s">
        <v>2980</v>
      </c>
      <c r="E23732" s="292" t="s">
        <v>214</v>
      </c>
      <c r="F23732" s="405">
        <v>64498</v>
      </c>
      <c r="G23732" s="292" t="s">
        <v>2980</v>
      </c>
    </row>
    <row r="23733" spans="1:7">
      <c r="A23733" s="292" t="s">
        <v>49</v>
      </c>
      <c r="B23733" s="405">
        <v>59311</v>
      </c>
      <c r="C23733" s="292" t="s">
        <v>2980</v>
      </c>
      <c r="E23733" s="292" t="s">
        <v>214</v>
      </c>
      <c r="F23733" s="405">
        <v>64499</v>
      </c>
      <c r="G23733" s="292" t="s">
        <v>2980</v>
      </c>
    </row>
    <row r="23734" spans="1:7">
      <c r="A23734" s="292" t="s">
        <v>49</v>
      </c>
      <c r="B23734" s="405">
        <v>59448</v>
      </c>
      <c r="C23734" s="292" t="s">
        <v>2980</v>
      </c>
      <c r="E23734" s="292" t="s">
        <v>214</v>
      </c>
      <c r="F23734" s="405">
        <v>64646</v>
      </c>
      <c r="G23734" s="292" t="s">
        <v>2980</v>
      </c>
    </row>
    <row r="23735" spans="1:7">
      <c r="A23735" s="292" t="s">
        <v>49</v>
      </c>
      <c r="B23735" s="405">
        <v>59727</v>
      </c>
      <c r="C23735" s="292" t="s">
        <v>2980</v>
      </c>
      <c r="E23735" s="292" t="s">
        <v>214</v>
      </c>
      <c r="F23735" s="405">
        <v>64667</v>
      </c>
      <c r="G23735" s="292" t="s">
        <v>2980</v>
      </c>
    </row>
    <row r="23736" spans="1:7">
      <c r="A23736" s="292" t="s">
        <v>49</v>
      </c>
      <c r="B23736" s="405">
        <v>59923</v>
      </c>
      <c r="C23736" s="292" t="s">
        <v>2980</v>
      </c>
      <c r="E23736" s="292" t="s">
        <v>214</v>
      </c>
      <c r="F23736" s="405">
        <v>64672</v>
      </c>
      <c r="G23736" s="292" t="s">
        <v>2980</v>
      </c>
    </row>
    <row r="23737" spans="1:7">
      <c r="A23737" s="292" t="s">
        <v>49</v>
      </c>
      <c r="B23737" s="405">
        <v>63071</v>
      </c>
      <c r="C23737" s="292" t="s">
        <v>2980</v>
      </c>
      <c r="E23737" s="292" t="s">
        <v>214</v>
      </c>
      <c r="F23737" s="405">
        <v>64740</v>
      </c>
      <c r="G23737" s="292" t="s">
        <v>2980</v>
      </c>
    </row>
    <row r="23738" spans="1:7">
      <c r="A23738" s="292" t="s">
        <v>49</v>
      </c>
      <c r="B23738" s="405">
        <v>63954</v>
      </c>
      <c r="C23738" s="292" t="s">
        <v>2980</v>
      </c>
      <c r="E23738" s="292" t="s">
        <v>214</v>
      </c>
      <c r="F23738" s="405">
        <v>64756</v>
      </c>
      <c r="G23738" s="292" t="s">
        <v>2980</v>
      </c>
    </row>
    <row r="23739" spans="1:7">
      <c r="A23739" s="292" t="s">
        <v>49</v>
      </c>
      <c r="B23739" s="405">
        <v>65339</v>
      </c>
      <c r="C23739" s="292" t="s">
        <v>2980</v>
      </c>
      <c r="E23739" s="292" t="s">
        <v>214</v>
      </c>
      <c r="F23739" s="405">
        <v>64788</v>
      </c>
      <c r="G23739" s="292" t="s">
        <v>2980</v>
      </c>
    </row>
    <row r="23740" spans="1:7">
      <c r="A23740" s="292" t="s">
        <v>49</v>
      </c>
      <c r="B23740" s="405">
        <v>65702</v>
      </c>
      <c r="C23740" s="292" t="s">
        <v>2980</v>
      </c>
      <c r="E23740" s="292" t="s">
        <v>214</v>
      </c>
      <c r="F23740" s="405">
        <v>64866</v>
      </c>
      <c r="G23740" s="292" t="s">
        <v>2980</v>
      </c>
    </row>
    <row r="23741" spans="1:7">
      <c r="A23741" s="292" t="s">
        <v>49</v>
      </c>
      <c r="B23741" s="405">
        <v>66754</v>
      </c>
      <c r="C23741" s="292" t="s">
        <v>2980</v>
      </c>
      <c r="E23741" s="292" t="s">
        <v>214</v>
      </c>
      <c r="F23741" s="405">
        <v>64868</v>
      </c>
      <c r="G23741" s="292" t="s">
        <v>2980</v>
      </c>
    </row>
    <row r="23742" spans="1:7">
      <c r="A23742" s="292" t="s">
        <v>49</v>
      </c>
      <c r="B23742" s="405">
        <v>57716</v>
      </c>
      <c r="C23742" s="292" t="s">
        <v>2980</v>
      </c>
      <c r="E23742" s="292" t="s">
        <v>214</v>
      </c>
      <c r="F23742" s="405">
        <v>65011</v>
      </c>
      <c r="G23742" s="292" t="s">
        <v>2980</v>
      </c>
    </row>
    <row r="23743" spans="1:7">
      <c r="A23743" s="292" t="s">
        <v>49</v>
      </c>
      <c r="B23743" s="405">
        <v>58212</v>
      </c>
      <c r="C23743" s="292" t="s">
        <v>2980</v>
      </c>
      <c r="E23743" s="292" t="s">
        <v>214</v>
      </c>
      <c r="F23743" s="405">
        <v>65014</v>
      </c>
      <c r="G23743" s="292" t="s">
        <v>2980</v>
      </c>
    </row>
    <row r="23744" spans="1:7">
      <c r="A23744" s="292" t="s">
        <v>49</v>
      </c>
      <c r="B23744" s="405">
        <v>58445</v>
      </c>
      <c r="C23744" s="292" t="s">
        <v>2980</v>
      </c>
      <c r="E23744" s="292" t="s">
        <v>214</v>
      </c>
      <c r="F23744" s="405">
        <v>65017</v>
      </c>
      <c r="G23744" s="292" t="s">
        <v>2980</v>
      </c>
    </row>
    <row r="23745" spans="1:7">
      <c r="A23745" s="292" t="s">
        <v>49</v>
      </c>
      <c r="B23745" s="405">
        <v>58632</v>
      </c>
      <c r="C23745" s="292" t="s">
        <v>2980</v>
      </c>
      <c r="E23745" s="292" t="s">
        <v>214</v>
      </c>
      <c r="F23745" s="405">
        <v>65050</v>
      </c>
      <c r="G23745" s="292" t="s">
        <v>2980</v>
      </c>
    </row>
    <row r="23746" spans="1:7">
      <c r="A23746" s="292" t="s">
        <v>49</v>
      </c>
      <c r="B23746" s="405">
        <v>58835</v>
      </c>
      <c r="C23746" s="292" t="s">
        <v>2980</v>
      </c>
      <c r="E23746" s="292" t="s">
        <v>214</v>
      </c>
      <c r="F23746" s="405">
        <v>65058</v>
      </c>
      <c r="G23746" s="292" t="s">
        <v>2980</v>
      </c>
    </row>
    <row r="23747" spans="1:7">
      <c r="A23747" s="292" t="s">
        <v>49</v>
      </c>
      <c r="B23747" s="405">
        <v>59069</v>
      </c>
      <c r="C23747" s="292" t="s">
        <v>2980</v>
      </c>
      <c r="E23747" s="292" t="s">
        <v>214</v>
      </c>
      <c r="F23747" s="405">
        <v>65061</v>
      </c>
      <c r="G23747" s="292" t="s">
        <v>2980</v>
      </c>
    </row>
    <row r="23748" spans="1:7">
      <c r="A23748" s="292" t="s">
        <v>49</v>
      </c>
      <c r="B23748" s="405">
        <v>59312</v>
      </c>
      <c r="C23748" s="292" t="s">
        <v>2980</v>
      </c>
      <c r="E23748" s="292" t="s">
        <v>214</v>
      </c>
      <c r="F23748" s="405">
        <v>65064</v>
      </c>
      <c r="G23748" s="292" t="s">
        <v>2980</v>
      </c>
    </row>
    <row r="23749" spans="1:7">
      <c r="A23749" s="292" t="s">
        <v>49</v>
      </c>
      <c r="B23749" s="405">
        <v>59450</v>
      </c>
      <c r="C23749" s="292" t="s">
        <v>2980</v>
      </c>
      <c r="E23749" s="292" t="s">
        <v>214</v>
      </c>
      <c r="F23749" s="405">
        <v>65067</v>
      </c>
      <c r="G23749" s="292" t="s">
        <v>2980</v>
      </c>
    </row>
    <row r="23750" spans="1:7">
      <c r="A23750" s="292" t="s">
        <v>49</v>
      </c>
      <c r="B23750" s="405">
        <v>59728</v>
      </c>
      <c r="C23750" s="292" t="s">
        <v>2980</v>
      </c>
      <c r="E23750" s="292" t="s">
        <v>214</v>
      </c>
      <c r="F23750" s="405">
        <v>65068</v>
      </c>
      <c r="G23750" s="292" t="s">
        <v>2980</v>
      </c>
    </row>
    <row r="23751" spans="1:7">
      <c r="A23751" s="292" t="s">
        <v>49</v>
      </c>
      <c r="B23751" s="405">
        <v>59925</v>
      </c>
      <c r="C23751" s="292" t="s">
        <v>2980</v>
      </c>
      <c r="E23751" s="292" t="s">
        <v>214</v>
      </c>
      <c r="F23751" s="405">
        <v>65077</v>
      </c>
      <c r="G23751" s="292" t="s">
        <v>2980</v>
      </c>
    </row>
    <row r="23752" spans="1:7">
      <c r="A23752" s="292" t="s">
        <v>49</v>
      </c>
      <c r="B23752" s="405">
        <v>63347</v>
      </c>
      <c r="C23752" s="292" t="s">
        <v>2980</v>
      </c>
      <c r="E23752" s="292" t="s">
        <v>214</v>
      </c>
      <c r="F23752" s="405">
        <v>65078</v>
      </c>
      <c r="G23752" s="292" t="s">
        <v>2980</v>
      </c>
    </row>
    <row r="23753" spans="1:7">
      <c r="A23753" s="292" t="s">
        <v>49</v>
      </c>
      <c r="B23753" s="405">
        <v>63956</v>
      </c>
      <c r="C23753" s="292" t="s">
        <v>2980</v>
      </c>
      <c r="E23753" s="292" t="s">
        <v>214</v>
      </c>
      <c r="F23753" s="405">
        <v>65237</v>
      </c>
      <c r="G23753" s="292" t="s">
        <v>2980</v>
      </c>
    </row>
    <row r="23754" spans="1:7">
      <c r="A23754" s="292" t="s">
        <v>49</v>
      </c>
      <c r="B23754" s="405">
        <v>65436</v>
      </c>
      <c r="C23754" s="292" t="s">
        <v>2980</v>
      </c>
      <c r="E23754" s="292" t="s">
        <v>214</v>
      </c>
      <c r="F23754" s="405">
        <v>65244</v>
      </c>
      <c r="G23754" s="292" t="s">
        <v>2980</v>
      </c>
    </row>
    <row r="23755" spans="1:7">
      <c r="A23755" s="292" t="s">
        <v>49</v>
      </c>
      <c r="B23755" s="405">
        <v>65704</v>
      </c>
      <c r="C23755" s="292" t="s">
        <v>2980</v>
      </c>
      <c r="E23755" s="292" t="s">
        <v>214</v>
      </c>
      <c r="F23755" s="405">
        <v>65283</v>
      </c>
      <c r="G23755" s="292" t="s">
        <v>2980</v>
      </c>
    </row>
    <row r="23756" spans="1:7">
      <c r="A23756" s="292" t="s">
        <v>49</v>
      </c>
      <c r="B23756" s="405">
        <v>66755</v>
      </c>
      <c r="C23756" s="292" t="s">
        <v>2980</v>
      </c>
      <c r="E23756" s="292" t="s">
        <v>214</v>
      </c>
      <c r="F23756" s="405">
        <v>65285</v>
      </c>
      <c r="G23756" s="292" t="s">
        <v>2980</v>
      </c>
    </row>
    <row r="23757" spans="1:7">
      <c r="A23757" s="292" t="s">
        <v>49</v>
      </c>
      <c r="B23757" s="405">
        <v>57717</v>
      </c>
      <c r="C23757" s="292" t="s">
        <v>2980</v>
      </c>
      <c r="E23757" s="292" t="s">
        <v>214</v>
      </c>
      <c r="F23757" s="405">
        <v>65323</v>
      </c>
      <c r="G23757" s="292" t="s">
        <v>2980</v>
      </c>
    </row>
    <row r="23758" spans="1:7">
      <c r="A23758" s="292" t="s">
        <v>49</v>
      </c>
      <c r="B23758" s="405">
        <v>58216</v>
      </c>
      <c r="C23758" s="292" t="s">
        <v>2980</v>
      </c>
      <c r="E23758" s="292" t="s">
        <v>214</v>
      </c>
      <c r="F23758" s="405">
        <v>65324</v>
      </c>
      <c r="G23758" s="292" t="s">
        <v>2980</v>
      </c>
    </row>
    <row r="23759" spans="1:7">
      <c r="A23759" s="292" t="s">
        <v>49</v>
      </c>
      <c r="B23759" s="405">
        <v>58451</v>
      </c>
      <c r="C23759" s="292" t="s">
        <v>2980</v>
      </c>
      <c r="E23759" s="292" t="s">
        <v>214</v>
      </c>
      <c r="F23759" s="405">
        <v>65339</v>
      </c>
      <c r="G23759" s="292" t="s">
        <v>2980</v>
      </c>
    </row>
    <row r="23760" spans="1:7">
      <c r="A23760" s="292" t="s">
        <v>49</v>
      </c>
      <c r="B23760" s="405">
        <v>58634</v>
      </c>
      <c r="C23760" s="292" t="s">
        <v>2980</v>
      </c>
      <c r="E23760" s="292" t="s">
        <v>214</v>
      </c>
      <c r="F23760" s="405">
        <v>65436</v>
      </c>
      <c r="G23760" s="292" t="s">
        <v>2980</v>
      </c>
    </row>
    <row r="23761" spans="1:7">
      <c r="A23761" s="292" t="s">
        <v>49</v>
      </c>
      <c r="B23761" s="405">
        <v>58838</v>
      </c>
      <c r="C23761" s="292" t="s">
        <v>2980</v>
      </c>
      <c r="E23761" s="292" t="s">
        <v>214</v>
      </c>
      <c r="F23761" s="405">
        <v>65438</v>
      </c>
      <c r="G23761" s="292" t="s">
        <v>2980</v>
      </c>
    </row>
    <row r="23762" spans="1:7">
      <c r="A23762" s="292" t="s">
        <v>49</v>
      </c>
      <c r="B23762" s="405">
        <v>59070</v>
      </c>
      <c r="C23762" s="292" t="s">
        <v>2980</v>
      </c>
      <c r="E23762" s="292" t="s">
        <v>214</v>
      </c>
      <c r="F23762" s="405">
        <v>65439</v>
      </c>
      <c r="G23762" s="292" t="s">
        <v>2980</v>
      </c>
    </row>
    <row r="23763" spans="1:7">
      <c r="A23763" s="292" t="s">
        <v>49</v>
      </c>
      <c r="B23763" s="405">
        <v>59313</v>
      </c>
      <c r="C23763" s="292" t="s">
        <v>2980</v>
      </c>
      <c r="E23763" s="292" t="s">
        <v>214</v>
      </c>
      <c r="F23763" s="405">
        <v>65440</v>
      </c>
      <c r="G23763" s="292" t="s">
        <v>2980</v>
      </c>
    </row>
    <row r="23764" spans="1:7">
      <c r="A23764" s="292" t="s">
        <v>49</v>
      </c>
      <c r="B23764" s="405">
        <v>59451</v>
      </c>
      <c r="C23764" s="292" t="s">
        <v>2980</v>
      </c>
      <c r="E23764" s="292" t="s">
        <v>214</v>
      </c>
      <c r="F23764" s="405">
        <v>65441</v>
      </c>
      <c r="G23764" s="292" t="s">
        <v>2980</v>
      </c>
    </row>
    <row r="23765" spans="1:7">
      <c r="A23765" s="292" t="s">
        <v>49</v>
      </c>
      <c r="B23765" s="405">
        <v>59729</v>
      </c>
      <c r="C23765" s="292" t="s">
        <v>2980</v>
      </c>
      <c r="E23765" s="292" t="s">
        <v>214</v>
      </c>
      <c r="F23765" s="405">
        <v>65443</v>
      </c>
      <c r="G23765" s="292" t="s">
        <v>2980</v>
      </c>
    </row>
    <row r="23766" spans="1:7">
      <c r="A23766" s="292" t="s">
        <v>49</v>
      </c>
      <c r="B23766" s="405">
        <v>59928</v>
      </c>
      <c r="C23766" s="292" t="s">
        <v>2980</v>
      </c>
      <c r="E23766" s="292" t="s">
        <v>214</v>
      </c>
      <c r="F23766" s="405">
        <v>65449</v>
      </c>
      <c r="G23766" s="292" t="s">
        <v>2980</v>
      </c>
    </row>
    <row r="23767" spans="1:7">
      <c r="A23767" s="292" t="s">
        <v>49</v>
      </c>
      <c r="B23767" s="405">
        <v>63363</v>
      </c>
      <c r="C23767" s="292" t="s">
        <v>2980</v>
      </c>
      <c r="E23767" s="292" t="s">
        <v>214</v>
      </c>
      <c r="F23767" s="405">
        <v>65452</v>
      </c>
      <c r="G23767" s="292" t="s">
        <v>2980</v>
      </c>
    </row>
    <row r="23768" spans="1:7">
      <c r="A23768" s="292" t="s">
        <v>49</v>
      </c>
      <c r="B23768" s="405">
        <v>63957</v>
      </c>
      <c r="C23768" s="292" t="s">
        <v>2980</v>
      </c>
      <c r="E23768" s="292" t="s">
        <v>214</v>
      </c>
      <c r="F23768" s="405">
        <v>65461</v>
      </c>
      <c r="G23768" s="292" t="s">
        <v>2980</v>
      </c>
    </row>
    <row r="23769" spans="1:7">
      <c r="A23769" s="292" t="s">
        <v>49</v>
      </c>
      <c r="B23769" s="405">
        <v>65438</v>
      </c>
      <c r="C23769" s="292" t="s">
        <v>2980</v>
      </c>
      <c r="E23769" s="292" t="s">
        <v>214</v>
      </c>
      <c r="F23769" s="405">
        <v>65463</v>
      </c>
      <c r="G23769" s="292" t="s">
        <v>2980</v>
      </c>
    </row>
    <row r="23770" spans="1:7">
      <c r="A23770" s="292" t="s">
        <v>49</v>
      </c>
      <c r="B23770" s="405">
        <v>65707</v>
      </c>
      <c r="C23770" s="292" t="s">
        <v>2980</v>
      </c>
      <c r="E23770" s="292" t="s">
        <v>214</v>
      </c>
      <c r="F23770" s="405">
        <v>65470</v>
      </c>
      <c r="G23770" s="292" t="s">
        <v>2980</v>
      </c>
    </row>
    <row r="23771" spans="1:7">
      <c r="A23771" s="292" t="s">
        <v>49</v>
      </c>
      <c r="B23771" s="405">
        <v>66777</v>
      </c>
      <c r="C23771" s="292" t="s">
        <v>2980</v>
      </c>
      <c r="E23771" s="292" t="s">
        <v>214</v>
      </c>
      <c r="F23771" s="405">
        <v>65479</v>
      </c>
      <c r="G23771" s="292" t="s">
        <v>2980</v>
      </c>
    </row>
    <row r="23772" spans="1:7">
      <c r="A23772" s="292" t="s">
        <v>49</v>
      </c>
      <c r="B23772" s="405">
        <v>57720</v>
      </c>
      <c r="C23772" s="292" t="s">
        <v>2980</v>
      </c>
      <c r="E23772" s="292" t="s">
        <v>214</v>
      </c>
      <c r="F23772" s="405">
        <v>65486</v>
      </c>
      <c r="G23772" s="292" t="s">
        <v>2980</v>
      </c>
    </row>
    <row r="23773" spans="1:7">
      <c r="A23773" s="292" t="s">
        <v>49</v>
      </c>
      <c r="B23773" s="405">
        <v>58229</v>
      </c>
      <c r="C23773" s="292" t="s">
        <v>2980</v>
      </c>
      <c r="E23773" s="292" t="s">
        <v>214</v>
      </c>
      <c r="F23773" s="405">
        <v>65501</v>
      </c>
      <c r="G23773" s="292" t="s">
        <v>2980</v>
      </c>
    </row>
    <row r="23774" spans="1:7">
      <c r="A23774" s="292" t="s">
        <v>49</v>
      </c>
      <c r="B23774" s="405">
        <v>58456</v>
      </c>
      <c r="C23774" s="292" t="s">
        <v>2980</v>
      </c>
      <c r="E23774" s="292" t="s">
        <v>214</v>
      </c>
      <c r="F23774" s="405">
        <v>65529</v>
      </c>
      <c r="G23774" s="292" t="s">
        <v>2980</v>
      </c>
    </row>
    <row r="23775" spans="1:7">
      <c r="A23775" s="292" t="s">
        <v>49</v>
      </c>
      <c r="B23775" s="405">
        <v>58636</v>
      </c>
      <c r="C23775" s="292" t="s">
        <v>2980</v>
      </c>
      <c r="E23775" s="292" t="s">
        <v>214</v>
      </c>
      <c r="F23775" s="405">
        <v>65532</v>
      </c>
      <c r="G23775" s="292" t="s">
        <v>2980</v>
      </c>
    </row>
    <row r="23776" spans="1:7">
      <c r="A23776" s="292" t="s">
        <v>49</v>
      </c>
      <c r="B23776" s="405">
        <v>58844</v>
      </c>
      <c r="C23776" s="292" t="s">
        <v>2980</v>
      </c>
      <c r="E23776" s="292" t="s">
        <v>214</v>
      </c>
      <c r="F23776" s="405">
        <v>65550</v>
      </c>
      <c r="G23776" s="292" t="s">
        <v>2980</v>
      </c>
    </row>
    <row r="23777" spans="1:7">
      <c r="A23777" s="292" t="s">
        <v>49</v>
      </c>
      <c r="B23777" s="405">
        <v>59071</v>
      </c>
      <c r="C23777" s="292" t="s">
        <v>2980</v>
      </c>
      <c r="E23777" s="292" t="s">
        <v>214</v>
      </c>
      <c r="F23777" s="405">
        <v>65556</v>
      </c>
      <c r="G23777" s="292" t="s">
        <v>2980</v>
      </c>
    </row>
    <row r="23778" spans="1:7">
      <c r="A23778" s="292" t="s">
        <v>49</v>
      </c>
      <c r="B23778" s="405">
        <v>59314</v>
      </c>
      <c r="C23778" s="292" t="s">
        <v>2980</v>
      </c>
      <c r="E23778" s="292" t="s">
        <v>214</v>
      </c>
      <c r="F23778" s="405">
        <v>65564</v>
      </c>
      <c r="G23778" s="292" t="s">
        <v>2980</v>
      </c>
    </row>
    <row r="23779" spans="1:7">
      <c r="A23779" s="292" t="s">
        <v>49</v>
      </c>
      <c r="B23779" s="405">
        <v>59453</v>
      </c>
      <c r="C23779" s="292" t="s">
        <v>2980</v>
      </c>
      <c r="E23779" s="292" t="s">
        <v>214</v>
      </c>
      <c r="F23779" s="405">
        <v>65565</v>
      </c>
      <c r="G23779" s="292" t="s">
        <v>2980</v>
      </c>
    </row>
    <row r="23780" spans="1:7">
      <c r="A23780" s="292" t="s">
        <v>49</v>
      </c>
      <c r="B23780" s="405">
        <v>59731</v>
      </c>
      <c r="C23780" s="292" t="s">
        <v>2980</v>
      </c>
      <c r="E23780" s="292" t="s">
        <v>214</v>
      </c>
      <c r="F23780" s="405">
        <v>65586</v>
      </c>
      <c r="G23780" s="292" t="s">
        <v>2980</v>
      </c>
    </row>
    <row r="23781" spans="1:7">
      <c r="A23781" s="292" t="s">
        <v>49</v>
      </c>
      <c r="B23781" s="405">
        <v>59930</v>
      </c>
      <c r="C23781" s="292" t="s">
        <v>2980</v>
      </c>
      <c r="E23781" s="292" t="s">
        <v>214</v>
      </c>
      <c r="F23781" s="405">
        <v>65590</v>
      </c>
      <c r="G23781" s="292" t="s">
        <v>2980</v>
      </c>
    </row>
    <row r="23782" spans="1:7">
      <c r="A23782" s="292" t="s">
        <v>49</v>
      </c>
      <c r="B23782" s="405">
        <v>63386</v>
      </c>
      <c r="C23782" s="292" t="s">
        <v>2980</v>
      </c>
      <c r="E23782" s="292" t="s">
        <v>214</v>
      </c>
      <c r="F23782" s="405">
        <v>65603</v>
      </c>
      <c r="G23782" s="292" t="s">
        <v>2980</v>
      </c>
    </row>
    <row r="23783" spans="1:7">
      <c r="A23783" s="292" t="s">
        <v>49</v>
      </c>
      <c r="B23783" s="405">
        <v>63961</v>
      </c>
      <c r="C23783" s="292" t="s">
        <v>2980</v>
      </c>
      <c r="E23783" s="292" t="s">
        <v>214</v>
      </c>
      <c r="F23783" s="405">
        <v>65625</v>
      </c>
      <c r="G23783" s="292" t="s">
        <v>2980</v>
      </c>
    </row>
    <row r="23784" spans="1:7">
      <c r="A23784" s="292" t="s">
        <v>49</v>
      </c>
      <c r="B23784" s="405">
        <v>65439</v>
      </c>
      <c r="C23784" s="292" t="s">
        <v>2980</v>
      </c>
      <c r="E23784" s="292" t="s">
        <v>214</v>
      </c>
      <c r="F23784" s="405">
        <v>65632</v>
      </c>
      <c r="G23784" s="292" t="s">
        <v>2980</v>
      </c>
    </row>
    <row r="23785" spans="1:7">
      <c r="A23785" s="292" t="s">
        <v>49</v>
      </c>
      <c r="B23785" s="405">
        <v>65713</v>
      </c>
      <c r="C23785" s="292" t="s">
        <v>2980</v>
      </c>
      <c r="E23785" s="292" t="s">
        <v>214</v>
      </c>
      <c r="F23785" s="405">
        <v>65634</v>
      </c>
      <c r="G23785" s="292" t="s">
        <v>2980</v>
      </c>
    </row>
    <row r="23786" spans="1:7">
      <c r="A23786" s="292" t="s">
        <v>49</v>
      </c>
      <c r="B23786" s="405">
        <v>66783</v>
      </c>
      <c r="C23786" s="292" t="s">
        <v>2980</v>
      </c>
      <c r="E23786" s="292" t="s">
        <v>214</v>
      </c>
      <c r="F23786" s="405">
        <v>65635</v>
      </c>
      <c r="G23786" s="292" t="s">
        <v>2980</v>
      </c>
    </row>
    <row r="23787" spans="1:7">
      <c r="A23787" s="292" t="s">
        <v>49</v>
      </c>
      <c r="B23787" s="405">
        <v>57722</v>
      </c>
      <c r="C23787" s="292" t="s">
        <v>2980</v>
      </c>
      <c r="E23787" s="292" t="s">
        <v>214</v>
      </c>
      <c r="F23787" s="405">
        <v>65637</v>
      </c>
      <c r="G23787" s="292" t="s">
        <v>2980</v>
      </c>
    </row>
    <row r="23788" spans="1:7">
      <c r="A23788" s="292" t="s">
        <v>49</v>
      </c>
      <c r="B23788" s="405">
        <v>58233</v>
      </c>
      <c r="C23788" s="292" t="s">
        <v>2980</v>
      </c>
      <c r="E23788" s="292" t="s">
        <v>214</v>
      </c>
      <c r="F23788" s="405">
        <v>65638</v>
      </c>
      <c r="G23788" s="292" t="s">
        <v>2980</v>
      </c>
    </row>
    <row r="23789" spans="1:7">
      <c r="A23789" s="292" t="s">
        <v>49</v>
      </c>
      <c r="B23789" s="405">
        <v>58460</v>
      </c>
      <c r="C23789" s="292" t="s">
        <v>2980</v>
      </c>
      <c r="E23789" s="292" t="s">
        <v>214</v>
      </c>
      <c r="F23789" s="405">
        <v>65641</v>
      </c>
      <c r="G23789" s="292" t="s">
        <v>2980</v>
      </c>
    </row>
    <row r="23790" spans="1:7">
      <c r="A23790" s="292" t="s">
        <v>49</v>
      </c>
      <c r="B23790" s="405">
        <v>58641</v>
      </c>
      <c r="C23790" s="292" t="s">
        <v>2980</v>
      </c>
      <c r="E23790" s="292" t="s">
        <v>214</v>
      </c>
      <c r="F23790" s="405">
        <v>65646</v>
      </c>
      <c r="G23790" s="292" t="s">
        <v>2980</v>
      </c>
    </row>
    <row r="23791" spans="1:7">
      <c r="A23791" s="292" t="s">
        <v>49</v>
      </c>
      <c r="B23791" s="405">
        <v>58845</v>
      </c>
      <c r="C23791" s="292" t="s">
        <v>2980</v>
      </c>
      <c r="E23791" s="292" t="s">
        <v>214</v>
      </c>
      <c r="F23791" s="405">
        <v>65647</v>
      </c>
      <c r="G23791" s="292" t="s">
        <v>2980</v>
      </c>
    </row>
    <row r="23792" spans="1:7">
      <c r="A23792" s="292" t="s">
        <v>49</v>
      </c>
      <c r="B23792" s="405">
        <v>59072</v>
      </c>
      <c r="C23792" s="292" t="s">
        <v>2980</v>
      </c>
      <c r="E23792" s="292" t="s">
        <v>214</v>
      </c>
      <c r="F23792" s="405">
        <v>65655</v>
      </c>
      <c r="G23792" s="292" t="s">
        <v>2980</v>
      </c>
    </row>
    <row r="23793" spans="1:7">
      <c r="A23793" s="292" t="s">
        <v>49</v>
      </c>
      <c r="B23793" s="405">
        <v>59315</v>
      </c>
      <c r="C23793" s="292" t="s">
        <v>2980</v>
      </c>
      <c r="E23793" s="292" t="s">
        <v>214</v>
      </c>
      <c r="F23793" s="405">
        <v>65657</v>
      </c>
      <c r="G23793" s="292" t="s">
        <v>2980</v>
      </c>
    </row>
    <row r="23794" spans="1:7">
      <c r="A23794" s="292" t="s">
        <v>49</v>
      </c>
      <c r="B23794" s="405">
        <v>59456</v>
      </c>
      <c r="C23794" s="292" t="s">
        <v>2980</v>
      </c>
      <c r="E23794" s="292" t="s">
        <v>214</v>
      </c>
      <c r="F23794" s="405">
        <v>65663</v>
      </c>
      <c r="G23794" s="292" t="s">
        <v>2980</v>
      </c>
    </row>
    <row r="23795" spans="1:7">
      <c r="A23795" s="292" t="s">
        <v>49</v>
      </c>
      <c r="B23795" s="405">
        <v>59732</v>
      </c>
      <c r="C23795" s="292" t="s">
        <v>2980</v>
      </c>
      <c r="E23795" s="292" t="s">
        <v>214</v>
      </c>
      <c r="F23795" s="405">
        <v>65667</v>
      </c>
      <c r="G23795" s="292" t="s">
        <v>2980</v>
      </c>
    </row>
    <row r="23796" spans="1:7">
      <c r="A23796" s="292" t="s">
        <v>49</v>
      </c>
      <c r="B23796" s="405">
        <v>59934</v>
      </c>
      <c r="C23796" s="292" t="s">
        <v>2980</v>
      </c>
      <c r="E23796" s="292" t="s">
        <v>214</v>
      </c>
      <c r="F23796" s="405">
        <v>65676</v>
      </c>
      <c r="G23796" s="292" t="s">
        <v>2980</v>
      </c>
    </row>
    <row r="23797" spans="1:7">
      <c r="A23797" s="292" t="s">
        <v>49</v>
      </c>
      <c r="B23797" s="405">
        <v>63388</v>
      </c>
      <c r="C23797" s="292" t="s">
        <v>2980</v>
      </c>
      <c r="E23797" s="292" t="s">
        <v>214</v>
      </c>
      <c r="F23797" s="405">
        <v>65685</v>
      </c>
      <c r="G23797" s="292" t="s">
        <v>2980</v>
      </c>
    </row>
    <row r="23798" spans="1:7">
      <c r="A23798" s="292" t="s">
        <v>49</v>
      </c>
      <c r="B23798" s="405">
        <v>63964</v>
      </c>
      <c r="C23798" s="292" t="s">
        <v>2980</v>
      </c>
      <c r="E23798" s="292" t="s">
        <v>214</v>
      </c>
      <c r="F23798" s="405">
        <v>65690</v>
      </c>
      <c r="G23798" s="292" t="s">
        <v>2980</v>
      </c>
    </row>
    <row r="23799" spans="1:7">
      <c r="A23799" s="292" t="s">
        <v>49</v>
      </c>
      <c r="B23799" s="405">
        <v>65440</v>
      </c>
      <c r="C23799" s="292" t="s">
        <v>2980</v>
      </c>
      <c r="E23799" s="292" t="s">
        <v>214</v>
      </c>
      <c r="F23799" s="405">
        <v>65692</v>
      </c>
      <c r="G23799" s="292" t="s">
        <v>2980</v>
      </c>
    </row>
    <row r="23800" spans="1:7">
      <c r="A23800" s="292" t="s">
        <v>49</v>
      </c>
      <c r="B23800" s="405">
        <v>65717</v>
      </c>
      <c r="C23800" s="292" t="s">
        <v>2980</v>
      </c>
      <c r="E23800" s="292" t="s">
        <v>214</v>
      </c>
      <c r="F23800" s="405">
        <v>65702</v>
      </c>
      <c r="G23800" s="292" t="s">
        <v>2980</v>
      </c>
    </row>
    <row r="23801" spans="1:7">
      <c r="A23801" s="292" t="s">
        <v>49</v>
      </c>
      <c r="B23801" s="405">
        <v>66840</v>
      </c>
      <c r="C23801" s="292" t="s">
        <v>2980</v>
      </c>
      <c r="E23801" s="292" t="s">
        <v>214</v>
      </c>
      <c r="F23801" s="405">
        <v>65704</v>
      </c>
      <c r="G23801" s="292" t="s">
        <v>2980</v>
      </c>
    </row>
    <row r="23802" spans="1:7">
      <c r="A23802" s="292" t="s">
        <v>49</v>
      </c>
      <c r="B23802" s="405">
        <v>57724</v>
      </c>
      <c r="C23802" s="292" t="s">
        <v>2980</v>
      </c>
      <c r="E23802" s="292" t="s">
        <v>214</v>
      </c>
      <c r="F23802" s="405">
        <v>65707</v>
      </c>
      <c r="G23802" s="292" t="s">
        <v>2980</v>
      </c>
    </row>
    <row r="23803" spans="1:7">
      <c r="A23803" s="292" t="s">
        <v>49</v>
      </c>
      <c r="B23803" s="405">
        <v>58236</v>
      </c>
      <c r="C23803" s="292" t="s">
        <v>2980</v>
      </c>
      <c r="E23803" s="292" t="s">
        <v>214</v>
      </c>
      <c r="F23803" s="405">
        <v>65713</v>
      </c>
      <c r="G23803" s="292" t="s">
        <v>2980</v>
      </c>
    </row>
    <row r="23804" spans="1:7">
      <c r="A23804" s="292" t="s">
        <v>49</v>
      </c>
      <c r="B23804" s="405">
        <v>58463</v>
      </c>
      <c r="C23804" s="292" t="s">
        <v>2980</v>
      </c>
      <c r="E23804" s="292" t="s">
        <v>214</v>
      </c>
      <c r="F23804" s="405">
        <v>65717</v>
      </c>
      <c r="G23804" s="292" t="s">
        <v>2980</v>
      </c>
    </row>
    <row r="23805" spans="1:7">
      <c r="A23805" s="292" t="s">
        <v>49</v>
      </c>
      <c r="B23805" s="405">
        <v>58642</v>
      </c>
      <c r="C23805" s="292" t="s">
        <v>2980</v>
      </c>
      <c r="E23805" s="292" t="s">
        <v>214</v>
      </c>
      <c r="F23805" s="405">
        <v>65723</v>
      </c>
      <c r="G23805" s="292" t="s">
        <v>2980</v>
      </c>
    </row>
    <row r="23806" spans="1:7">
      <c r="A23806" s="292" t="s">
        <v>49</v>
      </c>
      <c r="B23806" s="405">
        <v>58847</v>
      </c>
      <c r="C23806" s="292" t="s">
        <v>2980</v>
      </c>
      <c r="E23806" s="292" t="s">
        <v>214</v>
      </c>
      <c r="F23806" s="405">
        <v>65727</v>
      </c>
      <c r="G23806" s="292" t="s">
        <v>2980</v>
      </c>
    </row>
    <row r="23807" spans="1:7">
      <c r="A23807" s="292" t="s">
        <v>49</v>
      </c>
      <c r="B23807" s="405">
        <v>59074</v>
      </c>
      <c r="C23807" s="292" t="s">
        <v>2980</v>
      </c>
      <c r="E23807" s="292" t="s">
        <v>214</v>
      </c>
      <c r="F23807" s="405">
        <v>65734</v>
      </c>
      <c r="G23807" s="292" t="s">
        <v>2980</v>
      </c>
    </row>
    <row r="23808" spans="1:7">
      <c r="A23808" s="292" t="s">
        <v>49</v>
      </c>
      <c r="B23808" s="405">
        <v>59316</v>
      </c>
      <c r="C23808" s="292" t="s">
        <v>2980</v>
      </c>
      <c r="E23808" s="292" t="s">
        <v>214</v>
      </c>
      <c r="F23808" s="405">
        <v>65735</v>
      </c>
      <c r="G23808" s="292" t="s">
        <v>2980</v>
      </c>
    </row>
    <row r="23809" spans="1:7">
      <c r="A23809" s="292" t="s">
        <v>49</v>
      </c>
      <c r="B23809" s="405">
        <v>59460</v>
      </c>
      <c r="C23809" s="292" t="s">
        <v>2980</v>
      </c>
      <c r="E23809" s="292" t="s">
        <v>214</v>
      </c>
      <c r="F23809" s="405">
        <v>65744</v>
      </c>
      <c r="G23809" s="292" t="s">
        <v>2980</v>
      </c>
    </row>
    <row r="23810" spans="1:7">
      <c r="A23810" s="292" t="s">
        <v>49</v>
      </c>
      <c r="B23810" s="405">
        <v>59733</v>
      </c>
      <c r="C23810" s="292" t="s">
        <v>2980</v>
      </c>
      <c r="E23810" s="292" t="s">
        <v>214</v>
      </c>
      <c r="F23810" s="405">
        <v>65745</v>
      </c>
      <c r="G23810" s="292" t="s">
        <v>2980</v>
      </c>
    </row>
    <row r="23811" spans="1:7">
      <c r="A23811" s="292" t="s">
        <v>49</v>
      </c>
      <c r="B23811" s="405">
        <v>62001</v>
      </c>
      <c r="C23811" s="292" t="s">
        <v>2980</v>
      </c>
      <c r="E23811" s="292" t="s">
        <v>214</v>
      </c>
      <c r="F23811" s="405">
        <v>65747</v>
      </c>
      <c r="G23811" s="292" t="s">
        <v>2980</v>
      </c>
    </row>
    <row r="23812" spans="1:7">
      <c r="A23812" s="292" t="s">
        <v>49</v>
      </c>
      <c r="B23812" s="405">
        <v>63433</v>
      </c>
      <c r="C23812" s="292" t="s">
        <v>2980</v>
      </c>
      <c r="E23812" s="292" t="s">
        <v>214</v>
      </c>
      <c r="F23812" s="405">
        <v>65761</v>
      </c>
      <c r="G23812" s="292" t="s">
        <v>2980</v>
      </c>
    </row>
    <row r="23813" spans="1:7">
      <c r="A23813" s="292" t="s">
        <v>49</v>
      </c>
      <c r="B23813" s="405">
        <v>64402</v>
      </c>
      <c r="C23813" s="292" t="s">
        <v>2980</v>
      </c>
      <c r="E23813" s="292" t="s">
        <v>214</v>
      </c>
      <c r="F23813" s="405">
        <v>65762</v>
      </c>
      <c r="G23813" s="292" t="s">
        <v>2980</v>
      </c>
    </row>
    <row r="23814" spans="1:7">
      <c r="A23814" s="292" t="s">
        <v>49</v>
      </c>
      <c r="B23814" s="405">
        <v>65441</v>
      </c>
      <c r="C23814" s="292" t="s">
        <v>2980</v>
      </c>
      <c r="E23814" s="292" t="s">
        <v>214</v>
      </c>
      <c r="F23814" s="405">
        <v>65768</v>
      </c>
      <c r="G23814" s="292" t="s">
        <v>2980</v>
      </c>
    </row>
    <row r="23815" spans="1:7">
      <c r="A23815" s="292" t="s">
        <v>49</v>
      </c>
      <c r="B23815" s="405">
        <v>65723</v>
      </c>
      <c r="C23815" s="292" t="s">
        <v>2980</v>
      </c>
      <c r="E23815" s="292" t="s">
        <v>214</v>
      </c>
      <c r="F23815" s="405">
        <v>65769</v>
      </c>
      <c r="G23815" s="292" t="s">
        <v>2980</v>
      </c>
    </row>
    <row r="23816" spans="1:7">
      <c r="A23816" s="292" t="s">
        <v>49</v>
      </c>
      <c r="B23816" s="405">
        <v>66850</v>
      </c>
      <c r="C23816" s="292" t="s">
        <v>2980</v>
      </c>
      <c r="E23816" s="292" t="s">
        <v>214</v>
      </c>
      <c r="F23816" s="405">
        <v>65772</v>
      </c>
      <c r="G23816" s="292" t="s">
        <v>2980</v>
      </c>
    </row>
    <row r="23817" spans="1:7">
      <c r="A23817" s="292" t="s">
        <v>49</v>
      </c>
      <c r="B23817" s="405">
        <v>57725</v>
      </c>
      <c r="C23817" s="292" t="s">
        <v>2980</v>
      </c>
      <c r="E23817" s="292" t="s">
        <v>214</v>
      </c>
      <c r="F23817" s="405">
        <v>65778</v>
      </c>
      <c r="G23817" s="292" t="s">
        <v>2980</v>
      </c>
    </row>
    <row r="23818" spans="1:7">
      <c r="A23818" s="292" t="s">
        <v>49</v>
      </c>
      <c r="B23818" s="405">
        <v>58239</v>
      </c>
      <c r="C23818" s="292" t="s">
        <v>2980</v>
      </c>
      <c r="E23818" s="292" t="s">
        <v>214</v>
      </c>
      <c r="F23818" s="405">
        <v>65779</v>
      </c>
      <c r="G23818" s="292" t="s">
        <v>2980</v>
      </c>
    </row>
    <row r="23819" spans="1:7">
      <c r="A23819" s="292" t="s">
        <v>49</v>
      </c>
      <c r="B23819" s="405">
        <v>58466</v>
      </c>
      <c r="C23819" s="292" t="s">
        <v>2980</v>
      </c>
      <c r="E23819" s="292" t="s">
        <v>214</v>
      </c>
      <c r="F23819" s="405">
        <v>65783</v>
      </c>
      <c r="G23819" s="292" t="s">
        <v>2980</v>
      </c>
    </row>
    <row r="23820" spans="1:7">
      <c r="A23820" s="292" t="s">
        <v>49</v>
      </c>
      <c r="B23820" s="405">
        <v>58644</v>
      </c>
      <c r="C23820" s="292" t="s">
        <v>2980</v>
      </c>
      <c r="E23820" s="292" t="s">
        <v>214</v>
      </c>
      <c r="F23820" s="405">
        <v>65784</v>
      </c>
      <c r="G23820" s="292" t="s">
        <v>2980</v>
      </c>
    </row>
    <row r="23821" spans="1:7">
      <c r="A23821" s="292" t="s">
        <v>49</v>
      </c>
      <c r="B23821" s="405">
        <v>58852</v>
      </c>
      <c r="C23821" s="292" t="s">
        <v>2980</v>
      </c>
      <c r="E23821" s="292" t="s">
        <v>214</v>
      </c>
      <c r="F23821" s="405">
        <v>65787</v>
      </c>
      <c r="G23821" s="292" t="s">
        <v>2980</v>
      </c>
    </row>
    <row r="23822" spans="1:7">
      <c r="A23822" s="292" t="s">
        <v>49</v>
      </c>
      <c r="B23822" s="405">
        <v>59075</v>
      </c>
      <c r="C23822" s="292" t="s">
        <v>2980</v>
      </c>
      <c r="E23822" s="292" t="s">
        <v>214</v>
      </c>
      <c r="F23822" s="405">
        <v>65789</v>
      </c>
      <c r="G23822" s="292" t="s">
        <v>2980</v>
      </c>
    </row>
    <row r="23823" spans="1:7">
      <c r="A23823" s="292" t="s">
        <v>49</v>
      </c>
      <c r="B23823" s="405">
        <v>59317</v>
      </c>
      <c r="C23823" s="292" t="s">
        <v>2980</v>
      </c>
      <c r="E23823" s="292" t="s">
        <v>214</v>
      </c>
      <c r="F23823" s="405">
        <v>66014</v>
      </c>
      <c r="G23823" s="292" t="s">
        <v>2980</v>
      </c>
    </row>
    <row r="23824" spans="1:7">
      <c r="A23824" s="292" t="s">
        <v>49</v>
      </c>
      <c r="B23824" s="405">
        <v>59462</v>
      </c>
      <c r="C23824" s="292" t="s">
        <v>2980</v>
      </c>
      <c r="E23824" s="292" t="s">
        <v>214</v>
      </c>
      <c r="F23824" s="405">
        <v>66033</v>
      </c>
      <c r="G23824" s="292" t="s">
        <v>2980</v>
      </c>
    </row>
    <row r="23825" spans="1:7">
      <c r="A23825" s="292" t="s">
        <v>49</v>
      </c>
      <c r="B23825" s="405">
        <v>59736</v>
      </c>
      <c r="C23825" s="292" t="s">
        <v>2980</v>
      </c>
      <c r="E23825" s="292" t="s">
        <v>214</v>
      </c>
      <c r="F23825" s="405">
        <v>66039</v>
      </c>
      <c r="G23825" s="292" t="s">
        <v>2980</v>
      </c>
    </row>
    <row r="23826" spans="1:7">
      <c r="A23826" s="292" t="s">
        <v>49</v>
      </c>
      <c r="B23826" s="405">
        <v>62037</v>
      </c>
      <c r="C23826" s="292" t="s">
        <v>2980</v>
      </c>
      <c r="E23826" s="292" t="s">
        <v>214</v>
      </c>
      <c r="F23826" s="405">
        <v>66042</v>
      </c>
      <c r="G23826" s="292" t="s">
        <v>2980</v>
      </c>
    </row>
    <row r="23827" spans="1:7">
      <c r="A23827" s="292" t="s">
        <v>49</v>
      </c>
      <c r="B23827" s="405">
        <v>63439</v>
      </c>
      <c r="C23827" s="292" t="s">
        <v>2980</v>
      </c>
      <c r="E23827" s="292" t="s">
        <v>214</v>
      </c>
      <c r="F23827" s="405">
        <v>66093</v>
      </c>
      <c r="G23827" s="292" t="s">
        <v>2980</v>
      </c>
    </row>
    <row r="23828" spans="1:7">
      <c r="A23828" s="292" t="s">
        <v>49</v>
      </c>
      <c r="B23828" s="405">
        <v>64421</v>
      </c>
      <c r="C23828" s="292" t="s">
        <v>2980</v>
      </c>
      <c r="E23828" s="292" t="s">
        <v>214</v>
      </c>
      <c r="F23828" s="405">
        <v>66401</v>
      </c>
      <c r="G23828" s="292" t="s">
        <v>2980</v>
      </c>
    </row>
    <row r="23829" spans="1:7">
      <c r="A23829" s="292" t="s">
        <v>49</v>
      </c>
      <c r="B23829" s="405">
        <v>65443</v>
      </c>
      <c r="C23829" s="292" t="s">
        <v>2980</v>
      </c>
      <c r="E23829" s="292" t="s">
        <v>214</v>
      </c>
      <c r="F23829" s="405">
        <v>66404</v>
      </c>
      <c r="G23829" s="292" t="s">
        <v>2980</v>
      </c>
    </row>
    <row r="23830" spans="1:7">
      <c r="A23830" s="292" t="s">
        <v>49</v>
      </c>
      <c r="B23830" s="405">
        <v>65727</v>
      </c>
      <c r="C23830" s="292" t="s">
        <v>2980</v>
      </c>
      <c r="E23830" s="292" t="s">
        <v>214</v>
      </c>
      <c r="F23830" s="405">
        <v>66406</v>
      </c>
      <c r="G23830" s="292" t="s">
        <v>2980</v>
      </c>
    </row>
    <row r="23831" spans="1:7">
      <c r="A23831" s="292" t="s">
        <v>49</v>
      </c>
      <c r="B23831" s="405">
        <v>66853</v>
      </c>
      <c r="C23831" s="292" t="s">
        <v>2980</v>
      </c>
      <c r="E23831" s="292" t="s">
        <v>214</v>
      </c>
      <c r="F23831" s="405">
        <v>66412</v>
      </c>
      <c r="G23831" s="292" t="s">
        <v>2980</v>
      </c>
    </row>
    <row r="23832" spans="1:7">
      <c r="A23832" s="292" t="s">
        <v>49</v>
      </c>
      <c r="B23832" s="405">
        <v>57730</v>
      </c>
      <c r="C23832" s="292" t="s">
        <v>2980</v>
      </c>
      <c r="E23832" s="292" t="s">
        <v>214</v>
      </c>
      <c r="F23832" s="405">
        <v>66413</v>
      </c>
      <c r="G23832" s="292" t="s">
        <v>2980</v>
      </c>
    </row>
    <row r="23833" spans="1:7">
      <c r="A23833" s="292" t="s">
        <v>49</v>
      </c>
      <c r="B23833" s="405">
        <v>58244</v>
      </c>
      <c r="C23833" s="292" t="s">
        <v>2980</v>
      </c>
      <c r="E23833" s="292" t="s">
        <v>214</v>
      </c>
      <c r="F23833" s="405">
        <v>66518</v>
      </c>
      <c r="G23833" s="292" t="s">
        <v>2980</v>
      </c>
    </row>
    <row r="23834" spans="1:7">
      <c r="A23834" s="292" t="s">
        <v>49</v>
      </c>
      <c r="B23834" s="405">
        <v>58467</v>
      </c>
      <c r="C23834" s="292" t="s">
        <v>2980</v>
      </c>
      <c r="E23834" s="292" t="s">
        <v>214</v>
      </c>
      <c r="F23834" s="405">
        <v>66527</v>
      </c>
      <c r="G23834" s="292" t="s">
        <v>2980</v>
      </c>
    </row>
    <row r="23835" spans="1:7">
      <c r="A23835" s="292" t="s">
        <v>49</v>
      </c>
      <c r="B23835" s="405">
        <v>58646</v>
      </c>
      <c r="C23835" s="292" t="s">
        <v>2980</v>
      </c>
      <c r="E23835" s="292" t="s">
        <v>214</v>
      </c>
      <c r="F23835" s="405">
        <v>66532</v>
      </c>
      <c r="G23835" s="292" t="s">
        <v>2980</v>
      </c>
    </row>
    <row r="23836" spans="1:7">
      <c r="A23836" s="292" t="s">
        <v>49</v>
      </c>
      <c r="B23836" s="405">
        <v>58854</v>
      </c>
      <c r="C23836" s="292" t="s">
        <v>2980</v>
      </c>
      <c r="E23836" s="292" t="s">
        <v>214</v>
      </c>
      <c r="F23836" s="405">
        <v>66544</v>
      </c>
      <c r="G23836" s="292" t="s">
        <v>2980</v>
      </c>
    </row>
    <row r="23837" spans="1:7">
      <c r="A23837" s="292" t="s">
        <v>49</v>
      </c>
      <c r="B23837" s="405">
        <v>59076</v>
      </c>
      <c r="C23837" s="292" t="s">
        <v>2980</v>
      </c>
      <c r="E23837" s="292" t="s">
        <v>214</v>
      </c>
      <c r="F23837" s="405">
        <v>66710</v>
      </c>
      <c r="G23837" s="292" t="s">
        <v>2980</v>
      </c>
    </row>
    <row r="23838" spans="1:7">
      <c r="A23838" s="292" t="s">
        <v>49</v>
      </c>
      <c r="B23838" s="405">
        <v>59318</v>
      </c>
      <c r="C23838" s="292" t="s">
        <v>2980</v>
      </c>
      <c r="E23838" s="292" t="s">
        <v>214</v>
      </c>
      <c r="F23838" s="405">
        <v>66714</v>
      </c>
      <c r="G23838" s="292" t="s">
        <v>2980</v>
      </c>
    </row>
    <row r="23839" spans="1:7">
      <c r="A23839" s="292" t="s">
        <v>49</v>
      </c>
      <c r="B23839" s="405">
        <v>59463</v>
      </c>
      <c r="C23839" s="292" t="s">
        <v>2980</v>
      </c>
      <c r="E23839" s="292" t="s">
        <v>214</v>
      </c>
      <c r="F23839" s="405">
        <v>66734</v>
      </c>
      <c r="G23839" s="292" t="s">
        <v>2980</v>
      </c>
    </row>
    <row r="23840" spans="1:7">
      <c r="A23840" s="292" t="s">
        <v>49</v>
      </c>
      <c r="B23840" s="405">
        <v>59739</v>
      </c>
      <c r="C23840" s="292" t="s">
        <v>2980</v>
      </c>
      <c r="E23840" s="292" t="s">
        <v>214</v>
      </c>
      <c r="F23840" s="405">
        <v>66751</v>
      </c>
      <c r="G23840" s="292" t="s">
        <v>2980</v>
      </c>
    </row>
    <row r="23841" spans="1:7">
      <c r="A23841" s="292" t="s">
        <v>49</v>
      </c>
      <c r="B23841" s="405">
        <v>62053</v>
      </c>
      <c r="C23841" s="292" t="s">
        <v>2980</v>
      </c>
      <c r="E23841" s="292" t="s">
        <v>214</v>
      </c>
      <c r="F23841" s="405">
        <v>66754</v>
      </c>
      <c r="G23841" s="292" t="s">
        <v>2980</v>
      </c>
    </row>
    <row r="23842" spans="1:7">
      <c r="A23842" s="292" t="s">
        <v>49</v>
      </c>
      <c r="B23842" s="405">
        <v>63446</v>
      </c>
      <c r="C23842" s="292" t="s">
        <v>2980</v>
      </c>
      <c r="E23842" s="292" t="s">
        <v>214</v>
      </c>
      <c r="F23842" s="405">
        <v>66755</v>
      </c>
      <c r="G23842" s="292" t="s">
        <v>2980</v>
      </c>
    </row>
    <row r="23843" spans="1:7">
      <c r="A23843" s="292" t="s">
        <v>49</v>
      </c>
      <c r="B23843" s="405">
        <v>64437</v>
      </c>
      <c r="C23843" s="292" t="s">
        <v>2980</v>
      </c>
      <c r="E23843" s="292" t="s">
        <v>214</v>
      </c>
      <c r="F23843" s="405">
        <v>66777</v>
      </c>
      <c r="G23843" s="292" t="s">
        <v>2980</v>
      </c>
    </row>
    <row r="23844" spans="1:7">
      <c r="A23844" s="292" t="s">
        <v>49</v>
      </c>
      <c r="B23844" s="405">
        <v>65449</v>
      </c>
      <c r="C23844" s="292" t="s">
        <v>2980</v>
      </c>
      <c r="E23844" s="292" t="s">
        <v>214</v>
      </c>
      <c r="F23844" s="405">
        <v>66783</v>
      </c>
      <c r="G23844" s="292" t="s">
        <v>2980</v>
      </c>
    </row>
    <row r="23845" spans="1:7">
      <c r="A23845" s="292" t="s">
        <v>49</v>
      </c>
      <c r="B23845" s="405">
        <v>65734</v>
      </c>
      <c r="C23845" s="292" t="s">
        <v>2980</v>
      </c>
      <c r="E23845" s="292" t="s">
        <v>214</v>
      </c>
      <c r="F23845" s="405">
        <v>66840</v>
      </c>
      <c r="G23845" s="292" t="s">
        <v>2980</v>
      </c>
    </row>
    <row r="23846" spans="1:7">
      <c r="A23846" s="292" t="s">
        <v>49</v>
      </c>
      <c r="B23846" s="405">
        <v>66863</v>
      </c>
      <c r="C23846" s="292" t="s">
        <v>2980</v>
      </c>
      <c r="E23846" s="292" t="s">
        <v>214</v>
      </c>
      <c r="F23846" s="405">
        <v>66850</v>
      </c>
      <c r="G23846" s="292" t="s">
        <v>2980</v>
      </c>
    </row>
    <row r="23847" spans="1:7">
      <c r="A23847" s="292" t="s">
        <v>49</v>
      </c>
      <c r="B23847" s="405">
        <v>57735</v>
      </c>
      <c r="C23847" s="292" t="s">
        <v>2980</v>
      </c>
      <c r="E23847" s="292" t="s">
        <v>214</v>
      </c>
      <c r="F23847" s="405">
        <v>66853</v>
      </c>
      <c r="G23847" s="292" t="s">
        <v>2980</v>
      </c>
    </row>
    <row r="23848" spans="1:7">
      <c r="A23848" s="292" t="s">
        <v>49</v>
      </c>
      <c r="B23848" s="405">
        <v>58254</v>
      </c>
      <c r="C23848" s="292" t="s">
        <v>2980</v>
      </c>
      <c r="E23848" s="292" t="s">
        <v>214</v>
      </c>
      <c r="F23848" s="405">
        <v>66863</v>
      </c>
      <c r="G23848" s="292" t="s">
        <v>2980</v>
      </c>
    </row>
    <row r="23849" spans="1:7">
      <c r="A23849" s="292" t="s">
        <v>49</v>
      </c>
      <c r="B23849" s="405">
        <v>58472</v>
      </c>
      <c r="C23849" s="292" t="s">
        <v>2980</v>
      </c>
      <c r="E23849" s="292" t="s">
        <v>214</v>
      </c>
      <c r="F23849" s="405">
        <v>66866</v>
      </c>
      <c r="G23849" s="292" t="s">
        <v>2980</v>
      </c>
    </row>
    <row r="23850" spans="1:7">
      <c r="A23850" s="292" t="s">
        <v>49</v>
      </c>
      <c r="B23850" s="405">
        <v>58647</v>
      </c>
      <c r="C23850" s="292" t="s">
        <v>2980</v>
      </c>
      <c r="E23850" s="292" t="s">
        <v>214</v>
      </c>
      <c r="F23850" s="405">
        <v>66870</v>
      </c>
      <c r="G23850" s="292" t="s">
        <v>2980</v>
      </c>
    </row>
    <row r="23851" spans="1:7">
      <c r="A23851" s="292" t="s">
        <v>49</v>
      </c>
      <c r="B23851" s="405">
        <v>58856</v>
      </c>
      <c r="C23851" s="292" t="s">
        <v>2980</v>
      </c>
      <c r="E23851" s="292" t="s">
        <v>214</v>
      </c>
      <c r="F23851" s="405">
        <v>66933</v>
      </c>
      <c r="G23851" s="292" t="s">
        <v>2980</v>
      </c>
    </row>
    <row r="23852" spans="1:7">
      <c r="A23852" s="292" t="s">
        <v>49</v>
      </c>
      <c r="B23852" s="405">
        <v>59077</v>
      </c>
      <c r="C23852" s="292" t="s">
        <v>2980</v>
      </c>
      <c r="E23852" s="292" t="s">
        <v>214</v>
      </c>
      <c r="F23852" s="405">
        <v>66942</v>
      </c>
      <c r="G23852" s="292" t="s">
        <v>2980</v>
      </c>
    </row>
    <row r="23853" spans="1:7">
      <c r="A23853" s="292" t="s">
        <v>49</v>
      </c>
      <c r="B23853" s="405">
        <v>59319</v>
      </c>
      <c r="C23853" s="292" t="s">
        <v>2980</v>
      </c>
      <c r="E23853" s="292" t="s">
        <v>214</v>
      </c>
      <c r="F23853" s="405">
        <v>66943</v>
      </c>
      <c r="G23853" s="292" t="s">
        <v>2980</v>
      </c>
    </row>
    <row r="23854" spans="1:7">
      <c r="A23854" s="292" t="s">
        <v>49</v>
      </c>
      <c r="B23854" s="405">
        <v>59464</v>
      </c>
      <c r="C23854" s="292" t="s">
        <v>2980</v>
      </c>
      <c r="E23854" s="292" t="s">
        <v>214</v>
      </c>
      <c r="F23854" s="405">
        <v>66946</v>
      </c>
      <c r="G23854" s="292" t="s">
        <v>2980</v>
      </c>
    </row>
    <row r="23855" spans="1:7">
      <c r="A23855" s="292" t="s">
        <v>49</v>
      </c>
      <c r="B23855" s="405">
        <v>59741</v>
      </c>
      <c r="C23855" s="292" t="s">
        <v>2980</v>
      </c>
      <c r="E23855" s="292" t="s">
        <v>214</v>
      </c>
      <c r="F23855" s="405">
        <v>66958</v>
      </c>
      <c r="G23855" s="292" t="s">
        <v>2980</v>
      </c>
    </row>
    <row r="23856" spans="1:7">
      <c r="A23856" s="292" t="s">
        <v>49</v>
      </c>
      <c r="B23856" s="405">
        <v>62074</v>
      </c>
      <c r="C23856" s="292" t="s">
        <v>2980</v>
      </c>
      <c r="E23856" s="292" t="s">
        <v>214</v>
      </c>
      <c r="F23856" s="405">
        <v>66959</v>
      </c>
      <c r="G23856" s="292" t="s">
        <v>2980</v>
      </c>
    </row>
    <row r="23857" spans="1:7">
      <c r="A23857" s="292" t="s">
        <v>49</v>
      </c>
      <c r="B23857" s="405">
        <v>63450</v>
      </c>
      <c r="C23857" s="292" t="s">
        <v>2980</v>
      </c>
      <c r="E23857" s="292" t="s">
        <v>214</v>
      </c>
      <c r="F23857" s="405">
        <v>66960</v>
      </c>
      <c r="G23857" s="292" t="s">
        <v>2980</v>
      </c>
    </row>
    <row r="23858" spans="1:7">
      <c r="A23858" s="292" t="s">
        <v>49</v>
      </c>
      <c r="B23858" s="405">
        <v>64441</v>
      </c>
      <c r="C23858" s="292" t="s">
        <v>2980</v>
      </c>
      <c r="E23858" s="292" t="s">
        <v>214</v>
      </c>
      <c r="F23858" s="405">
        <v>66963</v>
      </c>
      <c r="G23858" s="292" t="s">
        <v>2980</v>
      </c>
    </row>
    <row r="23859" spans="1:7">
      <c r="A23859" s="292" t="s">
        <v>49</v>
      </c>
      <c r="B23859" s="405">
        <v>65452</v>
      </c>
      <c r="C23859" s="292" t="s">
        <v>2980</v>
      </c>
      <c r="E23859" s="292" t="s">
        <v>214</v>
      </c>
      <c r="F23859" s="405">
        <v>66970</v>
      </c>
      <c r="G23859" s="292" t="s">
        <v>2980</v>
      </c>
    </row>
    <row r="23860" spans="1:7">
      <c r="A23860" s="292" t="s">
        <v>49</v>
      </c>
      <c r="B23860" s="405">
        <v>65735</v>
      </c>
      <c r="C23860" s="292" t="s">
        <v>2980</v>
      </c>
      <c r="E23860" s="292" t="s">
        <v>214</v>
      </c>
      <c r="F23860" s="405">
        <v>67009</v>
      </c>
      <c r="G23860" s="292" t="s">
        <v>2980</v>
      </c>
    </row>
    <row r="23861" spans="1:7">
      <c r="A23861" s="292" t="s">
        <v>49</v>
      </c>
      <c r="B23861" s="405">
        <v>66866</v>
      </c>
      <c r="C23861" s="292" t="s">
        <v>2980</v>
      </c>
      <c r="E23861" s="292" t="s">
        <v>214</v>
      </c>
      <c r="F23861" s="405">
        <v>67018</v>
      </c>
      <c r="G23861" s="292" t="s">
        <v>2980</v>
      </c>
    </row>
    <row r="23862" spans="1:7">
      <c r="A23862" s="292" t="s">
        <v>49</v>
      </c>
      <c r="B23862" s="405">
        <v>57737</v>
      </c>
      <c r="C23862" s="292" t="s">
        <v>2980</v>
      </c>
      <c r="E23862" s="292" t="s">
        <v>214</v>
      </c>
      <c r="F23862" s="405">
        <v>67023</v>
      </c>
      <c r="G23862" s="292" t="s">
        <v>2980</v>
      </c>
    </row>
    <row r="23863" spans="1:7">
      <c r="A23863" s="292" t="s">
        <v>49</v>
      </c>
      <c r="B23863" s="405">
        <v>58277</v>
      </c>
      <c r="C23863" s="292" t="s">
        <v>2980</v>
      </c>
      <c r="E23863" s="292" t="s">
        <v>214</v>
      </c>
      <c r="F23863" s="405">
        <v>67028</v>
      </c>
      <c r="G23863" s="292" t="s">
        <v>2980</v>
      </c>
    </row>
    <row r="23864" spans="1:7">
      <c r="A23864" s="292" t="s">
        <v>49</v>
      </c>
      <c r="B23864" s="405">
        <v>58475</v>
      </c>
      <c r="C23864" s="292" t="s">
        <v>2980</v>
      </c>
      <c r="E23864" s="292" t="s">
        <v>214</v>
      </c>
      <c r="F23864" s="405">
        <v>67036</v>
      </c>
      <c r="G23864" s="292" t="s">
        <v>2980</v>
      </c>
    </row>
    <row r="23865" spans="1:7">
      <c r="A23865" s="292" t="s">
        <v>49</v>
      </c>
      <c r="B23865" s="405">
        <v>58649</v>
      </c>
      <c r="C23865" s="292" t="s">
        <v>2980</v>
      </c>
      <c r="E23865" s="292" t="s">
        <v>214</v>
      </c>
      <c r="F23865" s="405">
        <v>67049</v>
      </c>
      <c r="G23865" s="292" t="s">
        <v>2980</v>
      </c>
    </row>
    <row r="23866" spans="1:7">
      <c r="A23866" s="292" t="s">
        <v>49</v>
      </c>
      <c r="B23866" s="405">
        <v>59002</v>
      </c>
      <c r="C23866" s="292" t="s">
        <v>2980</v>
      </c>
      <c r="E23866" s="292" t="s">
        <v>214</v>
      </c>
      <c r="F23866" s="405">
        <v>67057</v>
      </c>
      <c r="G23866" s="292" t="s">
        <v>2980</v>
      </c>
    </row>
    <row r="23867" spans="1:7">
      <c r="A23867" s="292" t="s">
        <v>49</v>
      </c>
      <c r="B23867" s="405">
        <v>59078</v>
      </c>
      <c r="C23867" s="292" t="s">
        <v>2980</v>
      </c>
      <c r="E23867" s="292" t="s">
        <v>214</v>
      </c>
      <c r="F23867" s="405">
        <v>67102</v>
      </c>
      <c r="G23867" s="292" t="s">
        <v>2980</v>
      </c>
    </row>
    <row r="23868" spans="1:7">
      <c r="A23868" s="292" t="s">
        <v>49</v>
      </c>
      <c r="B23868" s="405">
        <v>59322</v>
      </c>
      <c r="C23868" s="292" t="s">
        <v>2980</v>
      </c>
      <c r="E23868" s="292" t="s">
        <v>214</v>
      </c>
      <c r="F23868" s="405">
        <v>67109</v>
      </c>
      <c r="G23868" s="292" t="s">
        <v>2980</v>
      </c>
    </row>
    <row r="23869" spans="1:7">
      <c r="A23869" s="292" t="s">
        <v>49</v>
      </c>
      <c r="B23869" s="405">
        <v>59466</v>
      </c>
      <c r="C23869" s="292" t="s">
        <v>2980</v>
      </c>
      <c r="E23869" s="292" t="s">
        <v>214</v>
      </c>
      <c r="F23869" s="405">
        <v>67122</v>
      </c>
      <c r="G23869" s="292" t="s">
        <v>2980</v>
      </c>
    </row>
    <row r="23870" spans="1:7">
      <c r="A23870" s="292" t="s">
        <v>49</v>
      </c>
      <c r="B23870" s="405">
        <v>59745</v>
      </c>
      <c r="C23870" s="292" t="s">
        <v>2980</v>
      </c>
      <c r="E23870" s="292" t="s">
        <v>214</v>
      </c>
      <c r="F23870" s="405">
        <v>67137</v>
      </c>
      <c r="G23870" s="292" t="s">
        <v>2980</v>
      </c>
    </row>
    <row r="23871" spans="1:7">
      <c r="A23871" s="292" t="s">
        <v>49</v>
      </c>
      <c r="B23871" s="405">
        <v>62262</v>
      </c>
      <c r="C23871" s="292" t="s">
        <v>2980</v>
      </c>
      <c r="E23871" s="292" t="s">
        <v>214</v>
      </c>
      <c r="F23871" s="405">
        <v>67142</v>
      </c>
      <c r="G23871" s="292" t="s">
        <v>2980</v>
      </c>
    </row>
    <row r="23872" spans="1:7">
      <c r="A23872" s="292" t="s">
        <v>49</v>
      </c>
      <c r="B23872" s="405">
        <v>63544</v>
      </c>
      <c r="C23872" s="292" t="s">
        <v>2980</v>
      </c>
      <c r="E23872" s="292" t="s">
        <v>214</v>
      </c>
      <c r="F23872" s="405">
        <v>67150</v>
      </c>
      <c r="G23872" s="292" t="s">
        <v>2980</v>
      </c>
    </row>
    <row r="23873" spans="1:7">
      <c r="A23873" s="292" t="s">
        <v>49</v>
      </c>
      <c r="B23873" s="405">
        <v>64456</v>
      </c>
      <c r="C23873" s="292" t="s">
        <v>2980</v>
      </c>
      <c r="E23873" s="292" t="s">
        <v>214</v>
      </c>
      <c r="F23873" s="405">
        <v>67155</v>
      </c>
      <c r="G23873" s="292" t="s">
        <v>2980</v>
      </c>
    </row>
    <row r="23874" spans="1:7">
      <c r="A23874" s="292" t="s">
        <v>49</v>
      </c>
      <c r="B23874" s="405">
        <v>65461</v>
      </c>
      <c r="C23874" s="292" t="s">
        <v>2980</v>
      </c>
      <c r="E23874" s="292" t="s">
        <v>214</v>
      </c>
      <c r="F23874" s="405">
        <v>67344</v>
      </c>
      <c r="G23874" s="292" t="s">
        <v>2980</v>
      </c>
    </row>
    <row r="23875" spans="1:7">
      <c r="A23875" s="292" t="s">
        <v>49</v>
      </c>
      <c r="B23875" s="405">
        <v>65744</v>
      </c>
      <c r="C23875" s="292" t="s">
        <v>2980</v>
      </c>
      <c r="E23875" s="292" t="s">
        <v>214</v>
      </c>
      <c r="F23875" s="405">
        <v>67345</v>
      </c>
      <c r="G23875" s="292" t="s">
        <v>2980</v>
      </c>
    </row>
    <row r="23876" spans="1:7">
      <c r="A23876" s="292" t="s">
        <v>49</v>
      </c>
      <c r="B23876" s="405">
        <v>66870</v>
      </c>
      <c r="C23876" s="292" t="s">
        <v>2980</v>
      </c>
      <c r="E23876" s="292" t="s">
        <v>214</v>
      </c>
      <c r="F23876" s="405">
        <v>67355</v>
      </c>
      <c r="G23876" s="292" t="s">
        <v>2980</v>
      </c>
    </row>
    <row r="23877" spans="1:7">
      <c r="A23877" s="292" t="s">
        <v>49</v>
      </c>
      <c r="B23877" s="405">
        <v>57738</v>
      </c>
      <c r="C23877" s="292" t="s">
        <v>2980</v>
      </c>
      <c r="E23877" s="292" t="s">
        <v>214</v>
      </c>
      <c r="F23877" s="405">
        <v>67360</v>
      </c>
      <c r="G23877" s="292" t="s">
        <v>2980</v>
      </c>
    </row>
    <row r="23878" spans="1:7">
      <c r="A23878" s="292" t="s">
        <v>49</v>
      </c>
      <c r="B23878" s="405">
        <v>58281</v>
      </c>
      <c r="C23878" s="292" t="s">
        <v>2980</v>
      </c>
      <c r="E23878" s="292" t="s">
        <v>214</v>
      </c>
      <c r="F23878" s="405">
        <v>67423</v>
      </c>
      <c r="G23878" s="292" t="s">
        <v>2980</v>
      </c>
    </row>
    <row r="23879" spans="1:7">
      <c r="A23879" s="292" t="s">
        <v>49</v>
      </c>
      <c r="B23879" s="405">
        <v>58478</v>
      </c>
      <c r="C23879" s="292" t="s">
        <v>2980</v>
      </c>
      <c r="E23879" s="292" t="s">
        <v>214</v>
      </c>
      <c r="F23879" s="405">
        <v>67444</v>
      </c>
      <c r="G23879" s="292" t="s">
        <v>2980</v>
      </c>
    </row>
    <row r="23880" spans="1:7">
      <c r="A23880" s="292" t="s">
        <v>49</v>
      </c>
      <c r="B23880" s="405">
        <v>58650</v>
      </c>
      <c r="C23880" s="292" t="s">
        <v>2980</v>
      </c>
      <c r="E23880" s="292" t="s">
        <v>214</v>
      </c>
      <c r="F23880" s="405">
        <v>67447</v>
      </c>
      <c r="G23880" s="292" t="s">
        <v>2980</v>
      </c>
    </row>
    <row r="23881" spans="1:7">
      <c r="A23881" s="292" t="s">
        <v>49</v>
      </c>
      <c r="B23881" s="405">
        <v>59003</v>
      </c>
      <c r="C23881" s="292" t="s">
        <v>2980</v>
      </c>
      <c r="E23881" s="292" t="s">
        <v>214</v>
      </c>
      <c r="F23881" s="405">
        <v>67452</v>
      </c>
      <c r="G23881" s="292" t="s">
        <v>2980</v>
      </c>
    </row>
    <row r="23882" spans="1:7">
      <c r="A23882" s="292" t="s">
        <v>49</v>
      </c>
      <c r="B23882" s="405">
        <v>59084</v>
      </c>
      <c r="C23882" s="292" t="s">
        <v>2980</v>
      </c>
      <c r="E23882" s="292" t="s">
        <v>214</v>
      </c>
      <c r="F23882" s="405">
        <v>67481</v>
      </c>
      <c r="G23882" s="292" t="s">
        <v>2980</v>
      </c>
    </row>
    <row r="23883" spans="1:7">
      <c r="A23883" s="292" t="s">
        <v>49</v>
      </c>
      <c r="B23883" s="405">
        <v>59324</v>
      </c>
      <c r="C23883" s="292" t="s">
        <v>2980</v>
      </c>
      <c r="E23883" s="292" t="s">
        <v>214</v>
      </c>
      <c r="F23883" s="405">
        <v>67484</v>
      </c>
      <c r="G23883" s="292" t="s">
        <v>2980</v>
      </c>
    </row>
    <row r="23884" spans="1:7">
      <c r="A23884" s="292" t="s">
        <v>49</v>
      </c>
      <c r="B23884" s="405">
        <v>59467</v>
      </c>
      <c r="C23884" s="292" t="s">
        <v>2980</v>
      </c>
      <c r="E23884" s="292" t="s">
        <v>214</v>
      </c>
      <c r="F23884" s="405">
        <v>67511</v>
      </c>
      <c r="G23884" s="292" t="s">
        <v>2980</v>
      </c>
    </row>
    <row r="23885" spans="1:7">
      <c r="A23885" s="292" t="s">
        <v>49</v>
      </c>
      <c r="B23885" s="405">
        <v>59750</v>
      </c>
      <c r="C23885" s="292" t="s">
        <v>2980</v>
      </c>
      <c r="E23885" s="292" t="s">
        <v>214</v>
      </c>
      <c r="F23885" s="405">
        <v>67513</v>
      </c>
      <c r="G23885" s="292" t="s">
        <v>2980</v>
      </c>
    </row>
    <row r="23886" spans="1:7">
      <c r="A23886" s="292" t="s">
        <v>49</v>
      </c>
      <c r="B23886" s="405">
        <v>62280</v>
      </c>
      <c r="C23886" s="292" t="s">
        <v>2980</v>
      </c>
      <c r="E23886" s="292" t="s">
        <v>214</v>
      </c>
      <c r="F23886" s="405">
        <v>67515</v>
      </c>
      <c r="G23886" s="292" t="s">
        <v>2980</v>
      </c>
    </row>
    <row r="23887" spans="1:7">
      <c r="A23887" s="292" t="s">
        <v>49</v>
      </c>
      <c r="B23887" s="405">
        <v>63557</v>
      </c>
      <c r="C23887" s="292" t="s">
        <v>2980</v>
      </c>
      <c r="E23887" s="292" t="s">
        <v>214</v>
      </c>
      <c r="F23887" s="405">
        <v>67518</v>
      </c>
      <c r="G23887" s="292" t="s">
        <v>2980</v>
      </c>
    </row>
    <row r="23888" spans="1:7">
      <c r="A23888" s="292" t="s">
        <v>49</v>
      </c>
      <c r="B23888" s="405">
        <v>64457</v>
      </c>
      <c r="C23888" s="292" t="s">
        <v>2980</v>
      </c>
      <c r="E23888" s="292" t="s">
        <v>214</v>
      </c>
      <c r="F23888" s="405">
        <v>67519</v>
      </c>
      <c r="G23888" s="292" t="s">
        <v>2980</v>
      </c>
    </row>
    <row r="23889" spans="1:7">
      <c r="A23889" s="292" t="s">
        <v>49</v>
      </c>
      <c r="B23889" s="405">
        <v>65463</v>
      </c>
      <c r="C23889" s="292" t="s">
        <v>2980</v>
      </c>
      <c r="E23889" s="292" t="s">
        <v>214</v>
      </c>
      <c r="F23889" s="405">
        <v>67559</v>
      </c>
      <c r="G23889" s="292" t="s">
        <v>2980</v>
      </c>
    </row>
    <row r="23890" spans="1:7">
      <c r="A23890" s="292" t="s">
        <v>49</v>
      </c>
      <c r="B23890" s="405">
        <v>65745</v>
      </c>
      <c r="C23890" s="292" t="s">
        <v>2980</v>
      </c>
      <c r="E23890" s="292" t="s">
        <v>214</v>
      </c>
      <c r="F23890" s="405">
        <v>67568</v>
      </c>
      <c r="G23890" s="292" t="s">
        <v>2980</v>
      </c>
    </row>
    <row r="23891" spans="1:7">
      <c r="A23891" s="292" t="s">
        <v>49</v>
      </c>
      <c r="B23891" s="405">
        <v>66933</v>
      </c>
      <c r="C23891" s="292" t="s">
        <v>2980</v>
      </c>
      <c r="E23891" s="292" t="s">
        <v>214</v>
      </c>
      <c r="F23891" s="405">
        <v>67573</v>
      </c>
      <c r="G23891" s="292" t="s">
        <v>2980</v>
      </c>
    </row>
    <row r="23892" spans="1:7">
      <c r="A23892" s="292" t="s">
        <v>49</v>
      </c>
      <c r="B23892" s="405">
        <v>57748</v>
      </c>
      <c r="C23892" s="292" t="s">
        <v>2980</v>
      </c>
      <c r="E23892" s="292" t="s">
        <v>214</v>
      </c>
      <c r="F23892" s="405">
        <v>67581</v>
      </c>
      <c r="G23892" s="292" t="s">
        <v>2980</v>
      </c>
    </row>
    <row r="23893" spans="1:7">
      <c r="A23893" s="292" t="s">
        <v>49</v>
      </c>
      <c r="B23893" s="405">
        <v>58318</v>
      </c>
      <c r="C23893" s="292" t="s">
        <v>2980</v>
      </c>
      <c r="E23893" s="292" t="s">
        <v>214</v>
      </c>
      <c r="F23893" s="405">
        <v>67623</v>
      </c>
      <c r="G23893" s="292" t="s">
        <v>2980</v>
      </c>
    </row>
    <row r="23894" spans="1:7">
      <c r="A23894" s="292" t="s">
        <v>49</v>
      </c>
      <c r="B23894" s="405">
        <v>58480</v>
      </c>
      <c r="C23894" s="292" t="s">
        <v>2980</v>
      </c>
      <c r="E23894" s="292" t="s">
        <v>214</v>
      </c>
      <c r="F23894" s="405">
        <v>67628</v>
      </c>
      <c r="G23894" s="292" t="s">
        <v>2980</v>
      </c>
    </row>
    <row r="23895" spans="1:7">
      <c r="A23895" s="292" t="s">
        <v>49</v>
      </c>
      <c r="B23895" s="405">
        <v>58651</v>
      </c>
      <c r="C23895" s="292" t="s">
        <v>2980</v>
      </c>
      <c r="E23895" s="292" t="s">
        <v>214</v>
      </c>
      <c r="F23895" s="405">
        <v>67631</v>
      </c>
      <c r="G23895" s="292" t="s">
        <v>2980</v>
      </c>
    </row>
    <row r="23896" spans="1:7">
      <c r="A23896" s="292" t="s">
        <v>49</v>
      </c>
      <c r="B23896" s="405">
        <v>59008</v>
      </c>
      <c r="C23896" s="292" t="s">
        <v>2980</v>
      </c>
      <c r="E23896" s="292" t="s">
        <v>214</v>
      </c>
      <c r="F23896" s="405">
        <v>67634</v>
      </c>
      <c r="G23896" s="292" t="s">
        <v>2980</v>
      </c>
    </row>
    <row r="23897" spans="1:7">
      <c r="A23897" s="292" t="s">
        <v>49</v>
      </c>
      <c r="B23897" s="405">
        <v>59085</v>
      </c>
      <c r="C23897" s="292" t="s">
        <v>2980</v>
      </c>
      <c r="E23897" s="292" t="s">
        <v>214</v>
      </c>
      <c r="F23897" s="405">
        <v>67635</v>
      </c>
      <c r="G23897" s="292" t="s">
        <v>2980</v>
      </c>
    </row>
    <row r="23898" spans="1:7">
      <c r="A23898" s="292" t="s">
        <v>49</v>
      </c>
      <c r="B23898" s="405">
        <v>59326</v>
      </c>
      <c r="C23898" s="292" t="s">
        <v>2980</v>
      </c>
      <c r="E23898" s="292" t="s">
        <v>214</v>
      </c>
      <c r="F23898" s="405">
        <v>67643</v>
      </c>
      <c r="G23898" s="292" t="s">
        <v>2980</v>
      </c>
    </row>
    <row r="23899" spans="1:7">
      <c r="A23899" s="292" t="s">
        <v>49</v>
      </c>
      <c r="B23899" s="405">
        <v>59469</v>
      </c>
      <c r="C23899" s="292" t="s">
        <v>2980</v>
      </c>
      <c r="E23899" s="292" t="s">
        <v>214</v>
      </c>
      <c r="F23899" s="405">
        <v>67645</v>
      </c>
      <c r="G23899" s="292" t="s">
        <v>2980</v>
      </c>
    </row>
    <row r="23900" spans="1:7">
      <c r="A23900" s="292" t="s">
        <v>49</v>
      </c>
      <c r="B23900" s="405">
        <v>59752</v>
      </c>
      <c r="C23900" s="292" t="s">
        <v>2980</v>
      </c>
      <c r="E23900" s="292" t="s">
        <v>214</v>
      </c>
      <c r="F23900" s="405">
        <v>67646</v>
      </c>
      <c r="G23900" s="292" t="s">
        <v>2980</v>
      </c>
    </row>
    <row r="23901" spans="1:7">
      <c r="A23901" s="292" t="s">
        <v>49</v>
      </c>
      <c r="B23901" s="405">
        <v>62323</v>
      </c>
      <c r="C23901" s="292" t="s">
        <v>2980</v>
      </c>
      <c r="E23901" s="292" t="s">
        <v>214</v>
      </c>
      <c r="F23901" s="405">
        <v>67650</v>
      </c>
      <c r="G23901" s="292" t="s">
        <v>2980</v>
      </c>
    </row>
    <row r="23902" spans="1:7">
      <c r="A23902" s="292" t="s">
        <v>49</v>
      </c>
      <c r="B23902" s="405">
        <v>63560</v>
      </c>
      <c r="C23902" s="292" t="s">
        <v>2980</v>
      </c>
      <c r="E23902" s="292" t="s">
        <v>214</v>
      </c>
      <c r="F23902" s="405">
        <v>67653</v>
      </c>
      <c r="G23902" s="292" t="s">
        <v>2980</v>
      </c>
    </row>
    <row r="23903" spans="1:7">
      <c r="A23903" s="292" t="s">
        <v>49</v>
      </c>
      <c r="B23903" s="405">
        <v>64481</v>
      </c>
      <c r="C23903" s="292" t="s">
        <v>2980</v>
      </c>
      <c r="E23903" s="292" t="s">
        <v>214</v>
      </c>
      <c r="F23903" s="405">
        <v>67654</v>
      </c>
      <c r="G23903" s="292" t="s">
        <v>2980</v>
      </c>
    </row>
    <row r="23904" spans="1:7">
      <c r="A23904" s="292" t="s">
        <v>49</v>
      </c>
      <c r="B23904" s="405">
        <v>65470</v>
      </c>
      <c r="C23904" s="292" t="s">
        <v>2980</v>
      </c>
      <c r="E23904" s="292" t="s">
        <v>214</v>
      </c>
      <c r="F23904" s="405">
        <v>67658</v>
      </c>
      <c r="G23904" s="292" t="s">
        <v>2980</v>
      </c>
    </row>
    <row r="23905" spans="1:7">
      <c r="A23905" s="292" t="s">
        <v>49</v>
      </c>
      <c r="B23905" s="405">
        <v>65747</v>
      </c>
      <c r="C23905" s="292" t="s">
        <v>2980</v>
      </c>
      <c r="E23905" s="292" t="s">
        <v>214</v>
      </c>
      <c r="F23905" s="405">
        <v>67664</v>
      </c>
      <c r="G23905" s="292" t="s">
        <v>2980</v>
      </c>
    </row>
    <row r="23906" spans="1:7">
      <c r="A23906" s="292" t="s">
        <v>49</v>
      </c>
      <c r="B23906" s="405">
        <v>66942</v>
      </c>
      <c r="C23906" s="292" t="s">
        <v>2980</v>
      </c>
      <c r="E23906" s="292" t="s">
        <v>214</v>
      </c>
      <c r="F23906" s="405">
        <v>67671</v>
      </c>
      <c r="G23906" s="292" t="s">
        <v>2980</v>
      </c>
    </row>
    <row r="23907" spans="1:7">
      <c r="A23907" s="292" t="s">
        <v>49</v>
      </c>
      <c r="B23907" s="405">
        <v>57752</v>
      </c>
      <c r="C23907" s="292" t="s">
        <v>2980</v>
      </c>
      <c r="E23907" s="292" t="s">
        <v>214</v>
      </c>
      <c r="F23907" s="405">
        <v>67673</v>
      </c>
      <c r="G23907" s="292" t="s">
        <v>2980</v>
      </c>
    </row>
    <row r="23908" spans="1:7">
      <c r="A23908" s="292" t="s">
        <v>49</v>
      </c>
      <c r="B23908" s="405">
        <v>58321</v>
      </c>
      <c r="C23908" s="292" t="s">
        <v>2980</v>
      </c>
      <c r="E23908" s="292" t="s">
        <v>214</v>
      </c>
      <c r="F23908" s="405">
        <v>67675</v>
      </c>
      <c r="G23908" s="292" t="s">
        <v>2980</v>
      </c>
    </row>
    <row r="23909" spans="1:7">
      <c r="A23909" s="292" t="s">
        <v>49</v>
      </c>
      <c r="B23909" s="405">
        <v>58481</v>
      </c>
      <c r="C23909" s="292" t="s">
        <v>2980</v>
      </c>
      <c r="E23909" s="292" t="s">
        <v>214</v>
      </c>
      <c r="F23909" s="405">
        <v>67735</v>
      </c>
      <c r="G23909" s="292" t="s">
        <v>2980</v>
      </c>
    </row>
    <row r="23910" spans="1:7">
      <c r="A23910" s="292" t="s">
        <v>49</v>
      </c>
      <c r="B23910" s="405">
        <v>58652</v>
      </c>
      <c r="C23910" s="292" t="s">
        <v>2980</v>
      </c>
      <c r="E23910" s="292" t="s">
        <v>214</v>
      </c>
      <c r="F23910" s="405">
        <v>67736</v>
      </c>
      <c r="G23910" s="292" t="s">
        <v>2980</v>
      </c>
    </row>
    <row r="23911" spans="1:7">
      <c r="A23911" s="292" t="s">
        <v>49</v>
      </c>
      <c r="B23911" s="405">
        <v>59010</v>
      </c>
      <c r="C23911" s="292" t="s">
        <v>2980</v>
      </c>
      <c r="E23911" s="292" t="s">
        <v>214</v>
      </c>
      <c r="F23911" s="405">
        <v>67741</v>
      </c>
      <c r="G23911" s="292" t="s">
        <v>2980</v>
      </c>
    </row>
    <row r="23912" spans="1:7">
      <c r="A23912" s="292" t="s">
        <v>49</v>
      </c>
      <c r="B23912" s="405">
        <v>59086</v>
      </c>
      <c r="C23912" s="292" t="s">
        <v>2980</v>
      </c>
      <c r="E23912" s="292" t="s">
        <v>214</v>
      </c>
      <c r="F23912" s="405">
        <v>67744</v>
      </c>
      <c r="G23912" s="292" t="s">
        <v>2980</v>
      </c>
    </row>
    <row r="23913" spans="1:7">
      <c r="A23913" s="292" t="s">
        <v>49</v>
      </c>
      <c r="B23913" s="405">
        <v>59327</v>
      </c>
      <c r="C23913" s="292" t="s">
        <v>2980</v>
      </c>
      <c r="E23913" s="292" t="s">
        <v>214</v>
      </c>
      <c r="F23913" s="405">
        <v>67761</v>
      </c>
      <c r="G23913" s="292" t="s">
        <v>2980</v>
      </c>
    </row>
    <row r="23914" spans="1:7">
      <c r="A23914" s="292" t="s">
        <v>49</v>
      </c>
      <c r="B23914" s="405">
        <v>59471</v>
      </c>
      <c r="C23914" s="292" t="s">
        <v>2980</v>
      </c>
      <c r="E23914" s="292" t="s">
        <v>214</v>
      </c>
      <c r="F23914" s="405">
        <v>67762</v>
      </c>
      <c r="G23914" s="292" t="s">
        <v>2980</v>
      </c>
    </row>
    <row r="23915" spans="1:7">
      <c r="A23915" s="292" t="s">
        <v>49</v>
      </c>
      <c r="B23915" s="405">
        <v>59758</v>
      </c>
      <c r="C23915" s="292" t="s">
        <v>2980</v>
      </c>
      <c r="E23915" s="292" t="s">
        <v>214</v>
      </c>
      <c r="F23915" s="405">
        <v>67764</v>
      </c>
      <c r="G23915" s="292" t="s">
        <v>2980</v>
      </c>
    </row>
    <row r="23916" spans="1:7">
      <c r="A23916" s="292" t="s">
        <v>49</v>
      </c>
      <c r="B23916" s="405">
        <v>62344</v>
      </c>
      <c r="C23916" s="292" t="s">
        <v>2980</v>
      </c>
      <c r="E23916" s="292" t="s">
        <v>214</v>
      </c>
      <c r="F23916" s="405">
        <v>67831</v>
      </c>
      <c r="G23916" s="292" t="s">
        <v>2980</v>
      </c>
    </row>
    <row r="23917" spans="1:7">
      <c r="A23917" s="292" t="s">
        <v>49</v>
      </c>
      <c r="B23917" s="405">
        <v>63620</v>
      </c>
      <c r="C23917" s="292" t="s">
        <v>2980</v>
      </c>
      <c r="E23917" s="292" t="s">
        <v>214</v>
      </c>
      <c r="F23917" s="405">
        <v>67836</v>
      </c>
      <c r="G23917" s="292" t="s">
        <v>2980</v>
      </c>
    </row>
    <row r="23918" spans="1:7">
      <c r="A23918" s="292" t="s">
        <v>49</v>
      </c>
      <c r="B23918" s="405">
        <v>64487</v>
      </c>
      <c r="C23918" s="292" t="s">
        <v>2980</v>
      </c>
      <c r="E23918" s="292" t="s">
        <v>214</v>
      </c>
      <c r="F23918" s="405">
        <v>67839</v>
      </c>
      <c r="G23918" s="292" t="s">
        <v>2980</v>
      </c>
    </row>
    <row r="23919" spans="1:7">
      <c r="A23919" s="292" t="s">
        <v>49</v>
      </c>
      <c r="B23919" s="405">
        <v>65479</v>
      </c>
      <c r="C23919" s="292" t="s">
        <v>2980</v>
      </c>
      <c r="E23919" s="292" t="s">
        <v>214</v>
      </c>
      <c r="F23919" s="405">
        <v>67840</v>
      </c>
      <c r="G23919" s="292" t="s">
        <v>2980</v>
      </c>
    </row>
    <row r="23920" spans="1:7">
      <c r="A23920" s="292" t="s">
        <v>49</v>
      </c>
      <c r="B23920" s="405">
        <v>65761</v>
      </c>
      <c r="C23920" s="292" t="s">
        <v>2980</v>
      </c>
      <c r="E23920" s="292" t="s">
        <v>214</v>
      </c>
      <c r="F23920" s="405">
        <v>67841</v>
      </c>
      <c r="G23920" s="292" t="s">
        <v>2980</v>
      </c>
    </row>
    <row r="23921" spans="1:7">
      <c r="A23921" s="292" t="s">
        <v>49</v>
      </c>
      <c r="B23921" s="405">
        <v>66943</v>
      </c>
      <c r="C23921" s="292" t="s">
        <v>2980</v>
      </c>
      <c r="E23921" s="292" t="s">
        <v>214</v>
      </c>
      <c r="F23921" s="405">
        <v>67842</v>
      </c>
      <c r="G23921" s="292" t="s">
        <v>2980</v>
      </c>
    </row>
    <row r="23922" spans="1:7">
      <c r="A23922" s="292" t="s">
        <v>49</v>
      </c>
      <c r="B23922" s="405">
        <v>57755</v>
      </c>
      <c r="C23922" s="292" t="s">
        <v>2980</v>
      </c>
      <c r="E23922" s="292" t="s">
        <v>214</v>
      </c>
      <c r="F23922" s="405">
        <v>67844</v>
      </c>
      <c r="G23922" s="292" t="s">
        <v>2980</v>
      </c>
    </row>
    <row r="23923" spans="1:7">
      <c r="A23923" s="292" t="s">
        <v>49</v>
      </c>
      <c r="B23923" s="405">
        <v>58323</v>
      </c>
      <c r="C23923" s="292" t="s">
        <v>2980</v>
      </c>
      <c r="E23923" s="292" t="s">
        <v>214</v>
      </c>
      <c r="F23923" s="405">
        <v>67850</v>
      </c>
      <c r="G23923" s="292" t="s">
        <v>2980</v>
      </c>
    </row>
    <row r="23924" spans="1:7">
      <c r="A23924" s="292" t="s">
        <v>49</v>
      </c>
      <c r="B23924" s="405">
        <v>58483</v>
      </c>
      <c r="C23924" s="292" t="s">
        <v>2980</v>
      </c>
      <c r="E23924" s="292" t="s">
        <v>214</v>
      </c>
      <c r="F23924" s="405">
        <v>67853</v>
      </c>
      <c r="G23924" s="292" t="s">
        <v>2980</v>
      </c>
    </row>
    <row r="23925" spans="1:7">
      <c r="A23925" s="292" t="s">
        <v>49</v>
      </c>
      <c r="B23925" s="405">
        <v>58653</v>
      </c>
      <c r="C23925" s="292" t="s">
        <v>2980</v>
      </c>
      <c r="E23925" s="292" t="s">
        <v>214</v>
      </c>
      <c r="F23925" s="405">
        <v>67857</v>
      </c>
      <c r="G23925" s="292" t="s">
        <v>2980</v>
      </c>
    </row>
    <row r="23926" spans="1:7">
      <c r="A23926" s="292" t="s">
        <v>49</v>
      </c>
      <c r="B23926" s="405">
        <v>59011</v>
      </c>
      <c r="C23926" s="292" t="s">
        <v>2980</v>
      </c>
      <c r="E23926" s="292" t="s">
        <v>214</v>
      </c>
      <c r="F23926" s="405">
        <v>67862</v>
      </c>
      <c r="G23926" s="292" t="s">
        <v>2980</v>
      </c>
    </row>
    <row r="23927" spans="1:7">
      <c r="A23927" s="292" t="s">
        <v>49</v>
      </c>
      <c r="B23927" s="405">
        <v>59087</v>
      </c>
      <c r="C23927" s="292" t="s">
        <v>2980</v>
      </c>
      <c r="E23927" s="292" t="s">
        <v>214</v>
      </c>
      <c r="F23927" s="405">
        <v>67863</v>
      </c>
      <c r="G23927" s="292" t="s">
        <v>2980</v>
      </c>
    </row>
    <row r="23928" spans="1:7">
      <c r="A23928" s="292" t="s">
        <v>49</v>
      </c>
      <c r="B23928" s="405">
        <v>59332</v>
      </c>
      <c r="C23928" s="292" t="s">
        <v>2980</v>
      </c>
      <c r="E23928" s="292" t="s">
        <v>214</v>
      </c>
      <c r="F23928" s="405">
        <v>67868</v>
      </c>
      <c r="G23928" s="292" t="s">
        <v>2980</v>
      </c>
    </row>
    <row r="23929" spans="1:7">
      <c r="A23929" s="292" t="s">
        <v>49</v>
      </c>
      <c r="B23929" s="405">
        <v>59479</v>
      </c>
      <c r="C23929" s="292" t="s">
        <v>2980</v>
      </c>
      <c r="E23929" s="292" t="s">
        <v>214</v>
      </c>
      <c r="F23929" s="405">
        <v>67870</v>
      </c>
      <c r="G23929" s="292" t="s">
        <v>2980</v>
      </c>
    </row>
    <row r="23930" spans="1:7">
      <c r="A23930" s="292" t="s">
        <v>49</v>
      </c>
      <c r="B23930" s="405">
        <v>59762</v>
      </c>
      <c r="C23930" s="292" t="s">
        <v>2980</v>
      </c>
      <c r="E23930" s="292" t="s">
        <v>214</v>
      </c>
      <c r="F23930" s="405">
        <v>67879</v>
      </c>
      <c r="G23930" s="292" t="s">
        <v>2980</v>
      </c>
    </row>
    <row r="23931" spans="1:7">
      <c r="A23931" s="292" t="s">
        <v>49</v>
      </c>
      <c r="B23931" s="405">
        <v>62355</v>
      </c>
      <c r="C23931" s="292" t="s">
        <v>2980</v>
      </c>
      <c r="E23931" s="292" t="s">
        <v>214</v>
      </c>
      <c r="F23931" s="405">
        <v>67880</v>
      </c>
      <c r="G23931" s="292" t="s">
        <v>2980</v>
      </c>
    </row>
    <row r="23932" spans="1:7">
      <c r="A23932" s="292" t="s">
        <v>49</v>
      </c>
      <c r="B23932" s="405">
        <v>63625</v>
      </c>
      <c r="C23932" s="292" t="s">
        <v>2980</v>
      </c>
      <c r="E23932" s="292" t="s">
        <v>214</v>
      </c>
      <c r="F23932" s="405">
        <v>67953</v>
      </c>
      <c r="G23932" s="292" t="s">
        <v>2980</v>
      </c>
    </row>
    <row r="23933" spans="1:7">
      <c r="A23933" s="292" t="s">
        <v>49</v>
      </c>
      <c r="B23933" s="405">
        <v>64491</v>
      </c>
      <c r="C23933" s="292" t="s">
        <v>2980</v>
      </c>
      <c r="E23933" s="292" t="s">
        <v>214</v>
      </c>
      <c r="F23933" s="405">
        <v>67954</v>
      </c>
      <c r="G23933" s="292" t="s">
        <v>2980</v>
      </c>
    </row>
    <row r="23934" spans="1:7">
      <c r="A23934" s="292" t="s">
        <v>49</v>
      </c>
      <c r="B23934" s="405">
        <v>65486</v>
      </c>
      <c r="C23934" s="292" t="s">
        <v>2980</v>
      </c>
      <c r="E23934" s="292" t="s">
        <v>214</v>
      </c>
      <c r="F23934" s="405">
        <v>68019</v>
      </c>
      <c r="G23934" s="292" t="s">
        <v>2980</v>
      </c>
    </row>
    <row r="23935" spans="1:7">
      <c r="A23935" s="292" t="s">
        <v>49</v>
      </c>
      <c r="B23935" s="405">
        <v>65762</v>
      </c>
      <c r="C23935" s="292" t="s">
        <v>2980</v>
      </c>
      <c r="E23935" s="292" t="s">
        <v>214</v>
      </c>
      <c r="F23935" s="405">
        <v>68029</v>
      </c>
      <c r="G23935" s="292" t="s">
        <v>2980</v>
      </c>
    </row>
    <row r="23936" spans="1:7">
      <c r="A23936" s="292" t="s">
        <v>49</v>
      </c>
      <c r="B23936" s="405">
        <v>66946</v>
      </c>
      <c r="C23936" s="292" t="s">
        <v>2980</v>
      </c>
      <c r="E23936" s="292" t="s">
        <v>214</v>
      </c>
      <c r="F23936" s="405">
        <v>68055</v>
      </c>
      <c r="G23936" s="292" t="s">
        <v>2980</v>
      </c>
    </row>
    <row r="23937" spans="1:7">
      <c r="A23937" s="292" t="s">
        <v>49</v>
      </c>
      <c r="B23937" s="405">
        <v>57756</v>
      </c>
      <c r="C23937" s="292" t="s">
        <v>2980</v>
      </c>
      <c r="E23937" s="292" t="s">
        <v>214</v>
      </c>
      <c r="F23937" s="405">
        <v>68330</v>
      </c>
      <c r="G23937" s="292" t="s">
        <v>2980</v>
      </c>
    </row>
    <row r="23938" spans="1:7">
      <c r="A23938" s="292" t="s">
        <v>49</v>
      </c>
      <c r="B23938" s="405">
        <v>58329</v>
      </c>
      <c r="C23938" s="292" t="s">
        <v>2980</v>
      </c>
      <c r="E23938" s="292" t="s">
        <v>214</v>
      </c>
      <c r="F23938" s="405">
        <v>68381</v>
      </c>
      <c r="G23938" s="292" t="s">
        <v>2980</v>
      </c>
    </row>
    <row r="23939" spans="1:7">
      <c r="A23939" s="292" t="s">
        <v>49</v>
      </c>
      <c r="B23939" s="405">
        <v>58486</v>
      </c>
      <c r="C23939" s="292" t="s">
        <v>2980</v>
      </c>
      <c r="E23939" s="292" t="s">
        <v>214</v>
      </c>
      <c r="F23939" s="405">
        <v>68429</v>
      </c>
      <c r="G23939" s="292" t="s">
        <v>2980</v>
      </c>
    </row>
    <row r="23940" spans="1:7">
      <c r="A23940" s="292" t="s">
        <v>49</v>
      </c>
      <c r="B23940" s="405">
        <v>58654</v>
      </c>
      <c r="C23940" s="292" t="s">
        <v>2980</v>
      </c>
      <c r="E23940" s="292" t="s">
        <v>214</v>
      </c>
      <c r="F23940" s="405">
        <v>68444</v>
      </c>
      <c r="G23940" s="292" t="s">
        <v>2980</v>
      </c>
    </row>
    <row r="23941" spans="1:7">
      <c r="A23941" s="292" t="s">
        <v>49</v>
      </c>
      <c r="B23941" s="405">
        <v>59015</v>
      </c>
      <c r="C23941" s="292" t="s">
        <v>2980</v>
      </c>
      <c r="E23941" s="292" t="s">
        <v>214</v>
      </c>
      <c r="F23941" s="405">
        <v>68621</v>
      </c>
      <c r="G23941" s="292" t="s">
        <v>2980</v>
      </c>
    </row>
    <row r="23942" spans="1:7">
      <c r="A23942" s="292" t="s">
        <v>49</v>
      </c>
      <c r="B23942" s="405">
        <v>59211</v>
      </c>
      <c r="C23942" s="292" t="s">
        <v>2980</v>
      </c>
      <c r="E23942" s="292" t="s">
        <v>214</v>
      </c>
      <c r="F23942" s="405">
        <v>68631</v>
      </c>
      <c r="G23942" s="292" t="s">
        <v>2980</v>
      </c>
    </row>
    <row r="23943" spans="1:7">
      <c r="A23943" s="292" t="s">
        <v>49</v>
      </c>
      <c r="B23943" s="405">
        <v>59336</v>
      </c>
      <c r="C23943" s="292" t="s">
        <v>2980</v>
      </c>
      <c r="E23943" s="292" t="s">
        <v>214</v>
      </c>
      <c r="F23943" s="405">
        <v>68637</v>
      </c>
      <c r="G23943" s="292" t="s">
        <v>2980</v>
      </c>
    </row>
    <row r="23944" spans="1:7">
      <c r="A23944" s="292" t="s">
        <v>49</v>
      </c>
      <c r="B23944" s="405">
        <v>59480</v>
      </c>
      <c r="C23944" s="292" t="s">
        <v>2980</v>
      </c>
      <c r="E23944" s="292" t="s">
        <v>214</v>
      </c>
      <c r="F23944" s="405">
        <v>68659</v>
      </c>
      <c r="G23944" s="292" t="s">
        <v>2980</v>
      </c>
    </row>
    <row r="23945" spans="1:7">
      <c r="A23945" s="292" t="s">
        <v>49</v>
      </c>
      <c r="B23945" s="405">
        <v>59820</v>
      </c>
      <c r="C23945" s="292" t="s">
        <v>2980</v>
      </c>
      <c r="E23945" s="292" t="s">
        <v>214</v>
      </c>
      <c r="F23945" s="405">
        <v>68714</v>
      </c>
      <c r="G23945" s="292" t="s">
        <v>2980</v>
      </c>
    </row>
    <row r="23946" spans="1:7">
      <c r="A23946" s="292" t="s">
        <v>49</v>
      </c>
      <c r="B23946" s="405">
        <v>62443</v>
      </c>
      <c r="C23946" s="292" t="s">
        <v>2980</v>
      </c>
      <c r="E23946" s="292" t="s">
        <v>214</v>
      </c>
      <c r="F23946" s="405">
        <v>68719</v>
      </c>
      <c r="G23946" s="292" t="s">
        <v>2980</v>
      </c>
    </row>
    <row r="23947" spans="1:7">
      <c r="A23947" s="292" t="s">
        <v>49</v>
      </c>
      <c r="B23947" s="405">
        <v>63629</v>
      </c>
      <c r="C23947" s="292" t="s">
        <v>2980</v>
      </c>
      <c r="E23947" s="292" t="s">
        <v>214</v>
      </c>
      <c r="F23947" s="405">
        <v>68726</v>
      </c>
      <c r="G23947" s="292" t="s">
        <v>2980</v>
      </c>
    </row>
    <row r="23948" spans="1:7">
      <c r="A23948" s="292" t="s">
        <v>49</v>
      </c>
      <c r="B23948" s="405">
        <v>64498</v>
      </c>
      <c r="C23948" s="292" t="s">
        <v>2980</v>
      </c>
      <c r="E23948" s="292" t="s">
        <v>214</v>
      </c>
      <c r="F23948" s="405">
        <v>68735</v>
      </c>
      <c r="G23948" s="292" t="s">
        <v>2980</v>
      </c>
    </row>
    <row r="23949" spans="1:7">
      <c r="A23949" s="292" t="s">
        <v>49</v>
      </c>
      <c r="B23949" s="405">
        <v>65501</v>
      </c>
      <c r="C23949" s="292" t="s">
        <v>2980</v>
      </c>
      <c r="E23949" s="292" t="s">
        <v>214</v>
      </c>
      <c r="F23949" s="405">
        <v>68742</v>
      </c>
      <c r="G23949" s="292" t="s">
        <v>2980</v>
      </c>
    </row>
    <row r="23950" spans="1:7">
      <c r="A23950" s="292" t="s">
        <v>49</v>
      </c>
      <c r="B23950" s="405">
        <v>65768</v>
      </c>
      <c r="C23950" s="292" t="s">
        <v>2980</v>
      </c>
      <c r="E23950" s="292" t="s">
        <v>214</v>
      </c>
      <c r="F23950" s="405">
        <v>68746</v>
      </c>
      <c r="G23950" s="292" t="s">
        <v>2980</v>
      </c>
    </row>
    <row r="23951" spans="1:7">
      <c r="A23951" s="292" t="s">
        <v>49</v>
      </c>
      <c r="B23951" s="405">
        <v>66958</v>
      </c>
      <c r="C23951" s="292" t="s">
        <v>2980</v>
      </c>
      <c r="E23951" s="292" t="s">
        <v>214</v>
      </c>
      <c r="F23951" s="405">
        <v>68753</v>
      </c>
      <c r="G23951" s="292" t="s">
        <v>2980</v>
      </c>
    </row>
    <row r="23952" spans="1:7">
      <c r="A23952" s="292" t="s">
        <v>49</v>
      </c>
      <c r="B23952" s="405">
        <v>57758</v>
      </c>
      <c r="C23952" s="292" t="s">
        <v>2980</v>
      </c>
      <c r="E23952" s="292" t="s">
        <v>214</v>
      </c>
      <c r="F23952" s="405">
        <v>68759</v>
      </c>
      <c r="G23952" s="292" t="s">
        <v>2980</v>
      </c>
    </row>
    <row r="23953" spans="1:7">
      <c r="A23953" s="292" t="s">
        <v>49</v>
      </c>
      <c r="B23953" s="405">
        <v>58331</v>
      </c>
      <c r="C23953" s="292" t="s">
        <v>2980</v>
      </c>
      <c r="E23953" s="292" t="s">
        <v>214</v>
      </c>
      <c r="F23953" s="405">
        <v>68760</v>
      </c>
      <c r="G23953" s="292" t="s">
        <v>2980</v>
      </c>
    </row>
    <row r="23954" spans="1:7">
      <c r="A23954" s="292" t="s">
        <v>49</v>
      </c>
      <c r="B23954" s="405">
        <v>58487</v>
      </c>
      <c r="C23954" s="292" t="s">
        <v>2980</v>
      </c>
      <c r="E23954" s="292" t="s">
        <v>214</v>
      </c>
      <c r="F23954" s="405">
        <v>68774</v>
      </c>
      <c r="G23954" s="292" t="s">
        <v>2980</v>
      </c>
    </row>
    <row r="23955" spans="1:7">
      <c r="A23955" s="292" t="s">
        <v>49</v>
      </c>
      <c r="B23955" s="405">
        <v>58656</v>
      </c>
      <c r="C23955" s="292" t="s">
        <v>2980</v>
      </c>
      <c r="E23955" s="292" t="s">
        <v>214</v>
      </c>
      <c r="F23955" s="405">
        <v>68778</v>
      </c>
      <c r="G23955" s="292" t="s">
        <v>2980</v>
      </c>
    </row>
    <row r="23956" spans="1:7">
      <c r="A23956" s="292" t="s">
        <v>49</v>
      </c>
      <c r="B23956" s="405">
        <v>59016</v>
      </c>
      <c r="C23956" s="292" t="s">
        <v>2980</v>
      </c>
      <c r="E23956" s="292" t="s">
        <v>214</v>
      </c>
      <c r="F23956" s="405">
        <v>68813</v>
      </c>
      <c r="G23956" s="292" t="s">
        <v>2980</v>
      </c>
    </row>
    <row r="23957" spans="1:7">
      <c r="A23957" s="292" t="s">
        <v>49</v>
      </c>
      <c r="B23957" s="405">
        <v>59213</v>
      </c>
      <c r="C23957" s="292" t="s">
        <v>2980</v>
      </c>
      <c r="E23957" s="292" t="s">
        <v>214</v>
      </c>
      <c r="F23957" s="405">
        <v>68818</v>
      </c>
      <c r="G23957" s="292" t="s">
        <v>2980</v>
      </c>
    </row>
    <row r="23958" spans="1:7">
      <c r="A23958" s="292" t="s">
        <v>49</v>
      </c>
      <c r="B23958" s="405">
        <v>59337</v>
      </c>
      <c r="C23958" s="292" t="s">
        <v>2980</v>
      </c>
      <c r="E23958" s="292" t="s">
        <v>214</v>
      </c>
      <c r="F23958" s="405">
        <v>68821</v>
      </c>
      <c r="G23958" s="292" t="s">
        <v>2980</v>
      </c>
    </row>
    <row r="23959" spans="1:7">
      <c r="A23959" s="292" t="s">
        <v>49</v>
      </c>
      <c r="B23959" s="405">
        <v>59483</v>
      </c>
      <c r="C23959" s="292" t="s">
        <v>2980</v>
      </c>
      <c r="E23959" s="292" t="s">
        <v>214</v>
      </c>
      <c r="F23959" s="405">
        <v>68822</v>
      </c>
      <c r="G23959" s="292" t="s">
        <v>2980</v>
      </c>
    </row>
    <row r="23960" spans="1:7">
      <c r="A23960" s="292" t="s">
        <v>49</v>
      </c>
      <c r="B23960" s="405">
        <v>59823</v>
      </c>
      <c r="C23960" s="292" t="s">
        <v>2980</v>
      </c>
      <c r="E23960" s="292" t="s">
        <v>214</v>
      </c>
      <c r="F23960" s="405">
        <v>68823</v>
      </c>
      <c r="G23960" s="292" t="s">
        <v>2980</v>
      </c>
    </row>
    <row r="23961" spans="1:7">
      <c r="A23961" s="292" t="s">
        <v>49</v>
      </c>
      <c r="B23961" s="405">
        <v>62460</v>
      </c>
      <c r="C23961" s="292" t="s">
        <v>2980</v>
      </c>
      <c r="E23961" s="292" t="s">
        <v>214</v>
      </c>
      <c r="F23961" s="405">
        <v>68828</v>
      </c>
      <c r="G23961" s="292" t="s">
        <v>2980</v>
      </c>
    </row>
    <row r="23962" spans="1:7">
      <c r="A23962" s="292" t="s">
        <v>49</v>
      </c>
      <c r="B23962" s="405">
        <v>63630</v>
      </c>
      <c r="C23962" s="292" t="s">
        <v>2980</v>
      </c>
      <c r="E23962" s="292" t="s">
        <v>214</v>
      </c>
      <c r="F23962" s="405">
        <v>68833</v>
      </c>
      <c r="G23962" s="292" t="s">
        <v>2980</v>
      </c>
    </row>
    <row r="23963" spans="1:7">
      <c r="A23963" s="292" t="s">
        <v>49</v>
      </c>
      <c r="B23963" s="405">
        <v>64499</v>
      </c>
      <c r="C23963" s="292" t="s">
        <v>2980</v>
      </c>
      <c r="E23963" s="292" t="s">
        <v>214</v>
      </c>
      <c r="F23963" s="405">
        <v>68834</v>
      </c>
      <c r="G23963" s="292" t="s">
        <v>2980</v>
      </c>
    </row>
    <row r="23964" spans="1:7">
      <c r="A23964" s="292" t="s">
        <v>49</v>
      </c>
      <c r="B23964" s="405">
        <v>65529</v>
      </c>
      <c r="C23964" s="292" t="s">
        <v>2980</v>
      </c>
      <c r="E23964" s="292" t="s">
        <v>214</v>
      </c>
      <c r="F23964" s="405">
        <v>68855</v>
      </c>
      <c r="G23964" s="292" t="s">
        <v>2980</v>
      </c>
    </row>
    <row r="23965" spans="1:7">
      <c r="A23965" s="292" t="s">
        <v>49</v>
      </c>
      <c r="B23965" s="405">
        <v>65769</v>
      </c>
      <c r="C23965" s="292" t="s">
        <v>2980</v>
      </c>
      <c r="E23965" s="292" t="s">
        <v>214</v>
      </c>
      <c r="F23965" s="405">
        <v>68859</v>
      </c>
      <c r="G23965" s="292" t="s">
        <v>2980</v>
      </c>
    </row>
    <row r="23966" spans="1:7">
      <c r="A23966" s="292" t="s">
        <v>49</v>
      </c>
      <c r="B23966" s="405">
        <v>66959</v>
      </c>
      <c r="C23966" s="292" t="s">
        <v>2980</v>
      </c>
      <c r="E23966" s="292" t="s">
        <v>214</v>
      </c>
      <c r="F23966" s="405">
        <v>68860</v>
      </c>
      <c r="G23966" s="292" t="s">
        <v>2980</v>
      </c>
    </row>
    <row r="23967" spans="1:7">
      <c r="A23967" s="292" t="s">
        <v>49</v>
      </c>
      <c r="B23967" s="405">
        <v>57760</v>
      </c>
      <c r="C23967" s="292" t="s">
        <v>2980</v>
      </c>
      <c r="E23967" s="292" t="s">
        <v>214</v>
      </c>
      <c r="F23967" s="405">
        <v>68871</v>
      </c>
      <c r="G23967" s="292" t="s">
        <v>2980</v>
      </c>
    </row>
    <row r="23968" spans="1:7">
      <c r="A23968" s="292" t="s">
        <v>49</v>
      </c>
      <c r="B23968" s="405">
        <v>58339</v>
      </c>
      <c r="C23968" s="292" t="s">
        <v>2980</v>
      </c>
      <c r="E23968" s="292" t="s">
        <v>214</v>
      </c>
      <c r="F23968" s="405">
        <v>68879</v>
      </c>
      <c r="G23968" s="292" t="s">
        <v>2980</v>
      </c>
    </row>
    <row r="23969" spans="1:7">
      <c r="A23969" s="292" t="s">
        <v>49</v>
      </c>
      <c r="B23969" s="405">
        <v>58488</v>
      </c>
      <c r="C23969" s="292" t="s">
        <v>2980</v>
      </c>
      <c r="E23969" s="292" t="s">
        <v>214</v>
      </c>
      <c r="F23969" s="405">
        <v>68926</v>
      </c>
      <c r="G23969" s="292" t="s">
        <v>2980</v>
      </c>
    </row>
    <row r="23970" spans="1:7">
      <c r="A23970" s="292" t="s">
        <v>49</v>
      </c>
      <c r="B23970" s="405">
        <v>58712</v>
      </c>
      <c r="C23970" s="292" t="s">
        <v>2980</v>
      </c>
      <c r="E23970" s="292" t="s">
        <v>214</v>
      </c>
      <c r="F23970" s="405">
        <v>68934</v>
      </c>
      <c r="G23970" s="292" t="s">
        <v>2980</v>
      </c>
    </row>
    <row r="23971" spans="1:7">
      <c r="A23971" s="292" t="s">
        <v>49</v>
      </c>
      <c r="B23971" s="405">
        <v>59019</v>
      </c>
      <c r="C23971" s="292" t="s">
        <v>2980</v>
      </c>
      <c r="E23971" s="292" t="s">
        <v>214</v>
      </c>
      <c r="F23971" s="405">
        <v>68936</v>
      </c>
      <c r="G23971" s="292" t="s">
        <v>2980</v>
      </c>
    </row>
    <row r="23972" spans="1:7">
      <c r="A23972" s="292" t="s">
        <v>49</v>
      </c>
      <c r="B23972" s="405">
        <v>59214</v>
      </c>
      <c r="C23972" s="292" t="s">
        <v>2980</v>
      </c>
      <c r="E23972" s="292" t="s">
        <v>214</v>
      </c>
      <c r="F23972" s="405">
        <v>68943</v>
      </c>
      <c r="G23972" s="292" t="s">
        <v>2980</v>
      </c>
    </row>
    <row r="23973" spans="1:7">
      <c r="A23973" s="292" t="s">
        <v>49</v>
      </c>
      <c r="B23973" s="405">
        <v>59339</v>
      </c>
      <c r="C23973" s="292" t="s">
        <v>2980</v>
      </c>
      <c r="E23973" s="292" t="s">
        <v>214</v>
      </c>
      <c r="F23973" s="405">
        <v>68946</v>
      </c>
      <c r="G23973" s="292" t="s">
        <v>2980</v>
      </c>
    </row>
    <row r="23974" spans="1:7">
      <c r="A23974" s="292" t="s">
        <v>49</v>
      </c>
      <c r="B23974" s="405">
        <v>59484</v>
      </c>
      <c r="C23974" s="292" t="s">
        <v>2980</v>
      </c>
      <c r="E23974" s="292" t="s">
        <v>214</v>
      </c>
      <c r="F23974" s="405">
        <v>68948</v>
      </c>
      <c r="G23974" s="292" t="s">
        <v>2980</v>
      </c>
    </row>
    <row r="23975" spans="1:7">
      <c r="A23975" s="292" t="s">
        <v>49</v>
      </c>
      <c r="B23975" s="405">
        <v>59826</v>
      </c>
      <c r="C23975" s="292" t="s">
        <v>2980</v>
      </c>
      <c r="E23975" s="292" t="s">
        <v>214</v>
      </c>
      <c r="F23975" s="405">
        <v>68949</v>
      </c>
      <c r="G23975" s="292" t="s">
        <v>2980</v>
      </c>
    </row>
    <row r="23976" spans="1:7">
      <c r="A23976" s="292" t="s">
        <v>49</v>
      </c>
      <c r="B23976" s="405">
        <v>62513</v>
      </c>
      <c r="C23976" s="292" t="s">
        <v>2980</v>
      </c>
      <c r="E23976" s="292" t="s">
        <v>214</v>
      </c>
      <c r="F23976" s="405">
        <v>68972</v>
      </c>
      <c r="G23976" s="292" t="s">
        <v>2980</v>
      </c>
    </row>
    <row r="23977" spans="1:7">
      <c r="A23977" s="292" t="s">
        <v>49</v>
      </c>
      <c r="B23977" s="405">
        <v>63633</v>
      </c>
      <c r="C23977" s="292" t="s">
        <v>2980</v>
      </c>
      <c r="E23977" s="292" t="s">
        <v>214</v>
      </c>
      <c r="F23977" s="405">
        <v>68977</v>
      </c>
      <c r="G23977" s="292" t="s">
        <v>2980</v>
      </c>
    </row>
    <row r="23978" spans="1:7">
      <c r="A23978" s="292" t="s">
        <v>49</v>
      </c>
      <c r="B23978" s="405">
        <v>64646</v>
      </c>
      <c r="C23978" s="292" t="s">
        <v>2980</v>
      </c>
      <c r="E23978" s="292" t="s">
        <v>214</v>
      </c>
      <c r="F23978" s="405">
        <v>69020</v>
      </c>
      <c r="G23978" s="292" t="s">
        <v>2980</v>
      </c>
    </row>
    <row r="23979" spans="1:7">
      <c r="A23979" s="292" t="s">
        <v>49</v>
      </c>
      <c r="B23979" s="405">
        <v>65532</v>
      </c>
      <c r="C23979" s="292" t="s">
        <v>2980</v>
      </c>
      <c r="E23979" s="292" t="s">
        <v>214</v>
      </c>
      <c r="F23979" s="405">
        <v>69023</v>
      </c>
      <c r="G23979" s="292" t="s">
        <v>2980</v>
      </c>
    </row>
    <row r="23980" spans="1:7">
      <c r="A23980" s="292" t="s">
        <v>49</v>
      </c>
      <c r="B23980" s="405">
        <v>65772</v>
      </c>
      <c r="C23980" s="292" t="s">
        <v>2980</v>
      </c>
      <c r="E23980" s="292" t="s">
        <v>214</v>
      </c>
      <c r="F23980" s="405">
        <v>69024</v>
      </c>
      <c r="G23980" s="292" t="s">
        <v>2980</v>
      </c>
    </row>
    <row r="23981" spans="1:7">
      <c r="A23981" s="292" t="s">
        <v>49</v>
      </c>
      <c r="B23981" s="405">
        <v>66960</v>
      </c>
      <c r="C23981" s="292" t="s">
        <v>2980</v>
      </c>
      <c r="E23981" s="292" t="s">
        <v>214</v>
      </c>
      <c r="F23981" s="405">
        <v>69026</v>
      </c>
      <c r="G23981" s="292" t="s">
        <v>2980</v>
      </c>
    </row>
    <row r="23982" spans="1:7">
      <c r="A23982" s="292" t="s">
        <v>49</v>
      </c>
      <c r="B23982" s="405">
        <v>57762</v>
      </c>
      <c r="C23982" s="292" t="s">
        <v>2980</v>
      </c>
      <c r="E23982" s="292" t="s">
        <v>214</v>
      </c>
      <c r="F23982" s="405">
        <v>69027</v>
      </c>
      <c r="G23982" s="292" t="s">
        <v>2980</v>
      </c>
    </row>
    <row r="23983" spans="1:7">
      <c r="A23983" s="292" t="s">
        <v>49</v>
      </c>
      <c r="B23983" s="405">
        <v>58343</v>
      </c>
      <c r="C23983" s="292" t="s">
        <v>2980</v>
      </c>
      <c r="E23983" s="292" t="s">
        <v>214</v>
      </c>
      <c r="F23983" s="405">
        <v>69030</v>
      </c>
      <c r="G23983" s="292" t="s">
        <v>2980</v>
      </c>
    </row>
    <row r="23984" spans="1:7">
      <c r="A23984" s="292" t="s">
        <v>49</v>
      </c>
      <c r="B23984" s="405">
        <v>58490</v>
      </c>
      <c r="C23984" s="292" t="s">
        <v>2980</v>
      </c>
      <c r="E23984" s="292" t="s">
        <v>214</v>
      </c>
      <c r="F23984" s="405">
        <v>69032</v>
      </c>
      <c r="G23984" s="292" t="s">
        <v>2980</v>
      </c>
    </row>
    <row r="23985" spans="1:7">
      <c r="A23985" s="292" t="s">
        <v>49</v>
      </c>
      <c r="B23985" s="405">
        <v>58718</v>
      </c>
      <c r="C23985" s="292" t="s">
        <v>2980</v>
      </c>
      <c r="E23985" s="292" t="s">
        <v>214</v>
      </c>
      <c r="F23985" s="405">
        <v>69034</v>
      </c>
      <c r="G23985" s="292" t="s">
        <v>2980</v>
      </c>
    </row>
    <row r="23986" spans="1:7">
      <c r="A23986" s="292" t="s">
        <v>49</v>
      </c>
      <c r="B23986" s="405">
        <v>59022</v>
      </c>
      <c r="C23986" s="292" t="s">
        <v>2980</v>
      </c>
      <c r="E23986" s="292" t="s">
        <v>214</v>
      </c>
      <c r="F23986" s="405">
        <v>69037</v>
      </c>
      <c r="G23986" s="292" t="s">
        <v>2980</v>
      </c>
    </row>
    <row r="23987" spans="1:7">
      <c r="A23987" s="292" t="s">
        <v>49</v>
      </c>
      <c r="B23987" s="405">
        <v>59215</v>
      </c>
      <c r="C23987" s="292" t="s">
        <v>2980</v>
      </c>
      <c r="E23987" s="292" t="s">
        <v>214</v>
      </c>
      <c r="F23987" s="405">
        <v>69038</v>
      </c>
      <c r="G23987" s="292" t="s">
        <v>2980</v>
      </c>
    </row>
    <row r="23988" spans="1:7">
      <c r="A23988" s="292" t="s">
        <v>49</v>
      </c>
      <c r="B23988" s="405">
        <v>59341</v>
      </c>
      <c r="C23988" s="292" t="s">
        <v>2980</v>
      </c>
      <c r="E23988" s="292" t="s">
        <v>214</v>
      </c>
      <c r="F23988" s="405">
        <v>69039</v>
      </c>
      <c r="G23988" s="292" t="s">
        <v>2980</v>
      </c>
    </row>
    <row r="23989" spans="1:7">
      <c r="A23989" s="292" t="s">
        <v>49</v>
      </c>
      <c r="B23989" s="405">
        <v>59520</v>
      </c>
      <c r="C23989" s="292" t="s">
        <v>2980</v>
      </c>
      <c r="E23989" s="292" t="s">
        <v>214</v>
      </c>
      <c r="F23989" s="405">
        <v>69040</v>
      </c>
      <c r="G23989" s="292" t="s">
        <v>2980</v>
      </c>
    </row>
    <row r="23990" spans="1:7">
      <c r="A23990" s="292" t="s">
        <v>49</v>
      </c>
      <c r="B23990" s="405">
        <v>59827</v>
      </c>
      <c r="C23990" s="292" t="s">
        <v>2980</v>
      </c>
      <c r="E23990" s="292" t="s">
        <v>214</v>
      </c>
      <c r="F23990" s="405">
        <v>69044</v>
      </c>
      <c r="G23990" s="292" t="s">
        <v>2980</v>
      </c>
    </row>
    <row r="23991" spans="1:7">
      <c r="A23991" s="292" t="s">
        <v>49</v>
      </c>
      <c r="B23991" s="405">
        <v>62531</v>
      </c>
      <c r="C23991" s="292" t="s">
        <v>2980</v>
      </c>
      <c r="E23991" s="292" t="s">
        <v>214</v>
      </c>
      <c r="F23991" s="405">
        <v>69045</v>
      </c>
      <c r="G23991" s="292" t="s">
        <v>2980</v>
      </c>
    </row>
    <row r="23992" spans="1:7">
      <c r="A23992" s="292" t="s">
        <v>49</v>
      </c>
      <c r="B23992" s="405">
        <v>63638</v>
      </c>
      <c r="C23992" s="292" t="s">
        <v>2980</v>
      </c>
      <c r="E23992" s="292" t="s">
        <v>214</v>
      </c>
      <c r="F23992" s="405">
        <v>69046</v>
      </c>
      <c r="G23992" s="292" t="s">
        <v>2980</v>
      </c>
    </row>
    <row r="23993" spans="1:7">
      <c r="A23993" s="292" t="s">
        <v>49</v>
      </c>
      <c r="B23993" s="405">
        <v>64667</v>
      </c>
      <c r="C23993" s="292" t="s">
        <v>2980</v>
      </c>
      <c r="E23993" s="292" t="s">
        <v>214</v>
      </c>
      <c r="F23993" s="405">
        <v>69121</v>
      </c>
      <c r="G23993" s="292" t="s">
        <v>2980</v>
      </c>
    </row>
    <row r="23994" spans="1:7">
      <c r="A23994" s="292" t="s">
        <v>49</v>
      </c>
      <c r="B23994" s="405">
        <v>65550</v>
      </c>
      <c r="C23994" s="292" t="s">
        <v>2980</v>
      </c>
      <c r="E23994" s="292" t="s">
        <v>214</v>
      </c>
      <c r="F23994" s="405">
        <v>69123</v>
      </c>
      <c r="G23994" s="292" t="s">
        <v>2980</v>
      </c>
    </row>
    <row r="23995" spans="1:7">
      <c r="A23995" s="292" t="s">
        <v>49</v>
      </c>
      <c r="B23995" s="405">
        <v>65778</v>
      </c>
      <c r="C23995" s="292" t="s">
        <v>2980</v>
      </c>
      <c r="E23995" s="292" t="s">
        <v>214</v>
      </c>
      <c r="F23995" s="405">
        <v>69127</v>
      </c>
      <c r="G23995" s="292" t="s">
        <v>2980</v>
      </c>
    </row>
    <row r="23996" spans="1:7">
      <c r="A23996" s="292" t="s">
        <v>49</v>
      </c>
      <c r="B23996" s="405">
        <v>66963</v>
      </c>
      <c r="C23996" s="292" t="s">
        <v>2980</v>
      </c>
      <c r="E23996" s="292" t="s">
        <v>214</v>
      </c>
      <c r="F23996" s="405">
        <v>69128</v>
      </c>
      <c r="G23996" s="292" t="s">
        <v>2980</v>
      </c>
    </row>
    <row r="23997" spans="1:7">
      <c r="A23997" s="292" t="s">
        <v>49</v>
      </c>
      <c r="B23997" s="405">
        <v>57763</v>
      </c>
      <c r="C23997" s="292" t="s">
        <v>2980</v>
      </c>
      <c r="E23997" s="292" t="s">
        <v>214</v>
      </c>
      <c r="F23997" s="405">
        <v>69130</v>
      </c>
      <c r="G23997" s="292" t="s">
        <v>2980</v>
      </c>
    </row>
    <row r="23998" spans="1:7">
      <c r="A23998" s="292" t="s">
        <v>49</v>
      </c>
      <c r="B23998" s="405">
        <v>58351</v>
      </c>
      <c r="C23998" s="292" t="s">
        <v>2980</v>
      </c>
      <c r="E23998" s="292" t="s">
        <v>214</v>
      </c>
      <c r="F23998" s="405">
        <v>69131</v>
      </c>
      <c r="G23998" s="292" t="s">
        <v>2980</v>
      </c>
    </row>
    <row r="23999" spans="1:7">
      <c r="A23999" s="292" t="s">
        <v>49</v>
      </c>
      <c r="B23999" s="405">
        <v>58494</v>
      </c>
      <c r="C23999" s="292" t="s">
        <v>2980</v>
      </c>
      <c r="E23999" s="292" t="s">
        <v>214</v>
      </c>
      <c r="F23999" s="405">
        <v>69132</v>
      </c>
      <c r="G23999" s="292" t="s">
        <v>2980</v>
      </c>
    </row>
    <row r="24000" spans="1:7">
      <c r="A24000" s="292" t="s">
        <v>49</v>
      </c>
      <c r="B24000" s="405">
        <v>58723</v>
      </c>
      <c r="C24000" s="292" t="s">
        <v>2980</v>
      </c>
      <c r="E24000" s="292" t="s">
        <v>214</v>
      </c>
      <c r="F24000" s="405">
        <v>69138</v>
      </c>
      <c r="G24000" s="292" t="s">
        <v>2980</v>
      </c>
    </row>
    <row r="24001" spans="1:7">
      <c r="A24001" s="292" t="s">
        <v>49</v>
      </c>
      <c r="B24001" s="405">
        <v>59024</v>
      </c>
      <c r="C24001" s="292" t="s">
        <v>2980</v>
      </c>
      <c r="E24001" s="292" t="s">
        <v>214</v>
      </c>
      <c r="F24001" s="405">
        <v>69140</v>
      </c>
      <c r="G24001" s="292" t="s">
        <v>2980</v>
      </c>
    </row>
    <row r="24002" spans="1:7">
      <c r="A24002" s="292" t="s">
        <v>49</v>
      </c>
      <c r="B24002" s="405">
        <v>59221</v>
      </c>
      <c r="C24002" s="292" t="s">
        <v>2980</v>
      </c>
      <c r="E24002" s="292" t="s">
        <v>214</v>
      </c>
      <c r="F24002" s="405">
        <v>69141</v>
      </c>
      <c r="G24002" s="292" t="s">
        <v>2980</v>
      </c>
    </row>
    <row r="24003" spans="1:7">
      <c r="A24003" s="292" t="s">
        <v>49</v>
      </c>
      <c r="B24003" s="405">
        <v>59343</v>
      </c>
      <c r="C24003" s="292" t="s">
        <v>2980</v>
      </c>
      <c r="E24003" s="292" t="s">
        <v>214</v>
      </c>
      <c r="F24003" s="405">
        <v>69142</v>
      </c>
      <c r="G24003" s="292" t="s">
        <v>2980</v>
      </c>
    </row>
    <row r="24004" spans="1:7">
      <c r="A24004" s="292" t="s">
        <v>49</v>
      </c>
      <c r="B24004" s="405">
        <v>59523</v>
      </c>
      <c r="C24004" s="292" t="s">
        <v>2980</v>
      </c>
      <c r="E24004" s="292" t="s">
        <v>214</v>
      </c>
      <c r="F24004" s="405">
        <v>69144</v>
      </c>
      <c r="G24004" s="292" t="s">
        <v>2980</v>
      </c>
    </row>
    <row r="24005" spans="1:7">
      <c r="A24005" s="292" t="s">
        <v>49</v>
      </c>
      <c r="B24005" s="405">
        <v>59828</v>
      </c>
      <c r="C24005" s="292" t="s">
        <v>2980</v>
      </c>
      <c r="E24005" s="292" t="s">
        <v>214</v>
      </c>
      <c r="F24005" s="405">
        <v>69147</v>
      </c>
      <c r="G24005" s="292" t="s">
        <v>2980</v>
      </c>
    </row>
    <row r="24006" spans="1:7">
      <c r="A24006" s="292" t="s">
        <v>49</v>
      </c>
      <c r="B24006" s="405">
        <v>62538</v>
      </c>
      <c r="C24006" s="292" t="s">
        <v>2980</v>
      </c>
      <c r="E24006" s="292" t="s">
        <v>214</v>
      </c>
      <c r="F24006" s="405">
        <v>69148</v>
      </c>
      <c r="G24006" s="292" t="s">
        <v>2980</v>
      </c>
    </row>
    <row r="24007" spans="1:7">
      <c r="A24007" s="292" t="s">
        <v>49</v>
      </c>
      <c r="B24007" s="405">
        <v>63655</v>
      </c>
      <c r="C24007" s="292" t="s">
        <v>2980</v>
      </c>
      <c r="E24007" s="292" t="s">
        <v>214</v>
      </c>
      <c r="F24007" s="405">
        <v>69149</v>
      </c>
      <c r="G24007" s="292" t="s">
        <v>2980</v>
      </c>
    </row>
    <row r="24008" spans="1:7">
      <c r="A24008" s="292" t="s">
        <v>49</v>
      </c>
      <c r="B24008" s="405">
        <v>64672</v>
      </c>
      <c r="C24008" s="292" t="s">
        <v>2980</v>
      </c>
      <c r="E24008" s="292" t="s">
        <v>214</v>
      </c>
      <c r="F24008" s="405">
        <v>69152</v>
      </c>
      <c r="G24008" s="292" t="s">
        <v>2980</v>
      </c>
    </row>
    <row r="24009" spans="1:7">
      <c r="A24009" s="292" t="s">
        <v>49</v>
      </c>
      <c r="B24009" s="405">
        <v>65556</v>
      </c>
      <c r="C24009" s="292" t="s">
        <v>2980</v>
      </c>
      <c r="E24009" s="292" t="s">
        <v>214</v>
      </c>
      <c r="F24009" s="405">
        <v>69155</v>
      </c>
      <c r="G24009" s="292" t="s">
        <v>2980</v>
      </c>
    </row>
    <row r="24010" spans="1:7">
      <c r="A24010" s="292" t="s">
        <v>49</v>
      </c>
      <c r="B24010" s="405">
        <v>65779</v>
      </c>
      <c r="C24010" s="292" t="s">
        <v>2980</v>
      </c>
      <c r="E24010" s="292" t="s">
        <v>214</v>
      </c>
      <c r="F24010" s="405">
        <v>69156</v>
      </c>
      <c r="G24010" s="292" t="s">
        <v>2980</v>
      </c>
    </row>
    <row r="24011" spans="1:7">
      <c r="A24011" s="292" t="s">
        <v>49</v>
      </c>
      <c r="B24011" s="405">
        <v>66970</v>
      </c>
      <c r="C24011" s="292" t="s">
        <v>2980</v>
      </c>
      <c r="E24011" s="292" t="s">
        <v>214</v>
      </c>
      <c r="F24011" s="405">
        <v>69157</v>
      </c>
      <c r="G24011" s="292" t="s">
        <v>2980</v>
      </c>
    </row>
    <row r="24012" spans="1:7">
      <c r="A24012" s="292" t="s">
        <v>49</v>
      </c>
      <c r="B24012" s="405">
        <v>57764</v>
      </c>
      <c r="C24012" s="292" t="s">
        <v>2980</v>
      </c>
      <c r="E24012" s="292" t="s">
        <v>214</v>
      </c>
      <c r="F24012" s="405">
        <v>69161</v>
      </c>
      <c r="G24012" s="292" t="s">
        <v>2980</v>
      </c>
    </row>
    <row r="24013" spans="1:7">
      <c r="A24013" s="292" t="s">
        <v>49</v>
      </c>
      <c r="B24013" s="405">
        <v>58357</v>
      </c>
      <c r="C24013" s="292" t="s">
        <v>2980</v>
      </c>
      <c r="E24013" s="292" t="s">
        <v>214</v>
      </c>
      <c r="F24013" s="405">
        <v>69163</v>
      </c>
      <c r="G24013" s="292" t="s">
        <v>2980</v>
      </c>
    </row>
    <row r="24014" spans="1:7">
      <c r="A24014" s="292" t="s">
        <v>49</v>
      </c>
      <c r="B24014" s="405">
        <v>58496</v>
      </c>
      <c r="C24014" s="292" t="s">
        <v>2980</v>
      </c>
      <c r="E24014" s="292" t="s">
        <v>214</v>
      </c>
      <c r="F24014" s="405">
        <v>69166</v>
      </c>
      <c r="G24014" s="292" t="s">
        <v>2980</v>
      </c>
    </row>
    <row r="24015" spans="1:7">
      <c r="A24015" s="292" t="s">
        <v>49</v>
      </c>
      <c r="B24015" s="405">
        <v>58734</v>
      </c>
      <c r="C24015" s="292" t="s">
        <v>2980</v>
      </c>
      <c r="E24015" s="292" t="s">
        <v>214</v>
      </c>
      <c r="F24015" s="405">
        <v>69167</v>
      </c>
      <c r="G24015" s="292" t="s">
        <v>2980</v>
      </c>
    </row>
    <row r="24016" spans="1:7">
      <c r="A24016" s="292" t="s">
        <v>49</v>
      </c>
      <c r="B24016" s="405">
        <v>59025</v>
      </c>
      <c r="C24016" s="292" t="s">
        <v>2980</v>
      </c>
      <c r="E24016" s="292" t="s">
        <v>214</v>
      </c>
      <c r="F24016" s="405">
        <v>69168</v>
      </c>
      <c r="G24016" s="292" t="s">
        <v>2980</v>
      </c>
    </row>
    <row r="24017" spans="1:7">
      <c r="A24017" s="292" t="s">
        <v>49</v>
      </c>
      <c r="B24017" s="405">
        <v>59222</v>
      </c>
      <c r="C24017" s="292" t="s">
        <v>2980</v>
      </c>
      <c r="E24017" s="292" t="s">
        <v>214</v>
      </c>
      <c r="F24017" s="405">
        <v>69169</v>
      </c>
      <c r="G24017" s="292" t="s">
        <v>2980</v>
      </c>
    </row>
    <row r="24018" spans="1:7">
      <c r="A24018" s="292" t="s">
        <v>49</v>
      </c>
      <c r="B24018" s="405">
        <v>59344</v>
      </c>
      <c r="C24018" s="292" t="s">
        <v>2980</v>
      </c>
      <c r="E24018" s="292" t="s">
        <v>214</v>
      </c>
      <c r="F24018" s="405">
        <v>69201</v>
      </c>
      <c r="G24018" s="292" t="s">
        <v>2980</v>
      </c>
    </row>
    <row r="24019" spans="1:7">
      <c r="A24019" s="292" t="s">
        <v>49</v>
      </c>
      <c r="B24019" s="405">
        <v>59524</v>
      </c>
      <c r="C24019" s="292" t="s">
        <v>2980</v>
      </c>
      <c r="E24019" s="292" t="s">
        <v>214</v>
      </c>
      <c r="F24019" s="405">
        <v>69210</v>
      </c>
      <c r="G24019" s="292" t="s">
        <v>2980</v>
      </c>
    </row>
    <row r="24020" spans="1:7">
      <c r="A24020" s="292" t="s">
        <v>49</v>
      </c>
      <c r="B24020" s="405">
        <v>59829</v>
      </c>
      <c r="C24020" s="292" t="s">
        <v>2980</v>
      </c>
      <c r="E24020" s="292" t="s">
        <v>214</v>
      </c>
      <c r="F24020" s="405">
        <v>69211</v>
      </c>
      <c r="G24020" s="292" t="s">
        <v>2980</v>
      </c>
    </row>
    <row r="24021" spans="1:7">
      <c r="A24021" s="292" t="s">
        <v>49</v>
      </c>
      <c r="B24021" s="405">
        <v>62546</v>
      </c>
      <c r="C24021" s="292" t="s">
        <v>2980</v>
      </c>
      <c r="E24021" s="292" t="s">
        <v>214</v>
      </c>
      <c r="F24021" s="405">
        <v>69212</v>
      </c>
      <c r="G24021" s="292" t="s">
        <v>2980</v>
      </c>
    </row>
    <row r="24022" spans="1:7">
      <c r="A24022" s="292" t="s">
        <v>49</v>
      </c>
      <c r="B24022" s="405">
        <v>63656</v>
      </c>
      <c r="C24022" s="292" t="s">
        <v>2980</v>
      </c>
      <c r="E24022" s="292" t="s">
        <v>214</v>
      </c>
      <c r="F24022" s="405">
        <v>69214</v>
      </c>
      <c r="G24022" s="292" t="s">
        <v>2980</v>
      </c>
    </row>
    <row r="24023" spans="1:7">
      <c r="A24023" s="292" t="s">
        <v>49</v>
      </c>
      <c r="B24023" s="405">
        <v>64740</v>
      </c>
      <c r="C24023" s="292" t="s">
        <v>2980</v>
      </c>
      <c r="E24023" s="292" t="s">
        <v>214</v>
      </c>
      <c r="F24023" s="405">
        <v>69216</v>
      </c>
      <c r="G24023" s="292" t="s">
        <v>2980</v>
      </c>
    </row>
    <row r="24024" spans="1:7">
      <c r="A24024" s="292" t="s">
        <v>49</v>
      </c>
      <c r="B24024" s="405">
        <v>65564</v>
      </c>
      <c r="C24024" s="292" t="s">
        <v>2980</v>
      </c>
      <c r="E24024" s="292" t="s">
        <v>214</v>
      </c>
      <c r="F24024" s="405">
        <v>69218</v>
      </c>
      <c r="G24024" s="292" t="s">
        <v>2980</v>
      </c>
    </row>
    <row r="24025" spans="1:7">
      <c r="A24025" s="292" t="s">
        <v>49</v>
      </c>
      <c r="B24025" s="405">
        <v>65783</v>
      </c>
      <c r="C24025" s="292" t="s">
        <v>2980</v>
      </c>
      <c r="E24025" s="292" t="s">
        <v>214</v>
      </c>
      <c r="F24025" s="405">
        <v>69219</v>
      </c>
      <c r="G24025" s="292" t="s">
        <v>2980</v>
      </c>
    </row>
    <row r="24026" spans="1:7">
      <c r="A24026" s="292" t="s">
        <v>49</v>
      </c>
      <c r="B24026" s="405">
        <v>67009</v>
      </c>
      <c r="C24026" s="292" t="s">
        <v>2980</v>
      </c>
      <c r="E24026" s="292" t="s">
        <v>214</v>
      </c>
      <c r="F24026" s="405">
        <v>69220</v>
      </c>
      <c r="G24026" s="292" t="s">
        <v>2980</v>
      </c>
    </row>
    <row r="24027" spans="1:7">
      <c r="A24027" s="292" t="s">
        <v>49</v>
      </c>
      <c r="B24027" s="405">
        <v>57767</v>
      </c>
      <c r="C24027" s="292" t="s">
        <v>2980</v>
      </c>
      <c r="E24027" s="292" t="s">
        <v>214</v>
      </c>
      <c r="F24027" s="405">
        <v>69221</v>
      </c>
      <c r="G24027" s="292" t="s">
        <v>2980</v>
      </c>
    </row>
    <row r="24028" spans="1:7">
      <c r="A24028" s="292" t="s">
        <v>49</v>
      </c>
      <c r="B24028" s="405">
        <v>58361</v>
      </c>
      <c r="C24028" s="292" t="s">
        <v>2980</v>
      </c>
      <c r="E24028" s="292" t="s">
        <v>214</v>
      </c>
      <c r="F24028" s="405">
        <v>69301</v>
      </c>
      <c r="G24028" s="292" t="s">
        <v>2980</v>
      </c>
    </row>
    <row r="24029" spans="1:7">
      <c r="A24029" s="292" t="s">
        <v>49</v>
      </c>
      <c r="B24029" s="405">
        <v>58520</v>
      </c>
      <c r="C24029" s="292" t="s">
        <v>2980</v>
      </c>
      <c r="E24029" s="292" t="s">
        <v>214</v>
      </c>
      <c r="F24029" s="405">
        <v>69331</v>
      </c>
      <c r="G24029" s="292" t="s">
        <v>2980</v>
      </c>
    </row>
    <row r="24030" spans="1:7">
      <c r="A24030" s="292" t="s">
        <v>49</v>
      </c>
      <c r="B24030" s="405">
        <v>58735</v>
      </c>
      <c r="C24030" s="292" t="s">
        <v>2980</v>
      </c>
      <c r="E24030" s="292" t="s">
        <v>214</v>
      </c>
      <c r="F24030" s="405">
        <v>69335</v>
      </c>
      <c r="G24030" s="292" t="s">
        <v>2980</v>
      </c>
    </row>
    <row r="24031" spans="1:7">
      <c r="A24031" s="292" t="s">
        <v>49</v>
      </c>
      <c r="B24031" s="405">
        <v>59028</v>
      </c>
      <c r="C24031" s="292" t="s">
        <v>2980</v>
      </c>
      <c r="E24031" s="292" t="s">
        <v>214</v>
      </c>
      <c r="F24031" s="405">
        <v>69340</v>
      </c>
      <c r="G24031" s="292" t="s">
        <v>2980</v>
      </c>
    </row>
    <row r="24032" spans="1:7">
      <c r="A24032" s="292" t="s">
        <v>49</v>
      </c>
      <c r="B24032" s="405">
        <v>59223</v>
      </c>
      <c r="C24032" s="292" t="s">
        <v>2980</v>
      </c>
      <c r="E24032" s="292" t="s">
        <v>214</v>
      </c>
      <c r="F24032" s="405">
        <v>69343</v>
      </c>
      <c r="G24032" s="292" t="s">
        <v>2980</v>
      </c>
    </row>
    <row r="24033" spans="1:7">
      <c r="A24033" s="292" t="s">
        <v>49</v>
      </c>
      <c r="B24033" s="405">
        <v>59345</v>
      </c>
      <c r="C24033" s="292" t="s">
        <v>2980</v>
      </c>
      <c r="E24033" s="292" t="s">
        <v>214</v>
      </c>
      <c r="F24033" s="405">
        <v>69345</v>
      </c>
      <c r="G24033" s="292" t="s">
        <v>2980</v>
      </c>
    </row>
    <row r="24034" spans="1:7">
      <c r="A24034" s="292" t="s">
        <v>49</v>
      </c>
      <c r="B24034" s="405">
        <v>59525</v>
      </c>
      <c r="C24034" s="292" t="s">
        <v>2980</v>
      </c>
      <c r="E24034" s="292" t="s">
        <v>214</v>
      </c>
      <c r="F24034" s="405">
        <v>69346</v>
      </c>
      <c r="G24034" s="292" t="s">
        <v>2980</v>
      </c>
    </row>
    <row r="24035" spans="1:7">
      <c r="A24035" s="292" t="s">
        <v>49</v>
      </c>
      <c r="B24035" s="405">
        <v>59832</v>
      </c>
      <c r="C24035" s="292" t="s">
        <v>2980</v>
      </c>
      <c r="E24035" s="292" t="s">
        <v>214</v>
      </c>
      <c r="F24035" s="405">
        <v>69347</v>
      </c>
      <c r="G24035" s="292" t="s">
        <v>2980</v>
      </c>
    </row>
    <row r="24036" spans="1:7">
      <c r="A24036" s="292" t="s">
        <v>49</v>
      </c>
      <c r="B24036" s="405">
        <v>62553</v>
      </c>
      <c r="C24036" s="292" t="s">
        <v>2980</v>
      </c>
      <c r="E24036" s="292" t="s">
        <v>214</v>
      </c>
      <c r="F24036" s="405">
        <v>69350</v>
      </c>
      <c r="G24036" s="292" t="s">
        <v>2980</v>
      </c>
    </row>
    <row r="24037" spans="1:7">
      <c r="A24037" s="292" t="s">
        <v>49</v>
      </c>
      <c r="B24037" s="405">
        <v>63662</v>
      </c>
      <c r="C24037" s="292" t="s">
        <v>2980</v>
      </c>
      <c r="E24037" s="292" t="s">
        <v>214</v>
      </c>
      <c r="F24037" s="405">
        <v>69351</v>
      </c>
      <c r="G24037" s="292" t="s">
        <v>2980</v>
      </c>
    </row>
    <row r="24038" spans="1:7">
      <c r="A24038" s="292" t="s">
        <v>49</v>
      </c>
      <c r="B24038" s="405">
        <v>64756</v>
      </c>
      <c r="C24038" s="292" t="s">
        <v>2980</v>
      </c>
      <c r="E24038" s="292" t="s">
        <v>214</v>
      </c>
      <c r="F24038" s="405">
        <v>69354</v>
      </c>
      <c r="G24038" s="292" t="s">
        <v>2980</v>
      </c>
    </row>
    <row r="24039" spans="1:7">
      <c r="A24039" s="292" t="s">
        <v>49</v>
      </c>
      <c r="B24039" s="405">
        <v>65565</v>
      </c>
      <c r="C24039" s="292" t="s">
        <v>2980</v>
      </c>
      <c r="E24039" s="292" t="s">
        <v>214</v>
      </c>
      <c r="F24039" s="405">
        <v>69360</v>
      </c>
      <c r="G24039" s="292" t="s">
        <v>2980</v>
      </c>
    </row>
    <row r="24040" spans="1:7">
      <c r="A24040" s="292" t="s">
        <v>49</v>
      </c>
      <c r="B24040" s="405">
        <v>65784</v>
      </c>
      <c r="C24040" s="292" t="s">
        <v>2980</v>
      </c>
      <c r="E24040" s="292" t="s">
        <v>214</v>
      </c>
      <c r="F24040" s="405">
        <v>69366</v>
      </c>
      <c r="G24040" s="292" t="s">
        <v>2980</v>
      </c>
    </row>
    <row r="24041" spans="1:7">
      <c r="A24041" s="292" t="s">
        <v>49</v>
      </c>
      <c r="B24041" s="405">
        <v>67018</v>
      </c>
      <c r="C24041" s="292" t="s">
        <v>2980</v>
      </c>
      <c r="E24041" s="292" t="s">
        <v>214</v>
      </c>
      <c r="F24041" s="405">
        <v>69367</v>
      </c>
      <c r="G24041" s="292" t="s">
        <v>2980</v>
      </c>
    </row>
    <row r="24042" spans="1:7">
      <c r="A24042" s="292" t="s">
        <v>49</v>
      </c>
      <c r="B24042" s="405">
        <v>57772</v>
      </c>
      <c r="C24042" s="292" t="s">
        <v>2980</v>
      </c>
      <c r="E24042" s="292" t="s">
        <v>214</v>
      </c>
      <c r="F24042" s="405">
        <v>70372</v>
      </c>
      <c r="G24042" s="292" t="s">
        <v>2980</v>
      </c>
    </row>
    <row r="24043" spans="1:7">
      <c r="A24043" s="292" t="s">
        <v>49</v>
      </c>
      <c r="B24043" s="405">
        <v>58365</v>
      </c>
      <c r="C24043" s="292" t="s">
        <v>2980</v>
      </c>
      <c r="E24043" s="292" t="s">
        <v>214</v>
      </c>
      <c r="F24043" s="405">
        <v>70426</v>
      </c>
      <c r="G24043" s="292" t="s">
        <v>2980</v>
      </c>
    </row>
    <row r="24044" spans="1:7">
      <c r="A24044" s="292" t="s">
        <v>49</v>
      </c>
      <c r="B24044" s="405">
        <v>58521</v>
      </c>
      <c r="C24044" s="292" t="s">
        <v>2980</v>
      </c>
      <c r="E24044" s="292" t="s">
        <v>214</v>
      </c>
      <c r="F24044" s="405">
        <v>70441</v>
      </c>
      <c r="G24044" s="292" t="s">
        <v>2980</v>
      </c>
    </row>
    <row r="24045" spans="1:7">
      <c r="A24045" s="292" t="s">
        <v>49</v>
      </c>
      <c r="B24045" s="405">
        <v>58736</v>
      </c>
      <c r="C24045" s="292" t="s">
        <v>2980</v>
      </c>
      <c r="E24045" s="292" t="s">
        <v>214</v>
      </c>
      <c r="F24045" s="405">
        <v>70450</v>
      </c>
      <c r="G24045" s="292" t="s">
        <v>2980</v>
      </c>
    </row>
    <row r="24046" spans="1:7">
      <c r="A24046" s="292" t="s">
        <v>49</v>
      </c>
      <c r="B24046" s="405">
        <v>59032</v>
      </c>
      <c r="C24046" s="292" t="s">
        <v>2980</v>
      </c>
      <c r="E24046" s="292" t="s">
        <v>214</v>
      </c>
      <c r="F24046" s="405">
        <v>70522</v>
      </c>
      <c r="G24046" s="292" t="s">
        <v>2980</v>
      </c>
    </row>
    <row r="24047" spans="1:7">
      <c r="A24047" s="292" t="s">
        <v>49</v>
      </c>
      <c r="B24047" s="405">
        <v>59225</v>
      </c>
      <c r="C24047" s="292" t="s">
        <v>2980</v>
      </c>
      <c r="E24047" s="292" t="s">
        <v>214</v>
      </c>
      <c r="F24047" s="405">
        <v>70532</v>
      </c>
      <c r="G24047" s="292" t="s">
        <v>2980</v>
      </c>
    </row>
    <row r="24048" spans="1:7">
      <c r="A24048" s="292" t="s">
        <v>49</v>
      </c>
      <c r="B24048" s="405">
        <v>59347</v>
      </c>
      <c r="C24048" s="292" t="s">
        <v>2980</v>
      </c>
      <c r="E24048" s="292" t="s">
        <v>214</v>
      </c>
      <c r="F24048" s="405">
        <v>70569</v>
      </c>
      <c r="G24048" s="292" t="s">
        <v>2980</v>
      </c>
    </row>
    <row r="24049" spans="1:7">
      <c r="A24049" s="292" t="s">
        <v>49</v>
      </c>
      <c r="B24049" s="405">
        <v>59527</v>
      </c>
      <c r="C24049" s="292" t="s">
        <v>2980</v>
      </c>
      <c r="E24049" s="292" t="s">
        <v>214</v>
      </c>
      <c r="F24049" s="405">
        <v>70630</v>
      </c>
      <c r="G24049" s="292" t="s">
        <v>2980</v>
      </c>
    </row>
    <row r="24050" spans="1:7">
      <c r="A24050" s="292" t="s">
        <v>49</v>
      </c>
      <c r="B24050" s="405">
        <v>59833</v>
      </c>
      <c r="C24050" s="292" t="s">
        <v>2980</v>
      </c>
      <c r="E24050" s="292" t="s">
        <v>214</v>
      </c>
      <c r="F24050" s="405">
        <v>70631</v>
      </c>
      <c r="G24050" s="292" t="s">
        <v>2980</v>
      </c>
    </row>
    <row r="24051" spans="1:7">
      <c r="A24051" s="292" t="s">
        <v>49</v>
      </c>
      <c r="B24051" s="405">
        <v>62692</v>
      </c>
      <c r="C24051" s="292" t="s">
        <v>2980</v>
      </c>
      <c r="E24051" s="292" t="s">
        <v>214</v>
      </c>
      <c r="F24051" s="405">
        <v>70632</v>
      </c>
      <c r="G24051" s="292" t="s">
        <v>2980</v>
      </c>
    </row>
    <row r="24052" spans="1:7">
      <c r="A24052" s="292" t="s">
        <v>49</v>
      </c>
      <c r="B24052" s="405">
        <v>63665</v>
      </c>
      <c r="C24052" s="292" t="s">
        <v>2980</v>
      </c>
      <c r="E24052" s="292" t="s">
        <v>214</v>
      </c>
      <c r="F24052" s="405">
        <v>70637</v>
      </c>
      <c r="G24052" s="292" t="s">
        <v>2980</v>
      </c>
    </row>
    <row r="24053" spans="1:7">
      <c r="A24053" s="292" t="s">
        <v>49</v>
      </c>
      <c r="B24053" s="405">
        <v>64788</v>
      </c>
      <c r="C24053" s="292" t="s">
        <v>2980</v>
      </c>
      <c r="E24053" s="292" t="s">
        <v>214</v>
      </c>
      <c r="F24053" s="405">
        <v>70643</v>
      </c>
      <c r="G24053" s="292" t="s">
        <v>2980</v>
      </c>
    </row>
    <row r="24054" spans="1:7">
      <c r="A24054" s="292" t="s">
        <v>49</v>
      </c>
      <c r="B24054" s="405">
        <v>65586</v>
      </c>
      <c r="C24054" s="292" t="s">
        <v>2980</v>
      </c>
      <c r="E24054" s="292" t="s">
        <v>214</v>
      </c>
      <c r="F24054" s="405">
        <v>70651</v>
      </c>
      <c r="G24054" s="292" t="s">
        <v>2980</v>
      </c>
    </row>
    <row r="24055" spans="1:7">
      <c r="A24055" s="292" t="s">
        <v>49</v>
      </c>
      <c r="B24055" s="405">
        <v>65787</v>
      </c>
      <c r="C24055" s="292" t="s">
        <v>2980</v>
      </c>
      <c r="E24055" s="292" t="s">
        <v>214</v>
      </c>
      <c r="F24055" s="405">
        <v>70652</v>
      </c>
      <c r="G24055" s="292" t="s">
        <v>2980</v>
      </c>
    </row>
    <row r="24056" spans="1:7">
      <c r="A24056" s="292" t="s">
        <v>49</v>
      </c>
      <c r="B24056" s="405">
        <v>67023</v>
      </c>
      <c r="C24056" s="292" t="s">
        <v>2980</v>
      </c>
      <c r="E24056" s="292" t="s">
        <v>214</v>
      </c>
      <c r="F24056" s="405">
        <v>70653</v>
      </c>
      <c r="G24056" s="292" t="s">
        <v>2980</v>
      </c>
    </row>
    <row r="24057" spans="1:7">
      <c r="A24057" s="292" t="s">
        <v>49</v>
      </c>
      <c r="B24057" s="405">
        <v>57775</v>
      </c>
      <c r="C24057" s="292" t="s">
        <v>2980</v>
      </c>
      <c r="E24057" s="292" t="s">
        <v>214</v>
      </c>
      <c r="F24057" s="405">
        <v>70656</v>
      </c>
      <c r="G24057" s="292" t="s">
        <v>2980</v>
      </c>
    </row>
    <row r="24058" spans="1:7">
      <c r="A24058" s="292" t="s">
        <v>49</v>
      </c>
      <c r="B24058" s="405">
        <v>58369</v>
      </c>
      <c r="C24058" s="292" t="s">
        <v>2980</v>
      </c>
      <c r="E24058" s="292" t="s">
        <v>214</v>
      </c>
      <c r="F24058" s="405">
        <v>71002</v>
      </c>
      <c r="G24058" s="292" t="s">
        <v>2980</v>
      </c>
    </row>
    <row r="24059" spans="1:7">
      <c r="A24059" s="292" t="s">
        <v>49</v>
      </c>
      <c r="B24059" s="405">
        <v>58528</v>
      </c>
      <c r="C24059" s="292" t="s">
        <v>2980</v>
      </c>
      <c r="E24059" s="292" t="s">
        <v>214</v>
      </c>
      <c r="F24059" s="405">
        <v>71003</v>
      </c>
      <c r="G24059" s="292" t="s">
        <v>2980</v>
      </c>
    </row>
    <row r="24060" spans="1:7">
      <c r="A24060" s="292" t="s">
        <v>49</v>
      </c>
      <c r="B24060" s="405">
        <v>58737</v>
      </c>
      <c r="C24060" s="292" t="s">
        <v>2980</v>
      </c>
      <c r="E24060" s="292" t="s">
        <v>214</v>
      </c>
      <c r="F24060" s="405">
        <v>71016</v>
      </c>
      <c r="G24060" s="292" t="s">
        <v>2980</v>
      </c>
    </row>
    <row r="24061" spans="1:7">
      <c r="A24061" s="292" t="s">
        <v>49</v>
      </c>
      <c r="B24061" s="405">
        <v>59033</v>
      </c>
      <c r="C24061" s="292" t="s">
        <v>2980</v>
      </c>
      <c r="E24061" s="292" t="s">
        <v>214</v>
      </c>
      <c r="F24061" s="405">
        <v>71021</v>
      </c>
      <c r="G24061" s="292" t="s">
        <v>2980</v>
      </c>
    </row>
    <row r="24062" spans="1:7">
      <c r="A24062" s="292" t="s">
        <v>49</v>
      </c>
      <c r="B24062" s="405">
        <v>59226</v>
      </c>
      <c r="C24062" s="292" t="s">
        <v>2980</v>
      </c>
      <c r="E24062" s="292" t="s">
        <v>214</v>
      </c>
      <c r="F24062" s="405">
        <v>71031</v>
      </c>
      <c r="G24062" s="292" t="s">
        <v>2980</v>
      </c>
    </row>
    <row r="24063" spans="1:7">
      <c r="A24063" s="292" t="s">
        <v>49</v>
      </c>
      <c r="B24063" s="405">
        <v>59349</v>
      </c>
      <c r="C24063" s="292" t="s">
        <v>2980</v>
      </c>
      <c r="E24063" s="292" t="s">
        <v>214</v>
      </c>
      <c r="F24063" s="405">
        <v>71048</v>
      </c>
      <c r="G24063" s="292" t="s">
        <v>2980</v>
      </c>
    </row>
    <row r="24064" spans="1:7">
      <c r="A24064" s="292" t="s">
        <v>49</v>
      </c>
      <c r="B24064" s="405">
        <v>59528</v>
      </c>
      <c r="C24064" s="292" t="s">
        <v>2980</v>
      </c>
      <c r="E24064" s="292" t="s">
        <v>214</v>
      </c>
      <c r="F24064" s="405">
        <v>71064</v>
      </c>
      <c r="G24064" s="292" t="s">
        <v>2980</v>
      </c>
    </row>
    <row r="24065" spans="1:7">
      <c r="A24065" s="292" t="s">
        <v>49</v>
      </c>
      <c r="B24065" s="405">
        <v>59837</v>
      </c>
      <c r="C24065" s="292" t="s">
        <v>2980</v>
      </c>
      <c r="E24065" s="292" t="s">
        <v>214</v>
      </c>
      <c r="F24065" s="405">
        <v>71067</v>
      </c>
      <c r="G24065" s="292" t="s">
        <v>2980</v>
      </c>
    </row>
    <row r="24066" spans="1:7">
      <c r="A24066" s="292" t="s">
        <v>49</v>
      </c>
      <c r="B24066" s="405">
        <v>62833</v>
      </c>
      <c r="C24066" s="292" t="s">
        <v>2980</v>
      </c>
      <c r="E24066" s="292" t="s">
        <v>214</v>
      </c>
      <c r="F24066" s="405">
        <v>71070</v>
      </c>
      <c r="G24066" s="292" t="s">
        <v>2980</v>
      </c>
    </row>
    <row r="24067" spans="1:7">
      <c r="A24067" s="292" t="s">
        <v>49</v>
      </c>
      <c r="B24067" s="405">
        <v>63674</v>
      </c>
      <c r="C24067" s="292" t="s">
        <v>2980</v>
      </c>
      <c r="E24067" s="292" t="s">
        <v>214</v>
      </c>
      <c r="F24067" s="405">
        <v>71223</v>
      </c>
      <c r="G24067" s="292" t="s">
        <v>2980</v>
      </c>
    </row>
    <row r="24068" spans="1:7">
      <c r="A24068" s="292" t="s">
        <v>49</v>
      </c>
      <c r="B24068" s="405">
        <v>64866</v>
      </c>
      <c r="C24068" s="292" t="s">
        <v>2980</v>
      </c>
      <c r="E24068" s="292" t="s">
        <v>214</v>
      </c>
      <c r="F24068" s="405">
        <v>71250</v>
      </c>
      <c r="G24068" s="292" t="s">
        <v>2980</v>
      </c>
    </row>
    <row r="24069" spans="1:7">
      <c r="A24069" s="292" t="s">
        <v>49</v>
      </c>
      <c r="B24069" s="405">
        <v>65590</v>
      </c>
      <c r="C24069" s="292" t="s">
        <v>2980</v>
      </c>
      <c r="E24069" s="292" t="s">
        <v>214</v>
      </c>
      <c r="F24069" s="405">
        <v>71253</v>
      </c>
      <c r="G24069" s="292" t="s">
        <v>2980</v>
      </c>
    </row>
    <row r="24070" spans="1:7">
      <c r="A24070" s="292" t="s">
        <v>49</v>
      </c>
      <c r="B24070" s="405">
        <v>65789</v>
      </c>
      <c r="C24070" s="292" t="s">
        <v>2980</v>
      </c>
      <c r="E24070" s="292" t="s">
        <v>214</v>
      </c>
      <c r="F24070" s="405">
        <v>71260</v>
      </c>
      <c r="G24070" s="292" t="s">
        <v>2980</v>
      </c>
    </row>
    <row r="24071" spans="1:7">
      <c r="A24071" s="292" t="s">
        <v>49</v>
      </c>
      <c r="B24071" s="405">
        <v>67028</v>
      </c>
      <c r="C24071" s="292" t="s">
        <v>2980</v>
      </c>
      <c r="E24071" s="292" t="s">
        <v>214</v>
      </c>
      <c r="F24071" s="405">
        <v>71264</v>
      </c>
      <c r="G24071" s="292" t="s">
        <v>2980</v>
      </c>
    </row>
    <row r="24072" spans="1:7">
      <c r="A24072" s="292" t="s">
        <v>49</v>
      </c>
      <c r="B24072" s="405">
        <v>57780</v>
      </c>
      <c r="C24072" s="292" t="s">
        <v>2980</v>
      </c>
      <c r="E24072" s="292" t="s">
        <v>214</v>
      </c>
      <c r="F24072" s="405">
        <v>71277</v>
      </c>
      <c r="G24072" s="292" t="s">
        <v>2980</v>
      </c>
    </row>
    <row r="24073" spans="1:7">
      <c r="A24073" s="292" t="s">
        <v>49</v>
      </c>
      <c r="B24073" s="405">
        <v>58374</v>
      </c>
      <c r="C24073" s="292" t="s">
        <v>2980</v>
      </c>
      <c r="E24073" s="292" t="s">
        <v>214</v>
      </c>
      <c r="F24073" s="405">
        <v>71279</v>
      </c>
      <c r="G24073" s="292" t="s">
        <v>2980</v>
      </c>
    </row>
    <row r="24074" spans="1:7">
      <c r="A24074" s="292" t="s">
        <v>49</v>
      </c>
      <c r="B24074" s="405">
        <v>58529</v>
      </c>
      <c r="C24074" s="292" t="s">
        <v>2980</v>
      </c>
      <c r="E24074" s="292" t="s">
        <v>214</v>
      </c>
      <c r="F24074" s="405">
        <v>71326</v>
      </c>
      <c r="G24074" s="292" t="s">
        <v>2980</v>
      </c>
    </row>
    <row r="24075" spans="1:7">
      <c r="A24075" s="292" t="s">
        <v>49</v>
      </c>
      <c r="B24075" s="405">
        <v>58741</v>
      </c>
      <c r="C24075" s="292" t="s">
        <v>2980</v>
      </c>
      <c r="E24075" s="292" t="s">
        <v>214</v>
      </c>
      <c r="F24075" s="405">
        <v>71340</v>
      </c>
      <c r="G24075" s="292" t="s">
        <v>2980</v>
      </c>
    </row>
    <row r="24076" spans="1:7">
      <c r="A24076" s="292" t="s">
        <v>49</v>
      </c>
      <c r="B24076" s="405">
        <v>59038</v>
      </c>
      <c r="C24076" s="292" t="s">
        <v>2980</v>
      </c>
      <c r="E24076" s="292" t="s">
        <v>214</v>
      </c>
      <c r="F24076" s="405">
        <v>71341</v>
      </c>
      <c r="G24076" s="292" t="s">
        <v>2980</v>
      </c>
    </row>
    <row r="24077" spans="1:7">
      <c r="A24077" s="292" t="s">
        <v>49</v>
      </c>
      <c r="B24077" s="405">
        <v>59240</v>
      </c>
      <c r="C24077" s="292" t="s">
        <v>2980</v>
      </c>
      <c r="E24077" s="292" t="s">
        <v>214</v>
      </c>
      <c r="F24077" s="405">
        <v>71343</v>
      </c>
      <c r="G24077" s="292" t="s">
        <v>2980</v>
      </c>
    </row>
    <row r="24078" spans="1:7">
      <c r="A24078" s="292" t="s">
        <v>49</v>
      </c>
      <c r="B24078" s="405">
        <v>59351</v>
      </c>
      <c r="C24078" s="292" t="s">
        <v>2980</v>
      </c>
      <c r="E24078" s="292" t="s">
        <v>214</v>
      </c>
      <c r="F24078" s="405">
        <v>71375</v>
      </c>
      <c r="G24078" s="292" t="s">
        <v>2980</v>
      </c>
    </row>
    <row r="24079" spans="1:7">
      <c r="A24079" s="292" t="s">
        <v>49</v>
      </c>
      <c r="B24079" s="405">
        <v>59529</v>
      </c>
      <c r="C24079" s="292" t="s">
        <v>2980</v>
      </c>
      <c r="E24079" s="292" t="s">
        <v>214</v>
      </c>
      <c r="F24079" s="405">
        <v>71401</v>
      </c>
      <c r="G24079" s="292" t="s">
        <v>2980</v>
      </c>
    </row>
    <row r="24080" spans="1:7">
      <c r="A24080" s="292" t="s">
        <v>49</v>
      </c>
      <c r="B24080" s="405">
        <v>59844</v>
      </c>
      <c r="C24080" s="292" t="s">
        <v>2980</v>
      </c>
      <c r="E24080" s="292" t="s">
        <v>214</v>
      </c>
      <c r="F24080" s="405">
        <v>71403</v>
      </c>
      <c r="G24080" s="292" t="s">
        <v>2980</v>
      </c>
    </row>
    <row r="24081" spans="1:7">
      <c r="A24081" s="292" t="s">
        <v>49</v>
      </c>
      <c r="B24081" s="405">
        <v>62843</v>
      </c>
      <c r="C24081" s="292" t="s">
        <v>2980</v>
      </c>
      <c r="E24081" s="292" t="s">
        <v>214</v>
      </c>
      <c r="F24081" s="405">
        <v>71406</v>
      </c>
      <c r="G24081" s="292" t="s">
        <v>2980</v>
      </c>
    </row>
    <row r="24082" spans="1:7">
      <c r="A24082" s="292" t="s">
        <v>49</v>
      </c>
      <c r="B24082" s="405">
        <v>63675</v>
      </c>
      <c r="C24082" s="292" t="s">
        <v>2980</v>
      </c>
      <c r="E24082" s="292" t="s">
        <v>214</v>
      </c>
      <c r="F24082" s="405">
        <v>71414</v>
      </c>
      <c r="G24082" s="292" t="s">
        <v>2980</v>
      </c>
    </row>
    <row r="24083" spans="1:7">
      <c r="A24083" s="292" t="s">
        <v>49</v>
      </c>
      <c r="B24083" s="405">
        <v>64868</v>
      </c>
      <c r="C24083" s="292" t="s">
        <v>2980</v>
      </c>
      <c r="E24083" s="292" t="s">
        <v>214</v>
      </c>
      <c r="F24083" s="405">
        <v>71416</v>
      </c>
      <c r="G24083" s="292" t="s">
        <v>2980</v>
      </c>
    </row>
    <row r="24084" spans="1:7">
      <c r="A24084" s="292" t="s">
        <v>49</v>
      </c>
      <c r="B24084" s="405">
        <v>65603</v>
      </c>
      <c r="C24084" s="292" t="s">
        <v>2980</v>
      </c>
      <c r="E24084" s="292" t="s">
        <v>214</v>
      </c>
      <c r="F24084" s="405">
        <v>71419</v>
      </c>
      <c r="G24084" s="292" t="s">
        <v>2980</v>
      </c>
    </row>
    <row r="24085" spans="1:7">
      <c r="A24085" s="292" t="s">
        <v>49</v>
      </c>
      <c r="B24085" s="405">
        <v>66014</v>
      </c>
      <c r="C24085" s="292" t="s">
        <v>2980</v>
      </c>
      <c r="E24085" s="292" t="s">
        <v>214</v>
      </c>
      <c r="F24085" s="405">
        <v>71425</v>
      </c>
      <c r="G24085" s="292" t="s">
        <v>2980</v>
      </c>
    </row>
    <row r="24086" spans="1:7">
      <c r="A24086" s="292" t="s">
        <v>49</v>
      </c>
      <c r="B24086" s="405">
        <v>67036</v>
      </c>
      <c r="C24086" s="292" t="s">
        <v>2980</v>
      </c>
      <c r="E24086" s="292" t="s">
        <v>214</v>
      </c>
      <c r="F24086" s="405">
        <v>71428</v>
      </c>
      <c r="G24086" s="292" t="s">
        <v>2980</v>
      </c>
    </row>
    <row r="24087" spans="1:7">
      <c r="A24087" s="292" t="s">
        <v>49</v>
      </c>
      <c r="B24087" s="405">
        <v>57785</v>
      </c>
      <c r="C24087" s="292" t="s">
        <v>2980</v>
      </c>
      <c r="E24087" s="292" t="s">
        <v>214</v>
      </c>
      <c r="F24087" s="405">
        <v>71439</v>
      </c>
      <c r="G24087" s="292" t="s">
        <v>2980</v>
      </c>
    </row>
    <row r="24088" spans="1:7">
      <c r="A24088" s="292" t="s">
        <v>49</v>
      </c>
      <c r="B24088" s="405">
        <v>58377</v>
      </c>
      <c r="C24088" s="292" t="s">
        <v>2980</v>
      </c>
      <c r="E24088" s="292" t="s">
        <v>214</v>
      </c>
      <c r="F24088" s="405">
        <v>71450</v>
      </c>
      <c r="G24088" s="292" t="s">
        <v>2980</v>
      </c>
    </row>
    <row r="24089" spans="1:7">
      <c r="A24089" s="292" t="s">
        <v>49</v>
      </c>
      <c r="B24089" s="405">
        <v>58530</v>
      </c>
      <c r="C24089" s="292" t="s">
        <v>2980</v>
      </c>
      <c r="E24089" s="292" t="s">
        <v>214</v>
      </c>
      <c r="F24089" s="405">
        <v>71455</v>
      </c>
      <c r="G24089" s="292" t="s">
        <v>2980</v>
      </c>
    </row>
    <row r="24090" spans="1:7">
      <c r="A24090" s="292" t="s">
        <v>49</v>
      </c>
      <c r="B24090" s="405">
        <v>58750</v>
      </c>
      <c r="C24090" s="292" t="s">
        <v>2980</v>
      </c>
      <c r="E24090" s="292" t="s">
        <v>214</v>
      </c>
      <c r="F24090" s="405">
        <v>71462</v>
      </c>
      <c r="G24090" s="292" t="s">
        <v>2980</v>
      </c>
    </row>
    <row r="24091" spans="1:7">
      <c r="A24091" s="292" t="s">
        <v>49</v>
      </c>
      <c r="B24091" s="405">
        <v>59039</v>
      </c>
      <c r="C24091" s="292" t="s">
        <v>2980</v>
      </c>
      <c r="E24091" s="292" t="s">
        <v>214</v>
      </c>
      <c r="F24091" s="405">
        <v>71468</v>
      </c>
      <c r="G24091" s="292" t="s">
        <v>2980</v>
      </c>
    </row>
    <row r="24092" spans="1:7">
      <c r="A24092" s="292" t="s">
        <v>49</v>
      </c>
      <c r="B24092" s="405">
        <v>59241</v>
      </c>
      <c r="C24092" s="292" t="s">
        <v>2980</v>
      </c>
      <c r="E24092" s="292" t="s">
        <v>214</v>
      </c>
      <c r="F24092" s="405">
        <v>71472</v>
      </c>
      <c r="G24092" s="292" t="s">
        <v>2980</v>
      </c>
    </row>
    <row r="24093" spans="1:7">
      <c r="A24093" s="292" t="s">
        <v>49</v>
      </c>
      <c r="B24093" s="405">
        <v>59353</v>
      </c>
      <c r="C24093" s="292" t="s">
        <v>2980</v>
      </c>
      <c r="E24093" s="292" t="s">
        <v>214</v>
      </c>
      <c r="F24093" s="405">
        <v>71473</v>
      </c>
      <c r="G24093" s="292" t="s">
        <v>2980</v>
      </c>
    </row>
    <row r="24094" spans="1:7">
      <c r="A24094" s="292" t="s">
        <v>49</v>
      </c>
      <c r="B24094" s="405">
        <v>59530</v>
      </c>
      <c r="C24094" s="292" t="s">
        <v>2980</v>
      </c>
      <c r="E24094" s="292" t="s">
        <v>214</v>
      </c>
      <c r="F24094" s="405">
        <v>71631</v>
      </c>
      <c r="G24094" s="292" t="s">
        <v>2980</v>
      </c>
    </row>
    <row r="24095" spans="1:7">
      <c r="A24095" s="292" t="s">
        <v>49</v>
      </c>
      <c r="B24095" s="405">
        <v>59845</v>
      </c>
      <c r="C24095" s="292" t="s">
        <v>2980</v>
      </c>
      <c r="E24095" s="292" t="s">
        <v>214</v>
      </c>
      <c r="F24095" s="405">
        <v>71651</v>
      </c>
      <c r="G24095" s="292" t="s">
        <v>2980</v>
      </c>
    </row>
    <row r="24096" spans="1:7">
      <c r="A24096" s="292" t="s">
        <v>49</v>
      </c>
      <c r="B24096" s="405">
        <v>62849</v>
      </c>
      <c r="C24096" s="292" t="s">
        <v>2980</v>
      </c>
      <c r="E24096" s="292" t="s">
        <v>214</v>
      </c>
      <c r="F24096" s="405">
        <v>71652</v>
      </c>
      <c r="G24096" s="292" t="s">
        <v>2980</v>
      </c>
    </row>
    <row r="24097" spans="1:7">
      <c r="A24097" s="292" t="s">
        <v>49</v>
      </c>
      <c r="B24097" s="405">
        <v>63751</v>
      </c>
      <c r="C24097" s="292" t="s">
        <v>2980</v>
      </c>
      <c r="E24097" s="292" t="s">
        <v>214</v>
      </c>
      <c r="F24097" s="405">
        <v>71659</v>
      </c>
      <c r="G24097" s="292" t="s">
        <v>2980</v>
      </c>
    </row>
    <row r="24098" spans="1:7">
      <c r="A24098" s="292" t="s">
        <v>49</v>
      </c>
      <c r="B24098" s="405">
        <v>65011</v>
      </c>
      <c r="C24098" s="292" t="s">
        <v>2980</v>
      </c>
      <c r="E24098" s="292" t="s">
        <v>214</v>
      </c>
      <c r="F24098" s="405">
        <v>71677</v>
      </c>
      <c r="G24098" s="292" t="s">
        <v>2980</v>
      </c>
    </row>
    <row r="24099" spans="1:7">
      <c r="A24099" s="292" t="s">
        <v>49</v>
      </c>
      <c r="B24099" s="405">
        <v>65625</v>
      </c>
      <c r="C24099" s="292" t="s">
        <v>2980</v>
      </c>
      <c r="E24099" s="292" t="s">
        <v>214</v>
      </c>
      <c r="F24099" s="405">
        <v>71721</v>
      </c>
      <c r="G24099" s="292" t="s">
        <v>2980</v>
      </c>
    </row>
    <row r="24100" spans="1:7">
      <c r="A24100" s="292" t="s">
        <v>49</v>
      </c>
      <c r="B24100" s="405">
        <v>66033</v>
      </c>
      <c r="C24100" s="292" t="s">
        <v>2980</v>
      </c>
      <c r="E24100" s="292" t="s">
        <v>214</v>
      </c>
      <c r="F24100" s="405">
        <v>71722</v>
      </c>
      <c r="G24100" s="292" t="s">
        <v>2980</v>
      </c>
    </row>
    <row r="24101" spans="1:7">
      <c r="A24101" s="292" t="s">
        <v>49</v>
      </c>
      <c r="B24101" s="405">
        <v>67049</v>
      </c>
      <c r="C24101" s="292" t="s">
        <v>2980</v>
      </c>
      <c r="E24101" s="292" t="s">
        <v>214</v>
      </c>
      <c r="F24101" s="405">
        <v>71726</v>
      </c>
      <c r="G24101" s="292" t="s">
        <v>2980</v>
      </c>
    </row>
    <row r="24102" spans="1:7">
      <c r="A24102" s="292" t="s">
        <v>49</v>
      </c>
      <c r="B24102" s="405">
        <v>57787</v>
      </c>
      <c r="C24102" s="292" t="s">
        <v>2980</v>
      </c>
      <c r="E24102" s="292" t="s">
        <v>214</v>
      </c>
      <c r="F24102" s="405">
        <v>71764</v>
      </c>
      <c r="G24102" s="292" t="s">
        <v>2980</v>
      </c>
    </row>
    <row r="24103" spans="1:7">
      <c r="A24103" s="292" t="s">
        <v>49</v>
      </c>
      <c r="B24103" s="405">
        <v>58381</v>
      </c>
      <c r="C24103" s="292" t="s">
        <v>2980</v>
      </c>
      <c r="E24103" s="292" t="s">
        <v>214</v>
      </c>
      <c r="F24103" s="405">
        <v>71827</v>
      </c>
      <c r="G24103" s="292" t="s">
        <v>2980</v>
      </c>
    </row>
    <row r="24104" spans="1:7">
      <c r="A24104" s="292" t="s">
        <v>49</v>
      </c>
      <c r="B24104" s="405">
        <v>58531</v>
      </c>
      <c r="C24104" s="292" t="s">
        <v>2980</v>
      </c>
      <c r="E24104" s="292" t="s">
        <v>214</v>
      </c>
      <c r="F24104" s="405">
        <v>71831</v>
      </c>
      <c r="G24104" s="292" t="s">
        <v>2980</v>
      </c>
    </row>
    <row r="24105" spans="1:7">
      <c r="A24105" s="292" t="s">
        <v>49</v>
      </c>
      <c r="B24105" s="405">
        <v>58755</v>
      </c>
      <c r="C24105" s="292" t="s">
        <v>2980</v>
      </c>
      <c r="E24105" s="292" t="s">
        <v>214</v>
      </c>
      <c r="F24105" s="405">
        <v>71833</v>
      </c>
      <c r="G24105" s="292" t="s">
        <v>2980</v>
      </c>
    </row>
    <row r="24106" spans="1:7">
      <c r="A24106" s="292" t="s">
        <v>49</v>
      </c>
      <c r="B24106" s="405">
        <v>59041</v>
      </c>
      <c r="C24106" s="292" t="s">
        <v>2980</v>
      </c>
      <c r="E24106" s="292" t="s">
        <v>214</v>
      </c>
      <c r="F24106" s="405">
        <v>71834</v>
      </c>
      <c r="G24106" s="292" t="s">
        <v>2980</v>
      </c>
    </row>
    <row r="24107" spans="1:7">
      <c r="A24107" s="292" t="s">
        <v>49</v>
      </c>
      <c r="B24107" s="405">
        <v>59242</v>
      </c>
      <c r="C24107" s="292" t="s">
        <v>2980</v>
      </c>
      <c r="E24107" s="292" t="s">
        <v>214</v>
      </c>
      <c r="F24107" s="405">
        <v>71836</v>
      </c>
      <c r="G24107" s="292" t="s">
        <v>2980</v>
      </c>
    </row>
    <row r="24108" spans="1:7">
      <c r="A24108" s="292" t="s">
        <v>49</v>
      </c>
      <c r="B24108" s="405">
        <v>59354</v>
      </c>
      <c r="C24108" s="292" t="s">
        <v>2980</v>
      </c>
      <c r="E24108" s="292" t="s">
        <v>214</v>
      </c>
      <c r="F24108" s="405">
        <v>71839</v>
      </c>
      <c r="G24108" s="292" t="s">
        <v>2980</v>
      </c>
    </row>
    <row r="24109" spans="1:7">
      <c r="A24109" s="292" t="s">
        <v>49</v>
      </c>
      <c r="B24109" s="405">
        <v>59531</v>
      </c>
      <c r="C24109" s="292" t="s">
        <v>2980</v>
      </c>
      <c r="E24109" s="292" t="s">
        <v>214</v>
      </c>
      <c r="F24109" s="405">
        <v>71841</v>
      </c>
      <c r="G24109" s="292" t="s">
        <v>2980</v>
      </c>
    </row>
    <row r="24110" spans="1:7">
      <c r="A24110" s="292" t="s">
        <v>49</v>
      </c>
      <c r="B24110" s="405">
        <v>59848</v>
      </c>
      <c r="C24110" s="292" t="s">
        <v>2980</v>
      </c>
      <c r="E24110" s="292" t="s">
        <v>214</v>
      </c>
      <c r="F24110" s="405">
        <v>71845</v>
      </c>
      <c r="G24110" s="292" t="s">
        <v>2980</v>
      </c>
    </row>
    <row r="24111" spans="1:7">
      <c r="A24111" s="292" t="s">
        <v>49</v>
      </c>
      <c r="B24111" s="405">
        <v>62861</v>
      </c>
      <c r="C24111" s="292" t="s">
        <v>2980</v>
      </c>
      <c r="E24111" s="292" t="s">
        <v>214</v>
      </c>
      <c r="F24111" s="405">
        <v>71846</v>
      </c>
      <c r="G24111" s="292" t="s">
        <v>2980</v>
      </c>
    </row>
    <row r="24112" spans="1:7">
      <c r="A24112" s="292" t="s">
        <v>49</v>
      </c>
      <c r="B24112" s="405">
        <v>63763</v>
      </c>
      <c r="C24112" s="292" t="s">
        <v>2980</v>
      </c>
      <c r="E24112" s="292" t="s">
        <v>214</v>
      </c>
      <c r="F24112" s="405">
        <v>71853</v>
      </c>
      <c r="G24112" s="292" t="s">
        <v>2980</v>
      </c>
    </row>
    <row r="24113" spans="1:7">
      <c r="A24113" s="292" t="s">
        <v>49</v>
      </c>
      <c r="B24113" s="405">
        <v>65014</v>
      </c>
      <c r="C24113" s="292" t="s">
        <v>2980</v>
      </c>
      <c r="E24113" s="292" t="s">
        <v>214</v>
      </c>
      <c r="F24113" s="405">
        <v>71858</v>
      </c>
      <c r="G24113" s="292" t="s">
        <v>2980</v>
      </c>
    </row>
    <row r="24114" spans="1:7">
      <c r="A24114" s="292" t="s">
        <v>49</v>
      </c>
      <c r="B24114" s="405">
        <v>65632</v>
      </c>
      <c r="C24114" s="292" t="s">
        <v>2980</v>
      </c>
      <c r="E24114" s="292" t="s">
        <v>214</v>
      </c>
      <c r="F24114" s="405">
        <v>71861</v>
      </c>
      <c r="G24114" s="292" t="s">
        <v>2980</v>
      </c>
    </row>
    <row r="24115" spans="1:7">
      <c r="A24115" s="292" t="s">
        <v>49</v>
      </c>
      <c r="B24115" s="405">
        <v>66039</v>
      </c>
      <c r="C24115" s="292" t="s">
        <v>2980</v>
      </c>
      <c r="E24115" s="292" t="s">
        <v>214</v>
      </c>
      <c r="F24115" s="405">
        <v>71935</v>
      </c>
      <c r="G24115" s="292" t="s">
        <v>2980</v>
      </c>
    </row>
    <row r="24116" spans="1:7">
      <c r="A24116" s="292" t="s">
        <v>49</v>
      </c>
      <c r="B24116" s="405">
        <v>67057</v>
      </c>
      <c r="C24116" s="292" t="s">
        <v>2980</v>
      </c>
      <c r="E24116" s="292" t="s">
        <v>214</v>
      </c>
      <c r="F24116" s="405">
        <v>71962</v>
      </c>
      <c r="G24116" s="292" t="s">
        <v>2980</v>
      </c>
    </row>
    <row r="24117" spans="1:7">
      <c r="A24117" s="292" t="s">
        <v>49</v>
      </c>
      <c r="B24117" s="405">
        <v>57790</v>
      </c>
      <c r="C24117" s="292" t="s">
        <v>2980</v>
      </c>
      <c r="E24117" s="292" t="s">
        <v>214</v>
      </c>
      <c r="F24117" s="405">
        <v>71969</v>
      </c>
      <c r="G24117" s="292" t="s">
        <v>2980</v>
      </c>
    </row>
    <row r="24118" spans="1:7">
      <c r="A24118" s="292" t="s">
        <v>49</v>
      </c>
      <c r="B24118" s="405">
        <v>58382</v>
      </c>
      <c r="C24118" s="292" t="s">
        <v>2980</v>
      </c>
      <c r="E24118" s="292" t="s">
        <v>214</v>
      </c>
      <c r="F24118" s="405">
        <v>71973</v>
      </c>
      <c r="G24118" s="292" t="s">
        <v>2980</v>
      </c>
    </row>
    <row r="24119" spans="1:7">
      <c r="A24119" s="292" t="s">
        <v>49</v>
      </c>
      <c r="B24119" s="405">
        <v>58532</v>
      </c>
      <c r="C24119" s="292" t="s">
        <v>2980</v>
      </c>
      <c r="E24119" s="292" t="s">
        <v>214</v>
      </c>
      <c r="F24119" s="405">
        <v>72001</v>
      </c>
      <c r="G24119" s="292" t="s">
        <v>2980</v>
      </c>
    </row>
    <row r="24120" spans="1:7">
      <c r="A24120" s="292" t="s">
        <v>49</v>
      </c>
      <c r="B24120" s="405">
        <v>58760</v>
      </c>
      <c r="C24120" s="292" t="s">
        <v>2980</v>
      </c>
      <c r="E24120" s="292" t="s">
        <v>214</v>
      </c>
      <c r="F24120" s="405">
        <v>72003</v>
      </c>
      <c r="G24120" s="292" t="s">
        <v>2980</v>
      </c>
    </row>
    <row r="24121" spans="1:7">
      <c r="A24121" s="292" t="s">
        <v>49</v>
      </c>
      <c r="B24121" s="405">
        <v>59046</v>
      </c>
      <c r="C24121" s="292" t="s">
        <v>2980</v>
      </c>
      <c r="E24121" s="292" t="s">
        <v>214</v>
      </c>
      <c r="F24121" s="405">
        <v>72004</v>
      </c>
      <c r="G24121" s="292" t="s">
        <v>2980</v>
      </c>
    </row>
    <row r="24122" spans="1:7">
      <c r="A24122" s="292" t="s">
        <v>49</v>
      </c>
      <c r="B24122" s="405">
        <v>59243</v>
      </c>
      <c r="C24122" s="292" t="s">
        <v>2980</v>
      </c>
      <c r="E24122" s="292" t="s">
        <v>214</v>
      </c>
      <c r="F24122" s="405">
        <v>72013</v>
      </c>
      <c r="G24122" s="292" t="s">
        <v>2980</v>
      </c>
    </row>
    <row r="24123" spans="1:7">
      <c r="A24123" s="292" t="s">
        <v>49</v>
      </c>
      <c r="B24123" s="405">
        <v>59410</v>
      </c>
      <c r="C24123" s="292" t="s">
        <v>2980</v>
      </c>
      <c r="E24123" s="292" t="s">
        <v>214</v>
      </c>
      <c r="F24123" s="405">
        <v>72014</v>
      </c>
      <c r="G24123" s="292" t="s">
        <v>2980</v>
      </c>
    </row>
    <row r="24124" spans="1:7">
      <c r="A24124" s="292" t="s">
        <v>49</v>
      </c>
      <c r="B24124" s="405">
        <v>59532</v>
      </c>
      <c r="C24124" s="292" t="s">
        <v>2980</v>
      </c>
      <c r="E24124" s="292" t="s">
        <v>214</v>
      </c>
      <c r="F24124" s="405">
        <v>72026</v>
      </c>
      <c r="G24124" s="292" t="s">
        <v>2980</v>
      </c>
    </row>
    <row r="24125" spans="1:7">
      <c r="A24125" s="292" t="s">
        <v>49</v>
      </c>
      <c r="B24125" s="405">
        <v>59853</v>
      </c>
      <c r="C24125" s="292" t="s">
        <v>2980</v>
      </c>
      <c r="E24125" s="292" t="s">
        <v>214</v>
      </c>
      <c r="F24125" s="405">
        <v>72027</v>
      </c>
      <c r="G24125" s="292" t="s">
        <v>2980</v>
      </c>
    </row>
    <row r="24126" spans="1:7">
      <c r="A24126" s="292" t="s">
        <v>49</v>
      </c>
      <c r="B24126" s="405">
        <v>62865</v>
      </c>
      <c r="C24126" s="292" t="s">
        <v>2980</v>
      </c>
      <c r="E24126" s="292" t="s">
        <v>214</v>
      </c>
      <c r="F24126" s="405">
        <v>72030</v>
      </c>
      <c r="G24126" s="292" t="s">
        <v>2980</v>
      </c>
    </row>
    <row r="24127" spans="1:7">
      <c r="A24127" s="292" t="s">
        <v>49</v>
      </c>
      <c r="B24127" s="405">
        <v>63764</v>
      </c>
      <c r="C24127" s="292" t="s">
        <v>2980</v>
      </c>
      <c r="E24127" s="292" t="s">
        <v>214</v>
      </c>
      <c r="F24127" s="405">
        <v>72031</v>
      </c>
      <c r="G24127" s="292" t="s">
        <v>2980</v>
      </c>
    </row>
    <row r="24128" spans="1:7">
      <c r="A24128" s="292" t="s">
        <v>49</v>
      </c>
      <c r="B24128" s="405">
        <v>65017</v>
      </c>
      <c r="C24128" s="292" t="s">
        <v>2980</v>
      </c>
      <c r="E24128" s="292" t="s">
        <v>214</v>
      </c>
      <c r="F24128" s="405">
        <v>72038</v>
      </c>
      <c r="G24128" s="292" t="s">
        <v>2980</v>
      </c>
    </row>
    <row r="24129" spans="1:7">
      <c r="A24129" s="292" t="s">
        <v>49</v>
      </c>
      <c r="B24129" s="405">
        <v>65634</v>
      </c>
      <c r="C24129" s="292" t="s">
        <v>2980</v>
      </c>
      <c r="E24129" s="292" t="s">
        <v>214</v>
      </c>
      <c r="F24129" s="405">
        <v>72048</v>
      </c>
      <c r="G24129" s="292" t="s">
        <v>2980</v>
      </c>
    </row>
    <row r="24130" spans="1:7">
      <c r="A24130" s="292" t="s">
        <v>49</v>
      </c>
      <c r="B24130" s="405">
        <v>66042</v>
      </c>
      <c r="C24130" s="292" t="s">
        <v>2980</v>
      </c>
      <c r="E24130" s="292" t="s">
        <v>214</v>
      </c>
      <c r="F24130" s="405">
        <v>72051</v>
      </c>
      <c r="G24130" s="292" t="s">
        <v>2980</v>
      </c>
    </row>
    <row r="24131" spans="1:7">
      <c r="A24131" s="292" t="s">
        <v>49</v>
      </c>
      <c r="B24131" s="405">
        <v>67102</v>
      </c>
      <c r="C24131" s="292" t="s">
        <v>2980</v>
      </c>
      <c r="E24131" s="292" t="s">
        <v>214</v>
      </c>
      <c r="F24131" s="405">
        <v>72069</v>
      </c>
      <c r="G24131" s="292" t="s">
        <v>2980</v>
      </c>
    </row>
    <row r="24132" spans="1:7">
      <c r="A24132" s="292" t="s">
        <v>49</v>
      </c>
      <c r="B24132" s="405">
        <v>57791</v>
      </c>
      <c r="C24132" s="292" t="s">
        <v>2980</v>
      </c>
      <c r="E24132" s="292" t="s">
        <v>214</v>
      </c>
      <c r="F24132" s="405">
        <v>72072</v>
      </c>
      <c r="G24132" s="292" t="s">
        <v>2980</v>
      </c>
    </row>
    <row r="24133" spans="1:7">
      <c r="A24133" s="292" t="s">
        <v>49</v>
      </c>
      <c r="B24133" s="405">
        <v>58385</v>
      </c>
      <c r="C24133" s="292" t="s">
        <v>2980</v>
      </c>
      <c r="E24133" s="292" t="s">
        <v>214</v>
      </c>
      <c r="F24133" s="405">
        <v>72073</v>
      </c>
      <c r="G24133" s="292" t="s">
        <v>2980</v>
      </c>
    </row>
    <row r="24134" spans="1:7">
      <c r="A24134" s="292" t="s">
        <v>49</v>
      </c>
      <c r="B24134" s="405">
        <v>58533</v>
      </c>
      <c r="C24134" s="292" t="s">
        <v>2980</v>
      </c>
      <c r="E24134" s="292" t="s">
        <v>214</v>
      </c>
      <c r="F24134" s="405">
        <v>72075</v>
      </c>
      <c r="G24134" s="292" t="s">
        <v>2980</v>
      </c>
    </row>
    <row r="24135" spans="1:7">
      <c r="A24135" s="292" t="s">
        <v>49</v>
      </c>
      <c r="B24135" s="405">
        <v>58769</v>
      </c>
      <c r="C24135" s="292" t="s">
        <v>2980</v>
      </c>
      <c r="E24135" s="292" t="s">
        <v>214</v>
      </c>
      <c r="F24135" s="405">
        <v>72080</v>
      </c>
      <c r="G24135" s="292" t="s">
        <v>2980</v>
      </c>
    </row>
    <row r="24136" spans="1:7">
      <c r="A24136" s="292" t="s">
        <v>49</v>
      </c>
      <c r="B24136" s="405">
        <v>59047</v>
      </c>
      <c r="C24136" s="292" t="s">
        <v>2980</v>
      </c>
      <c r="E24136" s="292" t="s">
        <v>214</v>
      </c>
      <c r="F24136" s="405">
        <v>72121</v>
      </c>
      <c r="G24136" s="292" t="s">
        <v>2980</v>
      </c>
    </row>
    <row r="24137" spans="1:7">
      <c r="A24137" s="292" t="s">
        <v>49</v>
      </c>
      <c r="B24137" s="405">
        <v>59244</v>
      </c>
      <c r="C24137" s="292" t="s">
        <v>2980</v>
      </c>
      <c r="E24137" s="292" t="s">
        <v>214</v>
      </c>
      <c r="F24137" s="405">
        <v>72123</v>
      </c>
      <c r="G24137" s="292" t="s">
        <v>2980</v>
      </c>
    </row>
    <row r="24138" spans="1:7">
      <c r="A24138" s="292" t="s">
        <v>49</v>
      </c>
      <c r="B24138" s="405">
        <v>59411</v>
      </c>
      <c r="C24138" s="292" t="s">
        <v>2980</v>
      </c>
      <c r="E24138" s="292" t="s">
        <v>214</v>
      </c>
      <c r="F24138" s="405">
        <v>72140</v>
      </c>
      <c r="G24138" s="292" t="s">
        <v>2980</v>
      </c>
    </row>
    <row r="24139" spans="1:7">
      <c r="A24139" s="292" t="s">
        <v>49</v>
      </c>
      <c r="B24139" s="405">
        <v>59537</v>
      </c>
      <c r="C24139" s="292" t="s">
        <v>2980</v>
      </c>
      <c r="E24139" s="292" t="s">
        <v>214</v>
      </c>
      <c r="F24139" s="405">
        <v>72141</v>
      </c>
      <c r="G24139" s="292" t="s">
        <v>2980</v>
      </c>
    </row>
    <row r="24140" spans="1:7">
      <c r="A24140" s="292" t="s">
        <v>49</v>
      </c>
      <c r="B24140" s="405">
        <v>59854</v>
      </c>
      <c r="C24140" s="292" t="s">
        <v>2980</v>
      </c>
      <c r="E24140" s="292" t="s">
        <v>214</v>
      </c>
      <c r="F24140" s="405">
        <v>72152</v>
      </c>
      <c r="G24140" s="292" t="s">
        <v>2980</v>
      </c>
    </row>
    <row r="24141" spans="1:7">
      <c r="A24141" s="292" t="s">
        <v>49</v>
      </c>
      <c r="B24141" s="405">
        <v>62888</v>
      </c>
      <c r="C24141" s="292" t="s">
        <v>2980</v>
      </c>
      <c r="E24141" s="292" t="s">
        <v>214</v>
      </c>
      <c r="F24141" s="405">
        <v>72153</v>
      </c>
      <c r="G24141" s="292" t="s">
        <v>2980</v>
      </c>
    </row>
    <row r="24142" spans="1:7">
      <c r="A24142" s="292" t="s">
        <v>49</v>
      </c>
      <c r="B24142" s="405">
        <v>63781</v>
      </c>
      <c r="C24142" s="292" t="s">
        <v>2980</v>
      </c>
      <c r="E24142" s="292" t="s">
        <v>214</v>
      </c>
      <c r="F24142" s="405">
        <v>72165</v>
      </c>
      <c r="G24142" s="292" t="s">
        <v>2980</v>
      </c>
    </row>
    <row r="24143" spans="1:7">
      <c r="A24143" s="292" t="s">
        <v>49</v>
      </c>
      <c r="B24143" s="405">
        <v>65050</v>
      </c>
      <c r="C24143" s="292" t="s">
        <v>2980</v>
      </c>
      <c r="E24143" s="292" t="s">
        <v>214</v>
      </c>
      <c r="F24143" s="405">
        <v>72166</v>
      </c>
      <c r="G24143" s="292" t="s">
        <v>2980</v>
      </c>
    </row>
    <row r="24144" spans="1:7">
      <c r="A24144" s="292" t="s">
        <v>49</v>
      </c>
      <c r="B24144" s="405">
        <v>65635</v>
      </c>
      <c r="C24144" s="292" t="s">
        <v>2980</v>
      </c>
      <c r="E24144" s="292" t="s">
        <v>214</v>
      </c>
      <c r="F24144" s="405">
        <v>72167</v>
      </c>
      <c r="G24144" s="292" t="s">
        <v>2980</v>
      </c>
    </row>
    <row r="24145" spans="1:7">
      <c r="A24145" s="292" t="s">
        <v>49</v>
      </c>
      <c r="B24145" s="405">
        <v>66093</v>
      </c>
      <c r="C24145" s="292" t="s">
        <v>2980</v>
      </c>
      <c r="E24145" s="292" t="s">
        <v>214</v>
      </c>
      <c r="F24145" s="405">
        <v>72168</v>
      </c>
      <c r="G24145" s="292" t="s">
        <v>2980</v>
      </c>
    </row>
    <row r="24146" spans="1:7">
      <c r="A24146" s="292" t="s">
        <v>49</v>
      </c>
      <c r="B24146" s="405">
        <v>67109</v>
      </c>
      <c r="C24146" s="292" t="s">
        <v>2980</v>
      </c>
      <c r="E24146" s="292" t="s">
        <v>214</v>
      </c>
      <c r="F24146" s="405">
        <v>72328</v>
      </c>
      <c r="G24146" s="292" t="s">
        <v>2980</v>
      </c>
    </row>
    <row r="24147" spans="1:7">
      <c r="A24147" s="292" t="s">
        <v>49</v>
      </c>
      <c r="B24147" s="405" t="s">
        <v>2981</v>
      </c>
      <c r="C24147" s="292" t="s">
        <v>2980</v>
      </c>
      <c r="E24147" s="292" t="s">
        <v>214</v>
      </c>
      <c r="F24147" s="405">
        <v>72367</v>
      </c>
      <c r="G24147" s="292" t="s">
        <v>2980</v>
      </c>
    </row>
    <row r="24148" spans="1:7">
      <c r="A24148" s="292" t="s">
        <v>49</v>
      </c>
      <c r="B24148" s="405" t="s">
        <v>2982</v>
      </c>
      <c r="C24148" s="292" t="s">
        <v>2980</v>
      </c>
      <c r="E24148" s="292" t="s">
        <v>214</v>
      </c>
      <c r="F24148" s="405">
        <v>72368</v>
      </c>
      <c r="G24148" s="292" t="s">
        <v>2980</v>
      </c>
    </row>
    <row r="24149" spans="1:7">
      <c r="A24149" s="292" t="s">
        <v>49</v>
      </c>
      <c r="B24149" s="405">
        <v>67122</v>
      </c>
      <c r="C24149" s="292" t="s">
        <v>2980</v>
      </c>
      <c r="E24149" s="292" t="s">
        <v>214</v>
      </c>
      <c r="F24149" s="405">
        <v>72379</v>
      </c>
      <c r="G24149" s="292" t="s">
        <v>2980</v>
      </c>
    </row>
    <row r="24150" spans="1:7">
      <c r="A24150" s="292" t="s">
        <v>49</v>
      </c>
      <c r="B24150" s="405">
        <v>67736</v>
      </c>
      <c r="C24150" s="292" t="s">
        <v>2980</v>
      </c>
      <c r="E24150" s="292" t="s">
        <v>214</v>
      </c>
      <c r="F24150" s="405">
        <v>72394</v>
      </c>
      <c r="G24150" s="292" t="s">
        <v>2980</v>
      </c>
    </row>
    <row r="24151" spans="1:7">
      <c r="A24151" s="292" t="s">
        <v>49</v>
      </c>
      <c r="B24151" s="405">
        <v>68753</v>
      </c>
      <c r="C24151" s="292" t="s">
        <v>2980</v>
      </c>
      <c r="E24151" s="292" t="s">
        <v>214</v>
      </c>
      <c r="F24151" s="405">
        <v>72410</v>
      </c>
      <c r="G24151" s="292" t="s">
        <v>2980</v>
      </c>
    </row>
    <row r="24152" spans="1:7">
      <c r="A24152" s="292" t="s">
        <v>49</v>
      </c>
      <c r="B24152" s="405">
        <v>69046</v>
      </c>
      <c r="C24152" s="292" t="s">
        <v>2980</v>
      </c>
      <c r="E24152" s="292" t="s">
        <v>214</v>
      </c>
      <c r="F24152" s="405">
        <v>72421</v>
      </c>
      <c r="G24152" s="292" t="s">
        <v>2980</v>
      </c>
    </row>
    <row r="24153" spans="1:7">
      <c r="A24153" s="292" t="s">
        <v>49</v>
      </c>
      <c r="B24153" s="405">
        <v>69345</v>
      </c>
      <c r="C24153" s="292" t="s">
        <v>2980</v>
      </c>
      <c r="E24153" s="292" t="s">
        <v>214</v>
      </c>
      <c r="F24153" s="405">
        <v>72424</v>
      </c>
      <c r="G24153" s="292" t="s">
        <v>2980</v>
      </c>
    </row>
    <row r="24154" spans="1:7">
      <c r="A24154" s="292" t="s">
        <v>49</v>
      </c>
      <c r="B24154" s="405">
        <v>71326</v>
      </c>
      <c r="C24154" s="292" t="s">
        <v>2980</v>
      </c>
      <c r="E24154" s="292" t="s">
        <v>214</v>
      </c>
      <c r="F24154" s="405">
        <v>72425</v>
      </c>
      <c r="G24154" s="292" t="s">
        <v>2980</v>
      </c>
    </row>
    <row r="24155" spans="1:7">
      <c r="A24155" s="292" t="s">
        <v>49</v>
      </c>
      <c r="B24155" s="405">
        <v>71935</v>
      </c>
      <c r="C24155" s="292" t="s">
        <v>2980</v>
      </c>
      <c r="E24155" s="292" t="s">
        <v>214</v>
      </c>
      <c r="F24155" s="405">
        <v>72428</v>
      </c>
      <c r="G24155" s="292" t="s">
        <v>2980</v>
      </c>
    </row>
    <row r="24156" spans="1:7">
      <c r="A24156" s="292" t="s">
        <v>49</v>
      </c>
      <c r="B24156" s="405">
        <v>72459</v>
      </c>
      <c r="C24156" s="292" t="s">
        <v>2980</v>
      </c>
      <c r="E24156" s="292" t="s">
        <v>214</v>
      </c>
      <c r="F24156" s="405">
        <v>72459</v>
      </c>
      <c r="G24156" s="292" t="s">
        <v>2980</v>
      </c>
    </row>
    <row r="24157" spans="1:7">
      <c r="A24157" s="292" t="s">
        <v>49</v>
      </c>
      <c r="B24157" s="405">
        <v>72686</v>
      </c>
      <c r="C24157" s="292" t="s">
        <v>2980</v>
      </c>
      <c r="E24157" s="292" t="s">
        <v>214</v>
      </c>
      <c r="F24157" s="405">
        <v>72465</v>
      </c>
      <c r="G24157" s="292" t="s">
        <v>2980</v>
      </c>
    </row>
    <row r="24158" spans="1:7">
      <c r="A24158" s="292" t="s">
        <v>49</v>
      </c>
      <c r="B24158" s="405">
        <v>73544</v>
      </c>
      <c r="C24158" s="292" t="s">
        <v>2980</v>
      </c>
      <c r="E24158" s="292" t="s">
        <v>214</v>
      </c>
      <c r="F24158" s="405">
        <v>72466</v>
      </c>
      <c r="G24158" s="292" t="s">
        <v>2980</v>
      </c>
    </row>
    <row r="24159" spans="1:7">
      <c r="A24159" s="292" t="s">
        <v>49</v>
      </c>
      <c r="B24159" s="405">
        <v>74029</v>
      </c>
      <c r="C24159" s="292" t="s">
        <v>2980</v>
      </c>
      <c r="E24159" s="292" t="s">
        <v>214</v>
      </c>
      <c r="F24159" s="405">
        <v>72482</v>
      </c>
      <c r="G24159" s="292" t="s">
        <v>2980</v>
      </c>
    </row>
    <row r="24160" spans="1:7">
      <c r="A24160" s="292" t="s">
        <v>49</v>
      </c>
      <c r="B24160" s="405">
        <v>74735</v>
      </c>
      <c r="C24160" s="292" t="s">
        <v>2980</v>
      </c>
      <c r="E24160" s="292" t="s">
        <v>214</v>
      </c>
      <c r="F24160" s="405">
        <v>72512</v>
      </c>
      <c r="G24160" s="292" t="s">
        <v>2980</v>
      </c>
    </row>
    <row r="24161" spans="1:7">
      <c r="A24161" s="292" t="s">
        <v>49</v>
      </c>
      <c r="B24161" s="405">
        <v>75477</v>
      </c>
      <c r="C24161" s="292" t="s">
        <v>2980</v>
      </c>
      <c r="E24161" s="292" t="s">
        <v>214</v>
      </c>
      <c r="F24161" s="405">
        <v>72515</v>
      </c>
      <c r="G24161" s="292" t="s">
        <v>2980</v>
      </c>
    </row>
    <row r="24162" spans="1:7">
      <c r="A24162" s="292" t="s">
        <v>49</v>
      </c>
      <c r="B24162" s="405">
        <v>75933</v>
      </c>
      <c r="C24162" s="292" t="s">
        <v>2980</v>
      </c>
      <c r="E24162" s="292" t="s">
        <v>214</v>
      </c>
      <c r="F24162" s="405">
        <v>72517</v>
      </c>
      <c r="G24162" s="292" t="s">
        <v>2980</v>
      </c>
    </row>
    <row r="24163" spans="1:7">
      <c r="A24163" s="292" t="s">
        <v>49</v>
      </c>
      <c r="B24163" s="405">
        <v>76626</v>
      </c>
      <c r="C24163" s="292" t="s">
        <v>2980</v>
      </c>
      <c r="E24163" s="292" t="s">
        <v>214</v>
      </c>
      <c r="F24163" s="405">
        <v>72519</v>
      </c>
      <c r="G24163" s="292" t="s">
        <v>2980</v>
      </c>
    </row>
    <row r="24164" spans="1:7">
      <c r="A24164" s="292" t="s">
        <v>49</v>
      </c>
      <c r="B24164" s="405">
        <v>67137</v>
      </c>
      <c r="C24164" s="292" t="s">
        <v>2980</v>
      </c>
      <c r="E24164" s="292" t="s">
        <v>214</v>
      </c>
      <c r="F24164" s="405">
        <v>72528</v>
      </c>
      <c r="G24164" s="292" t="s">
        <v>2980</v>
      </c>
    </row>
    <row r="24165" spans="1:7">
      <c r="A24165" s="292" t="s">
        <v>49</v>
      </c>
      <c r="B24165" s="405">
        <v>67741</v>
      </c>
      <c r="C24165" s="292" t="s">
        <v>2980</v>
      </c>
      <c r="E24165" s="292" t="s">
        <v>214</v>
      </c>
      <c r="F24165" s="405">
        <v>72530</v>
      </c>
      <c r="G24165" s="292" t="s">
        <v>2980</v>
      </c>
    </row>
    <row r="24166" spans="1:7">
      <c r="A24166" s="292" t="s">
        <v>49</v>
      </c>
      <c r="B24166" s="405">
        <v>68759</v>
      </c>
      <c r="C24166" s="292" t="s">
        <v>2980</v>
      </c>
      <c r="E24166" s="292" t="s">
        <v>214</v>
      </c>
      <c r="F24166" s="405">
        <v>72531</v>
      </c>
      <c r="G24166" s="292" t="s">
        <v>2980</v>
      </c>
    </row>
    <row r="24167" spans="1:7">
      <c r="A24167" s="292" t="s">
        <v>49</v>
      </c>
      <c r="B24167" s="405">
        <v>69121</v>
      </c>
      <c r="C24167" s="292" t="s">
        <v>2980</v>
      </c>
      <c r="E24167" s="292" t="s">
        <v>214</v>
      </c>
      <c r="F24167" s="405">
        <v>72533</v>
      </c>
      <c r="G24167" s="292" t="s">
        <v>2980</v>
      </c>
    </row>
    <row r="24168" spans="1:7">
      <c r="A24168" s="292" t="s">
        <v>49</v>
      </c>
      <c r="B24168" s="405">
        <v>69346</v>
      </c>
      <c r="C24168" s="292" t="s">
        <v>2980</v>
      </c>
      <c r="E24168" s="292" t="s">
        <v>214</v>
      </c>
      <c r="F24168" s="405">
        <v>72538</v>
      </c>
      <c r="G24168" s="292" t="s">
        <v>2980</v>
      </c>
    </row>
    <row r="24169" spans="1:7">
      <c r="A24169" s="292" t="s">
        <v>49</v>
      </c>
      <c r="B24169" s="405">
        <v>71340</v>
      </c>
      <c r="C24169" s="292" t="s">
        <v>2980</v>
      </c>
      <c r="E24169" s="292" t="s">
        <v>214</v>
      </c>
      <c r="F24169" s="405">
        <v>72542</v>
      </c>
      <c r="G24169" s="292" t="s">
        <v>2980</v>
      </c>
    </row>
    <row r="24170" spans="1:7">
      <c r="A24170" s="292" t="s">
        <v>49</v>
      </c>
      <c r="B24170" s="405">
        <v>71962</v>
      </c>
      <c r="C24170" s="292" t="s">
        <v>2980</v>
      </c>
      <c r="E24170" s="292" t="s">
        <v>214</v>
      </c>
      <c r="F24170" s="405">
        <v>72546</v>
      </c>
      <c r="G24170" s="292" t="s">
        <v>2980</v>
      </c>
    </row>
    <row r="24171" spans="1:7">
      <c r="A24171" s="292" t="s">
        <v>49</v>
      </c>
      <c r="B24171" s="405">
        <v>72465</v>
      </c>
      <c r="C24171" s="292" t="s">
        <v>2980</v>
      </c>
      <c r="E24171" s="292" t="s">
        <v>214</v>
      </c>
      <c r="F24171" s="405">
        <v>72560</v>
      </c>
      <c r="G24171" s="292" t="s">
        <v>2980</v>
      </c>
    </row>
    <row r="24172" spans="1:7">
      <c r="A24172" s="292" t="s">
        <v>49</v>
      </c>
      <c r="B24172" s="405">
        <v>72687</v>
      </c>
      <c r="C24172" s="292" t="s">
        <v>2980</v>
      </c>
      <c r="E24172" s="292" t="s">
        <v>214</v>
      </c>
      <c r="F24172" s="405">
        <v>72561</v>
      </c>
      <c r="G24172" s="292" t="s">
        <v>2980</v>
      </c>
    </row>
    <row r="24173" spans="1:7">
      <c r="A24173" s="292" t="s">
        <v>49</v>
      </c>
      <c r="B24173" s="405">
        <v>73559</v>
      </c>
      <c r="C24173" s="292" t="s">
        <v>2980</v>
      </c>
      <c r="E24173" s="292" t="s">
        <v>214</v>
      </c>
      <c r="F24173" s="405">
        <v>72566</v>
      </c>
      <c r="G24173" s="292" t="s">
        <v>2980</v>
      </c>
    </row>
    <row r="24174" spans="1:7">
      <c r="A24174" s="292" t="s">
        <v>49</v>
      </c>
      <c r="B24174" s="405">
        <v>74035</v>
      </c>
      <c r="C24174" s="292" t="s">
        <v>2980</v>
      </c>
      <c r="E24174" s="292" t="s">
        <v>214</v>
      </c>
      <c r="F24174" s="405">
        <v>72569</v>
      </c>
      <c r="G24174" s="292" t="s">
        <v>2980</v>
      </c>
    </row>
    <row r="24175" spans="1:7">
      <c r="A24175" s="292" t="s">
        <v>49</v>
      </c>
      <c r="B24175" s="405">
        <v>74736</v>
      </c>
      <c r="C24175" s="292" t="s">
        <v>2980</v>
      </c>
      <c r="E24175" s="292" t="s">
        <v>214</v>
      </c>
      <c r="F24175" s="405">
        <v>72578</v>
      </c>
      <c r="G24175" s="292" t="s">
        <v>2980</v>
      </c>
    </row>
    <row r="24176" spans="1:7">
      <c r="A24176" s="292" t="s">
        <v>49</v>
      </c>
      <c r="B24176" s="405">
        <v>75479</v>
      </c>
      <c r="C24176" s="292" t="s">
        <v>2980</v>
      </c>
      <c r="E24176" s="292" t="s">
        <v>214</v>
      </c>
      <c r="F24176" s="405">
        <v>72583</v>
      </c>
      <c r="G24176" s="292" t="s">
        <v>2980</v>
      </c>
    </row>
    <row r="24177" spans="1:7">
      <c r="A24177" s="292" t="s">
        <v>49</v>
      </c>
      <c r="B24177" s="405">
        <v>75938</v>
      </c>
      <c r="C24177" s="292" t="s">
        <v>2980</v>
      </c>
      <c r="E24177" s="292" t="s">
        <v>214</v>
      </c>
      <c r="F24177" s="405">
        <v>72584</v>
      </c>
      <c r="G24177" s="292" t="s">
        <v>2980</v>
      </c>
    </row>
    <row r="24178" spans="1:7">
      <c r="A24178" s="292" t="s">
        <v>49</v>
      </c>
      <c r="B24178" s="405">
        <v>76636</v>
      </c>
      <c r="C24178" s="292" t="s">
        <v>2980</v>
      </c>
      <c r="E24178" s="292" t="s">
        <v>214</v>
      </c>
      <c r="F24178" s="405">
        <v>72587</v>
      </c>
      <c r="G24178" s="292" t="s">
        <v>2980</v>
      </c>
    </row>
    <row r="24179" spans="1:7">
      <c r="A24179" s="292" t="s">
        <v>49</v>
      </c>
      <c r="B24179" s="405">
        <v>67142</v>
      </c>
      <c r="C24179" s="292" t="s">
        <v>2980</v>
      </c>
      <c r="E24179" s="292" t="s">
        <v>214</v>
      </c>
      <c r="F24179" s="405">
        <v>72617</v>
      </c>
      <c r="G24179" s="292" t="s">
        <v>2980</v>
      </c>
    </row>
    <row r="24180" spans="1:7">
      <c r="A24180" s="292" t="s">
        <v>49</v>
      </c>
      <c r="B24180" s="405">
        <v>67744</v>
      </c>
      <c r="C24180" s="292" t="s">
        <v>2980</v>
      </c>
      <c r="E24180" s="292" t="s">
        <v>214</v>
      </c>
      <c r="F24180" s="405">
        <v>72624</v>
      </c>
      <c r="G24180" s="292" t="s">
        <v>2980</v>
      </c>
    </row>
    <row r="24181" spans="1:7">
      <c r="A24181" s="292" t="s">
        <v>49</v>
      </c>
      <c r="B24181" s="405">
        <v>68760</v>
      </c>
      <c r="C24181" s="292" t="s">
        <v>2980</v>
      </c>
      <c r="E24181" s="292" t="s">
        <v>214</v>
      </c>
      <c r="F24181" s="405">
        <v>72628</v>
      </c>
      <c r="G24181" s="292" t="s">
        <v>2980</v>
      </c>
    </row>
    <row r="24182" spans="1:7">
      <c r="A24182" s="292" t="s">
        <v>49</v>
      </c>
      <c r="B24182" s="405">
        <v>69123</v>
      </c>
      <c r="C24182" s="292" t="s">
        <v>2980</v>
      </c>
      <c r="E24182" s="292" t="s">
        <v>214</v>
      </c>
      <c r="F24182" s="405">
        <v>72639</v>
      </c>
      <c r="G24182" s="292" t="s">
        <v>2980</v>
      </c>
    </row>
    <row r="24183" spans="1:7">
      <c r="A24183" s="292" t="s">
        <v>49</v>
      </c>
      <c r="B24183" s="405">
        <v>69347</v>
      </c>
      <c r="C24183" s="292" t="s">
        <v>2980</v>
      </c>
      <c r="E24183" s="292" t="s">
        <v>214</v>
      </c>
      <c r="F24183" s="405">
        <v>72640</v>
      </c>
      <c r="G24183" s="292" t="s">
        <v>2980</v>
      </c>
    </row>
    <row r="24184" spans="1:7">
      <c r="A24184" s="292" t="s">
        <v>49</v>
      </c>
      <c r="B24184" s="405">
        <v>71341</v>
      </c>
      <c r="C24184" s="292" t="s">
        <v>2980</v>
      </c>
      <c r="E24184" s="292" t="s">
        <v>214</v>
      </c>
      <c r="F24184" s="405">
        <v>72641</v>
      </c>
      <c r="G24184" s="292" t="s">
        <v>2980</v>
      </c>
    </row>
    <row r="24185" spans="1:7">
      <c r="A24185" s="292" t="s">
        <v>49</v>
      </c>
      <c r="B24185" s="405">
        <v>71969</v>
      </c>
      <c r="C24185" s="292" t="s">
        <v>2980</v>
      </c>
      <c r="E24185" s="292" t="s">
        <v>214</v>
      </c>
      <c r="F24185" s="405">
        <v>72645</v>
      </c>
      <c r="G24185" s="292" t="s">
        <v>2980</v>
      </c>
    </row>
    <row r="24186" spans="1:7">
      <c r="A24186" s="292" t="s">
        <v>49</v>
      </c>
      <c r="B24186" s="405">
        <v>72466</v>
      </c>
      <c r="C24186" s="292" t="s">
        <v>2980</v>
      </c>
      <c r="E24186" s="292" t="s">
        <v>214</v>
      </c>
      <c r="F24186" s="405">
        <v>72648</v>
      </c>
      <c r="G24186" s="292" t="s">
        <v>2980</v>
      </c>
    </row>
    <row r="24187" spans="1:7">
      <c r="A24187" s="292" t="s">
        <v>49</v>
      </c>
      <c r="B24187" s="405">
        <v>72717</v>
      </c>
      <c r="C24187" s="292" t="s">
        <v>2980</v>
      </c>
      <c r="E24187" s="292" t="s">
        <v>214</v>
      </c>
      <c r="F24187" s="405">
        <v>72650</v>
      </c>
      <c r="G24187" s="292" t="s">
        <v>2980</v>
      </c>
    </row>
    <row r="24188" spans="1:7">
      <c r="A24188" s="292" t="s">
        <v>49</v>
      </c>
      <c r="B24188" s="405">
        <v>73571</v>
      </c>
      <c r="C24188" s="292" t="s">
        <v>2980</v>
      </c>
      <c r="E24188" s="292" t="s">
        <v>214</v>
      </c>
      <c r="F24188" s="405">
        <v>72655</v>
      </c>
      <c r="G24188" s="292" t="s">
        <v>2980</v>
      </c>
    </row>
    <row r="24189" spans="1:7">
      <c r="A24189" s="292" t="s">
        <v>49</v>
      </c>
      <c r="B24189" s="405">
        <v>74042</v>
      </c>
      <c r="C24189" s="292" t="s">
        <v>2980</v>
      </c>
      <c r="E24189" s="292" t="s">
        <v>214</v>
      </c>
      <c r="F24189" s="405">
        <v>72663</v>
      </c>
      <c r="G24189" s="292" t="s">
        <v>2980</v>
      </c>
    </row>
    <row r="24190" spans="1:7">
      <c r="A24190" s="292" t="s">
        <v>49</v>
      </c>
      <c r="B24190" s="405">
        <v>74738</v>
      </c>
      <c r="C24190" s="292" t="s">
        <v>2980</v>
      </c>
      <c r="E24190" s="292" t="s">
        <v>214</v>
      </c>
      <c r="F24190" s="405">
        <v>72670</v>
      </c>
      <c r="G24190" s="292" t="s">
        <v>2980</v>
      </c>
    </row>
    <row r="24191" spans="1:7">
      <c r="A24191" s="292" t="s">
        <v>49</v>
      </c>
      <c r="B24191" s="405">
        <v>75480</v>
      </c>
      <c r="C24191" s="292" t="s">
        <v>2980</v>
      </c>
      <c r="E24191" s="292" t="s">
        <v>214</v>
      </c>
      <c r="F24191" s="405">
        <v>72675</v>
      </c>
      <c r="G24191" s="292" t="s">
        <v>2980</v>
      </c>
    </row>
    <row r="24192" spans="1:7">
      <c r="A24192" s="292" t="s">
        <v>49</v>
      </c>
      <c r="B24192" s="405">
        <v>75943</v>
      </c>
      <c r="C24192" s="292" t="s">
        <v>2980</v>
      </c>
      <c r="E24192" s="292" t="s">
        <v>214</v>
      </c>
      <c r="F24192" s="405">
        <v>72677</v>
      </c>
      <c r="G24192" s="292" t="s">
        <v>2980</v>
      </c>
    </row>
    <row r="24193" spans="1:7">
      <c r="A24193" s="292" t="s">
        <v>49</v>
      </c>
      <c r="B24193" s="405">
        <v>76641</v>
      </c>
      <c r="C24193" s="292" t="s">
        <v>2980</v>
      </c>
      <c r="E24193" s="292" t="s">
        <v>214</v>
      </c>
      <c r="F24193" s="405">
        <v>72680</v>
      </c>
      <c r="G24193" s="292" t="s">
        <v>2980</v>
      </c>
    </row>
    <row r="24194" spans="1:7">
      <c r="A24194" s="292" t="s">
        <v>49</v>
      </c>
      <c r="B24194" s="405">
        <v>67150</v>
      </c>
      <c r="C24194" s="292" t="s">
        <v>2980</v>
      </c>
      <c r="E24194" s="292" t="s">
        <v>214</v>
      </c>
      <c r="F24194" s="405">
        <v>72682</v>
      </c>
      <c r="G24194" s="292" t="s">
        <v>2980</v>
      </c>
    </row>
    <row r="24195" spans="1:7">
      <c r="A24195" s="292" t="s">
        <v>49</v>
      </c>
      <c r="B24195" s="405">
        <v>67761</v>
      </c>
      <c r="C24195" s="292" t="s">
        <v>2980</v>
      </c>
      <c r="E24195" s="292" t="s">
        <v>214</v>
      </c>
      <c r="F24195" s="405">
        <v>72683</v>
      </c>
      <c r="G24195" s="292" t="s">
        <v>2980</v>
      </c>
    </row>
    <row r="24196" spans="1:7">
      <c r="A24196" s="292" t="s">
        <v>49</v>
      </c>
      <c r="B24196" s="405">
        <v>68774</v>
      </c>
      <c r="C24196" s="292" t="s">
        <v>2980</v>
      </c>
      <c r="E24196" s="292" t="s">
        <v>214</v>
      </c>
      <c r="F24196" s="405">
        <v>72685</v>
      </c>
      <c r="G24196" s="292" t="s">
        <v>2980</v>
      </c>
    </row>
    <row r="24197" spans="1:7">
      <c r="A24197" s="292" t="s">
        <v>49</v>
      </c>
      <c r="B24197" s="405">
        <v>69127</v>
      </c>
      <c r="C24197" s="292" t="s">
        <v>2980</v>
      </c>
      <c r="E24197" s="292" t="s">
        <v>214</v>
      </c>
      <c r="F24197" s="405">
        <v>72686</v>
      </c>
      <c r="G24197" s="292" t="s">
        <v>2980</v>
      </c>
    </row>
    <row r="24198" spans="1:7">
      <c r="A24198" s="292" t="s">
        <v>49</v>
      </c>
      <c r="B24198" s="405">
        <v>69350</v>
      </c>
      <c r="C24198" s="292" t="s">
        <v>2980</v>
      </c>
      <c r="E24198" s="292" t="s">
        <v>214</v>
      </c>
      <c r="F24198" s="405">
        <v>72687</v>
      </c>
      <c r="G24198" s="292" t="s">
        <v>2980</v>
      </c>
    </row>
    <row r="24199" spans="1:7">
      <c r="A24199" s="292" t="s">
        <v>49</v>
      </c>
      <c r="B24199" s="405">
        <v>71343</v>
      </c>
      <c r="C24199" s="292" t="s">
        <v>2980</v>
      </c>
      <c r="E24199" s="292" t="s">
        <v>214</v>
      </c>
      <c r="F24199" s="405">
        <v>72717</v>
      </c>
      <c r="G24199" s="292" t="s">
        <v>2980</v>
      </c>
    </row>
    <row r="24200" spans="1:7">
      <c r="A24200" s="292" t="s">
        <v>49</v>
      </c>
      <c r="B24200" s="405">
        <v>71973</v>
      </c>
      <c r="C24200" s="292" t="s">
        <v>2980</v>
      </c>
      <c r="E24200" s="292" t="s">
        <v>214</v>
      </c>
      <c r="F24200" s="405">
        <v>72729</v>
      </c>
      <c r="G24200" s="292" t="s">
        <v>2980</v>
      </c>
    </row>
    <row r="24201" spans="1:7">
      <c r="A24201" s="292" t="s">
        <v>49</v>
      </c>
      <c r="B24201" s="405">
        <v>72482</v>
      </c>
      <c r="C24201" s="292" t="s">
        <v>2980</v>
      </c>
      <c r="E24201" s="292" t="s">
        <v>214</v>
      </c>
      <c r="F24201" s="405">
        <v>72742</v>
      </c>
      <c r="G24201" s="292" t="s">
        <v>2980</v>
      </c>
    </row>
    <row r="24202" spans="1:7">
      <c r="A24202" s="292" t="s">
        <v>49</v>
      </c>
      <c r="B24202" s="405">
        <v>72729</v>
      </c>
      <c r="C24202" s="292" t="s">
        <v>2980</v>
      </c>
      <c r="E24202" s="292" t="s">
        <v>214</v>
      </c>
      <c r="F24202" s="405">
        <v>72752</v>
      </c>
      <c r="G24202" s="292" t="s">
        <v>2980</v>
      </c>
    </row>
    <row r="24203" spans="1:7">
      <c r="A24203" s="292" t="s">
        <v>49</v>
      </c>
      <c r="B24203" s="405">
        <v>73625</v>
      </c>
      <c r="C24203" s="292" t="s">
        <v>2980</v>
      </c>
      <c r="E24203" s="292" t="s">
        <v>214</v>
      </c>
      <c r="F24203" s="405">
        <v>72760</v>
      </c>
      <c r="G24203" s="292" t="s">
        <v>2980</v>
      </c>
    </row>
    <row r="24204" spans="1:7">
      <c r="A24204" s="292" t="s">
        <v>49</v>
      </c>
      <c r="B24204" s="405">
        <v>74046</v>
      </c>
      <c r="C24204" s="292" t="s">
        <v>2980</v>
      </c>
      <c r="E24204" s="292" t="s">
        <v>214</v>
      </c>
      <c r="F24204" s="405">
        <v>72776</v>
      </c>
      <c r="G24204" s="292" t="s">
        <v>2980</v>
      </c>
    </row>
    <row r="24205" spans="1:7">
      <c r="A24205" s="292" t="s">
        <v>49</v>
      </c>
      <c r="B24205" s="405">
        <v>74748</v>
      </c>
      <c r="C24205" s="292" t="s">
        <v>2980</v>
      </c>
      <c r="E24205" s="292" t="s">
        <v>214</v>
      </c>
      <c r="F24205" s="405">
        <v>72826</v>
      </c>
      <c r="G24205" s="292" t="s">
        <v>2980</v>
      </c>
    </row>
    <row r="24206" spans="1:7">
      <c r="A24206" s="292" t="s">
        <v>49</v>
      </c>
      <c r="B24206" s="405">
        <v>75492</v>
      </c>
      <c r="C24206" s="292" t="s">
        <v>2980</v>
      </c>
      <c r="E24206" s="292" t="s">
        <v>214</v>
      </c>
      <c r="F24206" s="405">
        <v>72839</v>
      </c>
      <c r="G24206" s="292" t="s">
        <v>2980</v>
      </c>
    </row>
    <row r="24207" spans="1:7">
      <c r="A24207" s="292" t="s">
        <v>49</v>
      </c>
      <c r="B24207" s="405">
        <v>75944</v>
      </c>
      <c r="C24207" s="292" t="s">
        <v>2980</v>
      </c>
      <c r="E24207" s="292" t="s">
        <v>214</v>
      </c>
      <c r="F24207" s="405">
        <v>72841</v>
      </c>
      <c r="G24207" s="292" t="s">
        <v>2980</v>
      </c>
    </row>
    <row r="24208" spans="1:7">
      <c r="A24208" s="292" t="s">
        <v>49</v>
      </c>
      <c r="B24208" s="405">
        <v>76651</v>
      </c>
      <c r="C24208" s="292" t="s">
        <v>2980</v>
      </c>
      <c r="E24208" s="292" t="s">
        <v>214</v>
      </c>
      <c r="F24208" s="405">
        <v>72851</v>
      </c>
      <c r="G24208" s="292" t="s">
        <v>2980</v>
      </c>
    </row>
    <row r="24209" spans="1:7">
      <c r="A24209" s="292" t="s">
        <v>49</v>
      </c>
      <c r="B24209" s="405">
        <v>67155</v>
      </c>
      <c r="C24209" s="292" t="s">
        <v>2980</v>
      </c>
      <c r="E24209" s="292" t="s">
        <v>214</v>
      </c>
      <c r="F24209" s="405">
        <v>72852</v>
      </c>
      <c r="G24209" s="292" t="s">
        <v>2980</v>
      </c>
    </row>
    <row r="24210" spans="1:7">
      <c r="A24210" s="292" t="s">
        <v>49</v>
      </c>
      <c r="B24210" s="405">
        <v>67762</v>
      </c>
      <c r="C24210" s="292" t="s">
        <v>2980</v>
      </c>
      <c r="E24210" s="292" t="s">
        <v>214</v>
      </c>
      <c r="F24210" s="405">
        <v>72854</v>
      </c>
      <c r="G24210" s="292" t="s">
        <v>2980</v>
      </c>
    </row>
    <row r="24211" spans="1:7">
      <c r="A24211" s="292" t="s">
        <v>49</v>
      </c>
      <c r="B24211" s="405">
        <v>68778</v>
      </c>
      <c r="C24211" s="292" t="s">
        <v>2980</v>
      </c>
      <c r="E24211" s="292" t="s">
        <v>214</v>
      </c>
      <c r="F24211" s="405">
        <v>72856</v>
      </c>
      <c r="G24211" s="292" t="s">
        <v>2980</v>
      </c>
    </row>
    <row r="24212" spans="1:7">
      <c r="A24212" s="292" t="s">
        <v>49</v>
      </c>
      <c r="B24212" s="405">
        <v>69128</v>
      </c>
      <c r="C24212" s="292" t="s">
        <v>2980</v>
      </c>
      <c r="E24212" s="292" t="s">
        <v>214</v>
      </c>
      <c r="F24212" s="405">
        <v>72857</v>
      </c>
      <c r="G24212" s="292" t="s">
        <v>2980</v>
      </c>
    </row>
    <row r="24213" spans="1:7">
      <c r="A24213" s="292" t="s">
        <v>49</v>
      </c>
      <c r="B24213" s="405">
        <v>69351</v>
      </c>
      <c r="C24213" s="292" t="s">
        <v>2980</v>
      </c>
      <c r="E24213" s="292" t="s">
        <v>214</v>
      </c>
      <c r="F24213" s="405">
        <v>72860</v>
      </c>
      <c r="G24213" s="292" t="s">
        <v>2980</v>
      </c>
    </row>
    <row r="24214" spans="1:7">
      <c r="A24214" s="292" t="s">
        <v>49</v>
      </c>
      <c r="B24214" s="405">
        <v>71375</v>
      </c>
      <c r="C24214" s="292" t="s">
        <v>2980</v>
      </c>
      <c r="E24214" s="292" t="s">
        <v>214</v>
      </c>
      <c r="F24214" s="405">
        <v>72926</v>
      </c>
      <c r="G24214" s="292" t="s">
        <v>2980</v>
      </c>
    </row>
    <row r="24215" spans="1:7">
      <c r="A24215" s="292" t="s">
        <v>49</v>
      </c>
      <c r="B24215" s="405">
        <v>72001</v>
      </c>
      <c r="C24215" s="292" t="s">
        <v>2980</v>
      </c>
      <c r="E24215" s="292" t="s">
        <v>214</v>
      </c>
      <c r="F24215" s="405">
        <v>72955</v>
      </c>
      <c r="G24215" s="292" t="s">
        <v>2980</v>
      </c>
    </row>
    <row r="24216" spans="1:7">
      <c r="A24216" s="292" t="s">
        <v>49</v>
      </c>
      <c r="B24216" s="405">
        <v>72512</v>
      </c>
      <c r="C24216" s="292" t="s">
        <v>2980</v>
      </c>
      <c r="E24216" s="292" t="s">
        <v>214</v>
      </c>
      <c r="F24216" s="405">
        <v>72959</v>
      </c>
      <c r="G24216" s="292" t="s">
        <v>2980</v>
      </c>
    </row>
    <row r="24217" spans="1:7">
      <c r="A24217" s="292" t="s">
        <v>49</v>
      </c>
      <c r="B24217" s="405">
        <v>72742</v>
      </c>
      <c r="C24217" s="292" t="s">
        <v>2980</v>
      </c>
      <c r="E24217" s="292" t="s">
        <v>214</v>
      </c>
      <c r="F24217" s="405">
        <v>73014</v>
      </c>
      <c r="G24217" s="292" t="s">
        <v>2980</v>
      </c>
    </row>
    <row r="24218" spans="1:7">
      <c r="A24218" s="292" t="s">
        <v>49</v>
      </c>
      <c r="B24218" s="405">
        <v>73627</v>
      </c>
      <c r="C24218" s="292" t="s">
        <v>2980</v>
      </c>
      <c r="E24218" s="292" t="s">
        <v>214</v>
      </c>
      <c r="F24218" s="405">
        <v>73016</v>
      </c>
      <c r="G24218" s="292" t="s">
        <v>2980</v>
      </c>
    </row>
    <row r="24219" spans="1:7">
      <c r="A24219" s="292" t="s">
        <v>49</v>
      </c>
      <c r="B24219" s="405">
        <v>74056</v>
      </c>
      <c r="C24219" s="292" t="s">
        <v>2980</v>
      </c>
      <c r="E24219" s="292" t="s">
        <v>214</v>
      </c>
      <c r="F24219" s="405">
        <v>73038</v>
      </c>
      <c r="G24219" s="292" t="s">
        <v>2980</v>
      </c>
    </row>
    <row r="24220" spans="1:7">
      <c r="A24220" s="292" t="s">
        <v>49</v>
      </c>
      <c r="B24220" s="405">
        <v>74753</v>
      </c>
      <c r="C24220" s="292" t="s">
        <v>2980</v>
      </c>
      <c r="E24220" s="292" t="s">
        <v>214</v>
      </c>
      <c r="F24220" s="405">
        <v>73040</v>
      </c>
      <c r="G24220" s="292" t="s">
        <v>2980</v>
      </c>
    </row>
    <row r="24221" spans="1:7">
      <c r="A24221" s="292" t="s">
        <v>49</v>
      </c>
      <c r="B24221" s="405">
        <v>75554</v>
      </c>
      <c r="C24221" s="292" t="s">
        <v>2980</v>
      </c>
      <c r="E24221" s="292" t="s">
        <v>214</v>
      </c>
      <c r="F24221" s="405">
        <v>73041</v>
      </c>
      <c r="G24221" s="292" t="s">
        <v>2980</v>
      </c>
    </row>
    <row r="24222" spans="1:7">
      <c r="A24222" s="292" t="s">
        <v>49</v>
      </c>
      <c r="B24222" s="405">
        <v>75946</v>
      </c>
      <c r="C24222" s="292" t="s">
        <v>2980</v>
      </c>
      <c r="E24222" s="292" t="s">
        <v>214</v>
      </c>
      <c r="F24222" s="405">
        <v>73042</v>
      </c>
      <c r="G24222" s="292" t="s">
        <v>2980</v>
      </c>
    </row>
    <row r="24223" spans="1:7">
      <c r="A24223" s="292" t="s">
        <v>49</v>
      </c>
      <c r="B24223" s="405">
        <v>76656</v>
      </c>
      <c r="C24223" s="292" t="s">
        <v>2980</v>
      </c>
      <c r="E24223" s="292" t="s">
        <v>214</v>
      </c>
      <c r="F24223" s="405">
        <v>73043</v>
      </c>
      <c r="G24223" s="292" t="s">
        <v>2980</v>
      </c>
    </row>
    <row r="24224" spans="1:7">
      <c r="A24224" s="292" t="s">
        <v>49</v>
      </c>
      <c r="B24224" s="405">
        <v>67344</v>
      </c>
      <c r="C24224" s="292" t="s">
        <v>2980</v>
      </c>
      <c r="E24224" s="292" t="s">
        <v>214</v>
      </c>
      <c r="F24224" s="405">
        <v>73056</v>
      </c>
      <c r="G24224" s="292" t="s">
        <v>2980</v>
      </c>
    </row>
    <row r="24225" spans="1:7">
      <c r="A24225" s="292" t="s">
        <v>49</v>
      </c>
      <c r="B24225" s="405">
        <v>67764</v>
      </c>
      <c r="C24225" s="292" t="s">
        <v>2980</v>
      </c>
      <c r="E24225" s="292" t="s">
        <v>214</v>
      </c>
      <c r="F24225" s="405">
        <v>73058</v>
      </c>
      <c r="G24225" s="292" t="s">
        <v>2980</v>
      </c>
    </row>
    <row r="24226" spans="1:7">
      <c r="A24226" s="292" t="s">
        <v>49</v>
      </c>
      <c r="B24226" s="405">
        <v>68813</v>
      </c>
      <c r="C24226" s="292" t="s">
        <v>2980</v>
      </c>
      <c r="E24226" s="292" t="s">
        <v>214</v>
      </c>
      <c r="F24226" s="405">
        <v>73067</v>
      </c>
      <c r="G24226" s="292" t="s">
        <v>2980</v>
      </c>
    </row>
    <row r="24227" spans="1:7">
      <c r="A24227" s="292" t="s">
        <v>49</v>
      </c>
      <c r="B24227" s="405">
        <v>69130</v>
      </c>
      <c r="C24227" s="292" t="s">
        <v>2980</v>
      </c>
      <c r="E24227" s="292" t="s">
        <v>214</v>
      </c>
      <c r="F24227" s="405">
        <v>73079</v>
      </c>
      <c r="G24227" s="292" t="s">
        <v>2980</v>
      </c>
    </row>
    <row r="24228" spans="1:7">
      <c r="A24228" s="292" t="s">
        <v>49</v>
      </c>
      <c r="B24228" s="405">
        <v>69354</v>
      </c>
      <c r="C24228" s="292" t="s">
        <v>2980</v>
      </c>
      <c r="E24228" s="292" t="s">
        <v>214</v>
      </c>
      <c r="F24228" s="405">
        <v>73082</v>
      </c>
      <c r="G24228" s="292" t="s">
        <v>2980</v>
      </c>
    </row>
    <row r="24229" spans="1:7">
      <c r="A24229" s="292" t="s">
        <v>49</v>
      </c>
      <c r="B24229" s="405">
        <v>71401</v>
      </c>
      <c r="C24229" s="292" t="s">
        <v>2980</v>
      </c>
      <c r="E24229" s="292" t="s">
        <v>214</v>
      </c>
      <c r="F24229" s="405">
        <v>73430</v>
      </c>
      <c r="G24229" s="292" t="s">
        <v>2980</v>
      </c>
    </row>
    <row r="24230" spans="1:7">
      <c r="A24230" s="292" t="s">
        <v>49</v>
      </c>
      <c r="B24230" s="405">
        <v>72003</v>
      </c>
      <c r="C24230" s="292" t="s">
        <v>2980</v>
      </c>
      <c r="E24230" s="292" t="s">
        <v>214</v>
      </c>
      <c r="F24230" s="405">
        <v>73433</v>
      </c>
      <c r="G24230" s="292" t="s">
        <v>2980</v>
      </c>
    </row>
    <row r="24231" spans="1:7">
      <c r="A24231" s="292" t="s">
        <v>49</v>
      </c>
      <c r="B24231" s="405">
        <v>72515</v>
      </c>
      <c r="C24231" s="292" t="s">
        <v>2980</v>
      </c>
      <c r="E24231" s="292" t="s">
        <v>214</v>
      </c>
      <c r="F24231" s="405">
        <v>73434</v>
      </c>
      <c r="G24231" s="292" t="s">
        <v>2980</v>
      </c>
    </row>
    <row r="24232" spans="1:7">
      <c r="A24232" s="292" t="s">
        <v>49</v>
      </c>
      <c r="B24232" s="405">
        <v>72752</v>
      </c>
      <c r="C24232" s="292" t="s">
        <v>2980</v>
      </c>
      <c r="E24232" s="292" t="s">
        <v>214</v>
      </c>
      <c r="F24232" s="405">
        <v>73435</v>
      </c>
      <c r="G24232" s="292" t="s">
        <v>2980</v>
      </c>
    </row>
    <row r="24233" spans="1:7">
      <c r="A24233" s="292" t="s">
        <v>49</v>
      </c>
      <c r="B24233" s="405">
        <v>73628</v>
      </c>
      <c r="C24233" s="292" t="s">
        <v>2980</v>
      </c>
      <c r="E24233" s="292" t="s">
        <v>214</v>
      </c>
      <c r="F24233" s="405">
        <v>73450</v>
      </c>
      <c r="G24233" s="292" t="s">
        <v>2980</v>
      </c>
    </row>
    <row r="24234" spans="1:7">
      <c r="A24234" s="292" t="s">
        <v>49</v>
      </c>
      <c r="B24234" s="405">
        <v>74071</v>
      </c>
      <c r="C24234" s="292" t="s">
        <v>2980</v>
      </c>
      <c r="E24234" s="292" t="s">
        <v>214</v>
      </c>
      <c r="F24234" s="405">
        <v>73456</v>
      </c>
      <c r="G24234" s="292" t="s">
        <v>2980</v>
      </c>
    </row>
    <row r="24235" spans="1:7">
      <c r="A24235" s="292" t="s">
        <v>49</v>
      </c>
      <c r="B24235" s="405">
        <v>74755</v>
      </c>
      <c r="C24235" s="292" t="s">
        <v>2980</v>
      </c>
      <c r="E24235" s="292" t="s">
        <v>214</v>
      </c>
      <c r="F24235" s="405">
        <v>73461</v>
      </c>
      <c r="G24235" s="292" t="s">
        <v>2980</v>
      </c>
    </row>
    <row r="24236" spans="1:7">
      <c r="A24236" s="292" t="s">
        <v>49</v>
      </c>
      <c r="B24236" s="405">
        <v>75555</v>
      </c>
      <c r="C24236" s="292" t="s">
        <v>2980</v>
      </c>
      <c r="E24236" s="292" t="s">
        <v>214</v>
      </c>
      <c r="F24236" s="405">
        <v>73488</v>
      </c>
      <c r="G24236" s="292" t="s">
        <v>2980</v>
      </c>
    </row>
    <row r="24237" spans="1:7">
      <c r="A24237" s="292" t="s">
        <v>49</v>
      </c>
      <c r="B24237" s="405">
        <v>75948</v>
      </c>
      <c r="C24237" s="292" t="s">
        <v>2980</v>
      </c>
      <c r="E24237" s="292" t="s">
        <v>214</v>
      </c>
      <c r="F24237" s="405">
        <v>73543</v>
      </c>
      <c r="G24237" s="292" t="s">
        <v>2980</v>
      </c>
    </row>
    <row r="24238" spans="1:7">
      <c r="A24238" s="292" t="s">
        <v>49</v>
      </c>
      <c r="B24238" s="405">
        <v>76682</v>
      </c>
      <c r="C24238" s="292" t="s">
        <v>2980</v>
      </c>
      <c r="E24238" s="292" t="s">
        <v>214</v>
      </c>
      <c r="F24238" s="405">
        <v>73544</v>
      </c>
      <c r="G24238" s="292" t="s">
        <v>2980</v>
      </c>
    </row>
    <row r="24239" spans="1:7">
      <c r="A24239" s="292" t="s">
        <v>49</v>
      </c>
      <c r="B24239" s="405">
        <v>67345</v>
      </c>
      <c r="C24239" s="292" t="s">
        <v>2980</v>
      </c>
      <c r="E24239" s="292" t="s">
        <v>214</v>
      </c>
      <c r="F24239" s="405">
        <v>73559</v>
      </c>
      <c r="G24239" s="292" t="s">
        <v>2980</v>
      </c>
    </row>
    <row r="24240" spans="1:7">
      <c r="A24240" s="292" t="s">
        <v>49</v>
      </c>
      <c r="B24240" s="405">
        <v>67831</v>
      </c>
      <c r="C24240" s="292" t="s">
        <v>2980</v>
      </c>
      <c r="E24240" s="292" t="s">
        <v>214</v>
      </c>
      <c r="F24240" s="405">
        <v>73571</v>
      </c>
      <c r="G24240" s="292" t="s">
        <v>2980</v>
      </c>
    </row>
    <row r="24241" spans="1:7">
      <c r="A24241" s="292" t="s">
        <v>49</v>
      </c>
      <c r="B24241" s="405">
        <v>68818</v>
      </c>
      <c r="C24241" s="292" t="s">
        <v>2980</v>
      </c>
      <c r="E24241" s="292" t="s">
        <v>214</v>
      </c>
      <c r="F24241" s="405">
        <v>73625</v>
      </c>
      <c r="G24241" s="292" t="s">
        <v>2980</v>
      </c>
    </row>
    <row r="24242" spans="1:7">
      <c r="A24242" s="292" t="s">
        <v>49</v>
      </c>
      <c r="B24242" s="405">
        <v>69131</v>
      </c>
      <c r="C24242" s="292" t="s">
        <v>2980</v>
      </c>
      <c r="E24242" s="292" t="s">
        <v>214</v>
      </c>
      <c r="F24242" s="405">
        <v>73627</v>
      </c>
      <c r="G24242" s="292" t="s">
        <v>2980</v>
      </c>
    </row>
    <row r="24243" spans="1:7">
      <c r="A24243" s="292" t="s">
        <v>49</v>
      </c>
      <c r="B24243" s="405">
        <v>69360</v>
      </c>
      <c r="C24243" s="292" t="s">
        <v>2980</v>
      </c>
      <c r="E24243" s="292" t="s">
        <v>214</v>
      </c>
      <c r="F24243" s="405">
        <v>73628</v>
      </c>
      <c r="G24243" s="292" t="s">
        <v>2980</v>
      </c>
    </row>
    <row r="24244" spans="1:7">
      <c r="A24244" s="292" t="s">
        <v>49</v>
      </c>
      <c r="B24244" s="405">
        <v>71403</v>
      </c>
      <c r="C24244" s="292" t="s">
        <v>2980</v>
      </c>
      <c r="E24244" s="292" t="s">
        <v>214</v>
      </c>
      <c r="F24244" s="405">
        <v>73638</v>
      </c>
      <c r="G24244" s="292" t="s">
        <v>2980</v>
      </c>
    </row>
    <row r="24245" spans="1:7">
      <c r="A24245" s="292" t="s">
        <v>49</v>
      </c>
      <c r="B24245" s="405">
        <v>72004</v>
      </c>
      <c r="C24245" s="292" t="s">
        <v>2980</v>
      </c>
      <c r="E24245" s="292" t="s">
        <v>214</v>
      </c>
      <c r="F24245" s="405">
        <v>73642</v>
      </c>
      <c r="G24245" s="292" t="s">
        <v>2980</v>
      </c>
    </row>
    <row r="24246" spans="1:7">
      <c r="A24246" s="292" t="s">
        <v>49</v>
      </c>
      <c r="B24246" s="405">
        <v>72517</v>
      </c>
      <c r="C24246" s="292" t="s">
        <v>2980</v>
      </c>
      <c r="E24246" s="292" t="s">
        <v>214</v>
      </c>
      <c r="F24246" s="405">
        <v>73658</v>
      </c>
      <c r="G24246" s="292" t="s">
        <v>2980</v>
      </c>
    </row>
    <row r="24247" spans="1:7">
      <c r="A24247" s="292" t="s">
        <v>49</v>
      </c>
      <c r="B24247" s="405">
        <v>72760</v>
      </c>
      <c r="C24247" s="292" t="s">
        <v>2980</v>
      </c>
      <c r="E24247" s="292" t="s">
        <v>214</v>
      </c>
      <c r="F24247" s="405">
        <v>73659</v>
      </c>
      <c r="G24247" s="292" t="s">
        <v>2980</v>
      </c>
    </row>
    <row r="24248" spans="1:7">
      <c r="A24248" s="292" t="s">
        <v>49</v>
      </c>
      <c r="B24248" s="405">
        <v>73638</v>
      </c>
      <c r="C24248" s="292" t="s">
        <v>2980</v>
      </c>
      <c r="E24248" s="292" t="s">
        <v>214</v>
      </c>
      <c r="F24248" s="405">
        <v>73660</v>
      </c>
      <c r="G24248" s="292" t="s">
        <v>2980</v>
      </c>
    </row>
    <row r="24249" spans="1:7">
      <c r="A24249" s="292" t="s">
        <v>49</v>
      </c>
      <c r="B24249" s="405">
        <v>74072</v>
      </c>
      <c r="C24249" s="292" t="s">
        <v>2980</v>
      </c>
      <c r="E24249" s="292" t="s">
        <v>214</v>
      </c>
      <c r="F24249" s="405">
        <v>73667</v>
      </c>
      <c r="G24249" s="292" t="s">
        <v>2980</v>
      </c>
    </row>
    <row r="24250" spans="1:7">
      <c r="A24250" s="292" t="s">
        <v>49</v>
      </c>
      <c r="B24250" s="405">
        <v>74756</v>
      </c>
      <c r="C24250" s="292" t="s">
        <v>2980</v>
      </c>
      <c r="E24250" s="292" t="s">
        <v>214</v>
      </c>
      <c r="F24250" s="405">
        <v>73719</v>
      </c>
      <c r="G24250" s="292" t="s">
        <v>2980</v>
      </c>
    </row>
    <row r="24251" spans="1:7">
      <c r="A24251" s="292" t="s">
        <v>49</v>
      </c>
      <c r="B24251" s="405">
        <v>75558</v>
      </c>
      <c r="C24251" s="292" t="s">
        <v>2980</v>
      </c>
      <c r="E24251" s="292" t="s">
        <v>214</v>
      </c>
      <c r="F24251" s="405">
        <v>73722</v>
      </c>
      <c r="G24251" s="292" t="s">
        <v>2980</v>
      </c>
    </row>
    <row r="24252" spans="1:7">
      <c r="A24252" s="292" t="s">
        <v>49</v>
      </c>
      <c r="B24252" s="405">
        <v>75959</v>
      </c>
      <c r="C24252" s="292" t="s">
        <v>2980</v>
      </c>
      <c r="E24252" s="292" t="s">
        <v>214</v>
      </c>
      <c r="F24252" s="405">
        <v>73734</v>
      </c>
      <c r="G24252" s="292" t="s">
        <v>2980</v>
      </c>
    </row>
    <row r="24253" spans="1:7">
      <c r="A24253" s="292" t="s">
        <v>49</v>
      </c>
      <c r="B24253" s="405">
        <v>76686</v>
      </c>
      <c r="C24253" s="292" t="s">
        <v>2980</v>
      </c>
      <c r="E24253" s="292" t="s">
        <v>214</v>
      </c>
      <c r="F24253" s="405">
        <v>73744</v>
      </c>
      <c r="G24253" s="292" t="s">
        <v>2980</v>
      </c>
    </row>
    <row r="24254" spans="1:7">
      <c r="A24254" s="292" t="s">
        <v>49</v>
      </c>
      <c r="B24254" s="405">
        <v>67355</v>
      </c>
      <c r="C24254" s="292" t="s">
        <v>2980</v>
      </c>
      <c r="E24254" s="292" t="s">
        <v>214</v>
      </c>
      <c r="F24254" s="405">
        <v>73746</v>
      </c>
      <c r="G24254" s="292" t="s">
        <v>2980</v>
      </c>
    </row>
    <row r="24255" spans="1:7">
      <c r="A24255" s="292" t="s">
        <v>49</v>
      </c>
      <c r="B24255" s="405">
        <v>67836</v>
      </c>
      <c r="C24255" s="292" t="s">
        <v>2980</v>
      </c>
      <c r="E24255" s="292" t="s">
        <v>214</v>
      </c>
      <c r="F24255" s="405">
        <v>73753</v>
      </c>
      <c r="G24255" s="292" t="s">
        <v>2980</v>
      </c>
    </row>
    <row r="24256" spans="1:7">
      <c r="A24256" s="292" t="s">
        <v>49</v>
      </c>
      <c r="B24256" s="405">
        <v>68821</v>
      </c>
      <c r="C24256" s="292" t="s">
        <v>2980</v>
      </c>
      <c r="E24256" s="292" t="s">
        <v>214</v>
      </c>
      <c r="F24256" s="405">
        <v>73755</v>
      </c>
      <c r="G24256" s="292" t="s">
        <v>2980</v>
      </c>
    </row>
    <row r="24257" spans="1:7">
      <c r="A24257" s="292" t="s">
        <v>49</v>
      </c>
      <c r="B24257" s="405">
        <v>69132</v>
      </c>
      <c r="C24257" s="292" t="s">
        <v>2980</v>
      </c>
      <c r="E24257" s="292" t="s">
        <v>214</v>
      </c>
      <c r="F24257" s="405">
        <v>73761</v>
      </c>
      <c r="G24257" s="292" t="s">
        <v>2980</v>
      </c>
    </row>
    <row r="24258" spans="1:7">
      <c r="A24258" s="292" t="s">
        <v>49</v>
      </c>
      <c r="B24258" s="405">
        <v>69366</v>
      </c>
      <c r="C24258" s="292" t="s">
        <v>2980</v>
      </c>
      <c r="E24258" s="292" t="s">
        <v>214</v>
      </c>
      <c r="F24258" s="405">
        <v>73763</v>
      </c>
      <c r="G24258" s="292" t="s">
        <v>2980</v>
      </c>
    </row>
    <row r="24259" spans="1:7">
      <c r="A24259" s="292" t="s">
        <v>49</v>
      </c>
      <c r="B24259" s="405">
        <v>71406</v>
      </c>
      <c r="C24259" s="292" t="s">
        <v>2980</v>
      </c>
      <c r="E24259" s="292" t="s">
        <v>214</v>
      </c>
      <c r="F24259" s="405">
        <v>73768</v>
      </c>
      <c r="G24259" s="292" t="s">
        <v>2980</v>
      </c>
    </row>
    <row r="24260" spans="1:7">
      <c r="A24260" s="292" t="s">
        <v>49</v>
      </c>
      <c r="B24260" s="405">
        <v>72013</v>
      </c>
      <c r="C24260" s="292" t="s">
        <v>2980</v>
      </c>
      <c r="E24260" s="292" t="s">
        <v>214</v>
      </c>
      <c r="F24260" s="405">
        <v>73770</v>
      </c>
      <c r="G24260" s="292" t="s">
        <v>2980</v>
      </c>
    </row>
    <row r="24261" spans="1:7">
      <c r="A24261" s="292" t="s">
        <v>49</v>
      </c>
      <c r="B24261" s="405">
        <v>72519</v>
      </c>
      <c r="C24261" s="292" t="s">
        <v>2980</v>
      </c>
      <c r="E24261" s="292" t="s">
        <v>214</v>
      </c>
      <c r="F24261" s="405">
        <v>73842</v>
      </c>
      <c r="G24261" s="292" t="s">
        <v>2980</v>
      </c>
    </row>
    <row r="24262" spans="1:7">
      <c r="A24262" s="292" t="s">
        <v>49</v>
      </c>
      <c r="B24262" s="405">
        <v>72776</v>
      </c>
      <c r="C24262" s="292" t="s">
        <v>2980</v>
      </c>
      <c r="E24262" s="292" t="s">
        <v>214</v>
      </c>
      <c r="F24262" s="405">
        <v>73843</v>
      </c>
      <c r="G24262" s="292" t="s">
        <v>2980</v>
      </c>
    </row>
    <row r="24263" spans="1:7">
      <c r="A24263" s="292" t="s">
        <v>49</v>
      </c>
      <c r="B24263" s="405">
        <v>73642</v>
      </c>
      <c r="C24263" s="292" t="s">
        <v>2980</v>
      </c>
      <c r="E24263" s="292" t="s">
        <v>214</v>
      </c>
      <c r="F24263" s="405">
        <v>73844</v>
      </c>
      <c r="G24263" s="292" t="s">
        <v>2980</v>
      </c>
    </row>
    <row r="24264" spans="1:7">
      <c r="A24264" s="292" t="s">
        <v>49</v>
      </c>
      <c r="B24264" s="405">
        <v>74083</v>
      </c>
      <c r="C24264" s="292" t="s">
        <v>2980</v>
      </c>
      <c r="E24264" s="292" t="s">
        <v>214</v>
      </c>
      <c r="F24264" s="405">
        <v>73848</v>
      </c>
      <c r="G24264" s="292" t="s">
        <v>2980</v>
      </c>
    </row>
    <row r="24265" spans="1:7">
      <c r="A24265" s="292" t="s">
        <v>49</v>
      </c>
      <c r="B24265" s="405">
        <v>74759</v>
      </c>
      <c r="C24265" s="292" t="s">
        <v>2980</v>
      </c>
      <c r="E24265" s="292" t="s">
        <v>214</v>
      </c>
      <c r="F24265" s="405">
        <v>73851</v>
      </c>
      <c r="G24265" s="292" t="s">
        <v>2980</v>
      </c>
    </row>
    <row r="24266" spans="1:7">
      <c r="A24266" s="292" t="s">
        <v>49</v>
      </c>
      <c r="B24266" s="405">
        <v>75559</v>
      </c>
      <c r="C24266" s="292" t="s">
        <v>2980</v>
      </c>
      <c r="E24266" s="292" t="s">
        <v>214</v>
      </c>
      <c r="F24266" s="405">
        <v>73855</v>
      </c>
      <c r="G24266" s="292" t="s">
        <v>2980</v>
      </c>
    </row>
    <row r="24267" spans="1:7">
      <c r="A24267" s="292" t="s">
        <v>49</v>
      </c>
      <c r="B24267" s="405">
        <v>75960</v>
      </c>
      <c r="C24267" s="292" t="s">
        <v>2980</v>
      </c>
      <c r="E24267" s="292" t="s">
        <v>214</v>
      </c>
      <c r="F24267" s="405">
        <v>73931</v>
      </c>
      <c r="G24267" s="292" t="s">
        <v>2980</v>
      </c>
    </row>
    <row r="24268" spans="1:7">
      <c r="A24268" s="292" t="s">
        <v>49</v>
      </c>
      <c r="B24268" s="405">
        <v>76687</v>
      </c>
      <c r="C24268" s="292" t="s">
        <v>2980</v>
      </c>
      <c r="E24268" s="292" t="s">
        <v>214</v>
      </c>
      <c r="F24268" s="405">
        <v>73933</v>
      </c>
      <c r="G24268" s="292" t="s">
        <v>2980</v>
      </c>
    </row>
    <row r="24269" spans="1:7">
      <c r="A24269" s="292" t="s">
        <v>49</v>
      </c>
      <c r="B24269" s="405">
        <v>67360</v>
      </c>
      <c r="C24269" s="292" t="s">
        <v>2980</v>
      </c>
      <c r="E24269" s="292" t="s">
        <v>214</v>
      </c>
      <c r="F24269" s="405">
        <v>73937</v>
      </c>
      <c r="G24269" s="292" t="s">
        <v>2980</v>
      </c>
    </row>
    <row r="24270" spans="1:7">
      <c r="A24270" s="292" t="s">
        <v>49</v>
      </c>
      <c r="B24270" s="405">
        <v>67839</v>
      </c>
      <c r="C24270" s="292" t="s">
        <v>2980</v>
      </c>
      <c r="E24270" s="292" t="s">
        <v>214</v>
      </c>
      <c r="F24270" s="405">
        <v>73939</v>
      </c>
      <c r="G24270" s="292" t="s">
        <v>2980</v>
      </c>
    </row>
    <row r="24271" spans="1:7">
      <c r="A24271" s="292" t="s">
        <v>49</v>
      </c>
      <c r="B24271" s="405">
        <v>68822</v>
      </c>
      <c r="C24271" s="292" t="s">
        <v>2980</v>
      </c>
      <c r="E24271" s="292" t="s">
        <v>214</v>
      </c>
      <c r="F24271" s="405">
        <v>73944</v>
      </c>
      <c r="G24271" s="292" t="s">
        <v>2980</v>
      </c>
    </row>
    <row r="24272" spans="1:7">
      <c r="A24272" s="292" t="s">
        <v>49</v>
      </c>
      <c r="B24272" s="405">
        <v>69138</v>
      </c>
      <c r="C24272" s="292" t="s">
        <v>2980</v>
      </c>
      <c r="E24272" s="292" t="s">
        <v>214</v>
      </c>
      <c r="F24272" s="405">
        <v>73946</v>
      </c>
      <c r="G24272" s="292" t="s">
        <v>2980</v>
      </c>
    </row>
    <row r="24273" spans="1:7">
      <c r="A24273" s="292" t="s">
        <v>49</v>
      </c>
      <c r="B24273" s="405">
        <v>69367</v>
      </c>
      <c r="C24273" s="292" t="s">
        <v>2980</v>
      </c>
      <c r="E24273" s="292" t="s">
        <v>214</v>
      </c>
      <c r="F24273" s="405">
        <v>73947</v>
      </c>
      <c r="G24273" s="292" t="s">
        <v>2980</v>
      </c>
    </row>
    <row r="24274" spans="1:7">
      <c r="A24274" s="292" t="s">
        <v>49</v>
      </c>
      <c r="B24274" s="405">
        <v>71414</v>
      </c>
      <c r="C24274" s="292" t="s">
        <v>2980</v>
      </c>
      <c r="E24274" s="292" t="s">
        <v>214</v>
      </c>
      <c r="F24274" s="405">
        <v>73949</v>
      </c>
      <c r="G24274" s="292" t="s">
        <v>2980</v>
      </c>
    </row>
    <row r="24275" spans="1:7">
      <c r="A24275" s="292" t="s">
        <v>49</v>
      </c>
      <c r="B24275" s="405">
        <v>72014</v>
      </c>
      <c r="C24275" s="292" t="s">
        <v>2980</v>
      </c>
      <c r="E24275" s="292" t="s">
        <v>214</v>
      </c>
      <c r="F24275" s="405">
        <v>74001</v>
      </c>
      <c r="G24275" s="292" t="s">
        <v>2980</v>
      </c>
    </row>
    <row r="24276" spans="1:7">
      <c r="A24276" s="292" t="s">
        <v>49</v>
      </c>
      <c r="B24276" s="405">
        <v>72528</v>
      </c>
      <c r="C24276" s="292" t="s">
        <v>2980</v>
      </c>
      <c r="E24276" s="292" t="s">
        <v>214</v>
      </c>
      <c r="F24276" s="405">
        <v>74002</v>
      </c>
      <c r="G24276" s="292" t="s">
        <v>2980</v>
      </c>
    </row>
    <row r="24277" spans="1:7">
      <c r="A24277" s="292" t="s">
        <v>49</v>
      </c>
      <c r="B24277" s="405">
        <v>72826</v>
      </c>
      <c r="C24277" s="292" t="s">
        <v>2980</v>
      </c>
      <c r="E24277" s="292" t="s">
        <v>214</v>
      </c>
      <c r="F24277" s="405">
        <v>74027</v>
      </c>
      <c r="G24277" s="292" t="s">
        <v>2980</v>
      </c>
    </row>
    <row r="24278" spans="1:7">
      <c r="A24278" s="292" t="s">
        <v>49</v>
      </c>
      <c r="B24278" s="405">
        <v>73658</v>
      </c>
      <c r="C24278" s="292" t="s">
        <v>2980</v>
      </c>
      <c r="E24278" s="292" t="s">
        <v>214</v>
      </c>
      <c r="F24278" s="405">
        <v>74028</v>
      </c>
      <c r="G24278" s="292" t="s">
        <v>2980</v>
      </c>
    </row>
    <row r="24279" spans="1:7">
      <c r="A24279" s="292" t="s">
        <v>49</v>
      </c>
      <c r="B24279" s="405">
        <v>74085</v>
      </c>
      <c r="C24279" s="292" t="s">
        <v>2980</v>
      </c>
      <c r="E24279" s="292" t="s">
        <v>214</v>
      </c>
      <c r="F24279" s="405">
        <v>74029</v>
      </c>
      <c r="G24279" s="292" t="s">
        <v>2980</v>
      </c>
    </row>
    <row r="24280" spans="1:7">
      <c r="A24280" s="292" t="s">
        <v>49</v>
      </c>
      <c r="B24280" s="405">
        <v>74760</v>
      </c>
      <c r="C24280" s="292" t="s">
        <v>2980</v>
      </c>
      <c r="E24280" s="292" t="s">
        <v>214</v>
      </c>
      <c r="F24280" s="405">
        <v>74035</v>
      </c>
      <c r="G24280" s="292" t="s">
        <v>2980</v>
      </c>
    </row>
    <row r="24281" spans="1:7">
      <c r="A24281" s="292" t="s">
        <v>49</v>
      </c>
      <c r="B24281" s="405">
        <v>75560</v>
      </c>
      <c r="C24281" s="292" t="s">
        <v>2980</v>
      </c>
      <c r="E24281" s="292" t="s">
        <v>214</v>
      </c>
      <c r="F24281" s="405">
        <v>74042</v>
      </c>
      <c r="G24281" s="292" t="s">
        <v>2980</v>
      </c>
    </row>
    <row r="24282" spans="1:7">
      <c r="A24282" s="292" t="s">
        <v>49</v>
      </c>
      <c r="B24282" s="405">
        <v>75973</v>
      </c>
      <c r="C24282" s="292" t="s">
        <v>2980</v>
      </c>
      <c r="E24282" s="292" t="s">
        <v>214</v>
      </c>
      <c r="F24282" s="405">
        <v>74046</v>
      </c>
      <c r="G24282" s="292" t="s">
        <v>2980</v>
      </c>
    </row>
    <row r="24283" spans="1:7">
      <c r="A24283" s="292" t="s">
        <v>49</v>
      </c>
      <c r="B24283" s="405">
        <v>76690</v>
      </c>
      <c r="C24283" s="292" t="s">
        <v>2980</v>
      </c>
      <c r="E24283" s="292" t="s">
        <v>214</v>
      </c>
      <c r="F24283" s="405">
        <v>74056</v>
      </c>
      <c r="G24283" s="292" t="s">
        <v>2980</v>
      </c>
    </row>
    <row r="24284" spans="1:7">
      <c r="A24284" s="292" t="s">
        <v>49</v>
      </c>
      <c r="B24284" s="405">
        <v>67423</v>
      </c>
      <c r="C24284" s="292" t="s">
        <v>2980</v>
      </c>
      <c r="E24284" s="292" t="s">
        <v>214</v>
      </c>
      <c r="F24284" s="405">
        <v>74071</v>
      </c>
      <c r="G24284" s="292" t="s">
        <v>2980</v>
      </c>
    </row>
    <row r="24285" spans="1:7">
      <c r="A24285" s="292" t="s">
        <v>49</v>
      </c>
      <c r="B24285" s="405">
        <v>67840</v>
      </c>
      <c r="C24285" s="292" t="s">
        <v>2980</v>
      </c>
      <c r="E24285" s="292" t="s">
        <v>214</v>
      </c>
      <c r="F24285" s="405">
        <v>74072</v>
      </c>
      <c r="G24285" s="292" t="s">
        <v>2980</v>
      </c>
    </row>
    <row r="24286" spans="1:7">
      <c r="A24286" s="292" t="s">
        <v>49</v>
      </c>
      <c r="B24286" s="405">
        <v>68823</v>
      </c>
      <c r="C24286" s="292" t="s">
        <v>2980</v>
      </c>
      <c r="E24286" s="292" t="s">
        <v>214</v>
      </c>
      <c r="F24286" s="405">
        <v>74083</v>
      </c>
      <c r="G24286" s="292" t="s">
        <v>2980</v>
      </c>
    </row>
    <row r="24287" spans="1:7">
      <c r="A24287" s="292" t="s">
        <v>49</v>
      </c>
      <c r="B24287" s="405">
        <v>69140</v>
      </c>
      <c r="C24287" s="292" t="s">
        <v>2980</v>
      </c>
      <c r="E24287" s="292" t="s">
        <v>214</v>
      </c>
      <c r="F24287" s="405">
        <v>74085</v>
      </c>
      <c r="G24287" s="292" t="s">
        <v>2980</v>
      </c>
    </row>
    <row r="24288" spans="1:7">
      <c r="A24288" s="292" t="s">
        <v>49</v>
      </c>
      <c r="B24288" s="405">
        <v>70372</v>
      </c>
      <c r="C24288" s="292" t="s">
        <v>2980</v>
      </c>
      <c r="E24288" s="292" t="s">
        <v>214</v>
      </c>
      <c r="F24288" s="405">
        <v>74364</v>
      </c>
      <c r="G24288" s="292" t="s">
        <v>2980</v>
      </c>
    </row>
    <row r="24289" spans="1:7">
      <c r="A24289" s="292" t="s">
        <v>49</v>
      </c>
      <c r="B24289" s="405">
        <v>71416</v>
      </c>
      <c r="C24289" s="292" t="s">
        <v>2980</v>
      </c>
      <c r="E24289" s="292" t="s">
        <v>214</v>
      </c>
      <c r="F24289" s="405">
        <v>74369</v>
      </c>
      <c r="G24289" s="292" t="s">
        <v>2980</v>
      </c>
    </row>
    <row r="24290" spans="1:7">
      <c r="A24290" s="292" t="s">
        <v>49</v>
      </c>
      <c r="B24290" s="405">
        <v>72026</v>
      </c>
      <c r="C24290" s="292" t="s">
        <v>2980</v>
      </c>
      <c r="E24290" s="292" t="s">
        <v>214</v>
      </c>
      <c r="F24290" s="405">
        <v>74370</v>
      </c>
      <c r="G24290" s="292" t="s">
        <v>2980</v>
      </c>
    </row>
    <row r="24291" spans="1:7">
      <c r="A24291" s="292" t="s">
        <v>49</v>
      </c>
      <c r="B24291" s="405">
        <v>72530</v>
      </c>
      <c r="C24291" s="292" t="s">
        <v>2980</v>
      </c>
      <c r="E24291" s="292" t="s">
        <v>214</v>
      </c>
      <c r="F24291" s="405">
        <v>74442</v>
      </c>
      <c r="G24291" s="292" t="s">
        <v>2980</v>
      </c>
    </row>
    <row r="24292" spans="1:7">
      <c r="A24292" s="292" t="s">
        <v>49</v>
      </c>
      <c r="B24292" s="405">
        <v>72839</v>
      </c>
      <c r="C24292" s="292" t="s">
        <v>2980</v>
      </c>
      <c r="E24292" s="292" t="s">
        <v>214</v>
      </c>
      <c r="F24292" s="405">
        <v>74455</v>
      </c>
      <c r="G24292" s="292" t="s">
        <v>2980</v>
      </c>
    </row>
    <row r="24293" spans="1:7">
      <c r="A24293" s="292" t="s">
        <v>49</v>
      </c>
      <c r="B24293" s="405">
        <v>73659</v>
      </c>
      <c r="C24293" s="292" t="s">
        <v>2980</v>
      </c>
      <c r="E24293" s="292" t="s">
        <v>214</v>
      </c>
      <c r="F24293" s="405">
        <v>74457</v>
      </c>
      <c r="G24293" s="292" t="s">
        <v>2980</v>
      </c>
    </row>
    <row r="24294" spans="1:7">
      <c r="A24294" s="292" t="s">
        <v>49</v>
      </c>
      <c r="B24294" s="405">
        <v>74364</v>
      </c>
      <c r="C24294" s="292" t="s">
        <v>2980</v>
      </c>
      <c r="E24294" s="292" t="s">
        <v>214</v>
      </c>
      <c r="F24294" s="405">
        <v>74521</v>
      </c>
      <c r="G24294" s="292" t="s">
        <v>2980</v>
      </c>
    </row>
    <row r="24295" spans="1:7">
      <c r="A24295" s="292" t="s">
        <v>49</v>
      </c>
      <c r="B24295" s="405">
        <v>74761</v>
      </c>
      <c r="C24295" s="292" t="s">
        <v>2980</v>
      </c>
      <c r="E24295" s="292" t="s">
        <v>214</v>
      </c>
      <c r="F24295" s="405">
        <v>74523</v>
      </c>
      <c r="G24295" s="292" t="s">
        <v>2980</v>
      </c>
    </row>
    <row r="24296" spans="1:7">
      <c r="A24296" s="292" t="s">
        <v>49</v>
      </c>
      <c r="B24296" s="405">
        <v>75565</v>
      </c>
      <c r="C24296" s="292" t="s">
        <v>2980</v>
      </c>
      <c r="E24296" s="292" t="s">
        <v>214</v>
      </c>
      <c r="F24296" s="405">
        <v>74525</v>
      </c>
      <c r="G24296" s="292" t="s">
        <v>2980</v>
      </c>
    </row>
    <row r="24297" spans="1:7">
      <c r="A24297" s="292" t="s">
        <v>49</v>
      </c>
      <c r="B24297" s="405">
        <v>75974</v>
      </c>
      <c r="C24297" s="292" t="s">
        <v>2980</v>
      </c>
      <c r="E24297" s="292" t="s">
        <v>214</v>
      </c>
      <c r="F24297" s="405">
        <v>74528</v>
      </c>
      <c r="G24297" s="292" t="s">
        <v>2980</v>
      </c>
    </row>
    <row r="24298" spans="1:7">
      <c r="A24298" s="292" t="s">
        <v>49</v>
      </c>
      <c r="B24298" s="405">
        <v>76693</v>
      </c>
      <c r="C24298" s="292" t="s">
        <v>2980</v>
      </c>
      <c r="E24298" s="292" t="s">
        <v>214</v>
      </c>
      <c r="F24298" s="405">
        <v>74529</v>
      </c>
      <c r="G24298" s="292" t="s">
        <v>2980</v>
      </c>
    </row>
    <row r="24299" spans="1:7">
      <c r="A24299" s="292" t="s">
        <v>49</v>
      </c>
      <c r="B24299" s="405">
        <v>67444</v>
      </c>
      <c r="C24299" s="292" t="s">
        <v>2980</v>
      </c>
      <c r="E24299" s="292" t="s">
        <v>214</v>
      </c>
      <c r="F24299" s="405">
        <v>74531</v>
      </c>
      <c r="G24299" s="292" t="s">
        <v>2980</v>
      </c>
    </row>
    <row r="24300" spans="1:7">
      <c r="A24300" s="292" t="s">
        <v>49</v>
      </c>
      <c r="B24300" s="405">
        <v>67841</v>
      </c>
      <c r="C24300" s="292" t="s">
        <v>2980</v>
      </c>
      <c r="E24300" s="292" t="s">
        <v>214</v>
      </c>
      <c r="F24300" s="405">
        <v>74536</v>
      </c>
      <c r="G24300" s="292" t="s">
        <v>2980</v>
      </c>
    </row>
    <row r="24301" spans="1:7">
      <c r="A24301" s="292" t="s">
        <v>49</v>
      </c>
      <c r="B24301" s="405">
        <v>68828</v>
      </c>
      <c r="C24301" s="292" t="s">
        <v>2980</v>
      </c>
      <c r="E24301" s="292" t="s">
        <v>214</v>
      </c>
      <c r="F24301" s="405">
        <v>74538</v>
      </c>
      <c r="G24301" s="292" t="s">
        <v>2980</v>
      </c>
    </row>
    <row r="24302" spans="1:7">
      <c r="A24302" s="292" t="s">
        <v>49</v>
      </c>
      <c r="B24302" s="405">
        <v>69141</v>
      </c>
      <c r="C24302" s="292" t="s">
        <v>2980</v>
      </c>
      <c r="E24302" s="292" t="s">
        <v>214</v>
      </c>
      <c r="F24302" s="405">
        <v>74543</v>
      </c>
      <c r="G24302" s="292" t="s">
        <v>2980</v>
      </c>
    </row>
    <row r="24303" spans="1:7">
      <c r="A24303" s="292" t="s">
        <v>49</v>
      </c>
      <c r="B24303" s="405">
        <v>70426</v>
      </c>
      <c r="C24303" s="292" t="s">
        <v>2980</v>
      </c>
      <c r="E24303" s="292" t="s">
        <v>214</v>
      </c>
      <c r="F24303" s="405">
        <v>74549</v>
      </c>
      <c r="G24303" s="292" t="s">
        <v>2980</v>
      </c>
    </row>
    <row r="24304" spans="1:7">
      <c r="A24304" s="292" t="s">
        <v>49</v>
      </c>
      <c r="B24304" s="405">
        <v>71419</v>
      </c>
      <c r="C24304" s="292" t="s">
        <v>2980</v>
      </c>
      <c r="E24304" s="292" t="s">
        <v>214</v>
      </c>
      <c r="F24304" s="405">
        <v>74552</v>
      </c>
      <c r="G24304" s="292" t="s">
        <v>2980</v>
      </c>
    </row>
    <row r="24305" spans="1:7">
      <c r="A24305" s="292" t="s">
        <v>49</v>
      </c>
      <c r="B24305" s="405">
        <v>72027</v>
      </c>
      <c r="C24305" s="292" t="s">
        <v>2980</v>
      </c>
      <c r="E24305" s="292" t="s">
        <v>214</v>
      </c>
      <c r="F24305" s="405">
        <v>74555</v>
      </c>
      <c r="G24305" s="292" t="s">
        <v>2980</v>
      </c>
    </row>
    <row r="24306" spans="1:7">
      <c r="A24306" s="292" t="s">
        <v>49</v>
      </c>
      <c r="B24306" s="405">
        <v>72531</v>
      </c>
      <c r="C24306" s="292" t="s">
        <v>2980</v>
      </c>
      <c r="E24306" s="292" t="s">
        <v>214</v>
      </c>
      <c r="F24306" s="405">
        <v>74556</v>
      </c>
      <c r="G24306" s="292" t="s">
        <v>2980</v>
      </c>
    </row>
    <row r="24307" spans="1:7">
      <c r="A24307" s="292" t="s">
        <v>49</v>
      </c>
      <c r="B24307" s="405">
        <v>72841</v>
      </c>
      <c r="C24307" s="292" t="s">
        <v>2980</v>
      </c>
      <c r="E24307" s="292" t="s">
        <v>214</v>
      </c>
      <c r="F24307" s="405">
        <v>74557</v>
      </c>
      <c r="G24307" s="292" t="s">
        <v>2980</v>
      </c>
    </row>
    <row r="24308" spans="1:7">
      <c r="A24308" s="292" t="s">
        <v>49</v>
      </c>
      <c r="B24308" s="405">
        <v>73660</v>
      </c>
      <c r="C24308" s="292" t="s">
        <v>2980</v>
      </c>
      <c r="E24308" s="292" t="s">
        <v>214</v>
      </c>
      <c r="F24308" s="405">
        <v>74558</v>
      </c>
      <c r="G24308" s="292" t="s">
        <v>2980</v>
      </c>
    </row>
    <row r="24309" spans="1:7">
      <c r="A24309" s="292" t="s">
        <v>49</v>
      </c>
      <c r="B24309" s="405">
        <v>74369</v>
      </c>
      <c r="C24309" s="292" t="s">
        <v>2980</v>
      </c>
      <c r="E24309" s="292" t="s">
        <v>214</v>
      </c>
      <c r="F24309" s="405">
        <v>74559</v>
      </c>
      <c r="G24309" s="292" t="s">
        <v>2980</v>
      </c>
    </row>
    <row r="24310" spans="1:7">
      <c r="A24310" s="292" t="s">
        <v>49</v>
      </c>
      <c r="B24310" s="405">
        <v>74766</v>
      </c>
      <c r="C24310" s="292" t="s">
        <v>2980</v>
      </c>
      <c r="E24310" s="292" t="s">
        <v>214</v>
      </c>
      <c r="F24310" s="405">
        <v>74560</v>
      </c>
      <c r="G24310" s="292" t="s">
        <v>2980</v>
      </c>
    </row>
    <row r="24311" spans="1:7">
      <c r="A24311" s="292" t="s">
        <v>49</v>
      </c>
      <c r="B24311" s="405">
        <v>75630</v>
      </c>
      <c r="C24311" s="292" t="s">
        <v>2980</v>
      </c>
      <c r="E24311" s="292" t="s">
        <v>214</v>
      </c>
      <c r="F24311" s="405">
        <v>74562</v>
      </c>
      <c r="G24311" s="292" t="s">
        <v>2980</v>
      </c>
    </row>
    <row r="24312" spans="1:7">
      <c r="A24312" s="292" t="s">
        <v>49</v>
      </c>
      <c r="B24312" s="405">
        <v>75977</v>
      </c>
      <c r="C24312" s="292" t="s">
        <v>2980</v>
      </c>
      <c r="E24312" s="292" t="s">
        <v>214</v>
      </c>
      <c r="F24312" s="405">
        <v>74563</v>
      </c>
      <c r="G24312" s="292" t="s">
        <v>2980</v>
      </c>
    </row>
    <row r="24313" spans="1:7">
      <c r="A24313" s="292" t="s">
        <v>49</v>
      </c>
      <c r="B24313" s="405">
        <v>76802</v>
      </c>
      <c r="C24313" s="292" t="s">
        <v>2980</v>
      </c>
      <c r="E24313" s="292" t="s">
        <v>214</v>
      </c>
      <c r="F24313" s="405">
        <v>74569</v>
      </c>
      <c r="G24313" s="292" t="s">
        <v>2980</v>
      </c>
    </row>
    <row r="24314" spans="1:7">
      <c r="A24314" s="292" t="s">
        <v>49</v>
      </c>
      <c r="B24314" s="405">
        <v>67447</v>
      </c>
      <c r="C24314" s="292" t="s">
        <v>2980</v>
      </c>
      <c r="E24314" s="292" t="s">
        <v>214</v>
      </c>
      <c r="F24314" s="405">
        <v>74571</v>
      </c>
      <c r="G24314" s="292" t="s">
        <v>2980</v>
      </c>
    </row>
    <row r="24315" spans="1:7">
      <c r="A24315" s="292" t="s">
        <v>49</v>
      </c>
      <c r="B24315" s="405">
        <v>67842</v>
      </c>
      <c r="C24315" s="292" t="s">
        <v>2980</v>
      </c>
      <c r="E24315" s="292" t="s">
        <v>214</v>
      </c>
      <c r="F24315" s="405">
        <v>74572</v>
      </c>
      <c r="G24315" s="292" t="s">
        <v>2980</v>
      </c>
    </row>
    <row r="24316" spans="1:7">
      <c r="A24316" s="292" t="s">
        <v>49</v>
      </c>
      <c r="B24316" s="405">
        <v>68833</v>
      </c>
      <c r="C24316" s="292" t="s">
        <v>2980</v>
      </c>
      <c r="E24316" s="292" t="s">
        <v>214</v>
      </c>
      <c r="F24316" s="405">
        <v>74574</v>
      </c>
      <c r="G24316" s="292" t="s">
        <v>2980</v>
      </c>
    </row>
    <row r="24317" spans="1:7">
      <c r="A24317" s="292" t="s">
        <v>49</v>
      </c>
      <c r="B24317" s="405">
        <v>69142</v>
      </c>
      <c r="C24317" s="292" t="s">
        <v>2980</v>
      </c>
      <c r="E24317" s="292" t="s">
        <v>214</v>
      </c>
      <c r="F24317" s="405">
        <v>74576</v>
      </c>
      <c r="G24317" s="292" t="s">
        <v>2980</v>
      </c>
    </row>
    <row r="24318" spans="1:7">
      <c r="A24318" s="292" t="s">
        <v>49</v>
      </c>
      <c r="B24318" s="405">
        <v>70441</v>
      </c>
      <c r="C24318" s="292" t="s">
        <v>2980</v>
      </c>
      <c r="E24318" s="292" t="s">
        <v>214</v>
      </c>
      <c r="F24318" s="405">
        <v>74650</v>
      </c>
      <c r="G24318" s="292" t="s">
        <v>2980</v>
      </c>
    </row>
    <row r="24319" spans="1:7">
      <c r="A24319" s="292" t="s">
        <v>49</v>
      </c>
      <c r="B24319" s="405">
        <v>71425</v>
      </c>
      <c r="C24319" s="292" t="s">
        <v>2980</v>
      </c>
      <c r="E24319" s="292" t="s">
        <v>214</v>
      </c>
      <c r="F24319" s="405">
        <v>74721</v>
      </c>
      <c r="G24319" s="292" t="s">
        <v>2980</v>
      </c>
    </row>
    <row r="24320" spans="1:7">
      <c r="A24320" s="292" t="s">
        <v>49</v>
      </c>
      <c r="B24320" s="405">
        <v>72030</v>
      </c>
      <c r="C24320" s="292" t="s">
        <v>2980</v>
      </c>
      <c r="E24320" s="292" t="s">
        <v>214</v>
      </c>
      <c r="F24320" s="405">
        <v>74735</v>
      </c>
      <c r="G24320" s="292" t="s">
        <v>2980</v>
      </c>
    </row>
    <row r="24321" spans="1:7">
      <c r="A24321" s="292" t="s">
        <v>49</v>
      </c>
      <c r="B24321" s="405">
        <v>72533</v>
      </c>
      <c r="C24321" s="292" t="s">
        <v>2980</v>
      </c>
      <c r="E24321" s="292" t="s">
        <v>214</v>
      </c>
      <c r="F24321" s="405">
        <v>74736</v>
      </c>
      <c r="G24321" s="292" t="s">
        <v>2980</v>
      </c>
    </row>
    <row r="24322" spans="1:7">
      <c r="A24322" s="292" t="s">
        <v>49</v>
      </c>
      <c r="B24322" s="405">
        <v>72851</v>
      </c>
      <c r="C24322" s="292" t="s">
        <v>2980</v>
      </c>
      <c r="E24322" s="292" t="s">
        <v>214</v>
      </c>
      <c r="F24322" s="405">
        <v>74738</v>
      </c>
      <c r="G24322" s="292" t="s">
        <v>2980</v>
      </c>
    </row>
    <row r="24323" spans="1:7">
      <c r="A24323" s="292" t="s">
        <v>49</v>
      </c>
      <c r="B24323" s="405">
        <v>73667</v>
      </c>
      <c r="C24323" s="292" t="s">
        <v>2980</v>
      </c>
      <c r="E24323" s="292" t="s">
        <v>214</v>
      </c>
      <c r="F24323" s="405">
        <v>74748</v>
      </c>
      <c r="G24323" s="292" t="s">
        <v>2980</v>
      </c>
    </row>
    <row r="24324" spans="1:7">
      <c r="A24324" s="292" t="s">
        <v>49</v>
      </c>
      <c r="B24324" s="405">
        <v>74370</v>
      </c>
      <c r="C24324" s="292" t="s">
        <v>2980</v>
      </c>
      <c r="E24324" s="292" t="s">
        <v>214</v>
      </c>
      <c r="F24324" s="405">
        <v>74753</v>
      </c>
      <c r="G24324" s="292" t="s">
        <v>2980</v>
      </c>
    </row>
    <row r="24325" spans="1:7">
      <c r="A24325" s="292" t="s">
        <v>49</v>
      </c>
      <c r="B24325" s="405">
        <v>74826</v>
      </c>
      <c r="C24325" s="292" t="s">
        <v>2980</v>
      </c>
      <c r="E24325" s="292" t="s">
        <v>214</v>
      </c>
      <c r="F24325" s="405">
        <v>74755</v>
      </c>
      <c r="G24325" s="292" t="s">
        <v>2980</v>
      </c>
    </row>
    <row r="24326" spans="1:7">
      <c r="A24326" s="292" t="s">
        <v>49</v>
      </c>
      <c r="B24326" s="405">
        <v>75631</v>
      </c>
      <c r="C24326" s="292" t="s">
        <v>2980</v>
      </c>
      <c r="E24326" s="292" t="s">
        <v>214</v>
      </c>
      <c r="F24326" s="405">
        <v>74756</v>
      </c>
      <c r="G24326" s="292" t="s">
        <v>2980</v>
      </c>
    </row>
    <row r="24327" spans="1:7">
      <c r="A24327" s="292" t="s">
        <v>49</v>
      </c>
      <c r="B24327" s="405">
        <v>75980</v>
      </c>
      <c r="C24327" s="292" t="s">
        <v>2980</v>
      </c>
      <c r="E24327" s="292" t="s">
        <v>214</v>
      </c>
      <c r="F24327" s="405">
        <v>74759</v>
      </c>
      <c r="G24327" s="292" t="s">
        <v>2980</v>
      </c>
    </row>
    <row r="24328" spans="1:7">
      <c r="A24328" s="292" t="s">
        <v>49</v>
      </c>
      <c r="B24328" s="405">
        <v>76803</v>
      </c>
      <c r="C24328" s="292" t="s">
        <v>2980</v>
      </c>
      <c r="E24328" s="292" t="s">
        <v>214</v>
      </c>
      <c r="F24328" s="405">
        <v>74760</v>
      </c>
      <c r="G24328" s="292" t="s">
        <v>2980</v>
      </c>
    </row>
    <row r="24329" spans="1:7">
      <c r="A24329" s="292" t="s">
        <v>49</v>
      </c>
      <c r="B24329" s="405">
        <v>67452</v>
      </c>
      <c r="C24329" s="292" t="s">
        <v>2980</v>
      </c>
      <c r="E24329" s="292" t="s">
        <v>214</v>
      </c>
      <c r="F24329" s="405">
        <v>74761</v>
      </c>
      <c r="G24329" s="292" t="s">
        <v>2980</v>
      </c>
    </row>
    <row r="24330" spans="1:7">
      <c r="A24330" s="292" t="s">
        <v>49</v>
      </c>
      <c r="B24330" s="405">
        <v>67844</v>
      </c>
      <c r="C24330" s="292" t="s">
        <v>2980</v>
      </c>
      <c r="E24330" s="292" t="s">
        <v>214</v>
      </c>
      <c r="F24330" s="405">
        <v>74766</v>
      </c>
      <c r="G24330" s="292" t="s">
        <v>2980</v>
      </c>
    </row>
    <row r="24331" spans="1:7">
      <c r="A24331" s="292" t="s">
        <v>49</v>
      </c>
      <c r="B24331" s="405">
        <v>68834</v>
      </c>
      <c r="C24331" s="292" t="s">
        <v>2980</v>
      </c>
      <c r="E24331" s="292" t="s">
        <v>214</v>
      </c>
      <c r="F24331" s="405">
        <v>74826</v>
      </c>
      <c r="G24331" s="292" t="s">
        <v>2980</v>
      </c>
    </row>
    <row r="24332" spans="1:7">
      <c r="A24332" s="292" t="s">
        <v>49</v>
      </c>
      <c r="B24332" s="405">
        <v>69144</v>
      </c>
      <c r="C24332" s="292" t="s">
        <v>2980</v>
      </c>
      <c r="E24332" s="292" t="s">
        <v>214</v>
      </c>
      <c r="F24332" s="405">
        <v>74839</v>
      </c>
      <c r="G24332" s="292" t="s">
        <v>2980</v>
      </c>
    </row>
    <row r="24333" spans="1:7">
      <c r="A24333" s="292" t="s">
        <v>49</v>
      </c>
      <c r="B24333" s="405">
        <v>70450</v>
      </c>
      <c r="C24333" s="292" t="s">
        <v>2980</v>
      </c>
      <c r="E24333" s="292" t="s">
        <v>214</v>
      </c>
      <c r="F24333" s="405">
        <v>74845</v>
      </c>
      <c r="G24333" s="292" t="s">
        <v>2980</v>
      </c>
    </row>
    <row r="24334" spans="1:7">
      <c r="A24334" s="292" t="s">
        <v>49</v>
      </c>
      <c r="B24334" s="405">
        <v>71428</v>
      </c>
      <c r="C24334" s="292" t="s">
        <v>2980</v>
      </c>
      <c r="E24334" s="292" t="s">
        <v>214</v>
      </c>
      <c r="F24334" s="405">
        <v>74867</v>
      </c>
      <c r="G24334" s="292" t="s">
        <v>2980</v>
      </c>
    </row>
    <row r="24335" spans="1:7">
      <c r="A24335" s="292" t="s">
        <v>49</v>
      </c>
      <c r="B24335" s="405">
        <v>72031</v>
      </c>
      <c r="C24335" s="292" t="s">
        <v>2980</v>
      </c>
      <c r="E24335" s="292" t="s">
        <v>214</v>
      </c>
      <c r="F24335" s="405">
        <v>74871</v>
      </c>
      <c r="G24335" s="292" t="s">
        <v>2980</v>
      </c>
    </row>
    <row r="24336" spans="1:7">
      <c r="A24336" s="292" t="s">
        <v>49</v>
      </c>
      <c r="B24336" s="405">
        <v>72538</v>
      </c>
      <c r="C24336" s="292" t="s">
        <v>2980</v>
      </c>
      <c r="E24336" s="292" t="s">
        <v>214</v>
      </c>
      <c r="F24336" s="405">
        <v>74878</v>
      </c>
      <c r="G24336" s="292" t="s">
        <v>2980</v>
      </c>
    </row>
    <row r="24337" spans="1:7">
      <c r="A24337" s="292" t="s">
        <v>49</v>
      </c>
      <c r="B24337" s="405">
        <v>72852</v>
      </c>
      <c r="C24337" s="292" t="s">
        <v>2980</v>
      </c>
      <c r="E24337" s="292" t="s">
        <v>214</v>
      </c>
      <c r="F24337" s="405">
        <v>74930</v>
      </c>
      <c r="G24337" s="292" t="s">
        <v>2980</v>
      </c>
    </row>
    <row r="24338" spans="1:7">
      <c r="A24338" s="292" t="s">
        <v>49</v>
      </c>
      <c r="B24338" s="405">
        <v>73719</v>
      </c>
      <c r="C24338" s="292" t="s">
        <v>2980</v>
      </c>
      <c r="E24338" s="292" t="s">
        <v>214</v>
      </c>
      <c r="F24338" s="405">
        <v>74931</v>
      </c>
      <c r="G24338" s="292" t="s">
        <v>2980</v>
      </c>
    </row>
    <row r="24339" spans="1:7">
      <c r="A24339" s="292" t="s">
        <v>49</v>
      </c>
      <c r="B24339" s="405">
        <v>74442</v>
      </c>
      <c r="C24339" s="292" t="s">
        <v>2980</v>
      </c>
      <c r="E24339" s="292" t="s">
        <v>214</v>
      </c>
      <c r="F24339" s="405">
        <v>74935</v>
      </c>
      <c r="G24339" s="292" t="s">
        <v>2980</v>
      </c>
    </row>
    <row r="24340" spans="1:7">
      <c r="A24340" s="292" t="s">
        <v>49</v>
      </c>
      <c r="B24340" s="405">
        <v>74839</v>
      </c>
      <c r="C24340" s="292" t="s">
        <v>2980</v>
      </c>
      <c r="E24340" s="292" t="s">
        <v>214</v>
      </c>
      <c r="F24340" s="405">
        <v>74937</v>
      </c>
      <c r="G24340" s="292" t="s">
        <v>2980</v>
      </c>
    </row>
    <row r="24341" spans="1:7">
      <c r="A24341" s="292" t="s">
        <v>49</v>
      </c>
      <c r="B24341" s="405">
        <v>75639</v>
      </c>
      <c r="C24341" s="292" t="s">
        <v>2980</v>
      </c>
      <c r="E24341" s="292" t="s">
        <v>214</v>
      </c>
      <c r="F24341" s="405">
        <v>74939</v>
      </c>
      <c r="G24341" s="292" t="s">
        <v>2980</v>
      </c>
    </row>
    <row r="24342" spans="1:7">
      <c r="A24342" s="292" t="s">
        <v>49</v>
      </c>
      <c r="B24342" s="405">
        <v>76093</v>
      </c>
      <c r="C24342" s="292" t="s">
        <v>2980</v>
      </c>
      <c r="E24342" s="292" t="s">
        <v>214</v>
      </c>
      <c r="F24342" s="405">
        <v>74942</v>
      </c>
      <c r="G24342" s="292" t="s">
        <v>2980</v>
      </c>
    </row>
    <row r="24343" spans="1:7">
      <c r="A24343" s="292" t="s">
        <v>49</v>
      </c>
      <c r="B24343" s="405">
        <v>76820</v>
      </c>
      <c r="C24343" s="292" t="s">
        <v>2980</v>
      </c>
      <c r="E24343" s="292" t="s">
        <v>214</v>
      </c>
      <c r="F24343" s="405">
        <v>74949</v>
      </c>
      <c r="G24343" s="292" t="s">
        <v>2980</v>
      </c>
    </row>
    <row r="24344" spans="1:7">
      <c r="A24344" s="292" t="s">
        <v>49</v>
      </c>
      <c r="B24344" s="405">
        <v>67481</v>
      </c>
      <c r="C24344" s="292" t="s">
        <v>2980</v>
      </c>
      <c r="E24344" s="292" t="s">
        <v>214</v>
      </c>
      <c r="F24344" s="405">
        <v>74957</v>
      </c>
      <c r="G24344" s="292" t="s">
        <v>2980</v>
      </c>
    </row>
    <row r="24345" spans="1:7">
      <c r="A24345" s="292" t="s">
        <v>49</v>
      </c>
      <c r="B24345" s="405">
        <v>67850</v>
      </c>
      <c r="C24345" s="292" t="s">
        <v>2980</v>
      </c>
      <c r="E24345" s="292" t="s">
        <v>214</v>
      </c>
      <c r="F24345" s="405">
        <v>74962</v>
      </c>
      <c r="G24345" s="292" t="s">
        <v>2980</v>
      </c>
    </row>
    <row r="24346" spans="1:7">
      <c r="A24346" s="292" t="s">
        <v>49</v>
      </c>
      <c r="B24346" s="405">
        <v>68855</v>
      </c>
      <c r="C24346" s="292" t="s">
        <v>2980</v>
      </c>
      <c r="E24346" s="292" t="s">
        <v>214</v>
      </c>
      <c r="F24346" s="405">
        <v>74963</v>
      </c>
      <c r="G24346" s="292" t="s">
        <v>2980</v>
      </c>
    </row>
    <row r="24347" spans="1:7">
      <c r="A24347" s="292" t="s">
        <v>49</v>
      </c>
      <c r="B24347" s="405">
        <v>69147</v>
      </c>
      <c r="C24347" s="292" t="s">
        <v>2980</v>
      </c>
      <c r="E24347" s="292" t="s">
        <v>214</v>
      </c>
      <c r="F24347" s="405">
        <v>74966</v>
      </c>
      <c r="G24347" s="292" t="s">
        <v>2980</v>
      </c>
    </row>
    <row r="24348" spans="1:7">
      <c r="A24348" s="292" t="s">
        <v>49</v>
      </c>
      <c r="B24348" s="405">
        <v>70522</v>
      </c>
      <c r="C24348" s="292" t="s">
        <v>2980</v>
      </c>
      <c r="E24348" s="292" t="s">
        <v>214</v>
      </c>
      <c r="F24348" s="405">
        <v>75105</v>
      </c>
      <c r="G24348" s="292" t="s">
        <v>2980</v>
      </c>
    </row>
    <row r="24349" spans="1:7">
      <c r="A24349" s="292" t="s">
        <v>49</v>
      </c>
      <c r="B24349" s="405">
        <v>71439</v>
      </c>
      <c r="C24349" s="292" t="s">
        <v>2980</v>
      </c>
      <c r="E24349" s="292" t="s">
        <v>214</v>
      </c>
      <c r="F24349" s="405">
        <v>75109</v>
      </c>
      <c r="G24349" s="292" t="s">
        <v>2980</v>
      </c>
    </row>
    <row r="24350" spans="1:7">
      <c r="A24350" s="292" t="s">
        <v>49</v>
      </c>
      <c r="B24350" s="405">
        <v>72038</v>
      </c>
      <c r="C24350" s="292" t="s">
        <v>2980</v>
      </c>
      <c r="E24350" s="292" t="s">
        <v>214</v>
      </c>
      <c r="F24350" s="405">
        <v>75153</v>
      </c>
      <c r="G24350" s="292" t="s">
        <v>2980</v>
      </c>
    </row>
    <row r="24351" spans="1:7">
      <c r="A24351" s="292" t="s">
        <v>49</v>
      </c>
      <c r="B24351" s="405">
        <v>72542</v>
      </c>
      <c r="C24351" s="292" t="s">
        <v>2980</v>
      </c>
      <c r="E24351" s="292" t="s">
        <v>214</v>
      </c>
      <c r="F24351" s="405">
        <v>75157</v>
      </c>
      <c r="G24351" s="292" t="s">
        <v>2980</v>
      </c>
    </row>
    <row r="24352" spans="1:7">
      <c r="A24352" s="292" t="s">
        <v>49</v>
      </c>
      <c r="B24352" s="405">
        <v>72854</v>
      </c>
      <c r="C24352" s="292" t="s">
        <v>2980</v>
      </c>
      <c r="E24352" s="292" t="s">
        <v>214</v>
      </c>
      <c r="F24352" s="405">
        <v>75410</v>
      </c>
      <c r="G24352" s="292" t="s">
        <v>2980</v>
      </c>
    </row>
    <row r="24353" spans="1:7">
      <c r="A24353" s="292" t="s">
        <v>49</v>
      </c>
      <c r="B24353" s="405">
        <v>73722</v>
      </c>
      <c r="C24353" s="292" t="s">
        <v>2980</v>
      </c>
      <c r="E24353" s="292" t="s">
        <v>214</v>
      </c>
      <c r="F24353" s="405">
        <v>75416</v>
      </c>
      <c r="G24353" s="292" t="s">
        <v>2980</v>
      </c>
    </row>
    <row r="24354" spans="1:7">
      <c r="A24354" s="292" t="s">
        <v>49</v>
      </c>
      <c r="B24354" s="405">
        <v>74455</v>
      </c>
      <c r="C24354" s="292" t="s">
        <v>2980</v>
      </c>
      <c r="E24354" s="292" t="s">
        <v>214</v>
      </c>
      <c r="F24354" s="405">
        <v>75417</v>
      </c>
      <c r="G24354" s="292" t="s">
        <v>2980</v>
      </c>
    </row>
    <row r="24355" spans="1:7">
      <c r="A24355" s="292" t="s">
        <v>49</v>
      </c>
      <c r="B24355" s="405">
        <v>74845</v>
      </c>
      <c r="C24355" s="292" t="s">
        <v>2980</v>
      </c>
      <c r="E24355" s="292" t="s">
        <v>214</v>
      </c>
      <c r="F24355" s="405">
        <v>75431</v>
      </c>
      <c r="G24355" s="292" t="s">
        <v>2980</v>
      </c>
    </row>
    <row r="24356" spans="1:7">
      <c r="A24356" s="292" t="s">
        <v>49</v>
      </c>
      <c r="B24356" s="405">
        <v>75651</v>
      </c>
      <c r="C24356" s="292" t="s">
        <v>2980</v>
      </c>
      <c r="E24356" s="292" t="s">
        <v>214</v>
      </c>
      <c r="F24356" s="405">
        <v>75432</v>
      </c>
      <c r="G24356" s="292" t="s">
        <v>2980</v>
      </c>
    </row>
    <row r="24357" spans="1:7">
      <c r="A24357" s="292" t="s">
        <v>49</v>
      </c>
      <c r="B24357" s="405">
        <v>76241</v>
      </c>
      <c r="C24357" s="292" t="s">
        <v>2980</v>
      </c>
      <c r="E24357" s="292" t="s">
        <v>214</v>
      </c>
      <c r="F24357" s="405">
        <v>75433</v>
      </c>
      <c r="G24357" s="292" t="s">
        <v>2980</v>
      </c>
    </row>
    <row r="24358" spans="1:7">
      <c r="A24358" s="292" t="s">
        <v>49</v>
      </c>
      <c r="B24358" s="405">
        <v>76821</v>
      </c>
      <c r="C24358" s="292" t="s">
        <v>2980</v>
      </c>
      <c r="E24358" s="292" t="s">
        <v>214</v>
      </c>
      <c r="F24358" s="405">
        <v>75436</v>
      </c>
      <c r="G24358" s="292" t="s">
        <v>2980</v>
      </c>
    </row>
    <row r="24359" spans="1:7">
      <c r="A24359" s="292" t="s">
        <v>49</v>
      </c>
      <c r="B24359" s="405">
        <v>67484</v>
      </c>
      <c r="C24359" s="292" t="s">
        <v>2980</v>
      </c>
      <c r="E24359" s="292" t="s">
        <v>214</v>
      </c>
      <c r="F24359" s="405">
        <v>75450</v>
      </c>
      <c r="G24359" s="292" t="s">
        <v>2980</v>
      </c>
    </row>
    <row r="24360" spans="1:7">
      <c r="A24360" s="292" t="s">
        <v>49</v>
      </c>
      <c r="B24360" s="405">
        <v>67853</v>
      </c>
      <c r="C24360" s="292" t="s">
        <v>2980</v>
      </c>
      <c r="E24360" s="292" t="s">
        <v>214</v>
      </c>
      <c r="F24360" s="405">
        <v>75476</v>
      </c>
      <c r="G24360" s="292" t="s">
        <v>2980</v>
      </c>
    </row>
    <row r="24361" spans="1:7">
      <c r="A24361" s="292" t="s">
        <v>49</v>
      </c>
      <c r="B24361" s="405">
        <v>68859</v>
      </c>
      <c r="C24361" s="292" t="s">
        <v>2980</v>
      </c>
      <c r="E24361" s="292" t="s">
        <v>214</v>
      </c>
      <c r="F24361" s="405">
        <v>75477</v>
      </c>
      <c r="G24361" s="292" t="s">
        <v>2980</v>
      </c>
    </row>
    <row r="24362" spans="1:7">
      <c r="A24362" s="292" t="s">
        <v>49</v>
      </c>
      <c r="B24362" s="405">
        <v>69148</v>
      </c>
      <c r="C24362" s="292" t="s">
        <v>2980</v>
      </c>
      <c r="E24362" s="292" t="s">
        <v>214</v>
      </c>
      <c r="F24362" s="405">
        <v>75479</v>
      </c>
      <c r="G24362" s="292" t="s">
        <v>2980</v>
      </c>
    </row>
    <row r="24363" spans="1:7">
      <c r="A24363" s="292" t="s">
        <v>49</v>
      </c>
      <c r="B24363" s="405">
        <v>70532</v>
      </c>
      <c r="C24363" s="292" t="s">
        <v>2980</v>
      </c>
      <c r="E24363" s="292" t="s">
        <v>214</v>
      </c>
      <c r="F24363" s="405">
        <v>75480</v>
      </c>
      <c r="G24363" s="292" t="s">
        <v>2980</v>
      </c>
    </row>
    <row r="24364" spans="1:7">
      <c r="A24364" s="292" t="s">
        <v>49</v>
      </c>
      <c r="B24364" s="405">
        <v>71450</v>
      </c>
      <c r="C24364" s="292" t="s">
        <v>2980</v>
      </c>
      <c r="E24364" s="292" t="s">
        <v>214</v>
      </c>
      <c r="F24364" s="405">
        <v>75492</v>
      </c>
      <c r="G24364" s="292" t="s">
        <v>2980</v>
      </c>
    </row>
    <row r="24365" spans="1:7">
      <c r="A24365" s="292" t="s">
        <v>49</v>
      </c>
      <c r="B24365" s="405">
        <v>72048</v>
      </c>
      <c r="C24365" s="292" t="s">
        <v>2980</v>
      </c>
      <c r="E24365" s="292" t="s">
        <v>214</v>
      </c>
      <c r="F24365" s="405">
        <v>75554</v>
      </c>
      <c r="G24365" s="292" t="s">
        <v>2980</v>
      </c>
    </row>
    <row r="24366" spans="1:7">
      <c r="A24366" s="292" t="s">
        <v>49</v>
      </c>
      <c r="B24366" s="405">
        <v>72546</v>
      </c>
      <c r="C24366" s="292" t="s">
        <v>2980</v>
      </c>
      <c r="E24366" s="292" t="s">
        <v>214</v>
      </c>
      <c r="F24366" s="405">
        <v>75555</v>
      </c>
      <c r="G24366" s="292" t="s">
        <v>2980</v>
      </c>
    </row>
    <row r="24367" spans="1:7">
      <c r="A24367" s="292" t="s">
        <v>49</v>
      </c>
      <c r="B24367" s="405">
        <v>72856</v>
      </c>
      <c r="C24367" s="292" t="s">
        <v>2980</v>
      </c>
      <c r="E24367" s="292" t="s">
        <v>214</v>
      </c>
      <c r="F24367" s="405">
        <v>75558</v>
      </c>
      <c r="G24367" s="292" t="s">
        <v>2980</v>
      </c>
    </row>
    <row r="24368" spans="1:7">
      <c r="A24368" s="292" t="s">
        <v>49</v>
      </c>
      <c r="B24368" s="405">
        <v>73734</v>
      </c>
      <c r="C24368" s="292" t="s">
        <v>2980</v>
      </c>
      <c r="E24368" s="292" t="s">
        <v>214</v>
      </c>
      <c r="F24368" s="405">
        <v>75559</v>
      </c>
      <c r="G24368" s="292" t="s">
        <v>2980</v>
      </c>
    </row>
    <row r="24369" spans="1:7">
      <c r="A24369" s="292" t="s">
        <v>49</v>
      </c>
      <c r="B24369" s="405">
        <v>74457</v>
      </c>
      <c r="C24369" s="292" t="s">
        <v>2980</v>
      </c>
      <c r="E24369" s="292" t="s">
        <v>214</v>
      </c>
      <c r="F24369" s="405">
        <v>75560</v>
      </c>
      <c r="G24369" s="292" t="s">
        <v>2980</v>
      </c>
    </row>
    <row r="24370" spans="1:7">
      <c r="A24370" s="292" t="s">
        <v>49</v>
      </c>
      <c r="B24370" s="405">
        <v>74867</v>
      </c>
      <c r="C24370" s="292" t="s">
        <v>2980</v>
      </c>
      <c r="E24370" s="292" t="s">
        <v>214</v>
      </c>
      <c r="F24370" s="405">
        <v>75565</v>
      </c>
      <c r="G24370" s="292" t="s">
        <v>2980</v>
      </c>
    </row>
    <row r="24371" spans="1:7">
      <c r="A24371" s="292" t="s">
        <v>49</v>
      </c>
      <c r="B24371" s="405">
        <v>75661</v>
      </c>
      <c r="C24371" s="292" t="s">
        <v>2980</v>
      </c>
      <c r="E24371" s="292" t="s">
        <v>214</v>
      </c>
      <c r="F24371" s="405">
        <v>75630</v>
      </c>
      <c r="G24371" s="292" t="s">
        <v>2980</v>
      </c>
    </row>
    <row r="24372" spans="1:7">
      <c r="A24372" s="292" t="s">
        <v>49</v>
      </c>
      <c r="B24372" s="405">
        <v>76246</v>
      </c>
      <c r="C24372" s="292" t="s">
        <v>2980</v>
      </c>
      <c r="E24372" s="292" t="s">
        <v>214</v>
      </c>
      <c r="F24372" s="405">
        <v>75631</v>
      </c>
      <c r="G24372" s="292" t="s">
        <v>2980</v>
      </c>
    </row>
    <row r="24373" spans="1:7">
      <c r="A24373" s="292" t="s">
        <v>49</v>
      </c>
      <c r="B24373" s="405">
        <v>76824</v>
      </c>
      <c r="C24373" s="292" t="s">
        <v>2980</v>
      </c>
      <c r="E24373" s="292" t="s">
        <v>214</v>
      </c>
      <c r="F24373" s="405">
        <v>75639</v>
      </c>
      <c r="G24373" s="292" t="s">
        <v>2980</v>
      </c>
    </row>
    <row r="24374" spans="1:7">
      <c r="A24374" s="292" t="s">
        <v>49</v>
      </c>
      <c r="B24374" s="405">
        <v>67511</v>
      </c>
      <c r="C24374" s="292" t="s">
        <v>2980</v>
      </c>
      <c r="E24374" s="292" t="s">
        <v>214</v>
      </c>
      <c r="F24374" s="405">
        <v>75651</v>
      </c>
      <c r="G24374" s="292" t="s">
        <v>2980</v>
      </c>
    </row>
    <row r="24375" spans="1:7">
      <c r="A24375" s="292" t="s">
        <v>49</v>
      </c>
      <c r="B24375" s="405">
        <v>67857</v>
      </c>
      <c r="C24375" s="292" t="s">
        <v>2980</v>
      </c>
      <c r="E24375" s="292" t="s">
        <v>214</v>
      </c>
      <c r="F24375" s="405">
        <v>75661</v>
      </c>
      <c r="G24375" s="292" t="s">
        <v>2980</v>
      </c>
    </row>
    <row r="24376" spans="1:7">
      <c r="A24376" s="292" t="s">
        <v>49</v>
      </c>
      <c r="B24376" s="405">
        <v>68860</v>
      </c>
      <c r="C24376" s="292" t="s">
        <v>2980</v>
      </c>
      <c r="E24376" s="292" t="s">
        <v>214</v>
      </c>
      <c r="F24376" s="405">
        <v>75666</v>
      </c>
      <c r="G24376" s="292" t="s">
        <v>2980</v>
      </c>
    </row>
    <row r="24377" spans="1:7">
      <c r="A24377" s="292" t="s">
        <v>49</v>
      </c>
      <c r="B24377" s="405">
        <v>69149</v>
      </c>
      <c r="C24377" s="292" t="s">
        <v>2980</v>
      </c>
      <c r="E24377" s="292" t="s">
        <v>214</v>
      </c>
      <c r="F24377" s="405">
        <v>75669</v>
      </c>
      <c r="G24377" s="292" t="s">
        <v>2980</v>
      </c>
    </row>
    <row r="24378" spans="1:7">
      <c r="A24378" s="292" t="s">
        <v>49</v>
      </c>
      <c r="B24378" s="405">
        <v>70569</v>
      </c>
      <c r="C24378" s="292" t="s">
        <v>2980</v>
      </c>
      <c r="E24378" s="292" t="s">
        <v>214</v>
      </c>
      <c r="F24378" s="405">
        <v>75681</v>
      </c>
      <c r="G24378" s="292" t="s">
        <v>2980</v>
      </c>
    </row>
    <row r="24379" spans="1:7">
      <c r="A24379" s="292" t="s">
        <v>49</v>
      </c>
      <c r="B24379" s="405">
        <v>71455</v>
      </c>
      <c r="C24379" s="292" t="s">
        <v>2980</v>
      </c>
      <c r="E24379" s="292" t="s">
        <v>214</v>
      </c>
      <c r="F24379" s="405">
        <v>75683</v>
      </c>
      <c r="G24379" s="292" t="s">
        <v>2980</v>
      </c>
    </row>
    <row r="24380" spans="1:7">
      <c r="A24380" s="292" t="s">
        <v>49</v>
      </c>
      <c r="B24380" s="405">
        <v>72051</v>
      </c>
      <c r="C24380" s="292" t="s">
        <v>2980</v>
      </c>
      <c r="E24380" s="292" t="s">
        <v>214</v>
      </c>
      <c r="F24380" s="405">
        <v>75692</v>
      </c>
      <c r="G24380" s="292" t="s">
        <v>2980</v>
      </c>
    </row>
    <row r="24381" spans="1:7">
      <c r="A24381" s="292" t="s">
        <v>49</v>
      </c>
      <c r="B24381" s="405">
        <v>72560</v>
      </c>
      <c r="C24381" s="292" t="s">
        <v>2980</v>
      </c>
      <c r="E24381" s="292" t="s">
        <v>214</v>
      </c>
      <c r="F24381" s="405">
        <v>75760</v>
      </c>
      <c r="G24381" s="292" t="s">
        <v>2980</v>
      </c>
    </row>
    <row r="24382" spans="1:7">
      <c r="A24382" s="292" t="s">
        <v>49</v>
      </c>
      <c r="B24382" s="405">
        <v>72857</v>
      </c>
      <c r="C24382" s="292" t="s">
        <v>2980</v>
      </c>
      <c r="E24382" s="292" t="s">
        <v>214</v>
      </c>
      <c r="F24382" s="405">
        <v>75764</v>
      </c>
      <c r="G24382" s="292" t="s">
        <v>2980</v>
      </c>
    </row>
    <row r="24383" spans="1:7">
      <c r="A24383" s="292" t="s">
        <v>49</v>
      </c>
      <c r="B24383" s="405">
        <v>73744</v>
      </c>
      <c r="C24383" s="292" t="s">
        <v>2980</v>
      </c>
      <c r="E24383" s="292" t="s">
        <v>214</v>
      </c>
      <c r="F24383" s="405">
        <v>75770</v>
      </c>
      <c r="G24383" s="292" t="s">
        <v>2980</v>
      </c>
    </row>
    <row r="24384" spans="1:7">
      <c r="A24384" s="292" t="s">
        <v>49</v>
      </c>
      <c r="B24384" s="405">
        <v>74521</v>
      </c>
      <c r="C24384" s="292" t="s">
        <v>2980</v>
      </c>
      <c r="E24384" s="292" t="s">
        <v>214</v>
      </c>
      <c r="F24384" s="405">
        <v>75772</v>
      </c>
      <c r="G24384" s="292" t="s">
        <v>2980</v>
      </c>
    </row>
    <row r="24385" spans="1:7">
      <c r="A24385" s="292" t="s">
        <v>49</v>
      </c>
      <c r="B24385" s="405">
        <v>74871</v>
      </c>
      <c r="C24385" s="292" t="s">
        <v>2980</v>
      </c>
      <c r="E24385" s="292" t="s">
        <v>214</v>
      </c>
      <c r="F24385" s="405">
        <v>75778</v>
      </c>
      <c r="G24385" s="292" t="s">
        <v>2980</v>
      </c>
    </row>
    <row r="24386" spans="1:7">
      <c r="A24386" s="292" t="s">
        <v>49</v>
      </c>
      <c r="B24386" s="405">
        <v>75666</v>
      </c>
      <c r="C24386" s="292" t="s">
        <v>2980</v>
      </c>
      <c r="E24386" s="292" t="s">
        <v>214</v>
      </c>
      <c r="F24386" s="405">
        <v>75785</v>
      </c>
      <c r="G24386" s="292" t="s">
        <v>2980</v>
      </c>
    </row>
    <row r="24387" spans="1:7">
      <c r="A24387" s="292" t="s">
        <v>49</v>
      </c>
      <c r="B24387" s="405">
        <v>76251</v>
      </c>
      <c r="C24387" s="292" t="s">
        <v>2980</v>
      </c>
      <c r="E24387" s="292" t="s">
        <v>214</v>
      </c>
      <c r="F24387" s="405">
        <v>75792</v>
      </c>
      <c r="G24387" s="292" t="s">
        <v>2980</v>
      </c>
    </row>
    <row r="24388" spans="1:7">
      <c r="A24388" s="292" t="s">
        <v>49</v>
      </c>
      <c r="B24388" s="405">
        <v>76825</v>
      </c>
      <c r="C24388" s="292" t="s">
        <v>2980</v>
      </c>
      <c r="E24388" s="292" t="s">
        <v>214</v>
      </c>
      <c r="F24388" s="405">
        <v>75833</v>
      </c>
      <c r="G24388" s="292" t="s">
        <v>2980</v>
      </c>
    </row>
    <row r="24389" spans="1:7">
      <c r="A24389" s="292" t="s">
        <v>49</v>
      </c>
      <c r="B24389" s="405">
        <v>67513</v>
      </c>
      <c r="C24389" s="292" t="s">
        <v>2980</v>
      </c>
      <c r="E24389" s="292" t="s">
        <v>214</v>
      </c>
      <c r="F24389" s="405">
        <v>75838</v>
      </c>
      <c r="G24389" s="292" t="s">
        <v>2980</v>
      </c>
    </row>
    <row r="24390" spans="1:7">
      <c r="A24390" s="292" t="s">
        <v>49</v>
      </c>
      <c r="B24390" s="405">
        <v>67862</v>
      </c>
      <c r="C24390" s="292" t="s">
        <v>2980</v>
      </c>
      <c r="E24390" s="292" t="s">
        <v>214</v>
      </c>
      <c r="F24390" s="405">
        <v>75847</v>
      </c>
      <c r="G24390" s="292" t="s">
        <v>2980</v>
      </c>
    </row>
    <row r="24391" spans="1:7">
      <c r="A24391" s="292" t="s">
        <v>49</v>
      </c>
      <c r="B24391" s="405">
        <v>68871</v>
      </c>
      <c r="C24391" s="292" t="s">
        <v>2980</v>
      </c>
      <c r="E24391" s="292" t="s">
        <v>214</v>
      </c>
      <c r="F24391" s="405">
        <v>75850</v>
      </c>
      <c r="G24391" s="292" t="s">
        <v>2980</v>
      </c>
    </row>
    <row r="24392" spans="1:7">
      <c r="A24392" s="292" t="s">
        <v>49</v>
      </c>
      <c r="B24392" s="405">
        <v>69152</v>
      </c>
      <c r="C24392" s="292" t="s">
        <v>2980</v>
      </c>
      <c r="E24392" s="292" t="s">
        <v>214</v>
      </c>
      <c r="F24392" s="405">
        <v>75851</v>
      </c>
      <c r="G24392" s="292" t="s">
        <v>2980</v>
      </c>
    </row>
    <row r="24393" spans="1:7">
      <c r="A24393" s="292" t="s">
        <v>49</v>
      </c>
      <c r="B24393" s="405">
        <v>70630</v>
      </c>
      <c r="C24393" s="292" t="s">
        <v>2980</v>
      </c>
      <c r="E24393" s="292" t="s">
        <v>214</v>
      </c>
      <c r="F24393" s="405">
        <v>75852</v>
      </c>
      <c r="G24393" s="292" t="s">
        <v>2980</v>
      </c>
    </row>
    <row r="24394" spans="1:7">
      <c r="A24394" s="292" t="s">
        <v>49</v>
      </c>
      <c r="B24394" s="405">
        <v>71462</v>
      </c>
      <c r="C24394" s="292" t="s">
        <v>2980</v>
      </c>
      <c r="E24394" s="292" t="s">
        <v>214</v>
      </c>
      <c r="F24394" s="405">
        <v>75862</v>
      </c>
      <c r="G24394" s="292" t="s">
        <v>2980</v>
      </c>
    </row>
    <row r="24395" spans="1:7">
      <c r="A24395" s="292" t="s">
        <v>49</v>
      </c>
      <c r="B24395" s="405">
        <v>72069</v>
      </c>
      <c r="C24395" s="292" t="s">
        <v>2980</v>
      </c>
      <c r="E24395" s="292" t="s">
        <v>214</v>
      </c>
      <c r="F24395" s="405">
        <v>75865</v>
      </c>
      <c r="G24395" s="292" t="s">
        <v>2980</v>
      </c>
    </row>
    <row r="24396" spans="1:7">
      <c r="A24396" s="292" t="s">
        <v>49</v>
      </c>
      <c r="B24396" s="405">
        <v>72561</v>
      </c>
      <c r="C24396" s="292" t="s">
        <v>2980</v>
      </c>
      <c r="E24396" s="292" t="s">
        <v>214</v>
      </c>
      <c r="F24396" s="405">
        <v>75926</v>
      </c>
      <c r="G24396" s="292" t="s">
        <v>2980</v>
      </c>
    </row>
    <row r="24397" spans="1:7">
      <c r="A24397" s="292" t="s">
        <v>49</v>
      </c>
      <c r="B24397" s="405">
        <v>72860</v>
      </c>
      <c r="C24397" s="292" t="s">
        <v>2980</v>
      </c>
      <c r="E24397" s="292" t="s">
        <v>214</v>
      </c>
      <c r="F24397" s="405">
        <v>75928</v>
      </c>
      <c r="G24397" s="292" t="s">
        <v>2980</v>
      </c>
    </row>
    <row r="24398" spans="1:7">
      <c r="A24398" s="292" t="s">
        <v>49</v>
      </c>
      <c r="B24398" s="405">
        <v>73746</v>
      </c>
      <c r="C24398" s="292" t="s">
        <v>2980</v>
      </c>
      <c r="E24398" s="292" t="s">
        <v>214</v>
      </c>
      <c r="F24398" s="405">
        <v>75929</v>
      </c>
      <c r="G24398" s="292" t="s">
        <v>2980</v>
      </c>
    </row>
    <row r="24399" spans="1:7">
      <c r="A24399" s="292" t="s">
        <v>49</v>
      </c>
      <c r="B24399" s="405">
        <v>74523</v>
      </c>
      <c r="C24399" s="292" t="s">
        <v>2980</v>
      </c>
      <c r="E24399" s="292" t="s">
        <v>214</v>
      </c>
      <c r="F24399" s="405">
        <v>75930</v>
      </c>
      <c r="G24399" s="292" t="s">
        <v>2980</v>
      </c>
    </row>
    <row r="24400" spans="1:7">
      <c r="A24400" s="292" t="s">
        <v>49</v>
      </c>
      <c r="B24400" s="405">
        <v>74878</v>
      </c>
      <c r="C24400" s="292" t="s">
        <v>2980</v>
      </c>
      <c r="E24400" s="292" t="s">
        <v>214</v>
      </c>
      <c r="F24400" s="405">
        <v>75931</v>
      </c>
      <c r="G24400" s="292" t="s">
        <v>2980</v>
      </c>
    </row>
    <row r="24401" spans="1:7">
      <c r="A24401" s="292" t="s">
        <v>49</v>
      </c>
      <c r="B24401" s="405">
        <v>75669</v>
      </c>
      <c r="C24401" s="292" t="s">
        <v>2980</v>
      </c>
      <c r="E24401" s="292" t="s">
        <v>214</v>
      </c>
      <c r="F24401" s="405">
        <v>75932</v>
      </c>
      <c r="G24401" s="292" t="s">
        <v>2980</v>
      </c>
    </row>
    <row r="24402" spans="1:7">
      <c r="A24402" s="292" t="s">
        <v>49</v>
      </c>
      <c r="B24402" s="405">
        <v>76255</v>
      </c>
      <c r="C24402" s="292" t="s">
        <v>2980</v>
      </c>
      <c r="E24402" s="292" t="s">
        <v>214</v>
      </c>
      <c r="F24402" s="405">
        <v>75933</v>
      </c>
      <c r="G24402" s="292" t="s">
        <v>2980</v>
      </c>
    </row>
    <row r="24403" spans="1:7">
      <c r="A24403" s="292" t="s">
        <v>49</v>
      </c>
      <c r="B24403" s="405">
        <v>76827</v>
      </c>
      <c r="C24403" s="292" t="s">
        <v>2980</v>
      </c>
      <c r="E24403" s="292" t="s">
        <v>214</v>
      </c>
      <c r="F24403" s="405">
        <v>75938</v>
      </c>
      <c r="G24403" s="292" t="s">
        <v>2980</v>
      </c>
    </row>
    <row r="24404" spans="1:7">
      <c r="A24404" s="292" t="s">
        <v>49</v>
      </c>
      <c r="B24404" s="405">
        <v>67515</v>
      </c>
      <c r="C24404" s="292" t="s">
        <v>2980</v>
      </c>
      <c r="E24404" s="292" t="s">
        <v>214</v>
      </c>
      <c r="F24404" s="405">
        <v>75943</v>
      </c>
      <c r="G24404" s="292" t="s">
        <v>2980</v>
      </c>
    </row>
    <row r="24405" spans="1:7">
      <c r="A24405" s="292" t="s">
        <v>49</v>
      </c>
      <c r="B24405" s="405">
        <v>67863</v>
      </c>
      <c r="C24405" s="292" t="s">
        <v>2980</v>
      </c>
      <c r="E24405" s="292" t="s">
        <v>214</v>
      </c>
      <c r="F24405" s="405">
        <v>75944</v>
      </c>
      <c r="G24405" s="292" t="s">
        <v>2980</v>
      </c>
    </row>
    <row r="24406" spans="1:7">
      <c r="A24406" s="292" t="s">
        <v>49</v>
      </c>
      <c r="B24406" s="405">
        <v>68879</v>
      </c>
      <c r="C24406" s="292" t="s">
        <v>2980</v>
      </c>
      <c r="E24406" s="292" t="s">
        <v>214</v>
      </c>
      <c r="F24406" s="405">
        <v>75946</v>
      </c>
      <c r="G24406" s="292" t="s">
        <v>2980</v>
      </c>
    </row>
    <row r="24407" spans="1:7">
      <c r="A24407" s="292" t="s">
        <v>49</v>
      </c>
      <c r="B24407" s="405">
        <v>69155</v>
      </c>
      <c r="C24407" s="292" t="s">
        <v>2980</v>
      </c>
      <c r="E24407" s="292" t="s">
        <v>214</v>
      </c>
      <c r="F24407" s="405">
        <v>75948</v>
      </c>
      <c r="G24407" s="292" t="s">
        <v>2980</v>
      </c>
    </row>
    <row r="24408" spans="1:7">
      <c r="A24408" s="292" t="s">
        <v>49</v>
      </c>
      <c r="B24408" s="405">
        <v>70631</v>
      </c>
      <c r="C24408" s="292" t="s">
        <v>2980</v>
      </c>
      <c r="E24408" s="292" t="s">
        <v>214</v>
      </c>
      <c r="F24408" s="405">
        <v>75959</v>
      </c>
      <c r="G24408" s="292" t="s">
        <v>2980</v>
      </c>
    </row>
    <row r="24409" spans="1:7">
      <c r="A24409" s="292" t="s">
        <v>49</v>
      </c>
      <c r="B24409" s="405">
        <v>71468</v>
      </c>
      <c r="C24409" s="292" t="s">
        <v>2980</v>
      </c>
      <c r="E24409" s="292" t="s">
        <v>214</v>
      </c>
      <c r="F24409" s="405">
        <v>75960</v>
      </c>
      <c r="G24409" s="292" t="s">
        <v>2980</v>
      </c>
    </row>
    <row r="24410" spans="1:7">
      <c r="A24410" s="292" t="s">
        <v>49</v>
      </c>
      <c r="B24410" s="405">
        <v>72072</v>
      </c>
      <c r="C24410" s="292" t="s">
        <v>2980</v>
      </c>
      <c r="E24410" s="292" t="s">
        <v>214</v>
      </c>
      <c r="F24410" s="405">
        <v>75973</v>
      </c>
      <c r="G24410" s="292" t="s">
        <v>2980</v>
      </c>
    </row>
    <row r="24411" spans="1:7">
      <c r="A24411" s="292" t="s">
        <v>49</v>
      </c>
      <c r="B24411" s="405">
        <v>72566</v>
      </c>
      <c r="C24411" s="292" t="s">
        <v>2980</v>
      </c>
      <c r="E24411" s="292" t="s">
        <v>214</v>
      </c>
      <c r="F24411" s="405">
        <v>75974</v>
      </c>
      <c r="G24411" s="292" t="s">
        <v>2980</v>
      </c>
    </row>
    <row r="24412" spans="1:7">
      <c r="A24412" s="292" t="s">
        <v>49</v>
      </c>
      <c r="B24412" s="405">
        <v>72926</v>
      </c>
      <c r="C24412" s="292" t="s">
        <v>2980</v>
      </c>
      <c r="E24412" s="292" t="s">
        <v>214</v>
      </c>
      <c r="F24412" s="405">
        <v>75977</v>
      </c>
      <c r="G24412" s="292" t="s">
        <v>2980</v>
      </c>
    </row>
    <row r="24413" spans="1:7">
      <c r="A24413" s="292" t="s">
        <v>49</v>
      </c>
      <c r="B24413" s="405">
        <v>73753</v>
      </c>
      <c r="C24413" s="292" t="s">
        <v>2980</v>
      </c>
      <c r="E24413" s="292" t="s">
        <v>214</v>
      </c>
      <c r="F24413" s="405">
        <v>75980</v>
      </c>
      <c r="G24413" s="292" t="s">
        <v>2980</v>
      </c>
    </row>
    <row r="24414" spans="1:7">
      <c r="A24414" s="292" t="s">
        <v>49</v>
      </c>
      <c r="B24414" s="405">
        <v>74525</v>
      </c>
      <c r="C24414" s="292" t="s">
        <v>2980</v>
      </c>
      <c r="E24414" s="292" t="s">
        <v>214</v>
      </c>
      <c r="F24414" s="405">
        <v>76093</v>
      </c>
      <c r="G24414" s="292" t="s">
        <v>2980</v>
      </c>
    </row>
    <row r="24415" spans="1:7">
      <c r="A24415" s="292" t="s">
        <v>49</v>
      </c>
      <c r="B24415" s="405">
        <v>74930</v>
      </c>
      <c r="C24415" s="292" t="s">
        <v>2980</v>
      </c>
      <c r="E24415" s="292" t="s">
        <v>214</v>
      </c>
      <c r="F24415" s="405">
        <v>76241</v>
      </c>
      <c r="G24415" s="292" t="s">
        <v>2980</v>
      </c>
    </row>
    <row r="24416" spans="1:7">
      <c r="A24416" s="292" t="s">
        <v>49</v>
      </c>
      <c r="B24416" s="405">
        <v>75681</v>
      </c>
      <c r="C24416" s="292" t="s">
        <v>2980</v>
      </c>
      <c r="E24416" s="292" t="s">
        <v>214</v>
      </c>
      <c r="F24416" s="405">
        <v>76246</v>
      </c>
      <c r="G24416" s="292" t="s">
        <v>2980</v>
      </c>
    </row>
    <row r="24417" spans="1:7">
      <c r="A24417" s="292" t="s">
        <v>49</v>
      </c>
      <c r="B24417" s="405">
        <v>76263</v>
      </c>
      <c r="C24417" s="292" t="s">
        <v>2980</v>
      </c>
      <c r="E24417" s="292" t="s">
        <v>214</v>
      </c>
      <c r="F24417" s="405">
        <v>76251</v>
      </c>
      <c r="G24417" s="292" t="s">
        <v>2980</v>
      </c>
    </row>
    <row r="24418" spans="1:7">
      <c r="A24418" s="292" t="s">
        <v>49</v>
      </c>
      <c r="B24418" s="405">
        <v>76828</v>
      </c>
      <c r="C24418" s="292" t="s">
        <v>2980</v>
      </c>
      <c r="E24418" s="292" t="s">
        <v>214</v>
      </c>
      <c r="F24418" s="405">
        <v>76255</v>
      </c>
      <c r="G24418" s="292" t="s">
        <v>2980</v>
      </c>
    </row>
    <row r="24419" spans="1:7">
      <c r="A24419" s="292" t="s">
        <v>49</v>
      </c>
      <c r="B24419" s="405">
        <v>67518</v>
      </c>
      <c r="C24419" s="292" t="s">
        <v>2980</v>
      </c>
      <c r="E24419" s="292" t="s">
        <v>214</v>
      </c>
      <c r="F24419" s="405">
        <v>76263</v>
      </c>
      <c r="G24419" s="292" t="s">
        <v>2980</v>
      </c>
    </row>
    <row r="24420" spans="1:7">
      <c r="A24420" s="292" t="s">
        <v>49</v>
      </c>
      <c r="B24420" s="405">
        <v>67868</v>
      </c>
      <c r="C24420" s="292" t="s">
        <v>2980</v>
      </c>
      <c r="E24420" s="292" t="s">
        <v>214</v>
      </c>
      <c r="F24420" s="405">
        <v>76363</v>
      </c>
      <c r="G24420" s="292" t="s">
        <v>2980</v>
      </c>
    </row>
    <row r="24421" spans="1:7">
      <c r="A24421" s="292" t="s">
        <v>49</v>
      </c>
      <c r="B24421" s="405">
        <v>68926</v>
      </c>
      <c r="C24421" s="292" t="s">
        <v>2980</v>
      </c>
      <c r="E24421" s="292" t="s">
        <v>214</v>
      </c>
      <c r="F24421" s="405">
        <v>76388</v>
      </c>
      <c r="G24421" s="292" t="s">
        <v>2980</v>
      </c>
    </row>
    <row r="24422" spans="1:7">
      <c r="A24422" s="292" t="s">
        <v>49</v>
      </c>
      <c r="B24422" s="405">
        <v>69156</v>
      </c>
      <c r="C24422" s="292" t="s">
        <v>2980</v>
      </c>
      <c r="E24422" s="292" t="s">
        <v>214</v>
      </c>
      <c r="F24422" s="405">
        <v>76424</v>
      </c>
      <c r="G24422" s="292" t="s">
        <v>2980</v>
      </c>
    </row>
    <row r="24423" spans="1:7">
      <c r="A24423" s="292" t="s">
        <v>49</v>
      </c>
      <c r="B24423" s="405">
        <v>70632</v>
      </c>
      <c r="C24423" s="292" t="s">
        <v>2980</v>
      </c>
      <c r="E24423" s="292" t="s">
        <v>214</v>
      </c>
      <c r="F24423" s="405">
        <v>76429</v>
      </c>
      <c r="G24423" s="292" t="s">
        <v>2980</v>
      </c>
    </row>
    <row r="24424" spans="1:7">
      <c r="A24424" s="292" t="s">
        <v>49</v>
      </c>
      <c r="B24424" s="405">
        <v>71472</v>
      </c>
      <c r="C24424" s="292" t="s">
        <v>2980</v>
      </c>
      <c r="E24424" s="292" t="s">
        <v>214</v>
      </c>
      <c r="F24424" s="405">
        <v>76433</v>
      </c>
      <c r="G24424" s="292" t="s">
        <v>2980</v>
      </c>
    </row>
    <row r="24425" spans="1:7">
      <c r="A24425" s="292" t="s">
        <v>49</v>
      </c>
      <c r="B24425" s="405">
        <v>72073</v>
      </c>
      <c r="C24425" s="292" t="s">
        <v>2980</v>
      </c>
      <c r="E24425" s="292" t="s">
        <v>214</v>
      </c>
      <c r="F24425" s="405">
        <v>76437</v>
      </c>
      <c r="G24425" s="292" t="s">
        <v>2980</v>
      </c>
    </row>
    <row r="24426" spans="1:7">
      <c r="A24426" s="292" t="s">
        <v>49</v>
      </c>
      <c r="B24426" s="405">
        <v>72569</v>
      </c>
      <c r="C24426" s="292" t="s">
        <v>2980</v>
      </c>
      <c r="E24426" s="292" t="s">
        <v>214</v>
      </c>
      <c r="F24426" s="405">
        <v>76442</v>
      </c>
      <c r="G24426" s="292" t="s">
        <v>2980</v>
      </c>
    </row>
    <row r="24427" spans="1:7">
      <c r="A24427" s="292" t="s">
        <v>49</v>
      </c>
      <c r="B24427" s="405">
        <v>72955</v>
      </c>
      <c r="C24427" s="292" t="s">
        <v>2980</v>
      </c>
      <c r="E24427" s="292" t="s">
        <v>214</v>
      </c>
      <c r="F24427" s="405">
        <v>76444</v>
      </c>
      <c r="G24427" s="292" t="s">
        <v>2980</v>
      </c>
    </row>
    <row r="24428" spans="1:7">
      <c r="A24428" s="292" t="s">
        <v>49</v>
      </c>
      <c r="B24428" s="405">
        <v>73755</v>
      </c>
      <c r="C24428" s="292" t="s">
        <v>2980</v>
      </c>
      <c r="E24428" s="292" t="s">
        <v>214</v>
      </c>
      <c r="F24428" s="405">
        <v>76446</v>
      </c>
      <c r="G24428" s="292" t="s">
        <v>2980</v>
      </c>
    </row>
    <row r="24429" spans="1:7">
      <c r="A24429" s="292" t="s">
        <v>49</v>
      </c>
      <c r="B24429" s="405">
        <v>74528</v>
      </c>
      <c r="C24429" s="292" t="s">
        <v>2980</v>
      </c>
      <c r="E24429" s="292" t="s">
        <v>214</v>
      </c>
      <c r="F24429" s="405">
        <v>76448</v>
      </c>
      <c r="G24429" s="292" t="s">
        <v>2980</v>
      </c>
    </row>
    <row r="24430" spans="1:7">
      <c r="A24430" s="292" t="s">
        <v>49</v>
      </c>
      <c r="B24430" s="405">
        <v>74931</v>
      </c>
      <c r="C24430" s="292" t="s">
        <v>2980</v>
      </c>
      <c r="E24430" s="292" t="s">
        <v>214</v>
      </c>
      <c r="F24430" s="405">
        <v>76449</v>
      </c>
      <c r="G24430" s="292" t="s">
        <v>2980</v>
      </c>
    </row>
    <row r="24431" spans="1:7">
      <c r="A24431" s="292" t="s">
        <v>49</v>
      </c>
      <c r="B24431" s="405">
        <v>75683</v>
      </c>
      <c r="C24431" s="292" t="s">
        <v>2980</v>
      </c>
      <c r="E24431" s="292" t="s">
        <v>214</v>
      </c>
      <c r="F24431" s="405">
        <v>76452</v>
      </c>
      <c r="G24431" s="292" t="s">
        <v>2980</v>
      </c>
    </row>
    <row r="24432" spans="1:7">
      <c r="A24432" s="292" t="s">
        <v>49</v>
      </c>
      <c r="B24432" s="405">
        <v>76363</v>
      </c>
      <c r="C24432" s="292" t="s">
        <v>2980</v>
      </c>
      <c r="E24432" s="292" t="s">
        <v>214</v>
      </c>
      <c r="F24432" s="405">
        <v>76453</v>
      </c>
      <c r="G24432" s="292" t="s">
        <v>2980</v>
      </c>
    </row>
    <row r="24433" spans="1:7">
      <c r="A24433" s="292" t="s">
        <v>49</v>
      </c>
      <c r="B24433" s="405">
        <v>76831</v>
      </c>
      <c r="C24433" s="292" t="s">
        <v>2980</v>
      </c>
      <c r="E24433" s="292" t="s">
        <v>214</v>
      </c>
      <c r="F24433" s="405">
        <v>76459</v>
      </c>
      <c r="G24433" s="292" t="s">
        <v>2980</v>
      </c>
    </row>
    <row r="24434" spans="1:7">
      <c r="A24434" s="292" t="s">
        <v>49</v>
      </c>
      <c r="B24434" s="405">
        <v>67519</v>
      </c>
      <c r="C24434" s="292" t="s">
        <v>2980</v>
      </c>
      <c r="E24434" s="292" t="s">
        <v>214</v>
      </c>
      <c r="F24434" s="405">
        <v>76463</v>
      </c>
      <c r="G24434" s="292" t="s">
        <v>2980</v>
      </c>
    </row>
    <row r="24435" spans="1:7">
      <c r="A24435" s="292" t="s">
        <v>49</v>
      </c>
      <c r="B24435" s="405">
        <v>67870</v>
      </c>
      <c r="C24435" s="292" t="s">
        <v>2980</v>
      </c>
      <c r="E24435" s="292" t="s">
        <v>214</v>
      </c>
      <c r="F24435" s="405">
        <v>76464</v>
      </c>
      <c r="G24435" s="292" t="s">
        <v>2980</v>
      </c>
    </row>
    <row r="24436" spans="1:7">
      <c r="A24436" s="292" t="s">
        <v>49</v>
      </c>
      <c r="B24436" s="405">
        <v>68934</v>
      </c>
      <c r="C24436" s="292" t="s">
        <v>2980</v>
      </c>
      <c r="E24436" s="292" t="s">
        <v>214</v>
      </c>
      <c r="F24436" s="405">
        <v>76472</v>
      </c>
      <c r="G24436" s="292" t="s">
        <v>2980</v>
      </c>
    </row>
    <row r="24437" spans="1:7">
      <c r="A24437" s="292" t="s">
        <v>49</v>
      </c>
      <c r="B24437" s="405">
        <v>69157</v>
      </c>
      <c r="C24437" s="292" t="s">
        <v>2980</v>
      </c>
      <c r="E24437" s="292" t="s">
        <v>214</v>
      </c>
      <c r="F24437" s="405">
        <v>76518</v>
      </c>
      <c r="G24437" s="292" t="s">
        <v>2980</v>
      </c>
    </row>
    <row r="24438" spans="1:7">
      <c r="A24438" s="292" t="s">
        <v>49</v>
      </c>
      <c r="B24438" s="405">
        <v>70637</v>
      </c>
      <c r="C24438" s="292" t="s">
        <v>2980</v>
      </c>
      <c r="E24438" s="292" t="s">
        <v>214</v>
      </c>
      <c r="F24438" s="405">
        <v>76525</v>
      </c>
      <c r="G24438" s="292" t="s">
        <v>2980</v>
      </c>
    </row>
    <row r="24439" spans="1:7">
      <c r="A24439" s="292" t="s">
        <v>49</v>
      </c>
      <c r="B24439" s="405">
        <v>71473</v>
      </c>
      <c r="C24439" s="292" t="s">
        <v>2980</v>
      </c>
      <c r="E24439" s="292" t="s">
        <v>214</v>
      </c>
      <c r="F24439" s="405">
        <v>76531</v>
      </c>
      <c r="G24439" s="292" t="s">
        <v>2980</v>
      </c>
    </row>
    <row r="24440" spans="1:7">
      <c r="A24440" s="292" t="s">
        <v>49</v>
      </c>
      <c r="B24440" s="405">
        <v>72075</v>
      </c>
      <c r="C24440" s="292" t="s">
        <v>2980</v>
      </c>
      <c r="E24440" s="292" t="s">
        <v>214</v>
      </c>
      <c r="F24440" s="405">
        <v>76538</v>
      </c>
      <c r="G24440" s="292" t="s">
        <v>2980</v>
      </c>
    </row>
    <row r="24441" spans="1:7">
      <c r="A24441" s="292" t="s">
        <v>49</v>
      </c>
      <c r="B24441" s="405">
        <v>72578</v>
      </c>
      <c r="C24441" s="292" t="s">
        <v>2980</v>
      </c>
      <c r="E24441" s="292" t="s">
        <v>214</v>
      </c>
      <c r="F24441" s="405">
        <v>76565</v>
      </c>
      <c r="G24441" s="292" t="s">
        <v>2980</v>
      </c>
    </row>
    <row r="24442" spans="1:7">
      <c r="A24442" s="292" t="s">
        <v>49</v>
      </c>
      <c r="B24442" s="405">
        <v>72959</v>
      </c>
      <c r="C24442" s="292" t="s">
        <v>2980</v>
      </c>
      <c r="E24442" s="292" t="s">
        <v>214</v>
      </c>
      <c r="F24442" s="405">
        <v>76566</v>
      </c>
      <c r="G24442" s="292" t="s">
        <v>2980</v>
      </c>
    </row>
    <row r="24443" spans="1:7">
      <c r="A24443" s="292" t="s">
        <v>49</v>
      </c>
      <c r="B24443" s="405">
        <v>73761</v>
      </c>
      <c r="C24443" s="292" t="s">
        <v>2980</v>
      </c>
      <c r="E24443" s="292" t="s">
        <v>214</v>
      </c>
      <c r="F24443" s="405">
        <v>76626</v>
      </c>
      <c r="G24443" s="292" t="s">
        <v>2980</v>
      </c>
    </row>
    <row r="24444" spans="1:7">
      <c r="A24444" s="292" t="s">
        <v>49</v>
      </c>
      <c r="B24444" s="405">
        <v>74529</v>
      </c>
      <c r="C24444" s="292" t="s">
        <v>2980</v>
      </c>
      <c r="E24444" s="292" t="s">
        <v>214</v>
      </c>
      <c r="F24444" s="405">
        <v>76636</v>
      </c>
      <c r="G24444" s="292" t="s">
        <v>2980</v>
      </c>
    </row>
    <row r="24445" spans="1:7">
      <c r="A24445" s="292" t="s">
        <v>49</v>
      </c>
      <c r="B24445" s="405">
        <v>74935</v>
      </c>
      <c r="C24445" s="292" t="s">
        <v>2980</v>
      </c>
      <c r="E24445" s="292" t="s">
        <v>214</v>
      </c>
      <c r="F24445" s="405">
        <v>76641</v>
      </c>
      <c r="G24445" s="292" t="s">
        <v>2980</v>
      </c>
    </row>
    <row r="24446" spans="1:7">
      <c r="A24446" s="292" t="s">
        <v>49</v>
      </c>
      <c r="B24446" s="405">
        <v>75692</v>
      </c>
      <c r="C24446" s="292" t="s">
        <v>2980</v>
      </c>
      <c r="E24446" s="292" t="s">
        <v>214</v>
      </c>
      <c r="F24446" s="405">
        <v>76651</v>
      </c>
      <c r="G24446" s="292" t="s">
        <v>2980</v>
      </c>
    </row>
    <row r="24447" spans="1:7">
      <c r="A24447" s="292" t="s">
        <v>49</v>
      </c>
      <c r="B24447" s="405">
        <v>76388</v>
      </c>
      <c r="C24447" s="292" t="s">
        <v>2980</v>
      </c>
      <c r="E24447" s="292" t="s">
        <v>214</v>
      </c>
      <c r="F24447" s="405">
        <v>76656</v>
      </c>
      <c r="G24447" s="292" t="s">
        <v>2980</v>
      </c>
    </row>
    <row r="24448" spans="1:7">
      <c r="A24448" s="292" t="s">
        <v>49</v>
      </c>
      <c r="B24448" s="405">
        <v>76832</v>
      </c>
      <c r="C24448" s="292" t="s">
        <v>2980</v>
      </c>
      <c r="E24448" s="292" t="s">
        <v>214</v>
      </c>
      <c r="F24448" s="405">
        <v>76682</v>
      </c>
      <c r="G24448" s="292" t="s">
        <v>2980</v>
      </c>
    </row>
    <row r="24449" spans="1:7">
      <c r="A24449" s="292" t="s">
        <v>49</v>
      </c>
      <c r="B24449" s="405">
        <v>67559</v>
      </c>
      <c r="C24449" s="292" t="s">
        <v>2980</v>
      </c>
      <c r="E24449" s="292" t="s">
        <v>214</v>
      </c>
      <c r="F24449" s="405">
        <v>76686</v>
      </c>
      <c r="G24449" s="292" t="s">
        <v>2980</v>
      </c>
    </row>
    <row r="24450" spans="1:7">
      <c r="A24450" s="292" t="s">
        <v>49</v>
      </c>
      <c r="B24450" s="405">
        <v>67879</v>
      </c>
      <c r="C24450" s="292" t="s">
        <v>2980</v>
      </c>
      <c r="E24450" s="292" t="s">
        <v>214</v>
      </c>
      <c r="F24450" s="405">
        <v>76687</v>
      </c>
      <c r="G24450" s="292" t="s">
        <v>2980</v>
      </c>
    </row>
    <row r="24451" spans="1:7">
      <c r="A24451" s="292" t="s">
        <v>49</v>
      </c>
      <c r="B24451" s="405">
        <v>68936</v>
      </c>
      <c r="C24451" s="292" t="s">
        <v>2980</v>
      </c>
      <c r="E24451" s="292" t="s">
        <v>214</v>
      </c>
      <c r="F24451" s="405">
        <v>76690</v>
      </c>
      <c r="G24451" s="292" t="s">
        <v>2980</v>
      </c>
    </row>
    <row r="24452" spans="1:7">
      <c r="A24452" s="292" t="s">
        <v>49</v>
      </c>
      <c r="B24452" s="405">
        <v>69161</v>
      </c>
      <c r="C24452" s="292" t="s">
        <v>2980</v>
      </c>
      <c r="E24452" s="292" t="s">
        <v>214</v>
      </c>
      <c r="F24452" s="405">
        <v>76693</v>
      </c>
      <c r="G24452" s="292" t="s">
        <v>2980</v>
      </c>
    </row>
    <row r="24453" spans="1:7">
      <c r="A24453" s="292" t="s">
        <v>49</v>
      </c>
      <c r="B24453" s="405">
        <v>70643</v>
      </c>
      <c r="C24453" s="292" t="s">
        <v>2980</v>
      </c>
      <c r="E24453" s="292" t="s">
        <v>214</v>
      </c>
      <c r="F24453" s="405">
        <v>76802</v>
      </c>
      <c r="G24453" s="292" t="s">
        <v>2980</v>
      </c>
    </row>
    <row r="24454" spans="1:7">
      <c r="A24454" s="292" t="s">
        <v>49</v>
      </c>
      <c r="B24454" s="405">
        <v>71631</v>
      </c>
      <c r="C24454" s="292" t="s">
        <v>2980</v>
      </c>
      <c r="E24454" s="292" t="s">
        <v>214</v>
      </c>
      <c r="F24454" s="405">
        <v>76803</v>
      </c>
      <c r="G24454" s="292" t="s">
        <v>2980</v>
      </c>
    </row>
    <row r="24455" spans="1:7">
      <c r="A24455" s="292" t="s">
        <v>49</v>
      </c>
      <c r="B24455" s="405">
        <v>72080</v>
      </c>
      <c r="C24455" s="292" t="s">
        <v>2980</v>
      </c>
      <c r="E24455" s="292" t="s">
        <v>214</v>
      </c>
      <c r="F24455" s="405">
        <v>76820</v>
      </c>
      <c r="G24455" s="292" t="s">
        <v>2980</v>
      </c>
    </row>
    <row r="24456" spans="1:7">
      <c r="A24456" s="292" t="s">
        <v>49</v>
      </c>
      <c r="B24456" s="405">
        <v>72583</v>
      </c>
      <c r="C24456" s="292" t="s">
        <v>2980</v>
      </c>
      <c r="E24456" s="292" t="s">
        <v>214</v>
      </c>
      <c r="F24456" s="405">
        <v>76821</v>
      </c>
      <c r="G24456" s="292" t="s">
        <v>2980</v>
      </c>
    </row>
    <row r="24457" spans="1:7">
      <c r="A24457" s="292" t="s">
        <v>49</v>
      </c>
      <c r="B24457" s="405">
        <v>73014</v>
      </c>
      <c r="C24457" s="292" t="s">
        <v>2980</v>
      </c>
      <c r="E24457" s="292" t="s">
        <v>214</v>
      </c>
      <c r="F24457" s="405">
        <v>76824</v>
      </c>
      <c r="G24457" s="292" t="s">
        <v>2980</v>
      </c>
    </row>
    <row r="24458" spans="1:7">
      <c r="A24458" s="292" t="s">
        <v>49</v>
      </c>
      <c r="B24458" s="405">
        <v>73763</v>
      </c>
      <c r="C24458" s="292" t="s">
        <v>2980</v>
      </c>
      <c r="E24458" s="292" t="s">
        <v>214</v>
      </c>
      <c r="F24458" s="405">
        <v>76825</v>
      </c>
      <c r="G24458" s="292" t="s">
        <v>2980</v>
      </c>
    </row>
    <row r="24459" spans="1:7">
      <c r="A24459" s="292" t="s">
        <v>49</v>
      </c>
      <c r="B24459" s="405">
        <v>74531</v>
      </c>
      <c r="C24459" s="292" t="s">
        <v>2980</v>
      </c>
      <c r="E24459" s="292" t="s">
        <v>214</v>
      </c>
      <c r="F24459" s="405">
        <v>76827</v>
      </c>
      <c r="G24459" s="292" t="s">
        <v>2980</v>
      </c>
    </row>
    <row r="24460" spans="1:7">
      <c r="A24460" s="292" t="s">
        <v>49</v>
      </c>
      <c r="B24460" s="405">
        <v>74937</v>
      </c>
      <c r="C24460" s="292" t="s">
        <v>2980</v>
      </c>
      <c r="E24460" s="292" t="s">
        <v>214</v>
      </c>
      <c r="F24460" s="405">
        <v>76828</v>
      </c>
      <c r="G24460" s="292" t="s">
        <v>2980</v>
      </c>
    </row>
    <row r="24461" spans="1:7">
      <c r="A24461" s="292" t="s">
        <v>49</v>
      </c>
      <c r="B24461" s="405">
        <v>75760</v>
      </c>
      <c r="C24461" s="292" t="s">
        <v>2980</v>
      </c>
      <c r="E24461" s="292" t="s">
        <v>214</v>
      </c>
      <c r="F24461" s="405">
        <v>76831</v>
      </c>
      <c r="G24461" s="292" t="s">
        <v>2980</v>
      </c>
    </row>
    <row r="24462" spans="1:7">
      <c r="A24462" s="292" t="s">
        <v>49</v>
      </c>
      <c r="B24462" s="405">
        <v>76424</v>
      </c>
      <c r="C24462" s="292" t="s">
        <v>2980</v>
      </c>
      <c r="E24462" s="292" t="s">
        <v>214</v>
      </c>
      <c r="F24462" s="405">
        <v>76832</v>
      </c>
      <c r="G24462" s="292" t="s">
        <v>2980</v>
      </c>
    </row>
    <row r="24463" spans="1:7">
      <c r="A24463" s="292" t="s">
        <v>49</v>
      </c>
      <c r="B24463" s="405">
        <v>76836</v>
      </c>
      <c r="C24463" s="292" t="s">
        <v>2980</v>
      </c>
      <c r="E24463" s="292" t="s">
        <v>214</v>
      </c>
      <c r="F24463" s="405">
        <v>76836</v>
      </c>
      <c r="G24463" s="292" t="s">
        <v>2980</v>
      </c>
    </row>
    <row r="24464" spans="1:7">
      <c r="A24464" s="292" t="s">
        <v>49</v>
      </c>
      <c r="B24464" s="405">
        <v>67568</v>
      </c>
      <c r="C24464" s="292" t="s">
        <v>2980</v>
      </c>
      <c r="E24464" s="292" t="s">
        <v>214</v>
      </c>
      <c r="F24464" s="405">
        <v>76841</v>
      </c>
      <c r="G24464" s="292" t="s">
        <v>2980</v>
      </c>
    </row>
    <row r="24465" spans="1:7">
      <c r="A24465" s="292" t="s">
        <v>49</v>
      </c>
      <c r="B24465" s="405">
        <v>67880</v>
      </c>
      <c r="C24465" s="292" t="s">
        <v>2980</v>
      </c>
      <c r="E24465" s="292" t="s">
        <v>214</v>
      </c>
      <c r="F24465" s="405">
        <v>76845</v>
      </c>
      <c r="G24465" s="292" t="s">
        <v>2980</v>
      </c>
    </row>
    <row r="24466" spans="1:7">
      <c r="A24466" s="292" t="s">
        <v>49</v>
      </c>
      <c r="B24466" s="405">
        <v>68943</v>
      </c>
      <c r="C24466" s="292" t="s">
        <v>2980</v>
      </c>
      <c r="E24466" s="292" t="s">
        <v>214</v>
      </c>
      <c r="F24466" s="405">
        <v>76848</v>
      </c>
      <c r="G24466" s="292" t="s">
        <v>2980</v>
      </c>
    </row>
    <row r="24467" spans="1:7">
      <c r="A24467" s="292" t="s">
        <v>49</v>
      </c>
      <c r="B24467" s="405">
        <v>69163</v>
      </c>
      <c r="C24467" s="292" t="s">
        <v>2980</v>
      </c>
      <c r="E24467" s="292" t="s">
        <v>214</v>
      </c>
      <c r="F24467" s="405">
        <v>76849</v>
      </c>
      <c r="G24467" s="292" t="s">
        <v>2980</v>
      </c>
    </row>
    <row r="24468" spans="1:7">
      <c r="A24468" s="292" t="s">
        <v>49</v>
      </c>
      <c r="B24468" s="405">
        <v>70651</v>
      </c>
      <c r="C24468" s="292" t="s">
        <v>2980</v>
      </c>
      <c r="E24468" s="292" t="s">
        <v>214</v>
      </c>
      <c r="F24468" s="405">
        <v>76852</v>
      </c>
      <c r="G24468" s="292" t="s">
        <v>2980</v>
      </c>
    </row>
    <row r="24469" spans="1:7">
      <c r="A24469" s="292" t="s">
        <v>49</v>
      </c>
      <c r="B24469" s="405">
        <v>71651</v>
      </c>
      <c r="C24469" s="292" t="s">
        <v>2980</v>
      </c>
      <c r="E24469" s="292" t="s">
        <v>214</v>
      </c>
      <c r="F24469" s="405">
        <v>76853</v>
      </c>
      <c r="G24469" s="292" t="s">
        <v>2980</v>
      </c>
    </row>
    <row r="24470" spans="1:7">
      <c r="A24470" s="292" t="s">
        <v>49</v>
      </c>
      <c r="B24470" s="405">
        <v>72121</v>
      </c>
      <c r="C24470" s="292" t="s">
        <v>2980</v>
      </c>
      <c r="E24470" s="292" t="s">
        <v>214</v>
      </c>
      <c r="F24470" s="405">
        <v>76854</v>
      </c>
      <c r="G24470" s="292" t="s">
        <v>2980</v>
      </c>
    </row>
    <row r="24471" spans="1:7">
      <c r="A24471" s="292" t="s">
        <v>49</v>
      </c>
      <c r="B24471" s="405">
        <v>72584</v>
      </c>
      <c r="C24471" s="292" t="s">
        <v>2980</v>
      </c>
      <c r="E24471" s="292" t="s">
        <v>214</v>
      </c>
      <c r="F24471" s="405">
        <v>76856</v>
      </c>
      <c r="G24471" s="292" t="s">
        <v>2980</v>
      </c>
    </row>
    <row r="24472" spans="1:7">
      <c r="A24472" s="292" t="s">
        <v>49</v>
      </c>
      <c r="B24472" s="405">
        <v>73016</v>
      </c>
      <c r="C24472" s="292" t="s">
        <v>2980</v>
      </c>
      <c r="E24472" s="292" t="s">
        <v>214</v>
      </c>
      <c r="F24472" s="405">
        <v>76858</v>
      </c>
      <c r="G24472" s="292" t="s">
        <v>2980</v>
      </c>
    </row>
    <row r="24473" spans="1:7">
      <c r="A24473" s="292" t="s">
        <v>49</v>
      </c>
      <c r="B24473" s="405">
        <v>73768</v>
      </c>
      <c r="C24473" s="292" t="s">
        <v>2980</v>
      </c>
      <c r="E24473" s="292" t="s">
        <v>214</v>
      </c>
      <c r="F24473" s="405">
        <v>76859</v>
      </c>
      <c r="G24473" s="292" t="s">
        <v>2980</v>
      </c>
    </row>
    <row r="24474" spans="1:7">
      <c r="A24474" s="292" t="s">
        <v>49</v>
      </c>
      <c r="B24474" s="405">
        <v>74536</v>
      </c>
      <c r="C24474" s="292" t="s">
        <v>2980</v>
      </c>
      <c r="E24474" s="292" t="s">
        <v>214</v>
      </c>
      <c r="F24474" s="405">
        <v>76869</v>
      </c>
      <c r="G24474" s="292" t="s">
        <v>2980</v>
      </c>
    </row>
    <row r="24475" spans="1:7">
      <c r="A24475" s="292" t="s">
        <v>49</v>
      </c>
      <c r="B24475" s="405">
        <v>74939</v>
      </c>
      <c r="C24475" s="292" t="s">
        <v>2980</v>
      </c>
      <c r="E24475" s="292" t="s">
        <v>214</v>
      </c>
      <c r="F24475" s="405">
        <v>76870</v>
      </c>
      <c r="G24475" s="292" t="s">
        <v>2980</v>
      </c>
    </row>
    <row r="24476" spans="1:7">
      <c r="A24476" s="292" t="s">
        <v>49</v>
      </c>
      <c r="B24476" s="405">
        <v>75764</v>
      </c>
      <c r="C24476" s="292" t="s">
        <v>2980</v>
      </c>
      <c r="E24476" s="292" t="s">
        <v>214</v>
      </c>
      <c r="F24476" s="405">
        <v>76871</v>
      </c>
      <c r="G24476" s="292" t="s">
        <v>2980</v>
      </c>
    </row>
    <row r="24477" spans="1:7">
      <c r="A24477" s="292" t="s">
        <v>49</v>
      </c>
      <c r="B24477" s="405">
        <v>76429</v>
      </c>
      <c r="C24477" s="292" t="s">
        <v>2980</v>
      </c>
      <c r="E24477" s="292" t="s">
        <v>214</v>
      </c>
      <c r="F24477" s="405">
        <v>76872</v>
      </c>
      <c r="G24477" s="292" t="s">
        <v>2980</v>
      </c>
    </row>
    <row r="24478" spans="1:7">
      <c r="A24478" s="292" t="s">
        <v>49</v>
      </c>
      <c r="B24478" s="405">
        <v>76841</v>
      </c>
      <c r="C24478" s="292" t="s">
        <v>2980</v>
      </c>
      <c r="E24478" s="292" t="s">
        <v>214</v>
      </c>
      <c r="F24478" s="405">
        <v>76873</v>
      </c>
      <c r="G24478" s="292" t="s">
        <v>2980</v>
      </c>
    </row>
    <row r="24479" spans="1:7">
      <c r="A24479" s="292" t="s">
        <v>49</v>
      </c>
      <c r="B24479" s="405">
        <v>67573</v>
      </c>
      <c r="C24479" s="292" t="s">
        <v>2980</v>
      </c>
      <c r="E24479" s="292" t="s">
        <v>214</v>
      </c>
      <c r="F24479" s="405">
        <v>76878</v>
      </c>
      <c r="G24479" s="292" t="s">
        <v>2980</v>
      </c>
    </row>
    <row r="24480" spans="1:7">
      <c r="A24480" s="292" t="s">
        <v>49</v>
      </c>
      <c r="B24480" s="405">
        <v>67953</v>
      </c>
      <c r="C24480" s="292" t="s">
        <v>2980</v>
      </c>
      <c r="E24480" s="292" t="s">
        <v>214</v>
      </c>
      <c r="F24480" s="405">
        <v>76880</v>
      </c>
      <c r="G24480" s="292" t="s">
        <v>2980</v>
      </c>
    </row>
    <row r="24481" spans="1:7">
      <c r="A24481" s="292" t="s">
        <v>49</v>
      </c>
      <c r="B24481" s="405">
        <v>68946</v>
      </c>
      <c r="C24481" s="292" t="s">
        <v>2980</v>
      </c>
      <c r="E24481" s="292" t="s">
        <v>214</v>
      </c>
      <c r="F24481" s="405">
        <v>76882</v>
      </c>
      <c r="G24481" s="292" t="s">
        <v>2980</v>
      </c>
    </row>
    <row r="24482" spans="1:7">
      <c r="A24482" s="292" t="s">
        <v>49</v>
      </c>
      <c r="B24482" s="405">
        <v>69166</v>
      </c>
      <c r="C24482" s="292" t="s">
        <v>2980</v>
      </c>
      <c r="E24482" s="292" t="s">
        <v>214</v>
      </c>
      <c r="F24482" s="405">
        <v>76884</v>
      </c>
      <c r="G24482" s="292" t="s">
        <v>2980</v>
      </c>
    </row>
    <row r="24483" spans="1:7">
      <c r="A24483" s="292" t="s">
        <v>49</v>
      </c>
      <c r="B24483" s="405">
        <v>70652</v>
      </c>
      <c r="C24483" s="292" t="s">
        <v>2980</v>
      </c>
      <c r="E24483" s="292" t="s">
        <v>214</v>
      </c>
      <c r="F24483" s="405">
        <v>76885</v>
      </c>
      <c r="G24483" s="292" t="s">
        <v>2980</v>
      </c>
    </row>
    <row r="24484" spans="1:7">
      <c r="A24484" s="292" t="s">
        <v>49</v>
      </c>
      <c r="B24484" s="405">
        <v>71652</v>
      </c>
      <c r="C24484" s="292" t="s">
        <v>2980</v>
      </c>
      <c r="E24484" s="292" t="s">
        <v>214</v>
      </c>
      <c r="F24484" s="405">
        <v>76887</v>
      </c>
      <c r="G24484" s="292" t="s">
        <v>2980</v>
      </c>
    </row>
    <row r="24485" spans="1:7">
      <c r="A24485" s="292" t="s">
        <v>49</v>
      </c>
      <c r="B24485" s="405">
        <v>72123</v>
      </c>
      <c r="C24485" s="292" t="s">
        <v>2980</v>
      </c>
      <c r="E24485" s="292" t="s">
        <v>214</v>
      </c>
      <c r="F24485" s="405">
        <v>76888</v>
      </c>
      <c r="G24485" s="292" t="s">
        <v>2980</v>
      </c>
    </row>
    <row r="24486" spans="1:7">
      <c r="A24486" s="292" t="s">
        <v>49</v>
      </c>
      <c r="B24486" s="405">
        <v>72587</v>
      </c>
      <c r="C24486" s="292" t="s">
        <v>2980</v>
      </c>
      <c r="E24486" s="292" t="s">
        <v>214</v>
      </c>
      <c r="F24486" s="405">
        <v>76930</v>
      </c>
      <c r="G24486" s="292" t="s">
        <v>2980</v>
      </c>
    </row>
    <row r="24487" spans="1:7">
      <c r="A24487" s="292" t="s">
        <v>49</v>
      </c>
      <c r="B24487" s="405">
        <v>73038</v>
      </c>
      <c r="C24487" s="292" t="s">
        <v>2980</v>
      </c>
      <c r="E24487" s="292" t="s">
        <v>214</v>
      </c>
      <c r="F24487" s="405">
        <v>76932</v>
      </c>
      <c r="G24487" s="292" t="s">
        <v>2980</v>
      </c>
    </row>
    <row r="24488" spans="1:7">
      <c r="A24488" s="292" t="s">
        <v>49</v>
      </c>
      <c r="B24488" s="405">
        <v>73770</v>
      </c>
      <c r="C24488" s="292" t="s">
        <v>2980</v>
      </c>
      <c r="E24488" s="292" t="s">
        <v>214</v>
      </c>
      <c r="F24488" s="405">
        <v>76939</v>
      </c>
      <c r="G24488" s="292" t="s">
        <v>2980</v>
      </c>
    </row>
    <row r="24489" spans="1:7">
      <c r="A24489" s="292" t="s">
        <v>49</v>
      </c>
      <c r="B24489" s="405">
        <v>74538</v>
      </c>
      <c r="C24489" s="292" t="s">
        <v>2980</v>
      </c>
      <c r="E24489" s="292" t="s">
        <v>214</v>
      </c>
      <c r="F24489" s="405">
        <v>76950</v>
      </c>
      <c r="G24489" s="292" t="s">
        <v>2980</v>
      </c>
    </row>
    <row r="24490" spans="1:7">
      <c r="A24490" s="292" t="s">
        <v>49</v>
      </c>
      <c r="B24490" s="405">
        <v>74942</v>
      </c>
      <c r="C24490" s="292" t="s">
        <v>2980</v>
      </c>
      <c r="E24490" s="292" t="s">
        <v>214</v>
      </c>
      <c r="F24490" s="405">
        <v>76953</v>
      </c>
      <c r="G24490" s="292" t="s">
        <v>2980</v>
      </c>
    </row>
    <row r="24491" spans="1:7">
      <c r="A24491" s="292" t="s">
        <v>49</v>
      </c>
      <c r="B24491" s="405">
        <v>75770</v>
      </c>
      <c r="C24491" s="292" t="s">
        <v>2980</v>
      </c>
      <c r="E24491" s="292" t="s">
        <v>214</v>
      </c>
      <c r="F24491" s="405">
        <v>76955</v>
      </c>
      <c r="G24491" s="292" t="s">
        <v>2980</v>
      </c>
    </row>
    <row r="24492" spans="1:7">
      <c r="A24492" s="292" t="s">
        <v>49</v>
      </c>
      <c r="B24492" s="405">
        <v>76433</v>
      </c>
      <c r="C24492" s="292" t="s">
        <v>2980</v>
      </c>
      <c r="E24492" s="292" t="s">
        <v>214</v>
      </c>
      <c r="F24492" s="405">
        <v>77368</v>
      </c>
      <c r="G24492" s="292" t="s">
        <v>2980</v>
      </c>
    </row>
    <row r="24493" spans="1:7">
      <c r="A24493" s="292" t="s">
        <v>49</v>
      </c>
      <c r="B24493" s="405">
        <v>76845</v>
      </c>
      <c r="C24493" s="292" t="s">
        <v>2980</v>
      </c>
      <c r="E24493" s="292" t="s">
        <v>214</v>
      </c>
      <c r="F24493" s="405">
        <v>77404</v>
      </c>
      <c r="G24493" s="292" t="s">
        <v>2980</v>
      </c>
    </row>
    <row r="24494" spans="1:7">
      <c r="A24494" s="292" t="s">
        <v>49</v>
      </c>
      <c r="B24494" s="405">
        <v>67581</v>
      </c>
      <c r="C24494" s="292" t="s">
        <v>2980</v>
      </c>
      <c r="E24494" s="292" t="s">
        <v>214</v>
      </c>
      <c r="F24494" s="405">
        <v>77428</v>
      </c>
      <c r="G24494" s="292" t="s">
        <v>2980</v>
      </c>
    </row>
    <row r="24495" spans="1:7">
      <c r="A24495" s="292" t="s">
        <v>49</v>
      </c>
      <c r="B24495" s="405">
        <v>67954</v>
      </c>
      <c r="C24495" s="292" t="s">
        <v>2980</v>
      </c>
      <c r="E24495" s="292" t="s">
        <v>214</v>
      </c>
      <c r="F24495" s="405">
        <v>77430</v>
      </c>
      <c r="G24495" s="292" t="s">
        <v>2980</v>
      </c>
    </row>
    <row r="24496" spans="1:7">
      <c r="A24496" s="292" t="s">
        <v>49</v>
      </c>
      <c r="B24496" s="405">
        <v>68948</v>
      </c>
      <c r="C24496" s="292" t="s">
        <v>2980</v>
      </c>
      <c r="E24496" s="292" t="s">
        <v>214</v>
      </c>
      <c r="F24496" s="405">
        <v>77431</v>
      </c>
      <c r="G24496" s="292" t="s">
        <v>2980</v>
      </c>
    </row>
    <row r="24497" spans="1:7">
      <c r="A24497" s="292" t="s">
        <v>49</v>
      </c>
      <c r="B24497" s="405">
        <v>69167</v>
      </c>
      <c r="C24497" s="292" t="s">
        <v>2980</v>
      </c>
      <c r="E24497" s="292" t="s">
        <v>214</v>
      </c>
      <c r="F24497" s="405">
        <v>77444</v>
      </c>
      <c r="G24497" s="292" t="s">
        <v>2980</v>
      </c>
    </row>
    <row r="24498" spans="1:7">
      <c r="A24498" s="292" t="s">
        <v>49</v>
      </c>
      <c r="B24498" s="405">
        <v>70653</v>
      </c>
      <c r="C24498" s="292" t="s">
        <v>2980</v>
      </c>
      <c r="E24498" s="292" t="s">
        <v>214</v>
      </c>
      <c r="F24498" s="405">
        <v>77460</v>
      </c>
      <c r="G24498" s="292" t="s">
        <v>2980</v>
      </c>
    </row>
    <row r="24499" spans="1:7">
      <c r="A24499" s="292" t="s">
        <v>49</v>
      </c>
      <c r="B24499" s="405">
        <v>71659</v>
      </c>
      <c r="C24499" s="292" t="s">
        <v>2980</v>
      </c>
      <c r="E24499" s="292" t="s">
        <v>214</v>
      </c>
      <c r="F24499" s="405">
        <v>77468</v>
      </c>
      <c r="G24499" s="292" t="s">
        <v>2980</v>
      </c>
    </row>
    <row r="24500" spans="1:7">
      <c r="A24500" s="292" t="s">
        <v>49</v>
      </c>
      <c r="B24500" s="405">
        <v>72140</v>
      </c>
      <c r="C24500" s="292" t="s">
        <v>2980</v>
      </c>
      <c r="E24500" s="292" t="s">
        <v>214</v>
      </c>
      <c r="F24500" s="405">
        <v>77482</v>
      </c>
      <c r="G24500" s="292" t="s">
        <v>2980</v>
      </c>
    </row>
    <row r="24501" spans="1:7">
      <c r="A24501" s="292" t="s">
        <v>49</v>
      </c>
      <c r="B24501" s="405">
        <v>72617</v>
      </c>
      <c r="C24501" s="292" t="s">
        <v>2980</v>
      </c>
      <c r="E24501" s="292" t="s">
        <v>214</v>
      </c>
      <c r="F24501" s="405">
        <v>77597</v>
      </c>
      <c r="G24501" s="292" t="s">
        <v>2980</v>
      </c>
    </row>
    <row r="24502" spans="1:7">
      <c r="A24502" s="292" t="s">
        <v>49</v>
      </c>
      <c r="B24502" s="405">
        <v>73040</v>
      </c>
      <c r="C24502" s="292" t="s">
        <v>2980</v>
      </c>
      <c r="E24502" s="292" t="s">
        <v>214</v>
      </c>
      <c r="F24502" s="405">
        <v>77612</v>
      </c>
      <c r="G24502" s="292" t="s">
        <v>2980</v>
      </c>
    </row>
    <row r="24503" spans="1:7">
      <c r="A24503" s="292" t="s">
        <v>49</v>
      </c>
      <c r="B24503" s="405">
        <v>73842</v>
      </c>
      <c r="C24503" s="292" t="s">
        <v>2980</v>
      </c>
      <c r="E24503" s="292" t="s">
        <v>214</v>
      </c>
      <c r="F24503" s="405">
        <v>77616</v>
      </c>
      <c r="G24503" s="292" t="s">
        <v>2980</v>
      </c>
    </row>
    <row r="24504" spans="1:7">
      <c r="A24504" s="292" t="s">
        <v>49</v>
      </c>
      <c r="B24504" s="405">
        <v>74543</v>
      </c>
      <c r="C24504" s="292" t="s">
        <v>2980</v>
      </c>
      <c r="E24504" s="292" t="s">
        <v>214</v>
      </c>
      <c r="F24504" s="405">
        <v>77622</v>
      </c>
      <c r="G24504" s="292" t="s">
        <v>2980</v>
      </c>
    </row>
    <row r="24505" spans="1:7">
      <c r="A24505" s="292" t="s">
        <v>49</v>
      </c>
      <c r="B24505" s="405">
        <v>74949</v>
      </c>
      <c r="C24505" s="292" t="s">
        <v>2980</v>
      </c>
      <c r="E24505" s="292" t="s">
        <v>214</v>
      </c>
      <c r="F24505" s="405">
        <v>77623</v>
      </c>
      <c r="G24505" s="292" t="s">
        <v>2980</v>
      </c>
    </row>
    <row r="24506" spans="1:7">
      <c r="A24506" s="292" t="s">
        <v>49</v>
      </c>
      <c r="B24506" s="405">
        <v>75772</v>
      </c>
      <c r="C24506" s="292" t="s">
        <v>2980</v>
      </c>
      <c r="E24506" s="292" t="s">
        <v>214</v>
      </c>
      <c r="F24506" s="405">
        <v>77624</v>
      </c>
      <c r="G24506" s="292" t="s">
        <v>2980</v>
      </c>
    </row>
    <row r="24507" spans="1:7">
      <c r="A24507" s="292" t="s">
        <v>49</v>
      </c>
      <c r="B24507" s="405">
        <v>76437</v>
      </c>
      <c r="C24507" s="292" t="s">
        <v>2980</v>
      </c>
      <c r="E24507" s="292" t="s">
        <v>214</v>
      </c>
      <c r="F24507" s="405">
        <v>77661</v>
      </c>
      <c r="G24507" s="292" t="s">
        <v>2980</v>
      </c>
    </row>
    <row r="24508" spans="1:7">
      <c r="A24508" s="292" t="s">
        <v>49</v>
      </c>
      <c r="B24508" s="405">
        <v>76848</v>
      </c>
      <c r="C24508" s="292" t="s">
        <v>2980</v>
      </c>
      <c r="E24508" s="292" t="s">
        <v>214</v>
      </c>
      <c r="F24508" s="405">
        <v>77663</v>
      </c>
      <c r="G24508" s="292" t="s">
        <v>2980</v>
      </c>
    </row>
    <row r="24509" spans="1:7">
      <c r="A24509" s="292" t="s">
        <v>49</v>
      </c>
      <c r="B24509" s="405">
        <v>67623</v>
      </c>
      <c r="C24509" s="292" t="s">
        <v>2980</v>
      </c>
      <c r="E24509" s="292" t="s">
        <v>214</v>
      </c>
      <c r="F24509" s="405">
        <v>77664</v>
      </c>
      <c r="G24509" s="292" t="s">
        <v>2980</v>
      </c>
    </row>
    <row r="24510" spans="1:7">
      <c r="A24510" s="292" t="s">
        <v>49</v>
      </c>
      <c r="B24510" s="405">
        <v>68019</v>
      </c>
      <c r="C24510" s="292" t="s">
        <v>2980</v>
      </c>
      <c r="E24510" s="292" t="s">
        <v>214</v>
      </c>
      <c r="F24510" s="405">
        <v>77830</v>
      </c>
      <c r="G24510" s="292" t="s">
        <v>2980</v>
      </c>
    </row>
    <row r="24511" spans="1:7">
      <c r="A24511" s="292" t="s">
        <v>49</v>
      </c>
      <c r="B24511" s="405">
        <v>68949</v>
      </c>
      <c r="C24511" s="292" t="s">
        <v>2980</v>
      </c>
      <c r="E24511" s="292" t="s">
        <v>214</v>
      </c>
      <c r="F24511" s="405">
        <v>77831</v>
      </c>
      <c r="G24511" s="292" t="s">
        <v>2980</v>
      </c>
    </row>
    <row r="24512" spans="1:7">
      <c r="A24512" s="292" t="s">
        <v>49</v>
      </c>
      <c r="B24512" s="405">
        <v>69168</v>
      </c>
      <c r="C24512" s="292" t="s">
        <v>2980</v>
      </c>
      <c r="E24512" s="292" t="s">
        <v>214</v>
      </c>
      <c r="F24512" s="405">
        <v>77853</v>
      </c>
      <c r="G24512" s="292" t="s">
        <v>2980</v>
      </c>
    </row>
    <row r="24513" spans="1:7">
      <c r="A24513" s="292" t="s">
        <v>49</v>
      </c>
      <c r="B24513" s="405">
        <v>70656</v>
      </c>
      <c r="C24513" s="292" t="s">
        <v>2980</v>
      </c>
      <c r="E24513" s="292" t="s">
        <v>214</v>
      </c>
      <c r="F24513" s="405">
        <v>77863</v>
      </c>
      <c r="G24513" s="292" t="s">
        <v>2980</v>
      </c>
    </row>
    <row r="24514" spans="1:7">
      <c r="A24514" s="292" t="s">
        <v>49</v>
      </c>
      <c r="B24514" s="405">
        <v>71677</v>
      </c>
      <c r="C24514" s="292" t="s">
        <v>2980</v>
      </c>
      <c r="E24514" s="292" t="s">
        <v>214</v>
      </c>
      <c r="F24514" s="405">
        <v>77865</v>
      </c>
      <c r="G24514" s="292" t="s">
        <v>2980</v>
      </c>
    </row>
    <row r="24515" spans="1:7">
      <c r="A24515" s="292" t="s">
        <v>49</v>
      </c>
      <c r="B24515" s="405">
        <v>72141</v>
      </c>
      <c r="C24515" s="292" t="s">
        <v>2980</v>
      </c>
      <c r="E24515" s="292" t="s">
        <v>214</v>
      </c>
      <c r="F24515" s="405">
        <v>77961</v>
      </c>
      <c r="G24515" s="292" t="s">
        <v>2980</v>
      </c>
    </row>
    <row r="24516" spans="1:7">
      <c r="A24516" s="292" t="s">
        <v>49</v>
      </c>
      <c r="B24516" s="405">
        <v>72624</v>
      </c>
      <c r="C24516" s="292" t="s">
        <v>2980</v>
      </c>
      <c r="E24516" s="292" t="s">
        <v>214</v>
      </c>
      <c r="F24516" s="405">
        <v>77969</v>
      </c>
      <c r="G24516" s="292" t="s">
        <v>2980</v>
      </c>
    </row>
    <row r="24517" spans="1:7">
      <c r="A24517" s="292" t="s">
        <v>49</v>
      </c>
      <c r="B24517" s="405">
        <v>73041</v>
      </c>
      <c r="C24517" s="292" t="s">
        <v>2980</v>
      </c>
      <c r="E24517" s="292" t="s">
        <v>214</v>
      </c>
      <c r="F24517" s="405">
        <v>77970</v>
      </c>
      <c r="G24517" s="292" t="s">
        <v>2980</v>
      </c>
    </row>
    <row r="24518" spans="1:7">
      <c r="A24518" s="292" t="s">
        <v>49</v>
      </c>
      <c r="B24518" s="405">
        <v>73843</v>
      </c>
      <c r="C24518" s="292" t="s">
        <v>2980</v>
      </c>
      <c r="E24518" s="292" t="s">
        <v>214</v>
      </c>
      <c r="F24518" s="405">
        <v>77973</v>
      </c>
      <c r="G24518" s="292" t="s">
        <v>2980</v>
      </c>
    </row>
    <row r="24519" spans="1:7">
      <c r="A24519" s="292" t="s">
        <v>49</v>
      </c>
      <c r="B24519" s="405">
        <v>74549</v>
      </c>
      <c r="C24519" s="292" t="s">
        <v>2980</v>
      </c>
      <c r="E24519" s="292" t="s">
        <v>214</v>
      </c>
      <c r="F24519" s="405">
        <v>77989</v>
      </c>
      <c r="G24519" s="292" t="s">
        <v>2980</v>
      </c>
    </row>
    <row r="24520" spans="1:7">
      <c r="A24520" s="292" t="s">
        <v>49</v>
      </c>
      <c r="B24520" s="405">
        <v>74957</v>
      </c>
      <c r="C24520" s="292" t="s">
        <v>2980</v>
      </c>
      <c r="E24520" s="292" t="s">
        <v>214</v>
      </c>
      <c r="F24520" s="405">
        <v>77993</v>
      </c>
      <c r="G24520" s="292" t="s">
        <v>2980</v>
      </c>
    </row>
    <row r="24521" spans="1:7">
      <c r="A24521" s="292" t="s">
        <v>49</v>
      </c>
      <c r="B24521" s="405">
        <v>75778</v>
      </c>
      <c r="C24521" s="292" t="s">
        <v>2980</v>
      </c>
      <c r="E24521" s="292" t="s">
        <v>214</v>
      </c>
      <c r="F24521" s="405">
        <v>78005</v>
      </c>
      <c r="G24521" s="292" t="s">
        <v>2980</v>
      </c>
    </row>
    <row r="24522" spans="1:7">
      <c r="A24522" s="292" t="s">
        <v>49</v>
      </c>
      <c r="B24522" s="405">
        <v>76442</v>
      </c>
      <c r="C24522" s="292" t="s">
        <v>2980</v>
      </c>
      <c r="E24522" s="292" t="s">
        <v>214</v>
      </c>
      <c r="F24522" s="405">
        <v>78008</v>
      </c>
      <c r="G24522" s="292" t="s">
        <v>2980</v>
      </c>
    </row>
    <row r="24523" spans="1:7">
      <c r="A24523" s="292" t="s">
        <v>49</v>
      </c>
      <c r="B24523" s="405">
        <v>76849</v>
      </c>
      <c r="C24523" s="292" t="s">
        <v>2980</v>
      </c>
      <c r="E24523" s="292" t="s">
        <v>214</v>
      </c>
      <c r="F24523" s="405">
        <v>78011</v>
      </c>
      <c r="G24523" s="292" t="s">
        <v>2980</v>
      </c>
    </row>
    <row r="24524" spans="1:7">
      <c r="A24524" s="292" t="s">
        <v>49</v>
      </c>
      <c r="B24524" s="405">
        <v>67628</v>
      </c>
      <c r="C24524" s="292" t="s">
        <v>2980</v>
      </c>
      <c r="E24524" s="292" t="s">
        <v>214</v>
      </c>
      <c r="F24524" s="405">
        <v>78014</v>
      </c>
      <c r="G24524" s="292" t="s">
        <v>2980</v>
      </c>
    </row>
    <row r="24525" spans="1:7">
      <c r="A24525" s="292" t="s">
        <v>49</v>
      </c>
      <c r="B24525" s="405">
        <v>68029</v>
      </c>
      <c r="C24525" s="292" t="s">
        <v>2980</v>
      </c>
      <c r="E24525" s="292" t="s">
        <v>214</v>
      </c>
      <c r="F24525" s="405">
        <v>78019</v>
      </c>
      <c r="G24525" s="292" t="s">
        <v>2980</v>
      </c>
    </row>
    <row r="24526" spans="1:7">
      <c r="A24526" s="292" t="s">
        <v>49</v>
      </c>
      <c r="B24526" s="405">
        <v>68972</v>
      </c>
      <c r="C24526" s="292" t="s">
        <v>2980</v>
      </c>
      <c r="E24526" s="292" t="s">
        <v>214</v>
      </c>
      <c r="F24526" s="405">
        <v>78021</v>
      </c>
      <c r="G24526" s="292" t="s">
        <v>2980</v>
      </c>
    </row>
    <row r="24527" spans="1:7">
      <c r="A24527" s="292" t="s">
        <v>49</v>
      </c>
      <c r="B24527" s="405">
        <v>69169</v>
      </c>
      <c r="C24527" s="292" t="s">
        <v>2980</v>
      </c>
      <c r="E24527" s="292" t="s">
        <v>214</v>
      </c>
      <c r="F24527" s="405">
        <v>78024</v>
      </c>
      <c r="G24527" s="292" t="s">
        <v>2980</v>
      </c>
    </row>
    <row r="24528" spans="1:7">
      <c r="A24528" s="292" t="s">
        <v>49</v>
      </c>
      <c r="B24528" s="405">
        <v>71002</v>
      </c>
      <c r="C24528" s="292" t="s">
        <v>2980</v>
      </c>
      <c r="E24528" s="292" t="s">
        <v>214</v>
      </c>
      <c r="F24528" s="405">
        <v>78027</v>
      </c>
      <c r="G24528" s="292" t="s">
        <v>2980</v>
      </c>
    </row>
    <row r="24529" spans="1:7">
      <c r="A24529" s="292" t="s">
        <v>49</v>
      </c>
      <c r="B24529" s="405">
        <v>71721</v>
      </c>
      <c r="C24529" s="292" t="s">
        <v>2980</v>
      </c>
      <c r="E24529" s="292" t="s">
        <v>214</v>
      </c>
      <c r="F24529" s="405">
        <v>78058</v>
      </c>
      <c r="G24529" s="292" t="s">
        <v>2980</v>
      </c>
    </row>
    <row r="24530" spans="1:7">
      <c r="A24530" s="292" t="s">
        <v>49</v>
      </c>
      <c r="B24530" s="405">
        <v>72152</v>
      </c>
      <c r="C24530" s="292" t="s">
        <v>2980</v>
      </c>
      <c r="E24530" s="292" t="s">
        <v>214</v>
      </c>
      <c r="F24530" s="405">
        <v>78072</v>
      </c>
      <c r="G24530" s="292" t="s">
        <v>2980</v>
      </c>
    </row>
    <row r="24531" spans="1:7">
      <c r="A24531" s="292" t="s">
        <v>49</v>
      </c>
      <c r="B24531" s="405">
        <v>72628</v>
      </c>
      <c r="C24531" s="292" t="s">
        <v>2980</v>
      </c>
      <c r="E24531" s="292" t="s">
        <v>214</v>
      </c>
      <c r="F24531" s="405">
        <v>78074</v>
      </c>
      <c r="G24531" s="292" t="s">
        <v>2980</v>
      </c>
    </row>
    <row r="24532" spans="1:7">
      <c r="A24532" s="292" t="s">
        <v>49</v>
      </c>
      <c r="B24532" s="405">
        <v>73042</v>
      </c>
      <c r="C24532" s="292" t="s">
        <v>2980</v>
      </c>
      <c r="E24532" s="292" t="s">
        <v>214</v>
      </c>
      <c r="F24532" s="405">
        <v>78104</v>
      </c>
      <c r="G24532" s="292" t="s">
        <v>2980</v>
      </c>
    </row>
    <row r="24533" spans="1:7">
      <c r="A24533" s="292" t="s">
        <v>49</v>
      </c>
      <c r="B24533" s="405">
        <v>73844</v>
      </c>
      <c r="C24533" s="292" t="s">
        <v>2980</v>
      </c>
      <c r="E24533" s="292" t="s">
        <v>214</v>
      </c>
      <c r="F24533" s="405">
        <v>78344</v>
      </c>
      <c r="G24533" s="292" t="s">
        <v>2980</v>
      </c>
    </row>
    <row r="24534" spans="1:7">
      <c r="A24534" s="292" t="s">
        <v>49</v>
      </c>
      <c r="B24534" s="405">
        <v>74552</v>
      </c>
      <c r="C24534" s="292" t="s">
        <v>2980</v>
      </c>
      <c r="E24534" s="292" t="s">
        <v>214</v>
      </c>
      <c r="F24534" s="405">
        <v>78349</v>
      </c>
      <c r="G24534" s="292" t="s">
        <v>2980</v>
      </c>
    </row>
    <row r="24535" spans="1:7">
      <c r="A24535" s="292" t="s">
        <v>49</v>
      </c>
      <c r="B24535" s="405">
        <v>74962</v>
      </c>
      <c r="C24535" s="292" t="s">
        <v>2980</v>
      </c>
      <c r="E24535" s="292" t="s">
        <v>214</v>
      </c>
      <c r="F24535" s="405">
        <v>78353</v>
      </c>
      <c r="G24535" s="292" t="s">
        <v>2980</v>
      </c>
    </row>
    <row r="24536" spans="1:7">
      <c r="A24536" s="292" t="s">
        <v>49</v>
      </c>
      <c r="B24536" s="405">
        <v>75785</v>
      </c>
      <c r="C24536" s="292" t="s">
        <v>2980</v>
      </c>
      <c r="E24536" s="292" t="s">
        <v>214</v>
      </c>
      <c r="F24536" s="405">
        <v>78360</v>
      </c>
      <c r="G24536" s="292" t="s">
        <v>2980</v>
      </c>
    </row>
    <row r="24537" spans="1:7">
      <c r="A24537" s="292" t="s">
        <v>49</v>
      </c>
      <c r="B24537" s="405">
        <v>76444</v>
      </c>
      <c r="C24537" s="292" t="s">
        <v>2980</v>
      </c>
      <c r="E24537" s="292" t="s">
        <v>214</v>
      </c>
      <c r="F24537" s="405">
        <v>78369</v>
      </c>
      <c r="G24537" s="292" t="s">
        <v>2980</v>
      </c>
    </row>
    <row r="24538" spans="1:7">
      <c r="A24538" s="292" t="s">
        <v>49</v>
      </c>
      <c r="B24538" s="405">
        <v>76852</v>
      </c>
      <c r="C24538" s="292" t="s">
        <v>2980</v>
      </c>
      <c r="E24538" s="292" t="s">
        <v>214</v>
      </c>
      <c r="F24538" s="405">
        <v>78376</v>
      </c>
      <c r="G24538" s="292" t="s">
        <v>2980</v>
      </c>
    </row>
    <row r="24539" spans="1:7">
      <c r="A24539" s="292" t="s">
        <v>49</v>
      </c>
      <c r="B24539" s="405">
        <v>67631</v>
      </c>
      <c r="C24539" s="292" t="s">
        <v>2980</v>
      </c>
      <c r="E24539" s="292" t="s">
        <v>214</v>
      </c>
      <c r="F24539" s="405">
        <v>78536</v>
      </c>
      <c r="G24539" s="292" t="s">
        <v>2980</v>
      </c>
    </row>
    <row r="24540" spans="1:7">
      <c r="A24540" s="292" t="s">
        <v>49</v>
      </c>
      <c r="B24540" s="405">
        <v>68055</v>
      </c>
      <c r="C24540" s="292" t="s">
        <v>2980</v>
      </c>
      <c r="E24540" s="292" t="s">
        <v>214</v>
      </c>
      <c r="F24540" s="405">
        <v>78547</v>
      </c>
      <c r="G24540" s="292" t="s">
        <v>2980</v>
      </c>
    </row>
    <row r="24541" spans="1:7">
      <c r="A24541" s="292" t="s">
        <v>49</v>
      </c>
      <c r="B24541" s="405">
        <v>68977</v>
      </c>
      <c r="C24541" s="292" t="s">
        <v>2980</v>
      </c>
      <c r="E24541" s="292" t="s">
        <v>214</v>
      </c>
      <c r="F24541" s="405">
        <v>78563</v>
      </c>
      <c r="G24541" s="292" t="s">
        <v>2980</v>
      </c>
    </row>
    <row r="24542" spans="1:7">
      <c r="A24542" s="292" t="s">
        <v>49</v>
      </c>
      <c r="B24542" s="405">
        <v>69201</v>
      </c>
      <c r="C24542" s="292" t="s">
        <v>2980</v>
      </c>
      <c r="E24542" s="292" t="s">
        <v>214</v>
      </c>
      <c r="F24542" s="405">
        <v>78564</v>
      </c>
      <c r="G24542" s="292" t="s">
        <v>2980</v>
      </c>
    </row>
    <row r="24543" spans="1:7">
      <c r="A24543" s="292" t="s">
        <v>49</v>
      </c>
      <c r="B24543" s="405">
        <v>71003</v>
      </c>
      <c r="C24543" s="292" t="s">
        <v>2980</v>
      </c>
      <c r="E24543" s="292" t="s">
        <v>214</v>
      </c>
      <c r="F24543" s="405">
        <v>78588</v>
      </c>
      <c r="G24543" s="292" t="s">
        <v>2980</v>
      </c>
    </row>
    <row r="24544" spans="1:7">
      <c r="A24544" s="292" t="s">
        <v>49</v>
      </c>
      <c r="B24544" s="405">
        <v>71722</v>
      </c>
      <c r="C24544" s="292" t="s">
        <v>2980</v>
      </c>
      <c r="E24544" s="292" t="s">
        <v>214</v>
      </c>
      <c r="F24544" s="405">
        <v>78591</v>
      </c>
      <c r="G24544" s="292" t="s">
        <v>2980</v>
      </c>
    </row>
    <row r="24545" spans="1:7">
      <c r="A24545" s="292" t="s">
        <v>49</v>
      </c>
      <c r="B24545" s="405">
        <v>72153</v>
      </c>
      <c r="C24545" s="292" t="s">
        <v>2980</v>
      </c>
      <c r="E24545" s="292" t="s">
        <v>214</v>
      </c>
      <c r="F24545" s="405">
        <v>78607</v>
      </c>
      <c r="G24545" s="292" t="s">
        <v>2980</v>
      </c>
    </row>
    <row r="24546" spans="1:7">
      <c r="A24546" s="292" t="s">
        <v>49</v>
      </c>
      <c r="B24546" s="405">
        <v>72639</v>
      </c>
      <c r="C24546" s="292" t="s">
        <v>2980</v>
      </c>
      <c r="E24546" s="292" t="s">
        <v>214</v>
      </c>
      <c r="F24546" s="405">
        <v>78608</v>
      </c>
      <c r="G24546" s="292" t="s">
        <v>2980</v>
      </c>
    </row>
    <row r="24547" spans="1:7">
      <c r="A24547" s="292" t="s">
        <v>49</v>
      </c>
      <c r="B24547" s="405">
        <v>73043</v>
      </c>
      <c r="C24547" s="292" t="s">
        <v>2980</v>
      </c>
      <c r="E24547" s="292" t="s">
        <v>214</v>
      </c>
      <c r="F24547" s="405">
        <v>78618</v>
      </c>
      <c r="G24547" s="292" t="s">
        <v>2980</v>
      </c>
    </row>
    <row r="24548" spans="1:7">
      <c r="A24548" s="292" t="s">
        <v>49</v>
      </c>
      <c r="B24548" s="405">
        <v>73848</v>
      </c>
      <c r="C24548" s="292" t="s">
        <v>2980</v>
      </c>
      <c r="E24548" s="292" t="s">
        <v>214</v>
      </c>
      <c r="F24548" s="405">
        <v>78632</v>
      </c>
      <c r="G24548" s="292" t="s">
        <v>2980</v>
      </c>
    </row>
    <row r="24549" spans="1:7">
      <c r="A24549" s="292" t="s">
        <v>49</v>
      </c>
      <c r="B24549" s="405">
        <v>74555</v>
      </c>
      <c r="C24549" s="292" t="s">
        <v>2980</v>
      </c>
      <c r="E24549" s="292" t="s">
        <v>214</v>
      </c>
      <c r="F24549" s="405">
        <v>78636</v>
      </c>
      <c r="G24549" s="292" t="s">
        <v>2980</v>
      </c>
    </row>
    <row r="24550" spans="1:7">
      <c r="A24550" s="292" t="s">
        <v>49</v>
      </c>
      <c r="B24550" s="405">
        <v>74963</v>
      </c>
      <c r="C24550" s="292" t="s">
        <v>2980</v>
      </c>
      <c r="E24550" s="292" t="s">
        <v>214</v>
      </c>
      <c r="F24550" s="405">
        <v>78643</v>
      </c>
      <c r="G24550" s="292" t="s">
        <v>2980</v>
      </c>
    </row>
    <row r="24551" spans="1:7">
      <c r="A24551" s="292" t="s">
        <v>49</v>
      </c>
      <c r="B24551" s="405">
        <v>75792</v>
      </c>
      <c r="C24551" s="292" t="s">
        <v>2980</v>
      </c>
      <c r="E24551" s="292" t="s">
        <v>214</v>
      </c>
      <c r="F24551" s="405">
        <v>78663</v>
      </c>
      <c r="G24551" s="292" t="s">
        <v>2980</v>
      </c>
    </row>
    <row r="24552" spans="1:7">
      <c r="A24552" s="292" t="s">
        <v>49</v>
      </c>
      <c r="B24552" s="405">
        <v>76446</v>
      </c>
      <c r="C24552" s="292" t="s">
        <v>2980</v>
      </c>
      <c r="E24552" s="292" t="s">
        <v>214</v>
      </c>
      <c r="F24552" s="405">
        <v>78675</v>
      </c>
      <c r="G24552" s="292" t="s">
        <v>2980</v>
      </c>
    </row>
    <row r="24553" spans="1:7">
      <c r="A24553" s="292" t="s">
        <v>49</v>
      </c>
      <c r="B24553" s="405">
        <v>76853</v>
      </c>
      <c r="C24553" s="292" t="s">
        <v>2980</v>
      </c>
      <c r="E24553" s="292" t="s">
        <v>214</v>
      </c>
      <c r="F24553" s="405">
        <v>78677</v>
      </c>
      <c r="G24553" s="292" t="s">
        <v>2980</v>
      </c>
    </row>
    <row r="24554" spans="1:7">
      <c r="A24554" s="292" t="s">
        <v>49</v>
      </c>
      <c r="B24554" s="405">
        <v>67634</v>
      </c>
      <c r="C24554" s="292" t="s">
        <v>2980</v>
      </c>
      <c r="E24554" s="292" t="s">
        <v>214</v>
      </c>
      <c r="F24554" s="405">
        <v>78828</v>
      </c>
      <c r="G24554" s="292" t="s">
        <v>2980</v>
      </c>
    </row>
    <row r="24555" spans="1:7">
      <c r="A24555" s="292" t="s">
        <v>49</v>
      </c>
      <c r="B24555" s="405">
        <v>68330</v>
      </c>
      <c r="C24555" s="292" t="s">
        <v>2980</v>
      </c>
      <c r="E24555" s="292" t="s">
        <v>214</v>
      </c>
      <c r="F24555" s="405">
        <v>78829</v>
      </c>
      <c r="G24555" s="292" t="s">
        <v>2980</v>
      </c>
    </row>
    <row r="24556" spans="1:7">
      <c r="A24556" s="292" t="s">
        <v>49</v>
      </c>
      <c r="B24556" s="405">
        <v>69020</v>
      </c>
      <c r="C24556" s="292" t="s">
        <v>2980</v>
      </c>
      <c r="E24556" s="292" t="s">
        <v>214</v>
      </c>
      <c r="F24556" s="405">
        <v>78830</v>
      </c>
      <c r="G24556" s="292" t="s">
        <v>2980</v>
      </c>
    </row>
    <row r="24557" spans="1:7">
      <c r="A24557" s="292" t="s">
        <v>49</v>
      </c>
      <c r="B24557" s="405">
        <v>69210</v>
      </c>
      <c r="C24557" s="292" t="s">
        <v>2980</v>
      </c>
      <c r="E24557" s="292" t="s">
        <v>214</v>
      </c>
      <c r="F24557" s="405">
        <v>78833</v>
      </c>
      <c r="G24557" s="292" t="s">
        <v>2980</v>
      </c>
    </row>
    <row r="24558" spans="1:7">
      <c r="A24558" s="292" t="s">
        <v>49</v>
      </c>
      <c r="B24558" s="405">
        <v>71016</v>
      </c>
      <c r="C24558" s="292" t="s">
        <v>2980</v>
      </c>
      <c r="E24558" s="292" t="s">
        <v>214</v>
      </c>
      <c r="F24558" s="405">
        <v>78836</v>
      </c>
      <c r="G24558" s="292" t="s">
        <v>2980</v>
      </c>
    </row>
    <row r="24559" spans="1:7">
      <c r="A24559" s="292" t="s">
        <v>49</v>
      </c>
      <c r="B24559" s="405">
        <v>71726</v>
      </c>
      <c r="C24559" s="292" t="s">
        <v>2980</v>
      </c>
      <c r="E24559" s="292" t="s">
        <v>214</v>
      </c>
      <c r="F24559" s="405">
        <v>78837</v>
      </c>
      <c r="G24559" s="292" t="s">
        <v>2980</v>
      </c>
    </row>
    <row r="24560" spans="1:7">
      <c r="A24560" s="292" t="s">
        <v>49</v>
      </c>
      <c r="B24560" s="405">
        <v>72165</v>
      </c>
      <c r="C24560" s="292" t="s">
        <v>2980</v>
      </c>
      <c r="E24560" s="292" t="s">
        <v>214</v>
      </c>
      <c r="F24560" s="405">
        <v>78851</v>
      </c>
      <c r="G24560" s="292" t="s">
        <v>2980</v>
      </c>
    </row>
    <row r="24561" spans="1:7">
      <c r="A24561" s="292" t="s">
        <v>49</v>
      </c>
      <c r="B24561" s="405">
        <v>72640</v>
      </c>
      <c r="C24561" s="292" t="s">
        <v>2980</v>
      </c>
      <c r="E24561" s="292" t="s">
        <v>214</v>
      </c>
      <c r="F24561" s="405">
        <v>78860</v>
      </c>
      <c r="G24561" s="292" t="s">
        <v>2980</v>
      </c>
    </row>
    <row r="24562" spans="1:7">
      <c r="A24562" s="292" t="s">
        <v>49</v>
      </c>
      <c r="B24562" s="405">
        <v>73056</v>
      </c>
      <c r="C24562" s="292" t="s">
        <v>2980</v>
      </c>
      <c r="E24562" s="292" t="s">
        <v>214</v>
      </c>
      <c r="F24562" s="405">
        <v>78871</v>
      </c>
      <c r="G24562" s="292" t="s">
        <v>2980</v>
      </c>
    </row>
    <row r="24563" spans="1:7">
      <c r="A24563" s="292" t="s">
        <v>49</v>
      </c>
      <c r="B24563" s="405">
        <v>73851</v>
      </c>
      <c r="C24563" s="292" t="s">
        <v>2980</v>
      </c>
      <c r="E24563" s="292" t="s">
        <v>214</v>
      </c>
      <c r="F24563" s="405">
        <v>78873</v>
      </c>
      <c r="G24563" s="292" t="s">
        <v>2980</v>
      </c>
    </row>
    <row r="24564" spans="1:7">
      <c r="A24564" s="292" t="s">
        <v>49</v>
      </c>
      <c r="B24564" s="405">
        <v>74556</v>
      </c>
      <c r="C24564" s="292" t="s">
        <v>2980</v>
      </c>
      <c r="E24564" s="292" t="s">
        <v>214</v>
      </c>
      <c r="F24564" s="405">
        <v>78880</v>
      </c>
      <c r="G24564" s="292" t="s">
        <v>2980</v>
      </c>
    </row>
    <row r="24565" spans="1:7">
      <c r="A24565" s="292" t="s">
        <v>49</v>
      </c>
      <c r="B24565" s="405">
        <v>74966</v>
      </c>
      <c r="C24565" s="292" t="s">
        <v>2980</v>
      </c>
      <c r="E24565" s="292" t="s">
        <v>214</v>
      </c>
      <c r="F24565" s="405">
        <v>78884</v>
      </c>
      <c r="G24565" s="292" t="s">
        <v>2980</v>
      </c>
    </row>
    <row r="24566" spans="1:7">
      <c r="A24566" s="292" t="s">
        <v>49</v>
      </c>
      <c r="B24566" s="405">
        <v>75833</v>
      </c>
      <c r="C24566" s="292" t="s">
        <v>2980</v>
      </c>
      <c r="E24566" s="292" t="s">
        <v>214</v>
      </c>
      <c r="F24566" s="405">
        <v>78932</v>
      </c>
      <c r="G24566" s="292" t="s">
        <v>2980</v>
      </c>
    </row>
    <row r="24567" spans="1:7">
      <c r="A24567" s="292" t="s">
        <v>49</v>
      </c>
      <c r="B24567" s="405">
        <v>76448</v>
      </c>
      <c r="C24567" s="292" t="s">
        <v>2980</v>
      </c>
      <c r="E24567" s="292" t="s">
        <v>214</v>
      </c>
      <c r="F24567" s="405">
        <v>78933</v>
      </c>
      <c r="G24567" s="292" t="s">
        <v>2980</v>
      </c>
    </row>
    <row r="24568" spans="1:7">
      <c r="A24568" s="292" t="s">
        <v>49</v>
      </c>
      <c r="B24568" s="405">
        <v>76854</v>
      </c>
      <c r="C24568" s="292" t="s">
        <v>2980</v>
      </c>
      <c r="E24568" s="292" t="s">
        <v>214</v>
      </c>
      <c r="F24568" s="405">
        <v>78935</v>
      </c>
      <c r="G24568" s="292" t="s">
        <v>2980</v>
      </c>
    </row>
    <row r="24569" spans="1:7">
      <c r="A24569" s="292" t="s">
        <v>49</v>
      </c>
      <c r="B24569" s="405">
        <v>67635</v>
      </c>
      <c r="C24569" s="292" t="s">
        <v>2980</v>
      </c>
      <c r="E24569" s="292" t="s">
        <v>214</v>
      </c>
      <c r="F24569" s="405">
        <v>78940</v>
      </c>
      <c r="G24569" s="292" t="s">
        <v>2980</v>
      </c>
    </row>
    <row r="24570" spans="1:7">
      <c r="A24570" s="292" t="s">
        <v>49</v>
      </c>
      <c r="B24570" s="405">
        <v>68381</v>
      </c>
      <c r="C24570" s="292" t="s">
        <v>2980</v>
      </c>
      <c r="E24570" s="292" t="s">
        <v>214</v>
      </c>
      <c r="F24570" s="405">
        <v>78946</v>
      </c>
      <c r="G24570" s="292" t="s">
        <v>2980</v>
      </c>
    </row>
    <row r="24571" spans="1:7">
      <c r="A24571" s="292" t="s">
        <v>49</v>
      </c>
      <c r="B24571" s="405">
        <v>69023</v>
      </c>
      <c r="C24571" s="292" t="s">
        <v>2980</v>
      </c>
      <c r="E24571" s="292" t="s">
        <v>214</v>
      </c>
      <c r="F24571" s="405">
        <v>78948</v>
      </c>
      <c r="G24571" s="292" t="s">
        <v>2980</v>
      </c>
    </row>
    <row r="24572" spans="1:7">
      <c r="A24572" s="292" t="s">
        <v>49</v>
      </c>
      <c r="B24572" s="405">
        <v>69211</v>
      </c>
      <c r="C24572" s="292" t="s">
        <v>2980</v>
      </c>
      <c r="E24572" s="292" t="s">
        <v>214</v>
      </c>
      <c r="F24572" s="405">
        <v>78949</v>
      </c>
      <c r="G24572" s="292" t="s">
        <v>2980</v>
      </c>
    </row>
    <row r="24573" spans="1:7">
      <c r="A24573" s="292" t="s">
        <v>49</v>
      </c>
      <c r="B24573" s="405">
        <v>71021</v>
      </c>
      <c r="C24573" s="292" t="s">
        <v>2980</v>
      </c>
      <c r="E24573" s="292" t="s">
        <v>214</v>
      </c>
      <c r="F24573" s="405">
        <v>78950</v>
      </c>
      <c r="G24573" s="292" t="s">
        <v>2980</v>
      </c>
    </row>
    <row r="24574" spans="1:7">
      <c r="A24574" s="292" t="s">
        <v>49</v>
      </c>
      <c r="B24574" s="405">
        <v>71764</v>
      </c>
      <c r="C24574" s="292" t="s">
        <v>2980</v>
      </c>
      <c r="E24574" s="292" t="s">
        <v>214</v>
      </c>
      <c r="F24574" s="405">
        <v>78953</v>
      </c>
      <c r="G24574" s="292" t="s">
        <v>2980</v>
      </c>
    </row>
    <row r="24575" spans="1:7">
      <c r="A24575" s="292" t="s">
        <v>49</v>
      </c>
      <c r="B24575" s="405">
        <v>72166</v>
      </c>
      <c r="C24575" s="292" t="s">
        <v>2980</v>
      </c>
      <c r="E24575" s="292" t="s">
        <v>214</v>
      </c>
      <c r="F24575" s="405">
        <v>78956</v>
      </c>
      <c r="G24575" s="292" t="s">
        <v>2980</v>
      </c>
    </row>
    <row r="24576" spans="1:7">
      <c r="A24576" s="292" t="s">
        <v>49</v>
      </c>
      <c r="B24576" s="405">
        <v>72641</v>
      </c>
      <c r="C24576" s="292" t="s">
        <v>2980</v>
      </c>
      <c r="E24576" s="292" t="s">
        <v>214</v>
      </c>
      <c r="F24576" s="405">
        <v>78959</v>
      </c>
      <c r="G24576" s="292" t="s">
        <v>2980</v>
      </c>
    </row>
    <row r="24577" spans="1:7">
      <c r="A24577" s="292" t="s">
        <v>49</v>
      </c>
      <c r="B24577" s="405">
        <v>73058</v>
      </c>
      <c r="C24577" s="292" t="s">
        <v>2980</v>
      </c>
      <c r="E24577" s="292" t="s">
        <v>214</v>
      </c>
      <c r="F24577" s="405">
        <v>79002</v>
      </c>
      <c r="G24577" s="292" t="s">
        <v>2980</v>
      </c>
    </row>
    <row r="24578" spans="1:7">
      <c r="A24578" s="292" t="s">
        <v>49</v>
      </c>
      <c r="B24578" s="405">
        <v>73855</v>
      </c>
      <c r="C24578" s="292" t="s">
        <v>2980</v>
      </c>
      <c r="E24578" s="292" t="s">
        <v>214</v>
      </c>
      <c r="F24578" s="405">
        <v>79010</v>
      </c>
      <c r="G24578" s="292" t="s">
        <v>2980</v>
      </c>
    </row>
    <row r="24579" spans="1:7">
      <c r="A24579" s="292" t="s">
        <v>49</v>
      </c>
      <c r="B24579" s="405">
        <v>74557</v>
      </c>
      <c r="C24579" s="292" t="s">
        <v>2980</v>
      </c>
      <c r="E24579" s="292" t="s">
        <v>214</v>
      </c>
      <c r="F24579" s="405">
        <v>79011</v>
      </c>
      <c r="G24579" s="292" t="s">
        <v>2980</v>
      </c>
    </row>
    <row r="24580" spans="1:7">
      <c r="A24580" s="292" t="s">
        <v>49</v>
      </c>
      <c r="B24580" s="405">
        <v>75105</v>
      </c>
      <c r="C24580" s="292" t="s">
        <v>2980</v>
      </c>
      <c r="E24580" s="292" t="s">
        <v>214</v>
      </c>
      <c r="F24580" s="405">
        <v>79014</v>
      </c>
      <c r="G24580" s="292" t="s">
        <v>2980</v>
      </c>
    </row>
    <row r="24581" spans="1:7">
      <c r="A24581" s="292" t="s">
        <v>49</v>
      </c>
      <c r="B24581" s="405">
        <v>75838</v>
      </c>
      <c r="C24581" s="292" t="s">
        <v>2980</v>
      </c>
      <c r="E24581" s="292" t="s">
        <v>214</v>
      </c>
      <c r="F24581" s="405">
        <v>79018</v>
      </c>
      <c r="G24581" s="292" t="s">
        <v>2980</v>
      </c>
    </row>
    <row r="24582" spans="1:7">
      <c r="A24582" s="292" t="s">
        <v>49</v>
      </c>
      <c r="B24582" s="405">
        <v>76449</v>
      </c>
      <c r="C24582" s="292" t="s">
        <v>2980</v>
      </c>
      <c r="E24582" s="292" t="s">
        <v>214</v>
      </c>
      <c r="F24582" s="405">
        <v>79034</v>
      </c>
      <c r="G24582" s="292" t="s">
        <v>2980</v>
      </c>
    </row>
    <row r="24583" spans="1:7">
      <c r="A24583" s="292" t="s">
        <v>49</v>
      </c>
      <c r="B24583" s="405">
        <v>76856</v>
      </c>
      <c r="C24583" s="292" t="s">
        <v>2980</v>
      </c>
      <c r="E24583" s="292" t="s">
        <v>214</v>
      </c>
      <c r="F24583" s="405">
        <v>79040</v>
      </c>
      <c r="G24583" s="292" t="s">
        <v>2980</v>
      </c>
    </row>
    <row r="24584" spans="1:7">
      <c r="A24584" s="292" t="s">
        <v>49</v>
      </c>
      <c r="B24584" s="405">
        <v>67643</v>
      </c>
      <c r="C24584" s="292" t="s">
        <v>2980</v>
      </c>
      <c r="E24584" s="292" t="s">
        <v>214</v>
      </c>
      <c r="F24584" s="405">
        <v>79046</v>
      </c>
      <c r="G24584" s="292" t="s">
        <v>2980</v>
      </c>
    </row>
    <row r="24585" spans="1:7">
      <c r="A24585" s="292" t="s">
        <v>49</v>
      </c>
      <c r="B24585" s="405">
        <v>68429</v>
      </c>
      <c r="C24585" s="292" t="s">
        <v>2980</v>
      </c>
      <c r="E24585" s="292" t="s">
        <v>214</v>
      </c>
      <c r="F24585" s="405">
        <v>79051</v>
      </c>
      <c r="G24585" s="292" t="s">
        <v>2980</v>
      </c>
    </row>
    <row r="24586" spans="1:7">
      <c r="A24586" s="292" t="s">
        <v>49</v>
      </c>
      <c r="B24586" s="405">
        <v>69024</v>
      </c>
      <c r="C24586" s="292" t="s">
        <v>2980</v>
      </c>
      <c r="E24586" s="292" t="s">
        <v>214</v>
      </c>
      <c r="F24586" s="405">
        <v>79056</v>
      </c>
      <c r="G24586" s="292" t="s">
        <v>2980</v>
      </c>
    </row>
    <row r="24587" spans="1:7">
      <c r="A24587" s="292" t="s">
        <v>49</v>
      </c>
      <c r="B24587" s="405">
        <v>69212</v>
      </c>
      <c r="C24587" s="292" t="s">
        <v>2980</v>
      </c>
      <c r="E24587" s="292" t="s">
        <v>214</v>
      </c>
      <c r="F24587" s="405">
        <v>79057</v>
      </c>
      <c r="G24587" s="292" t="s">
        <v>2980</v>
      </c>
    </row>
    <row r="24588" spans="1:7">
      <c r="A24588" s="292" t="s">
        <v>49</v>
      </c>
      <c r="B24588" s="405">
        <v>71031</v>
      </c>
      <c r="C24588" s="292" t="s">
        <v>2980</v>
      </c>
      <c r="E24588" s="292" t="s">
        <v>214</v>
      </c>
      <c r="F24588" s="405">
        <v>79058</v>
      </c>
      <c r="G24588" s="292" t="s">
        <v>2980</v>
      </c>
    </row>
    <row r="24589" spans="1:7">
      <c r="A24589" s="292" t="s">
        <v>49</v>
      </c>
      <c r="B24589" s="405">
        <v>71827</v>
      </c>
      <c r="C24589" s="292" t="s">
        <v>2980</v>
      </c>
      <c r="E24589" s="292" t="s">
        <v>214</v>
      </c>
      <c r="F24589" s="405">
        <v>79062</v>
      </c>
      <c r="G24589" s="292" t="s">
        <v>2980</v>
      </c>
    </row>
    <row r="24590" spans="1:7">
      <c r="A24590" s="292" t="s">
        <v>49</v>
      </c>
      <c r="B24590" s="405">
        <v>72167</v>
      </c>
      <c r="C24590" s="292" t="s">
        <v>2980</v>
      </c>
      <c r="E24590" s="292" t="s">
        <v>214</v>
      </c>
      <c r="F24590" s="405">
        <v>79078</v>
      </c>
      <c r="G24590" s="292" t="s">
        <v>2980</v>
      </c>
    </row>
    <row r="24591" spans="1:7">
      <c r="A24591" s="292" t="s">
        <v>49</v>
      </c>
      <c r="B24591" s="405">
        <v>72645</v>
      </c>
      <c r="C24591" s="292" t="s">
        <v>2980</v>
      </c>
      <c r="E24591" s="292" t="s">
        <v>214</v>
      </c>
      <c r="F24591" s="405">
        <v>79080</v>
      </c>
      <c r="G24591" s="292" t="s">
        <v>2980</v>
      </c>
    </row>
    <row r="24592" spans="1:7">
      <c r="A24592" s="292" t="s">
        <v>49</v>
      </c>
      <c r="B24592" s="405">
        <v>73067</v>
      </c>
      <c r="C24592" s="292" t="s">
        <v>2980</v>
      </c>
      <c r="E24592" s="292" t="s">
        <v>214</v>
      </c>
      <c r="F24592" s="405">
        <v>79083</v>
      </c>
      <c r="G24592" s="292" t="s">
        <v>2980</v>
      </c>
    </row>
    <row r="24593" spans="1:7">
      <c r="A24593" s="292" t="s">
        <v>49</v>
      </c>
      <c r="B24593" s="405">
        <v>73931</v>
      </c>
      <c r="C24593" s="292" t="s">
        <v>2980</v>
      </c>
      <c r="E24593" s="292" t="s">
        <v>214</v>
      </c>
      <c r="F24593" s="405">
        <v>79087</v>
      </c>
      <c r="G24593" s="292" t="s">
        <v>2980</v>
      </c>
    </row>
    <row r="24594" spans="1:7">
      <c r="A24594" s="292" t="s">
        <v>49</v>
      </c>
      <c r="B24594" s="405">
        <v>74558</v>
      </c>
      <c r="C24594" s="292" t="s">
        <v>2980</v>
      </c>
      <c r="E24594" s="292" t="s">
        <v>214</v>
      </c>
      <c r="F24594" s="405">
        <v>79093</v>
      </c>
      <c r="G24594" s="292" t="s">
        <v>2980</v>
      </c>
    </row>
    <row r="24595" spans="1:7">
      <c r="A24595" s="292" t="s">
        <v>49</v>
      </c>
      <c r="B24595" s="405">
        <v>75109</v>
      </c>
      <c r="C24595" s="292" t="s">
        <v>2980</v>
      </c>
      <c r="E24595" s="292" t="s">
        <v>214</v>
      </c>
      <c r="F24595" s="405">
        <v>79094</v>
      </c>
      <c r="G24595" s="292" t="s">
        <v>2980</v>
      </c>
    </row>
    <row r="24596" spans="1:7">
      <c r="A24596" s="292" t="s">
        <v>49</v>
      </c>
      <c r="B24596" s="405">
        <v>75847</v>
      </c>
      <c r="C24596" s="292" t="s">
        <v>2980</v>
      </c>
      <c r="E24596" s="292" t="s">
        <v>214</v>
      </c>
      <c r="F24596" s="405">
        <v>79220</v>
      </c>
      <c r="G24596" s="292" t="s">
        <v>2980</v>
      </c>
    </row>
    <row r="24597" spans="1:7">
      <c r="A24597" s="292" t="s">
        <v>49</v>
      </c>
      <c r="B24597" s="405">
        <v>76452</v>
      </c>
      <c r="C24597" s="292" t="s">
        <v>2980</v>
      </c>
      <c r="E24597" s="292" t="s">
        <v>214</v>
      </c>
      <c r="F24597" s="405">
        <v>79223</v>
      </c>
      <c r="G24597" s="292" t="s">
        <v>2980</v>
      </c>
    </row>
    <row r="24598" spans="1:7">
      <c r="A24598" s="292" t="s">
        <v>49</v>
      </c>
      <c r="B24598" s="405">
        <v>76858</v>
      </c>
      <c r="C24598" s="292" t="s">
        <v>2980</v>
      </c>
      <c r="E24598" s="292" t="s">
        <v>214</v>
      </c>
      <c r="F24598" s="405">
        <v>79229</v>
      </c>
      <c r="G24598" s="292" t="s">
        <v>2980</v>
      </c>
    </row>
    <row r="24599" spans="1:7">
      <c r="A24599" s="292" t="s">
        <v>49</v>
      </c>
      <c r="B24599" s="405">
        <v>67645</v>
      </c>
      <c r="C24599" s="292" t="s">
        <v>2980</v>
      </c>
      <c r="E24599" s="292" t="s">
        <v>214</v>
      </c>
      <c r="F24599" s="405">
        <v>79230</v>
      </c>
      <c r="G24599" s="292" t="s">
        <v>2980</v>
      </c>
    </row>
    <row r="24600" spans="1:7">
      <c r="A24600" s="292" t="s">
        <v>49</v>
      </c>
      <c r="B24600" s="405">
        <v>68444</v>
      </c>
      <c r="C24600" s="292" t="s">
        <v>2980</v>
      </c>
      <c r="E24600" s="292" t="s">
        <v>214</v>
      </c>
      <c r="F24600" s="405">
        <v>79231</v>
      </c>
      <c r="G24600" s="292" t="s">
        <v>2980</v>
      </c>
    </row>
    <row r="24601" spans="1:7">
      <c r="A24601" s="292" t="s">
        <v>49</v>
      </c>
      <c r="B24601" s="405">
        <v>69026</v>
      </c>
      <c r="C24601" s="292" t="s">
        <v>2980</v>
      </c>
      <c r="E24601" s="292" t="s">
        <v>214</v>
      </c>
      <c r="F24601" s="405">
        <v>79234</v>
      </c>
      <c r="G24601" s="292" t="s">
        <v>2980</v>
      </c>
    </row>
    <row r="24602" spans="1:7">
      <c r="A24602" s="292" t="s">
        <v>49</v>
      </c>
      <c r="B24602" s="405">
        <v>69214</v>
      </c>
      <c r="C24602" s="292" t="s">
        <v>2980</v>
      </c>
      <c r="E24602" s="292" t="s">
        <v>214</v>
      </c>
      <c r="F24602" s="405">
        <v>79239</v>
      </c>
      <c r="G24602" s="292" t="s">
        <v>2980</v>
      </c>
    </row>
    <row r="24603" spans="1:7">
      <c r="A24603" s="292" t="s">
        <v>49</v>
      </c>
      <c r="B24603" s="405">
        <v>71048</v>
      </c>
      <c r="C24603" s="292" t="s">
        <v>2980</v>
      </c>
      <c r="E24603" s="292" t="s">
        <v>214</v>
      </c>
      <c r="F24603" s="405">
        <v>79248</v>
      </c>
      <c r="G24603" s="292" t="s">
        <v>2980</v>
      </c>
    </row>
    <row r="24604" spans="1:7">
      <c r="A24604" s="292" t="s">
        <v>49</v>
      </c>
      <c r="B24604" s="405">
        <v>71831</v>
      </c>
      <c r="C24604" s="292" t="s">
        <v>2980</v>
      </c>
      <c r="E24604" s="292" t="s">
        <v>214</v>
      </c>
      <c r="F24604" s="405">
        <v>79251</v>
      </c>
      <c r="G24604" s="292" t="s">
        <v>2980</v>
      </c>
    </row>
    <row r="24605" spans="1:7">
      <c r="A24605" s="292" t="s">
        <v>49</v>
      </c>
      <c r="B24605" s="405">
        <v>72168</v>
      </c>
      <c r="C24605" s="292" t="s">
        <v>2980</v>
      </c>
      <c r="E24605" s="292" t="s">
        <v>214</v>
      </c>
      <c r="F24605" s="405">
        <v>79259</v>
      </c>
      <c r="G24605" s="292" t="s">
        <v>2980</v>
      </c>
    </row>
    <row r="24606" spans="1:7">
      <c r="A24606" s="292" t="s">
        <v>49</v>
      </c>
      <c r="B24606" s="405">
        <v>72648</v>
      </c>
      <c r="C24606" s="292" t="s">
        <v>2980</v>
      </c>
      <c r="E24606" s="292" t="s">
        <v>214</v>
      </c>
      <c r="F24606" s="405">
        <v>79324</v>
      </c>
      <c r="G24606" s="292" t="s">
        <v>2980</v>
      </c>
    </row>
    <row r="24607" spans="1:7">
      <c r="A24607" s="292" t="s">
        <v>49</v>
      </c>
      <c r="B24607" s="405">
        <v>73079</v>
      </c>
      <c r="C24607" s="292" t="s">
        <v>2980</v>
      </c>
      <c r="E24607" s="292" t="s">
        <v>214</v>
      </c>
      <c r="F24607" s="405">
        <v>79330</v>
      </c>
      <c r="G24607" s="292" t="s">
        <v>2980</v>
      </c>
    </row>
    <row r="24608" spans="1:7">
      <c r="A24608" s="292" t="s">
        <v>49</v>
      </c>
      <c r="B24608" s="405">
        <v>73933</v>
      </c>
      <c r="C24608" s="292" t="s">
        <v>2980</v>
      </c>
      <c r="E24608" s="292" t="s">
        <v>214</v>
      </c>
      <c r="F24608" s="405">
        <v>79345</v>
      </c>
      <c r="G24608" s="292" t="s">
        <v>2980</v>
      </c>
    </row>
    <row r="24609" spans="1:7">
      <c r="A24609" s="292" t="s">
        <v>49</v>
      </c>
      <c r="B24609" s="405">
        <v>74559</v>
      </c>
      <c r="C24609" s="292" t="s">
        <v>2980</v>
      </c>
      <c r="E24609" s="292" t="s">
        <v>214</v>
      </c>
      <c r="F24609" s="405">
        <v>79351</v>
      </c>
      <c r="G24609" s="292" t="s">
        <v>2980</v>
      </c>
    </row>
    <row r="24610" spans="1:7">
      <c r="A24610" s="292" t="s">
        <v>49</v>
      </c>
      <c r="B24610" s="405">
        <v>75153</v>
      </c>
      <c r="C24610" s="292" t="s">
        <v>2980</v>
      </c>
      <c r="E24610" s="292" t="s">
        <v>214</v>
      </c>
      <c r="F24610" s="405">
        <v>79376</v>
      </c>
      <c r="G24610" s="292" t="s">
        <v>2980</v>
      </c>
    </row>
    <row r="24611" spans="1:7">
      <c r="A24611" s="292" t="s">
        <v>49</v>
      </c>
      <c r="B24611" s="405">
        <v>75850</v>
      </c>
      <c r="C24611" s="292" t="s">
        <v>2980</v>
      </c>
      <c r="E24611" s="292" t="s">
        <v>214</v>
      </c>
      <c r="F24611" s="405">
        <v>79503</v>
      </c>
      <c r="G24611" s="292" t="s">
        <v>2980</v>
      </c>
    </row>
    <row r="24612" spans="1:7">
      <c r="A24612" s="292" t="s">
        <v>49</v>
      </c>
      <c r="B24612" s="405">
        <v>76453</v>
      </c>
      <c r="C24612" s="292" t="s">
        <v>2980</v>
      </c>
      <c r="E24612" s="292" t="s">
        <v>214</v>
      </c>
      <c r="F24612" s="405">
        <v>79510</v>
      </c>
      <c r="G24612" s="292" t="s">
        <v>2980</v>
      </c>
    </row>
    <row r="24613" spans="1:7">
      <c r="A24613" s="292" t="s">
        <v>49</v>
      </c>
      <c r="B24613" s="405">
        <v>76859</v>
      </c>
      <c r="C24613" s="292" t="s">
        <v>2980</v>
      </c>
      <c r="E24613" s="292" t="s">
        <v>214</v>
      </c>
      <c r="F24613" s="405">
        <v>79512</v>
      </c>
      <c r="G24613" s="292" t="s">
        <v>2980</v>
      </c>
    </row>
    <row r="24614" spans="1:7">
      <c r="A24614" s="292" t="s">
        <v>49</v>
      </c>
      <c r="B24614" s="405">
        <v>67646</v>
      </c>
      <c r="C24614" s="292" t="s">
        <v>2980</v>
      </c>
      <c r="E24614" s="292" t="s">
        <v>214</v>
      </c>
      <c r="F24614" s="405">
        <v>79518</v>
      </c>
      <c r="G24614" s="292" t="s">
        <v>2980</v>
      </c>
    </row>
    <row r="24615" spans="1:7">
      <c r="A24615" s="292" t="s">
        <v>49</v>
      </c>
      <c r="B24615" s="405">
        <v>68621</v>
      </c>
      <c r="C24615" s="292" t="s">
        <v>2980</v>
      </c>
      <c r="E24615" s="292" t="s">
        <v>214</v>
      </c>
      <c r="F24615" s="405">
        <v>79537</v>
      </c>
      <c r="G24615" s="292" t="s">
        <v>2980</v>
      </c>
    </row>
    <row r="24616" spans="1:7">
      <c r="A24616" s="292" t="s">
        <v>49</v>
      </c>
      <c r="B24616" s="405">
        <v>69027</v>
      </c>
      <c r="C24616" s="292" t="s">
        <v>2980</v>
      </c>
      <c r="E24616" s="292" t="s">
        <v>214</v>
      </c>
      <c r="F24616" s="405">
        <v>79540</v>
      </c>
      <c r="G24616" s="292" t="s">
        <v>2980</v>
      </c>
    </row>
    <row r="24617" spans="1:7">
      <c r="A24617" s="292" t="s">
        <v>49</v>
      </c>
      <c r="B24617" s="405">
        <v>69216</v>
      </c>
      <c r="C24617" s="292" t="s">
        <v>2980</v>
      </c>
      <c r="E24617" s="292" t="s">
        <v>214</v>
      </c>
      <c r="F24617" s="405">
        <v>79548</v>
      </c>
      <c r="G24617" s="292" t="s">
        <v>2980</v>
      </c>
    </row>
    <row r="24618" spans="1:7">
      <c r="A24618" s="292" t="s">
        <v>49</v>
      </c>
      <c r="B24618" s="405">
        <v>71064</v>
      </c>
      <c r="C24618" s="292" t="s">
        <v>2980</v>
      </c>
      <c r="E24618" s="292" t="s">
        <v>214</v>
      </c>
      <c r="F24618" s="405">
        <v>79566</v>
      </c>
      <c r="G24618" s="292" t="s">
        <v>2980</v>
      </c>
    </row>
    <row r="24619" spans="1:7">
      <c r="A24619" s="292" t="s">
        <v>49</v>
      </c>
      <c r="B24619" s="405">
        <v>71833</v>
      </c>
      <c r="C24619" s="292" t="s">
        <v>2980</v>
      </c>
      <c r="E24619" s="292" t="s">
        <v>214</v>
      </c>
      <c r="F24619" s="405">
        <v>79713</v>
      </c>
      <c r="G24619" s="292" t="s">
        <v>2980</v>
      </c>
    </row>
    <row r="24620" spans="1:7">
      <c r="A24620" s="292" t="s">
        <v>49</v>
      </c>
      <c r="B24620" s="405">
        <v>72328</v>
      </c>
      <c r="C24620" s="292" t="s">
        <v>2980</v>
      </c>
      <c r="E24620" s="292" t="s">
        <v>214</v>
      </c>
      <c r="F24620" s="405">
        <v>79714</v>
      </c>
      <c r="G24620" s="292" t="s">
        <v>2980</v>
      </c>
    </row>
    <row r="24621" spans="1:7">
      <c r="A24621" s="292" t="s">
        <v>49</v>
      </c>
      <c r="B24621" s="405">
        <v>72650</v>
      </c>
      <c r="C24621" s="292" t="s">
        <v>2980</v>
      </c>
      <c r="E24621" s="292" t="s">
        <v>214</v>
      </c>
      <c r="F24621" s="405">
        <v>79721</v>
      </c>
      <c r="G24621" s="292" t="s">
        <v>2980</v>
      </c>
    </row>
    <row r="24622" spans="1:7">
      <c r="A24622" s="292" t="s">
        <v>49</v>
      </c>
      <c r="B24622" s="405">
        <v>73082</v>
      </c>
      <c r="C24622" s="292" t="s">
        <v>2980</v>
      </c>
      <c r="E24622" s="292" t="s">
        <v>214</v>
      </c>
      <c r="F24622" s="405">
        <v>79730</v>
      </c>
      <c r="G24622" s="292" t="s">
        <v>2980</v>
      </c>
    </row>
    <row r="24623" spans="1:7">
      <c r="A24623" s="292" t="s">
        <v>49</v>
      </c>
      <c r="B24623" s="405">
        <v>73937</v>
      </c>
      <c r="C24623" s="292" t="s">
        <v>2980</v>
      </c>
      <c r="E24623" s="292" t="s">
        <v>214</v>
      </c>
      <c r="F24623" s="405">
        <v>79734</v>
      </c>
      <c r="G24623" s="292" t="s">
        <v>2980</v>
      </c>
    </row>
    <row r="24624" spans="1:7">
      <c r="A24624" s="292" t="s">
        <v>49</v>
      </c>
      <c r="B24624" s="405">
        <v>74560</v>
      </c>
      <c r="C24624" s="292" t="s">
        <v>2980</v>
      </c>
      <c r="E24624" s="292" t="s">
        <v>214</v>
      </c>
      <c r="F24624" s="405">
        <v>79735</v>
      </c>
      <c r="G24624" s="292" t="s">
        <v>2980</v>
      </c>
    </row>
    <row r="24625" spans="1:7">
      <c r="A24625" s="292" t="s">
        <v>49</v>
      </c>
      <c r="B24625" s="405">
        <v>75157</v>
      </c>
      <c r="C24625" s="292" t="s">
        <v>2980</v>
      </c>
      <c r="E24625" s="292" t="s">
        <v>214</v>
      </c>
      <c r="F24625" s="405">
        <v>79739</v>
      </c>
      <c r="G24625" s="292" t="s">
        <v>2980</v>
      </c>
    </row>
    <row r="24626" spans="1:7">
      <c r="A24626" s="292" t="s">
        <v>49</v>
      </c>
      <c r="B24626" s="405">
        <v>75851</v>
      </c>
      <c r="C24626" s="292" t="s">
        <v>2980</v>
      </c>
      <c r="E24626" s="292" t="s">
        <v>214</v>
      </c>
      <c r="F24626" s="405">
        <v>79741</v>
      </c>
      <c r="G24626" s="292" t="s">
        <v>2980</v>
      </c>
    </row>
    <row r="24627" spans="1:7">
      <c r="A24627" s="292" t="s">
        <v>49</v>
      </c>
      <c r="B24627" s="405">
        <v>76459</v>
      </c>
      <c r="C24627" s="292" t="s">
        <v>2980</v>
      </c>
      <c r="E24627" s="292" t="s">
        <v>214</v>
      </c>
      <c r="F24627" s="405">
        <v>79748</v>
      </c>
      <c r="G24627" s="292" t="s">
        <v>2980</v>
      </c>
    </row>
    <row r="24628" spans="1:7">
      <c r="A24628" s="292" t="s">
        <v>49</v>
      </c>
      <c r="B24628" s="405">
        <v>76869</v>
      </c>
      <c r="C24628" s="292" t="s">
        <v>2980</v>
      </c>
      <c r="E24628" s="292" t="s">
        <v>214</v>
      </c>
      <c r="F24628" s="405">
        <v>79754</v>
      </c>
      <c r="G24628" s="292" t="s">
        <v>2980</v>
      </c>
    </row>
    <row r="24629" spans="1:7">
      <c r="A24629" s="292" t="s">
        <v>49</v>
      </c>
      <c r="B24629" s="405">
        <v>67650</v>
      </c>
      <c r="C24629" s="292" t="s">
        <v>2980</v>
      </c>
      <c r="E24629" s="292" t="s">
        <v>214</v>
      </c>
      <c r="F24629" s="405">
        <v>79755</v>
      </c>
      <c r="G24629" s="292" t="s">
        <v>2980</v>
      </c>
    </row>
    <row r="24630" spans="1:7">
      <c r="A24630" s="292" t="s">
        <v>49</v>
      </c>
      <c r="B24630" s="405">
        <v>68631</v>
      </c>
      <c r="C24630" s="292" t="s">
        <v>2980</v>
      </c>
      <c r="E24630" s="292" t="s">
        <v>214</v>
      </c>
      <c r="F24630" s="405">
        <v>79756</v>
      </c>
      <c r="G24630" s="292" t="s">
        <v>2980</v>
      </c>
    </row>
    <row r="24631" spans="1:7">
      <c r="A24631" s="292" t="s">
        <v>49</v>
      </c>
      <c r="B24631" s="405">
        <v>69030</v>
      </c>
      <c r="C24631" s="292" t="s">
        <v>2980</v>
      </c>
      <c r="E24631" s="292" t="s">
        <v>214</v>
      </c>
      <c r="F24631" s="405">
        <v>79759</v>
      </c>
      <c r="G24631" s="292" t="s">
        <v>2980</v>
      </c>
    </row>
    <row r="24632" spans="1:7">
      <c r="A24632" s="292" t="s">
        <v>49</v>
      </c>
      <c r="B24632" s="405">
        <v>69218</v>
      </c>
      <c r="C24632" s="292" t="s">
        <v>2980</v>
      </c>
      <c r="E24632" s="292" t="s">
        <v>214</v>
      </c>
      <c r="F24632" s="405">
        <v>79770</v>
      </c>
      <c r="G24632" s="292" t="s">
        <v>2980</v>
      </c>
    </row>
    <row r="24633" spans="1:7">
      <c r="A24633" s="292" t="s">
        <v>49</v>
      </c>
      <c r="B24633" s="405">
        <v>71067</v>
      </c>
      <c r="C24633" s="292" t="s">
        <v>2980</v>
      </c>
      <c r="E24633" s="292" t="s">
        <v>214</v>
      </c>
      <c r="F24633" s="405">
        <v>79772</v>
      </c>
      <c r="G24633" s="292" t="s">
        <v>2980</v>
      </c>
    </row>
    <row r="24634" spans="1:7">
      <c r="A24634" s="292" t="s">
        <v>49</v>
      </c>
      <c r="B24634" s="405">
        <v>71834</v>
      </c>
      <c r="C24634" s="292" t="s">
        <v>2980</v>
      </c>
      <c r="E24634" s="292" t="s">
        <v>214</v>
      </c>
      <c r="F24634" s="405">
        <v>79778</v>
      </c>
      <c r="G24634" s="292" t="s">
        <v>2980</v>
      </c>
    </row>
    <row r="24635" spans="1:7">
      <c r="A24635" s="292" t="s">
        <v>49</v>
      </c>
      <c r="B24635" s="405">
        <v>72367</v>
      </c>
      <c r="C24635" s="292" t="s">
        <v>2980</v>
      </c>
      <c r="E24635" s="292" t="s">
        <v>214</v>
      </c>
      <c r="F24635" s="405">
        <v>79782</v>
      </c>
      <c r="G24635" s="292" t="s">
        <v>2980</v>
      </c>
    </row>
    <row r="24636" spans="1:7">
      <c r="A24636" s="292" t="s">
        <v>49</v>
      </c>
      <c r="B24636" s="405">
        <v>72655</v>
      </c>
      <c r="C24636" s="292" t="s">
        <v>2980</v>
      </c>
      <c r="E24636" s="292" t="s">
        <v>214</v>
      </c>
      <c r="F24636" s="405">
        <v>79789</v>
      </c>
      <c r="G24636" s="292" t="s">
        <v>2980</v>
      </c>
    </row>
    <row r="24637" spans="1:7">
      <c r="A24637" s="292" t="s">
        <v>49</v>
      </c>
      <c r="B24637" s="405">
        <v>73430</v>
      </c>
      <c r="C24637" s="292" t="s">
        <v>2980</v>
      </c>
      <c r="E24637" s="292" t="s">
        <v>214</v>
      </c>
      <c r="F24637" s="405">
        <v>79837</v>
      </c>
      <c r="G24637" s="292" t="s">
        <v>2980</v>
      </c>
    </row>
    <row r="24638" spans="1:7">
      <c r="A24638" s="292" t="s">
        <v>49</v>
      </c>
      <c r="B24638" s="405">
        <v>73939</v>
      </c>
      <c r="C24638" s="292" t="s">
        <v>2980</v>
      </c>
      <c r="E24638" s="292" t="s">
        <v>214</v>
      </c>
      <c r="F24638" s="405">
        <v>79842</v>
      </c>
      <c r="G24638" s="292" t="s">
        <v>2980</v>
      </c>
    </row>
    <row r="24639" spans="1:7">
      <c r="A24639" s="292" t="s">
        <v>49</v>
      </c>
      <c r="B24639" s="405">
        <v>74562</v>
      </c>
      <c r="C24639" s="292" t="s">
        <v>2980</v>
      </c>
      <c r="E24639" s="292" t="s">
        <v>214</v>
      </c>
      <c r="F24639" s="405">
        <v>79846</v>
      </c>
      <c r="G24639" s="292" t="s">
        <v>2980</v>
      </c>
    </row>
    <row r="24640" spans="1:7">
      <c r="A24640" s="292" t="s">
        <v>49</v>
      </c>
      <c r="B24640" s="405">
        <v>75410</v>
      </c>
      <c r="C24640" s="292" t="s">
        <v>2980</v>
      </c>
      <c r="E24640" s="292" t="s">
        <v>214</v>
      </c>
      <c r="F24640" s="405">
        <v>79847</v>
      </c>
      <c r="G24640" s="292" t="s">
        <v>2980</v>
      </c>
    </row>
    <row r="24641" spans="1:7">
      <c r="A24641" s="292" t="s">
        <v>49</v>
      </c>
      <c r="B24641" s="405">
        <v>75852</v>
      </c>
      <c r="C24641" s="292" t="s">
        <v>2980</v>
      </c>
      <c r="E24641" s="292" t="s">
        <v>214</v>
      </c>
      <c r="F24641" s="405">
        <v>79854</v>
      </c>
      <c r="G24641" s="292" t="s">
        <v>2980</v>
      </c>
    </row>
    <row r="24642" spans="1:7">
      <c r="A24642" s="292" t="s">
        <v>49</v>
      </c>
      <c r="B24642" s="405">
        <v>76463</v>
      </c>
      <c r="C24642" s="292" t="s">
        <v>2980</v>
      </c>
      <c r="E24642" s="292" t="s">
        <v>214</v>
      </c>
      <c r="F24642" s="405">
        <v>80101</v>
      </c>
      <c r="G24642" s="292" t="s">
        <v>2980</v>
      </c>
    </row>
    <row r="24643" spans="1:7">
      <c r="A24643" s="292" t="s">
        <v>49</v>
      </c>
      <c r="B24643" s="405">
        <v>76870</v>
      </c>
      <c r="C24643" s="292" t="s">
        <v>2980</v>
      </c>
      <c r="E24643" s="292" t="s">
        <v>214</v>
      </c>
      <c r="F24643" s="405">
        <v>80103</v>
      </c>
      <c r="G24643" s="292" t="s">
        <v>2980</v>
      </c>
    </row>
    <row r="24644" spans="1:7">
      <c r="A24644" s="292" t="s">
        <v>49</v>
      </c>
      <c r="B24644" s="405">
        <v>67653</v>
      </c>
      <c r="C24644" s="292" t="s">
        <v>2980</v>
      </c>
      <c r="E24644" s="292" t="s">
        <v>214</v>
      </c>
      <c r="F24644" s="405">
        <v>80423</v>
      </c>
      <c r="G24644" s="292" t="s">
        <v>2980</v>
      </c>
    </row>
    <row r="24645" spans="1:7">
      <c r="A24645" s="292" t="s">
        <v>49</v>
      </c>
      <c r="B24645" s="405">
        <v>68637</v>
      </c>
      <c r="C24645" s="292" t="s">
        <v>2980</v>
      </c>
      <c r="E24645" s="292" t="s">
        <v>214</v>
      </c>
      <c r="F24645" s="405">
        <v>80432</v>
      </c>
      <c r="G24645" s="292" t="s">
        <v>2980</v>
      </c>
    </row>
    <row r="24646" spans="1:7">
      <c r="A24646" s="292" t="s">
        <v>49</v>
      </c>
      <c r="B24646" s="405">
        <v>69032</v>
      </c>
      <c r="C24646" s="292" t="s">
        <v>2980</v>
      </c>
      <c r="E24646" s="292" t="s">
        <v>214</v>
      </c>
      <c r="F24646" s="405">
        <v>80434</v>
      </c>
      <c r="G24646" s="292" t="s">
        <v>2980</v>
      </c>
    </row>
    <row r="24647" spans="1:7">
      <c r="A24647" s="292" t="s">
        <v>49</v>
      </c>
      <c r="B24647" s="405">
        <v>69219</v>
      </c>
      <c r="C24647" s="292" t="s">
        <v>2980</v>
      </c>
      <c r="E24647" s="292" t="s">
        <v>214</v>
      </c>
      <c r="F24647" s="405">
        <v>80440</v>
      </c>
      <c r="G24647" s="292" t="s">
        <v>2980</v>
      </c>
    </row>
    <row r="24648" spans="1:7">
      <c r="A24648" s="292" t="s">
        <v>49</v>
      </c>
      <c r="B24648" s="405">
        <v>71070</v>
      </c>
      <c r="C24648" s="292" t="s">
        <v>2980</v>
      </c>
      <c r="E24648" s="292" t="s">
        <v>214</v>
      </c>
      <c r="F24648" s="405">
        <v>80447</v>
      </c>
      <c r="G24648" s="292" t="s">
        <v>2980</v>
      </c>
    </row>
    <row r="24649" spans="1:7">
      <c r="A24649" s="292" t="s">
        <v>49</v>
      </c>
      <c r="B24649" s="405">
        <v>71836</v>
      </c>
      <c r="C24649" s="292" t="s">
        <v>2980</v>
      </c>
      <c r="E24649" s="292" t="s">
        <v>214</v>
      </c>
      <c r="F24649" s="405">
        <v>80448</v>
      </c>
      <c r="G24649" s="292" t="s">
        <v>2980</v>
      </c>
    </row>
    <row r="24650" spans="1:7">
      <c r="A24650" s="292" t="s">
        <v>49</v>
      </c>
      <c r="B24650" s="405">
        <v>72368</v>
      </c>
      <c r="C24650" s="292" t="s">
        <v>2980</v>
      </c>
      <c r="E24650" s="292" t="s">
        <v>214</v>
      </c>
      <c r="F24650" s="405">
        <v>80449</v>
      </c>
      <c r="G24650" s="292" t="s">
        <v>2980</v>
      </c>
    </row>
    <row r="24651" spans="1:7">
      <c r="A24651" s="292" t="s">
        <v>49</v>
      </c>
      <c r="B24651" s="405">
        <v>72663</v>
      </c>
      <c r="C24651" s="292" t="s">
        <v>2980</v>
      </c>
      <c r="E24651" s="292" t="s">
        <v>214</v>
      </c>
      <c r="F24651" s="405">
        <v>80455</v>
      </c>
      <c r="G24651" s="292" t="s">
        <v>2980</v>
      </c>
    </row>
    <row r="24652" spans="1:7">
      <c r="A24652" s="292" t="s">
        <v>49</v>
      </c>
      <c r="B24652" s="405">
        <v>73433</v>
      </c>
      <c r="C24652" s="292" t="s">
        <v>2980</v>
      </c>
      <c r="E24652" s="292" t="s">
        <v>214</v>
      </c>
      <c r="F24652" s="405">
        <v>80456</v>
      </c>
      <c r="G24652" s="292" t="s">
        <v>2980</v>
      </c>
    </row>
    <row r="24653" spans="1:7">
      <c r="A24653" s="292" t="s">
        <v>49</v>
      </c>
      <c r="B24653" s="405">
        <v>73944</v>
      </c>
      <c r="C24653" s="292" t="s">
        <v>2980</v>
      </c>
      <c r="E24653" s="292" t="s">
        <v>214</v>
      </c>
      <c r="F24653" s="405">
        <v>80459</v>
      </c>
      <c r="G24653" s="292" t="s">
        <v>2980</v>
      </c>
    </row>
    <row r="24654" spans="1:7">
      <c r="A24654" s="292" t="s">
        <v>49</v>
      </c>
      <c r="B24654" s="405">
        <v>74563</v>
      </c>
      <c r="C24654" s="292" t="s">
        <v>2980</v>
      </c>
      <c r="E24654" s="292" t="s">
        <v>214</v>
      </c>
      <c r="F24654" s="405">
        <v>80468</v>
      </c>
      <c r="G24654" s="292" t="s">
        <v>2980</v>
      </c>
    </row>
    <row r="24655" spans="1:7">
      <c r="A24655" s="292" t="s">
        <v>49</v>
      </c>
      <c r="B24655" s="405">
        <v>75416</v>
      </c>
      <c r="C24655" s="292" t="s">
        <v>2980</v>
      </c>
      <c r="E24655" s="292" t="s">
        <v>214</v>
      </c>
      <c r="F24655" s="405">
        <v>80479</v>
      </c>
      <c r="G24655" s="292" t="s">
        <v>2980</v>
      </c>
    </row>
    <row r="24656" spans="1:7">
      <c r="A24656" s="292" t="s">
        <v>49</v>
      </c>
      <c r="B24656" s="405">
        <v>75862</v>
      </c>
      <c r="C24656" s="292" t="s">
        <v>2980</v>
      </c>
      <c r="E24656" s="292" t="s">
        <v>214</v>
      </c>
      <c r="F24656" s="405">
        <v>80480</v>
      </c>
      <c r="G24656" s="292" t="s">
        <v>2980</v>
      </c>
    </row>
    <row r="24657" spans="1:7">
      <c r="A24657" s="292" t="s">
        <v>49</v>
      </c>
      <c r="B24657" s="405">
        <v>76464</v>
      </c>
      <c r="C24657" s="292" t="s">
        <v>2980</v>
      </c>
      <c r="E24657" s="292" t="s">
        <v>214</v>
      </c>
      <c r="F24657" s="405">
        <v>80481</v>
      </c>
      <c r="G24657" s="292" t="s">
        <v>2980</v>
      </c>
    </row>
    <row r="24658" spans="1:7">
      <c r="A24658" s="292" t="s">
        <v>49</v>
      </c>
      <c r="B24658" s="405">
        <v>76871</v>
      </c>
      <c r="C24658" s="292" t="s">
        <v>2980</v>
      </c>
      <c r="E24658" s="292" t="s">
        <v>214</v>
      </c>
      <c r="F24658" s="405">
        <v>80510</v>
      </c>
      <c r="G24658" s="292" t="s">
        <v>2980</v>
      </c>
    </row>
    <row r="24659" spans="1:7">
      <c r="A24659" s="292" t="s">
        <v>49</v>
      </c>
      <c r="B24659" s="405">
        <v>67654</v>
      </c>
      <c r="C24659" s="292" t="s">
        <v>2980</v>
      </c>
      <c r="E24659" s="292" t="s">
        <v>214</v>
      </c>
      <c r="F24659" s="405">
        <v>80515</v>
      </c>
      <c r="G24659" s="292" t="s">
        <v>2980</v>
      </c>
    </row>
    <row r="24660" spans="1:7">
      <c r="A24660" s="292" t="s">
        <v>49</v>
      </c>
      <c r="B24660" s="405">
        <v>68659</v>
      </c>
      <c r="C24660" s="292" t="s">
        <v>2980</v>
      </c>
      <c r="E24660" s="292" t="s">
        <v>214</v>
      </c>
      <c r="F24660" s="405">
        <v>80536</v>
      </c>
      <c r="G24660" s="292" t="s">
        <v>2980</v>
      </c>
    </row>
    <row r="24661" spans="1:7">
      <c r="A24661" s="292" t="s">
        <v>49</v>
      </c>
      <c r="B24661" s="405">
        <v>69034</v>
      </c>
      <c r="C24661" s="292" t="s">
        <v>2980</v>
      </c>
      <c r="E24661" s="292" t="s">
        <v>214</v>
      </c>
      <c r="F24661" s="405">
        <v>80643</v>
      </c>
      <c r="G24661" s="292" t="s">
        <v>2980</v>
      </c>
    </row>
    <row r="24662" spans="1:7">
      <c r="A24662" s="292" t="s">
        <v>49</v>
      </c>
      <c r="B24662" s="405">
        <v>69220</v>
      </c>
      <c r="C24662" s="292" t="s">
        <v>2980</v>
      </c>
      <c r="E24662" s="292" t="s">
        <v>214</v>
      </c>
      <c r="F24662" s="405">
        <v>80649</v>
      </c>
      <c r="G24662" s="292" t="s">
        <v>2980</v>
      </c>
    </row>
    <row r="24663" spans="1:7">
      <c r="A24663" s="292" t="s">
        <v>49</v>
      </c>
      <c r="B24663" s="405">
        <v>71223</v>
      </c>
      <c r="C24663" s="292" t="s">
        <v>2980</v>
      </c>
      <c r="E24663" s="292" t="s">
        <v>214</v>
      </c>
      <c r="F24663" s="405">
        <v>80652</v>
      </c>
      <c r="G24663" s="292" t="s">
        <v>2980</v>
      </c>
    </row>
    <row r="24664" spans="1:7">
      <c r="A24664" s="292" t="s">
        <v>49</v>
      </c>
      <c r="B24664" s="405">
        <v>71839</v>
      </c>
      <c r="C24664" s="292" t="s">
        <v>2980</v>
      </c>
      <c r="E24664" s="292" t="s">
        <v>214</v>
      </c>
      <c r="F24664" s="405">
        <v>80727</v>
      </c>
      <c r="G24664" s="292" t="s">
        <v>2980</v>
      </c>
    </row>
    <row r="24665" spans="1:7">
      <c r="A24665" s="292" t="s">
        <v>49</v>
      </c>
      <c r="B24665" s="405">
        <v>72379</v>
      </c>
      <c r="C24665" s="292" t="s">
        <v>2980</v>
      </c>
      <c r="E24665" s="292" t="s">
        <v>214</v>
      </c>
      <c r="F24665" s="405">
        <v>80729</v>
      </c>
      <c r="G24665" s="292" t="s">
        <v>2980</v>
      </c>
    </row>
    <row r="24666" spans="1:7">
      <c r="A24666" s="292" t="s">
        <v>49</v>
      </c>
      <c r="B24666" s="405">
        <v>72670</v>
      </c>
      <c r="C24666" s="292" t="s">
        <v>2980</v>
      </c>
      <c r="E24666" s="292" t="s">
        <v>214</v>
      </c>
      <c r="F24666" s="405">
        <v>80732</v>
      </c>
      <c r="G24666" s="292" t="s">
        <v>2980</v>
      </c>
    </row>
    <row r="24667" spans="1:7">
      <c r="A24667" s="292" t="s">
        <v>49</v>
      </c>
      <c r="B24667" s="405">
        <v>73434</v>
      </c>
      <c r="C24667" s="292" t="s">
        <v>2980</v>
      </c>
      <c r="E24667" s="292" t="s">
        <v>214</v>
      </c>
      <c r="F24667" s="405">
        <v>80735</v>
      </c>
      <c r="G24667" s="292" t="s">
        <v>2980</v>
      </c>
    </row>
    <row r="24668" spans="1:7">
      <c r="A24668" s="292" t="s">
        <v>49</v>
      </c>
      <c r="B24668" s="405">
        <v>73946</v>
      </c>
      <c r="C24668" s="292" t="s">
        <v>2980</v>
      </c>
      <c r="E24668" s="292" t="s">
        <v>214</v>
      </c>
      <c r="F24668" s="405">
        <v>80736</v>
      </c>
      <c r="G24668" s="292" t="s">
        <v>2980</v>
      </c>
    </row>
    <row r="24669" spans="1:7">
      <c r="A24669" s="292" t="s">
        <v>49</v>
      </c>
      <c r="B24669" s="405">
        <v>74569</v>
      </c>
      <c r="C24669" s="292" t="s">
        <v>2980</v>
      </c>
      <c r="E24669" s="292" t="s">
        <v>214</v>
      </c>
      <c r="F24669" s="405">
        <v>80743</v>
      </c>
      <c r="G24669" s="292" t="s">
        <v>2980</v>
      </c>
    </row>
    <row r="24670" spans="1:7">
      <c r="A24670" s="292" t="s">
        <v>49</v>
      </c>
      <c r="B24670" s="405">
        <v>75417</v>
      </c>
      <c r="C24670" s="292" t="s">
        <v>2980</v>
      </c>
      <c r="E24670" s="292" t="s">
        <v>214</v>
      </c>
      <c r="F24670" s="405">
        <v>80744</v>
      </c>
      <c r="G24670" s="292" t="s">
        <v>2980</v>
      </c>
    </row>
    <row r="24671" spans="1:7">
      <c r="A24671" s="292" t="s">
        <v>49</v>
      </c>
      <c r="B24671" s="405">
        <v>75865</v>
      </c>
      <c r="C24671" s="292" t="s">
        <v>2980</v>
      </c>
      <c r="E24671" s="292" t="s">
        <v>214</v>
      </c>
      <c r="F24671" s="405">
        <v>80745</v>
      </c>
      <c r="G24671" s="292" t="s">
        <v>2980</v>
      </c>
    </row>
    <row r="24672" spans="1:7">
      <c r="A24672" s="292" t="s">
        <v>49</v>
      </c>
      <c r="B24672" s="405">
        <v>76472</v>
      </c>
      <c r="C24672" s="292" t="s">
        <v>2980</v>
      </c>
      <c r="E24672" s="292" t="s">
        <v>214</v>
      </c>
      <c r="F24672" s="405">
        <v>80749</v>
      </c>
      <c r="G24672" s="292" t="s">
        <v>2980</v>
      </c>
    </row>
    <row r="24673" spans="1:7">
      <c r="A24673" s="292" t="s">
        <v>49</v>
      </c>
      <c r="B24673" s="405">
        <v>76872</v>
      </c>
      <c r="C24673" s="292" t="s">
        <v>2980</v>
      </c>
      <c r="E24673" s="292" t="s">
        <v>214</v>
      </c>
      <c r="F24673" s="405">
        <v>80754</v>
      </c>
      <c r="G24673" s="292" t="s">
        <v>2980</v>
      </c>
    </row>
    <row r="24674" spans="1:7">
      <c r="A24674" s="292" t="s">
        <v>49</v>
      </c>
      <c r="B24674" s="405">
        <v>67658</v>
      </c>
      <c r="C24674" s="292" t="s">
        <v>2980</v>
      </c>
      <c r="E24674" s="292" t="s">
        <v>214</v>
      </c>
      <c r="F24674" s="405">
        <v>80755</v>
      </c>
      <c r="G24674" s="292" t="s">
        <v>2980</v>
      </c>
    </row>
    <row r="24675" spans="1:7">
      <c r="A24675" s="292" t="s">
        <v>49</v>
      </c>
      <c r="B24675" s="405">
        <v>68714</v>
      </c>
      <c r="C24675" s="292" t="s">
        <v>2980</v>
      </c>
      <c r="E24675" s="292" t="s">
        <v>214</v>
      </c>
      <c r="F24675" s="405">
        <v>80801</v>
      </c>
      <c r="G24675" s="292" t="s">
        <v>2980</v>
      </c>
    </row>
    <row r="24676" spans="1:7">
      <c r="A24676" s="292" t="s">
        <v>49</v>
      </c>
      <c r="B24676" s="405">
        <v>69037</v>
      </c>
      <c r="C24676" s="292" t="s">
        <v>2980</v>
      </c>
      <c r="E24676" s="292" t="s">
        <v>214</v>
      </c>
      <c r="F24676" s="405">
        <v>80802</v>
      </c>
      <c r="G24676" s="292" t="s">
        <v>2980</v>
      </c>
    </row>
    <row r="24677" spans="1:7">
      <c r="A24677" s="292" t="s">
        <v>49</v>
      </c>
      <c r="B24677" s="405">
        <v>69221</v>
      </c>
      <c r="C24677" s="292" t="s">
        <v>2980</v>
      </c>
      <c r="E24677" s="292" t="s">
        <v>214</v>
      </c>
      <c r="F24677" s="405">
        <v>80804</v>
      </c>
      <c r="G24677" s="292" t="s">
        <v>2980</v>
      </c>
    </row>
    <row r="24678" spans="1:7">
      <c r="A24678" s="292" t="s">
        <v>49</v>
      </c>
      <c r="B24678" s="405">
        <v>71250</v>
      </c>
      <c r="C24678" s="292" t="s">
        <v>2980</v>
      </c>
      <c r="E24678" s="292" t="s">
        <v>214</v>
      </c>
      <c r="F24678" s="405">
        <v>80805</v>
      </c>
      <c r="G24678" s="292" t="s">
        <v>2980</v>
      </c>
    </row>
    <row r="24679" spans="1:7">
      <c r="A24679" s="292" t="s">
        <v>49</v>
      </c>
      <c r="B24679" s="405">
        <v>71841</v>
      </c>
      <c r="C24679" s="292" t="s">
        <v>2980</v>
      </c>
      <c r="E24679" s="292" t="s">
        <v>214</v>
      </c>
      <c r="F24679" s="405">
        <v>80816</v>
      </c>
      <c r="G24679" s="292" t="s">
        <v>2980</v>
      </c>
    </row>
    <row r="24680" spans="1:7">
      <c r="A24680" s="292" t="s">
        <v>49</v>
      </c>
      <c r="B24680" s="405">
        <v>72394</v>
      </c>
      <c r="C24680" s="292" t="s">
        <v>2980</v>
      </c>
      <c r="E24680" s="292" t="s">
        <v>214</v>
      </c>
      <c r="F24680" s="405">
        <v>80818</v>
      </c>
      <c r="G24680" s="292" t="s">
        <v>2980</v>
      </c>
    </row>
    <row r="24681" spans="1:7">
      <c r="A24681" s="292" t="s">
        <v>49</v>
      </c>
      <c r="B24681" s="405">
        <v>72675</v>
      </c>
      <c r="C24681" s="292" t="s">
        <v>2980</v>
      </c>
      <c r="E24681" s="292" t="s">
        <v>214</v>
      </c>
      <c r="F24681" s="405">
        <v>80820</v>
      </c>
      <c r="G24681" s="292" t="s">
        <v>2980</v>
      </c>
    </row>
    <row r="24682" spans="1:7">
      <c r="A24682" s="292" t="s">
        <v>49</v>
      </c>
      <c r="B24682" s="405">
        <v>73435</v>
      </c>
      <c r="C24682" s="292" t="s">
        <v>2980</v>
      </c>
      <c r="E24682" s="292" t="s">
        <v>214</v>
      </c>
      <c r="F24682" s="405">
        <v>80823</v>
      </c>
      <c r="G24682" s="292" t="s">
        <v>2980</v>
      </c>
    </row>
    <row r="24683" spans="1:7">
      <c r="A24683" s="292" t="s">
        <v>49</v>
      </c>
      <c r="B24683" s="405">
        <v>73947</v>
      </c>
      <c r="C24683" s="292" t="s">
        <v>2980</v>
      </c>
      <c r="E24683" s="292" t="s">
        <v>214</v>
      </c>
      <c r="F24683" s="405">
        <v>80824</v>
      </c>
      <c r="G24683" s="292" t="s">
        <v>2980</v>
      </c>
    </row>
    <row r="24684" spans="1:7">
      <c r="A24684" s="292" t="s">
        <v>49</v>
      </c>
      <c r="B24684" s="405">
        <v>74571</v>
      </c>
      <c r="C24684" s="292" t="s">
        <v>2980</v>
      </c>
      <c r="E24684" s="292" t="s">
        <v>214</v>
      </c>
      <c r="F24684" s="405">
        <v>80825</v>
      </c>
      <c r="G24684" s="292" t="s">
        <v>2980</v>
      </c>
    </row>
    <row r="24685" spans="1:7">
      <c r="A24685" s="292" t="s">
        <v>49</v>
      </c>
      <c r="B24685" s="405">
        <v>75431</v>
      </c>
      <c r="C24685" s="292" t="s">
        <v>2980</v>
      </c>
      <c r="E24685" s="292" t="s">
        <v>214</v>
      </c>
      <c r="F24685" s="405">
        <v>80827</v>
      </c>
      <c r="G24685" s="292" t="s">
        <v>2980</v>
      </c>
    </row>
    <row r="24686" spans="1:7">
      <c r="A24686" s="292" t="s">
        <v>49</v>
      </c>
      <c r="B24686" s="405">
        <v>75926</v>
      </c>
      <c r="C24686" s="292" t="s">
        <v>2980</v>
      </c>
      <c r="E24686" s="292" t="s">
        <v>214</v>
      </c>
      <c r="F24686" s="405">
        <v>80830</v>
      </c>
      <c r="G24686" s="292" t="s">
        <v>2980</v>
      </c>
    </row>
    <row r="24687" spans="1:7">
      <c r="A24687" s="292" t="s">
        <v>49</v>
      </c>
      <c r="B24687" s="405">
        <v>76518</v>
      </c>
      <c r="C24687" s="292" t="s">
        <v>2980</v>
      </c>
      <c r="E24687" s="292" t="s">
        <v>214</v>
      </c>
      <c r="F24687" s="405">
        <v>80832</v>
      </c>
      <c r="G24687" s="292" t="s">
        <v>2980</v>
      </c>
    </row>
    <row r="24688" spans="1:7">
      <c r="A24688" s="292" t="s">
        <v>49</v>
      </c>
      <c r="B24688" s="405">
        <v>76873</v>
      </c>
      <c r="C24688" s="292" t="s">
        <v>2980</v>
      </c>
      <c r="E24688" s="292" t="s">
        <v>214</v>
      </c>
      <c r="F24688" s="405">
        <v>80833</v>
      </c>
      <c r="G24688" s="292" t="s">
        <v>2980</v>
      </c>
    </row>
    <row r="24689" spans="1:7">
      <c r="A24689" s="292" t="s">
        <v>49</v>
      </c>
      <c r="B24689" s="405">
        <v>67664</v>
      </c>
      <c r="C24689" s="292" t="s">
        <v>2980</v>
      </c>
      <c r="E24689" s="292" t="s">
        <v>214</v>
      </c>
      <c r="F24689" s="405">
        <v>80834</v>
      </c>
      <c r="G24689" s="292" t="s">
        <v>2980</v>
      </c>
    </row>
    <row r="24690" spans="1:7">
      <c r="A24690" s="292" t="s">
        <v>49</v>
      </c>
      <c r="B24690" s="405">
        <v>68719</v>
      </c>
      <c r="C24690" s="292" t="s">
        <v>2980</v>
      </c>
      <c r="E24690" s="292" t="s">
        <v>214</v>
      </c>
      <c r="F24690" s="405">
        <v>80861</v>
      </c>
      <c r="G24690" s="292" t="s">
        <v>2980</v>
      </c>
    </row>
    <row r="24691" spans="1:7">
      <c r="A24691" s="292" t="s">
        <v>49</v>
      </c>
      <c r="B24691" s="405">
        <v>69038</v>
      </c>
      <c r="C24691" s="292" t="s">
        <v>2980</v>
      </c>
      <c r="E24691" s="292" t="s">
        <v>214</v>
      </c>
      <c r="F24691" s="405">
        <v>80862</v>
      </c>
      <c r="G24691" s="292" t="s">
        <v>2980</v>
      </c>
    </row>
    <row r="24692" spans="1:7">
      <c r="A24692" s="292" t="s">
        <v>49</v>
      </c>
      <c r="B24692" s="405">
        <v>69301</v>
      </c>
      <c r="C24692" s="292" t="s">
        <v>2980</v>
      </c>
      <c r="E24692" s="292" t="s">
        <v>214</v>
      </c>
      <c r="F24692" s="405">
        <v>80864</v>
      </c>
      <c r="G24692" s="292" t="s">
        <v>2980</v>
      </c>
    </row>
    <row r="24693" spans="1:7">
      <c r="A24693" s="292" t="s">
        <v>49</v>
      </c>
      <c r="B24693" s="405">
        <v>71253</v>
      </c>
      <c r="C24693" s="292" t="s">
        <v>2980</v>
      </c>
      <c r="E24693" s="292" t="s">
        <v>214</v>
      </c>
      <c r="F24693" s="405">
        <v>80926</v>
      </c>
      <c r="G24693" s="292" t="s">
        <v>2980</v>
      </c>
    </row>
    <row r="24694" spans="1:7">
      <c r="A24694" s="292" t="s">
        <v>49</v>
      </c>
      <c r="B24694" s="405">
        <v>71845</v>
      </c>
      <c r="C24694" s="292" t="s">
        <v>2980</v>
      </c>
      <c r="E24694" s="292" t="s">
        <v>214</v>
      </c>
      <c r="F24694" s="405">
        <v>81019</v>
      </c>
      <c r="G24694" s="292" t="s">
        <v>2980</v>
      </c>
    </row>
    <row r="24695" spans="1:7">
      <c r="A24695" s="292" t="s">
        <v>49</v>
      </c>
      <c r="B24695" s="405">
        <v>72410</v>
      </c>
      <c r="C24695" s="292" t="s">
        <v>2980</v>
      </c>
      <c r="E24695" s="292" t="s">
        <v>214</v>
      </c>
      <c r="F24695" s="405">
        <v>81020</v>
      </c>
      <c r="G24695" s="292" t="s">
        <v>2980</v>
      </c>
    </row>
    <row r="24696" spans="1:7">
      <c r="A24696" s="292" t="s">
        <v>49</v>
      </c>
      <c r="B24696" s="405">
        <v>72677</v>
      </c>
      <c r="C24696" s="292" t="s">
        <v>2980</v>
      </c>
      <c r="E24696" s="292" t="s">
        <v>214</v>
      </c>
      <c r="F24696" s="405">
        <v>81021</v>
      </c>
      <c r="G24696" s="292" t="s">
        <v>2980</v>
      </c>
    </row>
    <row r="24697" spans="1:7">
      <c r="A24697" s="292" t="s">
        <v>49</v>
      </c>
      <c r="B24697" s="405">
        <v>73450</v>
      </c>
      <c r="C24697" s="292" t="s">
        <v>2980</v>
      </c>
      <c r="E24697" s="292" t="s">
        <v>214</v>
      </c>
      <c r="F24697" s="405">
        <v>81023</v>
      </c>
      <c r="G24697" s="292" t="s">
        <v>2980</v>
      </c>
    </row>
    <row r="24698" spans="1:7">
      <c r="A24698" s="292" t="s">
        <v>49</v>
      </c>
      <c r="B24698" s="405">
        <v>73949</v>
      </c>
      <c r="C24698" s="292" t="s">
        <v>2980</v>
      </c>
      <c r="E24698" s="292" t="s">
        <v>214</v>
      </c>
      <c r="F24698" s="405">
        <v>81024</v>
      </c>
      <c r="G24698" s="292" t="s">
        <v>2980</v>
      </c>
    </row>
    <row r="24699" spans="1:7">
      <c r="A24699" s="292" t="s">
        <v>49</v>
      </c>
      <c r="B24699" s="405">
        <v>74572</v>
      </c>
      <c r="C24699" s="292" t="s">
        <v>2980</v>
      </c>
      <c r="E24699" s="292" t="s">
        <v>214</v>
      </c>
      <c r="F24699" s="405">
        <v>81025</v>
      </c>
      <c r="G24699" s="292" t="s">
        <v>2980</v>
      </c>
    </row>
    <row r="24700" spans="1:7">
      <c r="A24700" s="292" t="s">
        <v>49</v>
      </c>
      <c r="B24700" s="405">
        <v>75432</v>
      </c>
      <c r="C24700" s="292" t="s">
        <v>2980</v>
      </c>
      <c r="E24700" s="292" t="s">
        <v>214</v>
      </c>
      <c r="F24700" s="405">
        <v>81027</v>
      </c>
      <c r="G24700" s="292" t="s">
        <v>2980</v>
      </c>
    </row>
    <row r="24701" spans="1:7">
      <c r="A24701" s="292" t="s">
        <v>49</v>
      </c>
      <c r="B24701" s="405">
        <v>75928</v>
      </c>
      <c r="C24701" s="292" t="s">
        <v>2980</v>
      </c>
      <c r="E24701" s="292" t="s">
        <v>214</v>
      </c>
      <c r="F24701" s="405">
        <v>81029</v>
      </c>
      <c r="G24701" s="292" t="s">
        <v>2980</v>
      </c>
    </row>
    <row r="24702" spans="1:7">
      <c r="A24702" s="292" t="s">
        <v>49</v>
      </c>
      <c r="B24702" s="405">
        <v>76525</v>
      </c>
      <c r="C24702" s="292" t="s">
        <v>2980</v>
      </c>
      <c r="E24702" s="292" t="s">
        <v>214</v>
      </c>
      <c r="F24702" s="405">
        <v>81033</v>
      </c>
      <c r="G24702" s="292" t="s">
        <v>2980</v>
      </c>
    </row>
    <row r="24703" spans="1:7">
      <c r="A24703" s="292" t="s">
        <v>49</v>
      </c>
      <c r="B24703" s="405">
        <v>76878</v>
      </c>
      <c r="C24703" s="292" t="s">
        <v>2980</v>
      </c>
      <c r="E24703" s="292" t="s">
        <v>214</v>
      </c>
      <c r="F24703" s="405">
        <v>81034</v>
      </c>
      <c r="G24703" s="292" t="s">
        <v>2980</v>
      </c>
    </row>
    <row r="24704" spans="1:7">
      <c r="A24704" s="292" t="s">
        <v>49</v>
      </c>
      <c r="B24704" s="405">
        <v>67671</v>
      </c>
      <c r="C24704" s="292" t="s">
        <v>2980</v>
      </c>
      <c r="E24704" s="292" t="s">
        <v>214</v>
      </c>
      <c r="F24704" s="405">
        <v>81040</v>
      </c>
      <c r="G24704" s="292" t="s">
        <v>2980</v>
      </c>
    </row>
    <row r="24705" spans="1:7">
      <c r="A24705" s="292" t="s">
        <v>49</v>
      </c>
      <c r="B24705" s="405">
        <v>68726</v>
      </c>
      <c r="C24705" s="292" t="s">
        <v>2980</v>
      </c>
      <c r="E24705" s="292" t="s">
        <v>214</v>
      </c>
      <c r="F24705" s="405">
        <v>81041</v>
      </c>
      <c r="G24705" s="292" t="s">
        <v>2980</v>
      </c>
    </row>
    <row r="24706" spans="1:7">
      <c r="A24706" s="292" t="s">
        <v>49</v>
      </c>
      <c r="B24706" s="405">
        <v>69039</v>
      </c>
      <c r="C24706" s="292" t="s">
        <v>2980</v>
      </c>
      <c r="E24706" s="292" t="s">
        <v>214</v>
      </c>
      <c r="F24706" s="405">
        <v>81044</v>
      </c>
      <c r="G24706" s="292" t="s">
        <v>2980</v>
      </c>
    </row>
    <row r="24707" spans="1:7">
      <c r="A24707" s="292" t="s">
        <v>49</v>
      </c>
      <c r="B24707" s="405">
        <v>69331</v>
      </c>
      <c r="C24707" s="292" t="s">
        <v>2980</v>
      </c>
      <c r="E24707" s="292" t="s">
        <v>214</v>
      </c>
      <c r="F24707" s="405">
        <v>81045</v>
      </c>
      <c r="G24707" s="292" t="s">
        <v>2980</v>
      </c>
    </row>
    <row r="24708" spans="1:7">
      <c r="A24708" s="292" t="s">
        <v>49</v>
      </c>
      <c r="B24708" s="405">
        <v>71260</v>
      </c>
      <c r="C24708" s="292" t="s">
        <v>2980</v>
      </c>
      <c r="E24708" s="292" t="s">
        <v>214</v>
      </c>
      <c r="F24708" s="405">
        <v>81049</v>
      </c>
      <c r="G24708" s="292" t="s">
        <v>2980</v>
      </c>
    </row>
    <row r="24709" spans="1:7">
      <c r="A24709" s="292" t="s">
        <v>49</v>
      </c>
      <c r="B24709" s="405">
        <v>71846</v>
      </c>
      <c r="C24709" s="292" t="s">
        <v>2980</v>
      </c>
      <c r="E24709" s="292" t="s">
        <v>214</v>
      </c>
      <c r="F24709" s="405">
        <v>81057</v>
      </c>
      <c r="G24709" s="292" t="s">
        <v>2980</v>
      </c>
    </row>
    <row r="24710" spans="1:7">
      <c r="A24710" s="292" t="s">
        <v>49</v>
      </c>
      <c r="B24710" s="405">
        <v>72421</v>
      </c>
      <c r="C24710" s="292" t="s">
        <v>2980</v>
      </c>
      <c r="E24710" s="292" t="s">
        <v>214</v>
      </c>
      <c r="F24710" s="405">
        <v>81059</v>
      </c>
      <c r="G24710" s="292" t="s">
        <v>2980</v>
      </c>
    </row>
    <row r="24711" spans="1:7">
      <c r="A24711" s="292" t="s">
        <v>49</v>
      </c>
      <c r="B24711" s="405">
        <v>72680</v>
      </c>
      <c r="C24711" s="292" t="s">
        <v>2980</v>
      </c>
      <c r="E24711" s="292" t="s">
        <v>214</v>
      </c>
      <c r="F24711" s="405">
        <v>81069</v>
      </c>
      <c r="G24711" s="292" t="s">
        <v>2980</v>
      </c>
    </row>
    <row r="24712" spans="1:7">
      <c r="A24712" s="292" t="s">
        <v>49</v>
      </c>
      <c r="B24712" s="405">
        <v>73456</v>
      </c>
      <c r="C24712" s="292" t="s">
        <v>2980</v>
      </c>
      <c r="E24712" s="292" t="s">
        <v>214</v>
      </c>
      <c r="F24712" s="405">
        <v>81071</v>
      </c>
      <c r="G24712" s="292" t="s">
        <v>2980</v>
      </c>
    </row>
    <row r="24713" spans="1:7">
      <c r="A24713" s="292" t="s">
        <v>49</v>
      </c>
      <c r="B24713" s="405">
        <v>74001</v>
      </c>
      <c r="C24713" s="292" t="s">
        <v>2980</v>
      </c>
      <c r="E24713" s="292" t="s">
        <v>214</v>
      </c>
      <c r="F24713" s="405">
        <v>81077</v>
      </c>
      <c r="G24713" s="292" t="s">
        <v>2980</v>
      </c>
    </row>
    <row r="24714" spans="1:7">
      <c r="A24714" s="292" t="s">
        <v>49</v>
      </c>
      <c r="B24714" s="405">
        <v>74574</v>
      </c>
      <c r="C24714" s="292" t="s">
        <v>2980</v>
      </c>
      <c r="E24714" s="292" t="s">
        <v>214</v>
      </c>
      <c r="F24714" s="405">
        <v>81081</v>
      </c>
      <c r="G24714" s="292" t="s">
        <v>2980</v>
      </c>
    </row>
    <row r="24715" spans="1:7">
      <c r="A24715" s="292" t="s">
        <v>49</v>
      </c>
      <c r="B24715" s="405">
        <v>75433</v>
      </c>
      <c r="C24715" s="292" t="s">
        <v>2980</v>
      </c>
      <c r="E24715" s="292" t="s">
        <v>214</v>
      </c>
      <c r="F24715" s="405">
        <v>81084</v>
      </c>
      <c r="G24715" s="292" t="s">
        <v>2980</v>
      </c>
    </row>
    <row r="24716" spans="1:7">
      <c r="A24716" s="292" t="s">
        <v>49</v>
      </c>
      <c r="B24716" s="405">
        <v>75929</v>
      </c>
      <c r="C24716" s="292" t="s">
        <v>2980</v>
      </c>
      <c r="E24716" s="292" t="s">
        <v>214</v>
      </c>
      <c r="F24716" s="405">
        <v>81089</v>
      </c>
      <c r="G24716" s="292" t="s">
        <v>2980</v>
      </c>
    </row>
    <row r="24717" spans="1:7">
      <c r="A24717" s="292" t="s">
        <v>49</v>
      </c>
      <c r="B24717" s="405">
        <v>76531</v>
      </c>
      <c r="C24717" s="292" t="s">
        <v>2980</v>
      </c>
      <c r="E24717" s="292" t="s">
        <v>214</v>
      </c>
      <c r="F24717" s="405">
        <v>81090</v>
      </c>
      <c r="G24717" s="292" t="s">
        <v>2980</v>
      </c>
    </row>
    <row r="24718" spans="1:7">
      <c r="A24718" s="292" t="s">
        <v>49</v>
      </c>
      <c r="B24718" s="405">
        <v>76880</v>
      </c>
      <c r="C24718" s="292" t="s">
        <v>2980</v>
      </c>
      <c r="E24718" s="292" t="s">
        <v>214</v>
      </c>
      <c r="F24718" s="405">
        <v>81091</v>
      </c>
      <c r="G24718" s="292" t="s">
        <v>2980</v>
      </c>
    </row>
    <row r="24719" spans="1:7">
      <c r="A24719" s="292" t="s">
        <v>49</v>
      </c>
      <c r="B24719" s="405">
        <v>67673</v>
      </c>
      <c r="C24719" s="292" t="s">
        <v>2980</v>
      </c>
      <c r="E24719" s="292" t="s">
        <v>214</v>
      </c>
      <c r="F24719" s="405">
        <v>81122</v>
      </c>
      <c r="G24719" s="292" t="s">
        <v>2980</v>
      </c>
    </row>
    <row r="24720" spans="1:7">
      <c r="A24720" s="292" t="s">
        <v>49</v>
      </c>
      <c r="B24720" s="405">
        <v>68735</v>
      </c>
      <c r="C24720" s="292" t="s">
        <v>2980</v>
      </c>
      <c r="E24720" s="292" t="s">
        <v>214</v>
      </c>
      <c r="F24720" s="405">
        <v>81124</v>
      </c>
      <c r="G24720" s="292" t="s">
        <v>2980</v>
      </c>
    </row>
    <row r="24721" spans="1:7">
      <c r="A24721" s="292" t="s">
        <v>49</v>
      </c>
      <c r="B24721" s="405">
        <v>69040</v>
      </c>
      <c r="C24721" s="292" t="s">
        <v>2980</v>
      </c>
      <c r="E24721" s="292" t="s">
        <v>214</v>
      </c>
      <c r="F24721" s="405">
        <v>81126</v>
      </c>
      <c r="G24721" s="292" t="s">
        <v>2980</v>
      </c>
    </row>
    <row r="24722" spans="1:7">
      <c r="A24722" s="292" t="s">
        <v>49</v>
      </c>
      <c r="B24722" s="405">
        <v>69335</v>
      </c>
      <c r="C24722" s="292" t="s">
        <v>2980</v>
      </c>
      <c r="E24722" s="292" t="s">
        <v>214</v>
      </c>
      <c r="F24722" s="405">
        <v>81133</v>
      </c>
      <c r="G24722" s="292" t="s">
        <v>2980</v>
      </c>
    </row>
    <row r="24723" spans="1:7">
      <c r="A24723" s="292" t="s">
        <v>49</v>
      </c>
      <c r="B24723" s="405">
        <v>71264</v>
      </c>
      <c r="C24723" s="292" t="s">
        <v>2980</v>
      </c>
      <c r="E24723" s="292" t="s">
        <v>214</v>
      </c>
      <c r="F24723" s="405">
        <v>81138</v>
      </c>
      <c r="G24723" s="292" t="s">
        <v>2980</v>
      </c>
    </row>
    <row r="24724" spans="1:7">
      <c r="A24724" s="292" t="s">
        <v>49</v>
      </c>
      <c r="B24724" s="405">
        <v>71853</v>
      </c>
      <c r="C24724" s="292" t="s">
        <v>2980</v>
      </c>
      <c r="E24724" s="292" t="s">
        <v>214</v>
      </c>
      <c r="F24724" s="405">
        <v>81143</v>
      </c>
      <c r="G24724" s="292" t="s">
        <v>2980</v>
      </c>
    </row>
    <row r="24725" spans="1:7">
      <c r="A24725" s="292" t="s">
        <v>49</v>
      </c>
      <c r="B24725" s="405">
        <v>72424</v>
      </c>
      <c r="C24725" s="292" t="s">
        <v>2980</v>
      </c>
      <c r="E24725" s="292" t="s">
        <v>214</v>
      </c>
      <c r="F24725" s="405">
        <v>81147</v>
      </c>
      <c r="G24725" s="292" t="s">
        <v>2980</v>
      </c>
    </row>
    <row r="24726" spans="1:7">
      <c r="A24726" s="292" t="s">
        <v>49</v>
      </c>
      <c r="B24726" s="405">
        <v>72682</v>
      </c>
      <c r="C24726" s="292" t="s">
        <v>2980</v>
      </c>
      <c r="E24726" s="292" t="s">
        <v>214</v>
      </c>
      <c r="F24726" s="405">
        <v>81149</v>
      </c>
      <c r="G24726" s="292" t="s">
        <v>2980</v>
      </c>
    </row>
    <row r="24727" spans="1:7">
      <c r="A24727" s="292" t="s">
        <v>49</v>
      </c>
      <c r="B24727" s="405">
        <v>73461</v>
      </c>
      <c r="C24727" s="292" t="s">
        <v>2980</v>
      </c>
      <c r="E24727" s="292" t="s">
        <v>214</v>
      </c>
      <c r="F24727" s="405">
        <v>81151</v>
      </c>
      <c r="G24727" s="292" t="s">
        <v>2980</v>
      </c>
    </row>
    <row r="24728" spans="1:7">
      <c r="A24728" s="292" t="s">
        <v>49</v>
      </c>
      <c r="B24728" s="405">
        <v>74002</v>
      </c>
      <c r="C24728" s="292" t="s">
        <v>2980</v>
      </c>
      <c r="E24728" s="292" t="s">
        <v>214</v>
      </c>
      <c r="F24728" s="405">
        <v>81152</v>
      </c>
      <c r="G24728" s="292" t="s">
        <v>2980</v>
      </c>
    </row>
    <row r="24729" spans="1:7">
      <c r="A24729" s="292" t="s">
        <v>49</v>
      </c>
      <c r="B24729" s="405">
        <v>74576</v>
      </c>
      <c r="C24729" s="292" t="s">
        <v>2980</v>
      </c>
      <c r="E24729" s="292" t="s">
        <v>214</v>
      </c>
      <c r="F24729" s="405">
        <v>81155</v>
      </c>
      <c r="G24729" s="292" t="s">
        <v>2980</v>
      </c>
    </row>
    <row r="24730" spans="1:7">
      <c r="A24730" s="292" t="s">
        <v>49</v>
      </c>
      <c r="B24730" s="405">
        <v>75436</v>
      </c>
      <c r="C24730" s="292" t="s">
        <v>2980</v>
      </c>
      <c r="E24730" s="292" t="s">
        <v>214</v>
      </c>
      <c r="F24730" s="405">
        <v>81220</v>
      </c>
      <c r="G24730" s="292" t="s">
        <v>2980</v>
      </c>
    </row>
    <row r="24731" spans="1:7">
      <c r="A24731" s="292" t="s">
        <v>49</v>
      </c>
      <c r="B24731" s="405">
        <v>75930</v>
      </c>
      <c r="C24731" s="292" t="s">
        <v>2980</v>
      </c>
      <c r="E24731" s="292" t="s">
        <v>214</v>
      </c>
      <c r="F24731" s="405">
        <v>81223</v>
      </c>
      <c r="G24731" s="292" t="s">
        <v>2980</v>
      </c>
    </row>
    <row r="24732" spans="1:7">
      <c r="A24732" s="292" t="s">
        <v>49</v>
      </c>
      <c r="B24732" s="405">
        <v>76538</v>
      </c>
      <c r="C24732" s="292" t="s">
        <v>2980</v>
      </c>
      <c r="E24732" s="292" t="s">
        <v>214</v>
      </c>
      <c r="F24732" s="405">
        <v>81231</v>
      </c>
      <c r="G24732" s="292" t="s">
        <v>2980</v>
      </c>
    </row>
    <row r="24733" spans="1:7">
      <c r="A24733" s="292" t="s">
        <v>49</v>
      </c>
      <c r="B24733" s="405">
        <v>76882</v>
      </c>
      <c r="C24733" s="292" t="s">
        <v>2980</v>
      </c>
      <c r="E24733" s="292" t="s">
        <v>214</v>
      </c>
      <c r="F24733" s="405">
        <v>81232</v>
      </c>
      <c r="G24733" s="292" t="s">
        <v>2980</v>
      </c>
    </row>
    <row r="24734" spans="1:7">
      <c r="A24734" s="292" t="s">
        <v>49</v>
      </c>
      <c r="B24734" s="405">
        <v>67675</v>
      </c>
      <c r="C24734" s="292" t="s">
        <v>2980</v>
      </c>
      <c r="E24734" s="292" t="s">
        <v>214</v>
      </c>
      <c r="F24734" s="405">
        <v>81243</v>
      </c>
      <c r="G24734" s="292" t="s">
        <v>2980</v>
      </c>
    </row>
    <row r="24735" spans="1:7">
      <c r="A24735" s="292" t="s">
        <v>49</v>
      </c>
      <c r="B24735" s="405">
        <v>68742</v>
      </c>
      <c r="C24735" s="292" t="s">
        <v>2980</v>
      </c>
      <c r="E24735" s="292" t="s">
        <v>214</v>
      </c>
      <c r="F24735" s="405">
        <v>81252</v>
      </c>
      <c r="G24735" s="292" t="s">
        <v>2980</v>
      </c>
    </row>
    <row r="24736" spans="1:7">
      <c r="A24736" s="292" t="s">
        <v>49</v>
      </c>
      <c r="B24736" s="405">
        <v>69044</v>
      </c>
      <c r="C24736" s="292" t="s">
        <v>2980</v>
      </c>
      <c r="E24736" s="292" t="s">
        <v>214</v>
      </c>
      <c r="F24736" s="405">
        <v>81320</v>
      </c>
      <c r="G24736" s="292" t="s">
        <v>2980</v>
      </c>
    </row>
    <row r="24737" spans="1:7">
      <c r="A24737" s="292" t="s">
        <v>49</v>
      </c>
      <c r="B24737" s="405">
        <v>69340</v>
      </c>
      <c r="C24737" s="292" t="s">
        <v>2980</v>
      </c>
      <c r="E24737" s="292" t="s">
        <v>214</v>
      </c>
      <c r="F24737" s="405">
        <v>81323</v>
      </c>
      <c r="G24737" s="292" t="s">
        <v>2980</v>
      </c>
    </row>
    <row r="24738" spans="1:7">
      <c r="A24738" s="292" t="s">
        <v>49</v>
      </c>
      <c r="B24738" s="405">
        <v>71277</v>
      </c>
      <c r="C24738" s="292" t="s">
        <v>2980</v>
      </c>
      <c r="E24738" s="292" t="s">
        <v>214</v>
      </c>
      <c r="F24738" s="405">
        <v>81324</v>
      </c>
      <c r="G24738" s="292" t="s">
        <v>2980</v>
      </c>
    </row>
    <row r="24739" spans="1:7">
      <c r="A24739" s="292" t="s">
        <v>49</v>
      </c>
      <c r="B24739" s="405">
        <v>71858</v>
      </c>
      <c r="C24739" s="292" t="s">
        <v>2980</v>
      </c>
      <c r="E24739" s="292" t="s">
        <v>214</v>
      </c>
      <c r="F24739" s="405">
        <v>81325</v>
      </c>
      <c r="G24739" s="292" t="s">
        <v>2980</v>
      </c>
    </row>
    <row r="24740" spans="1:7">
      <c r="A24740" s="292" t="s">
        <v>49</v>
      </c>
      <c r="B24740" s="405">
        <v>72425</v>
      </c>
      <c r="C24740" s="292" t="s">
        <v>2980</v>
      </c>
      <c r="E24740" s="292" t="s">
        <v>214</v>
      </c>
      <c r="F24740" s="405">
        <v>81331</v>
      </c>
      <c r="G24740" s="292" t="s">
        <v>2980</v>
      </c>
    </row>
    <row r="24741" spans="1:7">
      <c r="A24741" s="292" t="s">
        <v>49</v>
      </c>
      <c r="B24741" s="405">
        <v>72683</v>
      </c>
      <c r="C24741" s="292" t="s">
        <v>2980</v>
      </c>
      <c r="E24741" s="292" t="s">
        <v>214</v>
      </c>
      <c r="F24741" s="405">
        <v>81431</v>
      </c>
      <c r="G24741" s="292" t="s">
        <v>2980</v>
      </c>
    </row>
    <row r="24742" spans="1:7">
      <c r="A24742" s="292" t="s">
        <v>49</v>
      </c>
      <c r="B24742" s="405">
        <v>73488</v>
      </c>
      <c r="C24742" s="292" t="s">
        <v>2980</v>
      </c>
      <c r="E24742" s="292" t="s">
        <v>214</v>
      </c>
      <c r="F24742" s="405">
        <v>81434</v>
      </c>
      <c r="G24742" s="292" t="s">
        <v>2980</v>
      </c>
    </row>
    <row r="24743" spans="1:7">
      <c r="A24743" s="292" t="s">
        <v>49</v>
      </c>
      <c r="B24743" s="405">
        <v>74027</v>
      </c>
      <c r="C24743" s="292" t="s">
        <v>2980</v>
      </c>
      <c r="E24743" s="292" t="s">
        <v>214</v>
      </c>
      <c r="F24743" s="405">
        <v>81522</v>
      </c>
      <c r="G24743" s="292" t="s">
        <v>2980</v>
      </c>
    </row>
    <row r="24744" spans="1:7">
      <c r="A24744" s="292" t="s">
        <v>49</v>
      </c>
      <c r="B24744" s="405">
        <v>74650</v>
      </c>
      <c r="C24744" s="292" t="s">
        <v>2980</v>
      </c>
      <c r="E24744" s="292" t="s">
        <v>214</v>
      </c>
      <c r="F24744" s="405">
        <v>81523</v>
      </c>
      <c r="G24744" s="292" t="s">
        <v>2980</v>
      </c>
    </row>
    <row r="24745" spans="1:7">
      <c r="A24745" s="292" t="s">
        <v>49</v>
      </c>
      <c r="B24745" s="405">
        <v>75450</v>
      </c>
      <c r="C24745" s="292" t="s">
        <v>2980</v>
      </c>
      <c r="E24745" s="292" t="s">
        <v>214</v>
      </c>
      <c r="F24745" s="405">
        <v>81527</v>
      </c>
      <c r="G24745" s="292" t="s">
        <v>2980</v>
      </c>
    </row>
    <row r="24746" spans="1:7">
      <c r="A24746" s="292" t="s">
        <v>49</v>
      </c>
      <c r="B24746" s="405">
        <v>75931</v>
      </c>
      <c r="C24746" s="292" t="s">
        <v>2980</v>
      </c>
      <c r="E24746" s="292" t="s">
        <v>214</v>
      </c>
      <c r="F24746" s="405">
        <v>81610</v>
      </c>
      <c r="G24746" s="292" t="s">
        <v>2980</v>
      </c>
    </row>
    <row r="24747" spans="1:7">
      <c r="A24747" s="292" t="s">
        <v>49</v>
      </c>
      <c r="B24747" s="405">
        <v>76565</v>
      </c>
      <c r="C24747" s="292" t="s">
        <v>2980</v>
      </c>
      <c r="E24747" s="292" t="s">
        <v>214</v>
      </c>
      <c r="F24747" s="405">
        <v>81624</v>
      </c>
      <c r="G24747" s="292" t="s">
        <v>2980</v>
      </c>
    </row>
    <row r="24748" spans="1:7">
      <c r="A24748" s="292" t="s">
        <v>49</v>
      </c>
      <c r="B24748" s="405">
        <v>76884</v>
      </c>
      <c r="C24748" s="292" t="s">
        <v>2980</v>
      </c>
      <c r="E24748" s="292" t="s">
        <v>214</v>
      </c>
      <c r="F24748" s="405">
        <v>81625</v>
      </c>
      <c r="G24748" s="292" t="s">
        <v>2980</v>
      </c>
    </row>
    <row r="24749" spans="1:7">
      <c r="A24749" s="292" t="s">
        <v>49</v>
      </c>
      <c r="B24749" s="405">
        <v>67735</v>
      </c>
      <c r="C24749" s="292" t="s">
        <v>2980</v>
      </c>
      <c r="E24749" s="292" t="s">
        <v>214</v>
      </c>
      <c r="F24749" s="405">
        <v>81638</v>
      </c>
      <c r="G24749" s="292" t="s">
        <v>2980</v>
      </c>
    </row>
    <row r="24750" spans="1:7">
      <c r="A24750" s="292" t="s">
        <v>49</v>
      </c>
      <c r="B24750" s="405">
        <v>68746</v>
      </c>
      <c r="C24750" s="292" t="s">
        <v>2980</v>
      </c>
      <c r="E24750" s="292" t="s">
        <v>214</v>
      </c>
      <c r="F24750" s="405">
        <v>81640</v>
      </c>
      <c r="G24750" s="292" t="s">
        <v>2980</v>
      </c>
    </row>
    <row r="24751" spans="1:7">
      <c r="A24751" s="292" t="s">
        <v>49</v>
      </c>
      <c r="B24751" s="405">
        <v>69045</v>
      </c>
      <c r="C24751" s="292" t="s">
        <v>2980</v>
      </c>
      <c r="E24751" s="292" t="s">
        <v>214</v>
      </c>
      <c r="F24751" s="405">
        <v>81650</v>
      </c>
      <c r="G24751" s="292" t="s">
        <v>2980</v>
      </c>
    </row>
    <row r="24752" spans="1:7">
      <c r="A24752" s="292" t="s">
        <v>49</v>
      </c>
      <c r="B24752" s="405">
        <v>69343</v>
      </c>
      <c r="C24752" s="292" t="s">
        <v>2980</v>
      </c>
      <c r="E24752" s="292" t="s">
        <v>214</v>
      </c>
      <c r="F24752" s="405">
        <v>81652</v>
      </c>
      <c r="G24752" s="292" t="s">
        <v>2980</v>
      </c>
    </row>
    <row r="24753" spans="1:7">
      <c r="A24753" s="292" t="s">
        <v>49</v>
      </c>
      <c r="B24753" s="405">
        <v>71279</v>
      </c>
      <c r="C24753" s="292" t="s">
        <v>2980</v>
      </c>
      <c r="E24753" s="292" t="s">
        <v>214</v>
      </c>
      <c r="F24753" s="405">
        <v>82051</v>
      </c>
      <c r="G24753" s="292" t="s">
        <v>2980</v>
      </c>
    </row>
    <row r="24754" spans="1:7">
      <c r="A24754" s="292" t="s">
        <v>49</v>
      </c>
      <c r="B24754" s="405">
        <v>71861</v>
      </c>
      <c r="C24754" s="292" t="s">
        <v>2980</v>
      </c>
      <c r="E24754" s="292" t="s">
        <v>214</v>
      </c>
      <c r="F24754" s="405">
        <v>82052</v>
      </c>
      <c r="G24754" s="292" t="s">
        <v>2980</v>
      </c>
    </row>
    <row r="24755" spans="1:7">
      <c r="A24755" s="292" t="s">
        <v>49</v>
      </c>
      <c r="B24755" s="405">
        <v>72428</v>
      </c>
      <c r="C24755" s="292" t="s">
        <v>2980</v>
      </c>
      <c r="E24755" s="292" t="s">
        <v>214</v>
      </c>
      <c r="F24755" s="405">
        <v>82053</v>
      </c>
      <c r="G24755" s="292" t="s">
        <v>2980</v>
      </c>
    </row>
    <row r="24756" spans="1:7">
      <c r="A24756" s="292" t="s">
        <v>49</v>
      </c>
      <c r="B24756" s="405">
        <v>72685</v>
      </c>
      <c r="C24756" s="292" t="s">
        <v>2980</v>
      </c>
      <c r="E24756" s="292" t="s">
        <v>214</v>
      </c>
      <c r="F24756" s="405">
        <v>82055</v>
      </c>
      <c r="G24756" s="292" t="s">
        <v>2980</v>
      </c>
    </row>
    <row r="24757" spans="1:7">
      <c r="A24757" s="292" t="s">
        <v>49</v>
      </c>
      <c r="B24757" s="405">
        <v>73543</v>
      </c>
      <c r="C24757" s="292" t="s">
        <v>2980</v>
      </c>
      <c r="E24757" s="292" t="s">
        <v>214</v>
      </c>
      <c r="F24757" s="405">
        <v>82058</v>
      </c>
      <c r="G24757" s="292" t="s">
        <v>2980</v>
      </c>
    </row>
    <row r="24758" spans="1:7">
      <c r="A24758" s="292" t="s">
        <v>49</v>
      </c>
      <c r="B24758" s="405">
        <v>74028</v>
      </c>
      <c r="C24758" s="292" t="s">
        <v>2980</v>
      </c>
      <c r="E24758" s="292" t="s">
        <v>214</v>
      </c>
      <c r="F24758" s="405">
        <v>82061</v>
      </c>
      <c r="G24758" s="292" t="s">
        <v>2980</v>
      </c>
    </row>
    <row r="24759" spans="1:7">
      <c r="A24759" s="292" t="s">
        <v>49</v>
      </c>
      <c r="B24759" s="405">
        <v>74721</v>
      </c>
      <c r="C24759" s="292" t="s">
        <v>2980</v>
      </c>
      <c r="E24759" s="292" t="s">
        <v>214</v>
      </c>
      <c r="F24759" s="405">
        <v>82081</v>
      </c>
      <c r="G24759" s="292" t="s">
        <v>2980</v>
      </c>
    </row>
    <row r="24760" spans="1:7">
      <c r="A24760" s="292" t="s">
        <v>49</v>
      </c>
      <c r="B24760" s="405">
        <v>75476</v>
      </c>
      <c r="C24760" s="292" t="s">
        <v>2980</v>
      </c>
      <c r="E24760" s="292" t="s">
        <v>214</v>
      </c>
      <c r="F24760" s="405">
        <v>82083</v>
      </c>
      <c r="G24760" s="292" t="s">
        <v>2980</v>
      </c>
    </row>
    <row r="24761" spans="1:7">
      <c r="A24761" s="292" t="s">
        <v>49</v>
      </c>
      <c r="B24761" s="405">
        <v>75932</v>
      </c>
      <c r="C24761" s="292" t="s">
        <v>2980</v>
      </c>
      <c r="E24761" s="292" t="s">
        <v>214</v>
      </c>
      <c r="F24761" s="405">
        <v>82084</v>
      </c>
      <c r="G24761" s="292" t="s">
        <v>2980</v>
      </c>
    </row>
    <row r="24762" spans="1:7">
      <c r="A24762" s="292" t="s">
        <v>49</v>
      </c>
      <c r="B24762" s="405">
        <v>76566</v>
      </c>
      <c r="C24762" s="292" t="s">
        <v>2980</v>
      </c>
      <c r="E24762" s="292" t="s">
        <v>214</v>
      </c>
      <c r="F24762" s="405">
        <v>82190</v>
      </c>
      <c r="G24762" s="292" t="s">
        <v>2980</v>
      </c>
    </row>
    <row r="24763" spans="1:7">
      <c r="A24763" s="292" t="s">
        <v>49</v>
      </c>
      <c r="B24763" s="405">
        <v>76885</v>
      </c>
      <c r="C24763" s="292" t="s">
        <v>2980</v>
      </c>
      <c r="E24763" s="292" t="s">
        <v>214</v>
      </c>
      <c r="F24763" s="405">
        <v>82210</v>
      </c>
      <c r="G24763" s="292" t="s">
        <v>2980</v>
      </c>
    </row>
    <row r="24764" spans="1:7">
      <c r="A24764" s="292" t="s">
        <v>49</v>
      </c>
      <c r="B24764" s="405" t="s">
        <v>2981</v>
      </c>
      <c r="C24764" s="292" t="s">
        <v>2980</v>
      </c>
      <c r="E24764" s="292" t="s">
        <v>214</v>
      </c>
      <c r="F24764" s="405">
        <v>82213</v>
      </c>
      <c r="G24764" s="292" t="s">
        <v>2980</v>
      </c>
    </row>
    <row r="24765" spans="1:7">
      <c r="A24765" s="292" t="s">
        <v>49</v>
      </c>
      <c r="B24765" s="405" t="s">
        <v>2982</v>
      </c>
      <c r="C24765" s="292" t="s">
        <v>2980</v>
      </c>
      <c r="E24765" s="292" t="s">
        <v>214</v>
      </c>
      <c r="F24765" s="405">
        <v>82217</v>
      </c>
      <c r="G24765" s="292" t="s">
        <v>2980</v>
      </c>
    </row>
    <row r="24766" spans="1:7">
      <c r="A24766" s="292" t="s">
        <v>49</v>
      </c>
      <c r="B24766" s="405">
        <v>76887</v>
      </c>
      <c r="C24766" s="292" t="s">
        <v>2980</v>
      </c>
      <c r="E24766" s="292" t="s">
        <v>214</v>
      </c>
      <c r="F24766" s="405">
        <v>82218</v>
      </c>
      <c r="G24766" s="292" t="s">
        <v>2980</v>
      </c>
    </row>
    <row r="24767" spans="1:7">
      <c r="A24767" s="292" t="s">
        <v>49</v>
      </c>
      <c r="B24767" s="405">
        <v>78019</v>
      </c>
      <c r="C24767" s="292" t="s">
        <v>2980</v>
      </c>
      <c r="E24767" s="292" t="s">
        <v>214</v>
      </c>
      <c r="F24767" s="405">
        <v>82219</v>
      </c>
      <c r="G24767" s="292" t="s">
        <v>2980</v>
      </c>
    </row>
    <row r="24768" spans="1:7">
      <c r="A24768" s="292" t="s">
        <v>49</v>
      </c>
      <c r="B24768" s="405">
        <v>78932</v>
      </c>
      <c r="C24768" s="292" t="s">
        <v>2980</v>
      </c>
      <c r="E24768" s="292" t="s">
        <v>214</v>
      </c>
      <c r="F24768" s="405">
        <v>82222</v>
      </c>
      <c r="G24768" s="292" t="s">
        <v>2980</v>
      </c>
    </row>
    <row r="24769" spans="1:7">
      <c r="A24769" s="292" t="s">
        <v>49</v>
      </c>
      <c r="B24769" s="405">
        <v>79330</v>
      </c>
      <c r="C24769" s="292" t="s">
        <v>2980</v>
      </c>
      <c r="E24769" s="292" t="s">
        <v>214</v>
      </c>
      <c r="F24769" s="405">
        <v>82223</v>
      </c>
      <c r="G24769" s="292" t="s">
        <v>2980</v>
      </c>
    </row>
    <row r="24770" spans="1:7">
      <c r="A24770" s="292" t="s">
        <v>49</v>
      </c>
      <c r="B24770" s="405">
        <v>80447</v>
      </c>
      <c r="C24770" s="292" t="s">
        <v>2980</v>
      </c>
      <c r="E24770" s="292" t="s">
        <v>214</v>
      </c>
      <c r="F24770" s="405">
        <v>82224</v>
      </c>
      <c r="G24770" s="292" t="s">
        <v>2980</v>
      </c>
    </row>
    <row r="24771" spans="1:7">
      <c r="A24771" s="292" t="s">
        <v>49</v>
      </c>
      <c r="B24771" s="405">
        <v>80834</v>
      </c>
      <c r="C24771" s="292" t="s">
        <v>2980</v>
      </c>
      <c r="E24771" s="292" t="s">
        <v>214</v>
      </c>
      <c r="F24771" s="405">
        <v>82229</v>
      </c>
      <c r="G24771" s="292" t="s">
        <v>2980</v>
      </c>
    </row>
    <row r="24772" spans="1:7">
      <c r="A24772" s="292" t="s">
        <v>49</v>
      </c>
      <c r="B24772" s="405">
        <v>81220</v>
      </c>
      <c r="C24772" s="292" t="s">
        <v>2980</v>
      </c>
      <c r="E24772" s="292" t="s">
        <v>214</v>
      </c>
      <c r="F24772" s="405">
        <v>82243</v>
      </c>
      <c r="G24772" s="292" t="s">
        <v>2980</v>
      </c>
    </row>
    <row r="24773" spans="1:7">
      <c r="A24773" s="292" t="s">
        <v>49</v>
      </c>
      <c r="B24773" s="405">
        <v>82229</v>
      </c>
      <c r="C24773" s="292" t="s">
        <v>2980</v>
      </c>
      <c r="E24773" s="292" t="s">
        <v>214</v>
      </c>
      <c r="F24773" s="405">
        <v>82244</v>
      </c>
      <c r="G24773" s="292" t="s">
        <v>2980</v>
      </c>
    </row>
    <row r="24774" spans="1:7">
      <c r="A24774" s="292" t="s">
        <v>49</v>
      </c>
      <c r="B24774" s="405">
        <v>82936</v>
      </c>
      <c r="C24774" s="292" t="s">
        <v>2980</v>
      </c>
      <c r="E24774" s="292" t="s">
        <v>214</v>
      </c>
      <c r="F24774" s="405">
        <v>82310</v>
      </c>
      <c r="G24774" s="292" t="s">
        <v>2980</v>
      </c>
    </row>
    <row r="24775" spans="1:7">
      <c r="A24775" s="292" t="s">
        <v>49</v>
      </c>
      <c r="B24775" s="405">
        <v>83525</v>
      </c>
      <c r="C24775" s="292" t="s">
        <v>2980</v>
      </c>
      <c r="E24775" s="292" t="s">
        <v>214</v>
      </c>
      <c r="F24775" s="405">
        <v>82322</v>
      </c>
      <c r="G24775" s="292" t="s">
        <v>2980</v>
      </c>
    </row>
    <row r="24776" spans="1:7">
      <c r="A24776" s="292" t="s">
        <v>49</v>
      </c>
      <c r="B24776" s="405">
        <v>84313</v>
      </c>
      <c r="C24776" s="292" t="s">
        <v>2980</v>
      </c>
      <c r="E24776" s="292" t="s">
        <v>214</v>
      </c>
      <c r="F24776" s="405">
        <v>82329</v>
      </c>
      <c r="G24776" s="292" t="s">
        <v>2980</v>
      </c>
    </row>
    <row r="24777" spans="1:7">
      <c r="A24777" s="292" t="s">
        <v>49</v>
      </c>
      <c r="B24777" s="405">
        <v>85354</v>
      </c>
      <c r="C24777" s="292" t="s">
        <v>2980</v>
      </c>
      <c r="E24777" s="292" t="s">
        <v>214</v>
      </c>
      <c r="F24777" s="405">
        <v>82334</v>
      </c>
      <c r="G24777" s="292" t="s">
        <v>2980</v>
      </c>
    </row>
    <row r="24778" spans="1:7">
      <c r="A24778" s="292" t="s">
        <v>49</v>
      </c>
      <c r="B24778" s="405">
        <v>86054</v>
      </c>
      <c r="C24778" s="292" t="s">
        <v>2980</v>
      </c>
      <c r="E24778" s="292" t="s">
        <v>214</v>
      </c>
      <c r="F24778" s="405">
        <v>82422</v>
      </c>
      <c r="G24778" s="292" t="s">
        <v>2980</v>
      </c>
    </row>
    <row r="24779" spans="1:7">
      <c r="A24779" s="292" t="s">
        <v>49</v>
      </c>
      <c r="B24779" s="405">
        <v>87045</v>
      </c>
      <c r="C24779" s="292" t="s">
        <v>2980</v>
      </c>
      <c r="E24779" s="292" t="s">
        <v>214</v>
      </c>
      <c r="F24779" s="405">
        <v>82428</v>
      </c>
      <c r="G24779" s="292" t="s">
        <v>2980</v>
      </c>
    </row>
    <row r="24780" spans="1:7">
      <c r="A24780" s="292" t="s">
        <v>49</v>
      </c>
      <c r="B24780" s="405">
        <v>87565</v>
      </c>
      <c r="C24780" s="292" t="s">
        <v>2980</v>
      </c>
      <c r="E24780" s="292" t="s">
        <v>214</v>
      </c>
      <c r="F24780" s="405">
        <v>82433</v>
      </c>
      <c r="G24780" s="292" t="s">
        <v>2980</v>
      </c>
    </row>
    <row r="24781" spans="1:7">
      <c r="A24781" s="292" t="s">
        <v>49</v>
      </c>
      <c r="B24781" s="405">
        <v>76888</v>
      </c>
      <c r="C24781" s="292" t="s">
        <v>2980</v>
      </c>
      <c r="E24781" s="292" t="s">
        <v>214</v>
      </c>
      <c r="F24781" s="405">
        <v>82442</v>
      </c>
      <c r="G24781" s="292" t="s">
        <v>2980</v>
      </c>
    </row>
    <row r="24782" spans="1:7">
      <c r="A24782" s="292" t="s">
        <v>49</v>
      </c>
      <c r="B24782" s="405">
        <v>78021</v>
      </c>
      <c r="C24782" s="292" t="s">
        <v>2980</v>
      </c>
      <c r="E24782" s="292" t="s">
        <v>214</v>
      </c>
      <c r="F24782" s="405">
        <v>82512</v>
      </c>
      <c r="G24782" s="292" t="s">
        <v>2980</v>
      </c>
    </row>
    <row r="24783" spans="1:7">
      <c r="A24783" s="292" t="s">
        <v>49</v>
      </c>
      <c r="B24783" s="405">
        <v>78933</v>
      </c>
      <c r="C24783" s="292" t="s">
        <v>2980</v>
      </c>
      <c r="E24783" s="292" t="s">
        <v>214</v>
      </c>
      <c r="F24783" s="405">
        <v>82514</v>
      </c>
      <c r="G24783" s="292" t="s">
        <v>2980</v>
      </c>
    </row>
    <row r="24784" spans="1:7">
      <c r="A24784" s="292" t="s">
        <v>49</v>
      </c>
      <c r="B24784" s="405">
        <v>79345</v>
      </c>
      <c r="C24784" s="292" t="s">
        <v>2980</v>
      </c>
      <c r="E24784" s="292" t="s">
        <v>214</v>
      </c>
      <c r="F24784" s="405">
        <v>82620</v>
      </c>
      <c r="G24784" s="292" t="s">
        <v>2980</v>
      </c>
    </row>
    <row r="24785" spans="1:7">
      <c r="A24785" s="292" t="s">
        <v>49</v>
      </c>
      <c r="B24785" s="405">
        <v>80448</v>
      </c>
      <c r="C24785" s="292" t="s">
        <v>2980</v>
      </c>
      <c r="E24785" s="292" t="s">
        <v>214</v>
      </c>
      <c r="F24785" s="405">
        <v>82630</v>
      </c>
      <c r="G24785" s="292" t="s">
        <v>2980</v>
      </c>
    </row>
    <row r="24786" spans="1:7">
      <c r="A24786" s="292" t="s">
        <v>49</v>
      </c>
      <c r="B24786" s="405">
        <v>80861</v>
      </c>
      <c r="C24786" s="292" t="s">
        <v>2980</v>
      </c>
      <c r="E24786" s="292" t="s">
        <v>214</v>
      </c>
      <c r="F24786" s="405">
        <v>82635</v>
      </c>
      <c r="G24786" s="292" t="s">
        <v>2980</v>
      </c>
    </row>
    <row r="24787" spans="1:7">
      <c r="A24787" s="292" t="s">
        <v>49</v>
      </c>
      <c r="B24787" s="405">
        <v>81223</v>
      </c>
      <c r="C24787" s="292" t="s">
        <v>2980</v>
      </c>
      <c r="E24787" s="292" t="s">
        <v>214</v>
      </c>
      <c r="F24787" s="405">
        <v>82638</v>
      </c>
      <c r="G24787" s="292" t="s">
        <v>2980</v>
      </c>
    </row>
    <row r="24788" spans="1:7">
      <c r="A24788" s="292" t="s">
        <v>49</v>
      </c>
      <c r="B24788" s="405">
        <v>82243</v>
      </c>
      <c r="C24788" s="292" t="s">
        <v>2980</v>
      </c>
      <c r="E24788" s="292" t="s">
        <v>214</v>
      </c>
      <c r="F24788" s="405">
        <v>82639</v>
      </c>
      <c r="G24788" s="292" t="s">
        <v>2980</v>
      </c>
    </row>
    <row r="24789" spans="1:7">
      <c r="A24789" s="292" t="s">
        <v>49</v>
      </c>
      <c r="B24789" s="405">
        <v>82938</v>
      </c>
      <c r="C24789" s="292" t="s">
        <v>2980</v>
      </c>
      <c r="E24789" s="292" t="s">
        <v>214</v>
      </c>
      <c r="F24789" s="405">
        <v>82642</v>
      </c>
      <c r="G24789" s="292" t="s">
        <v>2980</v>
      </c>
    </row>
    <row r="24790" spans="1:7">
      <c r="A24790" s="292" t="s">
        <v>49</v>
      </c>
      <c r="B24790" s="405">
        <v>83526</v>
      </c>
      <c r="C24790" s="292" t="s">
        <v>2980</v>
      </c>
      <c r="E24790" s="292" t="s">
        <v>214</v>
      </c>
      <c r="F24790" s="405">
        <v>82646</v>
      </c>
      <c r="G24790" s="292" t="s">
        <v>2980</v>
      </c>
    </row>
    <row r="24791" spans="1:7">
      <c r="A24791" s="292" t="s">
        <v>49</v>
      </c>
      <c r="B24791" s="405">
        <v>84329</v>
      </c>
      <c r="C24791" s="292" t="s">
        <v>2980</v>
      </c>
      <c r="E24791" s="292" t="s">
        <v>214</v>
      </c>
      <c r="F24791" s="405">
        <v>82701</v>
      </c>
      <c r="G24791" s="292" t="s">
        <v>2980</v>
      </c>
    </row>
    <row r="24792" spans="1:7">
      <c r="A24792" s="292" t="s">
        <v>49</v>
      </c>
      <c r="B24792" s="405">
        <v>85360</v>
      </c>
      <c r="C24792" s="292" t="s">
        <v>2980</v>
      </c>
      <c r="E24792" s="292" t="s">
        <v>214</v>
      </c>
      <c r="F24792" s="405">
        <v>82710</v>
      </c>
      <c r="G24792" s="292" t="s">
        <v>2980</v>
      </c>
    </row>
    <row r="24793" spans="1:7">
      <c r="A24793" s="292" t="s">
        <v>49</v>
      </c>
      <c r="B24793" s="405">
        <v>86320</v>
      </c>
      <c r="C24793" s="292" t="s">
        <v>2980</v>
      </c>
      <c r="E24793" s="292" t="s">
        <v>214</v>
      </c>
      <c r="F24793" s="405">
        <v>82712</v>
      </c>
      <c r="G24793" s="292" t="s">
        <v>2980</v>
      </c>
    </row>
    <row r="24794" spans="1:7">
      <c r="A24794" s="292" t="s">
        <v>49</v>
      </c>
      <c r="B24794" s="405">
        <v>87046</v>
      </c>
      <c r="C24794" s="292" t="s">
        <v>2980</v>
      </c>
      <c r="E24794" s="292" t="s">
        <v>214</v>
      </c>
      <c r="F24794" s="405">
        <v>82714</v>
      </c>
      <c r="G24794" s="292" t="s">
        <v>2980</v>
      </c>
    </row>
    <row r="24795" spans="1:7">
      <c r="A24795" s="292" t="s">
        <v>49</v>
      </c>
      <c r="B24795" s="405">
        <v>87573</v>
      </c>
      <c r="C24795" s="292" t="s">
        <v>2980</v>
      </c>
      <c r="E24795" s="292" t="s">
        <v>214</v>
      </c>
      <c r="F24795" s="405">
        <v>82715</v>
      </c>
      <c r="G24795" s="292" t="s">
        <v>2980</v>
      </c>
    </row>
    <row r="24796" spans="1:7">
      <c r="A24796" s="292" t="s">
        <v>49</v>
      </c>
      <c r="B24796" s="405">
        <v>76930</v>
      </c>
      <c r="C24796" s="292" t="s">
        <v>2980</v>
      </c>
      <c r="E24796" s="292" t="s">
        <v>214</v>
      </c>
      <c r="F24796" s="405">
        <v>82720</v>
      </c>
      <c r="G24796" s="292" t="s">
        <v>2980</v>
      </c>
    </row>
    <row r="24797" spans="1:7">
      <c r="A24797" s="292" t="s">
        <v>49</v>
      </c>
      <c r="B24797" s="405">
        <v>78024</v>
      </c>
      <c r="C24797" s="292" t="s">
        <v>2980</v>
      </c>
      <c r="E24797" s="292" t="s">
        <v>214</v>
      </c>
      <c r="F24797" s="405">
        <v>82721</v>
      </c>
      <c r="G24797" s="292" t="s">
        <v>2980</v>
      </c>
    </row>
    <row r="24798" spans="1:7">
      <c r="A24798" s="292" t="s">
        <v>49</v>
      </c>
      <c r="B24798" s="405">
        <v>78935</v>
      </c>
      <c r="C24798" s="292" t="s">
        <v>2980</v>
      </c>
      <c r="E24798" s="292" t="s">
        <v>214</v>
      </c>
      <c r="F24798" s="405">
        <v>82723</v>
      </c>
      <c r="G24798" s="292" t="s">
        <v>2980</v>
      </c>
    </row>
    <row r="24799" spans="1:7">
      <c r="A24799" s="292" t="s">
        <v>49</v>
      </c>
      <c r="B24799" s="405">
        <v>79351</v>
      </c>
      <c r="C24799" s="292" t="s">
        <v>2980</v>
      </c>
      <c r="E24799" s="292" t="s">
        <v>214</v>
      </c>
      <c r="F24799" s="405">
        <v>82725</v>
      </c>
      <c r="G24799" s="292" t="s">
        <v>2980</v>
      </c>
    </row>
    <row r="24800" spans="1:7">
      <c r="A24800" s="292" t="s">
        <v>49</v>
      </c>
      <c r="B24800" s="405">
        <v>80449</v>
      </c>
      <c r="C24800" s="292" t="s">
        <v>2980</v>
      </c>
      <c r="E24800" s="292" t="s">
        <v>214</v>
      </c>
      <c r="F24800" s="405">
        <v>82727</v>
      </c>
      <c r="G24800" s="292" t="s">
        <v>2980</v>
      </c>
    </row>
    <row r="24801" spans="1:7">
      <c r="A24801" s="292" t="s">
        <v>49</v>
      </c>
      <c r="B24801" s="405">
        <v>80862</v>
      </c>
      <c r="C24801" s="292" t="s">
        <v>2980</v>
      </c>
      <c r="E24801" s="292" t="s">
        <v>214</v>
      </c>
      <c r="F24801" s="405">
        <v>82729</v>
      </c>
      <c r="G24801" s="292" t="s">
        <v>2980</v>
      </c>
    </row>
    <row r="24802" spans="1:7">
      <c r="A24802" s="292" t="s">
        <v>49</v>
      </c>
      <c r="B24802" s="405">
        <v>81231</v>
      </c>
      <c r="C24802" s="292" t="s">
        <v>2980</v>
      </c>
      <c r="E24802" s="292" t="s">
        <v>214</v>
      </c>
      <c r="F24802" s="405">
        <v>82730</v>
      </c>
      <c r="G24802" s="292" t="s">
        <v>2980</v>
      </c>
    </row>
    <row r="24803" spans="1:7">
      <c r="A24803" s="292" t="s">
        <v>49</v>
      </c>
      <c r="B24803" s="405">
        <v>82244</v>
      </c>
      <c r="C24803" s="292" t="s">
        <v>2980</v>
      </c>
      <c r="E24803" s="292" t="s">
        <v>214</v>
      </c>
      <c r="F24803" s="405">
        <v>82731</v>
      </c>
      <c r="G24803" s="292" t="s">
        <v>2980</v>
      </c>
    </row>
    <row r="24804" spans="1:7">
      <c r="A24804" s="292" t="s">
        <v>49</v>
      </c>
      <c r="B24804" s="405">
        <v>82941</v>
      </c>
      <c r="C24804" s="292" t="s">
        <v>2980</v>
      </c>
      <c r="E24804" s="292" t="s">
        <v>214</v>
      </c>
      <c r="F24804" s="405">
        <v>82831</v>
      </c>
      <c r="G24804" s="292" t="s">
        <v>2980</v>
      </c>
    </row>
    <row r="24805" spans="1:7">
      <c r="A24805" s="292" t="s">
        <v>49</v>
      </c>
      <c r="B24805" s="405">
        <v>83533</v>
      </c>
      <c r="C24805" s="292" t="s">
        <v>2980</v>
      </c>
      <c r="E24805" s="292" t="s">
        <v>214</v>
      </c>
      <c r="F24805" s="405">
        <v>82835</v>
      </c>
      <c r="G24805" s="292" t="s">
        <v>2980</v>
      </c>
    </row>
    <row r="24806" spans="1:7">
      <c r="A24806" s="292" t="s">
        <v>49</v>
      </c>
      <c r="B24806" s="405">
        <v>84336</v>
      </c>
      <c r="C24806" s="292" t="s">
        <v>2980</v>
      </c>
      <c r="E24806" s="292" t="s">
        <v>214</v>
      </c>
      <c r="F24806" s="405">
        <v>82837</v>
      </c>
      <c r="G24806" s="292" t="s">
        <v>2980</v>
      </c>
    </row>
    <row r="24807" spans="1:7">
      <c r="A24807" s="292" t="s">
        <v>49</v>
      </c>
      <c r="B24807" s="405">
        <v>85530</v>
      </c>
      <c r="C24807" s="292" t="s">
        <v>2980</v>
      </c>
      <c r="E24807" s="292" t="s">
        <v>214</v>
      </c>
      <c r="F24807" s="405">
        <v>82840</v>
      </c>
      <c r="G24807" s="292" t="s">
        <v>2980</v>
      </c>
    </row>
    <row r="24808" spans="1:7">
      <c r="A24808" s="292" t="s">
        <v>49</v>
      </c>
      <c r="B24808" s="405">
        <v>86321</v>
      </c>
      <c r="C24808" s="292" t="s">
        <v>2980</v>
      </c>
      <c r="E24808" s="292" t="s">
        <v>214</v>
      </c>
      <c r="F24808" s="405">
        <v>82844</v>
      </c>
      <c r="G24808" s="292" t="s">
        <v>2980</v>
      </c>
    </row>
    <row r="24809" spans="1:7">
      <c r="A24809" s="292" t="s">
        <v>49</v>
      </c>
      <c r="B24809" s="405">
        <v>87056</v>
      </c>
      <c r="C24809" s="292" t="s">
        <v>2980</v>
      </c>
      <c r="E24809" s="292" t="s">
        <v>214</v>
      </c>
      <c r="F24809" s="405">
        <v>82932</v>
      </c>
      <c r="G24809" s="292" t="s">
        <v>2980</v>
      </c>
    </row>
    <row r="24810" spans="1:7">
      <c r="A24810" s="292" t="s">
        <v>49</v>
      </c>
      <c r="B24810" s="405">
        <v>87575</v>
      </c>
      <c r="C24810" s="292" t="s">
        <v>2980</v>
      </c>
      <c r="E24810" s="292" t="s">
        <v>214</v>
      </c>
      <c r="F24810" s="405">
        <v>82933</v>
      </c>
      <c r="G24810" s="292" t="s">
        <v>2980</v>
      </c>
    </row>
    <row r="24811" spans="1:7">
      <c r="A24811" s="292" t="s">
        <v>49</v>
      </c>
      <c r="B24811" s="405">
        <v>76932</v>
      </c>
      <c r="C24811" s="292" t="s">
        <v>2980</v>
      </c>
      <c r="E24811" s="292" t="s">
        <v>214</v>
      </c>
      <c r="F24811" s="405">
        <v>82934</v>
      </c>
      <c r="G24811" s="292" t="s">
        <v>2980</v>
      </c>
    </row>
    <row r="24812" spans="1:7">
      <c r="A24812" s="292" t="s">
        <v>49</v>
      </c>
      <c r="B24812" s="405">
        <v>78027</v>
      </c>
      <c r="C24812" s="292" t="s">
        <v>2980</v>
      </c>
      <c r="E24812" s="292" t="s">
        <v>214</v>
      </c>
      <c r="F24812" s="405">
        <v>82936</v>
      </c>
      <c r="G24812" s="292" t="s">
        <v>2980</v>
      </c>
    </row>
    <row r="24813" spans="1:7">
      <c r="A24813" s="292" t="s">
        <v>49</v>
      </c>
      <c r="B24813" s="405">
        <v>78940</v>
      </c>
      <c r="C24813" s="292" t="s">
        <v>2980</v>
      </c>
      <c r="E24813" s="292" t="s">
        <v>214</v>
      </c>
      <c r="F24813" s="405">
        <v>82938</v>
      </c>
      <c r="G24813" s="292" t="s">
        <v>2980</v>
      </c>
    </row>
    <row r="24814" spans="1:7">
      <c r="A24814" s="292" t="s">
        <v>49</v>
      </c>
      <c r="B24814" s="405">
        <v>79376</v>
      </c>
      <c r="C24814" s="292" t="s">
        <v>2980</v>
      </c>
      <c r="E24814" s="292" t="s">
        <v>214</v>
      </c>
      <c r="F24814" s="405">
        <v>82941</v>
      </c>
      <c r="G24814" s="292" t="s">
        <v>2980</v>
      </c>
    </row>
    <row r="24815" spans="1:7">
      <c r="A24815" s="292" t="s">
        <v>49</v>
      </c>
      <c r="B24815" s="405">
        <v>80455</v>
      </c>
      <c r="C24815" s="292" t="s">
        <v>2980</v>
      </c>
      <c r="E24815" s="292" t="s">
        <v>214</v>
      </c>
      <c r="F24815" s="405">
        <v>82945</v>
      </c>
      <c r="G24815" s="292" t="s">
        <v>2980</v>
      </c>
    </row>
    <row r="24816" spans="1:7">
      <c r="A24816" s="292" t="s">
        <v>49</v>
      </c>
      <c r="B24816" s="405">
        <v>80864</v>
      </c>
      <c r="C24816" s="292" t="s">
        <v>2980</v>
      </c>
      <c r="E24816" s="292" t="s">
        <v>214</v>
      </c>
      <c r="F24816" s="405">
        <v>83013</v>
      </c>
      <c r="G24816" s="292" t="s">
        <v>2980</v>
      </c>
    </row>
    <row r="24817" spans="1:7">
      <c r="A24817" s="292" t="s">
        <v>49</v>
      </c>
      <c r="B24817" s="405">
        <v>81232</v>
      </c>
      <c r="C24817" s="292" t="s">
        <v>2980</v>
      </c>
      <c r="E24817" s="292" t="s">
        <v>214</v>
      </c>
      <c r="F24817" s="405">
        <v>83111</v>
      </c>
      <c r="G24817" s="292" t="s">
        <v>2980</v>
      </c>
    </row>
    <row r="24818" spans="1:7">
      <c r="A24818" s="292" t="s">
        <v>49</v>
      </c>
      <c r="B24818" s="405">
        <v>82310</v>
      </c>
      <c r="C24818" s="292" t="s">
        <v>2980</v>
      </c>
      <c r="E24818" s="292" t="s">
        <v>214</v>
      </c>
      <c r="F24818" s="405">
        <v>83113</v>
      </c>
      <c r="G24818" s="292" t="s">
        <v>2980</v>
      </c>
    </row>
    <row r="24819" spans="1:7">
      <c r="A24819" s="292" t="s">
        <v>49</v>
      </c>
      <c r="B24819" s="405">
        <v>82945</v>
      </c>
      <c r="C24819" s="292" t="s">
        <v>2980</v>
      </c>
      <c r="E24819" s="292" t="s">
        <v>214</v>
      </c>
      <c r="F24819" s="405">
        <v>83127</v>
      </c>
      <c r="G24819" s="292" t="s">
        <v>2980</v>
      </c>
    </row>
    <row r="24820" spans="1:7">
      <c r="A24820" s="292" t="s">
        <v>49</v>
      </c>
      <c r="B24820" s="405">
        <v>83537</v>
      </c>
      <c r="C24820" s="292" t="s">
        <v>2980</v>
      </c>
      <c r="E24820" s="292" t="s">
        <v>214</v>
      </c>
      <c r="F24820" s="405">
        <v>83212</v>
      </c>
      <c r="G24820" s="292" t="s">
        <v>2980</v>
      </c>
    </row>
    <row r="24821" spans="1:7">
      <c r="A24821" s="292" t="s">
        <v>49</v>
      </c>
      <c r="B24821" s="405">
        <v>84510</v>
      </c>
      <c r="C24821" s="292" t="s">
        <v>2980</v>
      </c>
      <c r="E24821" s="292" t="s">
        <v>214</v>
      </c>
      <c r="F24821" s="405">
        <v>83213</v>
      </c>
      <c r="G24821" s="292" t="s">
        <v>2980</v>
      </c>
    </row>
    <row r="24822" spans="1:7">
      <c r="A24822" s="292" t="s">
        <v>49</v>
      </c>
      <c r="B24822" s="405">
        <v>85547</v>
      </c>
      <c r="C24822" s="292" t="s">
        <v>2980</v>
      </c>
      <c r="E24822" s="292" t="s">
        <v>214</v>
      </c>
      <c r="F24822" s="405">
        <v>83215</v>
      </c>
      <c r="G24822" s="292" t="s">
        <v>2980</v>
      </c>
    </row>
    <row r="24823" spans="1:7">
      <c r="A24823" s="292" t="s">
        <v>49</v>
      </c>
      <c r="B24823" s="405">
        <v>86332</v>
      </c>
      <c r="C24823" s="292" t="s">
        <v>2980</v>
      </c>
      <c r="E24823" s="292" t="s">
        <v>214</v>
      </c>
      <c r="F24823" s="405">
        <v>83227</v>
      </c>
      <c r="G24823" s="292" t="s">
        <v>2980</v>
      </c>
    </row>
    <row r="24824" spans="1:7">
      <c r="A24824" s="292" t="s">
        <v>49</v>
      </c>
      <c r="B24824" s="405">
        <v>87061</v>
      </c>
      <c r="C24824" s="292" t="s">
        <v>2980</v>
      </c>
      <c r="E24824" s="292" t="s">
        <v>214</v>
      </c>
      <c r="F24824" s="405">
        <v>83229</v>
      </c>
      <c r="G24824" s="292" t="s">
        <v>2980</v>
      </c>
    </row>
    <row r="24825" spans="1:7">
      <c r="A24825" s="292" t="s">
        <v>49</v>
      </c>
      <c r="B24825" s="405">
        <v>87577</v>
      </c>
      <c r="C24825" s="292" t="s">
        <v>2980</v>
      </c>
      <c r="E24825" s="292" t="s">
        <v>214</v>
      </c>
      <c r="F24825" s="405">
        <v>83235</v>
      </c>
      <c r="G24825" s="292" t="s">
        <v>2980</v>
      </c>
    </row>
    <row r="24826" spans="1:7">
      <c r="A24826" s="292" t="s">
        <v>49</v>
      </c>
      <c r="B24826" s="405">
        <v>76939</v>
      </c>
      <c r="C24826" s="292" t="s">
        <v>2980</v>
      </c>
      <c r="E24826" s="292" t="s">
        <v>214</v>
      </c>
      <c r="F24826" s="405">
        <v>83243</v>
      </c>
      <c r="G24826" s="292" t="s">
        <v>2980</v>
      </c>
    </row>
    <row r="24827" spans="1:7">
      <c r="A24827" s="292" t="s">
        <v>49</v>
      </c>
      <c r="B24827" s="405">
        <v>78058</v>
      </c>
      <c r="C24827" s="292" t="s">
        <v>2980</v>
      </c>
      <c r="E24827" s="292" t="s">
        <v>214</v>
      </c>
      <c r="F24827" s="405">
        <v>83244</v>
      </c>
      <c r="G24827" s="292" t="s">
        <v>2980</v>
      </c>
    </row>
    <row r="24828" spans="1:7">
      <c r="A24828" s="292" t="s">
        <v>49</v>
      </c>
      <c r="B24828" s="405">
        <v>78946</v>
      </c>
      <c r="C24828" s="292" t="s">
        <v>2980</v>
      </c>
      <c r="E24828" s="292" t="s">
        <v>214</v>
      </c>
      <c r="F24828" s="405">
        <v>83246</v>
      </c>
      <c r="G24828" s="292" t="s">
        <v>2980</v>
      </c>
    </row>
    <row r="24829" spans="1:7">
      <c r="A24829" s="292" t="s">
        <v>49</v>
      </c>
      <c r="B24829" s="405">
        <v>79503</v>
      </c>
      <c r="C24829" s="292" t="s">
        <v>2980</v>
      </c>
      <c r="E24829" s="292" t="s">
        <v>214</v>
      </c>
      <c r="F24829" s="405">
        <v>83250</v>
      </c>
      <c r="G24829" s="292" t="s">
        <v>2980</v>
      </c>
    </row>
    <row r="24830" spans="1:7">
      <c r="A24830" s="292" t="s">
        <v>49</v>
      </c>
      <c r="B24830" s="405">
        <v>80456</v>
      </c>
      <c r="C24830" s="292" t="s">
        <v>2980</v>
      </c>
      <c r="E24830" s="292" t="s">
        <v>214</v>
      </c>
      <c r="F24830" s="405">
        <v>83253</v>
      </c>
      <c r="G24830" s="292" t="s">
        <v>2980</v>
      </c>
    </row>
    <row r="24831" spans="1:7">
      <c r="A24831" s="292" t="s">
        <v>49</v>
      </c>
      <c r="B24831" s="405">
        <v>80926</v>
      </c>
      <c r="C24831" s="292" t="s">
        <v>2980</v>
      </c>
      <c r="E24831" s="292" t="s">
        <v>214</v>
      </c>
      <c r="F24831" s="405">
        <v>83255</v>
      </c>
      <c r="G24831" s="292" t="s">
        <v>2980</v>
      </c>
    </row>
    <row r="24832" spans="1:7">
      <c r="A24832" s="292" t="s">
        <v>49</v>
      </c>
      <c r="B24832" s="405">
        <v>81243</v>
      </c>
      <c r="C24832" s="292" t="s">
        <v>2980</v>
      </c>
      <c r="E24832" s="292" t="s">
        <v>214</v>
      </c>
      <c r="F24832" s="405">
        <v>83276</v>
      </c>
      <c r="G24832" s="292" t="s">
        <v>2980</v>
      </c>
    </row>
    <row r="24833" spans="1:7">
      <c r="A24833" s="292" t="s">
        <v>49</v>
      </c>
      <c r="B24833" s="405">
        <v>82322</v>
      </c>
      <c r="C24833" s="292" t="s">
        <v>2980</v>
      </c>
      <c r="E24833" s="292" t="s">
        <v>214</v>
      </c>
      <c r="F24833" s="405">
        <v>83278</v>
      </c>
      <c r="G24833" s="292" t="s">
        <v>2980</v>
      </c>
    </row>
    <row r="24834" spans="1:7">
      <c r="A24834" s="292" t="s">
        <v>49</v>
      </c>
      <c r="B24834" s="405">
        <v>83013</v>
      </c>
      <c r="C24834" s="292" t="s">
        <v>2980</v>
      </c>
      <c r="E24834" s="292" t="s">
        <v>214</v>
      </c>
      <c r="F24834" s="405">
        <v>83281</v>
      </c>
      <c r="G24834" s="292" t="s">
        <v>2980</v>
      </c>
    </row>
    <row r="24835" spans="1:7">
      <c r="A24835" s="292" t="s">
        <v>49</v>
      </c>
      <c r="B24835" s="405">
        <v>83539</v>
      </c>
      <c r="C24835" s="292" t="s">
        <v>2980</v>
      </c>
      <c r="E24835" s="292" t="s">
        <v>214</v>
      </c>
      <c r="F24835" s="405">
        <v>83283</v>
      </c>
      <c r="G24835" s="292" t="s">
        <v>2980</v>
      </c>
    </row>
    <row r="24836" spans="1:7">
      <c r="A24836" s="292" t="s">
        <v>49</v>
      </c>
      <c r="B24836" s="405">
        <v>84511</v>
      </c>
      <c r="C24836" s="292" t="s">
        <v>2980</v>
      </c>
      <c r="E24836" s="292" t="s">
        <v>214</v>
      </c>
      <c r="F24836" s="405">
        <v>83285</v>
      </c>
      <c r="G24836" s="292" t="s">
        <v>2980</v>
      </c>
    </row>
    <row r="24837" spans="1:7">
      <c r="A24837" s="292" t="s">
        <v>49</v>
      </c>
      <c r="B24837" s="405">
        <v>85553</v>
      </c>
      <c r="C24837" s="292" t="s">
        <v>2980</v>
      </c>
      <c r="E24837" s="292" t="s">
        <v>214</v>
      </c>
      <c r="F24837" s="405">
        <v>83302</v>
      </c>
      <c r="G24837" s="292" t="s">
        <v>2980</v>
      </c>
    </row>
    <row r="24838" spans="1:7">
      <c r="A24838" s="292" t="s">
        <v>49</v>
      </c>
      <c r="B24838" s="405">
        <v>86337</v>
      </c>
      <c r="C24838" s="292" t="s">
        <v>2980</v>
      </c>
      <c r="E24838" s="292" t="s">
        <v>214</v>
      </c>
      <c r="F24838" s="405">
        <v>83320</v>
      </c>
      <c r="G24838" s="292" t="s">
        <v>2980</v>
      </c>
    </row>
    <row r="24839" spans="1:7">
      <c r="A24839" s="292" t="s">
        <v>49</v>
      </c>
      <c r="B24839" s="405">
        <v>87063</v>
      </c>
      <c r="C24839" s="292" t="s">
        <v>2980</v>
      </c>
      <c r="E24839" s="292" t="s">
        <v>214</v>
      </c>
      <c r="F24839" s="405">
        <v>83327</v>
      </c>
      <c r="G24839" s="292" t="s">
        <v>2980</v>
      </c>
    </row>
    <row r="24840" spans="1:7">
      <c r="A24840" s="292" t="s">
        <v>49</v>
      </c>
      <c r="B24840" s="405">
        <v>87579</v>
      </c>
      <c r="C24840" s="292" t="s">
        <v>2980</v>
      </c>
      <c r="E24840" s="292" t="s">
        <v>214</v>
      </c>
      <c r="F24840" s="405">
        <v>83342</v>
      </c>
      <c r="G24840" s="292" t="s">
        <v>2980</v>
      </c>
    </row>
    <row r="24841" spans="1:7">
      <c r="A24841" s="292" t="s">
        <v>49</v>
      </c>
      <c r="B24841" s="405">
        <v>76950</v>
      </c>
      <c r="C24841" s="292" t="s">
        <v>2980</v>
      </c>
      <c r="E24841" s="292" t="s">
        <v>214</v>
      </c>
      <c r="F24841" s="405">
        <v>83346</v>
      </c>
      <c r="G24841" s="292" t="s">
        <v>2980</v>
      </c>
    </row>
    <row r="24842" spans="1:7">
      <c r="A24842" s="292" t="s">
        <v>49</v>
      </c>
      <c r="B24842" s="405">
        <v>78072</v>
      </c>
      <c r="C24842" s="292" t="s">
        <v>2980</v>
      </c>
      <c r="E24842" s="292" t="s">
        <v>214</v>
      </c>
      <c r="F24842" s="405">
        <v>83425</v>
      </c>
      <c r="G24842" s="292" t="s">
        <v>2980</v>
      </c>
    </row>
    <row r="24843" spans="1:7">
      <c r="A24843" s="292" t="s">
        <v>49</v>
      </c>
      <c r="B24843" s="405">
        <v>78948</v>
      </c>
      <c r="C24843" s="292" t="s">
        <v>2980</v>
      </c>
      <c r="E24843" s="292" t="s">
        <v>214</v>
      </c>
      <c r="F24843" s="405">
        <v>83446</v>
      </c>
      <c r="G24843" s="292" t="s">
        <v>2980</v>
      </c>
    </row>
    <row r="24844" spans="1:7">
      <c r="A24844" s="292" t="s">
        <v>49</v>
      </c>
      <c r="B24844" s="405">
        <v>79510</v>
      </c>
      <c r="C24844" s="292" t="s">
        <v>2980</v>
      </c>
      <c r="E24844" s="292" t="s">
        <v>214</v>
      </c>
      <c r="F24844" s="405">
        <v>83462</v>
      </c>
      <c r="G24844" s="292" t="s">
        <v>2980</v>
      </c>
    </row>
    <row r="24845" spans="1:7">
      <c r="A24845" s="292" t="s">
        <v>49</v>
      </c>
      <c r="B24845" s="405">
        <v>80459</v>
      </c>
      <c r="C24845" s="292" t="s">
        <v>2980</v>
      </c>
      <c r="E24845" s="292" t="s">
        <v>214</v>
      </c>
      <c r="F24845" s="405">
        <v>83463</v>
      </c>
      <c r="G24845" s="292" t="s">
        <v>2980</v>
      </c>
    </row>
    <row r="24846" spans="1:7">
      <c r="A24846" s="292" t="s">
        <v>49</v>
      </c>
      <c r="B24846" s="405">
        <v>81019</v>
      </c>
      <c r="C24846" s="292" t="s">
        <v>2980</v>
      </c>
      <c r="E24846" s="292" t="s">
        <v>214</v>
      </c>
      <c r="F24846" s="405">
        <v>83464</v>
      </c>
      <c r="G24846" s="292" t="s">
        <v>2980</v>
      </c>
    </row>
    <row r="24847" spans="1:7">
      <c r="A24847" s="292" t="s">
        <v>49</v>
      </c>
      <c r="B24847" s="405">
        <v>81252</v>
      </c>
      <c r="C24847" s="292" t="s">
        <v>2980</v>
      </c>
      <c r="E24847" s="292" t="s">
        <v>214</v>
      </c>
      <c r="F24847" s="405">
        <v>83465</v>
      </c>
      <c r="G24847" s="292" t="s">
        <v>2980</v>
      </c>
    </row>
    <row r="24848" spans="1:7">
      <c r="A24848" s="292" t="s">
        <v>49</v>
      </c>
      <c r="B24848" s="405">
        <v>82329</v>
      </c>
      <c r="C24848" s="292" t="s">
        <v>2980</v>
      </c>
      <c r="E24848" s="292" t="s">
        <v>214</v>
      </c>
      <c r="F24848" s="405">
        <v>83466</v>
      </c>
      <c r="G24848" s="292" t="s">
        <v>2980</v>
      </c>
    </row>
    <row r="24849" spans="1:7">
      <c r="A24849" s="292" t="s">
        <v>49</v>
      </c>
      <c r="B24849" s="405">
        <v>83111</v>
      </c>
      <c r="C24849" s="292" t="s">
        <v>2980</v>
      </c>
      <c r="E24849" s="292" t="s">
        <v>214</v>
      </c>
      <c r="F24849" s="405">
        <v>83467</v>
      </c>
      <c r="G24849" s="292" t="s">
        <v>2980</v>
      </c>
    </row>
    <row r="24850" spans="1:7">
      <c r="A24850" s="292" t="s">
        <v>49</v>
      </c>
      <c r="B24850" s="405">
        <v>83541</v>
      </c>
      <c r="C24850" s="292" t="s">
        <v>2980</v>
      </c>
      <c r="E24850" s="292" t="s">
        <v>214</v>
      </c>
      <c r="F24850" s="405">
        <v>83469</v>
      </c>
      <c r="G24850" s="292" t="s">
        <v>2980</v>
      </c>
    </row>
    <row r="24851" spans="1:7">
      <c r="A24851" s="292" t="s">
        <v>49</v>
      </c>
      <c r="B24851" s="405">
        <v>84512</v>
      </c>
      <c r="C24851" s="292" t="s">
        <v>2980</v>
      </c>
      <c r="E24851" s="292" t="s">
        <v>214</v>
      </c>
      <c r="F24851" s="405">
        <v>83523</v>
      </c>
      <c r="G24851" s="292" t="s">
        <v>2980</v>
      </c>
    </row>
    <row r="24852" spans="1:7">
      <c r="A24852" s="292" t="s">
        <v>49</v>
      </c>
      <c r="B24852" s="405">
        <v>85554</v>
      </c>
      <c r="C24852" s="292" t="s">
        <v>2980</v>
      </c>
      <c r="E24852" s="292" t="s">
        <v>214</v>
      </c>
      <c r="F24852" s="405">
        <v>83524</v>
      </c>
      <c r="G24852" s="292" t="s">
        <v>2980</v>
      </c>
    </row>
    <row r="24853" spans="1:7">
      <c r="A24853" s="292" t="s">
        <v>49</v>
      </c>
      <c r="B24853" s="405">
        <v>86338</v>
      </c>
      <c r="C24853" s="292" t="s">
        <v>2980</v>
      </c>
      <c r="E24853" s="292" t="s">
        <v>214</v>
      </c>
      <c r="F24853" s="405">
        <v>83525</v>
      </c>
      <c r="G24853" s="292" t="s">
        <v>2980</v>
      </c>
    </row>
    <row r="24854" spans="1:7">
      <c r="A24854" s="292" t="s">
        <v>49</v>
      </c>
      <c r="B24854" s="405">
        <v>87070</v>
      </c>
      <c r="C24854" s="292" t="s">
        <v>2980</v>
      </c>
      <c r="E24854" s="292" t="s">
        <v>214</v>
      </c>
      <c r="F24854" s="405">
        <v>83526</v>
      </c>
      <c r="G24854" s="292" t="s">
        <v>2980</v>
      </c>
    </row>
    <row r="24855" spans="1:7">
      <c r="A24855" s="292" t="s">
        <v>49</v>
      </c>
      <c r="B24855" s="405">
        <v>87580</v>
      </c>
      <c r="C24855" s="292" t="s">
        <v>2980</v>
      </c>
      <c r="E24855" s="292" t="s">
        <v>214</v>
      </c>
      <c r="F24855" s="405">
        <v>83533</v>
      </c>
      <c r="G24855" s="292" t="s">
        <v>2980</v>
      </c>
    </row>
    <row r="24856" spans="1:7">
      <c r="A24856" s="292" t="s">
        <v>49</v>
      </c>
      <c r="B24856" s="405">
        <v>76953</v>
      </c>
      <c r="C24856" s="292" t="s">
        <v>2980</v>
      </c>
      <c r="E24856" s="292" t="s">
        <v>214</v>
      </c>
      <c r="F24856" s="405">
        <v>83537</v>
      </c>
      <c r="G24856" s="292" t="s">
        <v>2980</v>
      </c>
    </row>
    <row r="24857" spans="1:7">
      <c r="A24857" s="292" t="s">
        <v>49</v>
      </c>
      <c r="B24857" s="405">
        <v>78074</v>
      </c>
      <c r="C24857" s="292" t="s">
        <v>2980</v>
      </c>
      <c r="E24857" s="292" t="s">
        <v>214</v>
      </c>
      <c r="F24857" s="405">
        <v>83539</v>
      </c>
      <c r="G24857" s="292" t="s">
        <v>2980</v>
      </c>
    </row>
    <row r="24858" spans="1:7">
      <c r="A24858" s="292" t="s">
        <v>49</v>
      </c>
      <c r="B24858" s="405">
        <v>78949</v>
      </c>
      <c r="C24858" s="292" t="s">
        <v>2980</v>
      </c>
      <c r="E24858" s="292" t="s">
        <v>214</v>
      </c>
      <c r="F24858" s="405">
        <v>83541</v>
      </c>
      <c r="G24858" s="292" t="s">
        <v>2980</v>
      </c>
    </row>
    <row r="24859" spans="1:7">
      <c r="A24859" s="292" t="s">
        <v>49</v>
      </c>
      <c r="B24859" s="405">
        <v>79512</v>
      </c>
      <c r="C24859" s="292" t="s">
        <v>2980</v>
      </c>
      <c r="E24859" s="292" t="s">
        <v>214</v>
      </c>
      <c r="F24859" s="405">
        <v>83542</v>
      </c>
      <c r="G24859" s="292" t="s">
        <v>2980</v>
      </c>
    </row>
    <row r="24860" spans="1:7">
      <c r="A24860" s="292" t="s">
        <v>49</v>
      </c>
      <c r="B24860" s="405">
        <v>80468</v>
      </c>
      <c r="C24860" s="292" t="s">
        <v>2980</v>
      </c>
      <c r="E24860" s="292" t="s">
        <v>214</v>
      </c>
      <c r="F24860" s="405">
        <v>83543</v>
      </c>
      <c r="G24860" s="292" t="s">
        <v>2980</v>
      </c>
    </row>
    <row r="24861" spans="1:7">
      <c r="A24861" s="292" t="s">
        <v>49</v>
      </c>
      <c r="B24861" s="405">
        <v>81020</v>
      </c>
      <c r="C24861" s="292" t="s">
        <v>2980</v>
      </c>
      <c r="E24861" s="292" t="s">
        <v>214</v>
      </c>
      <c r="F24861" s="405">
        <v>83546</v>
      </c>
      <c r="G24861" s="292" t="s">
        <v>2980</v>
      </c>
    </row>
    <row r="24862" spans="1:7">
      <c r="A24862" s="292" t="s">
        <v>49</v>
      </c>
      <c r="B24862" s="405">
        <v>81320</v>
      </c>
      <c r="C24862" s="292" t="s">
        <v>2980</v>
      </c>
      <c r="E24862" s="292" t="s">
        <v>214</v>
      </c>
      <c r="F24862" s="405">
        <v>83547</v>
      </c>
      <c r="G24862" s="292" t="s">
        <v>2980</v>
      </c>
    </row>
    <row r="24863" spans="1:7">
      <c r="A24863" s="292" t="s">
        <v>49</v>
      </c>
      <c r="B24863" s="405">
        <v>82334</v>
      </c>
      <c r="C24863" s="292" t="s">
        <v>2980</v>
      </c>
      <c r="E24863" s="292" t="s">
        <v>214</v>
      </c>
      <c r="F24863" s="405">
        <v>83552</v>
      </c>
      <c r="G24863" s="292" t="s">
        <v>2980</v>
      </c>
    </row>
    <row r="24864" spans="1:7">
      <c r="A24864" s="292" t="s">
        <v>49</v>
      </c>
      <c r="B24864" s="405">
        <v>83113</v>
      </c>
      <c r="C24864" s="292" t="s">
        <v>2980</v>
      </c>
      <c r="E24864" s="292" t="s">
        <v>214</v>
      </c>
      <c r="F24864" s="405">
        <v>83553</v>
      </c>
      <c r="G24864" s="292" t="s">
        <v>2980</v>
      </c>
    </row>
    <row r="24865" spans="1:7">
      <c r="A24865" s="292" t="s">
        <v>49</v>
      </c>
      <c r="B24865" s="405">
        <v>83542</v>
      </c>
      <c r="C24865" s="292" t="s">
        <v>2980</v>
      </c>
      <c r="E24865" s="292" t="s">
        <v>214</v>
      </c>
      <c r="F24865" s="405">
        <v>83554</v>
      </c>
      <c r="G24865" s="292" t="s">
        <v>2980</v>
      </c>
    </row>
    <row r="24866" spans="1:7">
      <c r="A24866" s="292" t="s">
        <v>49</v>
      </c>
      <c r="B24866" s="405">
        <v>84515</v>
      </c>
      <c r="C24866" s="292" t="s">
        <v>2980</v>
      </c>
      <c r="E24866" s="292" t="s">
        <v>214</v>
      </c>
      <c r="F24866" s="405">
        <v>83604</v>
      </c>
      <c r="G24866" s="292" t="s">
        <v>2980</v>
      </c>
    </row>
    <row r="24867" spans="1:7">
      <c r="A24867" s="292" t="s">
        <v>49</v>
      </c>
      <c r="B24867" s="405">
        <v>85609</v>
      </c>
      <c r="C24867" s="292" t="s">
        <v>2980</v>
      </c>
      <c r="E24867" s="292" t="s">
        <v>214</v>
      </c>
      <c r="F24867" s="405">
        <v>83610</v>
      </c>
      <c r="G24867" s="292" t="s">
        <v>2980</v>
      </c>
    </row>
    <row r="24868" spans="1:7">
      <c r="A24868" s="292" t="s">
        <v>49</v>
      </c>
      <c r="B24868" s="405">
        <v>86411</v>
      </c>
      <c r="C24868" s="292" t="s">
        <v>2980</v>
      </c>
      <c r="E24868" s="292" t="s">
        <v>214</v>
      </c>
      <c r="F24868" s="405">
        <v>83612</v>
      </c>
      <c r="G24868" s="292" t="s">
        <v>2980</v>
      </c>
    </row>
    <row r="24869" spans="1:7">
      <c r="A24869" s="292" t="s">
        <v>49</v>
      </c>
      <c r="B24869" s="405">
        <v>87305</v>
      </c>
      <c r="C24869" s="292" t="s">
        <v>2980</v>
      </c>
      <c r="E24869" s="292" t="s">
        <v>214</v>
      </c>
      <c r="F24869" s="405">
        <v>83622</v>
      </c>
      <c r="G24869" s="292" t="s">
        <v>2980</v>
      </c>
    </row>
    <row r="24870" spans="1:7">
      <c r="A24870" s="292" t="s">
        <v>49</v>
      </c>
      <c r="B24870" s="405">
        <v>87581</v>
      </c>
      <c r="C24870" s="292" t="s">
        <v>2980</v>
      </c>
      <c r="E24870" s="292" t="s">
        <v>214</v>
      </c>
      <c r="F24870" s="405">
        <v>83636</v>
      </c>
      <c r="G24870" s="292" t="s">
        <v>2980</v>
      </c>
    </row>
    <row r="24871" spans="1:7">
      <c r="A24871" s="292" t="s">
        <v>49</v>
      </c>
      <c r="B24871" s="405">
        <v>76955</v>
      </c>
      <c r="C24871" s="292" t="s">
        <v>2980</v>
      </c>
      <c r="E24871" s="292" t="s">
        <v>214</v>
      </c>
      <c r="F24871" s="405">
        <v>83650</v>
      </c>
      <c r="G24871" s="292" t="s">
        <v>2980</v>
      </c>
    </row>
    <row r="24872" spans="1:7">
      <c r="A24872" s="292" t="s">
        <v>49</v>
      </c>
      <c r="B24872" s="405">
        <v>78104</v>
      </c>
      <c r="C24872" s="292" t="s">
        <v>2980</v>
      </c>
      <c r="E24872" s="292" t="s">
        <v>214</v>
      </c>
      <c r="F24872" s="405">
        <v>83657</v>
      </c>
      <c r="G24872" s="292" t="s">
        <v>2980</v>
      </c>
    </row>
    <row r="24873" spans="1:7">
      <c r="A24873" s="292" t="s">
        <v>49</v>
      </c>
      <c r="B24873" s="405">
        <v>78950</v>
      </c>
      <c r="C24873" s="292" t="s">
        <v>2980</v>
      </c>
      <c r="E24873" s="292" t="s">
        <v>214</v>
      </c>
      <c r="F24873" s="405">
        <v>83666</v>
      </c>
      <c r="G24873" s="292" t="s">
        <v>2980</v>
      </c>
    </row>
    <row r="24874" spans="1:7">
      <c r="A24874" s="292" t="s">
        <v>49</v>
      </c>
      <c r="B24874" s="405">
        <v>79518</v>
      </c>
      <c r="C24874" s="292" t="s">
        <v>2980</v>
      </c>
      <c r="E24874" s="292" t="s">
        <v>214</v>
      </c>
      <c r="F24874" s="405">
        <v>83670</v>
      </c>
      <c r="G24874" s="292" t="s">
        <v>2980</v>
      </c>
    </row>
    <row r="24875" spans="1:7">
      <c r="A24875" s="292" t="s">
        <v>49</v>
      </c>
      <c r="B24875" s="405">
        <v>80479</v>
      </c>
      <c r="C24875" s="292" t="s">
        <v>2980</v>
      </c>
      <c r="E24875" s="292" t="s">
        <v>214</v>
      </c>
      <c r="F24875" s="405">
        <v>83802</v>
      </c>
      <c r="G24875" s="292" t="s">
        <v>2980</v>
      </c>
    </row>
    <row r="24876" spans="1:7">
      <c r="A24876" s="292" t="s">
        <v>49</v>
      </c>
      <c r="B24876" s="405">
        <v>81021</v>
      </c>
      <c r="C24876" s="292" t="s">
        <v>2980</v>
      </c>
      <c r="E24876" s="292" t="s">
        <v>214</v>
      </c>
      <c r="F24876" s="405">
        <v>83808</v>
      </c>
      <c r="G24876" s="292" t="s">
        <v>2980</v>
      </c>
    </row>
    <row r="24877" spans="1:7">
      <c r="A24877" s="292" t="s">
        <v>49</v>
      </c>
      <c r="B24877" s="405">
        <v>81323</v>
      </c>
      <c r="C24877" s="292" t="s">
        <v>2980</v>
      </c>
      <c r="E24877" s="292" t="s">
        <v>214</v>
      </c>
      <c r="F24877" s="405">
        <v>83823</v>
      </c>
      <c r="G24877" s="292" t="s">
        <v>2980</v>
      </c>
    </row>
    <row r="24878" spans="1:7">
      <c r="A24878" s="292" t="s">
        <v>49</v>
      </c>
      <c r="B24878" s="405">
        <v>82422</v>
      </c>
      <c r="C24878" s="292" t="s">
        <v>2980</v>
      </c>
      <c r="E24878" s="292" t="s">
        <v>214</v>
      </c>
      <c r="F24878" s="405">
        <v>83824</v>
      </c>
      <c r="G24878" s="292" t="s">
        <v>2980</v>
      </c>
    </row>
    <row r="24879" spans="1:7">
      <c r="A24879" s="292" t="s">
        <v>49</v>
      </c>
      <c r="B24879" s="405">
        <v>83127</v>
      </c>
      <c r="C24879" s="292" t="s">
        <v>2980</v>
      </c>
      <c r="E24879" s="292" t="s">
        <v>214</v>
      </c>
      <c r="F24879" s="405">
        <v>83826</v>
      </c>
      <c r="G24879" s="292" t="s">
        <v>2980</v>
      </c>
    </row>
    <row r="24880" spans="1:7">
      <c r="A24880" s="292" t="s">
        <v>49</v>
      </c>
      <c r="B24880" s="405">
        <v>83543</v>
      </c>
      <c r="C24880" s="292" t="s">
        <v>2980</v>
      </c>
      <c r="E24880" s="292" t="s">
        <v>214</v>
      </c>
      <c r="F24880" s="405">
        <v>83827</v>
      </c>
      <c r="G24880" s="292" t="s">
        <v>2980</v>
      </c>
    </row>
    <row r="24881" spans="1:7">
      <c r="A24881" s="292" t="s">
        <v>49</v>
      </c>
      <c r="B24881" s="405">
        <v>84516</v>
      </c>
      <c r="C24881" s="292" t="s">
        <v>2980</v>
      </c>
      <c r="E24881" s="292" t="s">
        <v>214</v>
      </c>
      <c r="F24881" s="405">
        <v>83847</v>
      </c>
      <c r="G24881" s="292" t="s">
        <v>2980</v>
      </c>
    </row>
    <row r="24882" spans="1:7">
      <c r="A24882" s="292" t="s">
        <v>49</v>
      </c>
      <c r="B24882" s="405">
        <v>85610</v>
      </c>
      <c r="C24882" s="292" t="s">
        <v>2980</v>
      </c>
      <c r="E24882" s="292" t="s">
        <v>214</v>
      </c>
      <c r="F24882" s="405">
        <v>83856</v>
      </c>
      <c r="G24882" s="292" t="s">
        <v>2980</v>
      </c>
    </row>
    <row r="24883" spans="1:7">
      <c r="A24883" s="292" t="s">
        <v>49</v>
      </c>
      <c r="B24883" s="405">
        <v>86432</v>
      </c>
      <c r="C24883" s="292" t="s">
        <v>2980</v>
      </c>
      <c r="E24883" s="292" t="s">
        <v>214</v>
      </c>
      <c r="F24883" s="405">
        <v>83860</v>
      </c>
      <c r="G24883" s="292" t="s">
        <v>2980</v>
      </c>
    </row>
    <row r="24884" spans="1:7">
      <c r="A24884" s="292" t="s">
        <v>49</v>
      </c>
      <c r="B24884" s="405">
        <v>87310</v>
      </c>
      <c r="C24884" s="292" t="s">
        <v>2980</v>
      </c>
      <c r="E24884" s="292" t="s">
        <v>214</v>
      </c>
      <c r="F24884" s="405">
        <v>83866</v>
      </c>
      <c r="G24884" s="292" t="s">
        <v>2980</v>
      </c>
    </row>
    <row r="24885" spans="1:7">
      <c r="A24885" s="292" t="s">
        <v>49</v>
      </c>
      <c r="B24885" s="405">
        <v>87710</v>
      </c>
      <c r="C24885" s="292" t="s">
        <v>2980</v>
      </c>
      <c r="E24885" s="292" t="s">
        <v>214</v>
      </c>
      <c r="F24885" s="405">
        <v>83870</v>
      </c>
      <c r="G24885" s="292" t="s">
        <v>2980</v>
      </c>
    </row>
    <row r="24886" spans="1:7">
      <c r="A24886" s="292" t="s">
        <v>49</v>
      </c>
      <c r="B24886" s="405">
        <v>77368</v>
      </c>
      <c r="C24886" s="292" t="s">
        <v>2980</v>
      </c>
      <c r="E24886" s="292" t="s">
        <v>214</v>
      </c>
      <c r="F24886" s="405">
        <v>84023</v>
      </c>
      <c r="G24886" s="292" t="s">
        <v>2980</v>
      </c>
    </row>
    <row r="24887" spans="1:7">
      <c r="A24887" s="292" t="s">
        <v>49</v>
      </c>
      <c r="B24887" s="405">
        <v>78344</v>
      </c>
      <c r="C24887" s="292" t="s">
        <v>2980</v>
      </c>
      <c r="E24887" s="292" t="s">
        <v>214</v>
      </c>
      <c r="F24887" s="405">
        <v>84024</v>
      </c>
      <c r="G24887" s="292" t="s">
        <v>2980</v>
      </c>
    </row>
    <row r="24888" spans="1:7">
      <c r="A24888" s="292" t="s">
        <v>49</v>
      </c>
      <c r="B24888" s="405">
        <v>78953</v>
      </c>
      <c r="C24888" s="292" t="s">
        <v>2980</v>
      </c>
      <c r="E24888" s="292" t="s">
        <v>214</v>
      </c>
      <c r="F24888" s="405">
        <v>84027</v>
      </c>
      <c r="G24888" s="292" t="s">
        <v>2980</v>
      </c>
    </row>
    <row r="24889" spans="1:7">
      <c r="A24889" s="292" t="s">
        <v>49</v>
      </c>
      <c r="B24889" s="405">
        <v>79537</v>
      </c>
      <c r="C24889" s="292" t="s">
        <v>2980</v>
      </c>
      <c r="E24889" s="292" t="s">
        <v>214</v>
      </c>
      <c r="F24889" s="405">
        <v>84034</v>
      </c>
      <c r="G24889" s="292" t="s">
        <v>2980</v>
      </c>
    </row>
    <row r="24890" spans="1:7">
      <c r="A24890" s="292" t="s">
        <v>49</v>
      </c>
      <c r="B24890" s="405">
        <v>80480</v>
      </c>
      <c r="C24890" s="292" t="s">
        <v>2980</v>
      </c>
      <c r="E24890" s="292" t="s">
        <v>214</v>
      </c>
      <c r="F24890" s="405">
        <v>84046</v>
      </c>
      <c r="G24890" s="292" t="s">
        <v>2980</v>
      </c>
    </row>
    <row r="24891" spans="1:7">
      <c r="A24891" s="292" t="s">
        <v>49</v>
      </c>
      <c r="B24891" s="405">
        <v>81023</v>
      </c>
      <c r="C24891" s="292" t="s">
        <v>2980</v>
      </c>
      <c r="E24891" s="292" t="s">
        <v>214</v>
      </c>
      <c r="F24891" s="405">
        <v>84052</v>
      </c>
      <c r="G24891" s="292" t="s">
        <v>2980</v>
      </c>
    </row>
    <row r="24892" spans="1:7">
      <c r="A24892" s="292" t="s">
        <v>49</v>
      </c>
      <c r="B24892" s="405">
        <v>81324</v>
      </c>
      <c r="C24892" s="292" t="s">
        <v>2980</v>
      </c>
      <c r="E24892" s="292" t="s">
        <v>214</v>
      </c>
      <c r="F24892" s="405">
        <v>84055</v>
      </c>
      <c r="G24892" s="292" t="s">
        <v>2980</v>
      </c>
    </row>
    <row r="24893" spans="1:7">
      <c r="A24893" s="292" t="s">
        <v>49</v>
      </c>
      <c r="B24893" s="405">
        <v>82428</v>
      </c>
      <c r="C24893" s="292" t="s">
        <v>2980</v>
      </c>
      <c r="E24893" s="292" t="s">
        <v>214</v>
      </c>
      <c r="F24893" s="405">
        <v>84064</v>
      </c>
      <c r="G24893" s="292" t="s">
        <v>2980</v>
      </c>
    </row>
    <row r="24894" spans="1:7">
      <c r="A24894" s="292" t="s">
        <v>49</v>
      </c>
      <c r="B24894" s="405">
        <v>83212</v>
      </c>
      <c r="C24894" s="292" t="s">
        <v>2980</v>
      </c>
      <c r="E24894" s="292" t="s">
        <v>214</v>
      </c>
      <c r="F24894" s="405">
        <v>84313</v>
      </c>
      <c r="G24894" s="292" t="s">
        <v>2980</v>
      </c>
    </row>
    <row r="24895" spans="1:7">
      <c r="A24895" s="292" t="s">
        <v>49</v>
      </c>
      <c r="B24895" s="405">
        <v>83546</v>
      </c>
      <c r="C24895" s="292" t="s">
        <v>2980</v>
      </c>
      <c r="E24895" s="292" t="s">
        <v>214</v>
      </c>
      <c r="F24895" s="405">
        <v>84329</v>
      </c>
      <c r="G24895" s="292" t="s">
        <v>2980</v>
      </c>
    </row>
    <row r="24896" spans="1:7">
      <c r="A24896" s="292" t="s">
        <v>49</v>
      </c>
      <c r="B24896" s="405">
        <v>84523</v>
      </c>
      <c r="C24896" s="292" t="s">
        <v>2980</v>
      </c>
      <c r="E24896" s="292" t="s">
        <v>214</v>
      </c>
      <c r="F24896" s="405">
        <v>84336</v>
      </c>
      <c r="G24896" s="292" t="s">
        <v>2980</v>
      </c>
    </row>
    <row r="24897" spans="1:7">
      <c r="A24897" s="292" t="s">
        <v>49</v>
      </c>
      <c r="B24897" s="405">
        <v>85611</v>
      </c>
      <c r="C24897" s="292" t="s">
        <v>2980</v>
      </c>
      <c r="E24897" s="292" t="s">
        <v>214</v>
      </c>
      <c r="F24897" s="405">
        <v>84510</v>
      </c>
      <c r="G24897" s="292" t="s">
        <v>2980</v>
      </c>
    </row>
    <row r="24898" spans="1:7">
      <c r="A24898" s="292" t="s">
        <v>49</v>
      </c>
      <c r="B24898" s="405">
        <v>86437</v>
      </c>
      <c r="C24898" s="292" t="s">
        <v>2980</v>
      </c>
      <c r="E24898" s="292" t="s">
        <v>214</v>
      </c>
      <c r="F24898" s="405">
        <v>84511</v>
      </c>
      <c r="G24898" s="292" t="s">
        <v>2980</v>
      </c>
    </row>
    <row r="24899" spans="1:7">
      <c r="A24899" s="292" t="s">
        <v>49</v>
      </c>
      <c r="B24899" s="405">
        <v>87311</v>
      </c>
      <c r="C24899" s="292" t="s">
        <v>2980</v>
      </c>
      <c r="E24899" s="292" t="s">
        <v>214</v>
      </c>
      <c r="F24899" s="405">
        <v>84512</v>
      </c>
      <c r="G24899" s="292" t="s">
        <v>2980</v>
      </c>
    </row>
    <row r="24900" spans="1:7">
      <c r="A24900" s="292" t="s">
        <v>49</v>
      </c>
      <c r="B24900" s="405">
        <v>87712</v>
      </c>
      <c r="C24900" s="292" t="s">
        <v>2980</v>
      </c>
      <c r="E24900" s="292" t="s">
        <v>214</v>
      </c>
      <c r="F24900" s="405">
        <v>84515</v>
      </c>
      <c r="G24900" s="292" t="s">
        <v>2980</v>
      </c>
    </row>
    <row r="24901" spans="1:7">
      <c r="A24901" s="292" t="s">
        <v>49</v>
      </c>
      <c r="B24901" s="405">
        <v>77404</v>
      </c>
      <c r="C24901" s="292" t="s">
        <v>2980</v>
      </c>
      <c r="E24901" s="292" t="s">
        <v>214</v>
      </c>
      <c r="F24901" s="405">
        <v>84516</v>
      </c>
      <c r="G24901" s="292" t="s">
        <v>2980</v>
      </c>
    </row>
    <row r="24902" spans="1:7">
      <c r="A24902" s="292" t="s">
        <v>49</v>
      </c>
      <c r="B24902" s="405">
        <v>78349</v>
      </c>
      <c r="C24902" s="292" t="s">
        <v>2980</v>
      </c>
      <c r="E24902" s="292" t="s">
        <v>214</v>
      </c>
      <c r="F24902" s="405">
        <v>84523</v>
      </c>
      <c r="G24902" s="292" t="s">
        <v>2980</v>
      </c>
    </row>
    <row r="24903" spans="1:7">
      <c r="A24903" s="292" t="s">
        <v>49</v>
      </c>
      <c r="B24903" s="405">
        <v>78956</v>
      </c>
      <c r="C24903" s="292" t="s">
        <v>2980</v>
      </c>
      <c r="E24903" s="292" t="s">
        <v>214</v>
      </c>
      <c r="F24903" s="405">
        <v>84529</v>
      </c>
      <c r="G24903" s="292" t="s">
        <v>2980</v>
      </c>
    </row>
    <row r="24904" spans="1:7">
      <c r="A24904" s="292" t="s">
        <v>49</v>
      </c>
      <c r="B24904" s="405">
        <v>79540</v>
      </c>
      <c r="C24904" s="292" t="s">
        <v>2980</v>
      </c>
      <c r="E24904" s="292" t="s">
        <v>214</v>
      </c>
      <c r="F24904" s="405">
        <v>84531</v>
      </c>
      <c r="G24904" s="292" t="s">
        <v>2980</v>
      </c>
    </row>
    <row r="24905" spans="1:7">
      <c r="A24905" s="292" t="s">
        <v>49</v>
      </c>
      <c r="B24905" s="405">
        <v>80481</v>
      </c>
      <c r="C24905" s="292" t="s">
        <v>2980</v>
      </c>
      <c r="E24905" s="292" t="s">
        <v>214</v>
      </c>
      <c r="F24905" s="405">
        <v>84534</v>
      </c>
      <c r="G24905" s="292" t="s">
        <v>2980</v>
      </c>
    </row>
    <row r="24906" spans="1:7">
      <c r="A24906" s="292" t="s">
        <v>49</v>
      </c>
      <c r="B24906" s="405">
        <v>81024</v>
      </c>
      <c r="C24906" s="292" t="s">
        <v>2980</v>
      </c>
      <c r="E24906" s="292" t="s">
        <v>214</v>
      </c>
      <c r="F24906" s="405">
        <v>84536</v>
      </c>
      <c r="G24906" s="292" t="s">
        <v>2980</v>
      </c>
    </row>
    <row r="24907" spans="1:7">
      <c r="A24907" s="292" t="s">
        <v>49</v>
      </c>
      <c r="B24907" s="405">
        <v>81325</v>
      </c>
      <c r="C24907" s="292" t="s">
        <v>2980</v>
      </c>
      <c r="E24907" s="292" t="s">
        <v>214</v>
      </c>
      <c r="F24907" s="405">
        <v>84537</v>
      </c>
      <c r="G24907" s="292" t="s">
        <v>2980</v>
      </c>
    </row>
    <row r="24908" spans="1:7">
      <c r="A24908" s="292" t="s">
        <v>49</v>
      </c>
      <c r="B24908" s="405">
        <v>82433</v>
      </c>
      <c r="C24908" s="292" t="s">
        <v>2980</v>
      </c>
      <c r="E24908" s="292" t="s">
        <v>214</v>
      </c>
      <c r="F24908" s="405">
        <v>84539</v>
      </c>
      <c r="G24908" s="292" t="s">
        <v>2980</v>
      </c>
    </row>
    <row r="24909" spans="1:7">
      <c r="A24909" s="292" t="s">
        <v>49</v>
      </c>
      <c r="B24909" s="405">
        <v>83213</v>
      </c>
      <c r="C24909" s="292" t="s">
        <v>2980</v>
      </c>
      <c r="E24909" s="292" t="s">
        <v>214</v>
      </c>
      <c r="F24909" s="405">
        <v>84626</v>
      </c>
      <c r="G24909" s="292" t="s">
        <v>2980</v>
      </c>
    </row>
    <row r="24910" spans="1:7">
      <c r="A24910" s="292" t="s">
        <v>49</v>
      </c>
      <c r="B24910" s="405">
        <v>83547</v>
      </c>
      <c r="C24910" s="292" t="s">
        <v>2980</v>
      </c>
      <c r="E24910" s="292" t="s">
        <v>214</v>
      </c>
      <c r="F24910" s="405">
        <v>84649</v>
      </c>
      <c r="G24910" s="292" t="s">
        <v>2980</v>
      </c>
    </row>
    <row r="24911" spans="1:7">
      <c r="A24911" s="292" t="s">
        <v>49</v>
      </c>
      <c r="B24911" s="405">
        <v>84529</v>
      </c>
      <c r="C24911" s="292" t="s">
        <v>2980</v>
      </c>
      <c r="E24911" s="292" t="s">
        <v>214</v>
      </c>
      <c r="F24911" s="405">
        <v>84714</v>
      </c>
      <c r="G24911" s="292" t="s">
        <v>2980</v>
      </c>
    </row>
    <row r="24912" spans="1:7">
      <c r="A24912" s="292" t="s">
        <v>49</v>
      </c>
      <c r="B24912" s="405">
        <v>85619</v>
      </c>
      <c r="C24912" s="292" t="s">
        <v>2980</v>
      </c>
      <c r="E24912" s="292" t="s">
        <v>214</v>
      </c>
      <c r="F24912" s="405">
        <v>84716</v>
      </c>
      <c r="G24912" s="292" t="s">
        <v>2980</v>
      </c>
    </row>
    <row r="24913" spans="1:7">
      <c r="A24913" s="292" t="s">
        <v>49</v>
      </c>
      <c r="B24913" s="405">
        <v>86438</v>
      </c>
      <c r="C24913" s="292" t="s">
        <v>2980</v>
      </c>
      <c r="E24913" s="292" t="s">
        <v>214</v>
      </c>
      <c r="F24913" s="405">
        <v>84726</v>
      </c>
      <c r="G24913" s="292" t="s">
        <v>2980</v>
      </c>
    </row>
    <row r="24914" spans="1:7">
      <c r="A24914" s="292" t="s">
        <v>49</v>
      </c>
      <c r="B24914" s="405">
        <v>87313</v>
      </c>
      <c r="C24914" s="292" t="s">
        <v>2980</v>
      </c>
      <c r="E24914" s="292" t="s">
        <v>214</v>
      </c>
      <c r="F24914" s="405">
        <v>84728</v>
      </c>
      <c r="G24914" s="292" t="s">
        <v>2980</v>
      </c>
    </row>
    <row r="24915" spans="1:7">
      <c r="A24915" s="292" t="s">
        <v>49</v>
      </c>
      <c r="B24915" s="405">
        <v>87713</v>
      </c>
      <c r="C24915" s="292" t="s">
        <v>2980</v>
      </c>
      <c r="E24915" s="292" t="s">
        <v>214</v>
      </c>
      <c r="F24915" s="405">
        <v>84731</v>
      </c>
      <c r="G24915" s="292" t="s">
        <v>2980</v>
      </c>
    </row>
    <row r="24916" spans="1:7">
      <c r="A24916" s="292" t="s">
        <v>49</v>
      </c>
      <c r="B24916" s="405">
        <v>77428</v>
      </c>
      <c r="C24916" s="292" t="s">
        <v>2980</v>
      </c>
      <c r="E24916" s="292" t="s">
        <v>214</v>
      </c>
      <c r="F24916" s="405">
        <v>84733</v>
      </c>
      <c r="G24916" s="292" t="s">
        <v>2980</v>
      </c>
    </row>
    <row r="24917" spans="1:7">
      <c r="A24917" s="292" t="s">
        <v>49</v>
      </c>
      <c r="B24917" s="405">
        <v>78353</v>
      </c>
      <c r="C24917" s="292" t="s">
        <v>2980</v>
      </c>
      <c r="E24917" s="292" t="s">
        <v>214</v>
      </c>
      <c r="F24917" s="405">
        <v>84735</v>
      </c>
      <c r="G24917" s="292" t="s">
        <v>2980</v>
      </c>
    </row>
    <row r="24918" spans="1:7">
      <c r="A24918" s="292" t="s">
        <v>49</v>
      </c>
      <c r="B24918" s="405">
        <v>78959</v>
      </c>
      <c r="C24918" s="292" t="s">
        <v>2980</v>
      </c>
      <c r="E24918" s="292" t="s">
        <v>214</v>
      </c>
      <c r="F24918" s="405">
        <v>84741</v>
      </c>
      <c r="G24918" s="292" t="s">
        <v>2980</v>
      </c>
    </row>
    <row r="24919" spans="1:7">
      <c r="A24919" s="292" t="s">
        <v>49</v>
      </c>
      <c r="B24919" s="405">
        <v>79548</v>
      </c>
      <c r="C24919" s="292" t="s">
        <v>2980</v>
      </c>
      <c r="E24919" s="292" t="s">
        <v>214</v>
      </c>
      <c r="F24919" s="405">
        <v>84743</v>
      </c>
      <c r="G24919" s="292" t="s">
        <v>2980</v>
      </c>
    </row>
    <row r="24920" spans="1:7">
      <c r="A24920" s="292" t="s">
        <v>49</v>
      </c>
      <c r="B24920" s="405">
        <v>80510</v>
      </c>
      <c r="C24920" s="292" t="s">
        <v>2980</v>
      </c>
      <c r="E24920" s="292" t="s">
        <v>214</v>
      </c>
      <c r="F24920" s="405">
        <v>84746</v>
      </c>
      <c r="G24920" s="292" t="s">
        <v>2980</v>
      </c>
    </row>
    <row r="24921" spans="1:7">
      <c r="A24921" s="292" t="s">
        <v>49</v>
      </c>
      <c r="B24921" s="405">
        <v>81025</v>
      </c>
      <c r="C24921" s="292" t="s">
        <v>2980</v>
      </c>
      <c r="E24921" s="292" t="s">
        <v>214</v>
      </c>
      <c r="F24921" s="405">
        <v>84753</v>
      </c>
      <c r="G24921" s="292" t="s">
        <v>2980</v>
      </c>
    </row>
    <row r="24922" spans="1:7">
      <c r="A24922" s="292" t="s">
        <v>49</v>
      </c>
      <c r="B24922" s="405">
        <v>81331</v>
      </c>
      <c r="C24922" s="292" t="s">
        <v>2980</v>
      </c>
      <c r="E24922" s="292" t="s">
        <v>214</v>
      </c>
      <c r="F24922" s="405">
        <v>84756</v>
      </c>
      <c r="G24922" s="292" t="s">
        <v>2980</v>
      </c>
    </row>
    <row r="24923" spans="1:7">
      <c r="A24923" s="292" t="s">
        <v>49</v>
      </c>
      <c r="B24923" s="405">
        <v>82442</v>
      </c>
      <c r="C24923" s="292" t="s">
        <v>2980</v>
      </c>
      <c r="E24923" s="292" t="s">
        <v>214</v>
      </c>
      <c r="F24923" s="405">
        <v>84761</v>
      </c>
      <c r="G24923" s="292" t="s">
        <v>2980</v>
      </c>
    </row>
    <row r="24924" spans="1:7">
      <c r="A24924" s="292" t="s">
        <v>49</v>
      </c>
      <c r="B24924" s="405">
        <v>83215</v>
      </c>
      <c r="C24924" s="292" t="s">
        <v>2980</v>
      </c>
      <c r="E24924" s="292" t="s">
        <v>214</v>
      </c>
      <c r="F24924" s="405">
        <v>84773</v>
      </c>
      <c r="G24924" s="292" t="s">
        <v>2980</v>
      </c>
    </row>
    <row r="24925" spans="1:7">
      <c r="A24925" s="292" t="s">
        <v>49</v>
      </c>
      <c r="B24925" s="405">
        <v>83552</v>
      </c>
      <c r="C24925" s="292" t="s">
        <v>2980</v>
      </c>
      <c r="E24925" s="292" t="s">
        <v>214</v>
      </c>
      <c r="F24925" s="405">
        <v>85192</v>
      </c>
      <c r="G24925" s="292" t="s">
        <v>2980</v>
      </c>
    </row>
    <row r="24926" spans="1:7">
      <c r="A24926" s="292" t="s">
        <v>49</v>
      </c>
      <c r="B24926" s="405">
        <v>84531</v>
      </c>
      <c r="C24926" s="292" t="s">
        <v>2980</v>
      </c>
      <c r="E24926" s="292" t="s">
        <v>214</v>
      </c>
      <c r="F24926" s="405">
        <v>85264</v>
      </c>
      <c r="G24926" s="292" t="s">
        <v>2980</v>
      </c>
    </row>
    <row r="24927" spans="1:7">
      <c r="A24927" s="292" t="s">
        <v>49</v>
      </c>
      <c r="B24927" s="405">
        <v>85625</v>
      </c>
      <c r="C24927" s="292" t="s">
        <v>2980</v>
      </c>
      <c r="E24927" s="292" t="s">
        <v>214</v>
      </c>
      <c r="F24927" s="405">
        <v>85322</v>
      </c>
      <c r="G24927" s="292" t="s">
        <v>2980</v>
      </c>
    </row>
    <row r="24928" spans="1:7">
      <c r="A24928" s="292" t="s">
        <v>49</v>
      </c>
      <c r="B24928" s="405">
        <v>86441</v>
      </c>
      <c r="C24928" s="292" t="s">
        <v>2980</v>
      </c>
      <c r="E24928" s="292" t="s">
        <v>214</v>
      </c>
      <c r="F24928" s="405">
        <v>85328</v>
      </c>
      <c r="G24928" s="292" t="s">
        <v>2980</v>
      </c>
    </row>
    <row r="24929" spans="1:7">
      <c r="A24929" s="292" t="s">
        <v>49</v>
      </c>
      <c r="B24929" s="405">
        <v>87315</v>
      </c>
      <c r="C24929" s="292" t="s">
        <v>2980</v>
      </c>
      <c r="E24929" s="292" t="s">
        <v>214</v>
      </c>
      <c r="F24929" s="405">
        <v>85332</v>
      </c>
      <c r="G24929" s="292" t="s">
        <v>2980</v>
      </c>
    </row>
    <row r="24930" spans="1:7">
      <c r="A24930" s="292" t="s">
        <v>49</v>
      </c>
      <c r="B24930" s="405">
        <v>87714</v>
      </c>
      <c r="C24930" s="292" t="s">
        <v>2980</v>
      </c>
      <c r="E24930" s="292" t="s">
        <v>214</v>
      </c>
      <c r="F24930" s="405">
        <v>85333</v>
      </c>
      <c r="G24930" s="292" t="s">
        <v>2980</v>
      </c>
    </row>
    <row r="24931" spans="1:7">
      <c r="A24931" s="292" t="s">
        <v>49</v>
      </c>
      <c r="B24931" s="405">
        <v>77430</v>
      </c>
      <c r="C24931" s="292" t="s">
        <v>2980</v>
      </c>
      <c r="E24931" s="292" t="s">
        <v>214</v>
      </c>
      <c r="F24931" s="405">
        <v>85341</v>
      </c>
      <c r="G24931" s="292" t="s">
        <v>2980</v>
      </c>
    </row>
    <row r="24932" spans="1:7">
      <c r="A24932" s="292" t="s">
        <v>49</v>
      </c>
      <c r="B24932" s="405">
        <v>78360</v>
      </c>
      <c r="C24932" s="292" t="s">
        <v>2980</v>
      </c>
      <c r="E24932" s="292" t="s">
        <v>214</v>
      </c>
      <c r="F24932" s="405">
        <v>85342</v>
      </c>
      <c r="G24932" s="292" t="s">
        <v>2980</v>
      </c>
    </row>
    <row r="24933" spans="1:7">
      <c r="A24933" s="292" t="s">
        <v>49</v>
      </c>
      <c r="B24933" s="405">
        <v>79002</v>
      </c>
      <c r="C24933" s="292" t="s">
        <v>2980</v>
      </c>
      <c r="E24933" s="292" t="s">
        <v>214</v>
      </c>
      <c r="F24933" s="405">
        <v>85347</v>
      </c>
      <c r="G24933" s="292" t="s">
        <v>2980</v>
      </c>
    </row>
    <row r="24934" spans="1:7">
      <c r="A24934" s="292" t="s">
        <v>49</v>
      </c>
      <c r="B24934" s="405">
        <v>79566</v>
      </c>
      <c r="C24934" s="292" t="s">
        <v>2980</v>
      </c>
      <c r="E24934" s="292" t="s">
        <v>214</v>
      </c>
      <c r="F24934" s="405">
        <v>85348</v>
      </c>
      <c r="G24934" s="292" t="s">
        <v>2980</v>
      </c>
    </row>
    <row r="24935" spans="1:7">
      <c r="A24935" s="292" t="s">
        <v>49</v>
      </c>
      <c r="B24935" s="405">
        <v>80515</v>
      </c>
      <c r="C24935" s="292" t="s">
        <v>2980</v>
      </c>
      <c r="E24935" s="292" t="s">
        <v>214</v>
      </c>
      <c r="F24935" s="405">
        <v>85354</v>
      </c>
      <c r="G24935" s="292" t="s">
        <v>2980</v>
      </c>
    </row>
    <row r="24936" spans="1:7">
      <c r="A24936" s="292" t="s">
        <v>49</v>
      </c>
      <c r="B24936" s="405">
        <v>81027</v>
      </c>
      <c r="C24936" s="292" t="s">
        <v>2980</v>
      </c>
      <c r="E24936" s="292" t="s">
        <v>214</v>
      </c>
      <c r="F24936" s="405">
        <v>85360</v>
      </c>
      <c r="G24936" s="292" t="s">
        <v>2980</v>
      </c>
    </row>
    <row r="24937" spans="1:7">
      <c r="A24937" s="292" t="s">
        <v>49</v>
      </c>
      <c r="B24937" s="405">
        <v>81431</v>
      </c>
      <c r="C24937" s="292" t="s">
        <v>2980</v>
      </c>
      <c r="E24937" s="292" t="s">
        <v>214</v>
      </c>
      <c r="F24937" s="405">
        <v>85530</v>
      </c>
      <c r="G24937" s="292" t="s">
        <v>2980</v>
      </c>
    </row>
    <row r="24938" spans="1:7">
      <c r="A24938" s="292" t="s">
        <v>49</v>
      </c>
      <c r="B24938" s="405">
        <v>82512</v>
      </c>
      <c r="C24938" s="292" t="s">
        <v>2980</v>
      </c>
      <c r="E24938" s="292" t="s">
        <v>214</v>
      </c>
      <c r="F24938" s="405">
        <v>85547</v>
      </c>
      <c r="G24938" s="292" t="s">
        <v>2980</v>
      </c>
    </row>
    <row r="24939" spans="1:7">
      <c r="A24939" s="292" t="s">
        <v>49</v>
      </c>
      <c r="B24939" s="405">
        <v>83227</v>
      </c>
      <c r="C24939" s="292" t="s">
        <v>2980</v>
      </c>
      <c r="E24939" s="292" t="s">
        <v>214</v>
      </c>
      <c r="F24939" s="405">
        <v>85553</v>
      </c>
      <c r="G24939" s="292" t="s">
        <v>2980</v>
      </c>
    </row>
    <row r="24940" spans="1:7">
      <c r="A24940" s="292" t="s">
        <v>49</v>
      </c>
      <c r="B24940" s="405">
        <v>83553</v>
      </c>
      <c r="C24940" s="292" t="s">
        <v>2980</v>
      </c>
      <c r="E24940" s="292" t="s">
        <v>214</v>
      </c>
      <c r="F24940" s="405">
        <v>85554</v>
      </c>
      <c r="G24940" s="292" t="s">
        <v>2980</v>
      </c>
    </row>
    <row r="24941" spans="1:7">
      <c r="A24941" s="292" t="s">
        <v>49</v>
      </c>
      <c r="B24941" s="405">
        <v>84534</v>
      </c>
      <c r="C24941" s="292" t="s">
        <v>2980</v>
      </c>
      <c r="E24941" s="292" t="s">
        <v>214</v>
      </c>
      <c r="F24941" s="405">
        <v>85609</v>
      </c>
      <c r="G24941" s="292" t="s">
        <v>2980</v>
      </c>
    </row>
    <row r="24942" spans="1:7">
      <c r="A24942" s="292" t="s">
        <v>49</v>
      </c>
      <c r="B24942" s="405">
        <v>85632</v>
      </c>
      <c r="C24942" s="292" t="s">
        <v>2980</v>
      </c>
      <c r="E24942" s="292" t="s">
        <v>214</v>
      </c>
      <c r="F24942" s="405">
        <v>85610</v>
      </c>
      <c r="G24942" s="292" t="s">
        <v>2980</v>
      </c>
    </row>
    <row r="24943" spans="1:7">
      <c r="A24943" s="292" t="s">
        <v>49</v>
      </c>
      <c r="B24943" s="405">
        <v>86443</v>
      </c>
      <c r="C24943" s="292" t="s">
        <v>2980</v>
      </c>
      <c r="E24943" s="292" t="s">
        <v>214</v>
      </c>
      <c r="F24943" s="405">
        <v>85611</v>
      </c>
      <c r="G24943" s="292" t="s">
        <v>2980</v>
      </c>
    </row>
    <row r="24944" spans="1:7">
      <c r="A24944" s="292" t="s">
        <v>49</v>
      </c>
      <c r="B24944" s="405">
        <v>87317</v>
      </c>
      <c r="C24944" s="292" t="s">
        <v>2980</v>
      </c>
      <c r="E24944" s="292" t="s">
        <v>214</v>
      </c>
      <c r="F24944" s="405">
        <v>85619</v>
      </c>
      <c r="G24944" s="292" t="s">
        <v>2980</v>
      </c>
    </row>
    <row r="24945" spans="1:7">
      <c r="A24945" s="292" t="s">
        <v>49</v>
      </c>
      <c r="B24945" s="405">
        <v>87718</v>
      </c>
      <c r="C24945" s="292" t="s">
        <v>2980</v>
      </c>
      <c r="E24945" s="292" t="s">
        <v>214</v>
      </c>
      <c r="F24945" s="405">
        <v>85625</v>
      </c>
      <c r="G24945" s="292" t="s">
        <v>2980</v>
      </c>
    </row>
    <row r="24946" spans="1:7">
      <c r="A24946" s="292" t="s">
        <v>49</v>
      </c>
      <c r="B24946" s="405">
        <v>77431</v>
      </c>
      <c r="C24946" s="292" t="s">
        <v>2980</v>
      </c>
      <c r="E24946" s="292" t="s">
        <v>214</v>
      </c>
      <c r="F24946" s="405">
        <v>85632</v>
      </c>
      <c r="G24946" s="292" t="s">
        <v>2980</v>
      </c>
    </row>
    <row r="24947" spans="1:7">
      <c r="A24947" s="292" t="s">
        <v>49</v>
      </c>
      <c r="B24947" s="405">
        <v>78369</v>
      </c>
      <c r="C24947" s="292" t="s">
        <v>2980</v>
      </c>
      <c r="E24947" s="292" t="s">
        <v>214</v>
      </c>
      <c r="F24947" s="405">
        <v>85633</v>
      </c>
      <c r="G24947" s="292" t="s">
        <v>2980</v>
      </c>
    </row>
    <row r="24948" spans="1:7">
      <c r="A24948" s="292" t="s">
        <v>49</v>
      </c>
      <c r="B24948" s="405">
        <v>79010</v>
      </c>
      <c r="C24948" s="292" t="s">
        <v>2980</v>
      </c>
      <c r="E24948" s="292" t="s">
        <v>214</v>
      </c>
      <c r="F24948" s="405">
        <v>85634</v>
      </c>
      <c r="G24948" s="292" t="s">
        <v>2980</v>
      </c>
    </row>
    <row r="24949" spans="1:7">
      <c r="A24949" s="292" t="s">
        <v>49</v>
      </c>
      <c r="B24949" s="405">
        <v>79713</v>
      </c>
      <c r="C24949" s="292" t="s">
        <v>2980</v>
      </c>
      <c r="E24949" s="292" t="s">
        <v>214</v>
      </c>
      <c r="F24949" s="405">
        <v>85736</v>
      </c>
      <c r="G24949" s="292" t="s">
        <v>2980</v>
      </c>
    </row>
    <row r="24950" spans="1:7">
      <c r="A24950" s="292" t="s">
        <v>49</v>
      </c>
      <c r="B24950" s="405">
        <v>80536</v>
      </c>
      <c r="C24950" s="292" t="s">
        <v>2980</v>
      </c>
      <c r="E24950" s="292" t="s">
        <v>214</v>
      </c>
      <c r="F24950" s="405">
        <v>85911</v>
      </c>
      <c r="G24950" s="292" t="s">
        <v>2980</v>
      </c>
    </row>
    <row r="24951" spans="1:7">
      <c r="A24951" s="292" t="s">
        <v>49</v>
      </c>
      <c r="B24951" s="405">
        <v>81029</v>
      </c>
      <c r="C24951" s="292" t="s">
        <v>2980</v>
      </c>
      <c r="E24951" s="292" t="s">
        <v>214</v>
      </c>
      <c r="F24951" s="405">
        <v>85920</v>
      </c>
      <c r="G24951" s="292" t="s">
        <v>2980</v>
      </c>
    </row>
    <row r="24952" spans="1:7">
      <c r="A24952" s="292" t="s">
        <v>49</v>
      </c>
      <c r="B24952" s="405">
        <v>81434</v>
      </c>
      <c r="C24952" s="292" t="s">
        <v>2980</v>
      </c>
      <c r="E24952" s="292" t="s">
        <v>214</v>
      </c>
      <c r="F24952" s="405">
        <v>85922</v>
      </c>
      <c r="G24952" s="292" t="s">
        <v>2980</v>
      </c>
    </row>
    <row r="24953" spans="1:7">
      <c r="A24953" s="292" t="s">
        <v>49</v>
      </c>
      <c r="B24953" s="405">
        <v>82514</v>
      </c>
      <c r="C24953" s="292" t="s">
        <v>2980</v>
      </c>
      <c r="E24953" s="292" t="s">
        <v>214</v>
      </c>
      <c r="F24953" s="405">
        <v>85924</v>
      </c>
      <c r="G24953" s="292" t="s">
        <v>2980</v>
      </c>
    </row>
    <row r="24954" spans="1:7">
      <c r="A24954" s="292" t="s">
        <v>49</v>
      </c>
      <c r="B24954" s="405">
        <v>83229</v>
      </c>
      <c r="C24954" s="292" t="s">
        <v>2980</v>
      </c>
      <c r="E24954" s="292" t="s">
        <v>214</v>
      </c>
      <c r="F24954" s="405">
        <v>85927</v>
      </c>
      <c r="G24954" s="292" t="s">
        <v>2980</v>
      </c>
    </row>
    <row r="24955" spans="1:7">
      <c r="A24955" s="292" t="s">
        <v>49</v>
      </c>
      <c r="B24955" s="405">
        <v>83554</v>
      </c>
      <c r="C24955" s="292" t="s">
        <v>2980</v>
      </c>
      <c r="E24955" s="292" t="s">
        <v>214</v>
      </c>
      <c r="F24955" s="405">
        <v>85928</v>
      </c>
      <c r="G24955" s="292" t="s">
        <v>2980</v>
      </c>
    </row>
    <row r="24956" spans="1:7">
      <c r="A24956" s="292" t="s">
        <v>49</v>
      </c>
      <c r="B24956" s="405">
        <v>84536</v>
      </c>
      <c r="C24956" s="292" t="s">
        <v>2980</v>
      </c>
      <c r="E24956" s="292" t="s">
        <v>214</v>
      </c>
      <c r="F24956" s="405">
        <v>85932</v>
      </c>
      <c r="G24956" s="292" t="s">
        <v>2980</v>
      </c>
    </row>
    <row r="24957" spans="1:7">
      <c r="A24957" s="292" t="s">
        <v>49</v>
      </c>
      <c r="B24957" s="405">
        <v>85633</v>
      </c>
      <c r="C24957" s="292" t="s">
        <v>2980</v>
      </c>
      <c r="E24957" s="292" t="s">
        <v>214</v>
      </c>
      <c r="F24957" s="405">
        <v>85933</v>
      </c>
      <c r="G24957" s="292" t="s">
        <v>2980</v>
      </c>
    </row>
    <row r="24958" spans="1:7">
      <c r="A24958" s="292" t="s">
        <v>49</v>
      </c>
      <c r="B24958" s="405">
        <v>86444</v>
      </c>
      <c r="C24958" s="292" t="s">
        <v>2980</v>
      </c>
      <c r="E24958" s="292" t="s">
        <v>214</v>
      </c>
      <c r="F24958" s="405">
        <v>85936</v>
      </c>
      <c r="G24958" s="292" t="s">
        <v>2980</v>
      </c>
    </row>
    <row r="24959" spans="1:7">
      <c r="A24959" s="292" t="s">
        <v>49</v>
      </c>
      <c r="B24959" s="405">
        <v>87321</v>
      </c>
      <c r="C24959" s="292" t="s">
        <v>2980</v>
      </c>
      <c r="E24959" s="292" t="s">
        <v>214</v>
      </c>
      <c r="F24959" s="405">
        <v>85937</v>
      </c>
      <c r="G24959" s="292" t="s">
        <v>2980</v>
      </c>
    </row>
    <row r="24960" spans="1:7">
      <c r="A24960" s="292" t="s">
        <v>49</v>
      </c>
      <c r="B24960" s="405">
        <v>87728</v>
      </c>
      <c r="C24960" s="292" t="s">
        <v>2980</v>
      </c>
      <c r="E24960" s="292" t="s">
        <v>214</v>
      </c>
      <c r="F24960" s="405">
        <v>85940</v>
      </c>
      <c r="G24960" s="292" t="s">
        <v>2980</v>
      </c>
    </row>
    <row r="24961" spans="1:7">
      <c r="A24961" s="292" t="s">
        <v>49</v>
      </c>
      <c r="B24961" s="405">
        <v>77444</v>
      </c>
      <c r="C24961" s="292" t="s">
        <v>2980</v>
      </c>
      <c r="E24961" s="292" t="s">
        <v>214</v>
      </c>
      <c r="F24961" s="405">
        <v>86020</v>
      </c>
      <c r="G24961" s="292" t="s">
        <v>2980</v>
      </c>
    </row>
    <row r="24962" spans="1:7">
      <c r="A24962" s="292" t="s">
        <v>49</v>
      </c>
      <c r="B24962" s="405">
        <v>78376</v>
      </c>
      <c r="C24962" s="292" t="s">
        <v>2980</v>
      </c>
      <c r="E24962" s="292" t="s">
        <v>214</v>
      </c>
      <c r="F24962" s="405">
        <v>86021</v>
      </c>
      <c r="G24962" s="292" t="s">
        <v>2980</v>
      </c>
    </row>
    <row r="24963" spans="1:7">
      <c r="A24963" s="292" t="s">
        <v>49</v>
      </c>
      <c r="B24963" s="405">
        <v>79011</v>
      </c>
      <c r="C24963" s="292" t="s">
        <v>2980</v>
      </c>
      <c r="E24963" s="292" t="s">
        <v>214</v>
      </c>
      <c r="F24963" s="405">
        <v>86022</v>
      </c>
      <c r="G24963" s="292" t="s">
        <v>2980</v>
      </c>
    </row>
    <row r="24964" spans="1:7">
      <c r="A24964" s="292" t="s">
        <v>49</v>
      </c>
      <c r="B24964" s="405">
        <v>79714</v>
      </c>
      <c r="C24964" s="292" t="s">
        <v>2980</v>
      </c>
      <c r="E24964" s="292" t="s">
        <v>214</v>
      </c>
      <c r="F24964" s="405">
        <v>86024</v>
      </c>
      <c r="G24964" s="292" t="s">
        <v>2980</v>
      </c>
    </row>
    <row r="24965" spans="1:7">
      <c r="A24965" s="292" t="s">
        <v>49</v>
      </c>
      <c r="B24965" s="405">
        <v>80643</v>
      </c>
      <c r="C24965" s="292" t="s">
        <v>2980</v>
      </c>
      <c r="E24965" s="292" t="s">
        <v>214</v>
      </c>
      <c r="F24965" s="405">
        <v>86030</v>
      </c>
      <c r="G24965" s="292" t="s">
        <v>2980</v>
      </c>
    </row>
    <row r="24966" spans="1:7">
      <c r="A24966" s="292" t="s">
        <v>49</v>
      </c>
      <c r="B24966" s="405">
        <v>81033</v>
      </c>
      <c r="C24966" s="292" t="s">
        <v>2980</v>
      </c>
      <c r="E24966" s="292" t="s">
        <v>214</v>
      </c>
      <c r="F24966" s="405">
        <v>86033</v>
      </c>
      <c r="G24966" s="292" t="s">
        <v>2980</v>
      </c>
    </row>
    <row r="24967" spans="1:7">
      <c r="A24967" s="292" t="s">
        <v>49</v>
      </c>
      <c r="B24967" s="405">
        <v>81522</v>
      </c>
      <c r="C24967" s="292" t="s">
        <v>2980</v>
      </c>
      <c r="E24967" s="292" t="s">
        <v>214</v>
      </c>
      <c r="F24967" s="405">
        <v>86034</v>
      </c>
      <c r="G24967" s="292" t="s">
        <v>2980</v>
      </c>
    </row>
    <row r="24968" spans="1:7">
      <c r="A24968" s="292" t="s">
        <v>49</v>
      </c>
      <c r="B24968" s="405">
        <v>82620</v>
      </c>
      <c r="C24968" s="292" t="s">
        <v>2980</v>
      </c>
      <c r="E24968" s="292" t="s">
        <v>214</v>
      </c>
      <c r="F24968" s="405">
        <v>86035</v>
      </c>
      <c r="G24968" s="292" t="s">
        <v>2980</v>
      </c>
    </row>
    <row r="24969" spans="1:7">
      <c r="A24969" s="292" t="s">
        <v>49</v>
      </c>
      <c r="B24969" s="405">
        <v>83235</v>
      </c>
      <c r="C24969" s="292" t="s">
        <v>2980</v>
      </c>
      <c r="E24969" s="292" t="s">
        <v>214</v>
      </c>
      <c r="F24969" s="405">
        <v>86038</v>
      </c>
      <c r="G24969" s="292" t="s">
        <v>2980</v>
      </c>
    </row>
    <row r="24970" spans="1:7">
      <c r="A24970" s="292" t="s">
        <v>49</v>
      </c>
      <c r="B24970" s="405">
        <v>83604</v>
      </c>
      <c r="C24970" s="292" t="s">
        <v>2980</v>
      </c>
      <c r="E24970" s="292" t="s">
        <v>214</v>
      </c>
      <c r="F24970" s="405">
        <v>86040</v>
      </c>
      <c r="G24970" s="292" t="s">
        <v>2980</v>
      </c>
    </row>
    <row r="24971" spans="1:7">
      <c r="A24971" s="292" t="s">
        <v>49</v>
      </c>
      <c r="B24971" s="405">
        <v>84537</v>
      </c>
      <c r="C24971" s="292" t="s">
        <v>2980</v>
      </c>
      <c r="E24971" s="292" t="s">
        <v>214</v>
      </c>
      <c r="F24971" s="405">
        <v>86043</v>
      </c>
      <c r="G24971" s="292" t="s">
        <v>2980</v>
      </c>
    </row>
    <row r="24972" spans="1:7">
      <c r="A24972" s="292" t="s">
        <v>49</v>
      </c>
      <c r="B24972" s="405">
        <v>85634</v>
      </c>
      <c r="C24972" s="292" t="s">
        <v>2980</v>
      </c>
      <c r="E24972" s="292" t="s">
        <v>214</v>
      </c>
      <c r="F24972" s="405">
        <v>86044</v>
      </c>
      <c r="G24972" s="292" t="s">
        <v>2980</v>
      </c>
    </row>
    <row r="24973" spans="1:7">
      <c r="A24973" s="292" t="s">
        <v>49</v>
      </c>
      <c r="B24973" s="405">
        <v>86445</v>
      </c>
      <c r="C24973" s="292" t="s">
        <v>2980</v>
      </c>
      <c r="E24973" s="292" t="s">
        <v>214</v>
      </c>
      <c r="F24973" s="405">
        <v>86046</v>
      </c>
      <c r="G24973" s="292" t="s">
        <v>2980</v>
      </c>
    </row>
    <row r="24974" spans="1:7">
      <c r="A24974" s="292" t="s">
        <v>49</v>
      </c>
      <c r="B24974" s="405">
        <v>87323</v>
      </c>
      <c r="C24974" s="292" t="s">
        <v>2980</v>
      </c>
      <c r="E24974" s="292" t="s">
        <v>214</v>
      </c>
      <c r="F24974" s="405">
        <v>86047</v>
      </c>
      <c r="G24974" s="292" t="s">
        <v>2980</v>
      </c>
    </row>
    <row r="24975" spans="1:7">
      <c r="A24975" s="292" t="s">
        <v>49</v>
      </c>
      <c r="B24975" s="405">
        <v>87730</v>
      </c>
      <c r="C24975" s="292" t="s">
        <v>2980</v>
      </c>
      <c r="E24975" s="292" t="s">
        <v>214</v>
      </c>
      <c r="F24975" s="405">
        <v>86053</v>
      </c>
      <c r="G24975" s="292" t="s">
        <v>2980</v>
      </c>
    </row>
    <row r="24976" spans="1:7">
      <c r="A24976" s="292" t="s">
        <v>49</v>
      </c>
      <c r="B24976" s="405">
        <v>77460</v>
      </c>
      <c r="C24976" s="292" t="s">
        <v>2980</v>
      </c>
      <c r="E24976" s="292" t="s">
        <v>214</v>
      </c>
      <c r="F24976" s="405">
        <v>86054</v>
      </c>
      <c r="G24976" s="292" t="s">
        <v>2980</v>
      </c>
    </row>
    <row r="24977" spans="1:7">
      <c r="A24977" s="292" t="s">
        <v>49</v>
      </c>
      <c r="B24977" s="405">
        <v>78536</v>
      </c>
      <c r="C24977" s="292" t="s">
        <v>2980</v>
      </c>
      <c r="E24977" s="292" t="s">
        <v>214</v>
      </c>
      <c r="F24977" s="405">
        <v>86320</v>
      </c>
      <c r="G24977" s="292" t="s">
        <v>2980</v>
      </c>
    </row>
    <row r="24978" spans="1:7">
      <c r="A24978" s="292" t="s">
        <v>49</v>
      </c>
      <c r="B24978" s="405">
        <v>79014</v>
      </c>
      <c r="C24978" s="292" t="s">
        <v>2980</v>
      </c>
      <c r="E24978" s="292" t="s">
        <v>214</v>
      </c>
      <c r="F24978" s="405">
        <v>86321</v>
      </c>
      <c r="G24978" s="292" t="s">
        <v>2980</v>
      </c>
    </row>
    <row r="24979" spans="1:7">
      <c r="A24979" s="292" t="s">
        <v>49</v>
      </c>
      <c r="B24979" s="405">
        <v>79721</v>
      </c>
      <c r="C24979" s="292" t="s">
        <v>2980</v>
      </c>
      <c r="E24979" s="292" t="s">
        <v>214</v>
      </c>
      <c r="F24979" s="405">
        <v>86332</v>
      </c>
      <c r="G24979" s="292" t="s">
        <v>2980</v>
      </c>
    </row>
    <row r="24980" spans="1:7">
      <c r="A24980" s="292" t="s">
        <v>49</v>
      </c>
      <c r="B24980" s="405">
        <v>80649</v>
      </c>
      <c r="C24980" s="292" t="s">
        <v>2980</v>
      </c>
      <c r="E24980" s="292" t="s">
        <v>214</v>
      </c>
      <c r="F24980" s="405">
        <v>86337</v>
      </c>
      <c r="G24980" s="292" t="s">
        <v>2980</v>
      </c>
    </row>
    <row r="24981" spans="1:7">
      <c r="A24981" s="292" t="s">
        <v>49</v>
      </c>
      <c r="B24981" s="405">
        <v>81034</v>
      </c>
      <c r="C24981" s="292" t="s">
        <v>2980</v>
      </c>
      <c r="E24981" s="292" t="s">
        <v>214</v>
      </c>
      <c r="F24981" s="405">
        <v>86338</v>
      </c>
      <c r="G24981" s="292" t="s">
        <v>2980</v>
      </c>
    </row>
    <row r="24982" spans="1:7">
      <c r="A24982" s="292" t="s">
        <v>49</v>
      </c>
      <c r="B24982" s="405">
        <v>81523</v>
      </c>
      <c r="C24982" s="292" t="s">
        <v>2980</v>
      </c>
      <c r="E24982" s="292" t="s">
        <v>214</v>
      </c>
      <c r="F24982" s="405">
        <v>86411</v>
      </c>
      <c r="G24982" s="292" t="s">
        <v>2980</v>
      </c>
    </row>
    <row r="24983" spans="1:7">
      <c r="A24983" s="292" t="s">
        <v>49</v>
      </c>
      <c r="B24983" s="405">
        <v>82630</v>
      </c>
      <c r="C24983" s="292" t="s">
        <v>2980</v>
      </c>
      <c r="E24983" s="292" t="s">
        <v>214</v>
      </c>
      <c r="F24983" s="405">
        <v>86432</v>
      </c>
      <c r="G24983" s="292" t="s">
        <v>2980</v>
      </c>
    </row>
    <row r="24984" spans="1:7">
      <c r="A24984" s="292" t="s">
        <v>49</v>
      </c>
      <c r="B24984" s="405">
        <v>83243</v>
      </c>
      <c r="C24984" s="292" t="s">
        <v>2980</v>
      </c>
      <c r="E24984" s="292" t="s">
        <v>214</v>
      </c>
      <c r="F24984" s="405">
        <v>86437</v>
      </c>
      <c r="G24984" s="292" t="s">
        <v>2980</v>
      </c>
    </row>
    <row r="24985" spans="1:7">
      <c r="A24985" s="292" t="s">
        <v>49</v>
      </c>
      <c r="B24985" s="405">
        <v>83610</v>
      </c>
      <c r="C24985" s="292" t="s">
        <v>2980</v>
      </c>
      <c r="E24985" s="292" t="s">
        <v>214</v>
      </c>
      <c r="F24985" s="405">
        <v>86438</v>
      </c>
      <c r="G24985" s="292" t="s">
        <v>2980</v>
      </c>
    </row>
    <row r="24986" spans="1:7">
      <c r="A24986" s="292" t="s">
        <v>49</v>
      </c>
      <c r="B24986" s="405">
        <v>84539</v>
      </c>
      <c r="C24986" s="292" t="s">
        <v>2980</v>
      </c>
      <c r="E24986" s="292" t="s">
        <v>214</v>
      </c>
      <c r="F24986" s="405">
        <v>86441</v>
      </c>
      <c r="G24986" s="292" t="s">
        <v>2980</v>
      </c>
    </row>
    <row r="24987" spans="1:7">
      <c r="A24987" s="292" t="s">
        <v>49</v>
      </c>
      <c r="B24987" s="405">
        <v>85736</v>
      </c>
      <c r="C24987" s="292" t="s">
        <v>2980</v>
      </c>
      <c r="E24987" s="292" t="s">
        <v>214</v>
      </c>
      <c r="F24987" s="405">
        <v>86443</v>
      </c>
      <c r="G24987" s="292" t="s">
        <v>2980</v>
      </c>
    </row>
    <row r="24988" spans="1:7">
      <c r="A24988" s="292" t="s">
        <v>49</v>
      </c>
      <c r="B24988" s="405">
        <v>86502</v>
      </c>
      <c r="C24988" s="292" t="s">
        <v>2980</v>
      </c>
      <c r="E24988" s="292" t="s">
        <v>214</v>
      </c>
      <c r="F24988" s="405">
        <v>86444</v>
      </c>
      <c r="G24988" s="292" t="s">
        <v>2980</v>
      </c>
    </row>
    <row r="24989" spans="1:7">
      <c r="A24989" s="292" t="s">
        <v>49</v>
      </c>
      <c r="B24989" s="405">
        <v>87326</v>
      </c>
      <c r="C24989" s="292" t="s">
        <v>2980</v>
      </c>
      <c r="E24989" s="292" t="s">
        <v>214</v>
      </c>
      <c r="F24989" s="405">
        <v>86445</v>
      </c>
      <c r="G24989" s="292" t="s">
        <v>2980</v>
      </c>
    </row>
    <row r="24990" spans="1:7">
      <c r="A24990" s="292" t="s">
        <v>49</v>
      </c>
      <c r="B24990" s="405">
        <v>87731</v>
      </c>
      <c r="C24990" s="292" t="s">
        <v>2980</v>
      </c>
      <c r="E24990" s="292" t="s">
        <v>214</v>
      </c>
      <c r="F24990" s="405">
        <v>86502</v>
      </c>
      <c r="G24990" s="292" t="s">
        <v>2980</v>
      </c>
    </row>
    <row r="24991" spans="1:7">
      <c r="A24991" s="292" t="s">
        <v>49</v>
      </c>
      <c r="B24991" s="405">
        <v>77468</v>
      </c>
      <c r="C24991" s="292" t="s">
        <v>2980</v>
      </c>
      <c r="E24991" s="292" t="s">
        <v>214</v>
      </c>
      <c r="F24991" s="405">
        <v>86505</v>
      </c>
      <c r="G24991" s="292" t="s">
        <v>2980</v>
      </c>
    </row>
    <row r="24992" spans="1:7">
      <c r="A24992" s="292" t="s">
        <v>49</v>
      </c>
      <c r="B24992" s="405">
        <v>78547</v>
      </c>
      <c r="C24992" s="292" t="s">
        <v>2980</v>
      </c>
      <c r="E24992" s="292" t="s">
        <v>214</v>
      </c>
      <c r="F24992" s="405">
        <v>86506</v>
      </c>
      <c r="G24992" s="292" t="s">
        <v>2980</v>
      </c>
    </row>
    <row r="24993" spans="1:7">
      <c r="A24993" s="292" t="s">
        <v>49</v>
      </c>
      <c r="B24993" s="405">
        <v>79018</v>
      </c>
      <c r="C24993" s="292" t="s">
        <v>2980</v>
      </c>
      <c r="E24993" s="292" t="s">
        <v>214</v>
      </c>
      <c r="F24993" s="405">
        <v>86507</v>
      </c>
      <c r="G24993" s="292" t="s">
        <v>2980</v>
      </c>
    </row>
    <row r="24994" spans="1:7">
      <c r="A24994" s="292" t="s">
        <v>49</v>
      </c>
      <c r="B24994" s="405">
        <v>79730</v>
      </c>
      <c r="C24994" s="292" t="s">
        <v>2980</v>
      </c>
      <c r="E24994" s="292" t="s">
        <v>214</v>
      </c>
      <c r="F24994" s="405">
        <v>86508</v>
      </c>
      <c r="G24994" s="292" t="s">
        <v>2980</v>
      </c>
    </row>
    <row r="24995" spans="1:7">
      <c r="A24995" s="292" t="s">
        <v>49</v>
      </c>
      <c r="B24995" s="405">
        <v>80652</v>
      </c>
      <c r="C24995" s="292" t="s">
        <v>2980</v>
      </c>
      <c r="E24995" s="292" t="s">
        <v>214</v>
      </c>
      <c r="F24995" s="405">
        <v>86511</v>
      </c>
      <c r="G24995" s="292" t="s">
        <v>2980</v>
      </c>
    </row>
    <row r="24996" spans="1:7">
      <c r="A24996" s="292" t="s">
        <v>49</v>
      </c>
      <c r="B24996" s="405">
        <v>81040</v>
      </c>
      <c r="C24996" s="292" t="s">
        <v>2980</v>
      </c>
      <c r="E24996" s="292" t="s">
        <v>214</v>
      </c>
      <c r="F24996" s="405">
        <v>86512</v>
      </c>
      <c r="G24996" s="292" t="s">
        <v>2980</v>
      </c>
    </row>
    <row r="24997" spans="1:7">
      <c r="A24997" s="292" t="s">
        <v>49</v>
      </c>
      <c r="B24997" s="405">
        <v>81527</v>
      </c>
      <c r="C24997" s="292" t="s">
        <v>2980</v>
      </c>
      <c r="E24997" s="292" t="s">
        <v>214</v>
      </c>
      <c r="F24997" s="405">
        <v>86520</v>
      </c>
      <c r="G24997" s="292" t="s">
        <v>2980</v>
      </c>
    </row>
    <row r="24998" spans="1:7">
      <c r="A24998" s="292" t="s">
        <v>49</v>
      </c>
      <c r="B24998" s="405">
        <v>82635</v>
      </c>
      <c r="C24998" s="292" t="s">
        <v>2980</v>
      </c>
      <c r="E24998" s="292" t="s">
        <v>214</v>
      </c>
      <c r="F24998" s="405">
        <v>86538</v>
      </c>
      <c r="G24998" s="292" t="s">
        <v>2980</v>
      </c>
    </row>
    <row r="24999" spans="1:7">
      <c r="A24999" s="292" t="s">
        <v>49</v>
      </c>
      <c r="B24999" s="405">
        <v>83244</v>
      </c>
      <c r="C24999" s="292" t="s">
        <v>2980</v>
      </c>
      <c r="E24999" s="292" t="s">
        <v>214</v>
      </c>
      <c r="F24999" s="405">
        <v>86544</v>
      </c>
      <c r="G24999" s="292" t="s">
        <v>2980</v>
      </c>
    </row>
    <row r="25000" spans="1:7">
      <c r="A25000" s="292" t="s">
        <v>49</v>
      </c>
      <c r="B25000" s="405">
        <v>83612</v>
      </c>
      <c r="C25000" s="292" t="s">
        <v>2980</v>
      </c>
      <c r="E25000" s="292" t="s">
        <v>214</v>
      </c>
      <c r="F25000" s="405">
        <v>86545</v>
      </c>
      <c r="G25000" s="292" t="s">
        <v>2980</v>
      </c>
    </row>
    <row r="25001" spans="1:7">
      <c r="A25001" s="292" t="s">
        <v>49</v>
      </c>
      <c r="B25001" s="405">
        <v>84626</v>
      </c>
      <c r="C25001" s="292" t="s">
        <v>2980</v>
      </c>
      <c r="E25001" s="292" t="s">
        <v>214</v>
      </c>
      <c r="F25001" s="405">
        <v>86547</v>
      </c>
      <c r="G25001" s="292" t="s">
        <v>2980</v>
      </c>
    </row>
    <row r="25002" spans="1:7">
      <c r="A25002" s="292" t="s">
        <v>49</v>
      </c>
      <c r="B25002" s="405">
        <v>85911</v>
      </c>
      <c r="C25002" s="292" t="s">
        <v>2980</v>
      </c>
      <c r="E25002" s="292" t="s">
        <v>214</v>
      </c>
      <c r="F25002" s="405">
        <v>86556</v>
      </c>
      <c r="G25002" s="292" t="s">
        <v>2980</v>
      </c>
    </row>
    <row r="25003" spans="1:7">
      <c r="A25003" s="292" t="s">
        <v>49</v>
      </c>
      <c r="B25003" s="405">
        <v>86505</v>
      </c>
      <c r="C25003" s="292" t="s">
        <v>2980</v>
      </c>
      <c r="E25003" s="292" t="s">
        <v>214</v>
      </c>
      <c r="F25003" s="405">
        <v>87005</v>
      </c>
      <c r="G25003" s="292" t="s">
        <v>2980</v>
      </c>
    </row>
    <row r="25004" spans="1:7">
      <c r="A25004" s="292" t="s">
        <v>49</v>
      </c>
      <c r="B25004" s="405">
        <v>87357</v>
      </c>
      <c r="C25004" s="292" t="s">
        <v>2980</v>
      </c>
      <c r="E25004" s="292" t="s">
        <v>214</v>
      </c>
      <c r="F25004" s="405">
        <v>87011</v>
      </c>
      <c r="G25004" s="292" t="s">
        <v>2980</v>
      </c>
    </row>
    <row r="25005" spans="1:7">
      <c r="A25005" s="292" t="s">
        <v>49</v>
      </c>
      <c r="B25005" s="405">
        <v>87733</v>
      </c>
      <c r="C25005" s="292" t="s">
        <v>2980</v>
      </c>
      <c r="E25005" s="292" t="s">
        <v>214</v>
      </c>
      <c r="F25005" s="405">
        <v>87012</v>
      </c>
      <c r="G25005" s="292" t="s">
        <v>2980</v>
      </c>
    </row>
    <row r="25006" spans="1:7">
      <c r="A25006" s="292" t="s">
        <v>49</v>
      </c>
      <c r="B25006" s="405">
        <v>77482</v>
      </c>
      <c r="C25006" s="292" t="s">
        <v>2980</v>
      </c>
      <c r="E25006" s="292" t="s">
        <v>214</v>
      </c>
      <c r="F25006" s="405">
        <v>87013</v>
      </c>
      <c r="G25006" s="292" t="s">
        <v>2980</v>
      </c>
    </row>
    <row r="25007" spans="1:7">
      <c r="A25007" s="292" t="s">
        <v>49</v>
      </c>
      <c r="B25007" s="405">
        <v>78563</v>
      </c>
      <c r="C25007" s="292" t="s">
        <v>2980</v>
      </c>
      <c r="E25007" s="292" t="s">
        <v>214</v>
      </c>
      <c r="F25007" s="405">
        <v>87016</v>
      </c>
      <c r="G25007" s="292" t="s">
        <v>2980</v>
      </c>
    </row>
    <row r="25008" spans="1:7">
      <c r="A25008" s="292" t="s">
        <v>49</v>
      </c>
      <c r="B25008" s="405">
        <v>79034</v>
      </c>
      <c r="C25008" s="292" t="s">
        <v>2980</v>
      </c>
      <c r="E25008" s="292" t="s">
        <v>214</v>
      </c>
      <c r="F25008" s="405">
        <v>87018</v>
      </c>
      <c r="G25008" s="292" t="s">
        <v>2980</v>
      </c>
    </row>
    <row r="25009" spans="1:7">
      <c r="A25009" s="292" t="s">
        <v>49</v>
      </c>
      <c r="B25009" s="405">
        <v>79734</v>
      </c>
      <c r="C25009" s="292" t="s">
        <v>2980</v>
      </c>
      <c r="E25009" s="292" t="s">
        <v>214</v>
      </c>
      <c r="F25009" s="405">
        <v>87020</v>
      </c>
      <c r="G25009" s="292" t="s">
        <v>2980</v>
      </c>
    </row>
    <row r="25010" spans="1:7">
      <c r="A25010" s="292" t="s">
        <v>49</v>
      </c>
      <c r="B25010" s="405">
        <v>80727</v>
      </c>
      <c r="C25010" s="292" t="s">
        <v>2980</v>
      </c>
      <c r="E25010" s="292" t="s">
        <v>214</v>
      </c>
      <c r="F25010" s="405">
        <v>87025</v>
      </c>
      <c r="G25010" s="292" t="s">
        <v>2980</v>
      </c>
    </row>
    <row r="25011" spans="1:7">
      <c r="A25011" s="292" t="s">
        <v>49</v>
      </c>
      <c r="B25011" s="405">
        <v>81041</v>
      </c>
      <c r="C25011" s="292" t="s">
        <v>2980</v>
      </c>
      <c r="E25011" s="292" t="s">
        <v>214</v>
      </c>
      <c r="F25011" s="405">
        <v>87026</v>
      </c>
      <c r="G25011" s="292" t="s">
        <v>2980</v>
      </c>
    </row>
    <row r="25012" spans="1:7">
      <c r="A25012" s="292" t="s">
        <v>49</v>
      </c>
      <c r="B25012" s="405">
        <v>81610</v>
      </c>
      <c r="C25012" s="292" t="s">
        <v>2980</v>
      </c>
      <c r="E25012" s="292" t="s">
        <v>214</v>
      </c>
      <c r="F25012" s="405">
        <v>87027</v>
      </c>
      <c r="G25012" s="292" t="s">
        <v>2980</v>
      </c>
    </row>
    <row r="25013" spans="1:7">
      <c r="A25013" s="292" t="s">
        <v>49</v>
      </c>
      <c r="B25013" s="405">
        <v>82638</v>
      </c>
      <c r="C25013" s="292" t="s">
        <v>2980</v>
      </c>
      <c r="E25013" s="292" t="s">
        <v>214</v>
      </c>
      <c r="F25013" s="405">
        <v>87029</v>
      </c>
      <c r="G25013" s="292" t="s">
        <v>2980</v>
      </c>
    </row>
    <row r="25014" spans="1:7">
      <c r="A25014" s="292" t="s">
        <v>49</v>
      </c>
      <c r="B25014" s="405">
        <v>83246</v>
      </c>
      <c r="C25014" s="292" t="s">
        <v>2980</v>
      </c>
      <c r="E25014" s="292" t="s">
        <v>214</v>
      </c>
      <c r="F25014" s="405">
        <v>87032</v>
      </c>
      <c r="G25014" s="292" t="s">
        <v>2980</v>
      </c>
    </row>
    <row r="25015" spans="1:7">
      <c r="A25015" s="292" t="s">
        <v>49</v>
      </c>
      <c r="B25015" s="405">
        <v>83622</v>
      </c>
      <c r="C25015" s="292" t="s">
        <v>2980</v>
      </c>
      <c r="E25015" s="292" t="s">
        <v>214</v>
      </c>
      <c r="F25015" s="405">
        <v>87036</v>
      </c>
      <c r="G25015" s="292" t="s">
        <v>2980</v>
      </c>
    </row>
    <row r="25016" spans="1:7">
      <c r="A25016" s="292" t="s">
        <v>49</v>
      </c>
      <c r="B25016" s="405">
        <v>84649</v>
      </c>
      <c r="C25016" s="292" t="s">
        <v>2980</v>
      </c>
      <c r="E25016" s="292" t="s">
        <v>214</v>
      </c>
      <c r="F25016" s="405">
        <v>87040</v>
      </c>
      <c r="G25016" s="292" t="s">
        <v>2980</v>
      </c>
    </row>
    <row r="25017" spans="1:7">
      <c r="A25017" s="292" t="s">
        <v>49</v>
      </c>
      <c r="B25017" s="405">
        <v>85920</v>
      </c>
      <c r="C25017" s="292" t="s">
        <v>2980</v>
      </c>
      <c r="E25017" s="292" t="s">
        <v>214</v>
      </c>
      <c r="F25017" s="405">
        <v>87045</v>
      </c>
      <c r="G25017" s="292" t="s">
        <v>2980</v>
      </c>
    </row>
    <row r="25018" spans="1:7">
      <c r="A25018" s="292" t="s">
        <v>49</v>
      </c>
      <c r="B25018" s="405">
        <v>86506</v>
      </c>
      <c r="C25018" s="292" t="s">
        <v>2980</v>
      </c>
      <c r="E25018" s="292" t="s">
        <v>214</v>
      </c>
      <c r="F25018" s="405">
        <v>87046</v>
      </c>
      <c r="G25018" s="292" t="s">
        <v>2980</v>
      </c>
    </row>
    <row r="25019" spans="1:7">
      <c r="A25019" s="292" t="s">
        <v>49</v>
      </c>
      <c r="B25019" s="405">
        <v>87364</v>
      </c>
      <c r="C25019" s="292" t="s">
        <v>2980</v>
      </c>
      <c r="E25019" s="292" t="s">
        <v>214</v>
      </c>
      <c r="F25019" s="405">
        <v>87056</v>
      </c>
      <c r="G25019" s="292" t="s">
        <v>2980</v>
      </c>
    </row>
    <row r="25020" spans="1:7">
      <c r="A25020" s="292" t="s">
        <v>49</v>
      </c>
      <c r="B25020" s="405">
        <v>87734</v>
      </c>
      <c r="C25020" s="292" t="s">
        <v>2980</v>
      </c>
      <c r="E25020" s="292" t="s">
        <v>214</v>
      </c>
      <c r="F25020" s="405">
        <v>87061</v>
      </c>
      <c r="G25020" s="292" t="s">
        <v>2980</v>
      </c>
    </row>
    <row r="25021" spans="1:7">
      <c r="A25021" s="292" t="s">
        <v>49</v>
      </c>
      <c r="B25021" s="405">
        <v>77597</v>
      </c>
      <c r="C25021" s="292" t="s">
        <v>2980</v>
      </c>
      <c r="E25021" s="292" t="s">
        <v>214</v>
      </c>
      <c r="F25021" s="405">
        <v>87063</v>
      </c>
      <c r="G25021" s="292" t="s">
        <v>2980</v>
      </c>
    </row>
    <row r="25022" spans="1:7">
      <c r="A25022" s="292" t="s">
        <v>49</v>
      </c>
      <c r="B25022" s="405">
        <v>78564</v>
      </c>
      <c r="C25022" s="292" t="s">
        <v>2980</v>
      </c>
      <c r="E25022" s="292" t="s">
        <v>214</v>
      </c>
      <c r="F25022" s="405">
        <v>87070</v>
      </c>
      <c r="G25022" s="292" t="s">
        <v>2980</v>
      </c>
    </row>
    <row r="25023" spans="1:7">
      <c r="A25023" s="292" t="s">
        <v>49</v>
      </c>
      <c r="B25023" s="405">
        <v>79040</v>
      </c>
      <c r="C25023" s="292" t="s">
        <v>2980</v>
      </c>
      <c r="E25023" s="292" t="s">
        <v>214</v>
      </c>
      <c r="F25023" s="405">
        <v>87305</v>
      </c>
      <c r="G25023" s="292" t="s">
        <v>2980</v>
      </c>
    </row>
    <row r="25024" spans="1:7">
      <c r="A25024" s="292" t="s">
        <v>49</v>
      </c>
      <c r="B25024" s="405">
        <v>79735</v>
      </c>
      <c r="C25024" s="292" t="s">
        <v>2980</v>
      </c>
      <c r="E25024" s="292" t="s">
        <v>214</v>
      </c>
      <c r="F25024" s="405">
        <v>87310</v>
      </c>
      <c r="G25024" s="292" t="s">
        <v>2980</v>
      </c>
    </row>
    <row r="25025" spans="1:7">
      <c r="A25025" s="292" t="s">
        <v>49</v>
      </c>
      <c r="B25025" s="405">
        <v>80729</v>
      </c>
      <c r="C25025" s="292" t="s">
        <v>2980</v>
      </c>
      <c r="E25025" s="292" t="s">
        <v>214</v>
      </c>
      <c r="F25025" s="405">
        <v>87311</v>
      </c>
      <c r="G25025" s="292" t="s">
        <v>2980</v>
      </c>
    </row>
    <row r="25026" spans="1:7">
      <c r="A25026" s="292" t="s">
        <v>49</v>
      </c>
      <c r="B25026" s="405">
        <v>81044</v>
      </c>
      <c r="C25026" s="292" t="s">
        <v>2980</v>
      </c>
      <c r="E25026" s="292" t="s">
        <v>214</v>
      </c>
      <c r="F25026" s="405">
        <v>87313</v>
      </c>
      <c r="G25026" s="292" t="s">
        <v>2980</v>
      </c>
    </row>
    <row r="25027" spans="1:7">
      <c r="A25027" s="292" t="s">
        <v>49</v>
      </c>
      <c r="B25027" s="405">
        <v>81624</v>
      </c>
      <c r="C25027" s="292" t="s">
        <v>2980</v>
      </c>
      <c r="E25027" s="292" t="s">
        <v>214</v>
      </c>
      <c r="F25027" s="405">
        <v>87315</v>
      </c>
      <c r="G25027" s="292" t="s">
        <v>2980</v>
      </c>
    </row>
    <row r="25028" spans="1:7">
      <c r="A25028" s="292" t="s">
        <v>49</v>
      </c>
      <c r="B25028" s="405">
        <v>82639</v>
      </c>
      <c r="C25028" s="292" t="s">
        <v>2980</v>
      </c>
      <c r="E25028" s="292" t="s">
        <v>214</v>
      </c>
      <c r="F25028" s="405">
        <v>87317</v>
      </c>
      <c r="G25028" s="292" t="s">
        <v>2980</v>
      </c>
    </row>
    <row r="25029" spans="1:7">
      <c r="A25029" s="292" t="s">
        <v>49</v>
      </c>
      <c r="B25029" s="405">
        <v>83250</v>
      </c>
      <c r="C25029" s="292" t="s">
        <v>2980</v>
      </c>
      <c r="E25029" s="292" t="s">
        <v>214</v>
      </c>
      <c r="F25029" s="405">
        <v>87321</v>
      </c>
      <c r="G25029" s="292" t="s">
        <v>2980</v>
      </c>
    </row>
    <row r="25030" spans="1:7">
      <c r="A25030" s="292" t="s">
        <v>49</v>
      </c>
      <c r="B25030" s="405">
        <v>83636</v>
      </c>
      <c r="C25030" s="292" t="s">
        <v>2980</v>
      </c>
      <c r="E25030" s="292" t="s">
        <v>214</v>
      </c>
      <c r="F25030" s="405">
        <v>87323</v>
      </c>
      <c r="G25030" s="292" t="s">
        <v>2980</v>
      </c>
    </row>
    <row r="25031" spans="1:7">
      <c r="A25031" s="292" t="s">
        <v>49</v>
      </c>
      <c r="B25031" s="405">
        <v>84714</v>
      </c>
      <c r="C25031" s="292" t="s">
        <v>2980</v>
      </c>
      <c r="E25031" s="292" t="s">
        <v>214</v>
      </c>
      <c r="F25031" s="405">
        <v>87326</v>
      </c>
      <c r="G25031" s="292" t="s">
        <v>2980</v>
      </c>
    </row>
    <row r="25032" spans="1:7">
      <c r="A25032" s="292" t="s">
        <v>49</v>
      </c>
      <c r="B25032" s="405">
        <v>85922</v>
      </c>
      <c r="C25032" s="292" t="s">
        <v>2980</v>
      </c>
      <c r="E25032" s="292" t="s">
        <v>214</v>
      </c>
      <c r="F25032" s="405">
        <v>87357</v>
      </c>
      <c r="G25032" s="292" t="s">
        <v>2980</v>
      </c>
    </row>
    <row r="25033" spans="1:7">
      <c r="A25033" s="292" t="s">
        <v>49</v>
      </c>
      <c r="B25033" s="405">
        <v>86507</v>
      </c>
      <c r="C25033" s="292" t="s">
        <v>2980</v>
      </c>
      <c r="E25033" s="292" t="s">
        <v>214</v>
      </c>
      <c r="F25033" s="405">
        <v>87364</v>
      </c>
      <c r="G25033" s="292" t="s">
        <v>2980</v>
      </c>
    </row>
    <row r="25034" spans="1:7">
      <c r="A25034" s="292" t="s">
        <v>49</v>
      </c>
      <c r="B25034" s="405">
        <v>87412</v>
      </c>
      <c r="C25034" s="292" t="s">
        <v>2980</v>
      </c>
      <c r="E25034" s="292" t="s">
        <v>214</v>
      </c>
      <c r="F25034" s="405">
        <v>87412</v>
      </c>
      <c r="G25034" s="292" t="s">
        <v>2980</v>
      </c>
    </row>
    <row r="25035" spans="1:7">
      <c r="A25035" s="292" t="s">
        <v>49</v>
      </c>
      <c r="B25035" s="405">
        <v>87735</v>
      </c>
      <c r="C25035" s="292" t="s">
        <v>2980</v>
      </c>
      <c r="E25035" s="292" t="s">
        <v>214</v>
      </c>
      <c r="F25035" s="405">
        <v>87413</v>
      </c>
      <c r="G25035" s="292" t="s">
        <v>2980</v>
      </c>
    </row>
    <row r="25036" spans="1:7">
      <c r="A25036" s="292" t="s">
        <v>49</v>
      </c>
      <c r="B25036" s="405">
        <v>77612</v>
      </c>
      <c r="C25036" s="292" t="s">
        <v>2980</v>
      </c>
      <c r="E25036" s="292" t="s">
        <v>214</v>
      </c>
      <c r="F25036" s="405">
        <v>87419</v>
      </c>
      <c r="G25036" s="292" t="s">
        <v>2980</v>
      </c>
    </row>
    <row r="25037" spans="1:7">
      <c r="A25037" s="292" t="s">
        <v>49</v>
      </c>
      <c r="B25037" s="405">
        <v>78588</v>
      </c>
      <c r="C25037" s="292" t="s">
        <v>2980</v>
      </c>
      <c r="E25037" s="292" t="s">
        <v>214</v>
      </c>
      <c r="F25037" s="405">
        <v>87455</v>
      </c>
      <c r="G25037" s="292" t="s">
        <v>2980</v>
      </c>
    </row>
    <row r="25038" spans="1:7">
      <c r="A25038" s="292" t="s">
        <v>49</v>
      </c>
      <c r="B25038" s="405">
        <v>79046</v>
      </c>
      <c r="C25038" s="292" t="s">
        <v>2980</v>
      </c>
      <c r="E25038" s="292" t="s">
        <v>214</v>
      </c>
      <c r="F25038" s="405">
        <v>87461</v>
      </c>
      <c r="G25038" s="292" t="s">
        <v>2980</v>
      </c>
    </row>
    <row r="25039" spans="1:7">
      <c r="A25039" s="292" t="s">
        <v>49</v>
      </c>
      <c r="B25039" s="405">
        <v>79739</v>
      </c>
      <c r="C25039" s="292" t="s">
        <v>2980</v>
      </c>
      <c r="E25039" s="292" t="s">
        <v>214</v>
      </c>
      <c r="F25039" s="405">
        <v>87510</v>
      </c>
      <c r="G25039" s="292" t="s">
        <v>2980</v>
      </c>
    </row>
    <row r="25040" spans="1:7">
      <c r="A25040" s="292" t="s">
        <v>49</v>
      </c>
      <c r="B25040" s="405">
        <v>80732</v>
      </c>
      <c r="C25040" s="292" t="s">
        <v>2980</v>
      </c>
      <c r="E25040" s="292" t="s">
        <v>214</v>
      </c>
      <c r="F25040" s="405">
        <v>87512</v>
      </c>
      <c r="G25040" s="292" t="s">
        <v>2980</v>
      </c>
    </row>
    <row r="25041" spans="1:7">
      <c r="A25041" s="292" t="s">
        <v>49</v>
      </c>
      <c r="B25041" s="405">
        <v>81045</v>
      </c>
      <c r="C25041" s="292" t="s">
        <v>2980</v>
      </c>
      <c r="E25041" s="292" t="s">
        <v>214</v>
      </c>
      <c r="F25041" s="405">
        <v>87513</v>
      </c>
      <c r="G25041" s="292" t="s">
        <v>2980</v>
      </c>
    </row>
    <row r="25042" spans="1:7">
      <c r="A25042" s="292" t="s">
        <v>49</v>
      </c>
      <c r="B25042" s="405">
        <v>81625</v>
      </c>
      <c r="C25042" s="292" t="s">
        <v>2980</v>
      </c>
      <c r="E25042" s="292" t="s">
        <v>214</v>
      </c>
      <c r="F25042" s="405">
        <v>87515</v>
      </c>
      <c r="G25042" s="292" t="s">
        <v>2980</v>
      </c>
    </row>
    <row r="25043" spans="1:7">
      <c r="A25043" s="292" t="s">
        <v>49</v>
      </c>
      <c r="B25043" s="405">
        <v>82642</v>
      </c>
      <c r="C25043" s="292" t="s">
        <v>2980</v>
      </c>
      <c r="E25043" s="292" t="s">
        <v>214</v>
      </c>
      <c r="F25043" s="405">
        <v>87517</v>
      </c>
      <c r="G25043" s="292" t="s">
        <v>2980</v>
      </c>
    </row>
    <row r="25044" spans="1:7">
      <c r="A25044" s="292" t="s">
        <v>49</v>
      </c>
      <c r="B25044" s="405">
        <v>83253</v>
      </c>
      <c r="C25044" s="292" t="s">
        <v>2980</v>
      </c>
      <c r="E25044" s="292" t="s">
        <v>214</v>
      </c>
      <c r="F25044" s="405">
        <v>87518</v>
      </c>
      <c r="G25044" s="292" t="s">
        <v>2980</v>
      </c>
    </row>
    <row r="25045" spans="1:7">
      <c r="A25045" s="292" t="s">
        <v>49</v>
      </c>
      <c r="B25045" s="405">
        <v>83650</v>
      </c>
      <c r="C25045" s="292" t="s">
        <v>2980</v>
      </c>
      <c r="E25045" s="292" t="s">
        <v>214</v>
      </c>
      <c r="F25045" s="405">
        <v>87520</v>
      </c>
      <c r="G25045" s="292" t="s">
        <v>2980</v>
      </c>
    </row>
    <row r="25046" spans="1:7">
      <c r="A25046" s="292" t="s">
        <v>49</v>
      </c>
      <c r="B25046" s="405">
        <v>84716</v>
      </c>
      <c r="C25046" s="292" t="s">
        <v>2980</v>
      </c>
      <c r="E25046" s="292" t="s">
        <v>214</v>
      </c>
      <c r="F25046" s="405">
        <v>87521</v>
      </c>
      <c r="G25046" s="292" t="s">
        <v>2980</v>
      </c>
    </row>
    <row r="25047" spans="1:7">
      <c r="A25047" s="292" t="s">
        <v>49</v>
      </c>
      <c r="B25047" s="405">
        <v>85924</v>
      </c>
      <c r="C25047" s="292" t="s">
        <v>2980</v>
      </c>
      <c r="E25047" s="292" t="s">
        <v>214</v>
      </c>
      <c r="F25047" s="405">
        <v>87524</v>
      </c>
      <c r="G25047" s="292" t="s">
        <v>2980</v>
      </c>
    </row>
    <row r="25048" spans="1:7">
      <c r="A25048" s="292" t="s">
        <v>49</v>
      </c>
      <c r="B25048" s="405">
        <v>86508</v>
      </c>
      <c r="C25048" s="292" t="s">
        <v>2980</v>
      </c>
      <c r="E25048" s="292" t="s">
        <v>214</v>
      </c>
      <c r="F25048" s="405">
        <v>87528</v>
      </c>
      <c r="G25048" s="292" t="s">
        <v>2980</v>
      </c>
    </row>
    <row r="25049" spans="1:7">
      <c r="A25049" s="292" t="s">
        <v>49</v>
      </c>
      <c r="B25049" s="405">
        <v>87413</v>
      </c>
      <c r="C25049" s="292" t="s">
        <v>2980</v>
      </c>
      <c r="E25049" s="292" t="s">
        <v>214</v>
      </c>
      <c r="F25049" s="405">
        <v>87530</v>
      </c>
      <c r="G25049" s="292" t="s">
        <v>2980</v>
      </c>
    </row>
    <row r="25050" spans="1:7">
      <c r="A25050" s="292" t="s">
        <v>49</v>
      </c>
      <c r="B25050" s="405">
        <v>87742</v>
      </c>
      <c r="C25050" s="292" t="s">
        <v>2980</v>
      </c>
      <c r="E25050" s="292" t="s">
        <v>214</v>
      </c>
      <c r="F25050" s="405">
        <v>87538</v>
      </c>
      <c r="G25050" s="292" t="s">
        <v>2980</v>
      </c>
    </row>
    <row r="25051" spans="1:7">
      <c r="A25051" s="292" t="s">
        <v>49</v>
      </c>
      <c r="B25051" s="405">
        <v>77616</v>
      </c>
      <c r="C25051" s="292" t="s">
        <v>2980</v>
      </c>
      <c r="E25051" s="292" t="s">
        <v>214</v>
      </c>
      <c r="F25051" s="405">
        <v>87539</v>
      </c>
      <c r="G25051" s="292" t="s">
        <v>2980</v>
      </c>
    </row>
    <row r="25052" spans="1:7">
      <c r="A25052" s="292" t="s">
        <v>49</v>
      </c>
      <c r="B25052" s="405">
        <v>78591</v>
      </c>
      <c r="C25052" s="292" t="s">
        <v>2980</v>
      </c>
      <c r="E25052" s="292" t="s">
        <v>214</v>
      </c>
      <c r="F25052" s="405">
        <v>87543</v>
      </c>
      <c r="G25052" s="292" t="s">
        <v>2980</v>
      </c>
    </row>
    <row r="25053" spans="1:7">
      <c r="A25053" s="292" t="s">
        <v>49</v>
      </c>
      <c r="B25053" s="405">
        <v>79051</v>
      </c>
      <c r="C25053" s="292" t="s">
        <v>2980</v>
      </c>
      <c r="E25053" s="292" t="s">
        <v>214</v>
      </c>
      <c r="F25053" s="405">
        <v>87549</v>
      </c>
      <c r="G25053" s="292" t="s">
        <v>2980</v>
      </c>
    </row>
    <row r="25054" spans="1:7">
      <c r="A25054" s="292" t="s">
        <v>49</v>
      </c>
      <c r="B25054" s="405">
        <v>79741</v>
      </c>
      <c r="C25054" s="292" t="s">
        <v>2980</v>
      </c>
      <c r="E25054" s="292" t="s">
        <v>214</v>
      </c>
      <c r="F25054" s="405">
        <v>87551</v>
      </c>
      <c r="G25054" s="292" t="s">
        <v>2980</v>
      </c>
    </row>
    <row r="25055" spans="1:7">
      <c r="A25055" s="292" t="s">
        <v>49</v>
      </c>
      <c r="B25055" s="405">
        <v>80735</v>
      </c>
      <c r="C25055" s="292" t="s">
        <v>2980</v>
      </c>
      <c r="E25055" s="292" t="s">
        <v>214</v>
      </c>
      <c r="F25055" s="405">
        <v>87556</v>
      </c>
      <c r="G25055" s="292" t="s">
        <v>2980</v>
      </c>
    </row>
    <row r="25056" spans="1:7">
      <c r="A25056" s="292" t="s">
        <v>49</v>
      </c>
      <c r="B25056" s="405">
        <v>81049</v>
      </c>
      <c r="C25056" s="292" t="s">
        <v>2980</v>
      </c>
      <c r="E25056" s="292" t="s">
        <v>214</v>
      </c>
      <c r="F25056" s="405">
        <v>87562</v>
      </c>
      <c r="G25056" s="292" t="s">
        <v>2980</v>
      </c>
    </row>
    <row r="25057" spans="1:7">
      <c r="A25057" s="292" t="s">
        <v>49</v>
      </c>
      <c r="B25057" s="405">
        <v>81638</v>
      </c>
      <c r="C25057" s="292" t="s">
        <v>2980</v>
      </c>
      <c r="E25057" s="292" t="s">
        <v>214</v>
      </c>
      <c r="F25057" s="405">
        <v>87564</v>
      </c>
      <c r="G25057" s="292" t="s">
        <v>2980</v>
      </c>
    </row>
    <row r="25058" spans="1:7">
      <c r="A25058" s="292" t="s">
        <v>49</v>
      </c>
      <c r="B25058" s="405">
        <v>82646</v>
      </c>
      <c r="C25058" s="292" t="s">
        <v>2980</v>
      </c>
      <c r="E25058" s="292" t="s">
        <v>214</v>
      </c>
      <c r="F25058" s="405">
        <v>87565</v>
      </c>
      <c r="G25058" s="292" t="s">
        <v>2980</v>
      </c>
    </row>
    <row r="25059" spans="1:7">
      <c r="A25059" s="292" t="s">
        <v>49</v>
      </c>
      <c r="B25059" s="405">
        <v>83255</v>
      </c>
      <c r="C25059" s="292" t="s">
        <v>2980</v>
      </c>
      <c r="E25059" s="292" t="s">
        <v>214</v>
      </c>
      <c r="F25059" s="405">
        <v>87573</v>
      </c>
      <c r="G25059" s="292" t="s">
        <v>2980</v>
      </c>
    </row>
    <row r="25060" spans="1:7">
      <c r="A25060" s="292" t="s">
        <v>49</v>
      </c>
      <c r="B25060" s="405">
        <v>83657</v>
      </c>
      <c r="C25060" s="292" t="s">
        <v>2980</v>
      </c>
      <c r="E25060" s="292" t="s">
        <v>214</v>
      </c>
      <c r="F25060" s="405">
        <v>87575</v>
      </c>
      <c r="G25060" s="292" t="s">
        <v>2980</v>
      </c>
    </row>
    <row r="25061" spans="1:7">
      <c r="A25061" s="292" t="s">
        <v>49</v>
      </c>
      <c r="B25061" s="405">
        <v>84726</v>
      </c>
      <c r="C25061" s="292" t="s">
        <v>2980</v>
      </c>
      <c r="E25061" s="292" t="s">
        <v>214</v>
      </c>
      <c r="F25061" s="405">
        <v>87577</v>
      </c>
      <c r="G25061" s="292" t="s">
        <v>2980</v>
      </c>
    </row>
    <row r="25062" spans="1:7">
      <c r="A25062" s="292" t="s">
        <v>49</v>
      </c>
      <c r="B25062" s="405">
        <v>85927</v>
      </c>
      <c r="C25062" s="292" t="s">
        <v>2980</v>
      </c>
      <c r="E25062" s="292" t="s">
        <v>214</v>
      </c>
      <c r="F25062" s="405">
        <v>87579</v>
      </c>
      <c r="G25062" s="292" t="s">
        <v>2980</v>
      </c>
    </row>
    <row r="25063" spans="1:7">
      <c r="A25063" s="292" t="s">
        <v>49</v>
      </c>
      <c r="B25063" s="405">
        <v>86511</v>
      </c>
      <c r="C25063" s="292" t="s">
        <v>2980</v>
      </c>
      <c r="E25063" s="292" t="s">
        <v>214</v>
      </c>
      <c r="F25063" s="405">
        <v>87580</v>
      </c>
      <c r="G25063" s="292" t="s">
        <v>2980</v>
      </c>
    </row>
    <row r="25064" spans="1:7">
      <c r="A25064" s="292" t="s">
        <v>49</v>
      </c>
      <c r="B25064" s="405">
        <v>87419</v>
      </c>
      <c r="C25064" s="292" t="s">
        <v>2980</v>
      </c>
      <c r="E25064" s="292" t="s">
        <v>214</v>
      </c>
      <c r="F25064" s="405">
        <v>87581</v>
      </c>
      <c r="G25064" s="292" t="s">
        <v>2980</v>
      </c>
    </row>
    <row r="25065" spans="1:7">
      <c r="A25065" s="292" t="s">
        <v>49</v>
      </c>
      <c r="B25065" s="405">
        <v>87743</v>
      </c>
      <c r="C25065" s="292" t="s">
        <v>2980</v>
      </c>
      <c r="E25065" s="292" t="s">
        <v>214</v>
      </c>
      <c r="F25065" s="405">
        <v>87710</v>
      </c>
      <c r="G25065" s="292" t="s">
        <v>2980</v>
      </c>
    </row>
    <row r="25066" spans="1:7">
      <c r="A25066" s="292" t="s">
        <v>49</v>
      </c>
      <c r="B25066" s="405">
        <v>77622</v>
      </c>
      <c r="C25066" s="292" t="s">
        <v>2980</v>
      </c>
      <c r="E25066" s="292" t="s">
        <v>214</v>
      </c>
      <c r="F25066" s="405">
        <v>87712</v>
      </c>
      <c r="G25066" s="292" t="s">
        <v>2980</v>
      </c>
    </row>
    <row r="25067" spans="1:7">
      <c r="A25067" s="292" t="s">
        <v>49</v>
      </c>
      <c r="B25067" s="405">
        <v>78607</v>
      </c>
      <c r="C25067" s="292" t="s">
        <v>2980</v>
      </c>
      <c r="E25067" s="292" t="s">
        <v>214</v>
      </c>
      <c r="F25067" s="405">
        <v>87713</v>
      </c>
      <c r="G25067" s="292" t="s">
        <v>2980</v>
      </c>
    </row>
    <row r="25068" spans="1:7">
      <c r="A25068" s="292" t="s">
        <v>49</v>
      </c>
      <c r="B25068" s="405">
        <v>79056</v>
      </c>
      <c r="C25068" s="292" t="s">
        <v>2980</v>
      </c>
      <c r="E25068" s="292" t="s">
        <v>214</v>
      </c>
      <c r="F25068" s="405">
        <v>87714</v>
      </c>
      <c r="G25068" s="292" t="s">
        <v>2980</v>
      </c>
    </row>
    <row r="25069" spans="1:7">
      <c r="A25069" s="292" t="s">
        <v>49</v>
      </c>
      <c r="B25069" s="405">
        <v>79748</v>
      </c>
      <c r="C25069" s="292" t="s">
        <v>2980</v>
      </c>
      <c r="E25069" s="292" t="s">
        <v>214</v>
      </c>
      <c r="F25069" s="405">
        <v>87718</v>
      </c>
      <c r="G25069" s="292" t="s">
        <v>2980</v>
      </c>
    </row>
    <row r="25070" spans="1:7">
      <c r="A25070" s="292" t="s">
        <v>49</v>
      </c>
      <c r="B25070" s="405">
        <v>80736</v>
      </c>
      <c r="C25070" s="292" t="s">
        <v>2980</v>
      </c>
      <c r="E25070" s="292" t="s">
        <v>214</v>
      </c>
      <c r="F25070" s="405">
        <v>87728</v>
      </c>
      <c r="G25070" s="292" t="s">
        <v>2980</v>
      </c>
    </row>
    <row r="25071" spans="1:7">
      <c r="A25071" s="292" t="s">
        <v>49</v>
      </c>
      <c r="B25071" s="405">
        <v>81057</v>
      </c>
      <c r="C25071" s="292" t="s">
        <v>2980</v>
      </c>
      <c r="E25071" s="292" t="s">
        <v>214</v>
      </c>
      <c r="F25071" s="405">
        <v>87730</v>
      </c>
      <c r="G25071" s="292" t="s">
        <v>2980</v>
      </c>
    </row>
    <row r="25072" spans="1:7">
      <c r="A25072" s="292" t="s">
        <v>49</v>
      </c>
      <c r="B25072" s="405">
        <v>81640</v>
      </c>
      <c r="C25072" s="292" t="s">
        <v>2980</v>
      </c>
      <c r="E25072" s="292" t="s">
        <v>214</v>
      </c>
      <c r="F25072" s="405">
        <v>87731</v>
      </c>
      <c r="G25072" s="292" t="s">
        <v>2980</v>
      </c>
    </row>
    <row r="25073" spans="1:7">
      <c r="A25073" s="292" t="s">
        <v>49</v>
      </c>
      <c r="B25073" s="405">
        <v>82701</v>
      </c>
      <c r="C25073" s="292" t="s">
        <v>2980</v>
      </c>
      <c r="E25073" s="292" t="s">
        <v>214</v>
      </c>
      <c r="F25073" s="405">
        <v>87733</v>
      </c>
      <c r="G25073" s="292" t="s">
        <v>2980</v>
      </c>
    </row>
    <row r="25074" spans="1:7">
      <c r="A25074" s="292" t="s">
        <v>49</v>
      </c>
      <c r="B25074" s="405">
        <v>83276</v>
      </c>
      <c r="C25074" s="292" t="s">
        <v>2980</v>
      </c>
      <c r="E25074" s="292" t="s">
        <v>214</v>
      </c>
      <c r="F25074" s="405">
        <v>87734</v>
      </c>
      <c r="G25074" s="292" t="s">
        <v>2980</v>
      </c>
    </row>
    <row r="25075" spans="1:7">
      <c r="A25075" s="292" t="s">
        <v>49</v>
      </c>
      <c r="B25075" s="405">
        <v>83666</v>
      </c>
      <c r="C25075" s="292" t="s">
        <v>2980</v>
      </c>
      <c r="E25075" s="292" t="s">
        <v>214</v>
      </c>
      <c r="F25075" s="405">
        <v>87735</v>
      </c>
      <c r="G25075" s="292" t="s">
        <v>2980</v>
      </c>
    </row>
    <row r="25076" spans="1:7">
      <c r="A25076" s="292" t="s">
        <v>49</v>
      </c>
      <c r="B25076" s="405">
        <v>84728</v>
      </c>
      <c r="C25076" s="292" t="s">
        <v>2980</v>
      </c>
      <c r="E25076" s="292" t="s">
        <v>214</v>
      </c>
      <c r="F25076" s="405">
        <v>87742</v>
      </c>
      <c r="G25076" s="292" t="s">
        <v>2980</v>
      </c>
    </row>
    <row r="25077" spans="1:7">
      <c r="A25077" s="292" t="s">
        <v>49</v>
      </c>
      <c r="B25077" s="405">
        <v>85928</v>
      </c>
      <c r="C25077" s="292" t="s">
        <v>2980</v>
      </c>
      <c r="E25077" s="292" t="s">
        <v>214</v>
      </c>
      <c r="F25077" s="405">
        <v>87743</v>
      </c>
      <c r="G25077" s="292" t="s">
        <v>2980</v>
      </c>
    </row>
    <row r="25078" spans="1:7">
      <c r="A25078" s="292" t="s">
        <v>49</v>
      </c>
      <c r="B25078" s="405">
        <v>86512</v>
      </c>
      <c r="C25078" s="292" t="s">
        <v>2980</v>
      </c>
      <c r="E25078" s="292" t="s">
        <v>214</v>
      </c>
      <c r="F25078" s="405">
        <v>87745</v>
      </c>
      <c r="G25078" s="292" t="s">
        <v>2980</v>
      </c>
    </row>
    <row r="25079" spans="1:7">
      <c r="A25079" s="292" t="s">
        <v>49</v>
      </c>
      <c r="B25079" s="405">
        <v>87455</v>
      </c>
      <c r="C25079" s="292" t="s">
        <v>2980</v>
      </c>
      <c r="E25079" s="292" t="s">
        <v>214</v>
      </c>
      <c r="F25079" s="405">
        <v>87746</v>
      </c>
      <c r="G25079" s="292" t="s">
        <v>2980</v>
      </c>
    </row>
    <row r="25080" spans="1:7">
      <c r="A25080" s="292" t="s">
        <v>49</v>
      </c>
      <c r="B25080" s="405">
        <v>87745</v>
      </c>
      <c r="C25080" s="292" t="s">
        <v>2980</v>
      </c>
      <c r="E25080" s="292" t="s">
        <v>214</v>
      </c>
      <c r="F25080" s="405">
        <v>87749</v>
      </c>
      <c r="G25080" s="292" t="s">
        <v>2980</v>
      </c>
    </row>
    <row r="25081" spans="1:7">
      <c r="A25081" s="292" t="s">
        <v>49</v>
      </c>
      <c r="B25081" s="405">
        <v>77623</v>
      </c>
      <c r="C25081" s="292" t="s">
        <v>2980</v>
      </c>
      <c r="E25081" s="292" t="s">
        <v>214</v>
      </c>
      <c r="F25081" s="405">
        <v>87750</v>
      </c>
      <c r="G25081" s="292" t="s">
        <v>2980</v>
      </c>
    </row>
    <row r="25082" spans="1:7">
      <c r="A25082" s="292" t="s">
        <v>49</v>
      </c>
      <c r="B25082" s="405">
        <v>78608</v>
      </c>
      <c r="C25082" s="292" t="s">
        <v>2980</v>
      </c>
      <c r="E25082" s="292" t="s">
        <v>214</v>
      </c>
      <c r="F25082" s="405">
        <v>87752</v>
      </c>
      <c r="G25082" s="292" t="s">
        <v>2980</v>
      </c>
    </row>
    <row r="25083" spans="1:7">
      <c r="A25083" s="292" t="s">
        <v>49</v>
      </c>
      <c r="B25083" s="405">
        <v>79057</v>
      </c>
      <c r="C25083" s="292" t="s">
        <v>2980</v>
      </c>
      <c r="E25083" s="292" t="s">
        <v>214</v>
      </c>
      <c r="F25083" s="405">
        <v>87820</v>
      </c>
      <c r="G25083" s="292" t="s">
        <v>2980</v>
      </c>
    </row>
    <row r="25084" spans="1:7">
      <c r="A25084" s="292" t="s">
        <v>49</v>
      </c>
      <c r="B25084" s="405">
        <v>79754</v>
      </c>
      <c r="C25084" s="292" t="s">
        <v>2980</v>
      </c>
      <c r="E25084" s="292" t="s">
        <v>214</v>
      </c>
      <c r="F25084" s="405">
        <v>87821</v>
      </c>
      <c r="G25084" s="292" t="s">
        <v>2980</v>
      </c>
    </row>
    <row r="25085" spans="1:7">
      <c r="A25085" s="292" t="s">
        <v>49</v>
      </c>
      <c r="B25085" s="405">
        <v>80743</v>
      </c>
      <c r="C25085" s="292" t="s">
        <v>2980</v>
      </c>
      <c r="E25085" s="292" t="s">
        <v>214</v>
      </c>
      <c r="F25085" s="405">
        <v>87824</v>
      </c>
      <c r="G25085" s="292" t="s">
        <v>2980</v>
      </c>
    </row>
    <row r="25086" spans="1:7">
      <c r="A25086" s="292" t="s">
        <v>49</v>
      </c>
      <c r="B25086" s="405">
        <v>81059</v>
      </c>
      <c r="C25086" s="292" t="s">
        <v>2980</v>
      </c>
      <c r="E25086" s="292" t="s">
        <v>214</v>
      </c>
      <c r="F25086" s="405">
        <v>87827</v>
      </c>
      <c r="G25086" s="292" t="s">
        <v>2980</v>
      </c>
    </row>
    <row r="25087" spans="1:7">
      <c r="A25087" s="292" t="s">
        <v>49</v>
      </c>
      <c r="B25087" s="405">
        <v>81650</v>
      </c>
      <c r="C25087" s="292" t="s">
        <v>2980</v>
      </c>
      <c r="E25087" s="292" t="s">
        <v>214</v>
      </c>
      <c r="F25087" s="405">
        <v>87829</v>
      </c>
      <c r="G25087" s="292" t="s">
        <v>2980</v>
      </c>
    </row>
    <row r="25088" spans="1:7">
      <c r="A25088" s="292" t="s">
        <v>49</v>
      </c>
      <c r="B25088" s="405">
        <v>82710</v>
      </c>
      <c r="C25088" s="292" t="s">
        <v>2980</v>
      </c>
      <c r="E25088" s="292" t="s">
        <v>214</v>
      </c>
      <c r="F25088" s="405">
        <v>87832</v>
      </c>
      <c r="G25088" s="292" t="s">
        <v>2980</v>
      </c>
    </row>
    <row r="25089" spans="1:7">
      <c r="A25089" s="292" t="s">
        <v>49</v>
      </c>
      <c r="B25089" s="405">
        <v>83278</v>
      </c>
      <c r="C25089" s="292" t="s">
        <v>2980</v>
      </c>
      <c r="E25089" s="292" t="s">
        <v>214</v>
      </c>
      <c r="F25089" s="405">
        <v>87935</v>
      </c>
      <c r="G25089" s="292" t="s">
        <v>2980</v>
      </c>
    </row>
    <row r="25090" spans="1:7">
      <c r="A25090" s="292" t="s">
        <v>49</v>
      </c>
      <c r="B25090" s="405">
        <v>83670</v>
      </c>
      <c r="C25090" s="292" t="s">
        <v>2980</v>
      </c>
      <c r="E25090" s="292" t="s">
        <v>214</v>
      </c>
      <c r="F25090" s="405">
        <v>87939</v>
      </c>
      <c r="G25090" s="292" t="s">
        <v>2980</v>
      </c>
    </row>
    <row r="25091" spans="1:7">
      <c r="A25091" s="292" t="s">
        <v>49</v>
      </c>
      <c r="B25091" s="405">
        <v>84731</v>
      </c>
      <c r="C25091" s="292" t="s">
        <v>2980</v>
      </c>
      <c r="E25091" s="292" t="s">
        <v>214</v>
      </c>
      <c r="F25091" s="405">
        <v>87943</v>
      </c>
      <c r="G25091" s="292" t="s">
        <v>2980</v>
      </c>
    </row>
    <row r="25092" spans="1:7">
      <c r="A25092" s="292" t="s">
        <v>49</v>
      </c>
      <c r="B25092" s="405">
        <v>85932</v>
      </c>
      <c r="C25092" s="292" t="s">
        <v>2980</v>
      </c>
      <c r="E25092" s="292" t="s">
        <v>214</v>
      </c>
      <c r="F25092" s="405">
        <v>88009</v>
      </c>
      <c r="G25092" s="292" t="s">
        <v>2980</v>
      </c>
    </row>
    <row r="25093" spans="1:7">
      <c r="A25093" s="292" t="s">
        <v>49</v>
      </c>
      <c r="B25093" s="405">
        <v>86520</v>
      </c>
      <c r="C25093" s="292" t="s">
        <v>2980</v>
      </c>
      <c r="E25093" s="292" t="s">
        <v>214</v>
      </c>
      <c r="F25093" s="405">
        <v>88020</v>
      </c>
      <c r="G25093" s="292" t="s">
        <v>2980</v>
      </c>
    </row>
    <row r="25094" spans="1:7">
      <c r="A25094" s="292" t="s">
        <v>49</v>
      </c>
      <c r="B25094" s="405">
        <v>87461</v>
      </c>
      <c r="C25094" s="292" t="s">
        <v>2980</v>
      </c>
      <c r="E25094" s="292" t="s">
        <v>214</v>
      </c>
      <c r="F25094" s="405">
        <v>88022</v>
      </c>
      <c r="G25094" s="292" t="s">
        <v>2980</v>
      </c>
    </row>
    <row r="25095" spans="1:7">
      <c r="A25095" s="292" t="s">
        <v>49</v>
      </c>
      <c r="B25095" s="405">
        <v>87746</v>
      </c>
      <c r="C25095" s="292" t="s">
        <v>2980</v>
      </c>
      <c r="E25095" s="292" t="s">
        <v>214</v>
      </c>
      <c r="F25095" s="405">
        <v>88025</v>
      </c>
      <c r="G25095" s="292" t="s">
        <v>2980</v>
      </c>
    </row>
    <row r="25096" spans="1:7">
      <c r="A25096" s="292" t="s">
        <v>49</v>
      </c>
      <c r="B25096" s="405">
        <v>77624</v>
      </c>
      <c r="C25096" s="292" t="s">
        <v>2980</v>
      </c>
      <c r="E25096" s="292" t="s">
        <v>214</v>
      </c>
      <c r="F25096" s="405">
        <v>88026</v>
      </c>
      <c r="G25096" s="292" t="s">
        <v>2980</v>
      </c>
    </row>
    <row r="25097" spans="1:7">
      <c r="A25097" s="292" t="s">
        <v>49</v>
      </c>
      <c r="B25097" s="405">
        <v>78618</v>
      </c>
      <c r="C25097" s="292" t="s">
        <v>2980</v>
      </c>
      <c r="E25097" s="292" t="s">
        <v>214</v>
      </c>
      <c r="F25097" s="405">
        <v>88031</v>
      </c>
      <c r="G25097" s="292" t="s">
        <v>2980</v>
      </c>
    </row>
    <row r="25098" spans="1:7">
      <c r="A25098" s="292" t="s">
        <v>49</v>
      </c>
      <c r="B25098" s="405">
        <v>79058</v>
      </c>
      <c r="C25098" s="292" t="s">
        <v>2980</v>
      </c>
      <c r="E25098" s="292" t="s">
        <v>214</v>
      </c>
      <c r="F25098" s="405">
        <v>88034</v>
      </c>
      <c r="G25098" s="292" t="s">
        <v>2980</v>
      </c>
    </row>
    <row r="25099" spans="1:7">
      <c r="A25099" s="292" t="s">
        <v>49</v>
      </c>
      <c r="B25099" s="405">
        <v>79755</v>
      </c>
      <c r="C25099" s="292" t="s">
        <v>2980</v>
      </c>
      <c r="E25099" s="292" t="s">
        <v>214</v>
      </c>
      <c r="F25099" s="405">
        <v>88038</v>
      </c>
      <c r="G25099" s="292" t="s">
        <v>2980</v>
      </c>
    </row>
    <row r="25100" spans="1:7">
      <c r="A25100" s="292" t="s">
        <v>49</v>
      </c>
      <c r="B25100" s="405">
        <v>80744</v>
      </c>
      <c r="C25100" s="292" t="s">
        <v>2980</v>
      </c>
      <c r="E25100" s="292" t="s">
        <v>214</v>
      </c>
      <c r="F25100" s="405">
        <v>88041</v>
      </c>
      <c r="G25100" s="292" t="s">
        <v>2980</v>
      </c>
    </row>
    <row r="25101" spans="1:7">
      <c r="A25101" s="292" t="s">
        <v>49</v>
      </c>
      <c r="B25101" s="405">
        <v>81069</v>
      </c>
      <c r="C25101" s="292" t="s">
        <v>2980</v>
      </c>
      <c r="E25101" s="292" t="s">
        <v>214</v>
      </c>
      <c r="F25101" s="405">
        <v>88042</v>
      </c>
      <c r="G25101" s="292" t="s">
        <v>2980</v>
      </c>
    </row>
    <row r="25102" spans="1:7">
      <c r="A25102" s="292" t="s">
        <v>49</v>
      </c>
      <c r="B25102" s="405">
        <v>81652</v>
      </c>
      <c r="C25102" s="292" t="s">
        <v>2980</v>
      </c>
      <c r="E25102" s="292" t="s">
        <v>214</v>
      </c>
      <c r="F25102" s="405">
        <v>88045</v>
      </c>
      <c r="G25102" s="292" t="s">
        <v>2980</v>
      </c>
    </row>
    <row r="25103" spans="1:7">
      <c r="A25103" s="292" t="s">
        <v>49</v>
      </c>
      <c r="B25103" s="405">
        <v>82712</v>
      </c>
      <c r="C25103" s="292" t="s">
        <v>2980</v>
      </c>
      <c r="E25103" s="292" t="s">
        <v>214</v>
      </c>
      <c r="F25103" s="405">
        <v>88049</v>
      </c>
      <c r="G25103" s="292" t="s">
        <v>2980</v>
      </c>
    </row>
    <row r="25104" spans="1:7">
      <c r="A25104" s="292" t="s">
        <v>49</v>
      </c>
      <c r="B25104" s="405">
        <v>83281</v>
      </c>
      <c r="C25104" s="292" t="s">
        <v>2980</v>
      </c>
      <c r="E25104" s="292" t="s">
        <v>214</v>
      </c>
      <c r="F25104" s="405">
        <v>88051</v>
      </c>
      <c r="G25104" s="292" t="s">
        <v>2980</v>
      </c>
    </row>
    <row r="25105" spans="1:7">
      <c r="A25105" s="292" t="s">
        <v>49</v>
      </c>
      <c r="B25105" s="405">
        <v>83802</v>
      </c>
      <c r="C25105" s="292" t="s">
        <v>2980</v>
      </c>
      <c r="E25105" s="292" t="s">
        <v>214</v>
      </c>
      <c r="F25105" s="405">
        <v>88053</v>
      </c>
      <c r="G25105" s="292" t="s">
        <v>2980</v>
      </c>
    </row>
    <row r="25106" spans="1:7">
      <c r="A25106" s="292" t="s">
        <v>49</v>
      </c>
      <c r="B25106" s="405">
        <v>84733</v>
      </c>
      <c r="C25106" s="292" t="s">
        <v>2980</v>
      </c>
      <c r="E25106" s="292" t="s">
        <v>214</v>
      </c>
      <c r="F25106" s="405">
        <v>88055</v>
      </c>
      <c r="G25106" s="292" t="s">
        <v>2980</v>
      </c>
    </row>
    <row r="25107" spans="1:7">
      <c r="A25107" s="292" t="s">
        <v>49</v>
      </c>
      <c r="B25107" s="405">
        <v>85933</v>
      </c>
      <c r="C25107" s="292" t="s">
        <v>2980</v>
      </c>
      <c r="E25107" s="292" t="s">
        <v>214</v>
      </c>
      <c r="F25107" s="405">
        <v>88058</v>
      </c>
      <c r="G25107" s="292" t="s">
        <v>2980</v>
      </c>
    </row>
    <row r="25108" spans="1:7">
      <c r="A25108" s="292" t="s">
        <v>49</v>
      </c>
      <c r="B25108" s="405">
        <v>86538</v>
      </c>
      <c r="C25108" s="292" t="s">
        <v>2980</v>
      </c>
      <c r="E25108" s="292" t="s">
        <v>214</v>
      </c>
      <c r="F25108" s="405">
        <v>88062</v>
      </c>
      <c r="G25108" s="292" t="s">
        <v>2980</v>
      </c>
    </row>
    <row r="25109" spans="1:7">
      <c r="A25109" s="292" t="s">
        <v>49</v>
      </c>
      <c r="B25109" s="405">
        <v>87510</v>
      </c>
      <c r="C25109" s="292" t="s">
        <v>2980</v>
      </c>
      <c r="E25109" s="292" t="s">
        <v>214</v>
      </c>
      <c r="F25109" s="405">
        <v>88112</v>
      </c>
      <c r="G25109" s="292" t="s">
        <v>2980</v>
      </c>
    </row>
    <row r="25110" spans="1:7">
      <c r="A25110" s="292" t="s">
        <v>49</v>
      </c>
      <c r="B25110" s="405">
        <v>87749</v>
      </c>
      <c r="C25110" s="292" t="s">
        <v>2980</v>
      </c>
      <c r="E25110" s="292" t="s">
        <v>214</v>
      </c>
      <c r="F25110" s="405">
        <v>88113</v>
      </c>
      <c r="G25110" s="292" t="s">
        <v>2980</v>
      </c>
    </row>
    <row r="25111" spans="1:7">
      <c r="A25111" s="292" t="s">
        <v>49</v>
      </c>
      <c r="B25111" s="405">
        <v>77661</v>
      </c>
      <c r="C25111" s="292" t="s">
        <v>2980</v>
      </c>
      <c r="E25111" s="292" t="s">
        <v>214</v>
      </c>
      <c r="F25111" s="405">
        <v>88114</v>
      </c>
      <c r="G25111" s="292" t="s">
        <v>2980</v>
      </c>
    </row>
    <row r="25112" spans="1:7">
      <c r="A25112" s="292" t="s">
        <v>49</v>
      </c>
      <c r="B25112" s="405">
        <v>78632</v>
      </c>
      <c r="C25112" s="292" t="s">
        <v>2980</v>
      </c>
      <c r="E25112" s="292" t="s">
        <v>214</v>
      </c>
      <c r="F25112" s="405">
        <v>88115</v>
      </c>
      <c r="G25112" s="292" t="s">
        <v>2980</v>
      </c>
    </row>
    <row r="25113" spans="1:7">
      <c r="A25113" s="292" t="s">
        <v>49</v>
      </c>
      <c r="B25113" s="405">
        <v>79062</v>
      </c>
      <c r="C25113" s="292" t="s">
        <v>2980</v>
      </c>
      <c r="E25113" s="292" t="s">
        <v>214</v>
      </c>
      <c r="F25113" s="405">
        <v>88116</v>
      </c>
      <c r="G25113" s="292" t="s">
        <v>2980</v>
      </c>
    </row>
    <row r="25114" spans="1:7">
      <c r="A25114" s="292" t="s">
        <v>49</v>
      </c>
      <c r="B25114" s="405">
        <v>79756</v>
      </c>
      <c r="C25114" s="292" t="s">
        <v>2980</v>
      </c>
      <c r="E25114" s="292" t="s">
        <v>214</v>
      </c>
      <c r="F25114" s="405">
        <v>88119</v>
      </c>
      <c r="G25114" s="292" t="s">
        <v>2980</v>
      </c>
    </row>
    <row r="25115" spans="1:7">
      <c r="A25115" s="292" t="s">
        <v>49</v>
      </c>
      <c r="B25115" s="405">
        <v>80745</v>
      </c>
      <c r="C25115" s="292" t="s">
        <v>2980</v>
      </c>
      <c r="E25115" s="292" t="s">
        <v>214</v>
      </c>
      <c r="F25115" s="405">
        <v>88120</v>
      </c>
      <c r="G25115" s="292" t="s">
        <v>2980</v>
      </c>
    </row>
    <row r="25116" spans="1:7">
      <c r="A25116" s="292" t="s">
        <v>49</v>
      </c>
      <c r="B25116" s="405">
        <v>81071</v>
      </c>
      <c r="C25116" s="292" t="s">
        <v>2980</v>
      </c>
      <c r="E25116" s="292" t="s">
        <v>214</v>
      </c>
      <c r="F25116" s="405">
        <v>88121</v>
      </c>
      <c r="G25116" s="292" t="s">
        <v>2980</v>
      </c>
    </row>
    <row r="25117" spans="1:7">
      <c r="A25117" s="292" t="s">
        <v>49</v>
      </c>
      <c r="B25117" s="405">
        <v>82051</v>
      </c>
      <c r="C25117" s="292" t="s">
        <v>2980</v>
      </c>
      <c r="E25117" s="292" t="s">
        <v>214</v>
      </c>
      <c r="F25117" s="405">
        <v>88123</v>
      </c>
      <c r="G25117" s="292" t="s">
        <v>2980</v>
      </c>
    </row>
    <row r="25118" spans="1:7">
      <c r="A25118" s="292" t="s">
        <v>49</v>
      </c>
      <c r="B25118" s="405">
        <v>82714</v>
      </c>
      <c r="C25118" s="292" t="s">
        <v>2980</v>
      </c>
      <c r="E25118" s="292" t="s">
        <v>214</v>
      </c>
      <c r="F25118" s="405">
        <v>88125</v>
      </c>
      <c r="G25118" s="292" t="s">
        <v>2980</v>
      </c>
    </row>
    <row r="25119" spans="1:7">
      <c r="A25119" s="292" t="s">
        <v>49</v>
      </c>
      <c r="B25119" s="405">
        <v>83283</v>
      </c>
      <c r="C25119" s="292" t="s">
        <v>2980</v>
      </c>
      <c r="E25119" s="292" t="s">
        <v>214</v>
      </c>
      <c r="F25119" s="405">
        <v>88126</v>
      </c>
      <c r="G25119" s="292" t="s">
        <v>2980</v>
      </c>
    </row>
    <row r="25120" spans="1:7">
      <c r="A25120" s="292" t="s">
        <v>49</v>
      </c>
      <c r="B25120" s="405">
        <v>83808</v>
      </c>
      <c r="C25120" s="292" t="s">
        <v>2980</v>
      </c>
      <c r="E25120" s="292" t="s">
        <v>214</v>
      </c>
      <c r="F25120" s="405">
        <v>88133</v>
      </c>
      <c r="G25120" s="292" t="s">
        <v>2980</v>
      </c>
    </row>
    <row r="25121" spans="1:7">
      <c r="A25121" s="292" t="s">
        <v>49</v>
      </c>
      <c r="B25121" s="405">
        <v>84735</v>
      </c>
      <c r="C25121" s="292" t="s">
        <v>2980</v>
      </c>
      <c r="E25121" s="292" t="s">
        <v>214</v>
      </c>
      <c r="F25121" s="405">
        <v>88134</v>
      </c>
      <c r="G25121" s="292" t="s">
        <v>2980</v>
      </c>
    </row>
    <row r="25122" spans="1:7">
      <c r="A25122" s="292" t="s">
        <v>49</v>
      </c>
      <c r="B25122" s="405">
        <v>85936</v>
      </c>
      <c r="C25122" s="292" t="s">
        <v>2980</v>
      </c>
      <c r="E25122" s="292" t="s">
        <v>214</v>
      </c>
      <c r="F25122" s="405">
        <v>88135</v>
      </c>
      <c r="G25122" s="292" t="s">
        <v>2980</v>
      </c>
    </row>
    <row r="25123" spans="1:7">
      <c r="A25123" s="292" t="s">
        <v>49</v>
      </c>
      <c r="B25123" s="405">
        <v>86544</v>
      </c>
      <c r="C25123" s="292" t="s">
        <v>2980</v>
      </c>
      <c r="E25123" s="292" t="s">
        <v>214</v>
      </c>
      <c r="F25123" s="405">
        <v>88136</v>
      </c>
      <c r="G25123" s="292" t="s">
        <v>2980</v>
      </c>
    </row>
    <row r="25124" spans="1:7">
      <c r="A25124" s="292" t="s">
        <v>49</v>
      </c>
      <c r="B25124" s="405">
        <v>87512</v>
      </c>
      <c r="C25124" s="292" t="s">
        <v>2980</v>
      </c>
      <c r="E25124" s="292" t="s">
        <v>214</v>
      </c>
      <c r="F25124" s="405">
        <v>88213</v>
      </c>
      <c r="G25124" s="292" t="s">
        <v>2980</v>
      </c>
    </row>
    <row r="25125" spans="1:7">
      <c r="A25125" s="292" t="s">
        <v>49</v>
      </c>
      <c r="B25125" s="405">
        <v>87750</v>
      </c>
      <c r="C25125" s="292" t="s">
        <v>2980</v>
      </c>
      <c r="E25125" s="292" t="s">
        <v>214</v>
      </c>
      <c r="F25125" s="405">
        <v>88254</v>
      </c>
      <c r="G25125" s="292" t="s">
        <v>2980</v>
      </c>
    </row>
    <row r="25126" spans="1:7">
      <c r="A25126" s="292" t="s">
        <v>49</v>
      </c>
      <c r="B25126" s="405">
        <v>77663</v>
      </c>
      <c r="C25126" s="292" t="s">
        <v>2980</v>
      </c>
      <c r="E25126" s="292" t="s">
        <v>214</v>
      </c>
      <c r="F25126" s="405">
        <v>88262</v>
      </c>
      <c r="G25126" s="292" t="s">
        <v>2980</v>
      </c>
    </row>
    <row r="25127" spans="1:7">
      <c r="A25127" s="292" t="s">
        <v>49</v>
      </c>
      <c r="B25127" s="405">
        <v>78636</v>
      </c>
      <c r="C25127" s="292" t="s">
        <v>2980</v>
      </c>
      <c r="E25127" s="292" t="s">
        <v>214</v>
      </c>
      <c r="F25127" s="405">
        <v>88301</v>
      </c>
      <c r="G25127" s="292" t="s">
        <v>2980</v>
      </c>
    </row>
    <row r="25128" spans="1:7">
      <c r="A25128" s="292" t="s">
        <v>49</v>
      </c>
      <c r="B25128" s="405">
        <v>79078</v>
      </c>
      <c r="C25128" s="292" t="s">
        <v>2980</v>
      </c>
      <c r="E25128" s="292" t="s">
        <v>214</v>
      </c>
      <c r="F25128" s="405">
        <v>88316</v>
      </c>
      <c r="G25128" s="292" t="s">
        <v>2980</v>
      </c>
    </row>
    <row r="25129" spans="1:7">
      <c r="A25129" s="292" t="s">
        <v>49</v>
      </c>
      <c r="B25129" s="405">
        <v>79759</v>
      </c>
      <c r="C25129" s="292" t="s">
        <v>2980</v>
      </c>
      <c r="E25129" s="292" t="s">
        <v>214</v>
      </c>
      <c r="F25129" s="405">
        <v>88318</v>
      </c>
      <c r="G25129" s="292" t="s">
        <v>2980</v>
      </c>
    </row>
    <row r="25130" spans="1:7">
      <c r="A25130" s="292" t="s">
        <v>49</v>
      </c>
      <c r="B25130" s="405">
        <v>80749</v>
      </c>
      <c r="C25130" s="292" t="s">
        <v>2980</v>
      </c>
      <c r="E25130" s="292" t="s">
        <v>214</v>
      </c>
      <c r="F25130" s="405">
        <v>88321</v>
      </c>
      <c r="G25130" s="292" t="s">
        <v>2980</v>
      </c>
    </row>
    <row r="25131" spans="1:7">
      <c r="A25131" s="292" t="s">
        <v>49</v>
      </c>
      <c r="B25131" s="405">
        <v>81077</v>
      </c>
      <c r="C25131" s="292" t="s">
        <v>2980</v>
      </c>
      <c r="E25131" s="292" t="s">
        <v>214</v>
      </c>
      <c r="F25131" s="405">
        <v>88340</v>
      </c>
      <c r="G25131" s="292" t="s">
        <v>2980</v>
      </c>
    </row>
    <row r="25132" spans="1:7">
      <c r="A25132" s="292" t="s">
        <v>49</v>
      </c>
      <c r="B25132" s="405">
        <v>82052</v>
      </c>
      <c r="C25132" s="292" t="s">
        <v>2980</v>
      </c>
      <c r="E25132" s="292" t="s">
        <v>214</v>
      </c>
      <c r="F25132" s="405">
        <v>88344</v>
      </c>
      <c r="G25132" s="292" t="s">
        <v>2980</v>
      </c>
    </row>
    <row r="25133" spans="1:7">
      <c r="A25133" s="292" t="s">
        <v>49</v>
      </c>
      <c r="B25133" s="405">
        <v>82715</v>
      </c>
      <c r="C25133" s="292" t="s">
        <v>2980</v>
      </c>
      <c r="E25133" s="292" t="s">
        <v>214</v>
      </c>
      <c r="F25133" s="405">
        <v>88347</v>
      </c>
      <c r="G25133" s="292" t="s">
        <v>2980</v>
      </c>
    </row>
    <row r="25134" spans="1:7">
      <c r="A25134" s="292" t="s">
        <v>49</v>
      </c>
      <c r="B25134" s="405">
        <v>83285</v>
      </c>
      <c r="C25134" s="292" t="s">
        <v>2980</v>
      </c>
      <c r="E25134" s="292" t="s">
        <v>214</v>
      </c>
      <c r="F25134" s="405">
        <v>88354</v>
      </c>
      <c r="G25134" s="292" t="s">
        <v>2980</v>
      </c>
    </row>
    <row r="25135" spans="1:7">
      <c r="A25135" s="292" t="s">
        <v>49</v>
      </c>
      <c r="B25135" s="405">
        <v>83823</v>
      </c>
      <c r="C25135" s="292" t="s">
        <v>2980</v>
      </c>
      <c r="E25135" s="292" t="s">
        <v>214</v>
      </c>
      <c r="F25135" s="405">
        <v>88410</v>
      </c>
      <c r="G25135" s="292" t="s">
        <v>2980</v>
      </c>
    </row>
    <row r="25136" spans="1:7">
      <c r="A25136" s="292" t="s">
        <v>49</v>
      </c>
      <c r="B25136" s="405">
        <v>84741</v>
      </c>
      <c r="C25136" s="292" t="s">
        <v>2980</v>
      </c>
      <c r="E25136" s="292" t="s">
        <v>214</v>
      </c>
      <c r="F25136" s="405">
        <v>88411</v>
      </c>
      <c r="G25136" s="292" t="s">
        <v>2980</v>
      </c>
    </row>
    <row r="25137" spans="1:7">
      <c r="A25137" s="292" t="s">
        <v>49</v>
      </c>
      <c r="B25137" s="405">
        <v>85937</v>
      </c>
      <c r="C25137" s="292" t="s">
        <v>2980</v>
      </c>
      <c r="E25137" s="292" t="s">
        <v>214</v>
      </c>
      <c r="F25137" s="405">
        <v>88414</v>
      </c>
      <c r="G25137" s="292" t="s">
        <v>2980</v>
      </c>
    </row>
    <row r="25138" spans="1:7">
      <c r="A25138" s="292" t="s">
        <v>49</v>
      </c>
      <c r="B25138" s="405">
        <v>86545</v>
      </c>
      <c r="C25138" s="292" t="s">
        <v>2980</v>
      </c>
      <c r="E25138" s="292" t="s">
        <v>214</v>
      </c>
      <c r="F25138" s="405">
        <v>88415</v>
      </c>
      <c r="G25138" s="292" t="s">
        <v>2980</v>
      </c>
    </row>
    <row r="25139" spans="1:7">
      <c r="A25139" s="292" t="s">
        <v>49</v>
      </c>
      <c r="B25139" s="405">
        <v>87513</v>
      </c>
      <c r="C25139" s="292" t="s">
        <v>2980</v>
      </c>
      <c r="E25139" s="292" t="s">
        <v>214</v>
      </c>
      <c r="F25139" s="405">
        <v>88417</v>
      </c>
      <c r="G25139" s="292" t="s">
        <v>2980</v>
      </c>
    </row>
    <row r="25140" spans="1:7">
      <c r="A25140" s="292" t="s">
        <v>49</v>
      </c>
      <c r="B25140" s="405">
        <v>87752</v>
      </c>
      <c r="C25140" s="292" t="s">
        <v>2980</v>
      </c>
      <c r="E25140" s="292" t="s">
        <v>214</v>
      </c>
      <c r="F25140" s="405">
        <v>88418</v>
      </c>
      <c r="G25140" s="292" t="s">
        <v>2980</v>
      </c>
    </row>
    <row r="25141" spans="1:7">
      <c r="A25141" s="292" t="s">
        <v>49</v>
      </c>
      <c r="B25141" s="405">
        <v>77664</v>
      </c>
      <c r="C25141" s="292" t="s">
        <v>2980</v>
      </c>
      <c r="E25141" s="292" t="s">
        <v>214</v>
      </c>
      <c r="F25141" s="405">
        <v>88419</v>
      </c>
      <c r="G25141" s="292" t="s">
        <v>2980</v>
      </c>
    </row>
    <row r="25142" spans="1:7">
      <c r="A25142" s="292" t="s">
        <v>49</v>
      </c>
      <c r="B25142" s="405">
        <v>78643</v>
      </c>
      <c r="C25142" s="292" t="s">
        <v>2980</v>
      </c>
      <c r="E25142" s="292" t="s">
        <v>214</v>
      </c>
      <c r="F25142" s="405">
        <v>88421</v>
      </c>
      <c r="G25142" s="292" t="s">
        <v>2980</v>
      </c>
    </row>
    <row r="25143" spans="1:7">
      <c r="A25143" s="292" t="s">
        <v>49</v>
      </c>
      <c r="B25143" s="405">
        <v>79080</v>
      </c>
      <c r="C25143" s="292" t="s">
        <v>2980</v>
      </c>
      <c r="E25143" s="292" t="s">
        <v>214</v>
      </c>
      <c r="F25143" s="405">
        <v>88422</v>
      </c>
      <c r="G25143" s="292" t="s">
        <v>2980</v>
      </c>
    </row>
    <row r="25144" spans="1:7">
      <c r="A25144" s="292" t="s">
        <v>49</v>
      </c>
      <c r="B25144" s="405">
        <v>79770</v>
      </c>
      <c r="C25144" s="292" t="s">
        <v>2980</v>
      </c>
      <c r="E25144" s="292" t="s">
        <v>214</v>
      </c>
      <c r="F25144" s="405">
        <v>88427</v>
      </c>
      <c r="G25144" s="292" t="s">
        <v>2980</v>
      </c>
    </row>
    <row r="25145" spans="1:7">
      <c r="A25145" s="292" t="s">
        <v>49</v>
      </c>
      <c r="B25145" s="405">
        <v>80754</v>
      </c>
      <c r="C25145" s="292" t="s">
        <v>2980</v>
      </c>
      <c r="E25145" s="292" t="s">
        <v>214</v>
      </c>
      <c r="F25145" s="405">
        <v>88430</v>
      </c>
      <c r="G25145" s="292" t="s">
        <v>2980</v>
      </c>
    </row>
    <row r="25146" spans="1:7">
      <c r="A25146" s="292" t="s">
        <v>49</v>
      </c>
      <c r="B25146" s="405">
        <v>81081</v>
      </c>
      <c r="C25146" s="292" t="s">
        <v>2980</v>
      </c>
      <c r="E25146" s="292" t="s">
        <v>214</v>
      </c>
      <c r="F25146" s="405">
        <v>88431</v>
      </c>
      <c r="G25146" s="292" t="s">
        <v>2980</v>
      </c>
    </row>
    <row r="25147" spans="1:7">
      <c r="A25147" s="292" t="s">
        <v>49</v>
      </c>
      <c r="B25147" s="405">
        <v>82053</v>
      </c>
      <c r="C25147" s="292" t="s">
        <v>2980</v>
      </c>
      <c r="E25147" s="292" t="s">
        <v>214</v>
      </c>
      <c r="F25147" s="405">
        <v>88436</v>
      </c>
      <c r="G25147" s="292" t="s">
        <v>2980</v>
      </c>
    </row>
    <row r="25148" spans="1:7">
      <c r="A25148" s="292" t="s">
        <v>49</v>
      </c>
      <c r="B25148" s="405">
        <v>82720</v>
      </c>
      <c r="C25148" s="292" t="s">
        <v>2980</v>
      </c>
      <c r="E25148" s="292" t="s">
        <v>214</v>
      </c>
      <c r="F25148" s="405">
        <v>88439</v>
      </c>
      <c r="G25148" s="292" t="s">
        <v>2980</v>
      </c>
    </row>
    <row r="25149" spans="1:7">
      <c r="A25149" s="292" t="s">
        <v>49</v>
      </c>
      <c r="B25149" s="405">
        <v>83302</v>
      </c>
      <c r="C25149" s="292" t="s">
        <v>2980</v>
      </c>
      <c r="E25149" s="292" t="s">
        <v>214</v>
      </c>
      <c r="F25149" s="405">
        <v>89001</v>
      </c>
      <c r="G25149" s="292" t="s">
        <v>2980</v>
      </c>
    </row>
    <row r="25150" spans="1:7">
      <c r="A25150" s="292" t="s">
        <v>49</v>
      </c>
      <c r="B25150" s="405">
        <v>83824</v>
      </c>
      <c r="C25150" s="292" t="s">
        <v>2980</v>
      </c>
      <c r="E25150" s="292" t="s">
        <v>214</v>
      </c>
      <c r="F25150" s="405">
        <v>89006</v>
      </c>
      <c r="G25150" s="292" t="s">
        <v>2980</v>
      </c>
    </row>
    <row r="25151" spans="1:7">
      <c r="A25151" s="292" t="s">
        <v>49</v>
      </c>
      <c r="B25151" s="405">
        <v>84743</v>
      </c>
      <c r="C25151" s="292" t="s">
        <v>2980</v>
      </c>
      <c r="E25151" s="292" t="s">
        <v>214</v>
      </c>
      <c r="F25151" s="405">
        <v>89008</v>
      </c>
      <c r="G25151" s="292" t="s">
        <v>2980</v>
      </c>
    </row>
    <row r="25152" spans="1:7">
      <c r="A25152" s="292" t="s">
        <v>49</v>
      </c>
      <c r="B25152" s="405">
        <v>85940</v>
      </c>
      <c r="C25152" s="292" t="s">
        <v>2980</v>
      </c>
      <c r="E25152" s="292" t="s">
        <v>214</v>
      </c>
      <c r="F25152" s="405">
        <v>89010</v>
      </c>
      <c r="G25152" s="292" t="s">
        <v>2980</v>
      </c>
    </row>
    <row r="25153" spans="1:7">
      <c r="A25153" s="292" t="s">
        <v>49</v>
      </c>
      <c r="B25153" s="405">
        <v>86547</v>
      </c>
      <c r="C25153" s="292" t="s">
        <v>2980</v>
      </c>
      <c r="E25153" s="292" t="s">
        <v>214</v>
      </c>
      <c r="F25153" s="405">
        <v>89017</v>
      </c>
      <c r="G25153" s="292" t="s">
        <v>2980</v>
      </c>
    </row>
    <row r="25154" spans="1:7">
      <c r="A25154" s="292" t="s">
        <v>49</v>
      </c>
      <c r="B25154" s="405">
        <v>87515</v>
      </c>
      <c r="C25154" s="292" t="s">
        <v>2980</v>
      </c>
      <c r="E25154" s="292" t="s">
        <v>214</v>
      </c>
      <c r="F25154" s="405">
        <v>89022</v>
      </c>
      <c r="G25154" s="292" t="s">
        <v>2980</v>
      </c>
    </row>
    <row r="25155" spans="1:7">
      <c r="A25155" s="292" t="s">
        <v>49</v>
      </c>
      <c r="B25155" s="405">
        <v>87820</v>
      </c>
      <c r="C25155" s="292" t="s">
        <v>2980</v>
      </c>
      <c r="E25155" s="292" t="s">
        <v>214</v>
      </c>
      <c r="F25155" s="405">
        <v>89039</v>
      </c>
      <c r="G25155" s="292" t="s">
        <v>2980</v>
      </c>
    </row>
    <row r="25156" spans="1:7">
      <c r="A25156" s="292" t="s">
        <v>49</v>
      </c>
      <c r="B25156" s="405">
        <v>77830</v>
      </c>
      <c r="C25156" s="292" t="s">
        <v>2980</v>
      </c>
      <c r="E25156" s="292" t="s">
        <v>214</v>
      </c>
      <c r="F25156" s="405">
        <v>89041</v>
      </c>
      <c r="G25156" s="292" t="s">
        <v>2980</v>
      </c>
    </row>
    <row r="25157" spans="1:7">
      <c r="A25157" s="292" t="s">
        <v>49</v>
      </c>
      <c r="B25157" s="405">
        <v>78663</v>
      </c>
      <c r="C25157" s="292" t="s">
        <v>2980</v>
      </c>
      <c r="E25157" s="292" t="s">
        <v>214</v>
      </c>
      <c r="F25157" s="405">
        <v>89043</v>
      </c>
      <c r="G25157" s="292" t="s">
        <v>2980</v>
      </c>
    </row>
    <row r="25158" spans="1:7">
      <c r="A25158" s="292" t="s">
        <v>49</v>
      </c>
      <c r="B25158" s="405">
        <v>79083</v>
      </c>
      <c r="C25158" s="292" t="s">
        <v>2980</v>
      </c>
      <c r="E25158" s="292" t="s">
        <v>214</v>
      </c>
      <c r="F25158" s="405">
        <v>89046</v>
      </c>
      <c r="G25158" s="292" t="s">
        <v>2980</v>
      </c>
    </row>
    <row r="25159" spans="1:7">
      <c r="A25159" s="292" t="s">
        <v>49</v>
      </c>
      <c r="B25159" s="405">
        <v>79772</v>
      </c>
      <c r="C25159" s="292" t="s">
        <v>2980</v>
      </c>
      <c r="E25159" s="292" t="s">
        <v>214</v>
      </c>
      <c r="F25159" s="405">
        <v>89047</v>
      </c>
      <c r="G25159" s="292" t="s">
        <v>2980</v>
      </c>
    </row>
    <row r="25160" spans="1:7">
      <c r="A25160" s="292" t="s">
        <v>49</v>
      </c>
      <c r="B25160" s="405">
        <v>80755</v>
      </c>
      <c r="C25160" s="292" t="s">
        <v>2980</v>
      </c>
      <c r="E25160" s="292" t="s">
        <v>214</v>
      </c>
      <c r="F25160" s="405">
        <v>89049</v>
      </c>
      <c r="G25160" s="292" t="s">
        <v>2980</v>
      </c>
    </row>
    <row r="25161" spans="1:7">
      <c r="A25161" s="292" t="s">
        <v>49</v>
      </c>
      <c r="B25161" s="405">
        <v>81084</v>
      </c>
      <c r="C25161" s="292" t="s">
        <v>2980</v>
      </c>
      <c r="E25161" s="292" t="s">
        <v>214</v>
      </c>
      <c r="F25161" s="405">
        <v>89124</v>
      </c>
      <c r="G25161" s="292" t="s">
        <v>2980</v>
      </c>
    </row>
    <row r="25162" spans="1:7">
      <c r="A25162" s="292" t="s">
        <v>49</v>
      </c>
      <c r="B25162" s="405">
        <v>82055</v>
      </c>
      <c r="C25162" s="292" t="s">
        <v>2980</v>
      </c>
      <c r="E25162" s="292" t="s">
        <v>214</v>
      </c>
      <c r="F25162" s="405">
        <v>89161</v>
      </c>
      <c r="G25162" s="292" t="s">
        <v>2980</v>
      </c>
    </row>
    <row r="25163" spans="1:7">
      <c r="A25163" s="292" t="s">
        <v>49</v>
      </c>
      <c r="B25163" s="405">
        <v>82721</v>
      </c>
      <c r="C25163" s="292" t="s">
        <v>2980</v>
      </c>
      <c r="E25163" s="292" t="s">
        <v>214</v>
      </c>
      <c r="F25163" s="405">
        <v>89310</v>
      </c>
      <c r="G25163" s="292" t="s">
        <v>2980</v>
      </c>
    </row>
    <row r="25164" spans="1:7">
      <c r="A25164" s="292" t="s">
        <v>49</v>
      </c>
      <c r="B25164" s="405">
        <v>83320</v>
      </c>
      <c r="C25164" s="292" t="s">
        <v>2980</v>
      </c>
      <c r="E25164" s="292" t="s">
        <v>214</v>
      </c>
      <c r="F25164" s="405">
        <v>89311</v>
      </c>
      <c r="G25164" s="292" t="s">
        <v>2980</v>
      </c>
    </row>
    <row r="25165" spans="1:7">
      <c r="A25165" s="292" t="s">
        <v>49</v>
      </c>
      <c r="B25165" s="405">
        <v>83826</v>
      </c>
      <c r="C25165" s="292" t="s">
        <v>2980</v>
      </c>
      <c r="E25165" s="292" t="s">
        <v>214</v>
      </c>
      <c r="F25165" s="405">
        <v>89316</v>
      </c>
      <c r="G25165" s="292" t="s">
        <v>2980</v>
      </c>
    </row>
    <row r="25166" spans="1:7">
      <c r="A25166" s="292" t="s">
        <v>49</v>
      </c>
      <c r="B25166" s="405">
        <v>84746</v>
      </c>
      <c r="C25166" s="292" t="s">
        <v>2980</v>
      </c>
      <c r="E25166" s="292" t="s">
        <v>214</v>
      </c>
      <c r="F25166" s="405">
        <v>89317</v>
      </c>
      <c r="G25166" s="292" t="s">
        <v>2980</v>
      </c>
    </row>
    <row r="25167" spans="1:7">
      <c r="A25167" s="292" t="s">
        <v>49</v>
      </c>
      <c r="B25167" s="405">
        <v>86020</v>
      </c>
      <c r="C25167" s="292" t="s">
        <v>2980</v>
      </c>
      <c r="E25167" s="292" t="s">
        <v>214</v>
      </c>
      <c r="F25167" s="405">
        <v>89404</v>
      </c>
      <c r="G25167" s="292" t="s">
        <v>2980</v>
      </c>
    </row>
    <row r="25168" spans="1:7">
      <c r="A25168" s="292" t="s">
        <v>49</v>
      </c>
      <c r="B25168" s="405">
        <v>86556</v>
      </c>
      <c r="C25168" s="292" t="s">
        <v>2980</v>
      </c>
      <c r="E25168" s="292" t="s">
        <v>214</v>
      </c>
      <c r="F25168" s="405">
        <v>89405</v>
      </c>
      <c r="G25168" s="292" t="s">
        <v>2980</v>
      </c>
    </row>
    <row r="25169" spans="1:7">
      <c r="A25169" s="292" t="s">
        <v>49</v>
      </c>
      <c r="B25169" s="405">
        <v>87517</v>
      </c>
      <c r="C25169" s="292" t="s">
        <v>2980</v>
      </c>
      <c r="E25169" s="292" t="s">
        <v>214</v>
      </c>
      <c r="F25169" s="405">
        <v>89407</v>
      </c>
      <c r="G25169" s="292" t="s">
        <v>2980</v>
      </c>
    </row>
    <row r="25170" spans="1:7">
      <c r="A25170" s="292" t="s">
        <v>49</v>
      </c>
      <c r="B25170" s="405">
        <v>87821</v>
      </c>
      <c r="C25170" s="292" t="s">
        <v>2980</v>
      </c>
      <c r="E25170" s="292" t="s">
        <v>214</v>
      </c>
      <c r="F25170" s="405">
        <v>89409</v>
      </c>
      <c r="G25170" s="292" t="s">
        <v>2980</v>
      </c>
    </row>
    <row r="25171" spans="1:7">
      <c r="A25171" s="292" t="s">
        <v>49</v>
      </c>
      <c r="B25171" s="405">
        <v>77831</v>
      </c>
      <c r="C25171" s="292" t="s">
        <v>2980</v>
      </c>
      <c r="E25171" s="292" t="s">
        <v>214</v>
      </c>
      <c r="F25171" s="405">
        <v>89412</v>
      </c>
      <c r="G25171" s="292" t="s">
        <v>2980</v>
      </c>
    </row>
    <row r="25172" spans="1:7">
      <c r="A25172" s="292" t="s">
        <v>49</v>
      </c>
      <c r="B25172" s="405">
        <v>78675</v>
      </c>
      <c r="C25172" s="292" t="s">
        <v>2980</v>
      </c>
      <c r="E25172" s="292" t="s">
        <v>214</v>
      </c>
      <c r="F25172" s="405">
        <v>89414</v>
      </c>
      <c r="G25172" s="292" t="s">
        <v>2980</v>
      </c>
    </row>
    <row r="25173" spans="1:7">
      <c r="A25173" s="292" t="s">
        <v>49</v>
      </c>
      <c r="B25173" s="405">
        <v>79087</v>
      </c>
      <c r="C25173" s="292" t="s">
        <v>2980</v>
      </c>
      <c r="E25173" s="292" t="s">
        <v>214</v>
      </c>
      <c r="F25173" s="405">
        <v>89415</v>
      </c>
      <c r="G25173" s="292" t="s">
        <v>2980</v>
      </c>
    </row>
    <row r="25174" spans="1:7">
      <c r="A25174" s="292" t="s">
        <v>49</v>
      </c>
      <c r="B25174" s="405">
        <v>79778</v>
      </c>
      <c r="C25174" s="292" t="s">
        <v>2980</v>
      </c>
      <c r="E25174" s="292" t="s">
        <v>214</v>
      </c>
      <c r="F25174" s="405">
        <v>89418</v>
      </c>
      <c r="G25174" s="292" t="s">
        <v>2980</v>
      </c>
    </row>
    <row r="25175" spans="1:7">
      <c r="A25175" s="292" t="s">
        <v>49</v>
      </c>
      <c r="B25175" s="405">
        <v>80801</v>
      </c>
      <c r="C25175" s="292" t="s">
        <v>2980</v>
      </c>
      <c r="E25175" s="292" t="s">
        <v>214</v>
      </c>
      <c r="F25175" s="405">
        <v>89420</v>
      </c>
      <c r="G25175" s="292" t="s">
        <v>2980</v>
      </c>
    </row>
    <row r="25176" spans="1:7">
      <c r="A25176" s="292" t="s">
        <v>49</v>
      </c>
      <c r="B25176" s="405">
        <v>81089</v>
      </c>
      <c r="C25176" s="292" t="s">
        <v>2980</v>
      </c>
      <c r="E25176" s="292" t="s">
        <v>214</v>
      </c>
      <c r="F25176" s="405">
        <v>89421</v>
      </c>
      <c r="G25176" s="292" t="s">
        <v>2980</v>
      </c>
    </row>
    <row r="25177" spans="1:7">
      <c r="A25177" s="292" t="s">
        <v>49</v>
      </c>
      <c r="B25177" s="405">
        <v>82058</v>
      </c>
      <c r="C25177" s="292" t="s">
        <v>2980</v>
      </c>
      <c r="E25177" s="292" t="s">
        <v>214</v>
      </c>
      <c r="F25177" s="405">
        <v>89424</v>
      </c>
      <c r="G25177" s="292" t="s">
        <v>2980</v>
      </c>
    </row>
    <row r="25178" spans="1:7">
      <c r="A25178" s="292" t="s">
        <v>49</v>
      </c>
      <c r="B25178" s="405">
        <v>82723</v>
      </c>
      <c r="C25178" s="292" t="s">
        <v>2980</v>
      </c>
      <c r="E25178" s="292" t="s">
        <v>214</v>
      </c>
      <c r="F25178" s="405">
        <v>89425</v>
      </c>
      <c r="G25178" s="292" t="s">
        <v>2980</v>
      </c>
    </row>
    <row r="25179" spans="1:7">
      <c r="A25179" s="292" t="s">
        <v>49</v>
      </c>
      <c r="B25179" s="405">
        <v>83327</v>
      </c>
      <c r="C25179" s="292" t="s">
        <v>2980</v>
      </c>
      <c r="E25179" s="292" t="s">
        <v>214</v>
      </c>
      <c r="F25179" s="405">
        <v>89426</v>
      </c>
      <c r="G25179" s="292" t="s">
        <v>2980</v>
      </c>
    </row>
    <row r="25180" spans="1:7">
      <c r="A25180" s="292" t="s">
        <v>49</v>
      </c>
      <c r="B25180" s="405">
        <v>83827</v>
      </c>
      <c r="C25180" s="292" t="s">
        <v>2980</v>
      </c>
      <c r="E25180" s="292" t="s">
        <v>214</v>
      </c>
      <c r="F25180" s="405">
        <v>89427</v>
      </c>
      <c r="G25180" s="292" t="s">
        <v>2980</v>
      </c>
    </row>
    <row r="25181" spans="1:7">
      <c r="A25181" s="292" t="s">
        <v>49</v>
      </c>
      <c r="B25181" s="405">
        <v>84753</v>
      </c>
      <c r="C25181" s="292" t="s">
        <v>2980</v>
      </c>
      <c r="E25181" s="292" t="s">
        <v>214</v>
      </c>
      <c r="F25181" s="405">
        <v>89438</v>
      </c>
      <c r="G25181" s="292" t="s">
        <v>2980</v>
      </c>
    </row>
    <row r="25182" spans="1:7">
      <c r="A25182" s="292" t="s">
        <v>49</v>
      </c>
      <c r="B25182" s="405">
        <v>86021</v>
      </c>
      <c r="C25182" s="292" t="s">
        <v>2980</v>
      </c>
      <c r="E25182" s="292" t="s">
        <v>214</v>
      </c>
      <c r="F25182" s="405">
        <v>89510</v>
      </c>
      <c r="G25182" s="292" t="s">
        <v>2980</v>
      </c>
    </row>
    <row r="25183" spans="1:7">
      <c r="A25183" s="292" t="s">
        <v>49</v>
      </c>
      <c r="B25183" s="405">
        <v>87005</v>
      </c>
      <c r="C25183" s="292" t="s">
        <v>2980</v>
      </c>
      <c r="E25183" s="292" t="s">
        <v>214</v>
      </c>
      <c r="F25183" s="405">
        <v>89815</v>
      </c>
      <c r="G25183" s="292" t="s">
        <v>2980</v>
      </c>
    </row>
    <row r="25184" spans="1:7">
      <c r="A25184" s="292" t="s">
        <v>49</v>
      </c>
      <c r="B25184" s="405">
        <v>87518</v>
      </c>
      <c r="C25184" s="292" t="s">
        <v>2980</v>
      </c>
      <c r="E25184" s="292" t="s">
        <v>214</v>
      </c>
      <c r="F25184" s="405">
        <v>89821</v>
      </c>
      <c r="G25184" s="292" t="s">
        <v>2980</v>
      </c>
    </row>
    <row r="25185" spans="1:7">
      <c r="A25185" s="292" t="s">
        <v>49</v>
      </c>
      <c r="B25185" s="405">
        <v>87824</v>
      </c>
      <c r="C25185" s="292" t="s">
        <v>2980</v>
      </c>
      <c r="E25185" s="292" t="s">
        <v>214</v>
      </c>
      <c r="F25185" s="405">
        <v>89823</v>
      </c>
      <c r="G25185" s="292" t="s">
        <v>2980</v>
      </c>
    </row>
    <row r="25186" spans="1:7">
      <c r="A25186" s="292" t="s">
        <v>49</v>
      </c>
      <c r="B25186" s="405">
        <v>77853</v>
      </c>
      <c r="C25186" s="292" t="s">
        <v>2980</v>
      </c>
      <c r="E25186" s="292" t="s">
        <v>214</v>
      </c>
      <c r="F25186" s="405">
        <v>89830</v>
      </c>
      <c r="G25186" s="292" t="s">
        <v>2980</v>
      </c>
    </row>
    <row r="25187" spans="1:7">
      <c r="A25187" s="292" t="s">
        <v>49</v>
      </c>
      <c r="B25187" s="405">
        <v>78677</v>
      </c>
      <c r="C25187" s="292" t="s">
        <v>2980</v>
      </c>
      <c r="E25187" s="292" t="s">
        <v>214</v>
      </c>
      <c r="F25187" s="405">
        <v>89831</v>
      </c>
      <c r="G25187" s="292" t="s">
        <v>2980</v>
      </c>
    </row>
    <row r="25188" spans="1:7">
      <c r="A25188" s="292" t="s">
        <v>49</v>
      </c>
      <c r="B25188" s="405">
        <v>79093</v>
      </c>
      <c r="C25188" s="292" t="s">
        <v>2980</v>
      </c>
      <c r="E25188" s="292" t="s">
        <v>214</v>
      </c>
      <c r="F25188" s="405">
        <v>89833</v>
      </c>
      <c r="G25188" s="292" t="s">
        <v>2980</v>
      </c>
    </row>
    <row r="25189" spans="1:7">
      <c r="A25189" s="292" t="s">
        <v>49</v>
      </c>
      <c r="B25189" s="405">
        <v>79782</v>
      </c>
      <c r="C25189" s="292" t="s">
        <v>2980</v>
      </c>
      <c r="E25189" s="292" t="s">
        <v>214</v>
      </c>
      <c r="F25189" s="405">
        <v>89834</v>
      </c>
      <c r="G25189" s="292" t="s">
        <v>2980</v>
      </c>
    </row>
    <row r="25190" spans="1:7">
      <c r="A25190" s="292" t="s">
        <v>49</v>
      </c>
      <c r="B25190" s="405">
        <v>80802</v>
      </c>
      <c r="C25190" s="292" t="s">
        <v>2980</v>
      </c>
      <c r="E25190" s="292" t="s">
        <v>214</v>
      </c>
      <c r="F25190" s="405">
        <v>91905</v>
      </c>
      <c r="G25190" s="292" t="s">
        <v>2980</v>
      </c>
    </row>
    <row r="25191" spans="1:7">
      <c r="A25191" s="292" t="s">
        <v>49</v>
      </c>
      <c r="B25191" s="405">
        <v>81090</v>
      </c>
      <c r="C25191" s="292" t="s">
        <v>2980</v>
      </c>
      <c r="E25191" s="292" t="s">
        <v>214</v>
      </c>
      <c r="F25191" s="405">
        <v>91962</v>
      </c>
      <c r="G25191" s="292" t="s">
        <v>2980</v>
      </c>
    </row>
    <row r="25192" spans="1:7">
      <c r="A25192" s="292" t="s">
        <v>49</v>
      </c>
      <c r="B25192" s="405">
        <v>82061</v>
      </c>
      <c r="C25192" s="292" t="s">
        <v>2980</v>
      </c>
      <c r="E25192" s="292" t="s">
        <v>214</v>
      </c>
      <c r="F25192" s="405">
        <v>91963</v>
      </c>
      <c r="G25192" s="292" t="s">
        <v>2980</v>
      </c>
    </row>
    <row r="25193" spans="1:7">
      <c r="A25193" s="292" t="s">
        <v>49</v>
      </c>
      <c r="B25193" s="405">
        <v>82725</v>
      </c>
      <c r="C25193" s="292" t="s">
        <v>2980</v>
      </c>
      <c r="E25193" s="292" t="s">
        <v>214</v>
      </c>
      <c r="F25193" s="405">
        <v>92066</v>
      </c>
      <c r="G25193" s="292" t="s">
        <v>2980</v>
      </c>
    </row>
    <row r="25194" spans="1:7">
      <c r="A25194" s="292" t="s">
        <v>49</v>
      </c>
      <c r="B25194" s="405">
        <v>83342</v>
      </c>
      <c r="C25194" s="292" t="s">
        <v>2980</v>
      </c>
      <c r="E25194" s="292" t="s">
        <v>214</v>
      </c>
      <c r="F25194" s="405">
        <v>92070</v>
      </c>
      <c r="G25194" s="292" t="s">
        <v>2980</v>
      </c>
    </row>
    <row r="25195" spans="1:7">
      <c r="A25195" s="292" t="s">
        <v>49</v>
      </c>
      <c r="B25195" s="405">
        <v>83847</v>
      </c>
      <c r="C25195" s="292" t="s">
        <v>2980</v>
      </c>
      <c r="E25195" s="292" t="s">
        <v>214</v>
      </c>
      <c r="F25195" s="405">
        <v>92086</v>
      </c>
      <c r="G25195" s="292" t="s">
        <v>2980</v>
      </c>
    </row>
    <row r="25196" spans="1:7">
      <c r="A25196" s="292" t="s">
        <v>49</v>
      </c>
      <c r="B25196" s="405">
        <v>84756</v>
      </c>
      <c r="C25196" s="292" t="s">
        <v>2980</v>
      </c>
      <c r="E25196" s="292" t="s">
        <v>214</v>
      </c>
      <c r="F25196" s="405">
        <v>92257</v>
      </c>
      <c r="G25196" s="292" t="s">
        <v>2980</v>
      </c>
    </row>
    <row r="25197" spans="1:7">
      <c r="A25197" s="292" t="s">
        <v>49</v>
      </c>
      <c r="B25197" s="405">
        <v>86022</v>
      </c>
      <c r="C25197" s="292" t="s">
        <v>2980</v>
      </c>
      <c r="E25197" s="292" t="s">
        <v>214</v>
      </c>
      <c r="F25197" s="405">
        <v>92267</v>
      </c>
      <c r="G25197" s="292" t="s">
        <v>2980</v>
      </c>
    </row>
    <row r="25198" spans="1:7">
      <c r="A25198" s="292" t="s">
        <v>49</v>
      </c>
      <c r="B25198" s="405">
        <v>87011</v>
      </c>
      <c r="C25198" s="292" t="s">
        <v>2980</v>
      </c>
      <c r="E25198" s="292" t="s">
        <v>214</v>
      </c>
      <c r="F25198" s="405">
        <v>92280</v>
      </c>
      <c r="G25198" s="292" t="s">
        <v>2980</v>
      </c>
    </row>
    <row r="25199" spans="1:7">
      <c r="A25199" s="292" t="s">
        <v>49</v>
      </c>
      <c r="B25199" s="405">
        <v>87520</v>
      </c>
      <c r="C25199" s="292" t="s">
        <v>2980</v>
      </c>
      <c r="E25199" s="292" t="s">
        <v>214</v>
      </c>
      <c r="F25199" s="405">
        <v>92283</v>
      </c>
      <c r="G25199" s="292" t="s">
        <v>2980</v>
      </c>
    </row>
    <row r="25200" spans="1:7">
      <c r="A25200" s="292" t="s">
        <v>49</v>
      </c>
      <c r="B25200" s="405">
        <v>87827</v>
      </c>
      <c r="C25200" s="292" t="s">
        <v>2980</v>
      </c>
      <c r="E25200" s="292" t="s">
        <v>214</v>
      </c>
      <c r="F25200" s="405">
        <v>92304</v>
      </c>
      <c r="G25200" s="292" t="s">
        <v>2980</v>
      </c>
    </row>
    <row r="25201" spans="1:7">
      <c r="A25201" s="292" t="s">
        <v>49</v>
      </c>
      <c r="B25201" s="405">
        <v>77863</v>
      </c>
      <c r="C25201" s="292" t="s">
        <v>2980</v>
      </c>
      <c r="E25201" s="292" t="s">
        <v>214</v>
      </c>
      <c r="F25201" s="405">
        <v>92305</v>
      </c>
      <c r="G25201" s="292" t="s">
        <v>2980</v>
      </c>
    </row>
    <row r="25202" spans="1:7">
      <c r="A25202" s="292" t="s">
        <v>49</v>
      </c>
      <c r="B25202" s="405">
        <v>78828</v>
      </c>
      <c r="C25202" s="292" t="s">
        <v>2980</v>
      </c>
      <c r="E25202" s="292" t="s">
        <v>214</v>
      </c>
      <c r="F25202" s="405">
        <v>92309</v>
      </c>
      <c r="G25202" s="292" t="s">
        <v>2980</v>
      </c>
    </row>
    <row r="25203" spans="1:7">
      <c r="A25203" s="292" t="s">
        <v>49</v>
      </c>
      <c r="B25203" s="405">
        <v>79094</v>
      </c>
      <c r="C25203" s="292" t="s">
        <v>2980</v>
      </c>
      <c r="E25203" s="292" t="s">
        <v>214</v>
      </c>
      <c r="F25203" s="405">
        <v>92323</v>
      </c>
      <c r="G25203" s="292" t="s">
        <v>2980</v>
      </c>
    </row>
    <row r="25204" spans="1:7">
      <c r="A25204" s="292" t="s">
        <v>49</v>
      </c>
      <c r="B25204" s="405">
        <v>79789</v>
      </c>
      <c r="C25204" s="292" t="s">
        <v>2980</v>
      </c>
      <c r="E25204" s="292" t="s">
        <v>214</v>
      </c>
      <c r="F25204" s="405">
        <v>92328</v>
      </c>
      <c r="G25204" s="292" t="s">
        <v>2980</v>
      </c>
    </row>
    <row r="25205" spans="1:7">
      <c r="A25205" s="292" t="s">
        <v>49</v>
      </c>
      <c r="B25205" s="405">
        <v>80804</v>
      </c>
      <c r="C25205" s="292" t="s">
        <v>2980</v>
      </c>
      <c r="E25205" s="292" t="s">
        <v>214</v>
      </c>
      <c r="F25205" s="405">
        <v>92329</v>
      </c>
      <c r="G25205" s="292" t="s">
        <v>2980</v>
      </c>
    </row>
    <row r="25206" spans="1:7">
      <c r="A25206" s="292" t="s">
        <v>49</v>
      </c>
      <c r="B25206" s="405">
        <v>81091</v>
      </c>
      <c r="C25206" s="292" t="s">
        <v>2980</v>
      </c>
      <c r="E25206" s="292" t="s">
        <v>214</v>
      </c>
      <c r="F25206" s="405">
        <v>92332</v>
      </c>
      <c r="G25206" s="292" t="s">
        <v>2980</v>
      </c>
    </row>
    <row r="25207" spans="1:7">
      <c r="A25207" s="292" t="s">
        <v>49</v>
      </c>
      <c r="B25207" s="405">
        <v>82081</v>
      </c>
      <c r="C25207" s="292" t="s">
        <v>2980</v>
      </c>
      <c r="E25207" s="292" t="s">
        <v>214</v>
      </c>
      <c r="F25207" s="405">
        <v>92347</v>
      </c>
      <c r="G25207" s="292" t="s">
        <v>2980</v>
      </c>
    </row>
    <row r="25208" spans="1:7">
      <c r="A25208" s="292" t="s">
        <v>49</v>
      </c>
      <c r="B25208" s="405">
        <v>82727</v>
      </c>
      <c r="C25208" s="292" t="s">
        <v>2980</v>
      </c>
      <c r="E25208" s="292" t="s">
        <v>214</v>
      </c>
      <c r="F25208" s="405">
        <v>92365</v>
      </c>
      <c r="G25208" s="292" t="s">
        <v>2980</v>
      </c>
    </row>
    <row r="25209" spans="1:7">
      <c r="A25209" s="292" t="s">
        <v>49</v>
      </c>
      <c r="B25209" s="405">
        <v>83346</v>
      </c>
      <c r="C25209" s="292" t="s">
        <v>2980</v>
      </c>
      <c r="E25209" s="292" t="s">
        <v>214</v>
      </c>
      <c r="F25209" s="405">
        <v>92368</v>
      </c>
      <c r="G25209" s="292" t="s">
        <v>2980</v>
      </c>
    </row>
    <row r="25210" spans="1:7">
      <c r="A25210" s="292" t="s">
        <v>49</v>
      </c>
      <c r="B25210" s="405">
        <v>83856</v>
      </c>
      <c r="C25210" s="292" t="s">
        <v>2980</v>
      </c>
      <c r="E25210" s="292" t="s">
        <v>214</v>
      </c>
      <c r="F25210" s="405">
        <v>92389</v>
      </c>
      <c r="G25210" s="292" t="s">
        <v>2980</v>
      </c>
    </row>
    <row r="25211" spans="1:7">
      <c r="A25211" s="292" t="s">
        <v>49</v>
      </c>
      <c r="B25211" s="405">
        <v>84761</v>
      </c>
      <c r="C25211" s="292" t="s">
        <v>2980</v>
      </c>
      <c r="E25211" s="292" t="s">
        <v>214</v>
      </c>
      <c r="F25211" s="405">
        <v>92536</v>
      </c>
      <c r="G25211" s="292" t="s">
        <v>2980</v>
      </c>
    </row>
    <row r="25212" spans="1:7">
      <c r="A25212" s="292" t="s">
        <v>49</v>
      </c>
      <c r="B25212" s="405">
        <v>86024</v>
      </c>
      <c r="C25212" s="292" t="s">
        <v>2980</v>
      </c>
      <c r="E25212" s="292" t="s">
        <v>214</v>
      </c>
      <c r="F25212" s="405">
        <v>92539</v>
      </c>
      <c r="G25212" s="292" t="s">
        <v>2980</v>
      </c>
    </row>
    <row r="25213" spans="1:7">
      <c r="A25213" s="292" t="s">
        <v>49</v>
      </c>
      <c r="B25213" s="405">
        <v>87012</v>
      </c>
      <c r="C25213" s="292" t="s">
        <v>2980</v>
      </c>
      <c r="E25213" s="292" t="s">
        <v>214</v>
      </c>
      <c r="F25213" s="405">
        <v>92561</v>
      </c>
      <c r="G25213" s="292" t="s">
        <v>2980</v>
      </c>
    </row>
    <row r="25214" spans="1:7">
      <c r="A25214" s="292" t="s">
        <v>49</v>
      </c>
      <c r="B25214" s="405">
        <v>87521</v>
      </c>
      <c r="C25214" s="292" t="s">
        <v>2980</v>
      </c>
      <c r="E25214" s="292" t="s">
        <v>214</v>
      </c>
      <c r="F25214" s="405">
        <v>93203</v>
      </c>
      <c r="G25214" s="292" t="s">
        <v>2980</v>
      </c>
    </row>
    <row r="25215" spans="1:7">
      <c r="A25215" s="292" t="s">
        <v>49</v>
      </c>
      <c r="B25215" s="405">
        <v>87829</v>
      </c>
      <c r="C25215" s="292" t="s">
        <v>2980</v>
      </c>
      <c r="E25215" s="292" t="s">
        <v>214</v>
      </c>
      <c r="F25215" s="405">
        <v>93207</v>
      </c>
      <c r="G25215" s="292" t="s">
        <v>2980</v>
      </c>
    </row>
    <row r="25216" spans="1:7">
      <c r="A25216" s="292" t="s">
        <v>49</v>
      </c>
      <c r="B25216" s="405">
        <v>77865</v>
      </c>
      <c r="C25216" s="292" t="s">
        <v>2980</v>
      </c>
      <c r="E25216" s="292" t="s">
        <v>214</v>
      </c>
      <c r="F25216" s="405">
        <v>93222</v>
      </c>
      <c r="G25216" s="292" t="s">
        <v>2980</v>
      </c>
    </row>
    <row r="25217" spans="1:7">
      <c r="A25217" s="292" t="s">
        <v>49</v>
      </c>
      <c r="B25217" s="405">
        <v>78829</v>
      </c>
      <c r="C25217" s="292" t="s">
        <v>2980</v>
      </c>
      <c r="E25217" s="292" t="s">
        <v>214</v>
      </c>
      <c r="F25217" s="405">
        <v>93226</v>
      </c>
      <c r="G25217" s="292" t="s">
        <v>2980</v>
      </c>
    </row>
    <row r="25218" spans="1:7">
      <c r="A25218" s="292" t="s">
        <v>49</v>
      </c>
      <c r="B25218" s="405">
        <v>79220</v>
      </c>
      <c r="C25218" s="292" t="s">
        <v>2980</v>
      </c>
      <c r="E25218" s="292" t="s">
        <v>214</v>
      </c>
      <c r="F25218" s="405">
        <v>93240</v>
      </c>
      <c r="G25218" s="292" t="s">
        <v>2980</v>
      </c>
    </row>
    <row r="25219" spans="1:7">
      <c r="A25219" s="292" t="s">
        <v>49</v>
      </c>
      <c r="B25219" s="405">
        <v>79837</v>
      </c>
      <c r="C25219" s="292" t="s">
        <v>2980</v>
      </c>
      <c r="E25219" s="292" t="s">
        <v>214</v>
      </c>
      <c r="F25219" s="405">
        <v>93250</v>
      </c>
      <c r="G25219" s="292" t="s">
        <v>2980</v>
      </c>
    </row>
    <row r="25220" spans="1:7">
      <c r="A25220" s="292" t="s">
        <v>49</v>
      </c>
      <c r="B25220" s="405">
        <v>80805</v>
      </c>
      <c r="C25220" s="292" t="s">
        <v>2980</v>
      </c>
      <c r="E25220" s="292" t="s">
        <v>214</v>
      </c>
      <c r="F25220" s="405">
        <v>93251</v>
      </c>
      <c r="G25220" s="292" t="s">
        <v>2980</v>
      </c>
    </row>
    <row r="25221" spans="1:7">
      <c r="A25221" s="292" t="s">
        <v>49</v>
      </c>
      <c r="B25221" s="405">
        <v>81122</v>
      </c>
      <c r="C25221" s="292" t="s">
        <v>2980</v>
      </c>
      <c r="E25221" s="292" t="s">
        <v>214</v>
      </c>
      <c r="F25221" s="405">
        <v>93252</v>
      </c>
      <c r="G25221" s="292" t="s">
        <v>2980</v>
      </c>
    </row>
    <row r="25222" spans="1:7">
      <c r="A25222" s="292" t="s">
        <v>49</v>
      </c>
      <c r="B25222" s="405">
        <v>82083</v>
      </c>
      <c r="C25222" s="292" t="s">
        <v>2980</v>
      </c>
      <c r="E25222" s="292" t="s">
        <v>214</v>
      </c>
      <c r="F25222" s="405">
        <v>93255</v>
      </c>
      <c r="G25222" s="292" t="s">
        <v>2980</v>
      </c>
    </row>
    <row r="25223" spans="1:7">
      <c r="A25223" s="292" t="s">
        <v>49</v>
      </c>
      <c r="B25223" s="405">
        <v>82729</v>
      </c>
      <c r="C25223" s="292" t="s">
        <v>2980</v>
      </c>
      <c r="E25223" s="292" t="s">
        <v>214</v>
      </c>
      <c r="F25223" s="405">
        <v>93260</v>
      </c>
      <c r="G25223" s="292" t="s">
        <v>2980</v>
      </c>
    </row>
    <row r="25224" spans="1:7">
      <c r="A25224" s="292" t="s">
        <v>49</v>
      </c>
      <c r="B25224" s="405">
        <v>83425</v>
      </c>
      <c r="C25224" s="292" t="s">
        <v>2980</v>
      </c>
      <c r="E25224" s="292" t="s">
        <v>214</v>
      </c>
      <c r="F25224" s="405">
        <v>93265</v>
      </c>
      <c r="G25224" s="292" t="s">
        <v>2980</v>
      </c>
    </row>
    <row r="25225" spans="1:7">
      <c r="A25225" s="292" t="s">
        <v>49</v>
      </c>
      <c r="B25225" s="405">
        <v>83860</v>
      </c>
      <c r="C25225" s="292" t="s">
        <v>2980</v>
      </c>
      <c r="E25225" s="292" t="s">
        <v>214</v>
      </c>
      <c r="F25225" s="405">
        <v>93268</v>
      </c>
      <c r="G25225" s="292" t="s">
        <v>2980</v>
      </c>
    </row>
    <row r="25226" spans="1:7">
      <c r="A25226" s="292" t="s">
        <v>49</v>
      </c>
      <c r="B25226" s="405">
        <v>84773</v>
      </c>
      <c r="C25226" s="292" t="s">
        <v>2980</v>
      </c>
      <c r="E25226" s="292" t="s">
        <v>214</v>
      </c>
      <c r="F25226" s="405">
        <v>93271</v>
      </c>
      <c r="G25226" s="292" t="s">
        <v>2980</v>
      </c>
    </row>
    <row r="25227" spans="1:7">
      <c r="A25227" s="292" t="s">
        <v>49</v>
      </c>
      <c r="B25227" s="405">
        <v>86030</v>
      </c>
      <c r="C25227" s="292" t="s">
        <v>2980</v>
      </c>
      <c r="E25227" s="292" t="s">
        <v>214</v>
      </c>
      <c r="F25227" s="405">
        <v>93283</v>
      </c>
      <c r="G25227" s="292" t="s">
        <v>2980</v>
      </c>
    </row>
    <row r="25228" spans="1:7">
      <c r="A25228" s="292" t="s">
        <v>49</v>
      </c>
      <c r="B25228" s="405">
        <v>87013</v>
      </c>
      <c r="C25228" s="292" t="s">
        <v>2980</v>
      </c>
      <c r="E25228" s="292" t="s">
        <v>214</v>
      </c>
      <c r="F25228" s="405">
        <v>93285</v>
      </c>
      <c r="G25228" s="292" t="s">
        <v>2980</v>
      </c>
    </row>
    <row r="25229" spans="1:7">
      <c r="A25229" s="292" t="s">
        <v>49</v>
      </c>
      <c r="B25229" s="405">
        <v>87524</v>
      </c>
      <c r="C25229" s="292" t="s">
        <v>2980</v>
      </c>
      <c r="E25229" s="292" t="s">
        <v>214</v>
      </c>
      <c r="F25229" s="405">
        <v>93286</v>
      </c>
      <c r="G25229" s="292" t="s">
        <v>2980</v>
      </c>
    </row>
    <row r="25230" spans="1:7">
      <c r="A25230" s="292" t="s">
        <v>49</v>
      </c>
      <c r="B25230" s="405">
        <v>87832</v>
      </c>
      <c r="C25230" s="292" t="s">
        <v>2980</v>
      </c>
      <c r="E25230" s="292" t="s">
        <v>214</v>
      </c>
      <c r="F25230" s="405">
        <v>93287</v>
      </c>
      <c r="G25230" s="292" t="s">
        <v>2980</v>
      </c>
    </row>
    <row r="25231" spans="1:7">
      <c r="A25231" s="292" t="s">
        <v>49</v>
      </c>
      <c r="B25231" s="405">
        <v>77961</v>
      </c>
      <c r="C25231" s="292" t="s">
        <v>2980</v>
      </c>
      <c r="E25231" s="292" t="s">
        <v>214</v>
      </c>
      <c r="F25231" s="405">
        <v>93426</v>
      </c>
      <c r="G25231" s="292" t="s">
        <v>2980</v>
      </c>
    </row>
    <row r="25232" spans="1:7">
      <c r="A25232" s="292" t="s">
        <v>49</v>
      </c>
      <c r="B25232" s="405">
        <v>78830</v>
      </c>
      <c r="C25232" s="292" t="s">
        <v>2980</v>
      </c>
      <c r="E25232" s="292" t="s">
        <v>214</v>
      </c>
      <c r="F25232" s="405">
        <v>93435</v>
      </c>
      <c r="G25232" s="292" t="s">
        <v>2980</v>
      </c>
    </row>
    <row r="25233" spans="1:7">
      <c r="A25233" s="292" t="s">
        <v>49</v>
      </c>
      <c r="B25233" s="405">
        <v>79223</v>
      </c>
      <c r="C25233" s="292" t="s">
        <v>2980</v>
      </c>
      <c r="E25233" s="292" t="s">
        <v>214</v>
      </c>
      <c r="F25233" s="405">
        <v>93453</v>
      </c>
      <c r="G25233" s="292" t="s">
        <v>2980</v>
      </c>
    </row>
    <row r="25234" spans="1:7">
      <c r="A25234" s="292" t="s">
        <v>49</v>
      </c>
      <c r="B25234" s="405">
        <v>79842</v>
      </c>
      <c r="C25234" s="292" t="s">
        <v>2980</v>
      </c>
      <c r="E25234" s="292" t="s">
        <v>214</v>
      </c>
      <c r="F25234" s="405">
        <v>93502</v>
      </c>
      <c r="G25234" s="292" t="s">
        <v>2980</v>
      </c>
    </row>
    <row r="25235" spans="1:7">
      <c r="A25235" s="292" t="s">
        <v>49</v>
      </c>
      <c r="B25235" s="405">
        <v>80816</v>
      </c>
      <c r="C25235" s="292" t="s">
        <v>2980</v>
      </c>
      <c r="E25235" s="292" t="s">
        <v>214</v>
      </c>
      <c r="F25235" s="405">
        <v>93504</v>
      </c>
      <c r="G25235" s="292" t="s">
        <v>2980</v>
      </c>
    </row>
    <row r="25236" spans="1:7">
      <c r="A25236" s="292" t="s">
        <v>49</v>
      </c>
      <c r="B25236" s="405">
        <v>81124</v>
      </c>
      <c r="C25236" s="292" t="s">
        <v>2980</v>
      </c>
      <c r="E25236" s="292" t="s">
        <v>214</v>
      </c>
      <c r="F25236" s="405">
        <v>93513</v>
      </c>
      <c r="G25236" s="292" t="s">
        <v>2980</v>
      </c>
    </row>
    <row r="25237" spans="1:7">
      <c r="A25237" s="292" t="s">
        <v>49</v>
      </c>
      <c r="B25237" s="405">
        <v>82084</v>
      </c>
      <c r="C25237" s="292" t="s">
        <v>2980</v>
      </c>
      <c r="E25237" s="292" t="s">
        <v>214</v>
      </c>
      <c r="F25237" s="405">
        <v>93517</v>
      </c>
      <c r="G25237" s="292" t="s">
        <v>2980</v>
      </c>
    </row>
    <row r="25238" spans="1:7">
      <c r="A25238" s="292" t="s">
        <v>49</v>
      </c>
      <c r="B25238" s="405">
        <v>82730</v>
      </c>
      <c r="C25238" s="292" t="s">
        <v>2980</v>
      </c>
      <c r="E25238" s="292" t="s">
        <v>214</v>
      </c>
      <c r="F25238" s="405">
        <v>93518</v>
      </c>
      <c r="G25238" s="292" t="s">
        <v>2980</v>
      </c>
    </row>
    <row r="25239" spans="1:7">
      <c r="A25239" s="292" t="s">
        <v>49</v>
      </c>
      <c r="B25239" s="405">
        <v>83446</v>
      </c>
      <c r="C25239" s="292" t="s">
        <v>2980</v>
      </c>
      <c r="E25239" s="292" t="s">
        <v>214</v>
      </c>
      <c r="F25239" s="405">
        <v>93519</v>
      </c>
      <c r="G25239" s="292" t="s">
        <v>2980</v>
      </c>
    </row>
    <row r="25240" spans="1:7">
      <c r="A25240" s="292" t="s">
        <v>49</v>
      </c>
      <c r="B25240" s="405">
        <v>83866</v>
      </c>
      <c r="C25240" s="292" t="s">
        <v>2980</v>
      </c>
      <c r="E25240" s="292" t="s">
        <v>214</v>
      </c>
      <c r="F25240" s="405">
        <v>93527</v>
      </c>
      <c r="G25240" s="292" t="s">
        <v>2980</v>
      </c>
    </row>
    <row r="25241" spans="1:7">
      <c r="A25241" s="292" t="s">
        <v>49</v>
      </c>
      <c r="B25241" s="405">
        <v>85192</v>
      </c>
      <c r="C25241" s="292" t="s">
        <v>2980</v>
      </c>
      <c r="E25241" s="292" t="s">
        <v>214</v>
      </c>
      <c r="F25241" s="405">
        <v>93530</v>
      </c>
      <c r="G25241" s="292" t="s">
        <v>2980</v>
      </c>
    </row>
    <row r="25242" spans="1:7">
      <c r="A25242" s="292" t="s">
        <v>49</v>
      </c>
      <c r="B25242" s="405">
        <v>86033</v>
      </c>
      <c r="C25242" s="292" t="s">
        <v>2980</v>
      </c>
      <c r="E25242" s="292" t="s">
        <v>214</v>
      </c>
      <c r="F25242" s="405">
        <v>93541</v>
      </c>
      <c r="G25242" s="292" t="s">
        <v>2980</v>
      </c>
    </row>
    <row r="25243" spans="1:7">
      <c r="A25243" s="292" t="s">
        <v>49</v>
      </c>
      <c r="B25243" s="405">
        <v>87016</v>
      </c>
      <c r="C25243" s="292" t="s">
        <v>2980</v>
      </c>
      <c r="E25243" s="292" t="s">
        <v>214</v>
      </c>
      <c r="F25243" s="405">
        <v>93544</v>
      </c>
      <c r="G25243" s="292" t="s">
        <v>2980</v>
      </c>
    </row>
    <row r="25244" spans="1:7">
      <c r="A25244" s="292" t="s">
        <v>49</v>
      </c>
      <c r="B25244" s="405">
        <v>87528</v>
      </c>
      <c r="C25244" s="292" t="s">
        <v>2980</v>
      </c>
      <c r="E25244" s="292" t="s">
        <v>214</v>
      </c>
      <c r="F25244" s="405">
        <v>93558</v>
      </c>
      <c r="G25244" s="292" t="s">
        <v>2980</v>
      </c>
    </row>
    <row r="25245" spans="1:7">
      <c r="A25245" s="292" t="s">
        <v>49</v>
      </c>
      <c r="B25245" s="405">
        <v>87935</v>
      </c>
      <c r="C25245" s="292" t="s">
        <v>2980</v>
      </c>
      <c r="E25245" s="292" t="s">
        <v>214</v>
      </c>
      <c r="F25245" s="405">
        <v>93563</v>
      </c>
      <c r="G25245" s="292" t="s">
        <v>2980</v>
      </c>
    </row>
    <row r="25246" spans="1:7">
      <c r="A25246" s="292" t="s">
        <v>49</v>
      </c>
      <c r="B25246" s="405">
        <v>77969</v>
      </c>
      <c r="C25246" s="292" t="s">
        <v>2980</v>
      </c>
      <c r="E25246" s="292" t="s">
        <v>214</v>
      </c>
      <c r="F25246" s="405">
        <v>93601</v>
      </c>
      <c r="G25246" s="292" t="s">
        <v>2980</v>
      </c>
    </row>
    <row r="25247" spans="1:7">
      <c r="A25247" s="292" t="s">
        <v>49</v>
      </c>
      <c r="B25247" s="405">
        <v>78833</v>
      </c>
      <c r="C25247" s="292" t="s">
        <v>2980</v>
      </c>
      <c r="E25247" s="292" t="s">
        <v>214</v>
      </c>
      <c r="F25247" s="405">
        <v>93602</v>
      </c>
      <c r="G25247" s="292" t="s">
        <v>2980</v>
      </c>
    </row>
    <row r="25248" spans="1:7">
      <c r="A25248" s="292" t="s">
        <v>49</v>
      </c>
      <c r="B25248" s="405">
        <v>79229</v>
      </c>
      <c r="C25248" s="292" t="s">
        <v>2980</v>
      </c>
      <c r="E25248" s="292" t="s">
        <v>214</v>
      </c>
      <c r="F25248" s="405">
        <v>93605</v>
      </c>
      <c r="G25248" s="292" t="s">
        <v>2980</v>
      </c>
    </row>
    <row r="25249" spans="1:7">
      <c r="A25249" s="292" t="s">
        <v>49</v>
      </c>
      <c r="B25249" s="405">
        <v>79846</v>
      </c>
      <c r="C25249" s="292" t="s">
        <v>2980</v>
      </c>
      <c r="E25249" s="292" t="s">
        <v>214</v>
      </c>
      <c r="F25249" s="405">
        <v>93608</v>
      </c>
      <c r="G25249" s="292" t="s">
        <v>2980</v>
      </c>
    </row>
    <row r="25250" spans="1:7">
      <c r="A25250" s="292" t="s">
        <v>49</v>
      </c>
      <c r="B25250" s="405">
        <v>80818</v>
      </c>
      <c r="C25250" s="292" t="s">
        <v>2980</v>
      </c>
      <c r="E25250" s="292" t="s">
        <v>214</v>
      </c>
      <c r="F25250" s="405">
        <v>93623</v>
      </c>
      <c r="G25250" s="292" t="s">
        <v>2980</v>
      </c>
    </row>
    <row r="25251" spans="1:7">
      <c r="A25251" s="292" t="s">
        <v>49</v>
      </c>
      <c r="B25251" s="405">
        <v>81126</v>
      </c>
      <c r="C25251" s="292" t="s">
        <v>2980</v>
      </c>
      <c r="E25251" s="292" t="s">
        <v>214</v>
      </c>
      <c r="F25251" s="405">
        <v>93624</v>
      </c>
      <c r="G25251" s="292" t="s">
        <v>2980</v>
      </c>
    </row>
    <row r="25252" spans="1:7">
      <c r="A25252" s="292" t="s">
        <v>49</v>
      </c>
      <c r="B25252" s="405">
        <v>82190</v>
      </c>
      <c r="C25252" s="292" t="s">
        <v>2980</v>
      </c>
      <c r="E25252" s="292" t="s">
        <v>214</v>
      </c>
      <c r="F25252" s="405">
        <v>93627</v>
      </c>
      <c r="G25252" s="292" t="s">
        <v>2980</v>
      </c>
    </row>
    <row r="25253" spans="1:7">
      <c r="A25253" s="292" t="s">
        <v>49</v>
      </c>
      <c r="B25253" s="405">
        <v>82731</v>
      </c>
      <c r="C25253" s="292" t="s">
        <v>2980</v>
      </c>
      <c r="E25253" s="292" t="s">
        <v>214</v>
      </c>
      <c r="F25253" s="405">
        <v>93641</v>
      </c>
      <c r="G25253" s="292" t="s">
        <v>2980</v>
      </c>
    </row>
    <row r="25254" spans="1:7">
      <c r="A25254" s="292" t="s">
        <v>49</v>
      </c>
      <c r="B25254" s="405">
        <v>83462</v>
      </c>
      <c r="C25254" s="292" t="s">
        <v>2980</v>
      </c>
      <c r="E25254" s="292" t="s">
        <v>214</v>
      </c>
      <c r="F25254" s="405">
        <v>93643</v>
      </c>
      <c r="G25254" s="292" t="s">
        <v>2980</v>
      </c>
    </row>
    <row r="25255" spans="1:7">
      <c r="A25255" s="292" t="s">
        <v>49</v>
      </c>
      <c r="B25255" s="405">
        <v>83870</v>
      </c>
      <c r="C25255" s="292" t="s">
        <v>2980</v>
      </c>
      <c r="E25255" s="292" t="s">
        <v>214</v>
      </c>
      <c r="F25255" s="405">
        <v>93651</v>
      </c>
      <c r="G25255" s="292" t="s">
        <v>2980</v>
      </c>
    </row>
    <row r="25256" spans="1:7">
      <c r="A25256" s="292" t="s">
        <v>49</v>
      </c>
      <c r="B25256" s="405">
        <v>85264</v>
      </c>
      <c r="C25256" s="292" t="s">
        <v>2980</v>
      </c>
      <c r="E25256" s="292" t="s">
        <v>214</v>
      </c>
      <c r="F25256" s="405">
        <v>93653</v>
      </c>
      <c r="G25256" s="292" t="s">
        <v>2980</v>
      </c>
    </row>
    <row r="25257" spans="1:7">
      <c r="A25257" s="292" t="s">
        <v>49</v>
      </c>
      <c r="B25257" s="405">
        <v>86034</v>
      </c>
      <c r="C25257" s="292" t="s">
        <v>2980</v>
      </c>
      <c r="E25257" s="292" t="s">
        <v>214</v>
      </c>
      <c r="F25257" s="405">
        <v>93664</v>
      </c>
      <c r="G25257" s="292" t="s">
        <v>2980</v>
      </c>
    </row>
    <row r="25258" spans="1:7">
      <c r="A25258" s="292" t="s">
        <v>49</v>
      </c>
      <c r="B25258" s="405">
        <v>87018</v>
      </c>
      <c r="C25258" s="292" t="s">
        <v>2980</v>
      </c>
      <c r="E25258" s="292" t="s">
        <v>214</v>
      </c>
      <c r="F25258" s="405">
        <v>93667</v>
      </c>
      <c r="G25258" s="292" t="s">
        <v>2980</v>
      </c>
    </row>
    <row r="25259" spans="1:7">
      <c r="A25259" s="292" t="s">
        <v>49</v>
      </c>
      <c r="B25259" s="405">
        <v>87530</v>
      </c>
      <c r="C25259" s="292" t="s">
        <v>2980</v>
      </c>
      <c r="E25259" s="292" t="s">
        <v>214</v>
      </c>
      <c r="F25259" s="405">
        <v>93675</v>
      </c>
      <c r="G25259" s="292" t="s">
        <v>2980</v>
      </c>
    </row>
    <row r="25260" spans="1:7">
      <c r="A25260" s="292" t="s">
        <v>49</v>
      </c>
      <c r="B25260" s="405">
        <v>87939</v>
      </c>
      <c r="C25260" s="292" t="s">
        <v>2980</v>
      </c>
      <c r="E25260" s="292" t="s">
        <v>214</v>
      </c>
      <c r="F25260" s="405">
        <v>93920</v>
      </c>
      <c r="G25260" s="292" t="s">
        <v>2980</v>
      </c>
    </row>
    <row r="25261" spans="1:7">
      <c r="A25261" s="292" t="s">
        <v>49</v>
      </c>
      <c r="B25261" s="405">
        <v>77970</v>
      </c>
      <c r="C25261" s="292" t="s">
        <v>2980</v>
      </c>
      <c r="E25261" s="292" t="s">
        <v>214</v>
      </c>
      <c r="F25261" s="405">
        <v>93927</v>
      </c>
      <c r="G25261" s="292" t="s">
        <v>2980</v>
      </c>
    </row>
    <row r="25262" spans="1:7">
      <c r="A25262" s="292" t="s">
        <v>49</v>
      </c>
      <c r="B25262" s="405">
        <v>78836</v>
      </c>
      <c r="C25262" s="292" t="s">
        <v>2980</v>
      </c>
      <c r="E25262" s="292" t="s">
        <v>214</v>
      </c>
      <c r="F25262" s="405">
        <v>93930</v>
      </c>
      <c r="G25262" s="292" t="s">
        <v>2980</v>
      </c>
    </row>
    <row r="25263" spans="1:7">
      <c r="A25263" s="292" t="s">
        <v>49</v>
      </c>
      <c r="B25263" s="405">
        <v>79230</v>
      </c>
      <c r="C25263" s="292" t="s">
        <v>2980</v>
      </c>
      <c r="E25263" s="292" t="s">
        <v>214</v>
      </c>
      <c r="F25263" s="405">
        <v>93932</v>
      </c>
      <c r="G25263" s="292" t="s">
        <v>2980</v>
      </c>
    </row>
    <row r="25264" spans="1:7">
      <c r="A25264" s="292" t="s">
        <v>49</v>
      </c>
      <c r="B25264" s="405">
        <v>79847</v>
      </c>
      <c r="C25264" s="292" t="s">
        <v>2980</v>
      </c>
      <c r="E25264" s="292" t="s">
        <v>214</v>
      </c>
      <c r="F25264" s="405">
        <v>93954</v>
      </c>
      <c r="G25264" s="292" t="s">
        <v>2980</v>
      </c>
    </row>
    <row r="25265" spans="1:7">
      <c r="A25265" s="292" t="s">
        <v>49</v>
      </c>
      <c r="B25265" s="405">
        <v>80820</v>
      </c>
      <c r="C25265" s="292" t="s">
        <v>2980</v>
      </c>
      <c r="E25265" s="292" t="s">
        <v>214</v>
      </c>
      <c r="F25265" s="405">
        <v>93960</v>
      </c>
      <c r="G25265" s="292" t="s">
        <v>2980</v>
      </c>
    </row>
    <row r="25266" spans="1:7">
      <c r="A25266" s="292" t="s">
        <v>49</v>
      </c>
      <c r="B25266" s="405">
        <v>81133</v>
      </c>
      <c r="C25266" s="292" t="s">
        <v>2980</v>
      </c>
      <c r="E25266" s="292" t="s">
        <v>214</v>
      </c>
      <c r="F25266" s="405">
        <v>94020</v>
      </c>
      <c r="G25266" s="292" t="s">
        <v>2980</v>
      </c>
    </row>
    <row r="25267" spans="1:7">
      <c r="A25267" s="292" t="s">
        <v>49</v>
      </c>
      <c r="B25267" s="405">
        <v>82210</v>
      </c>
      <c r="C25267" s="292" t="s">
        <v>2980</v>
      </c>
      <c r="E25267" s="292" t="s">
        <v>214</v>
      </c>
      <c r="F25267" s="405">
        <v>94060</v>
      </c>
      <c r="G25267" s="292" t="s">
        <v>2980</v>
      </c>
    </row>
    <row r="25268" spans="1:7">
      <c r="A25268" s="292" t="s">
        <v>49</v>
      </c>
      <c r="B25268" s="405">
        <v>82831</v>
      </c>
      <c r="C25268" s="292" t="s">
        <v>2980</v>
      </c>
      <c r="E25268" s="292" t="s">
        <v>214</v>
      </c>
      <c r="F25268" s="405">
        <v>94567</v>
      </c>
      <c r="G25268" s="292" t="s">
        <v>2980</v>
      </c>
    </row>
    <row r="25269" spans="1:7">
      <c r="A25269" s="292" t="s">
        <v>49</v>
      </c>
      <c r="B25269" s="405">
        <v>83463</v>
      </c>
      <c r="C25269" s="292" t="s">
        <v>2980</v>
      </c>
      <c r="E25269" s="292" t="s">
        <v>214</v>
      </c>
      <c r="F25269" s="405">
        <v>94586</v>
      </c>
      <c r="G25269" s="292" t="s">
        <v>2980</v>
      </c>
    </row>
    <row r="25270" spans="1:7">
      <c r="A25270" s="292" t="s">
        <v>49</v>
      </c>
      <c r="B25270" s="405">
        <v>84023</v>
      </c>
      <c r="C25270" s="292" t="s">
        <v>2980</v>
      </c>
      <c r="E25270" s="292" t="s">
        <v>214</v>
      </c>
      <c r="F25270" s="405">
        <v>94972</v>
      </c>
      <c r="G25270" s="292" t="s">
        <v>2980</v>
      </c>
    </row>
    <row r="25271" spans="1:7">
      <c r="A25271" s="292" t="s">
        <v>49</v>
      </c>
      <c r="B25271" s="405">
        <v>85322</v>
      </c>
      <c r="C25271" s="292" t="s">
        <v>2980</v>
      </c>
      <c r="E25271" s="292" t="s">
        <v>214</v>
      </c>
      <c r="F25271" s="405">
        <v>95043</v>
      </c>
      <c r="G25271" s="292" t="s">
        <v>2980</v>
      </c>
    </row>
    <row r="25272" spans="1:7">
      <c r="A25272" s="292" t="s">
        <v>49</v>
      </c>
      <c r="B25272" s="405">
        <v>86035</v>
      </c>
      <c r="C25272" s="292" t="s">
        <v>2980</v>
      </c>
      <c r="E25272" s="292" t="s">
        <v>214</v>
      </c>
      <c r="F25272" s="405">
        <v>95140</v>
      </c>
      <c r="G25272" s="292" t="s">
        <v>2980</v>
      </c>
    </row>
    <row r="25273" spans="1:7">
      <c r="A25273" s="292" t="s">
        <v>49</v>
      </c>
      <c r="B25273" s="405">
        <v>87020</v>
      </c>
      <c r="C25273" s="292" t="s">
        <v>2980</v>
      </c>
      <c r="E25273" s="292" t="s">
        <v>214</v>
      </c>
      <c r="F25273" s="405">
        <v>95224</v>
      </c>
      <c r="G25273" s="292" t="s">
        <v>2980</v>
      </c>
    </row>
    <row r="25274" spans="1:7">
      <c r="A25274" s="292" t="s">
        <v>49</v>
      </c>
      <c r="B25274" s="405">
        <v>87538</v>
      </c>
      <c r="C25274" s="292" t="s">
        <v>2980</v>
      </c>
      <c r="E25274" s="292" t="s">
        <v>214</v>
      </c>
      <c r="F25274" s="405">
        <v>95226</v>
      </c>
      <c r="G25274" s="292" t="s">
        <v>2980</v>
      </c>
    </row>
    <row r="25275" spans="1:7">
      <c r="A25275" s="292" t="s">
        <v>49</v>
      </c>
      <c r="B25275" s="405">
        <v>87943</v>
      </c>
      <c r="C25275" s="292" t="s">
        <v>2980</v>
      </c>
      <c r="E25275" s="292" t="s">
        <v>214</v>
      </c>
      <c r="F25275" s="405">
        <v>95227</v>
      </c>
      <c r="G25275" s="292" t="s">
        <v>2980</v>
      </c>
    </row>
    <row r="25276" spans="1:7">
      <c r="A25276" s="292" t="s">
        <v>49</v>
      </c>
      <c r="B25276" s="405">
        <v>77973</v>
      </c>
      <c r="C25276" s="292" t="s">
        <v>2980</v>
      </c>
      <c r="E25276" s="292" t="s">
        <v>214</v>
      </c>
      <c r="F25276" s="405">
        <v>95230</v>
      </c>
      <c r="G25276" s="292" t="s">
        <v>2980</v>
      </c>
    </row>
    <row r="25277" spans="1:7">
      <c r="A25277" s="292" t="s">
        <v>49</v>
      </c>
      <c r="B25277" s="405">
        <v>78837</v>
      </c>
      <c r="C25277" s="292" t="s">
        <v>2980</v>
      </c>
      <c r="E25277" s="292" t="s">
        <v>214</v>
      </c>
      <c r="F25277" s="405">
        <v>95232</v>
      </c>
      <c r="G25277" s="292" t="s">
        <v>2980</v>
      </c>
    </row>
    <row r="25278" spans="1:7">
      <c r="A25278" s="292" t="s">
        <v>49</v>
      </c>
      <c r="B25278" s="405">
        <v>79231</v>
      </c>
      <c r="C25278" s="292" t="s">
        <v>2980</v>
      </c>
      <c r="E25278" s="292" t="s">
        <v>214</v>
      </c>
      <c r="F25278" s="405">
        <v>95245</v>
      </c>
      <c r="G25278" s="292" t="s">
        <v>2980</v>
      </c>
    </row>
    <row r="25279" spans="1:7">
      <c r="A25279" s="292" t="s">
        <v>49</v>
      </c>
      <c r="B25279" s="405">
        <v>79854</v>
      </c>
      <c r="C25279" s="292" t="s">
        <v>2980</v>
      </c>
      <c r="E25279" s="292" t="s">
        <v>214</v>
      </c>
      <c r="F25279" s="405">
        <v>95246</v>
      </c>
      <c r="G25279" s="292" t="s">
        <v>2980</v>
      </c>
    </row>
    <row r="25280" spans="1:7">
      <c r="A25280" s="292" t="s">
        <v>49</v>
      </c>
      <c r="B25280" s="405">
        <v>80823</v>
      </c>
      <c r="C25280" s="292" t="s">
        <v>2980</v>
      </c>
      <c r="E25280" s="292" t="s">
        <v>214</v>
      </c>
      <c r="F25280" s="405">
        <v>95254</v>
      </c>
      <c r="G25280" s="292" t="s">
        <v>2980</v>
      </c>
    </row>
    <row r="25281" spans="1:7">
      <c r="A25281" s="292" t="s">
        <v>49</v>
      </c>
      <c r="B25281" s="405">
        <v>81138</v>
      </c>
      <c r="C25281" s="292" t="s">
        <v>2980</v>
      </c>
      <c r="E25281" s="292" t="s">
        <v>214</v>
      </c>
      <c r="F25281" s="405">
        <v>95255</v>
      </c>
      <c r="G25281" s="292" t="s">
        <v>2980</v>
      </c>
    </row>
    <row r="25282" spans="1:7">
      <c r="A25282" s="292" t="s">
        <v>49</v>
      </c>
      <c r="B25282" s="405">
        <v>82213</v>
      </c>
      <c r="C25282" s="292" t="s">
        <v>2980</v>
      </c>
      <c r="E25282" s="292" t="s">
        <v>214</v>
      </c>
      <c r="F25282" s="405">
        <v>95257</v>
      </c>
      <c r="G25282" s="292" t="s">
        <v>2980</v>
      </c>
    </row>
    <row r="25283" spans="1:7">
      <c r="A25283" s="292" t="s">
        <v>49</v>
      </c>
      <c r="B25283" s="405">
        <v>82835</v>
      </c>
      <c r="C25283" s="292" t="s">
        <v>2980</v>
      </c>
      <c r="E25283" s="292" t="s">
        <v>214</v>
      </c>
      <c r="F25283" s="405">
        <v>95311</v>
      </c>
      <c r="G25283" s="292" t="s">
        <v>2980</v>
      </c>
    </row>
    <row r="25284" spans="1:7">
      <c r="A25284" s="292" t="s">
        <v>49</v>
      </c>
      <c r="B25284" s="405">
        <v>83464</v>
      </c>
      <c r="C25284" s="292" t="s">
        <v>2980</v>
      </c>
      <c r="E25284" s="292" t="s">
        <v>214</v>
      </c>
      <c r="F25284" s="405">
        <v>95333</v>
      </c>
      <c r="G25284" s="292" t="s">
        <v>2980</v>
      </c>
    </row>
    <row r="25285" spans="1:7">
      <c r="A25285" s="292" t="s">
        <v>49</v>
      </c>
      <c r="B25285" s="405">
        <v>84024</v>
      </c>
      <c r="C25285" s="292" t="s">
        <v>2980</v>
      </c>
      <c r="E25285" s="292" t="s">
        <v>214</v>
      </c>
      <c r="F25285" s="405">
        <v>95345</v>
      </c>
      <c r="G25285" s="292" t="s">
        <v>2980</v>
      </c>
    </row>
    <row r="25286" spans="1:7">
      <c r="A25286" s="292" t="s">
        <v>49</v>
      </c>
      <c r="B25286" s="405">
        <v>85328</v>
      </c>
      <c r="C25286" s="292" t="s">
        <v>2980</v>
      </c>
      <c r="E25286" s="292" t="s">
        <v>214</v>
      </c>
      <c r="F25286" s="405">
        <v>95346</v>
      </c>
      <c r="G25286" s="292" t="s">
        <v>2980</v>
      </c>
    </row>
    <row r="25287" spans="1:7">
      <c r="A25287" s="292" t="s">
        <v>49</v>
      </c>
      <c r="B25287" s="405">
        <v>86038</v>
      </c>
      <c r="C25287" s="292" t="s">
        <v>2980</v>
      </c>
      <c r="E25287" s="292" t="s">
        <v>214</v>
      </c>
      <c r="F25287" s="405">
        <v>95364</v>
      </c>
      <c r="G25287" s="292" t="s">
        <v>2980</v>
      </c>
    </row>
    <row r="25288" spans="1:7">
      <c r="A25288" s="292" t="s">
        <v>49</v>
      </c>
      <c r="B25288" s="405">
        <v>87025</v>
      </c>
      <c r="C25288" s="292" t="s">
        <v>2980</v>
      </c>
      <c r="E25288" s="292" t="s">
        <v>214</v>
      </c>
      <c r="F25288" s="405">
        <v>95369</v>
      </c>
      <c r="G25288" s="292" t="s">
        <v>2980</v>
      </c>
    </row>
    <row r="25289" spans="1:7">
      <c r="A25289" s="292" t="s">
        <v>49</v>
      </c>
      <c r="B25289" s="405">
        <v>87539</v>
      </c>
      <c r="C25289" s="292" t="s">
        <v>2980</v>
      </c>
      <c r="E25289" s="292" t="s">
        <v>214</v>
      </c>
      <c r="F25289" s="405">
        <v>95375</v>
      </c>
      <c r="G25289" s="292" t="s">
        <v>2980</v>
      </c>
    </row>
    <row r="25290" spans="1:7">
      <c r="A25290" s="292" t="s">
        <v>49</v>
      </c>
      <c r="B25290" s="405">
        <v>88009</v>
      </c>
      <c r="C25290" s="292" t="s">
        <v>2980</v>
      </c>
      <c r="E25290" s="292" t="s">
        <v>214</v>
      </c>
      <c r="F25290" s="405">
        <v>95383</v>
      </c>
      <c r="G25290" s="292" t="s">
        <v>2980</v>
      </c>
    </row>
    <row r="25291" spans="1:7">
      <c r="A25291" s="292" t="s">
        <v>49</v>
      </c>
      <c r="B25291" s="405">
        <v>77989</v>
      </c>
      <c r="C25291" s="292" t="s">
        <v>2980</v>
      </c>
      <c r="E25291" s="292" t="s">
        <v>214</v>
      </c>
      <c r="F25291" s="405">
        <v>95389</v>
      </c>
      <c r="G25291" s="292" t="s">
        <v>2980</v>
      </c>
    </row>
    <row r="25292" spans="1:7">
      <c r="A25292" s="292" t="s">
        <v>49</v>
      </c>
      <c r="B25292" s="405">
        <v>78851</v>
      </c>
      <c r="C25292" s="292" t="s">
        <v>2980</v>
      </c>
      <c r="E25292" s="292" t="s">
        <v>214</v>
      </c>
      <c r="F25292" s="405">
        <v>95412</v>
      </c>
      <c r="G25292" s="292" t="s">
        <v>2980</v>
      </c>
    </row>
    <row r="25293" spans="1:7">
      <c r="A25293" s="292" t="s">
        <v>49</v>
      </c>
      <c r="B25293" s="405">
        <v>79234</v>
      </c>
      <c r="C25293" s="292" t="s">
        <v>2980</v>
      </c>
      <c r="E25293" s="292" t="s">
        <v>214</v>
      </c>
      <c r="F25293" s="405">
        <v>95417</v>
      </c>
      <c r="G25293" s="292" t="s">
        <v>2980</v>
      </c>
    </row>
    <row r="25294" spans="1:7">
      <c r="A25294" s="292" t="s">
        <v>49</v>
      </c>
      <c r="B25294" s="405">
        <v>80101</v>
      </c>
      <c r="C25294" s="292" t="s">
        <v>2980</v>
      </c>
      <c r="E25294" s="292" t="s">
        <v>214</v>
      </c>
      <c r="F25294" s="405">
        <v>95421</v>
      </c>
      <c r="G25294" s="292" t="s">
        <v>2980</v>
      </c>
    </row>
    <row r="25295" spans="1:7">
      <c r="A25295" s="292" t="s">
        <v>49</v>
      </c>
      <c r="B25295" s="405">
        <v>80824</v>
      </c>
      <c r="C25295" s="292" t="s">
        <v>2980</v>
      </c>
      <c r="E25295" s="292" t="s">
        <v>214</v>
      </c>
      <c r="F25295" s="405">
        <v>95429</v>
      </c>
      <c r="G25295" s="292" t="s">
        <v>2980</v>
      </c>
    </row>
    <row r="25296" spans="1:7">
      <c r="A25296" s="292" t="s">
        <v>49</v>
      </c>
      <c r="B25296" s="405">
        <v>81143</v>
      </c>
      <c r="C25296" s="292" t="s">
        <v>2980</v>
      </c>
      <c r="E25296" s="292" t="s">
        <v>214</v>
      </c>
      <c r="F25296" s="405">
        <v>95437</v>
      </c>
      <c r="G25296" s="292" t="s">
        <v>2980</v>
      </c>
    </row>
    <row r="25297" spans="1:7">
      <c r="A25297" s="292" t="s">
        <v>49</v>
      </c>
      <c r="B25297" s="405">
        <v>82217</v>
      </c>
      <c r="C25297" s="292" t="s">
        <v>2980</v>
      </c>
      <c r="E25297" s="292" t="s">
        <v>214</v>
      </c>
      <c r="F25297" s="405">
        <v>95441</v>
      </c>
      <c r="G25297" s="292" t="s">
        <v>2980</v>
      </c>
    </row>
    <row r="25298" spans="1:7">
      <c r="A25298" s="292" t="s">
        <v>49</v>
      </c>
      <c r="B25298" s="405">
        <v>82837</v>
      </c>
      <c r="C25298" s="292" t="s">
        <v>2980</v>
      </c>
      <c r="E25298" s="292" t="s">
        <v>214</v>
      </c>
      <c r="F25298" s="405">
        <v>95450</v>
      </c>
      <c r="G25298" s="292" t="s">
        <v>2980</v>
      </c>
    </row>
    <row r="25299" spans="1:7">
      <c r="A25299" s="292" t="s">
        <v>49</v>
      </c>
      <c r="B25299" s="405">
        <v>83465</v>
      </c>
      <c r="C25299" s="292" t="s">
        <v>2980</v>
      </c>
      <c r="E25299" s="292" t="s">
        <v>214</v>
      </c>
      <c r="F25299" s="405">
        <v>95451</v>
      </c>
      <c r="G25299" s="292" t="s">
        <v>2980</v>
      </c>
    </row>
    <row r="25300" spans="1:7">
      <c r="A25300" s="292" t="s">
        <v>49</v>
      </c>
      <c r="B25300" s="405">
        <v>84027</v>
      </c>
      <c r="C25300" s="292" t="s">
        <v>2980</v>
      </c>
      <c r="E25300" s="292" t="s">
        <v>214</v>
      </c>
      <c r="F25300" s="405">
        <v>95454</v>
      </c>
      <c r="G25300" s="292" t="s">
        <v>2980</v>
      </c>
    </row>
    <row r="25301" spans="1:7">
      <c r="A25301" s="292" t="s">
        <v>49</v>
      </c>
      <c r="B25301" s="405">
        <v>85332</v>
      </c>
      <c r="C25301" s="292" t="s">
        <v>2980</v>
      </c>
      <c r="E25301" s="292" t="s">
        <v>214</v>
      </c>
      <c r="F25301" s="405">
        <v>95459</v>
      </c>
      <c r="G25301" s="292" t="s">
        <v>2980</v>
      </c>
    </row>
    <row r="25302" spans="1:7">
      <c r="A25302" s="292" t="s">
        <v>49</v>
      </c>
      <c r="B25302" s="405">
        <v>86040</v>
      </c>
      <c r="C25302" s="292" t="s">
        <v>2980</v>
      </c>
      <c r="E25302" s="292" t="s">
        <v>214</v>
      </c>
      <c r="F25302" s="405">
        <v>95465</v>
      </c>
      <c r="G25302" s="292" t="s">
        <v>2980</v>
      </c>
    </row>
    <row r="25303" spans="1:7">
      <c r="A25303" s="292" t="s">
        <v>49</v>
      </c>
      <c r="B25303" s="405">
        <v>87026</v>
      </c>
      <c r="C25303" s="292" t="s">
        <v>2980</v>
      </c>
      <c r="E25303" s="292" t="s">
        <v>214</v>
      </c>
      <c r="F25303" s="405">
        <v>95466</v>
      </c>
      <c r="G25303" s="292" t="s">
        <v>2980</v>
      </c>
    </row>
    <row r="25304" spans="1:7">
      <c r="A25304" s="292" t="s">
        <v>49</v>
      </c>
      <c r="B25304" s="405">
        <v>87543</v>
      </c>
      <c r="C25304" s="292" t="s">
        <v>2980</v>
      </c>
      <c r="E25304" s="292" t="s">
        <v>214</v>
      </c>
      <c r="F25304" s="405">
        <v>95468</v>
      </c>
      <c r="G25304" s="292" t="s">
        <v>2980</v>
      </c>
    </row>
    <row r="25305" spans="1:7">
      <c r="A25305" s="292" t="s">
        <v>49</v>
      </c>
      <c r="B25305" s="405">
        <v>88020</v>
      </c>
      <c r="C25305" s="292" t="s">
        <v>2980</v>
      </c>
      <c r="E25305" s="292" t="s">
        <v>214</v>
      </c>
      <c r="F25305" s="405">
        <v>95480</v>
      </c>
      <c r="G25305" s="292" t="s">
        <v>2980</v>
      </c>
    </row>
    <row r="25306" spans="1:7">
      <c r="A25306" s="292" t="s">
        <v>49</v>
      </c>
      <c r="B25306" s="405">
        <v>77993</v>
      </c>
      <c r="C25306" s="292" t="s">
        <v>2980</v>
      </c>
      <c r="E25306" s="292" t="s">
        <v>214</v>
      </c>
      <c r="F25306" s="405">
        <v>95488</v>
      </c>
      <c r="G25306" s="292" t="s">
        <v>2980</v>
      </c>
    </row>
    <row r="25307" spans="1:7">
      <c r="A25307" s="292" t="s">
        <v>49</v>
      </c>
      <c r="B25307" s="405">
        <v>78860</v>
      </c>
      <c r="C25307" s="292" t="s">
        <v>2980</v>
      </c>
      <c r="E25307" s="292" t="s">
        <v>214</v>
      </c>
      <c r="F25307" s="405">
        <v>95494</v>
      </c>
      <c r="G25307" s="292" t="s">
        <v>2980</v>
      </c>
    </row>
    <row r="25308" spans="1:7">
      <c r="A25308" s="292" t="s">
        <v>49</v>
      </c>
      <c r="B25308" s="405">
        <v>79239</v>
      </c>
      <c r="C25308" s="292" t="s">
        <v>2980</v>
      </c>
      <c r="E25308" s="292" t="s">
        <v>214</v>
      </c>
      <c r="F25308" s="405">
        <v>95511</v>
      </c>
      <c r="G25308" s="292" t="s">
        <v>2980</v>
      </c>
    </row>
    <row r="25309" spans="1:7">
      <c r="A25309" s="292" t="s">
        <v>49</v>
      </c>
      <c r="B25309" s="405">
        <v>80103</v>
      </c>
      <c r="C25309" s="292" t="s">
        <v>2980</v>
      </c>
      <c r="E25309" s="292" t="s">
        <v>214</v>
      </c>
      <c r="F25309" s="405">
        <v>95514</v>
      </c>
      <c r="G25309" s="292" t="s">
        <v>2980</v>
      </c>
    </row>
    <row r="25310" spans="1:7">
      <c r="A25310" s="292" t="s">
        <v>49</v>
      </c>
      <c r="B25310" s="405">
        <v>80825</v>
      </c>
      <c r="C25310" s="292" t="s">
        <v>2980</v>
      </c>
      <c r="E25310" s="292" t="s">
        <v>214</v>
      </c>
      <c r="F25310" s="405">
        <v>95545</v>
      </c>
      <c r="G25310" s="292" t="s">
        <v>2980</v>
      </c>
    </row>
    <row r="25311" spans="1:7">
      <c r="A25311" s="292" t="s">
        <v>49</v>
      </c>
      <c r="B25311" s="405">
        <v>81147</v>
      </c>
      <c r="C25311" s="292" t="s">
        <v>2980</v>
      </c>
      <c r="E25311" s="292" t="s">
        <v>214</v>
      </c>
      <c r="F25311" s="405">
        <v>95549</v>
      </c>
      <c r="G25311" s="292" t="s">
        <v>2980</v>
      </c>
    </row>
    <row r="25312" spans="1:7">
      <c r="A25312" s="292" t="s">
        <v>49</v>
      </c>
      <c r="B25312" s="405">
        <v>82218</v>
      </c>
      <c r="C25312" s="292" t="s">
        <v>2980</v>
      </c>
      <c r="E25312" s="292" t="s">
        <v>214</v>
      </c>
      <c r="F25312" s="405">
        <v>95550</v>
      </c>
      <c r="G25312" s="292" t="s">
        <v>2980</v>
      </c>
    </row>
    <row r="25313" spans="1:7">
      <c r="A25313" s="292" t="s">
        <v>49</v>
      </c>
      <c r="B25313" s="405">
        <v>82840</v>
      </c>
      <c r="C25313" s="292" t="s">
        <v>2980</v>
      </c>
      <c r="E25313" s="292" t="s">
        <v>214</v>
      </c>
      <c r="F25313" s="405">
        <v>95568</v>
      </c>
      <c r="G25313" s="292" t="s">
        <v>2980</v>
      </c>
    </row>
    <row r="25314" spans="1:7">
      <c r="A25314" s="292" t="s">
        <v>49</v>
      </c>
      <c r="B25314" s="405">
        <v>83466</v>
      </c>
      <c r="C25314" s="292" t="s">
        <v>2980</v>
      </c>
      <c r="E25314" s="292" t="s">
        <v>214</v>
      </c>
      <c r="F25314" s="405">
        <v>95595</v>
      </c>
      <c r="G25314" s="292" t="s">
        <v>2980</v>
      </c>
    </row>
    <row r="25315" spans="1:7">
      <c r="A25315" s="292" t="s">
        <v>49</v>
      </c>
      <c r="B25315" s="405">
        <v>84034</v>
      </c>
      <c r="C25315" s="292" t="s">
        <v>2980</v>
      </c>
      <c r="E25315" s="292" t="s">
        <v>214</v>
      </c>
      <c r="F25315" s="405">
        <v>95629</v>
      </c>
      <c r="G25315" s="292" t="s">
        <v>2980</v>
      </c>
    </row>
    <row r="25316" spans="1:7">
      <c r="A25316" s="292" t="s">
        <v>49</v>
      </c>
      <c r="B25316" s="405">
        <v>85333</v>
      </c>
      <c r="C25316" s="292" t="s">
        <v>2980</v>
      </c>
      <c r="E25316" s="292" t="s">
        <v>214</v>
      </c>
      <c r="F25316" s="405">
        <v>95634</v>
      </c>
      <c r="G25316" s="292" t="s">
        <v>2980</v>
      </c>
    </row>
    <row r="25317" spans="1:7">
      <c r="A25317" s="292" t="s">
        <v>49</v>
      </c>
      <c r="B25317" s="405">
        <v>86043</v>
      </c>
      <c r="C25317" s="292" t="s">
        <v>2980</v>
      </c>
      <c r="E25317" s="292" t="s">
        <v>214</v>
      </c>
      <c r="F25317" s="405">
        <v>95635</v>
      </c>
      <c r="G25317" s="292" t="s">
        <v>2980</v>
      </c>
    </row>
    <row r="25318" spans="1:7">
      <c r="A25318" s="292" t="s">
        <v>49</v>
      </c>
      <c r="B25318" s="405">
        <v>87027</v>
      </c>
      <c r="C25318" s="292" t="s">
        <v>2980</v>
      </c>
      <c r="E25318" s="292" t="s">
        <v>214</v>
      </c>
      <c r="F25318" s="405">
        <v>95636</v>
      </c>
      <c r="G25318" s="292" t="s">
        <v>2980</v>
      </c>
    </row>
    <row r="25319" spans="1:7">
      <c r="A25319" s="292" t="s">
        <v>49</v>
      </c>
      <c r="B25319" s="405">
        <v>87549</v>
      </c>
      <c r="C25319" s="292" t="s">
        <v>2980</v>
      </c>
      <c r="E25319" s="292" t="s">
        <v>214</v>
      </c>
      <c r="F25319" s="405">
        <v>95645</v>
      </c>
      <c r="G25319" s="292" t="s">
        <v>2980</v>
      </c>
    </row>
    <row r="25320" spans="1:7">
      <c r="A25320" s="292" t="s">
        <v>49</v>
      </c>
      <c r="B25320" s="405">
        <v>88022</v>
      </c>
      <c r="C25320" s="292" t="s">
        <v>2980</v>
      </c>
      <c r="E25320" s="292" t="s">
        <v>214</v>
      </c>
      <c r="F25320" s="405">
        <v>95651</v>
      </c>
      <c r="G25320" s="292" t="s">
        <v>2980</v>
      </c>
    </row>
    <row r="25321" spans="1:7">
      <c r="A25321" s="292" t="s">
        <v>49</v>
      </c>
      <c r="B25321" s="405">
        <v>78005</v>
      </c>
      <c r="C25321" s="292" t="s">
        <v>2980</v>
      </c>
      <c r="E25321" s="292" t="s">
        <v>214</v>
      </c>
      <c r="F25321" s="405">
        <v>95659</v>
      </c>
      <c r="G25321" s="292" t="s">
        <v>2980</v>
      </c>
    </row>
    <row r="25322" spans="1:7">
      <c r="A25322" s="292" t="s">
        <v>49</v>
      </c>
      <c r="B25322" s="405">
        <v>78871</v>
      </c>
      <c r="C25322" s="292" t="s">
        <v>2980</v>
      </c>
      <c r="E25322" s="292" t="s">
        <v>214</v>
      </c>
      <c r="F25322" s="405">
        <v>95684</v>
      </c>
      <c r="G25322" s="292" t="s">
        <v>2980</v>
      </c>
    </row>
    <row r="25323" spans="1:7">
      <c r="A25323" s="292" t="s">
        <v>49</v>
      </c>
      <c r="B25323" s="405">
        <v>79248</v>
      </c>
      <c r="C25323" s="292" t="s">
        <v>2980</v>
      </c>
      <c r="E25323" s="292" t="s">
        <v>214</v>
      </c>
      <c r="F25323" s="405">
        <v>95701</v>
      </c>
      <c r="G25323" s="292" t="s">
        <v>2980</v>
      </c>
    </row>
    <row r="25324" spans="1:7">
      <c r="A25324" s="292" t="s">
        <v>49</v>
      </c>
      <c r="B25324" s="405">
        <v>80423</v>
      </c>
      <c r="C25324" s="292" t="s">
        <v>2980</v>
      </c>
      <c r="E25324" s="292" t="s">
        <v>214</v>
      </c>
      <c r="F25324" s="405">
        <v>95715</v>
      </c>
      <c r="G25324" s="292" t="s">
        <v>2980</v>
      </c>
    </row>
    <row r="25325" spans="1:7">
      <c r="A25325" s="292" t="s">
        <v>49</v>
      </c>
      <c r="B25325" s="405">
        <v>80827</v>
      </c>
      <c r="C25325" s="292" t="s">
        <v>2980</v>
      </c>
      <c r="E25325" s="292" t="s">
        <v>214</v>
      </c>
      <c r="F25325" s="405">
        <v>95720</v>
      </c>
      <c r="G25325" s="292" t="s">
        <v>2980</v>
      </c>
    </row>
    <row r="25326" spans="1:7">
      <c r="A25326" s="292" t="s">
        <v>49</v>
      </c>
      <c r="B25326" s="405">
        <v>81149</v>
      </c>
      <c r="C25326" s="292" t="s">
        <v>2980</v>
      </c>
      <c r="E25326" s="292" t="s">
        <v>214</v>
      </c>
      <c r="F25326" s="405">
        <v>95721</v>
      </c>
      <c r="G25326" s="292" t="s">
        <v>2980</v>
      </c>
    </row>
    <row r="25327" spans="1:7">
      <c r="A25327" s="292" t="s">
        <v>49</v>
      </c>
      <c r="B25327" s="405">
        <v>82219</v>
      </c>
      <c r="C25327" s="292" t="s">
        <v>2980</v>
      </c>
      <c r="E25327" s="292" t="s">
        <v>214</v>
      </c>
      <c r="F25327" s="405">
        <v>95735</v>
      </c>
      <c r="G25327" s="292" t="s">
        <v>2980</v>
      </c>
    </row>
    <row r="25328" spans="1:7">
      <c r="A25328" s="292" t="s">
        <v>49</v>
      </c>
      <c r="B25328" s="405">
        <v>82844</v>
      </c>
      <c r="C25328" s="292" t="s">
        <v>2980</v>
      </c>
      <c r="E25328" s="292" t="s">
        <v>214</v>
      </c>
      <c r="F25328" s="405">
        <v>95910</v>
      </c>
      <c r="G25328" s="292" t="s">
        <v>2980</v>
      </c>
    </row>
    <row r="25329" spans="1:7">
      <c r="A25329" s="292" t="s">
        <v>49</v>
      </c>
      <c r="B25329" s="405">
        <v>83467</v>
      </c>
      <c r="C25329" s="292" t="s">
        <v>2980</v>
      </c>
      <c r="E25329" s="292" t="s">
        <v>214</v>
      </c>
      <c r="F25329" s="405">
        <v>95914</v>
      </c>
      <c r="G25329" s="292" t="s">
        <v>2980</v>
      </c>
    </row>
    <row r="25330" spans="1:7">
      <c r="A25330" s="292" t="s">
        <v>49</v>
      </c>
      <c r="B25330" s="405">
        <v>84046</v>
      </c>
      <c r="C25330" s="292" t="s">
        <v>2980</v>
      </c>
      <c r="E25330" s="292" t="s">
        <v>214</v>
      </c>
      <c r="F25330" s="405">
        <v>95915</v>
      </c>
      <c r="G25330" s="292" t="s">
        <v>2980</v>
      </c>
    </row>
    <row r="25331" spans="1:7">
      <c r="A25331" s="292" t="s">
        <v>49</v>
      </c>
      <c r="B25331" s="405">
        <v>85341</v>
      </c>
      <c r="C25331" s="292" t="s">
        <v>2980</v>
      </c>
      <c r="E25331" s="292" t="s">
        <v>214</v>
      </c>
      <c r="F25331" s="405">
        <v>95916</v>
      </c>
      <c r="G25331" s="292" t="s">
        <v>2980</v>
      </c>
    </row>
    <row r="25332" spans="1:7">
      <c r="A25332" s="292" t="s">
        <v>49</v>
      </c>
      <c r="B25332" s="405">
        <v>86044</v>
      </c>
      <c r="C25332" s="292" t="s">
        <v>2980</v>
      </c>
      <c r="E25332" s="292" t="s">
        <v>214</v>
      </c>
      <c r="F25332" s="405">
        <v>95919</v>
      </c>
      <c r="G25332" s="292" t="s">
        <v>2980</v>
      </c>
    </row>
    <row r="25333" spans="1:7">
      <c r="A25333" s="292" t="s">
        <v>49</v>
      </c>
      <c r="B25333" s="405">
        <v>87029</v>
      </c>
      <c r="C25333" s="292" t="s">
        <v>2980</v>
      </c>
      <c r="E25333" s="292" t="s">
        <v>214</v>
      </c>
      <c r="F25333" s="405">
        <v>95920</v>
      </c>
      <c r="G25333" s="292" t="s">
        <v>2980</v>
      </c>
    </row>
    <row r="25334" spans="1:7">
      <c r="A25334" s="292" t="s">
        <v>49</v>
      </c>
      <c r="B25334" s="405">
        <v>87551</v>
      </c>
      <c r="C25334" s="292" t="s">
        <v>2980</v>
      </c>
      <c r="E25334" s="292" t="s">
        <v>214</v>
      </c>
      <c r="F25334" s="405">
        <v>95922</v>
      </c>
      <c r="G25334" s="292" t="s">
        <v>2980</v>
      </c>
    </row>
    <row r="25335" spans="1:7">
      <c r="A25335" s="292" t="s">
        <v>49</v>
      </c>
      <c r="B25335" s="405">
        <v>88025</v>
      </c>
      <c r="C25335" s="292" t="s">
        <v>2980</v>
      </c>
      <c r="E25335" s="292" t="s">
        <v>214</v>
      </c>
      <c r="F25335" s="405">
        <v>95925</v>
      </c>
      <c r="G25335" s="292" t="s">
        <v>2980</v>
      </c>
    </row>
    <row r="25336" spans="1:7">
      <c r="A25336" s="292" t="s">
        <v>49</v>
      </c>
      <c r="B25336" s="405">
        <v>78008</v>
      </c>
      <c r="C25336" s="292" t="s">
        <v>2980</v>
      </c>
      <c r="E25336" s="292" t="s">
        <v>214</v>
      </c>
      <c r="F25336" s="405">
        <v>95939</v>
      </c>
      <c r="G25336" s="292" t="s">
        <v>2980</v>
      </c>
    </row>
    <row r="25337" spans="1:7">
      <c r="A25337" s="292" t="s">
        <v>49</v>
      </c>
      <c r="B25337" s="405">
        <v>78873</v>
      </c>
      <c r="C25337" s="292" t="s">
        <v>2980</v>
      </c>
      <c r="E25337" s="292" t="s">
        <v>214</v>
      </c>
      <c r="F25337" s="405">
        <v>95942</v>
      </c>
      <c r="G25337" s="292" t="s">
        <v>2980</v>
      </c>
    </row>
    <row r="25338" spans="1:7">
      <c r="A25338" s="292" t="s">
        <v>49</v>
      </c>
      <c r="B25338" s="405">
        <v>79251</v>
      </c>
      <c r="C25338" s="292" t="s">
        <v>2980</v>
      </c>
      <c r="E25338" s="292" t="s">
        <v>214</v>
      </c>
      <c r="F25338" s="405">
        <v>95944</v>
      </c>
      <c r="G25338" s="292" t="s">
        <v>2980</v>
      </c>
    </row>
    <row r="25339" spans="1:7">
      <c r="A25339" s="292" t="s">
        <v>49</v>
      </c>
      <c r="B25339" s="405">
        <v>80432</v>
      </c>
      <c r="C25339" s="292" t="s">
        <v>2980</v>
      </c>
      <c r="E25339" s="292" t="s">
        <v>214</v>
      </c>
      <c r="F25339" s="405">
        <v>95984</v>
      </c>
      <c r="G25339" s="292" t="s">
        <v>2980</v>
      </c>
    </row>
    <row r="25340" spans="1:7">
      <c r="A25340" s="292" t="s">
        <v>49</v>
      </c>
      <c r="B25340" s="405">
        <v>80830</v>
      </c>
      <c r="C25340" s="292" t="s">
        <v>2980</v>
      </c>
      <c r="E25340" s="292" t="s">
        <v>214</v>
      </c>
      <c r="F25340" s="405">
        <v>96008</v>
      </c>
      <c r="G25340" s="292" t="s">
        <v>2980</v>
      </c>
    </row>
    <row r="25341" spans="1:7">
      <c r="A25341" s="292" t="s">
        <v>49</v>
      </c>
      <c r="B25341" s="405">
        <v>81151</v>
      </c>
      <c r="C25341" s="292" t="s">
        <v>2980</v>
      </c>
      <c r="E25341" s="292" t="s">
        <v>214</v>
      </c>
      <c r="F25341" s="405">
        <v>96010</v>
      </c>
      <c r="G25341" s="292" t="s">
        <v>2980</v>
      </c>
    </row>
    <row r="25342" spans="1:7">
      <c r="A25342" s="292" t="s">
        <v>49</v>
      </c>
      <c r="B25342" s="405">
        <v>82222</v>
      </c>
      <c r="C25342" s="292" t="s">
        <v>2980</v>
      </c>
      <c r="E25342" s="292" t="s">
        <v>214</v>
      </c>
      <c r="F25342" s="405">
        <v>96011</v>
      </c>
      <c r="G25342" s="292" t="s">
        <v>2980</v>
      </c>
    </row>
    <row r="25343" spans="1:7">
      <c r="A25343" s="292" t="s">
        <v>49</v>
      </c>
      <c r="B25343" s="405">
        <v>82932</v>
      </c>
      <c r="C25343" s="292" t="s">
        <v>2980</v>
      </c>
      <c r="E25343" s="292" t="s">
        <v>214</v>
      </c>
      <c r="F25343" s="405">
        <v>96014</v>
      </c>
      <c r="G25343" s="292" t="s">
        <v>2980</v>
      </c>
    </row>
    <row r="25344" spans="1:7">
      <c r="A25344" s="292" t="s">
        <v>49</v>
      </c>
      <c r="B25344" s="405">
        <v>83469</v>
      </c>
      <c r="C25344" s="292" t="s">
        <v>2980</v>
      </c>
      <c r="E25344" s="292" t="s">
        <v>214</v>
      </c>
      <c r="F25344" s="405">
        <v>96017</v>
      </c>
      <c r="G25344" s="292" t="s">
        <v>2980</v>
      </c>
    </row>
    <row r="25345" spans="1:7">
      <c r="A25345" s="292" t="s">
        <v>49</v>
      </c>
      <c r="B25345" s="405">
        <v>84052</v>
      </c>
      <c r="C25345" s="292" t="s">
        <v>2980</v>
      </c>
      <c r="E25345" s="292" t="s">
        <v>214</v>
      </c>
      <c r="F25345" s="405">
        <v>96022</v>
      </c>
      <c r="G25345" s="292" t="s">
        <v>2980</v>
      </c>
    </row>
    <row r="25346" spans="1:7">
      <c r="A25346" s="292" t="s">
        <v>49</v>
      </c>
      <c r="B25346" s="405">
        <v>85342</v>
      </c>
      <c r="C25346" s="292" t="s">
        <v>2980</v>
      </c>
      <c r="E25346" s="292" t="s">
        <v>214</v>
      </c>
      <c r="F25346" s="405">
        <v>96023</v>
      </c>
      <c r="G25346" s="292" t="s">
        <v>2980</v>
      </c>
    </row>
    <row r="25347" spans="1:7">
      <c r="A25347" s="292" t="s">
        <v>49</v>
      </c>
      <c r="B25347" s="405">
        <v>86046</v>
      </c>
      <c r="C25347" s="292" t="s">
        <v>2980</v>
      </c>
      <c r="E25347" s="292" t="s">
        <v>214</v>
      </c>
      <c r="F25347" s="405">
        <v>96024</v>
      </c>
      <c r="G25347" s="292" t="s">
        <v>2980</v>
      </c>
    </row>
    <row r="25348" spans="1:7">
      <c r="A25348" s="292" t="s">
        <v>49</v>
      </c>
      <c r="B25348" s="405">
        <v>87032</v>
      </c>
      <c r="C25348" s="292" t="s">
        <v>2980</v>
      </c>
      <c r="E25348" s="292" t="s">
        <v>214</v>
      </c>
      <c r="F25348" s="405">
        <v>96031</v>
      </c>
      <c r="G25348" s="292" t="s">
        <v>2980</v>
      </c>
    </row>
    <row r="25349" spans="1:7">
      <c r="A25349" s="292" t="s">
        <v>49</v>
      </c>
      <c r="B25349" s="405">
        <v>87556</v>
      </c>
      <c r="C25349" s="292" t="s">
        <v>2980</v>
      </c>
      <c r="E25349" s="292" t="s">
        <v>214</v>
      </c>
      <c r="F25349" s="405">
        <v>96034</v>
      </c>
      <c r="G25349" s="292" t="s">
        <v>2980</v>
      </c>
    </row>
    <row r="25350" spans="1:7">
      <c r="A25350" s="292" t="s">
        <v>49</v>
      </c>
      <c r="B25350" s="405">
        <v>88026</v>
      </c>
      <c r="C25350" s="292" t="s">
        <v>2980</v>
      </c>
      <c r="E25350" s="292" t="s">
        <v>214</v>
      </c>
      <c r="F25350" s="405">
        <v>96039</v>
      </c>
      <c r="G25350" s="292" t="s">
        <v>2980</v>
      </c>
    </row>
    <row r="25351" spans="1:7">
      <c r="A25351" s="292" t="s">
        <v>49</v>
      </c>
      <c r="B25351" s="405">
        <v>78011</v>
      </c>
      <c r="C25351" s="292" t="s">
        <v>2980</v>
      </c>
      <c r="E25351" s="292" t="s">
        <v>214</v>
      </c>
      <c r="F25351" s="405">
        <v>96044</v>
      </c>
      <c r="G25351" s="292" t="s">
        <v>2980</v>
      </c>
    </row>
    <row r="25352" spans="1:7">
      <c r="A25352" s="292" t="s">
        <v>49</v>
      </c>
      <c r="B25352" s="405">
        <v>78880</v>
      </c>
      <c r="C25352" s="292" t="s">
        <v>2980</v>
      </c>
      <c r="E25352" s="292" t="s">
        <v>214</v>
      </c>
      <c r="F25352" s="405">
        <v>96047</v>
      </c>
      <c r="G25352" s="292" t="s">
        <v>2980</v>
      </c>
    </row>
    <row r="25353" spans="1:7">
      <c r="A25353" s="292" t="s">
        <v>49</v>
      </c>
      <c r="B25353" s="405">
        <v>79259</v>
      </c>
      <c r="C25353" s="292" t="s">
        <v>2980</v>
      </c>
      <c r="E25353" s="292" t="s">
        <v>214</v>
      </c>
      <c r="F25353" s="405">
        <v>96048</v>
      </c>
      <c r="G25353" s="292" t="s">
        <v>2980</v>
      </c>
    </row>
    <row r="25354" spans="1:7">
      <c r="A25354" s="292" t="s">
        <v>49</v>
      </c>
      <c r="B25354" s="405">
        <v>80434</v>
      </c>
      <c r="C25354" s="292" t="s">
        <v>2980</v>
      </c>
      <c r="E25354" s="292" t="s">
        <v>214</v>
      </c>
      <c r="F25354" s="405">
        <v>96050</v>
      </c>
      <c r="G25354" s="292" t="s">
        <v>2980</v>
      </c>
    </row>
    <row r="25355" spans="1:7">
      <c r="A25355" s="292" t="s">
        <v>49</v>
      </c>
      <c r="B25355" s="405">
        <v>80832</v>
      </c>
      <c r="C25355" s="292" t="s">
        <v>2980</v>
      </c>
      <c r="E25355" s="292" t="s">
        <v>214</v>
      </c>
      <c r="F25355" s="405">
        <v>96051</v>
      </c>
      <c r="G25355" s="292" t="s">
        <v>2980</v>
      </c>
    </row>
    <row r="25356" spans="1:7">
      <c r="A25356" s="292" t="s">
        <v>49</v>
      </c>
      <c r="B25356" s="405">
        <v>81152</v>
      </c>
      <c r="C25356" s="292" t="s">
        <v>2980</v>
      </c>
      <c r="E25356" s="292" t="s">
        <v>214</v>
      </c>
      <c r="F25356" s="405">
        <v>96056</v>
      </c>
      <c r="G25356" s="292" t="s">
        <v>2980</v>
      </c>
    </row>
    <row r="25357" spans="1:7">
      <c r="A25357" s="292" t="s">
        <v>49</v>
      </c>
      <c r="B25357" s="405">
        <v>82223</v>
      </c>
      <c r="C25357" s="292" t="s">
        <v>2980</v>
      </c>
      <c r="E25357" s="292" t="s">
        <v>214</v>
      </c>
      <c r="F25357" s="405">
        <v>96058</v>
      </c>
      <c r="G25357" s="292" t="s">
        <v>2980</v>
      </c>
    </row>
    <row r="25358" spans="1:7">
      <c r="A25358" s="292" t="s">
        <v>49</v>
      </c>
      <c r="B25358" s="405">
        <v>82933</v>
      </c>
      <c r="C25358" s="292" t="s">
        <v>2980</v>
      </c>
      <c r="E25358" s="292" t="s">
        <v>214</v>
      </c>
      <c r="F25358" s="405">
        <v>96059</v>
      </c>
      <c r="G25358" s="292" t="s">
        <v>2980</v>
      </c>
    </row>
    <row r="25359" spans="1:7">
      <c r="A25359" s="292" t="s">
        <v>49</v>
      </c>
      <c r="B25359" s="405">
        <v>83523</v>
      </c>
      <c r="C25359" s="292" t="s">
        <v>2980</v>
      </c>
      <c r="E25359" s="292" t="s">
        <v>214</v>
      </c>
      <c r="F25359" s="405">
        <v>96061</v>
      </c>
      <c r="G25359" s="292" t="s">
        <v>2980</v>
      </c>
    </row>
    <row r="25360" spans="1:7">
      <c r="A25360" s="292" t="s">
        <v>49</v>
      </c>
      <c r="B25360" s="405">
        <v>84055</v>
      </c>
      <c r="C25360" s="292" t="s">
        <v>2980</v>
      </c>
      <c r="E25360" s="292" t="s">
        <v>214</v>
      </c>
      <c r="F25360" s="405">
        <v>96064</v>
      </c>
      <c r="G25360" s="292" t="s">
        <v>2980</v>
      </c>
    </row>
    <row r="25361" spans="1:7">
      <c r="A25361" s="292" t="s">
        <v>49</v>
      </c>
      <c r="B25361" s="405">
        <v>85347</v>
      </c>
      <c r="C25361" s="292" t="s">
        <v>2980</v>
      </c>
      <c r="E25361" s="292" t="s">
        <v>214</v>
      </c>
      <c r="F25361" s="405">
        <v>96065</v>
      </c>
      <c r="G25361" s="292" t="s">
        <v>2980</v>
      </c>
    </row>
    <row r="25362" spans="1:7">
      <c r="A25362" s="292" t="s">
        <v>49</v>
      </c>
      <c r="B25362" s="405">
        <v>86047</v>
      </c>
      <c r="C25362" s="292" t="s">
        <v>2980</v>
      </c>
      <c r="E25362" s="292" t="s">
        <v>214</v>
      </c>
      <c r="F25362" s="405">
        <v>96070</v>
      </c>
      <c r="G25362" s="292" t="s">
        <v>2980</v>
      </c>
    </row>
    <row r="25363" spans="1:7">
      <c r="A25363" s="292" t="s">
        <v>49</v>
      </c>
      <c r="B25363" s="405">
        <v>87036</v>
      </c>
      <c r="C25363" s="292" t="s">
        <v>2980</v>
      </c>
      <c r="E25363" s="292" t="s">
        <v>214</v>
      </c>
      <c r="F25363" s="405">
        <v>96075</v>
      </c>
      <c r="G25363" s="292" t="s">
        <v>2980</v>
      </c>
    </row>
    <row r="25364" spans="1:7">
      <c r="A25364" s="292" t="s">
        <v>49</v>
      </c>
      <c r="B25364" s="405">
        <v>87562</v>
      </c>
      <c r="C25364" s="292" t="s">
        <v>2980</v>
      </c>
      <c r="E25364" s="292" t="s">
        <v>214</v>
      </c>
      <c r="F25364" s="405">
        <v>96076</v>
      </c>
      <c r="G25364" s="292" t="s">
        <v>2980</v>
      </c>
    </row>
    <row r="25365" spans="1:7">
      <c r="A25365" s="292" t="s">
        <v>49</v>
      </c>
      <c r="B25365" s="405">
        <v>88031</v>
      </c>
      <c r="C25365" s="292" t="s">
        <v>2980</v>
      </c>
      <c r="E25365" s="292" t="s">
        <v>214</v>
      </c>
      <c r="F25365" s="405">
        <v>96085</v>
      </c>
      <c r="G25365" s="292" t="s">
        <v>2980</v>
      </c>
    </row>
    <row r="25366" spans="1:7">
      <c r="A25366" s="292" t="s">
        <v>49</v>
      </c>
      <c r="B25366" s="405">
        <v>78014</v>
      </c>
      <c r="C25366" s="292" t="s">
        <v>2980</v>
      </c>
      <c r="E25366" s="292" t="s">
        <v>214</v>
      </c>
      <c r="F25366" s="405">
        <v>96086</v>
      </c>
      <c r="G25366" s="292" t="s">
        <v>2980</v>
      </c>
    </row>
    <row r="25367" spans="1:7">
      <c r="A25367" s="292" t="s">
        <v>49</v>
      </c>
      <c r="B25367" s="405">
        <v>78884</v>
      </c>
      <c r="C25367" s="292" t="s">
        <v>2980</v>
      </c>
      <c r="E25367" s="292" t="s">
        <v>214</v>
      </c>
      <c r="F25367" s="405">
        <v>96091</v>
      </c>
      <c r="G25367" s="292" t="s">
        <v>2980</v>
      </c>
    </row>
    <row r="25368" spans="1:7">
      <c r="A25368" s="292" t="s">
        <v>49</v>
      </c>
      <c r="B25368" s="405">
        <v>79324</v>
      </c>
      <c r="C25368" s="292" t="s">
        <v>2980</v>
      </c>
      <c r="E25368" s="292" t="s">
        <v>214</v>
      </c>
      <c r="F25368" s="405">
        <v>96097</v>
      </c>
      <c r="G25368" s="292" t="s">
        <v>2980</v>
      </c>
    </row>
    <row r="25369" spans="1:7">
      <c r="A25369" s="292" t="s">
        <v>49</v>
      </c>
      <c r="B25369" s="405">
        <v>80440</v>
      </c>
      <c r="C25369" s="292" t="s">
        <v>2980</v>
      </c>
      <c r="E25369" s="292" t="s">
        <v>214</v>
      </c>
      <c r="F25369" s="405">
        <v>96101</v>
      </c>
      <c r="G25369" s="292" t="s">
        <v>2980</v>
      </c>
    </row>
    <row r="25370" spans="1:7">
      <c r="A25370" s="292" t="s">
        <v>49</v>
      </c>
      <c r="B25370" s="405">
        <v>80833</v>
      </c>
      <c r="C25370" s="292" t="s">
        <v>2980</v>
      </c>
      <c r="E25370" s="292" t="s">
        <v>214</v>
      </c>
      <c r="F25370" s="405">
        <v>96104</v>
      </c>
      <c r="G25370" s="292" t="s">
        <v>2980</v>
      </c>
    </row>
    <row r="25371" spans="1:7">
      <c r="A25371" s="292" t="s">
        <v>49</v>
      </c>
      <c r="B25371" s="405">
        <v>81155</v>
      </c>
      <c r="C25371" s="292" t="s">
        <v>2980</v>
      </c>
      <c r="E25371" s="292" t="s">
        <v>214</v>
      </c>
      <c r="F25371" s="405">
        <v>96105</v>
      </c>
      <c r="G25371" s="292" t="s">
        <v>2980</v>
      </c>
    </row>
    <row r="25372" spans="1:7">
      <c r="A25372" s="292" t="s">
        <v>49</v>
      </c>
      <c r="B25372" s="405">
        <v>82224</v>
      </c>
      <c r="C25372" s="292" t="s">
        <v>2980</v>
      </c>
      <c r="E25372" s="292" t="s">
        <v>214</v>
      </c>
      <c r="F25372" s="405">
        <v>96112</v>
      </c>
      <c r="G25372" s="292" t="s">
        <v>2980</v>
      </c>
    </row>
    <row r="25373" spans="1:7">
      <c r="A25373" s="292" t="s">
        <v>49</v>
      </c>
      <c r="B25373" s="405">
        <v>82934</v>
      </c>
      <c r="C25373" s="292" t="s">
        <v>2980</v>
      </c>
      <c r="E25373" s="292" t="s">
        <v>214</v>
      </c>
      <c r="F25373" s="405">
        <v>96114</v>
      </c>
      <c r="G25373" s="292" t="s">
        <v>2980</v>
      </c>
    </row>
    <row r="25374" spans="1:7">
      <c r="A25374" s="292" t="s">
        <v>49</v>
      </c>
      <c r="B25374" s="405">
        <v>83524</v>
      </c>
      <c r="C25374" s="292" t="s">
        <v>2980</v>
      </c>
      <c r="E25374" s="292" t="s">
        <v>214</v>
      </c>
      <c r="F25374" s="405">
        <v>96115</v>
      </c>
      <c r="G25374" s="292" t="s">
        <v>2980</v>
      </c>
    </row>
    <row r="25375" spans="1:7">
      <c r="A25375" s="292" t="s">
        <v>49</v>
      </c>
      <c r="B25375" s="405">
        <v>84064</v>
      </c>
      <c r="C25375" s="292" t="s">
        <v>2980</v>
      </c>
      <c r="E25375" s="292" t="s">
        <v>214</v>
      </c>
      <c r="F25375" s="405">
        <v>96116</v>
      </c>
      <c r="G25375" s="292" t="s">
        <v>2980</v>
      </c>
    </row>
    <row r="25376" spans="1:7">
      <c r="A25376" s="292" t="s">
        <v>49</v>
      </c>
      <c r="B25376" s="405">
        <v>85348</v>
      </c>
      <c r="C25376" s="292" t="s">
        <v>2980</v>
      </c>
      <c r="E25376" s="292" t="s">
        <v>214</v>
      </c>
      <c r="F25376" s="405">
        <v>96117</v>
      </c>
      <c r="G25376" s="292" t="s">
        <v>2980</v>
      </c>
    </row>
    <row r="25377" spans="1:7">
      <c r="A25377" s="292" t="s">
        <v>49</v>
      </c>
      <c r="B25377" s="405">
        <v>86053</v>
      </c>
      <c r="C25377" s="292" t="s">
        <v>2980</v>
      </c>
      <c r="E25377" s="292" t="s">
        <v>214</v>
      </c>
      <c r="F25377" s="405">
        <v>96119</v>
      </c>
      <c r="G25377" s="292" t="s">
        <v>2980</v>
      </c>
    </row>
    <row r="25378" spans="1:7">
      <c r="A25378" s="292" t="s">
        <v>49</v>
      </c>
      <c r="B25378" s="405">
        <v>87040</v>
      </c>
      <c r="C25378" s="292" t="s">
        <v>2980</v>
      </c>
      <c r="E25378" s="292" t="s">
        <v>214</v>
      </c>
      <c r="F25378" s="405">
        <v>96123</v>
      </c>
      <c r="G25378" s="292" t="s">
        <v>2980</v>
      </c>
    </row>
    <row r="25379" spans="1:7">
      <c r="A25379" s="292" t="s">
        <v>49</v>
      </c>
      <c r="B25379" s="405">
        <v>87564</v>
      </c>
      <c r="C25379" s="292" t="s">
        <v>2980</v>
      </c>
      <c r="E25379" s="292" t="s">
        <v>214</v>
      </c>
      <c r="F25379" s="405">
        <v>96127</v>
      </c>
      <c r="G25379" s="292" t="s">
        <v>2980</v>
      </c>
    </row>
    <row r="25380" spans="1:7">
      <c r="A25380" s="292" t="s">
        <v>49</v>
      </c>
      <c r="B25380" s="405">
        <v>88034</v>
      </c>
      <c r="C25380" s="292" t="s">
        <v>2980</v>
      </c>
      <c r="E25380" s="292" t="s">
        <v>214</v>
      </c>
      <c r="F25380" s="405">
        <v>96132</v>
      </c>
      <c r="G25380" s="292" t="s">
        <v>2980</v>
      </c>
    </row>
    <row r="25381" spans="1:7">
      <c r="A25381" s="292" t="s">
        <v>49</v>
      </c>
      <c r="B25381" s="405" t="s">
        <v>2981</v>
      </c>
      <c r="C25381" s="292" t="s">
        <v>2980</v>
      </c>
      <c r="E25381" s="292" t="s">
        <v>214</v>
      </c>
      <c r="F25381" s="405">
        <v>96136</v>
      </c>
      <c r="G25381" s="292" t="s">
        <v>2980</v>
      </c>
    </row>
    <row r="25382" spans="1:7">
      <c r="A25382" s="292" t="s">
        <v>49</v>
      </c>
      <c r="B25382" s="405" t="s">
        <v>2982</v>
      </c>
      <c r="C25382" s="292" t="s">
        <v>2980</v>
      </c>
      <c r="E25382" s="292" t="s">
        <v>214</v>
      </c>
      <c r="F25382" s="405">
        <v>96142</v>
      </c>
      <c r="G25382" s="292" t="s">
        <v>2980</v>
      </c>
    </row>
    <row r="25383" spans="1:7">
      <c r="A25383" s="292" t="s">
        <v>49</v>
      </c>
      <c r="B25383" s="405">
        <v>88038</v>
      </c>
      <c r="C25383" s="292" t="s">
        <v>2980</v>
      </c>
      <c r="E25383" s="292" t="s">
        <v>214</v>
      </c>
      <c r="F25383" s="405">
        <v>97001</v>
      </c>
      <c r="G25383" s="292" t="s">
        <v>2980</v>
      </c>
    </row>
    <row r="25384" spans="1:7">
      <c r="A25384" s="292" t="s">
        <v>49</v>
      </c>
      <c r="B25384" s="405">
        <v>88418</v>
      </c>
      <c r="C25384" s="292" t="s">
        <v>2980</v>
      </c>
      <c r="E25384" s="292" t="s">
        <v>214</v>
      </c>
      <c r="F25384" s="405">
        <v>97021</v>
      </c>
      <c r="G25384" s="292" t="s">
        <v>2980</v>
      </c>
    </row>
    <row r="25385" spans="1:7">
      <c r="A25385" s="292" t="s">
        <v>49</v>
      </c>
      <c r="B25385" s="405">
        <v>89438</v>
      </c>
      <c r="C25385" s="292" t="s">
        <v>2980</v>
      </c>
      <c r="E25385" s="292" t="s">
        <v>214</v>
      </c>
      <c r="F25385" s="405">
        <v>97028</v>
      </c>
      <c r="G25385" s="292" t="s">
        <v>2980</v>
      </c>
    </row>
    <row r="25386" spans="1:7">
      <c r="A25386" s="292" t="s">
        <v>49</v>
      </c>
      <c r="B25386" s="405">
        <v>93252</v>
      </c>
      <c r="C25386" s="292" t="s">
        <v>2980</v>
      </c>
      <c r="E25386" s="292" t="s">
        <v>214</v>
      </c>
      <c r="F25386" s="405">
        <v>97029</v>
      </c>
      <c r="G25386" s="292" t="s">
        <v>2980</v>
      </c>
    </row>
    <row r="25387" spans="1:7">
      <c r="A25387" s="292" t="s">
        <v>49</v>
      </c>
      <c r="B25387" s="405">
        <v>93930</v>
      </c>
      <c r="C25387" s="292" t="s">
        <v>2980</v>
      </c>
      <c r="E25387" s="292" t="s">
        <v>214</v>
      </c>
      <c r="F25387" s="405">
        <v>97033</v>
      </c>
      <c r="G25387" s="292" t="s">
        <v>2980</v>
      </c>
    </row>
    <row r="25388" spans="1:7">
      <c r="A25388" s="292" t="s">
        <v>49</v>
      </c>
      <c r="B25388" s="405">
        <v>95466</v>
      </c>
      <c r="C25388" s="292" t="s">
        <v>2980</v>
      </c>
      <c r="E25388" s="292" t="s">
        <v>214</v>
      </c>
      <c r="F25388" s="405">
        <v>97040</v>
      </c>
      <c r="G25388" s="292" t="s">
        <v>2980</v>
      </c>
    </row>
    <row r="25389" spans="1:7">
      <c r="A25389" s="292" t="s">
        <v>49</v>
      </c>
      <c r="B25389" s="405">
        <v>96017</v>
      </c>
      <c r="C25389" s="292" t="s">
        <v>2980</v>
      </c>
      <c r="E25389" s="292" t="s">
        <v>214</v>
      </c>
      <c r="F25389" s="405">
        <v>97063</v>
      </c>
      <c r="G25389" s="292" t="s">
        <v>2980</v>
      </c>
    </row>
    <row r="25390" spans="1:7">
      <c r="A25390" s="292" t="s">
        <v>49</v>
      </c>
      <c r="B25390" s="405">
        <v>97028</v>
      </c>
      <c r="C25390" s="292" t="s">
        <v>2980</v>
      </c>
      <c r="E25390" s="292" t="s">
        <v>214</v>
      </c>
      <c r="F25390" s="405">
        <v>97118</v>
      </c>
      <c r="G25390" s="292" t="s">
        <v>2980</v>
      </c>
    </row>
    <row r="25391" spans="1:7">
      <c r="A25391" s="292" t="s">
        <v>49</v>
      </c>
      <c r="B25391" s="405">
        <v>97634</v>
      </c>
      <c r="C25391" s="292" t="s">
        <v>2980</v>
      </c>
      <c r="E25391" s="292" t="s">
        <v>214</v>
      </c>
      <c r="F25391" s="405">
        <v>97125</v>
      </c>
      <c r="G25391" s="292" t="s">
        <v>2980</v>
      </c>
    </row>
    <row r="25392" spans="1:7">
      <c r="A25392" s="292" t="s">
        <v>49</v>
      </c>
      <c r="B25392" s="405">
        <v>97910</v>
      </c>
      <c r="C25392" s="292" t="s">
        <v>2980</v>
      </c>
      <c r="E25392" s="292" t="s">
        <v>214</v>
      </c>
      <c r="F25392" s="405">
        <v>97143</v>
      </c>
      <c r="G25392" s="292" t="s">
        <v>2980</v>
      </c>
    </row>
    <row r="25393" spans="1:7">
      <c r="A25393" s="292" t="s">
        <v>49</v>
      </c>
      <c r="B25393" s="405">
        <v>98817</v>
      </c>
      <c r="C25393" s="292" t="s">
        <v>2980</v>
      </c>
      <c r="E25393" s="292" t="s">
        <v>214</v>
      </c>
      <c r="F25393" s="405">
        <v>97324</v>
      </c>
      <c r="G25393" s="292" t="s">
        <v>2980</v>
      </c>
    </row>
    <row r="25394" spans="1:7">
      <c r="A25394" s="292" t="s">
        <v>49</v>
      </c>
      <c r="B25394" s="405">
        <v>88041</v>
      </c>
      <c r="C25394" s="292" t="s">
        <v>2980</v>
      </c>
      <c r="E25394" s="292" t="s">
        <v>214</v>
      </c>
      <c r="F25394" s="405">
        <v>97326</v>
      </c>
      <c r="G25394" s="292" t="s">
        <v>2980</v>
      </c>
    </row>
    <row r="25395" spans="1:7">
      <c r="A25395" s="292" t="s">
        <v>49</v>
      </c>
      <c r="B25395" s="405">
        <v>88419</v>
      </c>
      <c r="C25395" s="292" t="s">
        <v>2980</v>
      </c>
      <c r="E25395" s="292" t="s">
        <v>214</v>
      </c>
      <c r="F25395" s="405">
        <v>97329</v>
      </c>
      <c r="G25395" s="292" t="s">
        <v>2980</v>
      </c>
    </row>
    <row r="25396" spans="1:7">
      <c r="A25396" s="292" t="s">
        <v>49</v>
      </c>
      <c r="B25396" s="405">
        <v>89510</v>
      </c>
      <c r="C25396" s="292" t="s">
        <v>2980</v>
      </c>
      <c r="E25396" s="292" t="s">
        <v>214</v>
      </c>
      <c r="F25396" s="405">
        <v>97342</v>
      </c>
      <c r="G25396" s="292" t="s">
        <v>2980</v>
      </c>
    </row>
    <row r="25397" spans="1:7">
      <c r="A25397" s="292" t="s">
        <v>49</v>
      </c>
      <c r="B25397" s="405">
        <v>93255</v>
      </c>
      <c r="C25397" s="292" t="s">
        <v>2980</v>
      </c>
      <c r="E25397" s="292" t="s">
        <v>214</v>
      </c>
      <c r="F25397" s="405">
        <v>97343</v>
      </c>
      <c r="G25397" s="292" t="s">
        <v>2980</v>
      </c>
    </row>
    <row r="25398" spans="1:7">
      <c r="A25398" s="292" t="s">
        <v>49</v>
      </c>
      <c r="B25398" s="405">
        <v>93932</v>
      </c>
      <c r="C25398" s="292" t="s">
        <v>2980</v>
      </c>
      <c r="E25398" s="292" t="s">
        <v>214</v>
      </c>
      <c r="F25398" s="405">
        <v>97345</v>
      </c>
      <c r="G25398" s="292" t="s">
        <v>2980</v>
      </c>
    </row>
    <row r="25399" spans="1:7">
      <c r="A25399" s="292" t="s">
        <v>49</v>
      </c>
      <c r="B25399" s="405">
        <v>95468</v>
      </c>
      <c r="C25399" s="292" t="s">
        <v>2980</v>
      </c>
      <c r="E25399" s="292" t="s">
        <v>214</v>
      </c>
      <c r="F25399" s="405">
        <v>97346</v>
      </c>
      <c r="G25399" s="292" t="s">
        <v>2980</v>
      </c>
    </row>
    <row r="25400" spans="1:7">
      <c r="A25400" s="292" t="s">
        <v>49</v>
      </c>
      <c r="B25400" s="405">
        <v>96022</v>
      </c>
      <c r="C25400" s="292" t="s">
        <v>2980</v>
      </c>
      <c r="E25400" s="292" t="s">
        <v>214</v>
      </c>
      <c r="F25400" s="405">
        <v>97357</v>
      </c>
      <c r="G25400" s="292" t="s">
        <v>2980</v>
      </c>
    </row>
    <row r="25401" spans="1:7">
      <c r="A25401" s="292" t="s">
        <v>49</v>
      </c>
      <c r="B25401" s="405">
        <v>97029</v>
      </c>
      <c r="C25401" s="292" t="s">
        <v>2980</v>
      </c>
      <c r="E25401" s="292" t="s">
        <v>214</v>
      </c>
      <c r="F25401" s="405">
        <v>97390</v>
      </c>
      <c r="G25401" s="292" t="s">
        <v>2980</v>
      </c>
    </row>
    <row r="25402" spans="1:7">
      <c r="A25402" s="292" t="s">
        <v>49</v>
      </c>
      <c r="B25402" s="405">
        <v>97638</v>
      </c>
      <c r="C25402" s="292" t="s">
        <v>2980</v>
      </c>
      <c r="E25402" s="292" t="s">
        <v>214</v>
      </c>
      <c r="F25402" s="405">
        <v>97406</v>
      </c>
      <c r="G25402" s="292" t="s">
        <v>2980</v>
      </c>
    </row>
    <row r="25403" spans="1:7">
      <c r="A25403" s="292" t="s">
        <v>49</v>
      </c>
      <c r="B25403" s="405">
        <v>97911</v>
      </c>
      <c r="C25403" s="292" t="s">
        <v>2980</v>
      </c>
      <c r="E25403" s="292" t="s">
        <v>214</v>
      </c>
      <c r="F25403" s="405">
        <v>97424</v>
      </c>
      <c r="G25403" s="292" t="s">
        <v>2980</v>
      </c>
    </row>
    <row r="25404" spans="1:7">
      <c r="A25404" s="292" t="s">
        <v>49</v>
      </c>
      <c r="B25404" s="405">
        <v>98830</v>
      </c>
      <c r="C25404" s="292" t="s">
        <v>2980</v>
      </c>
      <c r="E25404" s="292" t="s">
        <v>214</v>
      </c>
      <c r="F25404" s="405">
        <v>97429</v>
      </c>
      <c r="G25404" s="292" t="s">
        <v>2980</v>
      </c>
    </row>
    <row r="25405" spans="1:7">
      <c r="A25405" s="292" t="s">
        <v>49</v>
      </c>
      <c r="B25405" s="405">
        <v>88042</v>
      </c>
      <c r="C25405" s="292" t="s">
        <v>2980</v>
      </c>
      <c r="E25405" s="292" t="s">
        <v>214</v>
      </c>
      <c r="F25405" s="405">
        <v>97444</v>
      </c>
      <c r="G25405" s="292" t="s">
        <v>2980</v>
      </c>
    </row>
    <row r="25406" spans="1:7">
      <c r="A25406" s="292" t="s">
        <v>49</v>
      </c>
      <c r="B25406" s="405">
        <v>88421</v>
      </c>
      <c r="C25406" s="292" t="s">
        <v>2980</v>
      </c>
      <c r="E25406" s="292" t="s">
        <v>214</v>
      </c>
      <c r="F25406" s="405">
        <v>97447</v>
      </c>
      <c r="G25406" s="292" t="s">
        <v>2980</v>
      </c>
    </row>
    <row r="25407" spans="1:7">
      <c r="A25407" s="292" t="s">
        <v>49</v>
      </c>
      <c r="B25407" s="405">
        <v>89815</v>
      </c>
      <c r="C25407" s="292" t="s">
        <v>2980</v>
      </c>
      <c r="E25407" s="292" t="s">
        <v>214</v>
      </c>
      <c r="F25407" s="405">
        <v>97451</v>
      </c>
      <c r="G25407" s="292" t="s">
        <v>2980</v>
      </c>
    </row>
    <row r="25408" spans="1:7">
      <c r="A25408" s="292" t="s">
        <v>49</v>
      </c>
      <c r="B25408" s="405">
        <v>93260</v>
      </c>
      <c r="C25408" s="292" t="s">
        <v>2980</v>
      </c>
      <c r="E25408" s="292" t="s">
        <v>214</v>
      </c>
      <c r="F25408" s="405">
        <v>97457</v>
      </c>
      <c r="G25408" s="292" t="s">
        <v>2980</v>
      </c>
    </row>
    <row r="25409" spans="1:7">
      <c r="A25409" s="292" t="s">
        <v>49</v>
      </c>
      <c r="B25409" s="405">
        <v>93954</v>
      </c>
      <c r="C25409" s="292" t="s">
        <v>2980</v>
      </c>
      <c r="E25409" s="292" t="s">
        <v>214</v>
      </c>
      <c r="F25409" s="405">
        <v>97467</v>
      </c>
      <c r="G25409" s="292" t="s">
        <v>2980</v>
      </c>
    </row>
    <row r="25410" spans="1:7">
      <c r="A25410" s="292" t="s">
        <v>49</v>
      </c>
      <c r="B25410" s="405">
        <v>95480</v>
      </c>
      <c r="C25410" s="292" t="s">
        <v>2980</v>
      </c>
      <c r="E25410" s="292" t="s">
        <v>214</v>
      </c>
      <c r="F25410" s="405">
        <v>97476</v>
      </c>
      <c r="G25410" s="292" t="s">
        <v>2980</v>
      </c>
    </row>
    <row r="25411" spans="1:7">
      <c r="A25411" s="292" t="s">
        <v>49</v>
      </c>
      <c r="B25411" s="405">
        <v>96023</v>
      </c>
      <c r="C25411" s="292" t="s">
        <v>2980</v>
      </c>
      <c r="E25411" s="292" t="s">
        <v>214</v>
      </c>
      <c r="F25411" s="405">
        <v>97487</v>
      </c>
      <c r="G25411" s="292" t="s">
        <v>2980</v>
      </c>
    </row>
    <row r="25412" spans="1:7">
      <c r="A25412" s="292" t="s">
        <v>49</v>
      </c>
      <c r="B25412" s="405">
        <v>97033</v>
      </c>
      <c r="C25412" s="292" t="s">
        <v>2980</v>
      </c>
      <c r="E25412" s="292" t="s">
        <v>214</v>
      </c>
      <c r="F25412" s="405">
        <v>97493</v>
      </c>
      <c r="G25412" s="292" t="s">
        <v>2980</v>
      </c>
    </row>
    <row r="25413" spans="1:7">
      <c r="A25413" s="292" t="s">
        <v>49</v>
      </c>
      <c r="B25413" s="405">
        <v>97639</v>
      </c>
      <c r="C25413" s="292" t="s">
        <v>2980</v>
      </c>
      <c r="E25413" s="292" t="s">
        <v>214</v>
      </c>
      <c r="F25413" s="405">
        <v>97523</v>
      </c>
      <c r="G25413" s="292" t="s">
        <v>2980</v>
      </c>
    </row>
    <row r="25414" spans="1:7">
      <c r="A25414" s="292" t="s">
        <v>49</v>
      </c>
      <c r="B25414" s="405">
        <v>97920</v>
      </c>
      <c r="C25414" s="292" t="s">
        <v>2980</v>
      </c>
      <c r="E25414" s="292" t="s">
        <v>214</v>
      </c>
      <c r="F25414" s="405">
        <v>97530</v>
      </c>
      <c r="G25414" s="292" t="s">
        <v>2980</v>
      </c>
    </row>
    <row r="25415" spans="1:7">
      <c r="A25415" s="292" t="s">
        <v>49</v>
      </c>
      <c r="B25415" s="405">
        <v>98832</v>
      </c>
      <c r="C25415" s="292" t="s">
        <v>2980</v>
      </c>
      <c r="E25415" s="292" t="s">
        <v>214</v>
      </c>
      <c r="F25415" s="405">
        <v>97534</v>
      </c>
      <c r="G25415" s="292" t="s">
        <v>2980</v>
      </c>
    </row>
    <row r="25416" spans="1:7">
      <c r="A25416" s="292" t="s">
        <v>49</v>
      </c>
      <c r="B25416" s="405">
        <v>88045</v>
      </c>
      <c r="C25416" s="292" t="s">
        <v>2980</v>
      </c>
      <c r="E25416" s="292" t="s">
        <v>214</v>
      </c>
      <c r="F25416" s="405">
        <v>97538</v>
      </c>
      <c r="G25416" s="292" t="s">
        <v>2980</v>
      </c>
    </row>
    <row r="25417" spans="1:7">
      <c r="A25417" s="292" t="s">
        <v>49</v>
      </c>
      <c r="B25417" s="405">
        <v>88422</v>
      </c>
      <c r="C25417" s="292" t="s">
        <v>2980</v>
      </c>
      <c r="E25417" s="292" t="s">
        <v>214</v>
      </c>
      <c r="F25417" s="405">
        <v>97541</v>
      </c>
      <c r="G25417" s="292" t="s">
        <v>2980</v>
      </c>
    </row>
    <row r="25418" spans="1:7">
      <c r="A25418" s="292" t="s">
        <v>49</v>
      </c>
      <c r="B25418" s="405">
        <v>89821</v>
      </c>
      <c r="C25418" s="292" t="s">
        <v>2980</v>
      </c>
      <c r="E25418" s="292" t="s">
        <v>214</v>
      </c>
      <c r="F25418" s="405">
        <v>97543</v>
      </c>
      <c r="G25418" s="292" t="s">
        <v>2980</v>
      </c>
    </row>
    <row r="25419" spans="1:7">
      <c r="A25419" s="292" t="s">
        <v>49</v>
      </c>
      <c r="B25419" s="405">
        <v>93265</v>
      </c>
      <c r="C25419" s="292" t="s">
        <v>2980</v>
      </c>
      <c r="E25419" s="292" t="s">
        <v>214</v>
      </c>
      <c r="F25419" s="405">
        <v>97621</v>
      </c>
      <c r="G25419" s="292" t="s">
        <v>2980</v>
      </c>
    </row>
    <row r="25420" spans="1:7">
      <c r="A25420" s="292" t="s">
        <v>49</v>
      </c>
      <c r="B25420" s="405">
        <v>93960</v>
      </c>
      <c r="C25420" s="292" t="s">
        <v>2980</v>
      </c>
      <c r="E25420" s="292" t="s">
        <v>214</v>
      </c>
      <c r="F25420" s="405">
        <v>97622</v>
      </c>
      <c r="G25420" s="292" t="s">
        <v>2980</v>
      </c>
    </row>
    <row r="25421" spans="1:7">
      <c r="A25421" s="292" t="s">
        <v>49</v>
      </c>
      <c r="B25421" s="405">
        <v>95488</v>
      </c>
      <c r="C25421" s="292" t="s">
        <v>2980</v>
      </c>
      <c r="E25421" s="292" t="s">
        <v>214</v>
      </c>
      <c r="F25421" s="405">
        <v>97623</v>
      </c>
      <c r="G25421" s="292" t="s">
        <v>2980</v>
      </c>
    </row>
    <row r="25422" spans="1:7">
      <c r="A25422" s="292" t="s">
        <v>49</v>
      </c>
      <c r="B25422" s="405">
        <v>96024</v>
      </c>
      <c r="C25422" s="292" t="s">
        <v>2980</v>
      </c>
      <c r="E25422" s="292" t="s">
        <v>214</v>
      </c>
      <c r="F25422" s="405">
        <v>97624</v>
      </c>
      <c r="G25422" s="292" t="s">
        <v>2980</v>
      </c>
    </row>
    <row r="25423" spans="1:7">
      <c r="A25423" s="292" t="s">
        <v>49</v>
      </c>
      <c r="B25423" s="405">
        <v>97040</v>
      </c>
      <c r="C25423" s="292" t="s">
        <v>2980</v>
      </c>
      <c r="E25423" s="292" t="s">
        <v>214</v>
      </c>
      <c r="F25423" s="405">
        <v>97625</v>
      </c>
      <c r="G25423" s="292" t="s">
        <v>2980</v>
      </c>
    </row>
    <row r="25424" spans="1:7">
      <c r="A25424" s="292" t="s">
        <v>49</v>
      </c>
      <c r="B25424" s="405">
        <v>97710</v>
      </c>
      <c r="C25424" s="292" t="s">
        <v>2980</v>
      </c>
      <c r="E25424" s="292" t="s">
        <v>214</v>
      </c>
      <c r="F25424" s="405">
        <v>97626</v>
      </c>
      <c r="G25424" s="292" t="s">
        <v>2980</v>
      </c>
    </row>
    <row r="25425" spans="1:7">
      <c r="A25425" s="292" t="s">
        <v>49</v>
      </c>
      <c r="B25425" s="405">
        <v>98013</v>
      </c>
      <c r="C25425" s="292" t="s">
        <v>2980</v>
      </c>
      <c r="E25425" s="292" t="s">
        <v>214</v>
      </c>
      <c r="F25425" s="405">
        <v>97630</v>
      </c>
      <c r="G25425" s="292" t="s">
        <v>2980</v>
      </c>
    </row>
    <row r="25426" spans="1:7">
      <c r="A25426" s="292" t="s">
        <v>49</v>
      </c>
      <c r="B25426" s="405">
        <v>98834</v>
      </c>
      <c r="C25426" s="292" t="s">
        <v>2980</v>
      </c>
      <c r="E25426" s="292" t="s">
        <v>214</v>
      </c>
      <c r="F25426" s="405">
        <v>97634</v>
      </c>
      <c r="G25426" s="292" t="s">
        <v>2980</v>
      </c>
    </row>
    <row r="25427" spans="1:7">
      <c r="A25427" s="292" t="s">
        <v>49</v>
      </c>
      <c r="B25427" s="405">
        <v>88049</v>
      </c>
      <c r="C25427" s="292" t="s">
        <v>2980</v>
      </c>
      <c r="E25427" s="292" t="s">
        <v>214</v>
      </c>
      <c r="F25427" s="405">
        <v>97638</v>
      </c>
      <c r="G25427" s="292" t="s">
        <v>2980</v>
      </c>
    </row>
    <row r="25428" spans="1:7">
      <c r="A25428" s="292" t="s">
        <v>49</v>
      </c>
      <c r="B25428" s="405">
        <v>88427</v>
      </c>
      <c r="C25428" s="292" t="s">
        <v>2980</v>
      </c>
      <c r="E25428" s="292" t="s">
        <v>214</v>
      </c>
      <c r="F25428" s="405">
        <v>97639</v>
      </c>
      <c r="G25428" s="292" t="s">
        <v>2980</v>
      </c>
    </row>
    <row r="25429" spans="1:7">
      <c r="A25429" s="292" t="s">
        <v>49</v>
      </c>
      <c r="B25429" s="405">
        <v>89823</v>
      </c>
      <c r="C25429" s="292" t="s">
        <v>2980</v>
      </c>
      <c r="E25429" s="292" t="s">
        <v>214</v>
      </c>
      <c r="F25429" s="405">
        <v>97710</v>
      </c>
      <c r="G25429" s="292" t="s">
        <v>2980</v>
      </c>
    </row>
    <row r="25430" spans="1:7">
      <c r="A25430" s="292" t="s">
        <v>49</v>
      </c>
      <c r="B25430" s="405">
        <v>93268</v>
      </c>
      <c r="C25430" s="292" t="s">
        <v>2980</v>
      </c>
      <c r="E25430" s="292" t="s">
        <v>214</v>
      </c>
      <c r="F25430" s="405">
        <v>97712</v>
      </c>
      <c r="G25430" s="292" t="s">
        <v>2980</v>
      </c>
    </row>
    <row r="25431" spans="1:7">
      <c r="A25431" s="292" t="s">
        <v>49</v>
      </c>
      <c r="B25431" s="405">
        <v>94020</v>
      </c>
      <c r="C25431" s="292" t="s">
        <v>2980</v>
      </c>
      <c r="E25431" s="292" t="s">
        <v>214</v>
      </c>
      <c r="F25431" s="405">
        <v>97720</v>
      </c>
      <c r="G25431" s="292" t="s">
        <v>2980</v>
      </c>
    </row>
    <row r="25432" spans="1:7">
      <c r="A25432" s="292" t="s">
        <v>49</v>
      </c>
      <c r="B25432" s="405">
        <v>95494</v>
      </c>
      <c r="C25432" s="292" t="s">
        <v>2980</v>
      </c>
      <c r="E25432" s="292" t="s">
        <v>214</v>
      </c>
      <c r="F25432" s="405">
        <v>97721</v>
      </c>
      <c r="G25432" s="292" t="s">
        <v>2980</v>
      </c>
    </row>
    <row r="25433" spans="1:7">
      <c r="A25433" s="292" t="s">
        <v>49</v>
      </c>
      <c r="B25433" s="405">
        <v>96031</v>
      </c>
      <c r="C25433" s="292" t="s">
        <v>2980</v>
      </c>
      <c r="E25433" s="292" t="s">
        <v>214</v>
      </c>
      <c r="F25433" s="405">
        <v>97722</v>
      </c>
      <c r="G25433" s="292" t="s">
        <v>2980</v>
      </c>
    </row>
    <row r="25434" spans="1:7">
      <c r="A25434" s="292" t="s">
        <v>49</v>
      </c>
      <c r="B25434" s="405">
        <v>97063</v>
      </c>
      <c r="C25434" s="292" t="s">
        <v>2980</v>
      </c>
      <c r="E25434" s="292" t="s">
        <v>214</v>
      </c>
      <c r="F25434" s="405">
        <v>97732</v>
      </c>
      <c r="G25434" s="292" t="s">
        <v>2980</v>
      </c>
    </row>
    <row r="25435" spans="1:7">
      <c r="A25435" s="292" t="s">
        <v>49</v>
      </c>
      <c r="B25435" s="405">
        <v>97712</v>
      </c>
      <c r="C25435" s="292" t="s">
        <v>2980</v>
      </c>
      <c r="E25435" s="292" t="s">
        <v>214</v>
      </c>
      <c r="F25435" s="405">
        <v>97733</v>
      </c>
      <c r="G25435" s="292" t="s">
        <v>2980</v>
      </c>
    </row>
    <row r="25436" spans="1:7">
      <c r="A25436" s="292" t="s">
        <v>49</v>
      </c>
      <c r="B25436" s="405">
        <v>98070</v>
      </c>
      <c r="C25436" s="292" t="s">
        <v>2980</v>
      </c>
      <c r="E25436" s="292" t="s">
        <v>214</v>
      </c>
      <c r="F25436" s="405">
        <v>97735</v>
      </c>
      <c r="G25436" s="292" t="s">
        <v>2980</v>
      </c>
    </row>
    <row r="25437" spans="1:7">
      <c r="A25437" s="292" t="s">
        <v>49</v>
      </c>
      <c r="B25437" s="405">
        <v>98845</v>
      </c>
      <c r="C25437" s="292" t="s">
        <v>2980</v>
      </c>
      <c r="E25437" s="292" t="s">
        <v>214</v>
      </c>
      <c r="F25437" s="405">
        <v>97736</v>
      </c>
      <c r="G25437" s="292" t="s">
        <v>2980</v>
      </c>
    </row>
    <row r="25438" spans="1:7">
      <c r="A25438" s="292" t="s">
        <v>49</v>
      </c>
      <c r="B25438" s="405">
        <v>88051</v>
      </c>
      <c r="C25438" s="292" t="s">
        <v>2980</v>
      </c>
      <c r="E25438" s="292" t="s">
        <v>214</v>
      </c>
      <c r="F25438" s="405">
        <v>97741</v>
      </c>
      <c r="G25438" s="292" t="s">
        <v>2980</v>
      </c>
    </row>
    <row r="25439" spans="1:7">
      <c r="A25439" s="292" t="s">
        <v>49</v>
      </c>
      <c r="B25439" s="405">
        <v>88430</v>
      </c>
      <c r="C25439" s="292" t="s">
        <v>2980</v>
      </c>
      <c r="E25439" s="292" t="s">
        <v>214</v>
      </c>
      <c r="F25439" s="405">
        <v>97750</v>
      </c>
      <c r="G25439" s="292" t="s">
        <v>2980</v>
      </c>
    </row>
    <row r="25440" spans="1:7">
      <c r="A25440" s="292" t="s">
        <v>49</v>
      </c>
      <c r="B25440" s="405">
        <v>89830</v>
      </c>
      <c r="C25440" s="292" t="s">
        <v>2980</v>
      </c>
      <c r="E25440" s="292" t="s">
        <v>214</v>
      </c>
      <c r="F25440" s="405">
        <v>97751</v>
      </c>
      <c r="G25440" s="292" t="s">
        <v>2980</v>
      </c>
    </row>
    <row r="25441" spans="1:7">
      <c r="A25441" s="292" t="s">
        <v>49</v>
      </c>
      <c r="B25441" s="405">
        <v>93271</v>
      </c>
      <c r="C25441" s="292" t="s">
        <v>2980</v>
      </c>
      <c r="E25441" s="292" t="s">
        <v>214</v>
      </c>
      <c r="F25441" s="405">
        <v>97752</v>
      </c>
      <c r="G25441" s="292" t="s">
        <v>2980</v>
      </c>
    </row>
    <row r="25442" spans="1:7">
      <c r="A25442" s="292" t="s">
        <v>49</v>
      </c>
      <c r="B25442" s="405">
        <v>94060</v>
      </c>
      <c r="C25442" s="292" t="s">
        <v>2980</v>
      </c>
      <c r="E25442" s="292" t="s">
        <v>214</v>
      </c>
      <c r="F25442" s="405">
        <v>97754</v>
      </c>
      <c r="G25442" s="292" t="s">
        <v>2980</v>
      </c>
    </row>
    <row r="25443" spans="1:7">
      <c r="A25443" s="292" t="s">
        <v>49</v>
      </c>
      <c r="B25443" s="405">
        <v>95511</v>
      </c>
      <c r="C25443" s="292" t="s">
        <v>2980</v>
      </c>
      <c r="E25443" s="292" t="s">
        <v>214</v>
      </c>
      <c r="F25443" s="405">
        <v>97758</v>
      </c>
      <c r="G25443" s="292" t="s">
        <v>2980</v>
      </c>
    </row>
    <row r="25444" spans="1:7">
      <c r="A25444" s="292" t="s">
        <v>49</v>
      </c>
      <c r="B25444" s="405">
        <v>96034</v>
      </c>
      <c r="C25444" s="292" t="s">
        <v>2980</v>
      </c>
      <c r="E25444" s="292" t="s">
        <v>214</v>
      </c>
      <c r="F25444" s="405">
        <v>97761</v>
      </c>
      <c r="G25444" s="292" t="s">
        <v>2980</v>
      </c>
    </row>
    <row r="25445" spans="1:7">
      <c r="A25445" s="292" t="s">
        <v>49</v>
      </c>
      <c r="B25445" s="405">
        <v>97118</v>
      </c>
      <c r="C25445" s="292" t="s">
        <v>2980</v>
      </c>
      <c r="E25445" s="292" t="s">
        <v>214</v>
      </c>
      <c r="F25445" s="405">
        <v>97813</v>
      </c>
      <c r="G25445" s="292" t="s">
        <v>2980</v>
      </c>
    </row>
    <row r="25446" spans="1:7">
      <c r="A25446" s="292" t="s">
        <v>49</v>
      </c>
      <c r="B25446" s="405">
        <v>97720</v>
      </c>
      <c r="C25446" s="292" t="s">
        <v>2980</v>
      </c>
      <c r="E25446" s="292" t="s">
        <v>214</v>
      </c>
      <c r="F25446" s="405">
        <v>97817</v>
      </c>
      <c r="G25446" s="292" t="s">
        <v>2980</v>
      </c>
    </row>
    <row r="25447" spans="1:7">
      <c r="A25447" s="292" t="s">
        <v>49</v>
      </c>
      <c r="B25447" s="405">
        <v>98222</v>
      </c>
      <c r="C25447" s="292" t="s">
        <v>2980</v>
      </c>
      <c r="E25447" s="292" t="s">
        <v>214</v>
      </c>
      <c r="F25447" s="405">
        <v>97819</v>
      </c>
      <c r="G25447" s="292" t="s">
        <v>2980</v>
      </c>
    </row>
    <row r="25448" spans="1:7">
      <c r="A25448" s="292" t="s">
        <v>49</v>
      </c>
      <c r="B25448" s="405">
        <v>98853</v>
      </c>
      <c r="C25448" s="292" t="s">
        <v>2980</v>
      </c>
      <c r="E25448" s="292" t="s">
        <v>214</v>
      </c>
      <c r="F25448" s="405">
        <v>97823</v>
      </c>
      <c r="G25448" s="292" t="s">
        <v>2980</v>
      </c>
    </row>
    <row r="25449" spans="1:7">
      <c r="A25449" s="292" t="s">
        <v>49</v>
      </c>
      <c r="B25449" s="405">
        <v>88053</v>
      </c>
      <c r="C25449" s="292" t="s">
        <v>2980</v>
      </c>
      <c r="E25449" s="292" t="s">
        <v>214</v>
      </c>
      <c r="F25449" s="405">
        <v>97824</v>
      </c>
      <c r="G25449" s="292" t="s">
        <v>2980</v>
      </c>
    </row>
    <row r="25450" spans="1:7">
      <c r="A25450" s="292" t="s">
        <v>49</v>
      </c>
      <c r="B25450" s="405">
        <v>88431</v>
      </c>
      <c r="C25450" s="292" t="s">
        <v>2980</v>
      </c>
      <c r="E25450" s="292" t="s">
        <v>214</v>
      </c>
      <c r="F25450" s="405">
        <v>97825</v>
      </c>
      <c r="G25450" s="292" t="s">
        <v>2980</v>
      </c>
    </row>
    <row r="25451" spans="1:7">
      <c r="A25451" s="292" t="s">
        <v>49</v>
      </c>
      <c r="B25451" s="405">
        <v>89831</v>
      </c>
      <c r="C25451" s="292" t="s">
        <v>2980</v>
      </c>
      <c r="E25451" s="292" t="s">
        <v>214</v>
      </c>
      <c r="F25451" s="405">
        <v>97830</v>
      </c>
      <c r="G25451" s="292" t="s">
        <v>2980</v>
      </c>
    </row>
    <row r="25452" spans="1:7">
      <c r="A25452" s="292" t="s">
        <v>49</v>
      </c>
      <c r="B25452" s="405">
        <v>93283</v>
      </c>
      <c r="C25452" s="292" t="s">
        <v>2980</v>
      </c>
      <c r="E25452" s="292" t="s">
        <v>214</v>
      </c>
      <c r="F25452" s="405">
        <v>97834</v>
      </c>
      <c r="G25452" s="292" t="s">
        <v>2980</v>
      </c>
    </row>
    <row r="25453" spans="1:7">
      <c r="A25453" s="292" t="s">
        <v>49</v>
      </c>
      <c r="B25453" s="405">
        <v>94567</v>
      </c>
      <c r="C25453" s="292" t="s">
        <v>2980</v>
      </c>
      <c r="E25453" s="292" t="s">
        <v>214</v>
      </c>
      <c r="F25453" s="405">
        <v>97837</v>
      </c>
      <c r="G25453" s="292" t="s">
        <v>2980</v>
      </c>
    </row>
    <row r="25454" spans="1:7">
      <c r="A25454" s="292" t="s">
        <v>49</v>
      </c>
      <c r="B25454" s="405">
        <v>95514</v>
      </c>
      <c r="C25454" s="292" t="s">
        <v>2980</v>
      </c>
      <c r="E25454" s="292" t="s">
        <v>214</v>
      </c>
      <c r="F25454" s="405">
        <v>97842</v>
      </c>
      <c r="G25454" s="292" t="s">
        <v>2980</v>
      </c>
    </row>
    <row r="25455" spans="1:7">
      <c r="A25455" s="292" t="s">
        <v>49</v>
      </c>
      <c r="B25455" s="405">
        <v>96039</v>
      </c>
      <c r="C25455" s="292" t="s">
        <v>2980</v>
      </c>
      <c r="E25455" s="292" t="s">
        <v>214</v>
      </c>
      <c r="F25455" s="405">
        <v>97848</v>
      </c>
      <c r="G25455" s="292" t="s">
        <v>2980</v>
      </c>
    </row>
    <row r="25456" spans="1:7">
      <c r="A25456" s="292" t="s">
        <v>49</v>
      </c>
      <c r="B25456" s="405">
        <v>97125</v>
      </c>
      <c r="C25456" s="292" t="s">
        <v>2980</v>
      </c>
      <c r="E25456" s="292" t="s">
        <v>214</v>
      </c>
      <c r="F25456" s="405">
        <v>97856</v>
      </c>
      <c r="G25456" s="292" t="s">
        <v>2980</v>
      </c>
    </row>
    <row r="25457" spans="1:7">
      <c r="A25457" s="292" t="s">
        <v>49</v>
      </c>
      <c r="B25457" s="405">
        <v>97721</v>
      </c>
      <c r="C25457" s="292" t="s">
        <v>2980</v>
      </c>
      <c r="E25457" s="292" t="s">
        <v>214</v>
      </c>
      <c r="F25457" s="405">
        <v>97859</v>
      </c>
      <c r="G25457" s="292" t="s">
        <v>2980</v>
      </c>
    </row>
    <row r="25458" spans="1:7">
      <c r="A25458" s="292" t="s">
        <v>49</v>
      </c>
      <c r="B25458" s="405">
        <v>98224</v>
      </c>
      <c r="C25458" s="292" t="s">
        <v>2980</v>
      </c>
      <c r="E25458" s="292" t="s">
        <v>214</v>
      </c>
      <c r="F25458" s="405">
        <v>97864</v>
      </c>
      <c r="G25458" s="292" t="s">
        <v>2980</v>
      </c>
    </row>
    <row r="25459" spans="1:7">
      <c r="A25459" s="292" t="s">
        <v>49</v>
      </c>
      <c r="B25459" s="405">
        <v>98859</v>
      </c>
      <c r="C25459" s="292" t="s">
        <v>2980</v>
      </c>
      <c r="E25459" s="292" t="s">
        <v>214</v>
      </c>
      <c r="F25459" s="405">
        <v>97868</v>
      </c>
      <c r="G25459" s="292" t="s">
        <v>2980</v>
      </c>
    </row>
    <row r="25460" spans="1:7">
      <c r="A25460" s="292" t="s">
        <v>49</v>
      </c>
      <c r="B25460" s="405">
        <v>88055</v>
      </c>
      <c r="C25460" s="292" t="s">
        <v>2980</v>
      </c>
      <c r="E25460" s="292" t="s">
        <v>214</v>
      </c>
      <c r="F25460" s="405">
        <v>97874</v>
      </c>
      <c r="G25460" s="292" t="s">
        <v>2980</v>
      </c>
    </row>
    <row r="25461" spans="1:7">
      <c r="A25461" s="292" t="s">
        <v>49</v>
      </c>
      <c r="B25461" s="405">
        <v>88436</v>
      </c>
      <c r="C25461" s="292" t="s">
        <v>2980</v>
      </c>
      <c r="E25461" s="292" t="s">
        <v>214</v>
      </c>
      <c r="F25461" s="405">
        <v>97880</v>
      </c>
      <c r="G25461" s="292" t="s">
        <v>2980</v>
      </c>
    </row>
    <row r="25462" spans="1:7">
      <c r="A25462" s="292" t="s">
        <v>49</v>
      </c>
      <c r="B25462" s="405">
        <v>89833</v>
      </c>
      <c r="C25462" s="292" t="s">
        <v>2980</v>
      </c>
      <c r="E25462" s="292" t="s">
        <v>214</v>
      </c>
      <c r="F25462" s="405">
        <v>97883</v>
      </c>
      <c r="G25462" s="292" t="s">
        <v>2980</v>
      </c>
    </row>
    <row r="25463" spans="1:7">
      <c r="A25463" s="292" t="s">
        <v>49</v>
      </c>
      <c r="B25463" s="405">
        <v>93285</v>
      </c>
      <c r="C25463" s="292" t="s">
        <v>2980</v>
      </c>
      <c r="E25463" s="292" t="s">
        <v>214</v>
      </c>
      <c r="F25463" s="405">
        <v>97884</v>
      </c>
      <c r="G25463" s="292" t="s">
        <v>2980</v>
      </c>
    </row>
    <row r="25464" spans="1:7">
      <c r="A25464" s="292" t="s">
        <v>49</v>
      </c>
      <c r="B25464" s="405">
        <v>94586</v>
      </c>
      <c r="C25464" s="292" t="s">
        <v>2980</v>
      </c>
      <c r="E25464" s="292" t="s">
        <v>214</v>
      </c>
      <c r="F25464" s="405">
        <v>97904</v>
      </c>
      <c r="G25464" s="292" t="s">
        <v>2980</v>
      </c>
    </row>
    <row r="25465" spans="1:7">
      <c r="A25465" s="292" t="s">
        <v>49</v>
      </c>
      <c r="B25465" s="405">
        <v>95545</v>
      </c>
      <c r="C25465" s="292" t="s">
        <v>2980</v>
      </c>
      <c r="E25465" s="292" t="s">
        <v>214</v>
      </c>
      <c r="F25465" s="405">
        <v>97905</v>
      </c>
      <c r="G25465" s="292" t="s">
        <v>2980</v>
      </c>
    </row>
    <row r="25466" spans="1:7">
      <c r="A25466" s="292" t="s">
        <v>49</v>
      </c>
      <c r="B25466" s="405">
        <v>96044</v>
      </c>
      <c r="C25466" s="292" t="s">
        <v>2980</v>
      </c>
      <c r="E25466" s="292" t="s">
        <v>214</v>
      </c>
      <c r="F25466" s="405">
        <v>97908</v>
      </c>
      <c r="G25466" s="292" t="s">
        <v>2980</v>
      </c>
    </row>
    <row r="25467" spans="1:7">
      <c r="A25467" s="292" t="s">
        <v>49</v>
      </c>
      <c r="B25467" s="405">
        <v>97143</v>
      </c>
      <c r="C25467" s="292" t="s">
        <v>2980</v>
      </c>
      <c r="E25467" s="292" t="s">
        <v>214</v>
      </c>
      <c r="F25467" s="405">
        <v>97910</v>
      </c>
      <c r="G25467" s="292" t="s">
        <v>2980</v>
      </c>
    </row>
    <row r="25468" spans="1:7">
      <c r="A25468" s="292" t="s">
        <v>49</v>
      </c>
      <c r="B25468" s="405">
        <v>97722</v>
      </c>
      <c r="C25468" s="292" t="s">
        <v>2980</v>
      </c>
      <c r="E25468" s="292" t="s">
        <v>214</v>
      </c>
      <c r="F25468" s="405">
        <v>97911</v>
      </c>
      <c r="G25468" s="292" t="s">
        <v>2980</v>
      </c>
    </row>
    <row r="25469" spans="1:7">
      <c r="A25469" s="292" t="s">
        <v>49</v>
      </c>
      <c r="B25469" s="405">
        <v>98236</v>
      </c>
      <c r="C25469" s="292" t="s">
        <v>2980</v>
      </c>
      <c r="E25469" s="292" t="s">
        <v>214</v>
      </c>
      <c r="F25469" s="405">
        <v>97920</v>
      </c>
      <c r="G25469" s="292" t="s">
        <v>2980</v>
      </c>
    </row>
    <row r="25470" spans="1:7">
      <c r="A25470" s="292" t="s">
        <v>49</v>
      </c>
      <c r="B25470" s="405">
        <v>98921</v>
      </c>
      <c r="C25470" s="292" t="s">
        <v>2980</v>
      </c>
      <c r="E25470" s="292" t="s">
        <v>214</v>
      </c>
      <c r="F25470" s="405">
        <v>98013</v>
      </c>
      <c r="G25470" s="292" t="s">
        <v>2980</v>
      </c>
    </row>
    <row r="25471" spans="1:7">
      <c r="A25471" s="292" t="s">
        <v>49</v>
      </c>
      <c r="B25471" s="405">
        <v>88058</v>
      </c>
      <c r="C25471" s="292" t="s">
        <v>2980</v>
      </c>
      <c r="E25471" s="292" t="s">
        <v>214</v>
      </c>
      <c r="F25471" s="405">
        <v>98070</v>
      </c>
      <c r="G25471" s="292" t="s">
        <v>2980</v>
      </c>
    </row>
    <row r="25472" spans="1:7">
      <c r="A25472" s="292" t="s">
        <v>49</v>
      </c>
      <c r="B25472" s="405">
        <v>88439</v>
      </c>
      <c r="C25472" s="292" t="s">
        <v>2980</v>
      </c>
      <c r="E25472" s="292" t="s">
        <v>214</v>
      </c>
      <c r="F25472" s="405">
        <v>98222</v>
      </c>
      <c r="G25472" s="292" t="s">
        <v>2980</v>
      </c>
    </row>
    <row r="25473" spans="1:7">
      <c r="A25473" s="292" t="s">
        <v>49</v>
      </c>
      <c r="B25473" s="405">
        <v>89834</v>
      </c>
      <c r="C25473" s="292" t="s">
        <v>2980</v>
      </c>
      <c r="E25473" s="292" t="s">
        <v>214</v>
      </c>
      <c r="F25473" s="405">
        <v>98224</v>
      </c>
      <c r="G25473" s="292" t="s">
        <v>2980</v>
      </c>
    </row>
    <row r="25474" spans="1:7">
      <c r="A25474" s="292" t="s">
        <v>49</v>
      </c>
      <c r="B25474" s="405">
        <v>93286</v>
      </c>
      <c r="C25474" s="292" t="s">
        <v>2980</v>
      </c>
      <c r="E25474" s="292" t="s">
        <v>214</v>
      </c>
      <c r="F25474" s="405">
        <v>98236</v>
      </c>
      <c r="G25474" s="292" t="s">
        <v>2980</v>
      </c>
    </row>
    <row r="25475" spans="1:7">
      <c r="A25475" s="292" t="s">
        <v>49</v>
      </c>
      <c r="B25475" s="405">
        <v>94972</v>
      </c>
      <c r="C25475" s="292" t="s">
        <v>2980</v>
      </c>
      <c r="E25475" s="292" t="s">
        <v>214</v>
      </c>
      <c r="F25475" s="405">
        <v>98243</v>
      </c>
      <c r="G25475" s="292" t="s">
        <v>2980</v>
      </c>
    </row>
    <row r="25476" spans="1:7">
      <c r="A25476" s="292" t="s">
        <v>49</v>
      </c>
      <c r="B25476" s="405">
        <v>95549</v>
      </c>
      <c r="C25476" s="292" t="s">
        <v>2980</v>
      </c>
      <c r="E25476" s="292" t="s">
        <v>214</v>
      </c>
      <c r="F25476" s="405">
        <v>98245</v>
      </c>
      <c r="G25476" s="292" t="s">
        <v>2980</v>
      </c>
    </row>
    <row r="25477" spans="1:7">
      <c r="A25477" s="292" t="s">
        <v>49</v>
      </c>
      <c r="B25477" s="405">
        <v>96047</v>
      </c>
      <c r="C25477" s="292" t="s">
        <v>2980</v>
      </c>
      <c r="E25477" s="292" t="s">
        <v>214</v>
      </c>
      <c r="F25477" s="405">
        <v>98249</v>
      </c>
      <c r="G25477" s="292" t="s">
        <v>2980</v>
      </c>
    </row>
    <row r="25478" spans="1:7">
      <c r="A25478" s="292" t="s">
        <v>49</v>
      </c>
      <c r="B25478" s="405">
        <v>97324</v>
      </c>
      <c r="C25478" s="292" t="s">
        <v>2980</v>
      </c>
      <c r="E25478" s="292" t="s">
        <v>214</v>
      </c>
      <c r="F25478" s="405">
        <v>98250</v>
      </c>
      <c r="G25478" s="292" t="s">
        <v>2980</v>
      </c>
    </row>
    <row r="25479" spans="1:7">
      <c r="A25479" s="292" t="s">
        <v>49</v>
      </c>
      <c r="B25479" s="405">
        <v>97732</v>
      </c>
      <c r="C25479" s="292" t="s">
        <v>2980</v>
      </c>
      <c r="E25479" s="292" t="s">
        <v>214</v>
      </c>
      <c r="F25479" s="405">
        <v>98253</v>
      </c>
      <c r="G25479" s="292" t="s">
        <v>2980</v>
      </c>
    </row>
    <row r="25480" spans="1:7">
      <c r="A25480" s="292" t="s">
        <v>49</v>
      </c>
      <c r="B25480" s="405">
        <v>98243</v>
      </c>
      <c r="C25480" s="292" t="s">
        <v>2980</v>
      </c>
      <c r="E25480" s="292" t="s">
        <v>214</v>
      </c>
      <c r="F25480" s="405">
        <v>98260</v>
      </c>
      <c r="G25480" s="292" t="s">
        <v>2980</v>
      </c>
    </row>
    <row r="25481" spans="1:7">
      <c r="A25481" s="292" t="s">
        <v>49</v>
      </c>
      <c r="B25481" s="405">
        <v>98925</v>
      </c>
      <c r="C25481" s="292" t="s">
        <v>2980</v>
      </c>
      <c r="E25481" s="292" t="s">
        <v>214</v>
      </c>
      <c r="F25481" s="405">
        <v>98261</v>
      </c>
      <c r="G25481" s="292" t="s">
        <v>2980</v>
      </c>
    </row>
    <row r="25482" spans="1:7">
      <c r="A25482" s="292" t="s">
        <v>49</v>
      </c>
      <c r="B25482" s="405">
        <v>88062</v>
      </c>
      <c r="C25482" s="292" t="s">
        <v>2980</v>
      </c>
      <c r="E25482" s="292" t="s">
        <v>214</v>
      </c>
      <c r="F25482" s="405">
        <v>98262</v>
      </c>
      <c r="G25482" s="292" t="s">
        <v>2980</v>
      </c>
    </row>
    <row r="25483" spans="1:7">
      <c r="A25483" s="292" t="s">
        <v>49</v>
      </c>
      <c r="B25483" s="405">
        <v>89001</v>
      </c>
      <c r="C25483" s="292" t="s">
        <v>2980</v>
      </c>
      <c r="E25483" s="292" t="s">
        <v>214</v>
      </c>
      <c r="F25483" s="405">
        <v>98279</v>
      </c>
      <c r="G25483" s="292" t="s">
        <v>2980</v>
      </c>
    </row>
    <row r="25484" spans="1:7">
      <c r="A25484" s="292" t="s">
        <v>49</v>
      </c>
      <c r="B25484" s="405">
        <v>90704</v>
      </c>
      <c r="C25484" s="292" t="s">
        <v>2980</v>
      </c>
      <c r="E25484" s="292" t="s">
        <v>214</v>
      </c>
      <c r="F25484" s="405">
        <v>98280</v>
      </c>
      <c r="G25484" s="292" t="s">
        <v>2980</v>
      </c>
    </row>
    <row r="25485" spans="1:7">
      <c r="A25485" s="292" t="s">
        <v>49</v>
      </c>
      <c r="B25485" s="405">
        <v>93287</v>
      </c>
      <c r="C25485" s="292" t="s">
        <v>2980</v>
      </c>
      <c r="E25485" s="292" t="s">
        <v>214</v>
      </c>
      <c r="F25485" s="405">
        <v>98281</v>
      </c>
      <c r="G25485" s="292" t="s">
        <v>2980</v>
      </c>
    </row>
    <row r="25486" spans="1:7">
      <c r="A25486" s="292" t="s">
        <v>49</v>
      </c>
      <c r="B25486" s="405">
        <v>95043</v>
      </c>
      <c r="C25486" s="292" t="s">
        <v>2980</v>
      </c>
      <c r="E25486" s="292" t="s">
        <v>214</v>
      </c>
      <c r="F25486" s="405">
        <v>98283</v>
      </c>
      <c r="G25486" s="292" t="s">
        <v>2980</v>
      </c>
    </row>
    <row r="25487" spans="1:7">
      <c r="A25487" s="292" t="s">
        <v>49</v>
      </c>
      <c r="B25487" s="405">
        <v>95550</v>
      </c>
      <c r="C25487" s="292" t="s">
        <v>2980</v>
      </c>
      <c r="E25487" s="292" t="s">
        <v>214</v>
      </c>
      <c r="F25487" s="405">
        <v>98286</v>
      </c>
      <c r="G25487" s="292" t="s">
        <v>2980</v>
      </c>
    </row>
    <row r="25488" spans="1:7">
      <c r="A25488" s="292" t="s">
        <v>49</v>
      </c>
      <c r="B25488" s="405">
        <v>96048</v>
      </c>
      <c r="C25488" s="292" t="s">
        <v>2980</v>
      </c>
      <c r="E25488" s="292" t="s">
        <v>214</v>
      </c>
      <c r="F25488" s="405">
        <v>98293</v>
      </c>
      <c r="G25488" s="292" t="s">
        <v>2980</v>
      </c>
    </row>
    <row r="25489" spans="1:7">
      <c r="A25489" s="292" t="s">
        <v>49</v>
      </c>
      <c r="B25489" s="405">
        <v>97326</v>
      </c>
      <c r="C25489" s="292" t="s">
        <v>2980</v>
      </c>
      <c r="E25489" s="292" t="s">
        <v>214</v>
      </c>
      <c r="F25489" s="405">
        <v>98297</v>
      </c>
      <c r="G25489" s="292" t="s">
        <v>2980</v>
      </c>
    </row>
    <row r="25490" spans="1:7">
      <c r="A25490" s="292" t="s">
        <v>49</v>
      </c>
      <c r="B25490" s="405">
        <v>97733</v>
      </c>
      <c r="C25490" s="292" t="s">
        <v>2980</v>
      </c>
      <c r="E25490" s="292" t="s">
        <v>214</v>
      </c>
      <c r="F25490" s="405">
        <v>98303</v>
      </c>
      <c r="G25490" s="292" t="s">
        <v>2980</v>
      </c>
    </row>
    <row r="25491" spans="1:7">
      <c r="A25491" s="292" t="s">
        <v>49</v>
      </c>
      <c r="B25491" s="405">
        <v>98245</v>
      </c>
      <c r="C25491" s="292" t="s">
        <v>2980</v>
      </c>
      <c r="E25491" s="292" t="s">
        <v>214</v>
      </c>
      <c r="F25491" s="405">
        <v>98326</v>
      </c>
      <c r="G25491" s="292" t="s">
        <v>2980</v>
      </c>
    </row>
    <row r="25492" spans="1:7">
      <c r="A25492" s="292" t="s">
        <v>49</v>
      </c>
      <c r="B25492" s="405">
        <v>98929</v>
      </c>
      <c r="C25492" s="292" t="s">
        <v>2980</v>
      </c>
      <c r="E25492" s="292" t="s">
        <v>214</v>
      </c>
      <c r="F25492" s="405">
        <v>98330</v>
      </c>
      <c r="G25492" s="292" t="s">
        <v>2980</v>
      </c>
    </row>
    <row r="25493" spans="1:7">
      <c r="A25493" s="292" t="s">
        <v>49</v>
      </c>
      <c r="B25493" s="405">
        <v>88112</v>
      </c>
      <c r="C25493" s="292" t="s">
        <v>2980</v>
      </c>
      <c r="E25493" s="292" t="s">
        <v>214</v>
      </c>
      <c r="F25493" s="405">
        <v>98361</v>
      </c>
      <c r="G25493" s="292" t="s">
        <v>2980</v>
      </c>
    </row>
    <row r="25494" spans="1:7">
      <c r="A25494" s="292" t="s">
        <v>49</v>
      </c>
      <c r="B25494" s="405">
        <v>89006</v>
      </c>
      <c r="C25494" s="292" t="s">
        <v>2980</v>
      </c>
      <c r="E25494" s="292" t="s">
        <v>214</v>
      </c>
      <c r="F25494" s="405">
        <v>98381</v>
      </c>
      <c r="G25494" s="292" t="s">
        <v>2980</v>
      </c>
    </row>
    <row r="25495" spans="1:7">
      <c r="A25495" s="292" t="s">
        <v>49</v>
      </c>
      <c r="B25495" s="405">
        <v>91905</v>
      </c>
      <c r="C25495" s="292" t="s">
        <v>2980</v>
      </c>
      <c r="E25495" s="292" t="s">
        <v>214</v>
      </c>
      <c r="F25495" s="405">
        <v>98526</v>
      </c>
      <c r="G25495" s="292" t="s">
        <v>2980</v>
      </c>
    </row>
    <row r="25496" spans="1:7">
      <c r="A25496" s="292" t="s">
        <v>49</v>
      </c>
      <c r="B25496" s="405">
        <v>93426</v>
      </c>
      <c r="C25496" s="292" t="s">
        <v>2980</v>
      </c>
      <c r="E25496" s="292" t="s">
        <v>214</v>
      </c>
      <c r="F25496" s="405">
        <v>98539</v>
      </c>
      <c r="G25496" s="292" t="s">
        <v>2980</v>
      </c>
    </row>
    <row r="25497" spans="1:7">
      <c r="A25497" s="292" t="s">
        <v>49</v>
      </c>
      <c r="B25497" s="405">
        <v>95140</v>
      </c>
      <c r="C25497" s="292" t="s">
        <v>2980</v>
      </c>
      <c r="E25497" s="292" t="s">
        <v>214</v>
      </c>
      <c r="F25497" s="405">
        <v>98552</v>
      </c>
      <c r="G25497" s="292" t="s">
        <v>2980</v>
      </c>
    </row>
    <row r="25498" spans="1:7">
      <c r="A25498" s="292" t="s">
        <v>49</v>
      </c>
      <c r="B25498" s="405">
        <v>95568</v>
      </c>
      <c r="C25498" s="292" t="s">
        <v>2980</v>
      </c>
      <c r="E25498" s="292" t="s">
        <v>214</v>
      </c>
      <c r="F25498" s="405">
        <v>98559</v>
      </c>
      <c r="G25498" s="292" t="s">
        <v>2980</v>
      </c>
    </row>
    <row r="25499" spans="1:7">
      <c r="A25499" s="292" t="s">
        <v>49</v>
      </c>
      <c r="B25499" s="405">
        <v>96050</v>
      </c>
      <c r="C25499" s="292" t="s">
        <v>2980</v>
      </c>
      <c r="E25499" s="292" t="s">
        <v>214</v>
      </c>
      <c r="F25499" s="405">
        <v>98560</v>
      </c>
      <c r="G25499" s="292" t="s">
        <v>2980</v>
      </c>
    </row>
    <row r="25500" spans="1:7">
      <c r="A25500" s="292" t="s">
        <v>49</v>
      </c>
      <c r="B25500" s="405">
        <v>97329</v>
      </c>
      <c r="C25500" s="292" t="s">
        <v>2980</v>
      </c>
      <c r="E25500" s="292" t="s">
        <v>214</v>
      </c>
      <c r="F25500" s="405">
        <v>98575</v>
      </c>
      <c r="G25500" s="292" t="s">
        <v>2980</v>
      </c>
    </row>
    <row r="25501" spans="1:7">
      <c r="A25501" s="292" t="s">
        <v>49</v>
      </c>
      <c r="B25501" s="405">
        <v>97735</v>
      </c>
      <c r="C25501" s="292" t="s">
        <v>2980</v>
      </c>
      <c r="E25501" s="292" t="s">
        <v>214</v>
      </c>
      <c r="F25501" s="405">
        <v>98580</v>
      </c>
      <c r="G25501" s="292" t="s">
        <v>2980</v>
      </c>
    </row>
    <row r="25502" spans="1:7">
      <c r="A25502" s="292" t="s">
        <v>49</v>
      </c>
      <c r="B25502" s="405">
        <v>98249</v>
      </c>
      <c r="C25502" s="292" t="s">
        <v>2980</v>
      </c>
      <c r="E25502" s="292" t="s">
        <v>214</v>
      </c>
      <c r="F25502" s="405">
        <v>98583</v>
      </c>
      <c r="G25502" s="292" t="s">
        <v>2980</v>
      </c>
    </row>
    <row r="25503" spans="1:7">
      <c r="A25503" s="292" t="s">
        <v>49</v>
      </c>
      <c r="B25503" s="405">
        <v>99009</v>
      </c>
      <c r="C25503" s="292" t="s">
        <v>2980</v>
      </c>
      <c r="E25503" s="292" t="s">
        <v>214</v>
      </c>
      <c r="F25503" s="405">
        <v>98602</v>
      </c>
      <c r="G25503" s="292" t="s">
        <v>2980</v>
      </c>
    </row>
    <row r="25504" spans="1:7">
      <c r="A25504" s="292" t="s">
        <v>49</v>
      </c>
      <c r="B25504" s="405">
        <v>88113</v>
      </c>
      <c r="C25504" s="292" t="s">
        <v>2980</v>
      </c>
      <c r="E25504" s="292" t="s">
        <v>214</v>
      </c>
      <c r="F25504" s="405">
        <v>98621</v>
      </c>
      <c r="G25504" s="292" t="s">
        <v>2980</v>
      </c>
    </row>
    <row r="25505" spans="1:7">
      <c r="A25505" s="292" t="s">
        <v>49</v>
      </c>
      <c r="B25505" s="405">
        <v>89008</v>
      </c>
      <c r="C25505" s="292" t="s">
        <v>2980</v>
      </c>
      <c r="E25505" s="292" t="s">
        <v>214</v>
      </c>
      <c r="F25505" s="405">
        <v>98640</v>
      </c>
      <c r="G25505" s="292" t="s">
        <v>2980</v>
      </c>
    </row>
    <row r="25506" spans="1:7">
      <c r="A25506" s="292" t="s">
        <v>49</v>
      </c>
      <c r="B25506" s="405">
        <v>91962</v>
      </c>
      <c r="C25506" s="292" t="s">
        <v>2980</v>
      </c>
      <c r="E25506" s="292" t="s">
        <v>214</v>
      </c>
      <c r="F25506" s="405">
        <v>98643</v>
      </c>
      <c r="G25506" s="292" t="s">
        <v>2980</v>
      </c>
    </row>
    <row r="25507" spans="1:7">
      <c r="A25507" s="292" t="s">
        <v>49</v>
      </c>
      <c r="B25507" s="405">
        <v>93435</v>
      </c>
      <c r="C25507" s="292" t="s">
        <v>2980</v>
      </c>
      <c r="E25507" s="292" t="s">
        <v>214</v>
      </c>
      <c r="F25507" s="405">
        <v>98650</v>
      </c>
      <c r="G25507" s="292" t="s">
        <v>2980</v>
      </c>
    </row>
    <row r="25508" spans="1:7">
      <c r="A25508" s="292" t="s">
        <v>49</v>
      </c>
      <c r="B25508" s="405">
        <v>95224</v>
      </c>
      <c r="C25508" s="292" t="s">
        <v>2980</v>
      </c>
      <c r="E25508" s="292" t="s">
        <v>214</v>
      </c>
      <c r="F25508" s="405">
        <v>98817</v>
      </c>
      <c r="G25508" s="292" t="s">
        <v>2980</v>
      </c>
    </row>
    <row r="25509" spans="1:7">
      <c r="A25509" s="292" t="s">
        <v>49</v>
      </c>
      <c r="B25509" s="405">
        <v>95595</v>
      </c>
      <c r="C25509" s="292" t="s">
        <v>2980</v>
      </c>
      <c r="E25509" s="292" t="s">
        <v>214</v>
      </c>
      <c r="F25509" s="405">
        <v>98830</v>
      </c>
      <c r="G25509" s="292" t="s">
        <v>2980</v>
      </c>
    </row>
    <row r="25510" spans="1:7">
      <c r="A25510" s="292" t="s">
        <v>49</v>
      </c>
      <c r="B25510" s="405">
        <v>96051</v>
      </c>
      <c r="C25510" s="292" t="s">
        <v>2980</v>
      </c>
      <c r="E25510" s="292" t="s">
        <v>214</v>
      </c>
      <c r="F25510" s="405">
        <v>98832</v>
      </c>
      <c r="G25510" s="292" t="s">
        <v>2980</v>
      </c>
    </row>
    <row r="25511" spans="1:7">
      <c r="A25511" s="292" t="s">
        <v>49</v>
      </c>
      <c r="B25511" s="405">
        <v>97342</v>
      </c>
      <c r="C25511" s="292" t="s">
        <v>2980</v>
      </c>
      <c r="E25511" s="292" t="s">
        <v>214</v>
      </c>
      <c r="F25511" s="405">
        <v>98834</v>
      </c>
      <c r="G25511" s="292" t="s">
        <v>2980</v>
      </c>
    </row>
    <row r="25512" spans="1:7">
      <c r="A25512" s="292" t="s">
        <v>49</v>
      </c>
      <c r="B25512" s="405">
        <v>97736</v>
      </c>
      <c r="C25512" s="292" t="s">
        <v>2980</v>
      </c>
      <c r="E25512" s="292" t="s">
        <v>214</v>
      </c>
      <c r="F25512" s="405">
        <v>98845</v>
      </c>
      <c r="G25512" s="292" t="s">
        <v>2980</v>
      </c>
    </row>
    <row r="25513" spans="1:7">
      <c r="A25513" s="292" t="s">
        <v>49</v>
      </c>
      <c r="B25513" s="405">
        <v>98250</v>
      </c>
      <c r="C25513" s="292" t="s">
        <v>2980</v>
      </c>
      <c r="E25513" s="292" t="s">
        <v>214</v>
      </c>
      <c r="F25513" s="405">
        <v>98853</v>
      </c>
      <c r="G25513" s="292" t="s">
        <v>2980</v>
      </c>
    </row>
    <row r="25514" spans="1:7">
      <c r="A25514" s="292" t="s">
        <v>49</v>
      </c>
      <c r="B25514" s="405">
        <v>99013</v>
      </c>
      <c r="C25514" s="292" t="s">
        <v>2980</v>
      </c>
      <c r="E25514" s="292" t="s">
        <v>214</v>
      </c>
      <c r="F25514" s="405">
        <v>98859</v>
      </c>
      <c r="G25514" s="292" t="s">
        <v>2980</v>
      </c>
    </row>
    <row r="25515" spans="1:7">
      <c r="A25515" s="292" t="s">
        <v>49</v>
      </c>
      <c r="B25515" s="405">
        <v>88114</v>
      </c>
      <c r="C25515" s="292" t="s">
        <v>2980</v>
      </c>
      <c r="E25515" s="292" t="s">
        <v>214</v>
      </c>
      <c r="F25515" s="405">
        <v>98921</v>
      </c>
      <c r="G25515" s="292" t="s">
        <v>2980</v>
      </c>
    </row>
    <row r="25516" spans="1:7">
      <c r="A25516" s="292" t="s">
        <v>49</v>
      </c>
      <c r="B25516" s="405">
        <v>89010</v>
      </c>
      <c r="C25516" s="292" t="s">
        <v>2980</v>
      </c>
      <c r="E25516" s="292" t="s">
        <v>214</v>
      </c>
      <c r="F25516" s="405">
        <v>98925</v>
      </c>
      <c r="G25516" s="292" t="s">
        <v>2980</v>
      </c>
    </row>
    <row r="25517" spans="1:7">
      <c r="A25517" s="292" t="s">
        <v>49</v>
      </c>
      <c r="B25517" s="405">
        <v>91963</v>
      </c>
      <c r="C25517" s="292" t="s">
        <v>2980</v>
      </c>
      <c r="E25517" s="292" t="s">
        <v>214</v>
      </c>
      <c r="F25517" s="405">
        <v>98929</v>
      </c>
      <c r="G25517" s="292" t="s">
        <v>2980</v>
      </c>
    </row>
    <row r="25518" spans="1:7">
      <c r="A25518" s="292" t="s">
        <v>49</v>
      </c>
      <c r="B25518" s="405">
        <v>93453</v>
      </c>
      <c r="C25518" s="292" t="s">
        <v>2980</v>
      </c>
      <c r="E25518" s="292" t="s">
        <v>214</v>
      </c>
      <c r="F25518" s="405">
        <v>99009</v>
      </c>
      <c r="G25518" s="292" t="s">
        <v>2980</v>
      </c>
    </row>
    <row r="25519" spans="1:7">
      <c r="A25519" s="292" t="s">
        <v>49</v>
      </c>
      <c r="B25519" s="405">
        <v>95226</v>
      </c>
      <c r="C25519" s="292" t="s">
        <v>2980</v>
      </c>
      <c r="E25519" s="292" t="s">
        <v>214</v>
      </c>
      <c r="F25519" s="405">
        <v>99013</v>
      </c>
      <c r="G25519" s="292" t="s">
        <v>2980</v>
      </c>
    </row>
    <row r="25520" spans="1:7">
      <c r="A25520" s="292" t="s">
        <v>49</v>
      </c>
      <c r="B25520" s="405">
        <v>95629</v>
      </c>
      <c r="C25520" s="292" t="s">
        <v>2980</v>
      </c>
      <c r="E25520" s="292" t="s">
        <v>214</v>
      </c>
      <c r="F25520" s="405">
        <v>99017</v>
      </c>
      <c r="G25520" s="292" t="s">
        <v>2980</v>
      </c>
    </row>
    <row r="25521" spans="1:7">
      <c r="A25521" s="292" t="s">
        <v>49</v>
      </c>
      <c r="B25521" s="405">
        <v>96056</v>
      </c>
      <c r="C25521" s="292" t="s">
        <v>2980</v>
      </c>
      <c r="E25521" s="292" t="s">
        <v>214</v>
      </c>
      <c r="F25521" s="405">
        <v>99018</v>
      </c>
      <c r="G25521" s="292" t="s">
        <v>2980</v>
      </c>
    </row>
    <row r="25522" spans="1:7">
      <c r="A25522" s="292" t="s">
        <v>49</v>
      </c>
      <c r="B25522" s="405">
        <v>97343</v>
      </c>
      <c r="C25522" s="292" t="s">
        <v>2980</v>
      </c>
      <c r="E25522" s="292" t="s">
        <v>214</v>
      </c>
      <c r="F25522" s="405">
        <v>99029</v>
      </c>
      <c r="G25522" s="292" t="s">
        <v>2980</v>
      </c>
    </row>
    <row r="25523" spans="1:7">
      <c r="A25523" s="292" t="s">
        <v>49</v>
      </c>
      <c r="B25523" s="405">
        <v>97741</v>
      </c>
      <c r="C25523" s="292" t="s">
        <v>2980</v>
      </c>
      <c r="E25523" s="292" t="s">
        <v>214</v>
      </c>
      <c r="F25523" s="405">
        <v>99030</v>
      </c>
      <c r="G25523" s="292" t="s">
        <v>2980</v>
      </c>
    </row>
    <row r="25524" spans="1:7">
      <c r="A25524" s="292" t="s">
        <v>49</v>
      </c>
      <c r="B25524" s="405">
        <v>98253</v>
      </c>
      <c r="C25524" s="292" t="s">
        <v>2980</v>
      </c>
      <c r="E25524" s="292" t="s">
        <v>214</v>
      </c>
      <c r="F25524" s="405">
        <v>99032</v>
      </c>
      <c r="G25524" s="292" t="s">
        <v>2980</v>
      </c>
    </row>
    <row r="25525" spans="1:7">
      <c r="A25525" s="292" t="s">
        <v>49</v>
      </c>
      <c r="B25525" s="405">
        <v>99017</v>
      </c>
      <c r="C25525" s="292" t="s">
        <v>2980</v>
      </c>
      <c r="E25525" s="292" t="s">
        <v>214</v>
      </c>
      <c r="F25525" s="405">
        <v>99040</v>
      </c>
      <c r="G25525" s="292" t="s">
        <v>2980</v>
      </c>
    </row>
    <row r="25526" spans="1:7">
      <c r="A25526" s="292" t="s">
        <v>49</v>
      </c>
      <c r="B25526" s="405">
        <v>88115</v>
      </c>
      <c r="C25526" s="292" t="s">
        <v>2980</v>
      </c>
      <c r="E25526" s="292" t="s">
        <v>214</v>
      </c>
      <c r="F25526" s="405">
        <v>99105</v>
      </c>
      <c r="G25526" s="292" t="s">
        <v>2980</v>
      </c>
    </row>
    <row r="25527" spans="1:7">
      <c r="A25527" s="292" t="s">
        <v>49</v>
      </c>
      <c r="B25527" s="405">
        <v>89017</v>
      </c>
      <c r="C25527" s="292" t="s">
        <v>2980</v>
      </c>
      <c r="E25527" s="292" t="s">
        <v>214</v>
      </c>
      <c r="F25527" s="405">
        <v>99115</v>
      </c>
      <c r="G25527" s="292" t="s">
        <v>2980</v>
      </c>
    </row>
    <row r="25528" spans="1:7">
      <c r="A25528" s="292" t="s">
        <v>49</v>
      </c>
      <c r="B25528" s="405">
        <v>92066</v>
      </c>
      <c r="C25528" s="292" t="s">
        <v>2980</v>
      </c>
      <c r="E25528" s="292" t="s">
        <v>214</v>
      </c>
      <c r="F25528" s="405">
        <v>99116</v>
      </c>
      <c r="G25528" s="292" t="s">
        <v>2980</v>
      </c>
    </row>
    <row r="25529" spans="1:7">
      <c r="A25529" s="292" t="s">
        <v>49</v>
      </c>
      <c r="B25529" s="405">
        <v>93502</v>
      </c>
      <c r="C25529" s="292" t="s">
        <v>2980</v>
      </c>
      <c r="E25529" s="292" t="s">
        <v>214</v>
      </c>
      <c r="F25529" s="405">
        <v>99117</v>
      </c>
      <c r="G25529" s="292" t="s">
        <v>2980</v>
      </c>
    </row>
    <row r="25530" spans="1:7">
      <c r="A25530" s="292" t="s">
        <v>49</v>
      </c>
      <c r="B25530" s="405">
        <v>95227</v>
      </c>
      <c r="C25530" s="292" t="s">
        <v>2980</v>
      </c>
      <c r="E25530" s="292" t="s">
        <v>214</v>
      </c>
      <c r="F25530" s="405">
        <v>99119</v>
      </c>
      <c r="G25530" s="292" t="s">
        <v>2980</v>
      </c>
    </row>
    <row r="25531" spans="1:7">
      <c r="A25531" s="292" t="s">
        <v>49</v>
      </c>
      <c r="B25531" s="405">
        <v>95634</v>
      </c>
      <c r="C25531" s="292" t="s">
        <v>2980</v>
      </c>
      <c r="E25531" s="292" t="s">
        <v>214</v>
      </c>
      <c r="F25531" s="405">
        <v>99122</v>
      </c>
      <c r="G25531" s="292" t="s">
        <v>2980</v>
      </c>
    </row>
    <row r="25532" spans="1:7">
      <c r="A25532" s="292" t="s">
        <v>49</v>
      </c>
      <c r="B25532" s="405">
        <v>96058</v>
      </c>
      <c r="C25532" s="292" t="s">
        <v>2980</v>
      </c>
      <c r="E25532" s="292" t="s">
        <v>214</v>
      </c>
      <c r="F25532" s="405">
        <v>99123</v>
      </c>
      <c r="G25532" s="292" t="s">
        <v>2980</v>
      </c>
    </row>
    <row r="25533" spans="1:7">
      <c r="A25533" s="292" t="s">
        <v>49</v>
      </c>
      <c r="B25533" s="405">
        <v>97345</v>
      </c>
      <c r="C25533" s="292" t="s">
        <v>2980</v>
      </c>
      <c r="E25533" s="292" t="s">
        <v>214</v>
      </c>
      <c r="F25533" s="405">
        <v>99124</v>
      </c>
      <c r="G25533" s="292" t="s">
        <v>2980</v>
      </c>
    </row>
    <row r="25534" spans="1:7">
      <c r="A25534" s="292" t="s">
        <v>49</v>
      </c>
      <c r="B25534" s="405">
        <v>97750</v>
      </c>
      <c r="C25534" s="292" t="s">
        <v>2980</v>
      </c>
      <c r="E25534" s="292" t="s">
        <v>214</v>
      </c>
      <c r="F25534" s="405">
        <v>99129</v>
      </c>
      <c r="G25534" s="292" t="s">
        <v>2980</v>
      </c>
    </row>
    <row r="25535" spans="1:7">
      <c r="A25535" s="292" t="s">
        <v>49</v>
      </c>
      <c r="B25535" s="405">
        <v>98260</v>
      </c>
      <c r="C25535" s="292" t="s">
        <v>2980</v>
      </c>
      <c r="E25535" s="292" t="s">
        <v>214</v>
      </c>
      <c r="F25535" s="405">
        <v>99130</v>
      </c>
      <c r="G25535" s="292" t="s">
        <v>2980</v>
      </c>
    </row>
    <row r="25536" spans="1:7">
      <c r="A25536" s="292" t="s">
        <v>49</v>
      </c>
      <c r="B25536" s="405">
        <v>99018</v>
      </c>
      <c r="C25536" s="292" t="s">
        <v>2980</v>
      </c>
      <c r="E25536" s="292" t="s">
        <v>214</v>
      </c>
      <c r="F25536" s="405">
        <v>99131</v>
      </c>
      <c r="G25536" s="292" t="s">
        <v>2980</v>
      </c>
    </row>
    <row r="25537" spans="1:7">
      <c r="A25537" s="292" t="s">
        <v>49</v>
      </c>
      <c r="B25537" s="405">
        <v>88116</v>
      </c>
      <c r="C25537" s="292" t="s">
        <v>2980</v>
      </c>
      <c r="E25537" s="292" t="s">
        <v>214</v>
      </c>
      <c r="F25537" s="405">
        <v>99134</v>
      </c>
      <c r="G25537" s="292" t="s">
        <v>2980</v>
      </c>
    </row>
    <row r="25538" spans="1:7">
      <c r="A25538" s="292" t="s">
        <v>49</v>
      </c>
      <c r="B25538" s="405">
        <v>89022</v>
      </c>
      <c r="C25538" s="292" t="s">
        <v>2980</v>
      </c>
      <c r="E25538" s="292" t="s">
        <v>214</v>
      </c>
      <c r="F25538" s="405">
        <v>99136</v>
      </c>
      <c r="G25538" s="292" t="s">
        <v>2980</v>
      </c>
    </row>
    <row r="25539" spans="1:7">
      <c r="A25539" s="292" t="s">
        <v>49</v>
      </c>
      <c r="B25539" s="405">
        <v>92070</v>
      </c>
      <c r="C25539" s="292" t="s">
        <v>2980</v>
      </c>
      <c r="E25539" s="292" t="s">
        <v>214</v>
      </c>
      <c r="F25539" s="405">
        <v>99137</v>
      </c>
      <c r="G25539" s="292" t="s">
        <v>2980</v>
      </c>
    </row>
    <row r="25540" spans="1:7">
      <c r="A25540" s="292" t="s">
        <v>49</v>
      </c>
      <c r="B25540" s="405">
        <v>93504</v>
      </c>
      <c r="C25540" s="292" t="s">
        <v>2980</v>
      </c>
      <c r="E25540" s="292" t="s">
        <v>214</v>
      </c>
      <c r="F25540" s="405">
        <v>99138</v>
      </c>
      <c r="G25540" s="292" t="s">
        <v>2980</v>
      </c>
    </row>
    <row r="25541" spans="1:7">
      <c r="A25541" s="292" t="s">
        <v>49</v>
      </c>
      <c r="B25541" s="405">
        <v>95230</v>
      </c>
      <c r="C25541" s="292" t="s">
        <v>2980</v>
      </c>
      <c r="E25541" s="292" t="s">
        <v>214</v>
      </c>
      <c r="F25541" s="405">
        <v>99540</v>
      </c>
      <c r="G25541" s="292" t="s">
        <v>2980</v>
      </c>
    </row>
    <row r="25542" spans="1:7">
      <c r="A25542" s="292" t="s">
        <v>49</v>
      </c>
      <c r="B25542" s="405">
        <v>95635</v>
      </c>
      <c r="C25542" s="292" t="s">
        <v>2980</v>
      </c>
      <c r="E25542" s="292" t="s">
        <v>214</v>
      </c>
      <c r="F25542" s="405">
        <v>99546</v>
      </c>
      <c r="G25542" s="292" t="s">
        <v>2980</v>
      </c>
    </row>
    <row r="25543" spans="1:7">
      <c r="A25543" s="292" t="s">
        <v>49</v>
      </c>
      <c r="B25543" s="405">
        <v>96059</v>
      </c>
      <c r="C25543" s="292" t="s">
        <v>2980</v>
      </c>
      <c r="E25543" s="292" t="s">
        <v>214</v>
      </c>
      <c r="F25543" s="405">
        <v>99547</v>
      </c>
      <c r="G25543" s="292" t="s">
        <v>2980</v>
      </c>
    </row>
    <row r="25544" spans="1:7">
      <c r="A25544" s="292" t="s">
        <v>49</v>
      </c>
      <c r="B25544" s="405">
        <v>97346</v>
      </c>
      <c r="C25544" s="292" t="s">
        <v>2980</v>
      </c>
      <c r="E25544" s="292" t="s">
        <v>214</v>
      </c>
      <c r="F25544" s="405">
        <v>99548</v>
      </c>
      <c r="G25544" s="292" t="s">
        <v>2980</v>
      </c>
    </row>
    <row r="25545" spans="1:7">
      <c r="A25545" s="292" t="s">
        <v>49</v>
      </c>
      <c r="B25545" s="405">
        <v>97751</v>
      </c>
      <c r="C25545" s="292" t="s">
        <v>2980</v>
      </c>
      <c r="E25545" s="292" t="s">
        <v>214</v>
      </c>
      <c r="F25545" s="405">
        <v>99549</v>
      </c>
      <c r="G25545" s="292" t="s">
        <v>2980</v>
      </c>
    </row>
    <row r="25546" spans="1:7">
      <c r="A25546" s="292" t="s">
        <v>49</v>
      </c>
      <c r="B25546" s="405">
        <v>98261</v>
      </c>
      <c r="C25546" s="292" t="s">
        <v>2980</v>
      </c>
      <c r="E25546" s="292" t="s">
        <v>214</v>
      </c>
      <c r="F25546" s="405">
        <v>99550</v>
      </c>
      <c r="G25546" s="292" t="s">
        <v>2980</v>
      </c>
    </row>
    <row r="25547" spans="1:7">
      <c r="A25547" s="292" t="s">
        <v>49</v>
      </c>
      <c r="B25547" s="405">
        <v>99029</v>
      </c>
      <c r="C25547" s="292" t="s">
        <v>2980</v>
      </c>
      <c r="E25547" s="292" t="s">
        <v>214</v>
      </c>
      <c r="F25547" s="405">
        <v>99551</v>
      </c>
      <c r="G25547" s="292" t="s">
        <v>2980</v>
      </c>
    </row>
    <row r="25548" spans="1:7">
      <c r="A25548" s="292" t="s">
        <v>49</v>
      </c>
      <c r="B25548" s="405">
        <v>88119</v>
      </c>
      <c r="C25548" s="292" t="s">
        <v>2980</v>
      </c>
      <c r="E25548" s="292" t="s">
        <v>214</v>
      </c>
      <c r="F25548" s="405">
        <v>99552</v>
      </c>
      <c r="G25548" s="292" t="s">
        <v>2980</v>
      </c>
    </row>
    <row r="25549" spans="1:7">
      <c r="A25549" s="292" t="s">
        <v>49</v>
      </c>
      <c r="B25549" s="405">
        <v>89039</v>
      </c>
      <c r="C25549" s="292" t="s">
        <v>2980</v>
      </c>
      <c r="E25549" s="292" t="s">
        <v>214</v>
      </c>
      <c r="F25549" s="405">
        <v>99553</v>
      </c>
      <c r="G25549" s="292" t="s">
        <v>2980</v>
      </c>
    </row>
    <row r="25550" spans="1:7">
      <c r="A25550" s="292" t="s">
        <v>49</v>
      </c>
      <c r="B25550" s="405">
        <v>92086</v>
      </c>
      <c r="C25550" s="292" t="s">
        <v>2980</v>
      </c>
      <c r="E25550" s="292" t="s">
        <v>214</v>
      </c>
      <c r="F25550" s="405">
        <v>99554</v>
      </c>
      <c r="G25550" s="292" t="s">
        <v>2980</v>
      </c>
    </row>
    <row r="25551" spans="1:7">
      <c r="A25551" s="292" t="s">
        <v>49</v>
      </c>
      <c r="B25551" s="405">
        <v>93513</v>
      </c>
      <c r="C25551" s="292" t="s">
        <v>2980</v>
      </c>
      <c r="E25551" s="292" t="s">
        <v>214</v>
      </c>
      <c r="F25551" s="405">
        <v>99555</v>
      </c>
      <c r="G25551" s="292" t="s">
        <v>2980</v>
      </c>
    </row>
    <row r="25552" spans="1:7">
      <c r="A25552" s="292" t="s">
        <v>49</v>
      </c>
      <c r="B25552" s="405">
        <v>95232</v>
      </c>
      <c r="C25552" s="292" t="s">
        <v>2980</v>
      </c>
      <c r="E25552" s="292" t="s">
        <v>214</v>
      </c>
      <c r="F25552" s="405">
        <v>99557</v>
      </c>
      <c r="G25552" s="292" t="s">
        <v>2980</v>
      </c>
    </row>
    <row r="25553" spans="1:7">
      <c r="A25553" s="292" t="s">
        <v>49</v>
      </c>
      <c r="B25553" s="405">
        <v>95636</v>
      </c>
      <c r="C25553" s="292" t="s">
        <v>2980</v>
      </c>
      <c r="E25553" s="292" t="s">
        <v>214</v>
      </c>
      <c r="F25553" s="405">
        <v>99558</v>
      </c>
      <c r="G25553" s="292" t="s">
        <v>2980</v>
      </c>
    </row>
    <row r="25554" spans="1:7">
      <c r="A25554" s="292" t="s">
        <v>49</v>
      </c>
      <c r="B25554" s="405">
        <v>96061</v>
      </c>
      <c r="C25554" s="292" t="s">
        <v>2980</v>
      </c>
      <c r="E25554" s="292" t="s">
        <v>214</v>
      </c>
      <c r="F25554" s="405">
        <v>99559</v>
      </c>
      <c r="G25554" s="292" t="s">
        <v>2980</v>
      </c>
    </row>
    <row r="25555" spans="1:7">
      <c r="A25555" s="292" t="s">
        <v>49</v>
      </c>
      <c r="B25555" s="405">
        <v>97357</v>
      </c>
      <c r="C25555" s="292" t="s">
        <v>2980</v>
      </c>
      <c r="E25555" s="292" t="s">
        <v>214</v>
      </c>
      <c r="F25555" s="405">
        <v>99560</v>
      </c>
      <c r="G25555" s="292" t="s">
        <v>2980</v>
      </c>
    </row>
    <row r="25556" spans="1:7">
      <c r="A25556" s="292" t="s">
        <v>49</v>
      </c>
      <c r="B25556" s="405">
        <v>97752</v>
      </c>
      <c r="C25556" s="292" t="s">
        <v>2980</v>
      </c>
      <c r="E25556" s="292" t="s">
        <v>214</v>
      </c>
      <c r="F25556" s="405">
        <v>99561</v>
      </c>
      <c r="G25556" s="292" t="s">
        <v>2980</v>
      </c>
    </row>
    <row r="25557" spans="1:7">
      <c r="A25557" s="292" t="s">
        <v>49</v>
      </c>
      <c r="B25557" s="405">
        <v>98262</v>
      </c>
      <c r="C25557" s="292" t="s">
        <v>2980</v>
      </c>
      <c r="E25557" s="292" t="s">
        <v>214</v>
      </c>
      <c r="F25557" s="405">
        <v>99563</v>
      </c>
      <c r="G25557" s="292" t="s">
        <v>2980</v>
      </c>
    </row>
    <row r="25558" spans="1:7">
      <c r="A25558" s="292" t="s">
        <v>49</v>
      </c>
      <c r="B25558" s="405">
        <v>99030</v>
      </c>
      <c r="C25558" s="292" t="s">
        <v>2980</v>
      </c>
      <c r="E25558" s="292" t="s">
        <v>214</v>
      </c>
      <c r="F25558" s="405">
        <v>99564</v>
      </c>
      <c r="G25558" s="292" t="s">
        <v>2980</v>
      </c>
    </row>
    <row r="25559" spans="1:7">
      <c r="A25559" s="292" t="s">
        <v>49</v>
      </c>
      <c r="B25559" s="405">
        <v>88120</v>
      </c>
      <c r="C25559" s="292" t="s">
        <v>2980</v>
      </c>
      <c r="E25559" s="292" t="s">
        <v>214</v>
      </c>
      <c r="F25559" s="405">
        <v>99565</v>
      </c>
      <c r="G25559" s="292" t="s">
        <v>2980</v>
      </c>
    </row>
    <row r="25560" spans="1:7">
      <c r="A25560" s="292" t="s">
        <v>49</v>
      </c>
      <c r="B25560" s="405">
        <v>89041</v>
      </c>
      <c r="C25560" s="292" t="s">
        <v>2980</v>
      </c>
      <c r="E25560" s="292" t="s">
        <v>214</v>
      </c>
      <c r="F25560" s="405">
        <v>99566</v>
      </c>
      <c r="G25560" s="292" t="s">
        <v>2980</v>
      </c>
    </row>
    <row r="25561" spans="1:7">
      <c r="A25561" s="292" t="s">
        <v>49</v>
      </c>
      <c r="B25561" s="405">
        <v>92257</v>
      </c>
      <c r="C25561" s="292" t="s">
        <v>2980</v>
      </c>
      <c r="E25561" s="292" t="s">
        <v>214</v>
      </c>
      <c r="F25561" s="405">
        <v>99569</v>
      </c>
      <c r="G25561" s="292" t="s">
        <v>2980</v>
      </c>
    </row>
    <row r="25562" spans="1:7">
      <c r="A25562" s="292" t="s">
        <v>49</v>
      </c>
      <c r="B25562" s="405">
        <v>93517</v>
      </c>
      <c r="C25562" s="292" t="s">
        <v>2980</v>
      </c>
      <c r="E25562" s="292" t="s">
        <v>214</v>
      </c>
      <c r="F25562" s="405">
        <v>99570</v>
      </c>
      <c r="G25562" s="292" t="s">
        <v>2980</v>
      </c>
    </row>
    <row r="25563" spans="1:7">
      <c r="A25563" s="292" t="s">
        <v>49</v>
      </c>
      <c r="B25563" s="405">
        <v>95245</v>
      </c>
      <c r="C25563" s="292" t="s">
        <v>2980</v>
      </c>
      <c r="E25563" s="292" t="s">
        <v>214</v>
      </c>
      <c r="F25563" s="405">
        <v>99571</v>
      </c>
      <c r="G25563" s="292" t="s">
        <v>2980</v>
      </c>
    </row>
    <row r="25564" spans="1:7">
      <c r="A25564" s="292" t="s">
        <v>49</v>
      </c>
      <c r="B25564" s="405">
        <v>95645</v>
      </c>
      <c r="C25564" s="292" t="s">
        <v>2980</v>
      </c>
      <c r="E25564" s="292" t="s">
        <v>214</v>
      </c>
      <c r="F25564" s="405">
        <v>99573</v>
      </c>
      <c r="G25564" s="292" t="s">
        <v>2980</v>
      </c>
    </row>
    <row r="25565" spans="1:7">
      <c r="A25565" s="292" t="s">
        <v>49</v>
      </c>
      <c r="B25565" s="405">
        <v>96064</v>
      </c>
      <c r="C25565" s="292" t="s">
        <v>2980</v>
      </c>
      <c r="E25565" s="292" t="s">
        <v>214</v>
      </c>
      <c r="F25565" s="405">
        <v>99574</v>
      </c>
      <c r="G25565" s="292" t="s">
        <v>2980</v>
      </c>
    </row>
    <row r="25566" spans="1:7">
      <c r="A25566" s="292" t="s">
        <v>49</v>
      </c>
      <c r="B25566" s="405">
        <v>97390</v>
      </c>
      <c r="C25566" s="292" t="s">
        <v>2980</v>
      </c>
      <c r="E25566" s="292" t="s">
        <v>214</v>
      </c>
      <c r="F25566" s="405">
        <v>99575</v>
      </c>
      <c r="G25566" s="292" t="s">
        <v>2980</v>
      </c>
    </row>
    <row r="25567" spans="1:7">
      <c r="A25567" s="292" t="s">
        <v>49</v>
      </c>
      <c r="B25567" s="405">
        <v>97754</v>
      </c>
      <c r="C25567" s="292" t="s">
        <v>2980</v>
      </c>
      <c r="E25567" s="292" t="s">
        <v>214</v>
      </c>
      <c r="F25567" s="405">
        <v>99576</v>
      </c>
      <c r="G25567" s="292" t="s">
        <v>2980</v>
      </c>
    </row>
    <row r="25568" spans="1:7">
      <c r="A25568" s="292" t="s">
        <v>49</v>
      </c>
      <c r="B25568" s="405">
        <v>98279</v>
      </c>
      <c r="C25568" s="292" t="s">
        <v>2980</v>
      </c>
      <c r="E25568" s="292" t="s">
        <v>214</v>
      </c>
      <c r="F25568" s="405">
        <v>99578</v>
      </c>
      <c r="G25568" s="292" t="s">
        <v>2980</v>
      </c>
    </row>
    <row r="25569" spans="1:7">
      <c r="A25569" s="292" t="s">
        <v>49</v>
      </c>
      <c r="B25569" s="405">
        <v>99032</v>
      </c>
      <c r="C25569" s="292" t="s">
        <v>2980</v>
      </c>
      <c r="E25569" s="292" t="s">
        <v>214</v>
      </c>
      <c r="F25569" s="405">
        <v>99579</v>
      </c>
      <c r="G25569" s="292" t="s">
        <v>2980</v>
      </c>
    </row>
    <row r="25570" spans="1:7">
      <c r="A25570" s="292" t="s">
        <v>49</v>
      </c>
      <c r="B25570" s="405">
        <v>88121</v>
      </c>
      <c r="C25570" s="292" t="s">
        <v>2980</v>
      </c>
      <c r="E25570" s="292" t="s">
        <v>214</v>
      </c>
      <c r="F25570" s="405">
        <v>99580</v>
      </c>
      <c r="G25570" s="292" t="s">
        <v>2980</v>
      </c>
    </row>
    <row r="25571" spans="1:7">
      <c r="A25571" s="292" t="s">
        <v>49</v>
      </c>
      <c r="B25571" s="405">
        <v>89043</v>
      </c>
      <c r="C25571" s="292" t="s">
        <v>2980</v>
      </c>
      <c r="E25571" s="292" t="s">
        <v>214</v>
      </c>
      <c r="F25571" s="405">
        <v>99581</v>
      </c>
      <c r="G25571" s="292" t="s">
        <v>2980</v>
      </c>
    </row>
    <row r="25572" spans="1:7">
      <c r="A25572" s="292" t="s">
        <v>49</v>
      </c>
      <c r="B25572" s="405">
        <v>92267</v>
      </c>
      <c r="C25572" s="292" t="s">
        <v>2980</v>
      </c>
      <c r="E25572" s="292" t="s">
        <v>214</v>
      </c>
      <c r="F25572" s="405">
        <v>99583</v>
      </c>
      <c r="G25572" s="292" t="s">
        <v>2980</v>
      </c>
    </row>
    <row r="25573" spans="1:7">
      <c r="A25573" s="292" t="s">
        <v>49</v>
      </c>
      <c r="B25573" s="405">
        <v>93518</v>
      </c>
      <c r="C25573" s="292" t="s">
        <v>2980</v>
      </c>
      <c r="E25573" s="292" t="s">
        <v>214</v>
      </c>
      <c r="F25573" s="405">
        <v>99584</v>
      </c>
      <c r="G25573" s="292" t="s">
        <v>2980</v>
      </c>
    </row>
    <row r="25574" spans="1:7">
      <c r="A25574" s="292" t="s">
        <v>49</v>
      </c>
      <c r="B25574" s="405">
        <v>95246</v>
      </c>
      <c r="C25574" s="292" t="s">
        <v>2980</v>
      </c>
      <c r="E25574" s="292" t="s">
        <v>214</v>
      </c>
      <c r="F25574" s="405">
        <v>99585</v>
      </c>
      <c r="G25574" s="292" t="s">
        <v>2980</v>
      </c>
    </row>
    <row r="25575" spans="1:7">
      <c r="A25575" s="292" t="s">
        <v>49</v>
      </c>
      <c r="B25575" s="405">
        <v>95651</v>
      </c>
      <c r="C25575" s="292" t="s">
        <v>2980</v>
      </c>
      <c r="E25575" s="292" t="s">
        <v>214</v>
      </c>
      <c r="F25575" s="405">
        <v>99586</v>
      </c>
      <c r="G25575" s="292" t="s">
        <v>2980</v>
      </c>
    </row>
    <row r="25576" spans="1:7">
      <c r="A25576" s="292" t="s">
        <v>49</v>
      </c>
      <c r="B25576" s="405">
        <v>96065</v>
      </c>
      <c r="C25576" s="292" t="s">
        <v>2980</v>
      </c>
      <c r="E25576" s="292" t="s">
        <v>214</v>
      </c>
      <c r="F25576" s="405">
        <v>99588</v>
      </c>
      <c r="G25576" s="292" t="s">
        <v>2980</v>
      </c>
    </row>
    <row r="25577" spans="1:7">
      <c r="A25577" s="292" t="s">
        <v>49</v>
      </c>
      <c r="B25577" s="405">
        <v>97406</v>
      </c>
      <c r="C25577" s="292" t="s">
        <v>2980</v>
      </c>
      <c r="E25577" s="292" t="s">
        <v>214</v>
      </c>
      <c r="F25577" s="405">
        <v>99589</v>
      </c>
      <c r="G25577" s="292" t="s">
        <v>2980</v>
      </c>
    </row>
    <row r="25578" spans="1:7">
      <c r="A25578" s="292" t="s">
        <v>49</v>
      </c>
      <c r="B25578" s="405">
        <v>97758</v>
      </c>
      <c r="C25578" s="292" t="s">
        <v>2980</v>
      </c>
      <c r="E25578" s="292" t="s">
        <v>214</v>
      </c>
      <c r="F25578" s="405">
        <v>99590</v>
      </c>
      <c r="G25578" s="292" t="s">
        <v>2980</v>
      </c>
    </row>
    <row r="25579" spans="1:7">
      <c r="A25579" s="292" t="s">
        <v>49</v>
      </c>
      <c r="B25579" s="405">
        <v>98280</v>
      </c>
      <c r="C25579" s="292" t="s">
        <v>2980</v>
      </c>
      <c r="E25579" s="292" t="s">
        <v>214</v>
      </c>
      <c r="F25579" s="405">
        <v>99591</v>
      </c>
      <c r="G25579" s="292" t="s">
        <v>2980</v>
      </c>
    </row>
    <row r="25580" spans="1:7">
      <c r="A25580" s="292" t="s">
        <v>49</v>
      </c>
      <c r="B25580" s="405">
        <v>99040</v>
      </c>
      <c r="C25580" s="292" t="s">
        <v>2980</v>
      </c>
      <c r="E25580" s="292" t="s">
        <v>214</v>
      </c>
      <c r="F25580" s="405">
        <v>99602</v>
      </c>
      <c r="G25580" s="292" t="s">
        <v>2980</v>
      </c>
    </row>
    <row r="25581" spans="1:7">
      <c r="A25581" s="292" t="s">
        <v>49</v>
      </c>
      <c r="B25581" s="405">
        <v>88123</v>
      </c>
      <c r="C25581" s="292" t="s">
        <v>2980</v>
      </c>
      <c r="E25581" s="292" t="s">
        <v>214</v>
      </c>
      <c r="F25581" s="405">
        <v>99604</v>
      </c>
      <c r="G25581" s="292" t="s">
        <v>2980</v>
      </c>
    </row>
    <row r="25582" spans="1:7">
      <c r="A25582" s="292" t="s">
        <v>49</v>
      </c>
      <c r="B25582" s="405">
        <v>89046</v>
      </c>
      <c r="C25582" s="292" t="s">
        <v>2980</v>
      </c>
      <c r="E25582" s="292" t="s">
        <v>214</v>
      </c>
      <c r="F25582" s="405">
        <v>99605</v>
      </c>
      <c r="G25582" s="292" t="s">
        <v>2980</v>
      </c>
    </row>
    <row r="25583" spans="1:7">
      <c r="A25583" s="292" t="s">
        <v>49</v>
      </c>
      <c r="B25583" s="405">
        <v>92280</v>
      </c>
      <c r="C25583" s="292" t="s">
        <v>2980</v>
      </c>
      <c r="E25583" s="292" t="s">
        <v>214</v>
      </c>
      <c r="F25583" s="405">
        <v>99606</v>
      </c>
      <c r="G25583" s="292" t="s">
        <v>2980</v>
      </c>
    </row>
    <row r="25584" spans="1:7">
      <c r="A25584" s="292" t="s">
        <v>49</v>
      </c>
      <c r="B25584" s="405">
        <v>93519</v>
      </c>
      <c r="C25584" s="292" t="s">
        <v>2980</v>
      </c>
      <c r="E25584" s="292" t="s">
        <v>214</v>
      </c>
      <c r="F25584" s="405">
        <v>99607</v>
      </c>
      <c r="G25584" s="292" t="s">
        <v>2980</v>
      </c>
    </row>
    <row r="25585" spans="1:7">
      <c r="A25585" s="292" t="s">
        <v>49</v>
      </c>
      <c r="B25585" s="405">
        <v>95254</v>
      </c>
      <c r="C25585" s="292" t="s">
        <v>2980</v>
      </c>
      <c r="E25585" s="292" t="s">
        <v>214</v>
      </c>
      <c r="F25585" s="405">
        <v>99608</v>
      </c>
      <c r="G25585" s="292" t="s">
        <v>2980</v>
      </c>
    </row>
    <row r="25586" spans="1:7">
      <c r="A25586" s="292" t="s">
        <v>49</v>
      </c>
      <c r="B25586" s="405">
        <v>95659</v>
      </c>
      <c r="C25586" s="292" t="s">
        <v>2980</v>
      </c>
      <c r="E25586" s="292" t="s">
        <v>214</v>
      </c>
      <c r="F25586" s="405">
        <v>99609</v>
      </c>
      <c r="G25586" s="292" t="s">
        <v>2980</v>
      </c>
    </row>
    <row r="25587" spans="1:7">
      <c r="A25587" s="292" t="s">
        <v>49</v>
      </c>
      <c r="B25587" s="405">
        <v>96070</v>
      </c>
      <c r="C25587" s="292" t="s">
        <v>2980</v>
      </c>
      <c r="E25587" s="292" t="s">
        <v>214</v>
      </c>
      <c r="F25587" s="405">
        <v>99612</v>
      </c>
      <c r="G25587" s="292" t="s">
        <v>2980</v>
      </c>
    </row>
    <row r="25588" spans="1:7">
      <c r="A25588" s="292" t="s">
        <v>49</v>
      </c>
      <c r="B25588" s="405">
        <v>97424</v>
      </c>
      <c r="C25588" s="292" t="s">
        <v>2980</v>
      </c>
      <c r="E25588" s="292" t="s">
        <v>214</v>
      </c>
      <c r="F25588" s="405">
        <v>99613</v>
      </c>
      <c r="G25588" s="292" t="s">
        <v>2980</v>
      </c>
    </row>
    <row r="25589" spans="1:7">
      <c r="A25589" s="292" t="s">
        <v>49</v>
      </c>
      <c r="B25589" s="405">
        <v>97761</v>
      </c>
      <c r="C25589" s="292" t="s">
        <v>2980</v>
      </c>
      <c r="E25589" s="292" t="s">
        <v>214</v>
      </c>
      <c r="F25589" s="405">
        <v>99614</v>
      </c>
      <c r="G25589" s="292" t="s">
        <v>2980</v>
      </c>
    </row>
    <row r="25590" spans="1:7">
      <c r="A25590" s="292" t="s">
        <v>49</v>
      </c>
      <c r="B25590" s="405">
        <v>98281</v>
      </c>
      <c r="C25590" s="292" t="s">
        <v>2980</v>
      </c>
      <c r="E25590" s="292" t="s">
        <v>214</v>
      </c>
      <c r="F25590" s="405">
        <v>99620</v>
      </c>
      <c r="G25590" s="292" t="s">
        <v>2980</v>
      </c>
    </row>
    <row r="25591" spans="1:7">
      <c r="A25591" s="292" t="s">
        <v>49</v>
      </c>
      <c r="B25591" s="405">
        <v>99105</v>
      </c>
      <c r="C25591" s="292" t="s">
        <v>2980</v>
      </c>
      <c r="E25591" s="292" t="s">
        <v>214</v>
      </c>
      <c r="F25591" s="405">
        <v>99621</v>
      </c>
      <c r="G25591" s="292" t="s">
        <v>2980</v>
      </c>
    </row>
    <row r="25592" spans="1:7">
      <c r="A25592" s="292" t="s">
        <v>49</v>
      </c>
      <c r="B25592" s="405">
        <v>88125</v>
      </c>
      <c r="C25592" s="292" t="s">
        <v>2980</v>
      </c>
      <c r="E25592" s="292" t="s">
        <v>214</v>
      </c>
      <c r="F25592" s="405">
        <v>99622</v>
      </c>
      <c r="G25592" s="292" t="s">
        <v>2980</v>
      </c>
    </row>
    <row r="25593" spans="1:7">
      <c r="A25593" s="292" t="s">
        <v>49</v>
      </c>
      <c r="B25593" s="405">
        <v>89047</v>
      </c>
      <c r="C25593" s="292" t="s">
        <v>2980</v>
      </c>
      <c r="E25593" s="292" t="s">
        <v>214</v>
      </c>
      <c r="F25593" s="405">
        <v>99623</v>
      </c>
      <c r="G25593" s="292" t="s">
        <v>2980</v>
      </c>
    </row>
    <row r="25594" spans="1:7">
      <c r="A25594" s="292" t="s">
        <v>49</v>
      </c>
      <c r="B25594" s="405">
        <v>92283</v>
      </c>
      <c r="C25594" s="292" t="s">
        <v>2980</v>
      </c>
      <c r="E25594" s="292" t="s">
        <v>214</v>
      </c>
      <c r="F25594" s="405">
        <v>99624</v>
      </c>
      <c r="G25594" s="292" t="s">
        <v>2980</v>
      </c>
    </row>
    <row r="25595" spans="1:7">
      <c r="A25595" s="292" t="s">
        <v>49</v>
      </c>
      <c r="B25595" s="405">
        <v>93527</v>
      </c>
      <c r="C25595" s="292" t="s">
        <v>2980</v>
      </c>
      <c r="E25595" s="292" t="s">
        <v>214</v>
      </c>
      <c r="F25595" s="405">
        <v>99625</v>
      </c>
      <c r="G25595" s="292" t="s">
        <v>2980</v>
      </c>
    </row>
    <row r="25596" spans="1:7">
      <c r="A25596" s="292" t="s">
        <v>49</v>
      </c>
      <c r="B25596" s="405">
        <v>95255</v>
      </c>
      <c r="C25596" s="292" t="s">
        <v>2980</v>
      </c>
      <c r="E25596" s="292" t="s">
        <v>214</v>
      </c>
      <c r="F25596" s="405">
        <v>99626</v>
      </c>
      <c r="G25596" s="292" t="s">
        <v>2980</v>
      </c>
    </row>
    <row r="25597" spans="1:7">
      <c r="A25597" s="292" t="s">
        <v>49</v>
      </c>
      <c r="B25597" s="405">
        <v>95684</v>
      </c>
      <c r="C25597" s="292" t="s">
        <v>2980</v>
      </c>
      <c r="E25597" s="292" t="s">
        <v>214</v>
      </c>
      <c r="F25597" s="405">
        <v>99627</v>
      </c>
      <c r="G25597" s="292" t="s">
        <v>2980</v>
      </c>
    </row>
    <row r="25598" spans="1:7">
      <c r="A25598" s="292" t="s">
        <v>49</v>
      </c>
      <c r="B25598" s="405">
        <v>96075</v>
      </c>
      <c r="C25598" s="292" t="s">
        <v>2980</v>
      </c>
      <c r="E25598" s="292" t="s">
        <v>214</v>
      </c>
      <c r="F25598" s="405">
        <v>99628</v>
      </c>
      <c r="G25598" s="292" t="s">
        <v>2980</v>
      </c>
    </row>
    <row r="25599" spans="1:7">
      <c r="A25599" s="292" t="s">
        <v>49</v>
      </c>
      <c r="B25599" s="405">
        <v>97429</v>
      </c>
      <c r="C25599" s="292" t="s">
        <v>2980</v>
      </c>
      <c r="E25599" s="292" t="s">
        <v>214</v>
      </c>
      <c r="F25599" s="405">
        <v>99629</v>
      </c>
      <c r="G25599" s="292" t="s">
        <v>2980</v>
      </c>
    </row>
    <row r="25600" spans="1:7">
      <c r="A25600" s="292" t="s">
        <v>49</v>
      </c>
      <c r="B25600" s="405">
        <v>97813</v>
      </c>
      <c r="C25600" s="292" t="s">
        <v>2980</v>
      </c>
      <c r="E25600" s="292" t="s">
        <v>214</v>
      </c>
      <c r="F25600" s="405">
        <v>99630</v>
      </c>
      <c r="G25600" s="292" t="s">
        <v>2980</v>
      </c>
    </row>
    <row r="25601" spans="1:7">
      <c r="A25601" s="292" t="s">
        <v>49</v>
      </c>
      <c r="B25601" s="405">
        <v>98283</v>
      </c>
      <c r="C25601" s="292" t="s">
        <v>2980</v>
      </c>
      <c r="E25601" s="292" t="s">
        <v>214</v>
      </c>
      <c r="F25601" s="405">
        <v>99632</v>
      </c>
      <c r="G25601" s="292" t="s">
        <v>2980</v>
      </c>
    </row>
    <row r="25602" spans="1:7">
      <c r="A25602" s="292" t="s">
        <v>49</v>
      </c>
      <c r="B25602" s="405">
        <v>99115</v>
      </c>
      <c r="C25602" s="292" t="s">
        <v>2980</v>
      </c>
      <c r="E25602" s="292" t="s">
        <v>214</v>
      </c>
      <c r="F25602" s="405">
        <v>99633</v>
      </c>
      <c r="G25602" s="292" t="s">
        <v>2980</v>
      </c>
    </row>
    <row r="25603" spans="1:7">
      <c r="A25603" s="292" t="s">
        <v>49</v>
      </c>
      <c r="B25603" s="405">
        <v>88126</v>
      </c>
      <c r="C25603" s="292" t="s">
        <v>2980</v>
      </c>
      <c r="E25603" s="292" t="s">
        <v>214</v>
      </c>
      <c r="F25603" s="405">
        <v>99634</v>
      </c>
      <c r="G25603" s="292" t="s">
        <v>2980</v>
      </c>
    </row>
    <row r="25604" spans="1:7">
      <c r="A25604" s="292" t="s">
        <v>49</v>
      </c>
      <c r="B25604" s="405">
        <v>89049</v>
      </c>
      <c r="C25604" s="292" t="s">
        <v>2980</v>
      </c>
      <c r="E25604" s="292" t="s">
        <v>214</v>
      </c>
      <c r="F25604" s="405">
        <v>99636</v>
      </c>
      <c r="G25604" s="292" t="s">
        <v>2980</v>
      </c>
    </row>
    <row r="25605" spans="1:7">
      <c r="A25605" s="292" t="s">
        <v>49</v>
      </c>
      <c r="B25605" s="405">
        <v>92304</v>
      </c>
      <c r="C25605" s="292" t="s">
        <v>2980</v>
      </c>
      <c r="E25605" s="292" t="s">
        <v>214</v>
      </c>
      <c r="F25605" s="405">
        <v>99637</v>
      </c>
      <c r="G25605" s="292" t="s">
        <v>2980</v>
      </c>
    </row>
    <row r="25606" spans="1:7">
      <c r="A25606" s="292" t="s">
        <v>49</v>
      </c>
      <c r="B25606" s="405">
        <v>93530</v>
      </c>
      <c r="C25606" s="292" t="s">
        <v>2980</v>
      </c>
      <c r="E25606" s="292" t="s">
        <v>214</v>
      </c>
      <c r="F25606" s="405">
        <v>99638</v>
      </c>
      <c r="G25606" s="292" t="s">
        <v>2980</v>
      </c>
    </row>
    <row r="25607" spans="1:7">
      <c r="A25607" s="292" t="s">
        <v>49</v>
      </c>
      <c r="B25607" s="405">
        <v>95257</v>
      </c>
      <c r="C25607" s="292" t="s">
        <v>2980</v>
      </c>
      <c r="E25607" s="292" t="s">
        <v>214</v>
      </c>
      <c r="F25607" s="405">
        <v>99640</v>
      </c>
      <c r="G25607" s="292" t="s">
        <v>2980</v>
      </c>
    </row>
    <row r="25608" spans="1:7">
      <c r="A25608" s="292" t="s">
        <v>49</v>
      </c>
      <c r="B25608" s="405">
        <v>95701</v>
      </c>
      <c r="C25608" s="292" t="s">
        <v>2980</v>
      </c>
      <c r="E25608" s="292" t="s">
        <v>214</v>
      </c>
      <c r="F25608" s="405">
        <v>99641</v>
      </c>
      <c r="G25608" s="292" t="s">
        <v>2980</v>
      </c>
    </row>
    <row r="25609" spans="1:7">
      <c r="A25609" s="292" t="s">
        <v>49</v>
      </c>
      <c r="B25609" s="405">
        <v>96076</v>
      </c>
      <c r="C25609" s="292" t="s">
        <v>2980</v>
      </c>
      <c r="E25609" s="292" t="s">
        <v>214</v>
      </c>
      <c r="F25609" s="405">
        <v>99642</v>
      </c>
      <c r="G25609" s="292" t="s">
        <v>2980</v>
      </c>
    </row>
    <row r="25610" spans="1:7">
      <c r="A25610" s="292" t="s">
        <v>49</v>
      </c>
      <c r="B25610" s="405">
        <v>97444</v>
      </c>
      <c r="C25610" s="292" t="s">
        <v>2980</v>
      </c>
      <c r="E25610" s="292" t="s">
        <v>214</v>
      </c>
      <c r="F25610" s="405">
        <v>99643</v>
      </c>
      <c r="G25610" s="292" t="s">
        <v>2980</v>
      </c>
    </row>
    <row r="25611" spans="1:7">
      <c r="A25611" s="292" t="s">
        <v>49</v>
      </c>
      <c r="B25611" s="405">
        <v>97817</v>
      </c>
      <c r="C25611" s="292" t="s">
        <v>2980</v>
      </c>
      <c r="E25611" s="292" t="s">
        <v>214</v>
      </c>
      <c r="F25611" s="405">
        <v>99644</v>
      </c>
      <c r="G25611" s="292" t="s">
        <v>2980</v>
      </c>
    </row>
    <row r="25612" spans="1:7">
      <c r="A25612" s="292" t="s">
        <v>49</v>
      </c>
      <c r="B25612" s="405">
        <v>98286</v>
      </c>
      <c r="C25612" s="292" t="s">
        <v>2980</v>
      </c>
      <c r="E25612" s="292" t="s">
        <v>214</v>
      </c>
      <c r="F25612" s="405">
        <v>99647</v>
      </c>
      <c r="G25612" s="292" t="s">
        <v>2980</v>
      </c>
    </row>
    <row r="25613" spans="1:7">
      <c r="A25613" s="292" t="s">
        <v>49</v>
      </c>
      <c r="B25613" s="405">
        <v>99116</v>
      </c>
      <c r="C25613" s="292" t="s">
        <v>2980</v>
      </c>
      <c r="E25613" s="292" t="s">
        <v>214</v>
      </c>
      <c r="F25613" s="405">
        <v>99648</v>
      </c>
      <c r="G25613" s="292" t="s">
        <v>2980</v>
      </c>
    </row>
    <row r="25614" spans="1:7">
      <c r="A25614" s="292" t="s">
        <v>49</v>
      </c>
      <c r="B25614" s="405">
        <v>88133</v>
      </c>
      <c r="C25614" s="292" t="s">
        <v>2980</v>
      </c>
      <c r="E25614" s="292" t="s">
        <v>214</v>
      </c>
      <c r="F25614" s="405">
        <v>99649</v>
      </c>
      <c r="G25614" s="292" t="s">
        <v>2980</v>
      </c>
    </row>
    <row r="25615" spans="1:7">
      <c r="A25615" s="292" t="s">
        <v>49</v>
      </c>
      <c r="B25615" s="405">
        <v>89124</v>
      </c>
      <c r="C25615" s="292" t="s">
        <v>2980</v>
      </c>
      <c r="E25615" s="292" t="s">
        <v>214</v>
      </c>
      <c r="F25615" s="405">
        <v>99650</v>
      </c>
      <c r="G25615" s="292" t="s">
        <v>2980</v>
      </c>
    </row>
    <row r="25616" spans="1:7">
      <c r="A25616" s="292" t="s">
        <v>49</v>
      </c>
      <c r="B25616" s="405">
        <v>92305</v>
      </c>
      <c r="C25616" s="292" t="s">
        <v>2980</v>
      </c>
      <c r="E25616" s="292" t="s">
        <v>214</v>
      </c>
      <c r="F25616" s="405">
        <v>99651</v>
      </c>
      <c r="G25616" s="292" t="s">
        <v>2980</v>
      </c>
    </row>
    <row r="25617" spans="1:7">
      <c r="A25617" s="292" t="s">
        <v>49</v>
      </c>
      <c r="B25617" s="405">
        <v>93541</v>
      </c>
      <c r="C25617" s="292" t="s">
        <v>2980</v>
      </c>
      <c r="E25617" s="292" t="s">
        <v>214</v>
      </c>
      <c r="F25617" s="405">
        <v>99652</v>
      </c>
      <c r="G25617" s="292" t="s">
        <v>2980</v>
      </c>
    </row>
    <row r="25618" spans="1:7">
      <c r="A25618" s="292" t="s">
        <v>49</v>
      </c>
      <c r="B25618" s="405">
        <v>95311</v>
      </c>
      <c r="C25618" s="292" t="s">
        <v>2980</v>
      </c>
      <c r="E25618" s="292" t="s">
        <v>214</v>
      </c>
      <c r="F25618" s="405">
        <v>99653</v>
      </c>
      <c r="G25618" s="292" t="s">
        <v>2980</v>
      </c>
    </row>
    <row r="25619" spans="1:7">
      <c r="A25619" s="292" t="s">
        <v>49</v>
      </c>
      <c r="B25619" s="405">
        <v>95715</v>
      </c>
      <c r="C25619" s="292" t="s">
        <v>2980</v>
      </c>
      <c r="E25619" s="292" t="s">
        <v>214</v>
      </c>
      <c r="F25619" s="405">
        <v>99655</v>
      </c>
      <c r="G25619" s="292" t="s">
        <v>2980</v>
      </c>
    </row>
    <row r="25620" spans="1:7">
      <c r="A25620" s="292" t="s">
        <v>49</v>
      </c>
      <c r="B25620" s="405">
        <v>96085</v>
      </c>
      <c r="C25620" s="292" t="s">
        <v>2980</v>
      </c>
      <c r="E25620" s="292" t="s">
        <v>214</v>
      </c>
      <c r="F25620" s="405">
        <v>99656</v>
      </c>
      <c r="G25620" s="292" t="s">
        <v>2980</v>
      </c>
    </row>
    <row r="25621" spans="1:7">
      <c r="A25621" s="292" t="s">
        <v>49</v>
      </c>
      <c r="B25621" s="405">
        <v>97447</v>
      </c>
      <c r="C25621" s="292" t="s">
        <v>2980</v>
      </c>
      <c r="E25621" s="292" t="s">
        <v>214</v>
      </c>
      <c r="F25621" s="405">
        <v>99657</v>
      </c>
      <c r="G25621" s="292" t="s">
        <v>2980</v>
      </c>
    </row>
    <row r="25622" spans="1:7">
      <c r="A25622" s="292" t="s">
        <v>49</v>
      </c>
      <c r="B25622" s="405">
        <v>97819</v>
      </c>
      <c r="C25622" s="292" t="s">
        <v>2980</v>
      </c>
      <c r="E25622" s="292" t="s">
        <v>214</v>
      </c>
      <c r="F25622" s="405">
        <v>99658</v>
      </c>
      <c r="G25622" s="292" t="s">
        <v>2980</v>
      </c>
    </row>
    <row r="25623" spans="1:7">
      <c r="A25623" s="292" t="s">
        <v>49</v>
      </c>
      <c r="B25623" s="405">
        <v>98293</v>
      </c>
      <c r="C25623" s="292" t="s">
        <v>2980</v>
      </c>
      <c r="E25623" s="292" t="s">
        <v>214</v>
      </c>
      <c r="F25623" s="405">
        <v>99659</v>
      </c>
      <c r="G25623" s="292" t="s">
        <v>2980</v>
      </c>
    </row>
    <row r="25624" spans="1:7">
      <c r="A25624" s="292" t="s">
        <v>49</v>
      </c>
      <c r="B25624" s="405">
        <v>99117</v>
      </c>
      <c r="C25624" s="292" t="s">
        <v>2980</v>
      </c>
      <c r="E25624" s="292" t="s">
        <v>214</v>
      </c>
      <c r="F25624" s="405">
        <v>99660</v>
      </c>
      <c r="G25624" s="292" t="s">
        <v>2980</v>
      </c>
    </row>
    <row r="25625" spans="1:7">
      <c r="A25625" s="292" t="s">
        <v>49</v>
      </c>
      <c r="B25625" s="405">
        <v>88134</v>
      </c>
      <c r="C25625" s="292" t="s">
        <v>2980</v>
      </c>
      <c r="E25625" s="292" t="s">
        <v>214</v>
      </c>
      <c r="F25625" s="405">
        <v>99661</v>
      </c>
      <c r="G25625" s="292" t="s">
        <v>2980</v>
      </c>
    </row>
    <row r="25626" spans="1:7">
      <c r="A25626" s="292" t="s">
        <v>49</v>
      </c>
      <c r="B25626" s="405">
        <v>89161</v>
      </c>
      <c r="C25626" s="292" t="s">
        <v>2980</v>
      </c>
      <c r="E25626" s="292" t="s">
        <v>214</v>
      </c>
      <c r="F25626" s="405">
        <v>99662</v>
      </c>
      <c r="G25626" s="292" t="s">
        <v>2980</v>
      </c>
    </row>
    <row r="25627" spans="1:7">
      <c r="A25627" s="292" t="s">
        <v>49</v>
      </c>
      <c r="B25627" s="405">
        <v>92309</v>
      </c>
      <c r="C25627" s="292" t="s">
        <v>2980</v>
      </c>
      <c r="E25627" s="292" t="s">
        <v>214</v>
      </c>
      <c r="F25627" s="405">
        <v>99663</v>
      </c>
      <c r="G25627" s="292" t="s">
        <v>2980</v>
      </c>
    </row>
    <row r="25628" spans="1:7">
      <c r="A25628" s="292" t="s">
        <v>49</v>
      </c>
      <c r="B25628" s="405">
        <v>93544</v>
      </c>
      <c r="C25628" s="292" t="s">
        <v>2980</v>
      </c>
      <c r="E25628" s="292" t="s">
        <v>214</v>
      </c>
      <c r="F25628" s="405">
        <v>99665</v>
      </c>
      <c r="G25628" s="292" t="s">
        <v>2980</v>
      </c>
    </row>
    <row r="25629" spans="1:7">
      <c r="A25629" s="292" t="s">
        <v>49</v>
      </c>
      <c r="B25629" s="405">
        <v>95333</v>
      </c>
      <c r="C25629" s="292" t="s">
        <v>2980</v>
      </c>
      <c r="E25629" s="292" t="s">
        <v>214</v>
      </c>
      <c r="F25629" s="405">
        <v>99666</v>
      </c>
      <c r="G25629" s="292" t="s">
        <v>2980</v>
      </c>
    </row>
    <row r="25630" spans="1:7">
      <c r="A25630" s="292" t="s">
        <v>49</v>
      </c>
      <c r="B25630" s="405">
        <v>95720</v>
      </c>
      <c r="C25630" s="292" t="s">
        <v>2980</v>
      </c>
      <c r="E25630" s="292" t="s">
        <v>214</v>
      </c>
      <c r="F25630" s="405">
        <v>99667</v>
      </c>
      <c r="G25630" s="292" t="s">
        <v>2980</v>
      </c>
    </row>
    <row r="25631" spans="1:7">
      <c r="A25631" s="292" t="s">
        <v>49</v>
      </c>
      <c r="B25631" s="405">
        <v>96086</v>
      </c>
      <c r="C25631" s="292" t="s">
        <v>2980</v>
      </c>
      <c r="E25631" s="292" t="s">
        <v>214</v>
      </c>
      <c r="F25631" s="405">
        <v>99668</v>
      </c>
      <c r="G25631" s="292" t="s">
        <v>2980</v>
      </c>
    </row>
    <row r="25632" spans="1:7">
      <c r="A25632" s="292" t="s">
        <v>49</v>
      </c>
      <c r="B25632" s="405">
        <v>97451</v>
      </c>
      <c r="C25632" s="292" t="s">
        <v>2980</v>
      </c>
      <c r="E25632" s="292" t="s">
        <v>214</v>
      </c>
      <c r="F25632" s="405">
        <v>99670</v>
      </c>
      <c r="G25632" s="292" t="s">
        <v>2980</v>
      </c>
    </row>
    <row r="25633" spans="1:7">
      <c r="A25633" s="292" t="s">
        <v>49</v>
      </c>
      <c r="B25633" s="405">
        <v>97823</v>
      </c>
      <c r="C25633" s="292" t="s">
        <v>2980</v>
      </c>
      <c r="E25633" s="292" t="s">
        <v>214</v>
      </c>
      <c r="F25633" s="405">
        <v>99671</v>
      </c>
      <c r="G25633" s="292" t="s">
        <v>2980</v>
      </c>
    </row>
    <row r="25634" spans="1:7">
      <c r="A25634" s="292" t="s">
        <v>49</v>
      </c>
      <c r="B25634" s="405">
        <v>98297</v>
      </c>
      <c r="C25634" s="292" t="s">
        <v>2980</v>
      </c>
      <c r="E25634" s="292" t="s">
        <v>214</v>
      </c>
      <c r="F25634" s="405">
        <v>99674</v>
      </c>
      <c r="G25634" s="292" t="s">
        <v>2980</v>
      </c>
    </row>
    <row r="25635" spans="1:7">
      <c r="A25635" s="292" t="s">
        <v>49</v>
      </c>
      <c r="B25635" s="405">
        <v>99119</v>
      </c>
      <c r="C25635" s="292" t="s">
        <v>2980</v>
      </c>
      <c r="E25635" s="292" t="s">
        <v>214</v>
      </c>
      <c r="F25635" s="405">
        <v>99675</v>
      </c>
      <c r="G25635" s="292" t="s">
        <v>2980</v>
      </c>
    </row>
    <row r="25636" spans="1:7">
      <c r="A25636" s="292" t="s">
        <v>49</v>
      </c>
      <c r="B25636" s="405">
        <v>88135</v>
      </c>
      <c r="C25636" s="292" t="s">
        <v>2980</v>
      </c>
      <c r="E25636" s="292" t="s">
        <v>214</v>
      </c>
      <c r="F25636" s="405">
        <v>99676</v>
      </c>
      <c r="G25636" s="292" t="s">
        <v>2980</v>
      </c>
    </row>
    <row r="25637" spans="1:7">
      <c r="A25637" s="292" t="s">
        <v>49</v>
      </c>
      <c r="B25637" s="405">
        <v>89310</v>
      </c>
      <c r="C25637" s="292" t="s">
        <v>2980</v>
      </c>
      <c r="E25637" s="292" t="s">
        <v>214</v>
      </c>
      <c r="F25637" s="405">
        <v>99677</v>
      </c>
      <c r="G25637" s="292" t="s">
        <v>2980</v>
      </c>
    </row>
    <row r="25638" spans="1:7">
      <c r="A25638" s="292" t="s">
        <v>49</v>
      </c>
      <c r="B25638" s="405">
        <v>92323</v>
      </c>
      <c r="C25638" s="292" t="s">
        <v>2980</v>
      </c>
      <c r="E25638" s="292" t="s">
        <v>214</v>
      </c>
      <c r="F25638" s="405">
        <v>99678</v>
      </c>
      <c r="G25638" s="292" t="s">
        <v>2980</v>
      </c>
    </row>
    <row r="25639" spans="1:7">
      <c r="A25639" s="292" t="s">
        <v>49</v>
      </c>
      <c r="B25639" s="405">
        <v>93558</v>
      </c>
      <c r="C25639" s="292" t="s">
        <v>2980</v>
      </c>
      <c r="E25639" s="292" t="s">
        <v>214</v>
      </c>
      <c r="F25639" s="405">
        <v>99679</v>
      </c>
      <c r="G25639" s="292" t="s">
        <v>2980</v>
      </c>
    </row>
    <row r="25640" spans="1:7">
      <c r="A25640" s="292" t="s">
        <v>49</v>
      </c>
      <c r="B25640" s="405">
        <v>95345</v>
      </c>
      <c r="C25640" s="292" t="s">
        <v>2980</v>
      </c>
      <c r="E25640" s="292" t="s">
        <v>214</v>
      </c>
      <c r="F25640" s="405">
        <v>99680</v>
      </c>
      <c r="G25640" s="292" t="s">
        <v>2980</v>
      </c>
    </row>
    <row r="25641" spans="1:7">
      <c r="A25641" s="292" t="s">
        <v>49</v>
      </c>
      <c r="B25641" s="405">
        <v>95721</v>
      </c>
      <c r="C25641" s="292" t="s">
        <v>2980</v>
      </c>
      <c r="E25641" s="292" t="s">
        <v>214</v>
      </c>
      <c r="F25641" s="405">
        <v>99681</v>
      </c>
      <c r="G25641" s="292" t="s">
        <v>2980</v>
      </c>
    </row>
    <row r="25642" spans="1:7">
      <c r="A25642" s="292" t="s">
        <v>49</v>
      </c>
      <c r="B25642" s="405">
        <v>96091</v>
      </c>
      <c r="C25642" s="292" t="s">
        <v>2980</v>
      </c>
      <c r="E25642" s="292" t="s">
        <v>214</v>
      </c>
      <c r="F25642" s="405">
        <v>99682</v>
      </c>
      <c r="G25642" s="292" t="s">
        <v>2980</v>
      </c>
    </row>
    <row r="25643" spans="1:7">
      <c r="A25643" s="292" t="s">
        <v>49</v>
      </c>
      <c r="B25643" s="405">
        <v>97457</v>
      </c>
      <c r="C25643" s="292" t="s">
        <v>2980</v>
      </c>
      <c r="E25643" s="292" t="s">
        <v>214</v>
      </c>
      <c r="F25643" s="405">
        <v>99683</v>
      </c>
      <c r="G25643" s="292" t="s">
        <v>2980</v>
      </c>
    </row>
    <row r="25644" spans="1:7">
      <c r="A25644" s="292" t="s">
        <v>49</v>
      </c>
      <c r="B25644" s="405">
        <v>97824</v>
      </c>
      <c r="C25644" s="292" t="s">
        <v>2980</v>
      </c>
      <c r="E25644" s="292" t="s">
        <v>214</v>
      </c>
      <c r="F25644" s="405">
        <v>99684</v>
      </c>
      <c r="G25644" s="292" t="s">
        <v>2980</v>
      </c>
    </row>
    <row r="25645" spans="1:7">
      <c r="A25645" s="292" t="s">
        <v>49</v>
      </c>
      <c r="B25645" s="405">
        <v>98303</v>
      </c>
      <c r="C25645" s="292" t="s">
        <v>2980</v>
      </c>
      <c r="E25645" s="292" t="s">
        <v>214</v>
      </c>
      <c r="F25645" s="405">
        <v>99685</v>
      </c>
      <c r="G25645" s="292" t="s">
        <v>2980</v>
      </c>
    </row>
    <row r="25646" spans="1:7">
      <c r="A25646" s="292" t="s">
        <v>49</v>
      </c>
      <c r="B25646" s="405">
        <v>99122</v>
      </c>
      <c r="C25646" s="292" t="s">
        <v>2980</v>
      </c>
      <c r="E25646" s="292" t="s">
        <v>214</v>
      </c>
      <c r="F25646" s="405">
        <v>99686</v>
      </c>
      <c r="G25646" s="292" t="s">
        <v>2980</v>
      </c>
    </row>
    <row r="25647" spans="1:7">
      <c r="A25647" s="292" t="s">
        <v>49</v>
      </c>
      <c r="B25647" s="405">
        <v>88136</v>
      </c>
      <c r="C25647" s="292" t="s">
        <v>2980</v>
      </c>
      <c r="E25647" s="292" t="s">
        <v>214</v>
      </c>
      <c r="F25647" s="405">
        <v>99688</v>
      </c>
      <c r="G25647" s="292" t="s">
        <v>2980</v>
      </c>
    </row>
    <row r="25648" spans="1:7">
      <c r="A25648" s="292" t="s">
        <v>49</v>
      </c>
      <c r="B25648" s="405">
        <v>89311</v>
      </c>
      <c r="C25648" s="292" t="s">
        <v>2980</v>
      </c>
      <c r="E25648" s="292" t="s">
        <v>214</v>
      </c>
      <c r="F25648" s="405">
        <v>99689</v>
      </c>
      <c r="G25648" s="292" t="s">
        <v>2980</v>
      </c>
    </row>
    <row r="25649" spans="1:7">
      <c r="A25649" s="292" t="s">
        <v>49</v>
      </c>
      <c r="B25649" s="405">
        <v>92328</v>
      </c>
      <c r="C25649" s="292" t="s">
        <v>2980</v>
      </c>
      <c r="E25649" s="292" t="s">
        <v>214</v>
      </c>
      <c r="F25649" s="405">
        <v>99690</v>
      </c>
      <c r="G25649" s="292" t="s">
        <v>2980</v>
      </c>
    </row>
    <row r="25650" spans="1:7">
      <c r="A25650" s="292" t="s">
        <v>49</v>
      </c>
      <c r="B25650" s="405">
        <v>93563</v>
      </c>
      <c r="C25650" s="292" t="s">
        <v>2980</v>
      </c>
      <c r="E25650" s="292" t="s">
        <v>214</v>
      </c>
      <c r="F25650" s="405">
        <v>99691</v>
      </c>
      <c r="G25650" s="292" t="s">
        <v>2980</v>
      </c>
    </row>
    <row r="25651" spans="1:7">
      <c r="A25651" s="292" t="s">
        <v>49</v>
      </c>
      <c r="B25651" s="405">
        <v>95346</v>
      </c>
      <c r="C25651" s="292" t="s">
        <v>2980</v>
      </c>
      <c r="E25651" s="292" t="s">
        <v>214</v>
      </c>
      <c r="F25651" s="405">
        <v>99692</v>
      </c>
      <c r="G25651" s="292" t="s">
        <v>2980</v>
      </c>
    </row>
    <row r="25652" spans="1:7">
      <c r="A25652" s="292" t="s">
        <v>49</v>
      </c>
      <c r="B25652" s="405">
        <v>95735</v>
      </c>
      <c r="C25652" s="292" t="s">
        <v>2980</v>
      </c>
      <c r="E25652" s="292" t="s">
        <v>214</v>
      </c>
      <c r="F25652" s="405">
        <v>99693</v>
      </c>
      <c r="G25652" s="292" t="s">
        <v>2980</v>
      </c>
    </row>
    <row r="25653" spans="1:7">
      <c r="A25653" s="292" t="s">
        <v>49</v>
      </c>
      <c r="B25653" s="405">
        <v>96097</v>
      </c>
      <c r="C25653" s="292" t="s">
        <v>2980</v>
      </c>
      <c r="E25653" s="292" t="s">
        <v>214</v>
      </c>
      <c r="F25653" s="405">
        <v>99694</v>
      </c>
      <c r="G25653" s="292" t="s">
        <v>2980</v>
      </c>
    </row>
    <row r="25654" spans="1:7">
      <c r="A25654" s="292" t="s">
        <v>49</v>
      </c>
      <c r="B25654" s="405">
        <v>97467</v>
      </c>
      <c r="C25654" s="292" t="s">
        <v>2980</v>
      </c>
      <c r="E25654" s="292" t="s">
        <v>214</v>
      </c>
      <c r="F25654" s="405">
        <v>99695</v>
      </c>
      <c r="G25654" s="292" t="s">
        <v>2980</v>
      </c>
    </row>
    <row r="25655" spans="1:7">
      <c r="A25655" s="292" t="s">
        <v>49</v>
      </c>
      <c r="B25655" s="405">
        <v>97825</v>
      </c>
      <c r="C25655" s="292" t="s">
        <v>2980</v>
      </c>
      <c r="E25655" s="292" t="s">
        <v>214</v>
      </c>
      <c r="F25655" s="405">
        <v>99696</v>
      </c>
      <c r="G25655" s="292" t="s">
        <v>2980</v>
      </c>
    </row>
    <row r="25656" spans="1:7">
      <c r="A25656" s="292" t="s">
        <v>49</v>
      </c>
      <c r="B25656" s="405">
        <v>98326</v>
      </c>
      <c r="C25656" s="292" t="s">
        <v>2980</v>
      </c>
      <c r="E25656" s="292" t="s">
        <v>214</v>
      </c>
      <c r="F25656" s="405">
        <v>99697</v>
      </c>
      <c r="G25656" s="292" t="s">
        <v>2980</v>
      </c>
    </row>
    <row r="25657" spans="1:7">
      <c r="A25657" s="292" t="s">
        <v>49</v>
      </c>
      <c r="B25657" s="405">
        <v>99123</v>
      </c>
      <c r="C25657" s="292" t="s">
        <v>2980</v>
      </c>
      <c r="E25657" s="292" t="s">
        <v>214</v>
      </c>
      <c r="F25657" s="405">
        <v>99704</v>
      </c>
      <c r="G25657" s="292" t="s">
        <v>2980</v>
      </c>
    </row>
    <row r="25658" spans="1:7">
      <c r="A25658" s="292" t="s">
        <v>49</v>
      </c>
      <c r="B25658" s="405">
        <v>88213</v>
      </c>
      <c r="C25658" s="292" t="s">
        <v>2980</v>
      </c>
      <c r="E25658" s="292" t="s">
        <v>214</v>
      </c>
      <c r="F25658" s="405">
        <v>99714</v>
      </c>
      <c r="G25658" s="292" t="s">
        <v>2980</v>
      </c>
    </row>
    <row r="25659" spans="1:7">
      <c r="A25659" s="292" t="s">
        <v>49</v>
      </c>
      <c r="B25659" s="405">
        <v>89316</v>
      </c>
      <c r="C25659" s="292" t="s">
        <v>2980</v>
      </c>
      <c r="E25659" s="292" t="s">
        <v>214</v>
      </c>
      <c r="F25659" s="405">
        <v>99720</v>
      </c>
      <c r="G25659" s="292" t="s">
        <v>2980</v>
      </c>
    </row>
    <row r="25660" spans="1:7">
      <c r="A25660" s="292" t="s">
        <v>49</v>
      </c>
      <c r="B25660" s="405">
        <v>92329</v>
      </c>
      <c r="C25660" s="292" t="s">
        <v>2980</v>
      </c>
      <c r="E25660" s="292" t="s">
        <v>214</v>
      </c>
      <c r="F25660" s="405">
        <v>99721</v>
      </c>
      <c r="G25660" s="292" t="s">
        <v>2980</v>
      </c>
    </row>
    <row r="25661" spans="1:7">
      <c r="A25661" s="292" t="s">
        <v>49</v>
      </c>
      <c r="B25661" s="405">
        <v>93601</v>
      </c>
      <c r="C25661" s="292" t="s">
        <v>2980</v>
      </c>
      <c r="E25661" s="292" t="s">
        <v>214</v>
      </c>
      <c r="F25661" s="405">
        <v>99722</v>
      </c>
      <c r="G25661" s="292" t="s">
        <v>2980</v>
      </c>
    </row>
    <row r="25662" spans="1:7">
      <c r="A25662" s="292" t="s">
        <v>49</v>
      </c>
      <c r="B25662" s="405">
        <v>95364</v>
      </c>
      <c r="C25662" s="292" t="s">
        <v>2980</v>
      </c>
      <c r="E25662" s="292" t="s">
        <v>214</v>
      </c>
      <c r="F25662" s="405">
        <v>99723</v>
      </c>
      <c r="G25662" s="292" t="s">
        <v>2980</v>
      </c>
    </row>
    <row r="25663" spans="1:7">
      <c r="A25663" s="292" t="s">
        <v>49</v>
      </c>
      <c r="B25663" s="405">
        <v>95910</v>
      </c>
      <c r="C25663" s="292" t="s">
        <v>2980</v>
      </c>
      <c r="E25663" s="292" t="s">
        <v>214</v>
      </c>
      <c r="F25663" s="405">
        <v>99724</v>
      </c>
      <c r="G25663" s="292" t="s">
        <v>2980</v>
      </c>
    </row>
    <row r="25664" spans="1:7">
      <c r="A25664" s="292" t="s">
        <v>49</v>
      </c>
      <c r="B25664" s="405">
        <v>96101</v>
      </c>
      <c r="C25664" s="292" t="s">
        <v>2980</v>
      </c>
      <c r="E25664" s="292" t="s">
        <v>214</v>
      </c>
      <c r="F25664" s="405">
        <v>99726</v>
      </c>
      <c r="G25664" s="292" t="s">
        <v>2980</v>
      </c>
    </row>
    <row r="25665" spans="1:7">
      <c r="A25665" s="292" t="s">
        <v>49</v>
      </c>
      <c r="B25665" s="405">
        <v>97476</v>
      </c>
      <c r="C25665" s="292" t="s">
        <v>2980</v>
      </c>
      <c r="E25665" s="292" t="s">
        <v>214</v>
      </c>
      <c r="F25665" s="405">
        <v>99727</v>
      </c>
      <c r="G25665" s="292" t="s">
        <v>2980</v>
      </c>
    </row>
    <row r="25666" spans="1:7">
      <c r="A25666" s="292" t="s">
        <v>49</v>
      </c>
      <c r="B25666" s="405">
        <v>97830</v>
      </c>
      <c r="C25666" s="292" t="s">
        <v>2980</v>
      </c>
      <c r="E25666" s="292" t="s">
        <v>214</v>
      </c>
      <c r="F25666" s="405">
        <v>99729</v>
      </c>
      <c r="G25666" s="292" t="s">
        <v>2980</v>
      </c>
    </row>
    <row r="25667" spans="1:7">
      <c r="A25667" s="292" t="s">
        <v>49</v>
      </c>
      <c r="B25667" s="405">
        <v>98330</v>
      </c>
      <c r="C25667" s="292" t="s">
        <v>2980</v>
      </c>
      <c r="E25667" s="292" t="s">
        <v>214</v>
      </c>
      <c r="F25667" s="405">
        <v>99730</v>
      </c>
      <c r="G25667" s="292" t="s">
        <v>2980</v>
      </c>
    </row>
    <row r="25668" spans="1:7">
      <c r="A25668" s="292" t="s">
        <v>49</v>
      </c>
      <c r="B25668" s="405">
        <v>99124</v>
      </c>
      <c r="C25668" s="292" t="s">
        <v>2980</v>
      </c>
      <c r="E25668" s="292" t="s">
        <v>214</v>
      </c>
      <c r="F25668" s="405">
        <v>99731</v>
      </c>
      <c r="G25668" s="292" t="s">
        <v>2980</v>
      </c>
    </row>
    <row r="25669" spans="1:7">
      <c r="A25669" s="292" t="s">
        <v>49</v>
      </c>
      <c r="B25669" s="405">
        <v>88254</v>
      </c>
      <c r="C25669" s="292" t="s">
        <v>2980</v>
      </c>
      <c r="E25669" s="292" t="s">
        <v>214</v>
      </c>
      <c r="F25669" s="405">
        <v>99732</v>
      </c>
      <c r="G25669" s="292" t="s">
        <v>2980</v>
      </c>
    </row>
    <row r="25670" spans="1:7">
      <c r="A25670" s="292" t="s">
        <v>49</v>
      </c>
      <c r="B25670" s="405">
        <v>89317</v>
      </c>
      <c r="C25670" s="292" t="s">
        <v>2980</v>
      </c>
      <c r="E25670" s="292" t="s">
        <v>214</v>
      </c>
      <c r="F25670" s="405">
        <v>99733</v>
      </c>
      <c r="G25670" s="292" t="s">
        <v>2980</v>
      </c>
    </row>
    <row r="25671" spans="1:7">
      <c r="A25671" s="292" t="s">
        <v>49</v>
      </c>
      <c r="B25671" s="405">
        <v>92332</v>
      </c>
      <c r="C25671" s="292" t="s">
        <v>2980</v>
      </c>
      <c r="E25671" s="292" t="s">
        <v>214</v>
      </c>
      <c r="F25671" s="405">
        <v>99734</v>
      </c>
      <c r="G25671" s="292" t="s">
        <v>2980</v>
      </c>
    </row>
    <row r="25672" spans="1:7">
      <c r="A25672" s="292" t="s">
        <v>49</v>
      </c>
      <c r="B25672" s="405">
        <v>93602</v>
      </c>
      <c r="C25672" s="292" t="s">
        <v>2980</v>
      </c>
      <c r="E25672" s="292" t="s">
        <v>214</v>
      </c>
      <c r="F25672" s="405">
        <v>99736</v>
      </c>
      <c r="G25672" s="292" t="s">
        <v>2980</v>
      </c>
    </row>
    <row r="25673" spans="1:7">
      <c r="A25673" s="292" t="s">
        <v>49</v>
      </c>
      <c r="B25673" s="405">
        <v>95369</v>
      </c>
      <c r="C25673" s="292" t="s">
        <v>2980</v>
      </c>
      <c r="E25673" s="292" t="s">
        <v>214</v>
      </c>
      <c r="F25673" s="405">
        <v>99737</v>
      </c>
      <c r="G25673" s="292" t="s">
        <v>2980</v>
      </c>
    </row>
    <row r="25674" spans="1:7">
      <c r="A25674" s="292" t="s">
        <v>49</v>
      </c>
      <c r="B25674" s="405">
        <v>95914</v>
      </c>
      <c r="C25674" s="292" t="s">
        <v>2980</v>
      </c>
      <c r="E25674" s="292" t="s">
        <v>214</v>
      </c>
      <c r="F25674" s="405">
        <v>99738</v>
      </c>
      <c r="G25674" s="292" t="s">
        <v>2980</v>
      </c>
    </row>
    <row r="25675" spans="1:7">
      <c r="A25675" s="292" t="s">
        <v>49</v>
      </c>
      <c r="B25675" s="405">
        <v>96104</v>
      </c>
      <c r="C25675" s="292" t="s">
        <v>2980</v>
      </c>
      <c r="E25675" s="292" t="s">
        <v>214</v>
      </c>
      <c r="F25675" s="405">
        <v>99739</v>
      </c>
      <c r="G25675" s="292" t="s">
        <v>2980</v>
      </c>
    </row>
    <row r="25676" spans="1:7">
      <c r="A25676" s="292" t="s">
        <v>49</v>
      </c>
      <c r="B25676" s="405">
        <v>97487</v>
      </c>
      <c r="C25676" s="292" t="s">
        <v>2980</v>
      </c>
      <c r="E25676" s="292" t="s">
        <v>214</v>
      </c>
      <c r="F25676" s="405">
        <v>99740</v>
      </c>
      <c r="G25676" s="292" t="s">
        <v>2980</v>
      </c>
    </row>
    <row r="25677" spans="1:7">
      <c r="A25677" s="292" t="s">
        <v>49</v>
      </c>
      <c r="B25677" s="405">
        <v>97834</v>
      </c>
      <c r="C25677" s="292" t="s">
        <v>2980</v>
      </c>
      <c r="E25677" s="292" t="s">
        <v>214</v>
      </c>
      <c r="F25677" s="405">
        <v>99741</v>
      </c>
      <c r="G25677" s="292" t="s">
        <v>2980</v>
      </c>
    </row>
    <row r="25678" spans="1:7">
      <c r="A25678" s="292" t="s">
        <v>49</v>
      </c>
      <c r="B25678" s="405">
        <v>98361</v>
      </c>
      <c r="C25678" s="292" t="s">
        <v>2980</v>
      </c>
      <c r="E25678" s="292" t="s">
        <v>214</v>
      </c>
      <c r="F25678" s="405">
        <v>99742</v>
      </c>
      <c r="G25678" s="292" t="s">
        <v>2980</v>
      </c>
    </row>
    <row r="25679" spans="1:7">
      <c r="A25679" s="292" t="s">
        <v>49</v>
      </c>
      <c r="B25679" s="405">
        <v>99129</v>
      </c>
      <c r="C25679" s="292" t="s">
        <v>2980</v>
      </c>
      <c r="E25679" s="292" t="s">
        <v>214</v>
      </c>
      <c r="F25679" s="405">
        <v>99743</v>
      </c>
      <c r="G25679" s="292" t="s">
        <v>2980</v>
      </c>
    </row>
    <row r="25680" spans="1:7">
      <c r="A25680" s="292" t="s">
        <v>49</v>
      </c>
      <c r="B25680" s="405">
        <v>88262</v>
      </c>
      <c r="C25680" s="292" t="s">
        <v>2980</v>
      </c>
      <c r="E25680" s="292" t="s">
        <v>214</v>
      </c>
      <c r="F25680" s="405">
        <v>99744</v>
      </c>
      <c r="G25680" s="292" t="s">
        <v>2980</v>
      </c>
    </row>
    <row r="25681" spans="1:7">
      <c r="A25681" s="292" t="s">
        <v>49</v>
      </c>
      <c r="B25681" s="405">
        <v>89404</v>
      </c>
      <c r="C25681" s="292" t="s">
        <v>2980</v>
      </c>
      <c r="E25681" s="292" t="s">
        <v>214</v>
      </c>
      <c r="F25681" s="405">
        <v>99745</v>
      </c>
      <c r="G25681" s="292" t="s">
        <v>2980</v>
      </c>
    </row>
    <row r="25682" spans="1:7">
      <c r="A25682" s="292" t="s">
        <v>49</v>
      </c>
      <c r="B25682" s="405">
        <v>92347</v>
      </c>
      <c r="C25682" s="292" t="s">
        <v>2980</v>
      </c>
      <c r="E25682" s="292" t="s">
        <v>214</v>
      </c>
      <c r="F25682" s="405">
        <v>99746</v>
      </c>
      <c r="G25682" s="292" t="s">
        <v>2980</v>
      </c>
    </row>
    <row r="25683" spans="1:7">
      <c r="A25683" s="292" t="s">
        <v>49</v>
      </c>
      <c r="B25683" s="405">
        <v>93605</v>
      </c>
      <c r="C25683" s="292" t="s">
        <v>2980</v>
      </c>
      <c r="E25683" s="292" t="s">
        <v>214</v>
      </c>
      <c r="F25683" s="405">
        <v>99747</v>
      </c>
      <c r="G25683" s="292" t="s">
        <v>2980</v>
      </c>
    </row>
    <row r="25684" spans="1:7">
      <c r="A25684" s="292" t="s">
        <v>49</v>
      </c>
      <c r="B25684" s="405">
        <v>95375</v>
      </c>
      <c r="C25684" s="292" t="s">
        <v>2980</v>
      </c>
      <c r="E25684" s="292" t="s">
        <v>214</v>
      </c>
      <c r="F25684" s="405">
        <v>99748</v>
      </c>
      <c r="G25684" s="292" t="s">
        <v>2980</v>
      </c>
    </row>
    <row r="25685" spans="1:7">
      <c r="A25685" s="292" t="s">
        <v>49</v>
      </c>
      <c r="B25685" s="405">
        <v>95915</v>
      </c>
      <c r="C25685" s="292" t="s">
        <v>2980</v>
      </c>
      <c r="E25685" s="292" t="s">
        <v>214</v>
      </c>
      <c r="F25685" s="405">
        <v>99749</v>
      </c>
      <c r="G25685" s="292" t="s">
        <v>2980</v>
      </c>
    </row>
    <row r="25686" spans="1:7">
      <c r="A25686" s="292" t="s">
        <v>49</v>
      </c>
      <c r="B25686" s="405">
        <v>96105</v>
      </c>
      <c r="C25686" s="292" t="s">
        <v>2980</v>
      </c>
      <c r="E25686" s="292" t="s">
        <v>214</v>
      </c>
      <c r="F25686" s="405">
        <v>99750</v>
      </c>
      <c r="G25686" s="292" t="s">
        <v>2980</v>
      </c>
    </row>
    <row r="25687" spans="1:7">
      <c r="A25687" s="292" t="s">
        <v>49</v>
      </c>
      <c r="B25687" s="405">
        <v>97493</v>
      </c>
      <c r="C25687" s="292" t="s">
        <v>2980</v>
      </c>
      <c r="E25687" s="292" t="s">
        <v>214</v>
      </c>
      <c r="F25687" s="405">
        <v>99751</v>
      </c>
      <c r="G25687" s="292" t="s">
        <v>2980</v>
      </c>
    </row>
    <row r="25688" spans="1:7">
      <c r="A25688" s="292" t="s">
        <v>49</v>
      </c>
      <c r="B25688" s="405">
        <v>97837</v>
      </c>
      <c r="C25688" s="292" t="s">
        <v>2980</v>
      </c>
      <c r="E25688" s="292" t="s">
        <v>214</v>
      </c>
      <c r="F25688" s="405">
        <v>99752</v>
      </c>
      <c r="G25688" s="292" t="s">
        <v>2980</v>
      </c>
    </row>
    <row r="25689" spans="1:7">
      <c r="A25689" s="292" t="s">
        <v>49</v>
      </c>
      <c r="B25689" s="405">
        <v>98381</v>
      </c>
      <c r="C25689" s="292" t="s">
        <v>2980</v>
      </c>
      <c r="E25689" s="292" t="s">
        <v>214</v>
      </c>
      <c r="F25689" s="405">
        <v>99753</v>
      </c>
      <c r="G25689" s="292" t="s">
        <v>2980</v>
      </c>
    </row>
    <row r="25690" spans="1:7">
      <c r="A25690" s="292" t="s">
        <v>49</v>
      </c>
      <c r="B25690" s="405">
        <v>99130</v>
      </c>
      <c r="C25690" s="292" t="s">
        <v>2980</v>
      </c>
      <c r="E25690" s="292" t="s">
        <v>214</v>
      </c>
      <c r="F25690" s="405">
        <v>99754</v>
      </c>
      <c r="G25690" s="292" t="s">
        <v>2980</v>
      </c>
    </row>
    <row r="25691" spans="1:7">
      <c r="A25691" s="292" t="s">
        <v>49</v>
      </c>
      <c r="B25691" s="405">
        <v>88301</v>
      </c>
      <c r="C25691" s="292" t="s">
        <v>2980</v>
      </c>
      <c r="E25691" s="292" t="s">
        <v>214</v>
      </c>
      <c r="F25691" s="405">
        <v>99755</v>
      </c>
      <c r="G25691" s="292" t="s">
        <v>2980</v>
      </c>
    </row>
    <row r="25692" spans="1:7">
      <c r="A25692" s="292" t="s">
        <v>49</v>
      </c>
      <c r="B25692" s="405">
        <v>89405</v>
      </c>
      <c r="C25692" s="292" t="s">
        <v>2980</v>
      </c>
      <c r="E25692" s="292" t="s">
        <v>214</v>
      </c>
      <c r="F25692" s="405">
        <v>99756</v>
      </c>
      <c r="G25692" s="292" t="s">
        <v>2980</v>
      </c>
    </row>
    <row r="25693" spans="1:7">
      <c r="A25693" s="292" t="s">
        <v>49</v>
      </c>
      <c r="B25693" s="405">
        <v>92365</v>
      </c>
      <c r="C25693" s="292" t="s">
        <v>2980</v>
      </c>
      <c r="E25693" s="292" t="s">
        <v>214</v>
      </c>
      <c r="F25693" s="405">
        <v>99757</v>
      </c>
      <c r="G25693" s="292" t="s">
        <v>2980</v>
      </c>
    </row>
    <row r="25694" spans="1:7">
      <c r="A25694" s="292" t="s">
        <v>49</v>
      </c>
      <c r="B25694" s="405">
        <v>93608</v>
      </c>
      <c r="C25694" s="292" t="s">
        <v>2980</v>
      </c>
      <c r="E25694" s="292" t="s">
        <v>214</v>
      </c>
      <c r="F25694" s="405">
        <v>99758</v>
      </c>
      <c r="G25694" s="292" t="s">
        <v>2980</v>
      </c>
    </row>
    <row r="25695" spans="1:7">
      <c r="A25695" s="292" t="s">
        <v>49</v>
      </c>
      <c r="B25695" s="405">
        <v>95383</v>
      </c>
      <c r="C25695" s="292" t="s">
        <v>2980</v>
      </c>
      <c r="E25695" s="292" t="s">
        <v>214</v>
      </c>
      <c r="F25695" s="405">
        <v>99759</v>
      </c>
      <c r="G25695" s="292" t="s">
        <v>2980</v>
      </c>
    </row>
    <row r="25696" spans="1:7">
      <c r="A25696" s="292" t="s">
        <v>49</v>
      </c>
      <c r="B25696" s="405">
        <v>95916</v>
      </c>
      <c r="C25696" s="292" t="s">
        <v>2980</v>
      </c>
      <c r="E25696" s="292" t="s">
        <v>214</v>
      </c>
      <c r="F25696" s="405">
        <v>99760</v>
      </c>
      <c r="G25696" s="292" t="s">
        <v>2980</v>
      </c>
    </row>
    <row r="25697" spans="1:7">
      <c r="A25697" s="292" t="s">
        <v>49</v>
      </c>
      <c r="B25697" s="405">
        <v>96112</v>
      </c>
      <c r="C25697" s="292" t="s">
        <v>2980</v>
      </c>
      <c r="E25697" s="292" t="s">
        <v>214</v>
      </c>
      <c r="F25697" s="405">
        <v>99761</v>
      </c>
      <c r="G25697" s="292" t="s">
        <v>2980</v>
      </c>
    </row>
    <row r="25698" spans="1:7">
      <c r="A25698" s="292" t="s">
        <v>49</v>
      </c>
      <c r="B25698" s="405">
        <v>97523</v>
      </c>
      <c r="C25698" s="292" t="s">
        <v>2980</v>
      </c>
      <c r="E25698" s="292" t="s">
        <v>214</v>
      </c>
      <c r="F25698" s="405">
        <v>99762</v>
      </c>
      <c r="G25698" s="292" t="s">
        <v>2980</v>
      </c>
    </row>
    <row r="25699" spans="1:7">
      <c r="A25699" s="292" t="s">
        <v>49</v>
      </c>
      <c r="B25699" s="405">
        <v>97842</v>
      </c>
      <c r="C25699" s="292" t="s">
        <v>2980</v>
      </c>
      <c r="E25699" s="292" t="s">
        <v>214</v>
      </c>
      <c r="F25699" s="405">
        <v>99763</v>
      </c>
      <c r="G25699" s="292" t="s">
        <v>2980</v>
      </c>
    </row>
    <row r="25700" spans="1:7">
      <c r="A25700" s="292" t="s">
        <v>49</v>
      </c>
      <c r="B25700" s="405">
        <v>98526</v>
      </c>
      <c r="C25700" s="292" t="s">
        <v>2980</v>
      </c>
      <c r="E25700" s="292" t="s">
        <v>214</v>
      </c>
      <c r="F25700" s="405">
        <v>99764</v>
      </c>
      <c r="G25700" s="292" t="s">
        <v>2980</v>
      </c>
    </row>
    <row r="25701" spans="1:7">
      <c r="A25701" s="292" t="s">
        <v>49</v>
      </c>
      <c r="B25701" s="405">
        <v>99131</v>
      </c>
      <c r="C25701" s="292" t="s">
        <v>2980</v>
      </c>
      <c r="E25701" s="292" t="s">
        <v>214</v>
      </c>
      <c r="F25701" s="405">
        <v>99765</v>
      </c>
      <c r="G25701" s="292" t="s">
        <v>2980</v>
      </c>
    </row>
    <row r="25702" spans="1:7">
      <c r="A25702" s="292" t="s">
        <v>49</v>
      </c>
      <c r="B25702" s="405">
        <v>88316</v>
      </c>
      <c r="C25702" s="292" t="s">
        <v>2980</v>
      </c>
      <c r="E25702" s="292" t="s">
        <v>214</v>
      </c>
      <c r="F25702" s="405">
        <v>99766</v>
      </c>
      <c r="G25702" s="292" t="s">
        <v>2980</v>
      </c>
    </row>
    <row r="25703" spans="1:7">
      <c r="A25703" s="292" t="s">
        <v>49</v>
      </c>
      <c r="B25703" s="405">
        <v>89407</v>
      </c>
      <c r="C25703" s="292" t="s">
        <v>2980</v>
      </c>
      <c r="E25703" s="292" t="s">
        <v>214</v>
      </c>
      <c r="F25703" s="405">
        <v>99767</v>
      </c>
      <c r="G25703" s="292" t="s">
        <v>2980</v>
      </c>
    </row>
    <row r="25704" spans="1:7">
      <c r="A25704" s="292" t="s">
        <v>49</v>
      </c>
      <c r="B25704" s="405">
        <v>92368</v>
      </c>
      <c r="C25704" s="292" t="s">
        <v>2980</v>
      </c>
      <c r="E25704" s="292" t="s">
        <v>214</v>
      </c>
      <c r="F25704" s="405">
        <v>99768</v>
      </c>
      <c r="G25704" s="292" t="s">
        <v>2980</v>
      </c>
    </row>
    <row r="25705" spans="1:7">
      <c r="A25705" s="292" t="s">
        <v>49</v>
      </c>
      <c r="B25705" s="405">
        <v>93623</v>
      </c>
      <c r="C25705" s="292" t="s">
        <v>2980</v>
      </c>
      <c r="E25705" s="292" t="s">
        <v>214</v>
      </c>
      <c r="F25705" s="405">
        <v>99769</v>
      </c>
      <c r="G25705" s="292" t="s">
        <v>2980</v>
      </c>
    </row>
    <row r="25706" spans="1:7">
      <c r="A25706" s="292" t="s">
        <v>49</v>
      </c>
      <c r="B25706" s="405">
        <v>95389</v>
      </c>
      <c r="C25706" s="292" t="s">
        <v>2980</v>
      </c>
      <c r="E25706" s="292" t="s">
        <v>214</v>
      </c>
      <c r="F25706" s="405">
        <v>99770</v>
      </c>
      <c r="G25706" s="292" t="s">
        <v>2980</v>
      </c>
    </row>
    <row r="25707" spans="1:7">
      <c r="A25707" s="292" t="s">
        <v>49</v>
      </c>
      <c r="B25707" s="405">
        <v>95919</v>
      </c>
      <c r="C25707" s="292" t="s">
        <v>2980</v>
      </c>
      <c r="E25707" s="292" t="s">
        <v>214</v>
      </c>
      <c r="F25707" s="405">
        <v>99771</v>
      </c>
      <c r="G25707" s="292" t="s">
        <v>2980</v>
      </c>
    </row>
    <row r="25708" spans="1:7">
      <c r="A25708" s="292" t="s">
        <v>49</v>
      </c>
      <c r="B25708" s="405">
        <v>96114</v>
      </c>
      <c r="C25708" s="292" t="s">
        <v>2980</v>
      </c>
      <c r="E25708" s="292" t="s">
        <v>214</v>
      </c>
      <c r="F25708" s="405">
        <v>99772</v>
      </c>
      <c r="G25708" s="292" t="s">
        <v>2980</v>
      </c>
    </row>
    <row r="25709" spans="1:7">
      <c r="A25709" s="292" t="s">
        <v>49</v>
      </c>
      <c r="B25709" s="405">
        <v>97530</v>
      </c>
      <c r="C25709" s="292" t="s">
        <v>2980</v>
      </c>
      <c r="E25709" s="292" t="s">
        <v>214</v>
      </c>
      <c r="F25709" s="405">
        <v>99773</v>
      </c>
      <c r="G25709" s="292" t="s">
        <v>2980</v>
      </c>
    </row>
    <row r="25710" spans="1:7">
      <c r="A25710" s="292" t="s">
        <v>49</v>
      </c>
      <c r="B25710" s="405">
        <v>97848</v>
      </c>
      <c r="C25710" s="292" t="s">
        <v>2980</v>
      </c>
      <c r="E25710" s="292" t="s">
        <v>214</v>
      </c>
      <c r="F25710" s="405">
        <v>99774</v>
      </c>
      <c r="G25710" s="292" t="s">
        <v>2980</v>
      </c>
    </row>
    <row r="25711" spans="1:7">
      <c r="A25711" s="292" t="s">
        <v>49</v>
      </c>
      <c r="B25711" s="405">
        <v>98539</v>
      </c>
      <c r="C25711" s="292" t="s">
        <v>2980</v>
      </c>
      <c r="E25711" s="292" t="s">
        <v>214</v>
      </c>
      <c r="F25711" s="405">
        <v>99776</v>
      </c>
      <c r="G25711" s="292" t="s">
        <v>2980</v>
      </c>
    </row>
    <row r="25712" spans="1:7">
      <c r="A25712" s="292" t="s">
        <v>49</v>
      </c>
      <c r="B25712" s="405">
        <v>99134</v>
      </c>
      <c r="C25712" s="292" t="s">
        <v>2980</v>
      </c>
      <c r="E25712" s="292" t="s">
        <v>214</v>
      </c>
      <c r="F25712" s="405">
        <v>99777</v>
      </c>
      <c r="G25712" s="292" t="s">
        <v>2980</v>
      </c>
    </row>
    <row r="25713" spans="1:7">
      <c r="A25713" s="292" t="s">
        <v>49</v>
      </c>
      <c r="B25713" s="405">
        <v>88318</v>
      </c>
      <c r="C25713" s="292" t="s">
        <v>2980</v>
      </c>
      <c r="E25713" s="292" t="s">
        <v>214</v>
      </c>
      <c r="F25713" s="405">
        <v>99778</v>
      </c>
      <c r="G25713" s="292" t="s">
        <v>2980</v>
      </c>
    </row>
    <row r="25714" spans="1:7">
      <c r="A25714" s="292" t="s">
        <v>49</v>
      </c>
      <c r="B25714" s="405">
        <v>89409</v>
      </c>
      <c r="C25714" s="292" t="s">
        <v>2980</v>
      </c>
      <c r="E25714" s="292" t="s">
        <v>214</v>
      </c>
      <c r="F25714" s="405">
        <v>99779</v>
      </c>
      <c r="G25714" s="292" t="s">
        <v>2980</v>
      </c>
    </row>
    <row r="25715" spans="1:7">
      <c r="A25715" s="292" t="s">
        <v>49</v>
      </c>
      <c r="B25715" s="405">
        <v>92389</v>
      </c>
      <c r="C25715" s="292" t="s">
        <v>2980</v>
      </c>
      <c r="E25715" s="292" t="s">
        <v>214</v>
      </c>
      <c r="F25715" s="405">
        <v>99780</v>
      </c>
      <c r="G25715" s="292" t="s">
        <v>2980</v>
      </c>
    </row>
    <row r="25716" spans="1:7">
      <c r="A25716" s="292" t="s">
        <v>49</v>
      </c>
      <c r="B25716" s="405">
        <v>93624</v>
      </c>
      <c r="C25716" s="292" t="s">
        <v>2980</v>
      </c>
      <c r="E25716" s="292" t="s">
        <v>214</v>
      </c>
      <c r="F25716" s="405">
        <v>99781</v>
      </c>
      <c r="G25716" s="292" t="s">
        <v>2980</v>
      </c>
    </row>
    <row r="25717" spans="1:7">
      <c r="A25717" s="292" t="s">
        <v>49</v>
      </c>
      <c r="B25717" s="405">
        <v>95412</v>
      </c>
      <c r="C25717" s="292" t="s">
        <v>2980</v>
      </c>
      <c r="E25717" s="292" t="s">
        <v>214</v>
      </c>
      <c r="F25717" s="405">
        <v>99782</v>
      </c>
      <c r="G25717" s="292" t="s">
        <v>2980</v>
      </c>
    </row>
    <row r="25718" spans="1:7">
      <c r="A25718" s="292" t="s">
        <v>49</v>
      </c>
      <c r="B25718" s="405">
        <v>95920</v>
      </c>
      <c r="C25718" s="292" t="s">
        <v>2980</v>
      </c>
      <c r="E25718" s="292" t="s">
        <v>214</v>
      </c>
      <c r="F25718" s="405">
        <v>99783</v>
      </c>
      <c r="G25718" s="292" t="s">
        <v>2980</v>
      </c>
    </row>
    <row r="25719" spans="1:7">
      <c r="A25719" s="292" t="s">
        <v>49</v>
      </c>
      <c r="B25719" s="405">
        <v>96115</v>
      </c>
      <c r="C25719" s="292" t="s">
        <v>2980</v>
      </c>
      <c r="E25719" s="292" t="s">
        <v>214</v>
      </c>
      <c r="F25719" s="405">
        <v>99784</v>
      </c>
      <c r="G25719" s="292" t="s">
        <v>2980</v>
      </c>
    </row>
    <row r="25720" spans="1:7">
      <c r="A25720" s="292" t="s">
        <v>49</v>
      </c>
      <c r="B25720" s="405">
        <v>97534</v>
      </c>
      <c r="C25720" s="292" t="s">
        <v>2980</v>
      </c>
      <c r="E25720" s="292" t="s">
        <v>214</v>
      </c>
      <c r="F25720" s="405">
        <v>99785</v>
      </c>
      <c r="G25720" s="292" t="s">
        <v>2980</v>
      </c>
    </row>
    <row r="25721" spans="1:7">
      <c r="A25721" s="292" t="s">
        <v>49</v>
      </c>
      <c r="B25721" s="405">
        <v>97856</v>
      </c>
      <c r="C25721" s="292" t="s">
        <v>2980</v>
      </c>
      <c r="E25721" s="292" t="s">
        <v>214</v>
      </c>
      <c r="F25721" s="405">
        <v>99786</v>
      </c>
      <c r="G25721" s="292" t="s">
        <v>2980</v>
      </c>
    </row>
    <row r="25722" spans="1:7">
      <c r="A25722" s="292" t="s">
        <v>49</v>
      </c>
      <c r="B25722" s="405">
        <v>98552</v>
      </c>
      <c r="C25722" s="292" t="s">
        <v>2980</v>
      </c>
      <c r="E25722" s="292" t="s">
        <v>214</v>
      </c>
      <c r="F25722" s="405">
        <v>99787</v>
      </c>
      <c r="G25722" s="292" t="s">
        <v>2980</v>
      </c>
    </row>
    <row r="25723" spans="1:7">
      <c r="A25723" s="292" t="s">
        <v>49</v>
      </c>
      <c r="B25723" s="405">
        <v>99136</v>
      </c>
      <c r="C25723" s="292" t="s">
        <v>2980</v>
      </c>
      <c r="E25723" s="292" t="s">
        <v>214</v>
      </c>
      <c r="F25723" s="405">
        <v>99788</v>
      </c>
      <c r="G25723" s="292" t="s">
        <v>2980</v>
      </c>
    </row>
    <row r="25724" spans="1:7">
      <c r="A25724" s="292" t="s">
        <v>49</v>
      </c>
      <c r="B25724" s="405">
        <v>88321</v>
      </c>
      <c r="C25724" s="292" t="s">
        <v>2980</v>
      </c>
      <c r="E25724" s="292" t="s">
        <v>214</v>
      </c>
      <c r="F25724" s="405">
        <v>99789</v>
      </c>
      <c r="G25724" s="292" t="s">
        <v>2980</v>
      </c>
    </row>
    <row r="25725" spans="1:7">
      <c r="A25725" s="292" t="s">
        <v>49</v>
      </c>
      <c r="B25725" s="405">
        <v>89412</v>
      </c>
      <c r="C25725" s="292" t="s">
        <v>2980</v>
      </c>
      <c r="E25725" s="292" t="s">
        <v>214</v>
      </c>
      <c r="F25725" s="405">
        <v>99790</v>
      </c>
      <c r="G25725" s="292" t="s">
        <v>2980</v>
      </c>
    </row>
    <row r="25726" spans="1:7">
      <c r="A25726" s="292" t="s">
        <v>49</v>
      </c>
      <c r="B25726" s="405">
        <v>92536</v>
      </c>
      <c r="C25726" s="292" t="s">
        <v>2980</v>
      </c>
      <c r="E25726" s="292" t="s">
        <v>214</v>
      </c>
      <c r="F25726" s="405">
        <v>99791</v>
      </c>
      <c r="G25726" s="292" t="s">
        <v>2980</v>
      </c>
    </row>
    <row r="25727" spans="1:7">
      <c r="A25727" s="292" t="s">
        <v>49</v>
      </c>
      <c r="B25727" s="405">
        <v>93627</v>
      </c>
      <c r="C25727" s="292" t="s">
        <v>2980</v>
      </c>
      <c r="E25727" s="292" t="s">
        <v>214</v>
      </c>
      <c r="F25727" s="405">
        <v>99801</v>
      </c>
      <c r="G25727" s="292" t="s">
        <v>2980</v>
      </c>
    </row>
    <row r="25728" spans="1:7">
      <c r="A25728" s="292" t="s">
        <v>49</v>
      </c>
      <c r="B25728" s="405">
        <v>95417</v>
      </c>
      <c r="C25728" s="292" t="s">
        <v>2980</v>
      </c>
      <c r="E25728" s="292" t="s">
        <v>214</v>
      </c>
      <c r="F25728" s="405">
        <v>99802</v>
      </c>
      <c r="G25728" s="292" t="s">
        <v>2980</v>
      </c>
    </row>
    <row r="25729" spans="1:7">
      <c r="A25729" s="292" t="s">
        <v>49</v>
      </c>
      <c r="B25729" s="405">
        <v>95922</v>
      </c>
      <c r="C25729" s="292" t="s">
        <v>2980</v>
      </c>
      <c r="E25729" s="292" t="s">
        <v>214</v>
      </c>
      <c r="F25729" s="405">
        <v>99803</v>
      </c>
      <c r="G25729" s="292" t="s">
        <v>2980</v>
      </c>
    </row>
    <row r="25730" spans="1:7">
      <c r="A25730" s="292" t="s">
        <v>49</v>
      </c>
      <c r="B25730" s="405">
        <v>96116</v>
      </c>
      <c r="C25730" s="292" t="s">
        <v>2980</v>
      </c>
      <c r="E25730" s="292" t="s">
        <v>214</v>
      </c>
      <c r="F25730" s="405">
        <v>99811</v>
      </c>
      <c r="G25730" s="292" t="s">
        <v>2980</v>
      </c>
    </row>
    <row r="25731" spans="1:7">
      <c r="A25731" s="292" t="s">
        <v>49</v>
      </c>
      <c r="B25731" s="405">
        <v>97538</v>
      </c>
      <c r="C25731" s="292" t="s">
        <v>2980</v>
      </c>
      <c r="E25731" s="292" t="s">
        <v>214</v>
      </c>
      <c r="F25731" s="405">
        <v>99812</v>
      </c>
      <c r="G25731" s="292" t="s">
        <v>2980</v>
      </c>
    </row>
    <row r="25732" spans="1:7">
      <c r="A25732" s="292" t="s">
        <v>49</v>
      </c>
      <c r="B25732" s="405">
        <v>97859</v>
      </c>
      <c r="C25732" s="292" t="s">
        <v>2980</v>
      </c>
      <c r="E25732" s="292" t="s">
        <v>214</v>
      </c>
      <c r="F25732" s="405">
        <v>99820</v>
      </c>
      <c r="G25732" s="292" t="s">
        <v>2980</v>
      </c>
    </row>
    <row r="25733" spans="1:7">
      <c r="A25733" s="292" t="s">
        <v>49</v>
      </c>
      <c r="B25733" s="405">
        <v>98559</v>
      </c>
      <c r="C25733" s="292" t="s">
        <v>2980</v>
      </c>
      <c r="E25733" s="292" t="s">
        <v>214</v>
      </c>
      <c r="F25733" s="405">
        <v>99821</v>
      </c>
      <c r="G25733" s="292" t="s">
        <v>2980</v>
      </c>
    </row>
    <row r="25734" spans="1:7">
      <c r="A25734" s="292" t="s">
        <v>49</v>
      </c>
      <c r="B25734" s="405">
        <v>99137</v>
      </c>
      <c r="C25734" s="292" t="s">
        <v>2980</v>
      </c>
      <c r="E25734" s="292" t="s">
        <v>214</v>
      </c>
      <c r="F25734" s="405">
        <v>99824</v>
      </c>
      <c r="G25734" s="292" t="s">
        <v>2980</v>
      </c>
    </row>
    <row r="25735" spans="1:7">
      <c r="A25735" s="292" t="s">
        <v>49</v>
      </c>
      <c r="B25735" s="405">
        <v>88340</v>
      </c>
      <c r="C25735" s="292" t="s">
        <v>2980</v>
      </c>
      <c r="E25735" s="292" t="s">
        <v>214</v>
      </c>
      <c r="F25735" s="405">
        <v>99825</v>
      </c>
      <c r="G25735" s="292" t="s">
        <v>2980</v>
      </c>
    </row>
    <row r="25736" spans="1:7">
      <c r="A25736" s="292" t="s">
        <v>49</v>
      </c>
      <c r="B25736" s="405">
        <v>89414</v>
      </c>
      <c r="C25736" s="292" t="s">
        <v>2980</v>
      </c>
      <c r="E25736" s="292" t="s">
        <v>214</v>
      </c>
      <c r="F25736" s="405">
        <v>99826</v>
      </c>
      <c r="G25736" s="292" t="s">
        <v>2980</v>
      </c>
    </row>
    <row r="25737" spans="1:7">
      <c r="A25737" s="292" t="s">
        <v>49</v>
      </c>
      <c r="B25737" s="405">
        <v>92539</v>
      </c>
      <c r="C25737" s="292" t="s">
        <v>2980</v>
      </c>
      <c r="E25737" s="292" t="s">
        <v>214</v>
      </c>
      <c r="F25737" s="405">
        <v>99827</v>
      </c>
      <c r="G25737" s="292" t="s">
        <v>2980</v>
      </c>
    </row>
    <row r="25738" spans="1:7">
      <c r="A25738" s="292" t="s">
        <v>49</v>
      </c>
      <c r="B25738" s="405">
        <v>93641</v>
      </c>
      <c r="C25738" s="292" t="s">
        <v>2980</v>
      </c>
      <c r="E25738" s="292" t="s">
        <v>214</v>
      </c>
      <c r="F25738" s="405">
        <v>99829</v>
      </c>
      <c r="G25738" s="292" t="s">
        <v>2980</v>
      </c>
    </row>
    <row r="25739" spans="1:7">
      <c r="A25739" s="292" t="s">
        <v>49</v>
      </c>
      <c r="B25739" s="405">
        <v>95421</v>
      </c>
      <c r="C25739" s="292" t="s">
        <v>2980</v>
      </c>
      <c r="E25739" s="292" t="s">
        <v>214</v>
      </c>
      <c r="F25739" s="405">
        <v>99830</v>
      </c>
      <c r="G25739" s="292" t="s">
        <v>2980</v>
      </c>
    </row>
    <row r="25740" spans="1:7">
      <c r="A25740" s="292" t="s">
        <v>49</v>
      </c>
      <c r="B25740" s="405">
        <v>95925</v>
      </c>
      <c r="C25740" s="292" t="s">
        <v>2980</v>
      </c>
      <c r="E25740" s="292" t="s">
        <v>214</v>
      </c>
      <c r="F25740" s="405">
        <v>99832</v>
      </c>
      <c r="G25740" s="292" t="s">
        <v>2980</v>
      </c>
    </row>
    <row r="25741" spans="1:7">
      <c r="A25741" s="292" t="s">
        <v>49</v>
      </c>
      <c r="B25741" s="405">
        <v>96117</v>
      </c>
      <c r="C25741" s="292" t="s">
        <v>2980</v>
      </c>
      <c r="E25741" s="292" t="s">
        <v>214</v>
      </c>
      <c r="F25741" s="405">
        <v>99833</v>
      </c>
      <c r="G25741" s="292" t="s">
        <v>2980</v>
      </c>
    </row>
    <row r="25742" spans="1:7">
      <c r="A25742" s="292" t="s">
        <v>49</v>
      </c>
      <c r="B25742" s="405">
        <v>97541</v>
      </c>
      <c r="C25742" s="292" t="s">
        <v>2980</v>
      </c>
      <c r="E25742" s="292" t="s">
        <v>214</v>
      </c>
      <c r="F25742" s="405">
        <v>99835</v>
      </c>
      <c r="G25742" s="292" t="s">
        <v>2980</v>
      </c>
    </row>
    <row r="25743" spans="1:7">
      <c r="A25743" s="292" t="s">
        <v>49</v>
      </c>
      <c r="B25743" s="405">
        <v>97864</v>
      </c>
      <c r="C25743" s="292" t="s">
        <v>2980</v>
      </c>
      <c r="E25743" s="292" t="s">
        <v>214</v>
      </c>
      <c r="F25743" s="405">
        <v>99836</v>
      </c>
      <c r="G25743" s="292" t="s">
        <v>2980</v>
      </c>
    </row>
    <row r="25744" spans="1:7">
      <c r="A25744" s="292" t="s">
        <v>49</v>
      </c>
      <c r="B25744" s="405">
        <v>98560</v>
      </c>
      <c r="C25744" s="292" t="s">
        <v>2980</v>
      </c>
      <c r="E25744" s="292" t="s">
        <v>214</v>
      </c>
      <c r="F25744" s="405">
        <v>99840</v>
      </c>
      <c r="G25744" s="292" t="s">
        <v>2980</v>
      </c>
    </row>
    <row r="25745" spans="1:7">
      <c r="A25745" s="292" t="s">
        <v>49</v>
      </c>
      <c r="B25745" s="405">
        <v>99138</v>
      </c>
      <c r="C25745" s="292" t="s">
        <v>2980</v>
      </c>
      <c r="E25745" s="292" t="s">
        <v>214</v>
      </c>
      <c r="F25745" s="405">
        <v>99841</v>
      </c>
      <c r="G25745" s="292" t="s">
        <v>2980</v>
      </c>
    </row>
    <row r="25746" spans="1:7">
      <c r="A25746" s="292" t="s">
        <v>49</v>
      </c>
      <c r="B25746" s="405">
        <v>88344</v>
      </c>
      <c r="C25746" s="292" t="s">
        <v>2980</v>
      </c>
      <c r="E25746" s="292" t="s">
        <v>214</v>
      </c>
      <c r="F25746" s="405">
        <v>99850</v>
      </c>
      <c r="G25746" s="292" t="s">
        <v>2980</v>
      </c>
    </row>
    <row r="25747" spans="1:7">
      <c r="A25747" s="292" t="s">
        <v>49</v>
      </c>
      <c r="B25747" s="405">
        <v>89415</v>
      </c>
      <c r="C25747" s="292" t="s">
        <v>2980</v>
      </c>
      <c r="E25747" s="292" t="s">
        <v>214</v>
      </c>
      <c r="F25747" s="405">
        <v>99901</v>
      </c>
      <c r="G25747" s="292" t="s">
        <v>2980</v>
      </c>
    </row>
    <row r="25748" spans="1:7">
      <c r="A25748" s="292" t="s">
        <v>49</v>
      </c>
      <c r="B25748" s="405">
        <v>92561</v>
      </c>
      <c r="C25748" s="292" t="s">
        <v>2980</v>
      </c>
      <c r="E25748" s="292" t="s">
        <v>214</v>
      </c>
      <c r="F25748" s="405">
        <v>99903</v>
      </c>
      <c r="G25748" s="292" t="s">
        <v>2980</v>
      </c>
    </row>
    <row r="25749" spans="1:7">
      <c r="A25749" s="292" t="s">
        <v>49</v>
      </c>
      <c r="B25749" s="405">
        <v>93643</v>
      </c>
      <c r="C25749" s="292" t="s">
        <v>2980</v>
      </c>
      <c r="E25749" s="292" t="s">
        <v>214</v>
      </c>
      <c r="F25749" s="405">
        <v>99918</v>
      </c>
      <c r="G25749" s="292" t="s">
        <v>2980</v>
      </c>
    </row>
    <row r="25750" spans="1:7">
      <c r="A25750" s="292" t="s">
        <v>49</v>
      </c>
      <c r="B25750" s="405">
        <v>95429</v>
      </c>
      <c r="C25750" s="292" t="s">
        <v>2980</v>
      </c>
      <c r="E25750" s="292" t="s">
        <v>214</v>
      </c>
      <c r="F25750" s="405">
        <v>99919</v>
      </c>
      <c r="G25750" s="292" t="s">
        <v>2980</v>
      </c>
    </row>
    <row r="25751" spans="1:7">
      <c r="A25751" s="292" t="s">
        <v>49</v>
      </c>
      <c r="B25751" s="405">
        <v>95939</v>
      </c>
      <c r="C25751" s="292" t="s">
        <v>2980</v>
      </c>
      <c r="E25751" s="292" t="s">
        <v>214</v>
      </c>
      <c r="F25751" s="405">
        <v>99920</v>
      </c>
      <c r="G25751" s="292" t="s">
        <v>2980</v>
      </c>
    </row>
    <row r="25752" spans="1:7">
      <c r="A25752" s="292" t="s">
        <v>49</v>
      </c>
      <c r="B25752" s="405">
        <v>96119</v>
      </c>
      <c r="C25752" s="292" t="s">
        <v>2980</v>
      </c>
      <c r="E25752" s="292" t="s">
        <v>214</v>
      </c>
      <c r="F25752" s="405">
        <v>99921</v>
      </c>
      <c r="G25752" s="292" t="s">
        <v>2980</v>
      </c>
    </row>
    <row r="25753" spans="1:7">
      <c r="A25753" s="292" t="s">
        <v>49</v>
      </c>
      <c r="B25753" s="405">
        <v>97543</v>
      </c>
      <c r="C25753" s="292" t="s">
        <v>2980</v>
      </c>
      <c r="E25753" s="292" t="s">
        <v>214</v>
      </c>
      <c r="F25753" s="405">
        <v>99922</v>
      </c>
      <c r="G25753" s="292" t="s">
        <v>2980</v>
      </c>
    </row>
    <row r="25754" spans="1:7">
      <c r="A25754" s="292" t="s">
        <v>49</v>
      </c>
      <c r="B25754" s="405">
        <v>97868</v>
      </c>
      <c r="C25754" s="292" t="s">
        <v>2980</v>
      </c>
      <c r="E25754" s="292" t="s">
        <v>214</v>
      </c>
      <c r="F25754" s="405">
        <v>99923</v>
      </c>
      <c r="G25754" s="292" t="s">
        <v>2980</v>
      </c>
    </row>
    <row r="25755" spans="1:7">
      <c r="A25755" s="292" t="s">
        <v>49</v>
      </c>
      <c r="B25755" s="405">
        <v>98575</v>
      </c>
      <c r="C25755" s="292" t="s">
        <v>2980</v>
      </c>
      <c r="E25755" s="292" t="s">
        <v>214</v>
      </c>
      <c r="F25755" s="405">
        <v>99925</v>
      </c>
      <c r="G25755" s="292" t="s">
        <v>2980</v>
      </c>
    </row>
    <row r="25756" spans="1:7">
      <c r="A25756" s="292" t="s">
        <v>49</v>
      </c>
      <c r="B25756" s="405">
        <v>88347</v>
      </c>
      <c r="C25756" s="292" t="s">
        <v>2980</v>
      </c>
      <c r="E25756" s="292" t="s">
        <v>214</v>
      </c>
      <c r="F25756" s="405">
        <v>99926</v>
      </c>
      <c r="G25756" s="292" t="s">
        <v>2980</v>
      </c>
    </row>
    <row r="25757" spans="1:7">
      <c r="A25757" s="292" t="s">
        <v>49</v>
      </c>
      <c r="B25757" s="405">
        <v>89418</v>
      </c>
      <c r="C25757" s="292" t="s">
        <v>2980</v>
      </c>
      <c r="E25757" s="292" t="s">
        <v>214</v>
      </c>
      <c r="F25757" s="405">
        <v>99927</v>
      </c>
      <c r="G25757" s="292" t="s">
        <v>2980</v>
      </c>
    </row>
    <row r="25758" spans="1:7">
      <c r="A25758" s="292" t="s">
        <v>49</v>
      </c>
      <c r="B25758" s="405">
        <v>93203</v>
      </c>
      <c r="C25758" s="292" t="s">
        <v>2980</v>
      </c>
      <c r="E25758" s="292" t="s">
        <v>214</v>
      </c>
      <c r="F25758" s="405">
        <v>99929</v>
      </c>
      <c r="G25758" s="292" t="s">
        <v>2980</v>
      </c>
    </row>
    <row r="25759" spans="1:7">
      <c r="A25759" s="292" t="s">
        <v>49</v>
      </c>
      <c r="B25759" s="405">
        <v>93651</v>
      </c>
      <c r="C25759" s="292" t="s">
        <v>2980</v>
      </c>
      <c r="E25759" s="292" t="s">
        <v>214</v>
      </c>
      <c r="F25759" s="405">
        <v>99950</v>
      </c>
      <c r="G25759" s="292" t="s">
        <v>2980</v>
      </c>
    </row>
    <row r="25760" spans="1:7">
      <c r="A25760" s="292" t="s">
        <v>49</v>
      </c>
      <c r="B25760" s="405">
        <v>95437</v>
      </c>
      <c r="C25760" s="292" t="s">
        <v>2980</v>
      </c>
      <c r="E25760" s="292" t="s">
        <v>214</v>
      </c>
      <c r="F25760" s="405">
        <v>96703</v>
      </c>
      <c r="G25760" s="292" t="s">
        <v>2980</v>
      </c>
    </row>
    <row r="25761" spans="1:7">
      <c r="A25761" s="292" t="s">
        <v>49</v>
      </c>
      <c r="B25761" s="405">
        <v>95942</v>
      </c>
      <c r="C25761" s="292" t="s">
        <v>2980</v>
      </c>
      <c r="E25761" s="292" t="s">
        <v>214</v>
      </c>
      <c r="F25761" s="405">
        <v>96704</v>
      </c>
      <c r="G25761" s="292" t="s">
        <v>2980</v>
      </c>
    </row>
    <row r="25762" spans="1:7">
      <c r="A25762" s="292" t="s">
        <v>49</v>
      </c>
      <c r="B25762" s="405">
        <v>96123</v>
      </c>
      <c r="C25762" s="292" t="s">
        <v>2980</v>
      </c>
      <c r="E25762" s="292" t="s">
        <v>214</v>
      </c>
      <c r="F25762" s="405">
        <v>96705</v>
      </c>
      <c r="G25762" s="292" t="s">
        <v>2980</v>
      </c>
    </row>
    <row r="25763" spans="1:7">
      <c r="A25763" s="292" t="s">
        <v>49</v>
      </c>
      <c r="B25763" s="405">
        <v>97621</v>
      </c>
      <c r="C25763" s="292" t="s">
        <v>2980</v>
      </c>
      <c r="E25763" s="292" t="s">
        <v>214</v>
      </c>
      <c r="F25763" s="405">
        <v>96708</v>
      </c>
      <c r="G25763" s="292" t="s">
        <v>2980</v>
      </c>
    </row>
    <row r="25764" spans="1:7">
      <c r="A25764" s="292" t="s">
        <v>49</v>
      </c>
      <c r="B25764" s="405">
        <v>97874</v>
      </c>
      <c r="C25764" s="292" t="s">
        <v>2980</v>
      </c>
      <c r="E25764" s="292" t="s">
        <v>214</v>
      </c>
      <c r="F25764" s="405">
        <v>96710</v>
      </c>
      <c r="G25764" s="292" t="s">
        <v>2980</v>
      </c>
    </row>
    <row r="25765" spans="1:7">
      <c r="A25765" s="292" t="s">
        <v>49</v>
      </c>
      <c r="B25765" s="405">
        <v>98580</v>
      </c>
      <c r="C25765" s="292" t="s">
        <v>2980</v>
      </c>
      <c r="E25765" s="292" t="s">
        <v>214</v>
      </c>
      <c r="F25765" s="405">
        <v>96713</v>
      </c>
      <c r="G25765" s="292" t="s">
        <v>2980</v>
      </c>
    </row>
    <row r="25766" spans="1:7">
      <c r="A25766" s="292" t="s">
        <v>49</v>
      </c>
      <c r="B25766" s="405">
        <v>88354</v>
      </c>
      <c r="C25766" s="292" t="s">
        <v>2980</v>
      </c>
      <c r="E25766" s="292" t="s">
        <v>214</v>
      </c>
      <c r="F25766" s="405">
        <v>96714</v>
      </c>
      <c r="G25766" s="292" t="s">
        <v>2980</v>
      </c>
    </row>
    <row r="25767" spans="1:7">
      <c r="A25767" s="292" t="s">
        <v>49</v>
      </c>
      <c r="B25767" s="405">
        <v>89420</v>
      </c>
      <c r="C25767" s="292" t="s">
        <v>2980</v>
      </c>
      <c r="E25767" s="292" t="s">
        <v>214</v>
      </c>
      <c r="F25767" s="405">
        <v>96715</v>
      </c>
      <c r="G25767" s="292" t="s">
        <v>2980</v>
      </c>
    </row>
    <row r="25768" spans="1:7">
      <c r="A25768" s="292" t="s">
        <v>49</v>
      </c>
      <c r="B25768" s="405">
        <v>93207</v>
      </c>
      <c r="C25768" s="292" t="s">
        <v>2980</v>
      </c>
      <c r="E25768" s="292" t="s">
        <v>214</v>
      </c>
      <c r="F25768" s="405">
        <v>96716</v>
      </c>
      <c r="G25768" s="292" t="s">
        <v>2980</v>
      </c>
    </row>
    <row r="25769" spans="1:7">
      <c r="A25769" s="292" t="s">
        <v>49</v>
      </c>
      <c r="B25769" s="405">
        <v>93653</v>
      </c>
      <c r="C25769" s="292" t="s">
        <v>2980</v>
      </c>
      <c r="E25769" s="292" t="s">
        <v>214</v>
      </c>
      <c r="F25769" s="405">
        <v>96718</v>
      </c>
      <c r="G25769" s="292" t="s">
        <v>2980</v>
      </c>
    </row>
    <row r="25770" spans="1:7">
      <c r="A25770" s="292" t="s">
        <v>49</v>
      </c>
      <c r="B25770" s="405">
        <v>95441</v>
      </c>
      <c r="C25770" s="292" t="s">
        <v>2980</v>
      </c>
      <c r="E25770" s="292" t="s">
        <v>214</v>
      </c>
      <c r="F25770" s="405">
        <v>96719</v>
      </c>
      <c r="G25770" s="292" t="s">
        <v>2980</v>
      </c>
    </row>
    <row r="25771" spans="1:7">
      <c r="A25771" s="292" t="s">
        <v>49</v>
      </c>
      <c r="B25771" s="405">
        <v>95944</v>
      </c>
      <c r="C25771" s="292" t="s">
        <v>2980</v>
      </c>
      <c r="E25771" s="292" t="s">
        <v>214</v>
      </c>
      <c r="F25771" s="405">
        <v>96720</v>
      </c>
      <c r="G25771" s="292" t="s">
        <v>2980</v>
      </c>
    </row>
    <row r="25772" spans="1:7">
      <c r="A25772" s="292" t="s">
        <v>49</v>
      </c>
      <c r="B25772" s="405">
        <v>96127</v>
      </c>
      <c r="C25772" s="292" t="s">
        <v>2980</v>
      </c>
      <c r="E25772" s="292" t="s">
        <v>214</v>
      </c>
      <c r="F25772" s="405">
        <v>96721</v>
      </c>
      <c r="G25772" s="292" t="s">
        <v>2980</v>
      </c>
    </row>
    <row r="25773" spans="1:7">
      <c r="A25773" s="292" t="s">
        <v>49</v>
      </c>
      <c r="B25773" s="405">
        <v>97622</v>
      </c>
      <c r="C25773" s="292" t="s">
        <v>2980</v>
      </c>
      <c r="E25773" s="292" t="s">
        <v>214</v>
      </c>
      <c r="F25773" s="405">
        <v>96722</v>
      </c>
      <c r="G25773" s="292" t="s">
        <v>2980</v>
      </c>
    </row>
    <row r="25774" spans="1:7">
      <c r="A25774" s="292" t="s">
        <v>49</v>
      </c>
      <c r="B25774" s="405">
        <v>97880</v>
      </c>
      <c r="C25774" s="292" t="s">
        <v>2980</v>
      </c>
      <c r="E25774" s="292" t="s">
        <v>214</v>
      </c>
      <c r="F25774" s="405">
        <v>96725</v>
      </c>
      <c r="G25774" s="292" t="s">
        <v>2980</v>
      </c>
    </row>
    <row r="25775" spans="1:7">
      <c r="A25775" s="292" t="s">
        <v>49</v>
      </c>
      <c r="B25775" s="405">
        <v>98583</v>
      </c>
      <c r="C25775" s="292" t="s">
        <v>2980</v>
      </c>
      <c r="E25775" s="292" t="s">
        <v>214</v>
      </c>
      <c r="F25775" s="405">
        <v>96726</v>
      </c>
      <c r="G25775" s="292" t="s">
        <v>2980</v>
      </c>
    </row>
    <row r="25776" spans="1:7">
      <c r="A25776" s="292" t="s">
        <v>49</v>
      </c>
      <c r="B25776" s="405">
        <v>88410</v>
      </c>
      <c r="C25776" s="292" t="s">
        <v>2980</v>
      </c>
      <c r="E25776" s="292" t="s">
        <v>214</v>
      </c>
      <c r="F25776" s="405">
        <v>96727</v>
      </c>
      <c r="G25776" s="292" t="s">
        <v>2980</v>
      </c>
    </row>
    <row r="25777" spans="1:7">
      <c r="A25777" s="292" t="s">
        <v>49</v>
      </c>
      <c r="B25777" s="405">
        <v>89421</v>
      </c>
      <c r="C25777" s="292" t="s">
        <v>2980</v>
      </c>
      <c r="E25777" s="292" t="s">
        <v>214</v>
      </c>
      <c r="F25777" s="405">
        <v>96728</v>
      </c>
      <c r="G25777" s="292" t="s">
        <v>2980</v>
      </c>
    </row>
    <row r="25778" spans="1:7">
      <c r="A25778" s="292" t="s">
        <v>49</v>
      </c>
      <c r="B25778" s="405">
        <v>93222</v>
      </c>
      <c r="C25778" s="292" t="s">
        <v>2980</v>
      </c>
      <c r="E25778" s="292" t="s">
        <v>214</v>
      </c>
      <c r="F25778" s="405">
        <v>96729</v>
      </c>
      <c r="G25778" s="292" t="s">
        <v>2980</v>
      </c>
    </row>
    <row r="25779" spans="1:7">
      <c r="A25779" s="292" t="s">
        <v>49</v>
      </c>
      <c r="B25779" s="405">
        <v>93664</v>
      </c>
      <c r="C25779" s="292" t="s">
        <v>2980</v>
      </c>
      <c r="E25779" s="292" t="s">
        <v>214</v>
      </c>
      <c r="F25779" s="405">
        <v>96732</v>
      </c>
      <c r="G25779" s="292" t="s">
        <v>2980</v>
      </c>
    </row>
    <row r="25780" spans="1:7">
      <c r="A25780" s="292" t="s">
        <v>49</v>
      </c>
      <c r="B25780" s="405">
        <v>95450</v>
      </c>
      <c r="C25780" s="292" t="s">
        <v>2980</v>
      </c>
      <c r="E25780" s="292" t="s">
        <v>214</v>
      </c>
      <c r="F25780" s="405">
        <v>96733</v>
      </c>
      <c r="G25780" s="292" t="s">
        <v>2980</v>
      </c>
    </row>
    <row r="25781" spans="1:7">
      <c r="A25781" s="292" t="s">
        <v>49</v>
      </c>
      <c r="B25781" s="405">
        <v>95984</v>
      </c>
      <c r="C25781" s="292" t="s">
        <v>2980</v>
      </c>
      <c r="E25781" s="292" t="s">
        <v>214</v>
      </c>
      <c r="F25781" s="405">
        <v>96738</v>
      </c>
      <c r="G25781" s="292" t="s">
        <v>2980</v>
      </c>
    </row>
    <row r="25782" spans="1:7">
      <c r="A25782" s="292" t="s">
        <v>49</v>
      </c>
      <c r="B25782" s="405">
        <v>96132</v>
      </c>
      <c r="C25782" s="292" t="s">
        <v>2980</v>
      </c>
      <c r="E25782" s="292" t="s">
        <v>214</v>
      </c>
      <c r="F25782" s="405">
        <v>96739</v>
      </c>
      <c r="G25782" s="292" t="s">
        <v>2980</v>
      </c>
    </row>
    <row r="25783" spans="1:7">
      <c r="A25783" s="292" t="s">
        <v>49</v>
      </c>
      <c r="B25783" s="405">
        <v>97623</v>
      </c>
      <c r="C25783" s="292" t="s">
        <v>2980</v>
      </c>
      <c r="E25783" s="292" t="s">
        <v>214</v>
      </c>
      <c r="F25783" s="405">
        <v>96740</v>
      </c>
      <c r="G25783" s="292" t="s">
        <v>2980</v>
      </c>
    </row>
    <row r="25784" spans="1:7">
      <c r="A25784" s="292" t="s">
        <v>49</v>
      </c>
      <c r="B25784" s="405">
        <v>97883</v>
      </c>
      <c r="C25784" s="292" t="s">
        <v>2980</v>
      </c>
      <c r="E25784" s="292" t="s">
        <v>214</v>
      </c>
      <c r="F25784" s="405">
        <v>96741</v>
      </c>
      <c r="G25784" s="292" t="s">
        <v>2980</v>
      </c>
    </row>
    <row r="25785" spans="1:7">
      <c r="A25785" s="292" t="s">
        <v>49</v>
      </c>
      <c r="B25785" s="405">
        <v>98602</v>
      </c>
      <c r="C25785" s="292" t="s">
        <v>2980</v>
      </c>
      <c r="E25785" s="292" t="s">
        <v>214</v>
      </c>
      <c r="F25785" s="405">
        <v>96742</v>
      </c>
      <c r="G25785" s="292" t="s">
        <v>2980</v>
      </c>
    </row>
    <row r="25786" spans="1:7">
      <c r="A25786" s="292" t="s">
        <v>49</v>
      </c>
      <c r="B25786" s="405">
        <v>88411</v>
      </c>
      <c r="C25786" s="292" t="s">
        <v>2980</v>
      </c>
      <c r="E25786" s="292" t="s">
        <v>214</v>
      </c>
      <c r="F25786" s="405">
        <v>96743</v>
      </c>
      <c r="G25786" s="292" t="s">
        <v>2980</v>
      </c>
    </row>
    <row r="25787" spans="1:7">
      <c r="A25787" s="292" t="s">
        <v>49</v>
      </c>
      <c r="B25787" s="405">
        <v>89424</v>
      </c>
      <c r="C25787" s="292" t="s">
        <v>2980</v>
      </c>
      <c r="E25787" s="292" t="s">
        <v>214</v>
      </c>
      <c r="F25787" s="405">
        <v>96745</v>
      </c>
      <c r="G25787" s="292" t="s">
        <v>2980</v>
      </c>
    </row>
    <row r="25788" spans="1:7">
      <c r="A25788" s="292" t="s">
        <v>49</v>
      </c>
      <c r="B25788" s="405">
        <v>93226</v>
      </c>
      <c r="C25788" s="292" t="s">
        <v>2980</v>
      </c>
      <c r="E25788" s="292" t="s">
        <v>214</v>
      </c>
      <c r="F25788" s="405">
        <v>96746</v>
      </c>
      <c r="G25788" s="292" t="s">
        <v>2980</v>
      </c>
    </row>
    <row r="25789" spans="1:7">
      <c r="A25789" s="292" t="s">
        <v>49</v>
      </c>
      <c r="B25789" s="405">
        <v>93667</v>
      </c>
      <c r="C25789" s="292" t="s">
        <v>2980</v>
      </c>
      <c r="E25789" s="292" t="s">
        <v>214</v>
      </c>
      <c r="F25789" s="405">
        <v>96747</v>
      </c>
      <c r="G25789" s="292" t="s">
        <v>2980</v>
      </c>
    </row>
    <row r="25790" spans="1:7">
      <c r="A25790" s="292" t="s">
        <v>49</v>
      </c>
      <c r="B25790" s="405">
        <v>95451</v>
      </c>
      <c r="C25790" s="292" t="s">
        <v>2980</v>
      </c>
      <c r="E25790" s="292" t="s">
        <v>214</v>
      </c>
      <c r="F25790" s="405">
        <v>96748</v>
      </c>
      <c r="G25790" s="292" t="s">
        <v>2980</v>
      </c>
    </row>
    <row r="25791" spans="1:7">
      <c r="A25791" s="292" t="s">
        <v>49</v>
      </c>
      <c r="B25791" s="405">
        <v>96008</v>
      </c>
      <c r="C25791" s="292" t="s">
        <v>2980</v>
      </c>
      <c r="E25791" s="292" t="s">
        <v>214</v>
      </c>
      <c r="F25791" s="405">
        <v>96749</v>
      </c>
      <c r="G25791" s="292" t="s">
        <v>2980</v>
      </c>
    </row>
    <row r="25792" spans="1:7">
      <c r="A25792" s="292" t="s">
        <v>49</v>
      </c>
      <c r="B25792" s="405">
        <v>96136</v>
      </c>
      <c r="C25792" s="292" t="s">
        <v>2980</v>
      </c>
      <c r="E25792" s="292" t="s">
        <v>214</v>
      </c>
      <c r="F25792" s="405">
        <v>96750</v>
      </c>
      <c r="G25792" s="292" t="s">
        <v>2980</v>
      </c>
    </row>
    <row r="25793" spans="1:7">
      <c r="A25793" s="292" t="s">
        <v>49</v>
      </c>
      <c r="B25793" s="405">
        <v>97624</v>
      </c>
      <c r="C25793" s="292" t="s">
        <v>2980</v>
      </c>
      <c r="E25793" s="292" t="s">
        <v>214</v>
      </c>
      <c r="F25793" s="405">
        <v>96751</v>
      </c>
      <c r="G25793" s="292" t="s">
        <v>2980</v>
      </c>
    </row>
    <row r="25794" spans="1:7">
      <c r="A25794" s="292" t="s">
        <v>49</v>
      </c>
      <c r="B25794" s="405">
        <v>97884</v>
      </c>
      <c r="C25794" s="292" t="s">
        <v>2980</v>
      </c>
      <c r="E25794" s="292" t="s">
        <v>214</v>
      </c>
      <c r="F25794" s="405">
        <v>96752</v>
      </c>
      <c r="G25794" s="292" t="s">
        <v>2980</v>
      </c>
    </row>
    <row r="25795" spans="1:7">
      <c r="A25795" s="292" t="s">
        <v>49</v>
      </c>
      <c r="B25795" s="405">
        <v>98621</v>
      </c>
      <c r="C25795" s="292" t="s">
        <v>2980</v>
      </c>
      <c r="E25795" s="292" t="s">
        <v>214</v>
      </c>
      <c r="F25795" s="405">
        <v>96753</v>
      </c>
      <c r="G25795" s="292" t="s">
        <v>2980</v>
      </c>
    </row>
    <row r="25796" spans="1:7">
      <c r="A25796" s="292" t="s">
        <v>49</v>
      </c>
      <c r="B25796" s="405">
        <v>88414</v>
      </c>
      <c r="C25796" s="292" t="s">
        <v>2980</v>
      </c>
      <c r="E25796" s="292" t="s">
        <v>214</v>
      </c>
      <c r="F25796" s="405">
        <v>96754</v>
      </c>
      <c r="G25796" s="292" t="s">
        <v>2980</v>
      </c>
    </row>
    <row r="25797" spans="1:7">
      <c r="A25797" s="292" t="s">
        <v>49</v>
      </c>
      <c r="B25797" s="405">
        <v>89425</v>
      </c>
      <c r="C25797" s="292" t="s">
        <v>2980</v>
      </c>
      <c r="E25797" s="292" t="s">
        <v>214</v>
      </c>
      <c r="F25797" s="405">
        <v>96755</v>
      </c>
      <c r="G25797" s="292" t="s">
        <v>2980</v>
      </c>
    </row>
    <row r="25798" spans="1:7">
      <c r="A25798" s="292" t="s">
        <v>49</v>
      </c>
      <c r="B25798" s="405">
        <v>93240</v>
      </c>
      <c r="C25798" s="292" t="s">
        <v>2980</v>
      </c>
      <c r="E25798" s="292" t="s">
        <v>214</v>
      </c>
      <c r="F25798" s="405">
        <v>96756</v>
      </c>
      <c r="G25798" s="292" t="s">
        <v>2980</v>
      </c>
    </row>
    <row r="25799" spans="1:7">
      <c r="A25799" s="292" t="s">
        <v>49</v>
      </c>
      <c r="B25799" s="405">
        <v>93675</v>
      </c>
      <c r="C25799" s="292" t="s">
        <v>2980</v>
      </c>
      <c r="E25799" s="292" t="s">
        <v>214</v>
      </c>
      <c r="F25799" s="405">
        <v>96757</v>
      </c>
      <c r="G25799" s="292" t="s">
        <v>2980</v>
      </c>
    </row>
    <row r="25800" spans="1:7">
      <c r="A25800" s="292" t="s">
        <v>49</v>
      </c>
      <c r="B25800" s="405">
        <v>95454</v>
      </c>
      <c r="C25800" s="292" t="s">
        <v>2980</v>
      </c>
      <c r="E25800" s="292" t="s">
        <v>214</v>
      </c>
      <c r="F25800" s="405">
        <v>96760</v>
      </c>
      <c r="G25800" s="292" t="s">
        <v>2980</v>
      </c>
    </row>
    <row r="25801" spans="1:7">
      <c r="A25801" s="292" t="s">
        <v>49</v>
      </c>
      <c r="B25801" s="405">
        <v>96010</v>
      </c>
      <c r="C25801" s="292" t="s">
        <v>2980</v>
      </c>
      <c r="E25801" s="292" t="s">
        <v>214</v>
      </c>
      <c r="F25801" s="405">
        <v>96761</v>
      </c>
      <c r="G25801" s="292" t="s">
        <v>2980</v>
      </c>
    </row>
    <row r="25802" spans="1:7">
      <c r="A25802" s="292" t="s">
        <v>49</v>
      </c>
      <c r="B25802" s="405">
        <v>96142</v>
      </c>
      <c r="C25802" s="292" t="s">
        <v>2980</v>
      </c>
      <c r="E25802" s="292" t="s">
        <v>214</v>
      </c>
      <c r="F25802" s="405">
        <v>96763</v>
      </c>
      <c r="G25802" s="292" t="s">
        <v>2980</v>
      </c>
    </row>
    <row r="25803" spans="1:7">
      <c r="A25803" s="292" t="s">
        <v>49</v>
      </c>
      <c r="B25803" s="405">
        <v>97625</v>
      </c>
      <c r="C25803" s="292" t="s">
        <v>2980</v>
      </c>
      <c r="E25803" s="292" t="s">
        <v>214</v>
      </c>
      <c r="F25803" s="405">
        <v>96764</v>
      </c>
      <c r="G25803" s="292" t="s">
        <v>2980</v>
      </c>
    </row>
    <row r="25804" spans="1:7">
      <c r="A25804" s="292" t="s">
        <v>49</v>
      </c>
      <c r="B25804" s="405">
        <v>97904</v>
      </c>
      <c r="C25804" s="292" t="s">
        <v>2980</v>
      </c>
      <c r="E25804" s="292" t="s">
        <v>214</v>
      </c>
      <c r="F25804" s="405">
        <v>96765</v>
      </c>
      <c r="G25804" s="292" t="s">
        <v>2980</v>
      </c>
    </row>
    <row r="25805" spans="1:7">
      <c r="A25805" s="292" t="s">
        <v>49</v>
      </c>
      <c r="B25805" s="405">
        <v>98640</v>
      </c>
      <c r="C25805" s="292" t="s">
        <v>2980</v>
      </c>
      <c r="E25805" s="292" t="s">
        <v>214</v>
      </c>
      <c r="F25805" s="405">
        <v>96766</v>
      </c>
      <c r="G25805" s="292" t="s">
        <v>2980</v>
      </c>
    </row>
    <row r="25806" spans="1:7">
      <c r="A25806" s="292" t="s">
        <v>49</v>
      </c>
      <c r="B25806" s="405">
        <v>88415</v>
      </c>
      <c r="C25806" s="292" t="s">
        <v>2980</v>
      </c>
      <c r="E25806" s="292" t="s">
        <v>214</v>
      </c>
      <c r="F25806" s="405">
        <v>96767</v>
      </c>
      <c r="G25806" s="292" t="s">
        <v>2980</v>
      </c>
    </row>
    <row r="25807" spans="1:7">
      <c r="A25807" s="292" t="s">
        <v>49</v>
      </c>
      <c r="B25807" s="405">
        <v>89426</v>
      </c>
      <c r="C25807" s="292" t="s">
        <v>2980</v>
      </c>
      <c r="E25807" s="292" t="s">
        <v>214</v>
      </c>
      <c r="F25807" s="405">
        <v>96768</v>
      </c>
      <c r="G25807" s="292" t="s">
        <v>2980</v>
      </c>
    </row>
    <row r="25808" spans="1:7">
      <c r="A25808" s="292" t="s">
        <v>49</v>
      </c>
      <c r="B25808" s="405">
        <v>93250</v>
      </c>
      <c r="C25808" s="292" t="s">
        <v>2980</v>
      </c>
      <c r="E25808" s="292" t="s">
        <v>214</v>
      </c>
      <c r="F25808" s="405">
        <v>96769</v>
      </c>
      <c r="G25808" s="292" t="s">
        <v>2980</v>
      </c>
    </row>
    <row r="25809" spans="1:7">
      <c r="A25809" s="292" t="s">
        <v>49</v>
      </c>
      <c r="B25809" s="405">
        <v>93920</v>
      </c>
      <c r="C25809" s="292" t="s">
        <v>2980</v>
      </c>
      <c r="E25809" s="292" t="s">
        <v>214</v>
      </c>
      <c r="F25809" s="405">
        <v>96770</v>
      </c>
      <c r="G25809" s="292" t="s">
        <v>2980</v>
      </c>
    </row>
    <row r="25810" spans="1:7">
      <c r="A25810" s="292" t="s">
        <v>49</v>
      </c>
      <c r="B25810" s="405">
        <v>95459</v>
      </c>
      <c r="C25810" s="292" t="s">
        <v>2980</v>
      </c>
      <c r="E25810" s="292" t="s">
        <v>214</v>
      </c>
      <c r="F25810" s="405">
        <v>96771</v>
      </c>
      <c r="G25810" s="292" t="s">
        <v>2980</v>
      </c>
    </row>
    <row r="25811" spans="1:7">
      <c r="A25811" s="292" t="s">
        <v>49</v>
      </c>
      <c r="B25811" s="405">
        <v>96011</v>
      </c>
      <c r="C25811" s="292" t="s">
        <v>2980</v>
      </c>
      <c r="E25811" s="292" t="s">
        <v>214</v>
      </c>
      <c r="F25811" s="405">
        <v>96772</v>
      </c>
      <c r="G25811" s="292" t="s">
        <v>2980</v>
      </c>
    </row>
    <row r="25812" spans="1:7">
      <c r="A25812" s="292" t="s">
        <v>49</v>
      </c>
      <c r="B25812" s="405">
        <v>97001</v>
      </c>
      <c r="C25812" s="292" t="s">
        <v>2980</v>
      </c>
      <c r="E25812" s="292" t="s">
        <v>214</v>
      </c>
      <c r="F25812" s="405">
        <v>96773</v>
      </c>
      <c r="G25812" s="292" t="s">
        <v>2980</v>
      </c>
    </row>
    <row r="25813" spans="1:7">
      <c r="A25813" s="292" t="s">
        <v>49</v>
      </c>
      <c r="B25813" s="405">
        <v>97626</v>
      </c>
      <c r="C25813" s="292" t="s">
        <v>2980</v>
      </c>
      <c r="E25813" s="292" t="s">
        <v>214</v>
      </c>
      <c r="F25813" s="405">
        <v>96774</v>
      </c>
      <c r="G25813" s="292" t="s">
        <v>2980</v>
      </c>
    </row>
    <row r="25814" spans="1:7">
      <c r="A25814" s="292" t="s">
        <v>49</v>
      </c>
      <c r="B25814" s="405">
        <v>97905</v>
      </c>
      <c r="C25814" s="292" t="s">
        <v>2980</v>
      </c>
      <c r="E25814" s="292" t="s">
        <v>214</v>
      </c>
      <c r="F25814" s="405">
        <v>96775</v>
      </c>
      <c r="G25814" s="292" t="s">
        <v>2980</v>
      </c>
    </row>
    <row r="25815" spans="1:7">
      <c r="A25815" s="292" t="s">
        <v>49</v>
      </c>
      <c r="B25815" s="405">
        <v>98643</v>
      </c>
      <c r="C25815" s="292" t="s">
        <v>2980</v>
      </c>
      <c r="E25815" s="292" t="s">
        <v>214</v>
      </c>
      <c r="F25815" s="405">
        <v>96776</v>
      </c>
      <c r="G25815" s="292" t="s">
        <v>2980</v>
      </c>
    </row>
    <row r="25816" spans="1:7">
      <c r="A25816" s="292" t="s">
        <v>49</v>
      </c>
      <c r="B25816" s="405">
        <v>88417</v>
      </c>
      <c r="C25816" s="292" t="s">
        <v>2980</v>
      </c>
      <c r="E25816" s="292" t="s">
        <v>214</v>
      </c>
      <c r="F25816" s="405">
        <v>96777</v>
      </c>
      <c r="G25816" s="292" t="s">
        <v>2980</v>
      </c>
    </row>
    <row r="25817" spans="1:7">
      <c r="A25817" s="292" t="s">
        <v>49</v>
      </c>
      <c r="B25817" s="405">
        <v>89427</v>
      </c>
      <c r="C25817" s="292" t="s">
        <v>2980</v>
      </c>
      <c r="E25817" s="292" t="s">
        <v>214</v>
      </c>
      <c r="F25817" s="405">
        <v>96778</v>
      </c>
      <c r="G25817" s="292" t="s">
        <v>2980</v>
      </c>
    </row>
    <row r="25818" spans="1:7">
      <c r="A25818" s="292" t="s">
        <v>49</v>
      </c>
      <c r="B25818" s="405">
        <v>93251</v>
      </c>
      <c r="C25818" s="292" t="s">
        <v>2980</v>
      </c>
      <c r="E25818" s="292" t="s">
        <v>214</v>
      </c>
      <c r="F25818" s="405">
        <v>96779</v>
      </c>
      <c r="G25818" s="292" t="s">
        <v>2980</v>
      </c>
    </row>
    <row r="25819" spans="1:7">
      <c r="A25819" s="292" t="s">
        <v>49</v>
      </c>
      <c r="B25819" s="405">
        <v>93927</v>
      </c>
      <c r="C25819" s="292" t="s">
        <v>2980</v>
      </c>
      <c r="E25819" s="292" t="s">
        <v>214</v>
      </c>
      <c r="F25819" s="405">
        <v>96780</v>
      </c>
      <c r="G25819" s="292" t="s">
        <v>2980</v>
      </c>
    </row>
    <row r="25820" spans="1:7">
      <c r="A25820" s="292" t="s">
        <v>49</v>
      </c>
      <c r="B25820" s="405">
        <v>95465</v>
      </c>
      <c r="C25820" s="292" t="s">
        <v>2980</v>
      </c>
      <c r="E25820" s="292" t="s">
        <v>214</v>
      </c>
      <c r="F25820" s="405">
        <v>96781</v>
      </c>
      <c r="G25820" s="292" t="s">
        <v>2980</v>
      </c>
    </row>
    <row r="25821" spans="1:7">
      <c r="A25821" s="292" t="s">
        <v>49</v>
      </c>
      <c r="B25821" s="405">
        <v>96014</v>
      </c>
      <c r="C25821" s="292" t="s">
        <v>2980</v>
      </c>
      <c r="E25821" s="292" t="s">
        <v>214</v>
      </c>
      <c r="F25821" s="405">
        <v>96783</v>
      </c>
      <c r="G25821" s="292" t="s">
        <v>2980</v>
      </c>
    </row>
    <row r="25822" spans="1:7">
      <c r="A25822" s="292" t="s">
        <v>49</v>
      </c>
      <c r="B25822" s="405">
        <v>97021</v>
      </c>
      <c r="C25822" s="292" t="s">
        <v>2980</v>
      </c>
      <c r="E25822" s="292" t="s">
        <v>214</v>
      </c>
      <c r="F25822" s="405">
        <v>96784</v>
      </c>
      <c r="G25822" s="292" t="s">
        <v>2980</v>
      </c>
    </row>
    <row r="25823" spans="1:7">
      <c r="A25823" s="292" t="s">
        <v>49</v>
      </c>
      <c r="B25823" s="405">
        <v>97630</v>
      </c>
      <c r="C25823" s="292" t="s">
        <v>2980</v>
      </c>
      <c r="E25823" s="292" t="s">
        <v>214</v>
      </c>
      <c r="F25823" s="405">
        <v>96785</v>
      </c>
      <c r="G25823" s="292" t="s">
        <v>2980</v>
      </c>
    </row>
    <row r="25824" spans="1:7">
      <c r="A25824" s="292" t="s">
        <v>49</v>
      </c>
      <c r="B25824" s="405">
        <v>97908</v>
      </c>
      <c r="C25824" s="292" t="s">
        <v>2980</v>
      </c>
      <c r="E25824" s="292" t="s">
        <v>214</v>
      </c>
      <c r="F25824" s="405">
        <v>96788</v>
      </c>
      <c r="G25824" s="292" t="s">
        <v>2980</v>
      </c>
    </row>
    <row r="25825" spans="1:7">
      <c r="A25825" s="292" t="s">
        <v>49</v>
      </c>
      <c r="B25825" s="405">
        <v>98650</v>
      </c>
      <c r="C25825" s="292" t="s">
        <v>2980</v>
      </c>
      <c r="E25825" s="292" t="s">
        <v>214</v>
      </c>
      <c r="F25825" s="405">
        <v>96790</v>
      </c>
      <c r="G25825" s="292" t="s">
        <v>2980</v>
      </c>
    </row>
    <row r="25826" spans="1:7">
      <c r="E25826" s="292" t="s">
        <v>214</v>
      </c>
      <c r="F25826" s="405">
        <v>96793</v>
      </c>
      <c r="G25826" s="292" t="s">
        <v>2980</v>
      </c>
    </row>
    <row r="25827" spans="1:7">
      <c r="E25827" s="292" t="s">
        <v>214</v>
      </c>
      <c r="F25827" s="405">
        <v>96796</v>
      </c>
      <c r="G25827" s="292" t="s">
        <v>2980</v>
      </c>
    </row>
    <row r="25828" spans="1:7">
      <c r="E25828" s="292" t="s">
        <v>214</v>
      </c>
      <c r="F25828" s="405">
        <v>96701</v>
      </c>
      <c r="G25828" s="292" t="s">
        <v>2980</v>
      </c>
    </row>
    <row r="25829" spans="1:7">
      <c r="E25829" s="292" t="s">
        <v>214</v>
      </c>
      <c r="F25829" s="405">
        <v>96706</v>
      </c>
      <c r="G25829" s="292" t="s">
        <v>2980</v>
      </c>
    </row>
    <row r="25830" spans="1:7">
      <c r="E25830" s="292" t="s">
        <v>214</v>
      </c>
      <c r="F25830" s="405">
        <v>96707</v>
      </c>
      <c r="G25830" s="292" t="s">
        <v>2980</v>
      </c>
    </row>
    <row r="25831" spans="1:7">
      <c r="E25831" s="292" t="s">
        <v>214</v>
      </c>
      <c r="F25831" s="405">
        <v>96709</v>
      </c>
      <c r="G25831" s="292" t="s">
        <v>2980</v>
      </c>
    </row>
    <row r="25832" spans="1:7">
      <c r="E25832" s="292" t="s">
        <v>214</v>
      </c>
      <c r="F25832" s="405">
        <v>96712</v>
      </c>
      <c r="G25832" s="292" t="s">
        <v>2980</v>
      </c>
    </row>
    <row r="25833" spans="1:7">
      <c r="E25833" s="292" t="s">
        <v>214</v>
      </c>
      <c r="F25833" s="405">
        <v>96717</v>
      </c>
      <c r="G25833" s="292" t="s">
        <v>2980</v>
      </c>
    </row>
    <row r="25834" spans="1:7">
      <c r="E25834" s="292" t="s">
        <v>214</v>
      </c>
      <c r="F25834" s="405">
        <v>96730</v>
      </c>
      <c r="G25834" s="292" t="s">
        <v>2980</v>
      </c>
    </row>
    <row r="25835" spans="1:7">
      <c r="E25835" s="292" t="s">
        <v>214</v>
      </c>
      <c r="F25835" s="405">
        <v>96731</v>
      </c>
      <c r="G25835" s="292" t="s">
        <v>2980</v>
      </c>
    </row>
    <row r="25836" spans="1:7">
      <c r="E25836" s="292" t="s">
        <v>214</v>
      </c>
      <c r="F25836" s="405">
        <v>96734</v>
      </c>
      <c r="G25836" s="292" t="s">
        <v>2980</v>
      </c>
    </row>
    <row r="25837" spans="1:7">
      <c r="E25837" s="292" t="s">
        <v>214</v>
      </c>
      <c r="F25837" s="405">
        <v>96744</v>
      </c>
      <c r="G25837" s="292" t="s">
        <v>2980</v>
      </c>
    </row>
    <row r="25838" spans="1:7">
      <c r="E25838" s="292" t="s">
        <v>214</v>
      </c>
      <c r="F25838" s="405">
        <v>96759</v>
      </c>
      <c r="G25838" s="292" t="s">
        <v>2980</v>
      </c>
    </row>
    <row r="25839" spans="1:7">
      <c r="E25839" s="292" t="s">
        <v>214</v>
      </c>
      <c r="F25839" s="405">
        <v>96762</v>
      </c>
      <c r="G25839" s="292" t="s">
        <v>2980</v>
      </c>
    </row>
    <row r="25840" spans="1:7">
      <c r="E25840" s="292" t="s">
        <v>214</v>
      </c>
      <c r="F25840" s="405">
        <v>96782</v>
      </c>
      <c r="G25840" s="292" t="s">
        <v>2980</v>
      </c>
    </row>
    <row r="25841" spans="5:7">
      <c r="E25841" s="292" t="s">
        <v>214</v>
      </c>
      <c r="F25841" s="405">
        <v>96786</v>
      </c>
      <c r="G25841" s="292" t="s">
        <v>2980</v>
      </c>
    </row>
    <row r="25842" spans="5:7">
      <c r="E25842" s="292" t="s">
        <v>214</v>
      </c>
      <c r="F25842" s="405">
        <v>96789</v>
      </c>
      <c r="G25842" s="292" t="s">
        <v>2980</v>
      </c>
    </row>
    <row r="25843" spans="5:7">
      <c r="E25843" s="292" t="s">
        <v>214</v>
      </c>
      <c r="F25843" s="405">
        <v>96791</v>
      </c>
      <c r="G25843" s="292" t="s">
        <v>2980</v>
      </c>
    </row>
    <row r="25844" spans="5:7">
      <c r="E25844" s="292" t="s">
        <v>214</v>
      </c>
      <c r="F25844" s="405">
        <v>96792</v>
      </c>
      <c r="G25844" s="292" t="s">
        <v>2980</v>
      </c>
    </row>
    <row r="25845" spans="5:7">
      <c r="E25845" s="292" t="s">
        <v>214</v>
      </c>
      <c r="F25845" s="405">
        <v>96795</v>
      </c>
      <c r="G25845" s="292" t="s">
        <v>2980</v>
      </c>
    </row>
    <row r="25846" spans="5:7">
      <c r="E25846" s="292" t="s">
        <v>214</v>
      </c>
      <c r="F25846" s="405">
        <v>96797</v>
      </c>
      <c r="G25846" s="292" t="s">
        <v>2980</v>
      </c>
    </row>
    <row r="25847" spans="5:7">
      <c r="E25847" s="292" t="s">
        <v>214</v>
      </c>
      <c r="F25847" s="405">
        <v>96853</v>
      </c>
      <c r="G25847" s="292" t="s">
        <v>2980</v>
      </c>
    </row>
    <row r="25848" spans="5:7">
      <c r="E25848" s="292" t="s">
        <v>214</v>
      </c>
      <c r="F25848" s="405">
        <v>96854</v>
      </c>
      <c r="G25848" s="292" t="s">
        <v>2980</v>
      </c>
    </row>
    <row r="25849" spans="5:7">
      <c r="E25849" s="292" t="s">
        <v>214</v>
      </c>
      <c r="F25849" s="405">
        <v>96857</v>
      </c>
      <c r="G25849" s="292" t="s">
        <v>2980</v>
      </c>
    </row>
    <row r="25850" spans="5:7">
      <c r="E25850" s="292" t="s">
        <v>214</v>
      </c>
      <c r="F25850" s="405">
        <v>96858</v>
      </c>
      <c r="G25850" s="292" t="s">
        <v>2980</v>
      </c>
    </row>
    <row r="25851" spans="5:7">
      <c r="E25851" s="292" t="s">
        <v>214</v>
      </c>
      <c r="F25851" s="405">
        <v>96859</v>
      </c>
      <c r="G25851" s="292" t="s">
        <v>2980</v>
      </c>
    </row>
    <row r="25852" spans="5:7">
      <c r="E25852" s="292" t="s">
        <v>214</v>
      </c>
      <c r="F25852" s="405">
        <v>96860</v>
      </c>
      <c r="G25852" s="292" t="s">
        <v>2980</v>
      </c>
    </row>
    <row r="25853" spans="5:7">
      <c r="E25853" s="292" t="s">
        <v>214</v>
      </c>
      <c r="F25853" s="405">
        <v>96861</v>
      </c>
      <c r="G25853" s="292" t="s">
        <v>2980</v>
      </c>
    </row>
    <row r="25854" spans="5:7">
      <c r="E25854" s="292" t="s">
        <v>214</v>
      </c>
      <c r="F25854" s="405">
        <v>96862</v>
      </c>
      <c r="G25854" s="292" t="s">
        <v>2980</v>
      </c>
    </row>
    <row r="25855" spans="5:7">
      <c r="E25855" s="292" t="s">
        <v>214</v>
      </c>
      <c r="F25855" s="405">
        <v>96863</v>
      </c>
      <c r="G25855" s="292" t="s">
        <v>2980</v>
      </c>
    </row>
  </sheetData>
  <phoneticPr fontId="233" type="noConversion"/>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3">
    <tabColor rgb="FF0678CD"/>
  </sheetPr>
  <dimension ref="A1:AE158"/>
  <sheetViews>
    <sheetView showGridLines="0" zoomScale="70" zoomScaleNormal="70" workbookViewId="0">
      <pane xSplit="4" ySplit="7" topLeftCell="E8" activePane="bottomRight" state="frozen"/>
      <selection pane="topRight"/>
      <selection pane="bottomLeft"/>
      <selection pane="bottomRight" activeCell="D5" sqref="D5:D7"/>
    </sheetView>
  </sheetViews>
  <sheetFormatPr defaultColWidth="9" defaultRowHeight="13.5"/>
  <cols>
    <col min="1" max="1" width="10.59765625" customWidth="1"/>
    <col min="2" max="2" width="26.59765625" customWidth="1"/>
    <col min="3" max="3" width="13.06640625" style="58" customWidth="1"/>
    <col min="4" max="4" width="50" customWidth="1"/>
    <col min="5" max="5" width="47.1328125" customWidth="1"/>
    <col min="6" max="6" width="31.53125" customWidth="1"/>
    <col min="7" max="7" width="22.73046875" customWidth="1"/>
    <col min="8" max="8" width="27" customWidth="1"/>
    <col min="9" max="9" width="18.796875" customWidth="1"/>
    <col min="10" max="10" width="17" customWidth="1"/>
    <col min="11" max="11" width="10.59765625" customWidth="1"/>
    <col min="12" max="12" width="18" customWidth="1"/>
    <col min="13" max="17" width="15.59765625" customWidth="1"/>
    <col min="18" max="18" width="32" customWidth="1"/>
    <col min="19" max="22" width="15.59765625" customWidth="1"/>
    <col min="23" max="23" width="29.1328125" customWidth="1"/>
    <col min="24" max="24" width="52.73046875" customWidth="1"/>
    <col min="25" max="25" width="21.73046875" customWidth="1"/>
    <col min="26" max="26" width="22.46484375" customWidth="1"/>
    <col min="27" max="27" width="65" customWidth="1"/>
    <col min="28" max="28" width="17.19921875" customWidth="1"/>
    <col min="29" max="29" width="13.9296875" customWidth="1"/>
    <col min="30" max="30" width="12.33203125" customWidth="1"/>
    <col min="31" max="31" width="10.73046875" customWidth="1"/>
    <col min="33" max="35" width="9.59765625"/>
  </cols>
  <sheetData>
    <row r="1" spans="1:31" s="9" customFormat="1" ht="10.050000000000001" customHeight="1">
      <c r="B1"/>
      <c r="C1" s="58"/>
      <c r="D1"/>
      <c r="E1"/>
      <c r="F1"/>
      <c r="G1"/>
      <c r="H1" s="58"/>
      <c r="I1" s="58"/>
      <c r="J1" s="58"/>
      <c r="K1"/>
      <c r="L1"/>
      <c r="M1"/>
      <c r="N1"/>
      <c r="O1" s="312"/>
      <c r="P1" s="312"/>
      <c r="Q1" s="312"/>
      <c r="R1" s="312"/>
      <c r="S1" s="312"/>
      <c r="T1" s="312"/>
      <c r="U1" s="312"/>
      <c r="V1" s="312"/>
      <c r="W1" s="312"/>
      <c r="X1" s="312"/>
      <c r="Y1" s="312"/>
      <c r="Z1" s="312"/>
      <c r="AA1" s="312"/>
      <c r="AB1" s="312"/>
      <c r="AC1" s="312"/>
      <c r="AD1" s="312"/>
    </row>
    <row r="2" spans="1:31" s="9" customFormat="1" ht="50.65">
      <c r="B2" s="540" t="s">
        <v>2983</v>
      </c>
      <c r="C2" s="540"/>
      <c r="D2" s="540"/>
      <c r="E2" s="540"/>
      <c r="F2" s="540"/>
      <c r="G2" s="540"/>
      <c r="H2" s="540"/>
      <c r="I2" s="540"/>
      <c r="J2" s="540"/>
      <c r="K2" s="540"/>
      <c r="L2" s="540"/>
      <c r="M2" s="540"/>
      <c r="N2" s="540"/>
      <c r="O2" s="540"/>
      <c r="P2" s="540"/>
      <c r="Q2" s="540"/>
      <c r="R2" s="540"/>
      <c r="S2" s="540"/>
      <c r="T2" s="540"/>
      <c r="U2" s="540"/>
      <c r="V2" s="540"/>
      <c r="W2" s="540"/>
      <c r="X2" s="540"/>
      <c r="Y2" s="540"/>
      <c r="Z2" s="540"/>
      <c r="AA2" s="540"/>
      <c r="AB2" s="540"/>
      <c r="AC2" s="312"/>
      <c r="AD2" s="312"/>
    </row>
    <row r="3" spans="1:31" s="9" customFormat="1" ht="27.75">
      <c r="B3" s="509" t="s">
        <v>2984</v>
      </c>
      <c r="C3" s="509"/>
      <c r="D3" s="509"/>
      <c r="E3" s="509"/>
      <c r="F3" s="509"/>
      <c r="G3" s="509"/>
      <c r="H3" s="509"/>
      <c r="I3" s="509"/>
      <c r="J3" s="509"/>
      <c r="K3" s="509"/>
      <c r="L3" s="509"/>
      <c r="M3" s="509"/>
      <c r="N3" s="509"/>
      <c r="O3" s="509"/>
      <c r="P3" s="509"/>
      <c r="Q3" s="509"/>
      <c r="R3" s="509"/>
      <c r="S3" s="509"/>
      <c r="T3" s="509"/>
      <c r="U3" s="509"/>
      <c r="V3" s="509"/>
      <c r="W3" s="509"/>
      <c r="X3" s="509"/>
      <c r="Y3" s="509"/>
      <c r="Z3" s="509"/>
      <c r="AA3" s="509"/>
      <c r="AB3" s="509"/>
      <c r="AC3" s="348"/>
      <c r="AD3" s="312"/>
    </row>
    <row r="4" spans="1:31" s="9" customFormat="1" ht="12" customHeight="1">
      <c r="C4" s="292"/>
      <c r="AC4" s="312"/>
      <c r="AD4" s="312"/>
    </row>
    <row r="5" spans="1:31" s="287" customFormat="1" ht="27.75">
      <c r="A5" s="548" t="s">
        <v>2985</v>
      </c>
      <c r="B5" s="548" t="s">
        <v>2986</v>
      </c>
      <c r="C5" s="548" t="s">
        <v>2987</v>
      </c>
      <c r="D5" s="548" t="s">
        <v>2988</v>
      </c>
      <c r="E5" s="548" t="s">
        <v>2989</v>
      </c>
      <c r="F5" s="548" t="s">
        <v>2990</v>
      </c>
      <c r="G5" s="548" t="s">
        <v>2991</v>
      </c>
      <c r="H5" s="549" t="s">
        <v>2992</v>
      </c>
      <c r="I5" s="548" t="s">
        <v>2993</v>
      </c>
      <c r="J5" s="548" t="s">
        <v>2994</v>
      </c>
      <c r="K5" s="548" t="s">
        <v>2995</v>
      </c>
      <c r="L5" s="541" t="s">
        <v>2996</v>
      </c>
      <c r="M5" s="542"/>
      <c r="N5" s="542"/>
      <c r="O5" s="542"/>
      <c r="P5" s="542"/>
      <c r="Q5" s="542"/>
      <c r="R5" s="542"/>
      <c r="S5" s="542"/>
      <c r="T5" s="542"/>
      <c r="U5" s="542"/>
      <c r="V5" s="542"/>
      <c r="W5" s="543"/>
      <c r="X5" s="349"/>
      <c r="Y5" s="349"/>
      <c r="Z5" s="349"/>
      <c r="AA5" s="349"/>
      <c r="AB5" s="551" t="s">
        <v>90</v>
      </c>
      <c r="AC5" s="350"/>
      <c r="AD5" s="350"/>
      <c r="AE5" s="350"/>
    </row>
    <row r="6" spans="1:31" s="308" customFormat="1" ht="21" customHeight="1">
      <c r="A6" s="548"/>
      <c r="B6" s="548"/>
      <c r="C6" s="548"/>
      <c r="D6" s="548"/>
      <c r="E6" s="548"/>
      <c r="F6" s="548"/>
      <c r="G6" s="548"/>
      <c r="H6" s="550"/>
      <c r="I6" s="548"/>
      <c r="J6" s="548"/>
      <c r="K6" s="548"/>
      <c r="L6" s="544" t="s">
        <v>25</v>
      </c>
      <c r="M6" s="544"/>
      <c r="N6" s="544"/>
      <c r="O6" s="544"/>
      <c r="P6" s="544"/>
      <c r="Q6" s="544"/>
      <c r="R6" s="544"/>
      <c r="S6" s="351" t="s">
        <v>2997</v>
      </c>
      <c r="T6" s="545" t="s">
        <v>41</v>
      </c>
      <c r="U6" s="546"/>
      <c r="V6" s="546"/>
      <c r="W6" s="547"/>
      <c r="X6" s="349"/>
      <c r="Y6" s="349"/>
      <c r="Z6" s="349"/>
      <c r="AA6" s="349" t="s">
        <v>2998</v>
      </c>
      <c r="AB6" s="551"/>
      <c r="AC6" s="352"/>
      <c r="AD6" s="352"/>
      <c r="AE6" s="353"/>
    </row>
    <row r="7" spans="1:31" s="308" customFormat="1" ht="21" customHeight="1">
      <c r="A7" s="549"/>
      <c r="B7" s="549"/>
      <c r="C7" s="549"/>
      <c r="D7" s="549"/>
      <c r="E7" s="549"/>
      <c r="F7" s="549"/>
      <c r="G7" s="549"/>
      <c r="H7" s="550"/>
      <c r="I7" s="549"/>
      <c r="J7" s="549"/>
      <c r="K7" s="549"/>
      <c r="L7" s="354" t="s">
        <v>2999</v>
      </c>
      <c r="M7" s="354" t="s">
        <v>48</v>
      </c>
      <c r="N7" s="354" t="s">
        <v>3000</v>
      </c>
      <c r="O7" s="354" t="s">
        <v>27</v>
      </c>
      <c r="P7" s="354" t="s">
        <v>29</v>
      </c>
      <c r="Q7" s="354" t="s">
        <v>47</v>
      </c>
      <c r="R7" s="354" t="s">
        <v>133</v>
      </c>
      <c r="S7" s="354" t="s">
        <v>3001</v>
      </c>
      <c r="T7" s="354" t="s">
        <v>40</v>
      </c>
      <c r="U7" s="354" t="s">
        <v>43</v>
      </c>
      <c r="V7" s="354" t="s">
        <v>50</v>
      </c>
      <c r="W7" s="354" t="s">
        <v>51</v>
      </c>
      <c r="X7" s="354" t="s">
        <v>3002</v>
      </c>
      <c r="Y7" s="354" t="s">
        <v>3003</v>
      </c>
      <c r="Z7" s="354" t="s">
        <v>3004</v>
      </c>
      <c r="AA7" s="354" t="s">
        <v>3005</v>
      </c>
      <c r="AB7" s="552"/>
      <c r="AC7" s="352"/>
      <c r="AD7" s="352"/>
      <c r="AE7" s="353"/>
    </row>
    <row r="8" spans="1:31" s="287" customFormat="1" ht="34.049999999999997" customHeight="1">
      <c r="A8" s="553" t="s">
        <v>0</v>
      </c>
      <c r="B8" s="561" t="s">
        <v>3006</v>
      </c>
      <c r="C8" s="355" t="s">
        <v>3007</v>
      </c>
      <c r="D8" s="318" t="s">
        <v>3008</v>
      </c>
      <c r="E8" s="356" t="s">
        <v>3009</v>
      </c>
      <c r="F8" s="318" t="s">
        <v>3010</v>
      </c>
      <c r="G8" s="322" t="s">
        <v>3011</v>
      </c>
      <c r="H8" s="357" t="s">
        <v>3012</v>
      </c>
      <c r="I8" s="357">
        <v>46200</v>
      </c>
      <c r="J8" s="320">
        <v>46236</v>
      </c>
      <c r="K8" s="318">
        <f t="shared" ref="K8:K70" si="0">J8-I8</f>
        <v>36</v>
      </c>
      <c r="L8" s="322" t="s">
        <v>3013</v>
      </c>
      <c r="M8" s="318" t="s">
        <v>3014</v>
      </c>
      <c r="N8" s="322" t="s">
        <v>3015</v>
      </c>
      <c r="O8" s="318" t="s">
        <v>3014</v>
      </c>
      <c r="P8" s="318" t="s">
        <v>3014</v>
      </c>
      <c r="Q8" s="318" t="s">
        <v>3016</v>
      </c>
      <c r="R8" s="318" t="s">
        <v>3017</v>
      </c>
      <c r="S8" s="318" t="s">
        <v>3018</v>
      </c>
      <c r="T8" s="318" t="s">
        <v>4</v>
      </c>
      <c r="U8" s="318"/>
      <c r="V8" s="318" t="s">
        <v>4</v>
      </c>
      <c r="W8" s="318" t="s">
        <v>3017</v>
      </c>
      <c r="X8" s="318" t="s">
        <v>3017</v>
      </c>
      <c r="Y8" s="318" t="s">
        <v>3018</v>
      </c>
      <c r="Z8" s="318"/>
      <c r="AA8" s="335"/>
      <c r="AB8" s="335"/>
      <c r="AC8" s="352"/>
      <c r="AD8" s="352"/>
      <c r="AE8" s="353"/>
    </row>
    <row r="9" spans="1:31" s="287" customFormat="1" ht="34.049999999999997" customHeight="1">
      <c r="A9" s="553"/>
      <c r="B9" s="561"/>
      <c r="C9" s="355" t="s">
        <v>3007</v>
      </c>
      <c r="D9" s="318" t="s">
        <v>3019</v>
      </c>
      <c r="E9" s="356" t="s">
        <v>3020</v>
      </c>
      <c r="F9" s="318" t="s">
        <v>3010</v>
      </c>
      <c r="G9" s="322" t="s">
        <v>3011</v>
      </c>
      <c r="H9" s="357" t="s">
        <v>3012</v>
      </c>
      <c r="I9" s="357">
        <v>46201</v>
      </c>
      <c r="J9" s="320">
        <v>46234</v>
      </c>
      <c r="K9" s="318">
        <f t="shared" si="0"/>
        <v>33</v>
      </c>
      <c r="L9" s="322" t="s">
        <v>3013</v>
      </c>
      <c r="M9" s="318" t="s">
        <v>3014</v>
      </c>
      <c r="N9" s="322" t="s">
        <v>3015</v>
      </c>
      <c r="O9" s="318" t="s">
        <v>3014</v>
      </c>
      <c r="P9" s="318" t="s">
        <v>3014</v>
      </c>
      <c r="Q9" s="318" t="s">
        <v>3016</v>
      </c>
      <c r="R9" s="318" t="s">
        <v>3017</v>
      </c>
      <c r="S9" s="318" t="s">
        <v>3018</v>
      </c>
      <c r="T9" s="318" t="s">
        <v>4</v>
      </c>
      <c r="U9" s="318"/>
      <c r="V9" s="318" t="s">
        <v>4</v>
      </c>
      <c r="W9" s="318" t="s">
        <v>3017</v>
      </c>
      <c r="X9" s="318" t="s">
        <v>3017</v>
      </c>
      <c r="Y9" s="318" t="s">
        <v>3018</v>
      </c>
      <c r="Z9" s="318"/>
      <c r="AA9" s="335"/>
      <c r="AB9" s="335"/>
      <c r="AC9" s="352"/>
      <c r="AD9" s="352"/>
      <c r="AE9" s="353"/>
    </row>
    <row r="10" spans="1:31" s="287" customFormat="1" ht="34.049999999999997" customHeight="1">
      <c r="A10" s="553"/>
      <c r="B10" s="561"/>
      <c r="C10" s="355" t="s">
        <v>3007</v>
      </c>
      <c r="D10" s="318" t="s">
        <v>3008</v>
      </c>
      <c r="E10" s="356" t="s">
        <v>3021</v>
      </c>
      <c r="F10" s="318" t="s">
        <v>3010</v>
      </c>
      <c r="G10" s="322" t="s">
        <v>3011</v>
      </c>
      <c r="H10" s="357" t="s">
        <v>3012</v>
      </c>
      <c r="I10" s="357">
        <v>46208</v>
      </c>
      <c r="J10" s="320">
        <v>46243</v>
      </c>
      <c r="K10" s="318">
        <f t="shared" si="0"/>
        <v>35</v>
      </c>
      <c r="L10" s="322" t="s">
        <v>3022</v>
      </c>
      <c r="M10" s="318" t="s">
        <v>3023</v>
      </c>
      <c r="N10" s="322" t="s">
        <v>3024</v>
      </c>
      <c r="O10" s="318" t="s">
        <v>3023</v>
      </c>
      <c r="P10" s="318" t="s">
        <v>3023</v>
      </c>
      <c r="Q10" s="318" t="s">
        <v>3025</v>
      </c>
      <c r="R10" s="318" t="s">
        <v>3026</v>
      </c>
      <c r="S10" s="318" t="s">
        <v>3027</v>
      </c>
      <c r="T10" s="318" t="s">
        <v>4</v>
      </c>
      <c r="U10" s="318"/>
      <c r="V10" s="318" t="s">
        <v>4</v>
      </c>
      <c r="W10" s="318" t="s">
        <v>3026</v>
      </c>
      <c r="X10" s="318" t="s">
        <v>3026</v>
      </c>
      <c r="Y10" s="318" t="s">
        <v>3027</v>
      </c>
      <c r="Z10" s="318"/>
      <c r="AA10" s="335"/>
      <c r="AB10" s="335"/>
      <c r="AC10" s="352"/>
      <c r="AD10" s="352"/>
      <c r="AE10" s="353"/>
    </row>
    <row r="11" spans="1:31" s="287" customFormat="1" ht="36" customHeight="1">
      <c r="A11" s="553"/>
      <c r="B11" s="557" t="s">
        <v>3028</v>
      </c>
      <c r="C11" s="355" t="s">
        <v>3007</v>
      </c>
      <c r="D11" s="318" t="s">
        <v>3008</v>
      </c>
      <c r="E11" s="356" t="s">
        <v>3009</v>
      </c>
      <c r="F11" s="318" t="s">
        <v>3010</v>
      </c>
      <c r="G11" s="322" t="s">
        <v>3011</v>
      </c>
      <c r="H11" s="357" t="s">
        <v>3012</v>
      </c>
      <c r="I11" s="357">
        <v>46200</v>
      </c>
      <c r="J11" s="320">
        <v>46236</v>
      </c>
      <c r="K11" s="318">
        <f t="shared" si="0"/>
        <v>36</v>
      </c>
      <c r="L11" s="322" t="s">
        <v>3029</v>
      </c>
      <c r="M11" s="318" t="s">
        <v>3016</v>
      </c>
      <c r="N11" s="322" t="s">
        <v>3030</v>
      </c>
      <c r="O11" s="318" t="s">
        <v>3016</v>
      </c>
      <c r="P11" s="318" t="s">
        <v>3016</v>
      </c>
      <c r="Q11" s="318" t="s">
        <v>3031</v>
      </c>
      <c r="R11" s="318" t="s">
        <v>3032</v>
      </c>
      <c r="S11" s="318" t="s">
        <v>3017</v>
      </c>
      <c r="T11" s="318" t="s">
        <v>4</v>
      </c>
      <c r="U11" s="318"/>
      <c r="V11" s="318" t="s">
        <v>4</v>
      </c>
      <c r="W11" s="318" t="s">
        <v>3032</v>
      </c>
      <c r="X11" s="318" t="s">
        <v>3032</v>
      </c>
      <c r="Y11" s="318" t="s">
        <v>3017</v>
      </c>
      <c r="Z11" s="318"/>
      <c r="AA11" s="335"/>
      <c r="AB11" s="335"/>
      <c r="AC11" s="352"/>
      <c r="AD11" s="352"/>
      <c r="AE11" s="353"/>
    </row>
    <row r="12" spans="1:31" s="287" customFormat="1" ht="36" customHeight="1">
      <c r="A12" s="553"/>
      <c r="B12" s="561"/>
      <c r="C12" s="355" t="s">
        <v>3007</v>
      </c>
      <c r="D12" s="318" t="s">
        <v>3019</v>
      </c>
      <c r="E12" s="356" t="s">
        <v>3020</v>
      </c>
      <c r="F12" s="318" t="s">
        <v>3010</v>
      </c>
      <c r="G12" s="322" t="s">
        <v>3011</v>
      </c>
      <c r="H12" s="357" t="s">
        <v>3012</v>
      </c>
      <c r="I12" s="357">
        <v>46201</v>
      </c>
      <c r="J12" s="320">
        <v>46234</v>
      </c>
      <c r="K12" s="318">
        <f t="shared" si="0"/>
        <v>33</v>
      </c>
      <c r="L12" s="322" t="s">
        <v>3029</v>
      </c>
      <c r="M12" s="318" t="s">
        <v>3016</v>
      </c>
      <c r="N12" s="322" t="s">
        <v>3030</v>
      </c>
      <c r="O12" s="318" t="s">
        <v>3016</v>
      </c>
      <c r="P12" s="318" t="s">
        <v>3016</v>
      </c>
      <c r="Q12" s="318" t="s">
        <v>3031</v>
      </c>
      <c r="R12" s="318" t="s">
        <v>3032</v>
      </c>
      <c r="S12" s="318" t="s">
        <v>3017</v>
      </c>
      <c r="T12" s="318" t="s">
        <v>4</v>
      </c>
      <c r="U12" s="318"/>
      <c r="V12" s="318" t="s">
        <v>4</v>
      </c>
      <c r="W12" s="318" t="s">
        <v>3032</v>
      </c>
      <c r="X12" s="318" t="s">
        <v>3032</v>
      </c>
      <c r="Y12" s="318" t="s">
        <v>3017</v>
      </c>
      <c r="Z12" s="318"/>
      <c r="AA12" s="335"/>
      <c r="AB12" s="335"/>
      <c r="AC12" s="352"/>
      <c r="AD12" s="352"/>
      <c r="AE12" s="353"/>
    </row>
    <row r="13" spans="1:31" s="287" customFormat="1" ht="36" customHeight="1">
      <c r="A13" s="553"/>
      <c r="B13" s="561"/>
      <c r="C13" s="355" t="s">
        <v>3007</v>
      </c>
      <c r="D13" s="318" t="s">
        <v>3008</v>
      </c>
      <c r="E13" s="356" t="s">
        <v>3021</v>
      </c>
      <c r="F13" s="318" t="s">
        <v>3010</v>
      </c>
      <c r="G13" s="322" t="s">
        <v>3011</v>
      </c>
      <c r="H13" s="357" t="s">
        <v>3012</v>
      </c>
      <c r="I13" s="357">
        <v>46208</v>
      </c>
      <c r="J13" s="320">
        <v>46243</v>
      </c>
      <c r="K13" s="318">
        <f t="shared" si="0"/>
        <v>35</v>
      </c>
      <c r="L13" s="322" t="s">
        <v>3033</v>
      </c>
      <c r="M13" s="318" t="s">
        <v>3025</v>
      </c>
      <c r="N13" s="322" t="s">
        <v>3034</v>
      </c>
      <c r="O13" s="318" t="s">
        <v>3025</v>
      </c>
      <c r="P13" s="318" t="s">
        <v>3025</v>
      </c>
      <c r="Q13" s="318" t="s">
        <v>3035</v>
      </c>
      <c r="R13" s="318" t="s">
        <v>3036</v>
      </c>
      <c r="S13" s="318" t="s">
        <v>3026</v>
      </c>
      <c r="T13" s="318" t="s">
        <v>4</v>
      </c>
      <c r="U13" s="318"/>
      <c r="V13" s="318" t="s">
        <v>4</v>
      </c>
      <c r="W13" s="318" t="s">
        <v>3036</v>
      </c>
      <c r="X13" s="318" t="s">
        <v>3036</v>
      </c>
      <c r="Y13" s="318" t="s">
        <v>3026</v>
      </c>
      <c r="Z13" s="318"/>
      <c r="AA13" s="335"/>
      <c r="AB13" s="335"/>
      <c r="AC13" s="352"/>
      <c r="AD13" s="352"/>
      <c r="AE13" s="353"/>
    </row>
    <row r="14" spans="1:31" s="339" customFormat="1" ht="38" customHeight="1">
      <c r="A14" s="553"/>
      <c r="B14" s="561"/>
      <c r="C14" s="355" t="s">
        <v>50</v>
      </c>
      <c r="D14" s="318" t="s">
        <v>3008</v>
      </c>
      <c r="E14" s="356" t="s">
        <v>3037</v>
      </c>
      <c r="F14" s="318" t="s">
        <v>40</v>
      </c>
      <c r="G14" s="322" t="s">
        <v>3011</v>
      </c>
      <c r="H14" s="357" t="s">
        <v>3012</v>
      </c>
      <c r="I14" s="357">
        <v>46204</v>
      </c>
      <c r="J14" s="320">
        <v>46243</v>
      </c>
      <c r="K14" s="318">
        <f t="shared" si="0"/>
        <v>39</v>
      </c>
      <c r="L14" s="318" t="s">
        <v>4</v>
      </c>
      <c r="M14" s="318" t="s">
        <v>4</v>
      </c>
      <c r="N14" s="318" t="s">
        <v>4</v>
      </c>
      <c r="O14" s="318" t="s">
        <v>4</v>
      </c>
      <c r="P14" s="318" t="s">
        <v>4</v>
      </c>
      <c r="Q14" s="318"/>
      <c r="R14" s="318" t="s">
        <v>4</v>
      </c>
      <c r="S14" s="318" t="s">
        <v>4</v>
      </c>
      <c r="T14" s="318" t="s">
        <v>3013</v>
      </c>
      <c r="U14" s="318"/>
      <c r="V14" s="318" t="s">
        <v>3038</v>
      </c>
      <c r="W14" s="318" t="s">
        <v>4</v>
      </c>
      <c r="X14" s="318" t="s">
        <v>4</v>
      </c>
      <c r="Y14" s="318" t="s">
        <v>4</v>
      </c>
      <c r="Z14" s="318"/>
      <c r="AA14" s="335"/>
      <c r="AB14" s="335"/>
      <c r="AC14" s="352"/>
      <c r="AD14" s="358"/>
      <c r="AE14" s="359"/>
    </row>
    <row r="15" spans="1:31" s="339" customFormat="1" ht="38" customHeight="1">
      <c r="A15" s="553"/>
      <c r="B15" s="561"/>
      <c r="C15" s="355" t="s">
        <v>50</v>
      </c>
      <c r="D15" s="318" t="s">
        <v>3008</v>
      </c>
      <c r="E15" s="356" t="s">
        <v>3039</v>
      </c>
      <c r="F15" s="318" t="s">
        <v>40</v>
      </c>
      <c r="G15" s="322" t="s">
        <v>3011</v>
      </c>
      <c r="H15" s="357" t="s">
        <v>3012</v>
      </c>
      <c r="I15" s="357">
        <v>46211</v>
      </c>
      <c r="J15" s="320">
        <v>46250</v>
      </c>
      <c r="K15" s="318">
        <f t="shared" si="0"/>
        <v>39</v>
      </c>
      <c r="L15" s="318" t="s">
        <v>4</v>
      </c>
      <c r="M15" s="318" t="s">
        <v>4</v>
      </c>
      <c r="N15" s="318" t="s">
        <v>4</v>
      </c>
      <c r="O15" s="318" t="s">
        <v>4</v>
      </c>
      <c r="P15" s="318" t="s">
        <v>4</v>
      </c>
      <c r="Q15" s="318"/>
      <c r="R15" s="318" t="s">
        <v>4</v>
      </c>
      <c r="S15" s="318" t="s">
        <v>4</v>
      </c>
      <c r="T15" s="318" t="s">
        <v>3022</v>
      </c>
      <c r="U15" s="318"/>
      <c r="V15" s="318" t="s">
        <v>3040</v>
      </c>
      <c r="W15" s="318" t="s">
        <v>4</v>
      </c>
      <c r="X15" s="318" t="s">
        <v>4</v>
      </c>
      <c r="Y15" s="318" t="s">
        <v>4</v>
      </c>
      <c r="Z15" s="318"/>
      <c r="AA15" s="335"/>
      <c r="AB15" s="335"/>
      <c r="AC15" s="352"/>
      <c r="AD15" s="358"/>
      <c r="AE15" s="359"/>
    </row>
    <row r="16" spans="1:31" s="287" customFormat="1" ht="36" customHeight="1">
      <c r="A16" s="553"/>
      <c r="B16" s="561"/>
      <c r="C16" s="355" t="s">
        <v>38</v>
      </c>
      <c r="D16" s="318" t="s">
        <v>3041</v>
      </c>
      <c r="E16" s="356" t="s">
        <v>3021</v>
      </c>
      <c r="F16" s="318" t="s">
        <v>38</v>
      </c>
      <c r="G16" s="322" t="s">
        <v>3011</v>
      </c>
      <c r="H16" s="357" t="s">
        <v>3012</v>
      </c>
      <c r="I16" s="357">
        <v>46206</v>
      </c>
      <c r="J16" s="320">
        <v>46243</v>
      </c>
      <c r="K16" s="318">
        <f t="shared" si="0"/>
        <v>37</v>
      </c>
      <c r="L16" s="318" t="s">
        <v>4</v>
      </c>
      <c r="M16" s="318" t="s">
        <v>4</v>
      </c>
      <c r="N16" s="318" t="s">
        <v>4</v>
      </c>
      <c r="O16" s="318" t="s">
        <v>4</v>
      </c>
      <c r="P16" s="318" t="s">
        <v>4</v>
      </c>
      <c r="Q16" s="318" t="s">
        <v>4</v>
      </c>
      <c r="R16" s="318" t="s">
        <v>3042</v>
      </c>
      <c r="S16" s="318" t="s">
        <v>4</v>
      </c>
      <c r="T16" s="318" t="s">
        <v>4</v>
      </c>
      <c r="U16" s="318"/>
      <c r="V16" s="318" t="s">
        <v>4</v>
      </c>
      <c r="W16" s="318" t="s">
        <v>4</v>
      </c>
      <c r="X16" s="318" t="s">
        <v>4</v>
      </c>
      <c r="Y16" s="318" t="s">
        <v>4</v>
      </c>
      <c r="Z16" s="318"/>
      <c r="AA16" s="335"/>
      <c r="AB16" s="335"/>
      <c r="AC16" s="352"/>
      <c r="AD16" s="352"/>
      <c r="AE16" s="353"/>
    </row>
    <row r="17" spans="1:31" s="287" customFormat="1" ht="36" customHeight="1">
      <c r="A17" s="554"/>
      <c r="B17" s="558"/>
      <c r="C17" s="355" t="s">
        <v>38</v>
      </c>
      <c r="D17" s="318" t="s">
        <v>3041</v>
      </c>
      <c r="E17" s="356" t="s">
        <v>3039</v>
      </c>
      <c r="F17" s="318" t="s">
        <v>38</v>
      </c>
      <c r="G17" s="322" t="s">
        <v>3011</v>
      </c>
      <c r="H17" s="357" t="s">
        <v>3012</v>
      </c>
      <c r="I17" s="357">
        <v>46214</v>
      </c>
      <c r="J17" s="320">
        <v>46250</v>
      </c>
      <c r="K17" s="318">
        <f t="shared" si="0"/>
        <v>36</v>
      </c>
      <c r="L17" s="318" t="s">
        <v>4</v>
      </c>
      <c r="M17" s="318" t="s">
        <v>4</v>
      </c>
      <c r="N17" s="318" t="s">
        <v>4</v>
      </c>
      <c r="O17" s="318" t="s">
        <v>4</v>
      </c>
      <c r="P17" s="318" t="s">
        <v>4</v>
      </c>
      <c r="Q17" s="318" t="s">
        <v>4</v>
      </c>
      <c r="R17" s="318" t="s">
        <v>3043</v>
      </c>
      <c r="S17" s="318" t="s">
        <v>4</v>
      </c>
      <c r="T17" s="318" t="s">
        <v>4</v>
      </c>
      <c r="U17" s="318"/>
      <c r="V17" s="318" t="s">
        <v>4</v>
      </c>
      <c r="W17" s="318" t="s">
        <v>4</v>
      </c>
      <c r="X17" s="318" t="s">
        <v>4</v>
      </c>
      <c r="Y17" s="318" t="s">
        <v>4</v>
      </c>
      <c r="Z17" s="318"/>
      <c r="AA17" s="335"/>
      <c r="AB17" s="335"/>
      <c r="AC17" s="352"/>
      <c r="AD17" s="352"/>
      <c r="AE17" s="353"/>
    </row>
    <row r="18" spans="1:31" s="287" customFormat="1" ht="36" customHeight="1">
      <c r="A18" s="510" t="s">
        <v>128</v>
      </c>
      <c r="B18" s="561" t="s">
        <v>3044</v>
      </c>
      <c r="C18" s="361" t="s">
        <v>3007</v>
      </c>
      <c r="D18" s="356" t="s">
        <v>3045</v>
      </c>
      <c r="E18" s="356" t="s">
        <v>3046</v>
      </c>
      <c r="F18" s="356" t="s">
        <v>3010</v>
      </c>
      <c r="G18" s="356" t="s">
        <v>3047</v>
      </c>
      <c r="H18" s="357" t="s">
        <v>3048</v>
      </c>
      <c r="I18" s="357">
        <v>46205</v>
      </c>
      <c r="J18" s="320">
        <v>46220</v>
      </c>
      <c r="K18" s="318">
        <f t="shared" si="0"/>
        <v>15</v>
      </c>
      <c r="L18" s="322" t="s">
        <v>3049</v>
      </c>
      <c r="M18" s="322" t="s">
        <v>3049</v>
      </c>
      <c r="N18" s="322" t="s">
        <v>3049</v>
      </c>
      <c r="O18" s="322" t="s">
        <v>3049</v>
      </c>
      <c r="P18" s="322" t="s">
        <v>3049</v>
      </c>
      <c r="Q18" s="322" t="s">
        <v>3050</v>
      </c>
      <c r="R18" s="335" t="s">
        <v>3050</v>
      </c>
      <c r="S18" s="318" t="s">
        <v>3051</v>
      </c>
      <c r="T18" s="318" t="s">
        <v>4</v>
      </c>
      <c r="U18" s="318"/>
      <c r="V18" s="318" t="s">
        <v>4</v>
      </c>
      <c r="W18" s="318" t="s">
        <v>4</v>
      </c>
      <c r="X18" s="318" t="s">
        <v>4</v>
      </c>
      <c r="Y18" s="318" t="s">
        <v>3051</v>
      </c>
      <c r="Z18" s="318" t="s">
        <v>4</v>
      </c>
      <c r="AA18" s="335"/>
      <c r="AB18" s="335"/>
      <c r="AC18" s="352"/>
      <c r="AD18" s="352"/>
      <c r="AE18" s="353"/>
    </row>
    <row r="19" spans="1:31" s="287" customFormat="1" ht="36" customHeight="1">
      <c r="A19" s="510"/>
      <c r="B19" s="561"/>
      <c r="C19" s="361" t="s">
        <v>50</v>
      </c>
      <c r="D19" s="356" t="s">
        <v>3045</v>
      </c>
      <c r="E19" s="356" t="s">
        <v>3052</v>
      </c>
      <c r="F19" s="356" t="s">
        <v>3053</v>
      </c>
      <c r="G19" s="356" t="s">
        <v>3047</v>
      </c>
      <c r="H19" s="320" t="s">
        <v>3054</v>
      </c>
      <c r="I19" s="357">
        <v>46205</v>
      </c>
      <c r="J19" s="320">
        <v>46219</v>
      </c>
      <c r="K19" s="318">
        <f t="shared" si="0"/>
        <v>14</v>
      </c>
      <c r="L19" s="318" t="s">
        <v>4</v>
      </c>
      <c r="M19" s="318" t="s">
        <v>4</v>
      </c>
      <c r="N19" s="318" t="s">
        <v>4</v>
      </c>
      <c r="O19" s="318" t="s">
        <v>4</v>
      </c>
      <c r="P19" s="318" t="s">
        <v>4</v>
      </c>
      <c r="Q19" s="318" t="s">
        <v>4</v>
      </c>
      <c r="R19" s="335"/>
      <c r="S19" s="318" t="s">
        <v>4</v>
      </c>
      <c r="T19" s="318" t="s">
        <v>3050</v>
      </c>
      <c r="U19" s="318" t="s">
        <v>3050</v>
      </c>
      <c r="V19" s="335" t="s">
        <v>3051</v>
      </c>
      <c r="W19" s="318" t="s">
        <v>3051</v>
      </c>
      <c r="X19" s="335" t="s">
        <v>3055</v>
      </c>
      <c r="Y19" s="318" t="s">
        <v>4</v>
      </c>
      <c r="Z19" s="335" t="s">
        <v>3055</v>
      </c>
      <c r="AA19" s="335" t="s">
        <v>3056</v>
      </c>
      <c r="AB19" s="335"/>
      <c r="AC19" s="352"/>
      <c r="AD19" s="352"/>
      <c r="AE19" s="353"/>
    </row>
    <row r="20" spans="1:31" s="287" customFormat="1" ht="36" customHeight="1">
      <c r="A20" s="510"/>
      <c r="B20" s="362" t="s">
        <v>3057</v>
      </c>
      <c r="C20" s="355" t="s">
        <v>43</v>
      </c>
      <c r="D20" s="356" t="s">
        <v>3058</v>
      </c>
      <c r="E20" s="318" t="s">
        <v>3059</v>
      </c>
      <c r="F20" s="356" t="s">
        <v>3053</v>
      </c>
      <c r="G20" s="318" t="s">
        <v>3047</v>
      </c>
      <c r="H20" s="357" t="s">
        <v>3058</v>
      </c>
      <c r="I20" s="357">
        <v>46204</v>
      </c>
      <c r="J20" s="320">
        <v>46215</v>
      </c>
      <c r="K20" s="318">
        <f t="shared" si="0"/>
        <v>11</v>
      </c>
      <c r="L20" s="322" t="s">
        <v>3049</v>
      </c>
      <c r="M20" s="322" t="s">
        <v>3049</v>
      </c>
      <c r="N20" s="322" t="s">
        <v>3049</v>
      </c>
      <c r="O20" s="322" t="s">
        <v>3049</v>
      </c>
      <c r="P20" s="322" t="s">
        <v>3049</v>
      </c>
      <c r="Q20" s="322" t="s">
        <v>3050</v>
      </c>
      <c r="R20" s="322" t="s">
        <v>3049</v>
      </c>
      <c r="S20" s="318" t="s">
        <v>3051</v>
      </c>
      <c r="T20" s="318" t="s">
        <v>3036</v>
      </c>
      <c r="U20" s="335" t="s">
        <v>3049</v>
      </c>
      <c r="V20" s="335" t="s">
        <v>3049</v>
      </c>
      <c r="W20" s="322" t="s">
        <v>3049</v>
      </c>
      <c r="X20" s="322" t="s">
        <v>3050</v>
      </c>
      <c r="Y20" s="318" t="s">
        <v>3051</v>
      </c>
      <c r="Z20" s="322" t="s">
        <v>3050</v>
      </c>
      <c r="AA20" s="335" t="s">
        <v>3038</v>
      </c>
      <c r="AB20" s="335"/>
      <c r="AC20" s="352"/>
      <c r="AD20" s="352"/>
      <c r="AE20" s="353"/>
    </row>
    <row r="21" spans="1:31" s="340" customFormat="1" ht="36" customHeight="1">
      <c r="A21" s="555"/>
      <c r="B21" s="361" t="s">
        <v>3060</v>
      </c>
      <c r="C21" s="355" t="s">
        <v>43</v>
      </c>
      <c r="D21" s="356" t="s">
        <v>3058</v>
      </c>
      <c r="E21" s="356" t="s">
        <v>3061</v>
      </c>
      <c r="F21" s="318" t="s">
        <v>3053</v>
      </c>
      <c r="G21" s="318" t="s">
        <v>3047</v>
      </c>
      <c r="H21" s="357" t="s">
        <v>3062</v>
      </c>
      <c r="I21" s="357">
        <v>46205</v>
      </c>
      <c r="J21" s="320">
        <v>46216</v>
      </c>
      <c r="K21" s="318">
        <f t="shared" si="0"/>
        <v>11</v>
      </c>
      <c r="L21" s="322" t="s">
        <v>3049</v>
      </c>
      <c r="M21" s="322" t="s">
        <v>3049</v>
      </c>
      <c r="N21" s="322" t="s">
        <v>3049</v>
      </c>
      <c r="O21" s="322" t="s">
        <v>3049</v>
      </c>
      <c r="P21" s="322" t="s">
        <v>3049</v>
      </c>
      <c r="Q21" s="322" t="s">
        <v>3050</v>
      </c>
      <c r="R21" s="322" t="s">
        <v>3049</v>
      </c>
      <c r="S21" s="322" t="s">
        <v>3050</v>
      </c>
      <c r="T21" s="318" t="s">
        <v>3063</v>
      </c>
      <c r="U21" s="335" t="s">
        <v>3049</v>
      </c>
      <c r="V21" s="335" t="s">
        <v>3049</v>
      </c>
      <c r="W21" s="335" t="s">
        <v>3049</v>
      </c>
      <c r="X21" s="335" t="s">
        <v>3050</v>
      </c>
      <c r="Y21" s="322" t="s">
        <v>3050</v>
      </c>
      <c r="Z21" s="335" t="s">
        <v>3050</v>
      </c>
      <c r="AA21" s="335" t="s">
        <v>3013</v>
      </c>
      <c r="AB21" s="335"/>
      <c r="AC21" s="363"/>
      <c r="AD21" s="363"/>
      <c r="AE21" s="364"/>
    </row>
    <row r="22" spans="1:31" s="287" customFormat="1" ht="36" customHeight="1">
      <c r="A22" s="510"/>
      <c r="B22" s="561" t="s">
        <v>3064</v>
      </c>
      <c r="C22" s="355" t="s">
        <v>50</v>
      </c>
      <c r="D22" s="318" t="s">
        <v>11</v>
      </c>
      <c r="E22" s="318" t="s">
        <v>3065</v>
      </c>
      <c r="F22" s="318" t="s">
        <v>3053</v>
      </c>
      <c r="G22" s="318" t="s">
        <v>3066</v>
      </c>
      <c r="H22" s="357" t="s">
        <v>3067</v>
      </c>
      <c r="I22" s="357">
        <v>46204</v>
      </c>
      <c r="J22" s="320">
        <v>46216</v>
      </c>
      <c r="K22" s="318">
        <f t="shared" si="0"/>
        <v>12</v>
      </c>
      <c r="L22" s="322" t="s">
        <v>3049</v>
      </c>
      <c r="M22" s="322" t="s">
        <v>3049</v>
      </c>
      <c r="N22" s="322" t="s">
        <v>3049</v>
      </c>
      <c r="O22" s="322" t="s">
        <v>3049</v>
      </c>
      <c r="P22" s="322" t="s">
        <v>3049</v>
      </c>
      <c r="Q22" s="322" t="s">
        <v>3050</v>
      </c>
      <c r="R22" s="322" t="s">
        <v>3049</v>
      </c>
      <c r="S22" s="322" t="s">
        <v>3050</v>
      </c>
      <c r="T22" s="318" t="s">
        <v>3063</v>
      </c>
      <c r="U22" s="318" t="s">
        <v>3063</v>
      </c>
      <c r="V22" s="318" t="s">
        <v>3063</v>
      </c>
      <c r="W22" s="322" t="s">
        <v>3049</v>
      </c>
      <c r="X22" s="322" t="s">
        <v>3050</v>
      </c>
      <c r="Y22" s="322" t="s">
        <v>3050</v>
      </c>
      <c r="Z22" s="322" t="s">
        <v>3050</v>
      </c>
      <c r="AA22" s="335" t="s">
        <v>3038</v>
      </c>
      <c r="AB22" s="335"/>
      <c r="AC22" s="352"/>
      <c r="AD22" s="352"/>
      <c r="AE22" s="353"/>
    </row>
    <row r="23" spans="1:31" s="340" customFormat="1" ht="36" customHeight="1">
      <c r="A23" s="556"/>
      <c r="B23" s="557" t="s">
        <v>3064</v>
      </c>
      <c r="C23" s="355" t="s">
        <v>43</v>
      </c>
      <c r="D23" s="318" t="s">
        <v>11</v>
      </c>
      <c r="E23" s="318" t="s">
        <v>3065</v>
      </c>
      <c r="F23" s="318" t="s">
        <v>3053</v>
      </c>
      <c r="G23" s="318" t="s">
        <v>3066</v>
      </c>
      <c r="H23" s="357" t="s">
        <v>3067</v>
      </c>
      <c r="I23" s="357">
        <v>46205</v>
      </c>
      <c r="J23" s="320">
        <v>46216</v>
      </c>
      <c r="K23" s="318">
        <f t="shared" si="0"/>
        <v>11</v>
      </c>
      <c r="L23" s="322" t="s">
        <v>3049</v>
      </c>
      <c r="M23" s="322" t="s">
        <v>3049</v>
      </c>
      <c r="N23" s="322" t="s">
        <v>3049</v>
      </c>
      <c r="O23" s="322" t="s">
        <v>3049</v>
      </c>
      <c r="P23" s="322" t="s">
        <v>3049</v>
      </c>
      <c r="Q23" s="322" t="s">
        <v>3050</v>
      </c>
      <c r="R23" s="322" t="s">
        <v>3049</v>
      </c>
      <c r="S23" s="322" t="s">
        <v>3050</v>
      </c>
      <c r="T23" s="318" t="s">
        <v>3063</v>
      </c>
      <c r="U23" s="318" t="s">
        <v>3063</v>
      </c>
      <c r="V23" s="318" t="s">
        <v>3063</v>
      </c>
      <c r="W23" s="322" t="s">
        <v>3049</v>
      </c>
      <c r="X23" s="322" t="s">
        <v>3050</v>
      </c>
      <c r="Y23" s="322" t="s">
        <v>3050</v>
      </c>
      <c r="Z23" s="322" t="s">
        <v>3050</v>
      </c>
      <c r="AA23" s="335" t="s">
        <v>3038</v>
      </c>
      <c r="AB23" s="335"/>
      <c r="AC23" s="363"/>
      <c r="AD23" s="363"/>
      <c r="AE23" s="364"/>
    </row>
    <row r="24" spans="1:31" s="287" customFormat="1" ht="36" customHeight="1">
      <c r="A24" s="510"/>
      <c r="B24" s="557" t="s">
        <v>3068</v>
      </c>
      <c r="C24" s="355" t="s">
        <v>3069</v>
      </c>
      <c r="D24" s="356" t="s">
        <v>3070</v>
      </c>
      <c r="E24" s="356" t="s">
        <v>3071</v>
      </c>
      <c r="F24" s="356" t="s">
        <v>3010</v>
      </c>
      <c r="G24" s="356" t="s">
        <v>3066</v>
      </c>
      <c r="H24" s="357" t="s">
        <v>3072</v>
      </c>
      <c r="I24" s="357">
        <v>46204</v>
      </c>
      <c r="J24" s="320">
        <v>46218</v>
      </c>
      <c r="K24" s="318">
        <f t="shared" si="0"/>
        <v>14</v>
      </c>
      <c r="L24" s="318" t="s">
        <v>3049</v>
      </c>
      <c r="M24" s="318" t="s">
        <v>3049</v>
      </c>
      <c r="N24" s="318" t="s">
        <v>3049</v>
      </c>
      <c r="O24" s="318" t="s">
        <v>3049</v>
      </c>
      <c r="P24" s="318" t="s">
        <v>3049</v>
      </c>
      <c r="Q24" s="318" t="s">
        <v>3050</v>
      </c>
      <c r="R24" s="318" t="s">
        <v>4</v>
      </c>
      <c r="S24" s="318" t="s">
        <v>3051</v>
      </c>
      <c r="T24" s="318" t="s">
        <v>4</v>
      </c>
      <c r="U24" s="318"/>
      <c r="V24" s="318" t="s">
        <v>4</v>
      </c>
      <c r="W24" s="365" t="s">
        <v>4</v>
      </c>
      <c r="X24" s="365" t="s">
        <v>4</v>
      </c>
      <c r="Y24" s="318" t="s">
        <v>3051</v>
      </c>
      <c r="Z24" s="365" t="s">
        <v>4</v>
      </c>
      <c r="AA24" s="335"/>
      <c r="AB24" s="335"/>
      <c r="AC24" s="352"/>
      <c r="AD24" s="352"/>
      <c r="AE24" s="353"/>
    </row>
    <row r="25" spans="1:31" s="341" customFormat="1" ht="36" customHeight="1">
      <c r="A25" s="555"/>
      <c r="B25" s="562"/>
      <c r="C25" s="355" t="s">
        <v>3007</v>
      </c>
      <c r="D25" s="318" t="s">
        <v>3073</v>
      </c>
      <c r="E25" s="318" t="s">
        <v>3074</v>
      </c>
      <c r="F25" s="318" t="s">
        <v>3010</v>
      </c>
      <c r="G25" s="356" t="s">
        <v>3066</v>
      </c>
      <c r="H25" s="357" t="s">
        <v>3075</v>
      </c>
      <c r="I25" s="357">
        <v>46204</v>
      </c>
      <c r="J25" s="320">
        <v>46217</v>
      </c>
      <c r="K25" s="318">
        <f t="shared" si="0"/>
        <v>13</v>
      </c>
      <c r="L25" s="322" t="s">
        <v>3049</v>
      </c>
      <c r="M25" s="322" t="s">
        <v>3049</v>
      </c>
      <c r="N25" s="322" t="s">
        <v>3049</v>
      </c>
      <c r="O25" s="322" t="s">
        <v>3049</v>
      </c>
      <c r="P25" s="322" t="s">
        <v>3049</v>
      </c>
      <c r="Q25" s="318" t="s">
        <v>3050</v>
      </c>
      <c r="R25" s="318" t="s">
        <v>4</v>
      </c>
      <c r="S25" s="318" t="s">
        <v>3051</v>
      </c>
      <c r="T25" s="318" t="s">
        <v>4</v>
      </c>
      <c r="U25" s="318"/>
      <c r="V25" s="318" t="s">
        <v>4</v>
      </c>
      <c r="W25" s="318" t="s">
        <v>4</v>
      </c>
      <c r="X25" s="318" t="s">
        <v>4</v>
      </c>
      <c r="Y25" s="318" t="s">
        <v>3051</v>
      </c>
      <c r="Z25" s="318" t="s">
        <v>4</v>
      </c>
      <c r="AA25" s="335"/>
      <c r="AB25" s="335"/>
      <c r="AC25" s="366"/>
      <c r="AD25" s="366"/>
      <c r="AE25" s="366"/>
    </row>
    <row r="26" spans="1:31" s="287" customFormat="1" ht="36" customHeight="1">
      <c r="A26" s="510"/>
      <c r="B26" s="561"/>
      <c r="C26" s="355" t="s">
        <v>43</v>
      </c>
      <c r="D26" s="318" t="s">
        <v>3076</v>
      </c>
      <c r="E26" s="356" t="s">
        <v>3077</v>
      </c>
      <c r="F26" s="318" t="s">
        <v>40</v>
      </c>
      <c r="G26" s="322" t="s">
        <v>3066</v>
      </c>
      <c r="H26" s="357" t="s">
        <v>3072</v>
      </c>
      <c r="I26" s="357">
        <v>46205</v>
      </c>
      <c r="J26" s="320">
        <v>46218</v>
      </c>
      <c r="K26" s="318">
        <f t="shared" si="0"/>
        <v>13</v>
      </c>
      <c r="L26" s="318" t="s">
        <v>4</v>
      </c>
      <c r="M26" s="318" t="s">
        <v>4</v>
      </c>
      <c r="N26" s="318" t="s">
        <v>4</v>
      </c>
      <c r="O26" s="318" t="s">
        <v>4</v>
      </c>
      <c r="P26" s="318" t="s">
        <v>4</v>
      </c>
      <c r="Q26" s="318" t="s">
        <v>4</v>
      </c>
      <c r="R26" s="356" t="s">
        <v>3050</v>
      </c>
      <c r="S26" s="356" t="s">
        <v>4</v>
      </c>
      <c r="T26" s="356" t="s">
        <v>3049</v>
      </c>
      <c r="U26" s="356" t="s">
        <v>3049</v>
      </c>
      <c r="V26" s="356" t="s">
        <v>3049</v>
      </c>
      <c r="W26" s="322" t="s">
        <v>3050</v>
      </c>
      <c r="X26" s="322" t="s">
        <v>3050</v>
      </c>
      <c r="Y26" s="356" t="s">
        <v>4</v>
      </c>
      <c r="Z26" s="322" t="s">
        <v>3050</v>
      </c>
      <c r="AA26" s="335" t="s">
        <v>3038</v>
      </c>
      <c r="AB26" s="335"/>
      <c r="AC26" s="352"/>
      <c r="AD26" s="352"/>
      <c r="AE26" s="353"/>
    </row>
    <row r="27" spans="1:31" s="287" customFormat="1" ht="36" customHeight="1">
      <c r="A27" s="510"/>
      <c r="B27" s="561"/>
      <c r="C27" s="355" t="s">
        <v>50</v>
      </c>
      <c r="D27" s="318" t="s">
        <v>3073</v>
      </c>
      <c r="E27" s="356" t="s">
        <v>3078</v>
      </c>
      <c r="F27" s="318" t="s">
        <v>40</v>
      </c>
      <c r="G27" s="322" t="s">
        <v>3066</v>
      </c>
      <c r="H27" s="357" t="s">
        <v>3079</v>
      </c>
      <c r="I27" s="357">
        <v>46205</v>
      </c>
      <c r="J27" s="320">
        <v>46218</v>
      </c>
      <c r="K27" s="318">
        <f t="shared" si="0"/>
        <v>13</v>
      </c>
      <c r="L27" s="318" t="s">
        <v>4</v>
      </c>
      <c r="M27" s="318" t="s">
        <v>4</v>
      </c>
      <c r="N27" s="318" t="s">
        <v>4</v>
      </c>
      <c r="O27" s="318" t="s">
        <v>4</v>
      </c>
      <c r="P27" s="318" t="s">
        <v>4</v>
      </c>
      <c r="Q27" s="318" t="s">
        <v>4</v>
      </c>
      <c r="R27" s="356" t="s">
        <v>3050</v>
      </c>
      <c r="S27" s="356" t="s">
        <v>4</v>
      </c>
      <c r="T27" s="356" t="s">
        <v>3049</v>
      </c>
      <c r="U27" s="356" t="s">
        <v>3049</v>
      </c>
      <c r="V27" s="356" t="s">
        <v>3049</v>
      </c>
      <c r="W27" s="322" t="s">
        <v>3050</v>
      </c>
      <c r="X27" s="322" t="s">
        <v>3050</v>
      </c>
      <c r="Y27" s="356" t="s">
        <v>4</v>
      </c>
      <c r="Z27" s="322" t="s">
        <v>3050</v>
      </c>
      <c r="AA27" s="335" t="s">
        <v>3038</v>
      </c>
      <c r="AB27" s="335"/>
      <c r="AC27" s="352"/>
      <c r="AD27" s="352"/>
      <c r="AE27" s="353"/>
    </row>
    <row r="28" spans="1:31" s="340" customFormat="1" ht="36" customHeight="1">
      <c r="A28" s="556"/>
      <c r="B28" s="557" t="s">
        <v>3080</v>
      </c>
      <c r="C28" s="361" t="s">
        <v>3007</v>
      </c>
      <c r="D28" s="356" t="s">
        <v>3081</v>
      </c>
      <c r="E28" s="356" t="s">
        <v>3082</v>
      </c>
      <c r="F28" s="318" t="s">
        <v>3010</v>
      </c>
      <c r="G28" s="318" t="s">
        <v>3083</v>
      </c>
      <c r="H28" s="318" t="s">
        <v>4</v>
      </c>
      <c r="I28" s="357">
        <v>46206</v>
      </c>
      <c r="J28" s="320">
        <v>46223</v>
      </c>
      <c r="K28" s="318">
        <f t="shared" si="0"/>
        <v>17</v>
      </c>
      <c r="L28" s="322" t="s">
        <v>3049</v>
      </c>
      <c r="M28" s="322" t="s">
        <v>3049</v>
      </c>
      <c r="N28" s="322" t="s">
        <v>3049</v>
      </c>
      <c r="O28" s="322" t="s">
        <v>3049</v>
      </c>
      <c r="P28" s="322" t="s">
        <v>3049</v>
      </c>
      <c r="Q28" s="322" t="s">
        <v>3050</v>
      </c>
      <c r="R28" s="322" t="s">
        <v>3050</v>
      </c>
      <c r="S28" s="322" t="s">
        <v>3051</v>
      </c>
      <c r="T28" s="322" t="s">
        <v>4</v>
      </c>
      <c r="U28" s="322"/>
      <c r="V28" s="322" t="s">
        <v>4</v>
      </c>
      <c r="W28" s="322" t="s">
        <v>4</v>
      </c>
      <c r="X28" s="322"/>
      <c r="Y28" s="322" t="s">
        <v>3051</v>
      </c>
      <c r="Z28" s="322" t="s">
        <v>4</v>
      </c>
      <c r="AA28" s="333"/>
      <c r="AB28" s="572" t="s">
        <v>3084</v>
      </c>
      <c r="AC28" s="363"/>
      <c r="AD28" s="363"/>
      <c r="AE28" s="364"/>
    </row>
    <row r="29" spans="1:31" s="340" customFormat="1" ht="36" customHeight="1">
      <c r="A29" s="556"/>
      <c r="B29" s="561"/>
      <c r="C29" s="361" t="s">
        <v>50</v>
      </c>
      <c r="D29" s="356" t="s">
        <v>3045</v>
      </c>
      <c r="E29" s="356" t="s">
        <v>3085</v>
      </c>
      <c r="F29" s="318" t="s">
        <v>40</v>
      </c>
      <c r="G29" s="318" t="s">
        <v>3083</v>
      </c>
      <c r="H29" s="318" t="s">
        <v>4</v>
      </c>
      <c r="I29" s="357">
        <v>46201</v>
      </c>
      <c r="J29" s="357">
        <v>46218</v>
      </c>
      <c r="K29" s="318">
        <f t="shared" si="0"/>
        <v>17</v>
      </c>
      <c r="L29" s="318" t="s">
        <v>4</v>
      </c>
      <c r="M29" s="318" t="s">
        <v>4</v>
      </c>
      <c r="N29" s="318" t="s">
        <v>4</v>
      </c>
      <c r="O29" s="318" t="s">
        <v>4</v>
      </c>
      <c r="P29" s="318" t="s">
        <v>4</v>
      </c>
      <c r="Q29" s="318" t="s">
        <v>4</v>
      </c>
      <c r="R29" s="322" t="s">
        <v>4</v>
      </c>
      <c r="S29" s="322" t="s">
        <v>4</v>
      </c>
      <c r="T29" s="322" t="s">
        <v>3055</v>
      </c>
      <c r="U29" s="322" t="s">
        <v>3086</v>
      </c>
      <c r="V29" s="322" t="s">
        <v>3086</v>
      </c>
      <c r="W29" s="322" t="s">
        <v>3087</v>
      </c>
      <c r="X29" s="322" t="s">
        <v>3087</v>
      </c>
      <c r="Y29" s="322" t="s">
        <v>4</v>
      </c>
      <c r="Z29" s="322" t="s">
        <v>3087</v>
      </c>
      <c r="AA29" s="335"/>
      <c r="AB29" s="573"/>
      <c r="AC29" s="363"/>
      <c r="AD29" s="363"/>
      <c r="AE29" s="364"/>
    </row>
    <row r="30" spans="1:31" s="340" customFormat="1" ht="36" customHeight="1">
      <c r="A30" s="556"/>
      <c r="B30" s="561"/>
      <c r="C30" s="361" t="s">
        <v>50</v>
      </c>
      <c r="D30" s="356" t="s">
        <v>3045</v>
      </c>
      <c r="E30" s="356" t="s">
        <v>3088</v>
      </c>
      <c r="F30" s="318" t="s">
        <v>40</v>
      </c>
      <c r="G30" s="318" t="s">
        <v>3083</v>
      </c>
      <c r="H30" s="318" t="s">
        <v>4</v>
      </c>
      <c r="I30" s="357">
        <v>46209</v>
      </c>
      <c r="J30" s="320">
        <v>46225</v>
      </c>
      <c r="K30" s="318">
        <f t="shared" si="0"/>
        <v>16</v>
      </c>
      <c r="L30" s="318" t="s">
        <v>4</v>
      </c>
      <c r="M30" s="318" t="s">
        <v>4</v>
      </c>
      <c r="N30" s="318" t="s">
        <v>4</v>
      </c>
      <c r="O30" s="318" t="s">
        <v>4</v>
      </c>
      <c r="P30" s="318" t="s">
        <v>4</v>
      </c>
      <c r="Q30" s="318" t="s">
        <v>4</v>
      </c>
      <c r="R30" s="322" t="s">
        <v>4</v>
      </c>
      <c r="S30" s="322" t="s">
        <v>4</v>
      </c>
      <c r="T30" s="322" t="s">
        <v>3089</v>
      </c>
      <c r="U30" s="322" t="s">
        <v>3090</v>
      </c>
      <c r="V30" s="322" t="s">
        <v>3090</v>
      </c>
      <c r="W30" s="322" t="s">
        <v>3063</v>
      </c>
      <c r="X30" s="322" t="s">
        <v>3063</v>
      </c>
      <c r="Y30" s="322" t="s">
        <v>4</v>
      </c>
      <c r="Z30" s="322" t="s">
        <v>3063</v>
      </c>
      <c r="AA30" s="335"/>
      <c r="AB30" s="573"/>
      <c r="AC30" s="363"/>
      <c r="AD30" s="363"/>
      <c r="AE30" s="364"/>
    </row>
    <row r="31" spans="1:31" s="287" customFormat="1" ht="36" customHeight="1">
      <c r="A31" s="510"/>
      <c r="B31" s="557" t="s">
        <v>3091</v>
      </c>
      <c r="C31" s="361" t="s">
        <v>3007</v>
      </c>
      <c r="D31" s="356" t="s">
        <v>3092</v>
      </c>
      <c r="E31" s="356" t="s">
        <v>3093</v>
      </c>
      <c r="F31" s="318" t="s">
        <v>3010</v>
      </c>
      <c r="G31" s="318" t="s">
        <v>3083</v>
      </c>
      <c r="H31" s="318" t="s">
        <v>4</v>
      </c>
      <c r="I31" s="357">
        <v>46203</v>
      </c>
      <c r="J31" s="357">
        <v>46222</v>
      </c>
      <c r="K31" s="318">
        <f t="shared" si="0"/>
        <v>19</v>
      </c>
      <c r="L31" s="322" t="s">
        <v>3051</v>
      </c>
      <c r="M31" s="322" t="s">
        <v>3051</v>
      </c>
      <c r="N31" s="322" t="s">
        <v>3051</v>
      </c>
      <c r="O31" s="322" t="s">
        <v>3051</v>
      </c>
      <c r="P31" s="322" t="s">
        <v>3051</v>
      </c>
      <c r="Q31" s="322" t="s">
        <v>3055</v>
      </c>
      <c r="R31" s="322" t="s">
        <v>3055</v>
      </c>
      <c r="S31" s="322" t="s">
        <v>3086</v>
      </c>
      <c r="T31" s="322" t="s">
        <v>4</v>
      </c>
      <c r="U31" s="322"/>
      <c r="V31" s="322" t="s">
        <v>4</v>
      </c>
      <c r="W31" s="322" t="s">
        <v>4</v>
      </c>
      <c r="X31" s="322" t="s">
        <v>4</v>
      </c>
      <c r="Y31" s="322" t="s">
        <v>3086</v>
      </c>
      <c r="Z31" s="322" t="s">
        <v>4</v>
      </c>
      <c r="AA31" s="335"/>
      <c r="AB31" s="573"/>
      <c r="AC31" s="352"/>
      <c r="AD31" s="352"/>
      <c r="AE31" s="353"/>
    </row>
    <row r="32" spans="1:31" s="340" customFormat="1" ht="36" customHeight="1">
      <c r="A32" s="556"/>
      <c r="B32" s="557" t="s">
        <v>3094</v>
      </c>
      <c r="C32" s="361" t="s">
        <v>3007</v>
      </c>
      <c r="D32" s="356" t="s">
        <v>3092</v>
      </c>
      <c r="E32" s="356" t="s">
        <v>3095</v>
      </c>
      <c r="F32" s="318" t="s">
        <v>3010</v>
      </c>
      <c r="G32" s="318" t="s">
        <v>3083</v>
      </c>
      <c r="H32" s="318" t="s">
        <v>4</v>
      </c>
      <c r="I32" s="357">
        <v>46210</v>
      </c>
      <c r="J32" s="357">
        <v>46229</v>
      </c>
      <c r="K32" s="318">
        <f t="shared" si="0"/>
        <v>19</v>
      </c>
      <c r="L32" s="322" t="s">
        <v>3096</v>
      </c>
      <c r="M32" s="322" t="s">
        <v>3096</v>
      </c>
      <c r="N32" s="322" t="s">
        <v>3096</v>
      </c>
      <c r="O32" s="322" t="s">
        <v>3096</v>
      </c>
      <c r="P32" s="322" t="s">
        <v>3096</v>
      </c>
      <c r="Q32" s="322" t="s">
        <v>3089</v>
      </c>
      <c r="R32" s="322" t="s">
        <v>3089</v>
      </c>
      <c r="S32" s="322" t="s">
        <v>3090</v>
      </c>
      <c r="T32" s="322" t="s">
        <v>4</v>
      </c>
      <c r="U32" s="322"/>
      <c r="V32" s="322" t="s">
        <v>4</v>
      </c>
      <c r="W32" s="322" t="s">
        <v>4</v>
      </c>
      <c r="X32" s="322" t="s">
        <v>4</v>
      </c>
      <c r="Y32" s="322" t="s">
        <v>3090</v>
      </c>
      <c r="Z32" s="322" t="s">
        <v>4</v>
      </c>
      <c r="AA32" s="335"/>
      <c r="AB32" s="573"/>
      <c r="AC32" s="363"/>
      <c r="AD32" s="363"/>
      <c r="AE32" s="364"/>
    </row>
    <row r="33" spans="1:31" s="340" customFormat="1" ht="36" customHeight="1">
      <c r="A33" s="510"/>
      <c r="B33" s="561"/>
      <c r="C33" s="361" t="s">
        <v>50</v>
      </c>
      <c r="D33" s="356" t="s">
        <v>3092</v>
      </c>
      <c r="E33" s="356" t="s">
        <v>3093</v>
      </c>
      <c r="F33" s="318" t="s">
        <v>40</v>
      </c>
      <c r="G33" s="318" t="s">
        <v>3083</v>
      </c>
      <c r="H33" s="318" t="s">
        <v>4</v>
      </c>
      <c r="I33" s="357">
        <v>46206</v>
      </c>
      <c r="J33" s="357">
        <v>46222</v>
      </c>
      <c r="K33" s="318">
        <f t="shared" si="0"/>
        <v>16</v>
      </c>
      <c r="L33" s="318" t="s">
        <v>4</v>
      </c>
      <c r="M33" s="318" t="s">
        <v>4</v>
      </c>
      <c r="N33" s="318" t="s">
        <v>4</v>
      </c>
      <c r="O33" s="318" t="s">
        <v>4</v>
      </c>
      <c r="P33" s="318" t="s">
        <v>4</v>
      </c>
      <c r="Q33" s="318" t="s">
        <v>4</v>
      </c>
      <c r="R33" s="322" t="s">
        <v>4</v>
      </c>
      <c r="S33" s="322" t="s">
        <v>4</v>
      </c>
      <c r="T33" s="318" t="s">
        <v>3049</v>
      </c>
      <c r="U33" s="318" t="s">
        <v>3050</v>
      </c>
      <c r="V33" s="318" t="s">
        <v>3050</v>
      </c>
      <c r="W33" s="318" t="s">
        <v>3051</v>
      </c>
      <c r="X33" s="318" t="s">
        <v>3051</v>
      </c>
      <c r="Y33" s="322" t="s">
        <v>4</v>
      </c>
      <c r="Z33" s="318" t="s">
        <v>3051</v>
      </c>
      <c r="AA33" s="335" t="s">
        <v>3038</v>
      </c>
      <c r="AB33" s="573"/>
      <c r="AC33" s="363"/>
      <c r="AD33" s="363"/>
      <c r="AE33" s="364"/>
    </row>
    <row r="34" spans="1:31" s="340" customFormat="1" ht="36" customHeight="1">
      <c r="A34" s="556"/>
      <c r="B34" s="555" t="s">
        <v>3097</v>
      </c>
      <c r="C34" s="361" t="s">
        <v>3007</v>
      </c>
      <c r="D34" s="356" t="s">
        <v>3081</v>
      </c>
      <c r="E34" s="356" t="s">
        <v>3082</v>
      </c>
      <c r="F34" s="318" t="s">
        <v>3010</v>
      </c>
      <c r="G34" s="318" t="s">
        <v>3098</v>
      </c>
      <c r="H34" s="318" t="s">
        <v>4</v>
      </c>
      <c r="I34" s="357">
        <v>46206</v>
      </c>
      <c r="J34" s="320">
        <v>46223</v>
      </c>
      <c r="K34" s="318">
        <f t="shared" si="0"/>
        <v>17</v>
      </c>
      <c r="L34" s="322" t="s">
        <v>3049</v>
      </c>
      <c r="M34" s="322" t="s">
        <v>3049</v>
      </c>
      <c r="N34" s="322" t="s">
        <v>3049</v>
      </c>
      <c r="O34" s="322" t="s">
        <v>3049</v>
      </c>
      <c r="P34" s="322" t="s">
        <v>3049</v>
      </c>
      <c r="Q34" s="322" t="s">
        <v>3050</v>
      </c>
      <c r="R34" s="322" t="s">
        <v>3050</v>
      </c>
      <c r="S34" s="322" t="s">
        <v>3051</v>
      </c>
      <c r="T34" s="322" t="s">
        <v>4</v>
      </c>
      <c r="U34" s="322"/>
      <c r="V34" s="322" t="s">
        <v>4</v>
      </c>
      <c r="W34" s="322" t="s">
        <v>4</v>
      </c>
      <c r="X34" s="322"/>
      <c r="Y34" s="322" t="s">
        <v>3051</v>
      </c>
      <c r="Z34" s="322" t="s">
        <v>4</v>
      </c>
      <c r="AA34" s="335"/>
      <c r="AB34" s="573"/>
      <c r="AC34" s="363"/>
      <c r="AD34" s="363"/>
      <c r="AE34" s="364"/>
    </row>
    <row r="35" spans="1:31" s="340" customFormat="1" ht="36" customHeight="1">
      <c r="A35" s="556"/>
      <c r="B35" s="555"/>
      <c r="C35" s="361" t="s">
        <v>50</v>
      </c>
      <c r="D35" s="356" t="s">
        <v>3045</v>
      </c>
      <c r="E35" s="356" t="s">
        <v>3085</v>
      </c>
      <c r="F35" s="318" t="s">
        <v>40</v>
      </c>
      <c r="G35" s="318" t="s">
        <v>3098</v>
      </c>
      <c r="H35" s="318" t="s">
        <v>4</v>
      </c>
      <c r="I35" s="357">
        <v>46201</v>
      </c>
      <c r="J35" s="357">
        <v>46218</v>
      </c>
      <c r="K35" s="318">
        <f t="shared" si="0"/>
        <v>17</v>
      </c>
      <c r="L35" s="318" t="s">
        <v>4</v>
      </c>
      <c r="M35" s="318" t="s">
        <v>4</v>
      </c>
      <c r="N35" s="318" t="s">
        <v>4</v>
      </c>
      <c r="O35" s="318" t="s">
        <v>4</v>
      </c>
      <c r="P35" s="318" t="s">
        <v>4</v>
      </c>
      <c r="Q35" s="318" t="s">
        <v>4</v>
      </c>
      <c r="R35" s="322" t="s">
        <v>4</v>
      </c>
      <c r="S35" s="322" t="s">
        <v>4</v>
      </c>
      <c r="T35" s="322" t="s">
        <v>3055</v>
      </c>
      <c r="U35" s="322" t="s">
        <v>3086</v>
      </c>
      <c r="V35" s="322" t="s">
        <v>3086</v>
      </c>
      <c r="W35" s="322" t="s">
        <v>3087</v>
      </c>
      <c r="X35" s="322" t="s">
        <v>3087</v>
      </c>
      <c r="Y35" s="322" t="s">
        <v>4</v>
      </c>
      <c r="Z35" s="322" t="s">
        <v>3087</v>
      </c>
      <c r="AA35" s="335" t="s">
        <v>3032</v>
      </c>
      <c r="AB35" s="573"/>
      <c r="AC35" s="363"/>
      <c r="AD35" s="363"/>
      <c r="AE35" s="364"/>
    </row>
    <row r="36" spans="1:31" s="340" customFormat="1" ht="36" customHeight="1">
      <c r="A36" s="556"/>
      <c r="B36" s="555"/>
      <c r="C36" s="361" t="s">
        <v>50</v>
      </c>
      <c r="D36" s="356" t="s">
        <v>3045</v>
      </c>
      <c r="E36" s="356" t="s">
        <v>3088</v>
      </c>
      <c r="F36" s="318" t="s">
        <v>40</v>
      </c>
      <c r="G36" s="318" t="s">
        <v>3098</v>
      </c>
      <c r="H36" s="318" t="s">
        <v>4</v>
      </c>
      <c r="I36" s="357">
        <v>46209</v>
      </c>
      <c r="J36" s="320">
        <v>46225</v>
      </c>
      <c r="K36" s="318">
        <f t="shared" si="0"/>
        <v>16</v>
      </c>
      <c r="L36" s="318" t="s">
        <v>4</v>
      </c>
      <c r="M36" s="318" t="s">
        <v>4</v>
      </c>
      <c r="N36" s="318" t="s">
        <v>4</v>
      </c>
      <c r="O36" s="318" t="s">
        <v>4</v>
      </c>
      <c r="P36" s="318" t="s">
        <v>4</v>
      </c>
      <c r="Q36" s="318" t="s">
        <v>4</v>
      </c>
      <c r="R36" s="322" t="s">
        <v>4</v>
      </c>
      <c r="S36" s="322" t="s">
        <v>4</v>
      </c>
      <c r="T36" s="322" t="s">
        <v>3089</v>
      </c>
      <c r="U36" s="322" t="s">
        <v>3090</v>
      </c>
      <c r="V36" s="322" t="s">
        <v>3090</v>
      </c>
      <c r="W36" s="322" t="s">
        <v>3063</v>
      </c>
      <c r="X36" s="322" t="s">
        <v>3063</v>
      </c>
      <c r="Y36" s="322" t="s">
        <v>4</v>
      </c>
      <c r="Z36" s="322" t="s">
        <v>3063</v>
      </c>
      <c r="AA36" s="335" t="s">
        <v>3036</v>
      </c>
      <c r="AB36" s="573"/>
      <c r="AC36" s="363"/>
      <c r="AD36" s="363"/>
      <c r="AE36" s="364"/>
    </row>
    <row r="37" spans="1:31" s="287" customFormat="1" ht="36" customHeight="1">
      <c r="A37" s="510"/>
      <c r="B37" s="561" t="s">
        <v>3099</v>
      </c>
      <c r="C37" s="361" t="s">
        <v>3007</v>
      </c>
      <c r="D37" s="356" t="s">
        <v>3092</v>
      </c>
      <c r="E37" s="356" t="s">
        <v>3093</v>
      </c>
      <c r="F37" s="318" t="s">
        <v>3010</v>
      </c>
      <c r="G37" s="318" t="s">
        <v>3098</v>
      </c>
      <c r="H37" s="318" t="s">
        <v>4</v>
      </c>
      <c r="I37" s="357">
        <v>46203</v>
      </c>
      <c r="J37" s="357">
        <v>46222</v>
      </c>
      <c r="K37" s="318">
        <f t="shared" si="0"/>
        <v>19</v>
      </c>
      <c r="L37" s="322" t="s">
        <v>3051</v>
      </c>
      <c r="M37" s="322" t="s">
        <v>3051</v>
      </c>
      <c r="N37" s="322" t="s">
        <v>3051</v>
      </c>
      <c r="O37" s="322" t="s">
        <v>3051</v>
      </c>
      <c r="P37" s="322" t="s">
        <v>3051</v>
      </c>
      <c r="Q37" s="322" t="s">
        <v>3055</v>
      </c>
      <c r="R37" s="322" t="s">
        <v>3055</v>
      </c>
      <c r="S37" s="322" t="s">
        <v>3086</v>
      </c>
      <c r="T37" s="322" t="s">
        <v>4</v>
      </c>
      <c r="U37" s="322"/>
      <c r="V37" s="322" t="s">
        <v>4</v>
      </c>
      <c r="W37" s="322" t="s">
        <v>4</v>
      </c>
      <c r="X37" s="322" t="s">
        <v>4</v>
      </c>
      <c r="Y37" s="322" t="s">
        <v>3086</v>
      </c>
      <c r="Z37" s="322" t="s">
        <v>4</v>
      </c>
      <c r="AA37" s="335"/>
      <c r="AB37" s="573"/>
      <c r="AC37" s="352"/>
      <c r="AD37" s="352"/>
      <c r="AE37" s="353"/>
    </row>
    <row r="38" spans="1:31" s="340" customFormat="1" ht="36" customHeight="1">
      <c r="A38" s="556"/>
      <c r="B38" s="561" t="s">
        <v>3100</v>
      </c>
      <c r="C38" s="361" t="s">
        <v>3007</v>
      </c>
      <c r="D38" s="356" t="s">
        <v>3092</v>
      </c>
      <c r="E38" s="356" t="s">
        <v>3095</v>
      </c>
      <c r="F38" s="318" t="s">
        <v>3010</v>
      </c>
      <c r="G38" s="318" t="s">
        <v>3098</v>
      </c>
      <c r="H38" s="318" t="s">
        <v>4</v>
      </c>
      <c r="I38" s="357">
        <v>46210</v>
      </c>
      <c r="J38" s="357">
        <v>46229</v>
      </c>
      <c r="K38" s="318">
        <f t="shared" si="0"/>
        <v>19</v>
      </c>
      <c r="L38" s="322" t="s">
        <v>3096</v>
      </c>
      <c r="M38" s="322" t="s">
        <v>3096</v>
      </c>
      <c r="N38" s="322" t="s">
        <v>3096</v>
      </c>
      <c r="O38" s="322" t="s">
        <v>3096</v>
      </c>
      <c r="P38" s="322" t="s">
        <v>3096</v>
      </c>
      <c r="Q38" s="322" t="s">
        <v>3089</v>
      </c>
      <c r="R38" s="322" t="s">
        <v>3089</v>
      </c>
      <c r="S38" s="322" t="s">
        <v>3090</v>
      </c>
      <c r="T38" s="322" t="s">
        <v>4</v>
      </c>
      <c r="U38" s="322"/>
      <c r="V38" s="322" t="s">
        <v>4</v>
      </c>
      <c r="W38" s="322" t="s">
        <v>4</v>
      </c>
      <c r="X38" s="322" t="s">
        <v>4</v>
      </c>
      <c r="Y38" s="322" t="s">
        <v>3090</v>
      </c>
      <c r="Z38" s="322" t="s">
        <v>4</v>
      </c>
      <c r="AA38" s="335"/>
      <c r="AB38" s="573"/>
      <c r="AC38" s="363"/>
      <c r="AD38" s="363"/>
      <c r="AE38" s="364"/>
    </row>
    <row r="39" spans="1:31" s="287" customFormat="1" ht="36" customHeight="1">
      <c r="A39" s="510"/>
      <c r="B39" s="561"/>
      <c r="C39" s="361" t="s">
        <v>50</v>
      </c>
      <c r="D39" s="356" t="s">
        <v>3092</v>
      </c>
      <c r="E39" s="356" t="s">
        <v>3093</v>
      </c>
      <c r="F39" s="318" t="s">
        <v>40</v>
      </c>
      <c r="G39" s="318" t="s">
        <v>3098</v>
      </c>
      <c r="H39" s="318" t="s">
        <v>4</v>
      </c>
      <c r="I39" s="357">
        <v>46206</v>
      </c>
      <c r="J39" s="357">
        <v>46222</v>
      </c>
      <c r="K39" s="318">
        <f t="shared" si="0"/>
        <v>16</v>
      </c>
      <c r="L39" s="318" t="s">
        <v>4</v>
      </c>
      <c r="M39" s="318" t="s">
        <v>4</v>
      </c>
      <c r="N39" s="318" t="s">
        <v>4</v>
      </c>
      <c r="O39" s="318" t="s">
        <v>4</v>
      </c>
      <c r="P39" s="318" t="s">
        <v>4</v>
      </c>
      <c r="Q39" s="318" t="s">
        <v>4</v>
      </c>
      <c r="R39" s="322" t="s">
        <v>4</v>
      </c>
      <c r="S39" s="322" t="s">
        <v>4</v>
      </c>
      <c r="T39" s="318" t="s">
        <v>3049</v>
      </c>
      <c r="U39" s="318" t="s">
        <v>3050</v>
      </c>
      <c r="V39" s="318" t="s">
        <v>3050</v>
      </c>
      <c r="W39" s="318" t="s">
        <v>3051</v>
      </c>
      <c r="X39" s="318" t="s">
        <v>3051</v>
      </c>
      <c r="Y39" s="322" t="s">
        <v>4</v>
      </c>
      <c r="Z39" s="318" t="s">
        <v>3051</v>
      </c>
      <c r="AA39" s="335" t="s">
        <v>3038</v>
      </c>
      <c r="AB39" s="574"/>
      <c r="AC39" s="352"/>
      <c r="AD39" s="352"/>
      <c r="AE39" s="353"/>
    </row>
    <row r="40" spans="1:31" s="340" customFormat="1" ht="40.049999999999997" customHeight="1">
      <c r="A40" s="555" t="s">
        <v>1</v>
      </c>
      <c r="B40" s="557" t="s">
        <v>3101</v>
      </c>
      <c r="C40" s="355" t="s">
        <v>50</v>
      </c>
      <c r="D40" s="356" t="s">
        <v>3058</v>
      </c>
      <c r="E40" s="318" t="s">
        <v>3059</v>
      </c>
      <c r="F40" s="318" t="s">
        <v>3053</v>
      </c>
      <c r="G40" s="318" t="s">
        <v>3047</v>
      </c>
      <c r="H40" s="357" t="s">
        <v>3058</v>
      </c>
      <c r="I40" s="357">
        <v>46202</v>
      </c>
      <c r="J40" s="320">
        <v>46215</v>
      </c>
      <c r="K40" s="318">
        <f t="shared" si="0"/>
        <v>13</v>
      </c>
      <c r="L40" s="510" t="s">
        <v>3049</v>
      </c>
      <c r="M40" s="510" t="s">
        <v>3049</v>
      </c>
      <c r="N40" s="510" t="s">
        <v>3049</v>
      </c>
      <c r="O40" s="510" t="s">
        <v>3049</v>
      </c>
      <c r="P40" s="510" t="s">
        <v>3049</v>
      </c>
      <c r="Q40" s="510" t="s">
        <v>3050</v>
      </c>
      <c r="R40" s="510" t="s">
        <v>3049</v>
      </c>
      <c r="S40" s="510" t="s">
        <v>3051</v>
      </c>
      <c r="T40" s="559" t="s">
        <v>3102</v>
      </c>
      <c r="U40" s="559" t="s">
        <v>3103</v>
      </c>
      <c r="V40" s="559" t="s">
        <v>3103</v>
      </c>
      <c r="W40" s="575" t="s">
        <v>3049</v>
      </c>
      <c r="X40" s="575" t="s">
        <v>3050</v>
      </c>
      <c r="Y40" s="510" t="s">
        <v>3051</v>
      </c>
      <c r="Z40" s="575" t="s">
        <v>3050</v>
      </c>
      <c r="AA40" s="335" t="s">
        <v>3013</v>
      </c>
      <c r="AB40" s="335"/>
      <c r="AC40" s="363"/>
      <c r="AD40" s="363"/>
      <c r="AE40" s="364"/>
    </row>
    <row r="41" spans="1:31" s="340" customFormat="1" ht="36" customHeight="1">
      <c r="A41" s="557"/>
      <c r="B41" s="563" t="s">
        <v>3104</v>
      </c>
      <c r="C41" s="367" t="s">
        <v>43</v>
      </c>
      <c r="D41" s="368" t="s">
        <v>3058</v>
      </c>
      <c r="E41" s="318" t="s">
        <v>3059</v>
      </c>
      <c r="F41" s="368" t="s">
        <v>3053</v>
      </c>
      <c r="G41" s="319" t="s">
        <v>3047</v>
      </c>
      <c r="H41" s="369" t="s">
        <v>3058</v>
      </c>
      <c r="I41" s="357">
        <v>46204</v>
      </c>
      <c r="J41" s="320">
        <v>46215</v>
      </c>
      <c r="K41" s="319">
        <f t="shared" si="0"/>
        <v>11</v>
      </c>
      <c r="L41" s="571"/>
      <c r="M41" s="571"/>
      <c r="N41" s="571"/>
      <c r="O41" s="571"/>
      <c r="P41" s="571"/>
      <c r="Q41" s="571"/>
      <c r="R41" s="571"/>
      <c r="S41" s="571"/>
      <c r="T41" s="560"/>
      <c r="U41" s="560"/>
      <c r="V41" s="560"/>
      <c r="W41" s="572"/>
      <c r="X41" s="572"/>
      <c r="Y41" s="571"/>
      <c r="Z41" s="572"/>
      <c r="AA41" s="333" t="s">
        <v>3013</v>
      </c>
      <c r="AB41" s="333"/>
      <c r="AC41" s="363"/>
      <c r="AD41" s="363"/>
      <c r="AE41" s="364"/>
    </row>
    <row r="42" spans="1:31" s="340" customFormat="1" ht="36" customHeight="1">
      <c r="A42" s="555"/>
      <c r="B42" s="555" t="s">
        <v>146</v>
      </c>
      <c r="C42" s="355" t="s">
        <v>50</v>
      </c>
      <c r="D42" s="356" t="s">
        <v>3058</v>
      </c>
      <c r="E42" s="356" t="s">
        <v>3061</v>
      </c>
      <c r="F42" s="318" t="s">
        <v>3053</v>
      </c>
      <c r="G42" s="318" t="s">
        <v>3047</v>
      </c>
      <c r="H42" s="357" t="s">
        <v>3062</v>
      </c>
      <c r="I42" s="357">
        <v>46203</v>
      </c>
      <c r="J42" s="320">
        <v>46216</v>
      </c>
      <c r="K42" s="318">
        <f t="shared" si="0"/>
        <v>13</v>
      </c>
      <c r="L42" s="322" t="s">
        <v>3049</v>
      </c>
      <c r="M42" s="322" t="s">
        <v>3049</v>
      </c>
      <c r="N42" s="322" t="s">
        <v>3049</v>
      </c>
      <c r="O42" s="322" t="s">
        <v>3049</v>
      </c>
      <c r="P42" s="322" t="s">
        <v>3049</v>
      </c>
      <c r="Q42" s="322" t="s">
        <v>3049</v>
      </c>
      <c r="R42" s="322" t="s">
        <v>3049</v>
      </c>
      <c r="S42" s="322" t="s">
        <v>3050</v>
      </c>
      <c r="T42" s="318" t="s">
        <v>3063</v>
      </c>
      <c r="U42" s="332" t="s">
        <v>3036</v>
      </c>
      <c r="V42" s="318" t="s">
        <v>3063</v>
      </c>
      <c r="W42" s="335" t="s">
        <v>3049</v>
      </c>
      <c r="X42" s="335" t="s">
        <v>3050</v>
      </c>
      <c r="Y42" s="322" t="s">
        <v>3050</v>
      </c>
      <c r="Z42" s="335" t="s">
        <v>3050</v>
      </c>
      <c r="AA42" s="335" t="s">
        <v>3013</v>
      </c>
      <c r="AB42" s="335"/>
      <c r="AC42" s="363"/>
      <c r="AD42" s="363"/>
      <c r="AE42" s="364"/>
    </row>
    <row r="43" spans="1:31" s="340" customFormat="1" ht="36" customHeight="1">
      <c r="A43" s="555"/>
      <c r="B43" s="555"/>
      <c r="C43" s="355" t="s">
        <v>43</v>
      </c>
      <c r="D43" s="356" t="s">
        <v>3058</v>
      </c>
      <c r="E43" s="356" t="s">
        <v>3061</v>
      </c>
      <c r="F43" s="318" t="s">
        <v>3053</v>
      </c>
      <c r="G43" s="318" t="s">
        <v>3047</v>
      </c>
      <c r="H43" s="357" t="s">
        <v>3062</v>
      </c>
      <c r="I43" s="357">
        <v>46205</v>
      </c>
      <c r="J43" s="320">
        <v>46216</v>
      </c>
      <c r="K43" s="318">
        <f t="shared" si="0"/>
        <v>11</v>
      </c>
      <c r="L43" s="322" t="s">
        <v>3049</v>
      </c>
      <c r="M43" s="322" t="s">
        <v>3049</v>
      </c>
      <c r="N43" s="322" t="s">
        <v>3049</v>
      </c>
      <c r="O43" s="322" t="s">
        <v>3049</v>
      </c>
      <c r="P43" s="322" t="s">
        <v>3049</v>
      </c>
      <c r="Q43" s="322" t="s">
        <v>3049</v>
      </c>
      <c r="R43" s="322" t="s">
        <v>3049</v>
      </c>
      <c r="S43" s="322" t="s">
        <v>3050</v>
      </c>
      <c r="T43" s="318" t="s">
        <v>3063</v>
      </c>
      <c r="U43" s="332" t="s">
        <v>3036</v>
      </c>
      <c r="V43" s="318" t="s">
        <v>3063</v>
      </c>
      <c r="W43" s="335" t="s">
        <v>3049</v>
      </c>
      <c r="X43" s="335" t="s">
        <v>3050</v>
      </c>
      <c r="Y43" s="322" t="s">
        <v>3050</v>
      </c>
      <c r="Z43" s="335" t="s">
        <v>3050</v>
      </c>
      <c r="AA43" s="335" t="s">
        <v>3013</v>
      </c>
      <c r="AB43" s="335"/>
      <c r="AC43" s="363"/>
      <c r="AD43" s="363"/>
      <c r="AE43" s="364"/>
    </row>
    <row r="44" spans="1:31" s="340" customFormat="1" ht="36" customHeight="1">
      <c r="A44" s="558"/>
      <c r="B44" s="561" t="s">
        <v>3105</v>
      </c>
      <c r="C44" s="371" t="s">
        <v>50</v>
      </c>
      <c r="D44" s="332" t="s">
        <v>11</v>
      </c>
      <c r="E44" s="318" t="s">
        <v>3065</v>
      </c>
      <c r="F44" s="332" t="s">
        <v>3053</v>
      </c>
      <c r="G44" s="332" t="s">
        <v>3066</v>
      </c>
      <c r="H44" s="372" t="s">
        <v>3067</v>
      </c>
      <c r="I44" s="357">
        <v>46204</v>
      </c>
      <c r="J44" s="320">
        <v>46216</v>
      </c>
      <c r="K44" s="332">
        <f t="shared" si="0"/>
        <v>12</v>
      </c>
      <c r="L44" s="360" t="s">
        <v>3049</v>
      </c>
      <c r="M44" s="360" t="s">
        <v>3049</v>
      </c>
      <c r="N44" s="360" t="s">
        <v>3049</v>
      </c>
      <c r="O44" s="360" t="s">
        <v>3049</v>
      </c>
      <c r="P44" s="360" t="s">
        <v>3049</v>
      </c>
      <c r="Q44" s="360" t="s">
        <v>3049</v>
      </c>
      <c r="R44" s="360" t="s">
        <v>3049</v>
      </c>
      <c r="S44" s="360" t="s">
        <v>3050</v>
      </c>
      <c r="T44" s="332" t="s">
        <v>3063</v>
      </c>
      <c r="U44" s="332" t="s">
        <v>3036</v>
      </c>
      <c r="V44" s="332" t="s">
        <v>3063</v>
      </c>
      <c r="W44" s="338" t="s">
        <v>3049</v>
      </c>
      <c r="X44" s="360" t="s">
        <v>3049</v>
      </c>
      <c r="Y44" s="360" t="s">
        <v>3050</v>
      </c>
      <c r="Z44" s="360" t="s">
        <v>3050</v>
      </c>
      <c r="AA44" s="338" t="s">
        <v>3013</v>
      </c>
      <c r="AB44" s="338"/>
      <c r="AC44" s="363"/>
      <c r="AD44" s="363"/>
      <c r="AE44" s="364"/>
    </row>
    <row r="45" spans="1:31" s="340" customFormat="1" ht="36" customHeight="1">
      <c r="A45" s="555"/>
      <c r="B45" s="558"/>
      <c r="C45" s="355" t="s">
        <v>43</v>
      </c>
      <c r="D45" s="318" t="s">
        <v>11</v>
      </c>
      <c r="E45" s="318" t="s">
        <v>3065</v>
      </c>
      <c r="F45" s="318" t="s">
        <v>3053</v>
      </c>
      <c r="G45" s="318" t="s">
        <v>3066</v>
      </c>
      <c r="H45" s="357" t="s">
        <v>3067</v>
      </c>
      <c r="I45" s="357">
        <v>46205</v>
      </c>
      <c r="J45" s="320">
        <v>46216</v>
      </c>
      <c r="K45" s="318">
        <f t="shared" si="0"/>
        <v>11</v>
      </c>
      <c r="L45" s="322" t="s">
        <v>3049</v>
      </c>
      <c r="M45" s="322" t="s">
        <v>3049</v>
      </c>
      <c r="N45" s="322" t="s">
        <v>3049</v>
      </c>
      <c r="O45" s="322" t="s">
        <v>3049</v>
      </c>
      <c r="P45" s="322" t="s">
        <v>3049</v>
      </c>
      <c r="Q45" s="322" t="s">
        <v>3049</v>
      </c>
      <c r="R45" s="322" t="s">
        <v>3049</v>
      </c>
      <c r="S45" s="322" t="s">
        <v>3050</v>
      </c>
      <c r="T45" s="318" t="s">
        <v>3063</v>
      </c>
      <c r="U45" s="332" t="s">
        <v>3036</v>
      </c>
      <c r="V45" s="318" t="s">
        <v>3063</v>
      </c>
      <c r="W45" s="335" t="s">
        <v>3049</v>
      </c>
      <c r="X45" s="322" t="s">
        <v>3049</v>
      </c>
      <c r="Y45" s="322" t="s">
        <v>3050</v>
      </c>
      <c r="Z45" s="322" t="s">
        <v>3050</v>
      </c>
      <c r="AA45" s="335" t="s">
        <v>3013</v>
      </c>
      <c r="AB45" s="335"/>
      <c r="AC45" s="363"/>
      <c r="AD45" s="363"/>
      <c r="AE45" s="364"/>
    </row>
    <row r="46" spans="1:31" s="340" customFormat="1" ht="36" customHeight="1">
      <c r="A46" s="555"/>
      <c r="B46" s="557" t="s">
        <v>3106</v>
      </c>
      <c r="C46" s="355" t="s">
        <v>3069</v>
      </c>
      <c r="D46" s="356" t="s">
        <v>3070</v>
      </c>
      <c r="E46" s="356" t="s">
        <v>3071</v>
      </c>
      <c r="F46" s="356" t="s">
        <v>3010</v>
      </c>
      <c r="G46" s="356" t="s">
        <v>3066</v>
      </c>
      <c r="H46" s="357" t="s">
        <v>3072</v>
      </c>
      <c r="I46" s="357">
        <v>46204</v>
      </c>
      <c r="J46" s="320">
        <v>46218</v>
      </c>
      <c r="K46" s="318">
        <f t="shared" si="0"/>
        <v>14</v>
      </c>
      <c r="L46" s="322" t="s">
        <v>3049</v>
      </c>
      <c r="M46" s="322" t="s">
        <v>3049</v>
      </c>
      <c r="N46" s="322" t="s">
        <v>3049</v>
      </c>
      <c r="O46" s="322" t="s">
        <v>3049</v>
      </c>
      <c r="P46" s="322" t="s">
        <v>3049</v>
      </c>
      <c r="Q46" s="318" t="s">
        <v>3050</v>
      </c>
      <c r="R46" s="318" t="s">
        <v>4</v>
      </c>
      <c r="S46" s="318" t="s">
        <v>3051</v>
      </c>
      <c r="T46" s="318" t="s">
        <v>4</v>
      </c>
      <c r="U46" s="318"/>
      <c r="V46" s="318" t="s">
        <v>4</v>
      </c>
      <c r="W46" s="365" t="s">
        <v>4</v>
      </c>
      <c r="X46" s="365" t="s">
        <v>4</v>
      </c>
      <c r="Y46" s="318" t="s">
        <v>3051</v>
      </c>
      <c r="Z46" s="365" t="s">
        <v>4</v>
      </c>
      <c r="AA46" s="335"/>
      <c r="AB46" s="335"/>
      <c r="AC46" s="363"/>
      <c r="AD46" s="363"/>
      <c r="AE46" s="364"/>
    </row>
    <row r="47" spans="1:31" s="340" customFormat="1" ht="36" customHeight="1">
      <c r="A47" s="555"/>
      <c r="B47" s="561"/>
      <c r="C47" s="361" t="s">
        <v>3007</v>
      </c>
      <c r="D47" s="318" t="s">
        <v>3073</v>
      </c>
      <c r="E47" s="318" t="s">
        <v>3074</v>
      </c>
      <c r="F47" s="318" t="s">
        <v>3010</v>
      </c>
      <c r="G47" s="356" t="s">
        <v>3066</v>
      </c>
      <c r="H47" s="357" t="s">
        <v>3075</v>
      </c>
      <c r="I47" s="357">
        <v>46204</v>
      </c>
      <c r="J47" s="320">
        <v>46217</v>
      </c>
      <c r="K47" s="318">
        <f t="shared" si="0"/>
        <v>13</v>
      </c>
      <c r="L47" s="322" t="s">
        <v>3049</v>
      </c>
      <c r="M47" s="322" t="s">
        <v>3049</v>
      </c>
      <c r="N47" s="322" t="s">
        <v>3049</v>
      </c>
      <c r="O47" s="322" t="s">
        <v>3049</v>
      </c>
      <c r="P47" s="322" t="s">
        <v>3049</v>
      </c>
      <c r="Q47" s="318" t="s">
        <v>3050</v>
      </c>
      <c r="R47" s="318" t="s">
        <v>4</v>
      </c>
      <c r="S47" s="318" t="s">
        <v>3051</v>
      </c>
      <c r="T47" s="318" t="s">
        <v>4</v>
      </c>
      <c r="U47" s="318"/>
      <c r="V47" s="318" t="s">
        <v>4</v>
      </c>
      <c r="W47" s="318" t="s">
        <v>4</v>
      </c>
      <c r="X47" s="318" t="s">
        <v>4</v>
      </c>
      <c r="Y47" s="318" t="s">
        <v>3051</v>
      </c>
      <c r="Z47" s="318" t="s">
        <v>4</v>
      </c>
      <c r="AA47" s="335"/>
      <c r="AB47" s="335"/>
      <c r="AC47" s="363"/>
      <c r="AD47" s="363"/>
      <c r="AE47" s="364"/>
    </row>
    <row r="48" spans="1:31" s="340" customFormat="1" ht="36" customHeight="1">
      <c r="A48" s="555"/>
      <c r="B48" s="561"/>
      <c r="C48" s="355" t="s">
        <v>43</v>
      </c>
      <c r="D48" s="318" t="s">
        <v>3076</v>
      </c>
      <c r="E48" s="356" t="s">
        <v>3077</v>
      </c>
      <c r="F48" s="318" t="s">
        <v>40</v>
      </c>
      <c r="G48" s="322" t="s">
        <v>3066</v>
      </c>
      <c r="H48" s="357" t="s">
        <v>3072</v>
      </c>
      <c r="I48" s="357">
        <v>46205</v>
      </c>
      <c r="J48" s="320">
        <v>46218</v>
      </c>
      <c r="K48" s="318">
        <f t="shared" si="0"/>
        <v>13</v>
      </c>
      <c r="L48" s="322"/>
      <c r="M48" s="322"/>
      <c r="N48" s="322"/>
      <c r="O48" s="322"/>
      <c r="P48" s="322"/>
      <c r="Q48" s="322"/>
      <c r="R48" s="322" t="s">
        <v>3049</v>
      </c>
      <c r="S48" s="322"/>
      <c r="T48" s="318" t="s">
        <v>3102</v>
      </c>
      <c r="U48" s="318" t="s">
        <v>3103</v>
      </c>
      <c r="V48" s="318" t="s">
        <v>3103</v>
      </c>
      <c r="W48" s="335" t="s">
        <v>3049</v>
      </c>
      <c r="X48" s="318" t="s">
        <v>3050</v>
      </c>
      <c r="Y48" s="322"/>
      <c r="Z48" s="322" t="s">
        <v>3050</v>
      </c>
      <c r="AA48" s="335" t="s">
        <v>3038</v>
      </c>
      <c r="AB48" s="335"/>
      <c r="AC48" s="363"/>
      <c r="AD48" s="363"/>
      <c r="AE48" s="364"/>
    </row>
    <row r="49" spans="1:31" s="340" customFormat="1" ht="36" customHeight="1">
      <c r="A49" s="555"/>
      <c r="B49" s="561"/>
      <c r="C49" s="355" t="s">
        <v>50</v>
      </c>
      <c r="D49" s="318" t="s">
        <v>3073</v>
      </c>
      <c r="E49" s="356" t="s">
        <v>3078</v>
      </c>
      <c r="F49" s="318" t="s">
        <v>40</v>
      </c>
      <c r="G49" s="322" t="s">
        <v>3066</v>
      </c>
      <c r="H49" s="357" t="s">
        <v>3079</v>
      </c>
      <c r="I49" s="357">
        <v>46205</v>
      </c>
      <c r="J49" s="320">
        <v>46218</v>
      </c>
      <c r="K49" s="318">
        <f t="shared" si="0"/>
        <v>13</v>
      </c>
      <c r="L49" s="318" t="s">
        <v>4</v>
      </c>
      <c r="M49" s="318" t="s">
        <v>4</v>
      </c>
      <c r="N49" s="318" t="s">
        <v>4</v>
      </c>
      <c r="O49" s="318" t="s">
        <v>4</v>
      </c>
      <c r="P49" s="318" t="s">
        <v>4</v>
      </c>
      <c r="Q49" s="318" t="s">
        <v>4</v>
      </c>
      <c r="R49" s="322" t="s">
        <v>3049</v>
      </c>
      <c r="S49" s="318" t="s">
        <v>4</v>
      </c>
      <c r="T49" s="318" t="s">
        <v>3049</v>
      </c>
      <c r="U49" s="318" t="s">
        <v>3049</v>
      </c>
      <c r="V49" s="318" t="s">
        <v>3049</v>
      </c>
      <c r="W49" s="335" t="s">
        <v>3051</v>
      </c>
      <c r="X49" s="318" t="s">
        <v>3050</v>
      </c>
      <c r="Y49" s="318" t="s">
        <v>4</v>
      </c>
      <c r="Z49" s="335" t="s">
        <v>3051</v>
      </c>
      <c r="AA49" s="335" t="s">
        <v>3038</v>
      </c>
      <c r="AB49" s="335"/>
      <c r="AC49" s="363"/>
      <c r="AD49" s="363"/>
      <c r="AE49" s="364"/>
    </row>
    <row r="50" spans="1:31" s="342" customFormat="1" ht="36" customHeight="1">
      <c r="A50" s="555"/>
      <c r="B50" s="566" t="s">
        <v>153</v>
      </c>
      <c r="C50" s="355" t="s">
        <v>3069</v>
      </c>
      <c r="D50" s="356" t="s">
        <v>3070</v>
      </c>
      <c r="E50" s="356" t="s">
        <v>3071</v>
      </c>
      <c r="F50" s="356" t="s">
        <v>3010</v>
      </c>
      <c r="G50" s="356" t="s">
        <v>3066</v>
      </c>
      <c r="H50" s="357" t="s">
        <v>3072</v>
      </c>
      <c r="I50" s="357">
        <v>46204</v>
      </c>
      <c r="J50" s="320">
        <v>46218</v>
      </c>
      <c r="K50" s="318">
        <f t="shared" si="0"/>
        <v>14</v>
      </c>
      <c r="L50" s="322" t="s">
        <v>3049</v>
      </c>
      <c r="M50" s="322" t="s">
        <v>3049</v>
      </c>
      <c r="N50" s="322" t="s">
        <v>3049</v>
      </c>
      <c r="O50" s="322" t="s">
        <v>3049</v>
      </c>
      <c r="P50" s="322" t="s">
        <v>3049</v>
      </c>
      <c r="Q50" s="318" t="s">
        <v>3050</v>
      </c>
      <c r="R50" s="318" t="s">
        <v>4</v>
      </c>
      <c r="S50" s="318" t="s">
        <v>3051</v>
      </c>
      <c r="T50" s="318" t="s">
        <v>4</v>
      </c>
      <c r="U50" s="318"/>
      <c r="V50" s="318" t="s">
        <v>4</v>
      </c>
      <c r="W50" s="365" t="s">
        <v>4</v>
      </c>
      <c r="X50" s="365" t="s">
        <v>4</v>
      </c>
      <c r="Y50" s="318" t="s">
        <v>3051</v>
      </c>
      <c r="Z50" s="365" t="s">
        <v>4</v>
      </c>
      <c r="AA50" s="335"/>
      <c r="AB50" s="335"/>
      <c r="AC50" s="373"/>
      <c r="AD50" s="373"/>
      <c r="AE50" s="373"/>
    </row>
    <row r="51" spans="1:31" s="341" customFormat="1" ht="36" customHeight="1">
      <c r="A51" s="555"/>
      <c r="B51" s="562"/>
      <c r="C51" s="355" t="s">
        <v>3007</v>
      </c>
      <c r="D51" s="318" t="s">
        <v>3073</v>
      </c>
      <c r="E51" s="318" t="s">
        <v>3074</v>
      </c>
      <c r="F51" s="318" t="s">
        <v>3010</v>
      </c>
      <c r="G51" s="356" t="s">
        <v>3066</v>
      </c>
      <c r="H51" s="357" t="s">
        <v>3075</v>
      </c>
      <c r="I51" s="357">
        <v>46204</v>
      </c>
      <c r="J51" s="320">
        <v>46217</v>
      </c>
      <c r="K51" s="318">
        <f t="shared" si="0"/>
        <v>13</v>
      </c>
      <c r="L51" s="322" t="s">
        <v>3049</v>
      </c>
      <c r="M51" s="322" t="s">
        <v>3049</v>
      </c>
      <c r="N51" s="322" t="s">
        <v>3049</v>
      </c>
      <c r="O51" s="322" t="s">
        <v>3049</v>
      </c>
      <c r="P51" s="322" t="s">
        <v>3049</v>
      </c>
      <c r="Q51" s="318" t="s">
        <v>3050</v>
      </c>
      <c r="R51" s="318" t="s">
        <v>4</v>
      </c>
      <c r="S51" s="318" t="s">
        <v>3051</v>
      </c>
      <c r="T51" s="318" t="s">
        <v>4</v>
      </c>
      <c r="U51" s="318"/>
      <c r="V51" s="318" t="s">
        <v>4</v>
      </c>
      <c r="W51" s="318" t="s">
        <v>4</v>
      </c>
      <c r="X51" s="318" t="s">
        <v>4</v>
      </c>
      <c r="Y51" s="318" t="s">
        <v>3051</v>
      </c>
      <c r="Z51" s="318" t="s">
        <v>4</v>
      </c>
      <c r="AA51" s="335"/>
      <c r="AB51" s="335"/>
      <c r="AC51" s="366"/>
      <c r="AD51" s="366"/>
      <c r="AE51" s="366"/>
    </row>
    <row r="52" spans="1:31" s="340" customFormat="1" ht="36" customHeight="1">
      <c r="A52" s="555"/>
      <c r="B52" s="562"/>
      <c r="C52" s="355" t="s">
        <v>50</v>
      </c>
      <c r="D52" s="318" t="s">
        <v>3073</v>
      </c>
      <c r="E52" s="356" t="s">
        <v>3078</v>
      </c>
      <c r="F52" s="318" t="s">
        <v>40</v>
      </c>
      <c r="G52" s="322" t="s">
        <v>3066</v>
      </c>
      <c r="H52" s="357" t="s">
        <v>3079</v>
      </c>
      <c r="I52" s="357">
        <v>46205</v>
      </c>
      <c r="J52" s="320">
        <v>46218</v>
      </c>
      <c r="K52" s="318">
        <f t="shared" si="0"/>
        <v>13</v>
      </c>
      <c r="L52" s="318" t="s">
        <v>4</v>
      </c>
      <c r="M52" s="318" t="s">
        <v>4</v>
      </c>
      <c r="N52" s="318" t="s">
        <v>4</v>
      </c>
      <c r="O52" s="318" t="s">
        <v>4</v>
      </c>
      <c r="P52" s="318" t="s">
        <v>4</v>
      </c>
      <c r="Q52" s="318" t="s">
        <v>4</v>
      </c>
      <c r="R52" s="322" t="s">
        <v>3049</v>
      </c>
      <c r="S52" s="374" t="s">
        <v>4</v>
      </c>
      <c r="T52" s="318" t="s">
        <v>3049</v>
      </c>
      <c r="U52" s="318" t="s">
        <v>3049</v>
      </c>
      <c r="V52" s="318" t="s">
        <v>3049</v>
      </c>
      <c r="W52" s="335" t="s">
        <v>3051</v>
      </c>
      <c r="X52" s="318" t="s">
        <v>3050</v>
      </c>
      <c r="Y52" s="374" t="s">
        <v>4</v>
      </c>
      <c r="Z52" s="335" t="s">
        <v>3051</v>
      </c>
      <c r="AA52" s="335" t="s">
        <v>3038</v>
      </c>
      <c r="AB52" s="335"/>
      <c r="AC52" s="363"/>
      <c r="AD52" s="363"/>
      <c r="AE52" s="364"/>
    </row>
    <row r="53" spans="1:31" s="340" customFormat="1" ht="36" customHeight="1">
      <c r="A53" s="555"/>
      <c r="B53" s="562"/>
      <c r="C53" s="355" t="s">
        <v>43</v>
      </c>
      <c r="D53" s="318" t="s">
        <v>3076</v>
      </c>
      <c r="E53" s="356" t="s">
        <v>3077</v>
      </c>
      <c r="F53" s="318" t="s">
        <v>40</v>
      </c>
      <c r="G53" s="322" t="s">
        <v>3066</v>
      </c>
      <c r="H53" s="357" t="s">
        <v>3072</v>
      </c>
      <c r="I53" s="357">
        <v>46205</v>
      </c>
      <c r="J53" s="320">
        <v>46218</v>
      </c>
      <c r="K53" s="318">
        <f t="shared" si="0"/>
        <v>13</v>
      </c>
      <c r="L53" s="318" t="s">
        <v>4</v>
      </c>
      <c r="M53" s="318" t="s">
        <v>4</v>
      </c>
      <c r="N53" s="318" t="s">
        <v>4</v>
      </c>
      <c r="O53" s="318" t="s">
        <v>4</v>
      </c>
      <c r="P53" s="318" t="s">
        <v>4</v>
      </c>
      <c r="Q53" s="318" t="s">
        <v>4</v>
      </c>
      <c r="R53" s="322" t="s">
        <v>3049</v>
      </c>
      <c r="S53" s="318" t="s">
        <v>4</v>
      </c>
      <c r="T53" s="318" t="s">
        <v>3102</v>
      </c>
      <c r="U53" s="318" t="s">
        <v>3103</v>
      </c>
      <c r="V53" s="318" t="s">
        <v>3103</v>
      </c>
      <c r="W53" s="335" t="s">
        <v>3049</v>
      </c>
      <c r="X53" s="318" t="s">
        <v>3050</v>
      </c>
      <c r="Y53" s="318" t="s">
        <v>4</v>
      </c>
      <c r="Z53" s="322" t="s">
        <v>3050</v>
      </c>
      <c r="AA53" s="335" t="s">
        <v>3038</v>
      </c>
      <c r="AB53" s="335"/>
      <c r="AC53" s="363"/>
      <c r="AD53" s="363"/>
      <c r="AE53" s="364"/>
    </row>
    <row r="54" spans="1:31" s="340" customFormat="1" ht="36" customHeight="1">
      <c r="A54" s="555"/>
      <c r="B54" s="555" t="s">
        <v>3107</v>
      </c>
      <c r="C54" s="330" t="s">
        <v>3007</v>
      </c>
      <c r="D54" s="356" t="s">
        <v>3081</v>
      </c>
      <c r="E54" s="356" t="s">
        <v>3108</v>
      </c>
      <c r="F54" s="356" t="s">
        <v>3010</v>
      </c>
      <c r="G54" s="356" t="s">
        <v>3066</v>
      </c>
      <c r="H54" s="357" t="s">
        <v>3048</v>
      </c>
      <c r="I54" s="357">
        <v>46202</v>
      </c>
      <c r="J54" s="320">
        <v>46217</v>
      </c>
      <c r="K54" s="318">
        <f t="shared" si="0"/>
        <v>15</v>
      </c>
      <c r="L54" s="322" t="s">
        <v>3051</v>
      </c>
      <c r="M54" s="322" t="s">
        <v>3051</v>
      </c>
      <c r="N54" s="322" t="s">
        <v>3051</v>
      </c>
      <c r="O54" s="322" t="s">
        <v>3051</v>
      </c>
      <c r="P54" s="322" t="s">
        <v>3051</v>
      </c>
      <c r="Q54" s="322"/>
      <c r="R54" s="318" t="s">
        <v>4</v>
      </c>
      <c r="S54" s="318" t="s">
        <v>3086</v>
      </c>
      <c r="T54" s="318" t="s">
        <v>4</v>
      </c>
      <c r="U54" s="318"/>
      <c r="V54" s="318" t="s">
        <v>4</v>
      </c>
      <c r="W54" s="318" t="s">
        <v>4</v>
      </c>
      <c r="X54" s="318" t="s">
        <v>4</v>
      </c>
      <c r="Y54" s="318" t="s">
        <v>3086</v>
      </c>
      <c r="Z54" s="318" t="s">
        <v>4</v>
      </c>
      <c r="AA54" s="335"/>
      <c r="AB54" s="335"/>
      <c r="AC54" s="363"/>
      <c r="AD54" s="363"/>
      <c r="AE54" s="364"/>
    </row>
    <row r="55" spans="1:31" s="287" customFormat="1" ht="36" customHeight="1">
      <c r="A55" s="559"/>
      <c r="B55" s="555"/>
      <c r="C55" s="319" t="s">
        <v>3007</v>
      </c>
      <c r="D55" s="356" t="s">
        <v>3045</v>
      </c>
      <c r="E55" s="318" t="s">
        <v>3109</v>
      </c>
      <c r="F55" s="356" t="s">
        <v>3010</v>
      </c>
      <c r="G55" s="356" t="s">
        <v>3047</v>
      </c>
      <c r="H55" s="357" t="s">
        <v>3048</v>
      </c>
      <c r="I55" s="357">
        <v>46203</v>
      </c>
      <c r="J55" s="320">
        <v>46217</v>
      </c>
      <c r="K55" s="318">
        <f t="shared" si="0"/>
        <v>14</v>
      </c>
      <c r="L55" s="322" t="s">
        <v>3051</v>
      </c>
      <c r="M55" s="322" t="s">
        <v>3051</v>
      </c>
      <c r="N55" s="322" t="s">
        <v>3051</v>
      </c>
      <c r="O55" s="322" t="s">
        <v>3051</v>
      </c>
      <c r="P55" s="322" t="s">
        <v>3051</v>
      </c>
      <c r="Q55" s="322"/>
      <c r="R55" s="318" t="s">
        <v>4</v>
      </c>
      <c r="S55" s="318" t="s">
        <v>3086</v>
      </c>
      <c r="T55" s="318" t="s">
        <v>4</v>
      </c>
      <c r="U55" s="318"/>
      <c r="V55" s="318" t="s">
        <v>4</v>
      </c>
      <c r="W55" s="318" t="s">
        <v>4</v>
      </c>
      <c r="X55" s="318" t="s">
        <v>4</v>
      </c>
      <c r="Y55" s="318" t="s">
        <v>3086</v>
      </c>
      <c r="Z55" s="318" t="s">
        <v>4</v>
      </c>
      <c r="AA55" s="335"/>
      <c r="AB55" s="335"/>
      <c r="AC55" s="352"/>
      <c r="AD55" s="352"/>
      <c r="AE55" s="353"/>
    </row>
    <row r="56" spans="1:31" s="287" customFormat="1" ht="36" customHeight="1">
      <c r="A56" s="510"/>
      <c r="B56" s="561"/>
      <c r="C56" s="361" t="s">
        <v>3007</v>
      </c>
      <c r="D56" s="356" t="s">
        <v>3045</v>
      </c>
      <c r="E56" s="356" t="s">
        <v>3046</v>
      </c>
      <c r="F56" s="356" t="s">
        <v>3010</v>
      </c>
      <c r="G56" s="356" t="s">
        <v>3047</v>
      </c>
      <c r="H56" s="357" t="s">
        <v>3048</v>
      </c>
      <c r="I56" s="357">
        <v>46205</v>
      </c>
      <c r="J56" s="320">
        <v>46220</v>
      </c>
      <c r="K56" s="318">
        <f t="shared" si="0"/>
        <v>15</v>
      </c>
      <c r="L56" s="322" t="s">
        <v>3049</v>
      </c>
      <c r="M56" s="322" t="s">
        <v>3049</v>
      </c>
      <c r="N56" s="322" t="s">
        <v>3049</v>
      </c>
      <c r="O56" s="322" t="s">
        <v>3049</v>
      </c>
      <c r="P56" s="322" t="s">
        <v>3049</v>
      </c>
      <c r="Q56" s="322"/>
      <c r="R56" s="335"/>
      <c r="S56" s="318" t="s">
        <v>3051</v>
      </c>
      <c r="T56" s="318" t="s">
        <v>4</v>
      </c>
      <c r="U56" s="318"/>
      <c r="V56" s="318" t="s">
        <v>4</v>
      </c>
      <c r="W56" s="318" t="s">
        <v>4</v>
      </c>
      <c r="X56" s="318" t="s">
        <v>4</v>
      </c>
      <c r="Y56" s="318" t="s">
        <v>3051</v>
      </c>
      <c r="Z56" s="318" t="s">
        <v>4</v>
      </c>
      <c r="AA56" s="335"/>
      <c r="AB56" s="335"/>
      <c r="AC56" s="352"/>
      <c r="AD56" s="352"/>
      <c r="AE56" s="353"/>
    </row>
    <row r="57" spans="1:31" s="340" customFormat="1" ht="36" customHeight="1">
      <c r="A57" s="555"/>
      <c r="B57" s="555"/>
      <c r="C57" s="361" t="s">
        <v>50</v>
      </c>
      <c r="D57" s="356" t="s">
        <v>3045</v>
      </c>
      <c r="E57" s="356" t="s">
        <v>3052</v>
      </c>
      <c r="F57" s="356" t="s">
        <v>3053</v>
      </c>
      <c r="G57" s="356" t="s">
        <v>3047</v>
      </c>
      <c r="H57" s="320" t="s">
        <v>3054</v>
      </c>
      <c r="I57" s="357">
        <v>46205</v>
      </c>
      <c r="J57" s="320">
        <v>46219</v>
      </c>
      <c r="K57" s="318">
        <f t="shared" si="0"/>
        <v>14</v>
      </c>
      <c r="L57" s="318" t="s">
        <v>4</v>
      </c>
      <c r="M57" s="318" t="s">
        <v>4</v>
      </c>
      <c r="N57" s="318" t="s">
        <v>4</v>
      </c>
      <c r="O57" s="318" t="s">
        <v>4</v>
      </c>
      <c r="P57" s="318" t="s">
        <v>4</v>
      </c>
      <c r="Q57" s="318" t="s">
        <v>4</v>
      </c>
      <c r="R57" s="322"/>
      <c r="S57" s="318" t="s">
        <v>4</v>
      </c>
      <c r="T57" s="322" t="s">
        <v>3049</v>
      </c>
      <c r="U57" s="318" t="s">
        <v>3049</v>
      </c>
      <c r="V57" s="318" t="s">
        <v>3049</v>
      </c>
      <c r="W57" s="335" t="s">
        <v>3051</v>
      </c>
      <c r="X57" s="318" t="s">
        <v>3050</v>
      </c>
      <c r="Y57" s="318" t="s">
        <v>4</v>
      </c>
      <c r="Z57" s="335" t="s">
        <v>3051</v>
      </c>
      <c r="AA57" s="335" t="s">
        <v>3038</v>
      </c>
      <c r="AB57" s="335"/>
      <c r="AC57" s="363"/>
      <c r="AD57" s="363"/>
      <c r="AE57" s="364"/>
    </row>
    <row r="58" spans="1:31" s="340" customFormat="1" ht="36" customHeight="1">
      <c r="A58" s="555"/>
      <c r="B58" s="555"/>
      <c r="C58" s="361" t="s">
        <v>43</v>
      </c>
      <c r="D58" s="356" t="s">
        <v>3045</v>
      </c>
      <c r="E58" s="356" t="s">
        <v>3110</v>
      </c>
      <c r="F58" s="356" t="s">
        <v>3053</v>
      </c>
      <c r="G58" s="356" t="s">
        <v>3047</v>
      </c>
      <c r="H58" s="320" t="s">
        <v>3054</v>
      </c>
      <c r="I58" s="357">
        <v>46207</v>
      </c>
      <c r="J58" s="320">
        <v>46220</v>
      </c>
      <c r="K58" s="318">
        <f t="shared" si="0"/>
        <v>13</v>
      </c>
      <c r="L58" s="318" t="s">
        <v>4</v>
      </c>
      <c r="M58" s="318" t="s">
        <v>4</v>
      </c>
      <c r="N58" s="318" t="s">
        <v>4</v>
      </c>
      <c r="O58" s="318" t="s">
        <v>4</v>
      </c>
      <c r="P58" s="318" t="s">
        <v>4</v>
      </c>
      <c r="Q58" s="318" t="s">
        <v>4</v>
      </c>
      <c r="R58" s="322"/>
      <c r="S58" s="318" t="s">
        <v>4</v>
      </c>
      <c r="T58" s="322" t="s">
        <v>3049</v>
      </c>
      <c r="U58" s="318" t="s">
        <v>3049</v>
      </c>
      <c r="V58" s="318" t="s">
        <v>3049</v>
      </c>
      <c r="W58" s="335" t="s">
        <v>3051</v>
      </c>
      <c r="X58" s="318" t="s">
        <v>3050</v>
      </c>
      <c r="Y58" s="318" t="s">
        <v>4</v>
      </c>
      <c r="Z58" s="335" t="s">
        <v>3051</v>
      </c>
      <c r="AA58" s="335" t="s">
        <v>3038</v>
      </c>
      <c r="AB58" s="335"/>
      <c r="AC58" s="363"/>
      <c r="AD58" s="363"/>
      <c r="AE58" s="364"/>
    </row>
    <row r="59" spans="1:31" s="341" customFormat="1" ht="36" customHeight="1">
      <c r="A59" s="555"/>
      <c r="B59" s="555"/>
      <c r="C59" s="361" t="s">
        <v>38</v>
      </c>
      <c r="D59" s="356" t="s">
        <v>3111</v>
      </c>
      <c r="E59" s="356" t="s">
        <v>3112</v>
      </c>
      <c r="F59" s="318" t="s">
        <v>38</v>
      </c>
      <c r="G59" s="356" t="s">
        <v>3047</v>
      </c>
      <c r="H59" s="357" t="s">
        <v>3113</v>
      </c>
      <c r="I59" s="357">
        <v>46204</v>
      </c>
      <c r="J59" s="320">
        <v>46218</v>
      </c>
      <c r="K59" s="318">
        <f t="shared" si="0"/>
        <v>14</v>
      </c>
      <c r="L59" s="318"/>
      <c r="M59" s="318"/>
      <c r="N59" s="318"/>
      <c r="O59" s="318"/>
      <c r="P59" s="318"/>
      <c r="Q59" s="318" t="s">
        <v>3055</v>
      </c>
      <c r="R59" s="318" t="s">
        <v>3055</v>
      </c>
      <c r="S59" s="318"/>
      <c r="T59" s="318"/>
      <c r="U59" s="318"/>
      <c r="V59" s="318"/>
      <c r="W59" s="318"/>
      <c r="X59" s="318"/>
      <c r="Y59" s="318"/>
      <c r="Z59" s="318"/>
      <c r="AA59" s="335"/>
      <c r="AB59" s="335"/>
      <c r="AC59" s="363"/>
      <c r="AD59" s="363"/>
      <c r="AE59" s="364"/>
    </row>
    <row r="60" spans="1:31" s="341" customFormat="1" ht="36" customHeight="1">
      <c r="A60" s="555"/>
      <c r="B60" s="555"/>
      <c r="C60" s="361" t="s">
        <v>38</v>
      </c>
      <c r="D60" s="356" t="s">
        <v>3111</v>
      </c>
      <c r="E60" s="356" t="s">
        <v>3114</v>
      </c>
      <c r="F60" s="318" t="s">
        <v>38</v>
      </c>
      <c r="G60" s="356" t="s">
        <v>3047</v>
      </c>
      <c r="H60" s="357" t="s">
        <v>3113</v>
      </c>
      <c r="I60" s="357">
        <v>46210</v>
      </c>
      <c r="J60" s="320">
        <v>46224</v>
      </c>
      <c r="K60" s="318">
        <f t="shared" si="0"/>
        <v>14</v>
      </c>
      <c r="L60" s="318"/>
      <c r="M60" s="318"/>
      <c r="N60" s="318"/>
      <c r="O60" s="318"/>
      <c r="P60" s="318"/>
      <c r="Q60" s="318" t="s">
        <v>3089</v>
      </c>
      <c r="R60" s="318" t="s">
        <v>3089</v>
      </c>
      <c r="S60" s="318"/>
      <c r="T60" s="318"/>
      <c r="U60" s="318"/>
      <c r="V60" s="318"/>
      <c r="W60" s="318"/>
      <c r="X60" s="318"/>
      <c r="Y60" s="318"/>
      <c r="Z60" s="318"/>
      <c r="AA60" s="335"/>
      <c r="AB60" s="335"/>
      <c r="AC60" s="363"/>
      <c r="AD60" s="363"/>
      <c r="AE60" s="364"/>
    </row>
    <row r="61" spans="1:31" s="341" customFormat="1" ht="36" customHeight="1">
      <c r="A61" s="555"/>
      <c r="B61" s="555"/>
      <c r="C61" s="361" t="s">
        <v>51</v>
      </c>
      <c r="D61" s="356" t="s">
        <v>3045</v>
      </c>
      <c r="E61" s="356" t="s">
        <v>3110</v>
      </c>
      <c r="F61" s="318" t="s">
        <v>51</v>
      </c>
      <c r="G61" s="356" t="s">
        <v>3047</v>
      </c>
      <c r="H61" s="357" t="s">
        <v>3054</v>
      </c>
      <c r="I61" s="357">
        <v>46202</v>
      </c>
      <c r="J61" s="320">
        <v>46218</v>
      </c>
      <c r="K61" s="318">
        <f t="shared" si="0"/>
        <v>16</v>
      </c>
      <c r="L61" s="318" t="s">
        <v>4</v>
      </c>
      <c r="M61" s="318" t="s">
        <v>4</v>
      </c>
      <c r="N61" s="318" t="s">
        <v>4</v>
      </c>
      <c r="O61" s="318" t="s">
        <v>4</v>
      </c>
      <c r="P61" s="318" t="s">
        <v>4</v>
      </c>
      <c r="Q61" s="318" t="s">
        <v>4</v>
      </c>
      <c r="R61" s="318" t="s">
        <v>4</v>
      </c>
      <c r="S61" s="318" t="s">
        <v>4</v>
      </c>
      <c r="T61" s="318" t="s">
        <v>4</v>
      </c>
      <c r="U61" s="318"/>
      <c r="V61" s="318" t="s">
        <v>4</v>
      </c>
      <c r="W61" s="318" t="s">
        <v>3055</v>
      </c>
      <c r="X61" s="318" t="s">
        <v>3055</v>
      </c>
      <c r="Y61" s="318" t="s">
        <v>4</v>
      </c>
      <c r="Z61" s="318" t="s">
        <v>3055</v>
      </c>
      <c r="AA61" s="335"/>
      <c r="AB61" s="335"/>
      <c r="AC61" s="363"/>
      <c r="AD61" s="363"/>
      <c r="AE61" s="364"/>
    </row>
    <row r="62" spans="1:31" s="292" customFormat="1" ht="36" customHeight="1">
      <c r="A62" s="559"/>
      <c r="B62" s="555"/>
      <c r="C62" s="361" t="s">
        <v>51</v>
      </c>
      <c r="D62" s="356" t="s">
        <v>3045</v>
      </c>
      <c r="E62" s="356" t="s">
        <v>3115</v>
      </c>
      <c r="F62" s="318" t="s">
        <v>51</v>
      </c>
      <c r="G62" s="356" t="s">
        <v>3047</v>
      </c>
      <c r="H62" s="357" t="s">
        <v>3054</v>
      </c>
      <c r="I62" s="357">
        <v>46209</v>
      </c>
      <c r="J62" s="320">
        <v>46225</v>
      </c>
      <c r="K62" s="318">
        <f t="shared" si="0"/>
        <v>16</v>
      </c>
      <c r="L62" s="318" t="s">
        <v>4</v>
      </c>
      <c r="M62" s="318" t="s">
        <v>4</v>
      </c>
      <c r="N62" s="318" t="s">
        <v>4</v>
      </c>
      <c r="O62" s="318" t="s">
        <v>4</v>
      </c>
      <c r="P62" s="318" t="s">
        <v>4</v>
      </c>
      <c r="Q62" s="318" t="s">
        <v>4</v>
      </c>
      <c r="R62" s="318" t="s">
        <v>4</v>
      </c>
      <c r="S62" s="318" t="s">
        <v>4</v>
      </c>
      <c r="T62" s="318" t="s">
        <v>4</v>
      </c>
      <c r="U62" s="318"/>
      <c r="V62" s="318" t="s">
        <v>4</v>
      </c>
      <c r="W62" s="318" t="s">
        <v>3089</v>
      </c>
      <c r="X62" s="318" t="s">
        <v>3089</v>
      </c>
      <c r="Y62" s="318" t="s">
        <v>4</v>
      </c>
      <c r="Z62" s="318" t="s">
        <v>3089</v>
      </c>
      <c r="AA62" s="335"/>
      <c r="AB62" s="335"/>
      <c r="AC62" s="352"/>
      <c r="AD62" s="352"/>
      <c r="AE62" s="353"/>
    </row>
    <row r="63" spans="1:31" s="292" customFormat="1" ht="36" customHeight="1">
      <c r="A63" s="559"/>
      <c r="B63" s="567" t="s">
        <v>3116</v>
      </c>
      <c r="C63" s="361" t="s">
        <v>3007</v>
      </c>
      <c r="D63" s="356" t="s">
        <v>3081</v>
      </c>
      <c r="E63" s="356" t="s">
        <v>3108</v>
      </c>
      <c r="F63" s="318" t="s">
        <v>3010</v>
      </c>
      <c r="G63" s="318" t="s">
        <v>3117</v>
      </c>
      <c r="H63" s="357" t="s">
        <v>3118</v>
      </c>
      <c r="I63" s="357">
        <v>46202</v>
      </c>
      <c r="J63" s="320">
        <v>46223</v>
      </c>
      <c r="K63" s="318">
        <f t="shared" si="0"/>
        <v>21</v>
      </c>
      <c r="L63" s="318" t="s">
        <v>3051</v>
      </c>
      <c r="M63" s="318" t="s">
        <v>3051</v>
      </c>
      <c r="N63" s="318" t="s">
        <v>3051</v>
      </c>
      <c r="O63" s="318" t="s">
        <v>3051</v>
      </c>
      <c r="P63" s="318" t="s">
        <v>3051</v>
      </c>
      <c r="Q63" s="322" t="s">
        <v>3055</v>
      </c>
      <c r="R63" s="322" t="s">
        <v>4</v>
      </c>
      <c r="S63" s="318" t="s">
        <v>3086</v>
      </c>
      <c r="T63" s="322" t="s">
        <v>4</v>
      </c>
      <c r="U63" s="322"/>
      <c r="V63" s="322" t="s">
        <v>4</v>
      </c>
      <c r="W63" s="322" t="s">
        <v>4</v>
      </c>
      <c r="X63" s="322" t="s">
        <v>4</v>
      </c>
      <c r="Y63" s="318" t="s">
        <v>3087</v>
      </c>
      <c r="Z63" s="322" t="s">
        <v>4</v>
      </c>
      <c r="AA63" s="335"/>
      <c r="AB63" s="335"/>
      <c r="AC63" s="352"/>
      <c r="AD63" s="352"/>
      <c r="AE63" s="353"/>
    </row>
    <row r="64" spans="1:31" s="292" customFormat="1" ht="36" customHeight="1">
      <c r="A64" s="559"/>
      <c r="B64" s="564"/>
      <c r="C64" s="361" t="s">
        <v>3007</v>
      </c>
      <c r="D64" s="356" t="s">
        <v>3081</v>
      </c>
      <c r="E64" s="356" t="s">
        <v>3119</v>
      </c>
      <c r="F64" s="318" t="s">
        <v>3010</v>
      </c>
      <c r="G64" s="318" t="s">
        <v>3117</v>
      </c>
      <c r="H64" s="357" t="s">
        <v>3118</v>
      </c>
      <c r="I64" s="357">
        <v>46209</v>
      </c>
      <c r="J64" s="320">
        <v>46230</v>
      </c>
      <c r="K64" s="318">
        <f t="shared" si="0"/>
        <v>21</v>
      </c>
      <c r="L64" s="318" t="s">
        <v>3096</v>
      </c>
      <c r="M64" s="318" t="s">
        <v>3096</v>
      </c>
      <c r="N64" s="318" t="s">
        <v>3096</v>
      </c>
      <c r="O64" s="318" t="s">
        <v>3096</v>
      </c>
      <c r="P64" s="318" t="s">
        <v>3096</v>
      </c>
      <c r="Q64" s="322" t="s">
        <v>3089</v>
      </c>
      <c r="R64" s="322" t="s">
        <v>4</v>
      </c>
      <c r="S64" s="318" t="s">
        <v>3090</v>
      </c>
      <c r="T64" s="322" t="s">
        <v>4</v>
      </c>
      <c r="U64" s="322"/>
      <c r="V64" s="322" t="s">
        <v>4</v>
      </c>
      <c r="W64" s="322" t="s">
        <v>4</v>
      </c>
      <c r="X64" s="322" t="s">
        <v>4</v>
      </c>
      <c r="Y64" s="318" t="s">
        <v>3063</v>
      </c>
      <c r="Z64" s="322" t="s">
        <v>4</v>
      </c>
      <c r="AA64" s="335"/>
      <c r="AB64" s="335"/>
      <c r="AC64" s="352"/>
      <c r="AD64" s="352"/>
      <c r="AE64" s="353"/>
    </row>
    <row r="65" spans="1:31" s="292" customFormat="1" ht="36" customHeight="1">
      <c r="A65" s="559"/>
      <c r="B65" s="564"/>
      <c r="C65" s="318" t="s">
        <v>50</v>
      </c>
      <c r="D65" s="356" t="s">
        <v>3081</v>
      </c>
      <c r="E65" s="376" t="s">
        <v>3120</v>
      </c>
      <c r="F65" s="318" t="s">
        <v>40</v>
      </c>
      <c r="G65" s="318" t="s">
        <v>3117</v>
      </c>
      <c r="H65" s="357" t="s">
        <v>3079</v>
      </c>
      <c r="I65" s="357">
        <v>46204</v>
      </c>
      <c r="J65" s="320">
        <v>46227</v>
      </c>
      <c r="K65" s="318">
        <f t="shared" si="0"/>
        <v>23</v>
      </c>
      <c r="L65" s="318" t="s">
        <v>4</v>
      </c>
      <c r="M65" s="318" t="s">
        <v>4</v>
      </c>
      <c r="N65" s="318" t="s">
        <v>4</v>
      </c>
      <c r="O65" s="318" t="s">
        <v>4</v>
      </c>
      <c r="P65" s="318" t="s">
        <v>4</v>
      </c>
      <c r="Q65" s="318" t="s">
        <v>4</v>
      </c>
      <c r="R65" s="318" t="s">
        <v>3055</v>
      </c>
      <c r="S65" s="318" t="s">
        <v>4</v>
      </c>
      <c r="T65" s="318" t="s">
        <v>3051</v>
      </c>
      <c r="U65" s="318" t="s">
        <v>3055</v>
      </c>
      <c r="V65" s="318" t="s">
        <v>3055</v>
      </c>
      <c r="W65" s="335" t="s">
        <v>3086</v>
      </c>
      <c r="X65" s="335" t="s">
        <v>3086</v>
      </c>
      <c r="Y65" s="318" t="s">
        <v>4</v>
      </c>
      <c r="Z65" s="335" t="s">
        <v>3086</v>
      </c>
      <c r="AA65" s="335" t="s">
        <v>3017</v>
      </c>
      <c r="AB65" s="335"/>
      <c r="AC65" s="352"/>
      <c r="AD65" s="352"/>
      <c r="AE65" s="353"/>
    </row>
    <row r="66" spans="1:31" s="292" customFormat="1" ht="36" customHeight="1">
      <c r="A66" s="559"/>
      <c r="B66" s="564"/>
      <c r="C66" s="361" t="s">
        <v>50</v>
      </c>
      <c r="D66" s="356" t="s">
        <v>3081</v>
      </c>
      <c r="E66" s="376" t="s">
        <v>3121</v>
      </c>
      <c r="F66" s="318" t="s">
        <v>40</v>
      </c>
      <c r="G66" s="318" t="s">
        <v>3117</v>
      </c>
      <c r="H66" s="357" t="s">
        <v>3079</v>
      </c>
      <c r="I66" s="357">
        <v>46212</v>
      </c>
      <c r="J66" s="320">
        <v>46234</v>
      </c>
      <c r="K66" s="318">
        <f t="shared" si="0"/>
        <v>22</v>
      </c>
      <c r="L66" s="318" t="s">
        <v>4</v>
      </c>
      <c r="M66" s="318" t="s">
        <v>4</v>
      </c>
      <c r="N66" s="318" t="s">
        <v>4</v>
      </c>
      <c r="O66" s="318" t="s">
        <v>4</v>
      </c>
      <c r="P66" s="318" t="s">
        <v>4</v>
      </c>
      <c r="Q66" s="318" t="s">
        <v>4</v>
      </c>
      <c r="R66" s="318" t="s">
        <v>3089</v>
      </c>
      <c r="S66" s="318" t="s">
        <v>4</v>
      </c>
      <c r="T66" s="318" t="s">
        <v>3096</v>
      </c>
      <c r="U66" s="318" t="s">
        <v>3089</v>
      </c>
      <c r="V66" s="318" t="s">
        <v>3089</v>
      </c>
      <c r="W66" s="335" t="s">
        <v>3090</v>
      </c>
      <c r="X66" s="335" t="s">
        <v>3090</v>
      </c>
      <c r="Y66" s="318" t="s">
        <v>4</v>
      </c>
      <c r="Z66" s="335" t="s">
        <v>3090</v>
      </c>
      <c r="AA66" s="335" t="s">
        <v>3026</v>
      </c>
      <c r="AB66" s="335"/>
      <c r="AC66" s="352"/>
      <c r="AD66" s="352"/>
      <c r="AE66" s="353"/>
    </row>
    <row r="67" spans="1:31" s="341" customFormat="1" ht="36" customHeight="1">
      <c r="A67" s="555"/>
      <c r="B67" s="567" t="s">
        <v>3122</v>
      </c>
      <c r="C67" s="361" t="s">
        <v>3007</v>
      </c>
      <c r="D67" s="356" t="s">
        <v>3123</v>
      </c>
      <c r="E67" s="356" t="s">
        <v>3124</v>
      </c>
      <c r="F67" s="318" t="s">
        <v>3010</v>
      </c>
      <c r="G67" s="318" t="s">
        <v>3117</v>
      </c>
      <c r="H67" s="357" t="s">
        <v>3079</v>
      </c>
      <c r="I67" s="357">
        <v>46207</v>
      </c>
      <c r="J67" s="320">
        <v>46233</v>
      </c>
      <c r="K67" s="318">
        <f t="shared" si="0"/>
        <v>26</v>
      </c>
      <c r="L67" s="322" t="s">
        <v>3049</v>
      </c>
      <c r="M67" s="322" t="s">
        <v>3049</v>
      </c>
      <c r="N67" s="322" t="s">
        <v>3049</v>
      </c>
      <c r="O67" s="322" t="s">
        <v>3049</v>
      </c>
      <c r="P67" s="322" t="s">
        <v>3049</v>
      </c>
      <c r="Q67" s="322" t="s">
        <v>3050</v>
      </c>
      <c r="R67" s="322" t="s">
        <v>4</v>
      </c>
      <c r="S67" s="318" t="s">
        <v>3051</v>
      </c>
      <c r="T67" s="322" t="s">
        <v>4</v>
      </c>
      <c r="U67" s="322"/>
      <c r="V67" s="322" t="s">
        <v>4</v>
      </c>
      <c r="W67" s="322" t="s">
        <v>4</v>
      </c>
      <c r="X67" s="322" t="s">
        <v>4</v>
      </c>
      <c r="Y67" s="318" t="s">
        <v>3051</v>
      </c>
      <c r="Z67" s="322" t="s">
        <v>4</v>
      </c>
      <c r="AA67" s="335"/>
      <c r="AB67" s="335"/>
      <c r="AC67" s="363"/>
      <c r="AD67" s="363"/>
      <c r="AE67" s="364"/>
    </row>
    <row r="68" spans="1:31" s="341" customFormat="1" ht="36" customHeight="1">
      <c r="A68" s="555"/>
      <c r="B68" s="564"/>
      <c r="C68" s="361" t="s">
        <v>50</v>
      </c>
      <c r="D68" s="356" t="s">
        <v>3123</v>
      </c>
      <c r="E68" s="376" t="s">
        <v>3125</v>
      </c>
      <c r="F68" s="318" t="s">
        <v>40</v>
      </c>
      <c r="G68" s="318" t="s">
        <v>3117</v>
      </c>
      <c r="H68" s="357" t="s">
        <v>3126</v>
      </c>
      <c r="I68" s="357">
        <v>46208</v>
      </c>
      <c r="J68" s="320">
        <v>46237</v>
      </c>
      <c r="K68" s="318">
        <f t="shared" si="0"/>
        <v>29</v>
      </c>
      <c r="L68" s="318" t="s">
        <v>4</v>
      </c>
      <c r="M68" s="318" t="s">
        <v>4</v>
      </c>
      <c r="N68" s="318" t="s">
        <v>4</v>
      </c>
      <c r="O68" s="318" t="s">
        <v>4</v>
      </c>
      <c r="P68" s="318" t="s">
        <v>4</v>
      </c>
      <c r="Q68" s="318" t="s">
        <v>4</v>
      </c>
      <c r="R68" s="318" t="s">
        <v>3050</v>
      </c>
      <c r="S68" s="318" t="s">
        <v>4</v>
      </c>
      <c r="T68" s="318" t="s">
        <v>3049</v>
      </c>
      <c r="U68" s="318" t="s">
        <v>3050</v>
      </c>
      <c r="V68" s="318" t="s">
        <v>3050</v>
      </c>
      <c r="W68" s="335" t="s">
        <v>3051</v>
      </c>
      <c r="X68" s="335" t="s">
        <v>3051</v>
      </c>
      <c r="Y68" s="318" t="s">
        <v>4</v>
      </c>
      <c r="Z68" s="335" t="s">
        <v>3051</v>
      </c>
      <c r="AA68" s="335" t="s">
        <v>3038</v>
      </c>
      <c r="AB68" s="335"/>
      <c r="AC68" s="363"/>
      <c r="AD68" s="363"/>
      <c r="AE68" s="364"/>
    </row>
    <row r="69" spans="1:31" s="308" customFormat="1" ht="36" customHeight="1">
      <c r="A69" s="559"/>
      <c r="B69" s="555" t="s">
        <v>3127</v>
      </c>
      <c r="C69" s="361" t="s">
        <v>3007</v>
      </c>
      <c r="D69" s="356" t="s">
        <v>3081</v>
      </c>
      <c r="E69" s="322" t="s">
        <v>3128</v>
      </c>
      <c r="F69" s="318" t="s">
        <v>3010</v>
      </c>
      <c r="G69" s="318" t="s">
        <v>3129</v>
      </c>
      <c r="H69" s="357" t="s">
        <v>3130</v>
      </c>
      <c r="I69" s="357">
        <v>46206</v>
      </c>
      <c r="J69" s="320">
        <v>46224</v>
      </c>
      <c r="K69" s="318">
        <f t="shared" si="0"/>
        <v>18</v>
      </c>
      <c r="L69" s="322" t="s">
        <v>3049</v>
      </c>
      <c r="M69" s="322" t="s">
        <v>3049</v>
      </c>
      <c r="N69" s="322" t="s">
        <v>3049</v>
      </c>
      <c r="O69" s="322" t="s">
        <v>3049</v>
      </c>
      <c r="P69" s="322" t="s">
        <v>3049</v>
      </c>
      <c r="Q69" s="322" t="s">
        <v>3050</v>
      </c>
      <c r="R69" s="322" t="s">
        <v>3050</v>
      </c>
      <c r="S69" s="318" t="s">
        <v>3051</v>
      </c>
      <c r="T69" s="322" t="s">
        <v>4</v>
      </c>
      <c r="U69" s="322"/>
      <c r="V69" s="322" t="s">
        <v>4</v>
      </c>
      <c r="W69" s="322" t="s">
        <v>4</v>
      </c>
      <c r="X69" s="322" t="s">
        <v>4</v>
      </c>
      <c r="Y69" s="318" t="s">
        <v>3051</v>
      </c>
      <c r="Z69" s="322" t="s">
        <v>4</v>
      </c>
      <c r="AA69" s="335"/>
      <c r="AB69" s="335"/>
    </row>
    <row r="70" spans="1:31" s="343" customFormat="1" ht="36" customHeight="1">
      <c r="A70" s="555"/>
      <c r="B70" s="555"/>
      <c r="C70" s="361" t="s">
        <v>50</v>
      </c>
      <c r="D70" s="356" t="s">
        <v>3045</v>
      </c>
      <c r="E70" s="321" t="s">
        <v>3131</v>
      </c>
      <c r="F70" s="318" t="s">
        <v>40</v>
      </c>
      <c r="G70" s="318" t="s">
        <v>3129</v>
      </c>
      <c r="H70" s="357" t="s">
        <v>3130</v>
      </c>
      <c r="I70" s="357">
        <v>46204</v>
      </c>
      <c r="J70" s="320">
        <v>46218</v>
      </c>
      <c r="K70" s="318">
        <f t="shared" si="0"/>
        <v>14</v>
      </c>
      <c r="L70" s="322" t="s">
        <v>4</v>
      </c>
      <c r="M70" s="322" t="s">
        <v>4</v>
      </c>
      <c r="N70" s="322" t="s">
        <v>4</v>
      </c>
      <c r="O70" s="322" t="s">
        <v>4</v>
      </c>
      <c r="P70" s="322" t="s">
        <v>4</v>
      </c>
      <c r="Q70" s="322" t="s">
        <v>4</v>
      </c>
      <c r="R70" s="322" t="s">
        <v>4</v>
      </c>
      <c r="S70" s="322" t="s">
        <v>4</v>
      </c>
      <c r="T70" s="322" t="s">
        <v>3049</v>
      </c>
      <c r="U70" s="322" t="s">
        <v>3050</v>
      </c>
      <c r="V70" s="322" t="s">
        <v>3050</v>
      </c>
      <c r="W70" s="322" t="s">
        <v>3051</v>
      </c>
      <c r="X70" s="322" t="s">
        <v>3051</v>
      </c>
      <c r="Y70" s="322" t="s">
        <v>4</v>
      </c>
      <c r="Z70" s="322" t="s">
        <v>3051</v>
      </c>
      <c r="AA70" s="335" t="s">
        <v>3038</v>
      </c>
      <c r="AB70" s="335"/>
    </row>
    <row r="71" spans="1:31" s="344" customFormat="1" ht="36" customHeight="1">
      <c r="A71" s="555"/>
      <c r="B71" s="564" t="s">
        <v>3132</v>
      </c>
      <c r="C71" s="361" t="s">
        <v>3133</v>
      </c>
      <c r="D71" s="356" t="s">
        <v>3134</v>
      </c>
      <c r="E71" s="323" t="s">
        <v>3135</v>
      </c>
      <c r="F71" s="318" t="s">
        <v>3010</v>
      </c>
      <c r="G71" s="318" t="s">
        <v>3066</v>
      </c>
      <c r="H71" s="357" t="s">
        <v>3072</v>
      </c>
      <c r="I71" s="377" t="s">
        <v>3135</v>
      </c>
      <c r="J71" s="377" t="s">
        <v>3135</v>
      </c>
      <c r="K71" s="377" t="s">
        <v>3135</v>
      </c>
      <c r="L71" s="322" t="s">
        <v>4</v>
      </c>
      <c r="M71" s="322" t="s">
        <v>4</v>
      </c>
      <c r="N71" s="322" t="s">
        <v>4</v>
      </c>
      <c r="O71" s="322" t="s">
        <v>4</v>
      </c>
      <c r="P71" s="322" t="s">
        <v>4</v>
      </c>
      <c r="Q71" s="322" t="s">
        <v>4</v>
      </c>
      <c r="R71" s="322" t="s">
        <v>4</v>
      </c>
      <c r="S71" s="322" t="s">
        <v>4</v>
      </c>
      <c r="T71" s="322" t="s">
        <v>4</v>
      </c>
      <c r="U71" s="322"/>
      <c r="V71" s="322" t="s">
        <v>4</v>
      </c>
      <c r="W71" s="322" t="s">
        <v>4</v>
      </c>
      <c r="X71" s="322" t="s">
        <v>4</v>
      </c>
      <c r="Y71" s="322" t="s">
        <v>4</v>
      </c>
      <c r="Z71" s="322" t="s">
        <v>4</v>
      </c>
      <c r="AA71" s="335"/>
      <c r="AB71" s="335"/>
    </row>
    <row r="72" spans="1:31" s="344" customFormat="1" ht="36" customHeight="1">
      <c r="A72" s="555"/>
      <c r="B72" s="564"/>
      <c r="C72" s="361" t="s">
        <v>3007</v>
      </c>
      <c r="D72" s="356" t="s">
        <v>3136</v>
      </c>
      <c r="E72" s="318" t="s">
        <v>3124</v>
      </c>
      <c r="F72" s="318" t="s">
        <v>3010</v>
      </c>
      <c r="G72" s="318" t="s">
        <v>3047</v>
      </c>
      <c r="H72" s="357" t="s">
        <v>3137</v>
      </c>
      <c r="I72" s="357">
        <v>46207</v>
      </c>
      <c r="J72" s="320">
        <v>46225</v>
      </c>
      <c r="K72" s="318">
        <f t="shared" ref="K72:K76" si="1">J72-I72</f>
        <v>18</v>
      </c>
      <c r="L72" s="322" t="s">
        <v>3049</v>
      </c>
      <c r="M72" s="322" t="s">
        <v>3049</v>
      </c>
      <c r="N72" s="322" t="s">
        <v>3049</v>
      </c>
      <c r="O72" s="322" t="s">
        <v>3049</v>
      </c>
      <c r="P72" s="322" t="s">
        <v>3049</v>
      </c>
      <c r="Q72" s="322" t="s">
        <v>4</v>
      </c>
      <c r="R72" s="322" t="s">
        <v>4</v>
      </c>
      <c r="S72" s="318" t="s">
        <v>3051</v>
      </c>
      <c r="T72" s="322" t="s">
        <v>4</v>
      </c>
      <c r="U72" s="322"/>
      <c r="V72" s="322" t="s">
        <v>4</v>
      </c>
      <c r="W72" s="322" t="s">
        <v>4</v>
      </c>
      <c r="X72" s="322" t="s">
        <v>4</v>
      </c>
      <c r="Y72" s="318" t="s">
        <v>3051</v>
      </c>
      <c r="Z72" s="322" t="s">
        <v>4</v>
      </c>
      <c r="AA72" s="335"/>
      <c r="AB72" s="335"/>
    </row>
    <row r="73" spans="1:31" s="344" customFormat="1" ht="36" customHeight="1">
      <c r="A73" s="555"/>
      <c r="B73" s="564"/>
      <c r="C73" s="361" t="s">
        <v>3007</v>
      </c>
      <c r="D73" s="356" t="s">
        <v>3111</v>
      </c>
      <c r="E73" s="356" t="s">
        <v>3138</v>
      </c>
      <c r="F73" s="318" t="s">
        <v>3010</v>
      </c>
      <c r="G73" s="318" t="s">
        <v>3066</v>
      </c>
      <c r="H73" s="357" t="s">
        <v>3048</v>
      </c>
      <c r="I73" s="357">
        <v>46208</v>
      </c>
      <c r="J73" s="320">
        <v>46223</v>
      </c>
      <c r="K73" s="318">
        <f t="shared" si="1"/>
        <v>15</v>
      </c>
      <c r="L73" s="322" t="s">
        <v>3049</v>
      </c>
      <c r="M73" s="322" t="s">
        <v>3049</v>
      </c>
      <c r="N73" s="322" t="s">
        <v>3049</v>
      </c>
      <c r="O73" s="322" t="s">
        <v>3049</v>
      </c>
      <c r="P73" s="322" t="s">
        <v>3049</v>
      </c>
      <c r="Q73" s="322" t="s">
        <v>4</v>
      </c>
      <c r="R73" s="322" t="s">
        <v>4</v>
      </c>
      <c r="S73" s="318" t="s">
        <v>3051</v>
      </c>
      <c r="T73" s="322" t="s">
        <v>4</v>
      </c>
      <c r="U73" s="322"/>
      <c r="V73" s="322" t="s">
        <v>4</v>
      </c>
      <c r="W73" s="322" t="s">
        <v>4</v>
      </c>
      <c r="X73" s="322" t="s">
        <v>4</v>
      </c>
      <c r="Y73" s="318" t="s">
        <v>3051</v>
      </c>
      <c r="Z73" s="322" t="s">
        <v>4</v>
      </c>
      <c r="AA73" s="335"/>
      <c r="AB73" s="335"/>
    </row>
    <row r="74" spans="1:31" s="344" customFormat="1" ht="36" customHeight="1">
      <c r="A74" s="555"/>
      <c r="B74" s="564"/>
      <c r="C74" s="330" t="s">
        <v>50</v>
      </c>
      <c r="D74" s="356" t="s">
        <v>3111</v>
      </c>
      <c r="E74" s="356" t="s">
        <v>3139</v>
      </c>
      <c r="F74" s="318" t="s">
        <v>40</v>
      </c>
      <c r="G74" s="318" t="s">
        <v>3047</v>
      </c>
      <c r="H74" s="357" t="s">
        <v>3140</v>
      </c>
      <c r="I74" s="357">
        <v>46207</v>
      </c>
      <c r="J74" s="320">
        <v>46225</v>
      </c>
      <c r="K74" s="318">
        <f t="shared" si="1"/>
        <v>18</v>
      </c>
      <c r="L74" s="318" t="s">
        <v>4</v>
      </c>
      <c r="M74" s="318" t="s">
        <v>4</v>
      </c>
      <c r="N74" s="318" t="s">
        <v>4</v>
      </c>
      <c r="O74" s="318" t="s">
        <v>4</v>
      </c>
      <c r="P74" s="318" t="s">
        <v>4</v>
      </c>
      <c r="Q74" s="318" t="s">
        <v>4</v>
      </c>
      <c r="R74" s="318" t="s">
        <v>4</v>
      </c>
      <c r="S74" s="356" t="s">
        <v>4</v>
      </c>
      <c r="T74" s="356" t="s">
        <v>3049</v>
      </c>
      <c r="U74" s="356" t="s">
        <v>3050</v>
      </c>
      <c r="V74" s="356" t="s">
        <v>3050</v>
      </c>
      <c r="W74" s="378" t="s">
        <v>3051</v>
      </c>
      <c r="X74" s="378" t="s">
        <v>3051</v>
      </c>
      <c r="Y74" s="356" t="s">
        <v>4</v>
      </c>
      <c r="Z74" s="378" t="s">
        <v>3051</v>
      </c>
      <c r="AA74" s="335" t="s">
        <v>3038</v>
      </c>
      <c r="AB74" s="335"/>
    </row>
    <row r="75" spans="1:31" s="344" customFormat="1" ht="36" customHeight="1">
      <c r="A75" s="555"/>
      <c r="B75" s="564"/>
      <c r="C75" s="330" t="s">
        <v>50</v>
      </c>
      <c r="D75" s="356" t="s">
        <v>3123</v>
      </c>
      <c r="E75" s="356" t="s">
        <v>3125</v>
      </c>
      <c r="F75" s="318" t="s">
        <v>40</v>
      </c>
      <c r="G75" s="318" t="s">
        <v>3066</v>
      </c>
      <c r="H75" s="357" t="s">
        <v>3140</v>
      </c>
      <c r="I75" s="357">
        <v>46208</v>
      </c>
      <c r="J75" s="320">
        <v>46229</v>
      </c>
      <c r="K75" s="318">
        <f t="shared" si="1"/>
        <v>21</v>
      </c>
      <c r="L75" s="318" t="s">
        <v>4</v>
      </c>
      <c r="M75" s="318" t="s">
        <v>4</v>
      </c>
      <c r="N75" s="318" t="s">
        <v>4</v>
      </c>
      <c r="O75" s="318" t="s">
        <v>4</v>
      </c>
      <c r="P75" s="318" t="s">
        <v>4</v>
      </c>
      <c r="Q75" s="318" t="s">
        <v>4</v>
      </c>
      <c r="R75" s="318" t="s">
        <v>4</v>
      </c>
      <c r="S75" s="356" t="s">
        <v>4</v>
      </c>
      <c r="T75" s="356" t="s">
        <v>3049</v>
      </c>
      <c r="U75" s="356" t="s">
        <v>3050</v>
      </c>
      <c r="V75" s="356" t="s">
        <v>3050</v>
      </c>
      <c r="W75" s="378" t="s">
        <v>3051</v>
      </c>
      <c r="X75" s="378" t="s">
        <v>3051</v>
      </c>
      <c r="Y75" s="356" t="s">
        <v>4</v>
      </c>
      <c r="Z75" s="378" t="s">
        <v>3051</v>
      </c>
      <c r="AA75" s="335" t="s">
        <v>3038</v>
      </c>
      <c r="AB75" s="335"/>
    </row>
    <row r="76" spans="1:31" s="344" customFormat="1" ht="36" customHeight="1">
      <c r="A76" s="555"/>
      <c r="B76" s="564"/>
      <c r="C76" s="330" t="s">
        <v>50</v>
      </c>
      <c r="D76" s="356" t="s">
        <v>3123</v>
      </c>
      <c r="E76" s="356" t="s">
        <v>3141</v>
      </c>
      <c r="F76" s="318" t="s">
        <v>40</v>
      </c>
      <c r="G76" s="318" t="s">
        <v>3066</v>
      </c>
      <c r="H76" s="357" t="s">
        <v>3140</v>
      </c>
      <c r="I76" s="357">
        <v>46208</v>
      </c>
      <c r="J76" s="320">
        <v>46222</v>
      </c>
      <c r="K76" s="318">
        <f t="shared" si="1"/>
        <v>14</v>
      </c>
      <c r="L76" s="318" t="s">
        <v>4</v>
      </c>
      <c r="M76" s="318" t="s">
        <v>4</v>
      </c>
      <c r="N76" s="318" t="s">
        <v>4</v>
      </c>
      <c r="O76" s="318" t="s">
        <v>4</v>
      </c>
      <c r="P76" s="318" t="s">
        <v>4</v>
      </c>
      <c r="Q76" s="318" t="s">
        <v>4</v>
      </c>
      <c r="R76" s="318" t="s">
        <v>4</v>
      </c>
      <c r="S76" s="356" t="s">
        <v>4</v>
      </c>
      <c r="T76" s="356" t="s">
        <v>3049</v>
      </c>
      <c r="U76" s="356" t="s">
        <v>3050</v>
      </c>
      <c r="V76" s="356" t="s">
        <v>3050</v>
      </c>
      <c r="W76" s="378" t="s">
        <v>3051</v>
      </c>
      <c r="X76" s="378" t="s">
        <v>3051</v>
      </c>
      <c r="Y76" s="356" t="s">
        <v>4</v>
      </c>
      <c r="Z76" s="378" t="s">
        <v>3051</v>
      </c>
      <c r="AA76" s="335" t="s">
        <v>3038</v>
      </c>
      <c r="AB76" s="335"/>
    </row>
    <row r="77" spans="1:31" s="341" customFormat="1" ht="36" customHeight="1">
      <c r="A77" s="555"/>
      <c r="B77" s="564"/>
      <c r="C77" s="355" t="s">
        <v>38</v>
      </c>
      <c r="D77" s="356" t="s">
        <v>3134</v>
      </c>
      <c r="E77" s="323" t="s">
        <v>3135</v>
      </c>
      <c r="F77" s="318" t="s">
        <v>38</v>
      </c>
      <c r="G77" s="318" t="s">
        <v>3066</v>
      </c>
      <c r="H77" s="357" t="s">
        <v>3142</v>
      </c>
      <c r="I77" s="377" t="s">
        <v>3135</v>
      </c>
      <c r="J77" s="379" t="s">
        <v>3135</v>
      </c>
      <c r="K77" s="323" t="s">
        <v>3135</v>
      </c>
      <c r="L77" s="318" t="s">
        <v>4</v>
      </c>
      <c r="M77" s="318" t="s">
        <v>4</v>
      </c>
      <c r="N77" s="318" t="s">
        <v>4</v>
      </c>
      <c r="O77" s="318" t="s">
        <v>4</v>
      </c>
      <c r="P77" s="318" t="s">
        <v>4</v>
      </c>
      <c r="Q77" s="318" t="s">
        <v>4</v>
      </c>
      <c r="R77" s="318" t="s">
        <v>4</v>
      </c>
      <c r="S77" s="318" t="s">
        <v>4</v>
      </c>
      <c r="T77" s="318" t="s">
        <v>4</v>
      </c>
      <c r="U77" s="318"/>
      <c r="V77" s="318" t="s">
        <v>4</v>
      </c>
      <c r="W77" s="318" t="s">
        <v>4</v>
      </c>
      <c r="X77" s="318" t="s">
        <v>4</v>
      </c>
      <c r="Y77" s="318" t="s">
        <v>4</v>
      </c>
      <c r="Z77" s="318" t="s">
        <v>4</v>
      </c>
      <c r="AA77" s="335"/>
      <c r="AB77" s="335"/>
    </row>
    <row r="78" spans="1:31" s="341" customFormat="1" ht="36" customHeight="1">
      <c r="A78" s="555"/>
      <c r="B78" s="555"/>
      <c r="C78" s="361" t="s">
        <v>38</v>
      </c>
      <c r="D78" s="356" t="s">
        <v>3111</v>
      </c>
      <c r="E78" s="356" t="s">
        <v>3114</v>
      </c>
      <c r="F78" s="318" t="s">
        <v>38</v>
      </c>
      <c r="G78" s="356" t="s">
        <v>3047</v>
      </c>
      <c r="H78" s="357" t="s">
        <v>3113</v>
      </c>
      <c r="I78" s="357">
        <v>46210</v>
      </c>
      <c r="J78" s="320">
        <v>46224</v>
      </c>
      <c r="K78" s="318">
        <f t="shared" ref="K78:K105" si="2">J78-I78</f>
        <v>14</v>
      </c>
      <c r="L78" s="318"/>
      <c r="M78" s="318"/>
      <c r="N78" s="318"/>
      <c r="O78" s="318"/>
      <c r="P78" s="318"/>
      <c r="Q78" s="318" t="s">
        <v>3089</v>
      </c>
      <c r="R78" s="318" t="s">
        <v>3089</v>
      </c>
      <c r="S78" s="318"/>
      <c r="T78" s="318"/>
      <c r="U78" s="318"/>
      <c r="V78" s="318"/>
      <c r="W78" s="318"/>
      <c r="X78" s="318"/>
      <c r="Y78" s="318"/>
      <c r="Z78" s="318"/>
      <c r="AA78" s="335"/>
      <c r="AB78" s="335"/>
      <c r="AC78" s="363"/>
      <c r="AD78" s="363"/>
      <c r="AE78" s="364"/>
    </row>
    <row r="79" spans="1:31" s="308" customFormat="1" ht="36" customHeight="1">
      <c r="A79" s="559"/>
      <c r="B79" s="564"/>
      <c r="C79" s="367" t="s">
        <v>51</v>
      </c>
      <c r="D79" s="356" t="s">
        <v>3092</v>
      </c>
      <c r="E79" s="323" t="s">
        <v>3135</v>
      </c>
      <c r="F79" s="318" t="s">
        <v>51</v>
      </c>
      <c r="G79" s="318" t="s">
        <v>3047</v>
      </c>
      <c r="H79" s="357" t="s">
        <v>3062</v>
      </c>
      <c r="I79" s="377" t="s">
        <v>3135</v>
      </c>
      <c r="J79" s="379" t="s">
        <v>3135</v>
      </c>
      <c r="K79" s="323" t="s">
        <v>3135</v>
      </c>
      <c r="L79" s="318" t="s">
        <v>4</v>
      </c>
      <c r="M79" s="318" t="s">
        <v>4</v>
      </c>
      <c r="N79" s="318" t="s">
        <v>4</v>
      </c>
      <c r="O79" s="318" t="s">
        <v>4</v>
      </c>
      <c r="P79" s="318" t="s">
        <v>4</v>
      </c>
      <c r="Q79" s="318" t="s">
        <v>4</v>
      </c>
      <c r="R79" s="318" t="s">
        <v>4</v>
      </c>
      <c r="S79" s="318" t="s">
        <v>4</v>
      </c>
      <c r="T79" s="318" t="s">
        <v>4</v>
      </c>
      <c r="U79" s="318"/>
      <c r="V79" s="318" t="s">
        <v>4</v>
      </c>
      <c r="W79" s="318" t="s">
        <v>4</v>
      </c>
      <c r="X79" s="318" t="s">
        <v>4</v>
      </c>
      <c r="Y79" s="318" t="s">
        <v>4</v>
      </c>
      <c r="Z79" s="318" t="s">
        <v>4</v>
      </c>
      <c r="AA79" s="322" t="s">
        <v>4</v>
      </c>
      <c r="AB79" s="335"/>
    </row>
    <row r="80" spans="1:31" s="343" customFormat="1" ht="36" customHeight="1">
      <c r="A80" s="555"/>
      <c r="B80" s="564"/>
      <c r="C80" s="367" t="s">
        <v>51</v>
      </c>
      <c r="D80" s="356" t="s">
        <v>3092</v>
      </c>
      <c r="E80" s="356" t="s">
        <v>3143</v>
      </c>
      <c r="F80" s="318" t="s">
        <v>51</v>
      </c>
      <c r="G80" s="318" t="s">
        <v>3047</v>
      </c>
      <c r="H80" s="357" t="s">
        <v>3062</v>
      </c>
      <c r="I80" s="357">
        <v>46208</v>
      </c>
      <c r="J80" s="320">
        <v>46225</v>
      </c>
      <c r="K80" s="318">
        <f t="shared" si="2"/>
        <v>17</v>
      </c>
      <c r="L80" s="318" t="s">
        <v>4</v>
      </c>
      <c r="M80" s="318" t="s">
        <v>4</v>
      </c>
      <c r="N80" s="318" t="s">
        <v>4</v>
      </c>
      <c r="O80" s="318" t="s">
        <v>4</v>
      </c>
      <c r="P80" s="318" t="s">
        <v>4</v>
      </c>
      <c r="Q80" s="318" t="s">
        <v>4</v>
      </c>
      <c r="R80" s="318" t="s">
        <v>4</v>
      </c>
      <c r="S80" s="318" t="s">
        <v>4</v>
      </c>
      <c r="T80" s="318" t="s">
        <v>4</v>
      </c>
      <c r="U80" s="318"/>
      <c r="V80" s="318" t="s">
        <v>4</v>
      </c>
      <c r="W80" s="378" t="s">
        <v>3055</v>
      </c>
      <c r="X80" s="378" t="s">
        <v>3055</v>
      </c>
      <c r="Y80" s="318" t="s">
        <v>4</v>
      </c>
      <c r="Z80" s="378" t="s">
        <v>3055</v>
      </c>
      <c r="AA80" s="322" t="s">
        <v>4</v>
      </c>
      <c r="AB80" s="335"/>
    </row>
    <row r="81" spans="1:31" s="343" customFormat="1" ht="36" customHeight="1">
      <c r="A81" s="555"/>
      <c r="B81" s="565" t="s">
        <v>168</v>
      </c>
      <c r="C81" s="355" t="s">
        <v>3007</v>
      </c>
      <c r="D81" s="356" t="s">
        <v>3045</v>
      </c>
      <c r="E81" s="356" t="s">
        <v>3144</v>
      </c>
      <c r="F81" s="318" t="s">
        <v>3010</v>
      </c>
      <c r="G81" s="318" t="s">
        <v>3145</v>
      </c>
      <c r="H81" s="320" t="s">
        <v>3146</v>
      </c>
      <c r="I81" s="357">
        <v>46201</v>
      </c>
      <c r="J81" s="320">
        <v>46231</v>
      </c>
      <c r="K81" s="318">
        <f t="shared" si="2"/>
        <v>30</v>
      </c>
      <c r="L81" s="318" t="s">
        <v>3055</v>
      </c>
      <c r="M81" s="318" t="s">
        <v>3055</v>
      </c>
      <c r="N81" s="318" t="s">
        <v>3055</v>
      </c>
      <c r="O81" s="318" t="s">
        <v>3055</v>
      </c>
      <c r="P81" s="318" t="s">
        <v>3055</v>
      </c>
      <c r="Q81" s="318" t="s">
        <v>4</v>
      </c>
      <c r="R81" s="318" t="s">
        <v>4</v>
      </c>
      <c r="S81" s="318" t="s">
        <v>3087</v>
      </c>
      <c r="T81" s="318" t="s">
        <v>4</v>
      </c>
      <c r="U81" s="318"/>
      <c r="V81" s="318" t="s">
        <v>4</v>
      </c>
      <c r="W81" s="318" t="s">
        <v>4</v>
      </c>
      <c r="X81" s="318" t="s">
        <v>4</v>
      </c>
      <c r="Y81" s="318" t="s">
        <v>3087</v>
      </c>
      <c r="Z81" s="318" t="s">
        <v>4</v>
      </c>
      <c r="AA81" s="335"/>
      <c r="AB81" s="335"/>
    </row>
    <row r="82" spans="1:31" s="343" customFormat="1" ht="36" customHeight="1">
      <c r="A82" s="555"/>
      <c r="B82" s="565"/>
      <c r="C82" s="355" t="s">
        <v>3007</v>
      </c>
      <c r="D82" s="356" t="s">
        <v>3045</v>
      </c>
      <c r="E82" s="356" t="s">
        <v>3147</v>
      </c>
      <c r="F82" s="318" t="s">
        <v>3010</v>
      </c>
      <c r="G82" s="318" t="s">
        <v>3145</v>
      </c>
      <c r="H82" s="320" t="s">
        <v>3146</v>
      </c>
      <c r="I82" s="357">
        <v>46208</v>
      </c>
      <c r="J82" s="320">
        <v>46238</v>
      </c>
      <c r="K82" s="318">
        <f t="shared" si="2"/>
        <v>30</v>
      </c>
      <c r="L82" s="318" t="s">
        <v>3089</v>
      </c>
      <c r="M82" s="318" t="s">
        <v>3089</v>
      </c>
      <c r="N82" s="318" t="s">
        <v>3089</v>
      </c>
      <c r="O82" s="318" t="s">
        <v>3089</v>
      </c>
      <c r="P82" s="318" t="s">
        <v>3089</v>
      </c>
      <c r="Q82" s="318" t="s">
        <v>4</v>
      </c>
      <c r="R82" s="318" t="s">
        <v>4</v>
      </c>
      <c r="S82" s="318" t="s">
        <v>3063</v>
      </c>
      <c r="T82" s="318" t="s">
        <v>4</v>
      </c>
      <c r="U82" s="318"/>
      <c r="V82" s="318" t="s">
        <v>4</v>
      </c>
      <c r="W82" s="318" t="s">
        <v>4</v>
      </c>
      <c r="X82" s="318" t="s">
        <v>4</v>
      </c>
      <c r="Y82" s="318" t="s">
        <v>3063</v>
      </c>
      <c r="Z82" s="318" t="s">
        <v>4</v>
      </c>
      <c r="AA82" s="335"/>
      <c r="AB82" s="335"/>
    </row>
    <row r="83" spans="1:31" s="308" customFormat="1" ht="36" customHeight="1">
      <c r="A83" s="559"/>
      <c r="B83" s="565"/>
      <c r="C83" s="355" t="s">
        <v>43</v>
      </c>
      <c r="D83" s="356" t="s">
        <v>3045</v>
      </c>
      <c r="E83" s="356" t="s">
        <v>3144</v>
      </c>
      <c r="F83" s="318" t="s">
        <v>40</v>
      </c>
      <c r="G83" s="318" t="s">
        <v>3145</v>
      </c>
      <c r="H83" s="320" t="s">
        <v>3146</v>
      </c>
      <c r="I83" s="357">
        <v>46206</v>
      </c>
      <c r="J83" s="320">
        <v>46231</v>
      </c>
      <c r="K83" s="318">
        <f t="shared" si="2"/>
        <v>25</v>
      </c>
      <c r="L83" s="318" t="s">
        <v>4</v>
      </c>
      <c r="M83" s="318" t="s">
        <v>4</v>
      </c>
      <c r="N83" s="318" t="s">
        <v>4</v>
      </c>
      <c r="O83" s="318" t="s">
        <v>4</v>
      </c>
      <c r="P83" s="318" t="s">
        <v>4</v>
      </c>
      <c r="Q83" s="318" t="s">
        <v>4</v>
      </c>
      <c r="R83" s="318" t="s">
        <v>4</v>
      </c>
      <c r="S83" s="318" t="s">
        <v>4</v>
      </c>
      <c r="T83" s="318" t="s">
        <v>3049</v>
      </c>
      <c r="U83" s="335" t="s">
        <v>3050</v>
      </c>
      <c r="V83" s="335" t="s">
        <v>3050</v>
      </c>
      <c r="W83" s="335" t="s">
        <v>3051</v>
      </c>
      <c r="X83" s="335" t="s">
        <v>3051</v>
      </c>
      <c r="Y83" s="318" t="s">
        <v>4</v>
      </c>
      <c r="Z83" s="335" t="s">
        <v>3051</v>
      </c>
      <c r="AA83" s="335" t="s">
        <v>3038</v>
      </c>
      <c r="AB83" s="335"/>
    </row>
    <row r="84" spans="1:31" s="343" customFormat="1" ht="36" customHeight="1">
      <c r="A84" s="555"/>
      <c r="B84" s="565"/>
      <c r="C84" s="355" t="s">
        <v>43</v>
      </c>
      <c r="D84" s="356" t="s">
        <v>3045</v>
      </c>
      <c r="E84" s="356" t="s">
        <v>3148</v>
      </c>
      <c r="F84" s="318" t="s">
        <v>40</v>
      </c>
      <c r="G84" s="318" t="s">
        <v>3145</v>
      </c>
      <c r="H84" s="320" t="s">
        <v>3146</v>
      </c>
      <c r="I84" s="357">
        <v>46205</v>
      </c>
      <c r="J84" s="320">
        <v>46233</v>
      </c>
      <c r="K84" s="318">
        <f t="shared" si="2"/>
        <v>28</v>
      </c>
      <c r="L84" s="318" t="s">
        <v>4</v>
      </c>
      <c r="M84" s="318" t="s">
        <v>4</v>
      </c>
      <c r="N84" s="318" t="s">
        <v>4</v>
      </c>
      <c r="O84" s="318" t="s">
        <v>4</v>
      </c>
      <c r="P84" s="318" t="s">
        <v>4</v>
      </c>
      <c r="Q84" s="318" t="s">
        <v>4</v>
      </c>
      <c r="R84" s="318" t="s">
        <v>4</v>
      </c>
      <c r="S84" s="318" t="s">
        <v>4</v>
      </c>
      <c r="T84" s="318" t="s">
        <v>3049</v>
      </c>
      <c r="U84" s="335" t="s">
        <v>3050</v>
      </c>
      <c r="V84" s="335" t="s">
        <v>3050</v>
      </c>
      <c r="W84" s="335" t="s">
        <v>3051</v>
      </c>
      <c r="X84" s="335" t="s">
        <v>3051</v>
      </c>
      <c r="Y84" s="318" t="s">
        <v>4</v>
      </c>
      <c r="Z84" s="335" t="s">
        <v>3051</v>
      </c>
      <c r="AA84" s="335" t="s">
        <v>3038</v>
      </c>
      <c r="AB84" s="335"/>
    </row>
    <row r="85" spans="1:31" s="345" customFormat="1" ht="36" customHeight="1">
      <c r="A85" s="559"/>
      <c r="B85" s="565"/>
      <c r="C85" s="355" t="s">
        <v>38</v>
      </c>
      <c r="D85" s="356" t="s">
        <v>3045</v>
      </c>
      <c r="E85" s="356" t="s">
        <v>3144</v>
      </c>
      <c r="F85" s="318" t="s">
        <v>38</v>
      </c>
      <c r="G85" s="318" t="s">
        <v>3145</v>
      </c>
      <c r="H85" s="320" t="s">
        <v>3146</v>
      </c>
      <c r="I85" s="320">
        <v>46203</v>
      </c>
      <c r="J85" s="320">
        <v>46231</v>
      </c>
      <c r="K85" s="318">
        <f t="shared" si="2"/>
        <v>28</v>
      </c>
      <c r="L85" s="318" t="s">
        <v>4</v>
      </c>
      <c r="M85" s="318" t="s">
        <v>4</v>
      </c>
      <c r="N85" s="318" t="s">
        <v>4</v>
      </c>
      <c r="O85" s="318" t="s">
        <v>4</v>
      </c>
      <c r="P85" s="318" t="s">
        <v>4</v>
      </c>
      <c r="Q85" s="318" t="s">
        <v>3051</v>
      </c>
      <c r="R85" s="318" t="s">
        <v>3051</v>
      </c>
      <c r="S85" s="318" t="s">
        <v>4</v>
      </c>
      <c r="T85" s="318" t="s">
        <v>4</v>
      </c>
      <c r="U85" s="318"/>
      <c r="V85" s="318" t="s">
        <v>4</v>
      </c>
      <c r="W85" s="318" t="s">
        <v>4</v>
      </c>
      <c r="X85" s="318" t="s">
        <v>4</v>
      </c>
      <c r="Y85" s="318" t="s">
        <v>4</v>
      </c>
      <c r="Z85" s="318" t="s">
        <v>4</v>
      </c>
      <c r="AA85" s="335"/>
      <c r="AB85" s="335"/>
    </row>
    <row r="86" spans="1:31" s="345" customFormat="1" ht="36" customHeight="1">
      <c r="A86" s="559"/>
      <c r="B86" s="565"/>
      <c r="C86" s="355" t="s">
        <v>38</v>
      </c>
      <c r="D86" s="356" t="s">
        <v>3045</v>
      </c>
      <c r="E86" s="356" t="s">
        <v>3147</v>
      </c>
      <c r="F86" s="318" t="s">
        <v>38</v>
      </c>
      <c r="G86" s="318" t="s">
        <v>3145</v>
      </c>
      <c r="H86" s="320" t="s">
        <v>3146</v>
      </c>
      <c r="I86" s="320">
        <v>46210</v>
      </c>
      <c r="J86" s="320">
        <v>46238</v>
      </c>
      <c r="K86" s="318">
        <f t="shared" si="2"/>
        <v>28</v>
      </c>
      <c r="L86" s="318" t="s">
        <v>4</v>
      </c>
      <c r="M86" s="318" t="s">
        <v>4</v>
      </c>
      <c r="N86" s="318" t="s">
        <v>4</v>
      </c>
      <c r="O86" s="318" t="s">
        <v>4</v>
      </c>
      <c r="P86" s="318" t="s">
        <v>4</v>
      </c>
      <c r="Q86" s="318" t="s">
        <v>3096</v>
      </c>
      <c r="R86" s="318" t="s">
        <v>3096</v>
      </c>
      <c r="S86" s="318" t="s">
        <v>4</v>
      </c>
      <c r="T86" s="318" t="s">
        <v>4</v>
      </c>
      <c r="U86" s="318"/>
      <c r="V86" s="318" t="s">
        <v>4</v>
      </c>
      <c r="W86" s="318" t="s">
        <v>4</v>
      </c>
      <c r="X86" s="318" t="s">
        <v>4</v>
      </c>
      <c r="Y86" s="318" t="s">
        <v>4</v>
      </c>
      <c r="Z86" s="318" t="s">
        <v>4</v>
      </c>
      <c r="AA86" s="335"/>
      <c r="AB86" s="335"/>
    </row>
    <row r="87" spans="1:31" s="308" customFormat="1" ht="36" customHeight="1">
      <c r="A87" s="559"/>
      <c r="B87" s="565"/>
      <c r="C87" s="367" t="s">
        <v>51</v>
      </c>
      <c r="D87" s="356" t="s">
        <v>3045</v>
      </c>
      <c r="E87" s="318" t="s">
        <v>3149</v>
      </c>
      <c r="F87" s="318" t="s">
        <v>51</v>
      </c>
      <c r="G87" s="318" t="s">
        <v>3145</v>
      </c>
      <c r="H87" s="357" t="s">
        <v>3146</v>
      </c>
      <c r="I87" s="320">
        <v>46208</v>
      </c>
      <c r="J87" s="320">
        <v>46240</v>
      </c>
      <c r="K87" s="318">
        <f t="shared" si="2"/>
        <v>32</v>
      </c>
      <c r="L87" s="318" t="s">
        <v>4</v>
      </c>
      <c r="M87" s="318" t="s">
        <v>4</v>
      </c>
      <c r="N87" s="318" t="s">
        <v>4</v>
      </c>
      <c r="O87" s="318" t="s">
        <v>4</v>
      </c>
      <c r="P87" s="318" t="s">
        <v>4</v>
      </c>
      <c r="Q87" s="318" t="s">
        <v>4</v>
      </c>
      <c r="R87" s="318" t="s">
        <v>4</v>
      </c>
      <c r="S87" s="318" t="s">
        <v>4</v>
      </c>
      <c r="T87" s="318" t="s">
        <v>4</v>
      </c>
      <c r="U87" s="318"/>
      <c r="V87" s="318" t="s">
        <v>4</v>
      </c>
      <c r="W87" s="335" t="s">
        <v>3049</v>
      </c>
      <c r="X87" s="335" t="s">
        <v>3049</v>
      </c>
      <c r="Y87" s="318" t="s">
        <v>4</v>
      </c>
      <c r="Z87" s="335" t="s">
        <v>3049</v>
      </c>
      <c r="AA87" s="335"/>
      <c r="AB87" s="335"/>
    </row>
    <row r="88" spans="1:31" s="346" customFormat="1" ht="36" customHeight="1">
      <c r="A88" s="559"/>
      <c r="B88" s="564" t="s">
        <v>166</v>
      </c>
      <c r="C88" s="355" t="s">
        <v>3133</v>
      </c>
      <c r="D88" s="356" t="s">
        <v>3134</v>
      </c>
      <c r="E88" s="356" t="s">
        <v>3150</v>
      </c>
      <c r="F88" s="318" t="s">
        <v>3010</v>
      </c>
      <c r="G88" s="318" t="s">
        <v>3145</v>
      </c>
      <c r="H88" s="357" t="s">
        <v>3140</v>
      </c>
      <c r="I88" s="320">
        <v>46206</v>
      </c>
      <c r="J88" s="320">
        <v>46246</v>
      </c>
      <c r="K88" s="318">
        <f t="shared" si="2"/>
        <v>40</v>
      </c>
      <c r="L88" s="318" t="s">
        <v>3049</v>
      </c>
      <c r="M88" s="318" t="s">
        <v>3049</v>
      </c>
      <c r="N88" s="318" t="s">
        <v>3049</v>
      </c>
      <c r="O88" s="318" t="s">
        <v>3049</v>
      </c>
      <c r="P88" s="318" t="s">
        <v>3049</v>
      </c>
      <c r="Q88" s="318" t="s">
        <v>3051</v>
      </c>
      <c r="R88" s="318" t="s">
        <v>3051</v>
      </c>
      <c r="S88" s="318" t="s">
        <v>3051</v>
      </c>
      <c r="T88" s="318" t="s">
        <v>4</v>
      </c>
      <c r="U88" s="318"/>
      <c r="V88" s="318" t="s">
        <v>4</v>
      </c>
      <c r="W88" s="318" t="s">
        <v>4</v>
      </c>
      <c r="X88" s="318" t="s">
        <v>4</v>
      </c>
      <c r="Y88" s="318" t="s">
        <v>3051</v>
      </c>
      <c r="Z88" s="318" t="s">
        <v>4</v>
      </c>
      <c r="AA88" s="335"/>
      <c r="AB88" s="335"/>
    </row>
    <row r="89" spans="1:31" s="346" customFormat="1" ht="36" customHeight="1">
      <c r="A89" s="559"/>
      <c r="B89" s="564"/>
      <c r="C89" s="355" t="s">
        <v>3007</v>
      </c>
      <c r="D89" s="356" t="s">
        <v>3073</v>
      </c>
      <c r="E89" s="356" t="s">
        <v>3151</v>
      </c>
      <c r="F89" s="318" t="s">
        <v>3010</v>
      </c>
      <c r="G89" s="318" t="s">
        <v>3145</v>
      </c>
      <c r="H89" s="357" t="s">
        <v>3146</v>
      </c>
      <c r="I89" s="320">
        <v>46206</v>
      </c>
      <c r="J89" s="320">
        <v>46241</v>
      </c>
      <c r="K89" s="318">
        <f t="shared" si="2"/>
        <v>35</v>
      </c>
      <c r="L89" s="318" t="s">
        <v>3049</v>
      </c>
      <c r="M89" s="318" t="s">
        <v>3049</v>
      </c>
      <c r="N89" s="318" t="s">
        <v>3049</v>
      </c>
      <c r="O89" s="318" t="s">
        <v>3049</v>
      </c>
      <c r="P89" s="318" t="s">
        <v>3049</v>
      </c>
      <c r="Q89" s="318" t="s">
        <v>3051</v>
      </c>
      <c r="R89" s="318" t="s">
        <v>3051</v>
      </c>
      <c r="S89" s="318" t="s">
        <v>3051</v>
      </c>
      <c r="T89" s="318" t="s">
        <v>4</v>
      </c>
      <c r="U89" s="318"/>
      <c r="V89" s="318" t="s">
        <v>4</v>
      </c>
      <c r="W89" s="318" t="s">
        <v>4</v>
      </c>
      <c r="X89" s="318" t="s">
        <v>4</v>
      </c>
      <c r="Y89" s="318" t="s">
        <v>3051</v>
      </c>
      <c r="Z89" s="318" t="s">
        <v>4</v>
      </c>
      <c r="AA89" s="335"/>
      <c r="AB89" s="335"/>
    </row>
    <row r="90" spans="1:31" s="346" customFormat="1" ht="36" customHeight="1">
      <c r="A90" s="555"/>
      <c r="B90" s="564"/>
      <c r="C90" s="355" t="s">
        <v>50</v>
      </c>
      <c r="D90" s="356" t="s">
        <v>3073</v>
      </c>
      <c r="E90" s="356" t="s">
        <v>3152</v>
      </c>
      <c r="F90" s="318" t="s">
        <v>40</v>
      </c>
      <c r="G90" s="318" t="s">
        <v>3145</v>
      </c>
      <c r="H90" s="320" t="s">
        <v>3153</v>
      </c>
      <c r="I90" s="320">
        <v>46206</v>
      </c>
      <c r="J90" s="320">
        <v>46237</v>
      </c>
      <c r="K90" s="318">
        <f t="shared" si="2"/>
        <v>31</v>
      </c>
      <c r="L90" s="318" t="s">
        <v>4</v>
      </c>
      <c r="M90" s="318" t="s">
        <v>4</v>
      </c>
      <c r="N90" s="318" t="s">
        <v>4</v>
      </c>
      <c r="O90" s="318" t="s">
        <v>4</v>
      </c>
      <c r="P90" s="318" t="s">
        <v>4</v>
      </c>
      <c r="Q90" s="318" t="s">
        <v>4</v>
      </c>
      <c r="R90" s="318" t="s">
        <v>4</v>
      </c>
      <c r="S90" s="318" t="s">
        <v>4</v>
      </c>
      <c r="T90" s="318" t="s">
        <v>3049</v>
      </c>
      <c r="U90" s="318" t="s">
        <v>3050</v>
      </c>
      <c r="V90" s="318" t="s">
        <v>3050</v>
      </c>
      <c r="W90" s="318" t="s">
        <v>3051</v>
      </c>
      <c r="X90" s="318" t="s">
        <v>3051</v>
      </c>
      <c r="Y90" s="318" t="s">
        <v>4</v>
      </c>
      <c r="Z90" s="318" t="s">
        <v>3051</v>
      </c>
      <c r="AA90" s="335" t="s">
        <v>3038</v>
      </c>
      <c r="AB90" s="335"/>
    </row>
    <row r="91" spans="1:31" s="287" customFormat="1" ht="36" customHeight="1">
      <c r="A91" s="559"/>
      <c r="B91" s="568" t="s">
        <v>3154</v>
      </c>
      <c r="C91" s="361" t="s">
        <v>3007</v>
      </c>
      <c r="D91" s="318" t="s">
        <v>3073</v>
      </c>
      <c r="E91" s="318" t="s">
        <v>3074</v>
      </c>
      <c r="F91" s="318" t="s">
        <v>3010</v>
      </c>
      <c r="G91" s="356" t="s">
        <v>3155</v>
      </c>
      <c r="H91" s="318" t="s">
        <v>4</v>
      </c>
      <c r="I91" s="357">
        <v>46204</v>
      </c>
      <c r="J91" s="320">
        <v>46217</v>
      </c>
      <c r="K91" s="318">
        <f t="shared" si="2"/>
        <v>13</v>
      </c>
      <c r="L91" s="322" t="s">
        <v>3049</v>
      </c>
      <c r="M91" s="322" t="s">
        <v>3049</v>
      </c>
      <c r="N91" s="322" t="s">
        <v>3049</v>
      </c>
      <c r="O91" s="322" t="s">
        <v>3049</v>
      </c>
      <c r="P91" s="322" t="s">
        <v>3049</v>
      </c>
      <c r="Q91" s="318" t="s">
        <v>3050</v>
      </c>
      <c r="R91" s="318" t="s">
        <v>4</v>
      </c>
      <c r="S91" s="318" t="s">
        <v>3051</v>
      </c>
      <c r="T91" s="318" t="s">
        <v>4</v>
      </c>
      <c r="U91" s="318"/>
      <c r="V91" s="318" t="s">
        <v>4</v>
      </c>
      <c r="W91" s="318" t="s">
        <v>4</v>
      </c>
      <c r="X91" s="318" t="s">
        <v>4</v>
      </c>
      <c r="Y91" s="318" t="s">
        <v>3051</v>
      </c>
      <c r="Z91" s="318" t="s">
        <v>4</v>
      </c>
      <c r="AA91" s="335"/>
      <c r="AB91" s="335"/>
      <c r="AC91" s="352"/>
      <c r="AD91" s="352"/>
      <c r="AE91" s="353"/>
    </row>
    <row r="92" spans="1:31" s="345" customFormat="1" ht="36" customHeight="1">
      <c r="A92" s="559"/>
      <c r="B92" s="568"/>
      <c r="C92" s="355" t="s">
        <v>50</v>
      </c>
      <c r="D92" s="318" t="s">
        <v>3156</v>
      </c>
      <c r="E92" s="318" t="s">
        <v>3065</v>
      </c>
      <c r="F92" s="318" t="s">
        <v>3053</v>
      </c>
      <c r="G92" s="318" t="s">
        <v>3155</v>
      </c>
      <c r="H92" s="318" t="s">
        <v>4</v>
      </c>
      <c r="I92" s="357">
        <v>46204</v>
      </c>
      <c r="J92" s="320">
        <v>46216</v>
      </c>
      <c r="K92" s="318">
        <f t="shared" si="2"/>
        <v>12</v>
      </c>
      <c r="L92" s="318" t="s">
        <v>4</v>
      </c>
      <c r="M92" s="318" t="s">
        <v>4</v>
      </c>
      <c r="N92" s="318" t="s">
        <v>4</v>
      </c>
      <c r="O92" s="318" t="s">
        <v>4</v>
      </c>
      <c r="P92" s="318" t="s">
        <v>4</v>
      </c>
      <c r="Q92" s="318" t="s">
        <v>4</v>
      </c>
      <c r="R92" s="322" t="s">
        <v>3049</v>
      </c>
      <c r="S92" s="318" t="s">
        <v>4</v>
      </c>
      <c r="T92" s="356" t="s">
        <v>3063</v>
      </c>
      <c r="U92" s="335" t="s">
        <v>3049</v>
      </c>
      <c r="V92" s="335" t="s">
        <v>3049</v>
      </c>
      <c r="W92" s="322" t="s">
        <v>3050</v>
      </c>
      <c r="X92" s="322" t="s">
        <v>3050</v>
      </c>
      <c r="Y92" s="318" t="s">
        <v>4</v>
      </c>
      <c r="Z92" s="322" t="s">
        <v>3050</v>
      </c>
      <c r="AA92" s="335" t="s">
        <v>3013</v>
      </c>
      <c r="AB92" s="335"/>
    </row>
    <row r="93" spans="1:31" s="346" customFormat="1" ht="36" customHeight="1">
      <c r="A93" s="555"/>
      <c r="B93" s="568"/>
      <c r="C93" s="361" t="s">
        <v>43</v>
      </c>
      <c r="D93" s="318" t="s">
        <v>3156</v>
      </c>
      <c r="E93" s="318" t="s">
        <v>3065</v>
      </c>
      <c r="F93" s="318" t="s">
        <v>3053</v>
      </c>
      <c r="G93" s="318" t="s">
        <v>3155</v>
      </c>
      <c r="H93" s="318" t="s">
        <v>4</v>
      </c>
      <c r="I93" s="357">
        <v>46205</v>
      </c>
      <c r="J93" s="320">
        <v>46216</v>
      </c>
      <c r="K93" s="318">
        <f t="shared" si="2"/>
        <v>11</v>
      </c>
      <c r="L93" s="318" t="s">
        <v>4</v>
      </c>
      <c r="M93" s="318" t="s">
        <v>4</v>
      </c>
      <c r="N93" s="318" t="s">
        <v>4</v>
      </c>
      <c r="O93" s="318" t="s">
        <v>4</v>
      </c>
      <c r="P93" s="318" t="s">
        <v>4</v>
      </c>
      <c r="Q93" s="318" t="s">
        <v>4</v>
      </c>
      <c r="R93" s="322" t="s">
        <v>3049</v>
      </c>
      <c r="S93" s="318" t="s">
        <v>4</v>
      </c>
      <c r="T93" s="356" t="s">
        <v>3063</v>
      </c>
      <c r="U93" s="335" t="s">
        <v>3049</v>
      </c>
      <c r="V93" s="335" t="s">
        <v>3049</v>
      </c>
      <c r="W93" s="322" t="s">
        <v>3050</v>
      </c>
      <c r="X93" s="322" t="s">
        <v>3050</v>
      </c>
      <c r="Y93" s="318" t="s">
        <v>4</v>
      </c>
      <c r="Z93" s="322" t="s">
        <v>3050</v>
      </c>
      <c r="AA93" s="335" t="s">
        <v>3013</v>
      </c>
      <c r="AB93" s="335"/>
    </row>
    <row r="94" spans="1:31" s="287" customFormat="1" ht="36" customHeight="1">
      <c r="A94" s="510"/>
      <c r="B94" s="569"/>
      <c r="C94" s="355" t="s">
        <v>50</v>
      </c>
      <c r="D94" s="318" t="s">
        <v>3073</v>
      </c>
      <c r="E94" s="356" t="s">
        <v>3078</v>
      </c>
      <c r="F94" s="318" t="s">
        <v>40</v>
      </c>
      <c r="G94" s="322" t="s">
        <v>3155</v>
      </c>
      <c r="H94" s="318" t="s">
        <v>4</v>
      </c>
      <c r="I94" s="357">
        <v>46205</v>
      </c>
      <c r="J94" s="320">
        <v>46218</v>
      </c>
      <c r="K94" s="318">
        <f t="shared" si="2"/>
        <v>13</v>
      </c>
      <c r="L94" s="318" t="s">
        <v>4</v>
      </c>
      <c r="M94" s="318" t="s">
        <v>4</v>
      </c>
      <c r="N94" s="318" t="s">
        <v>4</v>
      </c>
      <c r="O94" s="318" t="s">
        <v>4</v>
      </c>
      <c r="P94" s="318" t="s">
        <v>4</v>
      </c>
      <c r="Q94" s="318" t="s">
        <v>4</v>
      </c>
      <c r="R94" s="322" t="s">
        <v>3049</v>
      </c>
      <c r="S94" s="356" t="s">
        <v>4</v>
      </c>
      <c r="T94" s="356" t="s">
        <v>3063</v>
      </c>
      <c r="U94" s="335" t="s">
        <v>3049</v>
      </c>
      <c r="V94" s="335" t="s">
        <v>3049</v>
      </c>
      <c r="W94" s="322" t="s">
        <v>3050</v>
      </c>
      <c r="X94" s="322" t="s">
        <v>3050</v>
      </c>
      <c r="Y94" s="318" t="s">
        <v>4</v>
      </c>
      <c r="Z94" s="322" t="s">
        <v>3050</v>
      </c>
      <c r="AA94" s="335" t="s">
        <v>3013</v>
      </c>
      <c r="AB94" s="335"/>
      <c r="AC94" s="352"/>
      <c r="AD94" s="352"/>
      <c r="AE94" s="353"/>
    </row>
    <row r="95" spans="1:31" s="340" customFormat="1" ht="36" customHeight="1">
      <c r="A95" s="555"/>
      <c r="B95" s="570" t="s">
        <v>173</v>
      </c>
      <c r="C95" s="355" t="s">
        <v>50</v>
      </c>
      <c r="D95" s="356" t="s">
        <v>3058</v>
      </c>
      <c r="E95" s="356" t="s">
        <v>3061</v>
      </c>
      <c r="F95" s="318" t="s">
        <v>3053</v>
      </c>
      <c r="G95" s="318" t="s">
        <v>3157</v>
      </c>
      <c r="H95" s="318" t="s">
        <v>4</v>
      </c>
      <c r="I95" s="357">
        <v>46203</v>
      </c>
      <c r="J95" s="320">
        <v>46216</v>
      </c>
      <c r="K95" s="318">
        <f t="shared" si="2"/>
        <v>13</v>
      </c>
      <c r="L95" s="322" t="s">
        <v>3049</v>
      </c>
      <c r="M95" s="322" t="s">
        <v>3049</v>
      </c>
      <c r="N95" s="322" t="s">
        <v>3049</v>
      </c>
      <c r="O95" s="322" t="s">
        <v>3049</v>
      </c>
      <c r="P95" s="322" t="s">
        <v>3049</v>
      </c>
      <c r="Q95" s="322" t="s">
        <v>3049</v>
      </c>
      <c r="R95" s="322" t="s">
        <v>3049</v>
      </c>
      <c r="S95" s="322" t="s">
        <v>3050</v>
      </c>
      <c r="T95" s="318" t="s">
        <v>3063</v>
      </c>
      <c r="U95" s="335" t="s">
        <v>3049</v>
      </c>
      <c r="V95" s="335" t="s">
        <v>3049</v>
      </c>
      <c r="W95" s="335" t="s">
        <v>3049</v>
      </c>
      <c r="X95" s="335" t="s">
        <v>3050</v>
      </c>
      <c r="Y95" s="322" t="s">
        <v>3050</v>
      </c>
      <c r="Z95" s="335" t="s">
        <v>3050</v>
      </c>
      <c r="AA95" s="335" t="s">
        <v>3013</v>
      </c>
      <c r="AB95" s="335"/>
      <c r="AC95" s="363"/>
      <c r="AD95" s="363"/>
      <c r="AE95" s="364"/>
    </row>
    <row r="96" spans="1:31" s="340" customFormat="1" ht="36" customHeight="1">
      <c r="A96" s="555"/>
      <c r="B96" s="555"/>
      <c r="C96" s="355" t="s">
        <v>43</v>
      </c>
      <c r="D96" s="356" t="s">
        <v>3058</v>
      </c>
      <c r="E96" s="356" t="s">
        <v>3061</v>
      </c>
      <c r="F96" s="318" t="s">
        <v>3053</v>
      </c>
      <c r="G96" s="318" t="s">
        <v>3157</v>
      </c>
      <c r="H96" s="318" t="s">
        <v>4</v>
      </c>
      <c r="I96" s="357">
        <v>46205</v>
      </c>
      <c r="J96" s="320">
        <v>46216</v>
      </c>
      <c r="K96" s="318">
        <f t="shared" si="2"/>
        <v>11</v>
      </c>
      <c r="L96" s="322" t="s">
        <v>3049</v>
      </c>
      <c r="M96" s="322" t="s">
        <v>3049</v>
      </c>
      <c r="N96" s="322" t="s">
        <v>3049</v>
      </c>
      <c r="O96" s="322" t="s">
        <v>3049</v>
      </c>
      <c r="P96" s="322" t="s">
        <v>3049</v>
      </c>
      <c r="Q96" s="322" t="s">
        <v>3049</v>
      </c>
      <c r="R96" s="322" t="s">
        <v>3049</v>
      </c>
      <c r="S96" s="322" t="s">
        <v>3050</v>
      </c>
      <c r="T96" s="318" t="s">
        <v>3063</v>
      </c>
      <c r="U96" s="335" t="s">
        <v>3049</v>
      </c>
      <c r="V96" s="335" t="s">
        <v>3049</v>
      </c>
      <c r="W96" s="335" t="s">
        <v>3049</v>
      </c>
      <c r="X96" s="335" t="s">
        <v>3050</v>
      </c>
      <c r="Y96" s="322" t="s">
        <v>3050</v>
      </c>
      <c r="Z96" s="335" t="s">
        <v>3050</v>
      </c>
      <c r="AA96" s="335" t="s">
        <v>3013</v>
      </c>
      <c r="AB96" s="335"/>
      <c r="AC96" s="363"/>
      <c r="AD96" s="363"/>
      <c r="AE96" s="364"/>
    </row>
    <row r="97" spans="1:31" s="340" customFormat="1" ht="36" customHeight="1">
      <c r="A97" s="559"/>
      <c r="B97" s="557" t="s">
        <v>175</v>
      </c>
      <c r="C97" s="355" t="s">
        <v>3007</v>
      </c>
      <c r="D97" s="356" t="s">
        <v>3158</v>
      </c>
      <c r="E97" s="356" t="s">
        <v>3046</v>
      </c>
      <c r="F97" s="318" t="s">
        <v>3010</v>
      </c>
      <c r="G97" s="318" t="s">
        <v>3157</v>
      </c>
      <c r="H97" s="318" t="s">
        <v>4</v>
      </c>
      <c r="I97" s="357">
        <v>46205</v>
      </c>
      <c r="J97" s="320">
        <v>46220</v>
      </c>
      <c r="K97" s="318">
        <f t="shared" si="2"/>
        <v>15</v>
      </c>
      <c r="L97" s="322" t="s">
        <v>3049</v>
      </c>
      <c r="M97" s="322" t="s">
        <v>3049</v>
      </c>
      <c r="N97" s="322" t="s">
        <v>3049</v>
      </c>
      <c r="O97" s="322" t="s">
        <v>3049</v>
      </c>
      <c r="P97" s="322" t="s">
        <v>3049</v>
      </c>
      <c r="Q97" s="318" t="s">
        <v>3050</v>
      </c>
      <c r="R97" s="318" t="s">
        <v>3050</v>
      </c>
      <c r="S97" s="318" t="s">
        <v>3051</v>
      </c>
      <c r="T97" s="318" t="s">
        <v>3050</v>
      </c>
      <c r="U97" s="318" t="s">
        <v>3050</v>
      </c>
      <c r="V97" s="318" t="s">
        <v>3051</v>
      </c>
      <c r="W97" s="335" t="s">
        <v>3055</v>
      </c>
      <c r="X97" s="335" t="s">
        <v>3055</v>
      </c>
      <c r="Y97" s="318" t="s">
        <v>3051</v>
      </c>
      <c r="Z97" s="335" t="s">
        <v>3055</v>
      </c>
      <c r="AA97" s="335"/>
      <c r="AB97" s="335"/>
      <c r="AC97" s="380"/>
      <c r="AD97" s="380"/>
    </row>
    <row r="98" spans="1:31" s="340" customFormat="1" ht="36" customHeight="1">
      <c r="A98" s="555"/>
      <c r="B98" s="555"/>
      <c r="C98" s="361" t="s">
        <v>50</v>
      </c>
      <c r="D98" s="356" t="s">
        <v>3158</v>
      </c>
      <c r="E98" s="356" t="s">
        <v>3052</v>
      </c>
      <c r="F98" s="356" t="s">
        <v>3053</v>
      </c>
      <c r="G98" s="318" t="s">
        <v>3157</v>
      </c>
      <c r="H98" s="318" t="s">
        <v>4</v>
      </c>
      <c r="I98" s="357">
        <v>46205</v>
      </c>
      <c r="J98" s="320">
        <v>46219</v>
      </c>
      <c r="K98" s="318">
        <f t="shared" si="2"/>
        <v>14</v>
      </c>
      <c r="L98" s="318" t="s">
        <v>4</v>
      </c>
      <c r="M98" s="318" t="s">
        <v>4</v>
      </c>
      <c r="N98" s="318" t="s">
        <v>4</v>
      </c>
      <c r="O98" s="318" t="s">
        <v>4</v>
      </c>
      <c r="P98" s="318" t="s">
        <v>4</v>
      </c>
      <c r="Q98" s="318" t="s">
        <v>4</v>
      </c>
      <c r="R98" s="322" t="s">
        <v>3050</v>
      </c>
      <c r="S98" s="318" t="s">
        <v>4</v>
      </c>
      <c r="T98" s="318" t="s">
        <v>3050</v>
      </c>
      <c r="U98" s="318" t="s">
        <v>3050</v>
      </c>
      <c r="V98" s="318" t="s">
        <v>3051</v>
      </c>
      <c r="W98" s="335" t="s">
        <v>3055</v>
      </c>
      <c r="X98" s="335" t="s">
        <v>3055</v>
      </c>
      <c r="Y98" s="318" t="s">
        <v>4</v>
      </c>
      <c r="Z98" s="335" t="s">
        <v>3055</v>
      </c>
      <c r="AA98" s="335" t="s">
        <v>3056</v>
      </c>
      <c r="AB98" s="335"/>
      <c r="AC98" s="363"/>
      <c r="AD98" s="363"/>
      <c r="AE98" s="364"/>
    </row>
    <row r="99" spans="1:31" s="287" customFormat="1" ht="36" customHeight="1">
      <c r="A99" s="559"/>
      <c r="B99" s="565" t="s">
        <v>184</v>
      </c>
      <c r="C99" s="355" t="s">
        <v>3007</v>
      </c>
      <c r="D99" s="318" t="s">
        <v>3073</v>
      </c>
      <c r="E99" s="318" t="s">
        <v>3074</v>
      </c>
      <c r="F99" s="318" t="s">
        <v>3010</v>
      </c>
      <c r="G99" s="318" t="s">
        <v>3159</v>
      </c>
      <c r="H99" s="318" t="s">
        <v>4</v>
      </c>
      <c r="I99" s="357">
        <v>46204</v>
      </c>
      <c r="J99" s="320">
        <v>46217</v>
      </c>
      <c r="K99" s="318">
        <f t="shared" si="2"/>
        <v>13</v>
      </c>
      <c r="L99" s="322" t="s">
        <v>3049</v>
      </c>
      <c r="M99" s="322" t="s">
        <v>3049</v>
      </c>
      <c r="N99" s="322" t="s">
        <v>3049</v>
      </c>
      <c r="O99" s="322" t="s">
        <v>3049</v>
      </c>
      <c r="P99" s="322" t="s">
        <v>3049</v>
      </c>
      <c r="Q99" s="374" t="s">
        <v>3050</v>
      </c>
      <c r="R99" s="374" t="s">
        <v>4</v>
      </c>
      <c r="S99" s="318" t="s">
        <v>3055</v>
      </c>
      <c r="T99" s="374" t="s">
        <v>4</v>
      </c>
      <c r="U99" s="374"/>
      <c r="V99" s="374" t="s">
        <v>4</v>
      </c>
      <c r="W99" s="374" t="s">
        <v>4</v>
      </c>
      <c r="X99" s="374" t="s">
        <v>4</v>
      </c>
      <c r="Y99" s="318" t="s">
        <v>3055</v>
      </c>
      <c r="Z99" s="374" t="s">
        <v>4</v>
      </c>
      <c r="AA99" s="335"/>
      <c r="AB99" s="335"/>
      <c r="AC99" s="309"/>
      <c r="AD99" s="309"/>
    </row>
    <row r="100" spans="1:31" s="287" customFormat="1" ht="36" customHeight="1">
      <c r="A100" s="559"/>
      <c r="B100" s="555"/>
      <c r="C100" s="355" t="s">
        <v>50</v>
      </c>
      <c r="D100" s="318" t="s">
        <v>3073</v>
      </c>
      <c r="E100" s="356" t="s">
        <v>3078</v>
      </c>
      <c r="F100" s="318" t="s">
        <v>40</v>
      </c>
      <c r="G100" s="318" t="s">
        <v>3159</v>
      </c>
      <c r="H100" s="318" t="s">
        <v>4</v>
      </c>
      <c r="I100" s="357">
        <v>46205</v>
      </c>
      <c r="J100" s="320">
        <v>46218</v>
      </c>
      <c r="K100" s="318">
        <f t="shared" si="2"/>
        <v>13</v>
      </c>
      <c r="L100" s="318" t="s">
        <v>4</v>
      </c>
      <c r="M100" s="318" t="s">
        <v>4</v>
      </c>
      <c r="N100" s="318" t="s">
        <v>4</v>
      </c>
      <c r="O100" s="318" t="s">
        <v>4</v>
      </c>
      <c r="P100" s="318" t="s">
        <v>4</v>
      </c>
      <c r="Q100" s="318" t="s">
        <v>4</v>
      </c>
      <c r="R100" s="318" t="s">
        <v>3050</v>
      </c>
      <c r="S100" s="356" t="s">
        <v>4</v>
      </c>
      <c r="T100" s="318" t="s">
        <v>3050</v>
      </c>
      <c r="U100" s="318" t="s">
        <v>3050</v>
      </c>
      <c r="V100" s="378" t="s">
        <v>3051</v>
      </c>
      <c r="W100" s="335" t="s">
        <v>3055</v>
      </c>
      <c r="X100" s="378" t="s">
        <v>3051</v>
      </c>
      <c r="Y100" s="356" t="s">
        <v>4</v>
      </c>
      <c r="Z100" s="335" t="s">
        <v>3055</v>
      </c>
      <c r="AA100" s="335" t="s">
        <v>3056</v>
      </c>
      <c r="AB100" s="335"/>
      <c r="AC100" s="352"/>
      <c r="AD100" s="352"/>
      <c r="AE100" s="353"/>
    </row>
    <row r="101" spans="1:31" s="287" customFormat="1" ht="36" customHeight="1">
      <c r="A101" s="559"/>
      <c r="B101" s="568" t="s">
        <v>3160</v>
      </c>
      <c r="C101" s="355" t="s">
        <v>3007</v>
      </c>
      <c r="D101" s="318" t="s">
        <v>3073</v>
      </c>
      <c r="E101" s="318" t="s">
        <v>3074</v>
      </c>
      <c r="F101" s="318" t="s">
        <v>3010</v>
      </c>
      <c r="G101" s="318" t="s">
        <v>3159</v>
      </c>
      <c r="H101" s="318" t="s">
        <v>4</v>
      </c>
      <c r="I101" s="357">
        <v>46204</v>
      </c>
      <c r="J101" s="320">
        <v>46217</v>
      </c>
      <c r="K101" s="318">
        <f t="shared" si="2"/>
        <v>13</v>
      </c>
      <c r="L101" s="322" t="s">
        <v>3049</v>
      </c>
      <c r="M101" s="322" t="s">
        <v>3049</v>
      </c>
      <c r="N101" s="322" t="s">
        <v>3049</v>
      </c>
      <c r="O101" s="322" t="s">
        <v>3049</v>
      </c>
      <c r="P101" s="322" t="s">
        <v>3049</v>
      </c>
      <c r="Q101" s="374" t="s">
        <v>3050</v>
      </c>
      <c r="R101" s="374" t="s">
        <v>4</v>
      </c>
      <c r="S101" s="318" t="s">
        <v>3055</v>
      </c>
      <c r="T101" s="374" t="s">
        <v>4</v>
      </c>
      <c r="U101" s="374"/>
      <c r="V101" s="374" t="s">
        <v>4</v>
      </c>
      <c r="W101" s="374" t="s">
        <v>4</v>
      </c>
      <c r="X101" s="374" t="s">
        <v>4</v>
      </c>
      <c r="Y101" s="318" t="s">
        <v>3055</v>
      </c>
      <c r="Z101" s="374" t="s">
        <v>4</v>
      </c>
      <c r="AA101" s="335"/>
      <c r="AB101" s="335"/>
      <c r="AC101" s="309"/>
      <c r="AD101" s="309"/>
    </row>
    <row r="102" spans="1:31" s="287" customFormat="1" ht="36" customHeight="1">
      <c r="A102" s="559"/>
      <c r="B102" s="568"/>
      <c r="C102" s="355" t="s">
        <v>50</v>
      </c>
      <c r="D102" s="318" t="s">
        <v>3073</v>
      </c>
      <c r="E102" s="356" t="s">
        <v>3078</v>
      </c>
      <c r="F102" s="318" t="s">
        <v>40</v>
      </c>
      <c r="G102" s="318" t="s">
        <v>3159</v>
      </c>
      <c r="H102" s="318" t="s">
        <v>4</v>
      </c>
      <c r="I102" s="357">
        <v>46205</v>
      </c>
      <c r="J102" s="320">
        <v>46218</v>
      </c>
      <c r="K102" s="318">
        <f t="shared" si="2"/>
        <v>13</v>
      </c>
      <c r="L102" s="318" t="s">
        <v>4</v>
      </c>
      <c r="M102" s="318" t="s">
        <v>4</v>
      </c>
      <c r="N102" s="318" t="s">
        <v>4</v>
      </c>
      <c r="O102" s="318" t="s">
        <v>4</v>
      </c>
      <c r="P102" s="318" t="s">
        <v>4</v>
      </c>
      <c r="Q102" s="318" t="s">
        <v>4</v>
      </c>
      <c r="R102" s="318" t="s">
        <v>3050</v>
      </c>
      <c r="S102" s="356" t="s">
        <v>4</v>
      </c>
      <c r="T102" s="318" t="s">
        <v>3050</v>
      </c>
      <c r="U102" s="318" t="s">
        <v>3050</v>
      </c>
      <c r="V102" s="378" t="s">
        <v>3051</v>
      </c>
      <c r="W102" s="335" t="s">
        <v>3055</v>
      </c>
      <c r="X102" s="378" t="s">
        <v>3051</v>
      </c>
      <c r="Y102" s="356" t="s">
        <v>4</v>
      </c>
      <c r="Z102" s="335" t="s">
        <v>3055</v>
      </c>
      <c r="AA102" s="335" t="s">
        <v>3056</v>
      </c>
      <c r="AB102" s="335"/>
      <c r="AC102" s="352"/>
      <c r="AD102" s="352"/>
      <c r="AE102" s="353"/>
    </row>
    <row r="103" spans="1:31" s="340" customFormat="1" ht="36" customHeight="1">
      <c r="A103" s="559"/>
      <c r="B103" s="567" t="s">
        <v>3161</v>
      </c>
      <c r="C103" s="375" t="s">
        <v>3007</v>
      </c>
      <c r="D103" s="356" t="s">
        <v>3045</v>
      </c>
      <c r="E103" s="356" t="s">
        <v>3046</v>
      </c>
      <c r="F103" s="318" t="s">
        <v>3010</v>
      </c>
      <c r="G103" s="318" t="s">
        <v>3162</v>
      </c>
      <c r="H103" s="318" t="s">
        <v>4</v>
      </c>
      <c r="I103" s="357">
        <v>46205</v>
      </c>
      <c r="J103" s="320">
        <v>46220</v>
      </c>
      <c r="K103" s="318">
        <f t="shared" si="2"/>
        <v>15</v>
      </c>
      <c r="L103" s="322" t="s">
        <v>3049</v>
      </c>
      <c r="M103" s="322" t="s">
        <v>3049</v>
      </c>
      <c r="N103" s="322" t="s">
        <v>3049</v>
      </c>
      <c r="O103" s="322" t="s">
        <v>3049</v>
      </c>
      <c r="P103" s="322" t="s">
        <v>3049</v>
      </c>
      <c r="Q103" s="374" t="s">
        <v>3050</v>
      </c>
      <c r="R103" s="374" t="s">
        <v>4</v>
      </c>
      <c r="S103" s="318" t="s">
        <v>3051</v>
      </c>
      <c r="T103" s="374" t="s">
        <v>4</v>
      </c>
      <c r="U103" s="374"/>
      <c r="V103" s="374" t="s">
        <v>4</v>
      </c>
      <c r="W103" s="374" t="s">
        <v>4</v>
      </c>
      <c r="X103" s="374" t="s">
        <v>4</v>
      </c>
      <c r="Y103" s="318" t="s">
        <v>3051</v>
      </c>
      <c r="Z103" s="374" t="s">
        <v>4</v>
      </c>
      <c r="AA103" s="335"/>
      <c r="AB103" s="335"/>
      <c r="AC103" s="380"/>
      <c r="AD103" s="380"/>
    </row>
    <row r="104" spans="1:31" s="287" customFormat="1" ht="36" customHeight="1">
      <c r="A104" s="559"/>
      <c r="B104" s="564"/>
      <c r="C104" s="361" t="s">
        <v>50</v>
      </c>
      <c r="D104" s="356" t="s">
        <v>3045</v>
      </c>
      <c r="E104" s="356" t="s">
        <v>3052</v>
      </c>
      <c r="F104" s="356" t="s">
        <v>3053</v>
      </c>
      <c r="G104" s="318" t="s">
        <v>3162</v>
      </c>
      <c r="H104" s="318" t="s">
        <v>4</v>
      </c>
      <c r="I104" s="357">
        <v>46205</v>
      </c>
      <c r="J104" s="320">
        <v>46219</v>
      </c>
      <c r="K104" s="318">
        <f t="shared" si="2"/>
        <v>14</v>
      </c>
      <c r="L104" s="318" t="s">
        <v>4</v>
      </c>
      <c r="M104" s="318" t="s">
        <v>4</v>
      </c>
      <c r="N104" s="318" t="s">
        <v>4</v>
      </c>
      <c r="O104" s="318" t="s">
        <v>4</v>
      </c>
      <c r="P104" s="318" t="s">
        <v>4</v>
      </c>
      <c r="Q104" s="318" t="s">
        <v>4</v>
      </c>
      <c r="R104" s="318" t="s">
        <v>3050</v>
      </c>
      <c r="S104" s="318" t="s">
        <v>4</v>
      </c>
      <c r="T104" s="318" t="s">
        <v>3049</v>
      </c>
      <c r="U104" s="335" t="s">
        <v>3050</v>
      </c>
      <c r="V104" s="335" t="s">
        <v>3050</v>
      </c>
      <c r="W104" s="335" t="s">
        <v>3051</v>
      </c>
      <c r="X104" s="335" t="s">
        <v>3055</v>
      </c>
      <c r="Y104" s="318" t="s">
        <v>4</v>
      </c>
      <c r="Z104" s="335" t="s">
        <v>3051</v>
      </c>
      <c r="AA104" s="335" t="s">
        <v>3038</v>
      </c>
      <c r="AB104" s="335"/>
      <c r="AC104" s="352"/>
      <c r="AD104" s="352"/>
      <c r="AE104" s="353"/>
    </row>
    <row r="105" spans="1:31" s="340" customFormat="1" ht="36" customHeight="1">
      <c r="A105" s="555"/>
      <c r="B105" s="555"/>
      <c r="C105" s="361" t="s">
        <v>43</v>
      </c>
      <c r="D105" s="356" t="s">
        <v>3045</v>
      </c>
      <c r="E105" s="356" t="s">
        <v>3110</v>
      </c>
      <c r="F105" s="356" t="s">
        <v>3053</v>
      </c>
      <c r="G105" s="318" t="s">
        <v>3162</v>
      </c>
      <c r="H105" s="318" t="s">
        <v>4</v>
      </c>
      <c r="I105" s="357">
        <v>46207</v>
      </c>
      <c r="J105" s="320">
        <v>46220</v>
      </c>
      <c r="K105" s="318">
        <f t="shared" si="2"/>
        <v>13</v>
      </c>
      <c r="L105" s="318" t="s">
        <v>4</v>
      </c>
      <c r="M105" s="318" t="s">
        <v>4</v>
      </c>
      <c r="N105" s="318" t="s">
        <v>4</v>
      </c>
      <c r="O105" s="318" t="s">
        <v>4</v>
      </c>
      <c r="P105" s="318" t="s">
        <v>4</v>
      </c>
      <c r="Q105" s="318" t="s">
        <v>4</v>
      </c>
      <c r="R105" s="322"/>
      <c r="S105" s="318" t="s">
        <v>4</v>
      </c>
      <c r="T105" s="322" t="s">
        <v>3049</v>
      </c>
      <c r="U105" s="335" t="s">
        <v>3050</v>
      </c>
      <c r="V105" s="335" t="s">
        <v>3050</v>
      </c>
      <c r="W105" s="335" t="s">
        <v>3051</v>
      </c>
      <c r="X105" s="318" t="s">
        <v>3050</v>
      </c>
      <c r="Y105" s="318" t="s">
        <v>4</v>
      </c>
      <c r="Z105" s="335" t="s">
        <v>3051</v>
      </c>
      <c r="AA105" s="335" t="s">
        <v>3038</v>
      </c>
      <c r="AB105" s="335"/>
      <c r="AC105" s="363"/>
      <c r="AD105" s="363"/>
      <c r="AE105" s="364"/>
    </row>
    <row r="106" spans="1:31" s="344" customFormat="1" ht="36" customHeight="1">
      <c r="A106" s="555"/>
      <c r="B106" s="567" t="s">
        <v>3163</v>
      </c>
      <c r="C106" s="361" t="s">
        <v>3133</v>
      </c>
      <c r="D106" s="356" t="s">
        <v>3134</v>
      </c>
      <c r="E106" s="323" t="s">
        <v>3135</v>
      </c>
      <c r="F106" s="356" t="s">
        <v>3010</v>
      </c>
      <c r="G106" s="318" t="s">
        <v>3159</v>
      </c>
      <c r="H106" s="318" t="s">
        <v>4</v>
      </c>
      <c r="I106" s="377" t="s">
        <v>3135</v>
      </c>
      <c r="J106" s="377" t="s">
        <v>3135</v>
      </c>
      <c r="K106" s="377" t="s">
        <v>3135</v>
      </c>
      <c r="L106" s="318" t="s">
        <v>4</v>
      </c>
      <c r="M106" s="318" t="s">
        <v>4</v>
      </c>
      <c r="N106" s="318" t="s">
        <v>4</v>
      </c>
      <c r="O106" s="318" t="s">
        <v>4</v>
      </c>
      <c r="P106" s="318" t="s">
        <v>4</v>
      </c>
      <c r="Q106" s="318" t="s">
        <v>4</v>
      </c>
      <c r="R106" s="318" t="s">
        <v>4</v>
      </c>
      <c r="S106" s="318" t="s">
        <v>4</v>
      </c>
      <c r="T106" s="322" t="s">
        <v>4</v>
      </c>
      <c r="U106" s="322"/>
      <c r="V106" s="322" t="s">
        <v>4</v>
      </c>
      <c r="W106" s="322" t="s">
        <v>4</v>
      </c>
      <c r="X106" s="322" t="s">
        <v>4</v>
      </c>
      <c r="Y106" s="318" t="s">
        <v>4</v>
      </c>
      <c r="Z106" s="322" t="s">
        <v>4</v>
      </c>
      <c r="AA106" s="335"/>
      <c r="AB106" s="335"/>
    </row>
    <row r="107" spans="1:31" s="344" customFormat="1" ht="36" customHeight="1">
      <c r="A107" s="555"/>
      <c r="B107" s="564"/>
      <c r="C107" s="361" t="s">
        <v>3007</v>
      </c>
      <c r="D107" s="356" t="s">
        <v>3111</v>
      </c>
      <c r="E107" s="356" t="s">
        <v>3138</v>
      </c>
      <c r="F107" s="356" t="s">
        <v>3010</v>
      </c>
      <c r="G107" s="318" t="s">
        <v>3159</v>
      </c>
      <c r="H107" s="318" t="s">
        <v>4</v>
      </c>
      <c r="I107" s="357">
        <v>46208</v>
      </c>
      <c r="J107" s="320">
        <v>46223</v>
      </c>
      <c r="K107" s="318">
        <f t="shared" ref="K107:K130" si="3">J107-I107</f>
        <v>15</v>
      </c>
      <c r="L107" s="318" t="s">
        <v>3049</v>
      </c>
      <c r="M107" s="318" t="s">
        <v>3049</v>
      </c>
      <c r="N107" s="318" t="s">
        <v>3049</v>
      </c>
      <c r="O107" s="318" t="s">
        <v>3049</v>
      </c>
      <c r="P107" s="318" t="s">
        <v>3049</v>
      </c>
      <c r="Q107" s="318" t="s">
        <v>4</v>
      </c>
      <c r="R107" s="318" t="s">
        <v>4</v>
      </c>
      <c r="S107" s="318" t="s">
        <v>3051</v>
      </c>
      <c r="T107" s="322" t="s">
        <v>4</v>
      </c>
      <c r="U107" s="322"/>
      <c r="V107" s="322" t="s">
        <v>4</v>
      </c>
      <c r="W107" s="322" t="s">
        <v>4</v>
      </c>
      <c r="X107" s="322" t="s">
        <v>4</v>
      </c>
      <c r="Y107" s="318" t="s">
        <v>3051</v>
      </c>
      <c r="Z107" s="322" t="s">
        <v>4</v>
      </c>
      <c r="AA107" s="335"/>
      <c r="AB107" s="335"/>
    </row>
    <row r="108" spans="1:31" s="344" customFormat="1" ht="36" customHeight="1">
      <c r="A108" s="555"/>
      <c r="B108" s="564"/>
      <c r="C108" s="330" t="s">
        <v>50</v>
      </c>
      <c r="D108" s="356" t="s">
        <v>3111</v>
      </c>
      <c r="E108" s="356" t="s">
        <v>3139</v>
      </c>
      <c r="F108" s="318" t="s">
        <v>40</v>
      </c>
      <c r="G108" s="318" t="s">
        <v>3162</v>
      </c>
      <c r="H108" s="318" t="s">
        <v>4</v>
      </c>
      <c r="I108" s="357">
        <v>46207</v>
      </c>
      <c r="J108" s="320">
        <v>46225</v>
      </c>
      <c r="K108" s="318">
        <f t="shared" si="3"/>
        <v>18</v>
      </c>
      <c r="L108" s="318" t="s">
        <v>4</v>
      </c>
      <c r="M108" s="318" t="s">
        <v>4</v>
      </c>
      <c r="N108" s="318" t="s">
        <v>4</v>
      </c>
      <c r="O108" s="318" t="s">
        <v>4</v>
      </c>
      <c r="P108" s="318" t="s">
        <v>4</v>
      </c>
      <c r="Q108" s="318" t="s">
        <v>4</v>
      </c>
      <c r="R108" s="318" t="s">
        <v>4</v>
      </c>
      <c r="S108" s="356" t="s">
        <v>4</v>
      </c>
      <c r="T108" s="356" t="s">
        <v>3049</v>
      </c>
      <c r="U108" s="356" t="s">
        <v>3050</v>
      </c>
      <c r="V108" s="356" t="s">
        <v>3050</v>
      </c>
      <c r="W108" s="378" t="s">
        <v>3051</v>
      </c>
      <c r="X108" s="378" t="s">
        <v>3055</v>
      </c>
      <c r="Y108" s="356" t="s">
        <v>4</v>
      </c>
      <c r="Z108" s="378" t="s">
        <v>3051</v>
      </c>
      <c r="AA108" s="335" t="s">
        <v>3038</v>
      </c>
      <c r="AB108" s="335"/>
    </row>
    <row r="109" spans="1:31" s="287" customFormat="1" ht="36" customHeight="1">
      <c r="A109" s="559"/>
      <c r="B109" s="564"/>
      <c r="C109" s="355" t="s">
        <v>38</v>
      </c>
      <c r="D109" s="356" t="s">
        <v>3134</v>
      </c>
      <c r="E109" s="323" t="s">
        <v>3135</v>
      </c>
      <c r="F109" s="318" t="s">
        <v>38</v>
      </c>
      <c r="G109" s="318" t="s">
        <v>3159</v>
      </c>
      <c r="H109" s="318" t="s">
        <v>4</v>
      </c>
      <c r="I109" s="377" t="s">
        <v>3135</v>
      </c>
      <c r="J109" s="377" t="s">
        <v>3135</v>
      </c>
      <c r="K109" s="377" t="s">
        <v>3135</v>
      </c>
      <c r="L109" s="318" t="s">
        <v>4</v>
      </c>
      <c r="M109" s="318" t="s">
        <v>4</v>
      </c>
      <c r="N109" s="318" t="s">
        <v>4</v>
      </c>
      <c r="O109" s="318" t="s">
        <v>4</v>
      </c>
      <c r="P109" s="318" t="s">
        <v>4</v>
      </c>
      <c r="Q109" s="318" t="s">
        <v>4</v>
      </c>
      <c r="R109" s="318" t="s">
        <v>4</v>
      </c>
      <c r="S109" s="318" t="s">
        <v>4</v>
      </c>
      <c r="T109" s="318" t="s">
        <v>4</v>
      </c>
      <c r="U109" s="318"/>
      <c r="V109" s="318" t="s">
        <v>4</v>
      </c>
      <c r="W109" s="318" t="s">
        <v>4</v>
      </c>
      <c r="X109" s="318" t="s">
        <v>4</v>
      </c>
      <c r="Y109" s="318" t="s">
        <v>4</v>
      </c>
      <c r="Z109" s="318" t="s">
        <v>4</v>
      </c>
      <c r="AA109" s="335"/>
      <c r="AB109" s="335"/>
      <c r="AC109" s="309"/>
      <c r="AD109" s="309"/>
    </row>
    <row r="110" spans="1:31" s="340" customFormat="1" ht="36" customHeight="1">
      <c r="A110" s="555"/>
      <c r="B110" s="355" t="s">
        <v>180</v>
      </c>
      <c r="C110" s="361" t="s">
        <v>43</v>
      </c>
      <c r="D110" s="356" t="s">
        <v>11</v>
      </c>
      <c r="E110" s="318" t="s">
        <v>3065</v>
      </c>
      <c r="F110" s="318" t="s">
        <v>3053</v>
      </c>
      <c r="G110" s="318" t="s">
        <v>3164</v>
      </c>
      <c r="H110" s="318" t="s">
        <v>4</v>
      </c>
      <c r="I110" s="357">
        <v>46205</v>
      </c>
      <c r="J110" s="320">
        <v>46216</v>
      </c>
      <c r="K110" s="318">
        <f t="shared" si="3"/>
        <v>11</v>
      </c>
      <c r="L110" s="322" t="s">
        <v>3049</v>
      </c>
      <c r="M110" s="322" t="s">
        <v>3049</v>
      </c>
      <c r="N110" s="322" t="s">
        <v>3049</v>
      </c>
      <c r="O110" s="322" t="s">
        <v>3049</v>
      </c>
      <c r="P110" s="322" t="s">
        <v>3049</v>
      </c>
      <c r="Q110" s="322" t="s">
        <v>3049</v>
      </c>
      <c r="R110" s="322" t="s">
        <v>3049</v>
      </c>
      <c r="S110" s="322" t="s">
        <v>3050</v>
      </c>
      <c r="T110" s="318" t="s">
        <v>3063</v>
      </c>
      <c r="U110" s="335" t="s">
        <v>3049</v>
      </c>
      <c r="V110" s="335" t="s">
        <v>3049</v>
      </c>
      <c r="W110" s="335" t="s">
        <v>3049</v>
      </c>
      <c r="X110" s="322" t="s">
        <v>3049</v>
      </c>
      <c r="Y110" s="322" t="s">
        <v>3050</v>
      </c>
      <c r="Z110" s="322" t="s">
        <v>3050</v>
      </c>
      <c r="AA110" s="335" t="s">
        <v>3013</v>
      </c>
      <c r="AB110" s="335"/>
      <c r="AC110" s="380"/>
      <c r="AD110" s="380"/>
    </row>
    <row r="111" spans="1:31" s="342" customFormat="1" ht="36" customHeight="1">
      <c r="A111" s="555"/>
      <c r="B111" s="565" t="s">
        <v>3165</v>
      </c>
      <c r="C111" s="355" t="s">
        <v>3069</v>
      </c>
      <c r="D111" s="356" t="s">
        <v>3070</v>
      </c>
      <c r="E111" s="356" t="s">
        <v>3071</v>
      </c>
      <c r="F111" s="356" t="s">
        <v>3010</v>
      </c>
      <c r="G111" s="356" t="s">
        <v>3066</v>
      </c>
      <c r="H111" s="357" t="s">
        <v>3072</v>
      </c>
      <c r="I111" s="357">
        <v>46204</v>
      </c>
      <c r="J111" s="320">
        <v>46218</v>
      </c>
      <c r="K111" s="318">
        <f t="shared" si="3"/>
        <v>14</v>
      </c>
      <c r="L111" s="322" t="s">
        <v>3049</v>
      </c>
      <c r="M111" s="322" t="s">
        <v>3049</v>
      </c>
      <c r="N111" s="322" t="s">
        <v>3049</v>
      </c>
      <c r="O111" s="322" t="s">
        <v>3049</v>
      </c>
      <c r="P111" s="322" t="s">
        <v>3049</v>
      </c>
      <c r="Q111" s="318" t="s">
        <v>3050</v>
      </c>
      <c r="R111" s="318" t="s">
        <v>4</v>
      </c>
      <c r="S111" s="318" t="s">
        <v>3051</v>
      </c>
      <c r="T111" s="318" t="s">
        <v>4</v>
      </c>
      <c r="U111" s="318"/>
      <c r="V111" s="318" t="s">
        <v>4</v>
      </c>
      <c r="W111" s="365" t="s">
        <v>4</v>
      </c>
      <c r="X111" s="365" t="s">
        <v>4</v>
      </c>
      <c r="Y111" s="318" t="s">
        <v>3051</v>
      </c>
      <c r="Z111" s="365" t="s">
        <v>4</v>
      </c>
      <c r="AA111" s="335"/>
      <c r="AB111" s="335"/>
      <c r="AC111" s="373"/>
      <c r="AD111" s="373"/>
      <c r="AE111" s="373"/>
    </row>
    <row r="112" spans="1:31" s="341" customFormat="1" ht="36" customHeight="1">
      <c r="A112" s="555"/>
      <c r="B112" s="565"/>
      <c r="C112" s="355" t="s">
        <v>3007</v>
      </c>
      <c r="D112" s="318" t="s">
        <v>3073</v>
      </c>
      <c r="E112" s="318" t="s">
        <v>3074</v>
      </c>
      <c r="F112" s="318" t="s">
        <v>3010</v>
      </c>
      <c r="G112" s="356" t="s">
        <v>3066</v>
      </c>
      <c r="H112" s="357" t="s">
        <v>3075</v>
      </c>
      <c r="I112" s="357">
        <v>46204</v>
      </c>
      <c r="J112" s="320">
        <v>46217</v>
      </c>
      <c r="K112" s="318">
        <f t="shared" si="3"/>
        <v>13</v>
      </c>
      <c r="L112" s="322" t="s">
        <v>3049</v>
      </c>
      <c r="M112" s="322" t="s">
        <v>3049</v>
      </c>
      <c r="N112" s="322" t="s">
        <v>3049</v>
      </c>
      <c r="O112" s="322" t="s">
        <v>3049</v>
      </c>
      <c r="P112" s="322" t="s">
        <v>3049</v>
      </c>
      <c r="Q112" s="318" t="s">
        <v>3050</v>
      </c>
      <c r="R112" s="318" t="s">
        <v>4</v>
      </c>
      <c r="S112" s="318" t="s">
        <v>3051</v>
      </c>
      <c r="T112" s="318" t="s">
        <v>4</v>
      </c>
      <c r="U112" s="318"/>
      <c r="V112" s="318" t="s">
        <v>4</v>
      </c>
      <c r="W112" s="318" t="s">
        <v>4</v>
      </c>
      <c r="X112" s="318" t="s">
        <v>4</v>
      </c>
      <c r="Y112" s="318" t="s">
        <v>3051</v>
      </c>
      <c r="Z112" s="318" t="s">
        <v>4</v>
      </c>
      <c r="AA112" s="335"/>
      <c r="AB112" s="335"/>
      <c r="AC112" s="366"/>
      <c r="AD112" s="366"/>
      <c r="AE112" s="366"/>
    </row>
    <row r="113" spans="1:31" s="340" customFormat="1" ht="36" customHeight="1">
      <c r="A113" s="555"/>
      <c r="B113" s="565"/>
      <c r="C113" s="355" t="s">
        <v>50</v>
      </c>
      <c r="D113" s="318" t="s">
        <v>3073</v>
      </c>
      <c r="E113" s="356" t="s">
        <v>3078</v>
      </c>
      <c r="F113" s="318" t="s">
        <v>40</v>
      </c>
      <c r="G113" s="322" t="s">
        <v>3066</v>
      </c>
      <c r="H113" s="357" t="s">
        <v>3079</v>
      </c>
      <c r="I113" s="357">
        <v>46205</v>
      </c>
      <c r="J113" s="320">
        <v>46218</v>
      </c>
      <c r="K113" s="318">
        <f t="shared" si="3"/>
        <v>13</v>
      </c>
      <c r="L113" s="318" t="s">
        <v>4</v>
      </c>
      <c r="M113" s="318" t="s">
        <v>4</v>
      </c>
      <c r="N113" s="318" t="s">
        <v>4</v>
      </c>
      <c r="O113" s="318" t="s">
        <v>4</v>
      </c>
      <c r="P113" s="318" t="s">
        <v>4</v>
      </c>
      <c r="Q113" s="318" t="s">
        <v>4</v>
      </c>
      <c r="R113" s="318" t="s">
        <v>3050</v>
      </c>
      <c r="S113" s="374" t="s">
        <v>4</v>
      </c>
      <c r="T113" s="318" t="s">
        <v>3049</v>
      </c>
      <c r="U113" s="318" t="s">
        <v>3050</v>
      </c>
      <c r="V113" s="318" t="s">
        <v>3050</v>
      </c>
      <c r="W113" s="335" t="s">
        <v>3051</v>
      </c>
      <c r="X113" s="318" t="s">
        <v>3050</v>
      </c>
      <c r="Y113" s="374" t="s">
        <v>4</v>
      </c>
      <c r="Z113" s="335" t="s">
        <v>3051</v>
      </c>
      <c r="AA113" s="335" t="s">
        <v>3038</v>
      </c>
      <c r="AB113" s="335"/>
      <c r="AC113" s="363"/>
      <c r="AD113" s="363"/>
      <c r="AE113" s="364"/>
    </row>
    <row r="114" spans="1:31" s="340" customFormat="1" ht="36" customHeight="1">
      <c r="A114" s="555"/>
      <c r="B114" s="565"/>
      <c r="C114" s="355" t="s">
        <v>43</v>
      </c>
      <c r="D114" s="318" t="s">
        <v>3076</v>
      </c>
      <c r="E114" s="356" t="s">
        <v>3077</v>
      </c>
      <c r="F114" s="318" t="s">
        <v>40</v>
      </c>
      <c r="G114" s="322" t="s">
        <v>3066</v>
      </c>
      <c r="H114" s="357" t="s">
        <v>3072</v>
      </c>
      <c r="I114" s="357">
        <v>46205</v>
      </c>
      <c r="J114" s="320">
        <v>46218</v>
      </c>
      <c r="K114" s="318">
        <f t="shared" si="3"/>
        <v>13</v>
      </c>
      <c r="L114" s="318" t="s">
        <v>4</v>
      </c>
      <c r="M114" s="318" t="s">
        <v>4</v>
      </c>
      <c r="N114" s="318" t="s">
        <v>4</v>
      </c>
      <c r="O114" s="318" t="s">
        <v>4</v>
      </c>
      <c r="P114" s="318" t="s">
        <v>4</v>
      </c>
      <c r="Q114" s="318" t="s">
        <v>4</v>
      </c>
      <c r="R114" s="318" t="s">
        <v>3050</v>
      </c>
      <c r="S114" s="318" t="s">
        <v>4</v>
      </c>
      <c r="T114" s="318" t="s">
        <v>3049</v>
      </c>
      <c r="U114" s="318" t="s">
        <v>3050</v>
      </c>
      <c r="V114" s="318" t="s">
        <v>3050</v>
      </c>
      <c r="W114" s="335" t="s">
        <v>3049</v>
      </c>
      <c r="X114" s="318" t="s">
        <v>3050</v>
      </c>
      <c r="Y114" s="318" t="s">
        <v>4</v>
      </c>
      <c r="Z114" s="322" t="s">
        <v>3050</v>
      </c>
      <c r="AA114" s="335" t="s">
        <v>3038</v>
      </c>
      <c r="AB114" s="335"/>
      <c r="AC114" s="363"/>
      <c r="AD114" s="363"/>
      <c r="AE114" s="364"/>
    </row>
    <row r="115" spans="1:31" s="340" customFormat="1" ht="36" customHeight="1">
      <c r="A115" s="555"/>
      <c r="B115" s="564" t="s">
        <v>181</v>
      </c>
      <c r="C115" s="361" t="s">
        <v>3007</v>
      </c>
      <c r="D115" s="356" t="s">
        <v>3045</v>
      </c>
      <c r="E115" s="356" t="s">
        <v>3166</v>
      </c>
      <c r="F115" s="318" t="s">
        <v>3167</v>
      </c>
      <c r="G115" s="318" t="s">
        <v>3168</v>
      </c>
      <c r="H115" s="357" t="s">
        <v>3169</v>
      </c>
      <c r="I115" s="357">
        <v>46202</v>
      </c>
      <c r="J115" s="320">
        <v>46227</v>
      </c>
      <c r="K115" s="318">
        <f t="shared" si="3"/>
        <v>25</v>
      </c>
      <c r="L115" s="318" t="s">
        <v>3055</v>
      </c>
      <c r="M115" s="318" t="s">
        <v>3055</v>
      </c>
      <c r="N115" s="318" t="s">
        <v>3055</v>
      </c>
      <c r="O115" s="318" t="s">
        <v>3055</v>
      </c>
      <c r="P115" s="318" t="s">
        <v>3055</v>
      </c>
      <c r="Q115" s="318" t="s">
        <v>3086</v>
      </c>
      <c r="R115" s="318" t="s">
        <v>3086</v>
      </c>
      <c r="S115" s="318" t="s">
        <v>3087</v>
      </c>
      <c r="T115" s="318" t="s">
        <v>4</v>
      </c>
      <c r="U115" s="318"/>
      <c r="V115" s="374" t="s">
        <v>4</v>
      </c>
      <c r="W115" s="374" t="s">
        <v>4</v>
      </c>
      <c r="X115" s="374" t="s">
        <v>4</v>
      </c>
      <c r="Y115" s="318" t="s">
        <v>3087</v>
      </c>
      <c r="Z115" s="374" t="s">
        <v>4</v>
      </c>
      <c r="AA115" s="335"/>
      <c r="AB115" s="335"/>
      <c r="AC115" s="380"/>
      <c r="AD115" s="380"/>
    </row>
    <row r="116" spans="1:31" s="340" customFormat="1" ht="36" customHeight="1">
      <c r="A116" s="555"/>
      <c r="B116" s="564"/>
      <c r="C116" s="361" t="s">
        <v>3007</v>
      </c>
      <c r="D116" s="356" t="s">
        <v>3045</v>
      </c>
      <c r="E116" s="356" t="s">
        <v>3170</v>
      </c>
      <c r="F116" s="318" t="s">
        <v>3167</v>
      </c>
      <c r="G116" s="318" t="s">
        <v>3168</v>
      </c>
      <c r="H116" s="357" t="s">
        <v>3169</v>
      </c>
      <c r="I116" s="357">
        <v>46208</v>
      </c>
      <c r="J116" s="320">
        <v>46234</v>
      </c>
      <c r="K116" s="318">
        <f t="shared" si="3"/>
        <v>26</v>
      </c>
      <c r="L116" s="318" t="s">
        <v>3089</v>
      </c>
      <c r="M116" s="318" t="s">
        <v>3089</v>
      </c>
      <c r="N116" s="318" t="s">
        <v>3089</v>
      </c>
      <c r="O116" s="318" t="s">
        <v>3089</v>
      </c>
      <c r="P116" s="318" t="s">
        <v>3089</v>
      </c>
      <c r="Q116" s="318" t="s">
        <v>3090</v>
      </c>
      <c r="R116" s="318" t="s">
        <v>3090</v>
      </c>
      <c r="S116" s="318" t="s">
        <v>3063</v>
      </c>
      <c r="T116" s="318" t="s">
        <v>4</v>
      </c>
      <c r="U116" s="318"/>
      <c r="V116" s="374" t="s">
        <v>4</v>
      </c>
      <c r="W116" s="374" t="s">
        <v>4</v>
      </c>
      <c r="X116" s="374" t="s">
        <v>4</v>
      </c>
      <c r="Y116" s="318" t="s">
        <v>3063</v>
      </c>
      <c r="Z116" s="374" t="s">
        <v>4</v>
      </c>
      <c r="AA116" s="335"/>
      <c r="AB116" s="335"/>
      <c r="AC116" s="380"/>
      <c r="AD116" s="380"/>
    </row>
    <row r="117" spans="1:31" s="287" customFormat="1" ht="36" customHeight="1">
      <c r="A117" s="559"/>
      <c r="B117" s="564"/>
      <c r="C117" s="355" t="s">
        <v>50</v>
      </c>
      <c r="D117" s="356" t="s">
        <v>3045</v>
      </c>
      <c r="E117" s="356" t="s">
        <v>3170</v>
      </c>
      <c r="F117" s="318" t="s">
        <v>40</v>
      </c>
      <c r="G117" s="318" t="s">
        <v>3168</v>
      </c>
      <c r="H117" s="357" t="s">
        <v>3169</v>
      </c>
      <c r="I117" s="357">
        <v>46204</v>
      </c>
      <c r="J117" s="320">
        <v>46234</v>
      </c>
      <c r="K117" s="318">
        <f t="shared" si="3"/>
        <v>30</v>
      </c>
      <c r="L117" s="318" t="s">
        <v>4</v>
      </c>
      <c r="M117" s="318" t="s">
        <v>4</v>
      </c>
      <c r="N117" s="318" t="s">
        <v>4</v>
      </c>
      <c r="O117" s="318" t="s">
        <v>4</v>
      </c>
      <c r="P117" s="318" t="s">
        <v>4</v>
      </c>
      <c r="Q117" s="318" t="s">
        <v>4</v>
      </c>
      <c r="R117" s="318" t="s">
        <v>4</v>
      </c>
      <c r="S117" s="374" t="s">
        <v>4</v>
      </c>
      <c r="T117" s="318" t="s">
        <v>3049</v>
      </c>
      <c r="U117" s="335" t="s">
        <v>3050</v>
      </c>
      <c r="V117" s="335" t="s">
        <v>3050</v>
      </c>
      <c r="W117" s="318" t="s">
        <v>3051</v>
      </c>
      <c r="X117" s="318" t="s">
        <v>3051</v>
      </c>
      <c r="Y117" s="374" t="s">
        <v>4</v>
      </c>
      <c r="Z117" s="318" t="s">
        <v>3051</v>
      </c>
      <c r="AA117" s="335" t="s">
        <v>3038</v>
      </c>
      <c r="AB117" s="335"/>
      <c r="AC117" s="309"/>
      <c r="AD117" s="309"/>
    </row>
    <row r="118" spans="1:31" s="287" customFormat="1" ht="36" customHeight="1">
      <c r="A118" s="559"/>
      <c r="B118" s="564"/>
      <c r="C118" s="355" t="s">
        <v>50</v>
      </c>
      <c r="D118" s="356" t="s">
        <v>3171</v>
      </c>
      <c r="E118" s="356" t="s">
        <v>3172</v>
      </c>
      <c r="F118" s="318" t="s">
        <v>40</v>
      </c>
      <c r="G118" s="318" t="s">
        <v>3168</v>
      </c>
      <c r="H118" s="357" t="s">
        <v>3169</v>
      </c>
      <c r="I118" s="357">
        <v>46206</v>
      </c>
      <c r="J118" s="320">
        <v>46238</v>
      </c>
      <c r="K118" s="318">
        <f t="shared" si="3"/>
        <v>32</v>
      </c>
      <c r="L118" s="318" t="s">
        <v>4</v>
      </c>
      <c r="M118" s="318" t="s">
        <v>4</v>
      </c>
      <c r="N118" s="318" t="s">
        <v>4</v>
      </c>
      <c r="O118" s="318" t="s">
        <v>4</v>
      </c>
      <c r="P118" s="318" t="s">
        <v>4</v>
      </c>
      <c r="Q118" s="318" t="s">
        <v>4</v>
      </c>
      <c r="R118" s="318" t="s">
        <v>4</v>
      </c>
      <c r="S118" s="374" t="s">
        <v>4</v>
      </c>
      <c r="T118" s="318" t="s">
        <v>3049</v>
      </c>
      <c r="U118" s="335" t="s">
        <v>3050</v>
      </c>
      <c r="V118" s="335" t="s">
        <v>3050</v>
      </c>
      <c r="W118" s="318" t="s">
        <v>3051</v>
      </c>
      <c r="X118" s="318" t="s">
        <v>3051</v>
      </c>
      <c r="Y118" s="374" t="s">
        <v>4</v>
      </c>
      <c r="Z118" s="318" t="s">
        <v>3051</v>
      </c>
      <c r="AA118" s="335" t="s">
        <v>3038</v>
      </c>
      <c r="AB118" s="335"/>
      <c r="AC118" s="309"/>
      <c r="AD118" s="309"/>
    </row>
    <row r="119" spans="1:31" s="340" customFormat="1" ht="36" customHeight="1">
      <c r="A119" s="555"/>
      <c r="B119" s="567" t="s">
        <v>179</v>
      </c>
      <c r="C119" s="355" t="s">
        <v>3007</v>
      </c>
      <c r="D119" s="318" t="s">
        <v>3073</v>
      </c>
      <c r="E119" s="318" t="s">
        <v>3074</v>
      </c>
      <c r="F119" s="318" t="s">
        <v>3010</v>
      </c>
      <c r="G119" s="318" t="s">
        <v>3066</v>
      </c>
      <c r="H119" s="357" t="s">
        <v>3075</v>
      </c>
      <c r="I119" s="357">
        <v>46204</v>
      </c>
      <c r="J119" s="320">
        <v>46217</v>
      </c>
      <c r="K119" s="318">
        <f t="shared" si="3"/>
        <v>13</v>
      </c>
      <c r="L119" s="322" t="s">
        <v>3049</v>
      </c>
      <c r="M119" s="322" t="s">
        <v>3049</v>
      </c>
      <c r="N119" s="322" t="s">
        <v>3049</v>
      </c>
      <c r="O119" s="322" t="s">
        <v>3049</v>
      </c>
      <c r="P119" s="322" t="s">
        <v>3049</v>
      </c>
      <c r="Q119" s="374" t="s">
        <v>3050</v>
      </c>
      <c r="R119" s="374" t="s">
        <v>3050</v>
      </c>
      <c r="S119" s="318" t="s">
        <v>3051</v>
      </c>
      <c r="T119" s="374" t="s">
        <v>3050</v>
      </c>
      <c r="U119" s="335" t="s">
        <v>3050</v>
      </c>
      <c r="V119" s="374" t="s">
        <v>3051</v>
      </c>
      <c r="W119" s="374" t="s">
        <v>3055</v>
      </c>
      <c r="X119" s="374" t="s">
        <v>3055</v>
      </c>
      <c r="Y119" s="318" t="s">
        <v>3051</v>
      </c>
      <c r="Z119" s="374" t="s">
        <v>3055</v>
      </c>
      <c r="AA119" s="335" t="s">
        <v>3056</v>
      </c>
      <c r="AB119" s="335"/>
      <c r="AC119" s="380"/>
      <c r="AD119" s="380"/>
    </row>
    <row r="120" spans="1:31" s="340" customFormat="1" ht="36" customHeight="1">
      <c r="A120" s="555"/>
      <c r="B120" s="557"/>
      <c r="C120" s="355" t="s">
        <v>3069</v>
      </c>
      <c r="D120" s="356" t="s">
        <v>3070</v>
      </c>
      <c r="E120" s="356" t="s">
        <v>3071</v>
      </c>
      <c r="F120" s="356" t="s">
        <v>3010</v>
      </c>
      <c r="G120" s="356" t="s">
        <v>3066</v>
      </c>
      <c r="H120" s="357" t="s">
        <v>3072</v>
      </c>
      <c r="I120" s="357">
        <v>46204</v>
      </c>
      <c r="J120" s="320">
        <v>46218</v>
      </c>
      <c r="K120" s="318">
        <f t="shared" si="3"/>
        <v>14</v>
      </c>
      <c r="L120" s="322" t="s">
        <v>3049</v>
      </c>
      <c r="M120" s="322" t="s">
        <v>3049</v>
      </c>
      <c r="N120" s="322" t="s">
        <v>3049</v>
      </c>
      <c r="O120" s="322" t="s">
        <v>3049</v>
      </c>
      <c r="P120" s="322" t="s">
        <v>3049</v>
      </c>
      <c r="Q120" s="374" t="s">
        <v>3050</v>
      </c>
      <c r="R120" s="374" t="s">
        <v>3050</v>
      </c>
      <c r="S120" s="318" t="s">
        <v>3051</v>
      </c>
      <c r="T120" s="374" t="s">
        <v>3050</v>
      </c>
      <c r="U120" s="335" t="s">
        <v>3050</v>
      </c>
      <c r="V120" s="374" t="s">
        <v>3051</v>
      </c>
      <c r="W120" s="374" t="s">
        <v>3055</v>
      </c>
      <c r="X120" s="374" t="s">
        <v>3055</v>
      </c>
      <c r="Y120" s="318" t="s">
        <v>3051</v>
      </c>
      <c r="Z120" s="374" t="s">
        <v>3055</v>
      </c>
      <c r="AA120" s="335" t="s">
        <v>3056</v>
      </c>
      <c r="AB120" s="335"/>
      <c r="AC120" s="363"/>
      <c r="AD120" s="363"/>
      <c r="AE120" s="364"/>
    </row>
    <row r="121" spans="1:31" s="340" customFormat="1" ht="36" customHeight="1">
      <c r="A121" s="555"/>
      <c r="B121" s="567" t="s">
        <v>3173</v>
      </c>
      <c r="C121" s="355" t="s">
        <v>3007</v>
      </c>
      <c r="D121" s="318" t="s">
        <v>3073</v>
      </c>
      <c r="E121" s="318" t="s">
        <v>3074</v>
      </c>
      <c r="F121" s="318" t="s">
        <v>3010</v>
      </c>
      <c r="G121" s="318" t="s">
        <v>3066</v>
      </c>
      <c r="H121" s="357" t="s">
        <v>3075</v>
      </c>
      <c r="I121" s="357">
        <v>46204</v>
      </c>
      <c r="J121" s="320">
        <v>46217</v>
      </c>
      <c r="K121" s="318">
        <f t="shared" si="3"/>
        <v>13</v>
      </c>
      <c r="L121" s="322" t="s">
        <v>3049</v>
      </c>
      <c r="M121" s="322" t="s">
        <v>3049</v>
      </c>
      <c r="N121" s="322" t="s">
        <v>3049</v>
      </c>
      <c r="O121" s="322" t="s">
        <v>3049</v>
      </c>
      <c r="P121" s="322" t="s">
        <v>3049</v>
      </c>
      <c r="Q121" s="374" t="s">
        <v>3050</v>
      </c>
      <c r="R121" s="374" t="s">
        <v>3050</v>
      </c>
      <c r="S121" s="318" t="s">
        <v>3051</v>
      </c>
      <c r="T121" s="374" t="s">
        <v>3050</v>
      </c>
      <c r="U121" s="335" t="s">
        <v>3050</v>
      </c>
      <c r="V121" s="374" t="s">
        <v>3051</v>
      </c>
      <c r="W121" s="374" t="s">
        <v>3055</v>
      </c>
      <c r="X121" s="374" t="s">
        <v>3055</v>
      </c>
      <c r="Y121" s="318" t="s">
        <v>3051</v>
      </c>
      <c r="Z121" s="374" t="s">
        <v>3055</v>
      </c>
      <c r="AA121" s="335" t="s">
        <v>3056</v>
      </c>
      <c r="AB121" s="335"/>
      <c r="AC121" s="380"/>
      <c r="AD121" s="380"/>
    </row>
    <row r="122" spans="1:31" s="340" customFormat="1" ht="36" customHeight="1">
      <c r="A122" s="555"/>
      <c r="B122" s="557"/>
      <c r="C122" s="355" t="s">
        <v>3069</v>
      </c>
      <c r="D122" s="356" t="s">
        <v>3070</v>
      </c>
      <c r="E122" s="356" t="s">
        <v>3071</v>
      </c>
      <c r="F122" s="356" t="s">
        <v>3010</v>
      </c>
      <c r="G122" s="356" t="s">
        <v>3066</v>
      </c>
      <c r="H122" s="357" t="s">
        <v>3072</v>
      </c>
      <c r="I122" s="357">
        <v>46204</v>
      </c>
      <c r="J122" s="320">
        <v>46218</v>
      </c>
      <c r="K122" s="318">
        <f t="shared" si="3"/>
        <v>14</v>
      </c>
      <c r="L122" s="322" t="s">
        <v>3049</v>
      </c>
      <c r="M122" s="322" t="s">
        <v>3049</v>
      </c>
      <c r="N122" s="322" t="s">
        <v>3049</v>
      </c>
      <c r="O122" s="322" t="s">
        <v>3049</v>
      </c>
      <c r="P122" s="322" t="s">
        <v>3049</v>
      </c>
      <c r="Q122" s="374" t="s">
        <v>3050</v>
      </c>
      <c r="R122" s="374" t="s">
        <v>3050</v>
      </c>
      <c r="S122" s="318" t="s">
        <v>3051</v>
      </c>
      <c r="T122" s="374" t="s">
        <v>3050</v>
      </c>
      <c r="U122" s="335" t="s">
        <v>3050</v>
      </c>
      <c r="V122" s="374" t="s">
        <v>3051</v>
      </c>
      <c r="W122" s="374" t="s">
        <v>3055</v>
      </c>
      <c r="X122" s="374" t="s">
        <v>3055</v>
      </c>
      <c r="Y122" s="318" t="s">
        <v>3051</v>
      </c>
      <c r="Z122" s="374" t="s">
        <v>3055</v>
      </c>
      <c r="AA122" s="335" t="s">
        <v>3056</v>
      </c>
      <c r="AB122" s="335"/>
      <c r="AC122" s="363"/>
      <c r="AD122" s="363"/>
      <c r="AE122" s="364"/>
    </row>
    <row r="123" spans="1:31" s="287" customFormat="1" ht="36" customHeight="1">
      <c r="A123" s="559"/>
      <c r="B123" s="565" t="s">
        <v>177</v>
      </c>
      <c r="C123" s="355" t="s">
        <v>3007</v>
      </c>
      <c r="D123" s="356" t="s">
        <v>3045</v>
      </c>
      <c r="E123" s="356" t="s">
        <v>3174</v>
      </c>
      <c r="F123" s="318" t="s">
        <v>3010</v>
      </c>
      <c r="G123" s="318" t="s">
        <v>3175</v>
      </c>
      <c r="H123" s="357" t="s">
        <v>3176</v>
      </c>
      <c r="I123" s="357">
        <v>46208</v>
      </c>
      <c r="J123" s="320">
        <v>46243</v>
      </c>
      <c r="K123" s="318">
        <f t="shared" si="3"/>
        <v>35</v>
      </c>
      <c r="L123" s="322" t="s">
        <v>3089</v>
      </c>
      <c r="M123" s="322" t="s">
        <v>3089</v>
      </c>
      <c r="N123" s="322" t="s">
        <v>3089</v>
      </c>
      <c r="O123" s="322" t="s">
        <v>3089</v>
      </c>
      <c r="P123" s="322" t="s">
        <v>3089</v>
      </c>
      <c r="Q123" s="318" t="s">
        <v>4</v>
      </c>
      <c r="R123" s="318" t="s">
        <v>4</v>
      </c>
      <c r="S123" s="318" t="s">
        <v>3063</v>
      </c>
      <c r="T123" s="374" t="s">
        <v>4</v>
      </c>
      <c r="U123" s="374"/>
      <c r="V123" s="374" t="s">
        <v>4</v>
      </c>
      <c r="W123" s="374" t="s">
        <v>4</v>
      </c>
      <c r="X123" s="374" t="s">
        <v>4</v>
      </c>
      <c r="Y123" s="318" t="s">
        <v>3063</v>
      </c>
      <c r="Z123" s="374" t="s">
        <v>4</v>
      </c>
      <c r="AA123" s="335"/>
      <c r="AB123" s="335"/>
      <c r="AC123" s="309"/>
      <c r="AD123" s="309"/>
    </row>
    <row r="124" spans="1:31" s="287" customFormat="1" ht="36" customHeight="1">
      <c r="A124" s="559"/>
      <c r="B124" s="565"/>
      <c r="C124" s="355" t="s">
        <v>38</v>
      </c>
      <c r="D124" s="356" t="s">
        <v>3045</v>
      </c>
      <c r="E124" s="356" t="s">
        <v>3144</v>
      </c>
      <c r="F124" s="318" t="s">
        <v>38</v>
      </c>
      <c r="G124" s="318" t="s">
        <v>3175</v>
      </c>
      <c r="H124" s="357" t="s">
        <v>3176</v>
      </c>
      <c r="I124" s="320">
        <v>46203</v>
      </c>
      <c r="J124" s="320">
        <v>46236</v>
      </c>
      <c r="K124" s="318">
        <f t="shared" si="3"/>
        <v>33</v>
      </c>
      <c r="L124" s="318" t="s">
        <v>4</v>
      </c>
      <c r="M124" s="318" t="s">
        <v>4</v>
      </c>
      <c r="N124" s="318" t="s">
        <v>4</v>
      </c>
      <c r="O124" s="318" t="s">
        <v>4</v>
      </c>
      <c r="P124" s="318" t="s">
        <v>4</v>
      </c>
      <c r="Q124" s="322" t="s">
        <v>3055</v>
      </c>
      <c r="R124" s="322" t="s">
        <v>3055</v>
      </c>
      <c r="S124" s="318" t="s">
        <v>4</v>
      </c>
      <c r="T124" s="318" t="s">
        <v>4</v>
      </c>
      <c r="U124" s="318"/>
      <c r="V124" s="318" t="s">
        <v>4</v>
      </c>
      <c r="W124" s="318" t="s">
        <v>4</v>
      </c>
      <c r="X124" s="318" t="s">
        <v>4</v>
      </c>
      <c r="Y124" s="318" t="s">
        <v>4</v>
      </c>
      <c r="Z124" s="318" t="s">
        <v>4</v>
      </c>
      <c r="AA124" s="335"/>
      <c r="AB124" s="335"/>
      <c r="AC124" s="309"/>
      <c r="AD124" s="309"/>
    </row>
    <row r="125" spans="1:31" s="287" customFormat="1" ht="36" customHeight="1">
      <c r="A125" s="559"/>
      <c r="B125" s="565"/>
      <c r="C125" s="355" t="s">
        <v>38</v>
      </c>
      <c r="D125" s="356" t="s">
        <v>3045</v>
      </c>
      <c r="E125" s="356" t="s">
        <v>3147</v>
      </c>
      <c r="F125" s="318" t="s">
        <v>38</v>
      </c>
      <c r="G125" s="318" t="s">
        <v>3175</v>
      </c>
      <c r="H125" s="357" t="s">
        <v>3176</v>
      </c>
      <c r="I125" s="357">
        <v>46210</v>
      </c>
      <c r="J125" s="320">
        <v>46243</v>
      </c>
      <c r="K125" s="318">
        <f t="shared" si="3"/>
        <v>33</v>
      </c>
      <c r="L125" s="318" t="s">
        <v>4</v>
      </c>
      <c r="M125" s="318" t="s">
        <v>4</v>
      </c>
      <c r="N125" s="318" t="s">
        <v>4</v>
      </c>
      <c r="O125" s="318" t="s">
        <v>4</v>
      </c>
      <c r="P125" s="318" t="s">
        <v>4</v>
      </c>
      <c r="Q125" s="322" t="s">
        <v>3089</v>
      </c>
      <c r="R125" s="322" t="s">
        <v>3089</v>
      </c>
      <c r="S125" s="318" t="s">
        <v>4</v>
      </c>
      <c r="T125" s="318" t="s">
        <v>4</v>
      </c>
      <c r="U125" s="318"/>
      <c r="V125" s="318" t="s">
        <v>4</v>
      </c>
      <c r="W125" s="318" t="s">
        <v>4</v>
      </c>
      <c r="X125" s="318" t="s">
        <v>4</v>
      </c>
      <c r="Y125" s="318" t="s">
        <v>4</v>
      </c>
      <c r="Z125" s="318" t="s">
        <v>4</v>
      </c>
      <c r="AA125" s="335"/>
      <c r="AB125" s="335"/>
      <c r="AC125" s="309"/>
      <c r="AD125" s="309"/>
    </row>
    <row r="126" spans="1:31" s="340" customFormat="1" ht="36" customHeight="1">
      <c r="A126" s="555"/>
      <c r="B126" s="565"/>
      <c r="C126" s="355" t="s">
        <v>50</v>
      </c>
      <c r="D126" s="356" t="s">
        <v>3081</v>
      </c>
      <c r="E126" s="356" t="s">
        <v>3177</v>
      </c>
      <c r="F126" s="318" t="s">
        <v>40</v>
      </c>
      <c r="G126" s="318" t="s">
        <v>3175</v>
      </c>
      <c r="H126" s="357" t="s">
        <v>3176</v>
      </c>
      <c r="I126" s="357">
        <v>46204</v>
      </c>
      <c r="J126" s="320">
        <v>46236</v>
      </c>
      <c r="K126" s="318">
        <f t="shared" si="3"/>
        <v>32</v>
      </c>
      <c r="L126" s="318" t="s">
        <v>4</v>
      </c>
      <c r="M126" s="318" t="s">
        <v>4</v>
      </c>
      <c r="N126" s="318" t="s">
        <v>4</v>
      </c>
      <c r="O126" s="318" t="s">
        <v>4</v>
      </c>
      <c r="P126" s="318" t="s">
        <v>4</v>
      </c>
      <c r="Q126" s="318" t="s">
        <v>4</v>
      </c>
      <c r="R126" s="318" t="s">
        <v>4</v>
      </c>
      <c r="S126" s="318" t="s">
        <v>4</v>
      </c>
      <c r="T126" s="318" t="s">
        <v>3049</v>
      </c>
      <c r="U126" s="318" t="s">
        <v>3050</v>
      </c>
      <c r="V126" s="318" t="s">
        <v>3050</v>
      </c>
      <c r="W126" s="335" t="s">
        <v>3051</v>
      </c>
      <c r="X126" s="335" t="s">
        <v>3051</v>
      </c>
      <c r="Y126" s="318" t="s">
        <v>4</v>
      </c>
      <c r="Z126" s="335" t="s">
        <v>3051</v>
      </c>
      <c r="AA126" s="335" t="s">
        <v>3038</v>
      </c>
      <c r="AB126" s="335"/>
      <c r="AC126" s="380"/>
      <c r="AD126" s="380"/>
    </row>
    <row r="127" spans="1:31" s="287" customFormat="1" ht="36" customHeight="1">
      <c r="A127" s="559"/>
      <c r="B127" s="565" t="s">
        <v>178</v>
      </c>
      <c r="C127" s="355" t="s">
        <v>3007</v>
      </c>
      <c r="D127" s="356" t="s">
        <v>3073</v>
      </c>
      <c r="E127" s="356" t="s">
        <v>3151</v>
      </c>
      <c r="F127" s="318" t="s">
        <v>3010</v>
      </c>
      <c r="G127" s="318" t="s">
        <v>3175</v>
      </c>
      <c r="H127" s="357" t="s">
        <v>3178</v>
      </c>
      <c r="I127" s="357">
        <v>46206</v>
      </c>
      <c r="J127" s="320">
        <v>46237</v>
      </c>
      <c r="K127" s="318">
        <f t="shared" si="3"/>
        <v>31</v>
      </c>
      <c r="L127" s="318" t="s">
        <v>3049</v>
      </c>
      <c r="M127" s="318" t="s">
        <v>3049</v>
      </c>
      <c r="N127" s="318" t="s">
        <v>3049</v>
      </c>
      <c r="O127" s="318" t="s">
        <v>3049</v>
      </c>
      <c r="P127" s="318" t="s">
        <v>3049</v>
      </c>
      <c r="Q127" s="318" t="s">
        <v>4</v>
      </c>
      <c r="R127" s="318" t="s">
        <v>4</v>
      </c>
      <c r="S127" s="318" t="s">
        <v>3051</v>
      </c>
      <c r="T127" s="318" t="s">
        <v>4</v>
      </c>
      <c r="U127" s="318"/>
      <c r="V127" s="318" t="s">
        <v>4</v>
      </c>
      <c r="W127" s="318" t="s">
        <v>4</v>
      </c>
      <c r="X127" s="318" t="s">
        <v>4</v>
      </c>
      <c r="Y127" s="318" t="s">
        <v>3051</v>
      </c>
      <c r="Z127" s="318" t="s">
        <v>4</v>
      </c>
      <c r="AA127" s="335"/>
      <c r="AB127" s="335"/>
      <c r="AC127" s="309"/>
      <c r="AD127" s="309"/>
    </row>
    <row r="128" spans="1:31" s="287" customFormat="1" ht="36" customHeight="1">
      <c r="A128" s="559"/>
      <c r="B128" s="565"/>
      <c r="C128" s="355" t="s">
        <v>3133</v>
      </c>
      <c r="D128" s="356" t="s">
        <v>3134</v>
      </c>
      <c r="E128" s="356" t="s">
        <v>3150</v>
      </c>
      <c r="F128" s="318" t="s">
        <v>3010</v>
      </c>
      <c r="G128" s="318" t="s">
        <v>3175</v>
      </c>
      <c r="H128" s="357" t="s">
        <v>3176</v>
      </c>
      <c r="I128" s="357">
        <v>46206</v>
      </c>
      <c r="J128" s="320">
        <v>46253</v>
      </c>
      <c r="K128" s="318">
        <f t="shared" si="3"/>
        <v>47</v>
      </c>
      <c r="L128" s="318" t="s">
        <v>3049</v>
      </c>
      <c r="M128" s="318" t="s">
        <v>3049</v>
      </c>
      <c r="N128" s="318" t="s">
        <v>3049</v>
      </c>
      <c r="O128" s="318" t="s">
        <v>3049</v>
      </c>
      <c r="P128" s="318" t="s">
        <v>3049</v>
      </c>
      <c r="Q128" s="318" t="s">
        <v>4</v>
      </c>
      <c r="R128" s="318" t="s">
        <v>4</v>
      </c>
      <c r="S128" s="318" t="s">
        <v>3051</v>
      </c>
      <c r="T128" s="318" t="s">
        <v>4</v>
      </c>
      <c r="U128" s="318"/>
      <c r="V128" s="318" t="s">
        <v>4</v>
      </c>
      <c r="W128" s="318" t="s">
        <v>4</v>
      </c>
      <c r="X128" s="318" t="s">
        <v>4</v>
      </c>
      <c r="Y128" s="318" t="s">
        <v>3051</v>
      </c>
      <c r="Z128" s="318" t="s">
        <v>4</v>
      </c>
      <c r="AA128" s="335"/>
      <c r="AB128" s="335"/>
      <c r="AC128" s="309"/>
      <c r="AD128" s="309"/>
    </row>
    <row r="129" spans="1:30" s="287" customFormat="1" ht="36" customHeight="1">
      <c r="A129" s="559"/>
      <c r="B129" s="565"/>
      <c r="C129" s="355" t="s">
        <v>38</v>
      </c>
      <c r="D129" s="356" t="s">
        <v>3073</v>
      </c>
      <c r="E129" s="318" t="s">
        <v>3179</v>
      </c>
      <c r="F129" s="318" t="s">
        <v>38</v>
      </c>
      <c r="G129" s="318" t="s">
        <v>3175</v>
      </c>
      <c r="H129" s="357" t="s">
        <v>3176</v>
      </c>
      <c r="I129" s="357">
        <v>46208</v>
      </c>
      <c r="J129" s="320">
        <v>46237</v>
      </c>
      <c r="K129" s="318">
        <f t="shared" si="3"/>
        <v>29</v>
      </c>
      <c r="L129" s="318" t="s">
        <v>4</v>
      </c>
      <c r="M129" s="318" t="s">
        <v>4</v>
      </c>
      <c r="N129" s="318" t="s">
        <v>4</v>
      </c>
      <c r="O129" s="318" t="s">
        <v>4</v>
      </c>
      <c r="P129" s="318" t="s">
        <v>4</v>
      </c>
      <c r="Q129" s="322" t="s">
        <v>3049</v>
      </c>
      <c r="R129" s="322" t="s">
        <v>3049</v>
      </c>
      <c r="S129" s="318" t="s">
        <v>4</v>
      </c>
      <c r="T129" s="318" t="s">
        <v>4</v>
      </c>
      <c r="U129" s="318"/>
      <c r="V129" s="318" t="s">
        <v>4</v>
      </c>
      <c r="W129" s="318" t="s">
        <v>4</v>
      </c>
      <c r="X129" s="318" t="s">
        <v>4</v>
      </c>
      <c r="Y129" s="318" t="s">
        <v>4</v>
      </c>
      <c r="Z129" s="318" t="s">
        <v>4</v>
      </c>
      <c r="AA129" s="318"/>
      <c r="AB129" s="318" t="s">
        <v>4</v>
      </c>
      <c r="AC129" s="309"/>
      <c r="AD129" s="309"/>
    </row>
    <row r="130" spans="1:30" s="287" customFormat="1" ht="36" customHeight="1">
      <c r="A130" s="560"/>
      <c r="B130" s="567"/>
      <c r="C130" s="367" t="s">
        <v>50</v>
      </c>
      <c r="D130" s="368" t="s">
        <v>3111</v>
      </c>
      <c r="E130" s="368" t="s">
        <v>3180</v>
      </c>
      <c r="F130" s="319" t="s">
        <v>40</v>
      </c>
      <c r="G130" s="319" t="s">
        <v>3175</v>
      </c>
      <c r="H130" s="369" t="s">
        <v>3176</v>
      </c>
      <c r="I130" s="357">
        <v>46208</v>
      </c>
      <c r="J130" s="320">
        <v>46242</v>
      </c>
      <c r="K130" s="319">
        <f t="shared" si="3"/>
        <v>34</v>
      </c>
      <c r="L130" s="319" t="s">
        <v>4</v>
      </c>
      <c r="M130" s="319" t="s">
        <v>4</v>
      </c>
      <c r="N130" s="319" t="s">
        <v>4</v>
      </c>
      <c r="O130" s="319" t="s">
        <v>4</v>
      </c>
      <c r="P130" s="319" t="s">
        <v>4</v>
      </c>
      <c r="Q130" s="319" t="s">
        <v>4</v>
      </c>
      <c r="R130" s="319" t="s">
        <v>4</v>
      </c>
      <c r="S130" s="319" t="s">
        <v>4</v>
      </c>
      <c r="T130" s="319" t="s">
        <v>3049</v>
      </c>
      <c r="U130" s="319" t="s">
        <v>3050</v>
      </c>
      <c r="V130" s="319" t="s">
        <v>3050</v>
      </c>
      <c r="W130" s="333" t="s">
        <v>3051</v>
      </c>
      <c r="X130" s="333" t="s">
        <v>3051</v>
      </c>
      <c r="Y130" s="319" t="s">
        <v>4</v>
      </c>
      <c r="Z130" s="333" t="s">
        <v>3051</v>
      </c>
      <c r="AA130" s="335" t="s">
        <v>3038</v>
      </c>
      <c r="AB130" s="381"/>
      <c r="AC130" s="309"/>
      <c r="AD130" s="309"/>
    </row>
    <row r="131" spans="1:30" s="287" customFormat="1" ht="32" customHeight="1">
      <c r="A131" s="382"/>
      <c r="B131" s="367"/>
      <c r="C131" s="367"/>
      <c r="D131" s="383"/>
      <c r="E131" s="383"/>
      <c r="F131" s="319"/>
      <c r="G131" s="319"/>
      <c r="H131" s="384"/>
      <c r="I131" s="384"/>
      <c r="J131" s="384"/>
      <c r="K131" s="319"/>
      <c r="L131" s="370"/>
      <c r="M131" s="370"/>
      <c r="N131" s="370"/>
      <c r="O131" s="370"/>
      <c r="P131" s="370"/>
      <c r="Q131" s="370"/>
      <c r="R131" s="381"/>
      <c r="S131" s="381"/>
      <c r="T131" s="381"/>
      <c r="U131" s="381"/>
      <c r="V131" s="381"/>
      <c r="W131" s="381"/>
      <c r="X131" s="381"/>
      <c r="Y131" s="381"/>
      <c r="Z131" s="381"/>
      <c r="AA131" s="381"/>
      <c r="AB131" s="381"/>
      <c r="AC131" s="309"/>
      <c r="AD131" s="309"/>
    </row>
    <row r="132" spans="1:30" s="347" customFormat="1" ht="32" customHeight="1">
      <c r="A132" s="385" t="s">
        <v>34</v>
      </c>
      <c r="B132" s="385" t="s">
        <v>2</v>
      </c>
      <c r="C132" s="385" t="s">
        <v>3181</v>
      </c>
      <c r="D132" s="386" t="s">
        <v>2987</v>
      </c>
      <c r="E132" s="386" t="s">
        <v>2991</v>
      </c>
      <c r="F132" s="387" t="s">
        <v>2989</v>
      </c>
      <c r="G132" s="388" t="s">
        <v>3182</v>
      </c>
      <c r="H132" s="388" t="s">
        <v>3183</v>
      </c>
      <c r="I132" s="388" t="s">
        <v>3184</v>
      </c>
      <c r="J132" s="388"/>
      <c r="K132" s="387"/>
      <c r="L132" s="389"/>
      <c r="M132" s="389"/>
      <c r="N132" s="389"/>
      <c r="O132" s="389"/>
      <c r="P132" s="389"/>
      <c r="Q132" s="389"/>
      <c r="R132" s="390"/>
      <c r="S132" s="390"/>
      <c r="T132" s="390"/>
      <c r="U132" s="390"/>
      <c r="V132" s="390"/>
      <c r="W132" s="390"/>
      <c r="X132" s="390"/>
      <c r="Y132" s="390"/>
      <c r="Z132" s="390"/>
      <c r="AA132" s="390"/>
      <c r="AB132" s="390"/>
      <c r="AC132" s="391"/>
      <c r="AD132" s="391"/>
    </row>
    <row r="133" spans="1:30" s="324" customFormat="1" ht="36" customHeight="1">
      <c r="A133" s="321" t="s">
        <v>12</v>
      </c>
      <c r="B133" s="355" t="s">
        <v>3185</v>
      </c>
      <c r="C133" s="392" t="s">
        <v>3073</v>
      </c>
      <c r="D133" s="392" t="s">
        <v>3186</v>
      </c>
      <c r="E133" s="392" t="s">
        <v>3066</v>
      </c>
      <c r="F133" s="393" t="s">
        <v>3187</v>
      </c>
      <c r="G133" s="357">
        <v>46204</v>
      </c>
      <c r="H133" s="320">
        <v>46224</v>
      </c>
      <c r="I133" s="318">
        <f>H133-G133</f>
        <v>20</v>
      </c>
      <c r="J133" s="318"/>
      <c r="K133" s="318"/>
      <c r="L133" s="322"/>
      <c r="M133" s="322"/>
      <c r="N133" s="322"/>
      <c r="O133" s="322"/>
      <c r="P133" s="322"/>
      <c r="Q133" s="322"/>
      <c r="R133" s="394"/>
      <c r="S133" s="394"/>
      <c r="T133" s="394"/>
      <c r="U133" s="394"/>
      <c r="V133" s="394"/>
      <c r="W133" s="394"/>
      <c r="X133" s="394"/>
      <c r="Y133" s="394"/>
      <c r="Z133" s="394"/>
      <c r="AA133" s="394"/>
      <c r="AB133" s="394"/>
      <c r="AC133" s="394"/>
      <c r="AD133" s="394"/>
    </row>
    <row r="134" spans="1:30" s="287" customFormat="1" ht="15">
      <c r="B134" s="340"/>
      <c r="C134" s="340"/>
      <c r="D134" s="395"/>
      <c r="E134" s="396"/>
      <c r="F134" s="395"/>
      <c r="G134" s="395"/>
      <c r="H134" s="397"/>
      <c r="I134" s="397"/>
      <c r="J134" s="397"/>
      <c r="K134" s="398"/>
      <c r="L134" s="308"/>
      <c r="M134" s="308"/>
      <c r="N134" s="308"/>
      <c r="O134" s="308"/>
      <c r="P134" s="308"/>
      <c r="Q134" s="308"/>
      <c r="R134" s="309"/>
      <c r="S134" s="309"/>
      <c r="T134" s="309"/>
      <c r="U134" s="309"/>
      <c r="V134" s="309"/>
      <c r="W134" s="309"/>
      <c r="X134" s="309"/>
      <c r="Y134" s="309"/>
      <c r="Z134" s="309"/>
      <c r="AA134" s="309"/>
      <c r="AB134" s="309"/>
      <c r="AC134" s="309"/>
      <c r="AD134" s="309"/>
    </row>
    <row r="135" spans="1:30" s="287" customFormat="1" ht="15">
      <c r="B135" s="340"/>
      <c r="C135" s="340"/>
      <c r="D135" s="395"/>
      <c r="E135" s="399"/>
      <c r="F135" s="395"/>
      <c r="G135" s="395"/>
      <c r="H135" s="397"/>
      <c r="I135" s="397"/>
      <c r="J135" s="397"/>
      <c r="K135" s="398"/>
      <c r="L135" s="308"/>
      <c r="M135" s="308"/>
      <c r="N135" s="308"/>
      <c r="O135" s="308"/>
      <c r="P135" s="308"/>
      <c r="Q135" s="308"/>
      <c r="R135" s="309"/>
      <c r="S135" s="309"/>
      <c r="T135" s="309"/>
      <c r="U135" s="309"/>
      <c r="V135" s="309"/>
      <c r="W135" s="309"/>
      <c r="X135" s="309"/>
      <c r="Y135" s="309"/>
      <c r="Z135" s="309"/>
      <c r="AA135" s="309"/>
      <c r="AB135" s="309"/>
      <c r="AC135" s="309"/>
      <c r="AD135" s="309"/>
    </row>
    <row r="136" spans="1:30" s="287" customFormat="1" ht="15">
      <c r="B136" s="340"/>
      <c r="C136" s="340"/>
      <c r="D136" s="395"/>
      <c r="E136" s="396"/>
      <c r="F136" s="395"/>
      <c r="G136" s="395"/>
      <c r="H136" s="397"/>
      <c r="I136" s="397"/>
      <c r="J136" s="397"/>
      <c r="K136" s="398"/>
      <c r="L136" s="308"/>
      <c r="M136" s="308"/>
      <c r="N136" s="308"/>
      <c r="O136" s="308"/>
      <c r="P136" s="308"/>
      <c r="Q136" s="308"/>
      <c r="R136" s="309"/>
      <c r="S136" s="309"/>
      <c r="T136" s="309"/>
      <c r="U136" s="309"/>
      <c r="V136" s="309"/>
      <c r="W136" s="309"/>
      <c r="X136" s="309"/>
      <c r="Y136" s="309"/>
      <c r="Z136" s="309"/>
      <c r="AA136" s="309"/>
      <c r="AB136" s="309"/>
      <c r="AC136" s="309"/>
      <c r="AD136" s="309"/>
    </row>
    <row r="137" spans="1:30" s="287" customFormat="1" ht="15">
      <c r="B137" s="340"/>
      <c r="C137" s="340"/>
      <c r="D137" s="395"/>
      <c r="E137" s="396"/>
      <c r="F137" s="395"/>
      <c r="G137" s="395"/>
      <c r="H137" s="397"/>
      <c r="I137" s="397"/>
      <c r="J137" s="397"/>
      <c r="K137" s="398"/>
      <c r="L137" s="308"/>
      <c r="M137" s="308"/>
      <c r="N137" s="308"/>
      <c r="O137" s="308"/>
      <c r="P137" s="308"/>
      <c r="Q137" s="308"/>
      <c r="R137" s="309"/>
      <c r="S137" s="309"/>
      <c r="T137" s="309"/>
      <c r="U137" s="309"/>
      <c r="V137" s="309"/>
      <c r="W137" s="309"/>
      <c r="X137" s="309"/>
      <c r="Y137" s="309"/>
      <c r="Z137" s="309"/>
      <c r="AA137" s="309"/>
      <c r="AB137" s="309"/>
      <c r="AC137" s="309"/>
      <c r="AD137" s="309"/>
    </row>
    <row r="138" spans="1:30" s="287" customFormat="1" ht="15">
      <c r="B138" s="340"/>
      <c r="C138" s="340"/>
      <c r="D138" s="395"/>
      <c r="E138" s="396"/>
      <c r="F138" s="395"/>
      <c r="G138" s="395"/>
      <c r="H138" s="397"/>
      <c r="I138" s="397"/>
      <c r="J138" s="397"/>
      <c r="K138" s="398"/>
      <c r="L138" s="308"/>
      <c r="M138" s="308"/>
      <c r="N138" s="308"/>
      <c r="O138" s="308"/>
      <c r="P138" s="308"/>
      <c r="Q138" s="308"/>
      <c r="R138" s="309"/>
      <c r="S138" s="309"/>
      <c r="T138" s="309"/>
      <c r="U138" s="309"/>
      <c r="V138" s="309"/>
      <c r="W138" s="309"/>
      <c r="X138" s="309"/>
      <c r="Y138" s="309"/>
      <c r="Z138" s="309"/>
      <c r="AA138" s="309"/>
      <c r="AB138" s="309"/>
      <c r="AC138" s="309"/>
      <c r="AD138" s="309"/>
    </row>
    <row r="139" spans="1:30" s="287" customFormat="1" ht="15">
      <c r="B139" s="340"/>
      <c r="C139" s="340"/>
      <c r="D139" s="395"/>
      <c r="E139" s="396"/>
      <c r="F139" s="395"/>
      <c r="G139" s="395"/>
      <c r="H139" s="397"/>
      <c r="I139" s="397"/>
      <c r="J139" s="397"/>
      <c r="K139" s="398"/>
      <c r="L139" s="308"/>
      <c r="M139" s="308"/>
      <c r="N139" s="308"/>
      <c r="O139" s="308"/>
      <c r="P139" s="308"/>
      <c r="Q139" s="308"/>
      <c r="R139" s="309"/>
      <c r="S139" s="309"/>
      <c r="T139" s="309"/>
      <c r="U139" s="309"/>
      <c r="V139" s="309"/>
      <c r="W139" s="309"/>
      <c r="X139" s="309"/>
      <c r="Y139" s="309"/>
      <c r="Z139" s="309"/>
      <c r="AA139" s="309"/>
      <c r="AB139" s="309"/>
      <c r="AC139" s="309"/>
      <c r="AD139" s="309"/>
    </row>
    <row r="140" spans="1:30" s="287" customFormat="1" ht="15">
      <c r="B140" s="340"/>
      <c r="C140" s="340"/>
      <c r="D140" s="340"/>
      <c r="E140" s="396"/>
      <c r="F140" s="396"/>
      <c r="G140" s="395"/>
      <c r="H140" s="398"/>
      <c r="I140" s="398"/>
      <c r="J140" s="400"/>
      <c r="K140" s="397"/>
      <c r="L140" s="398"/>
      <c r="M140" s="308"/>
      <c r="N140" s="308"/>
      <c r="O140" s="308"/>
      <c r="P140" s="308"/>
      <c r="Q140" s="308"/>
      <c r="R140" s="308"/>
      <c r="S140" s="398"/>
      <c r="T140" s="398"/>
      <c r="U140" s="398"/>
      <c r="V140" s="398"/>
      <c r="W140" s="398"/>
      <c r="X140" s="398"/>
      <c r="Y140" s="398"/>
      <c r="Z140" s="398"/>
      <c r="AA140" s="398"/>
      <c r="AB140" s="398"/>
      <c r="AC140" s="309"/>
      <c r="AD140" s="309"/>
    </row>
    <row r="141" spans="1:30" s="287" customFormat="1" ht="22.9">
      <c r="B141" s="340"/>
      <c r="C141" s="340"/>
      <c r="D141" s="340"/>
      <c r="E141" s="340"/>
      <c r="F141" s="340"/>
      <c r="G141" s="340"/>
      <c r="H141" s="401"/>
      <c r="I141" s="401"/>
      <c r="J141" s="401"/>
      <c r="X141" s="309"/>
      <c r="Y141" s="309"/>
      <c r="Z141" s="309"/>
      <c r="AA141" s="309"/>
      <c r="AB141" s="309"/>
      <c r="AC141" s="309"/>
      <c r="AD141" s="309"/>
    </row>
    <row r="142" spans="1:30" s="287" customFormat="1" ht="15">
      <c r="B142" s="340"/>
      <c r="C142" s="395"/>
      <c r="D142" s="396"/>
      <c r="E142" s="395"/>
      <c r="F142" s="395"/>
      <c r="G142" s="402"/>
      <c r="H142" s="403"/>
      <c r="I142" s="404"/>
      <c r="J142" s="76"/>
      <c r="K142" s="308"/>
      <c r="L142" s="308"/>
      <c r="M142" s="308"/>
      <c r="N142" s="308"/>
      <c r="O142" s="308"/>
      <c r="P142" s="398"/>
      <c r="Q142" s="398"/>
      <c r="R142" s="398"/>
      <c r="S142" s="398"/>
      <c r="T142" s="398"/>
      <c r="U142" s="398"/>
      <c r="V142" s="398"/>
      <c r="W142" s="309"/>
      <c r="X142" s="309"/>
      <c r="Y142" s="309"/>
      <c r="Z142" s="309"/>
      <c r="AA142" s="309"/>
      <c r="AB142" s="309"/>
      <c r="AC142" s="309"/>
      <c r="AD142" s="309"/>
    </row>
    <row r="143" spans="1:30" s="287" customFormat="1" ht="15">
      <c r="C143" s="395"/>
      <c r="D143" s="396"/>
      <c r="E143" s="395"/>
      <c r="F143" s="395"/>
      <c r="G143" s="402"/>
      <c r="H143" s="403"/>
      <c r="I143" s="404"/>
      <c r="J143" s="76"/>
      <c r="K143" s="292"/>
      <c r="L143" s="292"/>
      <c r="M143" s="292"/>
      <c r="N143" s="292"/>
      <c r="O143" s="292"/>
      <c r="P143" s="308"/>
      <c r="Q143" s="308"/>
      <c r="R143" s="308"/>
      <c r="S143" s="308"/>
      <c r="T143" s="398"/>
      <c r="U143" s="398"/>
      <c r="V143" s="398"/>
      <c r="W143" s="309"/>
      <c r="X143" s="309"/>
      <c r="Y143" s="309"/>
      <c r="Z143" s="309"/>
      <c r="AA143" s="309"/>
      <c r="AB143" s="309"/>
      <c r="AC143" s="309"/>
      <c r="AD143" s="309"/>
    </row>
    <row r="144" spans="1:30" s="287" customFormat="1" ht="15">
      <c r="C144" s="340"/>
      <c r="D144" s="396"/>
      <c r="E144" s="341"/>
      <c r="F144" s="395"/>
      <c r="G144" s="395"/>
      <c r="H144" s="403"/>
      <c r="I144" s="404"/>
      <c r="J144" s="76"/>
      <c r="K144" s="398"/>
      <c r="L144" s="398"/>
      <c r="M144" s="398"/>
      <c r="N144" s="398"/>
      <c r="O144" s="398"/>
      <c r="P144" s="398"/>
      <c r="Q144" s="398"/>
      <c r="R144" s="398"/>
      <c r="S144" s="398"/>
      <c r="T144" s="398"/>
      <c r="U144" s="398"/>
      <c r="V144" s="398"/>
      <c r="W144" s="398"/>
      <c r="X144" s="309"/>
      <c r="Y144" s="309"/>
      <c r="Z144" s="309"/>
      <c r="AA144" s="309"/>
      <c r="AB144" s="309"/>
      <c r="AC144" s="309"/>
      <c r="AD144" s="309"/>
    </row>
    <row r="145" spans="3:30" s="287" customFormat="1" ht="15">
      <c r="C145" s="396"/>
      <c r="D145" s="396"/>
      <c r="E145" s="341"/>
      <c r="F145" s="395"/>
      <c r="G145" s="395"/>
      <c r="H145" s="403"/>
      <c r="I145" s="404"/>
      <c r="J145" s="76"/>
      <c r="K145" s="398"/>
      <c r="L145" s="292"/>
      <c r="M145" s="292"/>
      <c r="N145" s="292"/>
      <c r="O145" s="292"/>
      <c r="P145" s="292"/>
      <c r="Q145" s="292"/>
      <c r="R145" s="308"/>
      <c r="S145" s="308"/>
      <c r="T145" s="308"/>
      <c r="U145" s="308"/>
      <c r="V145" s="398"/>
      <c r="W145" s="398"/>
      <c r="X145" s="309"/>
      <c r="Y145" s="309"/>
      <c r="Z145" s="309"/>
      <c r="AA145" s="309"/>
      <c r="AB145" s="309"/>
      <c r="AC145" s="309"/>
      <c r="AD145" s="309"/>
    </row>
    <row r="146" spans="3:30" s="287" customFormat="1" ht="12.75">
      <c r="C146" s="340"/>
      <c r="D146" s="340"/>
      <c r="E146" s="340"/>
      <c r="F146" s="340"/>
      <c r="G146" s="340"/>
      <c r="X146" s="309"/>
      <c r="Y146" s="309"/>
      <c r="Z146" s="309"/>
      <c r="AA146" s="309"/>
      <c r="AB146" s="309"/>
      <c r="AC146" s="309"/>
      <c r="AD146" s="309"/>
    </row>
    <row r="147" spans="3:30" s="287" customFormat="1" ht="15">
      <c r="C147" s="395"/>
      <c r="D147" s="395"/>
      <c r="E147" s="395"/>
      <c r="F147" s="395"/>
      <c r="G147" s="395"/>
      <c r="H147" s="400"/>
      <c r="I147" s="400"/>
      <c r="J147" s="397"/>
      <c r="K147" s="398"/>
      <c r="L147" s="308"/>
      <c r="M147" s="308"/>
      <c r="N147" s="308"/>
      <c r="O147" s="308"/>
      <c r="P147" s="308"/>
      <c r="Q147" s="308"/>
      <c r="R147" s="398"/>
      <c r="S147" s="398"/>
      <c r="T147" s="398"/>
      <c r="U147" s="398"/>
      <c r="V147" s="398"/>
      <c r="W147" s="398"/>
      <c r="X147" s="309"/>
      <c r="Y147" s="309"/>
      <c r="Z147" s="309"/>
      <c r="AA147" s="309"/>
      <c r="AB147" s="309"/>
      <c r="AC147" s="309"/>
      <c r="AD147" s="309"/>
    </row>
    <row r="148" spans="3:30" s="287" customFormat="1" ht="12.75">
      <c r="C148" s="340"/>
      <c r="D148" s="340"/>
      <c r="E148" s="340"/>
      <c r="F148" s="340"/>
      <c r="G148" s="340"/>
      <c r="O148" s="309"/>
      <c r="P148" s="309"/>
      <c r="Q148" s="309"/>
      <c r="R148" s="309"/>
      <c r="S148" s="309"/>
      <c r="T148" s="309"/>
      <c r="U148" s="309"/>
      <c r="V148" s="309"/>
      <c r="W148" s="309"/>
      <c r="X148" s="309"/>
      <c r="Y148" s="309"/>
      <c r="Z148" s="309"/>
      <c r="AA148" s="309"/>
      <c r="AB148" s="309"/>
      <c r="AC148" s="309"/>
      <c r="AD148" s="309"/>
    </row>
    <row r="149" spans="3:30" s="287" customFormat="1" ht="12.75">
      <c r="C149" s="340"/>
      <c r="D149" s="340"/>
      <c r="E149" s="340"/>
      <c r="F149" s="340"/>
      <c r="G149" s="340"/>
      <c r="O149" s="309"/>
      <c r="P149" s="309"/>
      <c r="Q149" s="309"/>
      <c r="R149" s="309"/>
      <c r="S149" s="309"/>
      <c r="T149" s="309"/>
      <c r="U149" s="309"/>
      <c r="V149" s="309"/>
      <c r="W149" s="309"/>
      <c r="X149" s="309"/>
      <c r="Y149" s="309"/>
      <c r="Z149" s="309"/>
      <c r="AA149" s="309"/>
      <c r="AB149" s="309"/>
      <c r="AC149" s="309"/>
      <c r="AD149" s="309"/>
    </row>
    <row r="150" spans="3:30" s="287" customFormat="1" ht="12.75">
      <c r="C150" s="340"/>
      <c r="D150" s="340"/>
      <c r="E150" s="340"/>
      <c r="F150" s="340"/>
      <c r="G150" s="340"/>
      <c r="X150" s="309"/>
      <c r="Y150" s="309"/>
      <c r="Z150" s="309"/>
      <c r="AA150" s="309"/>
      <c r="AB150" s="309"/>
      <c r="AC150" s="309"/>
      <c r="AD150" s="309"/>
    </row>
    <row r="151" spans="3:30" s="287" customFormat="1" ht="12.75">
      <c r="C151" s="340"/>
      <c r="D151" s="340"/>
      <c r="E151" s="340"/>
      <c r="F151" s="340"/>
      <c r="G151" s="340"/>
      <c r="O151" s="309"/>
      <c r="P151" s="309"/>
      <c r="Q151" s="309"/>
      <c r="R151" s="309"/>
      <c r="S151" s="309"/>
      <c r="T151" s="309"/>
      <c r="U151" s="309"/>
      <c r="V151" s="309"/>
      <c r="W151" s="309"/>
      <c r="X151" s="309"/>
      <c r="Y151" s="309"/>
      <c r="Z151" s="309"/>
      <c r="AA151" s="309"/>
      <c r="AB151" s="309"/>
      <c r="AC151" s="309"/>
      <c r="AD151" s="309"/>
    </row>
    <row r="152" spans="3:30" s="287" customFormat="1" ht="12.75">
      <c r="C152" s="340"/>
      <c r="D152" s="340"/>
      <c r="E152" s="340"/>
      <c r="F152" s="340"/>
      <c r="G152" s="340"/>
      <c r="O152" s="309"/>
      <c r="P152" s="309"/>
      <c r="Q152" s="309"/>
      <c r="R152" s="309"/>
      <c r="S152" s="309"/>
      <c r="T152" s="309"/>
      <c r="U152" s="309"/>
      <c r="V152" s="309"/>
      <c r="W152" s="309"/>
      <c r="X152" s="309"/>
      <c r="Y152" s="309"/>
      <c r="Z152" s="309"/>
      <c r="AA152" s="309"/>
      <c r="AB152" s="309"/>
      <c r="AC152" s="309"/>
      <c r="AD152" s="309"/>
    </row>
    <row r="153" spans="3:30" s="287" customFormat="1" ht="12.75">
      <c r="O153" s="309"/>
      <c r="P153" s="309"/>
      <c r="Q153" s="309"/>
      <c r="R153" s="309"/>
      <c r="S153" s="309"/>
      <c r="T153" s="309"/>
      <c r="U153" s="309"/>
      <c r="V153" s="309"/>
      <c r="W153" s="309"/>
      <c r="X153" s="309"/>
      <c r="Y153" s="309"/>
      <c r="Z153" s="309"/>
      <c r="AA153" s="309"/>
      <c r="AB153" s="309"/>
      <c r="AC153" s="309"/>
      <c r="AD153" s="309"/>
    </row>
    <row r="154" spans="3:30" s="287" customFormat="1" ht="12.75">
      <c r="O154" s="309"/>
      <c r="P154" s="309"/>
      <c r="Q154" s="309"/>
      <c r="R154" s="309"/>
      <c r="S154" s="309"/>
      <c r="T154" s="309"/>
      <c r="U154" s="309"/>
      <c r="V154" s="309"/>
      <c r="W154" s="309"/>
      <c r="X154" s="309"/>
      <c r="Y154" s="309"/>
      <c r="Z154" s="309"/>
      <c r="AA154" s="309"/>
      <c r="AB154" s="309"/>
      <c r="AC154" s="309"/>
      <c r="AD154" s="309"/>
    </row>
    <row r="155" spans="3:30" s="287" customFormat="1" ht="12.75">
      <c r="O155" s="309"/>
      <c r="P155" s="309"/>
      <c r="Q155" s="309"/>
      <c r="R155" s="309"/>
      <c r="S155" s="309"/>
      <c r="T155" s="309"/>
      <c r="U155" s="309"/>
      <c r="V155" s="309"/>
      <c r="W155" s="309"/>
      <c r="X155" s="309"/>
      <c r="Y155" s="309"/>
      <c r="Z155" s="309"/>
      <c r="AA155" s="309"/>
      <c r="AB155" s="309"/>
      <c r="AC155" s="309"/>
      <c r="AD155" s="309"/>
    </row>
    <row r="156" spans="3:30" s="287" customFormat="1" ht="12.75">
      <c r="O156" s="309"/>
      <c r="P156" s="309"/>
      <c r="Q156" s="309"/>
      <c r="R156" s="309"/>
      <c r="S156" s="309"/>
      <c r="T156" s="309"/>
      <c r="U156" s="309"/>
      <c r="V156" s="309"/>
      <c r="W156" s="309"/>
      <c r="X156" s="309"/>
      <c r="Y156" s="309"/>
      <c r="Z156" s="309"/>
      <c r="AA156" s="309"/>
      <c r="AB156" s="309"/>
      <c r="AC156" s="309"/>
      <c r="AD156" s="309"/>
    </row>
    <row r="157" spans="3:30" s="287" customFormat="1" ht="12.75">
      <c r="O157" s="309"/>
      <c r="P157" s="309"/>
      <c r="Q157" s="309"/>
      <c r="R157" s="309"/>
      <c r="S157" s="309"/>
      <c r="T157" s="309"/>
      <c r="U157" s="309"/>
      <c r="V157" s="309"/>
      <c r="W157" s="309"/>
      <c r="X157" s="309"/>
      <c r="Y157" s="309"/>
      <c r="Z157" s="309"/>
      <c r="AA157" s="309"/>
      <c r="AB157" s="309"/>
      <c r="AC157" s="309"/>
      <c r="AD157" s="309"/>
    </row>
    <row r="158" spans="3:30" s="287" customFormat="1" ht="12.75">
      <c r="O158" s="309"/>
      <c r="P158" s="309"/>
      <c r="Q158" s="309"/>
      <c r="R158" s="309"/>
      <c r="S158" s="309"/>
      <c r="T158" s="309"/>
      <c r="U158" s="309"/>
      <c r="V158" s="309"/>
      <c r="W158" s="309"/>
      <c r="X158" s="309"/>
      <c r="Y158" s="309"/>
      <c r="Z158" s="309"/>
      <c r="AA158" s="309"/>
      <c r="AB158" s="309"/>
      <c r="AC158" s="309"/>
      <c r="AD158" s="309"/>
    </row>
  </sheetData>
  <mergeCells count="70">
    <mergeCell ref="AB28:AB39"/>
    <mergeCell ref="V40:V41"/>
    <mergeCell ref="W40:W41"/>
    <mergeCell ref="X40:X41"/>
    <mergeCell ref="Y40:Y41"/>
    <mergeCell ref="Z40:Z41"/>
    <mergeCell ref="Q40:Q41"/>
    <mergeCell ref="R40:R41"/>
    <mergeCell ref="S40:S41"/>
    <mergeCell ref="T40:T41"/>
    <mergeCell ref="U40:U41"/>
    <mergeCell ref="L40:L41"/>
    <mergeCell ref="M40:M41"/>
    <mergeCell ref="N40:N41"/>
    <mergeCell ref="O40:O41"/>
    <mergeCell ref="P40:P41"/>
    <mergeCell ref="B121:B122"/>
    <mergeCell ref="B123:B126"/>
    <mergeCell ref="B127:B130"/>
    <mergeCell ref="C5:C7"/>
    <mergeCell ref="D5:D7"/>
    <mergeCell ref="B103:B105"/>
    <mergeCell ref="B106:B109"/>
    <mergeCell ref="B111:B114"/>
    <mergeCell ref="B115:B118"/>
    <mergeCell ref="B119:B120"/>
    <mergeCell ref="B91:B94"/>
    <mergeCell ref="B95:B96"/>
    <mergeCell ref="B97:B98"/>
    <mergeCell ref="B99:B100"/>
    <mergeCell ref="B101:B102"/>
    <mergeCell ref="B67:B68"/>
    <mergeCell ref="B69:B70"/>
    <mergeCell ref="B71:B80"/>
    <mergeCell ref="B81:B87"/>
    <mergeCell ref="B88:B90"/>
    <mergeCell ref="B44:B45"/>
    <mergeCell ref="B46:B49"/>
    <mergeCell ref="B50:B53"/>
    <mergeCell ref="B54:B62"/>
    <mergeCell ref="B63:B66"/>
    <mergeCell ref="A5:A7"/>
    <mergeCell ref="A8:A17"/>
    <mergeCell ref="A18:A39"/>
    <mergeCell ref="A40:A130"/>
    <mergeCell ref="B5:B7"/>
    <mergeCell ref="B8:B10"/>
    <mergeCell ref="B11:B17"/>
    <mergeCell ref="B18:B19"/>
    <mergeCell ref="B22:B23"/>
    <mergeCell ref="B24:B27"/>
    <mergeCell ref="B28:B30"/>
    <mergeCell ref="B31:B33"/>
    <mergeCell ref="B34:B36"/>
    <mergeCell ref="B37:B39"/>
    <mergeCell ref="B40:B41"/>
    <mergeCell ref="B42:B43"/>
    <mergeCell ref="B2:AB2"/>
    <mergeCell ref="B3:AB3"/>
    <mergeCell ref="L5:W5"/>
    <mergeCell ref="L6:R6"/>
    <mergeCell ref="T6:W6"/>
    <mergeCell ref="E5:E7"/>
    <mergeCell ref="F5:F7"/>
    <mergeCell ref="G5:G7"/>
    <mergeCell ref="H5:H7"/>
    <mergeCell ref="I5:I7"/>
    <mergeCell ref="J5:J7"/>
    <mergeCell ref="K5:K7"/>
    <mergeCell ref="AB5:AB7"/>
  </mergeCells>
  <phoneticPr fontId="233" type="noConversion"/>
  <pageMargins left="0.75" right="0.75" top="1" bottom="1" header="0.5" footer="0.5"/>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0678CD"/>
  </sheetPr>
  <dimension ref="A1:XFD160"/>
  <sheetViews>
    <sheetView showGridLines="0" zoomScale="85" zoomScaleNormal="85" workbookViewId="0">
      <selection activeCell="A4" sqref="A4:Q4"/>
    </sheetView>
  </sheetViews>
  <sheetFormatPr defaultColWidth="9" defaultRowHeight="13.5"/>
  <cols>
    <col min="1" max="1" width="12.59765625" style="309" customWidth="1"/>
    <col min="2" max="2" width="18.3984375" style="309" customWidth="1"/>
    <col min="3" max="3" width="9" style="309"/>
    <col min="4" max="4" width="18.53125" style="309" customWidth="1"/>
    <col min="5" max="5" width="13.59765625" style="310" customWidth="1"/>
    <col min="6" max="7" width="17.86328125" style="310" customWidth="1"/>
    <col min="8" max="9" width="16.59765625" style="287" customWidth="1"/>
    <col min="10" max="10" width="20.73046875" style="287" customWidth="1"/>
    <col min="11" max="11" width="16.59765625" style="287" customWidth="1"/>
    <col min="12" max="12" width="15.59765625" style="287" customWidth="1"/>
    <col min="13" max="16" width="16.59765625" style="287" customWidth="1"/>
    <col min="17" max="17" width="13.6640625" style="287" customWidth="1"/>
    <col min="18" max="18" width="17.06640625" style="287" customWidth="1"/>
    <col min="19" max="20" width="10.73046875" style="287" customWidth="1"/>
    <col min="21" max="16326" width="9" style="287"/>
    <col min="16327" max="16384" width="9" style="58"/>
  </cols>
  <sheetData>
    <row r="1" spans="1:16381" s="292" customFormat="1" ht="10.050000000000001" customHeight="1">
      <c r="A1" s="9"/>
      <c r="B1"/>
      <c r="C1"/>
      <c r="D1"/>
      <c r="E1" s="311"/>
      <c r="F1" s="311"/>
      <c r="G1" s="311"/>
      <c r="H1" s="58"/>
      <c r="I1" s="58"/>
      <c r="J1"/>
      <c r="K1"/>
      <c r="L1"/>
      <c r="M1"/>
      <c r="N1"/>
      <c r="O1"/>
      <c r="P1" s="312"/>
      <c r="Q1" s="312"/>
      <c r="R1" s="312"/>
      <c r="S1" s="312"/>
      <c r="T1" s="9"/>
      <c r="U1"/>
      <c r="V1"/>
    </row>
    <row r="2" spans="1:16381" s="292" customFormat="1" ht="41.65">
      <c r="A2" s="9"/>
      <c r="B2" s="508" t="s">
        <v>3188</v>
      </c>
      <c r="C2" s="508"/>
      <c r="D2" s="508"/>
      <c r="E2" s="576"/>
      <c r="F2" s="576"/>
      <c r="G2" s="576"/>
      <c r="H2" s="508"/>
      <c r="I2" s="508"/>
      <c r="J2" s="508"/>
      <c r="K2" s="508"/>
      <c r="L2" s="508"/>
      <c r="M2" s="508"/>
      <c r="N2" s="508"/>
      <c r="O2" s="508"/>
      <c r="P2" s="508"/>
      <c r="Q2" s="508"/>
      <c r="R2" s="313"/>
      <c r="S2" s="313"/>
      <c r="T2" s="9"/>
      <c r="U2"/>
      <c r="V2"/>
    </row>
    <row r="3" spans="1:16381" s="292" customFormat="1" ht="27.75">
      <c r="A3" s="9"/>
      <c r="B3" s="509" t="s">
        <v>2984</v>
      </c>
      <c r="C3" s="509"/>
      <c r="D3" s="509"/>
      <c r="E3" s="577"/>
      <c r="F3" s="577"/>
      <c r="G3" s="577"/>
      <c r="H3" s="509"/>
      <c r="I3" s="509"/>
      <c r="J3" s="509"/>
      <c r="K3" s="509"/>
      <c r="L3" s="509"/>
      <c r="M3" s="509"/>
      <c r="N3" s="509"/>
      <c r="O3" s="509"/>
      <c r="P3" s="509"/>
      <c r="Q3" s="509"/>
      <c r="R3" s="314"/>
      <c r="S3" s="314"/>
      <c r="T3" s="9"/>
      <c r="U3"/>
      <c r="V3"/>
    </row>
    <row r="4" spans="1:16381" s="287" customFormat="1" ht="30" customHeight="1">
      <c r="A4" s="578"/>
      <c r="B4" s="578"/>
      <c r="C4" s="578"/>
      <c r="D4" s="578"/>
      <c r="E4" s="579"/>
      <c r="F4" s="579"/>
      <c r="G4" s="579"/>
      <c r="H4" s="578"/>
      <c r="I4" s="578"/>
      <c r="J4" s="578"/>
      <c r="K4" s="578"/>
      <c r="L4" s="578"/>
      <c r="M4" s="578"/>
      <c r="N4" s="578"/>
      <c r="O4" s="578"/>
      <c r="P4" s="578"/>
      <c r="Q4" s="578"/>
      <c r="R4" s="292"/>
      <c r="S4" s="292"/>
      <c r="T4" s="9"/>
      <c r="U4"/>
      <c r="V4"/>
    </row>
    <row r="5" spans="1:16381" s="306" customFormat="1" ht="30" customHeight="1">
      <c r="A5" s="315" t="s">
        <v>34</v>
      </c>
      <c r="B5" s="315" t="s">
        <v>2986</v>
      </c>
      <c r="C5" s="315" t="s">
        <v>3189</v>
      </c>
      <c r="D5" s="315" t="s">
        <v>3190</v>
      </c>
      <c r="E5" s="316" t="s">
        <v>3191</v>
      </c>
      <c r="F5" s="315" t="s">
        <v>3192</v>
      </c>
      <c r="G5" s="315" t="s">
        <v>3193</v>
      </c>
      <c r="H5" s="317" t="s">
        <v>2999</v>
      </c>
      <c r="I5" s="317" t="s">
        <v>3194</v>
      </c>
      <c r="J5" s="317" t="s">
        <v>3195</v>
      </c>
      <c r="K5" s="317" t="s">
        <v>3196</v>
      </c>
      <c r="L5" s="317" t="s">
        <v>47</v>
      </c>
      <c r="M5" s="317" t="s">
        <v>3197</v>
      </c>
      <c r="N5" s="317" t="s">
        <v>145</v>
      </c>
      <c r="O5" s="317" t="s">
        <v>3001</v>
      </c>
      <c r="P5" s="317" t="s">
        <v>3003</v>
      </c>
      <c r="Q5" s="317" t="s">
        <v>3198</v>
      </c>
      <c r="R5" s="317" t="s">
        <v>3199</v>
      </c>
      <c r="S5" s="317" t="s">
        <v>3200</v>
      </c>
      <c r="T5" s="317" t="s">
        <v>90</v>
      </c>
      <c r="U5"/>
      <c r="V5"/>
      <c r="W5" s="287"/>
      <c r="X5" s="287"/>
      <c r="Y5" s="287"/>
      <c r="Z5" s="287"/>
      <c r="AA5" s="287"/>
      <c r="AB5" s="287"/>
      <c r="AC5" s="287"/>
      <c r="AD5" s="287"/>
      <c r="AE5" s="287"/>
      <c r="AF5" s="287"/>
      <c r="AG5" s="287"/>
      <c r="AH5" s="287"/>
      <c r="AI5" s="287"/>
      <c r="AJ5" s="287"/>
      <c r="AK5" s="287"/>
      <c r="AL5" s="287"/>
      <c r="AM5" s="287"/>
      <c r="AN5" s="287"/>
      <c r="AO5" s="287"/>
      <c r="AP5" s="287"/>
      <c r="AQ5" s="287"/>
      <c r="AR5" s="287"/>
      <c r="AS5" s="287"/>
      <c r="AT5" s="287"/>
      <c r="AU5" s="287"/>
      <c r="AV5" s="287"/>
      <c r="AW5" s="287"/>
      <c r="AX5" s="287"/>
      <c r="AY5" s="287"/>
      <c r="AZ5" s="287"/>
      <c r="BA5" s="287"/>
      <c r="BB5" s="287"/>
      <c r="BC5" s="287"/>
      <c r="BD5" s="287"/>
      <c r="BE5" s="287"/>
      <c r="BF5" s="287"/>
      <c r="BG5" s="287"/>
      <c r="BH5" s="287"/>
      <c r="BI5" s="287"/>
      <c r="BJ5" s="287"/>
      <c r="BK5" s="287"/>
      <c r="BL5" s="287"/>
      <c r="BM5" s="287"/>
      <c r="BN5" s="287"/>
      <c r="BO5" s="287"/>
      <c r="BP5" s="287"/>
      <c r="BQ5" s="287"/>
      <c r="BR5" s="287"/>
      <c r="BS5" s="287"/>
      <c r="BT5" s="287"/>
      <c r="BU5" s="287"/>
      <c r="BV5" s="287"/>
      <c r="BW5" s="287"/>
      <c r="BX5" s="287"/>
      <c r="BY5" s="287"/>
      <c r="BZ5" s="287"/>
      <c r="CA5" s="287"/>
      <c r="CB5" s="287"/>
      <c r="CC5" s="287"/>
      <c r="CD5" s="287"/>
      <c r="CE5" s="287"/>
      <c r="CF5" s="287"/>
      <c r="CG5" s="287"/>
      <c r="CH5" s="287"/>
      <c r="CI5" s="287"/>
      <c r="CJ5" s="287"/>
      <c r="CK5" s="287"/>
      <c r="CL5" s="287"/>
      <c r="CM5" s="287"/>
      <c r="CN5" s="287"/>
      <c r="CO5" s="287"/>
      <c r="CP5" s="287"/>
      <c r="CQ5" s="287"/>
      <c r="CR5" s="287"/>
      <c r="CS5" s="287"/>
      <c r="CT5" s="287"/>
      <c r="CU5" s="287"/>
      <c r="CV5" s="287"/>
      <c r="CW5" s="287"/>
      <c r="CX5" s="287"/>
      <c r="CY5" s="287"/>
      <c r="CZ5" s="287"/>
      <c r="DA5" s="287"/>
      <c r="DB5" s="287"/>
      <c r="DC5" s="287"/>
      <c r="DD5" s="287"/>
      <c r="DE5" s="287"/>
      <c r="DF5" s="287"/>
      <c r="DG5" s="287"/>
      <c r="DH5" s="287"/>
      <c r="DI5" s="287"/>
      <c r="DJ5" s="287"/>
      <c r="DK5" s="287"/>
      <c r="DL5" s="287"/>
      <c r="DM5" s="287"/>
      <c r="DN5" s="287"/>
      <c r="DO5" s="287"/>
      <c r="DP5" s="287"/>
      <c r="DQ5" s="287"/>
      <c r="DR5" s="287"/>
      <c r="DS5" s="287"/>
      <c r="DT5" s="287"/>
      <c r="DU5" s="287"/>
      <c r="DV5" s="287"/>
      <c r="DW5" s="287"/>
      <c r="DX5" s="287"/>
      <c r="DY5" s="287"/>
      <c r="DZ5" s="287"/>
      <c r="EA5" s="287"/>
      <c r="EB5" s="287"/>
      <c r="EC5" s="287"/>
      <c r="ED5" s="287"/>
      <c r="EE5" s="287"/>
      <c r="EF5" s="287"/>
      <c r="EG5" s="287"/>
      <c r="EH5" s="287"/>
      <c r="EI5" s="287"/>
      <c r="EJ5" s="287"/>
      <c r="EK5" s="287"/>
      <c r="EL5" s="287"/>
      <c r="EM5" s="287"/>
      <c r="EN5" s="287"/>
      <c r="EO5" s="287"/>
      <c r="EP5" s="287"/>
      <c r="EQ5" s="287"/>
      <c r="ER5" s="287"/>
      <c r="ES5" s="287"/>
      <c r="ET5" s="287"/>
      <c r="EU5" s="287"/>
      <c r="EV5" s="287"/>
      <c r="EW5" s="287"/>
      <c r="EX5" s="287"/>
      <c r="EY5" s="287"/>
      <c r="EZ5" s="287"/>
      <c r="FA5" s="287"/>
      <c r="FB5" s="287"/>
      <c r="FC5" s="287"/>
      <c r="FD5" s="287"/>
      <c r="FE5" s="287"/>
      <c r="FF5" s="287"/>
      <c r="FG5" s="287"/>
      <c r="FH5" s="287"/>
      <c r="FI5" s="287"/>
      <c r="FJ5" s="287"/>
      <c r="FK5" s="287"/>
      <c r="FL5" s="287"/>
      <c r="FM5" s="287"/>
      <c r="FN5" s="287"/>
      <c r="FO5" s="287"/>
      <c r="FP5" s="287"/>
      <c r="FQ5" s="287"/>
      <c r="FR5" s="287"/>
      <c r="FS5" s="287"/>
      <c r="FT5" s="287"/>
      <c r="FU5" s="287"/>
      <c r="FV5" s="287"/>
      <c r="FW5" s="287"/>
      <c r="FX5" s="287"/>
      <c r="FY5" s="287"/>
      <c r="FZ5" s="287"/>
      <c r="GA5" s="287"/>
      <c r="GB5" s="287"/>
      <c r="GC5" s="287"/>
      <c r="GD5" s="287"/>
      <c r="GE5" s="287"/>
      <c r="GF5" s="287"/>
      <c r="GG5" s="287"/>
      <c r="GH5" s="287"/>
      <c r="GI5" s="287"/>
      <c r="GJ5" s="287"/>
      <c r="GK5" s="287"/>
      <c r="GL5" s="287"/>
      <c r="GM5" s="287"/>
      <c r="GN5" s="287"/>
      <c r="GO5" s="287"/>
      <c r="GP5" s="287"/>
      <c r="GQ5" s="287"/>
      <c r="GR5" s="287"/>
      <c r="GS5" s="287"/>
      <c r="GT5" s="287"/>
      <c r="GU5" s="287"/>
      <c r="GV5" s="287"/>
      <c r="GW5" s="287"/>
      <c r="GX5" s="287"/>
      <c r="GY5" s="287"/>
      <c r="GZ5" s="287"/>
      <c r="HA5" s="287"/>
      <c r="HB5" s="287"/>
      <c r="HC5" s="287"/>
      <c r="HD5" s="287"/>
      <c r="HE5" s="287"/>
      <c r="HF5" s="287"/>
      <c r="HG5" s="287"/>
      <c r="HH5" s="287"/>
      <c r="HI5" s="287"/>
      <c r="HJ5" s="287"/>
      <c r="HK5" s="287"/>
      <c r="HL5" s="287"/>
      <c r="HM5" s="287"/>
      <c r="HN5" s="287"/>
      <c r="HO5" s="287"/>
      <c r="HP5" s="287"/>
      <c r="HQ5" s="287"/>
      <c r="HR5" s="287"/>
      <c r="HS5" s="287"/>
      <c r="HT5" s="287"/>
      <c r="HU5" s="287"/>
      <c r="HV5" s="287"/>
      <c r="HW5" s="287"/>
      <c r="HX5" s="287"/>
      <c r="HY5" s="287"/>
      <c r="HZ5" s="287"/>
      <c r="IA5" s="287"/>
      <c r="IB5" s="287"/>
      <c r="IC5" s="287"/>
      <c r="ID5" s="287"/>
      <c r="IE5" s="287"/>
      <c r="IF5" s="287"/>
      <c r="IG5" s="287"/>
      <c r="IH5" s="287"/>
      <c r="II5" s="287"/>
      <c r="IJ5" s="287"/>
      <c r="IK5" s="287"/>
      <c r="IL5" s="287"/>
      <c r="IM5" s="287"/>
      <c r="IN5" s="287"/>
      <c r="IO5" s="287"/>
      <c r="IP5" s="287"/>
      <c r="IQ5" s="287"/>
      <c r="IR5" s="287"/>
      <c r="IS5" s="287"/>
      <c r="IT5" s="287"/>
      <c r="IU5" s="287"/>
      <c r="IV5" s="287"/>
      <c r="IW5" s="287"/>
      <c r="IX5" s="287"/>
      <c r="IY5" s="287"/>
      <c r="IZ5" s="287"/>
      <c r="JA5" s="287"/>
      <c r="JB5" s="287"/>
      <c r="JC5" s="287"/>
      <c r="JD5" s="287"/>
      <c r="JE5" s="287"/>
      <c r="JF5" s="287"/>
      <c r="JG5" s="287"/>
      <c r="JH5" s="287"/>
      <c r="JI5" s="287"/>
      <c r="JJ5" s="287"/>
      <c r="JK5" s="287"/>
      <c r="JL5" s="287"/>
      <c r="JM5" s="287"/>
      <c r="JN5" s="287"/>
      <c r="JO5" s="287"/>
      <c r="JP5" s="287"/>
      <c r="JQ5" s="287"/>
      <c r="JR5" s="287"/>
      <c r="JS5" s="287"/>
      <c r="JT5" s="287"/>
      <c r="JU5" s="287"/>
      <c r="JV5" s="287"/>
      <c r="JW5" s="287"/>
      <c r="JX5" s="287"/>
      <c r="JY5" s="287"/>
      <c r="JZ5" s="287"/>
      <c r="KA5" s="287"/>
      <c r="KB5" s="287"/>
      <c r="KC5" s="287"/>
      <c r="KD5" s="287"/>
      <c r="KE5" s="287"/>
      <c r="KF5" s="287"/>
      <c r="KG5" s="287"/>
      <c r="KH5" s="287"/>
      <c r="KI5" s="287"/>
      <c r="KJ5" s="287"/>
      <c r="KK5" s="287"/>
      <c r="KL5" s="287"/>
      <c r="KM5" s="287"/>
      <c r="KN5" s="287"/>
      <c r="KO5" s="287"/>
      <c r="KP5" s="287"/>
      <c r="KQ5" s="287"/>
      <c r="KR5" s="287"/>
      <c r="KS5" s="287"/>
      <c r="KT5" s="287"/>
      <c r="KU5" s="287"/>
      <c r="KV5" s="287"/>
      <c r="KW5" s="287"/>
      <c r="KX5" s="287"/>
      <c r="KY5" s="287"/>
      <c r="KZ5" s="287"/>
      <c r="LA5" s="287"/>
      <c r="LB5" s="287"/>
      <c r="LC5" s="287"/>
      <c r="LD5" s="287"/>
      <c r="LE5" s="287"/>
      <c r="LF5" s="287"/>
      <c r="LG5" s="287"/>
      <c r="LH5" s="287"/>
      <c r="LI5" s="287"/>
      <c r="LJ5" s="287"/>
      <c r="LK5" s="287"/>
      <c r="LL5" s="287"/>
      <c r="LM5" s="287"/>
      <c r="LN5" s="287"/>
      <c r="LO5" s="287"/>
      <c r="LP5" s="287"/>
      <c r="LQ5" s="287"/>
      <c r="LR5" s="287"/>
      <c r="LS5" s="287"/>
      <c r="LT5" s="287"/>
      <c r="LU5" s="287"/>
      <c r="LV5" s="287"/>
      <c r="LW5" s="287"/>
      <c r="LX5" s="287"/>
      <c r="LY5" s="287"/>
      <c r="LZ5" s="287"/>
      <c r="MA5" s="287"/>
      <c r="MB5" s="287"/>
      <c r="MC5" s="287"/>
      <c r="MD5" s="287"/>
      <c r="ME5" s="287"/>
      <c r="MF5" s="287"/>
      <c r="MG5" s="287"/>
      <c r="MH5" s="287"/>
      <c r="MI5" s="287"/>
      <c r="MJ5" s="287"/>
      <c r="MK5" s="287"/>
      <c r="ML5" s="287"/>
      <c r="MM5" s="287"/>
      <c r="MN5" s="287"/>
      <c r="MO5" s="287"/>
      <c r="MP5" s="287"/>
      <c r="MQ5" s="287"/>
      <c r="MR5" s="287"/>
      <c r="MS5" s="287"/>
      <c r="MT5" s="287"/>
      <c r="MU5" s="287"/>
      <c r="MV5" s="287"/>
      <c r="MW5" s="287"/>
      <c r="MX5" s="287"/>
      <c r="MY5" s="287"/>
      <c r="MZ5" s="287"/>
      <c r="NA5" s="287"/>
      <c r="NB5" s="287"/>
      <c r="NC5" s="287"/>
      <c r="ND5" s="287"/>
      <c r="NE5" s="287"/>
      <c r="NF5" s="287"/>
      <c r="NG5" s="287"/>
      <c r="NH5" s="287"/>
      <c r="NI5" s="287"/>
      <c r="NJ5" s="287"/>
      <c r="NK5" s="287"/>
      <c r="NL5" s="287"/>
      <c r="NM5" s="287"/>
      <c r="NN5" s="287"/>
      <c r="NO5" s="287"/>
      <c r="NP5" s="287"/>
      <c r="NQ5" s="287"/>
      <c r="NR5" s="287"/>
      <c r="NS5" s="287"/>
      <c r="NT5" s="287"/>
      <c r="NU5" s="287"/>
      <c r="NV5" s="287"/>
      <c r="NW5" s="287"/>
      <c r="NX5" s="287"/>
      <c r="NY5" s="287"/>
      <c r="NZ5" s="287"/>
      <c r="OA5" s="287"/>
      <c r="OB5" s="287"/>
      <c r="OC5" s="287"/>
      <c r="OD5" s="287"/>
      <c r="OE5" s="287"/>
      <c r="OF5" s="287"/>
      <c r="OG5" s="287"/>
      <c r="OH5" s="287"/>
      <c r="OI5" s="287"/>
      <c r="OJ5" s="287"/>
      <c r="OK5" s="287"/>
      <c r="OL5" s="287"/>
      <c r="OM5" s="287"/>
      <c r="ON5" s="287"/>
      <c r="OO5" s="287"/>
      <c r="OP5" s="287"/>
      <c r="OQ5" s="287"/>
      <c r="OR5" s="287"/>
      <c r="OS5" s="287"/>
      <c r="OT5" s="287"/>
      <c r="OU5" s="287"/>
      <c r="OV5" s="287"/>
      <c r="OW5" s="287"/>
      <c r="OX5" s="287"/>
      <c r="OY5" s="287"/>
      <c r="OZ5" s="287"/>
      <c r="PA5" s="287"/>
      <c r="PB5" s="287"/>
      <c r="PC5" s="287"/>
      <c r="PD5" s="287"/>
      <c r="PE5" s="287"/>
      <c r="PF5" s="287"/>
      <c r="PG5" s="287"/>
      <c r="PH5" s="287"/>
      <c r="PI5" s="287"/>
      <c r="PJ5" s="287"/>
      <c r="PK5" s="287"/>
      <c r="PL5" s="287"/>
      <c r="PM5" s="287"/>
      <c r="PN5" s="287"/>
      <c r="PO5" s="287"/>
      <c r="PP5" s="287"/>
      <c r="PQ5" s="287"/>
      <c r="PR5" s="287"/>
      <c r="PS5" s="287"/>
      <c r="PT5" s="287"/>
      <c r="PU5" s="287"/>
      <c r="PV5" s="287"/>
      <c r="PW5" s="287"/>
      <c r="PX5" s="287"/>
      <c r="PY5" s="287"/>
      <c r="PZ5" s="287"/>
      <c r="QA5" s="287"/>
      <c r="QB5" s="287"/>
      <c r="QC5" s="287"/>
      <c r="QD5" s="287"/>
      <c r="QE5" s="287"/>
      <c r="QF5" s="287"/>
      <c r="QG5" s="287"/>
      <c r="QH5" s="287"/>
      <c r="QI5" s="287"/>
      <c r="QJ5" s="287"/>
      <c r="QK5" s="287"/>
      <c r="QL5" s="287"/>
      <c r="QM5" s="287"/>
      <c r="QN5" s="287"/>
      <c r="QO5" s="287"/>
      <c r="QP5" s="287"/>
      <c r="QQ5" s="287"/>
      <c r="QR5" s="287"/>
      <c r="QS5" s="287"/>
      <c r="QT5" s="287"/>
      <c r="QU5" s="287"/>
      <c r="QV5" s="287"/>
      <c r="QW5" s="287"/>
      <c r="QX5" s="287"/>
      <c r="QY5" s="287"/>
      <c r="QZ5" s="287"/>
      <c r="RA5" s="287"/>
      <c r="RB5" s="287"/>
      <c r="RC5" s="287"/>
      <c r="RD5" s="287"/>
      <c r="RE5" s="287"/>
      <c r="RF5" s="287"/>
      <c r="RG5" s="287"/>
      <c r="RH5" s="287"/>
      <c r="RI5" s="287"/>
      <c r="RJ5" s="287"/>
      <c r="RK5" s="287"/>
      <c r="RL5" s="287"/>
      <c r="RM5" s="287"/>
      <c r="RN5" s="287"/>
      <c r="RO5" s="287"/>
      <c r="RP5" s="287"/>
      <c r="RQ5" s="287"/>
      <c r="RR5" s="287"/>
      <c r="RS5" s="287"/>
      <c r="RT5" s="287"/>
      <c r="RU5" s="287"/>
      <c r="RV5" s="287"/>
      <c r="RW5" s="287"/>
      <c r="RX5" s="287"/>
      <c r="RY5" s="287"/>
      <c r="RZ5" s="287"/>
      <c r="SA5" s="287"/>
      <c r="SB5" s="287"/>
      <c r="SC5" s="287"/>
      <c r="SD5" s="287"/>
      <c r="SE5" s="287"/>
      <c r="SF5" s="287"/>
      <c r="SG5" s="287"/>
      <c r="SH5" s="287"/>
      <c r="SI5" s="287"/>
      <c r="SJ5" s="287"/>
      <c r="SK5" s="287"/>
      <c r="SL5" s="287"/>
      <c r="SM5" s="287"/>
      <c r="SN5" s="287"/>
      <c r="SO5" s="287"/>
      <c r="SP5" s="287"/>
      <c r="SQ5" s="287"/>
      <c r="SR5" s="287"/>
      <c r="SS5" s="287"/>
      <c r="ST5" s="287"/>
      <c r="SU5" s="287"/>
      <c r="SV5" s="287"/>
      <c r="SW5" s="287"/>
      <c r="SX5" s="287"/>
      <c r="SY5" s="287"/>
      <c r="SZ5" s="287"/>
      <c r="TA5" s="287"/>
      <c r="TB5" s="287"/>
      <c r="TC5" s="287"/>
      <c r="TD5" s="287"/>
      <c r="TE5" s="287"/>
      <c r="TF5" s="287"/>
      <c r="TG5" s="287"/>
      <c r="TH5" s="287"/>
      <c r="TI5" s="287"/>
      <c r="TJ5" s="287"/>
      <c r="TK5" s="287"/>
      <c r="TL5" s="287"/>
      <c r="TM5" s="287"/>
      <c r="TN5" s="287"/>
      <c r="TO5" s="287"/>
      <c r="TP5" s="287"/>
      <c r="TQ5" s="287"/>
      <c r="TR5" s="287"/>
      <c r="TS5" s="287"/>
      <c r="TT5" s="287"/>
      <c r="TU5" s="287"/>
      <c r="TV5" s="287"/>
      <c r="TW5" s="287"/>
      <c r="TX5" s="287"/>
      <c r="TY5" s="287"/>
      <c r="TZ5" s="287"/>
      <c r="UA5" s="287"/>
      <c r="UB5" s="287"/>
      <c r="UC5" s="287"/>
      <c r="UD5" s="287"/>
      <c r="UE5" s="287"/>
      <c r="UF5" s="287"/>
      <c r="UG5" s="287"/>
      <c r="UH5" s="287"/>
      <c r="UI5" s="287"/>
      <c r="UJ5" s="287"/>
      <c r="UK5" s="287"/>
      <c r="UL5" s="287"/>
      <c r="UM5" s="287"/>
      <c r="UN5" s="287"/>
      <c r="UO5" s="287"/>
      <c r="UP5" s="287"/>
      <c r="UQ5" s="287"/>
      <c r="UR5" s="287"/>
      <c r="US5" s="287"/>
      <c r="UT5" s="287"/>
      <c r="UU5" s="287"/>
      <c r="UV5" s="287"/>
      <c r="UW5" s="287"/>
      <c r="UX5" s="287"/>
      <c r="UY5" s="287"/>
      <c r="UZ5" s="287"/>
      <c r="VA5" s="287"/>
      <c r="VB5" s="287"/>
      <c r="VC5" s="287"/>
      <c r="VD5" s="287"/>
      <c r="VE5" s="287"/>
      <c r="VF5" s="287"/>
      <c r="VG5" s="287"/>
      <c r="VH5" s="287"/>
      <c r="VI5" s="287"/>
      <c r="VJ5" s="287"/>
      <c r="VK5" s="287"/>
      <c r="VL5" s="287"/>
      <c r="VM5" s="287"/>
      <c r="VN5" s="287"/>
      <c r="VO5" s="287"/>
      <c r="VP5" s="287"/>
      <c r="VQ5" s="287"/>
      <c r="VR5" s="287"/>
      <c r="VS5" s="287"/>
      <c r="VT5" s="287"/>
      <c r="VU5" s="287"/>
      <c r="VV5" s="287"/>
      <c r="VW5" s="287"/>
      <c r="VX5" s="287"/>
      <c r="VY5" s="287"/>
      <c r="VZ5" s="287"/>
      <c r="WA5" s="287"/>
      <c r="WB5" s="287"/>
      <c r="WC5" s="287"/>
      <c r="WD5" s="287"/>
      <c r="WE5" s="287"/>
      <c r="WF5" s="287"/>
      <c r="WG5" s="287"/>
      <c r="WH5" s="287"/>
      <c r="WI5" s="287"/>
      <c r="WJ5" s="287"/>
      <c r="WK5" s="287"/>
      <c r="WL5" s="287"/>
      <c r="WM5" s="287"/>
      <c r="WN5" s="287"/>
      <c r="WO5" s="287"/>
      <c r="WP5" s="287"/>
      <c r="WQ5" s="287"/>
      <c r="WR5" s="287"/>
      <c r="WS5" s="287"/>
      <c r="WT5" s="287"/>
      <c r="WU5" s="287"/>
      <c r="WV5" s="287"/>
      <c r="WW5" s="287"/>
      <c r="WX5" s="287"/>
      <c r="WY5" s="287"/>
      <c r="WZ5" s="287"/>
      <c r="XA5" s="287"/>
      <c r="XB5" s="287"/>
      <c r="XC5" s="287"/>
      <c r="XD5" s="287"/>
      <c r="XE5" s="287"/>
      <c r="XF5" s="287"/>
      <c r="XG5" s="287"/>
      <c r="XH5" s="287"/>
      <c r="XI5" s="287"/>
      <c r="XJ5" s="287"/>
      <c r="XK5" s="287"/>
      <c r="XL5" s="287"/>
      <c r="XM5" s="287"/>
      <c r="XN5" s="287"/>
      <c r="XO5" s="287"/>
      <c r="XP5" s="287"/>
      <c r="XQ5" s="287"/>
      <c r="XR5" s="287"/>
      <c r="XS5" s="287"/>
      <c r="XT5" s="287"/>
      <c r="XU5" s="287"/>
      <c r="XV5" s="287"/>
      <c r="XW5" s="287"/>
      <c r="XX5" s="287"/>
      <c r="XY5" s="287"/>
      <c r="XZ5" s="287"/>
      <c r="YA5" s="287"/>
      <c r="YB5" s="287"/>
      <c r="YC5" s="287"/>
      <c r="YD5" s="287"/>
      <c r="YE5" s="287"/>
      <c r="YF5" s="287"/>
      <c r="YG5" s="287"/>
      <c r="YH5" s="287"/>
      <c r="YI5" s="287"/>
      <c r="YJ5" s="287"/>
      <c r="YK5" s="287"/>
      <c r="YL5" s="287"/>
      <c r="YM5" s="287"/>
      <c r="YN5" s="287"/>
      <c r="YO5" s="287"/>
      <c r="YP5" s="287"/>
      <c r="YQ5" s="287"/>
      <c r="YR5" s="287"/>
      <c r="YS5" s="287"/>
      <c r="YT5" s="287"/>
      <c r="YU5" s="287"/>
      <c r="YV5" s="287"/>
      <c r="YW5" s="287"/>
      <c r="YX5" s="287"/>
      <c r="YY5" s="287"/>
      <c r="YZ5" s="287"/>
      <c r="ZA5" s="287"/>
      <c r="ZB5" s="287"/>
      <c r="ZC5" s="287"/>
      <c r="ZD5" s="287"/>
      <c r="ZE5" s="287"/>
      <c r="ZF5" s="287"/>
      <c r="ZG5" s="287"/>
      <c r="ZH5" s="287"/>
      <c r="ZI5" s="287"/>
      <c r="ZJ5" s="287"/>
      <c r="ZK5" s="287"/>
      <c r="ZL5" s="287"/>
      <c r="ZM5" s="287"/>
      <c r="ZN5" s="287"/>
      <c r="ZO5" s="287"/>
      <c r="ZP5" s="287"/>
      <c r="ZQ5" s="287"/>
      <c r="ZR5" s="287"/>
      <c r="ZS5" s="287"/>
      <c r="ZT5" s="287"/>
      <c r="ZU5" s="287"/>
      <c r="ZV5" s="287"/>
      <c r="ZW5" s="287"/>
      <c r="ZX5" s="287"/>
      <c r="ZY5" s="287"/>
      <c r="ZZ5" s="287"/>
      <c r="AAA5" s="287"/>
      <c r="AAB5" s="287"/>
      <c r="AAC5" s="287"/>
      <c r="AAD5" s="287"/>
      <c r="AAE5" s="287"/>
      <c r="AAF5" s="287"/>
      <c r="AAG5" s="287"/>
      <c r="AAH5" s="287"/>
      <c r="AAI5" s="287"/>
      <c r="AAJ5" s="287"/>
      <c r="AAK5" s="287"/>
      <c r="AAL5" s="287"/>
      <c r="AAM5" s="287"/>
      <c r="AAN5" s="287"/>
      <c r="AAO5" s="287"/>
      <c r="AAP5" s="287"/>
      <c r="AAQ5" s="287"/>
      <c r="AAR5" s="287"/>
      <c r="AAS5" s="287"/>
      <c r="AAT5" s="287"/>
      <c r="AAU5" s="287"/>
      <c r="AAV5" s="287"/>
      <c r="AAW5" s="287"/>
      <c r="AAX5" s="287"/>
      <c r="AAY5" s="287"/>
      <c r="AAZ5" s="287"/>
      <c r="ABA5" s="287"/>
      <c r="ABB5" s="287"/>
      <c r="ABC5" s="287"/>
      <c r="ABD5" s="287"/>
      <c r="ABE5" s="287"/>
      <c r="ABF5" s="287"/>
      <c r="ABG5" s="287"/>
      <c r="ABH5" s="287"/>
      <c r="ABI5" s="287"/>
      <c r="ABJ5" s="287"/>
      <c r="ABK5" s="287"/>
      <c r="ABL5" s="287"/>
      <c r="ABM5" s="287"/>
      <c r="ABN5" s="287"/>
      <c r="ABO5" s="287"/>
      <c r="ABP5" s="287"/>
      <c r="ABQ5" s="287"/>
      <c r="ABR5" s="287"/>
      <c r="ABS5" s="287"/>
      <c r="ABT5" s="287"/>
      <c r="ABU5" s="287"/>
      <c r="ABV5" s="287"/>
      <c r="ABW5" s="287"/>
      <c r="ABX5" s="287"/>
      <c r="ABY5" s="287"/>
      <c r="ABZ5" s="287"/>
      <c r="ACA5" s="287"/>
      <c r="ACB5" s="287"/>
      <c r="ACC5" s="287"/>
      <c r="ACD5" s="287"/>
      <c r="ACE5" s="287"/>
      <c r="ACF5" s="287"/>
      <c r="ACG5" s="287"/>
      <c r="ACH5" s="287"/>
      <c r="ACI5" s="287"/>
      <c r="ACJ5" s="287"/>
      <c r="ACK5" s="287"/>
      <c r="ACL5" s="287"/>
      <c r="ACM5" s="287"/>
      <c r="ACN5" s="287"/>
      <c r="ACO5" s="287"/>
      <c r="ACP5" s="287"/>
      <c r="ACQ5" s="287"/>
      <c r="ACR5" s="287"/>
      <c r="ACS5" s="287"/>
      <c r="ACT5" s="287"/>
      <c r="ACU5" s="287"/>
      <c r="ACV5" s="287"/>
      <c r="ACW5" s="287"/>
      <c r="ACX5" s="287"/>
      <c r="ACY5" s="287"/>
      <c r="ACZ5" s="287"/>
      <c r="ADA5" s="287"/>
      <c r="ADB5" s="287"/>
      <c r="ADC5" s="287"/>
      <c r="ADD5" s="287"/>
      <c r="ADE5" s="287"/>
      <c r="ADF5" s="287"/>
      <c r="ADG5" s="287"/>
      <c r="ADH5" s="287"/>
      <c r="ADI5" s="287"/>
      <c r="ADJ5" s="287"/>
      <c r="ADK5" s="287"/>
      <c r="ADL5" s="287"/>
      <c r="ADM5" s="287"/>
      <c r="ADN5" s="287"/>
      <c r="ADO5" s="287"/>
      <c r="ADP5" s="287"/>
      <c r="ADQ5" s="287"/>
      <c r="ADR5" s="287"/>
      <c r="ADS5" s="287"/>
      <c r="ADT5" s="287"/>
      <c r="ADU5" s="287"/>
      <c r="ADV5" s="287"/>
      <c r="ADW5" s="287"/>
      <c r="ADX5" s="287"/>
      <c r="ADY5" s="287"/>
      <c r="ADZ5" s="287"/>
      <c r="AEA5" s="287"/>
      <c r="AEB5" s="287"/>
      <c r="AEC5" s="287"/>
      <c r="AED5" s="287"/>
      <c r="AEE5" s="287"/>
      <c r="AEF5" s="287"/>
      <c r="AEG5" s="287"/>
      <c r="AEH5" s="287"/>
      <c r="AEI5" s="287"/>
      <c r="AEJ5" s="287"/>
      <c r="AEK5" s="287"/>
      <c r="AEL5" s="287"/>
      <c r="AEM5" s="287"/>
      <c r="AEN5" s="287"/>
      <c r="AEO5" s="287"/>
      <c r="AEP5" s="287"/>
      <c r="AEQ5" s="287"/>
      <c r="AER5" s="287"/>
      <c r="AES5" s="287"/>
      <c r="AET5" s="287"/>
      <c r="AEU5" s="287"/>
      <c r="AEV5" s="287"/>
      <c r="AEW5" s="287"/>
      <c r="AEX5" s="287"/>
      <c r="AEY5" s="287"/>
      <c r="AEZ5" s="287"/>
      <c r="AFA5" s="287"/>
      <c r="AFB5" s="287"/>
      <c r="AFC5" s="287"/>
      <c r="AFD5" s="287"/>
      <c r="AFE5" s="287"/>
      <c r="AFF5" s="287"/>
      <c r="AFG5" s="287"/>
      <c r="AFH5" s="287"/>
      <c r="AFI5" s="287"/>
      <c r="AFJ5" s="287"/>
      <c r="AFK5" s="287"/>
      <c r="AFL5" s="287"/>
      <c r="AFM5" s="287"/>
      <c r="AFN5" s="287"/>
      <c r="AFO5" s="287"/>
      <c r="AFP5" s="287"/>
      <c r="AFQ5" s="287"/>
      <c r="AFR5" s="287"/>
      <c r="AFS5" s="287"/>
      <c r="AFT5" s="287"/>
      <c r="AFU5" s="287"/>
      <c r="AFV5" s="287"/>
      <c r="AFW5" s="287"/>
      <c r="AFX5" s="287"/>
      <c r="AFY5" s="287"/>
      <c r="AFZ5" s="287"/>
      <c r="AGA5" s="287"/>
      <c r="AGB5" s="287"/>
      <c r="AGC5" s="287"/>
      <c r="AGD5" s="287"/>
      <c r="AGE5" s="287"/>
      <c r="AGF5" s="287"/>
      <c r="AGG5" s="287"/>
      <c r="AGH5" s="287"/>
      <c r="AGI5" s="287"/>
      <c r="AGJ5" s="287"/>
      <c r="AGK5" s="287"/>
      <c r="AGL5" s="287"/>
      <c r="AGM5" s="287"/>
      <c r="AGN5" s="287"/>
      <c r="AGO5" s="287"/>
      <c r="AGP5" s="287"/>
      <c r="AGQ5" s="287"/>
      <c r="AGR5" s="287"/>
      <c r="AGS5" s="287"/>
      <c r="AGT5" s="287"/>
      <c r="AGU5" s="287"/>
      <c r="AGV5" s="287"/>
      <c r="AGW5" s="287"/>
      <c r="AGX5" s="287"/>
      <c r="AGY5" s="287"/>
      <c r="AGZ5" s="287"/>
      <c r="AHA5" s="287"/>
      <c r="AHB5" s="287"/>
      <c r="AHC5" s="287"/>
      <c r="AHD5" s="287"/>
      <c r="AHE5" s="287"/>
      <c r="AHF5" s="287"/>
      <c r="AHG5" s="287"/>
      <c r="AHH5" s="287"/>
      <c r="AHI5" s="287"/>
      <c r="AHJ5" s="287"/>
      <c r="AHK5" s="287"/>
      <c r="AHL5" s="287"/>
      <c r="AHM5" s="287"/>
      <c r="AHN5" s="287"/>
      <c r="AHO5" s="287"/>
      <c r="AHP5" s="287"/>
      <c r="AHQ5" s="287"/>
      <c r="AHR5" s="287"/>
      <c r="AHS5" s="287"/>
      <c r="AHT5" s="287"/>
      <c r="AHU5" s="287"/>
      <c r="AHV5" s="287"/>
      <c r="AHW5" s="287"/>
      <c r="AHX5" s="287"/>
      <c r="AHY5" s="287"/>
      <c r="AHZ5" s="287"/>
      <c r="AIA5" s="287"/>
      <c r="AIB5" s="287"/>
      <c r="AIC5" s="287"/>
      <c r="AID5" s="287"/>
      <c r="AIE5" s="287"/>
      <c r="AIF5" s="287"/>
      <c r="AIG5" s="287"/>
      <c r="AIH5" s="287"/>
      <c r="AII5" s="287"/>
      <c r="AIJ5" s="287"/>
      <c r="AIK5" s="287"/>
      <c r="AIL5" s="287"/>
      <c r="AIM5" s="287"/>
      <c r="AIN5" s="287"/>
      <c r="AIO5" s="287"/>
      <c r="AIP5" s="287"/>
      <c r="AIQ5" s="287"/>
      <c r="AIR5" s="287"/>
      <c r="AIS5" s="287"/>
      <c r="AIT5" s="287"/>
      <c r="AIU5" s="287"/>
      <c r="AIV5" s="287"/>
      <c r="AIW5" s="287"/>
      <c r="AIX5" s="287"/>
      <c r="AIY5" s="287"/>
      <c r="AIZ5" s="287"/>
      <c r="AJA5" s="287"/>
      <c r="AJB5" s="287"/>
      <c r="AJC5" s="287"/>
      <c r="AJD5" s="287"/>
      <c r="AJE5" s="287"/>
      <c r="AJF5" s="287"/>
      <c r="AJG5" s="287"/>
      <c r="AJH5" s="287"/>
      <c r="AJI5" s="287"/>
      <c r="AJJ5" s="287"/>
      <c r="AJK5" s="287"/>
      <c r="AJL5" s="287"/>
      <c r="AJM5" s="287"/>
      <c r="AJN5" s="287"/>
      <c r="AJO5" s="287"/>
      <c r="AJP5" s="287"/>
      <c r="AJQ5" s="287"/>
      <c r="AJR5" s="287"/>
      <c r="AJS5" s="287"/>
      <c r="AJT5" s="287"/>
      <c r="AJU5" s="287"/>
      <c r="AJV5" s="287"/>
      <c r="AJW5" s="287"/>
      <c r="AJX5" s="287"/>
      <c r="AJY5" s="287"/>
      <c r="AJZ5" s="287"/>
      <c r="AKA5" s="287"/>
      <c r="AKB5" s="287"/>
      <c r="AKC5" s="287"/>
      <c r="AKD5" s="287"/>
      <c r="AKE5" s="287"/>
      <c r="AKF5" s="287"/>
      <c r="AKG5" s="287"/>
      <c r="AKH5" s="287"/>
      <c r="AKI5" s="287"/>
      <c r="AKJ5" s="287"/>
      <c r="AKK5" s="287"/>
      <c r="AKL5" s="287"/>
      <c r="AKM5" s="287"/>
      <c r="AKN5" s="287"/>
      <c r="AKO5" s="287"/>
      <c r="AKP5" s="287"/>
      <c r="AKQ5" s="287"/>
      <c r="AKR5" s="287"/>
      <c r="AKS5" s="287"/>
      <c r="AKT5" s="287"/>
      <c r="AKU5" s="287"/>
      <c r="AKV5" s="287"/>
      <c r="AKW5" s="287"/>
      <c r="AKX5" s="287"/>
      <c r="AKY5" s="287"/>
      <c r="AKZ5" s="287"/>
      <c r="ALA5" s="287"/>
      <c r="ALB5" s="287"/>
      <c r="ALC5" s="287"/>
      <c r="ALD5" s="287"/>
      <c r="ALE5" s="287"/>
      <c r="ALF5" s="287"/>
      <c r="ALG5" s="287"/>
      <c r="ALH5" s="287"/>
      <c r="ALI5" s="287"/>
      <c r="ALJ5" s="287"/>
      <c r="ALK5" s="287"/>
      <c r="ALL5" s="287"/>
      <c r="ALM5" s="287"/>
      <c r="ALN5" s="287"/>
      <c r="ALO5" s="287"/>
      <c r="ALP5" s="287"/>
      <c r="ALQ5" s="287"/>
      <c r="ALR5" s="287"/>
      <c r="ALS5" s="287"/>
      <c r="ALT5" s="287"/>
      <c r="ALU5" s="287"/>
      <c r="ALV5" s="287"/>
      <c r="ALW5" s="287"/>
      <c r="ALX5" s="287"/>
      <c r="ALY5" s="287"/>
      <c r="ALZ5" s="287"/>
      <c r="AMA5" s="287"/>
      <c r="AMB5" s="287"/>
      <c r="AMC5" s="287"/>
      <c r="AMD5" s="287"/>
      <c r="AME5" s="287"/>
      <c r="AMF5" s="287"/>
      <c r="AMG5" s="287"/>
      <c r="AMH5" s="287"/>
      <c r="AMI5" s="287"/>
      <c r="AMJ5" s="287"/>
      <c r="AMK5" s="287"/>
      <c r="AML5" s="287"/>
      <c r="AMM5" s="287"/>
      <c r="AMN5" s="287"/>
      <c r="AMO5" s="287"/>
      <c r="AMP5" s="287"/>
      <c r="AMQ5" s="287"/>
      <c r="AMR5" s="287"/>
      <c r="AMS5" s="287"/>
      <c r="AMT5" s="287"/>
      <c r="AMU5" s="287"/>
      <c r="AMV5" s="287"/>
      <c r="AMW5" s="287"/>
      <c r="AMX5" s="287"/>
      <c r="AMY5" s="287"/>
      <c r="AMZ5" s="287"/>
      <c r="ANA5" s="287"/>
      <c r="ANB5" s="287"/>
      <c r="ANC5" s="287"/>
      <c r="AND5" s="287"/>
      <c r="ANE5" s="287"/>
      <c r="ANF5" s="287"/>
      <c r="ANG5" s="287"/>
      <c r="ANH5" s="287"/>
      <c r="ANI5" s="287"/>
      <c r="ANJ5" s="287"/>
      <c r="ANK5" s="287"/>
      <c r="ANL5" s="287"/>
      <c r="ANM5" s="287"/>
      <c r="ANN5" s="287"/>
      <c r="ANO5" s="287"/>
      <c r="ANP5" s="287"/>
      <c r="ANQ5" s="287"/>
      <c r="ANR5" s="287"/>
      <c r="ANS5" s="287"/>
      <c r="ANT5" s="287"/>
      <c r="ANU5" s="287"/>
      <c r="ANV5" s="287"/>
      <c r="ANW5" s="287"/>
      <c r="ANX5" s="287"/>
      <c r="ANY5" s="287"/>
      <c r="ANZ5" s="287"/>
      <c r="AOA5" s="287"/>
      <c r="AOB5" s="287"/>
      <c r="AOC5" s="287"/>
      <c r="AOD5" s="287"/>
      <c r="AOE5" s="287"/>
      <c r="AOF5" s="287"/>
      <c r="AOG5" s="287"/>
      <c r="AOH5" s="287"/>
      <c r="AOI5" s="287"/>
      <c r="AOJ5" s="287"/>
      <c r="AOK5" s="287"/>
      <c r="AOL5" s="287"/>
      <c r="AOM5" s="287"/>
      <c r="AON5" s="287"/>
      <c r="AOO5" s="287"/>
      <c r="AOP5" s="287"/>
      <c r="AOQ5" s="287"/>
      <c r="AOR5" s="287"/>
      <c r="AOS5" s="287"/>
      <c r="AOT5" s="287"/>
      <c r="AOU5" s="287"/>
      <c r="AOV5" s="287"/>
      <c r="AOW5" s="287"/>
      <c r="AOX5" s="287"/>
      <c r="AOY5" s="287"/>
      <c r="AOZ5" s="287"/>
      <c r="APA5" s="287"/>
      <c r="APB5" s="287"/>
      <c r="APC5" s="287"/>
      <c r="APD5" s="287"/>
      <c r="APE5" s="287"/>
      <c r="APF5" s="287"/>
      <c r="APG5" s="287"/>
      <c r="APH5" s="287"/>
      <c r="API5" s="287"/>
      <c r="APJ5" s="287"/>
      <c r="APK5" s="287"/>
      <c r="APL5" s="287"/>
      <c r="APM5" s="287"/>
      <c r="APN5" s="287"/>
      <c r="APO5" s="287"/>
      <c r="APP5" s="287"/>
      <c r="APQ5" s="287"/>
      <c r="APR5" s="287"/>
      <c r="APS5" s="287"/>
      <c r="APT5" s="287"/>
      <c r="APU5" s="287"/>
      <c r="APV5" s="287"/>
      <c r="APW5" s="287"/>
      <c r="APX5" s="287"/>
      <c r="APY5" s="287"/>
      <c r="APZ5" s="287"/>
      <c r="AQA5" s="287"/>
      <c r="AQB5" s="287"/>
      <c r="AQC5" s="287"/>
      <c r="AQD5" s="287"/>
      <c r="AQE5" s="287"/>
      <c r="AQF5" s="287"/>
      <c r="AQG5" s="287"/>
      <c r="AQH5" s="287"/>
      <c r="AQI5" s="287"/>
      <c r="AQJ5" s="287"/>
      <c r="AQK5" s="287"/>
      <c r="AQL5" s="287"/>
      <c r="AQM5" s="287"/>
      <c r="AQN5" s="287"/>
      <c r="AQO5" s="287"/>
      <c r="AQP5" s="287"/>
      <c r="AQQ5" s="287"/>
      <c r="AQR5" s="287"/>
      <c r="AQS5" s="287"/>
      <c r="AQT5" s="287"/>
      <c r="AQU5" s="287"/>
      <c r="AQV5" s="287"/>
      <c r="AQW5" s="287"/>
      <c r="AQX5" s="287"/>
      <c r="AQY5" s="287"/>
      <c r="AQZ5" s="287"/>
      <c r="ARA5" s="287"/>
      <c r="ARB5" s="287"/>
      <c r="ARC5" s="287"/>
      <c r="ARD5" s="287"/>
      <c r="ARE5" s="287"/>
      <c r="ARF5" s="287"/>
      <c r="ARG5" s="287"/>
      <c r="ARH5" s="287"/>
      <c r="ARI5" s="287"/>
      <c r="ARJ5" s="287"/>
      <c r="ARK5" s="287"/>
      <c r="ARL5" s="287"/>
      <c r="ARM5" s="287"/>
      <c r="ARN5" s="287"/>
      <c r="ARO5" s="287"/>
      <c r="ARP5" s="287"/>
      <c r="ARQ5" s="287"/>
      <c r="ARR5" s="287"/>
      <c r="ARS5" s="287"/>
      <c r="ART5" s="287"/>
      <c r="ARU5" s="287"/>
      <c r="ARV5" s="287"/>
      <c r="ARW5" s="287"/>
      <c r="ARX5" s="287"/>
      <c r="ARY5" s="287"/>
      <c r="ARZ5" s="287"/>
      <c r="ASA5" s="287"/>
      <c r="ASB5" s="287"/>
      <c r="ASC5" s="287"/>
      <c r="ASD5" s="287"/>
      <c r="ASE5" s="287"/>
      <c r="ASF5" s="287"/>
      <c r="ASG5" s="287"/>
      <c r="ASH5" s="287"/>
      <c r="ASI5" s="287"/>
      <c r="ASJ5" s="287"/>
      <c r="ASK5" s="287"/>
      <c r="ASL5" s="287"/>
      <c r="ASM5" s="287"/>
      <c r="ASN5" s="287"/>
      <c r="ASO5" s="287"/>
      <c r="ASP5" s="287"/>
      <c r="ASQ5" s="287"/>
      <c r="ASR5" s="287"/>
      <c r="ASS5" s="287"/>
      <c r="AST5" s="287"/>
      <c r="ASU5" s="287"/>
      <c r="ASV5" s="287"/>
      <c r="ASW5" s="287"/>
      <c r="ASX5" s="287"/>
      <c r="ASY5" s="287"/>
      <c r="ASZ5" s="287"/>
      <c r="ATA5" s="287"/>
      <c r="ATB5" s="287"/>
      <c r="ATC5" s="287"/>
      <c r="ATD5" s="287"/>
      <c r="ATE5" s="287"/>
      <c r="ATF5" s="287"/>
      <c r="ATG5" s="287"/>
      <c r="ATH5" s="287"/>
      <c r="ATI5" s="287"/>
      <c r="ATJ5" s="287"/>
      <c r="ATK5" s="287"/>
      <c r="ATL5" s="287"/>
      <c r="ATM5" s="287"/>
      <c r="ATN5" s="287"/>
      <c r="ATO5" s="287"/>
      <c r="ATP5" s="287"/>
      <c r="ATQ5" s="287"/>
      <c r="ATR5" s="287"/>
      <c r="ATS5" s="287"/>
      <c r="ATT5" s="287"/>
      <c r="ATU5" s="287"/>
      <c r="ATV5" s="287"/>
      <c r="ATW5" s="287"/>
      <c r="ATX5" s="287"/>
      <c r="ATY5" s="287"/>
      <c r="ATZ5" s="287"/>
      <c r="AUA5" s="287"/>
      <c r="AUB5" s="287"/>
      <c r="AUC5" s="287"/>
      <c r="AUD5" s="287"/>
      <c r="AUE5" s="287"/>
      <c r="AUF5" s="287"/>
      <c r="AUG5" s="287"/>
      <c r="AUH5" s="287"/>
      <c r="AUI5" s="287"/>
      <c r="AUJ5" s="287"/>
      <c r="AUK5" s="287"/>
      <c r="AUL5" s="287"/>
      <c r="AUM5" s="287"/>
      <c r="AUN5" s="287"/>
      <c r="AUO5" s="287"/>
      <c r="AUP5" s="287"/>
      <c r="AUQ5" s="287"/>
      <c r="AUR5" s="287"/>
      <c r="AUS5" s="287"/>
      <c r="AUT5" s="287"/>
      <c r="AUU5" s="287"/>
      <c r="AUV5" s="287"/>
      <c r="AUW5" s="287"/>
      <c r="AUX5" s="287"/>
      <c r="AUY5" s="287"/>
      <c r="AUZ5" s="287"/>
      <c r="AVA5" s="287"/>
      <c r="AVB5" s="287"/>
      <c r="AVC5" s="287"/>
      <c r="AVD5" s="287"/>
      <c r="AVE5" s="287"/>
      <c r="AVF5" s="287"/>
      <c r="AVG5" s="287"/>
      <c r="AVH5" s="287"/>
      <c r="AVI5" s="287"/>
      <c r="AVJ5" s="287"/>
      <c r="AVK5" s="287"/>
      <c r="AVL5" s="287"/>
      <c r="AVM5" s="287"/>
      <c r="AVN5" s="287"/>
      <c r="AVO5" s="287"/>
      <c r="AVP5" s="287"/>
      <c r="AVQ5" s="287"/>
      <c r="AVR5" s="287"/>
      <c r="AVS5" s="287"/>
      <c r="AVT5" s="287"/>
      <c r="AVU5" s="287"/>
      <c r="AVV5" s="287"/>
      <c r="AVW5" s="287"/>
      <c r="AVX5" s="287"/>
      <c r="AVY5" s="287"/>
      <c r="AVZ5" s="287"/>
      <c r="AWA5" s="287"/>
      <c r="AWB5" s="287"/>
      <c r="AWC5" s="287"/>
      <c r="AWD5" s="287"/>
      <c r="AWE5" s="287"/>
      <c r="AWF5" s="287"/>
      <c r="AWG5" s="287"/>
      <c r="AWH5" s="287"/>
      <c r="AWI5" s="287"/>
      <c r="AWJ5" s="287"/>
      <c r="AWK5" s="287"/>
      <c r="AWL5" s="287"/>
      <c r="AWM5" s="287"/>
      <c r="AWN5" s="287"/>
      <c r="AWO5" s="287"/>
      <c r="AWP5" s="287"/>
      <c r="AWQ5" s="287"/>
      <c r="AWR5" s="287"/>
      <c r="AWS5" s="287"/>
      <c r="AWT5" s="287"/>
      <c r="AWU5" s="287"/>
      <c r="AWV5" s="287"/>
      <c r="AWW5" s="287"/>
      <c r="AWX5" s="287"/>
      <c r="AWY5" s="287"/>
      <c r="AWZ5" s="287"/>
      <c r="AXA5" s="287"/>
      <c r="AXB5" s="287"/>
      <c r="AXC5" s="287"/>
      <c r="AXD5" s="287"/>
      <c r="AXE5" s="287"/>
      <c r="AXF5" s="287"/>
      <c r="AXG5" s="287"/>
      <c r="AXH5" s="287"/>
      <c r="AXI5" s="287"/>
      <c r="AXJ5" s="287"/>
      <c r="AXK5" s="287"/>
      <c r="AXL5" s="287"/>
      <c r="AXM5" s="287"/>
      <c r="AXN5" s="287"/>
      <c r="AXO5" s="287"/>
      <c r="AXP5" s="287"/>
      <c r="AXQ5" s="287"/>
      <c r="AXR5" s="287"/>
      <c r="AXS5" s="287"/>
      <c r="AXT5" s="287"/>
      <c r="AXU5" s="287"/>
      <c r="AXV5" s="287"/>
      <c r="AXW5" s="287"/>
      <c r="AXX5" s="287"/>
      <c r="AXY5" s="287"/>
      <c r="AXZ5" s="287"/>
      <c r="AYA5" s="287"/>
      <c r="AYB5" s="287"/>
      <c r="AYC5" s="287"/>
      <c r="AYD5" s="287"/>
      <c r="AYE5" s="287"/>
      <c r="AYF5" s="287"/>
      <c r="AYG5" s="287"/>
      <c r="AYH5" s="287"/>
      <c r="AYI5" s="287"/>
      <c r="AYJ5" s="287"/>
      <c r="AYK5" s="287"/>
      <c r="AYL5" s="287"/>
      <c r="AYM5" s="287"/>
      <c r="AYN5" s="287"/>
      <c r="AYO5" s="287"/>
      <c r="AYP5" s="287"/>
      <c r="AYQ5" s="287"/>
      <c r="AYR5" s="287"/>
      <c r="AYS5" s="287"/>
      <c r="AYT5" s="287"/>
      <c r="AYU5" s="287"/>
      <c r="AYV5" s="287"/>
      <c r="AYW5" s="287"/>
      <c r="AYX5" s="287"/>
      <c r="AYY5" s="287"/>
      <c r="AYZ5" s="287"/>
      <c r="AZA5" s="287"/>
      <c r="AZB5" s="287"/>
      <c r="AZC5" s="287"/>
      <c r="AZD5" s="287"/>
      <c r="AZE5" s="287"/>
      <c r="AZF5" s="287"/>
      <c r="AZG5" s="287"/>
      <c r="AZH5" s="287"/>
      <c r="AZI5" s="287"/>
      <c r="AZJ5" s="287"/>
      <c r="AZK5" s="287"/>
      <c r="AZL5" s="287"/>
      <c r="AZM5" s="287"/>
      <c r="AZN5" s="287"/>
      <c r="AZO5" s="287"/>
      <c r="AZP5" s="287"/>
      <c r="AZQ5" s="287"/>
      <c r="AZR5" s="287"/>
      <c r="AZS5" s="287"/>
      <c r="AZT5" s="287"/>
      <c r="AZU5" s="287"/>
      <c r="AZV5" s="287"/>
      <c r="AZW5" s="287"/>
      <c r="AZX5" s="287"/>
      <c r="AZY5" s="287"/>
      <c r="AZZ5" s="287"/>
      <c r="BAA5" s="287"/>
      <c r="BAB5" s="287"/>
      <c r="BAC5" s="287"/>
      <c r="BAD5" s="287"/>
      <c r="BAE5" s="287"/>
      <c r="BAF5" s="287"/>
      <c r="BAG5" s="287"/>
      <c r="BAH5" s="287"/>
      <c r="BAI5" s="287"/>
      <c r="BAJ5" s="287"/>
      <c r="BAK5" s="287"/>
      <c r="BAL5" s="287"/>
      <c r="BAM5" s="287"/>
      <c r="BAN5" s="287"/>
      <c r="BAO5" s="287"/>
      <c r="BAP5" s="287"/>
      <c r="BAQ5" s="287"/>
      <c r="BAR5" s="287"/>
      <c r="BAS5" s="287"/>
      <c r="BAT5" s="287"/>
      <c r="BAU5" s="287"/>
      <c r="BAV5" s="287"/>
      <c r="BAW5" s="287"/>
      <c r="BAX5" s="287"/>
      <c r="BAY5" s="287"/>
      <c r="BAZ5" s="287"/>
      <c r="BBA5" s="287"/>
      <c r="BBB5" s="287"/>
      <c r="BBC5" s="287"/>
      <c r="BBD5" s="287"/>
      <c r="BBE5" s="287"/>
      <c r="BBF5" s="287"/>
      <c r="BBG5" s="287"/>
      <c r="BBH5" s="287"/>
      <c r="BBI5" s="287"/>
      <c r="BBJ5" s="287"/>
      <c r="BBK5" s="287"/>
      <c r="BBL5" s="287"/>
      <c r="BBM5" s="287"/>
      <c r="BBN5" s="287"/>
      <c r="BBO5" s="287"/>
      <c r="BBP5" s="287"/>
      <c r="BBQ5" s="287"/>
      <c r="BBR5" s="287"/>
      <c r="BBS5" s="287"/>
      <c r="BBT5" s="287"/>
      <c r="BBU5" s="287"/>
      <c r="BBV5" s="287"/>
      <c r="BBW5" s="287"/>
      <c r="BBX5" s="287"/>
      <c r="BBY5" s="287"/>
      <c r="BBZ5" s="287"/>
      <c r="BCA5" s="287"/>
      <c r="BCB5" s="287"/>
      <c r="BCC5" s="287"/>
      <c r="BCD5" s="287"/>
      <c r="BCE5" s="287"/>
      <c r="BCF5" s="287"/>
      <c r="BCG5" s="287"/>
      <c r="BCH5" s="287"/>
      <c r="BCI5" s="287"/>
      <c r="BCJ5" s="287"/>
      <c r="BCK5" s="287"/>
      <c r="BCL5" s="287"/>
      <c r="BCM5" s="287"/>
      <c r="BCN5" s="287"/>
      <c r="BCO5" s="287"/>
      <c r="BCP5" s="287"/>
      <c r="BCQ5" s="287"/>
      <c r="BCR5" s="287"/>
      <c r="BCS5" s="287"/>
      <c r="BCT5" s="287"/>
      <c r="BCU5" s="287"/>
      <c r="BCV5" s="287"/>
      <c r="BCW5" s="287"/>
      <c r="BCX5" s="287"/>
      <c r="BCY5" s="287"/>
      <c r="BCZ5" s="287"/>
      <c r="BDA5" s="287"/>
      <c r="BDB5" s="287"/>
      <c r="BDC5" s="287"/>
      <c r="BDD5" s="287"/>
      <c r="BDE5" s="287"/>
      <c r="BDF5" s="287"/>
      <c r="BDG5" s="287"/>
      <c r="BDH5" s="287"/>
      <c r="BDI5" s="287"/>
      <c r="BDJ5" s="287"/>
      <c r="BDK5" s="287"/>
      <c r="BDL5" s="287"/>
      <c r="BDM5" s="287"/>
      <c r="BDN5" s="287"/>
      <c r="BDO5" s="287"/>
      <c r="BDP5" s="287"/>
      <c r="BDQ5" s="287"/>
      <c r="BDR5" s="287"/>
      <c r="BDS5" s="287"/>
      <c r="BDT5" s="287"/>
      <c r="BDU5" s="287"/>
      <c r="BDV5" s="287"/>
      <c r="BDW5" s="287"/>
      <c r="BDX5" s="287"/>
      <c r="BDY5" s="287"/>
      <c r="BDZ5" s="287"/>
      <c r="BEA5" s="287"/>
      <c r="BEB5" s="287"/>
      <c r="BEC5" s="287"/>
      <c r="BED5" s="287"/>
      <c r="BEE5" s="287"/>
      <c r="BEF5" s="287"/>
      <c r="BEG5" s="287"/>
      <c r="BEH5" s="287"/>
      <c r="BEI5" s="287"/>
      <c r="BEJ5" s="287"/>
      <c r="BEK5" s="287"/>
      <c r="BEL5" s="287"/>
      <c r="BEM5" s="287"/>
      <c r="BEN5" s="287"/>
      <c r="BEO5" s="287"/>
      <c r="BEP5" s="287"/>
      <c r="BEQ5" s="287"/>
      <c r="BER5" s="287"/>
      <c r="BES5" s="287"/>
      <c r="BET5" s="287"/>
      <c r="BEU5" s="287"/>
      <c r="BEV5" s="287"/>
      <c r="BEW5" s="287"/>
      <c r="BEX5" s="287"/>
      <c r="BEY5" s="287"/>
      <c r="BEZ5" s="287"/>
      <c r="BFA5" s="287"/>
      <c r="BFB5" s="287"/>
      <c r="BFC5" s="287"/>
      <c r="BFD5" s="287"/>
      <c r="BFE5" s="287"/>
      <c r="BFF5" s="287"/>
      <c r="BFG5" s="287"/>
      <c r="BFH5" s="287"/>
      <c r="BFI5" s="287"/>
      <c r="BFJ5" s="287"/>
      <c r="BFK5" s="287"/>
      <c r="BFL5" s="287"/>
      <c r="BFM5" s="287"/>
      <c r="BFN5" s="287"/>
      <c r="BFO5" s="287"/>
      <c r="BFP5" s="287"/>
      <c r="BFQ5" s="287"/>
      <c r="BFR5" s="287"/>
      <c r="BFS5" s="287"/>
      <c r="BFT5" s="287"/>
      <c r="BFU5" s="287"/>
      <c r="BFV5" s="287"/>
      <c r="BFW5" s="287"/>
      <c r="BFX5" s="287"/>
      <c r="BFY5" s="287"/>
      <c r="BFZ5" s="287"/>
      <c r="BGA5" s="287"/>
      <c r="BGB5" s="287"/>
      <c r="BGC5" s="287"/>
      <c r="BGD5" s="287"/>
      <c r="BGE5" s="287"/>
      <c r="BGF5" s="287"/>
      <c r="BGG5" s="287"/>
      <c r="BGH5" s="287"/>
      <c r="BGI5" s="287"/>
      <c r="BGJ5" s="287"/>
      <c r="BGK5" s="287"/>
      <c r="BGL5" s="287"/>
      <c r="BGM5" s="287"/>
      <c r="BGN5" s="287"/>
      <c r="BGO5" s="287"/>
      <c r="BGP5" s="287"/>
      <c r="BGQ5" s="287"/>
      <c r="BGR5" s="287"/>
      <c r="BGS5" s="287"/>
      <c r="BGT5" s="287"/>
      <c r="BGU5" s="287"/>
      <c r="BGV5" s="287"/>
      <c r="BGW5" s="287"/>
      <c r="BGX5" s="287"/>
      <c r="BGY5" s="287"/>
      <c r="BGZ5" s="287"/>
      <c r="BHA5" s="287"/>
      <c r="BHB5" s="287"/>
      <c r="BHC5" s="287"/>
      <c r="BHD5" s="287"/>
      <c r="BHE5" s="287"/>
      <c r="BHF5" s="287"/>
      <c r="BHG5" s="287"/>
      <c r="BHH5" s="287"/>
      <c r="BHI5" s="287"/>
      <c r="BHJ5" s="287"/>
      <c r="BHK5" s="287"/>
      <c r="BHL5" s="287"/>
      <c r="BHM5" s="287"/>
      <c r="BHN5" s="287"/>
      <c r="BHO5" s="287"/>
      <c r="BHP5" s="287"/>
      <c r="BHQ5" s="287"/>
      <c r="BHR5" s="287"/>
      <c r="BHS5" s="287"/>
      <c r="BHT5" s="287"/>
      <c r="BHU5" s="287"/>
      <c r="BHV5" s="287"/>
      <c r="BHW5" s="287"/>
      <c r="BHX5" s="287"/>
      <c r="BHY5" s="287"/>
      <c r="BHZ5" s="287"/>
      <c r="BIA5" s="287"/>
      <c r="BIB5" s="287"/>
      <c r="BIC5" s="287"/>
      <c r="BID5" s="287"/>
      <c r="BIE5" s="287"/>
      <c r="BIF5" s="287"/>
      <c r="BIG5" s="287"/>
      <c r="BIH5" s="287"/>
      <c r="BII5" s="287"/>
      <c r="BIJ5" s="287"/>
      <c r="BIK5" s="287"/>
      <c r="BIL5" s="287"/>
      <c r="BIM5" s="287"/>
      <c r="BIN5" s="287"/>
      <c r="BIO5" s="287"/>
      <c r="BIP5" s="287"/>
      <c r="BIQ5" s="287"/>
      <c r="BIR5" s="287"/>
      <c r="BIS5" s="287"/>
      <c r="BIT5" s="287"/>
      <c r="BIU5" s="287"/>
      <c r="BIV5" s="287"/>
      <c r="BIW5" s="287"/>
      <c r="BIX5" s="287"/>
      <c r="BIY5" s="287"/>
      <c r="BIZ5" s="287"/>
      <c r="BJA5" s="287"/>
      <c r="BJB5" s="287"/>
      <c r="BJC5" s="287"/>
      <c r="BJD5" s="287"/>
      <c r="BJE5" s="287"/>
      <c r="BJF5" s="287"/>
      <c r="BJG5" s="287"/>
      <c r="BJH5" s="287"/>
      <c r="BJI5" s="287"/>
      <c r="BJJ5" s="287"/>
      <c r="BJK5" s="287"/>
      <c r="BJL5" s="287"/>
      <c r="BJM5" s="287"/>
      <c r="BJN5" s="287"/>
      <c r="BJO5" s="287"/>
      <c r="BJP5" s="287"/>
      <c r="BJQ5" s="287"/>
      <c r="BJR5" s="287"/>
      <c r="BJS5" s="287"/>
      <c r="BJT5" s="287"/>
      <c r="BJU5" s="287"/>
      <c r="BJV5" s="287"/>
      <c r="BJW5" s="287"/>
      <c r="BJX5" s="287"/>
      <c r="BJY5" s="287"/>
      <c r="BJZ5" s="287"/>
      <c r="BKA5" s="287"/>
      <c r="BKB5" s="287"/>
      <c r="BKC5" s="287"/>
      <c r="BKD5" s="287"/>
      <c r="BKE5" s="287"/>
      <c r="BKF5" s="287"/>
      <c r="BKG5" s="287"/>
      <c r="BKH5" s="287"/>
      <c r="BKI5" s="287"/>
      <c r="BKJ5" s="287"/>
      <c r="BKK5" s="287"/>
      <c r="BKL5" s="287"/>
      <c r="BKM5" s="287"/>
      <c r="BKN5" s="287"/>
      <c r="BKO5" s="287"/>
      <c r="BKP5" s="287"/>
      <c r="BKQ5" s="287"/>
      <c r="BKR5" s="287"/>
      <c r="BKS5" s="287"/>
      <c r="BKT5" s="287"/>
      <c r="BKU5" s="287"/>
      <c r="BKV5" s="287"/>
      <c r="BKW5" s="287"/>
      <c r="BKX5" s="287"/>
      <c r="BKY5" s="287"/>
      <c r="BKZ5" s="287"/>
      <c r="BLA5" s="287"/>
      <c r="BLB5" s="287"/>
      <c r="BLC5" s="287"/>
      <c r="BLD5" s="287"/>
      <c r="BLE5" s="287"/>
      <c r="BLF5" s="287"/>
      <c r="BLG5" s="287"/>
      <c r="BLH5" s="287"/>
      <c r="BLI5" s="287"/>
      <c r="BLJ5" s="287"/>
      <c r="BLK5" s="287"/>
      <c r="BLL5" s="287"/>
      <c r="BLM5" s="287"/>
      <c r="BLN5" s="287"/>
      <c r="BLO5" s="287"/>
      <c r="BLP5" s="287"/>
      <c r="BLQ5" s="287"/>
      <c r="BLR5" s="287"/>
      <c r="BLS5" s="287"/>
      <c r="BLT5" s="287"/>
      <c r="BLU5" s="287"/>
      <c r="BLV5" s="287"/>
      <c r="BLW5" s="287"/>
      <c r="BLX5" s="287"/>
      <c r="BLY5" s="287"/>
      <c r="BLZ5" s="287"/>
      <c r="BMA5" s="287"/>
      <c r="BMB5" s="287"/>
      <c r="BMC5" s="287"/>
      <c r="BMD5" s="287"/>
      <c r="BME5" s="287"/>
      <c r="BMF5" s="287"/>
      <c r="BMG5" s="287"/>
      <c r="BMH5" s="287"/>
      <c r="BMI5" s="287"/>
      <c r="BMJ5" s="287"/>
      <c r="BMK5" s="287"/>
      <c r="BML5" s="287"/>
      <c r="BMM5" s="287"/>
      <c r="BMN5" s="287"/>
      <c r="BMO5" s="287"/>
      <c r="BMP5" s="287"/>
      <c r="BMQ5" s="287"/>
      <c r="BMR5" s="287"/>
      <c r="BMS5" s="287"/>
      <c r="BMT5" s="287"/>
      <c r="BMU5" s="287"/>
      <c r="BMV5" s="287"/>
      <c r="BMW5" s="287"/>
      <c r="BMX5" s="287"/>
      <c r="BMY5" s="287"/>
      <c r="BMZ5" s="287"/>
      <c r="BNA5" s="287"/>
      <c r="BNB5" s="287"/>
      <c r="BNC5" s="287"/>
      <c r="BND5" s="287"/>
      <c r="BNE5" s="287"/>
      <c r="BNF5" s="287"/>
      <c r="BNG5" s="287"/>
      <c r="BNH5" s="287"/>
      <c r="BNI5" s="287"/>
      <c r="BNJ5" s="287"/>
      <c r="BNK5" s="287"/>
      <c r="BNL5" s="287"/>
      <c r="BNM5" s="287"/>
      <c r="BNN5" s="287"/>
      <c r="BNO5" s="287"/>
      <c r="BNP5" s="287"/>
      <c r="BNQ5" s="287"/>
      <c r="BNR5" s="287"/>
      <c r="BNS5" s="287"/>
      <c r="BNT5" s="287"/>
      <c r="BNU5" s="287"/>
      <c r="BNV5" s="287"/>
      <c r="BNW5" s="287"/>
      <c r="BNX5" s="287"/>
      <c r="BNY5" s="287"/>
      <c r="BNZ5" s="287"/>
      <c r="BOA5" s="287"/>
      <c r="BOB5" s="287"/>
      <c r="BOC5" s="287"/>
      <c r="BOD5" s="287"/>
      <c r="BOE5" s="287"/>
      <c r="BOF5" s="287"/>
      <c r="BOG5" s="287"/>
      <c r="BOH5" s="287"/>
      <c r="BOI5" s="287"/>
      <c r="BOJ5" s="287"/>
      <c r="BOK5" s="287"/>
      <c r="BOL5" s="287"/>
      <c r="BOM5" s="287"/>
      <c r="BON5" s="287"/>
      <c r="BOO5" s="287"/>
      <c r="BOP5" s="287"/>
      <c r="BOQ5" s="287"/>
      <c r="BOR5" s="287"/>
      <c r="BOS5" s="287"/>
      <c r="BOT5" s="287"/>
      <c r="BOU5" s="287"/>
      <c r="BOV5" s="287"/>
      <c r="BOW5" s="287"/>
      <c r="BOX5" s="287"/>
      <c r="BOY5" s="287"/>
      <c r="BOZ5" s="287"/>
      <c r="BPA5" s="287"/>
      <c r="BPB5" s="287"/>
      <c r="BPC5" s="287"/>
      <c r="BPD5" s="287"/>
      <c r="BPE5" s="287"/>
      <c r="BPF5" s="287"/>
      <c r="BPG5" s="287"/>
      <c r="BPH5" s="287"/>
      <c r="BPI5" s="287"/>
      <c r="BPJ5" s="287"/>
      <c r="BPK5" s="287"/>
      <c r="BPL5" s="287"/>
      <c r="BPM5" s="287"/>
      <c r="BPN5" s="287"/>
      <c r="BPO5" s="287"/>
      <c r="BPP5" s="287"/>
      <c r="BPQ5" s="287"/>
      <c r="BPR5" s="287"/>
      <c r="BPS5" s="287"/>
      <c r="BPT5" s="287"/>
      <c r="BPU5" s="287"/>
      <c r="BPV5" s="287"/>
      <c r="BPW5" s="287"/>
      <c r="BPX5" s="287"/>
      <c r="BPY5" s="287"/>
      <c r="BPZ5" s="287"/>
      <c r="BQA5" s="287"/>
      <c r="BQB5" s="287"/>
      <c r="BQC5" s="287"/>
      <c r="BQD5" s="287"/>
      <c r="BQE5" s="287"/>
      <c r="BQF5" s="287"/>
      <c r="BQG5" s="287"/>
      <c r="BQH5" s="287"/>
      <c r="BQI5" s="287"/>
      <c r="BQJ5" s="287"/>
      <c r="BQK5" s="287"/>
      <c r="BQL5" s="287"/>
      <c r="BQM5" s="287"/>
      <c r="BQN5" s="287"/>
      <c r="BQO5" s="287"/>
      <c r="BQP5" s="287"/>
      <c r="BQQ5" s="287"/>
      <c r="BQR5" s="287"/>
      <c r="BQS5" s="287"/>
      <c r="BQT5" s="287"/>
      <c r="BQU5" s="287"/>
      <c r="BQV5" s="287"/>
      <c r="BQW5" s="287"/>
      <c r="BQX5" s="287"/>
      <c r="BQY5" s="287"/>
      <c r="BQZ5" s="287"/>
      <c r="BRA5" s="287"/>
      <c r="BRB5" s="287"/>
      <c r="BRC5" s="287"/>
      <c r="BRD5" s="287"/>
      <c r="BRE5" s="287"/>
      <c r="BRF5" s="287"/>
      <c r="BRG5" s="287"/>
      <c r="BRH5" s="287"/>
      <c r="BRI5" s="287"/>
      <c r="BRJ5" s="287"/>
      <c r="BRK5" s="287"/>
      <c r="BRL5" s="287"/>
      <c r="BRM5" s="287"/>
      <c r="BRN5" s="287"/>
      <c r="BRO5" s="287"/>
      <c r="BRP5" s="287"/>
      <c r="BRQ5" s="287"/>
      <c r="BRR5" s="287"/>
      <c r="BRS5" s="287"/>
      <c r="BRT5" s="287"/>
      <c r="BRU5" s="287"/>
      <c r="BRV5" s="287"/>
      <c r="BRW5" s="287"/>
      <c r="BRX5" s="287"/>
      <c r="BRY5" s="287"/>
      <c r="BRZ5" s="287"/>
      <c r="BSA5" s="287"/>
      <c r="BSB5" s="287"/>
      <c r="BSC5" s="287"/>
      <c r="BSD5" s="287"/>
      <c r="BSE5" s="287"/>
      <c r="BSF5" s="287"/>
      <c r="BSG5" s="287"/>
      <c r="BSH5" s="287"/>
      <c r="BSI5" s="287"/>
      <c r="BSJ5" s="287"/>
      <c r="BSK5" s="287"/>
      <c r="BSL5" s="287"/>
      <c r="BSM5" s="287"/>
      <c r="BSN5" s="287"/>
      <c r="BSO5" s="287"/>
      <c r="BSP5" s="287"/>
      <c r="BSQ5" s="287"/>
      <c r="BSR5" s="287"/>
      <c r="BSS5" s="287"/>
      <c r="BST5" s="287"/>
      <c r="BSU5" s="287"/>
      <c r="BSV5" s="287"/>
      <c r="BSW5" s="287"/>
      <c r="BSX5" s="287"/>
      <c r="BSY5" s="287"/>
      <c r="BSZ5" s="287"/>
      <c r="BTA5" s="287"/>
      <c r="BTB5" s="287"/>
      <c r="BTC5" s="287"/>
      <c r="BTD5" s="287"/>
      <c r="BTE5" s="287"/>
      <c r="BTF5" s="287"/>
      <c r="BTG5" s="287"/>
      <c r="BTH5" s="287"/>
      <c r="BTI5" s="287"/>
      <c r="BTJ5" s="287"/>
      <c r="BTK5" s="287"/>
      <c r="BTL5" s="287"/>
      <c r="BTM5" s="287"/>
      <c r="BTN5" s="287"/>
      <c r="BTO5" s="287"/>
      <c r="BTP5" s="287"/>
      <c r="BTQ5" s="287"/>
      <c r="BTR5" s="287"/>
      <c r="BTS5" s="287"/>
      <c r="BTT5" s="287"/>
      <c r="BTU5" s="287"/>
      <c r="BTV5" s="287"/>
      <c r="BTW5" s="287"/>
      <c r="BTX5" s="287"/>
      <c r="BTY5" s="287"/>
      <c r="BTZ5" s="287"/>
      <c r="BUA5" s="287"/>
      <c r="BUB5" s="287"/>
      <c r="BUC5" s="287"/>
      <c r="BUD5" s="287"/>
      <c r="BUE5" s="287"/>
      <c r="BUF5" s="287"/>
      <c r="BUG5" s="287"/>
      <c r="BUH5" s="287"/>
      <c r="BUI5" s="287"/>
      <c r="BUJ5" s="287"/>
      <c r="BUK5" s="287"/>
      <c r="BUL5" s="287"/>
      <c r="BUM5" s="287"/>
      <c r="BUN5" s="287"/>
      <c r="BUO5" s="287"/>
      <c r="BUP5" s="287"/>
      <c r="BUQ5" s="287"/>
      <c r="BUR5" s="287"/>
      <c r="BUS5" s="287"/>
      <c r="BUT5" s="287"/>
      <c r="BUU5" s="287"/>
      <c r="BUV5" s="287"/>
      <c r="BUW5" s="287"/>
      <c r="BUX5" s="287"/>
      <c r="BUY5" s="287"/>
      <c r="BUZ5" s="287"/>
      <c r="BVA5" s="287"/>
      <c r="BVB5" s="287"/>
      <c r="BVC5" s="287"/>
      <c r="BVD5" s="287"/>
      <c r="BVE5" s="287"/>
      <c r="BVF5" s="287"/>
      <c r="BVG5" s="287"/>
      <c r="BVH5" s="287"/>
      <c r="BVI5" s="287"/>
      <c r="BVJ5" s="287"/>
      <c r="BVK5" s="287"/>
      <c r="BVL5" s="287"/>
      <c r="BVM5" s="287"/>
      <c r="BVN5" s="287"/>
      <c r="BVO5" s="287"/>
      <c r="BVP5" s="287"/>
      <c r="BVQ5" s="287"/>
      <c r="BVR5" s="287"/>
      <c r="BVS5" s="287"/>
      <c r="BVT5" s="287"/>
      <c r="BVU5" s="287"/>
      <c r="BVV5" s="287"/>
      <c r="BVW5" s="287"/>
      <c r="BVX5" s="287"/>
      <c r="BVY5" s="287"/>
      <c r="BVZ5" s="287"/>
      <c r="BWA5" s="287"/>
      <c r="BWB5" s="287"/>
      <c r="BWC5" s="287"/>
      <c r="BWD5" s="287"/>
      <c r="BWE5" s="287"/>
      <c r="BWF5" s="287"/>
      <c r="BWG5" s="287"/>
      <c r="BWH5" s="287"/>
      <c r="BWI5" s="287"/>
      <c r="BWJ5" s="287"/>
      <c r="BWK5" s="287"/>
      <c r="BWL5" s="287"/>
      <c r="BWM5" s="287"/>
      <c r="BWN5" s="287"/>
      <c r="BWO5" s="287"/>
      <c r="BWP5" s="287"/>
      <c r="BWQ5" s="287"/>
      <c r="BWR5" s="287"/>
      <c r="BWS5" s="287"/>
      <c r="BWT5" s="287"/>
      <c r="BWU5" s="287"/>
      <c r="BWV5" s="287"/>
      <c r="BWW5" s="287"/>
      <c r="BWX5" s="287"/>
      <c r="BWY5" s="287"/>
      <c r="BWZ5" s="287"/>
      <c r="BXA5" s="287"/>
      <c r="BXB5" s="287"/>
      <c r="BXC5" s="287"/>
      <c r="BXD5" s="287"/>
      <c r="BXE5" s="287"/>
      <c r="BXF5" s="287"/>
      <c r="BXG5" s="287"/>
      <c r="BXH5" s="287"/>
      <c r="BXI5" s="287"/>
      <c r="BXJ5" s="287"/>
      <c r="BXK5" s="287"/>
      <c r="BXL5" s="287"/>
      <c r="BXM5" s="287"/>
      <c r="BXN5" s="287"/>
      <c r="BXO5" s="287"/>
      <c r="BXP5" s="287"/>
      <c r="BXQ5" s="287"/>
      <c r="BXR5" s="287"/>
      <c r="BXS5" s="287"/>
      <c r="BXT5" s="287"/>
      <c r="BXU5" s="287"/>
      <c r="BXV5" s="287"/>
      <c r="BXW5" s="287"/>
      <c r="BXX5" s="287"/>
      <c r="BXY5" s="287"/>
      <c r="BXZ5" s="287"/>
      <c r="BYA5" s="287"/>
      <c r="BYB5" s="287"/>
      <c r="BYC5" s="287"/>
      <c r="BYD5" s="287"/>
      <c r="BYE5" s="287"/>
      <c r="BYF5" s="287"/>
      <c r="BYG5" s="287"/>
      <c r="BYH5" s="287"/>
      <c r="BYI5" s="287"/>
      <c r="BYJ5" s="287"/>
      <c r="BYK5" s="287"/>
      <c r="BYL5" s="287"/>
      <c r="BYM5" s="287"/>
      <c r="BYN5" s="287"/>
      <c r="BYO5" s="287"/>
      <c r="BYP5" s="287"/>
      <c r="BYQ5" s="287"/>
      <c r="BYR5" s="287"/>
      <c r="BYS5" s="287"/>
      <c r="BYT5" s="287"/>
      <c r="BYU5" s="287"/>
      <c r="BYV5" s="287"/>
      <c r="BYW5" s="287"/>
      <c r="BYX5" s="287"/>
      <c r="BYY5" s="287"/>
      <c r="BYZ5" s="287"/>
      <c r="BZA5" s="287"/>
      <c r="BZB5" s="287"/>
      <c r="BZC5" s="287"/>
      <c r="BZD5" s="287"/>
      <c r="BZE5" s="287"/>
      <c r="BZF5" s="287"/>
      <c r="BZG5" s="287"/>
      <c r="BZH5" s="287"/>
      <c r="BZI5" s="287"/>
      <c r="BZJ5" s="287"/>
      <c r="BZK5" s="287"/>
      <c r="BZL5" s="287"/>
      <c r="BZM5" s="287"/>
      <c r="BZN5" s="287"/>
      <c r="BZO5" s="287"/>
      <c r="BZP5" s="287"/>
      <c r="BZQ5" s="287"/>
      <c r="BZR5" s="287"/>
      <c r="BZS5" s="287"/>
      <c r="BZT5" s="287"/>
      <c r="BZU5" s="287"/>
      <c r="BZV5" s="287"/>
      <c r="BZW5" s="287"/>
      <c r="BZX5" s="287"/>
      <c r="BZY5" s="287"/>
      <c r="BZZ5" s="287"/>
      <c r="CAA5" s="287"/>
      <c r="CAB5" s="287"/>
      <c r="CAC5" s="287"/>
      <c r="CAD5" s="287"/>
      <c r="CAE5" s="287"/>
      <c r="CAF5" s="287"/>
      <c r="CAG5" s="287"/>
      <c r="CAH5" s="287"/>
      <c r="CAI5" s="287"/>
      <c r="CAJ5" s="287"/>
      <c r="CAK5" s="287"/>
      <c r="CAL5" s="287"/>
      <c r="CAM5" s="287"/>
      <c r="CAN5" s="287"/>
      <c r="CAO5" s="287"/>
      <c r="CAP5" s="287"/>
      <c r="CAQ5" s="287"/>
      <c r="CAR5" s="287"/>
      <c r="CAS5" s="287"/>
      <c r="CAT5" s="287"/>
      <c r="CAU5" s="287"/>
      <c r="CAV5" s="287"/>
      <c r="CAW5" s="287"/>
      <c r="CAX5" s="287"/>
      <c r="CAY5" s="287"/>
      <c r="CAZ5" s="287"/>
      <c r="CBA5" s="287"/>
      <c r="CBB5" s="287"/>
      <c r="CBC5" s="287"/>
      <c r="CBD5" s="287"/>
      <c r="CBE5" s="287"/>
      <c r="CBF5" s="287"/>
      <c r="CBG5" s="287"/>
      <c r="CBH5" s="287"/>
      <c r="CBI5" s="287"/>
      <c r="CBJ5" s="287"/>
      <c r="CBK5" s="287"/>
      <c r="CBL5" s="287"/>
      <c r="CBM5" s="287"/>
      <c r="CBN5" s="287"/>
      <c r="CBO5" s="287"/>
      <c r="CBP5" s="287"/>
      <c r="CBQ5" s="287"/>
      <c r="CBR5" s="287"/>
      <c r="CBS5" s="287"/>
      <c r="CBT5" s="287"/>
      <c r="CBU5" s="287"/>
      <c r="CBV5" s="287"/>
      <c r="CBW5" s="287"/>
      <c r="CBX5" s="287"/>
      <c r="CBY5" s="287"/>
      <c r="CBZ5" s="287"/>
      <c r="CCA5" s="287"/>
      <c r="CCB5" s="287"/>
      <c r="CCC5" s="287"/>
      <c r="CCD5" s="287"/>
      <c r="CCE5" s="287"/>
      <c r="CCF5" s="287"/>
      <c r="CCG5" s="287"/>
      <c r="CCH5" s="287"/>
      <c r="CCI5" s="287"/>
      <c r="CCJ5" s="287"/>
      <c r="CCK5" s="287"/>
      <c r="CCL5" s="287"/>
      <c r="CCM5" s="287"/>
      <c r="CCN5" s="287"/>
      <c r="CCO5" s="287"/>
      <c r="CCP5" s="287"/>
      <c r="CCQ5" s="287"/>
      <c r="CCR5" s="287"/>
      <c r="CCS5" s="287"/>
      <c r="CCT5" s="287"/>
      <c r="CCU5" s="287"/>
      <c r="CCV5" s="287"/>
      <c r="CCW5" s="287"/>
      <c r="CCX5" s="287"/>
      <c r="CCY5" s="287"/>
      <c r="CCZ5" s="287"/>
      <c r="CDA5" s="287"/>
      <c r="CDB5" s="287"/>
      <c r="CDC5" s="287"/>
      <c r="CDD5" s="287"/>
      <c r="CDE5" s="287"/>
      <c r="CDF5" s="287"/>
      <c r="CDG5" s="287"/>
      <c r="CDH5" s="287"/>
      <c r="CDI5" s="287"/>
      <c r="CDJ5" s="287"/>
      <c r="CDK5" s="287"/>
      <c r="CDL5" s="287"/>
      <c r="CDM5" s="287"/>
      <c r="CDN5" s="287"/>
      <c r="CDO5" s="287"/>
      <c r="CDP5" s="287"/>
      <c r="CDQ5" s="287"/>
      <c r="CDR5" s="287"/>
      <c r="CDS5" s="287"/>
      <c r="CDT5" s="287"/>
      <c r="CDU5" s="287"/>
      <c r="CDV5" s="287"/>
      <c r="CDW5" s="287"/>
      <c r="CDX5" s="287"/>
      <c r="CDY5" s="287"/>
      <c r="CDZ5" s="287"/>
      <c r="CEA5" s="287"/>
      <c r="CEB5" s="287"/>
      <c r="CEC5" s="287"/>
      <c r="CED5" s="287"/>
      <c r="CEE5" s="287"/>
      <c r="CEF5" s="287"/>
      <c r="CEG5" s="287"/>
      <c r="CEH5" s="287"/>
      <c r="CEI5" s="287"/>
      <c r="CEJ5" s="287"/>
      <c r="CEK5" s="287"/>
      <c r="CEL5" s="287"/>
      <c r="CEM5" s="287"/>
      <c r="CEN5" s="287"/>
      <c r="CEO5" s="287"/>
      <c r="CEP5" s="287"/>
      <c r="CEQ5" s="287"/>
      <c r="CER5" s="287"/>
      <c r="CES5" s="287"/>
      <c r="CET5" s="287"/>
      <c r="CEU5" s="287"/>
      <c r="CEV5" s="287"/>
      <c r="CEW5" s="287"/>
      <c r="CEX5" s="287"/>
      <c r="CEY5" s="287"/>
      <c r="CEZ5" s="287"/>
      <c r="CFA5" s="287"/>
      <c r="CFB5" s="287"/>
      <c r="CFC5" s="287"/>
      <c r="CFD5" s="287"/>
      <c r="CFE5" s="287"/>
      <c r="CFF5" s="287"/>
      <c r="CFG5" s="287"/>
      <c r="CFH5" s="287"/>
      <c r="CFI5" s="287"/>
      <c r="CFJ5" s="287"/>
      <c r="CFK5" s="287"/>
      <c r="CFL5" s="287"/>
      <c r="CFM5" s="287"/>
      <c r="CFN5" s="287"/>
      <c r="CFO5" s="287"/>
      <c r="CFP5" s="287"/>
      <c r="CFQ5" s="287"/>
      <c r="CFR5" s="287"/>
      <c r="CFS5" s="287"/>
      <c r="CFT5" s="287"/>
      <c r="CFU5" s="287"/>
      <c r="CFV5" s="287"/>
      <c r="CFW5" s="287"/>
      <c r="CFX5" s="287"/>
      <c r="CFY5" s="287"/>
      <c r="CFZ5" s="287"/>
      <c r="CGA5" s="287"/>
      <c r="CGB5" s="287"/>
      <c r="CGC5" s="287"/>
      <c r="CGD5" s="287"/>
      <c r="CGE5" s="287"/>
      <c r="CGF5" s="287"/>
      <c r="CGG5" s="287"/>
      <c r="CGH5" s="287"/>
      <c r="CGI5" s="287"/>
      <c r="CGJ5" s="287"/>
      <c r="CGK5" s="287"/>
      <c r="CGL5" s="287"/>
      <c r="CGM5" s="287"/>
      <c r="CGN5" s="287"/>
      <c r="CGO5" s="287"/>
      <c r="CGP5" s="287"/>
      <c r="CGQ5" s="287"/>
      <c r="CGR5" s="287"/>
      <c r="CGS5" s="287"/>
      <c r="CGT5" s="287"/>
      <c r="CGU5" s="287"/>
      <c r="CGV5" s="287"/>
      <c r="CGW5" s="287"/>
      <c r="CGX5" s="287"/>
      <c r="CGY5" s="287"/>
      <c r="CGZ5" s="287"/>
      <c r="CHA5" s="287"/>
      <c r="CHB5" s="287"/>
      <c r="CHC5" s="287"/>
      <c r="CHD5" s="287"/>
      <c r="CHE5" s="287"/>
      <c r="CHF5" s="287"/>
      <c r="CHG5" s="287"/>
      <c r="CHH5" s="287"/>
      <c r="CHI5" s="287"/>
      <c r="CHJ5" s="287"/>
      <c r="CHK5" s="287"/>
      <c r="CHL5" s="287"/>
      <c r="CHM5" s="287"/>
      <c r="CHN5" s="287"/>
      <c r="CHO5" s="287"/>
      <c r="CHP5" s="287"/>
      <c r="CHQ5" s="287"/>
      <c r="CHR5" s="287"/>
      <c r="CHS5" s="287"/>
      <c r="CHT5" s="287"/>
      <c r="CHU5" s="287"/>
      <c r="CHV5" s="287"/>
      <c r="CHW5" s="287"/>
      <c r="CHX5" s="287"/>
      <c r="CHY5" s="287"/>
      <c r="CHZ5" s="287"/>
      <c r="CIA5" s="287"/>
      <c r="CIB5" s="287"/>
      <c r="CIC5" s="287"/>
      <c r="CID5" s="287"/>
      <c r="CIE5" s="287"/>
      <c r="CIF5" s="287"/>
      <c r="CIG5" s="287"/>
      <c r="CIH5" s="287"/>
      <c r="CII5" s="287"/>
      <c r="CIJ5" s="287"/>
      <c r="CIK5" s="287"/>
      <c r="CIL5" s="287"/>
      <c r="CIM5" s="287"/>
      <c r="CIN5" s="287"/>
      <c r="CIO5" s="287"/>
      <c r="CIP5" s="287"/>
      <c r="CIQ5" s="287"/>
      <c r="CIR5" s="287"/>
      <c r="CIS5" s="287"/>
      <c r="CIT5" s="287"/>
      <c r="CIU5" s="287"/>
      <c r="CIV5" s="287"/>
      <c r="CIW5" s="287"/>
      <c r="CIX5" s="287"/>
      <c r="CIY5" s="287"/>
      <c r="CIZ5" s="287"/>
      <c r="CJA5" s="287"/>
      <c r="CJB5" s="287"/>
      <c r="CJC5" s="287"/>
      <c r="CJD5" s="287"/>
      <c r="CJE5" s="287"/>
      <c r="CJF5" s="287"/>
      <c r="CJG5" s="287"/>
      <c r="CJH5" s="287"/>
      <c r="CJI5" s="287"/>
      <c r="CJJ5" s="287"/>
      <c r="CJK5" s="287"/>
      <c r="CJL5" s="287"/>
      <c r="CJM5" s="287"/>
      <c r="CJN5" s="287"/>
      <c r="CJO5" s="287"/>
      <c r="CJP5" s="287"/>
      <c r="CJQ5" s="287"/>
      <c r="CJR5" s="287"/>
      <c r="CJS5" s="287"/>
      <c r="CJT5" s="287"/>
      <c r="CJU5" s="287"/>
      <c r="CJV5" s="287"/>
      <c r="CJW5" s="287"/>
      <c r="CJX5" s="287"/>
      <c r="CJY5" s="287"/>
      <c r="CJZ5" s="287"/>
      <c r="CKA5" s="287"/>
      <c r="CKB5" s="287"/>
      <c r="CKC5" s="287"/>
      <c r="CKD5" s="287"/>
      <c r="CKE5" s="287"/>
      <c r="CKF5" s="287"/>
      <c r="CKG5" s="287"/>
      <c r="CKH5" s="287"/>
      <c r="CKI5" s="287"/>
      <c r="CKJ5" s="287"/>
      <c r="CKK5" s="287"/>
      <c r="CKL5" s="287"/>
      <c r="CKM5" s="287"/>
      <c r="CKN5" s="287"/>
      <c r="CKO5" s="287"/>
      <c r="CKP5" s="287"/>
      <c r="CKQ5" s="287"/>
      <c r="CKR5" s="287"/>
      <c r="CKS5" s="287"/>
      <c r="CKT5" s="287"/>
      <c r="CKU5" s="287"/>
      <c r="CKV5" s="287"/>
      <c r="CKW5" s="287"/>
      <c r="CKX5" s="287"/>
      <c r="CKY5" s="287"/>
      <c r="CKZ5" s="287"/>
      <c r="CLA5" s="287"/>
      <c r="CLB5" s="287"/>
      <c r="CLC5" s="287"/>
      <c r="CLD5" s="287"/>
      <c r="CLE5" s="287"/>
      <c r="CLF5" s="287"/>
      <c r="CLG5" s="287"/>
      <c r="CLH5" s="287"/>
      <c r="CLI5" s="287"/>
      <c r="CLJ5" s="287"/>
      <c r="CLK5" s="287"/>
      <c r="CLL5" s="287"/>
      <c r="CLM5" s="287"/>
      <c r="CLN5" s="287"/>
      <c r="CLO5" s="287"/>
      <c r="CLP5" s="287"/>
      <c r="CLQ5" s="287"/>
      <c r="CLR5" s="287"/>
      <c r="CLS5" s="287"/>
      <c r="CLT5" s="287"/>
      <c r="CLU5" s="287"/>
      <c r="CLV5" s="287"/>
      <c r="CLW5" s="287"/>
      <c r="CLX5" s="287"/>
      <c r="CLY5" s="287"/>
      <c r="CLZ5" s="287"/>
      <c r="CMA5" s="287"/>
      <c r="CMB5" s="287"/>
      <c r="CMC5" s="287"/>
      <c r="CMD5" s="287"/>
      <c r="CME5" s="287"/>
      <c r="CMF5" s="287"/>
      <c r="CMG5" s="287"/>
      <c r="CMH5" s="287"/>
      <c r="CMI5" s="287"/>
      <c r="CMJ5" s="287"/>
      <c r="CMK5" s="287"/>
      <c r="CML5" s="287"/>
      <c r="CMM5" s="287"/>
      <c r="CMN5" s="287"/>
      <c r="CMO5" s="287"/>
      <c r="CMP5" s="287"/>
      <c r="CMQ5" s="287"/>
      <c r="CMR5" s="287"/>
      <c r="CMS5" s="287"/>
      <c r="CMT5" s="287"/>
      <c r="CMU5" s="287"/>
      <c r="CMV5" s="287"/>
      <c r="CMW5" s="287"/>
      <c r="CMX5" s="287"/>
      <c r="CMY5" s="287"/>
      <c r="CMZ5" s="287"/>
      <c r="CNA5" s="287"/>
      <c r="CNB5" s="287"/>
      <c r="CNC5" s="287"/>
      <c r="CND5" s="287"/>
      <c r="CNE5" s="287"/>
      <c r="CNF5" s="287"/>
      <c r="CNG5" s="287"/>
      <c r="CNH5" s="287"/>
      <c r="CNI5" s="287"/>
      <c r="CNJ5" s="287"/>
      <c r="CNK5" s="287"/>
      <c r="CNL5" s="287"/>
      <c r="CNM5" s="287"/>
      <c r="CNN5" s="287"/>
      <c r="CNO5" s="287"/>
      <c r="CNP5" s="287"/>
      <c r="CNQ5" s="287"/>
      <c r="CNR5" s="287"/>
      <c r="CNS5" s="287"/>
      <c r="CNT5" s="287"/>
      <c r="CNU5" s="287"/>
      <c r="CNV5" s="287"/>
      <c r="CNW5" s="287"/>
      <c r="CNX5" s="287"/>
      <c r="CNY5" s="287"/>
      <c r="CNZ5" s="287"/>
      <c r="COA5" s="287"/>
      <c r="COB5" s="287"/>
      <c r="COC5" s="287"/>
      <c r="COD5" s="287"/>
      <c r="COE5" s="287"/>
      <c r="COF5" s="287"/>
      <c r="COG5" s="287"/>
      <c r="COH5" s="287"/>
      <c r="COI5" s="287"/>
      <c r="COJ5" s="287"/>
      <c r="COK5" s="287"/>
      <c r="COL5" s="287"/>
      <c r="COM5" s="287"/>
      <c r="CON5" s="287"/>
      <c r="COO5" s="287"/>
      <c r="COP5" s="287"/>
      <c r="COQ5" s="287"/>
      <c r="COR5" s="287"/>
      <c r="COS5" s="287"/>
      <c r="COT5" s="287"/>
      <c r="COU5" s="287"/>
      <c r="COV5" s="287"/>
      <c r="COW5" s="287"/>
      <c r="COX5" s="287"/>
      <c r="COY5" s="287"/>
      <c r="COZ5" s="287"/>
      <c r="CPA5" s="287"/>
      <c r="CPB5" s="287"/>
      <c r="CPC5" s="287"/>
      <c r="CPD5" s="287"/>
      <c r="CPE5" s="287"/>
      <c r="CPF5" s="287"/>
      <c r="CPG5" s="287"/>
      <c r="CPH5" s="287"/>
      <c r="CPI5" s="287"/>
      <c r="CPJ5" s="287"/>
      <c r="CPK5" s="287"/>
      <c r="CPL5" s="287"/>
      <c r="CPM5" s="287"/>
      <c r="CPN5" s="287"/>
      <c r="CPO5" s="287"/>
      <c r="CPP5" s="287"/>
      <c r="CPQ5" s="287"/>
      <c r="CPR5" s="287"/>
      <c r="CPS5" s="287"/>
      <c r="CPT5" s="287"/>
      <c r="CPU5" s="287"/>
      <c r="CPV5" s="287"/>
      <c r="CPW5" s="287"/>
      <c r="CPX5" s="287"/>
      <c r="CPY5" s="287"/>
      <c r="CPZ5" s="287"/>
      <c r="CQA5" s="287"/>
      <c r="CQB5" s="287"/>
      <c r="CQC5" s="287"/>
      <c r="CQD5" s="287"/>
      <c r="CQE5" s="287"/>
      <c r="CQF5" s="287"/>
      <c r="CQG5" s="287"/>
      <c r="CQH5" s="287"/>
      <c r="CQI5" s="287"/>
      <c r="CQJ5" s="287"/>
      <c r="CQK5" s="287"/>
      <c r="CQL5" s="287"/>
      <c r="CQM5" s="287"/>
      <c r="CQN5" s="287"/>
      <c r="CQO5" s="287"/>
      <c r="CQP5" s="287"/>
      <c r="CQQ5" s="287"/>
      <c r="CQR5" s="287"/>
      <c r="CQS5" s="287"/>
      <c r="CQT5" s="287"/>
      <c r="CQU5" s="287"/>
      <c r="CQV5" s="287"/>
      <c r="CQW5" s="287"/>
      <c r="CQX5" s="287"/>
      <c r="CQY5" s="287"/>
      <c r="CQZ5" s="287"/>
      <c r="CRA5" s="287"/>
      <c r="CRB5" s="287"/>
      <c r="CRC5" s="287"/>
      <c r="CRD5" s="287"/>
      <c r="CRE5" s="287"/>
      <c r="CRF5" s="287"/>
      <c r="CRG5" s="287"/>
      <c r="CRH5" s="287"/>
      <c r="CRI5" s="287"/>
      <c r="CRJ5" s="287"/>
      <c r="CRK5" s="287"/>
      <c r="CRL5" s="287"/>
      <c r="CRM5" s="287"/>
      <c r="CRN5" s="287"/>
      <c r="CRO5" s="287"/>
      <c r="CRP5" s="287"/>
      <c r="CRQ5" s="287"/>
      <c r="CRR5" s="287"/>
      <c r="CRS5" s="287"/>
      <c r="CRT5" s="287"/>
      <c r="CRU5" s="287"/>
      <c r="CRV5" s="287"/>
      <c r="CRW5" s="287"/>
      <c r="CRX5" s="287"/>
      <c r="CRY5" s="287"/>
      <c r="CRZ5" s="287"/>
      <c r="CSA5" s="287"/>
      <c r="CSB5" s="287"/>
      <c r="CSC5" s="287"/>
      <c r="CSD5" s="287"/>
      <c r="CSE5" s="287"/>
      <c r="CSF5" s="287"/>
      <c r="CSG5" s="287"/>
      <c r="CSH5" s="287"/>
      <c r="CSI5" s="287"/>
      <c r="CSJ5" s="287"/>
      <c r="CSK5" s="287"/>
      <c r="CSL5" s="287"/>
      <c r="CSM5" s="287"/>
      <c r="CSN5" s="287"/>
      <c r="CSO5" s="287"/>
      <c r="CSP5" s="287"/>
      <c r="CSQ5" s="287"/>
      <c r="CSR5" s="287"/>
      <c r="CSS5" s="287"/>
      <c r="CST5" s="287"/>
      <c r="CSU5" s="287"/>
      <c r="CSV5" s="287"/>
      <c r="CSW5" s="287"/>
      <c r="CSX5" s="287"/>
      <c r="CSY5" s="287"/>
      <c r="CSZ5" s="287"/>
      <c r="CTA5" s="287"/>
      <c r="CTB5" s="287"/>
      <c r="CTC5" s="287"/>
      <c r="CTD5" s="287"/>
      <c r="CTE5" s="287"/>
      <c r="CTF5" s="287"/>
      <c r="CTG5" s="287"/>
      <c r="CTH5" s="287"/>
      <c r="CTI5" s="287"/>
      <c r="CTJ5" s="287"/>
      <c r="CTK5" s="287"/>
      <c r="CTL5" s="287"/>
      <c r="CTM5" s="287"/>
      <c r="CTN5" s="287"/>
      <c r="CTO5" s="287"/>
      <c r="CTP5" s="287"/>
      <c r="CTQ5" s="287"/>
      <c r="CTR5" s="287"/>
      <c r="CTS5" s="287"/>
      <c r="CTT5" s="287"/>
      <c r="CTU5" s="287"/>
      <c r="CTV5" s="287"/>
      <c r="CTW5" s="287"/>
      <c r="CTX5" s="287"/>
      <c r="CTY5" s="287"/>
      <c r="CTZ5" s="287"/>
      <c r="CUA5" s="287"/>
      <c r="CUB5" s="287"/>
      <c r="CUC5" s="287"/>
      <c r="CUD5" s="287"/>
      <c r="CUE5" s="287"/>
      <c r="CUF5" s="287"/>
      <c r="CUG5" s="287"/>
      <c r="CUH5" s="287"/>
      <c r="CUI5" s="287"/>
      <c r="CUJ5" s="287"/>
      <c r="CUK5" s="287"/>
      <c r="CUL5" s="287"/>
      <c r="CUM5" s="287"/>
      <c r="CUN5" s="287"/>
      <c r="CUO5" s="287"/>
      <c r="CUP5" s="287"/>
      <c r="CUQ5" s="287"/>
      <c r="CUR5" s="287"/>
      <c r="CUS5" s="287"/>
      <c r="CUT5" s="287"/>
      <c r="CUU5" s="287"/>
      <c r="CUV5" s="287"/>
      <c r="CUW5" s="287"/>
      <c r="CUX5" s="287"/>
      <c r="CUY5" s="287"/>
      <c r="CUZ5" s="287"/>
      <c r="CVA5" s="287"/>
      <c r="CVB5" s="287"/>
      <c r="CVC5" s="287"/>
      <c r="CVD5" s="287"/>
      <c r="CVE5" s="287"/>
      <c r="CVF5" s="287"/>
      <c r="CVG5" s="287"/>
      <c r="CVH5" s="287"/>
      <c r="CVI5" s="287"/>
      <c r="CVJ5" s="287"/>
      <c r="CVK5" s="287"/>
      <c r="CVL5" s="287"/>
      <c r="CVM5" s="287"/>
      <c r="CVN5" s="287"/>
      <c r="CVO5" s="287"/>
      <c r="CVP5" s="287"/>
      <c r="CVQ5" s="287"/>
      <c r="CVR5" s="287"/>
      <c r="CVS5" s="287"/>
      <c r="CVT5" s="287"/>
      <c r="CVU5" s="287"/>
      <c r="CVV5" s="287"/>
      <c r="CVW5" s="287"/>
      <c r="CVX5" s="287"/>
      <c r="CVY5" s="287"/>
      <c r="CVZ5" s="287"/>
      <c r="CWA5" s="287"/>
      <c r="CWB5" s="287"/>
      <c r="CWC5" s="287"/>
      <c r="CWD5" s="287"/>
      <c r="CWE5" s="287"/>
      <c r="CWF5" s="287"/>
      <c r="CWG5" s="287"/>
      <c r="CWH5" s="287"/>
      <c r="CWI5" s="287"/>
      <c r="CWJ5" s="287"/>
      <c r="CWK5" s="287"/>
      <c r="CWL5" s="287"/>
      <c r="CWM5" s="287"/>
      <c r="CWN5" s="287"/>
      <c r="CWO5" s="287"/>
      <c r="CWP5" s="287"/>
      <c r="CWQ5" s="287"/>
      <c r="CWR5" s="287"/>
      <c r="CWS5" s="287"/>
      <c r="CWT5" s="287"/>
      <c r="CWU5" s="287"/>
      <c r="CWV5" s="287"/>
      <c r="CWW5" s="287"/>
      <c r="CWX5" s="287"/>
      <c r="CWY5" s="287"/>
      <c r="CWZ5" s="287"/>
      <c r="CXA5" s="287"/>
      <c r="CXB5" s="287"/>
      <c r="CXC5" s="287"/>
      <c r="CXD5" s="287"/>
      <c r="CXE5" s="287"/>
      <c r="CXF5" s="287"/>
      <c r="CXG5" s="287"/>
      <c r="CXH5" s="287"/>
      <c r="CXI5" s="287"/>
      <c r="CXJ5" s="287"/>
      <c r="CXK5" s="287"/>
      <c r="CXL5" s="287"/>
      <c r="CXM5" s="287"/>
      <c r="CXN5" s="287"/>
      <c r="CXO5" s="287"/>
      <c r="CXP5" s="287"/>
      <c r="CXQ5" s="287"/>
      <c r="CXR5" s="287"/>
      <c r="CXS5" s="287"/>
      <c r="CXT5" s="287"/>
      <c r="CXU5" s="287"/>
      <c r="CXV5" s="287"/>
      <c r="CXW5" s="287"/>
      <c r="CXX5" s="287"/>
      <c r="CXY5" s="287"/>
      <c r="CXZ5" s="287"/>
      <c r="CYA5" s="287"/>
      <c r="CYB5" s="287"/>
      <c r="CYC5" s="287"/>
      <c r="CYD5" s="287"/>
      <c r="CYE5" s="287"/>
      <c r="CYF5" s="287"/>
      <c r="CYG5" s="287"/>
      <c r="CYH5" s="287"/>
      <c r="CYI5" s="287"/>
      <c r="CYJ5" s="287"/>
      <c r="CYK5" s="287"/>
      <c r="CYL5" s="287"/>
      <c r="CYM5" s="287"/>
      <c r="CYN5" s="287"/>
      <c r="CYO5" s="287"/>
      <c r="CYP5" s="287"/>
      <c r="CYQ5" s="287"/>
      <c r="CYR5" s="287"/>
      <c r="CYS5" s="287"/>
      <c r="CYT5" s="287"/>
      <c r="CYU5" s="287"/>
      <c r="CYV5" s="287"/>
      <c r="CYW5" s="287"/>
      <c r="CYX5" s="287"/>
      <c r="CYY5" s="287"/>
      <c r="CYZ5" s="287"/>
      <c r="CZA5" s="287"/>
      <c r="CZB5" s="287"/>
      <c r="CZC5" s="287"/>
      <c r="CZD5" s="287"/>
      <c r="CZE5" s="287"/>
      <c r="CZF5" s="287"/>
      <c r="CZG5" s="287"/>
      <c r="CZH5" s="287"/>
      <c r="CZI5" s="287"/>
      <c r="CZJ5" s="287"/>
      <c r="CZK5" s="287"/>
      <c r="CZL5" s="287"/>
      <c r="CZM5" s="287"/>
      <c r="CZN5" s="287"/>
      <c r="CZO5" s="287"/>
      <c r="CZP5" s="287"/>
      <c r="CZQ5" s="287"/>
      <c r="CZR5" s="287"/>
      <c r="CZS5" s="287"/>
      <c r="CZT5" s="287"/>
      <c r="CZU5" s="287"/>
      <c r="CZV5" s="287"/>
      <c r="CZW5" s="287"/>
      <c r="CZX5" s="287"/>
      <c r="CZY5" s="287"/>
      <c r="CZZ5" s="287"/>
      <c r="DAA5" s="287"/>
      <c r="DAB5" s="287"/>
      <c r="DAC5" s="287"/>
      <c r="DAD5" s="287"/>
      <c r="DAE5" s="287"/>
      <c r="DAF5" s="287"/>
      <c r="DAG5" s="287"/>
      <c r="DAH5" s="287"/>
      <c r="DAI5" s="287"/>
      <c r="DAJ5" s="287"/>
      <c r="DAK5" s="287"/>
      <c r="DAL5" s="287"/>
      <c r="DAM5" s="287"/>
      <c r="DAN5" s="287"/>
      <c r="DAO5" s="287"/>
      <c r="DAP5" s="287"/>
      <c r="DAQ5" s="287"/>
      <c r="DAR5" s="287"/>
      <c r="DAS5" s="287"/>
      <c r="DAT5" s="287"/>
      <c r="DAU5" s="287"/>
      <c r="DAV5" s="287"/>
      <c r="DAW5" s="287"/>
      <c r="DAX5" s="287"/>
      <c r="DAY5" s="287"/>
      <c r="DAZ5" s="287"/>
      <c r="DBA5" s="287"/>
      <c r="DBB5" s="287"/>
      <c r="DBC5" s="287"/>
      <c r="DBD5" s="287"/>
      <c r="DBE5" s="287"/>
      <c r="DBF5" s="287"/>
      <c r="DBG5" s="287"/>
      <c r="DBH5" s="287"/>
      <c r="DBI5" s="287"/>
      <c r="DBJ5" s="287"/>
      <c r="DBK5" s="287"/>
      <c r="DBL5" s="287"/>
      <c r="DBM5" s="287"/>
      <c r="DBN5" s="287"/>
      <c r="DBO5" s="287"/>
      <c r="DBP5" s="287"/>
      <c r="DBQ5" s="287"/>
      <c r="DBR5" s="287"/>
      <c r="DBS5" s="287"/>
      <c r="DBT5" s="287"/>
      <c r="DBU5" s="287"/>
      <c r="DBV5" s="287"/>
      <c r="DBW5" s="287"/>
      <c r="DBX5" s="287"/>
      <c r="DBY5" s="287"/>
      <c r="DBZ5" s="287"/>
      <c r="DCA5" s="287"/>
      <c r="DCB5" s="287"/>
      <c r="DCC5" s="287"/>
      <c r="DCD5" s="287"/>
      <c r="DCE5" s="287"/>
      <c r="DCF5" s="287"/>
      <c r="DCG5" s="287"/>
      <c r="DCH5" s="287"/>
      <c r="DCI5" s="287"/>
      <c r="DCJ5" s="287"/>
      <c r="DCK5" s="287"/>
      <c r="DCL5" s="287"/>
      <c r="DCM5" s="287"/>
      <c r="DCN5" s="287"/>
      <c r="DCO5" s="287"/>
      <c r="DCP5" s="287"/>
      <c r="DCQ5" s="287"/>
      <c r="DCR5" s="287"/>
      <c r="DCS5" s="287"/>
      <c r="DCT5" s="287"/>
      <c r="DCU5" s="287"/>
      <c r="DCV5" s="287"/>
      <c r="DCW5" s="287"/>
      <c r="DCX5" s="287"/>
      <c r="DCY5" s="287"/>
      <c r="DCZ5" s="287"/>
      <c r="DDA5" s="287"/>
      <c r="DDB5" s="287"/>
      <c r="DDC5" s="287"/>
      <c r="DDD5" s="287"/>
      <c r="DDE5" s="287"/>
      <c r="DDF5" s="287"/>
      <c r="DDG5" s="287"/>
      <c r="DDH5" s="287"/>
      <c r="DDI5" s="287"/>
      <c r="DDJ5" s="287"/>
      <c r="DDK5" s="287"/>
      <c r="DDL5" s="287"/>
      <c r="DDM5" s="287"/>
      <c r="DDN5" s="287"/>
      <c r="DDO5" s="287"/>
      <c r="DDP5" s="287"/>
      <c r="DDQ5" s="287"/>
      <c r="DDR5" s="287"/>
      <c r="DDS5" s="287"/>
      <c r="DDT5" s="287"/>
      <c r="DDU5" s="287"/>
      <c r="DDV5" s="287"/>
      <c r="DDW5" s="287"/>
      <c r="DDX5" s="287"/>
      <c r="DDY5" s="287"/>
      <c r="DDZ5" s="287"/>
      <c r="DEA5" s="287"/>
      <c r="DEB5" s="287"/>
      <c r="DEC5" s="287"/>
      <c r="DED5" s="287"/>
      <c r="DEE5" s="287"/>
      <c r="DEF5" s="287"/>
      <c r="DEG5" s="287"/>
      <c r="DEH5" s="287"/>
      <c r="DEI5" s="287"/>
      <c r="DEJ5" s="287"/>
      <c r="DEK5" s="287"/>
      <c r="DEL5" s="287"/>
      <c r="DEM5" s="287"/>
      <c r="DEN5" s="287"/>
      <c r="DEO5" s="287"/>
      <c r="DEP5" s="287"/>
      <c r="DEQ5" s="287"/>
      <c r="DER5" s="287"/>
      <c r="DES5" s="287"/>
      <c r="DET5" s="287"/>
      <c r="DEU5" s="287"/>
      <c r="DEV5" s="287"/>
      <c r="DEW5" s="287"/>
      <c r="DEX5" s="287"/>
      <c r="DEY5" s="287"/>
      <c r="DEZ5" s="287"/>
      <c r="DFA5" s="287"/>
      <c r="DFB5" s="287"/>
      <c r="DFC5" s="287"/>
      <c r="DFD5" s="287"/>
      <c r="DFE5" s="287"/>
      <c r="DFF5" s="287"/>
      <c r="DFG5" s="287"/>
      <c r="DFH5" s="287"/>
      <c r="DFI5" s="287"/>
      <c r="DFJ5" s="287"/>
      <c r="DFK5" s="287"/>
      <c r="DFL5" s="287"/>
      <c r="DFM5" s="287"/>
      <c r="DFN5" s="287"/>
      <c r="DFO5" s="287"/>
      <c r="DFP5" s="287"/>
      <c r="DFQ5" s="287"/>
      <c r="DFR5" s="287"/>
      <c r="DFS5" s="287"/>
      <c r="DFT5" s="287"/>
      <c r="DFU5" s="287"/>
      <c r="DFV5" s="287"/>
      <c r="DFW5" s="287"/>
      <c r="DFX5" s="287"/>
      <c r="DFY5" s="287"/>
      <c r="DFZ5" s="287"/>
      <c r="DGA5" s="287"/>
      <c r="DGB5" s="287"/>
      <c r="DGC5" s="287"/>
      <c r="DGD5" s="287"/>
      <c r="DGE5" s="287"/>
      <c r="DGF5" s="287"/>
      <c r="DGG5" s="287"/>
      <c r="DGH5" s="287"/>
      <c r="DGI5" s="287"/>
      <c r="DGJ5" s="287"/>
      <c r="DGK5" s="287"/>
      <c r="DGL5" s="287"/>
      <c r="DGM5" s="287"/>
      <c r="DGN5" s="287"/>
      <c r="DGO5" s="287"/>
      <c r="DGP5" s="287"/>
      <c r="DGQ5" s="287"/>
      <c r="DGR5" s="287"/>
      <c r="DGS5" s="287"/>
      <c r="DGT5" s="287"/>
      <c r="DGU5" s="287"/>
      <c r="DGV5" s="287"/>
      <c r="DGW5" s="287"/>
      <c r="DGX5" s="287"/>
      <c r="DGY5" s="287"/>
      <c r="DGZ5" s="287"/>
      <c r="DHA5" s="287"/>
      <c r="DHB5" s="287"/>
      <c r="DHC5" s="287"/>
      <c r="DHD5" s="287"/>
      <c r="DHE5" s="287"/>
      <c r="DHF5" s="287"/>
      <c r="DHG5" s="287"/>
      <c r="DHH5" s="287"/>
      <c r="DHI5" s="287"/>
      <c r="DHJ5" s="287"/>
      <c r="DHK5" s="287"/>
      <c r="DHL5" s="287"/>
      <c r="DHM5" s="287"/>
      <c r="DHN5" s="287"/>
      <c r="DHO5" s="287"/>
      <c r="DHP5" s="287"/>
      <c r="DHQ5" s="287"/>
      <c r="DHR5" s="287"/>
      <c r="DHS5" s="287"/>
      <c r="DHT5" s="287"/>
      <c r="DHU5" s="287"/>
      <c r="DHV5" s="287"/>
      <c r="DHW5" s="287"/>
      <c r="DHX5" s="287"/>
      <c r="DHY5" s="287"/>
      <c r="DHZ5" s="287"/>
      <c r="DIA5" s="287"/>
      <c r="DIB5" s="287"/>
      <c r="DIC5" s="287"/>
      <c r="DID5" s="287"/>
      <c r="DIE5" s="287"/>
      <c r="DIF5" s="287"/>
      <c r="DIG5" s="287"/>
      <c r="DIH5" s="287"/>
      <c r="DII5" s="287"/>
      <c r="DIJ5" s="287"/>
      <c r="DIK5" s="287"/>
      <c r="DIL5" s="287"/>
      <c r="DIM5" s="287"/>
      <c r="DIN5" s="287"/>
      <c r="DIO5" s="287"/>
      <c r="DIP5" s="287"/>
      <c r="DIQ5" s="287"/>
      <c r="DIR5" s="287"/>
      <c r="DIS5" s="287"/>
      <c r="DIT5" s="287"/>
      <c r="DIU5" s="287"/>
      <c r="DIV5" s="287"/>
      <c r="DIW5" s="287"/>
      <c r="DIX5" s="287"/>
      <c r="DIY5" s="287"/>
      <c r="DIZ5" s="287"/>
      <c r="DJA5" s="287"/>
      <c r="DJB5" s="287"/>
      <c r="DJC5" s="287"/>
      <c r="DJD5" s="287"/>
      <c r="DJE5" s="287"/>
      <c r="DJF5" s="287"/>
      <c r="DJG5" s="287"/>
      <c r="DJH5" s="287"/>
      <c r="DJI5" s="287"/>
      <c r="DJJ5" s="287"/>
      <c r="DJK5" s="287"/>
      <c r="DJL5" s="287"/>
      <c r="DJM5" s="287"/>
      <c r="DJN5" s="287"/>
      <c r="DJO5" s="287"/>
      <c r="DJP5" s="287"/>
      <c r="DJQ5" s="287"/>
      <c r="DJR5" s="287"/>
      <c r="DJS5" s="287"/>
      <c r="DJT5" s="287"/>
      <c r="DJU5" s="287"/>
      <c r="DJV5" s="287"/>
      <c r="DJW5" s="287"/>
      <c r="DJX5" s="287"/>
      <c r="DJY5" s="287"/>
      <c r="DJZ5" s="287"/>
      <c r="DKA5" s="287"/>
      <c r="DKB5" s="287"/>
      <c r="DKC5" s="287"/>
      <c r="DKD5" s="287"/>
      <c r="DKE5" s="287"/>
      <c r="DKF5" s="287"/>
      <c r="DKG5" s="287"/>
      <c r="DKH5" s="287"/>
      <c r="DKI5" s="287"/>
      <c r="DKJ5" s="287"/>
      <c r="DKK5" s="287"/>
      <c r="DKL5" s="287"/>
      <c r="DKM5" s="287"/>
      <c r="DKN5" s="287"/>
      <c r="DKO5" s="287"/>
      <c r="DKP5" s="287"/>
      <c r="DKQ5" s="287"/>
      <c r="DKR5" s="287"/>
      <c r="DKS5" s="287"/>
      <c r="DKT5" s="287"/>
      <c r="DKU5" s="287"/>
      <c r="DKV5" s="287"/>
      <c r="DKW5" s="287"/>
      <c r="DKX5" s="287"/>
      <c r="DKY5" s="287"/>
      <c r="DKZ5" s="287"/>
      <c r="DLA5" s="287"/>
      <c r="DLB5" s="287"/>
      <c r="DLC5" s="287"/>
      <c r="DLD5" s="287"/>
      <c r="DLE5" s="287"/>
      <c r="DLF5" s="287"/>
      <c r="DLG5" s="287"/>
      <c r="DLH5" s="287"/>
      <c r="DLI5" s="287"/>
      <c r="DLJ5" s="287"/>
      <c r="DLK5" s="287"/>
      <c r="DLL5" s="287"/>
      <c r="DLM5" s="287"/>
      <c r="DLN5" s="287"/>
      <c r="DLO5" s="287"/>
      <c r="DLP5" s="287"/>
      <c r="DLQ5" s="287"/>
      <c r="DLR5" s="287"/>
      <c r="DLS5" s="287"/>
      <c r="DLT5" s="287"/>
      <c r="DLU5" s="287"/>
      <c r="DLV5" s="287"/>
      <c r="DLW5" s="287"/>
      <c r="DLX5" s="287"/>
      <c r="DLY5" s="287"/>
      <c r="DLZ5" s="287"/>
      <c r="DMA5" s="287"/>
      <c r="DMB5" s="287"/>
      <c r="DMC5" s="287"/>
      <c r="DMD5" s="287"/>
      <c r="DME5" s="287"/>
      <c r="DMF5" s="287"/>
      <c r="DMG5" s="287"/>
      <c r="DMH5" s="287"/>
      <c r="DMI5" s="287"/>
      <c r="DMJ5" s="287"/>
      <c r="DMK5" s="287"/>
      <c r="DML5" s="287"/>
      <c r="DMM5" s="287"/>
      <c r="DMN5" s="287"/>
      <c r="DMO5" s="287"/>
      <c r="DMP5" s="287"/>
      <c r="DMQ5" s="287"/>
      <c r="DMR5" s="287"/>
      <c r="DMS5" s="287"/>
      <c r="DMT5" s="287"/>
      <c r="DMU5" s="287"/>
      <c r="DMV5" s="287"/>
      <c r="DMW5" s="287"/>
      <c r="DMX5" s="287"/>
      <c r="DMY5" s="287"/>
      <c r="DMZ5" s="287"/>
      <c r="DNA5" s="287"/>
      <c r="DNB5" s="287"/>
      <c r="DNC5" s="287"/>
      <c r="DND5" s="287"/>
      <c r="DNE5" s="287"/>
      <c r="DNF5" s="287"/>
      <c r="DNG5" s="287"/>
      <c r="DNH5" s="287"/>
      <c r="DNI5" s="287"/>
      <c r="DNJ5" s="287"/>
      <c r="DNK5" s="287"/>
      <c r="DNL5" s="287"/>
      <c r="DNM5" s="287"/>
      <c r="DNN5" s="287"/>
      <c r="DNO5" s="287"/>
      <c r="DNP5" s="287"/>
      <c r="DNQ5" s="287"/>
      <c r="DNR5" s="287"/>
      <c r="DNS5" s="287"/>
      <c r="DNT5" s="287"/>
      <c r="DNU5" s="287"/>
      <c r="DNV5" s="287"/>
      <c r="DNW5" s="287"/>
      <c r="DNX5" s="287"/>
      <c r="DNY5" s="287"/>
      <c r="DNZ5" s="287"/>
      <c r="DOA5" s="287"/>
      <c r="DOB5" s="287"/>
      <c r="DOC5" s="287"/>
      <c r="DOD5" s="287"/>
      <c r="DOE5" s="287"/>
      <c r="DOF5" s="287"/>
      <c r="DOG5" s="287"/>
      <c r="DOH5" s="287"/>
      <c r="DOI5" s="287"/>
      <c r="DOJ5" s="287"/>
      <c r="DOK5" s="287"/>
      <c r="DOL5" s="287"/>
      <c r="DOM5" s="287"/>
      <c r="DON5" s="287"/>
      <c r="DOO5" s="287"/>
      <c r="DOP5" s="287"/>
      <c r="DOQ5" s="287"/>
      <c r="DOR5" s="287"/>
      <c r="DOS5" s="287"/>
      <c r="DOT5" s="287"/>
      <c r="DOU5" s="287"/>
      <c r="DOV5" s="287"/>
      <c r="DOW5" s="287"/>
      <c r="DOX5" s="287"/>
      <c r="DOY5" s="287"/>
      <c r="DOZ5" s="287"/>
      <c r="DPA5" s="287"/>
      <c r="DPB5" s="287"/>
      <c r="DPC5" s="287"/>
      <c r="DPD5" s="287"/>
      <c r="DPE5" s="287"/>
      <c r="DPF5" s="287"/>
      <c r="DPG5" s="287"/>
      <c r="DPH5" s="287"/>
      <c r="DPI5" s="287"/>
      <c r="DPJ5" s="287"/>
      <c r="DPK5" s="287"/>
      <c r="DPL5" s="287"/>
      <c r="DPM5" s="287"/>
      <c r="DPN5" s="287"/>
      <c r="DPO5" s="287"/>
      <c r="DPP5" s="287"/>
      <c r="DPQ5" s="287"/>
      <c r="DPR5" s="287"/>
      <c r="DPS5" s="287"/>
      <c r="DPT5" s="287"/>
      <c r="DPU5" s="287"/>
      <c r="DPV5" s="287"/>
      <c r="DPW5" s="287"/>
      <c r="DPX5" s="287"/>
      <c r="DPY5" s="287"/>
      <c r="DPZ5" s="287"/>
      <c r="DQA5" s="287"/>
      <c r="DQB5" s="287"/>
      <c r="DQC5" s="287"/>
      <c r="DQD5" s="287"/>
      <c r="DQE5" s="287"/>
      <c r="DQF5" s="287"/>
      <c r="DQG5" s="287"/>
      <c r="DQH5" s="287"/>
      <c r="DQI5" s="287"/>
      <c r="DQJ5" s="287"/>
      <c r="DQK5" s="287"/>
      <c r="DQL5" s="287"/>
      <c r="DQM5" s="287"/>
      <c r="DQN5" s="287"/>
      <c r="DQO5" s="287"/>
      <c r="DQP5" s="287"/>
      <c r="DQQ5" s="287"/>
      <c r="DQR5" s="287"/>
      <c r="DQS5" s="287"/>
      <c r="DQT5" s="287"/>
      <c r="DQU5" s="287"/>
      <c r="DQV5" s="287"/>
      <c r="DQW5" s="287"/>
      <c r="DQX5" s="287"/>
      <c r="DQY5" s="287"/>
      <c r="DQZ5" s="287"/>
      <c r="DRA5" s="287"/>
      <c r="DRB5" s="287"/>
      <c r="DRC5" s="287"/>
      <c r="DRD5" s="287"/>
      <c r="DRE5" s="287"/>
      <c r="DRF5" s="287"/>
      <c r="DRG5" s="287"/>
      <c r="DRH5" s="287"/>
      <c r="DRI5" s="287"/>
      <c r="DRJ5" s="287"/>
      <c r="DRK5" s="287"/>
      <c r="DRL5" s="287"/>
      <c r="DRM5" s="287"/>
      <c r="DRN5" s="287"/>
      <c r="DRO5" s="287"/>
      <c r="DRP5" s="287"/>
      <c r="DRQ5" s="287"/>
      <c r="DRR5" s="287"/>
      <c r="DRS5" s="287"/>
      <c r="DRT5" s="287"/>
      <c r="DRU5" s="287"/>
      <c r="DRV5" s="287"/>
      <c r="DRW5" s="287"/>
      <c r="DRX5" s="287"/>
      <c r="DRY5" s="287"/>
      <c r="DRZ5" s="287"/>
      <c r="DSA5" s="287"/>
      <c r="DSB5" s="287"/>
      <c r="DSC5" s="287"/>
      <c r="DSD5" s="287"/>
      <c r="DSE5" s="287"/>
      <c r="DSF5" s="287"/>
      <c r="DSG5" s="287"/>
      <c r="DSH5" s="287"/>
      <c r="DSI5" s="287"/>
      <c r="DSJ5" s="287"/>
      <c r="DSK5" s="287"/>
      <c r="DSL5" s="287"/>
      <c r="DSM5" s="287"/>
      <c r="DSN5" s="287"/>
      <c r="DSO5" s="287"/>
      <c r="DSP5" s="287"/>
      <c r="DSQ5" s="287"/>
      <c r="DSR5" s="287"/>
      <c r="DSS5" s="287"/>
      <c r="DST5" s="287"/>
      <c r="DSU5" s="287"/>
      <c r="DSV5" s="287"/>
      <c r="DSW5" s="287"/>
      <c r="DSX5" s="287"/>
      <c r="DSY5" s="287"/>
      <c r="DSZ5" s="287"/>
      <c r="DTA5" s="287"/>
      <c r="DTB5" s="287"/>
      <c r="DTC5" s="287"/>
      <c r="DTD5" s="287"/>
      <c r="DTE5" s="287"/>
      <c r="DTF5" s="287"/>
      <c r="DTG5" s="287"/>
      <c r="DTH5" s="287"/>
      <c r="DTI5" s="287"/>
      <c r="DTJ5" s="287"/>
      <c r="DTK5" s="287"/>
      <c r="DTL5" s="287"/>
      <c r="DTM5" s="287"/>
      <c r="DTN5" s="287"/>
      <c r="DTO5" s="287"/>
      <c r="DTP5" s="287"/>
      <c r="DTQ5" s="287"/>
      <c r="DTR5" s="287"/>
      <c r="DTS5" s="287"/>
      <c r="DTT5" s="287"/>
      <c r="DTU5" s="287"/>
      <c r="DTV5" s="287"/>
      <c r="DTW5" s="287"/>
      <c r="DTX5" s="287"/>
      <c r="DTY5" s="287"/>
      <c r="DTZ5" s="287"/>
      <c r="DUA5" s="287"/>
      <c r="DUB5" s="287"/>
      <c r="DUC5" s="287"/>
      <c r="DUD5" s="287"/>
      <c r="DUE5" s="287"/>
      <c r="DUF5" s="287"/>
      <c r="DUG5" s="287"/>
      <c r="DUH5" s="287"/>
      <c r="DUI5" s="287"/>
      <c r="DUJ5" s="287"/>
      <c r="DUK5" s="287"/>
      <c r="DUL5" s="287"/>
      <c r="DUM5" s="287"/>
      <c r="DUN5" s="287"/>
      <c r="DUO5" s="287"/>
      <c r="DUP5" s="287"/>
      <c r="DUQ5" s="287"/>
      <c r="DUR5" s="287"/>
      <c r="DUS5" s="287"/>
      <c r="DUT5" s="287"/>
      <c r="DUU5" s="287"/>
      <c r="DUV5" s="287"/>
      <c r="DUW5" s="287"/>
      <c r="DUX5" s="287"/>
      <c r="DUY5" s="287"/>
      <c r="DUZ5" s="287"/>
      <c r="DVA5" s="287"/>
      <c r="DVB5" s="287"/>
      <c r="DVC5" s="287"/>
      <c r="DVD5" s="287"/>
      <c r="DVE5" s="287"/>
      <c r="DVF5" s="287"/>
      <c r="DVG5" s="287"/>
      <c r="DVH5" s="287"/>
      <c r="DVI5" s="287"/>
      <c r="DVJ5" s="287"/>
      <c r="DVK5" s="287"/>
      <c r="DVL5" s="287"/>
      <c r="DVM5" s="287"/>
      <c r="DVN5" s="287"/>
      <c r="DVO5" s="287"/>
      <c r="DVP5" s="287"/>
      <c r="DVQ5" s="287"/>
      <c r="DVR5" s="287"/>
      <c r="DVS5" s="287"/>
      <c r="DVT5" s="287"/>
      <c r="DVU5" s="287"/>
      <c r="DVV5" s="287"/>
      <c r="DVW5" s="287"/>
      <c r="DVX5" s="287"/>
      <c r="DVY5" s="287"/>
      <c r="DVZ5" s="287"/>
      <c r="DWA5" s="287"/>
      <c r="DWB5" s="287"/>
      <c r="DWC5" s="287"/>
      <c r="DWD5" s="287"/>
      <c r="DWE5" s="287"/>
      <c r="DWF5" s="287"/>
      <c r="DWG5" s="287"/>
      <c r="DWH5" s="287"/>
      <c r="DWI5" s="287"/>
      <c r="DWJ5" s="287"/>
      <c r="DWK5" s="287"/>
      <c r="DWL5" s="287"/>
      <c r="DWM5" s="287"/>
      <c r="DWN5" s="287"/>
      <c r="DWO5" s="287"/>
      <c r="DWP5" s="287"/>
      <c r="DWQ5" s="287"/>
      <c r="DWR5" s="287"/>
      <c r="DWS5" s="287"/>
      <c r="DWT5" s="287"/>
      <c r="DWU5" s="287"/>
      <c r="DWV5" s="287"/>
      <c r="DWW5" s="287"/>
      <c r="DWX5" s="287"/>
      <c r="DWY5" s="287"/>
      <c r="DWZ5" s="287"/>
      <c r="DXA5" s="287"/>
      <c r="DXB5" s="287"/>
      <c r="DXC5" s="287"/>
      <c r="DXD5" s="287"/>
      <c r="DXE5" s="287"/>
      <c r="DXF5" s="287"/>
      <c r="DXG5" s="287"/>
      <c r="DXH5" s="287"/>
      <c r="DXI5" s="287"/>
      <c r="DXJ5" s="287"/>
      <c r="DXK5" s="287"/>
      <c r="DXL5" s="287"/>
      <c r="DXM5" s="287"/>
      <c r="DXN5" s="287"/>
      <c r="DXO5" s="287"/>
      <c r="DXP5" s="287"/>
      <c r="DXQ5" s="287"/>
      <c r="DXR5" s="287"/>
      <c r="DXS5" s="287"/>
      <c r="DXT5" s="287"/>
      <c r="DXU5" s="287"/>
      <c r="DXV5" s="287"/>
      <c r="DXW5" s="287"/>
      <c r="DXX5" s="287"/>
      <c r="DXY5" s="287"/>
      <c r="DXZ5" s="287"/>
      <c r="DYA5" s="287"/>
      <c r="DYB5" s="287"/>
      <c r="DYC5" s="287"/>
      <c r="DYD5" s="287"/>
      <c r="DYE5" s="287"/>
      <c r="DYF5" s="287"/>
      <c r="DYG5" s="287"/>
      <c r="DYH5" s="287"/>
      <c r="DYI5" s="287"/>
      <c r="DYJ5" s="287"/>
      <c r="DYK5" s="287"/>
      <c r="DYL5" s="287"/>
      <c r="DYM5" s="287"/>
      <c r="DYN5" s="287"/>
      <c r="DYO5" s="287"/>
      <c r="DYP5" s="287"/>
      <c r="DYQ5" s="287"/>
      <c r="DYR5" s="287"/>
      <c r="DYS5" s="287"/>
      <c r="DYT5" s="287"/>
      <c r="DYU5" s="287"/>
      <c r="DYV5" s="287"/>
      <c r="DYW5" s="287"/>
      <c r="DYX5" s="287"/>
      <c r="DYY5" s="287"/>
      <c r="DYZ5" s="287"/>
      <c r="DZA5" s="287"/>
      <c r="DZB5" s="287"/>
      <c r="DZC5" s="287"/>
      <c r="DZD5" s="287"/>
      <c r="DZE5" s="287"/>
      <c r="DZF5" s="287"/>
      <c r="DZG5" s="287"/>
      <c r="DZH5" s="287"/>
      <c r="DZI5" s="287"/>
      <c r="DZJ5" s="287"/>
      <c r="DZK5" s="287"/>
      <c r="DZL5" s="287"/>
      <c r="DZM5" s="287"/>
      <c r="DZN5" s="287"/>
      <c r="DZO5" s="287"/>
      <c r="DZP5" s="287"/>
      <c r="DZQ5" s="287"/>
      <c r="DZR5" s="287"/>
      <c r="DZS5" s="287"/>
      <c r="DZT5" s="287"/>
      <c r="DZU5" s="287"/>
      <c r="DZV5" s="287"/>
      <c r="DZW5" s="287"/>
      <c r="DZX5" s="287"/>
      <c r="DZY5" s="287"/>
      <c r="DZZ5" s="287"/>
      <c r="EAA5" s="287"/>
      <c r="EAB5" s="287"/>
      <c r="EAC5" s="287"/>
      <c r="EAD5" s="287"/>
      <c r="EAE5" s="287"/>
      <c r="EAF5" s="287"/>
      <c r="EAG5" s="287"/>
      <c r="EAH5" s="287"/>
      <c r="EAI5" s="287"/>
      <c r="EAJ5" s="287"/>
      <c r="EAK5" s="287"/>
      <c r="EAL5" s="287"/>
      <c r="EAM5" s="287"/>
      <c r="EAN5" s="287"/>
      <c r="EAO5" s="287"/>
      <c r="EAP5" s="287"/>
      <c r="EAQ5" s="287"/>
      <c r="EAR5" s="287"/>
      <c r="EAS5" s="287"/>
      <c r="EAT5" s="287"/>
      <c r="EAU5" s="287"/>
      <c r="EAV5" s="287"/>
      <c r="EAW5" s="287"/>
      <c r="EAX5" s="287"/>
      <c r="EAY5" s="287"/>
      <c r="EAZ5" s="287"/>
      <c r="EBA5" s="287"/>
      <c r="EBB5" s="287"/>
      <c r="EBC5" s="287"/>
      <c r="EBD5" s="287"/>
      <c r="EBE5" s="287"/>
      <c r="EBF5" s="287"/>
      <c r="EBG5" s="287"/>
      <c r="EBH5" s="287"/>
      <c r="EBI5" s="287"/>
      <c r="EBJ5" s="287"/>
      <c r="EBK5" s="287"/>
      <c r="EBL5" s="287"/>
      <c r="EBM5" s="287"/>
      <c r="EBN5" s="287"/>
      <c r="EBO5" s="287"/>
      <c r="EBP5" s="287"/>
      <c r="EBQ5" s="287"/>
      <c r="EBR5" s="287"/>
      <c r="EBS5" s="287"/>
      <c r="EBT5" s="287"/>
      <c r="EBU5" s="287"/>
      <c r="EBV5" s="287"/>
      <c r="EBW5" s="287"/>
      <c r="EBX5" s="287"/>
      <c r="EBY5" s="287"/>
      <c r="EBZ5" s="287"/>
      <c r="ECA5" s="287"/>
      <c r="ECB5" s="287"/>
      <c r="ECC5" s="287"/>
      <c r="ECD5" s="287"/>
      <c r="ECE5" s="287"/>
      <c r="ECF5" s="287"/>
      <c r="ECG5" s="287"/>
      <c r="ECH5" s="287"/>
      <c r="ECI5" s="287"/>
      <c r="ECJ5" s="287"/>
      <c r="ECK5" s="287"/>
      <c r="ECL5" s="287"/>
      <c r="ECM5" s="287"/>
      <c r="ECN5" s="287"/>
      <c r="ECO5" s="287"/>
      <c r="ECP5" s="287"/>
      <c r="ECQ5" s="287"/>
      <c r="ECR5" s="287"/>
      <c r="ECS5" s="287"/>
      <c r="ECT5" s="287"/>
      <c r="ECU5" s="287"/>
      <c r="ECV5" s="287"/>
      <c r="ECW5" s="287"/>
      <c r="ECX5" s="287"/>
      <c r="ECY5" s="287"/>
      <c r="ECZ5" s="287"/>
      <c r="EDA5" s="287"/>
      <c r="EDB5" s="287"/>
      <c r="EDC5" s="287"/>
      <c r="EDD5" s="287"/>
      <c r="EDE5" s="287"/>
      <c r="EDF5" s="287"/>
      <c r="EDG5" s="287"/>
      <c r="EDH5" s="287"/>
      <c r="EDI5" s="287"/>
      <c r="EDJ5" s="287"/>
      <c r="EDK5" s="287"/>
      <c r="EDL5" s="287"/>
      <c r="EDM5" s="287"/>
      <c r="EDN5" s="287"/>
      <c r="EDO5" s="287"/>
      <c r="EDP5" s="287"/>
      <c r="EDQ5" s="287"/>
      <c r="EDR5" s="287"/>
      <c r="EDS5" s="287"/>
      <c r="EDT5" s="287"/>
      <c r="EDU5" s="287"/>
      <c r="EDV5" s="287"/>
      <c r="EDW5" s="287"/>
      <c r="EDX5" s="287"/>
      <c r="EDY5" s="287"/>
      <c r="EDZ5" s="287"/>
      <c r="EEA5" s="287"/>
      <c r="EEB5" s="287"/>
      <c r="EEC5" s="287"/>
      <c r="EED5" s="287"/>
      <c r="EEE5" s="287"/>
      <c r="EEF5" s="287"/>
      <c r="EEG5" s="287"/>
      <c r="EEH5" s="287"/>
      <c r="EEI5" s="287"/>
      <c r="EEJ5" s="287"/>
      <c r="EEK5" s="287"/>
      <c r="EEL5" s="287"/>
      <c r="EEM5" s="287"/>
      <c r="EEN5" s="287"/>
      <c r="EEO5" s="287"/>
      <c r="EEP5" s="287"/>
      <c r="EEQ5" s="287"/>
      <c r="EER5" s="287"/>
      <c r="EES5" s="287"/>
      <c r="EET5" s="287"/>
      <c r="EEU5" s="287"/>
      <c r="EEV5" s="287"/>
      <c r="EEW5" s="287"/>
      <c r="EEX5" s="287"/>
      <c r="EEY5" s="287"/>
      <c r="EEZ5" s="287"/>
      <c r="EFA5" s="287"/>
      <c r="EFB5" s="287"/>
      <c r="EFC5" s="287"/>
      <c r="EFD5" s="287"/>
      <c r="EFE5" s="287"/>
      <c r="EFF5" s="287"/>
      <c r="EFG5" s="287"/>
      <c r="EFH5" s="287"/>
      <c r="EFI5" s="287"/>
      <c r="EFJ5" s="287"/>
      <c r="EFK5" s="287"/>
      <c r="EFL5" s="287"/>
      <c r="EFM5" s="287"/>
      <c r="EFN5" s="287"/>
      <c r="EFO5" s="287"/>
      <c r="EFP5" s="287"/>
      <c r="EFQ5" s="287"/>
      <c r="EFR5" s="287"/>
      <c r="EFS5" s="287"/>
      <c r="EFT5" s="287"/>
      <c r="EFU5" s="287"/>
      <c r="EFV5" s="287"/>
      <c r="EFW5" s="287"/>
      <c r="EFX5" s="287"/>
      <c r="EFY5" s="287"/>
      <c r="EFZ5" s="287"/>
      <c r="EGA5" s="287"/>
      <c r="EGB5" s="287"/>
      <c r="EGC5" s="287"/>
      <c r="EGD5" s="287"/>
      <c r="EGE5" s="287"/>
      <c r="EGF5" s="287"/>
      <c r="EGG5" s="287"/>
      <c r="EGH5" s="287"/>
      <c r="EGI5" s="287"/>
      <c r="EGJ5" s="287"/>
      <c r="EGK5" s="287"/>
      <c r="EGL5" s="287"/>
      <c r="EGM5" s="287"/>
      <c r="EGN5" s="287"/>
      <c r="EGO5" s="287"/>
      <c r="EGP5" s="287"/>
      <c r="EGQ5" s="287"/>
      <c r="EGR5" s="287"/>
      <c r="EGS5" s="287"/>
      <c r="EGT5" s="287"/>
      <c r="EGU5" s="287"/>
      <c r="EGV5" s="287"/>
      <c r="EGW5" s="287"/>
      <c r="EGX5" s="287"/>
      <c r="EGY5" s="287"/>
      <c r="EGZ5" s="287"/>
      <c r="EHA5" s="287"/>
      <c r="EHB5" s="287"/>
      <c r="EHC5" s="287"/>
      <c r="EHD5" s="287"/>
      <c r="EHE5" s="287"/>
      <c r="EHF5" s="287"/>
      <c r="EHG5" s="287"/>
      <c r="EHH5" s="287"/>
      <c r="EHI5" s="287"/>
      <c r="EHJ5" s="287"/>
      <c r="EHK5" s="287"/>
      <c r="EHL5" s="287"/>
      <c r="EHM5" s="287"/>
      <c r="EHN5" s="287"/>
      <c r="EHO5" s="287"/>
      <c r="EHP5" s="287"/>
      <c r="EHQ5" s="287"/>
      <c r="EHR5" s="287"/>
      <c r="EHS5" s="287"/>
      <c r="EHT5" s="287"/>
      <c r="EHU5" s="287"/>
      <c r="EHV5" s="287"/>
      <c r="EHW5" s="287"/>
      <c r="EHX5" s="287"/>
      <c r="EHY5" s="287"/>
      <c r="EHZ5" s="287"/>
      <c r="EIA5" s="287"/>
      <c r="EIB5" s="287"/>
      <c r="EIC5" s="287"/>
      <c r="EID5" s="287"/>
      <c r="EIE5" s="287"/>
      <c r="EIF5" s="287"/>
      <c r="EIG5" s="287"/>
      <c r="EIH5" s="287"/>
      <c r="EII5" s="287"/>
      <c r="EIJ5" s="287"/>
      <c r="EIK5" s="287"/>
      <c r="EIL5" s="287"/>
      <c r="EIM5" s="287"/>
      <c r="EIN5" s="287"/>
      <c r="EIO5" s="287"/>
      <c r="EIP5" s="287"/>
      <c r="EIQ5" s="287"/>
      <c r="EIR5" s="287"/>
      <c r="EIS5" s="287"/>
      <c r="EIT5" s="287"/>
      <c r="EIU5" s="287"/>
      <c r="EIV5" s="287"/>
      <c r="EIW5" s="287"/>
      <c r="EIX5" s="287"/>
      <c r="EIY5" s="287"/>
      <c r="EIZ5" s="287"/>
      <c r="EJA5" s="287"/>
      <c r="EJB5" s="287"/>
      <c r="EJC5" s="287"/>
      <c r="EJD5" s="287"/>
      <c r="EJE5" s="287"/>
      <c r="EJF5" s="287"/>
      <c r="EJG5" s="287"/>
      <c r="EJH5" s="287"/>
      <c r="EJI5" s="287"/>
      <c r="EJJ5" s="287"/>
      <c r="EJK5" s="287"/>
      <c r="EJL5" s="287"/>
      <c r="EJM5" s="287"/>
      <c r="EJN5" s="287"/>
      <c r="EJO5" s="287"/>
      <c r="EJP5" s="287"/>
      <c r="EJQ5" s="287"/>
      <c r="EJR5" s="287"/>
      <c r="EJS5" s="287"/>
      <c r="EJT5" s="287"/>
      <c r="EJU5" s="287"/>
      <c r="EJV5" s="287"/>
      <c r="EJW5" s="287"/>
      <c r="EJX5" s="287"/>
      <c r="EJY5" s="287"/>
      <c r="EJZ5" s="287"/>
      <c r="EKA5" s="287"/>
      <c r="EKB5" s="287"/>
      <c r="EKC5" s="287"/>
      <c r="EKD5" s="287"/>
      <c r="EKE5" s="287"/>
      <c r="EKF5" s="287"/>
      <c r="EKG5" s="287"/>
      <c r="EKH5" s="287"/>
      <c r="EKI5" s="287"/>
      <c r="EKJ5" s="287"/>
      <c r="EKK5" s="287"/>
      <c r="EKL5" s="287"/>
      <c r="EKM5" s="287"/>
      <c r="EKN5" s="287"/>
      <c r="EKO5" s="287"/>
      <c r="EKP5" s="287"/>
      <c r="EKQ5" s="287"/>
      <c r="EKR5" s="287"/>
      <c r="EKS5" s="287"/>
      <c r="EKT5" s="287"/>
      <c r="EKU5" s="287"/>
      <c r="EKV5" s="287"/>
      <c r="EKW5" s="287"/>
      <c r="EKX5" s="287"/>
      <c r="EKY5" s="287"/>
      <c r="EKZ5" s="287"/>
      <c r="ELA5" s="287"/>
      <c r="ELB5" s="287"/>
      <c r="ELC5" s="287"/>
      <c r="ELD5" s="287"/>
      <c r="ELE5" s="287"/>
      <c r="ELF5" s="287"/>
      <c r="ELG5" s="287"/>
      <c r="ELH5" s="287"/>
      <c r="ELI5" s="287"/>
      <c r="ELJ5" s="287"/>
      <c r="ELK5" s="287"/>
      <c r="ELL5" s="287"/>
      <c r="ELM5" s="287"/>
      <c r="ELN5" s="287"/>
      <c r="ELO5" s="287"/>
      <c r="ELP5" s="287"/>
      <c r="ELQ5" s="287"/>
      <c r="ELR5" s="287"/>
      <c r="ELS5" s="287"/>
      <c r="ELT5" s="287"/>
      <c r="ELU5" s="287"/>
      <c r="ELV5" s="287"/>
      <c r="ELW5" s="287"/>
      <c r="ELX5" s="287"/>
      <c r="ELY5" s="287"/>
      <c r="ELZ5" s="287"/>
      <c r="EMA5" s="287"/>
      <c r="EMB5" s="287"/>
      <c r="EMC5" s="287"/>
      <c r="EMD5" s="287"/>
      <c r="EME5" s="287"/>
      <c r="EMF5" s="287"/>
      <c r="EMG5" s="287"/>
      <c r="EMH5" s="287"/>
      <c r="EMI5" s="287"/>
      <c r="EMJ5" s="287"/>
      <c r="EMK5" s="287"/>
      <c r="EML5" s="287"/>
      <c r="EMM5" s="287"/>
      <c r="EMN5" s="287"/>
      <c r="EMO5" s="287"/>
      <c r="EMP5" s="287"/>
      <c r="EMQ5" s="287"/>
      <c r="EMR5" s="287"/>
      <c r="EMS5" s="287"/>
      <c r="EMT5" s="287"/>
      <c r="EMU5" s="287"/>
      <c r="EMV5" s="287"/>
      <c r="EMW5" s="287"/>
      <c r="EMX5" s="287"/>
      <c r="EMY5" s="287"/>
      <c r="EMZ5" s="287"/>
      <c r="ENA5" s="287"/>
      <c r="ENB5" s="287"/>
      <c r="ENC5" s="287"/>
      <c r="END5" s="287"/>
      <c r="ENE5" s="287"/>
      <c r="ENF5" s="287"/>
      <c r="ENG5" s="287"/>
      <c r="ENH5" s="287"/>
      <c r="ENI5" s="287"/>
      <c r="ENJ5" s="287"/>
      <c r="ENK5" s="287"/>
      <c r="ENL5" s="287"/>
      <c r="ENM5" s="287"/>
      <c r="ENN5" s="287"/>
      <c r="ENO5" s="287"/>
      <c r="ENP5" s="287"/>
      <c r="ENQ5" s="287"/>
      <c r="ENR5" s="287"/>
      <c r="ENS5" s="287"/>
      <c r="ENT5" s="287"/>
      <c r="ENU5" s="287"/>
      <c r="ENV5" s="287"/>
      <c r="ENW5" s="287"/>
      <c r="ENX5" s="287"/>
      <c r="ENY5" s="287"/>
      <c r="ENZ5" s="287"/>
      <c r="EOA5" s="287"/>
      <c r="EOB5" s="287"/>
      <c r="EOC5" s="287"/>
      <c r="EOD5" s="287"/>
      <c r="EOE5" s="287"/>
      <c r="EOF5" s="287"/>
      <c r="EOG5" s="287"/>
      <c r="EOH5" s="287"/>
      <c r="EOI5" s="287"/>
      <c r="EOJ5" s="287"/>
      <c r="EOK5" s="287"/>
      <c r="EOL5" s="287"/>
      <c r="EOM5" s="287"/>
      <c r="EON5" s="287"/>
      <c r="EOO5" s="287"/>
      <c r="EOP5" s="287"/>
      <c r="EOQ5" s="287"/>
      <c r="EOR5" s="287"/>
      <c r="EOS5" s="287"/>
      <c r="EOT5" s="287"/>
      <c r="EOU5" s="287"/>
      <c r="EOV5" s="287"/>
      <c r="EOW5" s="287"/>
      <c r="EOX5" s="287"/>
      <c r="EOY5" s="287"/>
      <c r="EOZ5" s="287"/>
      <c r="EPA5" s="287"/>
      <c r="EPB5" s="287"/>
      <c r="EPC5" s="287"/>
      <c r="EPD5" s="287"/>
      <c r="EPE5" s="287"/>
      <c r="EPF5" s="287"/>
      <c r="EPG5" s="287"/>
      <c r="EPH5" s="287"/>
      <c r="EPI5" s="287"/>
      <c r="EPJ5" s="287"/>
      <c r="EPK5" s="287"/>
      <c r="EPL5" s="287"/>
      <c r="EPM5" s="287"/>
      <c r="EPN5" s="287"/>
      <c r="EPO5" s="287"/>
      <c r="EPP5" s="287"/>
      <c r="EPQ5" s="287"/>
      <c r="EPR5" s="287"/>
      <c r="EPS5" s="287"/>
      <c r="EPT5" s="287"/>
      <c r="EPU5" s="287"/>
      <c r="EPV5" s="287"/>
      <c r="EPW5" s="287"/>
      <c r="EPX5" s="287"/>
      <c r="EPY5" s="287"/>
      <c r="EPZ5" s="287"/>
      <c r="EQA5" s="287"/>
      <c r="EQB5" s="287"/>
      <c r="EQC5" s="287"/>
      <c r="EQD5" s="287"/>
      <c r="EQE5" s="287"/>
      <c r="EQF5" s="287"/>
      <c r="EQG5" s="287"/>
      <c r="EQH5" s="287"/>
      <c r="EQI5" s="287"/>
      <c r="EQJ5" s="287"/>
      <c r="EQK5" s="287"/>
      <c r="EQL5" s="287"/>
      <c r="EQM5" s="287"/>
      <c r="EQN5" s="287"/>
      <c r="EQO5" s="287"/>
      <c r="EQP5" s="287"/>
      <c r="EQQ5" s="287"/>
      <c r="EQR5" s="287"/>
      <c r="EQS5" s="287"/>
      <c r="EQT5" s="287"/>
      <c r="EQU5" s="287"/>
      <c r="EQV5" s="287"/>
      <c r="EQW5" s="287"/>
      <c r="EQX5" s="287"/>
      <c r="EQY5" s="287"/>
      <c r="EQZ5" s="287"/>
      <c r="ERA5" s="287"/>
      <c r="ERB5" s="287"/>
      <c r="ERC5" s="287"/>
      <c r="ERD5" s="287"/>
      <c r="ERE5" s="287"/>
      <c r="ERF5" s="287"/>
      <c r="ERG5" s="287"/>
      <c r="ERH5" s="287"/>
      <c r="ERI5" s="287"/>
      <c r="ERJ5" s="287"/>
      <c r="ERK5" s="287"/>
      <c r="ERL5" s="287"/>
      <c r="ERM5" s="287"/>
      <c r="ERN5" s="287"/>
      <c r="ERO5" s="287"/>
      <c r="ERP5" s="287"/>
      <c r="ERQ5" s="287"/>
      <c r="ERR5" s="287"/>
      <c r="ERS5" s="287"/>
      <c r="ERT5" s="287"/>
      <c r="ERU5" s="287"/>
      <c r="ERV5" s="287"/>
      <c r="ERW5" s="287"/>
      <c r="ERX5" s="287"/>
      <c r="ERY5" s="287"/>
      <c r="ERZ5" s="287"/>
      <c r="ESA5" s="287"/>
      <c r="ESB5" s="287"/>
      <c r="ESC5" s="287"/>
      <c r="ESD5" s="287"/>
      <c r="ESE5" s="287"/>
      <c r="ESF5" s="287"/>
      <c r="ESG5" s="287"/>
      <c r="ESH5" s="287"/>
      <c r="ESI5" s="287"/>
      <c r="ESJ5" s="287"/>
      <c r="ESK5" s="287"/>
      <c r="ESL5" s="287"/>
      <c r="ESM5" s="287"/>
      <c r="ESN5" s="287"/>
      <c r="ESO5" s="287"/>
      <c r="ESP5" s="287"/>
      <c r="ESQ5" s="287"/>
      <c r="ESR5" s="287"/>
      <c r="ESS5" s="287"/>
      <c r="EST5" s="287"/>
      <c r="ESU5" s="287"/>
      <c r="ESV5" s="287"/>
      <c r="ESW5" s="287"/>
      <c r="ESX5" s="287"/>
      <c r="ESY5" s="287"/>
      <c r="ESZ5" s="287"/>
      <c r="ETA5" s="287"/>
      <c r="ETB5" s="287"/>
      <c r="ETC5" s="287"/>
      <c r="ETD5" s="287"/>
      <c r="ETE5" s="287"/>
      <c r="ETF5" s="287"/>
      <c r="ETG5" s="287"/>
      <c r="ETH5" s="287"/>
      <c r="ETI5" s="287"/>
      <c r="ETJ5" s="287"/>
      <c r="ETK5" s="287"/>
      <c r="ETL5" s="287"/>
      <c r="ETM5" s="287"/>
      <c r="ETN5" s="287"/>
      <c r="ETO5" s="287"/>
      <c r="ETP5" s="287"/>
      <c r="ETQ5" s="287"/>
      <c r="ETR5" s="287"/>
      <c r="ETS5" s="287"/>
      <c r="ETT5" s="287"/>
      <c r="ETU5" s="287"/>
      <c r="ETV5" s="287"/>
      <c r="ETW5" s="287"/>
      <c r="ETX5" s="287"/>
      <c r="ETY5" s="287"/>
      <c r="ETZ5" s="287"/>
      <c r="EUA5" s="287"/>
      <c r="EUB5" s="287"/>
      <c r="EUC5" s="287"/>
      <c r="EUD5" s="287"/>
      <c r="EUE5" s="287"/>
      <c r="EUF5" s="287"/>
      <c r="EUG5" s="287"/>
      <c r="EUH5" s="287"/>
      <c r="EUI5" s="287"/>
      <c r="EUJ5" s="287"/>
      <c r="EUK5" s="287"/>
      <c r="EUL5" s="287"/>
      <c r="EUM5" s="287"/>
      <c r="EUN5" s="287"/>
      <c r="EUO5" s="287"/>
      <c r="EUP5" s="287"/>
      <c r="EUQ5" s="287"/>
      <c r="EUR5" s="287"/>
      <c r="EUS5" s="287"/>
      <c r="EUT5" s="287"/>
      <c r="EUU5" s="287"/>
      <c r="EUV5" s="287"/>
      <c r="EUW5" s="287"/>
      <c r="EUX5" s="287"/>
      <c r="EUY5" s="287"/>
      <c r="EUZ5" s="287"/>
      <c r="EVA5" s="287"/>
      <c r="EVB5" s="287"/>
      <c r="EVC5" s="287"/>
      <c r="EVD5" s="287"/>
      <c r="EVE5" s="287"/>
      <c r="EVF5" s="287"/>
      <c r="EVG5" s="287"/>
      <c r="EVH5" s="287"/>
      <c r="EVI5" s="287"/>
      <c r="EVJ5" s="287"/>
      <c r="EVK5" s="287"/>
      <c r="EVL5" s="287"/>
      <c r="EVM5" s="287"/>
      <c r="EVN5" s="287"/>
      <c r="EVO5" s="287"/>
      <c r="EVP5" s="287"/>
      <c r="EVQ5" s="287"/>
      <c r="EVR5" s="287"/>
      <c r="EVS5" s="287"/>
      <c r="EVT5" s="287"/>
      <c r="EVU5" s="287"/>
      <c r="EVV5" s="287"/>
      <c r="EVW5" s="287"/>
      <c r="EVX5" s="287"/>
      <c r="EVY5" s="287"/>
      <c r="EVZ5" s="287"/>
      <c r="EWA5" s="287"/>
      <c r="EWB5" s="287"/>
      <c r="EWC5" s="287"/>
      <c r="EWD5" s="287"/>
      <c r="EWE5" s="287"/>
      <c r="EWF5" s="287"/>
      <c r="EWG5" s="287"/>
      <c r="EWH5" s="287"/>
      <c r="EWI5" s="287"/>
      <c r="EWJ5" s="287"/>
      <c r="EWK5" s="287"/>
      <c r="EWL5" s="287"/>
      <c r="EWM5" s="287"/>
      <c r="EWN5" s="287"/>
      <c r="EWO5" s="287"/>
      <c r="EWP5" s="287"/>
      <c r="EWQ5" s="287"/>
      <c r="EWR5" s="287"/>
      <c r="EWS5" s="287"/>
      <c r="EWT5" s="287"/>
      <c r="EWU5" s="287"/>
      <c r="EWV5" s="287"/>
      <c r="EWW5" s="287"/>
      <c r="EWX5" s="287"/>
      <c r="EWY5" s="287"/>
      <c r="EWZ5" s="287"/>
      <c r="EXA5" s="287"/>
      <c r="EXB5" s="287"/>
      <c r="EXC5" s="287"/>
      <c r="EXD5" s="287"/>
      <c r="EXE5" s="287"/>
      <c r="EXF5" s="287"/>
      <c r="EXG5" s="287"/>
      <c r="EXH5" s="287"/>
      <c r="EXI5" s="287"/>
      <c r="EXJ5" s="287"/>
      <c r="EXK5" s="287"/>
      <c r="EXL5" s="287"/>
      <c r="EXM5" s="287"/>
      <c r="EXN5" s="287"/>
      <c r="EXO5" s="287"/>
      <c r="EXP5" s="287"/>
      <c r="EXQ5" s="287"/>
      <c r="EXR5" s="287"/>
      <c r="EXS5" s="287"/>
      <c r="EXT5" s="287"/>
      <c r="EXU5" s="287"/>
      <c r="EXV5" s="287"/>
      <c r="EXW5" s="287"/>
      <c r="EXX5" s="287"/>
      <c r="EXY5" s="287"/>
      <c r="EXZ5" s="287"/>
      <c r="EYA5" s="287"/>
      <c r="EYB5" s="287"/>
      <c r="EYC5" s="287"/>
      <c r="EYD5" s="287"/>
      <c r="EYE5" s="287"/>
      <c r="EYF5" s="287"/>
      <c r="EYG5" s="287"/>
      <c r="EYH5" s="287"/>
      <c r="EYI5" s="287"/>
      <c r="EYJ5" s="287"/>
      <c r="EYK5" s="287"/>
      <c r="EYL5" s="287"/>
      <c r="EYM5" s="287"/>
      <c r="EYN5" s="287"/>
      <c r="EYO5" s="287"/>
      <c r="EYP5" s="287"/>
      <c r="EYQ5" s="287"/>
      <c r="EYR5" s="287"/>
      <c r="EYS5" s="287"/>
      <c r="EYT5" s="287"/>
      <c r="EYU5" s="287"/>
      <c r="EYV5" s="287"/>
      <c r="EYW5" s="287"/>
      <c r="EYX5" s="287"/>
      <c r="EYY5" s="287"/>
      <c r="EYZ5" s="287"/>
      <c r="EZA5" s="287"/>
      <c r="EZB5" s="287"/>
      <c r="EZC5" s="287"/>
      <c r="EZD5" s="287"/>
      <c r="EZE5" s="287"/>
      <c r="EZF5" s="287"/>
      <c r="EZG5" s="287"/>
      <c r="EZH5" s="287"/>
      <c r="EZI5" s="287"/>
      <c r="EZJ5" s="287"/>
      <c r="EZK5" s="287"/>
      <c r="EZL5" s="287"/>
      <c r="EZM5" s="287"/>
      <c r="EZN5" s="287"/>
      <c r="EZO5" s="287"/>
      <c r="EZP5" s="287"/>
      <c r="EZQ5" s="287"/>
      <c r="EZR5" s="287"/>
      <c r="EZS5" s="287"/>
      <c r="EZT5" s="287"/>
      <c r="EZU5" s="287"/>
      <c r="EZV5" s="287"/>
      <c r="EZW5" s="287"/>
      <c r="EZX5" s="287"/>
      <c r="EZY5" s="287"/>
      <c r="EZZ5" s="287"/>
      <c r="FAA5" s="287"/>
      <c r="FAB5" s="287"/>
      <c r="FAC5" s="287"/>
      <c r="FAD5" s="287"/>
      <c r="FAE5" s="287"/>
      <c r="FAF5" s="287"/>
      <c r="FAG5" s="287"/>
      <c r="FAH5" s="287"/>
      <c r="FAI5" s="287"/>
      <c r="FAJ5" s="287"/>
      <c r="FAK5" s="287"/>
      <c r="FAL5" s="287"/>
      <c r="FAM5" s="287"/>
      <c r="FAN5" s="287"/>
      <c r="FAO5" s="287"/>
      <c r="FAP5" s="287"/>
      <c r="FAQ5" s="287"/>
      <c r="FAR5" s="287"/>
      <c r="FAS5" s="287"/>
      <c r="FAT5" s="287"/>
      <c r="FAU5" s="287"/>
      <c r="FAV5" s="287"/>
      <c r="FAW5" s="287"/>
      <c r="FAX5" s="287"/>
      <c r="FAY5" s="287"/>
      <c r="FAZ5" s="287"/>
      <c r="FBA5" s="287"/>
      <c r="FBB5" s="287"/>
      <c r="FBC5" s="287"/>
      <c r="FBD5" s="287"/>
      <c r="FBE5" s="287"/>
      <c r="FBF5" s="287"/>
      <c r="FBG5" s="287"/>
      <c r="FBH5" s="287"/>
      <c r="FBI5" s="287"/>
      <c r="FBJ5" s="287"/>
      <c r="FBK5" s="287"/>
      <c r="FBL5" s="287"/>
      <c r="FBM5" s="287"/>
      <c r="FBN5" s="287"/>
      <c r="FBO5" s="287"/>
      <c r="FBP5" s="287"/>
      <c r="FBQ5" s="287"/>
      <c r="FBR5" s="287"/>
      <c r="FBS5" s="287"/>
      <c r="FBT5" s="287"/>
      <c r="FBU5" s="287"/>
      <c r="FBV5" s="287"/>
      <c r="FBW5" s="287"/>
      <c r="FBX5" s="287"/>
      <c r="FBY5" s="287"/>
      <c r="FBZ5" s="287"/>
      <c r="FCA5" s="287"/>
      <c r="FCB5" s="287"/>
      <c r="FCC5" s="287"/>
      <c r="FCD5" s="287"/>
      <c r="FCE5" s="287"/>
      <c r="FCF5" s="287"/>
      <c r="FCG5" s="287"/>
      <c r="FCH5" s="287"/>
      <c r="FCI5" s="287"/>
      <c r="FCJ5" s="287"/>
      <c r="FCK5" s="287"/>
      <c r="FCL5" s="287"/>
      <c r="FCM5" s="287"/>
      <c r="FCN5" s="287"/>
      <c r="FCO5" s="287"/>
      <c r="FCP5" s="287"/>
      <c r="FCQ5" s="287"/>
      <c r="FCR5" s="287"/>
      <c r="FCS5" s="287"/>
      <c r="FCT5" s="287"/>
      <c r="FCU5" s="287"/>
      <c r="FCV5" s="287"/>
      <c r="FCW5" s="287"/>
      <c r="FCX5" s="287"/>
      <c r="FCY5" s="287"/>
      <c r="FCZ5" s="287"/>
      <c r="FDA5" s="287"/>
      <c r="FDB5" s="287"/>
      <c r="FDC5" s="287"/>
      <c r="FDD5" s="287"/>
      <c r="FDE5" s="287"/>
      <c r="FDF5" s="287"/>
      <c r="FDG5" s="287"/>
      <c r="FDH5" s="287"/>
      <c r="FDI5" s="287"/>
      <c r="FDJ5" s="287"/>
      <c r="FDK5" s="287"/>
      <c r="FDL5" s="287"/>
      <c r="FDM5" s="287"/>
      <c r="FDN5" s="287"/>
      <c r="FDO5" s="287"/>
      <c r="FDP5" s="287"/>
      <c r="FDQ5" s="287"/>
      <c r="FDR5" s="287"/>
      <c r="FDS5" s="287"/>
      <c r="FDT5" s="287"/>
      <c r="FDU5" s="287"/>
      <c r="FDV5" s="287"/>
      <c r="FDW5" s="287"/>
      <c r="FDX5" s="287"/>
      <c r="FDY5" s="287"/>
      <c r="FDZ5" s="287"/>
      <c r="FEA5" s="287"/>
      <c r="FEB5" s="287"/>
      <c r="FEC5" s="287"/>
      <c r="FED5" s="287"/>
      <c r="FEE5" s="287"/>
      <c r="FEF5" s="287"/>
      <c r="FEG5" s="287"/>
      <c r="FEH5" s="287"/>
      <c r="FEI5" s="287"/>
      <c r="FEJ5" s="287"/>
      <c r="FEK5" s="287"/>
      <c r="FEL5" s="287"/>
      <c r="FEM5" s="287"/>
      <c r="FEN5" s="287"/>
      <c r="FEO5" s="287"/>
      <c r="FEP5" s="287"/>
      <c r="FEQ5" s="287"/>
      <c r="FER5" s="287"/>
      <c r="FES5" s="287"/>
      <c r="FET5" s="287"/>
      <c r="FEU5" s="287"/>
      <c r="FEV5" s="287"/>
      <c r="FEW5" s="287"/>
      <c r="FEX5" s="287"/>
      <c r="FEY5" s="287"/>
      <c r="FEZ5" s="287"/>
      <c r="FFA5" s="287"/>
      <c r="FFB5" s="287"/>
      <c r="FFC5" s="287"/>
      <c r="FFD5" s="287"/>
      <c r="FFE5" s="287"/>
      <c r="FFF5" s="287"/>
      <c r="FFG5" s="287"/>
      <c r="FFH5" s="287"/>
      <c r="FFI5" s="287"/>
      <c r="FFJ5" s="287"/>
      <c r="FFK5" s="287"/>
      <c r="FFL5" s="287"/>
      <c r="FFM5" s="287"/>
      <c r="FFN5" s="287"/>
      <c r="FFO5" s="287"/>
      <c r="FFP5" s="287"/>
      <c r="FFQ5" s="287"/>
      <c r="FFR5" s="287"/>
      <c r="FFS5" s="287"/>
      <c r="FFT5" s="287"/>
      <c r="FFU5" s="287"/>
      <c r="FFV5" s="287"/>
      <c r="FFW5" s="287"/>
      <c r="FFX5" s="287"/>
      <c r="FFY5" s="287"/>
      <c r="FFZ5" s="287"/>
      <c r="FGA5" s="287"/>
      <c r="FGB5" s="287"/>
      <c r="FGC5" s="287"/>
      <c r="FGD5" s="287"/>
      <c r="FGE5" s="287"/>
      <c r="FGF5" s="287"/>
      <c r="FGG5" s="287"/>
      <c r="FGH5" s="287"/>
      <c r="FGI5" s="287"/>
      <c r="FGJ5" s="287"/>
      <c r="FGK5" s="287"/>
      <c r="FGL5" s="287"/>
      <c r="FGM5" s="287"/>
      <c r="FGN5" s="287"/>
      <c r="FGO5" s="287"/>
      <c r="FGP5" s="287"/>
      <c r="FGQ5" s="287"/>
      <c r="FGR5" s="287"/>
      <c r="FGS5" s="287"/>
      <c r="FGT5" s="287"/>
      <c r="FGU5" s="287"/>
      <c r="FGV5" s="287"/>
      <c r="FGW5" s="287"/>
      <c r="FGX5" s="287"/>
      <c r="FGY5" s="287"/>
      <c r="FGZ5" s="287"/>
      <c r="FHA5" s="287"/>
      <c r="FHB5" s="287"/>
      <c r="FHC5" s="287"/>
      <c r="FHD5" s="287"/>
      <c r="FHE5" s="287"/>
      <c r="FHF5" s="287"/>
      <c r="FHG5" s="287"/>
      <c r="FHH5" s="287"/>
      <c r="FHI5" s="287"/>
      <c r="FHJ5" s="287"/>
      <c r="FHK5" s="287"/>
      <c r="FHL5" s="287"/>
      <c r="FHM5" s="287"/>
      <c r="FHN5" s="287"/>
      <c r="FHO5" s="287"/>
      <c r="FHP5" s="287"/>
      <c r="FHQ5" s="287"/>
      <c r="FHR5" s="287"/>
      <c r="FHS5" s="287"/>
      <c r="FHT5" s="287"/>
      <c r="FHU5" s="287"/>
      <c r="FHV5" s="287"/>
      <c r="FHW5" s="287"/>
      <c r="FHX5" s="287"/>
      <c r="FHY5" s="287"/>
      <c r="FHZ5" s="287"/>
      <c r="FIA5" s="287"/>
      <c r="FIB5" s="287"/>
      <c r="FIC5" s="287"/>
      <c r="FID5" s="287"/>
      <c r="FIE5" s="287"/>
      <c r="FIF5" s="287"/>
      <c r="FIG5" s="287"/>
      <c r="FIH5" s="287"/>
      <c r="FII5" s="287"/>
      <c r="FIJ5" s="287"/>
      <c r="FIK5" s="287"/>
      <c r="FIL5" s="287"/>
      <c r="FIM5" s="287"/>
      <c r="FIN5" s="287"/>
      <c r="FIO5" s="287"/>
      <c r="FIP5" s="287"/>
      <c r="FIQ5" s="287"/>
      <c r="FIR5" s="287"/>
      <c r="FIS5" s="287"/>
      <c r="FIT5" s="287"/>
      <c r="FIU5" s="287"/>
      <c r="FIV5" s="287"/>
      <c r="FIW5" s="287"/>
      <c r="FIX5" s="287"/>
      <c r="FIY5" s="287"/>
      <c r="FIZ5" s="287"/>
      <c r="FJA5" s="287"/>
      <c r="FJB5" s="287"/>
      <c r="FJC5" s="287"/>
      <c r="FJD5" s="287"/>
      <c r="FJE5" s="287"/>
      <c r="FJF5" s="287"/>
      <c r="FJG5" s="287"/>
      <c r="FJH5" s="287"/>
      <c r="FJI5" s="287"/>
      <c r="FJJ5" s="287"/>
      <c r="FJK5" s="287"/>
      <c r="FJL5" s="287"/>
      <c r="FJM5" s="287"/>
      <c r="FJN5" s="287"/>
      <c r="FJO5" s="287"/>
      <c r="FJP5" s="287"/>
      <c r="FJQ5" s="287"/>
      <c r="FJR5" s="287"/>
      <c r="FJS5" s="287"/>
      <c r="FJT5" s="287"/>
      <c r="FJU5" s="287"/>
      <c r="FJV5" s="287"/>
      <c r="FJW5" s="287"/>
      <c r="FJX5" s="287"/>
      <c r="FJY5" s="287"/>
      <c r="FJZ5" s="287"/>
      <c r="FKA5" s="287"/>
      <c r="FKB5" s="287"/>
      <c r="FKC5" s="287"/>
      <c r="FKD5" s="287"/>
      <c r="FKE5" s="287"/>
      <c r="FKF5" s="287"/>
      <c r="FKG5" s="287"/>
      <c r="FKH5" s="287"/>
      <c r="FKI5" s="287"/>
      <c r="FKJ5" s="287"/>
      <c r="FKK5" s="287"/>
      <c r="FKL5" s="287"/>
      <c r="FKM5" s="287"/>
      <c r="FKN5" s="287"/>
      <c r="FKO5" s="287"/>
      <c r="FKP5" s="287"/>
      <c r="FKQ5" s="287"/>
      <c r="FKR5" s="287"/>
      <c r="FKS5" s="287"/>
      <c r="FKT5" s="287"/>
      <c r="FKU5" s="287"/>
      <c r="FKV5" s="287"/>
      <c r="FKW5" s="287"/>
      <c r="FKX5" s="287"/>
      <c r="FKY5" s="287"/>
      <c r="FKZ5" s="287"/>
      <c r="FLA5" s="287"/>
      <c r="FLB5" s="287"/>
      <c r="FLC5" s="287"/>
      <c r="FLD5" s="287"/>
      <c r="FLE5" s="287"/>
      <c r="FLF5" s="287"/>
      <c r="FLG5" s="287"/>
      <c r="FLH5" s="287"/>
      <c r="FLI5" s="287"/>
      <c r="FLJ5" s="287"/>
      <c r="FLK5" s="287"/>
      <c r="FLL5" s="287"/>
      <c r="FLM5" s="287"/>
      <c r="FLN5" s="287"/>
      <c r="FLO5" s="287"/>
      <c r="FLP5" s="287"/>
      <c r="FLQ5" s="287"/>
      <c r="FLR5" s="287"/>
      <c r="FLS5" s="287"/>
      <c r="FLT5" s="287"/>
      <c r="FLU5" s="287"/>
      <c r="FLV5" s="287"/>
      <c r="FLW5" s="287"/>
      <c r="FLX5" s="287"/>
      <c r="FLY5" s="287"/>
      <c r="FLZ5" s="287"/>
      <c r="FMA5" s="287"/>
      <c r="FMB5" s="287"/>
      <c r="FMC5" s="287"/>
      <c r="FMD5" s="287"/>
      <c r="FME5" s="287"/>
      <c r="FMF5" s="287"/>
      <c r="FMG5" s="287"/>
      <c r="FMH5" s="287"/>
      <c r="FMI5" s="287"/>
      <c r="FMJ5" s="287"/>
      <c r="FMK5" s="287"/>
      <c r="FML5" s="287"/>
      <c r="FMM5" s="287"/>
      <c r="FMN5" s="287"/>
      <c r="FMO5" s="287"/>
      <c r="FMP5" s="287"/>
      <c r="FMQ5" s="287"/>
      <c r="FMR5" s="287"/>
      <c r="FMS5" s="287"/>
      <c r="FMT5" s="287"/>
      <c r="FMU5" s="287"/>
      <c r="FMV5" s="287"/>
      <c r="FMW5" s="287"/>
      <c r="FMX5" s="287"/>
      <c r="FMY5" s="287"/>
      <c r="FMZ5" s="287"/>
      <c r="FNA5" s="287"/>
      <c r="FNB5" s="287"/>
      <c r="FNC5" s="287"/>
      <c r="FND5" s="287"/>
      <c r="FNE5" s="287"/>
      <c r="FNF5" s="287"/>
      <c r="FNG5" s="287"/>
      <c r="FNH5" s="287"/>
      <c r="FNI5" s="287"/>
      <c r="FNJ5" s="287"/>
      <c r="FNK5" s="287"/>
      <c r="FNL5" s="287"/>
      <c r="FNM5" s="287"/>
      <c r="FNN5" s="287"/>
      <c r="FNO5" s="287"/>
      <c r="FNP5" s="287"/>
      <c r="FNQ5" s="287"/>
      <c r="FNR5" s="287"/>
      <c r="FNS5" s="287"/>
      <c r="FNT5" s="287"/>
      <c r="FNU5" s="287"/>
      <c r="FNV5" s="287"/>
      <c r="FNW5" s="287"/>
      <c r="FNX5" s="287"/>
      <c r="FNY5" s="287"/>
      <c r="FNZ5" s="287"/>
      <c r="FOA5" s="287"/>
      <c r="FOB5" s="287"/>
      <c r="FOC5" s="287"/>
      <c r="FOD5" s="287"/>
      <c r="FOE5" s="287"/>
      <c r="FOF5" s="287"/>
      <c r="FOG5" s="287"/>
      <c r="FOH5" s="287"/>
      <c r="FOI5" s="287"/>
      <c r="FOJ5" s="287"/>
      <c r="FOK5" s="287"/>
      <c r="FOL5" s="287"/>
      <c r="FOM5" s="287"/>
      <c r="FON5" s="287"/>
      <c r="FOO5" s="287"/>
      <c r="FOP5" s="287"/>
      <c r="FOQ5" s="287"/>
      <c r="FOR5" s="287"/>
      <c r="FOS5" s="287"/>
      <c r="FOT5" s="287"/>
      <c r="FOU5" s="287"/>
      <c r="FOV5" s="287"/>
      <c r="FOW5" s="287"/>
      <c r="FOX5" s="287"/>
      <c r="FOY5" s="287"/>
      <c r="FOZ5" s="287"/>
      <c r="FPA5" s="287"/>
      <c r="FPB5" s="287"/>
      <c r="FPC5" s="287"/>
      <c r="FPD5" s="287"/>
      <c r="FPE5" s="287"/>
      <c r="FPF5" s="287"/>
      <c r="FPG5" s="287"/>
      <c r="FPH5" s="287"/>
      <c r="FPI5" s="287"/>
      <c r="FPJ5" s="287"/>
      <c r="FPK5" s="287"/>
      <c r="FPL5" s="287"/>
      <c r="FPM5" s="287"/>
      <c r="FPN5" s="287"/>
      <c r="FPO5" s="287"/>
      <c r="FPP5" s="287"/>
      <c r="FPQ5" s="287"/>
      <c r="FPR5" s="287"/>
      <c r="FPS5" s="287"/>
      <c r="FPT5" s="287"/>
      <c r="FPU5" s="287"/>
      <c r="FPV5" s="287"/>
      <c r="FPW5" s="287"/>
      <c r="FPX5" s="287"/>
      <c r="FPY5" s="287"/>
      <c r="FPZ5" s="287"/>
      <c r="FQA5" s="287"/>
      <c r="FQB5" s="287"/>
      <c r="FQC5" s="287"/>
      <c r="FQD5" s="287"/>
      <c r="FQE5" s="287"/>
      <c r="FQF5" s="287"/>
      <c r="FQG5" s="287"/>
      <c r="FQH5" s="287"/>
      <c r="FQI5" s="287"/>
      <c r="FQJ5" s="287"/>
      <c r="FQK5" s="287"/>
      <c r="FQL5" s="287"/>
      <c r="FQM5" s="287"/>
      <c r="FQN5" s="287"/>
      <c r="FQO5" s="287"/>
      <c r="FQP5" s="287"/>
      <c r="FQQ5" s="287"/>
      <c r="FQR5" s="287"/>
      <c r="FQS5" s="287"/>
      <c r="FQT5" s="287"/>
      <c r="FQU5" s="287"/>
      <c r="FQV5" s="287"/>
      <c r="FQW5" s="287"/>
      <c r="FQX5" s="287"/>
      <c r="FQY5" s="287"/>
      <c r="FQZ5" s="287"/>
      <c r="FRA5" s="287"/>
      <c r="FRB5" s="287"/>
      <c r="FRC5" s="287"/>
      <c r="FRD5" s="287"/>
      <c r="FRE5" s="287"/>
      <c r="FRF5" s="287"/>
      <c r="FRG5" s="287"/>
      <c r="FRH5" s="287"/>
      <c r="FRI5" s="287"/>
      <c r="FRJ5" s="287"/>
      <c r="FRK5" s="287"/>
      <c r="FRL5" s="287"/>
      <c r="FRM5" s="287"/>
      <c r="FRN5" s="287"/>
      <c r="FRO5" s="287"/>
      <c r="FRP5" s="287"/>
      <c r="FRQ5" s="287"/>
      <c r="FRR5" s="287"/>
      <c r="FRS5" s="287"/>
      <c r="FRT5" s="287"/>
      <c r="FRU5" s="287"/>
      <c r="FRV5" s="287"/>
      <c r="FRW5" s="287"/>
      <c r="FRX5" s="287"/>
      <c r="FRY5" s="287"/>
      <c r="FRZ5" s="287"/>
      <c r="FSA5" s="287"/>
      <c r="FSB5" s="287"/>
      <c r="FSC5" s="287"/>
      <c r="FSD5" s="287"/>
      <c r="FSE5" s="287"/>
      <c r="FSF5" s="287"/>
      <c r="FSG5" s="287"/>
      <c r="FSH5" s="287"/>
      <c r="FSI5" s="287"/>
      <c r="FSJ5" s="287"/>
      <c r="FSK5" s="287"/>
      <c r="FSL5" s="287"/>
      <c r="FSM5" s="287"/>
      <c r="FSN5" s="287"/>
      <c r="FSO5" s="287"/>
      <c r="FSP5" s="287"/>
      <c r="FSQ5" s="287"/>
      <c r="FSR5" s="287"/>
      <c r="FSS5" s="287"/>
      <c r="FST5" s="287"/>
      <c r="FSU5" s="287"/>
      <c r="FSV5" s="287"/>
      <c r="FSW5" s="287"/>
      <c r="FSX5" s="287"/>
      <c r="FSY5" s="287"/>
      <c r="FSZ5" s="287"/>
      <c r="FTA5" s="287"/>
      <c r="FTB5" s="287"/>
      <c r="FTC5" s="287"/>
      <c r="FTD5" s="287"/>
      <c r="FTE5" s="287"/>
      <c r="FTF5" s="287"/>
      <c r="FTG5" s="287"/>
      <c r="FTH5" s="287"/>
      <c r="FTI5" s="287"/>
      <c r="FTJ5" s="287"/>
      <c r="FTK5" s="287"/>
      <c r="FTL5" s="287"/>
      <c r="FTM5" s="287"/>
      <c r="FTN5" s="287"/>
      <c r="FTO5" s="287"/>
      <c r="FTP5" s="287"/>
      <c r="FTQ5" s="287"/>
      <c r="FTR5" s="287"/>
      <c r="FTS5" s="287"/>
      <c r="FTT5" s="287"/>
      <c r="FTU5" s="287"/>
      <c r="FTV5" s="287"/>
      <c r="FTW5" s="287"/>
      <c r="FTX5" s="287"/>
      <c r="FTY5" s="287"/>
      <c r="FTZ5" s="287"/>
      <c r="FUA5" s="287"/>
      <c r="FUB5" s="287"/>
      <c r="FUC5" s="287"/>
      <c r="FUD5" s="287"/>
      <c r="FUE5" s="287"/>
      <c r="FUF5" s="287"/>
      <c r="FUG5" s="287"/>
      <c r="FUH5" s="287"/>
      <c r="FUI5" s="287"/>
      <c r="FUJ5" s="287"/>
      <c r="FUK5" s="287"/>
      <c r="FUL5" s="287"/>
      <c r="FUM5" s="287"/>
      <c r="FUN5" s="287"/>
      <c r="FUO5" s="287"/>
      <c r="FUP5" s="287"/>
      <c r="FUQ5" s="287"/>
      <c r="FUR5" s="287"/>
      <c r="FUS5" s="287"/>
      <c r="FUT5" s="287"/>
      <c r="FUU5" s="287"/>
      <c r="FUV5" s="287"/>
      <c r="FUW5" s="287"/>
      <c r="FUX5" s="287"/>
      <c r="FUY5" s="287"/>
      <c r="FUZ5" s="287"/>
      <c r="FVA5" s="287"/>
      <c r="FVB5" s="287"/>
      <c r="FVC5" s="287"/>
      <c r="FVD5" s="287"/>
      <c r="FVE5" s="287"/>
      <c r="FVF5" s="287"/>
      <c r="FVG5" s="287"/>
      <c r="FVH5" s="287"/>
      <c r="FVI5" s="287"/>
      <c r="FVJ5" s="287"/>
      <c r="FVK5" s="287"/>
      <c r="FVL5" s="287"/>
      <c r="FVM5" s="287"/>
      <c r="FVN5" s="287"/>
      <c r="FVO5" s="287"/>
      <c r="FVP5" s="287"/>
      <c r="FVQ5" s="287"/>
      <c r="FVR5" s="287"/>
      <c r="FVS5" s="287"/>
      <c r="FVT5" s="287"/>
      <c r="FVU5" s="287"/>
      <c r="FVV5" s="287"/>
      <c r="FVW5" s="287"/>
      <c r="FVX5" s="287"/>
      <c r="FVY5" s="287"/>
      <c r="FVZ5" s="287"/>
      <c r="FWA5" s="287"/>
      <c r="FWB5" s="287"/>
      <c r="FWC5" s="287"/>
      <c r="FWD5" s="287"/>
      <c r="FWE5" s="287"/>
      <c r="FWF5" s="287"/>
      <c r="FWG5" s="287"/>
      <c r="FWH5" s="287"/>
      <c r="FWI5" s="287"/>
      <c r="FWJ5" s="287"/>
      <c r="FWK5" s="287"/>
      <c r="FWL5" s="287"/>
      <c r="FWM5" s="287"/>
      <c r="FWN5" s="287"/>
      <c r="FWO5" s="287"/>
      <c r="FWP5" s="287"/>
      <c r="FWQ5" s="287"/>
      <c r="FWR5" s="287"/>
      <c r="FWS5" s="287"/>
      <c r="FWT5" s="287"/>
      <c r="FWU5" s="287"/>
      <c r="FWV5" s="287"/>
      <c r="FWW5" s="287"/>
      <c r="FWX5" s="287"/>
      <c r="FWY5" s="287"/>
      <c r="FWZ5" s="287"/>
      <c r="FXA5" s="287"/>
      <c r="FXB5" s="287"/>
      <c r="FXC5" s="287"/>
      <c r="FXD5" s="287"/>
      <c r="FXE5" s="287"/>
      <c r="FXF5" s="287"/>
      <c r="FXG5" s="287"/>
      <c r="FXH5" s="287"/>
      <c r="FXI5" s="287"/>
      <c r="FXJ5" s="287"/>
      <c r="FXK5" s="287"/>
      <c r="FXL5" s="287"/>
      <c r="FXM5" s="287"/>
      <c r="FXN5" s="287"/>
      <c r="FXO5" s="287"/>
      <c r="FXP5" s="287"/>
      <c r="FXQ5" s="287"/>
      <c r="FXR5" s="287"/>
      <c r="FXS5" s="287"/>
      <c r="FXT5" s="287"/>
      <c r="FXU5" s="287"/>
      <c r="FXV5" s="287"/>
      <c r="FXW5" s="287"/>
      <c r="FXX5" s="287"/>
      <c r="FXY5" s="287"/>
      <c r="FXZ5" s="287"/>
      <c r="FYA5" s="287"/>
      <c r="FYB5" s="287"/>
      <c r="FYC5" s="287"/>
      <c r="FYD5" s="287"/>
      <c r="FYE5" s="287"/>
      <c r="FYF5" s="287"/>
      <c r="FYG5" s="287"/>
      <c r="FYH5" s="287"/>
      <c r="FYI5" s="287"/>
      <c r="FYJ5" s="287"/>
      <c r="FYK5" s="287"/>
      <c r="FYL5" s="287"/>
      <c r="FYM5" s="287"/>
      <c r="FYN5" s="287"/>
      <c r="FYO5" s="287"/>
      <c r="FYP5" s="287"/>
      <c r="FYQ5" s="287"/>
      <c r="FYR5" s="287"/>
      <c r="FYS5" s="287"/>
      <c r="FYT5" s="287"/>
      <c r="FYU5" s="287"/>
      <c r="FYV5" s="287"/>
      <c r="FYW5" s="287"/>
      <c r="FYX5" s="287"/>
      <c r="FYY5" s="287"/>
      <c r="FYZ5" s="287"/>
      <c r="FZA5" s="287"/>
      <c r="FZB5" s="287"/>
      <c r="FZC5" s="287"/>
      <c r="FZD5" s="287"/>
      <c r="FZE5" s="287"/>
      <c r="FZF5" s="287"/>
      <c r="FZG5" s="287"/>
      <c r="FZH5" s="287"/>
      <c r="FZI5" s="287"/>
      <c r="FZJ5" s="287"/>
      <c r="FZK5" s="287"/>
      <c r="FZL5" s="287"/>
      <c r="FZM5" s="287"/>
      <c r="FZN5" s="287"/>
      <c r="FZO5" s="287"/>
      <c r="FZP5" s="287"/>
      <c r="FZQ5" s="287"/>
      <c r="FZR5" s="287"/>
      <c r="FZS5" s="287"/>
      <c r="FZT5" s="287"/>
      <c r="FZU5" s="287"/>
      <c r="FZV5" s="287"/>
      <c r="FZW5" s="287"/>
      <c r="FZX5" s="287"/>
      <c r="FZY5" s="287"/>
      <c r="FZZ5" s="287"/>
      <c r="GAA5" s="287"/>
      <c r="GAB5" s="287"/>
      <c r="GAC5" s="287"/>
      <c r="GAD5" s="287"/>
      <c r="GAE5" s="287"/>
      <c r="GAF5" s="287"/>
      <c r="GAG5" s="287"/>
      <c r="GAH5" s="287"/>
      <c r="GAI5" s="287"/>
      <c r="GAJ5" s="287"/>
      <c r="GAK5" s="287"/>
      <c r="GAL5" s="287"/>
      <c r="GAM5" s="287"/>
      <c r="GAN5" s="287"/>
      <c r="GAO5" s="287"/>
      <c r="GAP5" s="287"/>
      <c r="GAQ5" s="287"/>
      <c r="GAR5" s="287"/>
      <c r="GAS5" s="287"/>
      <c r="GAT5" s="287"/>
      <c r="GAU5" s="287"/>
      <c r="GAV5" s="287"/>
      <c r="GAW5" s="287"/>
      <c r="GAX5" s="287"/>
      <c r="GAY5" s="287"/>
      <c r="GAZ5" s="287"/>
      <c r="GBA5" s="287"/>
      <c r="GBB5" s="287"/>
      <c r="GBC5" s="287"/>
      <c r="GBD5" s="287"/>
      <c r="GBE5" s="287"/>
      <c r="GBF5" s="287"/>
      <c r="GBG5" s="287"/>
      <c r="GBH5" s="287"/>
      <c r="GBI5" s="287"/>
      <c r="GBJ5" s="287"/>
      <c r="GBK5" s="287"/>
      <c r="GBL5" s="287"/>
      <c r="GBM5" s="287"/>
      <c r="GBN5" s="287"/>
      <c r="GBO5" s="287"/>
      <c r="GBP5" s="287"/>
      <c r="GBQ5" s="287"/>
      <c r="GBR5" s="287"/>
      <c r="GBS5" s="287"/>
      <c r="GBT5" s="287"/>
      <c r="GBU5" s="287"/>
      <c r="GBV5" s="287"/>
      <c r="GBW5" s="287"/>
      <c r="GBX5" s="287"/>
      <c r="GBY5" s="287"/>
      <c r="GBZ5" s="287"/>
      <c r="GCA5" s="287"/>
      <c r="GCB5" s="287"/>
      <c r="GCC5" s="287"/>
      <c r="GCD5" s="287"/>
      <c r="GCE5" s="287"/>
      <c r="GCF5" s="287"/>
      <c r="GCG5" s="287"/>
      <c r="GCH5" s="287"/>
      <c r="GCI5" s="287"/>
      <c r="GCJ5" s="287"/>
      <c r="GCK5" s="287"/>
      <c r="GCL5" s="287"/>
      <c r="GCM5" s="287"/>
      <c r="GCN5" s="287"/>
      <c r="GCO5" s="287"/>
      <c r="GCP5" s="287"/>
      <c r="GCQ5" s="287"/>
      <c r="GCR5" s="287"/>
      <c r="GCS5" s="287"/>
      <c r="GCT5" s="287"/>
      <c r="GCU5" s="287"/>
      <c r="GCV5" s="287"/>
      <c r="GCW5" s="287"/>
      <c r="GCX5" s="287"/>
      <c r="GCY5" s="287"/>
      <c r="GCZ5" s="287"/>
      <c r="GDA5" s="287"/>
      <c r="GDB5" s="287"/>
      <c r="GDC5" s="287"/>
      <c r="GDD5" s="287"/>
      <c r="GDE5" s="287"/>
      <c r="GDF5" s="287"/>
      <c r="GDG5" s="287"/>
      <c r="GDH5" s="287"/>
      <c r="GDI5" s="287"/>
      <c r="GDJ5" s="287"/>
      <c r="GDK5" s="287"/>
      <c r="GDL5" s="287"/>
      <c r="GDM5" s="287"/>
      <c r="GDN5" s="287"/>
      <c r="GDO5" s="287"/>
      <c r="GDP5" s="287"/>
      <c r="GDQ5" s="287"/>
      <c r="GDR5" s="287"/>
      <c r="GDS5" s="287"/>
      <c r="GDT5" s="287"/>
      <c r="GDU5" s="287"/>
      <c r="GDV5" s="287"/>
      <c r="GDW5" s="287"/>
      <c r="GDX5" s="287"/>
      <c r="GDY5" s="287"/>
      <c r="GDZ5" s="287"/>
      <c r="GEA5" s="287"/>
      <c r="GEB5" s="287"/>
      <c r="GEC5" s="287"/>
      <c r="GED5" s="287"/>
      <c r="GEE5" s="287"/>
      <c r="GEF5" s="287"/>
      <c r="GEG5" s="287"/>
      <c r="GEH5" s="287"/>
      <c r="GEI5" s="287"/>
      <c r="GEJ5" s="287"/>
      <c r="GEK5" s="287"/>
      <c r="GEL5" s="287"/>
      <c r="GEM5" s="287"/>
      <c r="GEN5" s="287"/>
      <c r="GEO5" s="287"/>
      <c r="GEP5" s="287"/>
      <c r="GEQ5" s="287"/>
      <c r="GER5" s="287"/>
      <c r="GES5" s="287"/>
      <c r="GET5" s="287"/>
      <c r="GEU5" s="287"/>
      <c r="GEV5" s="287"/>
      <c r="GEW5" s="287"/>
      <c r="GEX5" s="287"/>
      <c r="GEY5" s="287"/>
      <c r="GEZ5" s="287"/>
      <c r="GFA5" s="287"/>
      <c r="GFB5" s="287"/>
      <c r="GFC5" s="287"/>
      <c r="GFD5" s="287"/>
      <c r="GFE5" s="287"/>
      <c r="GFF5" s="287"/>
      <c r="GFG5" s="287"/>
      <c r="GFH5" s="287"/>
      <c r="GFI5" s="287"/>
      <c r="GFJ5" s="287"/>
      <c r="GFK5" s="287"/>
      <c r="GFL5" s="287"/>
      <c r="GFM5" s="287"/>
      <c r="GFN5" s="287"/>
      <c r="GFO5" s="287"/>
      <c r="GFP5" s="287"/>
      <c r="GFQ5" s="287"/>
      <c r="GFR5" s="287"/>
      <c r="GFS5" s="287"/>
      <c r="GFT5" s="287"/>
      <c r="GFU5" s="287"/>
      <c r="GFV5" s="287"/>
      <c r="GFW5" s="287"/>
      <c r="GFX5" s="287"/>
      <c r="GFY5" s="287"/>
      <c r="GFZ5" s="287"/>
      <c r="GGA5" s="287"/>
      <c r="GGB5" s="287"/>
      <c r="GGC5" s="287"/>
      <c r="GGD5" s="287"/>
      <c r="GGE5" s="287"/>
      <c r="GGF5" s="287"/>
      <c r="GGG5" s="287"/>
      <c r="GGH5" s="287"/>
      <c r="GGI5" s="287"/>
      <c r="GGJ5" s="287"/>
      <c r="GGK5" s="287"/>
      <c r="GGL5" s="287"/>
      <c r="GGM5" s="287"/>
      <c r="GGN5" s="287"/>
      <c r="GGO5" s="287"/>
      <c r="GGP5" s="287"/>
      <c r="GGQ5" s="287"/>
      <c r="GGR5" s="287"/>
      <c r="GGS5" s="287"/>
      <c r="GGT5" s="287"/>
      <c r="GGU5" s="287"/>
      <c r="GGV5" s="287"/>
      <c r="GGW5" s="287"/>
      <c r="GGX5" s="287"/>
      <c r="GGY5" s="287"/>
      <c r="GGZ5" s="287"/>
      <c r="GHA5" s="287"/>
      <c r="GHB5" s="287"/>
      <c r="GHC5" s="287"/>
      <c r="GHD5" s="287"/>
      <c r="GHE5" s="287"/>
      <c r="GHF5" s="287"/>
      <c r="GHG5" s="287"/>
      <c r="GHH5" s="287"/>
      <c r="GHI5" s="287"/>
      <c r="GHJ5" s="287"/>
      <c r="GHK5" s="287"/>
      <c r="GHL5" s="287"/>
      <c r="GHM5" s="287"/>
      <c r="GHN5" s="287"/>
      <c r="GHO5" s="287"/>
      <c r="GHP5" s="287"/>
      <c r="GHQ5" s="287"/>
      <c r="GHR5" s="287"/>
      <c r="GHS5" s="287"/>
      <c r="GHT5" s="287"/>
      <c r="GHU5" s="287"/>
      <c r="GHV5" s="287"/>
      <c r="GHW5" s="287"/>
      <c r="GHX5" s="287"/>
      <c r="GHY5" s="287"/>
      <c r="GHZ5" s="287"/>
      <c r="GIA5" s="287"/>
      <c r="GIB5" s="287"/>
      <c r="GIC5" s="287"/>
      <c r="GID5" s="287"/>
      <c r="GIE5" s="287"/>
      <c r="GIF5" s="287"/>
      <c r="GIG5" s="287"/>
      <c r="GIH5" s="287"/>
      <c r="GII5" s="287"/>
      <c r="GIJ5" s="287"/>
      <c r="GIK5" s="287"/>
      <c r="GIL5" s="287"/>
      <c r="GIM5" s="287"/>
      <c r="GIN5" s="287"/>
      <c r="GIO5" s="287"/>
      <c r="GIP5" s="287"/>
      <c r="GIQ5" s="287"/>
      <c r="GIR5" s="287"/>
      <c r="GIS5" s="287"/>
      <c r="GIT5" s="287"/>
      <c r="GIU5" s="287"/>
      <c r="GIV5" s="287"/>
      <c r="GIW5" s="287"/>
      <c r="GIX5" s="287"/>
      <c r="GIY5" s="287"/>
      <c r="GIZ5" s="287"/>
      <c r="GJA5" s="287"/>
      <c r="GJB5" s="287"/>
      <c r="GJC5" s="287"/>
      <c r="GJD5" s="287"/>
      <c r="GJE5" s="287"/>
      <c r="GJF5" s="287"/>
      <c r="GJG5" s="287"/>
      <c r="GJH5" s="287"/>
      <c r="GJI5" s="287"/>
      <c r="GJJ5" s="287"/>
      <c r="GJK5" s="287"/>
      <c r="GJL5" s="287"/>
      <c r="GJM5" s="287"/>
      <c r="GJN5" s="287"/>
      <c r="GJO5" s="287"/>
      <c r="GJP5" s="287"/>
      <c r="GJQ5" s="287"/>
      <c r="GJR5" s="287"/>
      <c r="GJS5" s="287"/>
      <c r="GJT5" s="287"/>
      <c r="GJU5" s="287"/>
      <c r="GJV5" s="287"/>
      <c r="GJW5" s="287"/>
      <c r="GJX5" s="287"/>
      <c r="GJY5" s="287"/>
      <c r="GJZ5" s="287"/>
      <c r="GKA5" s="287"/>
      <c r="GKB5" s="287"/>
      <c r="GKC5" s="287"/>
      <c r="GKD5" s="287"/>
      <c r="GKE5" s="287"/>
      <c r="GKF5" s="287"/>
      <c r="GKG5" s="287"/>
      <c r="GKH5" s="287"/>
      <c r="GKI5" s="287"/>
      <c r="GKJ5" s="287"/>
      <c r="GKK5" s="287"/>
      <c r="GKL5" s="287"/>
      <c r="GKM5" s="287"/>
      <c r="GKN5" s="287"/>
      <c r="GKO5" s="287"/>
      <c r="GKP5" s="287"/>
      <c r="GKQ5" s="287"/>
      <c r="GKR5" s="287"/>
      <c r="GKS5" s="287"/>
      <c r="GKT5" s="287"/>
      <c r="GKU5" s="287"/>
      <c r="GKV5" s="287"/>
      <c r="GKW5" s="287"/>
      <c r="GKX5" s="287"/>
      <c r="GKY5" s="287"/>
      <c r="GKZ5" s="287"/>
      <c r="GLA5" s="287"/>
      <c r="GLB5" s="287"/>
      <c r="GLC5" s="287"/>
      <c r="GLD5" s="287"/>
      <c r="GLE5" s="287"/>
      <c r="GLF5" s="287"/>
      <c r="GLG5" s="287"/>
      <c r="GLH5" s="287"/>
      <c r="GLI5" s="287"/>
      <c r="GLJ5" s="287"/>
      <c r="GLK5" s="287"/>
      <c r="GLL5" s="287"/>
      <c r="GLM5" s="287"/>
      <c r="GLN5" s="287"/>
      <c r="GLO5" s="287"/>
      <c r="GLP5" s="287"/>
      <c r="GLQ5" s="287"/>
      <c r="GLR5" s="287"/>
      <c r="GLS5" s="287"/>
      <c r="GLT5" s="287"/>
      <c r="GLU5" s="287"/>
      <c r="GLV5" s="287"/>
      <c r="GLW5" s="287"/>
      <c r="GLX5" s="287"/>
      <c r="GLY5" s="287"/>
      <c r="GLZ5" s="287"/>
      <c r="GMA5" s="287"/>
      <c r="GMB5" s="287"/>
      <c r="GMC5" s="287"/>
      <c r="GMD5" s="287"/>
      <c r="GME5" s="287"/>
      <c r="GMF5" s="287"/>
      <c r="GMG5" s="287"/>
      <c r="GMH5" s="287"/>
      <c r="GMI5" s="287"/>
      <c r="GMJ5" s="287"/>
      <c r="GMK5" s="287"/>
      <c r="GML5" s="287"/>
      <c r="GMM5" s="287"/>
      <c r="GMN5" s="287"/>
      <c r="GMO5" s="287"/>
      <c r="GMP5" s="287"/>
      <c r="GMQ5" s="287"/>
      <c r="GMR5" s="287"/>
      <c r="GMS5" s="287"/>
      <c r="GMT5" s="287"/>
      <c r="GMU5" s="287"/>
      <c r="GMV5" s="287"/>
      <c r="GMW5" s="287"/>
      <c r="GMX5" s="287"/>
      <c r="GMY5" s="287"/>
      <c r="GMZ5" s="287"/>
      <c r="GNA5" s="287"/>
      <c r="GNB5" s="287"/>
      <c r="GNC5" s="287"/>
      <c r="GND5" s="287"/>
      <c r="GNE5" s="287"/>
      <c r="GNF5" s="287"/>
      <c r="GNG5" s="287"/>
      <c r="GNH5" s="287"/>
      <c r="GNI5" s="287"/>
      <c r="GNJ5" s="287"/>
      <c r="GNK5" s="287"/>
      <c r="GNL5" s="287"/>
      <c r="GNM5" s="287"/>
      <c r="GNN5" s="287"/>
      <c r="GNO5" s="287"/>
      <c r="GNP5" s="287"/>
      <c r="GNQ5" s="287"/>
      <c r="GNR5" s="287"/>
      <c r="GNS5" s="287"/>
      <c r="GNT5" s="287"/>
      <c r="GNU5" s="287"/>
      <c r="GNV5" s="287"/>
      <c r="GNW5" s="287"/>
      <c r="GNX5" s="287"/>
      <c r="GNY5" s="287"/>
      <c r="GNZ5" s="287"/>
      <c r="GOA5" s="287"/>
      <c r="GOB5" s="287"/>
      <c r="GOC5" s="287"/>
      <c r="GOD5" s="287"/>
      <c r="GOE5" s="287"/>
      <c r="GOF5" s="287"/>
      <c r="GOG5" s="287"/>
      <c r="GOH5" s="287"/>
      <c r="GOI5" s="287"/>
      <c r="GOJ5" s="287"/>
      <c r="GOK5" s="287"/>
      <c r="GOL5" s="287"/>
      <c r="GOM5" s="287"/>
      <c r="GON5" s="287"/>
      <c r="GOO5" s="287"/>
      <c r="GOP5" s="287"/>
      <c r="GOQ5" s="287"/>
      <c r="GOR5" s="287"/>
      <c r="GOS5" s="287"/>
      <c r="GOT5" s="287"/>
      <c r="GOU5" s="287"/>
      <c r="GOV5" s="287"/>
      <c r="GOW5" s="287"/>
      <c r="GOX5" s="287"/>
      <c r="GOY5" s="287"/>
      <c r="GOZ5" s="287"/>
      <c r="GPA5" s="287"/>
      <c r="GPB5" s="287"/>
      <c r="GPC5" s="287"/>
      <c r="GPD5" s="287"/>
      <c r="GPE5" s="287"/>
      <c r="GPF5" s="287"/>
      <c r="GPG5" s="287"/>
      <c r="GPH5" s="287"/>
      <c r="GPI5" s="287"/>
      <c r="GPJ5" s="287"/>
      <c r="GPK5" s="287"/>
      <c r="GPL5" s="287"/>
      <c r="GPM5" s="287"/>
      <c r="GPN5" s="287"/>
      <c r="GPO5" s="287"/>
      <c r="GPP5" s="287"/>
      <c r="GPQ5" s="287"/>
      <c r="GPR5" s="287"/>
      <c r="GPS5" s="287"/>
      <c r="GPT5" s="287"/>
      <c r="GPU5" s="287"/>
      <c r="GPV5" s="287"/>
      <c r="GPW5" s="287"/>
      <c r="GPX5" s="287"/>
      <c r="GPY5" s="287"/>
      <c r="GPZ5" s="287"/>
      <c r="GQA5" s="287"/>
      <c r="GQB5" s="287"/>
      <c r="GQC5" s="287"/>
      <c r="GQD5" s="287"/>
      <c r="GQE5" s="287"/>
      <c r="GQF5" s="287"/>
      <c r="GQG5" s="287"/>
      <c r="GQH5" s="287"/>
      <c r="GQI5" s="287"/>
      <c r="GQJ5" s="287"/>
      <c r="GQK5" s="287"/>
      <c r="GQL5" s="287"/>
      <c r="GQM5" s="287"/>
      <c r="GQN5" s="287"/>
      <c r="GQO5" s="287"/>
      <c r="GQP5" s="287"/>
      <c r="GQQ5" s="287"/>
      <c r="GQR5" s="287"/>
      <c r="GQS5" s="287"/>
      <c r="GQT5" s="287"/>
      <c r="GQU5" s="287"/>
      <c r="GQV5" s="287"/>
      <c r="GQW5" s="287"/>
      <c r="GQX5" s="287"/>
      <c r="GQY5" s="287"/>
      <c r="GQZ5" s="287"/>
      <c r="GRA5" s="287"/>
      <c r="GRB5" s="287"/>
      <c r="GRC5" s="287"/>
      <c r="GRD5" s="287"/>
      <c r="GRE5" s="287"/>
      <c r="GRF5" s="287"/>
      <c r="GRG5" s="287"/>
      <c r="GRH5" s="287"/>
      <c r="GRI5" s="287"/>
      <c r="GRJ5" s="287"/>
      <c r="GRK5" s="287"/>
      <c r="GRL5" s="287"/>
      <c r="GRM5" s="287"/>
      <c r="GRN5" s="287"/>
      <c r="GRO5" s="287"/>
      <c r="GRP5" s="287"/>
      <c r="GRQ5" s="287"/>
      <c r="GRR5" s="287"/>
      <c r="GRS5" s="287"/>
      <c r="GRT5" s="287"/>
      <c r="GRU5" s="287"/>
      <c r="GRV5" s="287"/>
      <c r="GRW5" s="287"/>
      <c r="GRX5" s="287"/>
      <c r="GRY5" s="287"/>
      <c r="GRZ5" s="287"/>
      <c r="GSA5" s="287"/>
      <c r="GSB5" s="287"/>
      <c r="GSC5" s="287"/>
      <c r="GSD5" s="287"/>
      <c r="GSE5" s="287"/>
      <c r="GSF5" s="287"/>
      <c r="GSG5" s="287"/>
      <c r="GSH5" s="287"/>
      <c r="GSI5" s="287"/>
      <c r="GSJ5" s="287"/>
      <c r="GSK5" s="287"/>
      <c r="GSL5" s="287"/>
      <c r="GSM5" s="287"/>
      <c r="GSN5" s="287"/>
      <c r="GSO5" s="287"/>
      <c r="GSP5" s="287"/>
      <c r="GSQ5" s="287"/>
      <c r="GSR5" s="287"/>
      <c r="GSS5" s="287"/>
      <c r="GST5" s="287"/>
      <c r="GSU5" s="287"/>
      <c r="GSV5" s="287"/>
      <c r="GSW5" s="287"/>
      <c r="GSX5" s="287"/>
      <c r="GSY5" s="287"/>
      <c r="GSZ5" s="287"/>
      <c r="GTA5" s="287"/>
      <c r="GTB5" s="287"/>
      <c r="GTC5" s="287"/>
      <c r="GTD5" s="287"/>
      <c r="GTE5" s="287"/>
      <c r="GTF5" s="287"/>
      <c r="GTG5" s="287"/>
      <c r="GTH5" s="287"/>
      <c r="GTI5" s="287"/>
      <c r="GTJ5" s="287"/>
      <c r="GTK5" s="287"/>
      <c r="GTL5" s="287"/>
      <c r="GTM5" s="287"/>
      <c r="GTN5" s="287"/>
      <c r="GTO5" s="287"/>
      <c r="GTP5" s="287"/>
      <c r="GTQ5" s="287"/>
      <c r="GTR5" s="287"/>
      <c r="GTS5" s="287"/>
      <c r="GTT5" s="287"/>
      <c r="GTU5" s="287"/>
      <c r="GTV5" s="287"/>
      <c r="GTW5" s="287"/>
      <c r="GTX5" s="287"/>
      <c r="GTY5" s="287"/>
      <c r="GTZ5" s="287"/>
      <c r="GUA5" s="287"/>
      <c r="GUB5" s="287"/>
      <c r="GUC5" s="287"/>
      <c r="GUD5" s="287"/>
      <c r="GUE5" s="287"/>
      <c r="GUF5" s="287"/>
      <c r="GUG5" s="287"/>
      <c r="GUH5" s="287"/>
      <c r="GUI5" s="287"/>
      <c r="GUJ5" s="287"/>
      <c r="GUK5" s="287"/>
      <c r="GUL5" s="287"/>
      <c r="GUM5" s="287"/>
      <c r="GUN5" s="287"/>
      <c r="GUO5" s="287"/>
      <c r="GUP5" s="287"/>
      <c r="GUQ5" s="287"/>
      <c r="GUR5" s="287"/>
      <c r="GUS5" s="287"/>
      <c r="GUT5" s="287"/>
      <c r="GUU5" s="287"/>
      <c r="GUV5" s="287"/>
      <c r="GUW5" s="287"/>
      <c r="GUX5" s="287"/>
      <c r="GUY5" s="287"/>
      <c r="GUZ5" s="287"/>
      <c r="GVA5" s="287"/>
      <c r="GVB5" s="287"/>
      <c r="GVC5" s="287"/>
      <c r="GVD5" s="287"/>
      <c r="GVE5" s="287"/>
      <c r="GVF5" s="287"/>
      <c r="GVG5" s="287"/>
      <c r="GVH5" s="287"/>
      <c r="GVI5" s="287"/>
      <c r="GVJ5" s="287"/>
      <c r="GVK5" s="287"/>
      <c r="GVL5" s="287"/>
      <c r="GVM5" s="287"/>
      <c r="GVN5" s="287"/>
      <c r="GVO5" s="287"/>
      <c r="GVP5" s="287"/>
      <c r="GVQ5" s="287"/>
      <c r="GVR5" s="287"/>
      <c r="GVS5" s="287"/>
      <c r="GVT5" s="287"/>
      <c r="GVU5" s="287"/>
      <c r="GVV5" s="287"/>
      <c r="GVW5" s="287"/>
      <c r="GVX5" s="287"/>
      <c r="GVY5" s="287"/>
      <c r="GVZ5" s="287"/>
      <c r="GWA5" s="287"/>
      <c r="GWB5" s="287"/>
      <c r="GWC5" s="287"/>
      <c r="GWD5" s="287"/>
      <c r="GWE5" s="287"/>
      <c r="GWF5" s="287"/>
      <c r="GWG5" s="287"/>
      <c r="GWH5" s="287"/>
      <c r="GWI5" s="287"/>
      <c r="GWJ5" s="287"/>
      <c r="GWK5" s="287"/>
      <c r="GWL5" s="287"/>
      <c r="GWM5" s="287"/>
      <c r="GWN5" s="287"/>
      <c r="GWO5" s="287"/>
      <c r="GWP5" s="287"/>
      <c r="GWQ5" s="287"/>
      <c r="GWR5" s="287"/>
      <c r="GWS5" s="287"/>
      <c r="GWT5" s="287"/>
      <c r="GWU5" s="287"/>
      <c r="GWV5" s="287"/>
      <c r="GWW5" s="287"/>
      <c r="GWX5" s="287"/>
      <c r="GWY5" s="287"/>
      <c r="GWZ5" s="287"/>
      <c r="GXA5" s="287"/>
      <c r="GXB5" s="287"/>
      <c r="GXC5" s="287"/>
      <c r="GXD5" s="287"/>
      <c r="GXE5" s="287"/>
      <c r="GXF5" s="287"/>
      <c r="GXG5" s="287"/>
      <c r="GXH5" s="287"/>
      <c r="GXI5" s="287"/>
      <c r="GXJ5" s="287"/>
      <c r="GXK5" s="287"/>
      <c r="GXL5" s="287"/>
      <c r="GXM5" s="287"/>
      <c r="GXN5" s="287"/>
      <c r="GXO5" s="287"/>
      <c r="GXP5" s="287"/>
      <c r="GXQ5" s="287"/>
      <c r="GXR5" s="287"/>
      <c r="GXS5" s="287"/>
      <c r="GXT5" s="287"/>
      <c r="GXU5" s="287"/>
      <c r="GXV5" s="287"/>
      <c r="GXW5" s="287"/>
      <c r="GXX5" s="287"/>
      <c r="GXY5" s="287"/>
      <c r="GXZ5" s="287"/>
      <c r="GYA5" s="287"/>
      <c r="GYB5" s="287"/>
      <c r="GYC5" s="287"/>
      <c r="GYD5" s="287"/>
      <c r="GYE5" s="287"/>
      <c r="GYF5" s="287"/>
      <c r="GYG5" s="287"/>
      <c r="GYH5" s="287"/>
      <c r="GYI5" s="287"/>
      <c r="GYJ5" s="287"/>
      <c r="GYK5" s="287"/>
      <c r="GYL5" s="287"/>
      <c r="GYM5" s="287"/>
      <c r="GYN5" s="287"/>
      <c r="GYO5" s="287"/>
      <c r="GYP5" s="287"/>
      <c r="GYQ5" s="287"/>
      <c r="GYR5" s="287"/>
      <c r="GYS5" s="287"/>
      <c r="GYT5" s="287"/>
      <c r="GYU5" s="287"/>
      <c r="GYV5" s="287"/>
      <c r="GYW5" s="287"/>
      <c r="GYX5" s="287"/>
      <c r="GYY5" s="287"/>
      <c r="GYZ5" s="287"/>
      <c r="GZA5" s="287"/>
      <c r="GZB5" s="287"/>
      <c r="GZC5" s="287"/>
      <c r="GZD5" s="287"/>
      <c r="GZE5" s="287"/>
      <c r="GZF5" s="287"/>
      <c r="GZG5" s="287"/>
      <c r="GZH5" s="287"/>
      <c r="GZI5" s="287"/>
      <c r="GZJ5" s="287"/>
      <c r="GZK5" s="287"/>
      <c r="GZL5" s="287"/>
      <c r="GZM5" s="287"/>
      <c r="GZN5" s="287"/>
      <c r="GZO5" s="287"/>
      <c r="GZP5" s="287"/>
      <c r="GZQ5" s="287"/>
      <c r="GZR5" s="287"/>
      <c r="GZS5" s="287"/>
      <c r="GZT5" s="287"/>
      <c r="GZU5" s="287"/>
      <c r="GZV5" s="287"/>
      <c r="GZW5" s="287"/>
      <c r="GZX5" s="287"/>
      <c r="GZY5" s="287"/>
      <c r="GZZ5" s="287"/>
      <c r="HAA5" s="287"/>
      <c r="HAB5" s="287"/>
      <c r="HAC5" s="287"/>
      <c r="HAD5" s="287"/>
      <c r="HAE5" s="287"/>
      <c r="HAF5" s="287"/>
      <c r="HAG5" s="287"/>
      <c r="HAH5" s="287"/>
      <c r="HAI5" s="287"/>
      <c r="HAJ5" s="287"/>
      <c r="HAK5" s="287"/>
      <c r="HAL5" s="287"/>
      <c r="HAM5" s="287"/>
      <c r="HAN5" s="287"/>
      <c r="HAO5" s="287"/>
      <c r="HAP5" s="287"/>
      <c r="HAQ5" s="287"/>
      <c r="HAR5" s="287"/>
      <c r="HAS5" s="287"/>
      <c r="HAT5" s="287"/>
      <c r="HAU5" s="287"/>
      <c r="HAV5" s="287"/>
      <c r="HAW5" s="287"/>
      <c r="HAX5" s="287"/>
      <c r="HAY5" s="287"/>
      <c r="HAZ5" s="287"/>
      <c r="HBA5" s="287"/>
      <c r="HBB5" s="287"/>
      <c r="HBC5" s="287"/>
      <c r="HBD5" s="287"/>
      <c r="HBE5" s="287"/>
      <c r="HBF5" s="287"/>
      <c r="HBG5" s="287"/>
      <c r="HBH5" s="287"/>
      <c r="HBI5" s="287"/>
      <c r="HBJ5" s="287"/>
      <c r="HBK5" s="287"/>
      <c r="HBL5" s="287"/>
      <c r="HBM5" s="287"/>
      <c r="HBN5" s="287"/>
      <c r="HBO5" s="287"/>
      <c r="HBP5" s="287"/>
      <c r="HBQ5" s="287"/>
      <c r="HBR5" s="287"/>
      <c r="HBS5" s="287"/>
      <c r="HBT5" s="287"/>
      <c r="HBU5" s="287"/>
      <c r="HBV5" s="287"/>
      <c r="HBW5" s="287"/>
      <c r="HBX5" s="287"/>
      <c r="HBY5" s="287"/>
      <c r="HBZ5" s="287"/>
      <c r="HCA5" s="287"/>
      <c r="HCB5" s="287"/>
      <c r="HCC5" s="287"/>
      <c r="HCD5" s="287"/>
      <c r="HCE5" s="287"/>
      <c r="HCF5" s="287"/>
      <c r="HCG5" s="287"/>
      <c r="HCH5" s="287"/>
      <c r="HCI5" s="287"/>
      <c r="HCJ5" s="287"/>
      <c r="HCK5" s="287"/>
      <c r="HCL5" s="287"/>
      <c r="HCM5" s="287"/>
      <c r="HCN5" s="287"/>
      <c r="HCO5" s="287"/>
      <c r="HCP5" s="287"/>
      <c r="HCQ5" s="287"/>
      <c r="HCR5" s="287"/>
      <c r="HCS5" s="287"/>
      <c r="HCT5" s="287"/>
      <c r="HCU5" s="287"/>
      <c r="HCV5" s="287"/>
      <c r="HCW5" s="287"/>
      <c r="HCX5" s="287"/>
      <c r="HCY5" s="287"/>
      <c r="HCZ5" s="287"/>
      <c r="HDA5" s="287"/>
      <c r="HDB5" s="287"/>
      <c r="HDC5" s="287"/>
      <c r="HDD5" s="287"/>
      <c r="HDE5" s="287"/>
      <c r="HDF5" s="287"/>
      <c r="HDG5" s="287"/>
      <c r="HDH5" s="287"/>
      <c r="HDI5" s="287"/>
      <c r="HDJ5" s="287"/>
      <c r="HDK5" s="287"/>
      <c r="HDL5" s="287"/>
      <c r="HDM5" s="287"/>
      <c r="HDN5" s="287"/>
      <c r="HDO5" s="287"/>
      <c r="HDP5" s="287"/>
      <c r="HDQ5" s="287"/>
      <c r="HDR5" s="287"/>
      <c r="HDS5" s="287"/>
      <c r="HDT5" s="287"/>
      <c r="HDU5" s="287"/>
      <c r="HDV5" s="287"/>
      <c r="HDW5" s="287"/>
      <c r="HDX5" s="287"/>
      <c r="HDY5" s="287"/>
      <c r="HDZ5" s="287"/>
      <c r="HEA5" s="287"/>
      <c r="HEB5" s="287"/>
      <c r="HEC5" s="287"/>
      <c r="HED5" s="287"/>
      <c r="HEE5" s="287"/>
      <c r="HEF5" s="287"/>
      <c r="HEG5" s="287"/>
      <c r="HEH5" s="287"/>
      <c r="HEI5" s="287"/>
      <c r="HEJ5" s="287"/>
      <c r="HEK5" s="287"/>
      <c r="HEL5" s="287"/>
      <c r="HEM5" s="287"/>
      <c r="HEN5" s="287"/>
      <c r="HEO5" s="287"/>
      <c r="HEP5" s="287"/>
      <c r="HEQ5" s="287"/>
      <c r="HER5" s="287"/>
      <c r="HES5" s="287"/>
      <c r="HET5" s="287"/>
      <c r="HEU5" s="287"/>
      <c r="HEV5" s="287"/>
      <c r="HEW5" s="287"/>
      <c r="HEX5" s="287"/>
      <c r="HEY5" s="287"/>
      <c r="HEZ5" s="287"/>
      <c r="HFA5" s="287"/>
      <c r="HFB5" s="287"/>
      <c r="HFC5" s="287"/>
      <c r="HFD5" s="287"/>
      <c r="HFE5" s="287"/>
      <c r="HFF5" s="287"/>
      <c r="HFG5" s="287"/>
      <c r="HFH5" s="287"/>
      <c r="HFI5" s="287"/>
      <c r="HFJ5" s="287"/>
      <c r="HFK5" s="287"/>
      <c r="HFL5" s="287"/>
      <c r="HFM5" s="287"/>
      <c r="HFN5" s="287"/>
      <c r="HFO5" s="287"/>
      <c r="HFP5" s="287"/>
      <c r="HFQ5" s="287"/>
      <c r="HFR5" s="287"/>
      <c r="HFS5" s="287"/>
      <c r="HFT5" s="287"/>
      <c r="HFU5" s="287"/>
      <c r="HFV5" s="287"/>
      <c r="HFW5" s="287"/>
      <c r="HFX5" s="287"/>
      <c r="HFY5" s="287"/>
      <c r="HFZ5" s="287"/>
      <c r="HGA5" s="287"/>
      <c r="HGB5" s="287"/>
      <c r="HGC5" s="287"/>
      <c r="HGD5" s="287"/>
      <c r="HGE5" s="287"/>
      <c r="HGF5" s="287"/>
      <c r="HGG5" s="287"/>
      <c r="HGH5" s="287"/>
      <c r="HGI5" s="287"/>
      <c r="HGJ5" s="287"/>
      <c r="HGK5" s="287"/>
      <c r="HGL5" s="287"/>
      <c r="HGM5" s="287"/>
      <c r="HGN5" s="287"/>
      <c r="HGO5" s="287"/>
      <c r="HGP5" s="287"/>
      <c r="HGQ5" s="287"/>
      <c r="HGR5" s="287"/>
      <c r="HGS5" s="287"/>
      <c r="HGT5" s="287"/>
      <c r="HGU5" s="287"/>
      <c r="HGV5" s="287"/>
      <c r="HGW5" s="287"/>
      <c r="HGX5" s="287"/>
      <c r="HGY5" s="287"/>
      <c r="HGZ5" s="287"/>
      <c r="HHA5" s="287"/>
      <c r="HHB5" s="287"/>
      <c r="HHC5" s="287"/>
      <c r="HHD5" s="287"/>
      <c r="HHE5" s="287"/>
      <c r="HHF5" s="287"/>
      <c r="HHG5" s="287"/>
      <c r="HHH5" s="287"/>
      <c r="HHI5" s="287"/>
      <c r="HHJ5" s="287"/>
      <c r="HHK5" s="287"/>
      <c r="HHL5" s="287"/>
      <c r="HHM5" s="287"/>
      <c r="HHN5" s="287"/>
      <c r="HHO5" s="287"/>
      <c r="HHP5" s="287"/>
      <c r="HHQ5" s="287"/>
      <c r="HHR5" s="287"/>
      <c r="HHS5" s="287"/>
      <c r="HHT5" s="287"/>
      <c r="HHU5" s="287"/>
      <c r="HHV5" s="287"/>
      <c r="HHW5" s="287"/>
      <c r="HHX5" s="287"/>
      <c r="HHY5" s="287"/>
      <c r="HHZ5" s="287"/>
      <c r="HIA5" s="287"/>
      <c r="HIB5" s="287"/>
      <c r="HIC5" s="287"/>
      <c r="HID5" s="287"/>
      <c r="HIE5" s="287"/>
      <c r="HIF5" s="287"/>
      <c r="HIG5" s="287"/>
      <c r="HIH5" s="287"/>
      <c r="HII5" s="287"/>
      <c r="HIJ5" s="287"/>
      <c r="HIK5" s="287"/>
      <c r="HIL5" s="287"/>
      <c r="HIM5" s="287"/>
      <c r="HIN5" s="287"/>
      <c r="HIO5" s="287"/>
      <c r="HIP5" s="287"/>
      <c r="HIQ5" s="287"/>
      <c r="HIR5" s="287"/>
      <c r="HIS5" s="287"/>
      <c r="HIT5" s="287"/>
      <c r="HIU5" s="287"/>
      <c r="HIV5" s="287"/>
      <c r="HIW5" s="287"/>
      <c r="HIX5" s="287"/>
      <c r="HIY5" s="287"/>
      <c r="HIZ5" s="287"/>
      <c r="HJA5" s="287"/>
      <c r="HJB5" s="287"/>
      <c r="HJC5" s="287"/>
      <c r="HJD5" s="287"/>
      <c r="HJE5" s="287"/>
      <c r="HJF5" s="287"/>
      <c r="HJG5" s="287"/>
      <c r="HJH5" s="287"/>
      <c r="HJI5" s="287"/>
      <c r="HJJ5" s="287"/>
      <c r="HJK5" s="287"/>
      <c r="HJL5" s="287"/>
      <c r="HJM5" s="287"/>
      <c r="HJN5" s="287"/>
      <c r="HJO5" s="287"/>
      <c r="HJP5" s="287"/>
      <c r="HJQ5" s="287"/>
      <c r="HJR5" s="287"/>
      <c r="HJS5" s="287"/>
      <c r="HJT5" s="287"/>
      <c r="HJU5" s="287"/>
      <c r="HJV5" s="287"/>
      <c r="HJW5" s="287"/>
      <c r="HJX5" s="287"/>
      <c r="HJY5" s="287"/>
      <c r="HJZ5" s="287"/>
      <c r="HKA5" s="287"/>
      <c r="HKB5" s="287"/>
      <c r="HKC5" s="287"/>
      <c r="HKD5" s="287"/>
      <c r="HKE5" s="287"/>
      <c r="HKF5" s="287"/>
      <c r="HKG5" s="287"/>
      <c r="HKH5" s="287"/>
      <c r="HKI5" s="287"/>
      <c r="HKJ5" s="287"/>
      <c r="HKK5" s="287"/>
      <c r="HKL5" s="287"/>
      <c r="HKM5" s="287"/>
      <c r="HKN5" s="287"/>
      <c r="HKO5" s="287"/>
      <c r="HKP5" s="287"/>
      <c r="HKQ5" s="287"/>
      <c r="HKR5" s="287"/>
      <c r="HKS5" s="287"/>
      <c r="HKT5" s="287"/>
      <c r="HKU5" s="287"/>
      <c r="HKV5" s="287"/>
      <c r="HKW5" s="287"/>
      <c r="HKX5" s="287"/>
      <c r="HKY5" s="287"/>
      <c r="HKZ5" s="287"/>
      <c r="HLA5" s="287"/>
      <c r="HLB5" s="287"/>
      <c r="HLC5" s="287"/>
      <c r="HLD5" s="287"/>
      <c r="HLE5" s="287"/>
      <c r="HLF5" s="287"/>
      <c r="HLG5" s="287"/>
      <c r="HLH5" s="287"/>
      <c r="HLI5" s="287"/>
      <c r="HLJ5" s="287"/>
      <c r="HLK5" s="287"/>
      <c r="HLL5" s="287"/>
      <c r="HLM5" s="287"/>
      <c r="HLN5" s="287"/>
      <c r="HLO5" s="287"/>
      <c r="HLP5" s="287"/>
      <c r="HLQ5" s="287"/>
      <c r="HLR5" s="287"/>
      <c r="HLS5" s="287"/>
      <c r="HLT5" s="287"/>
      <c r="HLU5" s="287"/>
      <c r="HLV5" s="287"/>
      <c r="HLW5" s="287"/>
      <c r="HLX5" s="287"/>
      <c r="HLY5" s="287"/>
      <c r="HLZ5" s="287"/>
      <c r="HMA5" s="287"/>
      <c r="HMB5" s="287"/>
      <c r="HMC5" s="287"/>
      <c r="HMD5" s="287"/>
      <c r="HME5" s="287"/>
      <c r="HMF5" s="287"/>
      <c r="HMG5" s="287"/>
      <c r="HMH5" s="287"/>
      <c r="HMI5" s="287"/>
      <c r="HMJ5" s="287"/>
      <c r="HMK5" s="287"/>
      <c r="HML5" s="287"/>
      <c r="HMM5" s="287"/>
      <c r="HMN5" s="287"/>
      <c r="HMO5" s="287"/>
      <c r="HMP5" s="287"/>
      <c r="HMQ5" s="287"/>
      <c r="HMR5" s="287"/>
      <c r="HMS5" s="287"/>
      <c r="HMT5" s="287"/>
      <c r="HMU5" s="287"/>
      <c r="HMV5" s="287"/>
      <c r="HMW5" s="287"/>
      <c r="HMX5" s="287"/>
      <c r="HMY5" s="287"/>
      <c r="HMZ5" s="287"/>
      <c r="HNA5" s="287"/>
      <c r="HNB5" s="287"/>
      <c r="HNC5" s="287"/>
      <c r="HND5" s="287"/>
      <c r="HNE5" s="287"/>
      <c r="HNF5" s="287"/>
      <c r="HNG5" s="287"/>
      <c r="HNH5" s="287"/>
      <c r="HNI5" s="287"/>
      <c r="HNJ5" s="287"/>
      <c r="HNK5" s="287"/>
      <c r="HNL5" s="287"/>
      <c r="HNM5" s="287"/>
      <c r="HNN5" s="287"/>
      <c r="HNO5" s="287"/>
      <c r="HNP5" s="287"/>
      <c r="HNQ5" s="287"/>
      <c r="HNR5" s="287"/>
      <c r="HNS5" s="287"/>
      <c r="HNT5" s="287"/>
      <c r="HNU5" s="287"/>
      <c r="HNV5" s="287"/>
      <c r="HNW5" s="287"/>
      <c r="HNX5" s="287"/>
      <c r="HNY5" s="287"/>
      <c r="HNZ5" s="287"/>
      <c r="HOA5" s="287"/>
      <c r="HOB5" s="287"/>
      <c r="HOC5" s="287"/>
      <c r="HOD5" s="287"/>
      <c r="HOE5" s="287"/>
      <c r="HOF5" s="287"/>
      <c r="HOG5" s="287"/>
      <c r="HOH5" s="287"/>
      <c r="HOI5" s="287"/>
      <c r="HOJ5" s="287"/>
      <c r="HOK5" s="287"/>
      <c r="HOL5" s="287"/>
      <c r="HOM5" s="287"/>
      <c r="HON5" s="287"/>
      <c r="HOO5" s="287"/>
      <c r="HOP5" s="287"/>
      <c r="HOQ5" s="287"/>
      <c r="HOR5" s="287"/>
      <c r="HOS5" s="287"/>
      <c r="HOT5" s="287"/>
      <c r="HOU5" s="287"/>
      <c r="HOV5" s="287"/>
      <c r="HOW5" s="287"/>
      <c r="HOX5" s="287"/>
      <c r="HOY5" s="287"/>
      <c r="HOZ5" s="287"/>
      <c r="HPA5" s="287"/>
      <c r="HPB5" s="287"/>
      <c r="HPC5" s="287"/>
      <c r="HPD5" s="287"/>
      <c r="HPE5" s="287"/>
      <c r="HPF5" s="287"/>
      <c r="HPG5" s="287"/>
      <c r="HPH5" s="287"/>
      <c r="HPI5" s="287"/>
      <c r="HPJ5" s="287"/>
      <c r="HPK5" s="287"/>
      <c r="HPL5" s="287"/>
      <c r="HPM5" s="287"/>
      <c r="HPN5" s="287"/>
      <c r="HPO5" s="287"/>
      <c r="HPP5" s="287"/>
      <c r="HPQ5" s="287"/>
      <c r="HPR5" s="287"/>
      <c r="HPS5" s="287"/>
      <c r="HPT5" s="287"/>
      <c r="HPU5" s="287"/>
      <c r="HPV5" s="287"/>
      <c r="HPW5" s="287"/>
      <c r="HPX5" s="287"/>
      <c r="HPY5" s="287"/>
      <c r="HPZ5" s="287"/>
      <c r="HQA5" s="287"/>
      <c r="HQB5" s="287"/>
      <c r="HQC5" s="287"/>
      <c r="HQD5" s="287"/>
      <c r="HQE5" s="287"/>
      <c r="HQF5" s="287"/>
      <c r="HQG5" s="287"/>
      <c r="HQH5" s="287"/>
      <c r="HQI5" s="287"/>
      <c r="HQJ5" s="287"/>
      <c r="HQK5" s="287"/>
      <c r="HQL5" s="287"/>
      <c r="HQM5" s="287"/>
      <c r="HQN5" s="287"/>
      <c r="HQO5" s="287"/>
      <c r="HQP5" s="287"/>
      <c r="HQQ5" s="287"/>
      <c r="HQR5" s="287"/>
      <c r="HQS5" s="287"/>
      <c r="HQT5" s="287"/>
      <c r="HQU5" s="287"/>
      <c r="HQV5" s="287"/>
      <c r="HQW5" s="287"/>
      <c r="HQX5" s="287"/>
      <c r="HQY5" s="287"/>
      <c r="HQZ5" s="287"/>
      <c r="HRA5" s="287"/>
      <c r="HRB5" s="287"/>
      <c r="HRC5" s="287"/>
      <c r="HRD5" s="287"/>
      <c r="HRE5" s="287"/>
      <c r="HRF5" s="287"/>
      <c r="HRG5" s="287"/>
      <c r="HRH5" s="287"/>
      <c r="HRI5" s="287"/>
      <c r="HRJ5" s="287"/>
      <c r="HRK5" s="287"/>
      <c r="HRL5" s="287"/>
      <c r="HRM5" s="287"/>
      <c r="HRN5" s="287"/>
      <c r="HRO5" s="287"/>
      <c r="HRP5" s="287"/>
      <c r="HRQ5" s="287"/>
      <c r="HRR5" s="287"/>
      <c r="HRS5" s="287"/>
      <c r="HRT5" s="287"/>
      <c r="HRU5" s="287"/>
      <c r="HRV5" s="287"/>
      <c r="HRW5" s="287"/>
      <c r="HRX5" s="287"/>
      <c r="HRY5" s="287"/>
      <c r="HRZ5" s="287"/>
      <c r="HSA5" s="287"/>
      <c r="HSB5" s="287"/>
      <c r="HSC5" s="287"/>
      <c r="HSD5" s="287"/>
      <c r="HSE5" s="287"/>
      <c r="HSF5" s="287"/>
      <c r="HSG5" s="287"/>
      <c r="HSH5" s="287"/>
      <c r="HSI5" s="287"/>
      <c r="HSJ5" s="287"/>
      <c r="HSK5" s="287"/>
      <c r="HSL5" s="287"/>
      <c r="HSM5" s="287"/>
      <c r="HSN5" s="287"/>
      <c r="HSO5" s="287"/>
      <c r="HSP5" s="287"/>
      <c r="HSQ5" s="287"/>
      <c r="HSR5" s="287"/>
      <c r="HSS5" s="287"/>
      <c r="HST5" s="287"/>
      <c r="HSU5" s="287"/>
      <c r="HSV5" s="287"/>
      <c r="HSW5" s="287"/>
      <c r="HSX5" s="287"/>
      <c r="HSY5" s="287"/>
      <c r="HSZ5" s="287"/>
      <c r="HTA5" s="287"/>
      <c r="HTB5" s="287"/>
      <c r="HTC5" s="287"/>
      <c r="HTD5" s="287"/>
      <c r="HTE5" s="287"/>
      <c r="HTF5" s="287"/>
      <c r="HTG5" s="287"/>
      <c r="HTH5" s="287"/>
      <c r="HTI5" s="287"/>
      <c r="HTJ5" s="287"/>
      <c r="HTK5" s="287"/>
      <c r="HTL5" s="287"/>
      <c r="HTM5" s="287"/>
      <c r="HTN5" s="287"/>
      <c r="HTO5" s="287"/>
      <c r="HTP5" s="287"/>
      <c r="HTQ5" s="287"/>
      <c r="HTR5" s="287"/>
      <c r="HTS5" s="287"/>
      <c r="HTT5" s="287"/>
      <c r="HTU5" s="287"/>
      <c r="HTV5" s="287"/>
      <c r="HTW5" s="287"/>
      <c r="HTX5" s="287"/>
      <c r="HTY5" s="287"/>
      <c r="HTZ5" s="287"/>
      <c r="HUA5" s="287"/>
      <c r="HUB5" s="287"/>
      <c r="HUC5" s="287"/>
      <c r="HUD5" s="287"/>
      <c r="HUE5" s="287"/>
      <c r="HUF5" s="287"/>
      <c r="HUG5" s="287"/>
      <c r="HUH5" s="287"/>
      <c r="HUI5" s="287"/>
      <c r="HUJ5" s="287"/>
      <c r="HUK5" s="287"/>
      <c r="HUL5" s="287"/>
      <c r="HUM5" s="287"/>
      <c r="HUN5" s="287"/>
      <c r="HUO5" s="287"/>
      <c r="HUP5" s="287"/>
      <c r="HUQ5" s="287"/>
      <c r="HUR5" s="287"/>
      <c r="HUS5" s="287"/>
      <c r="HUT5" s="287"/>
      <c r="HUU5" s="287"/>
      <c r="HUV5" s="287"/>
      <c r="HUW5" s="287"/>
      <c r="HUX5" s="287"/>
      <c r="HUY5" s="287"/>
      <c r="HUZ5" s="287"/>
      <c r="HVA5" s="287"/>
      <c r="HVB5" s="287"/>
      <c r="HVC5" s="287"/>
      <c r="HVD5" s="287"/>
      <c r="HVE5" s="287"/>
      <c r="HVF5" s="287"/>
      <c r="HVG5" s="287"/>
      <c r="HVH5" s="287"/>
      <c r="HVI5" s="287"/>
      <c r="HVJ5" s="287"/>
      <c r="HVK5" s="287"/>
      <c r="HVL5" s="287"/>
      <c r="HVM5" s="287"/>
      <c r="HVN5" s="287"/>
      <c r="HVO5" s="287"/>
      <c r="HVP5" s="287"/>
      <c r="HVQ5" s="287"/>
      <c r="HVR5" s="287"/>
      <c r="HVS5" s="287"/>
      <c r="HVT5" s="287"/>
      <c r="HVU5" s="287"/>
      <c r="HVV5" s="287"/>
      <c r="HVW5" s="287"/>
      <c r="HVX5" s="287"/>
      <c r="HVY5" s="287"/>
      <c r="HVZ5" s="287"/>
      <c r="HWA5" s="287"/>
      <c r="HWB5" s="287"/>
      <c r="HWC5" s="287"/>
      <c r="HWD5" s="287"/>
      <c r="HWE5" s="287"/>
      <c r="HWF5" s="287"/>
      <c r="HWG5" s="287"/>
      <c r="HWH5" s="287"/>
      <c r="HWI5" s="287"/>
      <c r="HWJ5" s="287"/>
      <c r="HWK5" s="287"/>
      <c r="HWL5" s="287"/>
      <c r="HWM5" s="287"/>
      <c r="HWN5" s="287"/>
      <c r="HWO5" s="287"/>
      <c r="HWP5" s="287"/>
      <c r="HWQ5" s="287"/>
      <c r="HWR5" s="287"/>
      <c r="HWS5" s="287"/>
      <c r="HWT5" s="287"/>
      <c r="HWU5" s="287"/>
      <c r="HWV5" s="287"/>
      <c r="HWW5" s="287"/>
      <c r="HWX5" s="287"/>
      <c r="HWY5" s="287"/>
      <c r="HWZ5" s="287"/>
      <c r="HXA5" s="287"/>
      <c r="HXB5" s="287"/>
      <c r="HXC5" s="287"/>
      <c r="HXD5" s="287"/>
      <c r="HXE5" s="287"/>
      <c r="HXF5" s="287"/>
      <c r="HXG5" s="287"/>
      <c r="HXH5" s="287"/>
      <c r="HXI5" s="287"/>
      <c r="HXJ5" s="287"/>
      <c r="HXK5" s="287"/>
      <c r="HXL5" s="287"/>
      <c r="HXM5" s="287"/>
      <c r="HXN5" s="287"/>
      <c r="HXO5" s="287"/>
      <c r="HXP5" s="287"/>
      <c r="HXQ5" s="287"/>
      <c r="HXR5" s="287"/>
      <c r="HXS5" s="287"/>
      <c r="HXT5" s="287"/>
      <c r="HXU5" s="287"/>
      <c r="HXV5" s="287"/>
      <c r="HXW5" s="287"/>
      <c r="HXX5" s="287"/>
      <c r="HXY5" s="287"/>
      <c r="HXZ5" s="287"/>
      <c r="HYA5" s="287"/>
      <c r="HYB5" s="287"/>
      <c r="HYC5" s="287"/>
      <c r="HYD5" s="287"/>
      <c r="HYE5" s="287"/>
      <c r="HYF5" s="287"/>
      <c r="HYG5" s="287"/>
      <c r="HYH5" s="287"/>
      <c r="HYI5" s="287"/>
      <c r="HYJ5" s="287"/>
      <c r="HYK5" s="287"/>
      <c r="HYL5" s="287"/>
      <c r="HYM5" s="287"/>
      <c r="HYN5" s="287"/>
      <c r="HYO5" s="287"/>
      <c r="HYP5" s="287"/>
      <c r="HYQ5" s="287"/>
      <c r="HYR5" s="287"/>
      <c r="HYS5" s="287"/>
      <c r="HYT5" s="287"/>
      <c r="HYU5" s="287"/>
      <c r="HYV5" s="287"/>
      <c r="HYW5" s="287"/>
      <c r="HYX5" s="287"/>
      <c r="HYY5" s="287"/>
      <c r="HYZ5" s="287"/>
      <c r="HZA5" s="287"/>
      <c r="HZB5" s="287"/>
      <c r="HZC5" s="287"/>
      <c r="HZD5" s="287"/>
      <c r="HZE5" s="287"/>
      <c r="HZF5" s="287"/>
      <c r="HZG5" s="287"/>
      <c r="HZH5" s="287"/>
      <c r="HZI5" s="287"/>
      <c r="HZJ5" s="287"/>
      <c r="HZK5" s="287"/>
      <c r="HZL5" s="287"/>
      <c r="HZM5" s="287"/>
      <c r="HZN5" s="287"/>
      <c r="HZO5" s="287"/>
      <c r="HZP5" s="287"/>
      <c r="HZQ5" s="287"/>
      <c r="HZR5" s="287"/>
      <c r="HZS5" s="287"/>
      <c r="HZT5" s="287"/>
      <c r="HZU5" s="287"/>
      <c r="HZV5" s="287"/>
      <c r="HZW5" s="287"/>
      <c r="HZX5" s="287"/>
      <c r="HZY5" s="287"/>
      <c r="HZZ5" s="287"/>
      <c r="IAA5" s="287"/>
      <c r="IAB5" s="287"/>
      <c r="IAC5" s="287"/>
      <c r="IAD5" s="287"/>
      <c r="IAE5" s="287"/>
      <c r="IAF5" s="287"/>
      <c r="IAG5" s="287"/>
      <c r="IAH5" s="287"/>
      <c r="IAI5" s="287"/>
      <c r="IAJ5" s="287"/>
      <c r="IAK5" s="287"/>
      <c r="IAL5" s="287"/>
      <c r="IAM5" s="287"/>
      <c r="IAN5" s="287"/>
      <c r="IAO5" s="287"/>
      <c r="IAP5" s="287"/>
      <c r="IAQ5" s="287"/>
      <c r="IAR5" s="287"/>
      <c r="IAS5" s="287"/>
      <c r="IAT5" s="287"/>
      <c r="IAU5" s="287"/>
      <c r="IAV5" s="287"/>
      <c r="IAW5" s="287"/>
      <c r="IAX5" s="287"/>
      <c r="IAY5" s="287"/>
      <c r="IAZ5" s="287"/>
      <c r="IBA5" s="287"/>
      <c r="IBB5" s="287"/>
      <c r="IBC5" s="287"/>
      <c r="IBD5" s="287"/>
      <c r="IBE5" s="287"/>
      <c r="IBF5" s="287"/>
      <c r="IBG5" s="287"/>
      <c r="IBH5" s="287"/>
      <c r="IBI5" s="287"/>
      <c r="IBJ5" s="287"/>
      <c r="IBK5" s="287"/>
      <c r="IBL5" s="287"/>
      <c r="IBM5" s="287"/>
      <c r="IBN5" s="287"/>
      <c r="IBO5" s="287"/>
      <c r="IBP5" s="287"/>
      <c r="IBQ5" s="287"/>
      <c r="IBR5" s="287"/>
      <c r="IBS5" s="287"/>
      <c r="IBT5" s="287"/>
      <c r="IBU5" s="287"/>
      <c r="IBV5" s="287"/>
      <c r="IBW5" s="287"/>
      <c r="IBX5" s="287"/>
      <c r="IBY5" s="287"/>
      <c r="IBZ5" s="287"/>
      <c r="ICA5" s="287"/>
      <c r="ICB5" s="287"/>
      <c r="ICC5" s="287"/>
      <c r="ICD5" s="287"/>
      <c r="ICE5" s="287"/>
      <c r="ICF5" s="287"/>
      <c r="ICG5" s="287"/>
      <c r="ICH5" s="287"/>
      <c r="ICI5" s="287"/>
      <c r="ICJ5" s="287"/>
      <c r="ICK5" s="287"/>
      <c r="ICL5" s="287"/>
      <c r="ICM5" s="287"/>
      <c r="ICN5" s="287"/>
      <c r="ICO5" s="287"/>
      <c r="ICP5" s="287"/>
      <c r="ICQ5" s="287"/>
      <c r="ICR5" s="287"/>
      <c r="ICS5" s="287"/>
      <c r="ICT5" s="287"/>
      <c r="ICU5" s="287"/>
      <c r="ICV5" s="287"/>
      <c r="ICW5" s="287"/>
      <c r="ICX5" s="287"/>
      <c r="ICY5" s="287"/>
      <c r="ICZ5" s="287"/>
      <c r="IDA5" s="287"/>
      <c r="IDB5" s="287"/>
      <c r="IDC5" s="287"/>
      <c r="IDD5" s="287"/>
      <c r="IDE5" s="287"/>
      <c r="IDF5" s="287"/>
      <c r="IDG5" s="287"/>
      <c r="IDH5" s="287"/>
      <c r="IDI5" s="287"/>
      <c r="IDJ5" s="287"/>
      <c r="IDK5" s="287"/>
      <c r="IDL5" s="287"/>
      <c r="IDM5" s="287"/>
      <c r="IDN5" s="287"/>
      <c r="IDO5" s="287"/>
      <c r="IDP5" s="287"/>
      <c r="IDQ5" s="287"/>
      <c r="IDR5" s="287"/>
      <c r="IDS5" s="287"/>
      <c r="IDT5" s="287"/>
      <c r="IDU5" s="287"/>
      <c r="IDV5" s="287"/>
      <c r="IDW5" s="287"/>
      <c r="IDX5" s="287"/>
      <c r="IDY5" s="287"/>
      <c r="IDZ5" s="287"/>
      <c r="IEA5" s="287"/>
      <c r="IEB5" s="287"/>
      <c r="IEC5" s="287"/>
      <c r="IED5" s="287"/>
      <c r="IEE5" s="287"/>
      <c r="IEF5" s="287"/>
      <c r="IEG5" s="287"/>
      <c r="IEH5" s="287"/>
      <c r="IEI5" s="287"/>
      <c r="IEJ5" s="287"/>
      <c r="IEK5" s="287"/>
      <c r="IEL5" s="287"/>
      <c r="IEM5" s="287"/>
      <c r="IEN5" s="287"/>
      <c r="IEO5" s="287"/>
      <c r="IEP5" s="287"/>
      <c r="IEQ5" s="287"/>
      <c r="IER5" s="287"/>
      <c r="IES5" s="287"/>
      <c r="IET5" s="287"/>
      <c r="IEU5" s="287"/>
      <c r="IEV5" s="287"/>
      <c r="IEW5" s="287"/>
      <c r="IEX5" s="287"/>
      <c r="IEY5" s="287"/>
      <c r="IEZ5" s="287"/>
      <c r="IFA5" s="287"/>
      <c r="IFB5" s="287"/>
      <c r="IFC5" s="287"/>
      <c r="IFD5" s="287"/>
      <c r="IFE5" s="287"/>
      <c r="IFF5" s="287"/>
      <c r="IFG5" s="287"/>
      <c r="IFH5" s="287"/>
      <c r="IFI5" s="287"/>
      <c r="IFJ5" s="287"/>
      <c r="IFK5" s="287"/>
      <c r="IFL5" s="287"/>
      <c r="IFM5" s="287"/>
      <c r="IFN5" s="287"/>
      <c r="IFO5" s="287"/>
      <c r="IFP5" s="287"/>
      <c r="IFQ5" s="287"/>
      <c r="IFR5" s="287"/>
      <c r="IFS5" s="287"/>
      <c r="IFT5" s="287"/>
      <c r="IFU5" s="287"/>
      <c r="IFV5" s="287"/>
      <c r="IFW5" s="287"/>
      <c r="IFX5" s="287"/>
      <c r="IFY5" s="287"/>
      <c r="IFZ5" s="287"/>
      <c r="IGA5" s="287"/>
      <c r="IGB5" s="287"/>
      <c r="IGC5" s="287"/>
      <c r="IGD5" s="287"/>
      <c r="IGE5" s="287"/>
      <c r="IGF5" s="287"/>
      <c r="IGG5" s="287"/>
      <c r="IGH5" s="287"/>
      <c r="IGI5" s="287"/>
      <c r="IGJ5" s="287"/>
      <c r="IGK5" s="287"/>
      <c r="IGL5" s="287"/>
      <c r="IGM5" s="287"/>
      <c r="IGN5" s="287"/>
      <c r="IGO5" s="287"/>
      <c r="IGP5" s="287"/>
      <c r="IGQ5" s="287"/>
      <c r="IGR5" s="287"/>
      <c r="IGS5" s="287"/>
      <c r="IGT5" s="287"/>
      <c r="IGU5" s="287"/>
      <c r="IGV5" s="287"/>
      <c r="IGW5" s="287"/>
      <c r="IGX5" s="287"/>
      <c r="IGY5" s="287"/>
      <c r="IGZ5" s="287"/>
      <c r="IHA5" s="287"/>
      <c r="IHB5" s="287"/>
      <c r="IHC5" s="287"/>
      <c r="IHD5" s="287"/>
      <c r="IHE5" s="287"/>
      <c r="IHF5" s="287"/>
      <c r="IHG5" s="287"/>
      <c r="IHH5" s="287"/>
      <c r="IHI5" s="287"/>
      <c r="IHJ5" s="287"/>
      <c r="IHK5" s="287"/>
      <c r="IHL5" s="287"/>
      <c r="IHM5" s="287"/>
      <c r="IHN5" s="287"/>
      <c r="IHO5" s="287"/>
      <c r="IHP5" s="287"/>
      <c r="IHQ5" s="287"/>
      <c r="IHR5" s="287"/>
      <c r="IHS5" s="287"/>
      <c r="IHT5" s="287"/>
      <c r="IHU5" s="287"/>
      <c r="IHV5" s="287"/>
      <c r="IHW5" s="287"/>
      <c r="IHX5" s="287"/>
      <c r="IHY5" s="287"/>
      <c r="IHZ5" s="287"/>
      <c r="IIA5" s="287"/>
      <c r="IIB5" s="287"/>
      <c r="IIC5" s="287"/>
      <c r="IID5" s="287"/>
      <c r="IIE5" s="287"/>
      <c r="IIF5" s="287"/>
      <c r="IIG5" s="287"/>
      <c r="IIH5" s="287"/>
      <c r="III5" s="287"/>
      <c r="IIJ5" s="287"/>
      <c r="IIK5" s="287"/>
      <c r="IIL5" s="287"/>
      <c r="IIM5" s="287"/>
      <c r="IIN5" s="287"/>
      <c r="IIO5" s="287"/>
      <c r="IIP5" s="287"/>
      <c r="IIQ5" s="287"/>
      <c r="IIR5" s="287"/>
      <c r="IIS5" s="287"/>
      <c r="IIT5" s="287"/>
      <c r="IIU5" s="287"/>
      <c r="IIV5" s="287"/>
      <c r="IIW5" s="287"/>
      <c r="IIX5" s="287"/>
      <c r="IIY5" s="287"/>
      <c r="IIZ5" s="287"/>
      <c r="IJA5" s="287"/>
      <c r="IJB5" s="287"/>
      <c r="IJC5" s="287"/>
      <c r="IJD5" s="287"/>
      <c r="IJE5" s="287"/>
      <c r="IJF5" s="287"/>
      <c r="IJG5" s="287"/>
      <c r="IJH5" s="287"/>
      <c r="IJI5" s="287"/>
      <c r="IJJ5" s="287"/>
      <c r="IJK5" s="287"/>
      <c r="IJL5" s="287"/>
      <c r="IJM5" s="287"/>
      <c r="IJN5" s="287"/>
      <c r="IJO5" s="287"/>
      <c r="IJP5" s="287"/>
      <c r="IJQ5" s="287"/>
      <c r="IJR5" s="287"/>
      <c r="IJS5" s="287"/>
      <c r="IJT5" s="287"/>
      <c r="IJU5" s="287"/>
      <c r="IJV5" s="287"/>
      <c r="IJW5" s="287"/>
      <c r="IJX5" s="287"/>
      <c r="IJY5" s="287"/>
      <c r="IJZ5" s="287"/>
      <c r="IKA5" s="287"/>
      <c r="IKB5" s="287"/>
      <c r="IKC5" s="287"/>
      <c r="IKD5" s="287"/>
      <c r="IKE5" s="287"/>
      <c r="IKF5" s="287"/>
      <c r="IKG5" s="287"/>
      <c r="IKH5" s="287"/>
      <c r="IKI5" s="287"/>
      <c r="IKJ5" s="287"/>
      <c r="IKK5" s="287"/>
      <c r="IKL5" s="287"/>
      <c r="IKM5" s="287"/>
      <c r="IKN5" s="287"/>
      <c r="IKO5" s="287"/>
      <c r="IKP5" s="287"/>
      <c r="IKQ5" s="287"/>
      <c r="IKR5" s="287"/>
      <c r="IKS5" s="287"/>
      <c r="IKT5" s="287"/>
      <c r="IKU5" s="287"/>
      <c r="IKV5" s="287"/>
      <c r="IKW5" s="287"/>
      <c r="IKX5" s="287"/>
      <c r="IKY5" s="287"/>
      <c r="IKZ5" s="287"/>
      <c r="ILA5" s="287"/>
      <c r="ILB5" s="287"/>
      <c r="ILC5" s="287"/>
      <c r="ILD5" s="287"/>
      <c r="ILE5" s="287"/>
      <c r="ILF5" s="287"/>
      <c r="ILG5" s="287"/>
      <c r="ILH5" s="287"/>
      <c r="ILI5" s="287"/>
      <c r="ILJ5" s="287"/>
      <c r="ILK5" s="287"/>
      <c r="ILL5" s="287"/>
      <c r="ILM5" s="287"/>
      <c r="ILN5" s="287"/>
      <c r="ILO5" s="287"/>
      <c r="ILP5" s="287"/>
      <c r="ILQ5" s="287"/>
      <c r="ILR5" s="287"/>
      <c r="ILS5" s="287"/>
      <c r="ILT5" s="287"/>
      <c r="ILU5" s="287"/>
      <c r="ILV5" s="287"/>
      <c r="ILW5" s="287"/>
      <c r="ILX5" s="287"/>
      <c r="ILY5" s="287"/>
      <c r="ILZ5" s="287"/>
      <c r="IMA5" s="287"/>
      <c r="IMB5" s="287"/>
      <c r="IMC5" s="287"/>
      <c r="IMD5" s="287"/>
      <c r="IME5" s="287"/>
      <c r="IMF5" s="287"/>
      <c r="IMG5" s="287"/>
      <c r="IMH5" s="287"/>
      <c r="IMI5" s="287"/>
      <c r="IMJ5" s="287"/>
      <c r="IMK5" s="287"/>
      <c r="IML5" s="287"/>
      <c r="IMM5" s="287"/>
      <c r="IMN5" s="287"/>
      <c r="IMO5" s="287"/>
      <c r="IMP5" s="287"/>
      <c r="IMQ5" s="287"/>
      <c r="IMR5" s="287"/>
      <c r="IMS5" s="287"/>
      <c r="IMT5" s="287"/>
      <c r="IMU5" s="287"/>
      <c r="IMV5" s="287"/>
      <c r="IMW5" s="287"/>
      <c r="IMX5" s="287"/>
      <c r="IMY5" s="287"/>
      <c r="IMZ5" s="287"/>
      <c r="INA5" s="287"/>
      <c r="INB5" s="287"/>
      <c r="INC5" s="287"/>
      <c r="IND5" s="287"/>
      <c r="INE5" s="287"/>
      <c r="INF5" s="287"/>
      <c r="ING5" s="287"/>
      <c r="INH5" s="287"/>
      <c r="INI5" s="287"/>
      <c r="INJ5" s="287"/>
      <c r="INK5" s="287"/>
      <c r="INL5" s="287"/>
      <c r="INM5" s="287"/>
      <c r="INN5" s="287"/>
      <c r="INO5" s="287"/>
      <c r="INP5" s="287"/>
      <c r="INQ5" s="287"/>
      <c r="INR5" s="287"/>
      <c r="INS5" s="287"/>
      <c r="INT5" s="287"/>
      <c r="INU5" s="287"/>
      <c r="INV5" s="287"/>
      <c r="INW5" s="287"/>
      <c r="INX5" s="287"/>
      <c r="INY5" s="287"/>
      <c r="INZ5" s="287"/>
      <c r="IOA5" s="287"/>
      <c r="IOB5" s="287"/>
      <c r="IOC5" s="287"/>
      <c r="IOD5" s="287"/>
      <c r="IOE5" s="287"/>
      <c r="IOF5" s="287"/>
      <c r="IOG5" s="287"/>
      <c r="IOH5" s="287"/>
      <c r="IOI5" s="287"/>
      <c r="IOJ5" s="287"/>
      <c r="IOK5" s="287"/>
      <c r="IOL5" s="287"/>
      <c r="IOM5" s="287"/>
      <c r="ION5" s="287"/>
      <c r="IOO5" s="287"/>
      <c r="IOP5" s="287"/>
      <c r="IOQ5" s="287"/>
      <c r="IOR5" s="287"/>
      <c r="IOS5" s="287"/>
      <c r="IOT5" s="287"/>
      <c r="IOU5" s="287"/>
      <c r="IOV5" s="287"/>
      <c r="IOW5" s="287"/>
      <c r="IOX5" s="287"/>
      <c r="IOY5" s="287"/>
      <c r="IOZ5" s="287"/>
      <c r="IPA5" s="287"/>
      <c r="IPB5" s="287"/>
      <c r="IPC5" s="287"/>
      <c r="IPD5" s="287"/>
      <c r="IPE5" s="287"/>
      <c r="IPF5" s="287"/>
      <c r="IPG5" s="287"/>
      <c r="IPH5" s="287"/>
      <c r="IPI5" s="287"/>
      <c r="IPJ5" s="287"/>
      <c r="IPK5" s="287"/>
      <c r="IPL5" s="287"/>
      <c r="IPM5" s="287"/>
      <c r="IPN5" s="287"/>
      <c r="IPO5" s="287"/>
      <c r="IPP5" s="287"/>
      <c r="IPQ5" s="287"/>
      <c r="IPR5" s="287"/>
      <c r="IPS5" s="287"/>
      <c r="IPT5" s="287"/>
      <c r="IPU5" s="287"/>
      <c r="IPV5" s="287"/>
      <c r="IPW5" s="287"/>
      <c r="IPX5" s="287"/>
      <c r="IPY5" s="287"/>
      <c r="IPZ5" s="287"/>
      <c r="IQA5" s="287"/>
      <c r="IQB5" s="287"/>
      <c r="IQC5" s="287"/>
      <c r="IQD5" s="287"/>
      <c r="IQE5" s="287"/>
      <c r="IQF5" s="287"/>
      <c r="IQG5" s="287"/>
      <c r="IQH5" s="287"/>
      <c r="IQI5" s="287"/>
      <c r="IQJ5" s="287"/>
      <c r="IQK5" s="287"/>
      <c r="IQL5" s="287"/>
      <c r="IQM5" s="287"/>
      <c r="IQN5" s="287"/>
      <c r="IQO5" s="287"/>
      <c r="IQP5" s="287"/>
      <c r="IQQ5" s="287"/>
      <c r="IQR5" s="287"/>
      <c r="IQS5" s="287"/>
      <c r="IQT5" s="287"/>
      <c r="IQU5" s="287"/>
      <c r="IQV5" s="287"/>
      <c r="IQW5" s="287"/>
      <c r="IQX5" s="287"/>
      <c r="IQY5" s="287"/>
      <c r="IQZ5" s="287"/>
      <c r="IRA5" s="287"/>
      <c r="IRB5" s="287"/>
      <c r="IRC5" s="287"/>
      <c r="IRD5" s="287"/>
      <c r="IRE5" s="287"/>
      <c r="IRF5" s="287"/>
      <c r="IRG5" s="287"/>
      <c r="IRH5" s="287"/>
      <c r="IRI5" s="287"/>
      <c r="IRJ5" s="287"/>
      <c r="IRK5" s="287"/>
      <c r="IRL5" s="287"/>
      <c r="IRM5" s="287"/>
      <c r="IRN5" s="287"/>
      <c r="IRO5" s="287"/>
      <c r="IRP5" s="287"/>
      <c r="IRQ5" s="287"/>
      <c r="IRR5" s="287"/>
      <c r="IRS5" s="287"/>
      <c r="IRT5" s="287"/>
      <c r="IRU5" s="287"/>
      <c r="IRV5" s="287"/>
      <c r="IRW5" s="287"/>
      <c r="IRX5" s="287"/>
      <c r="IRY5" s="287"/>
      <c r="IRZ5" s="287"/>
      <c r="ISA5" s="287"/>
      <c r="ISB5" s="287"/>
      <c r="ISC5" s="287"/>
      <c r="ISD5" s="287"/>
      <c r="ISE5" s="287"/>
      <c r="ISF5" s="287"/>
      <c r="ISG5" s="287"/>
      <c r="ISH5" s="287"/>
      <c r="ISI5" s="287"/>
      <c r="ISJ5" s="287"/>
      <c r="ISK5" s="287"/>
      <c r="ISL5" s="287"/>
      <c r="ISM5" s="287"/>
      <c r="ISN5" s="287"/>
      <c r="ISO5" s="287"/>
      <c r="ISP5" s="287"/>
      <c r="ISQ5" s="287"/>
      <c r="ISR5" s="287"/>
      <c r="ISS5" s="287"/>
      <c r="IST5" s="287"/>
      <c r="ISU5" s="287"/>
      <c r="ISV5" s="287"/>
      <c r="ISW5" s="287"/>
      <c r="ISX5" s="287"/>
      <c r="ISY5" s="287"/>
      <c r="ISZ5" s="287"/>
      <c r="ITA5" s="287"/>
      <c r="ITB5" s="287"/>
      <c r="ITC5" s="287"/>
      <c r="ITD5" s="287"/>
      <c r="ITE5" s="287"/>
      <c r="ITF5" s="287"/>
      <c r="ITG5" s="287"/>
      <c r="ITH5" s="287"/>
      <c r="ITI5" s="287"/>
      <c r="ITJ5" s="287"/>
      <c r="ITK5" s="287"/>
      <c r="ITL5" s="287"/>
      <c r="ITM5" s="287"/>
      <c r="ITN5" s="287"/>
      <c r="ITO5" s="287"/>
      <c r="ITP5" s="287"/>
      <c r="ITQ5" s="287"/>
      <c r="ITR5" s="287"/>
      <c r="ITS5" s="287"/>
      <c r="ITT5" s="287"/>
      <c r="ITU5" s="287"/>
      <c r="ITV5" s="287"/>
      <c r="ITW5" s="287"/>
      <c r="ITX5" s="287"/>
      <c r="ITY5" s="287"/>
      <c r="ITZ5" s="287"/>
      <c r="IUA5" s="287"/>
      <c r="IUB5" s="287"/>
      <c r="IUC5" s="287"/>
      <c r="IUD5" s="287"/>
      <c r="IUE5" s="287"/>
      <c r="IUF5" s="287"/>
      <c r="IUG5" s="287"/>
      <c r="IUH5" s="287"/>
      <c r="IUI5" s="287"/>
      <c r="IUJ5" s="287"/>
      <c r="IUK5" s="287"/>
      <c r="IUL5" s="287"/>
      <c r="IUM5" s="287"/>
      <c r="IUN5" s="287"/>
      <c r="IUO5" s="287"/>
      <c r="IUP5" s="287"/>
      <c r="IUQ5" s="287"/>
      <c r="IUR5" s="287"/>
      <c r="IUS5" s="287"/>
      <c r="IUT5" s="287"/>
      <c r="IUU5" s="287"/>
      <c r="IUV5" s="287"/>
      <c r="IUW5" s="287"/>
      <c r="IUX5" s="287"/>
      <c r="IUY5" s="287"/>
      <c r="IUZ5" s="287"/>
      <c r="IVA5" s="287"/>
      <c r="IVB5" s="287"/>
      <c r="IVC5" s="287"/>
      <c r="IVD5" s="287"/>
      <c r="IVE5" s="287"/>
      <c r="IVF5" s="287"/>
      <c r="IVG5" s="287"/>
      <c r="IVH5" s="287"/>
      <c r="IVI5" s="287"/>
      <c r="IVJ5" s="287"/>
      <c r="IVK5" s="287"/>
      <c r="IVL5" s="287"/>
      <c r="IVM5" s="287"/>
      <c r="IVN5" s="287"/>
      <c r="IVO5" s="287"/>
      <c r="IVP5" s="287"/>
      <c r="IVQ5" s="287"/>
      <c r="IVR5" s="287"/>
      <c r="IVS5" s="287"/>
      <c r="IVT5" s="287"/>
      <c r="IVU5" s="287"/>
      <c r="IVV5" s="287"/>
      <c r="IVW5" s="287"/>
      <c r="IVX5" s="287"/>
      <c r="IVY5" s="287"/>
      <c r="IVZ5" s="287"/>
      <c r="IWA5" s="287"/>
      <c r="IWB5" s="287"/>
      <c r="IWC5" s="287"/>
      <c r="IWD5" s="287"/>
      <c r="IWE5" s="287"/>
      <c r="IWF5" s="287"/>
      <c r="IWG5" s="287"/>
      <c r="IWH5" s="287"/>
      <c r="IWI5" s="287"/>
      <c r="IWJ5" s="287"/>
      <c r="IWK5" s="287"/>
      <c r="IWL5" s="287"/>
      <c r="IWM5" s="287"/>
      <c r="IWN5" s="287"/>
      <c r="IWO5" s="287"/>
      <c r="IWP5" s="287"/>
      <c r="IWQ5" s="287"/>
      <c r="IWR5" s="287"/>
      <c r="IWS5" s="287"/>
      <c r="IWT5" s="287"/>
      <c r="IWU5" s="287"/>
      <c r="IWV5" s="287"/>
      <c r="IWW5" s="287"/>
      <c r="IWX5" s="287"/>
      <c r="IWY5" s="287"/>
      <c r="IWZ5" s="287"/>
      <c r="IXA5" s="287"/>
      <c r="IXB5" s="287"/>
      <c r="IXC5" s="287"/>
      <c r="IXD5" s="287"/>
      <c r="IXE5" s="287"/>
      <c r="IXF5" s="287"/>
      <c r="IXG5" s="287"/>
      <c r="IXH5" s="287"/>
      <c r="IXI5" s="287"/>
      <c r="IXJ5" s="287"/>
      <c r="IXK5" s="287"/>
      <c r="IXL5" s="287"/>
      <c r="IXM5" s="287"/>
      <c r="IXN5" s="287"/>
      <c r="IXO5" s="287"/>
      <c r="IXP5" s="287"/>
      <c r="IXQ5" s="287"/>
      <c r="IXR5" s="287"/>
      <c r="IXS5" s="287"/>
      <c r="IXT5" s="287"/>
      <c r="IXU5" s="287"/>
      <c r="IXV5" s="287"/>
      <c r="IXW5" s="287"/>
      <c r="IXX5" s="287"/>
      <c r="IXY5" s="287"/>
      <c r="IXZ5" s="287"/>
      <c r="IYA5" s="287"/>
      <c r="IYB5" s="287"/>
      <c r="IYC5" s="287"/>
      <c r="IYD5" s="287"/>
      <c r="IYE5" s="287"/>
      <c r="IYF5" s="287"/>
      <c r="IYG5" s="287"/>
      <c r="IYH5" s="287"/>
      <c r="IYI5" s="287"/>
      <c r="IYJ5" s="287"/>
      <c r="IYK5" s="287"/>
      <c r="IYL5" s="287"/>
      <c r="IYM5" s="287"/>
      <c r="IYN5" s="287"/>
      <c r="IYO5" s="287"/>
      <c r="IYP5" s="287"/>
      <c r="IYQ5" s="287"/>
      <c r="IYR5" s="287"/>
      <c r="IYS5" s="287"/>
      <c r="IYT5" s="287"/>
      <c r="IYU5" s="287"/>
      <c r="IYV5" s="287"/>
      <c r="IYW5" s="287"/>
      <c r="IYX5" s="287"/>
      <c r="IYY5" s="287"/>
      <c r="IYZ5" s="287"/>
      <c r="IZA5" s="287"/>
      <c r="IZB5" s="287"/>
      <c r="IZC5" s="287"/>
      <c r="IZD5" s="287"/>
      <c r="IZE5" s="287"/>
      <c r="IZF5" s="287"/>
      <c r="IZG5" s="287"/>
      <c r="IZH5" s="287"/>
      <c r="IZI5" s="287"/>
      <c r="IZJ5" s="287"/>
      <c r="IZK5" s="287"/>
      <c r="IZL5" s="287"/>
      <c r="IZM5" s="287"/>
      <c r="IZN5" s="287"/>
      <c r="IZO5" s="287"/>
      <c r="IZP5" s="287"/>
      <c r="IZQ5" s="287"/>
      <c r="IZR5" s="287"/>
      <c r="IZS5" s="287"/>
      <c r="IZT5" s="287"/>
      <c r="IZU5" s="287"/>
      <c r="IZV5" s="287"/>
      <c r="IZW5" s="287"/>
      <c r="IZX5" s="287"/>
      <c r="IZY5" s="287"/>
      <c r="IZZ5" s="287"/>
      <c r="JAA5" s="287"/>
      <c r="JAB5" s="287"/>
      <c r="JAC5" s="287"/>
      <c r="JAD5" s="287"/>
      <c r="JAE5" s="287"/>
      <c r="JAF5" s="287"/>
      <c r="JAG5" s="287"/>
      <c r="JAH5" s="287"/>
      <c r="JAI5" s="287"/>
      <c r="JAJ5" s="287"/>
      <c r="JAK5" s="287"/>
      <c r="JAL5" s="287"/>
      <c r="JAM5" s="287"/>
      <c r="JAN5" s="287"/>
      <c r="JAO5" s="287"/>
      <c r="JAP5" s="287"/>
      <c r="JAQ5" s="287"/>
      <c r="JAR5" s="287"/>
      <c r="JAS5" s="287"/>
      <c r="JAT5" s="287"/>
      <c r="JAU5" s="287"/>
      <c r="JAV5" s="287"/>
      <c r="JAW5" s="287"/>
      <c r="JAX5" s="287"/>
      <c r="JAY5" s="287"/>
      <c r="JAZ5" s="287"/>
      <c r="JBA5" s="287"/>
      <c r="JBB5" s="287"/>
      <c r="JBC5" s="287"/>
      <c r="JBD5" s="287"/>
      <c r="JBE5" s="287"/>
      <c r="JBF5" s="287"/>
      <c r="JBG5" s="287"/>
      <c r="JBH5" s="287"/>
      <c r="JBI5" s="287"/>
      <c r="JBJ5" s="287"/>
      <c r="JBK5" s="287"/>
      <c r="JBL5" s="287"/>
      <c r="JBM5" s="287"/>
      <c r="JBN5" s="287"/>
      <c r="JBO5" s="287"/>
      <c r="JBP5" s="287"/>
      <c r="JBQ5" s="287"/>
      <c r="JBR5" s="287"/>
      <c r="JBS5" s="287"/>
      <c r="JBT5" s="287"/>
      <c r="JBU5" s="287"/>
      <c r="JBV5" s="287"/>
      <c r="JBW5" s="287"/>
      <c r="JBX5" s="287"/>
      <c r="JBY5" s="287"/>
      <c r="JBZ5" s="287"/>
      <c r="JCA5" s="287"/>
      <c r="JCB5" s="287"/>
      <c r="JCC5" s="287"/>
      <c r="JCD5" s="287"/>
      <c r="JCE5" s="287"/>
      <c r="JCF5" s="287"/>
      <c r="JCG5" s="287"/>
      <c r="JCH5" s="287"/>
      <c r="JCI5" s="287"/>
      <c r="JCJ5" s="287"/>
      <c r="JCK5" s="287"/>
      <c r="JCL5" s="287"/>
      <c r="JCM5" s="287"/>
      <c r="JCN5" s="287"/>
      <c r="JCO5" s="287"/>
      <c r="JCP5" s="287"/>
      <c r="JCQ5" s="287"/>
      <c r="JCR5" s="287"/>
      <c r="JCS5" s="287"/>
      <c r="JCT5" s="287"/>
      <c r="JCU5" s="287"/>
      <c r="JCV5" s="287"/>
      <c r="JCW5" s="287"/>
      <c r="JCX5" s="287"/>
      <c r="JCY5" s="287"/>
      <c r="JCZ5" s="287"/>
      <c r="JDA5" s="287"/>
      <c r="JDB5" s="287"/>
      <c r="JDC5" s="287"/>
      <c r="JDD5" s="287"/>
      <c r="JDE5" s="287"/>
      <c r="JDF5" s="287"/>
      <c r="JDG5" s="287"/>
      <c r="JDH5" s="287"/>
      <c r="JDI5" s="287"/>
      <c r="JDJ5" s="287"/>
      <c r="JDK5" s="287"/>
      <c r="JDL5" s="287"/>
      <c r="JDM5" s="287"/>
      <c r="JDN5" s="287"/>
      <c r="JDO5" s="287"/>
      <c r="JDP5" s="287"/>
      <c r="JDQ5" s="287"/>
      <c r="JDR5" s="287"/>
      <c r="JDS5" s="287"/>
      <c r="JDT5" s="287"/>
      <c r="JDU5" s="287"/>
      <c r="JDV5" s="287"/>
      <c r="JDW5" s="287"/>
      <c r="JDX5" s="287"/>
      <c r="JDY5" s="287"/>
      <c r="JDZ5" s="287"/>
      <c r="JEA5" s="287"/>
      <c r="JEB5" s="287"/>
      <c r="JEC5" s="287"/>
      <c r="JED5" s="287"/>
      <c r="JEE5" s="287"/>
      <c r="JEF5" s="287"/>
      <c r="JEG5" s="287"/>
      <c r="JEH5" s="287"/>
      <c r="JEI5" s="287"/>
      <c r="JEJ5" s="287"/>
      <c r="JEK5" s="287"/>
      <c r="JEL5" s="287"/>
      <c r="JEM5" s="287"/>
      <c r="JEN5" s="287"/>
      <c r="JEO5" s="287"/>
      <c r="JEP5" s="287"/>
      <c r="JEQ5" s="287"/>
      <c r="JER5" s="287"/>
      <c r="JES5" s="287"/>
      <c r="JET5" s="287"/>
      <c r="JEU5" s="287"/>
      <c r="JEV5" s="287"/>
      <c r="JEW5" s="287"/>
      <c r="JEX5" s="287"/>
      <c r="JEY5" s="287"/>
      <c r="JEZ5" s="287"/>
      <c r="JFA5" s="287"/>
      <c r="JFB5" s="287"/>
      <c r="JFC5" s="287"/>
      <c r="JFD5" s="287"/>
      <c r="JFE5" s="287"/>
      <c r="JFF5" s="287"/>
      <c r="JFG5" s="287"/>
      <c r="JFH5" s="287"/>
      <c r="JFI5" s="287"/>
      <c r="JFJ5" s="287"/>
      <c r="JFK5" s="287"/>
      <c r="JFL5" s="287"/>
      <c r="JFM5" s="287"/>
      <c r="JFN5" s="287"/>
      <c r="JFO5" s="287"/>
      <c r="JFP5" s="287"/>
      <c r="JFQ5" s="287"/>
      <c r="JFR5" s="287"/>
      <c r="JFS5" s="287"/>
      <c r="JFT5" s="287"/>
      <c r="JFU5" s="287"/>
      <c r="JFV5" s="287"/>
      <c r="JFW5" s="287"/>
      <c r="JFX5" s="287"/>
      <c r="JFY5" s="287"/>
      <c r="JFZ5" s="287"/>
      <c r="JGA5" s="287"/>
      <c r="JGB5" s="287"/>
      <c r="JGC5" s="287"/>
      <c r="JGD5" s="287"/>
      <c r="JGE5" s="287"/>
      <c r="JGF5" s="287"/>
      <c r="JGG5" s="287"/>
      <c r="JGH5" s="287"/>
      <c r="JGI5" s="287"/>
      <c r="JGJ5" s="287"/>
      <c r="JGK5" s="287"/>
      <c r="JGL5" s="287"/>
      <c r="JGM5" s="287"/>
      <c r="JGN5" s="287"/>
      <c r="JGO5" s="287"/>
      <c r="JGP5" s="287"/>
      <c r="JGQ5" s="287"/>
      <c r="JGR5" s="287"/>
      <c r="JGS5" s="287"/>
      <c r="JGT5" s="287"/>
      <c r="JGU5" s="287"/>
      <c r="JGV5" s="287"/>
      <c r="JGW5" s="287"/>
      <c r="JGX5" s="287"/>
      <c r="JGY5" s="287"/>
      <c r="JGZ5" s="287"/>
      <c r="JHA5" s="287"/>
      <c r="JHB5" s="287"/>
      <c r="JHC5" s="287"/>
      <c r="JHD5" s="287"/>
      <c r="JHE5" s="287"/>
      <c r="JHF5" s="287"/>
      <c r="JHG5" s="287"/>
      <c r="JHH5" s="287"/>
      <c r="JHI5" s="287"/>
      <c r="JHJ5" s="287"/>
      <c r="JHK5" s="287"/>
      <c r="JHL5" s="287"/>
      <c r="JHM5" s="287"/>
      <c r="JHN5" s="287"/>
      <c r="JHO5" s="287"/>
      <c r="JHP5" s="287"/>
      <c r="JHQ5" s="287"/>
      <c r="JHR5" s="287"/>
      <c r="JHS5" s="287"/>
      <c r="JHT5" s="287"/>
      <c r="JHU5" s="287"/>
      <c r="JHV5" s="287"/>
      <c r="JHW5" s="287"/>
      <c r="JHX5" s="287"/>
      <c r="JHY5" s="287"/>
      <c r="JHZ5" s="287"/>
      <c r="JIA5" s="287"/>
      <c r="JIB5" s="287"/>
      <c r="JIC5" s="287"/>
      <c r="JID5" s="287"/>
      <c r="JIE5" s="287"/>
      <c r="JIF5" s="287"/>
      <c r="JIG5" s="287"/>
      <c r="JIH5" s="287"/>
      <c r="JII5" s="287"/>
      <c r="JIJ5" s="287"/>
      <c r="JIK5" s="287"/>
      <c r="JIL5" s="287"/>
      <c r="JIM5" s="287"/>
      <c r="JIN5" s="287"/>
      <c r="JIO5" s="287"/>
      <c r="JIP5" s="287"/>
      <c r="JIQ5" s="287"/>
      <c r="JIR5" s="287"/>
      <c r="JIS5" s="287"/>
      <c r="JIT5" s="287"/>
      <c r="JIU5" s="287"/>
      <c r="JIV5" s="287"/>
      <c r="JIW5" s="287"/>
      <c r="JIX5" s="287"/>
      <c r="JIY5" s="287"/>
      <c r="JIZ5" s="287"/>
      <c r="JJA5" s="287"/>
      <c r="JJB5" s="287"/>
      <c r="JJC5" s="287"/>
      <c r="JJD5" s="287"/>
      <c r="JJE5" s="287"/>
      <c r="JJF5" s="287"/>
      <c r="JJG5" s="287"/>
      <c r="JJH5" s="287"/>
      <c r="JJI5" s="287"/>
      <c r="JJJ5" s="287"/>
      <c r="JJK5" s="287"/>
      <c r="JJL5" s="287"/>
      <c r="JJM5" s="287"/>
      <c r="JJN5" s="287"/>
      <c r="JJO5" s="287"/>
      <c r="JJP5" s="287"/>
      <c r="JJQ5" s="287"/>
      <c r="JJR5" s="287"/>
      <c r="JJS5" s="287"/>
      <c r="JJT5" s="287"/>
      <c r="JJU5" s="287"/>
      <c r="JJV5" s="287"/>
      <c r="JJW5" s="287"/>
      <c r="JJX5" s="287"/>
      <c r="JJY5" s="287"/>
      <c r="JJZ5" s="287"/>
      <c r="JKA5" s="287"/>
      <c r="JKB5" s="287"/>
      <c r="JKC5" s="287"/>
      <c r="JKD5" s="287"/>
      <c r="JKE5" s="287"/>
      <c r="JKF5" s="287"/>
      <c r="JKG5" s="287"/>
      <c r="JKH5" s="287"/>
      <c r="JKI5" s="287"/>
      <c r="JKJ5" s="287"/>
      <c r="JKK5" s="287"/>
      <c r="JKL5" s="287"/>
      <c r="JKM5" s="287"/>
      <c r="JKN5" s="287"/>
      <c r="JKO5" s="287"/>
      <c r="JKP5" s="287"/>
      <c r="JKQ5" s="287"/>
      <c r="JKR5" s="287"/>
      <c r="JKS5" s="287"/>
      <c r="JKT5" s="287"/>
      <c r="JKU5" s="287"/>
      <c r="JKV5" s="287"/>
      <c r="JKW5" s="287"/>
      <c r="JKX5" s="287"/>
      <c r="JKY5" s="287"/>
      <c r="JKZ5" s="287"/>
      <c r="JLA5" s="287"/>
      <c r="JLB5" s="287"/>
      <c r="JLC5" s="287"/>
      <c r="JLD5" s="287"/>
      <c r="JLE5" s="287"/>
      <c r="JLF5" s="287"/>
      <c r="JLG5" s="287"/>
      <c r="JLH5" s="287"/>
      <c r="JLI5" s="287"/>
      <c r="JLJ5" s="287"/>
      <c r="JLK5" s="287"/>
      <c r="JLL5" s="287"/>
      <c r="JLM5" s="287"/>
      <c r="JLN5" s="287"/>
      <c r="JLO5" s="287"/>
      <c r="JLP5" s="287"/>
      <c r="JLQ5" s="287"/>
      <c r="JLR5" s="287"/>
      <c r="JLS5" s="287"/>
      <c r="JLT5" s="287"/>
      <c r="JLU5" s="287"/>
      <c r="JLV5" s="287"/>
      <c r="JLW5" s="287"/>
      <c r="JLX5" s="287"/>
      <c r="JLY5" s="287"/>
      <c r="JLZ5" s="287"/>
      <c r="JMA5" s="287"/>
      <c r="JMB5" s="287"/>
      <c r="JMC5" s="287"/>
      <c r="JMD5" s="287"/>
      <c r="JME5" s="287"/>
      <c r="JMF5" s="287"/>
      <c r="JMG5" s="287"/>
      <c r="JMH5" s="287"/>
      <c r="JMI5" s="287"/>
      <c r="JMJ5" s="287"/>
      <c r="JMK5" s="287"/>
      <c r="JML5" s="287"/>
      <c r="JMM5" s="287"/>
      <c r="JMN5" s="287"/>
      <c r="JMO5" s="287"/>
      <c r="JMP5" s="287"/>
      <c r="JMQ5" s="287"/>
      <c r="JMR5" s="287"/>
      <c r="JMS5" s="287"/>
      <c r="JMT5" s="287"/>
      <c r="JMU5" s="287"/>
      <c r="JMV5" s="287"/>
      <c r="JMW5" s="287"/>
      <c r="JMX5" s="287"/>
      <c r="JMY5" s="287"/>
      <c r="JMZ5" s="287"/>
      <c r="JNA5" s="287"/>
      <c r="JNB5" s="287"/>
      <c r="JNC5" s="287"/>
      <c r="JND5" s="287"/>
      <c r="JNE5" s="287"/>
      <c r="JNF5" s="287"/>
      <c r="JNG5" s="287"/>
      <c r="JNH5" s="287"/>
      <c r="JNI5" s="287"/>
      <c r="JNJ5" s="287"/>
      <c r="JNK5" s="287"/>
      <c r="JNL5" s="287"/>
      <c r="JNM5" s="287"/>
      <c r="JNN5" s="287"/>
      <c r="JNO5" s="287"/>
      <c r="JNP5" s="287"/>
      <c r="JNQ5" s="287"/>
      <c r="JNR5" s="287"/>
      <c r="JNS5" s="287"/>
      <c r="JNT5" s="287"/>
      <c r="JNU5" s="287"/>
      <c r="JNV5" s="287"/>
      <c r="JNW5" s="287"/>
      <c r="JNX5" s="287"/>
      <c r="JNY5" s="287"/>
      <c r="JNZ5" s="287"/>
      <c r="JOA5" s="287"/>
      <c r="JOB5" s="287"/>
      <c r="JOC5" s="287"/>
      <c r="JOD5" s="287"/>
      <c r="JOE5" s="287"/>
      <c r="JOF5" s="287"/>
      <c r="JOG5" s="287"/>
      <c r="JOH5" s="287"/>
      <c r="JOI5" s="287"/>
      <c r="JOJ5" s="287"/>
      <c r="JOK5" s="287"/>
      <c r="JOL5" s="287"/>
      <c r="JOM5" s="287"/>
      <c r="JON5" s="287"/>
      <c r="JOO5" s="287"/>
      <c r="JOP5" s="287"/>
      <c r="JOQ5" s="287"/>
      <c r="JOR5" s="287"/>
      <c r="JOS5" s="287"/>
      <c r="JOT5" s="287"/>
      <c r="JOU5" s="287"/>
      <c r="JOV5" s="287"/>
      <c r="JOW5" s="287"/>
      <c r="JOX5" s="287"/>
      <c r="JOY5" s="287"/>
      <c r="JOZ5" s="287"/>
      <c r="JPA5" s="287"/>
      <c r="JPB5" s="287"/>
      <c r="JPC5" s="287"/>
      <c r="JPD5" s="287"/>
      <c r="JPE5" s="287"/>
      <c r="JPF5" s="287"/>
      <c r="JPG5" s="287"/>
      <c r="JPH5" s="287"/>
      <c r="JPI5" s="287"/>
      <c r="JPJ5" s="287"/>
      <c r="JPK5" s="287"/>
      <c r="JPL5" s="287"/>
      <c r="JPM5" s="287"/>
      <c r="JPN5" s="287"/>
      <c r="JPO5" s="287"/>
      <c r="JPP5" s="287"/>
      <c r="JPQ5" s="287"/>
      <c r="JPR5" s="287"/>
      <c r="JPS5" s="287"/>
      <c r="JPT5" s="287"/>
      <c r="JPU5" s="287"/>
      <c r="JPV5" s="287"/>
      <c r="JPW5" s="287"/>
      <c r="JPX5" s="287"/>
      <c r="JPY5" s="287"/>
      <c r="JPZ5" s="287"/>
      <c r="JQA5" s="287"/>
      <c r="JQB5" s="287"/>
      <c r="JQC5" s="287"/>
      <c r="JQD5" s="287"/>
      <c r="JQE5" s="287"/>
      <c r="JQF5" s="287"/>
      <c r="JQG5" s="287"/>
      <c r="JQH5" s="287"/>
      <c r="JQI5" s="287"/>
      <c r="JQJ5" s="287"/>
      <c r="JQK5" s="287"/>
      <c r="JQL5" s="287"/>
      <c r="JQM5" s="287"/>
      <c r="JQN5" s="287"/>
      <c r="JQO5" s="287"/>
      <c r="JQP5" s="287"/>
      <c r="JQQ5" s="287"/>
      <c r="JQR5" s="287"/>
      <c r="JQS5" s="287"/>
      <c r="JQT5" s="287"/>
      <c r="JQU5" s="287"/>
      <c r="JQV5" s="287"/>
      <c r="JQW5" s="287"/>
      <c r="JQX5" s="287"/>
      <c r="JQY5" s="287"/>
      <c r="JQZ5" s="287"/>
      <c r="JRA5" s="287"/>
      <c r="JRB5" s="287"/>
      <c r="JRC5" s="287"/>
      <c r="JRD5" s="287"/>
      <c r="JRE5" s="287"/>
      <c r="JRF5" s="287"/>
      <c r="JRG5" s="287"/>
      <c r="JRH5" s="287"/>
      <c r="JRI5" s="287"/>
      <c r="JRJ5" s="287"/>
      <c r="JRK5" s="287"/>
      <c r="JRL5" s="287"/>
      <c r="JRM5" s="287"/>
      <c r="JRN5" s="287"/>
      <c r="JRO5" s="287"/>
      <c r="JRP5" s="287"/>
      <c r="JRQ5" s="287"/>
      <c r="JRR5" s="287"/>
      <c r="JRS5" s="287"/>
      <c r="JRT5" s="287"/>
      <c r="JRU5" s="287"/>
      <c r="JRV5" s="287"/>
      <c r="JRW5" s="287"/>
      <c r="JRX5" s="287"/>
      <c r="JRY5" s="287"/>
      <c r="JRZ5" s="287"/>
      <c r="JSA5" s="287"/>
      <c r="JSB5" s="287"/>
      <c r="JSC5" s="287"/>
      <c r="JSD5" s="287"/>
      <c r="JSE5" s="287"/>
      <c r="JSF5" s="287"/>
      <c r="JSG5" s="287"/>
      <c r="JSH5" s="287"/>
      <c r="JSI5" s="287"/>
      <c r="JSJ5" s="287"/>
      <c r="JSK5" s="287"/>
      <c r="JSL5" s="287"/>
      <c r="JSM5" s="287"/>
      <c r="JSN5" s="287"/>
      <c r="JSO5" s="287"/>
      <c r="JSP5" s="287"/>
      <c r="JSQ5" s="287"/>
      <c r="JSR5" s="287"/>
      <c r="JSS5" s="287"/>
      <c r="JST5" s="287"/>
      <c r="JSU5" s="287"/>
      <c r="JSV5" s="287"/>
      <c r="JSW5" s="287"/>
      <c r="JSX5" s="287"/>
      <c r="JSY5" s="287"/>
      <c r="JSZ5" s="287"/>
      <c r="JTA5" s="287"/>
      <c r="JTB5" s="287"/>
      <c r="JTC5" s="287"/>
      <c r="JTD5" s="287"/>
      <c r="JTE5" s="287"/>
      <c r="JTF5" s="287"/>
      <c r="JTG5" s="287"/>
      <c r="JTH5" s="287"/>
      <c r="JTI5" s="287"/>
      <c r="JTJ5" s="287"/>
      <c r="JTK5" s="287"/>
      <c r="JTL5" s="287"/>
      <c r="JTM5" s="287"/>
      <c r="JTN5" s="287"/>
      <c r="JTO5" s="287"/>
      <c r="JTP5" s="287"/>
      <c r="JTQ5" s="287"/>
      <c r="JTR5" s="287"/>
      <c r="JTS5" s="287"/>
      <c r="JTT5" s="287"/>
      <c r="JTU5" s="287"/>
      <c r="JTV5" s="287"/>
      <c r="JTW5" s="287"/>
      <c r="JTX5" s="287"/>
      <c r="JTY5" s="287"/>
      <c r="JTZ5" s="287"/>
      <c r="JUA5" s="287"/>
      <c r="JUB5" s="287"/>
      <c r="JUC5" s="287"/>
      <c r="JUD5" s="287"/>
      <c r="JUE5" s="287"/>
      <c r="JUF5" s="287"/>
      <c r="JUG5" s="287"/>
      <c r="JUH5" s="287"/>
      <c r="JUI5" s="287"/>
      <c r="JUJ5" s="287"/>
      <c r="JUK5" s="287"/>
      <c r="JUL5" s="287"/>
      <c r="JUM5" s="287"/>
      <c r="JUN5" s="287"/>
      <c r="JUO5" s="287"/>
      <c r="JUP5" s="287"/>
      <c r="JUQ5" s="287"/>
      <c r="JUR5" s="287"/>
      <c r="JUS5" s="287"/>
      <c r="JUT5" s="287"/>
      <c r="JUU5" s="287"/>
      <c r="JUV5" s="287"/>
      <c r="JUW5" s="287"/>
      <c r="JUX5" s="287"/>
      <c r="JUY5" s="287"/>
      <c r="JUZ5" s="287"/>
      <c r="JVA5" s="287"/>
      <c r="JVB5" s="287"/>
      <c r="JVC5" s="287"/>
      <c r="JVD5" s="287"/>
      <c r="JVE5" s="287"/>
      <c r="JVF5" s="287"/>
      <c r="JVG5" s="287"/>
      <c r="JVH5" s="287"/>
      <c r="JVI5" s="287"/>
      <c r="JVJ5" s="287"/>
      <c r="JVK5" s="287"/>
      <c r="JVL5" s="287"/>
      <c r="JVM5" s="287"/>
      <c r="JVN5" s="287"/>
      <c r="JVO5" s="287"/>
      <c r="JVP5" s="287"/>
      <c r="JVQ5" s="287"/>
      <c r="JVR5" s="287"/>
      <c r="JVS5" s="287"/>
      <c r="JVT5" s="287"/>
      <c r="JVU5" s="287"/>
      <c r="JVV5" s="287"/>
      <c r="JVW5" s="287"/>
      <c r="JVX5" s="287"/>
      <c r="JVY5" s="287"/>
      <c r="JVZ5" s="287"/>
      <c r="JWA5" s="287"/>
      <c r="JWB5" s="287"/>
      <c r="JWC5" s="287"/>
      <c r="JWD5" s="287"/>
      <c r="JWE5" s="287"/>
      <c r="JWF5" s="287"/>
      <c r="JWG5" s="287"/>
      <c r="JWH5" s="287"/>
      <c r="JWI5" s="287"/>
      <c r="JWJ5" s="287"/>
      <c r="JWK5" s="287"/>
      <c r="JWL5" s="287"/>
      <c r="JWM5" s="287"/>
      <c r="JWN5" s="287"/>
      <c r="JWO5" s="287"/>
      <c r="JWP5" s="287"/>
      <c r="JWQ5" s="287"/>
      <c r="JWR5" s="287"/>
      <c r="JWS5" s="287"/>
      <c r="JWT5" s="287"/>
      <c r="JWU5" s="287"/>
      <c r="JWV5" s="287"/>
      <c r="JWW5" s="287"/>
      <c r="JWX5" s="287"/>
      <c r="JWY5" s="287"/>
      <c r="JWZ5" s="287"/>
      <c r="JXA5" s="287"/>
      <c r="JXB5" s="287"/>
      <c r="JXC5" s="287"/>
      <c r="JXD5" s="287"/>
      <c r="JXE5" s="287"/>
      <c r="JXF5" s="287"/>
      <c r="JXG5" s="287"/>
      <c r="JXH5" s="287"/>
      <c r="JXI5" s="287"/>
      <c r="JXJ5" s="287"/>
      <c r="JXK5" s="287"/>
      <c r="JXL5" s="287"/>
      <c r="JXM5" s="287"/>
      <c r="JXN5" s="287"/>
      <c r="JXO5" s="287"/>
      <c r="JXP5" s="287"/>
      <c r="JXQ5" s="287"/>
      <c r="JXR5" s="287"/>
      <c r="JXS5" s="287"/>
      <c r="JXT5" s="287"/>
      <c r="JXU5" s="287"/>
      <c r="JXV5" s="287"/>
      <c r="JXW5" s="287"/>
      <c r="JXX5" s="287"/>
      <c r="JXY5" s="287"/>
      <c r="JXZ5" s="287"/>
      <c r="JYA5" s="287"/>
      <c r="JYB5" s="287"/>
      <c r="JYC5" s="287"/>
      <c r="JYD5" s="287"/>
      <c r="JYE5" s="287"/>
      <c r="JYF5" s="287"/>
      <c r="JYG5" s="287"/>
      <c r="JYH5" s="287"/>
      <c r="JYI5" s="287"/>
      <c r="JYJ5" s="287"/>
      <c r="JYK5" s="287"/>
      <c r="JYL5" s="287"/>
      <c r="JYM5" s="287"/>
      <c r="JYN5" s="287"/>
      <c r="JYO5" s="287"/>
      <c r="JYP5" s="287"/>
      <c r="JYQ5" s="287"/>
      <c r="JYR5" s="287"/>
      <c r="JYS5" s="287"/>
      <c r="JYT5" s="287"/>
      <c r="JYU5" s="287"/>
      <c r="JYV5" s="287"/>
      <c r="JYW5" s="287"/>
      <c r="JYX5" s="287"/>
      <c r="JYY5" s="287"/>
      <c r="JYZ5" s="287"/>
      <c r="JZA5" s="287"/>
      <c r="JZB5" s="287"/>
      <c r="JZC5" s="287"/>
      <c r="JZD5" s="287"/>
      <c r="JZE5" s="287"/>
      <c r="JZF5" s="287"/>
      <c r="JZG5" s="287"/>
      <c r="JZH5" s="287"/>
      <c r="JZI5" s="287"/>
      <c r="JZJ5" s="287"/>
      <c r="JZK5" s="287"/>
      <c r="JZL5" s="287"/>
      <c r="JZM5" s="287"/>
      <c r="JZN5" s="287"/>
      <c r="JZO5" s="287"/>
      <c r="JZP5" s="287"/>
      <c r="JZQ5" s="287"/>
      <c r="JZR5" s="287"/>
      <c r="JZS5" s="287"/>
      <c r="JZT5" s="287"/>
      <c r="JZU5" s="287"/>
      <c r="JZV5" s="287"/>
      <c r="JZW5" s="287"/>
      <c r="JZX5" s="287"/>
      <c r="JZY5" s="287"/>
      <c r="JZZ5" s="287"/>
      <c r="KAA5" s="287"/>
      <c r="KAB5" s="287"/>
      <c r="KAC5" s="287"/>
      <c r="KAD5" s="287"/>
      <c r="KAE5" s="287"/>
      <c r="KAF5" s="287"/>
      <c r="KAG5" s="287"/>
      <c r="KAH5" s="287"/>
      <c r="KAI5" s="287"/>
      <c r="KAJ5" s="287"/>
      <c r="KAK5" s="287"/>
      <c r="KAL5" s="287"/>
      <c r="KAM5" s="287"/>
      <c r="KAN5" s="287"/>
      <c r="KAO5" s="287"/>
      <c r="KAP5" s="287"/>
      <c r="KAQ5" s="287"/>
      <c r="KAR5" s="287"/>
      <c r="KAS5" s="287"/>
      <c r="KAT5" s="287"/>
      <c r="KAU5" s="287"/>
      <c r="KAV5" s="287"/>
      <c r="KAW5" s="287"/>
      <c r="KAX5" s="287"/>
      <c r="KAY5" s="287"/>
      <c r="KAZ5" s="287"/>
      <c r="KBA5" s="287"/>
      <c r="KBB5" s="287"/>
      <c r="KBC5" s="287"/>
      <c r="KBD5" s="287"/>
      <c r="KBE5" s="287"/>
      <c r="KBF5" s="287"/>
      <c r="KBG5" s="287"/>
      <c r="KBH5" s="287"/>
      <c r="KBI5" s="287"/>
      <c r="KBJ5" s="287"/>
      <c r="KBK5" s="287"/>
      <c r="KBL5" s="287"/>
      <c r="KBM5" s="287"/>
      <c r="KBN5" s="287"/>
      <c r="KBO5" s="287"/>
      <c r="KBP5" s="287"/>
      <c r="KBQ5" s="287"/>
      <c r="KBR5" s="287"/>
      <c r="KBS5" s="287"/>
      <c r="KBT5" s="287"/>
      <c r="KBU5" s="287"/>
      <c r="KBV5" s="287"/>
      <c r="KBW5" s="287"/>
      <c r="KBX5" s="287"/>
      <c r="KBY5" s="287"/>
      <c r="KBZ5" s="287"/>
      <c r="KCA5" s="287"/>
      <c r="KCB5" s="287"/>
      <c r="KCC5" s="287"/>
      <c r="KCD5" s="287"/>
      <c r="KCE5" s="287"/>
      <c r="KCF5" s="287"/>
      <c r="KCG5" s="287"/>
      <c r="KCH5" s="287"/>
      <c r="KCI5" s="287"/>
      <c r="KCJ5" s="287"/>
      <c r="KCK5" s="287"/>
      <c r="KCL5" s="287"/>
      <c r="KCM5" s="287"/>
      <c r="KCN5" s="287"/>
      <c r="KCO5" s="287"/>
      <c r="KCP5" s="287"/>
      <c r="KCQ5" s="287"/>
      <c r="KCR5" s="287"/>
      <c r="KCS5" s="287"/>
      <c r="KCT5" s="287"/>
      <c r="KCU5" s="287"/>
      <c r="KCV5" s="287"/>
      <c r="KCW5" s="287"/>
      <c r="KCX5" s="287"/>
      <c r="KCY5" s="287"/>
      <c r="KCZ5" s="287"/>
      <c r="KDA5" s="287"/>
      <c r="KDB5" s="287"/>
      <c r="KDC5" s="287"/>
      <c r="KDD5" s="287"/>
      <c r="KDE5" s="287"/>
      <c r="KDF5" s="287"/>
      <c r="KDG5" s="287"/>
      <c r="KDH5" s="287"/>
      <c r="KDI5" s="287"/>
      <c r="KDJ5" s="287"/>
      <c r="KDK5" s="287"/>
      <c r="KDL5" s="287"/>
      <c r="KDM5" s="287"/>
      <c r="KDN5" s="287"/>
      <c r="KDO5" s="287"/>
      <c r="KDP5" s="287"/>
      <c r="KDQ5" s="287"/>
      <c r="KDR5" s="287"/>
      <c r="KDS5" s="287"/>
      <c r="KDT5" s="287"/>
      <c r="KDU5" s="287"/>
      <c r="KDV5" s="287"/>
      <c r="KDW5" s="287"/>
      <c r="KDX5" s="287"/>
      <c r="KDY5" s="287"/>
      <c r="KDZ5" s="287"/>
      <c r="KEA5" s="287"/>
      <c r="KEB5" s="287"/>
      <c r="KEC5" s="287"/>
      <c r="KED5" s="287"/>
      <c r="KEE5" s="287"/>
      <c r="KEF5" s="287"/>
      <c r="KEG5" s="287"/>
      <c r="KEH5" s="287"/>
      <c r="KEI5" s="287"/>
      <c r="KEJ5" s="287"/>
      <c r="KEK5" s="287"/>
      <c r="KEL5" s="287"/>
      <c r="KEM5" s="287"/>
      <c r="KEN5" s="287"/>
      <c r="KEO5" s="287"/>
      <c r="KEP5" s="287"/>
      <c r="KEQ5" s="287"/>
      <c r="KER5" s="287"/>
      <c r="KES5" s="287"/>
      <c r="KET5" s="287"/>
      <c r="KEU5" s="287"/>
      <c r="KEV5" s="287"/>
      <c r="KEW5" s="287"/>
      <c r="KEX5" s="287"/>
      <c r="KEY5" s="287"/>
      <c r="KEZ5" s="287"/>
      <c r="KFA5" s="287"/>
      <c r="KFB5" s="287"/>
      <c r="KFC5" s="287"/>
      <c r="KFD5" s="287"/>
      <c r="KFE5" s="287"/>
      <c r="KFF5" s="287"/>
      <c r="KFG5" s="287"/>
      <c r="KFH5" s="287"/>
      <c r="KFI5" s="287"/>
      <c r="KFJ5" s="287"/>
      <c r="KFK5" s="287"/>
      <c r="KFL5" s="287"/>
      <c r="KFM5" s="287"/>
      <c r="KFN5" s="287"/>
      <c r="KFO5" s="287"/>
      <c r="KFP5" s="287"/>
      <c r="KFQ5" s="287"/>
      <c r="KFR5" s="287"/>
      <c r="KFS5" s="287"/>
      <c r="KFT5" s="287"/>
      <c r="KFU5" s="287"/>
      <c r="KFV5" s="287"/>
      <c r="KFW5" s="287"/>
      <c r="KFX5" s="287"/>
      <c r="KFY5" s="287"/>
      <c r="KFZ5" s="287"/>
      <c r="KGA5" s="287"/>
      <c r="KGB5" s="287"/>
      <c r="KGC5" s="287"/>
      <c r="KGD5" s="287"/>
      <c r="KGE5" s="287"/>
      <c r="KGF5" s="287"/>
      <c r="KGG5" s="287"/>
      <c r="KGH5" s="287"/>
      <c r="KGI5" s="287"/>
      <c r="KGJ5" s="287"/>
      <c r="KGK5" s="287"/>
      <c r="KGL5" s="287"/>
      <c r="KGM5" s="287"/>
      <c r="KGN5" s="287"/>
      <c r="KGO5" s="287"/>
      <c r="KGP5" s="287"/>
      <c r="KGQ5" s="287"/>
      <c r="KGR5" s="287"/>
      <c r="KGS5" s="287"/>
      <c r="KGT5" s="287"/>
      <c r="KGU5" s="287"/>
      <c r="KGV5" s="287"/>
      <c r="KGW5" s="287"/>
      <c r="KGX5" s="287"/>
      <c r="KGY5" s="287"/>
      <c r="KGZ5" s="287"/>
      <c r="KHA5" s="287"/>
      <c r="KHB5" s="287"/>
      <c r="KHC5" s="287"/>
      <c r="KHD5" s="287"/>
      <c r="KHE5" s="287"/>
      <c r="KHF5" s="287"/>
      <c r="KHG5" s="287"/>
      <c r="KHH5" s="287"/>
      <c r="KHI5" s="287"/>
      <c r="KHJ5" s="287"/>
      <c r="KHK5" s="287"/>
      <c r="KHL5" s="287"/>
      <c r="KHM5" s="287"/>
      <c r="KHN5" s="287"/>
      <c r="KHO5" s="287"/>
      <c r="KHP5" s="287"/>
      <c r="KHQ5" s="287"/>
      <c r="KHR5" s="287"/>
      <c r="KHS5" s="287"/>
      <c r="KHT5" s="287"/>
      <c r="KHU5" s="287"/>
      <c r="KHV5" s="287"/>
      <c r="KHW5" s="287"/>
      <c r="KHX5" s="287"/>
      <c r="KHY5" s="287"/>
      <c r="KHZ5" s="287"/>
      <c r="KIA5" s="287"/>
      <c r="KIB5" s="287"/>
      <c r="KIC5" s="287"/>
      <c r="KID5" s="287"/>
      <c r="KIE5" s="287"/>
      <c r="KIF5" s="287"/>
      <c r="KIG5" s="287"/>
      <c r="KIH5" s="287"/>
      <c r="KII5" s="287"/>
      <c r="KIJ5" s="287"/>
      <c r="KIK5" s="287"/>
      <c r="KIL5" s="287"/>
      <c r="KIM5" s="287"/>
      <c r="KIN5" s="287"/>
      <c r="KIO5" s="287"/>
      <c r="KIP5" s="287"/>
      <c r="KIQ5" s="287"/>
      <c r="KIR5" s="287"/>
      <c r="KIS5" s="287"/>
      <c r="KIT5" s="287"/>
      <c r="KIU5" s="287"/>
      <c r="KIV5" s="287"/>
      <c r="KIW5" s="287"/>
      <c r="KIX5" s="287"/>
      <c r="KIY5" s="287"/>
      <c r="KIZ5" s="287"/>
      <c r="KJA5" s="287"/>
      <c r="KJB5" s="287"/>
      <c r="KJC5" s="287"/>
      <c r="KJD5" s="287"/>
      <c r="KJE5" s="287"/>
      <c r="KJF5" s="287"/>
      <c r="KJG5" s="287"/>
      <c r="KJH5" s="287"/>
      <c r="KJI5" s="287"/>
      <c r="KJJ5" s="287"/>
      <c r="KJK5" s="287"/>
      <c r="KJL5" s="287"/>
      <c r="KJM5" s="287"/>
      <c r="KJN5" s="287"/>
      <c r="KJO5" s="287"/>
      <c r="KJP5" s="287"/>
      <c r="KJQ5" s="287"/>
      <c r="KJR5" s="287"/>
      <c r="KJS5" s="287"/>
      <c r="KJT5" s="287"/>
      <c r="KJU5" s="287"/>
      <c r="KJV5" s="287"/>
      <c r="KJW5" s="287"/>
      <c r="KJX5" s="287"/>
      <c r="KJY5" s="287"/>
      <c r="KJZ5" s="287"/>
      <c r="KKA5" s="287"/>
      <c r="KKB5" s="287"/>
      <c r="KKC5" s="287"/>
      <c r="KKD5" s="287"/>
      <c r="KKE5" s="287"/>
      <c r="KKF5" s="287"/>
      <c r="KKG5" s="287"/>
      <c r="KKH5" s="287"/>
      <c r="KKI5" s="287"/>
      <c r="KKJ5" s="287"/>
      <c r="KKK5" s="287"/>
      <c r="KKL5" s="287"/>
      <c r="KKM5" s="287"/>
      <c r="KKN5" s="287"/>
      <c r="KKO5" s="287"/>
      <c r="KKP5" s="287"/>
      <c r="KKQ5" s="287"/>
      <c r="KKR5" s="287"/>
      <c r="KKS5" s="287"/>
      <c r="KKT5" s="287"/>
      <c r="KKU5" s="287"/>
      <c r="KKV5" s="287"/>
      <c r="KKW5" s="287"/>
      <c r="KKX5" s="287"/>
      <c r="KKY5" s="287"/>
      <c r="KKZ5" s="287"/>
      <c r="KLA5" s="287"/>
      <c r="KLB5" s="287"/>
      <c r="KLC5" s="287"/>
      <c r="KLD5" s="287"/>
      <c r="KLE5" s="287"/>
      <c r="KLF5" s="287"/>
      <c r="KLG5" s="287"/>
      <c r="KLH5" s="287"/>
      <c r="KLI5" s="287"/>
      <c r="KLJ5" s="287"/>
      <c r="KLK5" s="287"/>
      <c r="KLL5" s="287"/>
      <c r="KLM5" s="287"/>
      <c r="KLN5" s="287"/>
      <c r="KLO5" s="287"/>
      <c r="KLP5" s="287"/>
      <c r="KLQ5" s="287"/>
      <c r="KLR5" s="287"/>
      <c r="KLS5" s="287"/>
      <c r="KLT5" s="287"/>
      <c r="KLU5" s="287"/>
      <c r="KLV5" s="287"/>
      <c r="KLW5" s="287"/>
      <c r="KLX5" s="287"/>
      <c r="KLY5" s="287"/>
      <c r="KLZ5" s="287"/>
      <c r="KMA5" s="287"/>
      <c r="KMB5" s="287"/>
      <c r="KMC5" s="287"/>
      <c r="KMD5" s="287"/>
      <c r="KME5" s="287"/>
      <c r="KMF5" s="287"/>
      <c r="KMG5" s="287"/>
      <c r="KMH5" s="287"/>
      <c r="KMI5" s="287"/>
      <c r="KMJ5" s="287"/>
      <c r="KMK5" s="287"/>
      <c r="KML5" s="287"/>
      <c r="KMM5" s="287"/>
      <c r="KMN5" s="287"/>
      <c r="KMO5" s="287"/>
      <c r="KMP5" s="287"/>
      <c r="KMQ5" s="287"/>
      <c r="KMR5" s="287"/>
      <c r="KMS5" s="287"/>
      <c r="KMT5" s="287"/>
      <c r="KMU5" s="287"/>
      <c r="KMV5" s="287"/>
      <c r="KMW5" s="287"/>
      <c r="KMX5" s="287"/>
      <c r="KMY5" s="287"/>
      <c r="KMZ5" s="287"/>
      <c r="KNA5" s="287"/>
      <c r="KNB5" s="287"/>
      <c r="KNC5" s="287"/>
      <c r="KND5" s="287"/>
      <c r="KNE5" s="287"/>
      <c r="KNF5" s="287"/>
      <c r="KNG5" s="287"/>
      <c r="KNH5" s="287"/>
      <c r="KNI5" s="287"/>
      <c r="KNJ5" s="287"/>
      <c r="KNK5" s="287"/>
      <c r="KNL5" s="287"/>
      <c r="KNM5" s="287"/>
      <c r="KNN5" s="287"/>
      <c r="KNO5" s="287"/>
      <c r="KNP5" s="287"/>
      <c r="KNQ5" s="287"/>
      <c r="KNR5" s="287"/>
      <c r="KNS5" s="287"/>
      <c r="KNT5" s="287"/>
      <c r="KNU5" s="287"/>
      <c r="KNV5" s="287"/>
      <c r="KNW5" s="287"/>
      <c r="KNX5" s="287"/>
      <c r="KNY5" s="287"/>
      <c r="KNZ5" s="287"/>
      <c r="KOA5" s="287"/>
      <c r="KOB5" s="287"/>
      <c r="KOC5" s="287"/>
      <c r="KOD5" s="287"/>
      <c r="KOE5" s="287"/>
      <c r="KOF5" s="287"/>
      <c r="KOG5" s="287"/>
      <c r="KOH5" s="287"/>
      <c r="KOI5" s="287"/>
      <c r="KOJ5" s="287"/>
      <c r="KOK5" s="287"/>
      <c r="KOL5" s="287"/>
      <c r="KOM5" s="287"/>
      <c r="KON5" s="287"/>
      <c r="KOO5" s="287"/>
      <c r="KOP5" s="287"/>
      <c r="KOQ5" s="287"/>
      <c r="KOR5" s="287"/>
      <c r="KOS5" s="287"/>
      <c r="KOT5" s="287"/>
      <c r="KOU5" s="287"/>
      <c r="KOV5" s="287"/>
      <c r="KOW5" s="287"/>
      <c r="KOX5" s="287"/>
      <c r="KOY5" s="287"/>
      <c r="KOZ5" s="287"/>
      <c r="KPA5" s="287"/>
      <c r="KPB5" s="287"/>
      <c r="KPC5" s="287"/>
      <c r="KPD5" s="287"/>
      <c r="KPE5" s="287"/>
      <c r="KPF5" s="287"/>
      <c r="KPG5" s="287"/>
      <c r="KPH5" s="287"/>
      <c r="KPI5" s="287"/>
      <c r="KPJ5" s="287"/>
      <c r="KPK5" s="287"/>
      <c r="KPL5" s="287"/>
      <c r="KPM5" s="287"/>
      <c r="KPN5" s="287"/>
      <c r="KPO5" s="287"/>
      <c r="KPP5" s="287"/>
      <c r="KPQ5" s="287"/>
      <c r="KPR5" s="287"/>
      <c r="KPS5" s="287"/>
      <c r="KPT5" s="287"/>
      <c r="KPU5" s="287"/>
      <c r="KPV5" s="287"/>
      <c r="KPW5" s="287"/>
      <c r="KPX5" s="287"/>
      <c r="KPY5" s="287"/>
      <c r="KPZ5" s="287"/>
      <c r="KQA5" s="287"/>
      <c r="KQB5" s="287"/>
      <c r="KQC5" s="287"/>
      <c r="KQD5" s="287"/>
      <c r="KQE5" s="287"/>
      <c r="KQF5" s="287"/>
      <c r="KQG5" s="287"/>
      <c r="KQH5" s="287"/>
      <c r="KQI5" s="287"/>
      <c r="KQJ5" s="287"/>
      <c r="KQK5" s="287"/>
      <c r="KQL5" s="287"/>
      <c r="KQM5" s="287"/>
      <c r="KQN5" s="287"/>
      <c r="KQO5" s="287"/>
      <c r="KQP5" s="287"/>
      <c r="KQQ5" s="287"/>
      <c r="KQR5" s="287"/>
      <c r="KQS5" s="287"/>
      <c r="KQT5" s="287"/>
      <c r="KQU5" s="287"/>
      <c r="KQV5" s="287"/>
      <c r="KQW5" s="287"/>
      <c r="KQX5" s="287"/>
      <c r="KQY5" s="287"/>
      <c r="KQZ5" s="287"/>
      <c r="KRA5" s="287"/>
      <c r="KRB5" s="287"/>
      <c r="KRC5" s="287"/>
      <c r="KRD5" s="287"/>
      <c r="KRE5" s="287"/>
      <c r="KRF5" s="287"/>
      <c r="KRG5" s="287"/>
      <c r="KRH5" s="287"/>
      <c r="KRI5" s="287"/>
      <c r="KRJ5" s="287"/>
      <c r="KRK5" s="287"/>
      <c r="KRL5" s="287"/>
      <c r="KRM5" s="287"/>
      <c r="KRN5" s="287"/>
      <c r="KRO5" s="287"/>
      <c r="KRP5" s="287"/>
      <c r="KRQ5" s="287"/>
      <c r="KRR5" s="287"/>
      <c r="KRS5" s="287"/>
      <c r="KRT5" s="287"/>
      <c r="KRU5" s="287"/>
      <c r="KRV5" s="287"/>
      <c r="KRW5" s="287"/>
      <c r="KRX5" s="287"/>
      <c r="KRY5" s="287"/>
      <c r="KRZ5" s="287"/>
      <c r="KSA5" s="287"/>
      <c r="KSB5" s="287"/>
      <c r="KSC5" s="287"/>
      <c r="KSD5" s="287"/>
      <c r="KSE5" s="287"/>
      <c r="KSF5" s="287"/>
      <c r="KSG5" s="287"/>
      <c r="KSH5" s="287"/>
      <c r="KSI5" s="287"/>
      <c r="KSJ5" s="287"/>
      <c r="KSK5" s="287"/>
      <c r="KSL5" s="287"/>
      <c r="KSM5" s="287"/>
      <c r="KSN5" s="287"/>
      <c r="KSO5" s="287"/>
      <c r="KSP5" s="287"/>
      <c r="KSQ5" s="287"/>
      <c r="KSR5" s="287"/>
      <c r="KSS5" s="287"/>
      <c r="KST5" s="287"/>
      <c r="KSU5" s="287"/>
      <c r="KSV5" s="287"/>
      <c r="KSW5" s="287"/>
      <c r="KSX5" s="287"/>
      <c r="KSY5" s="287"/>
      <c r="KSZ5" s="287"/>
      <c r="KTA5" s="287"/>
      <c r="KTB5" s="287"/>
      <c r="KTC5" s="287"/>
      <c r="KTD5" s="287"/>
      <c r="KTE5" s="287"/>
      <c r="KTF5" s="287"/>
      <c r="KTG5" s="287"/>
      <c r="KTH5" s="287"/>
      <c r="KTI5" s="287"/>
      <c r="KTJ5" s="287"/>
      <c r="KTK5" s="287"/>
      <c r="KTL5" s="287"/>
      <c r="KTM5" s="287"/>
      <c r="KTN5" s="287"/>
      <c r="KTO5" s="287"/>
      <c r="KTP5" s="287"/>
      <c r="KTQ5" s="287"/>
      <c r="KTR5" s="287"/>
      <c r="KTS5" s="287"/>
      <c r="KTT5" s="287"/>
      <c r="KTU5" s="287"/>
      <c r="KTV5" s="287"/>
      <c r="KTW5" s="287"/>
      <c r="KTX5" s="287"/>
      <c r="KTY5" s="287"/>
      <c r="KTZ5" s="287"/>
      <c r="KUA5" s="287"/>
      <c r="KUB5" s="287"/>
      <c r="KUC5" s="287"/>
      <c r="KUD5" s="287"/>
      <c r="KUE5" s="287"/>
      <c r="KUF5" s="287"/>
      <c r="KUG5" s="287"/>
      <c r="KUH5" s="287"/>
      <c r="KUI5" s="287"/>
      <c r="KUJ5" s="287"/>
      <c r="KUK5" s="287"/>
      <c r="KUL5" s="287"/>
      <c r="KUM5" s="287"/>
      <c r="KUN5" s="287"/>
      <c r="KUO5" s="287"/>
      <c r="KUP5" s="287"/>
      <c r="KUQ5" s="287"/>
      <c r="KUR5" s="287"/>
      <c r="KUS5" s="287"/>
      <c r="KUT5" s="287"/>
      <c r="KUU5" s="287"/>
      <c r="KUV5" s="287"/>
      <c r="KUW5" s="287"/>
      <c r="KUX5" s="287"/>
      <c r="KUY5" s="287"/>
      <c r="KUZ5" s="287"/>
      <c r="KVA5" s="287"/>
      <c r="KVB5" s="287"/>
      <c r="KVC5" s="287"/>
      <c r="KVD5" s="287"/>
      <c r="KVE5" s="287"/>
      <c r="KVF5" s="287"/>
      <c r="KVG5" s="287"/>
      <c r="KVH5" s="287"/>
      <c r="KVI5" s="287"/>
      <c r="KVJ5" s="287"/>
      <c r="KVK5" s="287"/>
      <c r="KVL5" s="287"/>
      <c r="KVM5" s="287"/>
      <c r="KVN5" s="287"/>
      <c r="KVO5" s="287"/>
      <c r="KVP5" s="287"/>
      <c r="KVQ5" s="287"/>
      <c r="KVR5" s="287"/>
      <c r="KVS5" s="287"/>
      <c r="KVT5" s="287"/>
      <c r="KVU5" s="287"/>
      <c r="KVV5" s="287"/>
      <c r="KVW5" s="287"/>
      <c r="KVX5" s="287"/>
      <c r="KVY5" s="287"/>
      <c r="KVZ5" s="287"/>
      <c r="KWA5" s="287"/>
      <c r="KWB5" s="287"/>
      <c r="KWC5" s="287"/>
      <c r="KWD5" s="287"/>
      <c r="KWE5" s="287"/>
      <c r="KWF5" s="287"/>
      <c r="KWG5" s="287"/>
      <c r="KWH5" s="287"/>
      <c r="KWI5" s="287"/>
      <c r="KWJ5" s="287"/>
      <c r="KWK5" s="287"/>
      <c r="KWL5" s="287"/>
      <c r="KWM5" s="287"/>
      <c r="KWN5" s="287"/>
      <c r="KWO5" s="287"/>
      <c r="KWP5" s="287"/>
      <c r="KWQ5" s="287"/>
      <c r="KWR5" s="287"/>
      <c r="KWS5" s="287"/>
      <c r="KWT5" s="287"/>
      <c r="KWU5" s="287"/>
      <c r="KWV5" s="287"/>
      <c r="KWW5" s="287"/>
      <c r="KWX5" s="287"/>
      <c r="KWY5" s="287"/>
      <c r="KWZ5" s="287"/>
      <c r="KXA5" s="287"/>
      <c r="KXB5" s="287"/>
      <c r="KXC5" s="287"/>
      <c r="KXD5" s="287"/>
      <c r="KXE5" s="287"/>
      <c r="KXF5" s="287"/>
      <c r="KXG5" s="287"/>
      <c r="KXH5" s="287"/>
      <c r="KXI5" s="287"/>
      <c r="KXJ5" s="287"/>
      <c r="KXK5" s="287"/>
      <c r="KXL5" s="287"/>
      <c r="KXM5" s="287"/>
      <c r="KXN5" s="287"/>
      <c r="KXO5" s="287"/>
      <c r="KXP5" s="287"/>
      <c r="KXQ5" s="287"/>
      <c r="KXR5" s="287"/>
      <c r="KXS5" s="287"/>
      <c r="KXT5" s="287"/>
      <c r="KXU5" s="287"/>
      <c r="KXV5" s="287"/>
      <c r="KXW5" s="287"/>
      <c r="KXX5" s="287"/>
      <c r="KXY5" s="287"/>
      <c r="KXZ5" s="287"/>
      <c r="KYA5" s="287"/>
      <c r="KYB5" s="287"/>
      <c r="KYC5" s="287"/>
      <c r="KYD5" s="287"/>
      <c r="KYE5" s="287"/>
      <c r="KYF5" s="287"/>
      <c r="KYG5" s="287"/>
      <c r="KYH5" s="287"/>
      <c r="KYI5" s="287"/>
      <c r="KYJ5" s="287"/>
      <c r="KYK5" s="287"/>
      <c r="KYL5" s="287"/>
      <c r="KYM5" s="287"/>
      <c r="KYN5" s="287"/>
      <c r="KYO5" s="287"/>
      <c r="KYP5" s="287"/>
      <c r="KYQ5" s="287"/>
      <c r="KYR5" s="287"/>
      <c r="KYS5" s="287"/>
      <c r="KYT5" s="287"/>
      <c r="KYU5" s="287"/>
      <c r="KYV5" s="287"/>
      <c r="KYW5" s="287"/>
      <c r="KYX5" s="287"/>
      <c r="KYY5" s="287"/>
      <c r="KYZ5" s="287"/>
      <c r="KZA5" s="287"/>
      <c r="KZB5" s="287"/>
      <c r="KZC5" s="287"/>
      <c r="KZD5" s="287"/>
      <c r="KZE5" s="287"/>
      <c r="KZF5" s="287"/>
      <c r="KZG5" s="287"/>
      <c r="KZH5" s="287"/>
      <c r="KZI5" s="287"/>
      <c r="KZJ5" s="287"/>
      <c r="KZK5" s="287"/>
      <c r="KZL5" s="287"/>
      <c r="KZM5" s="287"/>
      <c r="KZN5" s="287"/>
      <c r="KZO5" s="287"/>
      <c r="KZP5" s="287"/>
      <c r="KZQ5" s="287"/>
      <c r="KZR5" s="287"/>
      <c r="KZS5" s="287"/>
      <c r="KZT5" s="287"/>
      <c r="KZU5" s="287"/>
      <c r="KZV5" s="287"/>
      <c r="KZW5" s="287"/>
      <c r="KZX5" s="287"/>
      <c r="KZY5" s="287"/>
      <c r="KZZ5" s="287"/>
      <c r="LAA5" s="287"/>
      <c r="LAB5" s="287"/>
      <c r="LAC5" s="287"/>
      <c r="LAD5" s="287"/>
      <c r="LAE5" s="287"/>
      <c r="LAF5" s="287"/>
      <c r="LAG5" s="287"/>
      <c r="LAH5" s="287"/>
      <c r="LAI5" s="287"/>
      <c r="LAJ5" s="287"/>
      <c r="LAK5" s="287"/>
      <c r="LAL5" s="287"/>
      <c r="LAM5" s="287"/>
      <c r="LAN5" s="287"/>
      <c r="LAO5" s="287"/>
      <c r="LAP5" s="287"/>
      <c r="LAQ5" s="287"/>
      <c r="LAR5" s="287"/>
      <c r="LAS5" s="287"/>
      <c r="LAT5" s="287"/>
      <c r="LAU5" s="287"/>
      <c r="LAV5" s="287"/>
      <c r="LAW5" s="287"/>
      <c r="LAX5" s="287"/>
      <c r="LAY5" s="287"/>
      <c r="LAZ5" s="287"/>
      <c r="LBA5" s="287"/>
      <c r="LBB5" s="287"/>
      <c r="LBC5" s="287"/>
      <c r="LBD5" s="287"/>
      <c r="LBE5" s="287"/>
      <c r="LBF5" s="287"/>
      <c r="LBG5" s="287"/>
      <c r="LBH5" s="287"/>
      <c r="LBI5" s="287"/>
      <c r="LBJ5" s="287"/>
      <c r="LBK5" s="287"/>
      <c r="LBL5" s="287"/>
      <c r="LBM5" s="287"/>
      <c r="LBN5" s="287"/>
      <c r="LBO5" s="287"/>
      <c r="LBP5" s="287"/>
      <c r="LBQ5" s="287"/>
      <c r="LBR5" s="287"/>
      <c r="LBS5" s="287"/>
      <c r="LBT5" s="287"/>
      <c r="LBU5" s="287"/>
      <c r="LBV5" s="287"/>
      <c r="LBW5" s="287"/>
      <c r="LBX5" s="287"/>
      <c r="LBY5" s="287"/>
      <c r="LBZ5" s="287"/>
      <c r="LCA5" s="287"/>
      <c r="LCB5" s="287"/>
      <c r="LCC5" s="287"/>
      <c r="LCD5" s="287"/>
      <c r="LCE5" s="287"/>
      <c r="LCF5" s="287"/>
      <c r="LCG5" s="287"/>
      <c r="LCH5" s="287"/>
      <c r="LCI5" s="287"/>
      <c r="LCJ5" s="287"/>
      <c r="LCK5" s="287"/>
      <c r="LCL5" s="287"/>
      <c r="LCM5" s="287"/>
      <c r="LCN5" s="287"/>
      <c r="LCO5" s="287"/>
      <c r="LCP5" s="287"/>
      <c r="LCQ5" s="287"/>
      <c r="LCR5" s="287"/>
      <c r="LCS5" s="287"/>
      <c r="LCT5" s="287"/>
      <c r="LCU5" s="287"/>
      <c r="LCV5" s="287"/>
      <c r="LCW5" s="287"/>
      <c r="LCX5" s="287"/>
      <c r="LCY5" s="287"/>
      <c r="LCZ5" s="287"/>
      <c r="LDA5" s="287"/>
      <c r="LDB5" s="287"/>
      <c r="LDC5" s="287"/>
      <c r="LDD5" s="287"/>
      <c r="LDE5" s="287"/>
      <c r="LDF5" s="287"/>
      <c r="LDG5" s="287"/>
      <c r="LDH5" s="287"/>
      <c r="LDI5" s="287"/>
      <c r="LDJ5" s="287"/>
      <c r="LDK5" s="287"/>
      <c r="LDL5" s="287"/>
      <c r="LDM5" s="287"/>
      <c r="LDN5" s="287"/>
      <c r="LDO5" s="287"/>
      <c r="LDP5" s="287"/>
      <c r="LDQ5" s="287"/>
      <c r="LDR5" s="287"/>
      <c r="LDS5" s="287"/>
      <c r="LDT5" s="287"/>
      <c r="LDU5" s="287"/>
      <c r="LDV5" s="287"/>
      <c r="LDW5" s="287"/>
      <c r="LDX5" s="287"/>
      <c r="LDY5" s="287"/>
      <c r="LDZ5" s="287"/>
      <c r="LEA5" s="287"/>
      <c r="LEB5" s="287"/>
      <c r="LEC5" s="287"/>
      <c r="LED5" s="287"/>
      <c r="LEE5" s="287"/>
      <c r="LEF5" s="287"/>
      <c r="LEG5" s="287"/>
      <c r="LEH5" s="287"/>
      <c r="LEI5" s="287"/>
      <c r="LEJ5" s="287"/>
      <c r="LEK5" s="287"/>
      <c r="LEL5" s="287"/>
      <c r="LEM5" s="287"/>
      <c r="LEN5" s="287"/>
      <c r="LEO5" s="287"/>
      <c r="LEP5" s="287"/>
      <c r="LEQ5" s="287"/>
      <c r="LER5" s="287"/>
      <c r="LES5" s="287"/>
      <c r="LET5" s="287"/>
      <c r="LEU5" s="287"/>
      <c r="LEV5" s="287"/>
      <c r="LEW5" s="287"/>
      <c r="LEX5" s="287"/>
      <c r="LEY5" s="287"/>
      <c r="LEZ5" s="287"/>
      <c r="LFA5" s="287"/>
      <c r="LFB5" s="287"/>
      <c r="LFC5" s="287"/>
      <c r="LFD5" s="287"/>
      <c r="LFE5" s="287"/>
      <c r="LFF5" s="287"/>
      <c r="LFG5" s="287"/>
      <c r="LFH5" s="287"/>
      <c r="LFI5" s="287"/>
      <c r="LFJ5" s="287"/>
      <c r="LFK5" s="287"/>
      <c r="LFL5" s="287"/>
      <c r="LFM5" s="287"/>
      <c r="LFN5" s="287"/>
      <c r="LFO5" s="287"/>
      <c r="LFP5" s="287"/>
      <c r="LFQ5" s="287"/>
      <c r="LFR5" s="287"/>
      <c r="LFS5" s="287"/>
      <c r="LFT5" s="287"/>
      <c r="LFU5" s="287"/>
      <c r="LFV5" s="287"/>
      <c r="LFW5" s="287"/>
      <c r="LFX5" s="287"/>
      <c r="LFY5" s="287"/>
      <c r="LFZ5" s="287"/>
      <c r="LGA5" s="287"/>
      <c r="LGB5" s="287"/>
      <c r="LGC5" s="287"/>
      <c r="LGD5" s="287"/>
      <c r="LGE5" s="287"/>
      <c r="LGF5" s="287"/>
      <c r="LGG5" s="287"/>
      <c r="LGH5" s="287"/>
      <c r="LGI5" s="287"/>
      <c r="LGJ5" s="287"/>
      <c r="LGK5" s="287"/>
      <c r="LGL5" s="287"/>
      <c r="LGM5" s="287"/>
      <c r="LGN5" s="287"/>
      <c r="LGO5" s="287"/>
      <c r="LGP5" s="287"/>
      <c r="LGQ5" s="287"/>
      <c r="LGR5" s="287"/>
      <c r="LGS5" s="287"/>
      <c r="LGT5" s="287"/>
      <c r="LGU5" s="287"/>
      <c r="LGV5" s="287"/>
      <c r="LGW5" s="287"/>
      <c r="LGX5" s="287"/>
      <c r="LGY5" s="287"/>
      <c r="LGZ5" s="287"/>
      <c r="LHA5" s="287"/>
      <c r="LHB5" s="287"/>
      <c r="LHC5" s="287"/>
      <c r="LHD5" s="287"/>
      <c r="LHE5" s="287"/>
      <c r="LHF5" s="287"/>
      <c r="LHG5" s="287"/>
      <c r="LHH5" s="287"/>
      <c r="LHI5" s="287"/>
      <c r="LHJ5" s="287"/>
      <c r="LHK5" s="287"/>
      <c r="LHL5" s="287"/>
      <c r="LHM5" s="287"/>
      <c r="LHN5" s="287"/>
      <c r="LHO5" s="287"/>
      <c r="LHP5" s="287"/>
      <c r="LHQ5" s="287"/>
      <c r="LHR5" s="287"/>
      <c r="LHS5" s="287"/>
      <c r="LHT5" s="287"/>
      <c r="LHU5" s="287"/>
      <c r="LHV5" s="287"/>
      <c r="LHW5" s="287"/>
      <c r="LHX5" s="287"/>
      <c r="LHY5" s="287"/>
      <c r="LHZ5" s="287"/>
      <c r="LIA5" s="287"/>
      <c r="LIB5" s="287"/>
      <c r="LIC5" s="287"/>
      <c r="LID5" s="287"/>
      <c r="LIE5" s="287"/>
      <c r="LIF5" s="287"/>
      <c r="LIG5" s="287"/>
      <c r="LIH5" s="287"/>
      <c r="LII5" s="287"/>
      <c r="LIJ5" s="287"/>
      <c r="LIK5" s="287"/>
      <c r="LIL5" s="287"/>
      <c r="LIM5" s="287"/>
      <c r="LIN5" s="287"/>
      <c r="LIO5" s="287"/>
      <c r="LIP5" s="287"/>
      <c r="LIQ5" s="287"/>
      <c r="LIR5" s="287"/>
      <c r="LIS5" s="287"/>
      <c r="LIT5" s="287"/>
      <c r="LIU5" s="287"/>
      <c r="LIV5" s="287"/>
      <c r="LIW5" s="287"/>
      <c r="LIX5" s="287"/>
      <c r="LIY5" s="287"/>
      <c r="LIZ5" s="287"/>
      <c r="LJA5" s="287"/>
      <c r="LJB5" s="287"/>
      <c r="LJC5" s="287"/>
      <c r="LJD5" s="287"/>
      <c r="LJE5" s="287"/>
      <c r="LJF5" s="287"/>
      <c r="LJG5" s="287"/>
      <c r="LJH5" s="287"/>
      <c r="LJI5" s="287"/>
      <c r="LJJ5" s="287"/>
      <c r="LJK5" s="287"/>
      <c r="LJL5" s="287"/>
      <c r="LJM5" s="287"/>
      <c r="LJN5" s="287"/>
      <c r="LJO5" s="287"/>
      <c r="LJP5" s="287"/>
      <c r="LJQ5" s="287"/>
      <c r="LJR5" s="287"/>
      <c r="LJS5" s="287"/>
      <c r="LJT5" s="287"/>
      <c r="LJU5" s="287"/>
      <c r="LJV5" s="287"/>
      <c r="LJW5" s="287"/>
      <c r="LJX5" s="287"/>
      <c r="LJY5" s="287"/>
      <c r="LJZ5" s="287"/>
      <c r="LKA5" s="287"/>
      <c r="LKB5" s="287"/>
      <c r="LKC5" s="287"/>
      <c r="LKD5" s="287"/>
      <c r="LKE5" s="287"/>
      <c r="LKF5" s="287"/>
      <c r="LKG5" s="287"/>
      <c r="LKH5" s="287"/>
      <c r="LKI5" s="287"/>
      <c r="LKJ5" s="287"/>
      <c r="LKK5" s="287"/>
      <c r="LKL5" s="287"/>
      <c r="LKM5" s="287"/>
      <c r="LKN5" s="287"/>
      <c r="LKO5" s="287"/>
      <c r="LKP5" s="287"/>
      <c r="LKQ5" s="287"/>
      <c r="LKR5" s="287"/>
      <c r="LKS5" s="287"/>
      <c r="LKT5" s="287"/>
      <c r="LKU5" s="287"/>
      <c r="LKV5" s="287"/>
      <c r="LKW5" s="287"/>
      <c r="LKX5" s="287"/>
      <c r="LKY5" s="287"/>
      <c r="LKZ5" s="287"/>
      <c r="LLA5" s="287"/>
      <c r="LLB5" s="287"/>
      <c r="LLC5" s="287"/>
      <c r="LLD5" s="287"/>
      <c r="LLE5" s="287"/>
      <c r="LLF5" s="287"/>
      <c r="LLG5" s="287"/>
      <c r="LLH5" s="287"/>
      <c r="LLI5" s="287"/>
      <c r="LLJ5" s="287"/>
      <c r="LLK5" s="287"/>
      <c r="LLL5" s="287"/>
      <c r="LLM5" s="287"/>
      <c r="LLN5" s="287"/>
      <c r="LLO5" s="287"/>
      <c r="LLP5" s="287"/>
      <c r="LLQ5" s="287"/>
      <c r="LLR5" s="287"/>
      <c r="LLS5" s="287"/>
      <c r="LLT5" s="287"/>
      <c r="LLU5" s="287"/>
      <c r="LLV5" s="287"/>
      <c r="LLW5" s="287"/>
      <c r="LLX5" s="287"/>
      <c r="LLY5" s="287"/>
      <c r="LLZ5" s="287"/>
      <c r="LMA5" s="287"/>
      <c r="LMB5" s="287"/>
      <c r="LMC5" s="287"/>
      <c r="LMD5" s="287"/>
      <c r="LME5" s="287"/>
      <c r="LMF5" s="287"/>
      <c r="LMG5" s="287"/>
      <c r="LMH5" s="287"/>
      <c r="LMI5" s="287"/>
      <c r="LMJ5" s="287"/>
      <c r="LMK5" s="287"/>
      <c r="LML5" s="287"/>
      <c r="LMM5" s="287"/>
      <c r="LMN5" s="287"/>
      <c r="LMO5" s="287"/>
      <c r="LMP5" s="287"/>
      <c r="LMQ5" s="287"/>
      <c r="LMR5" s="287"/>
      <c r="LMS5" s="287"/>
      <c r="LMT5" s="287"/>
      <c r="LMU5" s="287"/>
      <c r="LMV5" s="287"/>
      <c r="LMW5" s="287"/>
      <c r="LMX5" s="287"/>
      <c r="LMY5" s="287"/>
      <c r="LMZ5" s="287"/>
      <c r="LNA5" s="287"/>
      <c r="LNB5" s="287"/>
      <c r="LNC5" s="287"/>
      <c r="LND5" s="287"/>
      <c r="LNE5" s="287"/>
      <c r="LNF5" s="287"/>
      <c r="LNG5" s="287"/>
      <c r="LNH5" s="287"/>
      <c r="LNI5" s="287"/>
      <c r="LNJ5" s="287"/>
      <c r="LNK5" s="287"/>
      <c r="LNL5" s="287"/>
      <c r="LNM5" s="287"/>
      <c r="LNN5" s="287"/>
      <c r="LNO5" s="287"/>
      <c r="LNP5" s="287"/>
      <c r="LNQ5" s="287"/>
      <c r="LNR5" s="287"/>
      <c r="LNS5" s="287"/>
      <c r="LNT5" s="287"/>
      <c r="LNU5" s="287"/>
      <c r="LNV5" s="287"/>
      <c r="LNW5" s="287"/>
      <c r="LNX5" s="287"/>
      <c r="LNY5" s="287"/>
      <c r="LNZ5" s="287"/>
      <c r="LOA5" s="287"/>
      <c r="LOB5" s="287"/>
      <c r="LOC5" s="287"/>
      <c r="LOD5" s="287"/>
      <c r="LOE5" s="287"/>
      <c r="LOF5" s="287"/>
      <c r="LOG5" s="287"/>
      <c r="LOH5" s="287"/>
      <c r="LOI5" s="287"/>
      <c r="LOJ5" s="287"/>
      <c r="LOK5" s="287"/>
      <c r="LOL5" s="287"/>
      <c r="LOM5" s="287"/>
      <c r="LON5" s="287"/>
      <c r="LOO5" s="287"/>
      <c r="LOP5" s="287"/>
      <c r="LOQ5" s="287"/>
      <c r="LOR5" s="287"/>
      <c r="LOS5" s="287"/>
      <c r="LOT5" s="287"/>
      <c r="LOU5" s="287"/>
      <c r="LOV5" s="287"/>
      <c r="LOW5" s="287"/>
      <c r="LOX5" s="287"/>
      <c r="LOY5" s="287"/>
      <c r="LOZ5" s="287"/>
      <c r="LPA5" s="287"/>
      <c r="LPB5" s="287"/>
      <c r="LPC5" s="287"/>
      <c r="LPD5" s="287"/>
      <c r="LPE5" s="287"/>
      <c r="LPF5" s="287"/>
      <c r="LPG5" s="287"/>
      <c r="LPH5" s="287"/>
      <c r="LPI5" s="287"/>
      <c r="LPJ5" s="287"/>
      <c r="LPK5" s="287"/>
      <c r="LPL5" s="287"/>
      <c r="LPM5" s="287"/>
      <c r="LPN5" s="287"/>
      <c r="LPO5" s="287"/>
      <c r="LPP5" s="287"/>
      <c r="LPQ5" s="287"/>
      <c r="LPR5" s="287"/>
      <c r="LPS5" s="287"/>
      <c r="LPT5" s="287"/>
      <c r="LPU5" s="287"/>
      <c r="LPV5" s="287"/>
      <c r="LPW5" s="287"/>
      <c r="LPX5" s="287"/>
      <c r="LPY5" s="287"/>
      <c r="LPZ5" s="287"/>
      <c r="LQA5" s="287"/>
      <c r="LQB5" s="287"/>
      <c r="LQC5" s="287"/>
      <c r="LQD5" s="287"/>
      <c r="LQE5" s="287"/>
      <c r="LQF5" s="287"/>
      <c r="LQG5" s="287"/>
      <c r="LQH5" s="287"/>
      <c r="LQI5" s="287"/>
      <c r="LQJ5" s="287"/>
      <c r="LQK5" s="287"/>
      <c r="LQL5" s="287"/>
      <c r="LQM5" s="287"/>
      <c r="LQN5" s="287"/>
      <c r="LQO5" s="287"/>
      <c r="LQP5" s="287"/>
      <c r="LQQ5" s="287"/>
      <c r="LQR5" s="287"/>
      <c r="LQS5" s="287"/>
      <c r="LQT5" s="287"/>
      <c r="LQU5" s="287"/>
      <c r="LQV5" s="287"/>
      <c r="LQW5" s="287"/>
      <c r="LQX5" s="287"/>
      <c r="LQY5" s="287"/>
      <c r="LQZ5" s="287"/>
      <c r="LRA5" s="287"/>
      <c r="LRB5" s="287"/>
      <c r="LRC5" s="287"/>
      <c r="LRD5" s="287"/>
      <c r="LRE5" s="287"/>
      <c r="LRF5" s="287"/>
      <c r="LRG5" s="287"/>
      <c r="LRH5" s="287"/>
      <c r="LRI5" s="287"/>
      <c r="LRJ5" s="287"/>
      <c r="LRK5" s="287"/>
      <c r="LRL5" s="287"/>
      <c r="LRM5" s="287"/>
      <c r="LRN5" s="287"/>
      <c r="LRO5" s="287"/>
      <c r="LRP5" s="287"/>
      <c r="LRQ5" s="287"/>
      <c r="LRR5" s="287"/>
      <c r="LRS5" s="287"/>
      <c r="LRT5" s="287"/>
      <c r="LRU5" s="287"/>
      <c r="LRV5" s="287"/>
      <c r="LRW5" s="287"/>
      <c r="LRX5" s="287"/>
      <c r="LRY5" s="287"/>
      <c r="LRZ5" s="287"/>
      <c r="LSA5" s="287"/>
      <c r="LSB5" s="287"/>
      <c r="LSC5" s="287"/>
      <c r="LSD5" s="287"/>
      <c r="LSE5" s="287"/>
      <c r="LSF5" s="287"/>
      <c r="LSG5" s="287"/>
      <c r="LSH5" s="287"/>
      <c r="LSI5" s="287"/>
      <c r="LSJ5" s="287"/>
      <c r="LSK5" s="287"/>
      <c r="LSL5" s="287"/>
      <c r="LSM5" s="287"/>
      <c r="LSN5" s="287"/>
      <c r="LSO5" s="287"/>
      <c r="LSP5" s="287"/>
      <c r="LSQ5" s="287"/>
      <c r="LSR5" s="287"/>
      <c r="LSS5" s="287"/>
      <c r="LST5" s="287"/>
      <c r="LSU5" s="287"/>
      <c r="LSV5" s="287"/>
      <c r="LSW5" s="287"/>
      <c r="LSX5" s="287"/>
      <c r="LSY5" s="287"/>
      <c r="LSZ5" s="287"/>
      <c r="LTA5" s="287"/>
      <c r="LTB5" s="287"/>
      <c r="LTC5" s="287"/>
      <c r="LTD5" s="287"/>
      <c r="LTE5" s="287"/>
      <c r="LTF5" s="287"/>
      <c r="LTG5" s="287"/>
      <c r="LTH5" s="287"/>
      <c r="LTI5" s="287"/>
      <c r="LTJ5" s="287"/>
      <c r="LTK5" s="287"/>
      <c r="LTL5" s="287"/>
      <c r="LTM5" s="287"/>
      <c r="LTN5" s="287"/>
      <c r="LTO5" s="287"/>
      <c r="LTP5" s="287"/>
      <c r="LTQ5" s="287"/>
      <c r="LTR5" s="287"/>
      <c r="LTS5" s="287"/>
      <c r="LTT5" s="287"/>
      <c r="LTU5" s="287"/>
      <c r="LTV5" s="287"/>
      <c r="LTW5" s="287"/>
      <c r="LTX5" s="287"/>
      <c r="LTY5" s="287"/>
      <c r="LTZ5" s="287"/>
      <c r="LUA5" s="287"/>
      <c r="LUB5" s="287"/>
      <c r="LUC5" s="287"/>
      <c r="LUD5" s="287"/>
      <c r="LUE5" s="287"/>
      <c r="LUF5" s="287"/>
      <c r="LUG5" s="287"/>
      <c r="LUH5" s="287"/>
      <c r="LUI5" s="287"/>
      <c r="LUJ5" s="287"/>
      <c r="LUK5" s="287"/>
      <c r="LUL5" s="287"/>
      <c r="LUM5" s="287"/>
      <c r="LUN5" s="287"/>
      <c r="LUO5" s="287"/>
      <c r="LUP5" s="287"/>
      <c r="LUQ5" s="287"/>
      <c r="LUR5" s="287"/>
      <c r="LUS5" s="287"/>
      <c r="LUT5" s="287"/>
      <c r="LUU5" s="287"/>
      <c r="LUV5" s="287"/>
      <c r="LUW5" s="287"/>
      <c r="LUX5" s="287"/>
      <c r="LUY5" s="287"/>
      <c r="LUZ5" s="287"/>
      <c r="LVA5" s="287"/>
      <c r="LVB5" s="287"/>
      <c r="LVC5" s="287"/>
      <c r="LVD5" s="287"/>
      <c r="LVE5" s="287"/>
      <c r="LVF5" s="287"/>
      <c r="LVG5" s="287"/>
      <c r="LVH5" s="287"/>
      <c r="LVI5" s="287"/>
      <c r="LVJ5" s="287"/>
      <c r="LVK5" s="287"/>
      <c r="LVL5" s="287"/>
      <c r="LVM5" s="287"/>
      <c r="LVN5" s="287"/>
      <c r="LVO5" s="287"/>
      <c r="LVP5" s="287"/>
      <c r="LVQ5" s="287"/>
      <c r="LVR5" s="287"/>
      <c r="LVS5" s="287"/>
      <c r="LVT5" s="287"/>
      <c r="LVU5" s="287"/>
      <c r="LVV5" s="287"/>
      <c r="LVW5" s="287"/>
      <c r="LVX5" s="287"/>
      <c r="LVY5" s="287"/>
      <c r="LVZ5" s="287"/>
      <c r="LWA5" s="287"/>
      <c r="LWB5" s="287"/>
      <c r="LWC5" s="287"/>
      <c r="LWD5" s="287"/>
      <c r="LWE5" s="287"/>
      <c r="LWF5" s="287"/>
      <c r="LWG5" s="287"/>
      <c r="LWH5" s="287"/>
      <c r="LWI5" s="287"/>
      <c r="LWJ5" s="287"/>
      <c r="LWK5" s="287"/>
      <c r="LWL5" s="287"/>
      <c r="LWM5" s="287"/>
      <c r="LWN5" s="287"/>
      <c r="LWO5" s="287"/>
      <c r="LWP5" s="287"/>
      <c r="LWQ5" s="287"/>
      <c r="LWR5" s="287"/>
      <c r="LWS5" s="287"/>
      <c r="LWT5" s="287"/>
      <c r="LWU5" s="287"/>
      <c r="LWV5" s="287"/>
      <c r="LWW5" s="287"/>
      <c r="LWX5" s="287"/>
      <c r="LWY5" s="287"/>
      <c r="LWZ5" s="287"/>
      <c r="LXA5" s="287"/>
      <c r="LXB5" s="287"/>
      <c r="LXC5" s="287"/>
      <c r="LXD5" s="287"/>
      <c r="LXE5" s="287"/>
      <c r="LXF5" s="287"/>
      <c r="LXG5" s="287"/>
      <c r="LXH5" s="287"/>
      <c r="LXI5" s="287"/>
      <c r="LXJ5" s="287"/>
      <c r="LXK5" s="287"/>
      <c r="LXL5" s="287"/>
      <c r="LXM5" s="287"/>
      <c r="LXN5" s="287"/>
      <c r="LXO5" s="287"/>
      <c r="LXP5" s="287"/>
      <c r="LXQ5" s="287"/>
      <c r="LXR5" s="287"/>
      <c r="LXS5" s="287"/>
      <c r="LXT5" s="287"/>
      <c r="LXU5" s="287"/>
      <c r="LXV5" s="287"/>
      <c r="LXW5" s="287"/>
      <c r="LXX5" s="287"/>
      <c r="LXY5" s="287"/>
      <c r="LXZ5" s="287"/>
      <c r="LYA5" s="287"/>
      <c r="LYB5" s="287"/>
      <c r="LYC5" s="287"/>
      <c r="LYD5" s="287"/>
      <c r="LYE5" s="287"/>
      <c r="LYF5" s="287"/>
      <c r="LYG5" s="287"/>
      <c r="LYH5" s="287"/>
      <c r="LYI5" s="287"/>
      <c r="LYJ5" s="287"/>
      <c r="LYK5" s="287"/>
      <c r="LYL5" s="287"/>
      <c r="LYM5" s="287"/>
      <c r="LYN5" s="287"/>
      <c r="LYO5" s="287"/>
      <c r="LYP5" s="287"/>
      <c r="LYQ5" s="287"/>
      <c r="LYR5" s="287"/>
      <c r="LYS5" s="287"/>
      <c r="LYT5" s="287"/>
      <c r="LYU5" s="287"/>
      <c r="LYV5" s="287"/>
      <c r="LYW5" s="287"/>
      <c r="LYX5" s="287"/>
      <c r="LYY5" s="287"/>
      <c r="LYZ5" s="287"/>
      <c r="LZA5" s="287"/>
      <c r="LZB5" s="287"/>
      <c r="LZC5" s="287"/>
      <c r="LZD5" s="287"/>
      <c r="LZE5" s="287"/>
      <c r="LZF5" s="287"/>
      <c r="LZG5" s="287"/>
      <c r="LZH5" s="287"/>
      <c r="LZI5" s="287"/>
      <c r="LZJ5" s="287"/>
      <c r="LZK5" s="287"/>
      <c r="LZL5" s="287"/>
      <c r="LZM5" s="287"/>
      <c r="LZN5" s="287"/>
      <c r="LZO5" s="287"/>
      <c r="LZP5" s="287"/>
      <c r="LZQ5" s="287"/>
      <c r="LZR5" s="287"/>
      <c r="LZS5" s="287"/>
      <c r="LZT5" s="287"/>
      <c r="LZU5" s="287"/>
      <c r="LZV5" s="287"/>
      <c r="LZW5" s="287"/>
      <c r="LZX5" s="287"/>
      <c r="LZY5" s="287"/>
      <c r="LZZ5" s="287"/>
      <c r="MAA5" s="287"/>
      <c r="MAB5" s="287"/>
      <c r="MAC5" s="287"/>
      <c r="MAD5" s="287"/>
      <c r="MAE5" s="287"/>
      <c r="MAF5" s="287"/>
      <c r="MAG5" s="287"/>
      <c r="MAH5" s="287"/>
      <c r="MAI5" s="287"/>
      <c r="MAJ5" s="287"/>
      <c r="MAK5" s="287"/>
      <c r="MAL5" s="287"/>
      <c r="MAM5" s="287"/>
      <c r="MAN5" s="287"/>
      <c r="MAO5" s="287"/>
      <c r="MAP5" s="287"/>
      <c r="MAQ5" s="287"/>
      <c r="MAR5" s="287"/>
      <c r="MAS5" s="287"/>
      <c r="MAT5" s="287"/>
      <c r="MAU5" s="287"/>
      <c r="MAV5" s="287"/>
      <c r="MAW5" s="287"/>
      <c r="MAX5" s="287"/>
      <c r="MAY5" s="287"/>
      <c r="MAZ5" s="287"/>
      <c r="MBA5" s="287"/>
      <c r="MBB5" s="287"/>
      <c r="MBC5" s="287"/>
      <c r="MBD5" s="287"/>
      <c r="MBE5" s="287"/>
      <c r="MBF5" s="287"/>
      <c r="MBG5" s="287"/>
      <c r="MBH5" s="287"/>
      <c r="MBI5" s="287"/>
      <c r="MBJ5" s="287"/>
      <c r="MBK5" s="287"/>
      <c r="MBL5" s="287"/>
      <c r="MBM5" s="287"/>
      <c r="MBN5" s="287"/>
      <c r="MBO5" s="287"/>
      <c r="MBP5" s="287"/>
      <c r="MBQ5" s="287"/>
      <c r="MBR5" s="287"/>
      <c r="MBS5" s="287"/>
      <c r="MBT5" s="287"/>
      <c r="MBU5" s="287"/>
      <c r="MBV5" s="287"/>
      <c r="MBW5" s="287"/>
      <c r="MBX5" s="287"/>
      <c r="MBY5" s="287"/>
      <c r="MBZ5" s="287"/>
      <c r="MCA5" s="287"/>
      <c r="MCB5" s="287"/>
      <c r="MCC5" s="287"/>
      <c r="MCD5" s="287"/>
      <c r="MCE5" s="287"/>
      <c r="MCF5" s="287"/>
      <c r="MCG5" s="287"/>
      <c r="MCH5" s="287"/>
      <c r="MCI5" s="287"/>
      <c r="MCJ5" s="287"/>
      <c r="MCK5" s="287"/>
      <c r="MCL5" s="287"/>
      <c r="MCM5" s="287"/>
      <c r="MCN5" s="287"/>
      <c r="MCO5" s="287"/>
      <c r="MCP5" s="287"/>
      <c r="MCQ5" s="287"/>
      <c r="MCR5" s="287"/>
      <c r="MCS5" s="287"/>
      <c r="MCT5" s="287"/>
      <c r="MCU5" s="287"/>
      <c r="MCV5" s="287"/>
      <c r="MCW5" s="287"/>
      <c r="MCX5" s="287"/>
      <c r="MCY5" s="287"/>
      <c r="MCZ5" s="287"/>
      <c r="MDA5" s="287"/>
      <c r="MDB5" s="287"/>
      <c r="MDC5" s="287"/>
      <c r="MDD5" s="287"/>
      <c r="MDE5" s="287"/>
      <c r="MDF5" s="287"/>
      <c r="MDG5" s="287"/>
      <c r="MDH5" s="287"/>
      <c r="MDI5" s="287"/>
      <c r="MDJ5" s="287"/>
      <c r="MDK5" s="287"/>
      <c r="MDL5" s="287"/>
      <c r="MDM5" s="287"/>
      <c r="MDN5" s="287"/>
      <c r="MDO5" s="287"/>
      <c r="MDP5" s="287"/>
      <c r="MDQ5" s="287"/>
      <c r="MDR5" s="287"/>
      <c r="MDS5" s="287"/>
      <c r="MDT5" s="287"/>
      <c r="MDU5" s="287"/>
      <c r="MDV5" s="287"/>
      <c r="MDW5" s="287"/>
      <c r="MDX5" s="287"/>
      <c r="MDY5" s="287"/>
      <c r="MDZ5" s="287"/>
      <c r="MEA5" s="287"/>
      <c r="MEB5" s="287"/>
      <c r="MEC5" s="287"/>
      <c r="MED5" s="287"/>
      <c r="MEE5" s="287"/>
      <c r="MEF5" s="287"/>
      <c r="MEG5" s="287"/>
      <c r="MEH5" s="287"/>
      <c r="MEI5" s="287"/>
      <c r="MEJ5" s="287"/>
      <c r="MEK5" s="287"/>
      <c r="MEL5" s="287"/>
      <c r="MEM5" s="287"/>
      <c r="MEN5" s="287"/>
      <c r="MEO5" s="287"/>
      <c r="MEP5" s="287"/>
      <c r="MEQ5" s="287"/>
      <c r="MER5" s="287"/>
      <c r="MES5" s="287"/>
      <c r="MET5" s="287"/>
      <c r="MEU5" s="287"/>
      <c r="MEV5" s="287"/>
      <c r="MEW5" s="287"/>
      <c r="MEX5" s="287"/>
      <c r="MEY5" s="287"/>
      <c r="MEZ5" s="287"/>
      <c r="MFA5" s="287"/>
      <c r="MFB5" s="287"/>
      <c r="MFC5" s="287"/>
      <c r="MFD5" s="287"/>
      <c r="MFE5" s="287"/>
      <c r="MFF5" s="287"/>
      <c r="MFG5" s="287"/>
      <c r="MFH5" s="287"/>
      <c r="MFI5" s="287"/>
      <c r="MFJ5" s="287"/>
      <c r="MFK5" s="287"/>
      <c r="MFL5" s="287"/>
      <c r="MFM5" s="287"/>
      <c r="MFN5" s="287"/>
      <c r="MFO5" s="287"/>
      <c r="MFP5" s="287"/>
      <c r="MFQ5" s="287"/>
      <c r="MFR5" s="287"/>
      <c r="MFS5" s="287"/>
      <c r="MFT5" s="287"/>
      <c r="MFU5" s="287"/>
      <c r="MFV5" s="287"/>
      <c r="MFW5" s="287"/>
      <c r="MFX5" s="287"/>
      <c r="MFY5" s="287"/>
      <c r="MFZ5" s="287"/>
      <c r="MGA5" s="287"/>
      <c r="MGB5" s="287"/>
      <c r="MGC5" s="287"/>
      <c r="MGD5" s="287"/>
      <c r="MGE5" s="287"/>
      <c r="MGF5" s="287"/>
      <c r="MGG5" s="287"/>
      <c r="MGH5" s="287"/>
      <c r="MGI5" s="287"/>
      <c r="MGJ5" s="287"/>
      <c r="MGK5" s="287"/>
      <c r="MGL5" s="287"/>
      <c r="MGM5" s="287"/>
      <c r="MGN5" s="287"/>
      <c r="MGO5" s="287"/>
      <c r="MGP5" s="287"/>
      <c r="MGQ5" s="287"/>
      <c r="MGR5" s="287"/>
      <c r="MGS5" s="287"/>
      <c r="MGT5" s="287"/>
      <c r="MGU5" s="287"/>
      <c r="MGV5" s="287"/>
      <c r="MGW5" s="287"/>
      <c r="MGX5" s="287"/>
      <c r="MGY5" s="287"/>
      <c r="MGZ5" s="287"/>
      <c r="MHA5" s="287"/>
      <c r="MHB5" s="287"/>
      <c r="MHC5" s="287"/>
      <c r="MHD5" s="287"/>
      <c r="MHE5" s="287"/>
      <c r="MHF5" s="287"/>
      <c r="MHG5" s="287"/>
      <c r="MHH5" s="287"/>
      <c r="MHI5" s="287"/>
      <c r="MHJ5" s="287"/>
      <c r="MHK5" s="287"/>
      <c r="MHL5" s="287"/>
      <c r="MHM5" s="287"/>
      <c r="MHN5" s="287"/>
      <c r="MHO5" s="287"/>
      <c r="MHP5" s="287"/>
      <c r="MHQ5" s="287"/>
      <c r="MHR5" s="287"/>
      <c r="MHS5" s="287"/>
      <c r="MHT5" s="287"/>
      <c r="MHU5" s="287"/>
      <c r="MHV5" s="287"/>
      <c r="MHW5" s="287"/>
      <c r="MHX5" s="287"/>
      <c r="MHY5" s="287"/>
      <c r="MHZ5" s="287"/>
      <c r="MIA5" s="287"/>
      <c r="MIB5" s="287"/>
      <c r="MIC5" s="287"/>
      <c r="MID5" s="287"/>
      <c r="MIE5" s="287"/>
      <c r="MIF5" s="287"/>
      <c r="MIG5" s="287"/>
      <c r="MIH5" s="287"/>
      <c r="MII5" s="287"/>
      <c r="MIJ5" s="287"/>
      <c r="MIK5" s="287"/>
      <c r="MIL5" s="287"/>
      <c r="MIM5" s="287"/>
      <c r="MIN5" s="287"/>
      <c r="MIO5" s="287"/>
      <c r="MIP5" s="287"/>
      <c r="MIQ5" s="287"/>
      <c r="MIR5" s="287"/>
      <c r="MIS5" s="287"/>
      <c r="MIT5" s="287"/>
      <c r="MIU5" s="287"/>
      <c r="MIV5" s="287"/>
      <c r="MIW5" s="287"/>
      <c r="MIX5" s="287"/>
      <c r="MIY5" s="287"/>
      <c r="MIZ5" s="287"/>
      <c r="MJA5" s="287"/>
      <c r="MJB5" s="287"/>
      <c r="MJC5" s="287"/>
      <c r="MJD5" s="287"/>
      <c r="MJE5" s="287"/>
      <c r="MJF5" s="287"/>
      <c r="MJG5" s="287"/>
      <c r="MJH5" s="287"/>
      <c r="MJI5" s="287"/>
      <c r="MJJ5" s="287"/>
      <c r="MJK5" s="287"/>
      <c r="MJL5" s="287"/>
      <c r="MJM5" s="287"/>
      <c r="MJN5" s="287"/>
      <c r="MJO5" s="287"/>
      <c r="MJP5" s="287"/>
      <c r="MJQ5" s="287"/>
      <c r="MJR5" s="287"/>
      <c r="MJS5" s="287"/>
      <c r="MJT5" s="287"/>
      <c r="MJU5" s="287"/>
      <c r="MJV5" s="287"/>
      <c r="MJW5" s="287"/>
      <c r="MJX5" s="287"/>
      <c r="MJY5" s="287"/>
      <c r="MJZ5" s="287"/>
      <c r="MKA5" s="287"/>
      <c r="MKB5" s="287"/>
      <c r="MKC5" s="287"/>
      <c r="MKD5" s="287"/>
      <c r="MKE5" s="287"/>
      <c r="MKF5" s="287"/>
      <c r="MKG5" s="287"/>
      <c r="MKH5" s="287"/>
      <c r="MKI5" s="287"/>
      <c r="MKJ5" s="287"/>
      <c r="MKK5" s="287"/>
      <c r="MKL5" s="287"/>
      <c r="MKM5" s="287"/>
      <c r="MKN5" s="287"/>
      <c r="MKO5" s="287"/>
      <c r="MKP5" s="287"/>
      <c r="MKQ5" s="287"/>
      <c r="MKR5" s="287"/>
      <c r="MKS5" s="287"/>
      <c r="MKT5" s="287"/>
      <c r="MKU5" s="287"/>
      <c r="MKV5" s="287"/>
      <c r="MKW5" s="287"/>
      <c r="MKX5" s="287"/>
      <c r="MKY5" s="287"/>
      <c r="MKZ5" s="287"/>
      <c r="MLA5" s="287"/>
      <c r="MLB5" s="287"/>
      <c r="MLC5" s="287"/>
      <c r="MLD5" s="287"/>
      <c r="MLE5" s="287"/>
      <c r="MLF5" s="287"/>
      <c r="MLG5" s="287"/>
      <c r="MLH5" s="287"/>
      <c r="MLI5" s="287"/>
      <c r="MLJ5" s="287"/>
      <c r="MLK5" s="287"/>
      <c r="MLL5" s="287"/>
      <c r="MLM5" s="287"/>
      <c r="MLN5" s="287"/>
      <c r="MLO5" s="287"/>
      <c r="MLP5" s="287"/>
      <c r="MLQ5" s="287"/>
      <c r="MLR5" s="287"/>
      <c r="MLS5" s="287"/>
      <c r="MLT5" s="287"/>
      <c r="MLU5" s="287"/>
      <c r="MLV5" s="287"/>
      <c r="MLW5" s="287"/>
      <c r="MLX5" s="287"/>
      <c r="MLY5" s="287"/>
      <c r="MLZ5" s="287"/>
      <c r="MMA5" s="287"/>
      <c r="MMB5" s="287"/>
      <c r="MMC5" s="287"/>
      <c r="MMD5" s="287"/>
      <c r="MME5" s="287"/>
      <c r="MMF5" s="287"/>
      <c r="MMG5" s="287"/>
      <c r="MMH5" s="287"/>
      <c r="MMI5" s="287"/>
      <c r="MMJ5" s="287"/>
      <c r="MMK5" s="287"/>
      <c r="MML5" s="287"/>
      <c r="MMM5" s="287"/>
      <c r="MMN5" s="287"/>
      <c r="MMO5" s="287"/>
      <c r="MMP5" s="287"/>
      <c r="MMQ5" s="287"/>
      <c r="MMR5" s="287"/>
      <c r="MMS5" s="287"/>
      <c r="MMT5" s="287"/>
      <c r="MMU5" s="287"/>
      <c r="MMV5" s="287"/>
      <c r="MMW5" s="287"/>
      <c r="MMX5" s="287"/>
      <c r="MMY5" s="287"/>
      <c r="MMZ5" s="287"/>
      <c r="MNA5" s="287"/>
      <c r="MNB5" s="287"/>
      <c r="MNC5" s="287"/>
      <c r="MND5" s="287"/>
      <c r="MNE5" s="287"/>
      <c r="MNF5" s="287"/>
      <c r="MNG5" s="287"/>
      <c r="MNH5" s="287"/>
      <c r="MNI5" s="287"/>
      <c r="MNJ5" s="287"/>
      <c r="MNK5" s="287"/>
      <c r="MNL5" s="287"/>
      <c r="MNM5" s="287"/>
      <c r="MNN5" s="287"/>
      <c r="MNO5" s="287"/>
      <c r="MNP5" s="287"/>
      <c r="MNQ5" s="287"/>
      <c r="MNR5" s="287"/>
      <c r="MNS5" s="287"/>
      <c r="MNT5" s="287"/>
      <c r="MNU5" s="287"/>
      <c r="MNV5" s="287"/>
      <c r="MNW5" s="287"/>
      <c r="MNX5" s="287"/>
      <c r="MNY5" s="287"/>
      <c r="MNZ5" s="287"/>
      <c r="MOA5" s="287"/>
      <c r="MOB5" s="287"/>
      <c r="MOC5" s="287"/>
      <c r="MOD5" s="287"/>
      <c r="MOE5" s="287"/>
      <c r="MOF5" s="287"/>
      <c r="MOG5" s="287"/>
      <c r="MOH5" s="287"/>
      <c r="MOI5" s="287"/>
      <c r="MOJ5" s="287"/>
      <c r="MOK5" s="287"/>
      <c r="MOL5" s="287"/>
      <c r="MOM5" s="287"/>
      <c r="MON5" s="287"/>
      <c r="MOO5" s="287"/>
      <c r="MOP5" s="287"/>
      <c r="MOQ5" s="287"/>
      <c r="MOR5" s="287"/>
      <c r="MOS5" s="287"/>
      <c r="MOT5" s="287"/>
      <c r="MOU5" s="287"/>
      <c r="MOV5" s="287"/>
      <c r="MOW5" s="287"/>
      <c r="MOX5" s="287"/>
      <c r="MOY5" s="287"/>
      <c r="MOZ5" s="287"/>
      <c r="MPA5" s="287"/>
      <c r="MPB5" s="287"/>
      <c r="MPC5" s="287"/>
      <c r="MPD5" s="287"/>
      <c r="MPE5" s="287"/>
      <c r="MPF5" s="287"/>
      <c r="MPG5" s="287"/>
      <c r="MPH5" s="287"/>
      <c r="MPI5" s="287"/>
      <c r="MPJ5" s="287"/>
      <c r="MPK5" s="287"/>
      <c r="MPL5" s="287"/>
      <c r="MPM5" s="287"/>
      <c r="MPN5" s="287"/>
      <c r="MPO5" s="287"/>
      <c r="MPP5" s="287"/>
      <c r="MPQ5" s="287"/>
      <c r="MPR5" s="287"/>
      <c r="MPS5" s="287"/>
      <c r="MPT5" s="287"/>
      <c r="MPU5" s="287"/>
      <c r="MPV5" s="287"/>
      <c r="MPW5" s="287"/>
      <c r="MPX5" s="287"/>
      <c r="MPY5" s="287"/>
      <c r="MPZ5" s="287"/>
      <c r="MQA5" s="287"/>
      <c r="MQB5" s="287"/>
      <c r="MQC5" s="287"/>
      <c r="MQD5" s="287"/>
      <c r="MQE5" s="287"/>
      <c r="MQF5" s="287"/>
      <c r="MQG5" s="287"/>
      <c r="MQH5" s="287"/>
      <c r="MQI5" s="287"/>
      <c r="MQJ5" s="287"/>
      <c r="MQK5" s="287"/>
      <c r="MQL5" s="287"/>
      <c r="MQM5" s="287"/>
      <c r="MQN5" s="287"/>
      <c r="MQO5" s="287"/>
      <c r="MQP5" s="287"/>
      <c r="MQQ5" s="287"/>
      <c r="MQR5" s="287"/>
      <c r="MQS5" s="287"/>
      <c r="MQT5" s="287"/>
      <c r="MQU5" s="287"/>
      <c r="MQV5" s="287"/>
      <c r="MQW5" s="287"/>
      <c r="MQX5" s="287"/>
      <c r="MQY5" s="287"/>
      <c r="MQZ5" s="287"/>
      <c r="MRA5" s="287"/>
      <c r="MRB5" s="287"/>
      <c r="MRC5" s="287"/>
      <c r="MRD5" s="287"/>
      <c r="MRE5" s="287"/>
      <c r="MRF5" s="287"/>
      <c r="MRG5" s="287"/>
      <c r="MRH5" s="287"/>
      <c r="MRI5" s="287"/>
      <c r="MRJ5" s="287"/>
      <c r="MRK5" s="287"/>
      <c r="MRL5" s="287"/>
      <c r="MRM5" s="287"/>
      <c r="MRN5" s="287"/>
      <c r="MRO5" s="287"/>
      <c r="MRP5" s="287"/>
      <c r="MRQ5" s="287"/>
      <c r="MRR5" s="287"/>
      <c r="MRS5" s="287"/>
      <c r="MRT5" s="287"/>
      <c r="MRU5" s="287"/>
      <c r="MRV5" s="287"/>
      <c r="MRW5" s="287"/>
      <c r="MRX5" s="287"/>
      <c r="MRY5" s="287"/>
      <c r="MRZ5" s="287"/>
      <c r="MSA5" s="287"/>
      <c r="MSB5" s="287"/>
      <c r="MSC5" s="287"/>
      <c r="MSD5" s="287"/>
      <c r="MSE5" s="287"/>
      <c r="MSF5" s="287"/>
      <c r="MSG5" s="287"/>
      <c r="MSH5" s="287"/>
      <c r="MSI5" s="287"/>
      <c r="MSJ5" s="287"/>
      <c r="MSK5" s="287"/>
      <c r="MSL5" s="287"/>
      <c r="MSM5" s="287"/>
      <c r="MSN5" s="287"/>
      <c r="MSO5" s="287"/>
      <c r="MSP5" s="287"/>
      <c r="MSQ5" s="287"/>
      <c r="MSR5" s="287"/>
      <c r="MSS5" s="287"/>
      <c r="MST5" s="287"/>
      <c r="MSU5" s="287"/>
      <c r="MSV5" s="287"/>
      <c r="MSW5" s="287"/>
      <c r="MSX5" s="287"/>
      <c r="MSY5" s="287"/>
      <c r="MSZ5" s="287"/>
      <c r="MTA5" s="287"/>
      <c r="MTB5" s="287"/>
      <c r="MTC5" s="287"/>
      <c r="MTD5" s="287"/>
      <c r="MTE5" s="287"/>
      <c r="MTF5" s="287"/>
      <c r="MTG5" s="287"/>
      <c r="MTH5" s="287"/>
      <c r="MTI5" s="287"/>
      <c r="MTJ5" s="287"/>
      <c r="MTK5" s="287"/>
      <c r="MTL5" s="287"/>
      <c r="MTM5" s="287"/>
      <c r="MTN5" s="287"/>
      <c r="MTO5" s="287"/>
      <c r="MTP5" s="287"/>
      <c r="MTQ5" s="287"/>
      <c r="MTR5" s="287"/>
      <c r="MTS5" s="287"/>
      <c r="MTT5" s="287"/>
      <c r="MTU5" s="287"/>
      <c r="MTV5" s="287"/>
      <c r="MTW5" s="287"/>
      <c r="MTX5" s="287"/>
      <c r="MTY5" s="287"/>
      <c r="MTZ5" s="287"/>
      <c r="MUA5" s="287"/>
      <c r="MUB5" s="287"/>
      <c r="MUC5" s="287"/>
      <c r="MUD5" s="287"/>
      <c r="MUE5" s="287"/>
      <c r="MUF5" s="287"/>
      <c r="MUG5" s="287"/>
      <c r="MUH5" s="287"/>
      <c r="MUI5" s="287"/>
      <c r="MUJ5" s="287"/>
      <c r="MUK5" s="287"/>
      <c r="MUL5" s="287"/>
      <c r="MUM5" s="287"/>
      <c r="MUN5" s="287"/>
      <c r="MUO5" s="287"/>
      <c r="MUP5" s="287"/>
      <c r="MUQ5" s="287"/>
      <c r="MUR5" s="287"/>
      <c r="MUS5" s="287"/>
      <c r="MUT5" s="287"/>
      <c r="MUU5" s="287"/>
      <c r="MUV5" s="287"/>
      <c r="MUW5" s="287"/>
      <c r="MUX5" s="287"/>
      <c r="MUY5" s="287"/>
      <c r="MUZ5" s="287"/>
      <c r="MVA5" s="287"/>
      <c r="MVB5" s="287"/>
      <c r="MVC5" s="287"/>
      <c r="MVD5" s="287"/>
      <c r="MVE5" s="287"/>
      <c r="MVF5" s="287"/>
      <c r="MVG5" s="287"/>
      <c r="MVH5" s="287"/>
      <c r="MVI5" s="287"/>
      <c r="MVJ5" s="287"/>
      <c r="MVK5" s="287"/>
      <c r="MVL5" s="287"/>
      <c r="MVM5" s="287"/>
      <c r="MVN5" s="287"/>
      <c r="MVO5" s="287"/>
      <c r="MVP5" s="287"/>
      <c r="MVQ5" s="287"/>
      <c r="MVR5" s="287"/>
      <c r="MVS5" s="287"/>
      <c r="MVT5" s="287"/>
      <c r="MVU5" s="287"/>
      <c r="MVV5" s="287"/>
      <c r="MVW5" s="287"/>
      <c r="MVX5" s="287"/>
      <c r="MVY5" s="287"/>
      <c r="MVZ5" s="287"/>
      <c r="MWA5" s="287"/>
      <c r="MWB5" s="287"/>
      <c r="MWC5" s="287"/>
      <c r="MWD5" s="287"/>
      <c r="MWE5" s="287"/>
      <c r="MWF5" s="287"/>
      <c r="MWG5" s="287"/>
      <c r="MWH5" s="287"/>
      <c r="MWI5" s="287"/>
      <c r="MWJ5" s="287"/>
      <c r="MWK5" s="287"/>
      <c r="MWL5" s="287"/>
      <c r="MWM5" s="287"/>
      <c r="MWN5" s="287"/>
      <c r="MWO5" s="287"/>
      <c r="MWP5" s="287"/>
      <c r="MWQ5" s="287"/>
      <c r="MWR5" s="287"/>
      <c r="MWS5" s="287"/>
      <c r="MWT5" s="287"/>
      <c r="MWU5" s="287"/>
      <c r="MWV5" s="287"/>
      <c r="MWW5" s="287"/>
      <c r="MWX5" s="287"/>
      <c r="MWY5" s="287"/>
      <c r="MWZ5" s="287"/>
      <c r="MXA5" s="287"/>
      <c r="MXB5" s="287"/>
      <c r="MXC5" s="287"/>
      <c r="MXD5" s="287"/>
      <c r="MXE5" s="287"/>
      <c r="MXF5" s="287"/>
      <c r="MXG5" s="287"/>
      <c r="MXH5" s="287"/>
      <c r="MXI5" s="287"/>
      <c r="MXJ5" s="287"/>
      <c r="MXK5" s="287"/>
      <c r="MXL5" s="287"/>
      <c r="MXM5" s="287"/>
      <c r="MXN5" s="287"/>
      <c r="MXO5" s="287"/>
      <c r="MXP5" s="287"/>
      <c r="MXQ5" s="287"/>
      <c r="MXR5" s="287"/>
      <c r="MXS5" s="287"/>
      <c r="MXT5" s="287"/>
      <c r="MXU5" s="287"/>
      <c r="MXV5" s="287"/>
      <c r="MXW5" s="287"/>
      <c r="MXX5" s="287"/>
      <c r="MXY5" s="287"/>
      <c r="MXZ5" s="287"/>
      <c r="MYA5" s="287"/>
      <c r="MYB5" s="287"/>
      <c r="MYC5" s="287"/>
      <c r="MYD5" s="287"/>
      <c r="MYE5" s="287"/>
      <c r="MYF5" s="287"/>
      <c r="MYG5" s="287"/>
      <c r="MYH5" s="287"/>
      <c r="MYI5" s="287"/>
      <c r="MYJ5" s="287"/>
      <c r="MYK5" s="287"/>
      <c r="MYL5" s="287"/>
      <c r="MYM5" s="287"/>
      <c r="MYN5" s="287"/>
      <c r="MYO5" s="287"/>
      <c r="MYP5" s="287"/>
      <c r="MYQ5" s="287"/>
      <c r="MYR5" s="287"/>
      <c r="MYS5" s="287"/>
      <c r="MYT5" s="287"/>
      <c r="MYU5" s="287"/>
      <c r="MYV5" s="287"/>
      <c r="MYW5" s="287"/>
      <c r="MYX5" s="287"/>
      <c r="MYY5" s="287"/>
      <c r="MYZ5" s="287"/>
      <c r="MZA5" s="287"/>
      <c r="MZB5" s="287"/>
      <c r="MZC5" s="287"/>
      <c r="MZD5" s="287"/>
      <c r="MZE5" s="287"/>
      <c r="MZF5" s="287"/>
      <c r="MZG5" s="287"/>
      <c r="MZH5" s="287"/>
      <c r="MZI5" s="287"/>
      <c r="MZJ5" s="287"/>
      <c r="MZK5" s="287"/>
      <c r="MZL5" s="287"/>
      <c r="MZM5" s="287"/>
      <c r="MZN5" s="287"/>
      <c r="MZO5" s="287"/>
      <c r="MZP5" s="287"/>
      <c r="MZQ5" s="287"/>
      <c r="MZR5" s="287"/>
      <c r="MZS5" s="287"/>
      <c r="MZT5" s="287"/>
      <c r="MZU5" s="287"/>
      <c r="MZV5" s="287"/>
      <c r="MZW5" s="287"/>
      <c r="MZX5" s="287"/>
      <c r="MZY5" s="287"/>
      <c r="MZZ5" s="287"/>
      <c r="NAA5" s="287"/>
      <c r="NAB5" s="287"/>
      <c r="NAC5" s="287"/>
      <c r="NAD5" s="287"/>
      <c r="NAE5" s="287"/>
      <c r="NAF5" s="287"/>
      <c r="NAG5" s="287"/>
      <c r="NAH5" s="287"/>
      <c r="NAI5" s="287"/>
      <c r="NAJ5" s="287"/>
      <c r="NAK5" s="287"/>
      <c r="NAL5" s="287"/>
      <c r="NAM5" s="287"/>
      <c r="NAN5" s="287"/>
      <c r="NAO5" s="287"/>
      <c r="NAP5" s="287"/>
      <c r="NAQ5" s="287"/>
      <c r="NAR5" s="287"/>
      <c r="NAS5" s="287"/>
      <c r="NAT5" s="287"/>
      <c r="NAU5" s="287"/>
      <c r="NAV5" s="287"/>
      <c r="NAW5" s="287"/>
      <c r="NAX5" s="287"/>
      <c r="NAY5" s="287"/>
      <c r="NAZ5" s="287"/>
      <c r="NBA5" s="287"/>
      <c r="NBB5" s="287"/>
      <c r="NBC5" s="287"/>
      <c r="NBD5" s="287"/>
      <c r="NBE5" s="287"/>
      <c r="NBF5" s="287"/>
      <c r="NBG5" s="287"/>
      <c r="NBH5" s="287"/>
      <c r="NBI5" s="287"/>
      <c r="NBJ5" s="287"/>
      <c r="NBK5" s="287"/>
      <c r="NBL5" s="287"/>
      <c r="NBM5" s="287"/>
      <c r="NBN5" s="287"/>
      <c r="NBO5" s="287"/>
      <c r="NBP5" s="287"/>
      <c r="NBQ5" s="287"/>
      <c r="NBR5" s="287"/>
      <c r="NBS5" s="287"/>
      <c r="NBT5" s="287"/>
      <c r="NBU5" s="287"/>
      <c r="NBV5" s="287"/>
      <c r="NBW5" s="287"/>
      <c r="NBX5" s="287"/>
      <c r="NBY5" s="287"/>
      <c r="NBZ5" s="287"/>
      <c r="NCA5" s="287"/>
      <c r="NCB5" s="287"/>
      <c r="NCC5" s="287"/>
      <c r="NCD5" s="287"/>
      <c r="NCE5" s="287"/>
      <c r="NCF5" s="287"/>
      <c r="NCG5" s="287"/>
      <c r="NCH5" s="287"/>
      <c r="NCI5" s="287"/>
      <c r="NCJ5" s="287"/>
      <c r="NCK5" s="287"/>
      <c r="NCL5" s="287"/>
      <c r="NCM5" s="287"/>
      <c r="NCN5" s="287"/>
      <c r="NCO5" s="287"/>
      <c r="NCP5" s="287"/>
      <c r="NCQ5" s="287"/>
      <c r="NCR5" s="287"/>
      <c r="NCS5" s="287"/>
      <c r="NCT5" s="287"/>
      <c r="NCU5" s="287"/>
      <c r="NCV5" s="287"/>
      <c r="NCW5" s="287"/>
      <c r="NCX5" s="287"/>
      <c r="NCY5" s="287"/>
      <c r="NCZ5" s="287"/>
      <c r="NDA5" s="287"/>
      <c r="NDB5" s="287"/>
      <c r="NDC5" s="287"/>
      <c r="NDD5" s="287"/>
      <c r="NDE5" s="287"/>
      <c r="NDF5" s="287"/>
      <c r="NDG5" s="287"/>
      <c r="NDH5" s="287"/>
      <c r="NDI5" s="287"/>
      <c r="NDJ5" s="287"/>
      <c r="NDK5" s="287"/>
      <c r="NDL5" s="287"/>
      <c r="NDM5" s="287"/>
      <c r="NDN5" s="287"/>
      <c r="NDO5" s="287"/>
      <c r="NDP5" s="287"/>
      <c r="NDQ5" s="287"/>
      <c r="NDR5" s="287"/>
      <c r="NDS5" s="287"/>
      <c r="NDT5" s="287"/>
      <c r="NDU5" s="287"/>
      <c r="NDV5" s="287"/>
      <c r="NDW5" s="287"/>
      <c r="NDX5" s="287"/>
      <c r="NDY5" s="287"/>
      <c r="NDZ5" s="287"/>
      <c r="NEA5" s="287"/>
      <c r="NEB5" s="287"/>
      <c r="NEC5" s="287"/>
      <c r="NED5" s="287"/>
      <c r="NEE5" s="287"/>
      <c r="NEF5" s="287"/>
      <c r="NEG5" s="287"/>
      <c r="NEH5" s="287"/>
      <c r="NEI5" s="287"/>
      <c r="NEJ5" s="287"/>
      <c r="NEK5" s="287"/>
      <c r="NEL5" s="287"/>
      <c r="NEM5" s="287"/>
      <c r="NEN5" s="287"/>
      <c r="NEO5" s="287"/>
      <c r="NEP5" s="287"/>
      <c r="NEQ5" s="287"/>
      <c r="NER5" s="287"/>
      <c r="NES5" s="287"/>
      <c r="NET5" s="287"/>
      <c r="NEU5" s="287"/>
      <c r="NEV5" s="287"/>
      <c r="NEW5" s="287"/>
      <c r="NEX5" s="287"/>
      <c r="NEY5" s="287"/>
      <c r="NEZ5" s="287"/>
      <c r="NFA5" s="287"/>
      <c r="NFB5" s="287"/>
      <c r="NFC5" s="287"/>
      <c r="NFD5" s="287"/>
      <c r="NFE5" s="287"/>
      <c r="NFF5" s="287"/>
      <c r="NFG5" s="287"/>
      <c r="NFH5" s="287"/>
      <c r="NFI5" s="287"/>
      <c r="NFJ5" s="287"/>
      <c r="NFK5" s="287"/>
      <c r="NFL5" s="287"/>
      <c r="NFM5" s="287"/>
      <c r="NFN5" s="287"/>
      <c r="NFO5" s="287"/>
      <c r="NFP5" s="287"/>
      <c r="NFQ5" s="287"/>
      <c r="NFR5" s="287"/>
      <c r="NFS5" s="287"/>
      <c r="NFT5" s="287"/>
      <c r="NFU5" s="287"/>
      <c r="NFV5" s="287"/>
      <c r="NFW5" s="287"/>
      <c r="NFX5" s="287"/>
      <c r="NFY5" s="287"/>
      <c r="NFZ5" s="287"/>
      <c r="NGA5" s="287"/>
      <c r="NGB5" s="287"/>
      <c r="NGC5" s="287"/>
      <c r="NGD5" s="287"/>
      <c r="NGE5" s="287"/>
      <c r="NGF5" s="287"/>
      <c r="NGG5" s="287"/>
      <c r="NGH5" s="287"/>
      <c r="NGI5" s="287"/>
      <c r="NGJ5" s="287"/>
      <c r="NGK5" s="287"/>
      <c r="NGL5" s="287"/>
      <c r="NGM5" s="287"/>
      <c r="NGN5" s="287"/>
      <c r="NGO5" s="287"/>
      <c r="NGP5" s="287"/>
      <c r="NGQ5" s="287"/>
      <c r="NGR5" s="287"/>
      <c r="NGS5" s="287"/>
      <c r="NGT5" s="287"/>
      <c r="NGU5" s="287"/>
      <c r="NGV5" s="287"/>
      <c r="NGW5" s="287"/>
      <c r="NGX5" s="287"/>
      <c r="NGY5" s="287"/>
      <c r="NGZ5" s="287"/>
      <c r="NHA5" s="287"/>
      <c r="NHB5" s="287"/>
      <c r="NHC5" s="287"/>
      <c r="NHD5" s="287"/>
      <c r="NHE5" s="287"/>
      <c r="NHF5" s="287"/>
      <c r="NHG5" s="287"/>
      <c r="NHH5" s="287"/>
      <c r="NHI5" s="287"/>
      <c r="NHJ5" s="287"/>
      <c r="NHK5" s="287"/>
      <c r="NHL5" s="287"/>
      <c r="NHM5" s="287"/>
      <c r="NHN5" s="287"/>
      <c r="NHO5" s="287"/>
      <c r="NHP5" s="287"/>
      <c r="NHQ5" s="287"/>
      <c r="NHR5" s="287"/>
      <c r="NHS5" s="287"/>
      <c r="NHT5" s="287"/>
      <c r="NHU5" s="287"/>
      <c r="NHV5" s="287"/>
      <c r="NHW5" s="287"/>
      <c r="NHX5" s="287"/>
      <c r="NHY5" s="287"/>
      <c r="NHZ5" s="287"/>
      <c r="NIA5" s="287"/>
      <c r="NIB5" s="287"/>
      <c r="NIC5" s="287"/>
      <c r="NID5" s="287"/>
      <c r="NIE5" s="287"/>
      <c r="NIF5" s="287"/>
      <c r="NIG5" s="287"/>
      <c r="NIH5" s="287"/>
      <c r="NII5" s="287"/>
      <c r="NIJ5" s="287"/>
      <c r="NIK5" s="287"/>
      <c r="NIL5" s="287"/>
      <c r="NIM5" s="287"/>
      <c r="NIN5" s="287"/>
      <c r="NIO5" s="287"/>
      <c r="NIP5" s="287"/>
      <c r="NIQ5" s="287"/>
      <c r="NIR5" s="287"/>
      <c r="NIS5" s="287"/>
      <c r="NIT5" s="287"/>
      <c r="NIU5" s="287"/>
      <c r="NIV5" s="287"/>
      <c r="NIW5" s="287"/>
      <c r="NIX5" s="287"/>
      <c r="NIY5" s="287"/>
      <c r="NIZ5" s="287"/>
      <c r="NJA5" s="287"/>
      <c r="NJB5" s="287"/>
      <c r="NJC5" s="287"/>
      <c r="NJD5" s="287"/>
      <c r="NJE5" s="287"/>
      <c r="NJF5" s="287"/>
      <c r="NJG5" s="287"/>
      <c r="NJH5" s="287"/>
      <c r="NJI5" s="287"/>
      <c r="NJJ5" s="287"/>
      <c r="NJK5" s="287"/>
      <c r="NJL5" s="287"/>
      <c r="NJM5" s="287"/>
      <c r="NJN5" s="287"/>
      <c r="NJO5" s="287"/>
      <c r="NJP5" s="287"/>
      <c r="NJQ5" s="287"/>
      <c r="NJR5" s="287"/>
      <c r="NJS5" s="287"/>
      <c r="NJT5" s="287"/>
      <c r="NJU5" s="287"/>
      <c r="NJV5" s="287"/>
      <c r="NJW5" s="287"/>
      <c r="NJX5" s="287"/>
      <c r="NJY5" s="287"/>
      <c r="NJZ5" s="287"/>
      <c r="NKA5" s="287"/>
      <c r="NKB5" s="287"/>
      <c r="NKC5" s="287"/>
      <c r="NKD5" s="287"/>
      <c r="NKE5" s="287"/>
      <c r="NKF5" s="287"/>
      <c r="NKG5" s="287"/>
      <c r="NKH5" s="287"/>
      <c r="NKI5" s="287"/>
      <c r="NKJ5" s="287"/>
      <c r="NKK5" s="287"/>
      <c r="NKL5" s="287"/>
      <c r="NKM5" s="287"/>
      <c r="NKN5" s="287"/>
      <c r="NKO5" s="287"/>
      <c r="NKP5" s="287"/>
      <c r="NKQ5" s="287"/>
      <c r="NKR5" s="287"/>
      <c r="NKS5" s="287"/>
      <c r="NKT5" s="287"/>
      <c r="NKU5" s="287"/>
      <c r="NKV5" s="287"/>
      <c r="NKW5" s="287"/>
      <c r="NKX5" s="287"/>
      <c r="NKY5" s="287"/>
      <c r="NKZ5" s="287"/>
      <c r="NLA5" s="287"/>
      <c r="NLB5" s="287"/>
      <c r="NLC5" s="287"/>
      <c r="NLD5" s="287"/>
      <c r="NLE5" s="287"/>
      <c r="NLF5" s="287"/>
      <c r="NLG5" s="287"/>
      <c r="NLH5" s="287"/>
      <c r="NLI5" s="287"/>
      <c r="NLJ5" s="287"/>
      <c r="NLK5" s="287"/>
      <c r="NLL5" s="287"/>
      <c r="NLM5" s="287"/>
      <c r="NLN5" s="287"/>
      <c r="NLO5" s="287"/>
      <c r="NLP5" s="287"/>
      <c r="NLQ5" s="287"/>
      <c r="NLR5" s="287"/>
      <c r="NLS5" s="287"/>
      <c r="NLT5" s="287"/>
      <c r="NLU5" s="287"/>
      <c r="NLV5" s="287"/>
      <c r="NLW5" s="287"/>
      <c r="NLX5" s="287"/>
      <c r="NLY5" s="287"/>
      <c r="NLZ5" s="287"/>
      <c r="NMA5" s="287"/>
      <c r="NMB5" s="287"/>
      <c r="NMC5" s="287"/>
      <c r="NMD5" s="287"/>
      <c r="NME5" s="287"/>
      <c r="NMF5" s="287"/>
      <c r="NMG5" s="287"/>
      <c r="NMH5" s="287"/>
      <c r="NMI5" s="287"/>
      <c r="NMJ5" s="287"/>
      <c r="NMK5" s="287"/>
      <c r="NML5" s="287"/>
      <c r="NMM5" s="287"/>
      <c r="NMN5" s="287"/>
      <c r="NMO5" s="287"/>
      <c r="NMP5" s="287"/>
      <c r="NMQ5" s="287"/>
      <c r="NMR5" s="287"/>
      <c r="NMS5" s="287"/>
      <c r="NMT5" s="287"/>
      <c r="NMU5" s="287"/>
      <c r="NMV5" s="287"/>
      <c r="NMW5" s="287"/>
      <c r="NMX5" s="287"/>
      <c r="NMY5" s="287"/>
      <c r="NMZ5" s="287"/>
      <c r="NNA5" s="287"/>
      <c r="NNB5" s="287"/>
      <c r="NNC5" s="287"/>
      <c r="NND5" s="287"/>
      <c r="NNE5" s="287"/>
      <c r="NNF5" s="287"/>
      <c r="NNG5" s="287"/>
      <c r="NNH5" s="287"/>
      <c r="NNI5" s="287"/>
      <c r="NNJ5" s="287"/>
      <c r="NNK5" s="287"/>
      <c r="NNL5" s="287"/>
      <c r="NNM5" s="287"/>
      <c r="NNN5" s="287"/>
      <c r="NNO5" s="287"/>
      <c r="NNP5" s="287"/>
      <c r="NNQ5" s="287"/>
      <c r="NNR5" s="287"/>
      <c r="NNS5" s="287"/>
      <c r="NNT5" s="287"/>
      <c r="NNU5" s="287"/>
      <c r="NNV5" s="287"/>
      <c r="NNW5" s="287"/>
      <c r="NNX5" s="287"/>
      <c r="NNY5" s="287"/>
      <c r="NNZ5" s="287"/>
      <c r="NOA5" s="287"/>
      <c r="NOB5" s="287"/>
      <c r="NOC5" s="287"/>
      <c r="NOD5" s="287"/>
      <c r="NOE5" s="287"/>
      <c r="NOF5" s="287"/>
      <c r="NOG5" s="287"/>
      <c r="NOH5" s="287"/>
      <c r="NOI5" s="287"/>
      <c r="NOJ5" s="287"/>
      <c r="NOK5" s="287"/>
      <c r="NOL5" s="287"/>
      <c r="NOM5" s="287"/>
      <c r="NON5" s="287"/>
      <c r="NOO5" s="287"/>
      <c r="NOP5" s="287"/>
      <c r="NOQ5" s="287"/>
      <c r="NOR5" s="287"/>
      <c r="NOS5" s="287"/>
      <c r="NOT5" s="287"/>
      <c r="NOU5" s="287"/>
      <c r="NOV5" s="287"/>
      <c r="NOW5" s="287"/>
      <c r="NOX5" s="287"/>
      <c r="NOY5" s="287"/>
      <c r="NOZ5" s="287"/>
      <c r="NPA5" s="287"/>
      <c r="NPB5" s="287"/>
      <c r="NPC5" s="287"/>
      <c r="NPD5" s="287"/>
      <c r="NPE5" s="287"/>
      <c r="NPF5" s="287"/>
      <c r="NPG5" s="287"/>
      <c r="NPH5" s="287"/>
      <c r="NPI5" s="287"/>
      <c r="NPJ5" s="287"/>
      <c r="NPK5" s="287"/>
      <c r="NPL5" s="287"/>
      <c r="NPM5" s="287"/>
      <c r="NPN5" s="287"/>
      <c r="NPO5" s="287"/>
      <c r="NPP5" s="287"/>
      <c r="NPQ5" s="287"/>
      <c r="NPR5" s="287"/>
      <c r="NPS5" s="287"/>
      <c r="NPT5" s="287"/>
      <c r="NPU5" s="287"/>
      <c r="NPV5" s="287"/>
      <c r="NPW5" s="287"/>
      <c r="NPX5" s="287"/>
      <c r="NPY5" s="287"/>
      <c r="NPZ5" s="287"/>
      <c r="NQA5" s="287"/>
      <c r="NQB5" s="287"/>
      <c r="NQC5" s="287"/>
      <c r="NQD5" s="287"/>
      <c r="NQE5" s="287"/>
      <c r="NQF5" s="287"/>
      <c r="NQG5" s="287"/>
      <c r="NQH5" s="287"/>
      <c r="NQI5" s="287"/>
      <c r="NQJ5" s="287"/>
      <c r="NQK5" s="287"/>
      <c r="NQL5" s="287"/>
      <c r="NQM5" s="287"/>
      <c r="NQN5" s="287"/>
      <c r="NQO5" s="287"/>
      <c r="NQP5" s="287"/>
      <c r="NQQ5" s="287"/>
      <c r="NQR5" s="287"/>
      <c r="NQS5" s="287"/>
      <c r="NQT5" s="287"/>
      <c r="NQU5" s="287"/>
      <c r="NQV5" s="287"/>
      <c r="NQW5" s="287"/>
      <c r="NQX5" s="287"/>
      <c r="NQY5" s="287"/>
      <c r="NQZ5" s="287"/>
      <c r="NRA5" s="287"/>
      <c r="NRB5" s="287"/>
      <c r="NRC5" s="287"/>
      <c r="NRD5" s="287"/>
      <c r="NRE5" s="287"/>
      <c r="NRF5" s="287"/>
      <c r="NRG5" s="287"/>
      <c r="NRH5" s="287"/>
      <c r="NRI5" s="287"/>
      <c r="NRJ5" s="287"/>
      <c r="NRK5" s="287"/>
      <c r="NRL5" s="287"/>
      <c r="NRM5" s="287"/>
      <c r="NRN5" s="287"/>
      <c r="NRO5" s="287"/>
      <c r="NRP5" s="287"/>
      <c r="NRQ5" s="287"/>
      <c r="NRR5" s="287"/>
      <c r="NRS5" s="287"/>
      <c r="NRT5" s="287"/>
      <c r="NRU5" s="287"/>
      <c r="NRV5" s="287"/>
      <c r="NRW5" s="287"/>
      <c r="NRX5" s="287"/>
      <c r="NRY5" s="287"/>
      <c r="NRZ5" s="287"/>
      <c r="NSA5" s="287"/>
      <c r="NSB5" s="287"/>
      <c r="NSC5" s="287"/>
      <c r="NSD5" s="287"/>
      <c r="NSE5" s="287"/>
      <c r="NSF5" s="287"/>
      <c r="NSG5" s="287"/>
      <c r="NSH5" s="287"/>
      <c r="NSI5" s="287"/>
      <c r="NSJ5" s="287"/>
      <c r="NSK5" s="287"/>
      <c r="NSL5" s="287"/>
      <c r="NSM5" s="287"/>
      <c r="NSN5" s="287"/>
      <c r="NSO5" s="287"/>
      <c r="NSP5" s="287"/>
      <c r="NSQ5" s="287"/>
      <c r="NSR5" s="287"/>
      <c r="NSS5" s="287"/>
      <c r="NST5" s="287"/>
      <c r="NSU5" s="287"/>
      <c r="NSV5" s="287"/>
      <c r="NSW5" s="287"/>
      <c r="NSX5" s="287"/>
      <c r="NSY5" s="287"/>
      <c r="NSZ5" s="287"/>
      <c r="NTA5" s="287"/>
      <c r="NTB5" s="287"/>
      <c r="NTC5" s="287"/>
      <c r="NTD5" s="287"/>
      <c r="NTE5" s="287"/>
      <c r="NTF5" s="287"/>
      <c r="NTG5" s="287"/>
      <c r="NTH5" s="287"/>
      <c r="NTI5" s="287"/>
      <c r="NTJ5" s="287"/>
      <c r="NTK5" s="287"/>
      <c r="NTL5" s="287"/>
      <c r="NTM5" s="287"/>
      <c r="NTN5" s="287"/>
      <c r="NTO5" s="287"/>
      <c r="NTP5" s="287"/>
      <c r="NTQ5" s="287"/>
      <c r="NTR5" s="287"/>
      <c r="NTS5" s="287"/>
      <c r="NTT5" s="287"/>
      <c r="NTU5" s="287"/>
      <c r="NTV5" s="287"/>
      <c r="NTW5" s="287"/>
      <c r="NTX5" s="287"/>
      <c r="NTY5" s="287"/>
      <c r="NTZ5" s="287"/>
      <c r="NUA5" s="287"/>
      <c r="NUB5" s="287"/>
      <c r="NUC5" s="287"/>
      <c r="NUD5" s="287"/>
      <c r="NUE5" s="287"/>
      <c r="NUF5" s="287"/>
      <c r="NUG5" s="287"/>
      <c r="NUH5" s="287"/>
      <c r="NUI5" s="287"/>
      <c r="NUJ5" s="287"/>
      <c r="NUK5" s="287"/>
      <c r="NUL5" s="287"/>
      <c r="NUM5" s="287"/>
      <c r="NUN5" s="287"/>
      <c r="NUO5" s="287"/>
      <c r="NUP5" s="287"/>
      <c r="NUQ5" s="287"/>
      <c r="NUR5" s="287"/>
      <c r="NUS5" s="287"/>
      <c r="NUT5" s="287"/>
      <c r="NUU5" s="287"/>
      <c r="NUV5" s="287"/>
      <c r="NUW5" s="287"/>
      <c r="NUX5" s="287"/>
      <c r="NUY5" s="287"/>
      <c r="NUZ5" s="287"/>
      <c r="NVA5" s="287"/>
      <c r="NVB5" s="287"/>
      <c r="NVC5" s="287"/>
      <c r="NVD5" s="287"/>
      <c r="NVE5" s="287"/>
      <c r="NVF5" s="287"/>
      <c r="NVG5" s="287"/>
      <c r="NVH5" s="287"/>
      <c r="NVI5" s="287"/>
      <c r="NVJ5" s="287"/>
      <c r="NVK5" s="287"/>
      <c r="NVL5" s="287"/>
      <c r="NVM5" s="287"/>
      <c r="NVN5" s="287"/>
      <c r="NVO5" s="287"/>
      <c r="NVP5" s="287"/>
      <c r="NVQ5" s="287"/>
      <c r="NVR5" s="287"/>
      <c r="NVS5" s="287"/>
      <c r="NVT5" s="287"/>
      <c r="NVU5" s="287"/>
      <c r="NVV5" s="287"/>
      <c r="NVW5" s="287"/>
      <c r="NVX5" s="287"/>
      <c r="NVY5" s="287"/>
      <c r="NVZ5" s="287"/>
      <c r="NWA5" s="287"/>
      <c r="NWB5" s="287"/>
      <c r="NWC5" s="287"/>
      <c r="NWD5" s="287"/>
      <c r="NWE5" s="287"/>
      <c r="NWF5" s="287"/>
      <c r="NWG5" s="287"/>
      <c r="NWH5" s="287"/>
      <c r="NWI5" s="287"/>
      <c r="NWJ5" s="287"/>
      <c r="NWK5" s="287"/>
      <c r="NWL5" s="287"/>
      <c r="NWM5" s="287"/>
      <c r="NWN5" s="287"/>
      <c r="NWO5" s="287"/>
      <c r="NWP5" s="287"/>
      <c r="NWQ5" s="287"/>
      <c r="NWR5" s="287"/>
      <c r="NWS5" s="287"/>
      <c r="NWT5" s="287"/>
      <c r="NWU5" s="287"/>
      <c r="NWV5" s="287"/>
      <c r="NWW5" s="287"/>
      <c r="NWX5" s="287"/>
      <c r="NWY5" s="287"/>
      <c r="NWZ5" s="287"/>
      <c r="NXA5" s="287"/>
      <c r="NXB5" s="287"/>
      <c r="NXC5" s="287"/>
      <c r="NXD5" s="287"/>
      <c r="NXE5" s="287"/>
      <c r="NXF5" s="287"/>
      <c r="NXG5" s="287"/>
      <c r="NXH5" s="287"/>
      <c r="NXI5" s="287"/>
      <c r="NXJ5" s="287"/>
      <c r="NXK5" s="287"/>
      <c r="NXL5" s="287"/>
      <c r="NXM5" s="287"/>
      <c r="NXN5" s="287"/>
      <c r="NXO5" s="287"/>
      <c r="NXP5" s="287"/>
      <c r="NXQ5" s="287"/>
      <c r="NXR5" s="287"/>
      <c r="NXS5" s="287"/>
      <c r="NXT5" s="287"/>
      <c r="NXU5" s="287"/>
      <c r="NXV5" s="287"/>
      <c r="NXW5" s="287"/>
      <c r="NXX5" s="287"/>
      <c r="NXY5" s="287"/>
      <c r="NXZ5" s="287"/>
      <c r="NYA5" s="287"/>
      <c r="NYB5" s="287"/>
      <c r="NYC5" s="287"/>
      <c r="NYD5" s="287"/>
      <c r="NYE5" s="287"/>
      <c r="NYF5" s="287"/>
      <c r="NYG5" s="287"/>
      <c r="NYH5" s="287"/>
      <c r="NYI5" s="287"/>
      <c r="NYJ5" s="287"/>
      <c r="NYK5" s="287"/>
      <c r="NYL5" s="287"/>
      <c r="NYM5" s="287"/>
      <c r="NYN5" s="287"/>
      <c r="NYO5" s="287"/>
      <c r="NYP5" s="287"/>
      <c r="NYQ5" s="287"/>
      <c r="NYR5" s="287"/>
      <c r="NYS5" s="287"/>
      <c r="NYT5" s="287"/>
      <c r="NYU5" s="287"/>
      <c r="NYV5" s="287"/>
      <c r="NYW5" s="287"/>
      <c r="NYX5" s="287"/>
      <c r="NYY5" s="287"/>
      <c r="NYZ5" s="287"/>
      <c r="NZA5" s="287"/>
      <c r="NZB5" s="287"/>
      <c r="NZC5" s="287"/>
      <c r="NZD5" s="287"/>
      <c r="NZE5" s="287"/>
      <c r="NZF5" s="287"/>
      <c r="NZG5" s="287"/>
      <c r="NZH5" s="287"/>
      <c r="NZI5" s="287"/>
      <c r="NZJ5" s="287"/>
      <c r="NZK5" s="287"/>
      <c r="NZL5" s="287"/>
      <c r="NZM5" s="287"/>
      <c r="NZN5" s="287"/>
      <c r="NZO5" s="287"/>
      <c r="NZP5" s="287"/>
      <c r="NZQ5" s="287"/>
      <c r="NZR5" s="287"/>
      <c r="NZS5" s="287"/>
      <c r="NZT5" s="287"/>
      <c r="NZU5" s="287"/>
      <c r="NZV5" s="287"/>
      <c r="NZW5" s="287"/>
      <c r="NZX5" s="287"/>
      <c r="NZY5" s="287"/>
      <c r="NZZ5" s="287"/>
      <c r="OAA5" s="287"/>
      <c r="OAB5" s="287"/>
      <c r="OAC5" s="287"/>
      <c r="OAD5" s="287"/>
      <c r="OAE5" s="287"/>
      <c r="OAF5" s="287"/>
      <c r="OAG5" s="287"/>
      <c r="OAH5" s="287"/>
      <c r="OAI5" s="287"/>
      <c r="OAJ5" s="287"/>
      <c r="OAK5" s="287"/>
      <c r="OAL5" s="287"/>
      <c r="OAM5" s="287"/>
      <c r="OAN5" s="287"/>
      <c r="OAO5" s="287"/>
      <c r="OAP5" s="287"/>
      <c r="OAQ5" s="287"/>
      <c r="OAR5" s="287"/>
      <c r="OAS5" s="287"/>
      <c r="OAT5" s="287"/>
      <c r="OAU5" s="287"/>
      <c r="OAV5" s="287"/>
      <c r="OAW5" s="287"/>
      <c r="OAX5" s="287"/>
      <c r="OAY5" s="287"/>
      <c r="OAZ5" s="287"/>
      <c r="OBA5" s="287"/>
      <c r="OBB5" s="287"/>
      <c r="OBC5" s="287"/>
      <c r="OBD5" s="287"/>
      <c r="OBE5" s="287"/>
      <c r="OBF5" s="287"/>
      <c r="OBG5" s="287"/>
      <c r="OBH5" s="287"/>
      <c r="OBI5" s="287"/>
      <c r="OBJ5" s="287"/>
      <c r="OBK5" s="287"/>
      <c r="OBL5" s="287"/>
      <c r="OBM5" s="287"/>
      <c r="OBN5" s="287"/>
      <c r="OBO5" s="287"/>
      <c r="OBP5" s="287"/>
      <c r="OBQ5" s="287"/>
      <c r="OBR5" s="287"/>
      <c r="OBS5" s="287"/>
      <c r="OBT5" s="287"/>
      <c r="OBU5" s="287"/>
      <c r="OBV5" s="287"/>
      <c r="OBW5" s="287"/>
      <c r="OBX5" s="287"/>
      <c r="OBY5" s="287"/>
      <c r="OBZ5" s="287"/>
      <c r="OCA5" s="287"/>
      <c r="OCB5" s="287"/>
      <c r="OCC5" s="287"/>
      <c r="OCD5" s="287"/>
      <c r="OCE5" s="287"/>
      <c r="OCF5" s="287"/>
      <c r="OCG5" s="287"/>
      <c r="OCH5" s="287"/>
      <c r="OCI5" s="287"/>
      <c r="OCJ5" s="287"/>
      <c r="OCK5" s="287"/>
      <c r="OCL5" s="287"/>
      <c r="OCM5" s="287"/>
      <c r="OCN5" s="287"/>
      <c r="OCO5" s="287"/>
      <c r="OCP5" s="287"/>
      <c r="OCQ5" s="287"/>
      <c r="OCR5" s="287"/>
      <c r="OCS5" s="287"/>
      <c r="OCT5" s="287"/>
      <c r="OCU5" s="287"/>
      <c r="OCV5" s="287"/>
      <c r="OCW5" s="287"/>
      <c r="OCX5" s="287"/>
      <c r="OCY5" s="287"/>
      <c r="OCZ5" s="287"/>
      <c r="ODA5" s="287"/>
      <c r="ODB5" s="287"/>
      <c r="ODC5" s="287"/>
      <c r="ODD5" s="287"/>
      <c r="ODE5" s="287"/>
      <c r="ODF5" s="287"/>
      <c r="ODG5" s="287"/>
      <c r="ODH5" s="287"/>
      <c r="ODI5" s="287"/>
      <c r="ODJ5" s="287"/>
      <c r="ODK5" s="287"/>
      <c r="ODL5" s="287"/>
      <c r="ODM5" s="287"/>
      <c r="ODN5" s="287"/>
      <c r="ODO5" s="287"/>
      <c r="ODP5" s="287"/>
      <c r="ODQ5" s="287"/>
      <c r="ODR5" s="287"/>
      <c r="ODS5" s="287"/>
      <c r="ODT5" s="287"/>
      <c r="ODU5" s="287"/>
      <c r="ODV5" s="287"/>
      <c r="ODW5" s="287"/>
      <c r="ODX5" s="287"/>
      <c r="ODY5" s="287"/>
      <c r="ODZ5" s="287"/>
      <c r="OEA5" s="287"/>
      <c r="OEB5" s="287"/>
      <c r="OEC5" s="287"/>
      <c r="OED5" s="287"/>
      <c r="OEE5" s="287"/>
      <c r="OEF5" s="287"/>
      <c r="OEG5" s="287"/>
      <c r="OEH5" s="287"/>
      <c r="OEI5" s="287"/>
      <c r="OEJ5" s="287"/>
      <c r="OEK5" s="287"/>
      <c r="OEL5" s="287"/>
      <c r="OEM5" s="287"/>
      <c r="OEN5" s="287"/>
      <c r="OEO5" s="287"/>
      <c r="OEP5" s="287"/>
      <c r="OEQ5" s="287"/>
      <c r="OER5" s="287"/>
      <c r="OES5" s="287"/>
      <c r="OET5" s="287"/>
      <c r="OEU5" s="287"/>
      <c r="OEV5" s="287"/>
      <c r="OEW5" s="287"/>
      <c r="OEX5" s="287"/>
      <c r="OEY5" s="287"/>
      <c r="OEZ5" s="287"/>
      <c r="OFA5" s="287"/>
      <c r="OFB5" s="287"/>
      <c r="OFC5" s="287"/>
      <c r="OFD5" s="287"/>
      <c r="OFE5" s="287"/>
      <c r="OFF5" s="287"/>
      <c r="OFG5" s="287"/>
      <c r="OFH5" s="287"/>
      <c r="OFI5" s="287"/>
      <c r="OFJ5" s="287"/>
      <c r="OFK5" s="287"/>
      <c r="OFL5" s="287"/>
      <c r="OFM5" s="287"/>
      <c r="OFN5" s="287"/>
      <c r="OFO5" s="287"/>
      <c r="OFP5" s="287"/>
      <c r="OFQ5" s="287"/>
      <c r="OFR5" s="287"/>
      <c r="OFS5" s="287"/>
      <c r="OFT5" s="287"/>
      <c r="OFU5" s="287"/>
      <c r="OFV5" s="287"/>
      <c r="OFW5" s="287"/>
      <c r="OFX5" s="287"/>
      <c r="OFY5" s="287"/>
      <c r="OFZ5" s="287"/>
      <c r="OGA5" s="287"/>
      <c r="OGB5" s="287"/>
      <c r="OGC5" s="287"/>
      <c r="OGD5" s="287"/>
      <c r="OGE5" s="287"/>
      <c r="OGF5" s="287"/>
      <c r="OGG5" s="287"/>
      <c r="OGH5" s="287"/>
      <c r="OGI5" s="287"/>
      <c r="OGJ5" s="287"/>
      <c r="OGK5" s="287"/>
      <c r="OGL5" s="287"/>
      <c r="OGM5" s="287"/>
      <c r="OGN5" s="287"/>
      <c r="OGO5" s="287"/>
      <c r="OGP5" s="287"/>
      <c r="OGQ5" s="287"/>
      <c r="OGR5" s="287"/>
      <c r="OGS5" s="287"/>
      <c r="OGT5" s="287"/>
      <c r="OGU5" s="287"/>
      <c r="OGV5" s="287"/>
      <c r="OGW5" s="287"/>
      <c r="OGX5" s="287"/>
      <c r="OGY5" s="287"/>
      <c r="OGZ5" s="287"/>
      <c r="OHA5" s="287"/>
      <c r="OHB5" s="287"/>
      <c r="OHC5" s="287"/>
      <c r="OHD5" s="287"/>
      <c r="OHE5" s="287"/>
      <c r="OHF5" s="287"/>
      <c r="OHG5" s="287"/>
      <c r="OHH5" s="287"/>
      <c r="OHI5" s="287"/>
      <c r="OHJ5" s="287"/>
      <c r="OHK5" s="287"/>
      <c r="OHL5" s="287"/>
      <c r="OHM5" s="287"/>
      <c r="OHN5" s="287"/>
      <c r="OHO5" s="287"/>
      <c r="OHP5" s="287"/>
      <c r="OHQ5" s="287"/>
      <c r="OHR5" s="287"/>
      <c r="OHS5" s="287"/>
      <c r="OHT5" s="287"/>
      <c r="OHU5" s="287"/>
      <c r="OHV5" s="287"/>
      <c r="OHW5" s="287"/>
      <c r="OHX5" s="287"/>
      <c r="OHY5" s="287"/>
      <c r="OHZ5" s="287"/>
      <c r="OIA5" s="287"/>
      <c r="OIB5" s="287"/>
      <c r="OIC5" s="287"/>
      <c r="OID5" s="287"/>
      <c r="OIE5" s="287"/>
      <c r="OIF5" s="287"/>
      <c r="OIG5" s="287"/>
      <c r="OIH5" s="287"/>
      <c r="OII5" s="287"/>
      <c r="OIJ5" s="287"/>
      <c r="OIK5" s="287"/>
      <c r="OIL5" s="287"/>
      <c r="OIM5" s="287"/>
      <c r="OIN5" s="287"/>
      <c r="OIO5" s="287"/>
      <c r="OIP5" s="287"/>
      <c r="OIQ5" s="287"/>
      <c r="OIR5" s="287"/>
      <c r="OIS5" s="287"/>
      <c r="OIT5" s="287"/>
      <c r="OIU5" s="287"/>
      <c r="OIV5" s="287"/>
      <c r="OIW5" s="287"/>
      <c r="OIX5" s="287"/>
      <c r="OIY5" s="287"/>
      <c r="OIZ5" s="287"/>
      <c r="OJA5" s="287"/>
      <c r="OJB5" s="287"/>
      <c r="OJC5" s="287"/>
      <c r="OJD5" s="287"/>
      <c r="OJE5" s="287"/>
      <c r="OJF5" s="287"/>
      <c r="OJG5" s="287"/>
      <c r="OJH5" s="287"/>
      <c r="OJI5" s="287"/>
      <c r="OJJ5" s="287"/>
      <c r="OJK5" s="287"/>
      <c r="OJL5" s="287"/>
      <c r="OJM5" s="287"/>
      <c r="OJN5" s="287"/>
      <c r="OJO5" s="287"/>
      <c r="OJP5" s="287"/>
      <c r="OJQ5" s="287"/>
      <c r="OJR5" s="287"/>
      <c r="OJS5" s="287"/>
      <c r="OJT5" s="287"/>
      <c r="OJU5" s="287"/>
      <c r="OJV5" s="287"/>
      <c r="OJW5" s="287"/>
      <c r="OJX5" s="287"/>
      <c r="OJY5" s="287"/>
      <c r="OJZ5" s="287"/>
      <c r="OKA5" s="287"/>
      <c r="OKB5" s="287"/>
      <c r="OKC5" s="287"/>
      <c r="OKD5" s="287"/>
      <c r="OKE5" s="287"/>
      <c r="OKF5" s="287"/>
      <c r="OKG5" s="287"/>
      <c r="OKH5" s="287"/>
      <c r="OKI5" s="287"/>
      <c r="OKJ5" s="287"/>
      <c r="OKK5" s="287"/>
      <c r="OKL5" s="287"/>
      <c r="OKM5" s="287"/>
      <c r="OKN5" s="287"/>
      <c r="OKO5" s="287"/>
      <c r="OKP5" s="287"/>
      <c r="OKQ5" s="287"/>
      <c r="OKR5" s="287"/>
      <c r="OKS5" s="287"/>
      <c r="OKT5" s="287"/>
      <c r="OKU5" s="287"/>
      <c r="OKV5" s="287"/>
      <c r="OKW5" s="287"/>
      <c r="OKX5" s="287"/>
      <c r="OKY5" s="287"/>
      <c r="OKZ5" s="287"/>
      <c r="OLA5" s="287"/>
      <c r="OLB5" s="287"/>
      <c r="OLC5" s="287"/>
      <c r="OLD5" s="287"/>
      <c r="OLE5" s="287"/>
      <c r="OLF5" s="287"/>
      <c r="OLG5" s="287"/>
      <c r="OLH5" s="287"/>
      <c r="OLI5" s="287"/>
      <c r="OLJ5" s="287"/>
      <c r="OLK5" s="287"/>
      <c r="OLL5" s="287"/>
      <c r="OLM5" s="287"/>
      <c r="OLN5" s="287"/>
      <c r="OLO5" s="287"/>
      <c r="OLP5" s="287"/>
      <c r="OLQ5" s="287"/>
      <c r="OLR5" s="287"/>
      <c r="OLS5" s="287"/>
      <c r="OLT5" s="287"/>
      <c r="OLU5" s="287"/>
      <c r="OLV5" s="287"/>
      <c r="OLW5" s="287"/>
      <c r="OLX5" s="287"/>
      <c r="OLY5" s="287"/>
      <c r="OLZ5" s="287"/>
      <c r="OMA5" s="287"/>
      <c r="OMB5" s="287"/>
      <c r="OMC5" s="287"/>
      <c r="OMD5" s="287"/>
      <c r="OME5" s="287"/>
      <c r="OMF5" s="287"/>
      <c r="OMG5" s="287"/>
      <c r="OMH5" s="287"/>
      <c r="OMI5" s="287"/>
      <c r="OMJ5" s="287"/>
      <c r="OMK5" s="287"/>
      <c r="OML5" s="287"/>
      <c r="OMM5" s="287"/>
      <c r="OMN5" s="287"/>
      <c r="OMO5" s="287"/>
      <c r="OMP5" s="287"/>
      <c r="OMQ5" s="287"/>
      <c r="OMR5" s="287"/>
      <c r="OMS5" s="287"/>
      <c r="OMT5" s="287"/>
      <c r="OMU5" s="287"/>
      <c r="OMV5" s="287"/>
      <c r="OMW5" s="287"/>
      <c r="OMX5" s="287"/>
      <c r="OMY5" s="287"/>
      <c r="OMZ5" s="287"/>
      <c r="ONA5" s="287"/>
      <c r="ONB5" s="287"/>
      <c r="ONC5" s="287"/>
      <c r="OND5" s="287"/>
      <c r="ONE5" s="287"/>
      <c r="ONF5" s="287"/>
      <c r="ONG5" s="287"/>
      <c r="ONH5" s="287"/>
      <c r="ONI5" s="287"/>
      <c r="ONJ5" s="287"/>
      <c r="ONK5" s="287"/>
      <c r="ONL5" s="287"/>
      <c r="ONM5" s="287"/>
      <c r="ONN5" s="287"/>
      <c r="ONO5" s="287"/>
      <c r="ONP5" s="287"/>
      <c r="ONQ5" s="287"/>
      <c r="ONR5" s="287"/>
      <c r="ONS5" s="287"/>
      <c r="ONT5" s="287"/>
      <c r="ONU5" s="287"/>
      <c r="ONV5" s="287"/>
      <c r="ONW5" s="287"/>
      <c r="ONX5" s="287"/>
      <c r="ONY5" s="287"/>
      <c r="ONZ5" s="287"/>
      <c r="OOA5" s="287"/>
      <c r="OOB5" s="287"/>
      <c r="OOC5" s="287"/>
      <c r="OOD5" s="287"/>
      <c r="OOE5" s="287"/>
      <c r="OOF5" s="287"/>
      <c r="OOG5" s="287"/>
      <c r="OOH5" s="287"/>
      <c r="OOI5" s="287"/>
      <c r="OOJ5" s="287"/>
      <c r="OOK5" s="287"/>
      <c r="OOL5" s="287"/>
      <c r="OOM5" s="287"/>
      <c r="OON5" s="287"/>
      <c r="OOO5" s="287"/>
      <c r="OOP5" s="287"/>
      <c r="OOQ5" s="287"/>
      <c r="OOR5" s="287"/>
      <c r="OOS5" s="287"/>
      <c r="OOT5" s="287"/>
      <c r="OOU5" s="287"/>
      <c r="OOV5" s="287"/>
      <c r="OOW5" s="287"/>
      <c r="OOX5" s="287"/>
      <c r="OOY5" s="287"/>
      <c r="OOZ5" s="287"/>
      <c r="OPA5" s="287"/>
      <c r="OPB5" s="287"/>
      <c r="OPC5" s="287"/>
      <c r="OPD5" s="287"/>
      <c r="OPE5" s="287"/>
      <c r="OPF5" s="287"/>
      <c r="OPG5" s="287"/>
      <c r="OPH5" s="287"/>
      <c r="OPI5" s="287"/>
      <c r="OPJ5" s="287"/>
      <c r="OPK5" s="287"/>
      <c r="OPL5" s="287"/>
      <c r="OPM5" s="287"/>
      <c r="OPN5" s="287"/>
      <c r="OPO5" s="287"/>
      <c r="OPP5" s="287"/>
      <c r="OPQ5" s="287"/>
      <c r="OPR5" s="287"/>
      <c r="OPS5" s="287"/>
      <c r="OPT5" s="287"/>
      <c r="OPU5" s="287"/>
      <c r="OPV5" s="287"/>
      <c r="OPW5" s="287"/>
      <c r="OPX5" s="287"/>
      <c r="OPY5" s="287"/>
      <c r="OPZ5" s="287"/>
      <c r="OQA5" s="287"/>
      <c r="OQB5" s="287"/>
      <c r="OQC5" s="287"/>
      <c r="OQD5" s="287"/>
      <c r="OQE5" s="287"/>
      <c r="OQF5" s="287"/>
      <c r="OQG5" s="287"/>
      <c r="OQH5" s="287"/>
      <c r="OQI5" s="287"/>
      <c r="OQJ5" s="287"/>
      <c r="OQK5" s="287"/>
      <c r="OQL5" s="287"/>
      <c r="OQM5" s="287"/>
      <c r="OQN5" s="287"/>
      <c r="OQO5" s="287"/>
      <c r="OQP5" s="287"/>
      <c r="OQQ5" s="287"/>
      <c r="OQR5" s="287"/>
      <c r="OQS5" s="287"/>
      <c r="OQT5" s="287"/>
      <c r="OQU5" s="287"/>
      <c r="OQV5" s="287"/>
      <c r="OQW5" s="287"/>
      <c r="OQX5" s="287"/>
      <c r="OQY5" s="287"/>
      <c r="OQZ5" s="287"/>
      <c r="ORA5" s="287"/>
      <c r="ORB5" s="287"/>
      <c r="ORC5" s="287"/>
      <c r="ORD5" s="287"/>
      <c r="ORE5" s="287"/>
      <c r="ORF5" s="287"/>
      <c r="ORG5" s="287"/>
      <c r="ORH5" s="287"/>
      <c r="ORI5" s="287"/>
      <c r="ORJ5" s="287"/>
      <c r="ORK5" s="287"/>
      <c r="ORL5" s="287"/>
      <c r="ORM5" s="287"/>
      <c r="ORN5" s="287"/>
      <c r="ORO5" s="287"/>
      <c r="ORP5" s="287"/>
      <c r="ORQ5" s="287"/>
      <c r="ORR5" s="287"/>
      <c r="ORS5" s="287"/>
      <c r="ORT5" s="287"/>
      <c r="ORU5" s="287"/>
      <c r="ORV5" s="287"/>
      <c r="ORW5" s="287"/>
      <c r="ORX5" s="287"/>
      <c r="ORY5" s="287"/>
      <c r="ORZ5" s="287"/>
      <c r="OSA5" s="287"/>
      <c r="OSB5" s="287"/>
      <c r="OSC5" s="287"/>
      <c r="OSD5" s="287"/>
      <c r="OSE5" s="287"/>
      <c r="OSF5" s="287"/>
      <c r="OSG5" s="287"/>
      <c r="OSH5" s="287"/>
      <c r="OSI5" s="287"/>
      <c r="OSJ5" s="287"/>
      <c r="OSK5" s="287"/>
      <c r="OSL5" s="287"/>
      <c r="OSM5" s="287"/>
      <c r="OSN5" s="287"/>
      <c r="OSO5" s="287"/>
      <c r="OSP5" s="287"/>
      <c r="OSQ5" s="287"/>
      <c r="OSR5" s="287"/>
      <c r="OSS5" s="287"/>
      <c r="OST5" s="287"/>
      <c r="OSU5" s="287"/>
      <c r="OSV5" s="287"/>
      <c r="OSW5" s="287"/>
      <c r="OSX5" s="287"/>
      <c r="OSY5" s="287"/>
      <c r="OSZ5" s="287"/>
      <c r="OTA5" s="287"/>
      <c r="OTB5" s="287"/>
      <c r="OTC5" s="287"/>
      <c r="OTD5" s="287"/>
      <c r="OTE5" s="287"/>
      <c r="OTF5" s="287"/>
      <c r="OTG5" s="287"/>
      <c r="OTH5" s="287"/>
      <c r="OTI5" s="287"/>
      <c r="OTJ5" s="287"/>
      <c r="OTK5" s="287"/>
      <c r="OTL5" s="287"/>
      <c r="OTM5" s="287"/>
      <c r="OTN5" s="287"/>
      <c r="OTO5" s="287"/>
      <c r="OTP5" s="287"/>
      <c r="OTQ5" s="287"/>
      <c r="OTR5" s="287"/>
      <c r="OTS5" s="287"/>
      <c r="OTT5" s="287"/>
      <c r="OTU5" s="287"/>
      <c r="OTV5" s="287"/>
      <c r="OTW5" s="287"/>
      <c r="OTX5" s="287"/>
      <c r="OTY5" s="287"/>
      <c r="OTZ5" s="287"/>
      <c r="OUA5" s="287"/>
      <c r="OUB5" s="287"/>
      <c r="OUC5" s="287"/>
      <c r="OUD5" s="287"/>
      <c r="OUE5" s="287"/>
      <c r="OUF5" s="287"/>
      <c r="OUG5" s="287"/>
      <c r="OUH5" s="287"/>
      <c r="OUI5" s="287"/>
      <c r="OUJ5" s="287"/>
      <c r="OUK5" s="287"/>
      <c r="OUL5" s="287"/>
      <c r="OUM5" s="287"/>
      <c r="OUN5" s="287"/>
      <c r="OUO5" s="287"/>
      <c r="OUP5" s="287"/>
      <c r="OUQ5" s="287"/>
      <c r="OUR5" s="287"/>
      <c r="OUS5" s="287"/>
      <c r="OUT5" s="287"/>
      <c r="OUU5" s="287"/>
      <c r="OUV5" s="287"/>
      <c r="OUW5" s="287"/>
      <c r="OUX5" s="287"/>
      <c r="OUY5" s="287"/>
      <c r="OUZ5" s="287"/>
      <c r="OVA5" s="287"/>
      <c r="OVB5" s="287"/>
      <c r="OVC5" s="287"/>
      <c r="OVD5" s="287"/>
      <c r="OVE5" s="287"/>
      <c r="OVF5" s="287"/>
      <c r="OVG5" s="287"/>
      <c r="OVH5" s="287"/>
      <c r="OVI5" s="287"/>
      <c r="OVJ5" s="287"/>
      <c r="OVK5" s="287"/>
      <c r="OVL5" s="287"/>
      <c r="OVM5" s="287"/>
      <c r="OVN5" s="287"/>
      <c r="OVO5" s="287"/>
      <c r="OVP5" s="287"/>
      <c r="OVQ5" s="287"/>
      <c r="OVR5" s="287"/>
      <c r="OVS5" s="287"/>
      <c r="OVT5" s="287"/>
      <c r="OVU5" s="287"/>
      <c r="OVV5" s="287"/>
      <c r="OVW5" s="287"/>
      <c r="OVX5" s="287"/>
      <c r="OVY5" s="287"/>
      <c r="OVZ5" s="287"/>
      <c r="OWA5" s="287"/>
      <c r="OWB5" s="287"/>
      <c r="OWC5" s="287"/>
      <c r="OWD5" s="287"/>
      <c r="OWE5" s="287"/>
      <c r="OWF5" s="287"/>
      <c r="OWG5" s="287"/>
      <c r="OWH5" s="287"/>
      <c r="OWI5" s="287"/>
      <c r="OWJ5" s="287"/>
      <c r="OWK5" s="287"/>
      <c r="OWL5" s="287"/>
      <c r="OWM5" s="287"/>
      <c r="OWN5" s="287"/>
      <c r="OWO5" s="287"/>
      <c r="OWP5" s="287"/>
      <c r="OWQ5" s="287"/>
      <c r="OWR5" s="287"/>
      <c r="OWS5" s="287"/>
      <c r="OWT5" s="287"/>
      <c r="OWU5" s="287"/>
      <c r="OWV5" s="287"/>
      <c r="OWW5" s="287"/>
      <c r="OWX5" s="287"/>
      <c r="OWY5" s="287"/>
      <c r="OWZ5" s="287"/>
      <c r="OXA5" s="287"/>
      <c r="OXB5" s="287"/>
      <c r="OXC5" s="287"/>
      <c r="OXD5" s="287"/>
      <c r="OXE5" s="287"/>
      <c r="OXF5" s="287"/>
      <c r="OXG5" s="287"/>
      <c r="OXH5" s="287"/>
      <c r="OXI5" s="287"/>
      <c r="OXJ5" s="287"/>
      <c r="OXK5" s="287"/>
      <c r="OXL5" s="287"/>
      <c r="OXM5" s="287"/>
      <c r="OXN5" s="287"/>
      <c r="OXO5" s="287"/>
      <c r="OXP5" s="287"/>
      <c r="OXQ5" s="287"/>
      <c r="OXR5" s="287"/>
      <c r="OXS5" s="287"/>
      <c r="OXT5" s="287"/>
      <c r="OXU5" s="287"/>
      <c r="OXV5" s="287"/>
      <c r="OXW5" s="287"/>
      <c r="OXX5" s="287"/>
      <c r="OXY5" s="287"/>
      <c r="OXZ5" s="287"/>
      <c r="OYA5" s="287"/>
      <c r="OYB5" s="287"/>
      <c r="OYC5" s="287"/>
      <c r="OYD5" s="287"/>
      <c r="OYE5" s="287"/>
      <c r="OYF5" s="287"/>
      <c r="OYG5" s="287"/>
      <c r="OYH5" s="287"/>
      <c r="OYI5" s="287"/>
      <c r="OYJ5" s="287"/>
      <c r="OYK5" s="287"/>
      <c r="OYL5" s="287"/>
      <c r="OYM5" s="287"/>
      <c r="OYN5" s="287"/>
      <c r="OYO5" s="287"/>
      <c r="OYP5" s="287"/>
      <c r="OYQ5" s="287"/>
      <c r="OYR5" s="287"/>
      <c r="OYS5" s="287"/>
      <c r="OYT5" s="287"/>
      <c r="OYU5" s="287"/>
      <c r="OYV5" s="287"/>
      <c r="OYW5" s="287"/>
      <c r="OYX5" s="287"/>
      <c r="OYY5" s="287"/>
      <c r="OYZ5" s="287"/>
      <c r="OZA5" s="287"/>
      <c r="OZB5" s="287"/>
      <c r="OZC5" s="287"/>
      <c r="OZD5" s="287"/>
      <c r="OZE5" s="287"/>
      <c r="OZF5" s="287"/>
      <c r="OZG5" s="287"/>
      <c r="OZH5" s="287"/>
      <c r="OZI5" s="287"/>
      <c r="OZJ5" s="287"/>
      <c r="OZK5" s="287"/>
      <c r="OZL5" s="287"/>
      <c r="OZM5" s="287"/>
      <c r="OZN5" s="287"/>
      <c r="OZO5" s="287"/>
      <c r="OZP5" s="287"/>
      <c r="OZQ5" s="287"/>
      <c r="OZR5" s="287"/>
      <c r="OZS5" s="287"/>
      <c r="OZT5" s="287"/>
      <c r="OZU5" s="287"/>
      <c r="OZV5" s="287"/>
      <c r="OZW5" s="287"/>
      <c r="OZX5" s="287"/>
      <c r="OZY5" s="287"/>
      <c r="OZZ5" s="287"/>
      <c r="PAA5" s="287"/>
      <c r="PAB5" s="287"/>
      <c r="PAC5" s="287"/>
      <c r="PAD5" s="287"/>
      <c r="PAE5" s="287"/>
      <c r="PAF5" s="287"/>
      <c r="PAG5" s="287"/>
      <c r="PAH5" s="287"/>
      <c r="PAI5" s="287"/>
      <c r="PAJ5" s="287"/>
      <c r="PAK5" s="287"/>
      <c r="PAL5" s="287"/>
      <c r="PAM5" s="287"/>
      <c r="PAN5" s="287"/>
      <c r="PAO5" s="287"/>
      <c r="PAP5" s="287"/>
      <c r="PAQ5" s="287"/>
      <c r="PAR5" s="287"/>
      <c r="PAS5" s="287"/>
      <c r="PAT5" s="287"/>
      <c r="PAU5" s="287"/>
      <c r="PAV5" s="287"/>
      <c r="PAW5" s="287"/>
      <c r="PAX5" s="287"/>
      <c r="PAY5" s="287"/>
      <c r="PAZ5" s="287"/>
      <c r="PBA5" s="287"/>
      <c r="PBB5" s="287"/>
      <c r="PBC5" s="287"/>
      <c r="PBD5" s="287"/>
      <c r="PBE5" s="287"/>
      <c r="PBF5" s="287"/>
      <c r="PBG5" s="287"/>
      <c r="PBH5" s="287"/>
      <c r="PBI5" s="287"/>
      <c r="PBJ5" s="287"/>
      <c r="PBK5" s="287"/>
      <c r="PBL5" s="287"/>
      <c r="PBM5" s="287"/>
      <c r="PBN5" s="287"/>
      <c r="PBO5" s="287"/>
      <c r="PBP5" s="287"/>
      <c r="PBQ5" s="287"/>
      <c r="PBR5" s="287"/>
      <c r="PBS5" s="287"/>
      <c r="PBT5" s="287"/>
      <c r="PBU5" s="287"/>
      <c r="PBV5" s="287"/>
      <c r="PBW5" s="287"/>
      <c r="PBX5" s="287"/>
      <c r="PBY5" s="287"/>
      <c r="PBZ5" s="287"/>
      <c r="PCA5" s="287"/>
      <c r="PCB5" s="287"/>
      <c r="PCC5" s="287"/>
      <c r="PCD5" s="287"/>
      <c r="PCE5" s="287"/>
      <c r="PCF5" s="287"/>
      <c r="PCG5" s="287"/>
      <c r="PCH5" s="287"/>
      <c r="PCI5" s="287"/>
      <c r="PCJ5" s="287"/>
      <c r="PCK5" s="287"/>
      <c r="PCL5" s="287"/>
      <c r="PCM5" s="287"/>
      <c r="PCN5" s="287"/>
      <c r="PCO5" s="287"/>
      <c r="PCP5" s="287"/>
      <c r="PCQ5" s="287"/>
      <c r="PCR5" s="287"/>
      <c r="PCS5" s="287"/>
      <c r="PCT5" s="287"/>
      <c r="PCU5" s="287"/>
      <c r="PCV5" s="287"/>
      <c r="PCW5" s="287"/>
      <c r="PCX5" s="287"/>
      <c r="PCY5" s="287"/>
      <c r="PCZ5" s="287"/>
      <c r="PDA5" s="287"/>
      <c r="PDB5" s="287"/>
      <c r="PDC5" s="287"/>
      <c r="PDD5" s="287"/>
      <c r="PDE5" s="287"/>
      <c r="PDF5" s="287"/>
      <c r="PDG5" s="287"/>
      <c r="PDH5" s="287"/>
      <c r="PDI5" s="287"/>
      <c r="PDJ5" s="287"/>
      <c r="PDK5" s="287"/>
      <c r="PDL5" s="287"/>
      <c r="PDM5" s="287"/>
      <c r="PDN5" s="287"/>
      <c r="PDO5" s="287"/>
      <c r="PDP5" s="287"/>
      <c r="PDQ5" s="287"/>
      <c r="PDR5" s="287"/>
      <c r="PDS5" s="287"/>
      <c r="PDT5" s="287"/>
      <c r="PDU5" s="287"/>
      <c r="PDV5" s="287"/>
      <c r="PDW5" s="287"/>
      <c r="PDX5" s="287"/>
      <c r="PDY5" s="287"/>
      <c r="PDZ5" s="287"/>
      <c r="PEA5" s="287"/>
      <c r="PEB5" s="287"/>
      <c r="PEC5" s="287"/>
      <c r="PED5" s="287"/>
      <c r="PEE5" s="287"/>
      <c r="PEF5" s="287"/>
      <c r="PEG5" s="287"/>
      <c r="PEH5" s="287"/>
      <c r="PEI5" s="287"/>
      <c r="PEJ5" s="287"/>
      <c r="PEK5" s="287"/>
      <c r="PEL5" s="287"/>
      <c r="PEM5" s="287"/>
      <c r="PEN5" s="287"/>
      <c r="PEO5" s="287"/>
      <c r="PEP5" s="287"/>
      <c r="PEQ5" s="287"/>
      <c r="PER5" s="287"/>
      <c r="PES5" s="287"/>
      <c r="PET5" s="287"/>
      <c r="PEU5" s="287"/>
      <c r="PEV5" s="287"/>
      <c r="PEW5" s="287"/>
      <c r="PEX5" s="287"/>
      <c r="PEY5" s="287"/>
      <c r="PEZ5" s="287"/>
      <c r="PFA5" s="287"/>
      <c r="PFB5" s="287"/>
      <c r="PFC5" s="287"/>
      <c r="PFD5" s="287"/>
      <c r="PFE5" s="287"/>
      <c r="PFF5" s="287"/>
      <c r="PFG5" s="287"/>
      <c r="PFH5" s="287"/>
      <c r="PFI5" s="287"/>
      <c r="PFJ5" s="287"/>
      <c r="PFK5" s="287"/>
      <c r="PFL5" s="287"/>
      <c r="PFM5" s="287"/>
      <c r="PFN5" s="287"/>
      <c r="PFO5" s="287"/>
      <c r="PFP5" s="287"/>
      <c r="PFQ5" s="287"/>
      <c r="PFR5" s="287"/>
      <c r="PFS5" s="287"/>
      <c r="PFT5" s="287"/>
      <c r="PFU5" s="287"/>
      <c r="PFV5" s="287"/>
      <c r="PFW5" s="287"/>
      <c r="PFX5" s="287"/>
      <c r="PFY5" s="287"/>
      <c r="PFZ5" s="287"/>
      <c r="PGA5" s="287"/>
      <c r="PGB5" s="287"/>
      <c r="PGC5" s="287"/>
      <c r="PGD5" s="287"/>
      <c r="PGE5" s="287"/>
      <c r="PGF5" s="287"/>
      <c r="PGG5" s="287"/>
      <c r="PGH5" s="287"/>
      <c r="PGI5" s="287"/>
      <c r="PGJ5" s="287"/>
      <c r="PGK5" s="287"/>
      <c r="PGL5" s="287"/>
      <c r="PGM5" s="287"/>
      <c r="PGN5" s="287"/>
      <c r="PGO5" s="287"/>
      <c r="PGP5" s="287"/>
      <c r="PGQ5" s="287"/>
      <c r="PGR5" s="287"/>
      <c r="PGS5" s="287"/>
      <c r="PGT5" s="287"/>
      <c r="PGU5" s="287"/>
      <c r="PGV5" s="287"/>
      <c r="PGW5" s="287"/>
      <c r="PGX5" s="287"/>
      <c r="PGY5" s="287"/>
      <c r="PGZ5" s="287"/>
      <c r="PHA5" s="287"/>
      <c r="PHB5" s="287"/>
      <c r="PHC5" s="287"/>
      <c r="PHD5" s="287"/>
      <c r="PHE5" s="287"/>
      <c r="PHF5" s="287"/>
      <c r="PHG5" s="287"/>
      <c r="PHH5" s="287"/>
      <c r="PHI5" s="287"/>
      <c r="PHJ5" s="287"/>
      <c r="PHK5" s="287"/>
      <c r="PHL5" s="287"/>
      <c r="PHM5" s="287"/>
      <c r="PHN5" s="287"/>
      <c r="PHO5" s="287"/>
      <c r="PHP5" s="287"/>
      <c r="PHQ5" s="287"/>
      <c r="PHR5" s="287"/>
      <c r="PHS5" s="287"/>
      <c r="PHT5" s="287"/>
      <c r="PHU5" s="287"/>
      <c r="PHV5" s="287"/>
      <c r="PHW5" s="287"/>
      <c r="PHX5" s="287"/>
      <c r="PHY5" s="287"/>
      <c r="PHZ5" s="287"/>
      <c r="PIA5" s="287"/>
      <c r="PIB5" s="287"/>
      <c r="PIC5" s="287"/>
      <c r="PID5" s="287"/>
      <c r="PIE5" s="287"/>
      <c r="PIF5" s="287"/>
      <c r="PIG5" s="287"/>
      <c r="PIH5" s="287"/>
      <c r="PII5" s="287"/>
      <c r="PIJ5" s="287"/>
      <c r="PIK5" s="287"/>
      <c r="PIL5" s="287"/>
      <c r="PIM5" s="287"/>
      <c r="PIN5" s="287"/>
      <c r="PIO5" s="287"/>
      <c r="PIP5" s="287"/>
      <c r="PIQ5" s="287"/>
      <c r="PIR5" s="287"/>
      <c r="PIS5" s="287"/>
      <c r="PIT5" s="287"/>
      <c r="PIU5" s="287"/>
      <c r="PIV5" s="287"/>
      <c r="PIW5" s="287"/>
      <c r="PIX5" s="287"/>
      <c r="PIY5" s="287"/>
      <c r="PIZ5" s="287"/>
      <c r="PJA5" s="287"/>
      <c r="PJB5" s="287"/>
      <c r="PJC5" s="287"/>
      <c r="PJD5" s="287"/>
      <c r="PJE5" s="287"/>
      <c r="PJF5" s="287"/>
      <c r="PJG5" s="287"/>
      <c r="PJH5" s="287"/>
      <c r="PJI5" s="287"/>
      <c r="PJJ5" s="287"/>
      <c r="PJK5" s="287"/>
      <c r="PJL5" s="287"/>
      <c r="PJM5" s="287"/>
      <c r="PJN5" s="287"/>
      <c r="PJO5" s="287"/>
      <c r="PJP5" s="287"/>
      <c r="PJQ5" s="287"/>
      <c r="PJR5" s="287"/>
      <c r="PJS5" s="287"/>
      <c r="PJT5" s="287"/>
      <c r="PJU5" s="287"/>
      <c r="PJV5" s="287"/>
      <c r="PJW5" s="287"/>
      <c r="PJX5" s="287"/>
      <c r="PJY5" s="287"/>
      <c r="PJZ5" s="287"/>
      <c r="PKA5" s="287"/>
      <c r="PKB5" s="287"/>
      <c r="PKC5" s="287"/>
      <c r="PKD5" s="287"/>
      <c r="PKE5" s="287"/>
      <c r="PKF5" s="287"/>
      <c r="PKG5" s="287"/>
      <c r="PKH5" s="287"/>
      <c r="PKI5" s="287"/>
      <c r="PKJ5" s="287"/>
      <c r="PKK5" s="287"/>
      <c r="PKL5" s="287"/>
      <c r="PKM5" s="287"/>
      <c r="PKN5" s="287"/>
      <c r="PKO5" s="287"/>
      <c r="PKP5" s="287"/>
      <c r="PKQ5" s="287"/>
      <c r="PKR5" s="287"/>
      <c r="PKS5" s="287"/>
      <c r="PKT5" s="287"/>
      <c r="PKU5" s="287"/>
      <c r="PKV5" s="287"/>
      <c r="PKW5" s="287"/>
      <c r="PKX5" s="287"/>
      <c r="PKY5" s="287"/>
      <c r="PKZ5" s="287"/>
      <c r="PLA5" s="287"/>
      <c r="PLB5" s="287"/>
      <c r="PLC5" s="287"/>
      <c r="PLD5" s="287"/>
      <c r="PLE5" s="287"/>
      <c r="PLF5" s="287"/>
      <c r="PLG5" s="287"/>
      <c r="PLH5" s="287"/>
      <c r="PLI5" s="287"/>
      <c r="PLJ5" s="287"/>
      <c r="PLK5" s="287"/>
      <c r="PLL5" s="287"/>
      <c r="PLM5" s="287"/>
      <c r="PLN5" s="287"/>
      <c r="PLO5" s="287"/>
      <c r="PLP5" s="287"/>
      <c r="PLQ5" s="287"/>
      <c r="PLR5" s="287"/>
      <c r="PLS5" s="287"/>
      <c r="PLT5" s="287"/>
      <c r="PLU5" s="287"/>
      <c r="PLV5" s="287"/>
      <c r="PLW5" s="287"/>
      <c r="PLX5" s="287"/>
      <c r="PLY5" s="287"/>
      <c r="PLZ5" s="287"/>
      <c r="PMA5" s="287"/>
      <c r="PMB5" s="287"/>
      <c r="PMC5" s="287"/>
      <c r="PMD5" s="287"/>
      <c r="PME5" s="287"/>
      <c r="PMF5" s="287"/>
      <c r="PMG5" s="287"/>
      <c r="PMH5" s="287"/>
      <c r="PMI5" s="287"/>
      <c r="PMJ5" s="287"/>
      <c r="PMK5" s="287"/>
      <c r="PML5" s="287"/>
      <c r="PMM5" s="287"/>
      <c r="PMN5" s="287"/>
      <c r="PMO5" s="287"/>
      <c r="PMP5" s="287"/>
      <c r="PMQ5" s="287"/>
      <c r="PMR5" s="287"/>
      <c r="PMS5" s="287"/>
      <c r="PMT5" s="287"/>
      <c r="PMU5" s="287"/>
      <c r="PMV5" s="287"/>
      <c r="PMW5" s="287"/>
      <c r="PMX5" s="287"/>
      <c r="PMY5" s="287"/>
      <c r="PMZ5" s="287"/>
      <c r="PNA5" s="287"/>
      <c r="PNB5" s="287"/>
      <c r="PNC5" s="287"/>
      <c r="PND5" s="287"/>
      <c r="PNE5" s="287"/>
      <c r="PNF5" s="287"/>
      <c r="PNG5" s="287"/>
      <c r="PNH5" s="287"/>
      <c r="PNI5" s="287"/>
      <c r="PNJ5" s="287"/>
      <c r="PNK5" s="287"/>
      <c r="PNL5" s="287"/>
      <c r="PNM5" s="287"/>
      <c r="PNN5" s="287"/>
      <c r="PNO5" s="287"/>
      <c r="PNP5" s="287"/>
      <c r="PNQ5" s="287"/>
      <c r="PNR5" s="287"/>
      <c r="PNS5" s="287"/>
      <c r="PNT5" s="287"/>
      <c r="PNU5" s="287"/>
      <c r="PNV5" s="287"/>
      <c r="PNW5" s="287"/>
      <c r="PNX5" s="287"/>
      <c r="PNY5" s="287"/>
      <c r="PNZ5" s="287"/>
      <c r="POA5" s="287"/>
      <c r="POB5" s="287"/>
      <c r="POC5" s="287"/>
      <c r="POD5" s="287"/>
      <c r="POE5" s="287"/>
      <c r="POF5" s="287"/>
      <c r="POG5" s="287"/>
      <c r="POH5" s="287"/>
      <c r="POI5" s="287"/>
      <c r="POJ5" s="287"/>
      <c r="POK5" s="287"/>
      <c r="POL5" s="287"/>
      <c r="POM5" s="287"/>
      <c r="PON5" s="287"/>
      <c r="POO5" s="287"/>
      <c r="POP5" s="287"/>
      <c r="POQ5" s="287"/>
      <c r="POR5" s="287"/>
      <c r="POS5" s="287"/>
      <c r="POT5" s="287"/>
      <c r="POU5" s="287"/>
      <c r="POV5" s="287"/>
      <c r="POW5" s="287"/>
      <c r="POX5" s="287"/>
      <c r="POY5" s="287"/>
      <c r="POZ5" s="287"/>
      <c r="PPA5" s="287"/>
      <c r="PPB5" s="287"/>
      <c r="PPC5" s="287"/>
      <c r="PPD5" s="287"/>
      <c r="PPE5" s="287"/>
      <c r="PPF5" s="287"/>
      <c r="PPG5" s="287"/>
      <c r="PPH5" s="287"/>
      <c r="PPI5" s="287"/>
      <c r="PPJ5" s="287"/>
      <c r="PPK5" s="287"/>
      <c r="PPL5" s="287"/>
      <c r="PPM5" s="287"/>
      <c r="PPN5" s="287"/>
      <c r="PPO5" s="287"/>
      <c r="PPP5" s="287"/>
      <c r="PPQ5" s="287"/>
      <c r="PPR5" s="287"/>
      <c r="PPS5" s="287"/>
      <c r="PPT5" s="287"/>
      <c r="PPU5" s="287"/>
      <c r="PPV5" s="287"/>
      <c r="PPW5" s="287"/>
      <c r="PPX5" s="287"/>
      <c r="PPY5" s="287"/>
      <c r="PPZ5" s="287"/>
      <c r="PQA5" s="287"/>
      <c r="PQB5" s="287"/>
      <c r="PQC5" s="287"/>
      <c r="PQD5" s="287"/>
      <c r="PQE5" s="287"/>
      <c r="PQF5" s="287"/>
      <c r="PQG5" s="287"/>
      <c r="PQH5" s="287"/>
      <c r="PQI5" s="287"/>
      <c r="PQJ5" s="287"/>
      <c r="PQK5" s="287"/>
      <c r="PQL5" s="287"/>
      <c r="PQM5" s="287"/>
      <c r="PQN5" s="287"/>
      <c r="PQO5" s="287"/>
      <c r="PQP5" s="287"/>
      <c r="PQQ5" s="287"/>
      <c r="PQR5" s="287"/>
      <c r="PQS5" s="287"/>
      <c r="PQT5" s="287"/>
      <c r="PQU5" s="287"/>
      <c r="PQV5" s="287"/>
      <c r="PQW5" s="287"/>
      <c r="PQX5" s="287"/>
      <c r="PQY5" s="287"/>
      <c r="PQZ5" s="287"/>
      <c r="PRA5" s="287"/>
      <c r="PRB5" s="287"/>
      <c r="PRC5" s="287"/>
      <c r="PRD5" s="287"/>
      <c r="PRE5" s="287"/>
      <c r="PRF5" s="287"/>
      <c r="PRG5" s="287"/>
      <c r="PRH5" s="287"/>
      <c r="PRI5" s="287"/>
      <c r="PRJ5" s="287"/>
      <c r="PRK5" s="287"/>
      <c r="PRL5" s="287"/>
      <c r="PRM5" s="287"/>
      <c r="PRN5" s="287"/>
      <c r="PRO5" s="287"/>
      <c r="PRP5" s="287"/>
      <c r="PRQ5" s="287"/>
      <c r="PRR5" s="287"/>
      <c r="PRS5" s="287"/>
      <c r="PRT5" s="287"/>
      <c r="PRU5" s="287"/>
      <c r="PRV5" s="287"/>
      <c r="PRW5" s="287"/>
      <c r="PRX5" s="287"/>
      <c r="PRY5" s="287"/>
      <c r="PRZ5" s="287"/>
      <c r="PSA5" s="287"/>
      <c r="PSB5" s="287"/>
      <c r="PSC5" s="287"/>
      <c r="PSD5" s="287"/>
      <c r="PSE5" s="287"/>
      <c r="PSF5" s="287"/>
      <c r="PSG5" s="287"/>
      <c r="PSH5" s="287"/>
      <c r="PSI5" s="287"/>
      <c r="PSJ5" s="287"/>
      <c r="PSK5" s="287"/>
      <c r="PSL5" s="287"/>
      <c r="PSM5" s="287"/>
      <c r="PSN5" s="287"/>
      <c r="PSO5" s="287"/>
      <c r="PSP5" s="287"/>
      <c r="PSQ5" s="287"/>
      <c r="PSR5" s="287"/>
      <c r="PSS5" s="287"/>
      <c r="PST5" s="287"/>
      <c r="PSU5" s="287"/>
      <c r="PSV5" s="287"/>
      <c r="PSW5" s="287"/>
      <c r="PSX5" s="287"/>
      <c r="PSY5" s="287"/>
      <c r="PSZ5" s="287"/>
      <c r="PTA5" s="287"/>
      <c r="PTB5" s="287"/>
      <c r="PTC5" s="287"/>
      <c r="PTD5" s="287"/>
      <c r="PTE5" s="287"/>
      <c r="PTF5" s="287"/>
      <c r="PTG5" s="287"/>
      <c r="PTH5" s="287"/>
      <c r="PTI5" s="287"/>
      <c r="PTJ5" s="287"/>
      <c r="PTK5" s="287"/>
      <c r="PTL5" s="287"/>
      <c r="PTM5" s="287"/>
      <c r="PTN5" s="287"/>
      <c r="PTO5" s="287"/>
      <c r="PTP5" s="287"/>
      <c r="PTQ5" s="287"/>
      <c r="PTR5" s="287"/>
      <c r="PTS5" s="287"/>
      <c r="PTT5" s="287"/>
      <c r="PTU5" s="287"/>
      <c r="PTV5" s="287"/>
      <c r="PTW5" s="287"/>
      <c r="PTX5" s="287"/>
      <c r="PTY5" s="287"/>
      <c r="PTZ5" s="287"/>
      <c r="PUA5" s="287"/>
      <c r="PUB5" s="287"/>
      <c r="PUC5" s="287"/>
      <c r="PUD5" s="287"/>
      <c r="PUE5" s="287"/>
      <c r="PUF5" s="287"/>
      <c r="PUG5" s="287"/>
      <c r="PUH5" s="287"/>
      <c r="PUI5" s="287"/>
      <c r="PUJ5" s="287"/>
      <c r="PUK5" s="287"/>
      <c r="PUL5" s="287"/>
      <c r="PUM5" s="287"/>
      <c r="PUN5" s="287"/>
      <c r="PUO5" s="287"/>
      <c r="PUP5" s="287"/>
      <c r="PUQ5" s="287"/>
      <c r="PUR5" s="287"/>
      <c r="PUS5" s="287"/>
      <c r="PUT5" s="287"/>
      <c r="PUU5" s="287"/>
      <c r="PUV5" s="287"/>
      <c r="PUW5" s="287"/>
      <c r="PUX5" s="287"/>
      <c r="PUY5" s="287"/>
      <c r="PUZ5" s="287"/>
      <c r="PVA5" s="287"/>
      <c r="PVB5" s="287"/>
      <c r="PVC5" s="287"/>
      <c r="PVD5" s="287"/>
      <c r="PVE5" s="287"/>
      <c r="PVF5" s="287"/>
      <c r="PVG5" s="287"/>
      <c r="PVH5" s="287"/>
      <c r="PVI5" s="287"/>
      <c r="PVJ5" s="287"/>
      <c r="PVK5" s="287"/>
      <c r="PVL5" s="287"/>
      <c r="PVM5" s="287"/>
      <c r="PVN5" s="287"/>
      <c r="PVO5" s="287"/>
      <c r="PVP5" s="287"/>
      <c r="PVQ5" s="287"/>
      <c r="PVR5" s="287"/>
      <c r="PVS5" s="287"/>
      <c r="PVT5" s="287"/>
      <c r="PVU5" s="287"/>
      <c r="PVV5" s="287"/>
      <c r="PVW5" s="287"/>
      <c r="PVX5" s="287"/>
      <c r="PVY5" s="287"/>
      <c r="PVZ5" s="287"/>
      <c r="PWA5" s="287"/>
      <c r="PWB5" s="287"/>
      <c r="PWC5" s="287"/>
      <c r="PWD5" s="287"/>
      <c r="PWE5" s="287"/>
      <c r="PWF5" s="287"/>
      <c r="PWG5" s="287"/>
      <c r="PWH5" s="287"/>
      <c r="PWI5" s="287"/>
      <c r="PWJ5" s="287"/>
      <c r="PWK5" s="287"/>
      <c r="PWL5" s="287"/>
      <c r="PWM5" s="287"/>
      <c r="PWN5" s="287"/>
      <c r="PWO5" s="287"/>
      <c r="PWP5" s="287"/>
      <c r="PWQ5" s="287"/>
      <c r="PWR5" s="287"/>
      <c r="PWS5" s="287"/>
      <c r="PWT5" s="287"/>
      <c r="PWU5" s="287"/>
      <c r="PWV5" s="287"/>
      <c r="PWW5" s="287"/>
      <c r="PWX5" s="287"/>
      <c r="PWY5" s="287"/>
      <c r="PWZ5" s="287"/>
      <c r="PXA5" s="287"/>
      <c r="PXB5" s="287"/>
      <c r="PXC5" s="287"/>
      <c r="PXD5" s="287"/>
      <c r="PXE5" s="287"/>
      <c r="PXF5" s="287"/>
      <c r="PXG5" s="287"/>
      <c r="PXH5" s="287"/>
      <c r="PXI5" s="287"/>
      <c r="PXJ5" s="287"/>
      <c r="PXK5" s="287"/>
      <c r="PXL5" s="287"/>
      <c r="PXM5" s="287"/>
      <c r="PXN5" s="287"/>
      <c r="PXO5" s="287"/>
      <c r="PXP5" s="287"/>
      <c r="PXQ5" s="287"/>
      <c r="PXR5" s="287"/>
      <c r="PXS5" s="287"/>
      <c r="PXT5" s="287"/>
      <c r="PXU5" s="287"/>
      <c r="PXV5" s="287"/>
      <c r="PXW5" s="287"/>
      <c r="PXX5" s="287"/>
      <c r="PXY5" s="287"/>
      <c r="PXZ5" s="287"/>
      <c r="PYA5" s="287"/>
      <c r="PYB5" s="287"/>
      <c r="PYC5" s="287"/>
      <c r="PYD5" s="287"/>
      <c r="PYE5" s="287"/>
      <c r="PYF5" s="287"/>
      <c r="PYG5" s="287"/>
      <c r="PYH5" s="287"/>
      <c r="PYI5" s="287"/>
      <c r="PYJ5" s="287"/>
      <c r="PYK5" s="287"/>
      <c r="PYL5" s="287"/>
      <c r="PYM5" s="287"/>
      <c r="PYN5" s="287"/>
      <c r="PYO5" s="287"/>
      <c r="PYP5" s="287"/>
      <c r="PYQ5" s="287"/>
      <c r="PYR5" s="287"/>
      <c r="PYS5" s="287"/>
      <c r="PYT5" s="287"/>
      <c r="PYU5" s="287"/>
      <c r="PYV5" s="287"/>
      <c r="PYW5" s="287"/>
      <c r="PYX5" s="287"/>
      <c r="PYY5" s="287"/>
      <c r="PYZ5" s="287"/>
      <c r="PZA5" s="287"/>
      <c r="PZB5" s="287"/>
      <c r="PZC5" s="287"/>
      <c r="PZD5" s="287"/>
      <c r="PZE5" s="287"/>
      <c r="PZF5" s="287"/>
      <c r="PZG5" s="287"/>
      <c r="PZH5" s="287"/>
      <c r="PZI5" s="287"/>
      <c r="PZJ5" s="287"/>
      <c r="PZK5" s="287"/>
      <c r="PZL5" s="287"/>
      <c r="PZM5" s="287"/>
      <c r="PZN5" s="287"/>
      <c r="PZO5" s="287"/>
      <c r="PZP5" s="287"/>
      <c r="PZQ5" s="287"/>
      <c r="PZR5" s="287"/>
      <c r="PZS5" s="287"/>
      <c r="PZT5" s="287"/>
      <c r="PZU5" s="287"/>
      <c r="PZV5" s="287"/>
      <c r="PZW5" s="287"/>
      <c r="PZX5" s="287"/>
      <c r="PZY5" s="287"/>
      <c r="PZZ5" s="287"/>
      <c r="QAA5" s="287"/>
      <c r="QAB5" s="287"/>
      <c r="QAC5" s="287"/>
      <c r="QAD5" s="287"/>
      <c r="QAE5" s="287"/>
      <c r="QAF5" s="287"/>
      <c r="QAG5" s="287"/>
      <c r="QAH5" s="287"/>
      <c r="QAI5" s="287"/>
      <c r="QAJ5" s="287"/>
      <c r="QAK5" s="287"/>
      <c r="QAL5" s="287"/>
      <c r="QAM5" s="287"/>
      <c r="QAN5" s="287"/>
      <c r="QAO5" s="287"/>
      <c r="QAP5" s="287"/>
      <c r="QAQ5" s="287"/>
      <c r="QAR5" s="287"/>
      <c r="QAS5" s="287"/>
      <c r="QAT5" s="287"/>
      <c r="QAU5" s="287"/>
      <c r="QAV5" s="287"/>
      <c r="QAW5" s="287"/>
      <c r="QAX5" s="287"/>
      <c r="QAY5" s="287"/>
      <c r="QAZ5" s="287"/>
      <c r="QBA5" s="287"/>
      <c r="QBB5" s="287"/>
      <c r="QBC5" s="287"/>
      <c r="QBD5" s="287"/>
      <c r="QBE5" s="287"/>
      <c r="QBF5" s="287"/>
      <c r="QBG5" s="287"/>
      <c r="QBH5" s="287"/>
      <c r="QBI5" s="287"/>
      <c r="QBJ5" s="287"/>
      <c r="QBK5" s="287"/>
      <c r="QBL5" s="287"/>
      <c r="QBM5" s="287"/>
      <c r="QBN5" s="287"/>
      <c r="QBO5" s="287"/>
      <c r="QBP5" s="287"/>
      <c r="QBQ5" s="287"/>
      <c r="QBR5" s="287"/>
      <c r="QBS5" s="287"/>
      <c r="QBT5" s="287"/>
      <c r="QBU5" s="287"/>
      <c r="QBV5" s="287"/>
      <c r="QBW5" s="287"/>
      <c r="QBX5" s="287"/>
      <c r="QBY5" s="287"/>
      <c r="QBZ5" s="287"/>
      <c r="QCA5" s="287"/>
      <c r="QCB5" s="287"/>
      <c r="QCC5" s="287"/>
      <c r="QCD5" s="287"/>
      <c r="QCE5" s="287"/>
      <c r="QCF5" s="287"/>
      <c r="QCG5" s="287"/>
      <c r="QCH5" s="287"/>
      <c r="QCI5" s="287"/>
      <c r="QCJ5" s="287"/>
      <c r="QCK5" s="287"/>
      <c r="QCL5" s="287"/>
      <c r="QCM5" s="287"/>
      <c r="QCN5" s="287"/>
      <c r="QCO5" s="287"/>
      <c r="QCP5" s="287"/>
      <c r="QCQ5" s="287"/>
      <c r="QCR5" s="287"/>
      <c r="QCS5" s="287"/>
      <c r="QCT5" s="287"/>
      <c r="QCU5" s="287"/>
      <c r="QCV5" s="287"/>
      <c r="QCW5" s="287"/>
      <c r="QCX5" s="287"/>
      <c r="QCY5" s="287"/>
      <c r="QCZ5" s="287"/>
      <c r="QDA5" s="287"/>
      <c r="QDB5" s="287"/>
      <c r="QDC5" s="287"/>
      <c r="QDD5" s="287"/>
      <c r="QDE5" s="287"/>
      <c r="QDF5" s="287"/>
      <c r="QDG5" s="287"/>
      <c r="QDH5" s="287"/>
      <c r="QDI5" s="287"/>
      <c r="QDJ5" s="287"/>
      <c r="QDK5" s="287"/>
      <c r="QDL5" s="287"/>
      <c r="QDM5" s="287"/>
      <c r="QDN5" s="287"/>
      <c r="QDO5" s="287"/>
      <c r="QDP5" s="287"/>
      <c r="QDQ5" s="287"/>
      <c r="QDR5" s="287"/>
      <c r="QDS5" s="287"/>
      <c r="QDT5" s="287"/>
      <c r="QDU5" s="287"/>
      <c r="QDV5" s="287"/>
      <c r="QDW5" s="287"/>
      <c r="QDX5" s="287"/>
      <c r="QDY5" s="287"/>
      <c r="QDZ5" s="287"/>
      <c r="QEA5" s="287"/>
      <c r="QEB5" s="287"/>
      <c r="QEC5" s="287"/>
      <c r="QED5" s="287"/>
      <c r="QEE5" s="287"/>
      <c r="QEF5" s="287"/>
      <c r="QEG5" s="287"/>
      <c r="QEH5" s="287"/>
      <c r="QEI5" s="287"/>
      <c r="QEJ5" s="287"/>
      <c r="QEK5" s="287"/>
      <c r="QEL5" s="287"/>
      <c r="QEM5" s="287"/>
      <c r="QEN5" s="287"/>
      <c r="QEO5" s="287"/>
      <c r="QEP5" s="287"/>
      <c r="QEQ5" s="287"/>
      <c r="QER5" s="287"/>
      <c r="QES5" s="287"/>
      <c r="QET5" s="287"/>
      <c r="QEU5" s="287"/>
      <c r="QEV5" s="287"/>
      <c r="QEW5" s="287"/>
      <c r="QEX5" s="287"/>
      <c r="QEY5" s="287"/>
      <c r="QEZ5" s="287"/>
      <c r="QFA5" s="287"/>
      <c r="QFB5" s="287"/>
      <c r="QFC5" s="287"/>
      <c r="QFD5" s="287"/>
      <c r="QFE5" s="287"/>
      <c r="QFF5" s="287"/>
      <c r="QFG5" s="287"/>
      <c r="QFH5" s="287"/>
      <c r="QFI5" s="287"/>
      <c r="QFJ5" s="287"/>
      <c r="QFK5" s="287"/>
      <c r="QFL5" s="287"/>
      <c r="QFM5" s="287"/>
      <c r="QFN5" s="287"/>
      <c r="QFO5" s="287"/>
      <c r="QFP5" s="287"/>
      <c r="QFQ5" s="287"/>
      <c r="QFR5" s="287"/>
      <c r="QFS5" s="287"/>
      <c r="QFT5" s="287"/>
      <c r="QFU5" s="287"/>
      <c r="QFV5" s="287"/>
      <c r="QFW5" s="287"/>
      <c r="QFX5" s="287"/>
      <c r="QFY5" s="287"/>
      <c r="QFZ5" s="287"/>
      <c r="QGA5" s="287"/>
      <c r="QGB5" s="287"/>
      <c r="QGC5" s="287"/>
      <c r="QGD5" s="287"/>
      <c r="QGE5" s="287"/>
      <c r="QGF5" s="287"/>
      <c r="QGG5" s="287"/>
      <c r="QGH5" s="287"/>
      <c r="QGI5" s="287"/>
      <c r="QGJ5" s="287"/>
      <c r="QGK5" s="287"/>
      <c r="QGL5" s="287"/>
      <c r="QGM5" s="287"/>
      <c r="QGN5" s="287"/>
      <c r="QGO5" s="287"/>
      <c r="QGP5" s="287"/>
      <c r="QGQ5" s="287"/>
      <c r="QGR5" s="287"/>
      <c r="QGS5" s="287"/>
      <c r="QGT5" s="287"/>
      <c r="QGU5" s="287"/>
      <c r="QGV5" s="287"/>
      <c r="QGW5" s="287"/>
      <c r="QGX5" s="287"/>
      <c r="QGY5" s="287"/>
      <c r="QGZ5" s="287"/>
      <c r="QHA5" s="287"/>
      <c r="QHB5" s="287"/>
      <c r="QHC5" s="287"/>
      <c r="QHD5" s="287"/>
      <c r="QHE5" s="287"/>
      <c r="QHF5" s="287"/>
      <c r="QHG5" s="287"/>
      <c r="QHH5" s="287"/>
      <c r="QHI5" s="287"/>
      <c r="QHJ5" s="287"/>
      <c r="QHK5" s="287"/>
      <c r="QHL5" s="287"/>
      <c r="QHM5" s="287"/>
      <c r="QHN5" s="287"/>
      <c r="QHO5" s="287"/>
      <c r="QHP5" s="287"/>
      <c r="QHQ5" s="287"/>
      <c r="QHR5" s="287"/>
      <c r="QHS5" s="287"/>
      <c r="QHT5" s="287"/>
      <c r="QHU5" s="287"/>
      <c r="QHV5" s="287"/>
      <c r="QHW5" s="287"/>
      <c r="QHX5" s="287"/>
      <c r="QHY5" s="287"/>
      <c r="QHZ5" s="287"/>
      <c r="QIA5" s="287"/>
      <c r="QIB5" s="287"/>
      <c r="QIC5" s="287"/>
      <c r="QID5" s="287"/>
      <c r="QIE5" s="287"/>
      <c r="QIF5" s="287"/>
      <c r="QIG5" s="287"/>
      <c r="QIH5" s="287"/>
      <c r="QII5" s="287"/>
      <c r="QIJ5" s="287"/>
      <c r="QIK5" s="287"/>
      <c r="QIL5" s="287"/>
      <c r="QIM5" s="287"/>
      <c r="QIN5" s="287"/>
      <c r="QIO5" s="287"/>
      <c r="QIP5" s="287"/>
      <c r="QIQ5" s="287"/>
      <c r="QIR5" s="287"/>
      <c r="QIS5" s="287"/>
      <c r="QIT5" s="287"/>
      <c r="QIU5" s="287"/>
      <c r="QIV5" s="287"/>
      <c r="QIW5" s="287"/>
      <c r="QIX5" s="287"/>
      <c r="QIY5" s="287"/>
      <c r="QIZ5" s="287"/>
      <c r="QJA5" s="287"/>
      <c r="QJB5" s="287"/>
      <c r="QJC5" s="287"/>
      <c r="QJD5" s="287"/>
      <c r="QJE5" s="287"/>
      <c r="QJF5" s="287"/>
      <c r="QJG5" s="287"/>
      <c r="QJH5" s="287"/>
      <c r="QJI5" s="287"/>
      <c r="QJJ5" s="287"/>
      <c r="QJK5" s="287"/>
      <c r="QJL5" s="287"/>
      <c r="QJM5" s="287"/>
      <c r="QJN5" s="287"/>
      <c r="QJO5" s="287"/>
      <c r="QJP5" s="287"/>
      <c r="QJQ5" s="287"/>
      <c r="QJR5" s="287"/>
      <c r="QJS5" s="287"/>
      <c r="QJT5" s="287"/>
      <c r="QJU5" s="287"/>
      <c r="QJV5" s="287"/>
      <c r="QJW5" s="287"/>
      <c r="QJX5" s="287"/>
      <c r="QJY5" s="287"/>
      <c r="QJZ5" s="287"/>
      <c r="QKA5" s="287"/>
      <c r="QKB5" s="287"/>
      <c r="QKC5" s="287"/>
      <c r="QKD5" s="287"/>
      <c r="QKE5" s="287"/>
      <c r="QKF5" s="287"/>
      <c r="QKG5" s="287"/>
      <c r="QKH5" s="287"/>
      <c r="QKI5" s="287"/>
      <c r="QKJ5" s="287"/>
      <c r="QKK5" s="287"/>
      <c r="QKL5" s="287"/>
      <c r="QKM5" s="287"/>
      <c r="QKN5" s="287"/>
      <c r="QKO5" s="287"/>
      <c r="QKP5" s="287"/>
      <c r="QKQ5" s="287"/>
      <c r="QKR5" s="287"/>
      <c r="QKS5" s="287"/>
      <c r="QKT5" s="287"/>
      <c r="QKU5" s="287"/>
      <c r="QKV5" s="287"/>
      <c r="QKW5" s="287"/>
      <c r="QKX5" s="287"/>
      <c r="QKY5" s="287"/>
      <c r="QKZ5" s="287"/>
      <c r="QLA5" s="287"/>
      <c r="QLB5" s="287"/>
      <c r="QLC5" s="287"/>
      <c r="QLD5" s="287"/>
      <c r="QLE5" s="287"/>
      <c r="QLF5" s="287"/>
      <c r="QLG5" s="287"/>
      <c r="QLH5" s="287"/>
      <c r="QLI5" s="287"/>
      <c r="QLJ5" s="287"/>
      <c r="QLK5" s="287"/>
      <c r="QLL5" s="287"/>
      <c r="QLM5" s="287"/>
      <c r="QLN5" s="287"/>
      <c r="QLO5" s="287"/>
      <c r="QLP5" s="287"/>
      <c r="QLQ5" s="287"/>
      <c r="QLR5" s="287"/>
      <c r="QLS5" s="287"/>
      <c r="QLT5" s="287"/>
      <c r="QLU5" s="287"/>
      <c r="QLV5" s="287"/>
      <c r="QLW5" s="287"/>
      <c r="QLX5" s="287"/>
      <c r="QLY5" s="287"/>
      <c r="QLZ5" s="287"/>
      <c r="QMA5" s="287"/>
      <c r="QMB5" s="287"/>
      <c r="QMC5" s="287"/>
      <c r="QMD5" s="287"/>
      <c r="QME5" s="287"/>
      <c r="QMF5" s="287"/>
      <c r="QMG5" s="287"/>
      <c r="QMH5" s="287"/>
      <c r="QMI5" s="287"/>
      <c r="QMJ5" s="287"/>
      <c r="QMK5" s="287"/>
      <c r="QML5" s="287"/>
      <c r="QMM5" s="287"/>
      <c r="QMN5" s="287"/>
      <c r="QMO5" s="287"/>
      <c r="QMP5" s="287"/>
      <c r="QMQ5" s="287"/>
      <c r="QMR5" s="287"/>
      <c r="QMS5" s="287"/>
      <c r="QMT5" s="287"/>
      <c r="QMU5" s="287"/>
      <c r="QMV5" s="287"/>
      <c r="QMW5" s="287"/>
      <c r="QMX5" s="287"/>
      <c r="QMY5" s="287"/>
      <c r="QMZ5" s="287"/>
      <c r="QNA5" s="287"/>
      <c r="QNB5" s="287"/>
      <c r="QNC5" s="287"/>
      <c r="QND5" s="287"/>
      <c r="QNE5" s="287"/>
      <c r="QNF5" s="287"/>
      <c r="QNG5" s="287"/>
      <c r="QNH5" s="287"/>
      <c r="QNI5" s="287"/>
      <c r="QNJ5" s="287"/>
      <c r="QNK5" s="287"/>
      <c r="QNL5" s="287"/>
      <c r="QNM5" s="287"/>
      <c r="QNN5" s="287"/>
      <c r="QNO5" s="287"/>
      <c r="QNP5" s="287"/>
      <c r="QNQ5" s="287"/>
      <c r="QNR5" s="287"/>
      <c r="QNS5" s="287"/>
      <c r="QNT5" s="287"/>
      <c r="QNU5" s="287"/>
      <c r="QNV5" s="287"/>
      <c r="QNW5" s="287"/>
      <c r="QNX5" s="287"/>
      <c r="QNY5" s="287"/>
      <c r="QNZ5" s="287"/>
      <c r="QOA5" s="287"/>
      <c r="QOB5" s="287"/>
      <c r="QOC5" s="287"/>
      <c r="QOD5" s="287"/>
      <c r="QOE5" s="287"/>
      <c r="QOF5" s="287"/>
      <c r="QOG5" s="287"/>
      <c r="QOH5" s="287"/>
      <c r="QOI5" s="287"/>
      <c r="QOJ5" s="287"/>
      <c r="QOK5" s="287"/>
      <c r="QOL5" s="287"/>
      <c r="QOM5" s="287"/>
      <c r="QON5" s="287"/>
      <c r="QOO5" s="287"/>
      <c r="QOP5" s="287"/>
      <c r="QOQ5" s="287"/>
      <c r="QOR5" s="287"/>
      <c r="QOS5" s="287"/>
      <c r="QOT5" s="287"/>
      <c r="QOU5" s="287"/>
      <c r="QOV5" s="287"/>
      <c r="QOW5" s="287"/>
      <c r="QOX5" s="287"/>
      <c r="QOY5" s="287"/>
      <c r="QOZ5" s="287"/>
      <c r="QPA5" s="287"/>
      <c r="QPB5" s="287"/>
      <c r="QPC5" s="287"/>
      <c r="QPD5" s="287"/>
      <c r="QPE5" s="287"/>
      <c r="QPF5" s="287"/>
      <c r="QPG5" s="287"/>
      <c r="QPH5" s="287"/>
      <c r="QPI5" s="287"/>
      <c r="QPJ5" s="287"/>
      <c r="QPK5" s="287"/>
      <c r="QPL5" s="287"/>
      <c r="QPM5" s="287"/>
      <c r="QPN5" s="287"/>
      <c r="QPO5" s="287"/>
      <c r="QPP5" s="287"/>
      <c r="QPQ5" s="287"/>
      <c r="QPR5" s="287"/>
      <c r="QPS5" s="287"/>
      <c r="QPT5" s="287"/>
      <c r="QPU5" s="287"/>
      <c r="QPV5" s="287"/>
      <c r="QPW5" s="287"/>
      <c r="QPX5" s="287"/>
      <c r="QPY5" s="287"/>
      <c r="QPZ5" s="287"/>
      <c r="QQA5" s="287"/>
      <c r="QQB5" s="287"/>
      <c r="QQC5" s="287"/>
      <c r="QQD5" s="287"/>
      <c r="QQE5" s="287"/>
      <c r="QQF5" s="287"/>
      <c r="QQG5" s="287"/>
      <c r="QQH5" s="287"/>
      <c r="QQI5" s="287"/>
      <c r="QQJ5" s="287"/>
      <c r="QQK5" s="287"/>
      <c r="QQL5" s="287"/>
      <c r="QQM5" s="287"/>
      <c r="QQN5" s="287"/>
      <c r="QQO5" s="287"/>
      <c r="QQP5" s="287"/>
      <c r="QQQ5" s="287"/>
      <c r="QQR5" s="287"/>
      <c r="QQS5" s="287"/>
      <c r="QQT5" s="287"/>
      <c r="QQU5" s="287"/>
      <c r="QQV5" s="287"/>
      <c r="QQW5" s="287"/>
      <c r="QQX5" s="287"/>
      <c r="QQY5" s="287"/>
      <c r="QQZ5" s="287"/>
      <c r="QRA5" s="287"/>
      <c r="QRB5" s="287"/>
      <c r="QRC5" s="287"/>
      <c r="QRD5" s="287"/>
      <c r="QRE5" s="287"/>
      <c r="QRF5" s="287"/>
      <c r="QRG5" s="287"/>
      <c r="QRH5" s="287"/>
      <c r="QRI5" s="287"/>
      <c r="QRJ5" s="287"/>
      <c r="QRK5" s="287"/>
      <c r="QRL5" s="287"/>
      <c r="QRM5" s="287"/>
      <c r="QRN5" s="287"/>
      <c r="QRO5" s="287"/>
      <c r="QRP5" s="287"/>
      <c r="QRQ5" s="287"/>
      <c r="QRR5" s="287"/>
      <c r="QRS5" s="287"/>
      <c r="QRT5" s="287"/>
      <c r="QRU5" s="287"/>
      <c r="QRV5" s="287"/>
      <c r="QRW5" s="287"/>
      <c r="QRX5" s="287"/>
      <c r="QRY5" s="287"/>
      <c r="QRZ5" s="287"/>
      <c r="QSA5" s="287"/>
      <c r="QSB5" s="287"/>
      <c r="QSC5" s="287"/>
      <c r="QSD5" s="287"/>
      <c r="QSE5" s="287"/>
      <c r="QSF5" s="287"/>
      <c r="QSG5" s="287"/>
      <c r="QSH5" s="287"/>
      <c r="QSI5" s="287"/>
      <c r="QSJ5" s="287"/>
      <c r="QSK5" s="287"/>
      <c r="QSL5" s="287"/>
      <c r="QSM5" s="287"/>
      <c r="QSN5" s="287"/>
      <c r="QSO5" s="287"/>
      <c r="QSP5" s="287"/>
      <c r="QSQ5" s="287"/>
      <c r="QSR5" s="287"/>
      <c r="QSS5" s="287"/>
      <c r="QST5" s="287"/>
      <c r="QSU5" s="287"/>
      <c r="QSV5" s="287"/>
      <c r="QSW5" s="287"/>
      <c r="QSX5" s="287"/>
      <c r="QSY5" s="287"/>
      <c r="QSZ5" s="287"/>
      <c r="QTA5" s="287"/>
      <c r="QTB5" s="287"/>
      <c r="QTC5" s="287"/>
      <c r="QTD5" s="287"/>
      <c r="QTE5" s="287"/>
      <c r="QTF5" s="287"/>
      <c r="QTG5" s="287"/>
      <c r="QTH5" s="287"/>
      <c r="QTI5" s="287"/>
      <c r="QTJ5" s="287"/>
      <c r="QTK5" s="287"/>
      <c r="QTL5" s="287"/>
      <c r="QTM5" s="287"/>
      <c r="QTN5" s="287"/>
      <c r="QTO5" s="287"/>
      <c r="QTP5" s="287"/>
      <c r="QTQ5" s="287"/>
      <c r="QTR5" s="287"/>
      <c r="QTS5" s="287"/>
      <c r="QTT5" s="287"/>
      <c r="QTU5" s="287"/>
      <c r="QTV5" s="287"/>
      <c r="QTW5" s="287"/>
      <c r="QTX5" s="287"/>
      <c r="QTY5" s="287"/>
      <c r="QTZ5" s="287"/>
      <c r="QUA5" s="287"/>
      <c r="QUB5" s="287"/>
      <c r="QUC5" s="287"/>
      <c r="QUD5" s="287"/>
      <c r="QUE5" s="287"/>
      <c r="QUF5" s="287"/>
      <c r="QUG5" s="287"/>
      <c r="QUH5" s="287"/>
      <c r="QUI5" s="287"/>
      <c r="QUJ5" s="287"/>
      <c r="QUK5" s="287"/>
      <c r="QUL5" s="287"/>
      <c r="QUM5" s="287"/>
      <c r="QUN5" s="287"/>
      <c r="QUO5" s="287"/>
      <c r="QUP5" s="287"/>
      <c r="QUQ5" s="287"/>
      <c r="QUR5" s="287"/>
      <c r="QUS5" s="287"/>
      <c r="QUT5" s="287"/>
      <c r="QUU5" s="287"/>
      <c r="QUV5" s="287"/>
      <c r="QUW5" s="287"/>
      <c r="QUX5" s="287"/>
      <c r="QUY5" s="287"/>
      <c r="QUZ5" s="287"/>
      <c r="QVA5" s="287"/>
      <c r="QVB5" s="287"/>
      <c r="QVC5" s="287"/>
      <c r="QVD5" s="287"/>
      <c r="QVE5" s="287"/>
      <c r="QVF5" s="287"/>
      <c r="QVG5" s="287"/>
      <c r="QVH5" s="287"/>
      <c r="QVI5" s="287"/>
      <c r="QVJ5" s="287"/>
      <c r="QVK5" s="287"/>
      <c r="QVL5" s="287"/>
      <c r="QVM5" s="287"/>
      <c r="QVN5" s="287"/>
      <c r="QVO5" s="287"/>
      <c r="QVP5" s="287"/>
      <c r="QVQ5" s="287"/>
      <c r="QVR5" s="287"/>
      <c r="QVS5" s="287"/>
      <c r="QVT5" s="287"/>
      <c r="QVU5" s="287"/>
      <c r="QVV5" s="287"/>
      <c r="QVW5" s="287"/>
      <c r="QVX5" s="287"/>
      <c r="QVY5" s="287"/>
      <c r="QVZ5" s="287"/>
      <c r="QWA5" s="287"/>
      <c r="QWB5" s="287"/>
      <c r="QWC5" s="287"/>
      <c r="QWD5" s="287"/>
      <c r="QWE5" s="287"/>
      <c r="QWF5" s="287"/>
      <c r="QWG5" s="287"/>
      <c r="QWH5" s="287"/>
      <c r="QWI5" s="287"/>
      <c r="QWJ5" s="287"/>
      <c r="QWK5" s="287"/>
      <c r="QWL5" s="287"/>
      <c r="QWM5" s="287"/>
      <c r="QWN5" s="287"/>
      <c r="QWO5" s="287"/>
      <c r="QWP5" s="287"/>
      <c r="QWQ5" s="287"/>
      <c r="QWR5" s="287"/>
      <c r="QWS5" s="287"/>
      <c r="QWT5" s="287"/>
      <c r="QWU5" s="287"/>
      <c r="QWV5" s="287"/>
      <c r="QWW5" s="287"/>
      <c r="QWX5" s="287"/>
      <c r="QWY5" s="287"/>
      <c r="QWZ5" s="287"/>
      <c r="QXA5" s="287"/>
      <c r="QXB5" s="287"/>
      <c r="QXC5" s="287"/>
      <c r="QXD5" s="287"/>
      <c r="QXE5" s="287"/>
      <c r="QXF5" s="287"/>
      <c r="QXG5" s="287"/>
      <c r="QXH5" s="287"/>
      <c r="QXI5" s="287"/>
      <c r="QXJ5" s="287"/>
      <c r="QXK5" s="287"/>
      <c r="QXL5" s="287"/>
      <c r="QXM5" s="287"/>
      <c r="QXN5" s="287"/>
      <c r="QXO5" s="287"/>
      <c r="QXP5" s="287"/>
      <c r="QXQ5" s="287"/>
      <c r="QXR5" s="287"/>
      <c r="QXS5" s="287"/>
      <c r="QXT5" s="287"/>
      <c r="QXU5" s="287"/>
      <c r="QXV5" s="287"/>
      <c r="QXW5" s="287"/>
      <c r="QXX5" s="287"/>
      <c r="QXY5" s="287"/>
      <c r="QXZ5" s="287"/>
      <c r="QYA5" s="287"/>
      <c r="QYB5" s="287"/>
      <c r="QYC5" s="287"/>
      <c r="QYD5" s="287"/>
      <c r="QYE5" s="287"/>
      <c r="QYF5" s="287"/>
      <c r="QYG5" s="287"/>
      <c r="QYH5" s="287"/>
      <c r="QYI5" s="287"/>
      <c r="QYJ5" s="287"/>
      <c r="QYK5" s="287"/>
      <c r="QYL5" s="287"/>
      <c r="QYM5" s="287"/>
      <c r="QYN5" s="287"/>
      <c r="QYO5" s="287"/>
      <c r="QYP5" s="287"/>
      <c r="QYQ5" s="287"/>
      <c r="QYR5" s="287"/>
      <c r="QYS5" s="287"/>
      <c r="QYT5" s="287"/>
      <c r="QYU5" s="287"/>
      <c r="QYV5" s="287"/>
      <c r="QYW5" s="287"/>
      <c r="QYX5" s="287"/>
      <c r="QYY5" s="287"/>
      <c r="QYZ5" s="287"/>
      <c r="QZA5" s="287"/>
      <c r="QZB5" s="287"/>
      <c r="QZC5" s="287"/>
      <c r="QZD5" s="287"/>
      <c r="QZE5" s="287"/>
      <c r="QZF5" s="287"/>
      <c r="QZG5" s="287"/>
      <c r="QZH5" s="287"/>
      <c r="QZI5" s="287"/>
      <c r="QZJ5" s="287"/>
      <c r="QZK5" s="287"/>
      <c r="QZL5" s="287"/>
      <c r="QZM5" s="287"/>
      <c r="QZN5" s="287"/>
      <c r="QZO5" s="287"/>
      <c r="QZP5" s="287"/>
      <c r="QZQ5" s="287"/>
      <c r="QZR5" s="287"/>
      <c r="QZS5" s="287"/>
      <c r="QZT5" s="287"/>
      <c r="QZU5" s="287"/>
      <c r="QZV5" s="287"/>
      <c r="QZW5" s="287"/>
      <c r="QZX5" s="287"/>
      <c r="QZY5" s="287"/>
      <c r="QZZ5" s="287"/>
      <c r="RAA5" s="287"/>
      <c r="RAB5" s="287"/>
      <c r="RAC5" s="287"/>
      <c r="RAD5" s="287"/>
      <c r="RAE5" s="287"/>
      <c r="RAF5" s="287"/>
      <c r="RAG5" s="287"/>
      <c r="RAH5" s="287"/>
      <c r="RAI5" s="287"/>
      <c r="RAJ5" s="287"/>
      <c r="RAK5" s="287"/>
      <c r="RAL5" s="287"/>
      <c r="RAM5" s="287"/>
      <c r="RAN5" s="287"/>
      <c r="RAO5" s="287"/>
      <c r="RAP5" s="287"/>
      <c r="RAQ5" s="287"/>
      <c r="RAR5" s="287"/>
      <c r="RAS5" s="287"/>
      <c r="RAT5" s="287"/>
      <c r="RAU5" s="287"/>
      <c r="RAV5" s="287"/>
      <c r="RAW5" s="287"/>
      <c r="RAX5" s="287"/>
      <c r="RAY5" s="287"/>
      <c r="RAZ5" s="287"/>
      <c r="RBA5" s="287"/>
      <c r="RBB5" s="287"/>
      <c r="RBC5" s="287"/>
      <c r="RBD5" s="287"/>
      <c r="RBE5" s="287"/>
      <c r="RBF5" s="287"/>
      <c r="RBG5" s="287"/>
      <c r="RBH5" s="287"/>
      <c r="RBI5" s="287"/>
      <c r="RBJ5" s="287"/>
      <c r="RBK5" s="287"/>
      <c r="RBL5" s="287"/>
      <c r="RBM5" s="287"/>
      <c r="RBN5" s="287"/>
      <c r="RBO5" s="287"/>
      <c r="RBP5" s="287"/>
      <c r="RBQ5" s="287"/>
      <c r="RBR5" s="287"/>
      <c r="RBS5" s="287"/>
      <c r="RBT5" s="287"/>
      <c r="RBU5" s="287"/>
      <c r="RBV5" s="287"/>
      <c r="RBW5" s="287"/>
      <c r="RBX5" s="287"/>
      <c r="RBY5" s="287"/>
      <c r="RBZ5" s="287"/>
      <c r="RCA5" s="287"/>
      <c r="RCB5" s="287"/>
      <c r="RCC5" s="287"/>
      <c r="RCD5" s="287"/>
      <c r="RCE5" s="287"/>
      <c r="RCF5" s="287"/>
      <c r="RCG5" s="287"/>
      <c r="RCH5" s="287"/>
      <c r="RCI5" s="287"/>
      <c r="RCJ5" s="287"/>
      <c r="RCK5" s="287"/>
      <c r="RCL5" s="287"/>
      <c r="RCM5" s="287"/>
      <c r="RCN5" s="287"/>
      <c r="RCO5" s="287"/>
      <c r="RCP5" s="287"/>
      <c r="RCQ5" s="287"/>
      <c r="RCR5" s="287"/>
      <c r="RCS5" s="287"/>
      <c r="RCT5" s="287"/>
      <c r="RCU5" s="287"/>
      <c r="RCV5" s="287"/>
      <c r="RCW5" s="287"/>
      <c r="RCX5" s="287"/>
      <c r="RCY5" s="287"/>
      <c r="RCZ5" s="287"/>
      <c r="RDA5" s="287"/>
      <c r="RDB5" s="287"/>
      <c r="RDC5" s="287"/>
      <c r="RDD5" s="287"/>
      <c r="RDE5" s="287"/>
      <c r="RDF5" s="287"/>
      <c r="RDG5" s="287"/>
      <c r="RDH5" s="287"/>
      <c r="RDI5" s="287"/>
      <c r="RDJ5" s="287"/>
      <c r="RDK5" s="287"/>
      <c r="RDL5" s="287"/>
      <c r="RDM5" s="287"/>
      <c r="RDN5" s="287"/>
      <c r="RDO5" s="287"/>
      <c r="RDP5" s="287"/>
      <c r="RDQ5" s="287"/>
      <c r="RDR5" s="287"/>
      <c r="RDS5" s="287"/>
      <c r="RDT5" s="287"/>
      <c r="RDU5" s="287"/>
      <c r="RDV5" s="287"/>
      <c r="RDW5" s="287"/>
      <c r="RDX5" s="287"/>
      <c r="RDY5" s="287"/>
      <c r="RDZ5" s="287"/>
      <c r="REA5" s="287"/>
      <c r="REB5" s="287"/>
      <c r="REC5" s="287"/>
      <c r="RED5" s="287"/>
      <c r="REE5" s="287"/>
      <c r="REF5" s="287"/>
      <c r="REG5" s="287"/>
      <c r="REH5" s="287"/>
      <c r="REI5" s="287"/>
      <c r="REJ5" s="287"/>
      <c r="REK5" s="287"/>
      <c r="REL5" s="287"/>
      <c r="REM5" s="287"/>
      <c r="REN5" s="287"/>
      <c r="REO5" s="287"/>
      <c r="REP5" s="287"/>
      <c r="REQ5" s="287"/>
      <c r="RER5" s="287"/>
      <c r="RES5" s="287"/>
      <c r="RET5" s="287"/>
      <c r="REU5" s="287"/>
      <c r="REV5" s="287"/>
      <c r="REW5" s="287"/>
      <c r="REX5" s="287"/>
      <c r="REY5" s="287"/>
      <c r="REZ5" s="287"/>
      <c r="RFA5" s="287"/>
      <c r="RFB5" s="287"/>
      <c r="RFC5" s="287"/>
      <c r="RFD5" s="287"/>
      <c r="RFE5" s="287"/>
      <c r="RFF5" s="287"/>
      <c r="RFG5" s="287"/>
      <c r="RFH5" s="287"/>
      <c r="RFI5" s="287"/>
      <c r="RFJ5" s="287"/>
      <c r="RFK5" s="287"/>
      <c r="RFL5" s="287"/>
      <c r="RFM5" s="287"/>
      <c r="RFN5" s="287"/>
      <c r="RFO5" s="287"/>
      <c r="RFP5" s="287"/>
      <c r="RFQ5" s="287"/>
      <c r="RFR5" s="287"/>
      <c r="RFS5" s="287"/>
      <c r="RFT5" s="287"/>
      <c r="RFU5" s="287"/>
      <c r="RFV5" s="287"/>
      <c r="RFW5" s="287"/>
      <c r="RFX5" s="287"/>
      <c r="RFY5" s="287"/>
      <c r="RFZ5" s="287"/>
      <c r="RGA5" s="287"/>
      <c r="RGB5" s="287"/>
      <c r="RGC5" s="287"/>
      <c r="RGD5" s="287"/>
      <c r="RGE5" s="287"/>
      <c r="RGF5" s="287"/>
      <c r="RGG5" s="287"/>
      <c r="RGH5" s="287"/>
      <c r="RGI5" s="287"/>
      <c r="RGJ5" s="287"/>
      <c r="RGK5" s="287"/>
      <c r="RGL5" s="287"/>
      <c r="RGM5" s="287"/>
      <c r="RGN5" s="287"/>
      <c r="RGO5" s="287"/>
      <c r="RGP5" s="287"/>
      <c r="RGQ5" s="287"/>
      <c r="RGR5" s="287"/>
      <c r="RGS5" s="287"/>
      <c r="RGT5" s="287"/>
      <c r="RGU5" s="287"/>
      <c r="RGV5" s="287"/>
      <c r="RGW5" s="287"/>
      <c r="RGX5" s="287"/>
      <c r="RGY5" s="287"/>
      <c r="RGZ5" s="287"/>
      <c r="RHA5" s="287"/>
      <c r="RHB5" s="287"/>
      <c r="RHC5" s="287"/>
      <c r="RHD5" s="287"/>
      <c r="RHE5" s="287"/>
      <c r="RHF5" s="287"/>
      <c r="RHG5" s="287"/>
      <c r="RHH5" s="287"/>
      <c r="RHI5" s="287"/>
      <c r="RHJ5" s="287"/>
      <c r="RHK5" s="287"/>
      <c r="RHL5" s="287"/>
      <c r="RHM5" s="287"/>
      <c r="RHN5" s="287"/>
      <c r="RHO5" s="287"/>
      <c r="RHP5" s="287"/>
      <c r="RHQ5" s="287"/>
      <c r="RHR5" s="287"/>
      <c r="RHS5" s="287"/>
      <c r="RHT5" s="287"/>
      <c r="RHU5" s="287"/>
      <c r="RHV5" s="287"/>
      <c r="RHW5" s="287"/>
      <c r="RHX5" s="287"/>
      <c r="RHY5" s="287"/>
      <c r="RHZ5" s="287"/>
      <c r="RIA5" s="287"/>
      <c r="RIB5" s="287"/>
      <c r="RIC5" s="287"/>
      <c r="RID5" s="287"/>
      <c r="RIE5" s="287"/>
      <c r="RIF5" s="287"/>
      <c r="RIG5" s="287"/>
      <c r="RIH5" s="287"/>
      <c r="RII5" s="287"/>
      <c r="RIJ5" s="287"/>
      <c r="RIK5" s="287"/>
      <c r="RIL5" s="287"/>
      <c r="RIM5" s="287"/>
      <c r="RIN5" s="287"/>
      <c r="RIO5" s="287"/>
      <c r="RIP5" s="287"/>
      <c r="RIQ5" s="287"/>
      <c r="RIR5" s="287"/>
      <c r="RIS5" s="287"/>
      <c r="RIT5" s="287"/>
      <c r="RIU5" s="287"/>
      <c r="RIV5" s="287"/>
      <c r="RIW5" s="287"/>
      <c r="RIX5" s="287"/>
      <c r="RIY5" s="287"/>
      <c r="RIZ5" s="287"/>
      <c r="RJA5" s="287"/>
      <c r="RJB5" s="287"/>
      <c r="RJC5" s="287"/>
      <c r="RJD5" s="287"/>
      <c r="RJE5" s="287"/>
      <c r="RJF5" s="287"/>
      <c r="RJG5" s="287"/>
      <c r="RJH5" s="287"/>
      <c r="RJI5" s="287"/>
      <c r="RJJ5" s="287"/>
      <c r="RJK5" s="287"/>
      <c r="RJL5" s="287"/>
      <c r="RJM5" s="287"/>
      <c r="RJN5" s="287"/>
      <c r="RJO5" s="287"/>
      <c r="RJP5" s="287"/>
      <c r="RJQ5" s="287"/>
      <c r="RJR5" s="287"/>
      <c r="RJS5" s="287"/>
      <c r="RJT5" s="287"/>
      <c r="RJU5" s="287"/>
      <c r="RJV5" s="287"/>
      <c r="RJW5" s="287"/>
      <c r="RJX5" s="287"/>
      <c r="RJY5" s="287"/>
      <c r="RJZ5" s="287"/>
      <c r="RKA5" s="287"/>
      <c r="RKB5" s="287"/>
      <c r="RKC5" s="287"/>
      <c r="RKD5" s="287"/>
      <c r="RKE5" s="287"/>
      <c r="RKF5" s="287"/>
      <c r="RKG5" s="287"/>
      <c r="RKH5" s="287"/>
      <c r="RKI5" s="287"/>
      <c r="RKJ5" s="287"/>
      <c r="RKK5" s="287"/>
      <c r="RKL5" s="287"/>
      <c r="RKM5" s="287"/>
      <c r="RKN5" s="287"/>
      <c r="RKO5" s="287"/>
      <c r="RKP5" s="287"/>
      <c r="RKQ5" s="287"/>
      <c r="RKR5" s="287"/>
      <c r="RKS5" s="287"/>
      <c r="RKT5" s="287"/>
      <c r="RKU5" s="287"/>
      <c r="RKV5" s="287"/>
      <c r="RKW5" s="287"/>
      <c r="RKX5" s="287"/>
      <c r="RKY5" s="287"/>
      <c r="RKZ5" s="287"/>
      <c r="RLA5" s="287"/>
      <c r="RLB5" s="287"/>
      <c r="RLC5" s="287"/>
      <c r="RLD5" s="287"/>
      <c r="RLE5" s="287"/>
      <c r="RLF5" s="287"/>
      <c r="RLG5" s="287"/>
      <c r="RLH5" s="287"/>
      <c r="RLI5" s="287"/>
      <c r="RLJ5" s="287"/>
      <c r="RLK5" s="287"/>
      <c r="RLL5" s="287"/>
      <c r="RLM5" s="287"/>
      <c r="RLN5" s="287"/>
      <c r="RLO5" s="287"/>
      <c r="RLP5" s="287"/>
      <c r="RLQ5" s="287"/>
      <c r="RLR5" s="287"/>
      <c r="RLS5" s="287"/>
      <c r="RLT5" s="287"/>
      <c r="RLU5" s="287"/>
      <c r="RLV5" s="287"/>
      <c r="RLW5" s="287"/>
      <c r="RLX5" s="287"/>
      <c r="RLY5" s="287"/>
      <c r="RLZ5" s="287"/>
      <c r="RMA5" s="287"/>
      <c r="RMB5" s="287"/>
      <c r="RMC5" s="287"/>
      <c r="RMD5" s="287"/>
      <c r="RME5" s="287"/>
      <c r="RMF5" s="287"/>
      <c r="RMG5" s="287"/>
      <c r="RMH5" s="287"/>
      <c r="RMI5" s="287"/>
      <c r="RMJ5" s="287"/>
      <c r="RMK5" s="287"/>
      <c r="RML5" s="287"/>
      <c r="RMM5" s="287"/>
      <c r="RMN5" s="287"/>
      <c r="RMO5" s="287"/>
      <c r="RMP5" s="287"/>
      <c r="RMQ5" s="287"/>
      <c r="RMR5" s="287"/>
      <c r="RMS5" s="287"/>
      <c r="RMT5" s="287"/>
      <c r="RMU5" s="287"/>
      <c r="RMV5" s="287"/>
      <c r="RMW5" s="287"/>
      <c r="RMX5" s="287"/>
      <c r="RMY5" s="287"/>
      <c r="RMZ5" s="287"/>
      <c r="RNA5" s="287"/>
      <c r="RNB5" s="287"/>
      <c r="RNC5" s="287"/>
      <c r="RND5" s="287"/>
      <c r="RNE5" s="287"/>
      <c r="RNF5" s="287"/>
      <c r="RNG5" s="287"/>
      <c r="RNH5" s="287"/>
      <c r="RNI5" s="287"/>
      <c r="RNJ5" s="287"/>
      <c r="RNK5" s="287"/>
      <c r="RNL5" s="287"/>
      <c r="RNM5" s="287"/>
      <c r="RNN5" s="287"/>
      <c r="RNO5" s="287"/>
      <c r="RNP5" s="287"/>
      <c r="RNQ5" s="287"/>
      <c r="RNR5" s="287"/>
      <c r="RNS5" s="287"/>
      <c r="RNT5" s="287"/>
      <c r="RNU5" s="287"/>
      <c r="RNV5" s="287"/>
      <c r="RNW5" s="287"/>
      <c r="RNX5" s="287"/>
      <c r="RNY5" s="287"/>
      <c r="RNZ5" s="287"/>
      <c r="ROA5" s="287"/>
      <c r="ROB5" s="287"/>
      <c r="ROC5" s="287"/>
      <c r="ROD5" s="287"/>
      <c r="ROE5" s="287"/>
      <c r="ROF5" s="287"/>
      <c r="ROG5" s="287"/>
      <c r="ROH5" s="287"/>
      <c r="ROI5" s="287"/>
      <c r="ROJ5" s="287"/>
      <c r="ROK5" s="287"/>
      <c r="ROL5" s="287"/>
      <c r="ROM5" s="287"/>
      <c r="RON5" s="287"/>
      <c r="ROO5" s="287"/>
      <c r="ROP5" s="287"/>
      <c r="ROQ5" s="287"/>
      <c r="ROR5" s="287"/>
      <c r="ROS5" s="287"/>
      <c r="ROT5" s="287"/>
      <c r="ROU5" s="287"/>
      <c r="ROV5" s="287"/>
      <c r="ROW5" s="287"/>
      <c r="ROX5" s="287"/>
      <c r="ROY5" s="287"/>
      <c r="ROZ5" s="287"/>
      <c r="RPA5" s="287"/>
      <c r="RPB5" s="287"/>
      <c r="RPC5" s="287"/>
      <c r="RPD5" s="287"/>
      <c r="RPE5" s="287"/>
      <c r="RPF5" s="287"/>
      <c r="RPG5" s="287"/>
      <c r="RPH5" s="287"/>
      <c r="RPI5" s="287"/>
      <c r="RPJ5" s="287"/>
      <c r="RPK5" s="287"/>
      <c r="RPL5" s="287"/>
      <c r="RPM5" s="287"/>
      <c r="RPN5" s="287"/>
      <c r="RPO5" s="287"/>
      <c r="RPP5" s="287"/>
      <c r="RPQ5" s="287"/>
      <c r="RPR5" s="287"/>
      <c r="RPS5" s="287"/>
      <c r="RPT5" s="287"/>
      <c r="RPU5" s="287"/>
      <c r="RPV5" s="287"/>
      <c r="RPW5" s="287"/>
      <c r="RPX5" s="287"/>
      <c r="RPY5" s="287"/>
      <c r="RPZ5" s="287"/>
      <c r="RQA5" s="287"/>
      <c r="RQB5" s="287"/>
      <c r="RQC5" s="287"/>
      <c r="RQD5" s="287"/>
      <c r="RQE5" s="287"/>
      <c r="RQF5" s="287"/>
      <c r="RQG5" s="287"/>
      <c r="RQH5" s="287"/>
      <c r="RQI5" s="287"/>
      <c r="RQJ5" s="287"/>
      <c r="RQK5" s="287"/>
      <c r="RQL5" s="287"/>
      <c r="RQM5" s="287"/>
      <c r="RQN5" s="287"/>
      <c r="RQO5" s="287"/>
      <c r="RQP5" s="287"/>
      <c r="RQQ5" s="287"/>
      <c r="RQR5" s="287"/>
      <c r="RQS5" s="287"/>
      <c r="RQT5" s="287"/>
      <c r="RQU5" s="287"/>
      <c r="RQV5" s="287"/>
      <c r="RQW5" s="287"/>
      <c r="RQX5" s="287"/>
      <c r="RQY5" s="287"/>
      <c r="RQZ5" s="287"/>
      <c r="RRA5" s="287"/>
      <c r="RRB5" s="287"/>
      <c r="RRC5" s="287"/>
      <c r="RRD5" s="287"/>
      <c r="RRE5" s="287"/>
      <c r="RRF5" s="287"/>
      <c r="RRG5" s="287"/>
      <c r="RRH5" s="287"/>
      <c r="RRI5" s="287"/>
      <c r="RRJ5" s="287"/>
      <c r="RRK5" s="287"/>
      <c r="RRL5" s="287"/>
      <c r="RRM5" s="287"/>
      <c r="RRN5" s="287"/>
      <c r="RRO5" s="287"/>
      <c r="RRP5" s="287"/>
      <c r="RRQ5" s="287"/>
      <c r="RRR5" s="287"/>
      <c r="RRS5" s="287"/>
      <c r="RRT5" s="287"/>
      <c r="RRU5" s="287"/>
      <c r="RRV5" s="287"/>
      <c r="RRW5" s="287"/>
      <c r="RRX5" s="287"/>
      <c r="RRY5" s="287"/>
      <c r="RRZ5" s="287"/>
      <c r="RSA5" s="287"/>
      <c r="RSB5" s="287"/>
      <c r="RSC5" s="287"/>
      <c r="RSD5" s="287"/>
      <c r="RSE5" s="287"/>
      <c r="RSF5" s="287"/>
      <c r="RSG5" s="287"/>
      <c r="RSH5" s="287"/>
      <c r="RSI5" s="287"/>
      <c r="RSJ5" s="287"/>
      <c r="RSK5" s="287"/>
      <c r="RSL5" s="287"/>
      <c r="RSM5" s="287"/>
      <c r="RSN5" s="287"/>
      <c r="RSO5" s="287"/>
      <c r="RSP5" s="287"/>
      <c r="RSQ5" s="287"/>
      <c r="RSR5" s="287"/>
      <c r="RSS5" s="287"/>
      <c r="RST5" s="287"/>
      <c r="RSU5" s="287"/>
      <c r="RSV5" s="287"/>
      <c r="RSW5" s="287"/>
      <c r="RSX5" s="287"/>
      <c r="RSY5" s="287"/>
      <c r="RSZ5" s="287"/>
      <c r="RTA5" s="287"/>
      <c r="RTB5" s="287"/>
      <c r="RTC5" s="287"/>
      <c r="RTD5" s="287"/>
      <c r="RTE5" s="287"/>
      <c r="RTF5" s="287"/>
      <c r="RTG5" s="287"/>
      <c r="RTH5" s="287"/>
      <c r="RTI5" s="287"/>
      <c r="RTJ5" s="287"/>
      <c r="RTK5" s="287"/>
      <c r="RTL5" s="287"/>
      <c r="RTM5" s="287"/>
      <c r="RTN5" s="287"/>
      <c r="RTO5" s="287"/>
      <c r="RTP5" s="287"/>
      <c r="RTQ5" s="287"/>
      <c r="RTR5" s="287"/>
      <c r="RTS5" s="287"/>
      <c r="RTT5" s="287"/>
      <c r="RTU5" s="287"/>
      <c r="RTV5" s="287"/>
      <c r="RTW5" s="287"/>
      <c r="RTX5" s="287"/>
      <c r="RTY5" s="287"/>
      <c r="RTZ5" s="287"/>
      <c r="RUA5" s="287"/>
      <c r="RUB5" s="287"/>
      <c r="RUC5" s="287"/>
      <c r="RUD5" s="287"/>
      <c r="RUE5" s="287"/>
      <c r="RUF5" s="287"/>
      <c r="RUG5" s="287"/>
      <c r="RUH5" s="287"/>
      <c r="RUI5" s="287"/>
      <c r="RUJ5" s="287"/>
      <c r="RUK5" s="287"/>
      <c r="RUL5" s="287"/>
      <c r="RUM5" s="287"/>
      <c r="RUN5" s="287"/>
      <c r="RUO5" s="287"/>
      <c r="RUP5" s="287"/>
      <c r="RUQ5" s="287"/>
      <c r="RUR5" s="287"/>
      <c r="RUS5" s="287"/>
      <c r="RUT5" s="287"/>
      <c r="RUU5" s="287"/>
      <c r="RUV5" s="287"/>
      <c r="RUW5" s="287"/>
      <c r="RUX5" s="287"/>
      <c r="RUY5" s="287"/>
      <c r="RUZ5" s="287"/>
      <c r="RVA5" s="287"/>
      <c r="RVB5" s="287"/>
      <c r="RVC5" s="287"/>
      <c r="RVD5" s="287"/>
      <c r="RVE5" s="287"/>
      <c r="RVF5" s="287"/>
      <c r="RVG5" s="287"/>
      <c r="RVH5" s="287"/>
      <c r="RVI5" s="287"/>
      <c r="RVJ5" s="287"/>
      <c r="RVK5" s="287"/>
      <c r="RVL5" s="287"/>
      <c r="RVM5" s="287"/>
      <c r="RVN5" s="287"/>
      <c r="RVO5" s="287"/>
      <c r="RVP5" s="287"/>
      <c r="RVQ5" s="287"/>
      <c r="RVR5" s="287"/>
      <c r="RVS5" s="287"/>
      <c r="RVT5" s="287"/>
      <c r="RVU5" s="287"/>
      <c r="RVV5" s="287"/>
      <c r="RVW5" s="287"/>
      <c r="RVX5" s="287"/>
      <c r="RVY5" s="287"/>
      <c r="RVZ5" s="287"/>
      <c r="RWA5" s="287"/>
      <c r="RWB5" s="287"/>
      <c r="RWC5" s="287"/>
      <c r="RWD5" s="287"/>
      <c r="RWE5" s="287"/>
      <c r="RWF5" s="287"/>
      <c r="RWG5" s="287"/>
      <c r="RWH5" s="287"/>
      <c r="RWI5" s="287"/>
      <c r="RWJ5" s="287"/>
      <c r="RWK5" s="287"/>
      <c r="RWL5" s="287"/>
      <c r="RWM5" s="287"/>
      <c r="RWN5" s="287"/>
      <c r="RWO5" s="287"/>
      <c r="RWP5" s="287"/>
      <c r="RWQ5" s="287"/>
      <c r="RWR5" s="287"/>
      <c r="RWS5" s="287"/>
      <c r="RWT5" s="287"/>
      <c r="RWU5" s="287"/>
      <c r="RWV5" s="287"/>
      <c r="RWW5" s="287"/>
      <c r="RWX5" s="287"/>
      <c r="RWY5" s="287"/>
      <c r="RWZ5" s="287"/>
      <c r="RXA5" s="287"/>
      <c r="RXB5" s="287"/>
      <c r="RXC5" s="287"/>
      <c r="RXD5" s="287"/>
      <c r="RXE5" s="287"/>
      <c r="RXF5" s="287"/>
      <c r="RXG5" s="287"/>
      <c r="RXH5" s="287"/>
      <c r="RXI5" s="287"/>
      <c r="RXJ5" s="287"/>
      <c r="RXK5" s="287"/>
      <c r="RXL5" s="287"/>
      <c r="RXM5" s="287"/>
      <c r="RXN5" s="287"/>
      <c r="RXO5" s="287"/>
      <c r="RXP5" s="287"/>
      <c r="RXQ5" s="287"/>
      <c r="RXR5" s="287"/>
      <c r="RXS5" s="287"/>
      <c r="RXT5" s="287"/>
      <c r="RXU5" s="287"/>
      <c r="RXV5" s="287"/>
      <c r="RXW5" s="287"/>
      <c r="RXX5" s="287"/>
      <c r="RXY5" s="287"/>
      <c r="RXZ5" s="287"/>
      <c r="RYA5" s="287"/>
      <c r="RYB5" s="287"/>
      <c r="RYC5" s="287"/>
      <c r="RYD5" s="287"/>
      <c r="RYE5" s="287"/>
      <c r="RYF5" s="287"/>
      <c r="RYG5" s="287"/>
      <c r="RYH5" s="287"/>
      <c r="RYI5" s="287"/>
      <c r="RYJ5" s="287"/>
      <c r="RYK5" s="287"/>
      <c r="RYL5" s="287"/>
      <c r="RYM5" s="287"/>
      <c r="RYN5" s="287"/>
      <c r="RYO5" s="287"/>
      <c r="RYP5" s="287"/>
      <c r="RYQ5" s="287"/>
      <c r="RYR5" s="287"/>
      <c r="RYS5" s="287"/>
      <c r="RYT5" s="287"/>
      <c r="RYU5" s="287"/>
      <c r="RYV5" s="287"/>
      <c r="RYW5" s="287"/>
      <c r="RYX5" s="287"/>
      <c r="RYY5" s="287"/>
      <c r="RYZ5" s="287"/>
      <c r="RZA5" s="287"/>
      <c r="RZB5" s="287"/>
      <c r="RZC5" s="287"/>
      <c r="RZD5" s="287"/>
      <c r="RZE5" s="287"/>
      <c r="RZF5" s="287"/>
      <c r="RZG5" s="287"/>
      <c r="RZH5" s="287"/>
      <c r="RZI5" s="287"/>
      <c r="RZJ5" s="287"/>
      <c r="RZK5" s="287"/>
      <c r="RZL5" s="287"/>
      <c r="RZM5" s="287"/>
      <c r="RZN5" s="287"/>
      <c r="RZO5" s="287"/>
      <c r="RZP5" s="287"/>
      <c r="RZQ5" s="287"/>
      <c r="RZR5" s="287"/>
      <c r="RZS5" s="287"/>
      <c r="RZT5" s="287"/>
      <c r="RZU5" s="287"/>
      <c r="RZV5" s="287"/>
      <c r="RZW5" s="287"/>
      <c r="RZX5" s="287"/>
      <c r="RZY5" s="287"/>
      <c r="RZZ5" s="287"/>
      <c r="SAA5" s="287"/>
      <c r="SAB5" s="287"/>
      <c r="SAC5" s="287"/>
      <c r="SAD5" s="287"/>
      <c r="SAE5" s="287"/>
      <c r="SAF5" s="287"/>
      <c r="SAG5" s="287"/>
      <c r="SAH5" s="287"/>
      <c r="SAI5" s="287"/>
      <c r="SAJ5" s="287"/>
      <c r="SAK5" s="287"/>
      <c r="SAL5" s="287"/>
      <c r="SAM5" s="287"/>
      <c r="SAN5" s="287"/>
      <c r="SAO5" s="287"/>
      <c r="SAP5" s="287"/>
      <c r="SAQ5" s="287"/>
      <c r="SAR5" s="287"/>
      <c r="SAS5" s="287"/>
      <c r="SAT5" s="287"/>
      <c r="SAU5" s="287"/>
      <c r="SAV5" s="287"/>
      <c r="SAW5" s="287"/>
      <c r="SAX5" s="287"/>
      <c r="SAY5" s="287"/>
      <c r="SAZ5" s="287"/>
      <c r="SBA5" s="287"/>
      <c r="SBB5" s="287"/>
      <c r="SBC5" s="287"/>
      <c r="SBD5" s="287"/>
      <c r="SBE5" s="287"/>
      <c r="SBF5" s="287"/>
      <c r="SBG5" s="287"/>
      <c r="SBH5" s="287"/>
      <c r="SBI5" s="287"/>
      <c r="SBJ5" s="287"/>
      <c r="SBK5" s="287"/>
      <c r="SBL5" s="287"/>
      <c r="SBM5" s="287"/>
      <c r="SBN5" s="287"/>
      <c r="SBO5" s="287"/>
      <c r="SBP5" s="287"/>
      <c r="SBQ5" s="287"/>
      <c r="SBR5" s="287"/>
      <c r="SBS5" s="287"/>
      <c r="SBT5" s="287"/>
      <c r="SBU5" s="287"/>
      <c r="SBV5" s="287"/>
      <c r="SBW5" s="287"/>
      <c r="SBX5" s="287"/>
      <c r="SBY5" s="287"/>
      <c r="SBZ5" s="287"/>
      <c r="SCA5" s="287"/>
      <c r="SCB5" s="287"/>
      <c r="SCC5" s="287"/>
      <c r="SCD5" s="287"/>
      <c r="SCE5" s="287"/>
      <c r="SCF5" s="287"/>
      <c r="SCG5" s="287"/>
      <c r="SCH5" s="287"/>
      <c r="SCI5" s="287"/>
      <c r="SCJ5" s="287"/>
      <c r="SCK5" s="287"/>
      <c r="SCL5" s="287"/>
      <c r="SCM5" s="287"/>
      <c r="SCN5" s="287"/>
      <c r="SCO5" s="287"/>
      <c r="SCP5" s="287"/>
      <c r="SCQ5" s="287"/>
      <c r="SCR5" s="287"/>
      <c r="SCS5" s="287"/>
      <c r="SCT5" s="287"/>
      <c r="SCU5" s="287"/>
      <c r="SCV5" s="287"/>
      <c r="SCW5" s="287"/>
      <c r="SCX5" s="287"/>
      <c r="SCY5" s="287"/>
      <c r="SCZ5" s="287"/>
      <c r="SDA5" s="287"/>
      <c r="SDB5" s="287"/>
      <c r="SDC5" s="287"/>
      <c r="SDD5" s="287"/>
      <c r="SDE5" s="287"/>
      <c r="SDF5" s="287"/>
      <c r="SDG5" s="287"/>
      <c r="SDH5" s="287"/>
      <c r="SDI5" s="287"/>
      <c r="SDJ5" s="287"/>
      <c r="SDK5" s="287"/>
      <c r="SDL5" s="287"/>
      <c r="SDM5" s="287"/>
      <c r="SDN5" s="287"/>
      <c r="SDO5" s="287"/>
      <c r="SDP5" s="287"/>
      <c r="SDQ5" s="287"/>
      <c r="SDR5" s="287"/>
      <c r="SDS5" s="287"/>
      <c r="SDT5" s="287"/>
      <c r="SDU5" s="287"/>
      <c r="SDV5" s="287"/>
      <c r="SDW5" s="287"/>
      <c r="SDX5" s="287"/>
      <c r="SDY5" s="287"/>
      <c r="SDZ5" s="287"/>
      <c r="SEA5" s="287"/>
      <c r="SEB5" s="287"/>
      <c r="SEC5" s="287"/>
      <c r="SED5" s="287"/>
      <c r="SEE5" s="287"/>
      <c r="SEF5" s="287"/>
      <c r="SEG5" s="287"/>
      <c r="SEH5" s="287"/>
      <c r="SEI5" s="287"/>
      <c r="SEJ5" s="287"/>
      <c r="SEK5" s="287"/>
      <c r="SEL5" s="287"/>
      <c r="SEM5" s="287"/>
      <c r="SEN5" s="287"/>
      <c r="SEO5" s="287"/>
      <c r="SEP5" s="287"/>
      <c r="SEQ5" s="287"/>
      <c r="SER5" s="287"/>
      <c r="SES5" s="287"/>
      <c r="SET5" s="287"/>
      <c r="SEU5" s="287"/>
      <c r="SEV5" s="287"/>
      <c r="SEW5" s="287"/>
      <c r="SEX5" s="287"/>
      <c r="SEY5" s="287"/>
      <c r="SEZ5" s="287"/>
      <c r="SFA5" s="287"/>
      <c r="SFB5" s="287"/>
      <c r="SFC5" s="287"/>
      <c r="SFD5" s="287"/>
      <c r="SFE5" s="287"/>
      <c r="SFF5" s="287"/>
      <c r="SFG5" s="287"/>
      <c r="SFH5" s="287"/>
      <c r="SFI5" s="287"/>
      <c r="SFJ5" s="287"/>
      <c r="SFK5" s="287"/>
      <c r="SFL5" s="287"/>
      <c r="SFM5" s="287"/>
      <c r="SFN5" s="287"/>
      <c r="SFO5" s="287"/>
      <c r="SFP5" s="287"/>
      <c r="SFQ5" s="287"/>
      <c r="SFR5" s="287"/>
      <c r="SFS5" s="287"/>
      <c r="SFT5" s="287"/>
      <c r="SFU5" s="287"/>
      <c r="SFV5" s="287"/>
      <c r="SFW5" s="287"/>
      <c r="SFX5" s="287"/>
      <c r="SFY5" s="287"/>
      <c r="SFZ5" s="287"/>
      <c r="SGA5" s="287"/>
      <c r="SGB5" s="287"/>
      <c r="SGC5" s="287"/>
      <c r="SGD5" s="287"/>
      <c r="SGE5" s="287"/>
      <c r="SGF5" s="287"/>
      <c r="SGG5" s="287"/>
      <c r="SGH5" s="287"/>
      <c r="SGI5" s="287"/>
      <c r="SGJ5" s="287"/>
      <c r="SGK5" s="287"/>
      <c r="SGL5" s="287"/>
      <c r="SGM5" s="287"/>
      <c r="SGN5" s="287"/>
      <c r="SGO5" s="287"/>
      <c r="SGP5" s="287"/>
      <c r="SGQ5" s="287"/>
      <c r="SGR5" s="287"/>
      <c r="SGS5" s="287"/>
      <c r="SGT5" s="287"/>
      <c r="SGU5" s="287"/>
      <c r="SGV5" s="287"/>
      <c r="SGW5" s="287"/>
      <c r="SGX5" s="287"/>
      <c r="SGY5" s="287"/>
      <c r="SGZ5" s="287"/>
      <c r="SHA5" s="287"/>
      <c r="SHB5" s="287"/>
      <c r="SHC5" s="287"/>
      <c r="SHD5" s="287"/>
      <c r="SHE5" s="287"/>
      <c r="SHF5" s="287"/>
      <c r="SHG5" s="287"/>
      <c r="SHH5" s="287"/>
      <c r="SHI5" s="287"/>
      <c r="SHJ5" s="287"/>
      <c r="SHK5" s="287"/>
      <c r="SHL5" s="287"/>
      <c r="SHM5" s="287"/>
      <c r="SHN5" s="287"/>
      <c r="SHO5" s="287"/>
      <c r="SHP5" s="287"/>
      <c r="SHQ5" s="287"/>
      <c r="SHR5" s="287"/>
      <c r="SHS5" s="287"/>
      <c r="SHT5" s="287"/>
      <c r="SHU5" s="287"/>
      <c r="SHV5" s="287"/>
      <c r="SHW5" s="287"/>
      <c r="SHX5" s="287"/>
      <c r="SHY5" s="287"/>
      <c r="SHZ5" s="287"/>
      <c r="SIA5" s="287"/>
      <c r="SIB5" s="287"/>
      <c r="SIC5" s="287"/>
      <c r="SID5" s="287"/>
      <c r="SIE5" s="287"/>
      <c r="SIF5" s="287"/>
      <c r="SIG5" s="287"/>
      <c r="SIH5" s="287"/>
      <c r="SII5" s="287"/>
      <c r="SIJ5" s="287"/>
      <c r="SIK5" s="287"/>
      <c r="SIL5" s="287"/>
      <c r="SIM5" s="287"/>
      <c r="SIN5" s="287"/>
      <c r="SIO5" s="287"/>
      <c r="SIP5" s="287"/>
      <c r="SIQ5" s="287"/>
      <c r="SIR5" s="287"/>
      <c r="SIS5" s="287"/>
      <c r="SIT5" s="287"/>
      <c r="SIU5" s="287"/>
      <c r="SIV5" s="287"/>
      <c r="SIW5" s="287"/>
      <c r="SIX5" s="287"/>
      <c r="SIY5" s="287"/>
      <c r="SIZ5" s="287"/>
      <c r="SJA5" s="287"/>
      <c r="SJB5" s="287"/>
      <c r="SJC5" s="287"/>
      <c r="SJD5" s="287"/>
      <c r="SJE5" s="287"/>
      <c r="SJF5" s="287"/>
      <c r="SJG5" s="287"/>
      <c r="SJH5" s="287"/>
      <c r="SJI5" s="287"/>
      <c r="SJJ5" s="287"/>
      <c r="SJK5" s="287"/>
      <c r="SJL5" s="287"/>
      <c r="SJM5" s="287"/>
      <c r="SJN5" s="287"/>
      <c r="SJO5" s="287"/>
      <c r="SJP5" s="287"/>
      <c r="SJQ5" s="287"/>
      <c r="SJR5" s="287"/>
      <c r="SJS5" s="287"/>
      <c r="SJT5" s="287"/>
      <c r="SJU5" s="287"/>
      <c r="SJV5" s="287"/>
      <c r="SJW5" s="287"/>
      <c r="SJX5" s="287"/>
      <c r="SJY5" s="287"/>
      <c r="SJZ5" s="287"/>
      <c r="SKA5" s="287"/>
      <c r="SKB5" s="287"/>
      <c r="SKC5" s="287"/>
      <c r="SKD5" s="287"/>
      <c r="SKE5" s="287"/>
      <c r="SKF5" s="287"/>
      <c r="SKG5" s="287"/>
      <c r="SKH5" s="287"/>
      <c r="SKI5" s="287"/>
      <c r="SKJ5" s="287"/>
      <c r="SKK5" s="287"/>
      <c r="SKL5" s="287"/>
      <c r="SKM5" s="287"/>
      <c r="SKN5" s="287"/>
      <c r="SKO5" s="287"/>
      <c r="SKP5" s="287"/>
      <c r="SKQ5" s="287"/>
      <c r="SKR5" s="287"/>
      <c r="SKS5" s="287"/>
      <c r="SKT5" s="287"/>
      <c r="SKU5" s="287"/>
      <c r="SKV5" s="287"/>
      <c r="SKW5" s="287"/>
      <c r="SKX5" s="287"/>
      <c r="SKY5" s="287"/>
      <c r="SKZ5" s="287"/>
      <c r="SLA5" s="287"/>
      <c r="SLB5" s="287"/>
      <c r="SLC5" s="287"/>
      <c r="SLD5" s="287"/>
      <c r="SLE5" s="287"/>
      <c r="SLF5" s="287"/>
      <c r="SLG5" s="287"/>
      <c r="SLH5" s="287"/>
      <c r="SLI5" s="287"/>
      <c r="SLJ5" s="287"/>
      <c r="SLK5" s="287"/>
      <c r="SLL5" s="287"/>
      <c r="SLM5" s="287"/>
      <c r="SLN5" s="287"/>
      <c r="SLO5" s="287"/>
      <c r="SLP5" s="287"/>
      <c r="SLQ5" s="287"/>
      <c r="SLR5" s="287"/>
      <c r="SLS5" s="287"/>
      <c r="SLT5" s="287"/>
      <c r="SLU5" s="287"/>
      <c r="SLV5" s="287"/>
      <c r="SLW5" s="287"/>
      <c r="SLX5" s="287"/>
      <c r="SLY5" s="287"/>
      <c r="SLZ5" s="287"/>
      <c r="SMA5" s="287"/>
      <c r="SMB5" s="287"/>
      <c r="SMC5" s="287"/>
      <c r="SMD5" s="287"/>
      <c r="SME5" s="287"/>
      <c r="SMF5" s="287"/>
      <c r="SMG5" s="287"/>
      <c r="SMH5" s="287"/>
      <c r="SMI5" s="287"/>
      <c r="SMJ5" s="287"/>
      <c r="SMK5" s="287"/>
      <c r="SML5" s="287"/>
      <c r="SMM5" s="287"/>
      <c r="SMN5" s="287"/>
      <c r="SMO5" s="287"/>
      <c r="SMP5" s="287"/>
      <c r="SMQ5" s="287"/>
      <c r="SMR5" s="287"/>
      <c r="SMS5" s="287"/>
      <c r="SMT5" s="287"/>
      <c r="SMU5" s="287"/>
      <c r="SMV5" s="287"/>
      <c r="SMW5" s="287"/>
      <c r="SMX5" s="287"/>
      <c r="SMY5" s="287"/>
      <c r="SMZ5" s="287"/>
      <c r="SNA5" s="287"/>
      <c r="SNB5" s="287"/>
      <c r="SNC5" s="287"/>
      <c r="SND5" s="287"/>
      <c r="SNE5" s="287"/>
      <c r="SNF5" s="287"/>
      <c r="SNG5" s="287"/>
      <c r="SNH5" s="287"/>
      <c r="SNI5" s="287"/>
      <c r="SNJ5" s="287"/>
      <c r="SNK5" s="287"/>
      <c r="SNL5" s="287"/>
      <c r="SNM5" s="287"/>
      <c r="SNN5" s="287"/>
      <c r="SNO5" s="287"/>
      <c r="SNP5" s="287"/>
      <c r="SNQ5" s="287"/>
      <c r="SNR5" s="287"/>
      <c r="SNS5" s="287"/>
      <c r="SNT5" s="287"/>
      <c r="SNU5" s="287"/>
      <c r="SNV5" s="287"/>
      <c r="SNW5" s="287"/>
      <c r="SNX5" s="287"/>
      <c r="SNY5" s="287"/>
      <c r="SNZ5" s="287"/>
      <c r="SOA5" s="287"/>
      <c r="SOB5" s="287"/>
      <c r="SOC5" s="287"/>
      <c r="SOD5" s="287"/>
      <c r="SOE5" s="287"/>
      <c r="SOF5" s="287"/>
      <c r="SOG5" s="287"/>
      <c r="SOH5" s="287"/>
      <c r="SOI5" s="287"/>
      <c r="SOJ5" s="287"/>
      <c r="SOK5" s="287"/>
      <c r="SOL5" s="287"/>
      <c r="SOM5" s="287"/>
      <c r="SON5" s="287"/>
      <c r="SOO5" s="287"/>
      <c r="SOP5" s="287"/>
      <c r="SOQ5" s="287"/>
      <c r="SOR5" s="287"/>
      <c r="SOS5" s="287"/>
      <c r="SOT5" s="287"/>
      <c r="SOU5" s="287"/>
      <c r="SOV5" s="287"/>
      <c r="SOW5" s="287"/>
      <c r="SOX5" s="287"/>
      <c r="SOY5" s="287"/>
      <c r="SOZ5" s="287"/>
      <c r="SPA5" s="287"/>
      <c r="SPB5" s="287"/>
      <c r="SPC5" s="287"/>
      <c r="SPD5" s="287"/>
      <c r="SPE5" s="287"/>
      <c r="SPF5" s="287"/>
      <c r="SPG5" s="287"/>
      <c r="SPH5" s="287"/>
      <c r="SPI5" s="287"/>
      <c r="SPJ5" s="287"/>
      <c r="SPK5" s="287"/>
      <c r="SPL5" s="287"/>
      <c r="SPM5" s="287"/>
      <c r="SPN5" s="287"/>
      <c r="SPO5" s="287"/>
      <c r="SPP5" s="287"/>
      <c r="SPQ5" s="287"/>
      <c r="SPR5" s="287"/>
      <c r="SPS5" s="287"/>
      <c r="SPT5" s="287"/>
      <c r="SPU5" s="287"/>
      <c r="SPV5" s="287"/>
      <c r="SPW5" s="287"/>
      <c r="SPX5" s="287"/>
      <c r="SPY5" s="287"/>
      <c r="SPZ5" s="287"/>
      <c r="SQA5" s="287"/>
      <c r="SQB5" s="287"/>
      <c r="SQC5" s="287"/>
      <c r="SQD5" s="287"/>
      <c r="SQE5" s="287"/>
      <c r="SQF5" s="287"/>
      <c r="SQG5" s="287"/>
      <c r="SQH5" s="287"/>
      <c r="SQI5" s="287"/>
      <c r="SQJ5" s="287"/>
      <c r="SQK5" s="287"/>
      <c r="SQL5" s="287"/>
      <c r="SQM5" s="287"/>
      <c r="SQN5" s="287"/>
      <c r="SQO5" s="287"/>
      <c r="SQP5" s="287"/>
      <c r="SQQ5" s="287"/>
      <c r="SQR5" s="287"/>
      <c r="SQS5" s="287"/>
      <c r="SQT5" s="287"/>
      <c r="SQU5" s="287"/>
      <c r="SQV5" s="287"/>
      <c r="SQW5" s="287"/>
      <c r="SQX5" s="287"/>
      <c r="SQY5" s="287"/>
      <c r="SQZ5" s="287"/>
      <c r="SRA5" s="287"/>
      <c r="SRB5" s="287"/>
      <c r="SRC5" s="287"/>
      <c r="SRD5" s="287"/>
      <c r="SRE5" s="287"/>
      <c r="SRF5" s="287"/>
      <c r="SRG5" s="287"/>
      <c r="SRH5" s="287"/>
      <c r="SRI5" s="287"/>
      <c r="SRJ5" s="287"/>
      <c r="SRK5" s="287"/>
      <c r="SRL5" s="287"/>
      <c r="SRM5" s="287"/>
      <c r="SRN5" s="287"/>
      <c r="SRO5" s="287"/>
      <c r="SRP5" s="287"/>
      <c r="SRQ5" s="287"/>
      <c r="SRR5" s="287"/>
      <c r="SRS5" s="287"/>
      <c r="SRT5" s="287"/>
      <c r="SRU5" s="287"/>
      <c r="SRV5" s="287"/>
      <c r="SRW5" s="287"/>
      <c r="SRX5" s="287"/>
      <c r="SRY5" s="287"/>
      <c r="SRZ5" s="287"/>
      <c r="SSA5" s="287"/>
      <c r="SSB5" s="287"/>
      <c r="SSC5" s="287"/>
      <c r="SSD5" s="287"/>
      <c r="SSE5" s="287"/>
      <c r="SSF5" s="287"/>
      <c r="SSG5" s="287"/>
      <c r="SSH5" s="287"/>
      <c r="SSI5" s="287"/>
      <c r="SSJ5" s="287"/>
      <c r="SSK5" s="287"/>
      <c r="SSL5" s="287"/>
      <c r="SSM5" s="287"/>
      <c r="SSN5" s="287"/>
      <c r="SSO5" s="287"/>
      <c r="SSP5" s="287"/>
      <c r="SSQ5" s="287"/>
      <c r="SSR5" s="287"/>
      <c r="SSS5" s="287"/>
      <c r="SST5" s="287"/>
      <c r="SSU5" s="287"/>
      <c r="SSV5" s="287"/>
      <c r="SSW5" s="287"/>
      <c r="SSX5" s="287"/>
      <c r="SSY5" s="287"/>
      <c r="SSZ5" s="287"/>
      <c r="STA5" s="287"/>
      <c r="STB5" s="287"/>
      <c r="STC5" s="287"/>
      <c r="STD5" s="287"/>
      <c r="STE5" s="287"/>
      <c r="STF5" s="287"/>
      <c r="STG5" s="287"/>
      <c r="STH5" s="287"/>
      <c r="STI5" s="287"/>
      <c r="STJ5" s="287"/>
      <c r="STK5" s="287"/>
      <c r="STL5" s="287"/>
      <c r="STM5" s="287"/>
      <c r="STN5" s="287"/>
      <c r="STO5" s="287"/>
      <c r="STP5" s="287"/>
      <c r="STQ5" s="287"/>
      <c r="STR5" s="287"/>
      <c r="STS5" s="287"/>
      <c r="STT5" s="287"/>
      <c r="STU5" s="287"/>
      <c r="STV5" s="287"/>
      <c r="STW5" s="287"/>
      <c r="STX5" s="287"/>
      <c r="STY5" s="287"/>
      <c r="STZ5" s="287"/>
      <c r="SUA5" s="287"/>
      <c r="SUB5" s="287"/>
      <c r="SUC5" s="287"/>
      <c r="SUD5" s="287"/>
      <c r="SUE5" s="287"/>
      <c r="SUF5" s="287"/>
      <c r="SUG5" s="287"/>
      <c r="SUH5" s="287"/>
      <c r="SUI5" s="287"/>
      <c r="SUJ5" s="287"/>
      <c r="SUK5" s="287"/>
      <c r="SUL5" s="287"/>
      <c r="SUM5" s="287"/>
      <c r="SUN5" s="287"/>
      <c r="SUO5" s="287"/>
      <c r="SUP5" s="287"/>
      <c r="SUQ5" s="287"/>
      <c r="SUR5" s="287"/>
      <c r="SUS5" s="287"/>
      <c r="SUT5" s="287"/>
      <c r="SUU5" s="287"/>
      <c r="SUV5" s="287"/>
      <c r="SUW5" s="287"/>
      <c r="SUX5" s="287"/>
      <c r="SUY5" s="287"/>
      <c r="SUZ5" s="287"/>
      <c r="SVA5" s="287"/>
      <c r="SVB5" s="287"/>
      <c r="SVC5" s="287"/>
      <c r="SVD5" s="287"/>
      <c r="SVE5" s="287"/>
      <c r="SVF5" s="287"/>
      <c r="SVG5" s="287"/>
      <c r="SVH5" s="287"/>
      <c r="SVI5" s="287"/>
      <c r="SVJ5" s="287"/>
      <c r="SVK5" s="287"/>
      <c r="SVL5" s="287"/>
      <c r="SVM5" s="287"/>
      <c r="SVN5" s="287"/>
      <c r="SVO5" s="287"/>
      <c r="SVP5" s="287"/>
      <c r="SVQ5" s="287"/>
      <c r="SVR5" s="287"/>
      <c r="SVS5" s="287"/>
      <c r="SVT5" s="287"/>
      <c r="SVU5" s="287"/>
      <c r="SVV5" s="287"/>
      <c r="SVW5" s="287"/>
      <c r="SVX5" s="287"/>
      <c r="SVY5" s="287"/>
      <c r="SVZ5" s="287"/>
      <c r="SWA5" s="287"/>
      <c r="SWB5" s="287"/>
      <c r="SWC5" s="287"/>
      <c r="SWD5" s="287"/>
      <c r="SWE5" s="287"/>
      <c r="SWF5" s="287"/>
      <c r="SWG5" s="287"/>
      <c r="SWH5" s="287"/>
      <c r="SWI5" s="287"/>
      <c r="SWJ5" s="287"/>
      <c r="SWK5" s="287"/>
      <c r="SWL5" s="287"/>
      <c r="SWM5" s="287"/>
      <c r="SWN5" s="287"/>
      <c r="SWO5" s="287"/>
      <c r="SWP5" s="287"/>
      <c r="SWQ5" s="287"/>
      <c r="SWR5" s="287"/>
      <c r="SWS5" s="287"/>
      <c r="SWT5" s="287"/>
      <c r="SWU5" s="287"/>
      <c r="SWV5" s="287"/>
      <c r="SWW5" s="287"/>
      <c r="SWX5" s="287"/>
      <c r="SWY5" s="287"/>
      <c r="SWZ5" s="287"/>
      <c r="SXA5" s="287"/>
      <c r="SXB5" s="287"/>
      <c r="SXC5" s="287"/>
      <c r="SXD5" s="287"/>
      <c r="SXE5" s="287"/>
      <c r="SXF5" s="287"/>
      <c r="SXG5" s="287"/>
      <c r="SXH5" s="287"/>
      <c r="SXI5" s="287"/>
      <c r="SXJ5" s="287"/>
      <c r="SXK5" s="287"/>
      <c r="SXL5" s="287"/>
      <c r="SXM5" s="287"/>
      <c r="SXN5" s="287"/>
      <c r="SXO5" s="287"/>
      <c r="SXP5" s="287"/>
      <c r="SXQ5" s="287"/>
      <c r="SXR5" s="287"/>
      <c r="SXS5" s="287"/>
      <c r="SXT5" s="287"/>
      <c r="SXU5" s="287"/>
      <c r="SXV5" s="287"/>
      <c r="SXW5" s="287"/>
      <c r="SXX5" s="287"/>
      <c r="SXY5" s="287"/>
      <c r="SXZ5" s="287"/>
      <c r="SYA5" s="287"/>
      <c r="SYB5" s="287"/>
      <c r="SYC5" s="287"/>
      <c r="SYD5" s="287"/>
      <c r="SYE5" s="287"/>
      <c r="SYF5" s="287"/>
      <c r="SYG5" s="287"/>
      <c r="SYH5" s="287"/>
      <c r="SYI5" s="287"/>
      <c r="SYJ5" s="287"/>
      <c r="SYK5" s="287"/>
      <c r="SYL5" s="287"/>
      <c r="SYM5" s="287"/>
      <c r="SYN5" s="287"/>
      <c r="SYO5" s="287"/>
      <c r="SYP5" s="287"/>
      <c r="SYQ5" s="287"/>
      <c r="SYR5" s="287"/>
      <c r="SYS5" s="287"/>
      <c r="SYT5" s="287"/>
      <c r="SYU5" s="287"/>
      <c r="SYV5" s="287"/>
      <c r="SYW5" s="287"/>
      <c r="SYX5" s="287"/>
      <c r="SYY5" s="287"/>
      <c r="SYZ5" s="287"/>
      <c r="SZA5" s="287"/>
      <c r="SZB5" s="287"/>
      <c r="SZC5" s="287"/>
      <c r="SZD5" s="287"/>
      <c r="SZE5" s="287"/>
      <c r="SZF5" s="287"/>
      <c r="SZG5" s="287"/>
      <c r="SZH5" s="287"/>
      <c r="SZI5" s="287"/>
      <c r="SZJ5" s="287"/>
      <c r="SZK5" s="287"/>
      <c r="SZL5" s="287"/>
      <c r="SZM5" s="287"/>
      <c r="SZN5" s="287"/>
      <c r="SZO5" s="287"/>
      <c r="SZP5" s="287"/>
      <c r="SZQ5" s="287"/>
      <c r="SZR5" s="287"/>
      <c r="SZS5" s="287"/>
      <c r="SZT5" s="287"/>
      <c r="SZU5" s="287"/>
      <c r="SZV5" s="287"/>
      <c r="SZW5" s="287"/>
      <c r="SZX5" s="287"/>
      <c r="SZY5" s="287"/>
      <c r="SZZ5" s="287"/>
      <c r="TAA5" s="287"/>
      <c r="TAB5" s="287"/>
      <c r="TAC5" s="287"/>
      <c r="TAD5" s="287"/>
      <c r="TAE5" s="287"/>
      <c r="TAF5" s="287"/>
      <c r="TAG5" s="287"/>
      <c r="TAH5" s="287"/>
      <c r="TAI5" s="287"/>
      <c r="TAJ5" s="287"/>
      <c r="TAK5" s="287"/>
      <c r="TAL5" s="287"/>
      <c r="TAM5" s="287"/>
      <c r="TAN5" s="287"/>
      <c r="TAO5" s="287"/>
      <c r="TAP5" s="287"/>
      <c r="TAQ5" s="287"/>
      <c r="TAR5" s="287"/>
      <c r="TAS5" s="287"/>
      <c r="TAT5" s="287"/>
      <c r="TAU5" s="287"/>
      <c r="TAV5" s="287"/>
      <c r="TAW5" s="287"/>
      <c r="TAX5" s="287"/>
      <c r="TAY5" s="287"/>
      <c r="TAZ5" s="287"/>
      <c r="TBA5" s="287"/>
      <c r="TBB5" s="287"/>
      <c r="TBC5" s="287"/>
      <c r="TBD5" s="287"/>
      <c r="TBE5" s="287"/>
      <c r="TBF5" s="287"/>
      <c r="TBG5" s="287"/>
      <c r="TBH5" s="287"/>
      <c r="TBI5" s="287"/>
      <c r="TBJ5" s="287"/>
      <c r="TBK5" s="287"/>
      <c r="TBL5" s="287"/>
      <c r="TBM5" s="287"/>
      <c r="TBN5" s="287"/>
      <c r="TBO5" s="287"/>
      <c r="TBP5" s="287"/>
      <c r="TBQ5" s="287"/>
      <c r="TBR5" s="287"/>
      <c r="TBS5" s="287"/>
      <c r="TBT5" s="287"/>
      <c r="TBU5" s="287"/>
      <c r="TBV5" s="287"/>
      <c r="TBW5" s="287"/>
      <c r="TBX5" s="287"/>
      <c r="TBY5" s="287"/>
      <c r="TBZ5" s="287"/>
      <c r="TCA5" s="287"/>
      <c r="TCB5" s="287"/>
      <c r="TCC5" s="287"/>
      <c r="TCD5" s="287"/>
      <c r="TCE5" s="287"/>
      <c r="TCF5" s="287"/>
      <c r="TCG5" s="287"/>
      <c r="TCH5" s="287"/>
      <c r="TCI5" s="287"/>
      <c r="TCJ5" s="287"/>
      <c r="TCK5" s="287"/>
      <c r="TCL5" s="287"/>
      <c r="TCM5" s="287"/>
      <c r="TCN5" s="287"/>
      <c r="TCO5" s="287"/>
      <c r="TCP5" s="287"/>
      <c r="TCQ5" s="287"/>
      <c r="TCR5" s="287"/>
      <c r="TCS5" s="287"/>
      <c r="TCT5" s="287"/>
      <c r="TCU5" s="287"/>
      <c r="TCV5" s="287"/>
      <c r="TCW5" s="287"/>
      <c r="TCX5" s="287"/>
      <c r="TCY5" s="287"/>
      <c r="TCZ5" s="287"/>
      <c r="TDA5" s="287"/>
      <c r="TDB5" s="287"/>
      <c r="TDC5" s="287"/>
      <c r="TDD5" s="287"/>
      <c r="TDE5" s="287"/>
      <c r="TDF5" s="287"/>
      <c r="TDG5" s="287"/>
      <c r="TDH5" s="287"/>
      <c r="TDI5" s="287"/>
      <c r="TDJ5" s="287"/>
      <c r="TDK5" s="287"/>
      <c r="TDL5" s="287"/>
      <c r="TDM5" s="287"/>
      <c r="TDN5" s="287"/>
      <c r="TDO5" s="287"/>
      <c r="TDP5" s="287"/>
      <c r="TDQ5" s="287"/>
      <c r="TDR5" s="287"/>
      <c r="TDS5" s="287"/>
      <c r="TDT5" s="287"/>
      <c r="TDU5" s="287"/>
      <c r="TDV5" s="287"/>
      <c r="TDW5" s="287"/>
      <c r="TDX5" s="287"/>
      <c r="TDY5" s="287"/>
      <c r="TDZ5" s="287"/>
      <c r="TEA5" s="287"/>
      <c r="TEB5" s="287"/>
      <c r="TEC5" s="287"/>
      <c r="TED5" s="287"/>
      <c r="TEE5" s="287"/>
      <c r="TEF5" s="287"/>
      <c r="TEG5" s="287"/>
      <c r="TEH5" s="287"/>
      <c r="TEI5" s="287"/>
      <c r="TEJ5" s="287"/>
      <c r="TEK5" s="287"/>
      <c r="TEL5" s="287"/>
      <c r="TEM5" s="287"/>
      <c r="TEN5" s="287"/>
      <c r="TEO5" s="287"/>
      <c r="TEP5" s="287"/>
      <c r="TEQ5" s="287"/>
      <c r="TER5" s="287"/>
      <c r="TES5" s="287"/>
      <c r="TET5" s="287"/>
      <c r="TEU5" s="287"/>
      <c r="TEV5" s="287"/>
      <c r="TEW5" s="287"/>
      <c r="TEX5" s="287"/>
      <c r="TEY5" s="287"/>
      <c r="TEZ5" s="287"/>
      <c r="TFA5" s="287"/>
      <c r="TFB5" s="287"/>
      <c r="TFC5" s="287"/>
      <c r="TFD5" s="287"/>
      <c r="TFE5" s="287"/>
      <c r="TFF5" s="287"/>
      <c r="TFG5" s="287"/>
      <c r="TFH5" s="287"/>
      <c r="TFI5" s="287"/>
      <c r="TFJ5" s="287"/>
      <c r="TFK5" s="287"/>
      <c r="TFL5" s="287"/>
      <c r="TFM5" s="287"/>
      <c r="TFN5" s="287"/>
      <c r="TFO5" s="287"/>
      <c r="TFP5" s="287"/>
      <c r="TFQ5" s="287"/>
      <c r="TFR5" s="287"/>
      <c r="TFS5" s="287"/>
      <c r="TFT5" s="287"/>
      <c r="TFU5" s="287"/>
      <c r="TFV5" s="287"/>
      <c r="TFW5" s="287"/>
      <c r="TFX5" s="287"/>
      <c r="TFY5" s="287"/>
      <c r="TFZ5" s="287"/>
      <c r="TGA5" s="287"/>
      <c r="TGB5" s="287"/>
      <c r="TGC5" s="287"/>
      <c r="TGD5" s="287"/>
      <c r="TGE5" s="287"/>
      <c r="TGF5" s="287"/>
      <c r="TGG5" s="287"/>
      <c r="TGH5" s="287"/>
      <c r="TGI5" s="287"/>
      <c r="TGJ5" s="287"/>
      <c r="TGK5" s="287"/>
      <c r="TGL5" s="287"/>
      <c r="TGM5" s="287"/>
      <c r="TGN5" s="287"/>
      <c r="TGO5" s="287"/>
      <c r="TGP5" s="287"/>
      <c r="TGQ5" s="287"/>
      <c r="TGR5" s="287"/>
      <c r="TGS5" s="287"/>
      <c r="TGT5" s="287"/>
      <c r="TGU5" s="287"/>
      <c r="TGV5" s="287"/>
      <c r="TGW5" s="287"/>
      <c r="TGX5" s="287"/>
      <c r="TGY5" s="287"/>
      <c r="TGZ5" s="287"/>
      <c r="THA5" s="287"/>
      <c r="THB5" s="287"/>
      <c r="THC5" s="287"/>
      <c r="THD5" s="287"/>
      <c r="THE5" s="287"/>
      <c r="THF5" s="287"/>
      <c r="THG5" s="287"/>
      <c r="THH5" s="287"/>
      <c r="THI5" s="287"/>
      <c r="THJ5" s="287"/>
      <c r="THK5" s="287"/>
      <c r="THL5" s="287"/>
      <c r="THM5" s="287"/>
      <c r="THN5" s="287"/>
      <c r="THO5" s="287"/>
      <c r="THP5" s="287"/>
      <c r="THQ5" s="287"/>
      <c r="THR5" s="287"/>
      <c r="THS5" s="287"/>
      <c r="THT5" s="287"/>
      <c r="THU5" s="287"/>
      <c r="THV5" s="287"/>
      <c r="THW5" s="287"/>
      <c r="THX5" s="287"/>
      <c r="THY5" s="287"/>
      <c r="THZ5" s="287"/>
      <c r="TIA5" s="287"/>
      <c r="TIB5" s="287"/>
      <c r="TIC5" s="287"/>
      <c r="TID5" s="287"/>
      <c r="TIE5" s="287"/>
      <c r="TIF5" s="287"/>
      <c r="TIG5" s="287"/>
      <c r="TIH5" s="287"/>
      <c r="TII5" s="287"/>
      <c r="TIJ5" s="287"/>
      <c r="TIK5" s="287"/>
      <c r="TIL5" s="287"/>
      <c r="TIM5" s="287"/>
      <c r="TIN5" s="287"/>
      <c r="TIO5" s="287"/>
      <c r="TIP5" s="287"/>
      <c r="TIQ5" s="287"/>
      <c r="TIR5" s="287"/>
      <c r="TIS5" s="287"/>
      <c r="TIT5" s="287"/>
      <c r="TIU5" s="287"/>
      <c r="TIV5" s="287"/>
      <c r="TIW5" s="287"/>
      <c r="TIX5" s="287"/>
      <c r="TIY5" s="287"/>
      <c r="TIZ5" s="287"/>
      <c r="TJA5" s="287"/>
      <c r="TJB5" s="287"/>
      <c r="TJC5" s="287"/>
      <c r="TJD5" s="287"/>
      <c r="TJE5" s="287"/>
      <c r="TJF5" s="287"/>
      <c r="TJG5" s="287"/>
      <c r="TJH5" s="287"/>
      <c r="TJI5" s="287"/>
      <c r="TJJ5" s="287"/>
      <c r="TJK5" s="287"/>
      <c r="TJL5" s="287"/>
      <c r="TJM5" s="287"/>
      <c r="TJN5" s="287"/>
      <c r="TJO5" s="287"/>
      <c r="TJP5" s="287"/>
      <c r="TJQ5" s="287"/>
      <c r="TJR5" s="287"/>
      <c r="TJS5" s="287"/>
      <c r="TJT5" s="287"/>
      <c r="TJU5" s="287"/>
      <c r="TJV5" s="287"/>
      <c r="TJW5" s="287"/>
      <c r="TJX5" s="287"/>
      <c r="TJY5" s="287"/>
      <c r="TJZ5" s="287"/>
      <c r="TKA5" s="287"/>
      <c r="TKB5" s="287"/>
      <c r="TKC5" s="287"/>
      <c r="TKD5" s="287"/>
      <c r="TKE5" s="287"/>
      <c r="TKF5" s="287"/>
      <c r="TKG5" s="287"/>
      <c r="TKH5" s="287"/>
      <c r="TKI5" s="287"/>
      <c r="TKJ5" s="287"/>
      <c r="TKK5" s="287"/>
      <c r="TKL5" s="287"/>
      <c r="TKM5" s="287"/>
      <c r="TKN5" s="287"/>
      <c r="TKO5" s="287"/>
      <c r="TKP5" s="287"/>
      <c r="TKQ5" s="287"/>
      <c r="TKR5" s="287"/>
      <c r="TKS5" s="287"/>
      <c r="TKT5" s="287"/>
      <c r="TKU5" s="287"/>
      <c r="TKV5" s="287"/>
      <c r="TKW5" s="287"/>
      <c r="TKX5" s="287"/>
      <c r="TKY5" s="287"/>
      <c r="TKZ5" s="287"/>
      <c r="TLA5" s="287"/>
      <c r="TLB5" s="287"/>
      <c r="TLC5" s="287"/>
      <c r="TLD5" s="287"/>
      <c r="TLE5" s="287"/>
      <c r="TLF5" s="287"/>
      <c r="TLG5" s="287"/>
      <c r="TLH5" s="287"/>
      <c r="TLI5" s="287"/>
      <c r="TLJ5" s="287"/>
      <c r="TLK5" s="287"/>
      <c r="TLL5" s="287"/>
      <c r="TLM5" s="287"/>
      <c r="TLN5" s="287"/>
      <c r="TLO5" s="287"/>
      <c r="TLP5" s="287"/>
      <c r="TLQ5" s="287"/>
      <c r="TLR5" s="287"/>
      <c r="TLS5" s="287"/>
      <c r="TLT5" s="287"/>
      <c r="TLU5" s="287"/>
      <c r="TLV5" s="287"/>
      <c r="TLW5" s="287"/>
      <c r="TLX5" s="287"/>
      <c r="TLY5" s="287"/>
      <c r="TLZ5" s="287"/>
      <c r="TMA5" s="287"/>
      <c r="TMB5" s="287"/>
      <c r="TMC5" s="287"/>
      <c r="TMD5" s="287"/>
      <c r="TME5" s="287"/>
      <c r="TMF5" s="287"/>
      <c r="TMG5" s="287"/>
      <c r="TMH5" s="287"/>
      <c r="TMI5" s="287"/>
      <c r="TMJ5" s="287"/>
      <c r="TMK5" s="287"/>
      <c r="TML5" s="287"/>
      <c r="TMM5" s="287"/>
      <c r="TMN5" s="287"/>
      <c r="TMO5" s="287"/>
      <c r="TMP5" s="287"/>
      <c r="TMQ5" s="287"/>
      <c r="TMR5" s="287"/>
      <c r="TMS5" s="287"/>
      <c r="TMT5" s="287"/>
      <c r="TMU5" s="287"/>
      <c r="TMV5" s="287"/>
      <c r="TMW5" s="287"/>
      <c r="TMX5" s="287"/>
      <c r="TMY5" s="287"/>
      <c r="TMZ5" s="287"/>
      <c r="TNA5" s="287"/>
      <c r="TNB5" s="287"/>
      <c r="TNC5" s="287"/>
      <c r="TND5" s="287"/>
      <c r="TNE5" s="287"/>
      <c r="TNF5" s="287"/>
      <c r="TNG5" s="287"/>
      <c r="TNH5" s="287"/>
      <c r="TNI5" s="287"/>
      <c r="TNJ5" s="287"/>
      <c r="TNK5" s="287"/>
      <c r="TNL5" s="287"/>
      <c r="TNM5" s="287"/>
      <c r="TNN5" s="287"/>
      <c r="TNO5" s="287"/>
      <c r="TNP5" s="287"/>
      <c r="TNQ5" s="287"/>
      <c r="TNR5" s="287"/>
      <c r="TNS5" s="287"/>
      <c r="TNT5" s="287"/>
      <c r="TNU5" s="287"/>
      <c r="TNV5" s="287"/>
      <c r="TNW5" s="287"/>
      <c r="TNX5" s="287"/>
      <c r="TNY5" s="287"/>
      <c r="TNZ5" s="287"/>
      <c r="TOA5" s="287"/>
      <c r="TOB5" s="287"/>
      <c r="TOC5" s="287"/>
      <c r="TOD5" s="287"/>
      <c r="TOE5" s="287"/>
      <c r="TOF5" s="287"/>
      <c r="TOG5" s="287"/>
      <c r="TOH5" s="287"/>
      <c r="TOI5" s="287"/>
      <c r="TOJ5" s="287"/>
      <c r="TOK5" s="287"/>
      <c r="TOL5" s="287"/>
      <c r="TOM5" s="287"/>
      <c r="TON5" s="287"/>
      <c r="TOO5" s="287"/>
      <c r="TOP5" s="287"/>
      <c r="TOQ5" s="287"/>
      <c r="TOR5" s="287"/>
      <c r="TOS5" s="287"/>
      <c r="TOT5" s="287"/>
      <c r="TOU5" s="287"/>
      <c r="TOV5" s="287"/>
      <c r="TOW5" s="287"/>
      <c r="TOX5" s="287"/>
      <c r="TOY5" s="287"/>
      <c r="TOZ5" s="287"/>
      <c r="TPA5" s="287"/>
      <c r="TPB5" s="287"/>
      <c r="TPC5" s="287"/>
      <c r="TPD5" s="287"/>
      <c r="TPE5" s="287"/>
      <c r="TPF5" s="287"/>
      <c r="TPG5" s="287"/>
      <c r="TPH5" s="287"/>
      <c r="TPI5" s="287"/>
      <c r="TPJ5" s="287"/>
      <c r="TPK5" s="287"/>
      <c r="TPL5" s="287"/>
      <c r="TPM5" s="287"/>
      <c r="TPN5" s="287"/>
      <c r="TPO5" s="287"/>
      <c r="TPP5" s="287"/>
      <c r="TPQ5" s="287"/>
      <c r="TPR5" s="287"/>
      <c r="TPS5" s="287"/>
      <c r="TPT5" s="287"/>
      <c r="TPU5" s="287"/>
      <c r="TPV5" s="287"/>
      <c r="TPW5" s="287"/>
      <c r="TPX5" s="287"/>
      <c r="TPY5" s="287"/>
      <c r="TPZ5" s="287"/>
      <c r="TQA5" s="287"/>
      <c r="TQB5" s="287"/>
      <c r="TQC5" s="287"/>
      <c r="TQD5" s="287"/>
      <c r="TQE5" s="287"/>
      <c r="TQF5" s="287"/>
      <c r="TQG5" s="287"/>
      <c r="TQH5" s="287"/>
      <c r="TQI5" s="287"/>
      <c r="TQJ5" s="287"/>
      <c r="TQK5" s="287"/>
      <c r="TQL5" s="287"/>
      <c r="TQM5" s="287"/>
      <c r="TQN5" s="287"/>
      <c r="TQO5" s="287"/>
      <c r="TQP5" s="287"/>
      <c r="TQQ5" s="287"/>
      <c r="TQR5" s="287"/>
      <c r="TQS5" s="287"/>
      <c r="TQT5" s="287"/>
      <c r="TQU5" s="287"/>
      <c r="TQV5" s="287"/>
      <c r="TQW5" s="287"/>
      <c r="TQX5" s="287"/>
      <c r="TQY5" s="287"/>
      <c r="TQZ5" s="287"/>
      <c r="TRA5" s="287"/>
      <c r="TRB5" s="287"/>
      <c r="TRC5" s="287"/>
      <c r="TRD5" s="287"/>
      <c r="TRE5" s="287"/>
      <c r="TRF5" s="287"/>
      <c r="TRG5" s="287"/>
      <c r="TRH5" s="287"/>
      <c r="TRI5" s="287"/>
      <c r="TRJ5" s="287"/>
      <c r="TRK5" s="287"/>
      <c r="TRL5" s="287"/>
      <c r="TRM5" s="287"/>
      <c r="TRN5" s="287"/>
      <c r="TRO5" s="287"/>
      <c r="TRP5" s="287"/>
      <c r="TRQ5" s="287"/>
      <c r="TRR5" s="287"/>
      <c r="TRS5" s="287"/>
      <c r="TRT5" s="287"/>
      <c r="TRU5" s="287"/>
      <c r="TRV5" s="287"/>
      <c r="TRW5" s="287"/>
      <c r="TRX5" s="287"/>
      <c r="TRY5" s="287"/>
      <c r="TRZ5" s="287"/>
      <c r="TSA5" s="287"/>
      <c r="TSB5" s="287"/>
      <c r="TSC5" s="287"/>
      <c r="TSD5" s="287"/>
      <c r="TSE5" s="287"/>
      <c r="TSF5" s="287"/>
      <c r="TSG5" s="287"/>
      <c r="TSH5" s="287"/>
      <c r="TSI5" s="287"/>
      <c r="TSJ5" s="287"/>
      <c r="TSK5" s="287"/>
      <c r="TSL5" s="287"/>
      <c r="TSM5" s="287"/>
      <c r="TSN5" s="287"/>
      <c r="TSO5" s="287"/>
      <c r="TSP5" s="287"/>
      <c r="TSQ5" s="287"/>
      <c r="TSR5" s="287"/>
      <c r="TSS5" s="287"/>
      <c r="TST5" s="287"/>
      <c r="TSU5" s="287"/>
      <c r="TSV5" s="287"/>
      <c r="TSW5" s="287"/>
      <c r="TSX5" s="287"/>
      <c r="TSY5" s="287"/>
      <c r="TSZ5" s="287"/>
      <c r="TTA5" s="287"/>
      <c r="TTB5" s="287"/>
      <c r="TTC5" s="287"/>
      <c r="TTD5" s="287"/>
      <c r="TTE5" s="287"/>
      <c r="TTF5" s="287"/>
      <c r="TTG5" s="287"/>
      <c r="TTH5" s="287"/>
      <c r="TTI5" s="287"/>
      <c r="TTJ5" s="287"/>
      <c r="TTK5" s="287"/>
      <c r="TTL5" s="287"/>
      <c r="TTM5" s="287"/>
      <c r="TTN5" s="287"/>
      <c r="TTO5" s="287"/>
      <c r="TTP5" s="287"/>
      <c r="TTQ5" s="287"/>
      <c r="TTR5" s="287"/>
      <c r="TTS5" s="287"/>
      <c r="TTT5" s="287"/>
      <c r="TTU5" s="287"/>
      <c r="TTV5" s="287"/>
      <c r="TTW5" s="287"/>
      <c r="TTX5" s="287"/>
      <c r="TTY5" s="287"/>
      <c r="TTZ5" s="287"/>
      <c r="TUA5" s="287"/>
      <c r="TUB5" s="287"/>
      <c r="TUC5" s="287"/>
      <c r="TUD5" s="287"/>
      <c r="TUE5" s="287"/>
      <c r="TUF5" s="287"/>
      <c r="TUG5" s="287"/>
      <c r="TUH5" s="287"/>
      <c r="TUI5" s="287"/>
      <c r="TUJ5" s="287"/>
      <c r="TUK5" s="287"/>
      <c r="TUL5" s="287"/>
      <c r="TUM5" s="287"/>
      <c r="TUN5" s="287"/>
      <c r="TUO5" s="287"/>
      <c r="TUP5" s="287"/>
      <c r="TUQ5" s="287"/>
      <c r="TUR5" s="287"/>
      <c r="TUS5" s="287"/>
      <c r="TUT5" s="287"/>
      <c r="TUU5" s="287"/>
      <c r="TUV5" s="287"/>
      <c r="TUW5" s="287"/>
      <c r="TUX5" s="287"/>
      <c r="TUY5" s="287"/>
      <c r="TUZ5" s="287"/>
      <c r="TVA5" s="287"/>
      <c r="TVB5" s="287"/>
      <c r="TVC5" s="287"/>
      <c r="TVD5" s="287"/>
      <c r="TVE5" s="287"/>
      <c r="TVF5" s="287"/>
      <c r="TVG5" s="287"/>
      <c r="TVH5" s="287"/>
      <c r="TVI5" s="287"/>
      <c r="TVJ5" s="287"/>
      <c r="TVK5" s="287"/>
      <c r="TVL5" s="287"/>
      <c r="TVM5" s="287"/>
      <c r="TVN5" s="287"/>
      <c r="TVO5" s="287"/>
      <c r="TVP5" s="287"/>
      <c r="TVQ5" s="287"/>
      <c r="TVR5" s="287"/>
      <c r="TVS5" s="287"/>
      <c r="TVT5" s="287"/>
      <c r="TVU5" s="287"/>
      <c r="TVV5" s="287"/>
      <c r="TVW5" s="287"/>
      <c r="TVX5" s="287"/>
      <c r="TVY5" s="287"/>
      <c r="TVZ5" s="287"/>
      <c r="TWA5" s="287"/>
      <c r="TWB5" s="287"/>
      <c r="TWC5" s="287"/>
      <c r="TWD5" s="287"/>
      <c r="TWE5" s="287"/>
      <c r="TWF5" s="287"/>
      <c r="TWG5" s="287"/>
      <c r="TWH5" s="287"/>
      <c r="TWI5" s="287"/>
      <c r="TWJ5" s="287"/>
      <c r="TWK5" s="287"/>
      <c r="TWL5" s="287"/>
      <c r="TWM5" s="287"/>
      <c r="TWN5" s="287"/>
      <c r="TWO5" s="287"/>
      <c r="TWP5" s="287"/>
      <c r="TWQ5" s="287"/>
      <c r="TWR5" s="287"/>
      <c r="TWS5" s="287"/>
      <c r="TWT5" s="287"/>
      <c r="TWU5" s="287"/>
      <c r="TWV5" s="287"/>
      <c r="TWW5" s="287"/>
      <c r="TWX5" s="287"/>
      <c r="TWY5" s="287"/>
      <c r="TWZ5" s="287"/>
      <c r="TXA5" s="287"/>
      <c r="TXB5" s="287"/>
      <c r="TXC5" s="287"/>
      <c r="TXD5" s="287"/>
      <c r="TXE5" s="287"/>
      <c r="TXF5" s="287"/>
      <c r="TXG5" s="287"/>
      <c r="TXH5" s="287"/>
      <c r="TXI5" s="287"/>
      <c r="TXJ5" s="287"/>
      <c r="TXK5" s="287"/>
      <c r="TXL5" s="287"/>
      <c r="TXM5" s="287"/>
      <c r="TXN5" s="287"/>
      <c r="TXO5" s="287"/>
      <c r="TXP5" s="287"/>
      <c r="TXQ5" s="287"/>
      <c r="TXR5" s="287"/>
      <c r="TXS5" s="287"/>
      <c r="TXT5" s="287"/>
      <c r="TXU5" s="287"/>
      <c r="TXV5" s="287"/>
      <c r="TXW5" s="287"/>
      <c r="TXX5" s="287"/>
      <c r="TXY5" s="287"/>
      <c r="TXZ5" s="287"/>
      <c r="TYA5" s="287"/>
      <c r="TYB5" s="287"/>
      <c r="TYC5" s="287"/>
      <c r="TYD5" s="287"/>
      <c r="TYE5" s="287"/>
      <c r="TYF5" s="287"/>
      <c r="TYG5" s="287"/>
      <c r="TYH5" s="287"/>
      <c r="TYI5" s="287"/>
      <c r="TYJ5" s="287"/>
      <c r="TYK5" s="287"/>
      <c r="TYL5" s="287"/>
      <c r="TYM5" s="287"/>
      <c r="TYN5" s="287"/>
      <c r="TYO5" s="287"/>
      <c r="TYP5" s="287"/>
      <c r="TYQ5" s="287"/>
      <c r="TYR5" s="287"/>
      <c r="TYS5" s="287"/>
      <c r="TYT5" s="287"/>
      <c r="TYU5" s="287"/>
      <c r="TYV5" s="287"/>
      <c r="TYW5" s="287"/>
      <c r="TYX5" s="287"/>
      <c r="TYY5" s="287"/>
      <c r="TYZ5" s="287"/>
      <c r="TZA5" s="287"/>
      <c r="TZB5" s="287"/>
      <c r="TZC5" s="287"/>
      <c r="TZD5" s="287"/>
      <c r="TZE5" s="287"/>
      <c r="TZF5" s="287"/>
      <c r="TZG5" s="287"/>
      <c r="TZH5" s="287"/>
      <c r="TZI5" s="287"/>
      <c r="TZJ5" s="287"/>
      <c r="TZK5" s="287"/>
      <c r="TZL5" s="287"/>
      <c r="TZM5" s="287"/>
      <c r="TZN5" s="287"/>
      <c r="TZO5" s="287"/>
      <c r="TZP5" s="287"/>
      <c r="TZQ5" s="287"/>
      <c r="TZR5" s="287"/>
      <c r="TZS5" s="287"/>
      <c r="TZT5" s="287"/>
      <c r="TZU5" s="287"/>
      <c r="TZV5" s="287"/>
      <c r="TZW5" s="287"/>
      <c r="TZX5" s="287"/>
      <c r="TZY5" s="287"/>
      <c r="TZZ5" s="287"/>
      <c r="UAA5" s="287"/>
      <c r="UAB5" s="287"/>
      <c r="UAC5" s="287"/>
      <c r="UAD5" s="287"/>
      <c r="UAE5" s="287"/>
      <c r="UAF5" s="287"/>
      <c r="UAG5" s="287"/>
      <c r="UAH5" s="287"/>
      <c r="UAI5" s="287"/>
      <c r="UAJ5" s="287"/>
      <c r="UAK5" s="287"/>
      <c r="UAL5" s="287"/>
      <c r="UAM5" s="287"/>
      <c r="UAN5" s="287"/>
      <c r="UAO5" s="287"/>
      <c r="UAP5" s="287"/>
      <c r="UAQ5" s="287"/>
      <c r="UAR5" s="287"/>
      <c r="UAS5" s="287"/>
      <c r="UAT5" s="287"/>
      <c r="UAU5" s="287"/>
      <c r="UAV5" s="287"/>
      <c r="UAW5" s="287"/>
      <c r="UAX5" s="287"/>
      <c r="UAY5" s="287"/>
      <c r="UAZ5" s="287"/>
      <c r="UBA5" s="287"/>
      <c r="UBB5" s="287"/>
      <c r="UBC5" s="287"/>
      <c r="UBD5" s="287"/>
      <c r="UBE5" s="287"/>
      <c r="UBF5" s="287"/>
      <c r="UBG5" s="287"/>
      <c r="UBH5" s="287"/>
      <c r="UBI5" s="287"/>
      <c r="UBJ5" s="287"/>
      <c r="UBK5" s="287"/>
      <c r="UBL5" s="287"/>
      <c r="UBM5" s="287"/>
      <c r="UBN5" s="287"/>
      <c r="UBO5" s="287"/>
      <c r="UBP5" s="287"/>
      <c r="UBQ5" s="287"/>
      <c r="UBR5" s="287"/>
      <c r="UBS5" s="287"/>
      <c r="UBT5" s="287"/>
      <c r="UBU5" s="287"/>
      <c r="UBV5" s="287"/>
      <c r="UBW5" s="287"/>
      <c r="UBX5" s="287"/>
      <c r="UBY5" s="287"/>
      <c r="UBZ5" s="287"/>
      <c r="UCA5" s="287"/>
      <c r="UCB5" s="287"/>
      <c r="UCC5" s="287"/>
      <c r="UCD5" s="287"/>
      <c r="UCE5" s="287"/>
      <c r="UCF5" s="287"/>
      <c r="UCG5" s="287"/>
      <c r="UCH5" s="287"/>
      <c r="UCI5" s="287"/>
      <c r="UCJ5" s="287"/>
      <c r="UCK5" s="287"/>
      <c r="UCL5" s="287"/>
      <c r="UCM5" s="287"/>
      <c r="UCN5" s="287"/>
      <c r="UCO5" s="287"/>
      <c r="UCP5" s="287"/>
      <c r="UCQ5" s="287"/>
      <c r="UCR5" s="287"/>
      <c r="UCS5" s="287"/>
      <c r="UCT5" s="287"/>
      <c r="UCU5" s="287"/>
      <c r="UCV5" s="287"/>
      <c r="UCW5" s="287"/>
      <c r="UCX5" s="287"/>
      <c r="UCY5" s="287"/>
      <c r="UCZ5" s="287"/>
      <c r="UDA5" s="287"/>
      <c r="UDB5" s="287"/>
      <c r="UDC5" s="287"/>
      <c r="UDD5" s="287"/>
      <c r="UDE5" s="287"/>
      <c r="UDF5" s="287"/>
      <c r="UDG5" s="287"/>
      <c r="UDH5" s="287"/>
      <c r="UDI5" s="287"/>
      <c r="UDJ5" s="287"/>
      <c r="UDK5" s="287"/>
      <c r="UDL5" s="287"/>
      <c r="UDM5" s="287"/>
      <c r="UDN5" s="287"/>
      <c r="UDO5" s="287"/>
      <c r="UDP5" s="287"/>
      <c r="UDQ5" s="287"/>
      <c r="UDR5" s="287"/>
      <c r="UDS5" s="287"/>
      <c r="UDT5" s="287"/>
      <c r="UDU5" s="287"/>
      <c r="UDV5" s="287"/>
      <c r="UDW5" s="287"/>
      <c r="UDX5" s="287"/>
      <c r="UDY5" s="287"/>
      <c r="UDZ5" s="287"/>
      <c r="UEA5" s="287"/>
      <c r="UEB5" s="287"/>
      <c r="UEC5" s="287"/>
      <c r="UED5" s="287"/>
      <c r="UEE5" s="287"/>
      <c r="UEF5" s="287"/>
      <c r="UEG5" s="287"/>
      <c r="UEH5" s="287"/>
      <c r="UEI5" s="287"/>
      <c r="UEJ5" s="287"/>
      <c r="UEK5" s="287"/>
      <c r="UEL5" s="287"/>
      <c r="UEM5" s="287"/>
      <c r="UEN5" s="287"/>
      <c r="UEO5" s="287"/>
      <c r="UEP5" s="287"/>
      <c r="UEQ5" s="287"/>
      <c r="UER5" s="287"/>
      <c r="UES5" s="287"/>
      <c r="UET5" s="287"/>
      <c r="UEU5" s="287"/>
      <c r="UEV5" s="287"/>
      <c r="UEW5" s="287"/>
      <c r="UEX5" s="287"/>
      <c r="UEY5" s="287"/>
      <c r="UEZ5" s="287"/>
      <c r="UFA5" s="287"/>
      <c r="UFB5" s="287"/>
      <c r="UFC5" s="287"/>
      <c r="UFD5" s="287"/>
      <c r="UFE5" s="287"/>
      <c r="UFF5" s="287"/>
      <c r="UFG5" s="287"/>
      <c r="UFH5" s="287"/>
      <c r="UFI5" s="287"/>
      <c r="UFJ5" s="287"/>
      <c r="UFK5" s="287"/>
      <c r="UFL5" s="287"/>
      <c r="UFM5" s="287"/>
      <c r="UFN5" s="287"/>
      <c r="UFO5" s="287"/>
      <c r="UFP5" s="287"/>
      <c r="UFQ5" s="287"/>
      <c r="UFR5" s="287"/>
      <c r="UFS5" s="287"/>
      <c r="UFT5" s="287"/>
      <c r="UFU5" s="287"/>
      <c r="UFV5" s="287"/>
      <c r="UFW5" s="287"/>
      <c r="UFX5" s="287"/>
      <c r="UFY5" s="287"/>
      <c r="UFZ5" s="287"/>
      <c r="UGA5" s="287"/>
      <c r="UGB5" s="287"/>
      <c r="UGC5" s="287"/>
      <c r="UGD5" s="287"/>
      <c r="UGE5" s="287"/>
      <c r="UGF5" s="287"/>
      <c r="UGG5" s="287"/>
      <c r="UGH5" s="287"/>
      <c r="UGI5" s="287"/>
      <c r="UGJ5" s="287"/>
      <c r="UGK5" s="287"/>
      <c r="UGL5" s="287"/>
      <c r="UGM5" s="287"/>
      <c r="UGN5" s="287"/>
      <c r="UGO5" s="287"/>
      <c r="UGP5" s="287"/>
      <c r="UGQ5" s="287"/>
      <c r="UGR5" s="287"/>
      <c r="UGS5" s="287"/>
      <c r="UGT5" s="287"/>
      <c r="UGU5" s="287"/>
      <c r="UGV5" s="287"/>
      <c r="UGW5" s="287"/>
      <c r="UGX5" s="287"/>
      <c r="UGY5" s="287"/>
      <c r="UGZ5" s="287"/>
      <c r="UHA5" s="287"/>
      <c r="UHB5" s="287"/>
      <c r="UHC5" s="287"/>
      <c r="UHD5" s="287"/>
      <c r="UHE5" s="287"/>
      <c r="UHF5" s="287"/>
      <c r="UHG5" s="287"/>
      <c r="UHH5" s="287"/>
      <c r="UHI5" s="287"/>
      <c r="UHJ5" s="287"/>
      <c r="UHK5" s="287"/>
      <c r="UHL5" s="287"/>
      <c r="UHM5" s="287"/>
      <c r="UHN5" s="287"/>
      <c r="UHO5" s="287"/>
      <c r="UHP5" s="287"/>
      <c r="UHQ5" s="287"/>
      <c r="UHR5" s="287"/>
      <c r="UHS5" s="287"/>
      <c r="UHT5" s="287"/>
      <c r="UHU5" s="287"/>
      <c r="UHV5" s="287"/>
      <c r="UHW5" s="287"/>
      <c r="UHX5" s="287"/>
      <c r="UHY5" s="287"/>
      <c r="UHZ5" s="287"/>
      <c r="UIA5" s="287"/>
      <c r="UIB5" s="287"/>
      <c r="UIC5" s="287"/>
      <c r="UID5" s="287"/>
      <c r="UIE5" s="287"/>
      <c r="UIF5" s="287"/>
      <c r="UIG5" s="287"/>
      <c r="UIH5" s="287"/>
      <c r="UII5" s="287"/>
      <c r="UIJ5" s="287"/>
      <c r="UIK5" s="287"/>
      <c r="UIL5" s="287"/>
      <c r="UIM5" s="287"/>
      <c r="UIN5" s="287"/>
      <c r="UIO5" s="287"/>
      <c r="UIP5" s="287"/>
      <c r="UIQ5" s="287"/>
      <c r="UIR5" s="287"/>
      <c r="UIS5" s="287"/>
      <c r="UIT5" s="287"/>
      <c r="UIU5" s="287"/>
      <c r="UIV5" s="287"/>
      <c r="UIW5" s="287"/>
      <c r="UIX5" s="287"/>
      <c r="UIY5" s="287"/>
      <c r="UIZ5" s="287"/>
      <c r="UJA5" s="287"/>
      <c r="UJB5" s="287"/>
      <c r="UJC5" s="287"/>
      <c r="UJD5" s="287"/>
      <c r="UJE5" s="287"/>
      <c r="UJF5" s="287"/>
      <c r="UJG5" s="287"/>
      <c r="UJH5" s="287"/>
      <c r="UJI5" s="287"/>
      <c r="UJJ5" s="287"/>
      <c r="UJK5" s="287"/>
      <c r="UJL5" s="287"/>
      <c r="UJM5" s="287"/>
      <c r="UJN5" s="287"/>
      <c r="UJO5" s="287"/>
      <c r="UJP5" s="287"/>
      <c r="UJQ5" s="287"/>
      <c r="UJR5" s="287"/>
      <c r="UJS5" s="287"/>
      <c r="UJT5" s="287"/>
      <c r="UJU5" s="287"/>
      <c r="UJV5" s="287"/>
      <c r="UJW5" s="287"/>
      <c r="UJX5" s="287"/>
      <c r="UJY5" s="287"/>
      <c r="UJZ5" s="287"/>
      <c r="UKA5" s="287"/>
      <c r="UKB5" s="287"/>
      <c r="UKC5" s="287"/>
      <c r="UKD5" s="287"/>
      <c r="UKE5" s="287"/>
      <c r="UKF5" s="287"/>
      <c r="UKG5" s="287"/>
      <c r="UKH5" s="287"/>
      <c r="UKI5" s="287"/>
      <c r="UKJ5" s="287"/>
      <c r="UKK5" s="287"/>
      <c r="UKL5" s="287"/>
      <c r="UKM5" s="287"/>
      <c r="UKN5" s="287"/>
      <c r="UKO5" s="287"/>
      <c r="UKP5" s="287"/>
      <c r="UKQ5" s="287"/>
      <c r="UKR5" s="287"/>
      <c r="UKS5" s="287"/>
      <c r="UKT5" s="287"/>
      <c r="UKU5" s="287"/>
      <c r="UKV5" s="287"/>
      <c r="UKW5" s="287"/>
      <c r="UKX5" s="287"/>
      <c r="UKY5" s="287"/>
      <c r="UKZ5" s="287"/>
      <c r="ULA5" s="287"/>
      <c r="ULB5" s="287"/>
      <c r="ULC5" s="287"/>
      <c r="ULD5" s="287"/>
      <c r="ULE5" s="287"/>
      <c r="ULF5" s="287"/>
      <c r="ULG5" s="287"/>
      <c r="ULH5" s="287"/>
      <c r="ULI5" s="287"/>
      <c r="ULJ5" s="287"/>
      <c r="ULK5" s="287"/>
      <c r="ULL5" s="287"/>
      <c r="ULM5" s="287"/>
      <c r="ULN5" s="287"/>
      <c r="ULO5" s="287"/>
      <c r="ULP5" s="287"/>
      <c r="ULQ5" s="287"/>
      <c r="ULR5" s="287"/>
      <c r="ULS5" s="287"/>
      <c r="ULT5" s="287"/>
      <c r="ULU5" s="287"/>
      <c r="ULV5" s="287"/>
      <c r="ULW5" s="287"/>
      <c r="ULX5" s="287"/>
      <c r="ULY5" s="287"/>
      <c r="ULZ5" s="287"/>
      <c r="UMA5" s="287"/>
      <c r="UMB5" s="287"/>
      <c r="UMC5" s="287"/>
      <c r="UMD5" s="287"/>
      <c r="UME5" s="287"/>
      <c r="UMF5" s="287"/>
      <c r="UMG5" s="287"/>
      <c r="UMH5" s="287"/>
      <c r="UMI5" s="287"/>
      <c r="UMJ5" s="287"/>
      <c r="UMK5" s="287"/>
      <c r="UML5" s="287"/>
      <c r="UMM5" s="287"/>
      <c r="UMN5" s="287"/>
      <c r="UMO5" s="287"/>
      <c r="UMP5" s="287"/>
      <c r="UMQ5" s="287"/>
      <c r="UMR5" s="287"/>
      <c r="UMS5" s="287"/>
      <c r="UMT5" s="287"/>
      <c r="UMU5" s="287"/>
      <c r="UMV5" s="287"/>
      <c r="UMW5" s="287"/>
      <c r="UMX5" s="287"/>
      <c r="UMY5" s="287"/>
      <c r="UMZ5" s="287"/>
      <c r="UNA5" s="287"/>
      <c r="UNB5" s="287"/>
      <c r="UNC5" s="287"/>
      <c r="UND5" s="287"/>
      <c r="UNE5" s="287"/>
      <c r="UNF5" s="287"/>
      <c r="UNG5" s="287"/>
      <c r="UNH5" s="287"/>
      <c r="UNI5" s="287"/>
      <c r="UNJ5" s="287"/>
      <c r="UNK5" s="287"/>
      <c r="UNL5" s="287"/>
      <c r="UNM5" s="287"/>
      <c r="UNN5" s="287"/>
      <c r="UNO5" s="287"/>
      <c r="UNP5" s="287"/>
      <c r="UNQ5" s="287"/>
      <c r="UNR5" s="287"/>
      <c r="UNS5" s="287"/>
      <c r="UNT5" s="287"/>
      <c r="UNU5" s="287"/>
      <c r="UNV5" s="287"/>
      <c r="UNW5" s="287"/>
      <c r="UNX5" s="287"/>
      <c r="UNY5" s="287"/>
      <c r="UNZ5" s="287"/>
      <c r="UOA5" s="287"/>
      <c r="UOB5" s="287"/>
      <c r="UOC5" s="287"/>
      <c r="UOD5" s="287"/>
      <c r="UOE5" s="287"/>
      <c r="UOF5" s="287"/>
      <c r="UOG5" s="287"/>
      <c r="UOH5" s="287"/>
      <c r="UOI5" s="287"/>
      <c r="UOJ5" s="287"/>
      <c r="UOK5" s="287"/>
      <c r="UOL5" s="287"/>
      <c r="UOM5" s="287"/>
      <c r="UON5" s="287"/>
      <c r="UOO5" s="287"/>
      <c r="UOP5" s="287"/>
      <c r="UOQ5" s="287"/>
      <c r="UOR5" s="287"/>
      <c r="UOS5" s="287"/>
      <c r="UOT5" s="287"/>
      <c r="UOU5" s="287"/>
      <c r="UOV5" s="287"/>
      <c r="UOW5" s="287"/>
      <c r="UOX5" s="287"/>
      <c r="UOY5" s="287"/>
      <c r="UOZ5" s="287"/>
      <c r="UPA5" s="287"/>
      <c r="UPB5" s="287"/>
      <c r="UPC5" s="287"/>
      <c r="UPD5" s="287"/>
      <c r="UPE5" s="287"/>
      <c r="UPF5" s="287"/>
      <c r="UPG5" s="287"/>
      <c r="UPH5" s="287"/>
      <c r="UPI5" s="287"/>
      <c r="UPJ5" s="287"/>
      <c r="UPK5" s="287"/>
      <c r="UPL5" s="287"/>
      <c r="UPM5" s="287"/>
      <c r="UPN5" s="287"/>
      <c r="UPO5" s="287"/>
      <c r="UPP5" s="287"/>
      <c r="UPQ5" s="287"/>
      <c r="UPR5" s="287"/>
      <c r="UPS5" s="287"/>
      <c r="UPT5" s="287"/>
      <c r="UPU5" s="287"/>
      <c r="UPV5" s="287"/>
      <c r="UPW5" s="287"/>
      <c r="UPX5" s="287"/>
      <c r="UPY5" s="287"/>
      <c r="UPZ5" s="287"/>
      <c r="UQA5" s="287"/>
      <c r="UQB5" s="287"/>
      <c r="UQC5" s="287"/>
      <c r="UQD5" s="287"/>
      <c r="UQE5" s="287"/>
      <c r="UQF5" s="287"/>
      <c r="UQG5" s="287"/>
      <c r="UQH5" s="287"/>
      <c r="UQI5" s="287"/>
      <c r="UQJ5" s="287"/>
      <c r="UQK5" s="287"/>
      <c r="UQL5" s="287"/>
      <c r="UQM5" s="287"/>
      <c r="UQN5" s="287"/>
      <c r="UQO5" s="287"/>
      <c r="UQP5" s="287"/>
      <c r="UQQ5" s="287"/>
      <c r="UQR5" s="287"/>
      <c r="UQS5" s="287"/>
      <c r="UQT5" s="287"/>
      <c r="UQU5" s="287"/>
      <c r="UQV5" s="287"/>
      <c r="UQW5" s="287"/>
      <c r="UQX5" s="287"/>
      <c r="UQY5" s="287"/>
      <c r="UQZ5" s="287"/>
      <c r="URA5" s="287"/>
      <c r="URB5" s="287"/>
      <c r="URC5" s="287"/>
      <c r="URD5" s="287"/>
      <c r="URE5" s="287"/>
      <c r="URF5" s="287"/>
      <c r="URG5" s="287"/>
      <c r="URH5" s="287"/>
      <c r="URI5" s="287"/>
      <c r="URJ5" s="287"/>
      <c r="URK5" s="287"/>
      <c r="URL5" s="287"/>
      <c r="URM5" s="287"/>
      <c r="URN5" s="287"/>
      <c r="URO5" s="287"/>
      <c r="URP5" s="287"/>
      <c r="URQ5" s="287"/>
      <c r="URR5" s="287"/>
      <c r="URS5" s="287"/>
      <c r="URT5" s="287"/>
      <c r="URU5" s="287"/>
      <c r="URV5" s="287"/>
      <c r="URW5" s="287"/>
      <c r="URX5" s="287"/>
      <c r="URY5" s="287"/>
      <c r="URZ5" s="287"/>
      <c r="USA5" s="287"/>
      <c r="USB5" s="287"/>
      <c r="USC5" s="287"/>
      <c r="USD5" s="287"/>
      <c r="USE5" s="287"/>
      <c r="USF5" s="287"/>
      <c r="USG5" s="287"/>
      <c r="USH5" s="287"/>
      <c r="USI5" s="287"/>
      <c r="USJ5" s="287"/>
      <c r="USK5" s="287"/>
      <c r="USL5" s="287"/>
      <c r="USM5" s="287"/>
      <c r="USN5" s="287"/>
      <c r="USO5" s="287"/>
      <c r="USP5" s="287"/>
      <c r="USQ5" s="287"/>
      <c r="USR5" s="287"/>
      <c r="USS5" s="287"/>
      <c r="UST5" s="287"/>
      <c r="USU5" s="287"/>
      <c r="USV5" s="287"/>
      <c r="USW5" s="287"/>
      <c r="USX5" s="287"/>
      <c r="USY5" s="287"/>
      <c r="USZ5" s="287"/>
      <c r="UTA5" s="287"/>
      <c r="UTB5" s="287"/>
      <c r="UTC5" s="287"/>
      <c r="UTD5" s="287"/>
      <c r="UTE5" s="287"/>
      <c r="UTF5" s="287"/>
      <c r="UTG5" s="287"/>
      <c r="UTH5" s="287"/>
      <c r="UTI5" s="287"/>
      <c r="UTJ5" s="287"/>
      <c r="UTK5" s="287"/>
      <c r="UTL5" s="287"/>
      <c r="UTM5" s="287"/>
      <c r="UTN5" s="287"/>
      <c r="UTO5" s="287"/>
      <c r="UTP5" s="287"/>
      <c r="UTQ5" s="287"/>
      <c r="UTR5" s="287"/>
      <c r="UTS5" s="287"/>
      <c r="UTT5" s="287"/>
      <c r="UTU5" s="287"/>
      <c r="UTV5" s="287"/>
      <c r="UTW5" s="287"/>
      <c r="UTX5" s="287"/>
      <c r="UTY5" s="287"/>
      <c r="UTZ5" s="287"/>
      <c r="UUA5" s="287"/>
      <c r="UUB5" s="287"/>
      <c r="UUC5" s="287"/>
      <c r="UUD5" s="287"/>
      <c r="UUE5" s="287"/>
      <c r="UUF5" s="287"/>
      <c r="UUG5" s="287"/>
      <c r="UUH5" s="287"/>
      <c r="UUI5" s="287"/>
      <c r="UUJ5" s="287"/>
      <c r="UUK5" s="287"/>
      <c r="UUL5" s="287"/>
      <c r="UUM5" s="287"/>
      <c r="UUN5" s="287"/>
      <c r="UUO5" s="287"/>
      <c r="UUP5" s="287"/>
      <c r="UUQ5" s="287"/>
      <c r="UUR5" s="287"/>
      <c r="UUS5" s="287"/>
      <c r="UUT5" s="287"/>
      <c r="UUU5" s="287"/>
      <c r="UUV5" s="287"/>
      <c r="UUW5" s="287"/>
      <c r="UUX5" s="287"/>
      <c r="UUY5" s="287"/>
      <c r="UUZ5" s="287"/>
      <c r="UVA5" s="287"/>
      <c r="UVB5" s="287"/>
      <c r="UVC5" s="287"/>
      <c r="UVD5" s="287"/>
      <c r="UVE5" s="287"/>
      <c r="UVF5" s="287"/>
      <c r="UVG5" s="287"/>
      <c r="UVH5" s="287"/>
      <c r="UVI5" s="287"/>
      <c r="UVJ5" s="287"/>
      <c r="UVK5" s="287"/>
      <c r="UVL5" s="287"/>
      <c r="UVM5" s="287"/>
      <c r="UVN5" s="287"/>
      <c r="UVO5" s="287"/>
      <c r="UVP5" s="287"/>
      <c r="UVQ5" s="287"/>
      <c r="UVR5" s="287"/>
      <c r="UVS5" s="287"/>
      <c r="UVT5" s="287"/>
      <c r="UVU5" s="287"/>
      <c r="UVV5" s="287"/>
      <c r="UVW5" s="287"/>
      <c r="UVX5" s="287"/>
      <c r="UVY5" s="287"/>
      <c r="UVZ5" s="287"/>
      <c r="UWA5" s="287"/>
      <c r="UWB5" s="287"/>
      <c r="UWC5" s="287"/>
      <c r="UWD5" s="287"/>
      <c r="UWE5" s="287"/>
      <c r="UWF5" s="287"/>
      <c r="UWG5" s="287"/>
      <c r="UWH5" s="287"/>
      <c r="UWI5" s="287"/>
      <c r="UWJ5" s="287"/>
      <c r="UWK5" s="287"/>
      <c r="UWL5" s="287"/>
      <c r="UWM5" s="287"/>
      <c r="UWN5" s="287"/>
      <c r="UWO5" s="287"/>
      <c r="UWP5" s="287"/>
      <c r="UWQ5" s="287"/>
      <c r="UWR5" s="287"/>
      <c r="UWS5" s="287"/>
      <c r="UWT5" s="287"/>
      <c r="UWU5" s="287"/>
      <c r="UWV5" s="287"/>
      <c r="UWW5" s="287"/>
      <c r="UWX5" s="287"/>
      <c r="UWY5" s="287"/>
      <c r="UWZ5" s="287"/>
      <c r="UXA5" s="287"/>
      <c r="UXB5" s="287"/>
      <c r="UXC5" s="287"/>
      <c r="UXD5" s="287"/>
      <c r="UXE5" s="287"/>
      <c r="UXF5" s="287"/>
      <c r="UXG5" s="287"/>
      <c r="UXH5" s="287"/>
      <c r="UXI5" s="287"/>
      <c r="UXJ5" s="287"/>
      <c r="UXK5" s="287"/>
      <c r="UXL5" s="287"/>
      <c r="UXM5" s="287"/>
      <c r="UXN5" s="287"/>
      <c r="UXO5" s="287"/>
      <c r="UXP5" s="287"/>
      <c r="UXQ5" s="287"/>
      <c r="UXR5" s="287"/>
      <c r="UXS5" s="287"/>
      <c r="UXT5" s="287"/>
      <c r="UXU5" s="287"/>
      <c r="UXV5" s="287"/>
      <c r="UXW5" s="287"/>
      <c r="UXX5" s="287"/>
      <c r="UXY5" s="287"/>
      <c r="UXZ5" s="287"/>
      <c r="UYA5" s="287"/>
      <c r="UYB5" s="287"/>
      <c r="UYC5" s="287"/>
      <c r="UYD5" s="287"/>
      <c r="UYE5" s="287"/>
      <c r="UYF5" s="287"/>
      <c r="UYG5" s="287"/>
      <c r="UYH5" s="287"/>
      <c r="UYI5" s="287"/>
      <c r="UYJ5" s="287"/>
      <c r="UYK5" s="287"/>
      <c r="UYL5" s="287"/>
      <c r="UYM5" s="287"/>
      <c r="UYN5" s="287"/>
      <c r="UYO5" s="287"/>
      <c r="UYP5" s="287"/>
      <c r="UYQ5" s="287"/>
      <c r="UYR5" s="287"/>
      <c r="UYS5" s="287"/>
      <c r="UYT5" s="287"/>
      <c r="UYU5" s="287"/>
      <c r="UYV5" s="287"/>
      <c r="UYW5" s="287"/>
      <c r="UYX5" s="287"/>
      <c r="UYY5" s="287"/>
      <c r="UYZ5" s="287"/>
      <c r="UZA5" s="287"/>
      <c r="UZB5" s="287"/>
      <c r="UZC5" s="287"/>
      <c r="UZD5" s="287"/>
      <c r="UZE5" s="287"/>
      <c r="UZF5" s="287"/>
      <c r="UZG5" s="287"/>
      <c r="UZH5" s="287"/>
      <c r="UZI5" s="287"/>
      <c r="UZJ5" s="287"/>
      <c r="UZK5" s="287"/>
      <c r="UZL5" s="287"/>
      <c r="UZM5" s="287"/>
      <c r="UZN5" s="287"/>
      <c r="UZO5" s="287"/>
      <c r="UZP5" s="287"/>
      <c r="UZQ5" s="287"/>
      <c r="UZR5" s="287"/>
      <c r="UZS5" s="287"/>
      <c r="UZT5" s="287"/>
      <c r="UZU5" s="287"/>
      <c r="UZV5" s="287"/>
      <c r="UZW5" s="287"/>
      <c r="UZX5" s="287"/>
      <c r="UZY5" s="287"/>
      <c r="UZZ5" s="287"/>
      <c r="VAA5" s="287"/>
      <c r="VAB5" s="287"/>
      <c r="VAC5" s="287"/>
      <c r="VAD5" s="287"/>
      <c r="VAE5" s="287"/>
      <c r="VAF5" s="287"/>
      <c r="VAG5" s="287"/>
      <c r="VAH5" s="287"/>
      <c r="VAI5" s="287"/>
      <c r="VAJ5" s="287"/>
      <c r="VAK5" s="287"/>
      <c r="VAL5" s="287"/>
      <c r="VAM5" s="287"/>
      <c r="VAN5" s="287"/>
      <c r="VAO5" s="287"/>
      <c r="VAP5" s="287"/>
      <c r="VAQ5" s="287"/>
      <c r="VAR5" s="287"/>
      <c r="VAS5" s="287"/>
      <c r="VAT5" s="287"/>
      <c r="VAU5" s="287"/>
      <c r="VAV5" s="287"/>
      <c r="VAW5" s="287"/>
      <c r="VAX5" s="287"/>
      <c r="VAY5" s="287"/>
      <c r="VAZ5" s="287"/>
      <c r="VBA5" s="287"/>
      <c r="VBB5" s="287"/>
      <c r="VBC5" s="287"/>
      <c r="VBD5" s="287"/>
      <c r="VBE5" s="287"/>
      <c r="VBF5" s="287"/>
      <c r="VBG5" s="287"/>
      <c r="VBH5" s="287"/>
      <c r="VBI5" s="287"/>
      <c r="VBJ5" s="287"/>
      <c r="VBK5" s="287"/>
      <c r="VBL5" s="287"/>
      <c r="VBM5" s="287"/>
      <c r="VBN5" s="287"/>
      <c r="VBO5" s="287"/>
      <c r="VBP5" s="287"/>
      <c r="VBQ5" s="287"/>
      <c r="VBR5" s="287"/>
      <c r="VBS5" s="287"/>
      <c r="VBT5" s="287"/>
      <c r="VBU5" s="287"/>
      <c r="VBV5" s="287"/>
      <c r="VBW5" s="287"/>
      <c r="VBX5" s="287"/>
      <c r="VBY5" s="287"/>
      <c r="VBZ5" s="287"/>
      <c r="VCA5" s="287"/>
      <c r="VCB5" s="287"/>
      <c r="VCC5" s="287"/>
      <c r="VCD5" s="287"/>
      <c r="VCE5" s="287"/>
      <c r="VCF5" s="287"/>
      <c r="VCG5" s="287"/>
      <c r="VCH5" s="287"/>
      <c r="VCI5" s="287"/>
      <c r="VCJ5" s="287"/>
      <c r="VCK5" s="287"/>
      <c r="VCL5" s="287"/>
      <c r="VCM5" s="287"/>
      <c r="VCN5" s="287"/>
      <c r="VCO5" s="287"/>
      <c r="VCP5" s="287"/>
      <c r="VCQ5" s="287"/>
      <c r="VCR5" s="287"/>
      <c r="VCS5" s="287"/>
      <c r="VCT5" s="287"/>
      <c r="VCU5" s="287"/>
      <c r="VCV5" s="287"/>
      <c r="VCW5" s="287"/>
      <c r="VCX5" s="287"/>
      <c r="VCY5" s="287"/>
      <c r="VCZ5" s="287"/>
      <c r="VDA5" s="287"/>
      <c r="VDB5" s="287"/>
      <c r="VDC5" s="287"/>
      <c r="VDD5" s="287"/>
      <c r="VDE5" s="287"/>
      <c r="VDF5" s="287"/>
      <c r="VDG5" s="287"/>
      <c r="VDH5" s="287"/>
      <c r="VDI5" s="287"/>
      <c r="VDJ5" s="287"/>
      <c r="VDK5" s="287"/>
      <c r="VDL5" s="287"/>
      <c r="VDM5" s="287"/>
      <c r="VDN5" s="287"/>
      <c r="VDO5" s="287"/>
      <c r="VDP5" s="287"/>
      <c r="VDQ5" s="287"/>
      <c r="VDR5" s="287"/>
      <c r="VDS5" s="287"/>
      <c r="VDT5" s="287"/>
      <c r="VDU5" s="287"/>
      <c r="VDV5" s="287"/>
      <c r="VDW5" s="287"/>
      <c r="VDX5" s="287"/>
      <c r="VDY5" s="287"/>
      <c r="VDZ5" s="287"/>
      <c r="VEA5" s="287"/>
      <c r="VEB5" s="287"/>
      <c r="VEC5" s="287"/>
      <c r="VED5" s="287"/>
      <c r="VEE5" s="287"/>
      <c r="VEF5" s="287"/>
      <c r="VEG5" s="287"/>
      <c r="VEH5" s="287"/>
      <c r="VEI5" s="287"/>
      <c r="VEJ5" s="287"/>
      <c r="VEK5" s="287"/>
      <c r="VEL5" s="287"/>
      <c r="VEM5" s="287"/>
      <c r="VEN5" s="287"/>
      <c r="VEO5" s="287"/>
      <c r="VEP5" s="287"/>
      <c r="VEQ5" s="287"/>
      <c r="VER5" s="287"/>
      <c r="VES5" s="287"/>
      <c r="VET5" s="287"/>
      <c r="VEU5" s="287"/>
      <c r="VEV5" s="287"/>
      <c r="VEW5" s="287"/>
      <c r="VEX5" s="287"/>
      <c r="VEY5" s="287"/>
      <c r="VEZ5" s="287"/>
      <c r="VFA5" s="287"/>
      <c r="VFB5" s="287"/>
      <c r="VFC5" s="287"/>
      <c r="VFD5" s="287"/>
      <c r="VFE5" s="287"/>
      <c r="VFF5" s="287"/>
      <c r="VFG5" s="287"/>
      <c r="VFH5" s="287"/>
      <c r="VFI5" s="287"/>
      <c r="VFJ5" s="287"/>
      <c r="VFK5" s="287"/>
      <c r="VFL5" s="287"/>
      <c r="VFM5" s="287"/>
      <c r="VFN5" s="287"/>
      <c r="VFO5" s="287"/>
      <c r="VFP5" s="287"/>
      <c r="VFQ5" s="287"/>
      <c r="VFR5" s="287"/>
      <c r="VFS5" s="287"/>
      <c r="VFT5" s="287"/>
      <c r="VFU5" s="287"/>
      <c r="VFV5" s="287"/>
      <c r="VFW5" s="287"/>
      <c r="VFX5" s="287"/>
      <c r="VFY5" s="287"/>
      <c r="VFZ5" s="287"/>
      <c r="VGA5" s="287"/>
      <c r="VGB5" s="287"/>
      <c r="VGC5" s="287"/>
      <c r="VGD5" s="287"/>
      <c r="VGE5" s="287"/>
      <c r="VGF5" s="287"/>
      <c r="VGG5" s="287"/>
      <c r="VGH5" s="287"/>
      <c r="VGI5" s="287"/>
      <c r="VGJ5" s="287"/>
      <c r="VGK5" s="287"/>
      <c r="VGL5" s="287"/>
      <c r="VGM5" s="287"/>
      <c r="VGN5" s="287"/>
      <c r="VGO5" s="287"/>
      <c r="VGP5" s="287"/>
      <c r="VGQ5" s="287"/>
      <c r="VGR5" s="287"/>
      <c r="VGS5" s="287"/>
      <c r="VGT5" s="287"/>
      <c r="VGU5" s="287"/>
      <c r="VGV5" s="287"/>
      <c r="VGW5" s="287"/>
      <c r="VGX5" s="287"/>
      <c r="VGY5" s="287"/>
      <c r="VGZ5" s="287"/>
      <c r="VHA5" s="287"/>
      <c r="VHB5" s="287"/>
      <c r="VHC5" s="287"/>
      <c r="VHD5" s="287"/>
      <c r="VHE5" s="287"/>
      <c r="VHF5" s="287"/>
      <c r="VHG5" s="287"/>
      <c r="VHH5" s="287"/>
      <c r="VHI5" s="287"/>
      <c r="VHJ5" s="287"/>
      <c r="VHK5" s="287"/>
      <c r="VHL5" s="287"/>
      <c r="VHM5" s="287"/>
      <c r="VHN5" s="287"/>
      <c r="VHO5" s="287"/>
      <c r="VHP5" s="287"/>
      <c r="VHQ5" s="287"/>
      <c r="VHR5" s="287"/>
      <c r="VHS5" s="287"/>
      <c r="VHT5" s="287"/>
      <c r="VHU5" s="287"/>
      <c r="VHV5" s="287"/>
      <c r="VHW5" s="287"/>
      <c r="VHX5" s="287"/>
      <c r="VHY5" s="287"/>
      <c r="VHZ5" s="287"/>
      <c r="VIA5" s="287"/>
      <c r="VIB5" s="287"/>
      <c r="VIC5" s="287"/>
      <c r="VID5" s="287"/>
      <c r="VIE5" s="287"/>
      <c r="VIF5" s="287"/>
      <c r="VIG5" s="287"/>
      <c r="VIH5" s="287"/>
      <c r="VII5" s="287"/>
      <c r="VIJ5" s="287"/>
      <c r="VIK5" s="287"/>
      <c r="VIL5" s="287"/>
      <c r="VIM5" s="287"/>
      <c r="VIN5" s="287"/>
      <c r="VIO5" s="287"/>
      <c r="VIP5" s="287"/>
      <c r="VIQ5" s="287"/>
      <c r="VIR5" s="287"/>
      <c r="VIS5" s="287"/>
      <c r="VIT5" s="287"/>
      <c r="VIU5" s="287"/>
      <c r="VIV5" s="287"/>
      <c r="VIW5" s="287"/>
      <c r="VIX5" s="287"/>
      <c r="VIY5" s="287"/>
      <c r="VIZ5" s="287"/>
      <c r="VJA5" s="287"/>
      <c r="VJB5" s="287"/>
      <c r="VJC5" s="287"/>
      <c r="VJD5" s="287"/>
      <c r="VJE5" s="287"/>
      <c r="VJF5" s="287"/>
      <c r="VJG5" s="287"/>
      <c r="VJH5" s="287"/>
      <c r="VJI5" s="287"/>
      <c r="VJJ5" s="287"/>
      <c r="VJK5" s="287"/>
      <c r="VJL5" s="287"/>
      <c r="VJM5" s="287"/>
      <c r="VJN5" s="287"/>
      <c r="VJO5" s="287"/>
      <c r="VJP5" s="287"/>
      <c r="VJQ5" s="287"/>
      <c r="VJR5" s="287"/>
      <c r="VJS5" s="287"/>
      <c r="VJT5" s="287"/>
      <c r="VJU5" s="287"/>
      <c r="VJV5" s="287"/>
      <c r="VJW5" s="287"/>
      <c r="VJX5" s="287"/>
      <c r="VJY5" s="287"/>
      <c r="VJZ5" s="287"/>
      <c r="VKA5" s="287"/>
      <c r="VKB5" s="287"/>
      <c r="VKC5" s="287"/>
      <c r="VKD5" s="287"/>
      <c r="VKE5" s="287"/>
      <c r="VKF5" s="287"/>
      <c r="VKG5" s="287"/>
      <c r="VKH5" s="287"/>
      <c r="VKI5" s="287"/>
      <c r="VKJ5" s="287"/>
      <c r="VKK5" s="287"/>
      <c r="VKL5" s="287"/>
      <c r="VKM5" s="287"/>
      <c r="VKN5" s="287"/>
      <c r="VKO5" s="287"/>
      <c r="VKP5" s="287"/>
      <c r="VKQ5" s="287"/>
      <c r="VKR5" s="287"/>
      <c r="VKS5" s="287"/>
      <c r="VKT5" s="287"/>
      <c r="VKU5" s="287"/>
      <c r="VKV5" s="287"/>
      <c r="VKW5" s="287"/>
      <c r="VKX5" s="287"/>
      <c r="VKY5" s="287"/>
      <c r="VKZ5" s="287"/>
      <c r="VLA5" s="287"/>
      <c r="VLB5" s="287"/>
      <c r="VLC5" s="287"/>
      <c r="VLD5" s="287"/>
      <c r="VLE5" s="287"/>
      <c r="VLF5" s="287"/>
      <c r="VLG5" s="287"/>
      <c r="VLH5" s="287"/>
      <c r="VLI5" s="287"/>
      <c r="VLJ5" s="287"/>
      <c r="VLK5" s="287"/>
      <c r="VLL5" s="287"/>
      <c r="VLM5" s="287"/>
      <c r="VLN5" s="287"/>
      <c r="VLO5" s="287"/>
      <c r="VLP5" s="287"/>
      <c r="VLQ5" s="287"/>
      <c r="VLR5" s="287"/>
      <c r="VLS5" s="287"/>
      <c r="VLT5" s="287"/>
      <c r="VLU5" s="287"/>
      <c r="VLV5" s="287"/>
      <c r="VLW5" s="287"/>
      <c r="VLX5" s="287"/>
      <c r="VLY5" s="287"/>
      <c r="VLZ5" s="287"/>
      <c r="VMA5" s="287"/>
      <c r="VMB5" s="287"/>
      <c r="VMC5" s="287"/>
      <c r="VMD5" s="287"/>
      <c r="VME5" s="287"/>
      <c r="VMF5" s="287"/>
      <c r="VMG5" s="287"/>
      <c r="VMH5" s="287"/>
      <c r="VMI5" s="287"/>
      <c r="VMJ5" s="287"/>
      <c r="VMK5" s="287"/>
      <c r="VML5" s="287"/>
      <c r="VMM5" s="287"/>
      <c r="VMN5" s="287"/>
      <c r="VMO5" s="287"/>
      <c r="VMP5" s="287"/>
      <c r="VMQ5" s="287"/>
      <c r="VMR5" s="287"/>
      <c r="VMS5" s="287"/>
      <c r="VMT5" s="287"/>
      <c r="VMU5" s="287"/>
      <c r="VMV5" s="287"/>
      <c r="VMW5" s="287"/>
      <c r="VMX5" s="287"/>
      <c r="VMY5" s="287"/>
      <c r="VMZ5" s="287"/>
      <c r="VNA5" s="287"/>
      <c r="VNB5" s="287"/>
      <c r="VNC5" s="287"/>
      <c r="VND5" s="287"/>
      <c r="VNE5" s="287"/>
      <c r="VNF5" s="287"/>
      <c r="VNG5" s="287"/>
      <c r="VNH5" s="287"/>
      <c r="VNI5" s="287"/>
      <c r="VNJ5" s="287"/>
      <c r="VNK5" s="287"/>
      <c r="VNL5" s="287"/>
      <c r="VNM5" s="287"/>
      <c r="VNN5" s="287"/>
      <c r="VNO5" s="287"/>
      <c r="VNP5" s="287"/>
      <c r="VNQ5" s="287"/>
      <c r="VNR5" s="287"/>
      <c r="VNS5" s="287"/>
      <c r="VNT5" s="287"/>
      <c r="VNU5" s="287"/>
      <c r="VNV5" s="287"/>
      <c r="VNW5" s="287"/>
      <c r="VNX5" s="287"/>
      <c r="VNY5" s="287"/>
      <c r="VNZ5" s="287"/>
      <c r="VOA5" s="287"/>
      <c r="VOB5" s="287"/>
      <c r="VOC5" s="287"/>
      <c r="VOD5" s="287"/>
      <c r="VOE5" s="287"/>
      <c r="VOF5" s="287"/>
      <c r="VOG5" s="287"/>
      <c r="VOH5" s="287"/>
      <c r="VOI5" s="287"/>
      <c r="VOJ5" s="287"/>
      <c r="VOK5" s="287"/>
      <c r="VOL5" s="287"/>
      <c r="VOM5" s="287"/>
      <c r="VON5" s="287"/>
      <c r="VOO5" s="287"/>
      <c r="VOP5" s="287"/>
      <c r="VOQ5" s="287"/>
      <c r="VOR5" s="287"/>
      <c r="VOS5" s="287"/>
      <c r="VOT5" s="287"/>
      <c r="VOU5" s="287"/>
      <c r="VOV5" s="287"/>
      <c r="VOW5" s="287"/>
      <c r="VOX5" s="287"/>
      <c r="VOY5" s="287"/>
      <c r="VOZ5" s="287"/>
      <c r="VPA5" s="287"/>
      <c r="VPB5" s="287"/>
      <c r="VPC5" s="287"/>
      <c r="VPD5" s="287"/>
      <c r="VPE5" s="287"/>
      <c r="VPF5" s="287"/>
      <c r="VPG5" s="287"/>
      <c r="VPH5" s="287"/>
      <c r="VPI5" s="287"/>
      <c r="VPJ5" s="287"/>
      <c r="VPK5" s="287"/>
      <c r="VPL5" s="287"/>
      <c r="VPM5" s="287"/>
      <c r="VPN5" s="287"/>
      <c r="VPO5" s="287"/>
      <c r="VPP5" s="287"/>
      <c r="VPQ5" s="287"/>
      <c r="VPR5" s="287"/>
      <c r="VPS5" s="287"/>
      <c r="VPT5" s="287"/>
      <c r="VPU5" s="287"/>
      <c r="VPV5" s="287"/>
      <c r="VPW5" s="287"/>
      <c r="VPX5" s="287"/>
      <c r="VPY5" s="287"/>
      <c r="VPZ5" s="287"/>
      <c r="VQA5" s="287"/>
      <c r="VQB5" s="287"/>
      <c r="VQC5" s="287"/>
      <c r="VQD5" s="287"/>
      <c r="VQE5" s="287"/>
      <c r="VQF5" s="287"/>
      <c r="VQG5" s="287"/>
      <c r="VQH5" s="287"/>
      <c r="VQI5" s="287"/>
      <c r="VQJ5" s="287"/>
      <c r="VQK5" s="287"/>
      <c r="VQL5" s="287"/>
      <c r="VQM5" s="287"/>
      <c r="VQN5" s="287"/>
      <c r="VQO5" s="287"/>
      <c r="VQP5" s="287"/>
      <c r="VQQ5" s="287"/>
      <c r="VQR5" s="287"/>
      <c r="VQS5" s="287"/>
      <c r="VQT5" s="287"/>
      <c r="VQU5" s="287"/>
      <c r="VQV5" s="287"/>
      <c r="VQW5" s="287"/>
      <c r="VQX5" s="287"/>
      <c r="VQY5" s="287"/>
      <c r="VQZ5" s="287"/>
      <c r="VRA5" s="287"/>
      <c r="VRB5" s="287"/>
      <c r="VRC5" s="287"/>
      <c r="VRD5" s="287"/>
      <c r="VRE5" s="287"/>
      <c r="VRF5" s="287"/>
      <c r="VRG5" s="287"/>
      <c r="VRH5" s="287"/>
      <c r="VRI5" s="287"/>
      <c r="VRJ5" s="287"/>
      <c r="VRK5" s="287"/>
      <c r="VRL5" s="287"/>
      <c r="VRM5" s="287"/>
      <c r="VRN5" s="287"/>
      <c r="VRO5" s="287"/>
      <c r="VRP5" s="287"/>
      <c r="VRQ5" s="287"/>
      <c r="VRR5" s="287"/>
      <c r="VRS5" s="287"/>
      <c r="VRT5" s="287"/>
      <c r="VRU5" s="287"/>
      <c r="VRV5" s="287"/>
      <c r="VRW5" s="287"/>
      <c r="VRX5" s="287"/>
      <c r="VRY5" s="287"/>
      <c r="VRZ5" s="287"/>
      <c r="VSA5" s="287"/>
      <c r="VSB5" s="287"/>
      <c r="VSC5" s="287"/>
      <c r="VSD5" s="287"/>
      <c r="VSE5" s="287"/>
      <c r="VSF5" s="287"/>
      <c r="VSG5" s="287"/>
      <c r="VSH5" s="287"/>
      <c r="VSI5" s="287"/>
      <c r="VSJ5" s="287"/>
      <c r="VSK5" s="287"/>
      <c r="VSL5" s="287"/>
      <c r="VSM5" s="287"/>
      <c r="VSN5" s="287"/>
      <c r="VSO5" s="287"/>
      <c r="VSP5" s="287"/>
      <c r="VSQ5" s="287"/>
      <c r="VSR5" s="287"/>
      <c r="VSS5" s="287"/>
      <c r="VST5" s="287"/>
      <c r="VSU5" s="287"/>
      <c r="VSV5" s="287"/>
      <c r="VSW5" s="287"/>
      <c r="VSX5" s="287"/>
      <c r="VSY5" s="287"/>
      <c r="VSZ5" s="287"/>
      <c r="VTA5" s="287"/>
      <c r="VTB5" s="287"/>
      <c r="VTC5" s="287"/>
      <c r="VTD5" s="287"/>
      <c r="VTE5" s="287"/>
      <c r="VTF5" s="287"/>
      <c r="VTG5" s="287"/>
      <c r="VTH5" s="287"/>
      <c r="VTI5" s="287"/>
      <c r="VTJ5" s="287"/>
      <c r="VTK5" s="287"/>
      <c r="VTL5" s="287"/>
      <c r="VTM5" s="287"/>
      <c r="VTN5" s="287"/>
      <c r="VTO5" s="287"/>
      <c r="VTP5" s="287"/>
      <c r="VTQ5" s="287"/>
      <c r="VTR5" s="287"/>
      <c r="VTS5" s="287"/>
      <c r="VTT5" s="287"/>
      <c r="VTU5" s="287"/>
      <c r="VTV5" s="287"/>
      <c r="VTW5" s="287"/>
      <c r="VTX5" s="287"/>
      <c r="VTY5" s="287"/>
      <c r="VTZ5" s="287"/>
      <c r="VUA5" s="287"/>
      <c r="VUB5" s="287"/>
      <c r="VUC5" s="287"/>
      <c r="VUD5" s="287"/>
      <c r="VUE5" s="287"/>
      <c r="VUF5" s="287"/>
      <c r="VUG5" s="287"/>
      <c r="VUH5" s="287"/>
      <c r="VUI5" s="287"/>
      <c r="VUJ5" s="287"/>
      <c r="VUK5" s="287"/>
      <c r="VUL5" s="287"/>
      <c r="VUM5" s="287"/>
      <c r="VUN5" s="287"/>
      <c r="VUO5" s="287"/>
      <c r="VUP5" s="287"/>
      <c r="VUQ5" s="287"/>
      <c r="VUR5" s="287"/>
      <c r="VUS5" s="287"/>
      <c r="VUT5" s="287"/>
      <c r="VUU5" s="287"/>
      <c r="VUV5" s="287"/>
      <c r="VUW5" s="287"/>
      <c r="VUX5" s="287"/>
      <c r="VUY5" s="287"/>
      <c r="VUZ5" s="287"/>
      <c r="VVA5" s="287"/>
      <c r="VVB5" s="287"/>
      <c r="VVC5" s="287"/>
      <c r="VVD5" s="287"/>
      <c r="VVE5" s="287"/>
      <c r="VVF5" s="287"/>
      <c r="VVG5" s="287"/>
      <c r="VVH5" s="287"/>
      <c r="VVI5" s="287"/>
      <c r="VVJ5" s="287"/>
      <c r="VVK5" s="287"/>
      <c r="VVL5" s="287"/>
      <c r="VVM5" s="287"/>
      <c r="VVN5" s="287"/>
      <c r="VVO5" s="287"/>
      <c r="VVP5" s="287"/>
      <c r="VVQ5" s="287"/>
      <c r="VVR5" s="287"/>
      <c r="VVS5" s="287"/>
      <c r="VVT5" s="287"/>
      <c r="VVU5" s="287"/>
      <c r="VVV5" s="287"/>
      <c r="VVW5" s="287"/>
      <c r="VVX5" s="287"/>
      <c r="VVY5" s="287"/>
      <c r="VVZ5" s="287"/>
      <c r="VWA5" s="287"/>
      <c r="VWB5" s="287"/>
      <c r="VWC5" s="287"/>
      <c r="VWD5" s="287"/>
      <c r="VWE5" s="287"/>
      <c r="VWF5" s="287"/>
      <c r="VWG5" s="287"/>
      <c r="VWH5" s="287"/>
      <c r="VWI5" s="287"/>
      <c r="VWJ5" s="287"/>
      <c r="VWK5" s="287"/>
      <c r="VWL5" s="287"/>
      <c r="VWM5" s="287"/>
      <c r="VWN5" s="287"/>
      <c r="VWO5" s="287"/>
      <c r="VWP5" s="287"/>
      <c r="VWQ5" s="287"/>
      <c r="VWR5" s="287"/>
      <c r="VWS5" s="287"/>
      <c r="VWT5" s="287"/>
      <c r="VWU5" s="287"/>
      <c r="VWV5" s="287"/>
      <c r="VWW5" s="287"/>
      <c r="VWX5" s="287"/>
      <c r="VWY5" s="287"/>
      <c r="VWZ5" s="287"/>
      <c r="VXA5" s="287"/>
      <c r="VXB5" s="287"/>
      <c r="VXC5" s="287"/>
      <c r="VXD5" s="287"/>
      <c r="VXE5" s="287"/>
      <c r="VXF5" s="287"/>
      <c r="VXG5" s="287"/>
      <c r="VXH5" s="287"/>
      <c r="VXI5" s="287"/>
      <c r="VXJ5" s="287"/>
      <c r="VXK5" s="287"/>
      <c r="VXL5" s="287"/>
      <c r="VXM5" s="287"/>
      <c r="VXN5" s="287"/>
      <c r="VXO5" s="287"/>
      <c r="VXP5" s="287"/>
      <c r="VXQ5" s="287"/>
      <c r="VXR5" s="287"/>
      <c r="VXS5" s="287"/>
      <c r="VXT5" s="287"/>
      <c r="VXU5" s="287"/>
      <c r="VXV5" s="287"/>
      <c r="VXW5" s="287"/>
      <c r="VXX5" s="287"/>
      <c r="VXY5" s="287"/>
      <c r="VXZ5" s="287"/>
      <c r="VYA5" s="287"/>
      <c r="VYB5" s="287"/>
      <c r="VYC5" s="287"/>
      <c r="VYD5" s="287"/>
      <c r="VYE5" s="287"/>
      <c r="VYF5" s="287"/>
      <c r="VYG5" s="287"/>
      <c r="VYH5" s="287"/>
      <c r="VYI5" s="287"/>
      <c r="VYJ5" s="287"/>
      <c r="VYK5" s="287"/>
      <c r="VYL5" s="287"/>
      <c r="VYM5" s="287"/>
      <c r="VYN5" s="287"/>
      <c r="VYO5" s="287"/>
      <c r="VYP5" s="287"/>
      <c r="VYQ5" s="287"/>
      <c r="VYR5" s="287"/>
      <c r="VYS5" s="287"/>
      <c r="VYT5" s="287"/>
      <c r="VYU5" s="287"/>
      <c r="VYV5" s="287"/>
      <c r="VYW5" s="287"/>
      <c r="VYX5" s="287"/>
      <c r="VYY5" s="287"/>
      <c r="VYZ5" s="287"/>
      <c r="VZA5" s="287"/>
      <c r="VZB5" s="287"/>
      <c r="VZC5" s="287"/>
      <c r="VZD5" s="287"/>
      <c r="VZE5" s="287"/>
      <c r="VZF5" s="287"/>
      <c r="VZG5" s="287"/>
      <c r="VZH5" s="287"/>
      <c r="VZI5" s="287"/>
      <c r="VZJ5" s="287"/>
      <c r="VZK5" s="287"/>
      <c r="VZL5" s="287"/>
      <c r="VZM5" s="287"/>
      <c r="VZN5" s="287"/>
      <c r="VZO5" s="287"/>
      <c r="VZP5" s="287"/>
      <c r="VZQ5" s="287"/>
      <c r="VZR5" s="287"/>
      <c r="VZS5" s="287"/>
      <c r="VZT5" s="287"/>
      <c r="VZU5" s="287"/>
      <c r="VZV5" s="287"/>
      <c r="VZW5" s="287"/>
      <c r="VZX5" s="287"/>
      <c r="VZY5" s="287"/>
      <c r="VZZ5" s="287"/>
      <c r="WAA5" s="287"/>
      <c r="WAB5" s="287"/>
      <c r="WAC5" s="287"/>
      <c r="WAD5" s="287"/>
      <c r="WAE5" s="287"/>
      <c r="WAF5" s="287"/>
      <c r="WAG5" s="287"/>
      <c r="WAH5" s="287"/>
      <c r="WAI5" s="287"/>
      <c r="WAJ5" s="287"/>
      <c r="WAK5" s="287"/>
      <c r="WAL5" s="287"/>
      <c r="WAM5" s="287"/>
      <c r="WAN5" s="287"/>
      <c r="WAO5" s="287"/>
      <c r="WAP5" s="287"/>
      <c r="WAQ5" s="287"/>
      <c r="WAR5" s="287"/>
      <c r="WAS5" s="287"/>
      <c r="WAT5" s="287"/>
      <c r="WAU5" s="287"/>
      <c r="WAV5" s="287"/>
      <c r="WAW5" s="287"/>
      <c r="WAX5" s="287"/>
      <c r="WAY5" s="287"/>
      <c r="WAZ5" s="287"/>
      <c r="WBA5" s="287"/>
      <c r="WBB5" s="287"/>
      <c r="WBC5" s="287"/>
      <c r="WBD5" s="287"/>
      <c r="WBE5" s="287"/>
      <c r="WBF5" s="287"/>
      <c r="WBG5" s="287"/>
      <c r="WBH5" s="287"/>
      <c r="WBI5" s="287"/>
      <c r="WBJ5" s="287"/>
      <c r="WBK5" s="287"/>
      <c r="WBL5" s="287"/>
      <c r="WBM5" s="287"/>
      <c r="WBN5" s="287"/>
      <c r="WBO5" s="287"/>
      <c r="WBP5" s="287"/>
      <c r="WBQ5" s="287"/>
      <c r="WBR5" s="287"/>
      <c r="WBS5" s="287"/>
      <c r="WBT5" s="287"/>
      <c r="WBU5" s="287"/>
      <c r="WBV5" s="287"/>
      <c r="WBW5" s="287"/>
      <c r="WBX5" s="287"/>
      <c r="WBY5" s="287"/>
      <c r="WBZ5" s="287"/>
      <c r="WCA5" s="287"/>
      <c r="WCB5" s="287"/>
      <c r="WCC5" s="287"/>
      <c r="WCD5" s="287"/>
      <c r="WCE5" s="287"/>
      <c r="WCF5" s="287"/>
      <c r="WCG5" s="287"/>
      <c r="WCH5" s="287"/>
      <c r="WCI5" s="287"/>
      <c r="WCJ5" s="287"/>
      <c r="WCK5" s="287"/>
      <c r="WCL5" s="287"/>
      <c r="WCM5" s="287"/>
      <c r="WCN5" s="287"/>
      <c r="WCO5" s="287"/>
      <c r="WCP5" s="287"/>
      <c r="WCQ5" s="287"/>
      <c r="WCR5" s="287"/>
      <c r="WCS5" s="287"/>
      <c r="WCT5" s="287"/>
      <c r="WCU5" s="287"/>
      <c r="WCV5" s="287"/>
      <c r="WCW5" s="287"/>
      <c r="WCX5" s="287"/>
      <c r="WCY5" s="287"/>
      <c r="WCZ5" s="287"/>
      <c r="WDA5" s="287"/>
      <c r="WDB5" s="287"/>
      <c r="WDC5" s="287"/>
      <c r="WDD5" s="287"/>
      <c r="WDE5" s="287"/>
      <c r="WDF5" s="287"/>
      <c r="WDG5" s="287"/>
      <c r="WDH5" s="287"/>
      <c r="WDI5" s="287"/>
      <c r="WDJ5" s="287"/>
      <c r="WDK5" s="287"/>
      <c r="WDL5" s="287"/>
      <c r="WDM5" s="287"/>
      <c r="WDN5" s="287"/>
      <c r="WDO5" s="287"/>
      <c r="WDP5" s="287"/>
      <c r="WDQ5" s="287"/>
      <c r="WDR5" s="287"/>
      <c r="WDS5" s="287"/>
      <c r="WDT5" s="287"/>
      <c r="WDU5" s="287"/>
      <c r="WDV5" s="287"/>
      <c r="WDW5" s="287"/>
      <c r="WDX5" s="287"/>
      <c r="WDY5" s="287"/>
      <c r="WDZ5" s="287"/>
      <c r="WEA5" s="287"/>
      <c r="WEB5" s="287"/>
      <c r="WEC5" s="287"/>
      <c r="WED5" s="287"/>
      <c r="WEE5" s="287"/>
      <c r="WEF5" s="287"/>
      <c r="WEG5" s="287"/>
      <c r="WEH5" s="287"/>
      <c r="WEI5" s="287"/>
      <c r="WEJ5" s="287"/>
      <c r="WEK5" s="287"/>
      <c r="WEL5" s="287"/>
      <c r="WEM5" s="287"/>
      <c r="WEN5" s="287"/>
      <c r="WEO5" s="287"/>
      <c r="WEP5" s="287"/>
      <c r="WEQ5" s="287"/>
      <c r="WER5" s="287"/>
      <c r="WES5" s="287"/>
      <c r="WET5" s="287"/>
      <c r="WEU5" s="287"/>
      <c r="WEV5" s="287"/>
      <c r="WEW5" s="287"/>
      <c r="WEX5" s="287"/>
      <c r="WEY5" s="287"/>
      <c r="WEZ5" s="287"/>
      <c r="WFA5" s="287"/>
      <c r="WFB5" s="287"/>
      <c r="WFC5" s="287"/>
      <c r="WFD5" s="287"/>
      <c r="WFE5" s="287"/>
      <c r="WFF5" s="287"/>
      <c r="WFG5" s="287"/>
      <c r="WFH5" s="287"/>
      <c r="WFI5" s="287"/>
      <c r="WFJ5" s="287"/>
      <c r="WFK5" s="287"/>
      <c r="WFL5" s="287"/>
      <c r="WFM5" s="287"/>
      <c r="WFN5" s="287"/>
      <c r="WFO5" s="287"/>
      <c r="WFP5" s="287"/>
      <c r="WFQ5" s="287"/>
      <c r="WFR5" s="287"/>
      <c r="WFS5" s="287"/>
      <c r="WFT5" s="287"/>
      <c r="WFU5" s="287"/>
      <c r="WFV5" s="287"/>
      <c r="WFW5" s="287"/>
      <c r="WFX5" s="287"/>
      <c r="WFY5" s="287"/>
      <c r="WFZ5" s="287"/>
      <c r="WGA5" s="287"/>
      <c r="WGB5" s="287"/>
      <c r="WGC5" s="287"/>
      <c r="WGD5" s="287"/>
      <c r="WGE5" s="287"/>
      <c r="WGF5" s="287"/>
      <c r="WGG5" s="287"/>
      <c r="WGH5" s="287"/>
      <c r="WGI5" s="287"/>
      <c r="WGJ5" s="287"/>
      <c r="WGK5" s="287"/>
      <c r="WGL5" s="287"/>
      <c r="WGM5" s="287"/>
      <c r="WGN5" s="287"/>
      <c r="WGO5" s="287"/>
      <c r="WGP5" s="287"/>
      <c r="WGQ5" s="287"/>
      <c r="WGR5" s="287"/>
      <c r="WGS5" s="287"/>
      <c r="WGT5" s="287"/>
      <c r="WGU5" s="287"/>
      <c r="WGV5" s="287"/>
      <c r="WGW5" s="287"/>
      <c r="WGX5" s="287"/>
      <c r="WGY5" s="287"/>
      <c r="WGZ5" s="287"/>
      <c r="WHA5" s="287"/>
      <c r="WHB5" s="287"/>
      <c r="WHC5" s="287"/>
      <c r="WHD5" s="287"/>
      <c r="WHE5" s="287"/>
      <c r="WHF5" s="287"/>
      <c r="WHG5" s="287"/>
      <c r="WHH5" s="287"/>
      <c r="WHI5" s="287"/>
      <c r="WHJ5" s="287"/>
      <c r="WHK5" s="287"/>
      <c r="WHL5" s="287"/>
      <c r="WHM5" s="287"/>
      <c r="WHN5" s="287"/>
      <c r="WHO5" s="287"/>
      <c r="WHP5" s="287"/>
      <c r="WHQ5" s="287"/>
      <c r="WHR5" s="287"/>
      <c r="WHS5" s="287"/>
      <c r="WHT5" s="287"/>
      <c r="WHU5" s="287"/>
      <c r="WHV5" s="287"/>
      <c r="WHW5" s="287"/>
      <c r="WHX5" s="287"/>
      <c r="WHY5" s="287"/>
      <c r="WHZ5" s="287"/>
      <c r="WIA5" s="287"/>
      <c r="WIB5" s="287"/>
      <c r="WIC5" s="287"/>
      <c r="WID5" s="287"/>
      <c r="WIE5" s="287"/>
      <c r="WIF5" s="287"/>
      <c r="WIG5" s="287"/>
      <c r="WIH5" s="287"/>
      <c r="WII5" s="287"/>
      <c r="WIJ5" s="287"/>
      <c r="WIK5" s="287"/>
      <c r="WIL5" s="287"/>
      <c r="WIM5" s="287"/>
      <c r="WIN5" s="287"/>
      <c r="WIO5" s="287"/>
      <c r="WIP5" s="287"/>
      <c r="WIQ5" s="287"/>
      <c r="WIR5" s="287"/>
      <c r="WIS5" s="287"/>
      <c r="WIT5" s="287"/>
      <c r="WIU5" s="287"/>
      <c r="WIV5" s="287"/>
      <c r="WIW5" s="287"/>
      <c r="WIX5" s="287"/>
      <c r="WIY5" s="287"/>
      <c r="WIZ5" s="287"/>
      <c r="WJA5" s="287"/>
      <c r="WJB5" s="287"/>
      <c r="WJC5" s="287"/>
      <c r="WJD5" s="287"/>
      <c r="WJE5" s="287"/>
      <c r="WJF5" s="287"/>
      <c r="WJG5" s="287"/>
      <c r="WJH5" s="287"/>
      <c r="WJI5" s="287"/>
      <c r="WJJ5" s="287"/>
      <c r="WJK5" s="287"/>
      <c r="WJL5" s="287"/>
      <c r="WJM5" s="287"/>
      <c r="WJN5" s="287"/>
      <c r="WJO5" s="287"/>
      <c r="WJP5" s="287"/>
      <c r="WJQ5" s="287"/>
      <c r="WJR5" s="287"/>
      <c r="WJS5" s="287"/>
      <c r="WJT5" s="287"/>
      <c r="WJU5" s="287"/>
      <c r="WJV5" s="287"/>
      <c r="WJW5" s="287"/>
      <c r="WJX5" s="287"/>
      <c r="WJY5" s="287"/>
      <c r="WJZ5" s="287"/>
      <c r="WKA5" s="287"/>
      <c r="WKB5" s="287"/>
      <c r="WKC5" s="287"/>
      <c r="WKD5" s="287"/>
      <c r="WKE5" s="287"/>
      <c r="WKF5" s="287"/>
      <c r="WKG5" s="287"/>
      <c r="WKH5" s="287"/>
      <c r="WKI5" s="287"/>
      <c r="WKJ5" s="287"/>
      <c r="WKK5" s="287"/>
      <c r="WKL5" s="287"/>
      <c r="WKM5" s="287"/>
      <c r="WKN5" s="287"/>
      <c r="WKO5" s="287"/>
      <c r="WKP5" s="287"/>
      <c r="WKQ5" s="287"/>
      <c r="WKR5" s="287"/>
      <c r="WKS5" s="287"/>
      <c r="WKT5" s="287"/>
      <c r="WKU5" s="287"/>
      <c r="WKV5" s="287"/>
      <c r="WKW5" s="287"/>
      <c r="WKX5" s="287"/>
      <c r="WKY5" s="287"/>
      <c r="WKZ5" s="287"/>
      <c r="WLA5" s="287"/>
      <c r="WLB5" s="287"/>
      <c r="WLC5" s="287"/>
      <c r="WLD5" s="287"/>
      <c r="WLE5" s="287"/>
      <c r="WLF5" s="287"/>
      <c r="WLG5" s="287"/>
      <c r="WLH5" s="287"/>
      <c r="WLI5" s="287"/>
      <c r="WLJ5" s="287"/>
      <c r="WLK5" s="287"/>
      <c r="WLL5" s="287"/>
      <c r="WLM5" s="287"/>
      <c r="WLN5" s="287"/>
      <c r="WLO5" s="287"/>
      <c r="WLP5" s="287"/>
      <c r="WLQ5" s="287"/>
      <c r="WLR5" s="287"/>
      <c r="WLS5" s="287"/>
      <c r="WLT5" s="287"/>
      <c r="WLU5" s="287"/>
      <c r="WLV5" s="287"/>
      <c r="WLW5" s="287"/>
      <c r="WLX5" s="287"/>
      <c r="WLY5" s="287"/>
      <c r="WLZ5" s="287"/>
      <c r="WMA5" s="287"/>
      <c r="WMB5" s="287"/>
      <c r="WMC5" s="287"/>
      <c r="WMD5" s="287"/>
      <c r="WME5" s="287"/>
      <c r="WMF5" s="287"/>
      <c r="WMG5" s="287"/>
      <c r="WMH5" s="287"/>
      <c r="WMI5" s="287"/>
      <c r="WMJ5" s="287"/>
      <c r="WMK5" s="287"/>
      <c r="WML5" s="287"/>
      <c r="WMM5" s="287"/>
      <c r="WMN5" s="287"/>
      <c r="WMO5" s="287"/>
      <c r="WMP5" s="287"/>
      <c r="WMQ5" s="287"/>
      <c r="WMR5" s="287"/>
      <c r="WMS5" s="287"/>
      <c r="WMT5" s="287"/>
      <c r="WMU5" s="287"/>
      <c r="WMV5" s="287"/>
      <c r="WMW5" s="287"/>
      <c r="WMX5" s="287"/>
      <c r="WMY5" s="287"/>
      <c r="WMZ5" s="287"/>
      <c r="WNA5" s="287"/>
      <c r="WNB5" s="287"/>
      <c r="WNC5" s="287"/>
      <c r="WND5" s="287"/>
      <c r="WNE5" s="287"/>
      <c r="WNF5" s="287"/>
      <c r="WNG5" s="287"/>
      <c r="WNH5" s="287"/>
      <c r="WNI5" s="287"/>
      <c r="WNJ5" s="287"/>
      <c r="WNK5" s="287"/>
      <c r="WNL5" s="287"/>
      <c r="WNM5" s="287"/>
      <c r="WNN5" s="287"/>
      <c r="WNO5" s="287"/>
      <c r="WNP5" s="287"/>
      <c r="WNQ5" s="287"/>
      <c r="WNR5" s="287"/>
      <c r="WNS5" s="287"/>
      <c r="WNT5" s="287"/>
      <c r="WNU5" s="287"/>
      <c r="WNV5" s="287"/>
      <c r="WNW5" s="287"/>
      <c r="WNX5" s="287"/>
      <c r="WNY5" s="287"/>
      <c r="WNZ5" s="287"/>
      <c r="WOA5" s="287"/>
      <c r="WOB5" s="287"/>
      <c r="WOC5" s="287"/>
      <c r="WOD5" s="287"/>
      <c r="WOE5" s="287"/>
      <c r="WOF5" s="287"/>
      <c r="WOG5" s="287"/>
      <c r="WOH5" s="287"/>
      <c r="WOI5" s="287"/>
      <c r="WOJ5" s="287"/>
      <c r="WOK5" s="287"/>
      <c r="WOL5" s="287"/>
      <c r="WOM5" s="287"/>
      <c r="WON5" s="287"/>
      <c r="WOO5" s="287"/>
      <c r="WOP5" s="287"/>
      <c r="WOQ5" s="287"/>
      <c r="WOR5" s="287"/>
      <c r="WOS5" s="287"/>
      <c r="WOT5" s="287"/>
      <c r="WOU5" s="287"/>
      <c r="WOV5" s="287"/>
      <c r="WOW5" s="287"/>
      <c r="WOX5" s="287"/>
      <c r="WOY5" s="287"/>
      <c r="WOZ5" s="287"/>
      <c r="WPA5" s="287"/>
      <c r="WPB5" s="287"/>
      <c r="WPC5" s="287"/>
      <c r="WPD5" s="287"/>
      <c r="WPE5" s="287"/>
      <c r="WPF5" s="287"/>
      <c r="WPG5" s="287"/>
      <c r="WPH5" s="287"/>
      <c r="WPI5" s="287"/>
      <c r="WPJ5" s="287"/>
      <c r="WPK5" s="287"/>
      <c r="WPL5" s="287"/>
      <c r="WPM5" s="287"/>
      <c r="WPN5" s="287"/>
      <c r="WPO5" s="287"/>
      <c r="WPP5" s="287"/>
      <c r="WPQ5" s="287"/>
      <c r="WPR5" s="287"/>
      <c r="WPS5" s="287"/>
      <c r="WPT5" s="287"/>
      <c r="WPU5" s="287"/>
      <c r="WPV5" s="287"/>
      <c r="WPW5" s="287"/>
      <c r="WPX5" s="287"/>
      <c r="WPY5" s="287"/>
      <c r="WPZ5" s="287"/>
      <c r="WQA5" s="287"/>
      <c r="WQB5" s="287"/>
      <c r="WQC5" s="287"/>
      <c r="WQD5" s="287"/>
      <c r="WQE5" s="287"/>
      <c r="WQF5" s="287"/>
      <c r="WQG5" s="287"/>
      <c r="WQH5" s="287"/>
      <c r="WQI5" s="287"/>
      <c r="WQJ5" s="287"/>
      <c r="WQK5" s="287"/>
      <c r="WQL5" s="287"/>
      <c r="WQM5" s="287"/>
      <c r="WQN5" s="287"/>
      <c r="WQO5" s="287"/>
      <c r="WQP5" s="287"/>
      <c r="WQQ5" s="287"/>
      <c r="WQR5" s="287"/>
      <c r="WQS5" s="287"/>
      <c r="WQT5" s="287"/>
      <c r="WQU5" s="287"/>
      <c r="WQV5" s="287"/>
      <c r="WQW5" s="287"/>
      <c r="WQX5" s="287"/>
      <c r="WQY5" s="287"/>
      <c r="WQZ5" s="287"/>
      <c r="WRA5" s="287"/>
      <c r="WRB5" s="287"/>
      <c r="WRC5" s="287"/>
      <c r="WRD5" s="287"/>
      <c r="WRE5" s="287"/>
      <c r="WRF5" s="287"/>
      <c r="WRG5" s="287"/>
      <c r="WRH5" s="287"/>
      <c r="WRI5" s="287"/>
      <c r="WRJ5" s="287"/>
      <c r="WRK5" s="287"/>
      <c r="WRL5" s="287"/>
      <c r="WRM5" s="287"/>
      <c r="WRN5" s="287"/>
      <c r="WRO5" s="287"/>
      <c r="WRP5" s="287"/>
      <c r="WRQ5" s="287"/>
      <c r="WRR5" s="287"/>
      <c r="WRS5" s="287"/>
      <c r="WRT5" s="287"/>
      <c r="WRU5" s="287"/>
      <c r="WRV5" s="287"/>
      <c r="WRW5" s="287"/>
      <c r="WRX5" s="287"/>
      <c r="WRY5" s="287"/>
      <c r="WRZ5" s="287"/>
      <c r="WSA5" s="287"/>
      <c r="WSB5" s="287"/>
      <c r="WSC5" s="287"/>
      <c r="WSD5" s="287"/>
      <c r="WSE5" s="287"/>
      <c r="WSF5" s="287"/>
      <c r="WSG5" s="287"/>
      <c r="WSH5" s="287"/>
      <c r="WSI5" s="287"/>
      <c r="WSJ5" s="287"/>
      <c r="WSK5" s="287"/>
      <c r="WSL5" s="287"/>
      <c r="WSM5" s="287"/>
      <c r="WSN5" s="287"/>
      <c r="WSO5" s="287"/>
      <c r="WSP5" s="287"/>
      <c r="WSQ5" s="287"/>
      <c r="WSR5" s="287"/>
      <c r="WSS5" s="287"/>
      <c r="WST5" s="287"/>
      <c r="WSU5" s="287"/>
      <c r="WSV5" s="287"/>
      <c r="WSW5" s="287"/>
      <c r="WSX5" s="287"/>
      <c r="WSY5" s="287"/>
      <c r="WSZ5" s="287"/>
      <c r="WTA5" s="287"/>
      <c r="WTB5" s="287"/>
      <c r="WTC5" s="287"/>
      <c r="WTD5" s="287"/>
      <c r="WTE5" s="287"/>
      <c r="WTF5" s="287"/>
      <c r="WTG5" s="287"/>
      <c r="WTH5" s="287"/>
      <c r="WTI5" s="287"/>
      <c r="WTJ5" s="287"/>
      <c r="WTK5" s="287"/>
      <c r="WTL5" s="287"/>
      <c r="WTM5" s="287"/>
      <c r="WTN5" s="287"/>
      <c r="WTO5" s="287"/>
      <c r="WTP5" s="287"/>
      <c r="WTQ5" s="287"/>
      <c r="WTR5" s="287"/>
      <c r="WTS5" s="287"/>
      <c r="WTT5" s="287"/>
      <c r="WTU5" s="287"/>
      <c r="WTV5" s="287"/>
      <c r="WTW5" s="287"/>
      <c r="WTX5" s="287"/>
      <c r="WTY5" s="287"/>
      <c r="WTZ5" s="287"/>
      <c r="WUA5" s="287"/>
      <c r="WUB5" s="287"/>
      <c r="WUC5" s="287"/>
      <c r="WUD5" s="287"/>
      <c r="WUE5" s="287"/>
      <c r="WUF5" s="287"/>
      <c r="WUG5" s="287"/>
      <c r="WUH5" s="287"/>
      <c r="WUI5" s="287"/>
      <c r="WUJ5" s="287"/>
      <c r="WUK5" s="287"/>
      <c r="WUL5" s="287"/>
      <c r="WUM5" s="287"/>
      <c r="WUN5" s="287"/>
      <c r="WUO5" s="287"/>
      <c r="WUP5" s="287"/>
      <c r="WUQ5" s="287"/>
      <c r="WUR5" s="287"/>
      <c r="WUS5" s="287"/>
      <c r="WUT5" s="287"/>
      <c r="WUU5" s="287"/>
      <c r="WUV5" s="287"/>
      <c r="WUW5" s="287"/>
      <c r="WUX5" s="287"/>
      <c r="WUY5" s="287"/>
      <c r="WUZ5" s="287"/>
      <c r="WVA5" s="287"/>
      <c r="WVB5" s="287"/>
      <c r="WVC5" s="287"/>
      <c r="WVD5" s="287"/>
      <c r="WVE5" s="287"/>
      <c r="WVF5" s="287"/>
      <c r="WVG5" s="287"/>
      <c r="WVH5" s="287"/>
      <c r="WVI5" s="287"/>
      <c r="WVJ5" s="287"/>
      <c r="WVK5" s="287"/>
      <c r="WVL5" s="287"/>
      <c r="WVM5" s="287"/>
      <c r="WVN5" s="287"/>
      <c r="WVO5" s="287"/>
      <c r="WVP5" s="287"/>
      <c r="WVQ5" s="287"/>
      <c r="WVR5" s="287"/>
      <c r="WVS5" s="287"/>
      <c r="WVT5" s="287"/>
      <c r="WVU5" s="287"/>
      <c r="WVV5" s="287"/>
      <c r="WVW5" s="287"/>
      <c r="WVX5" s="287"/>
      <c r="WVY5" s="287"/>
      <c r="WVZ5" s="287"/>
      <c r="WWA5" s="287"/>
      <c r="WWB5" s="287"/>
      <c r="WWC5" s="287"/>
      <c r="WWD5" s="287"/>
      <c r="WWE5" s="287"/>
      <c r="WWF5" s="287"/>
      <c r="WWG5" s="287"/>
      <c r="WWH5" s="287"/>
      <c r="WWI5" s="287"/>
      <c r="WWJ5" s="287"/>
      <c r="WWK5" s="287"/>
      <c r="WWL5" s="287"/>
      <c r="WWM5" s="287"/>
      <c r="WWN5" s="287"/>
      <c r="WWO5" s="287"/>
      <c r="WWP5" s="287"/>
      <c r="WWQ5" s="287"/>
      <c r="WWR5" s="287"/>
      <c r="WWS5" s="287"/>
      <c r="WWT5" s="287"/>
      <c r="WWU5" s="287"/>
      <c r="WWV5" s="287"/>
      <c r="WWW5" s="287"/>
      <c r="WWX5" s="287"/>
      <c r="WWY5" s="287"/>
      <c r="WWZ5" s="287"/>
      <c r="WXA5" s="287"/>
      <c r="WXB5" s="287"/>
      <c r="WXC5" s="287"/>
      <c r="WXD5" s="287"/>
      <c r="WXE5" s="287"/>
      <c r="WXF5" s="287"/>
      <c r="WXG5" s="287"/>
      <c r="WXH5" s="287"/>
      <c r="WXI5" s="287"/>
      <c r="WXJ5" s="287"/>
      <c r="WXK5" s="287"/>
      <c r="WXL5" s="287"/>
      <c r="WXM5" s="287"/>
      <c r="WXN5" s="287"/>
      <c r="WXO5" s="287"/>
      <c r="WXP5" s="287"/>
      <c r="WXQ5" s="287"/>
      <c r="WXR5" s="287"/>
      <c r="WXS5" s="287"/>
      <c r="WXT5" s="287"/>
      <c r="WXU5" s="287"/>
      <c r="WXV5" s="287"/>
      <c r="WXW5" s="287"/>
      <c r="WXX5" s="287"/>
      <c r="WXY5" s="287"/>
      <c r="WXZ5" s="287"/>
      <c r="WYA5" s="287"/>
      <c r="WYB5" s="287"/>
      <c r="WYC5" s="287"/>
      <c r="WYD5" s="287"/>
      <c r="WYE5" s="287"/>
      <c r="WYF5" s="287"/>
      <c r="WYG5" s="287"/>
      <c r="WYH5" s="287"/>
      <c r="WYI5" s="287"/>
      <c r="WYJ5" s="287"/>
      <c r="WYK5" s="287"/>
      <c r="WYL5" s="287"/>
      <c r="WYM5" s="287"/>
      <c r="WYN5" s="287"/>
      <c r="WYO5" s="287"/>
      <c r="WYP5" s="287"/>
      <c r="WYQ5" s="287"/>
      <c r="WYR5" s="287"/>
      <c r="WYS5" s="287"/>
      <c r="WYT5" s="287"/>
      <c r="WYU5" s="287"/>
      <c r="WYV5" s="287"/>
      <c r="WYW5" s="287"/>
      <c r="WYX5" s="287"/>
      <c r="WYY5" s="287"/>
      <c r="WYZ5" s="287"/>
      <c r="WZA5" s="287"/>
      <c r="WZB5" s="287"/>
      <c r="WZC5" s="287"/>
      <c r="WZD5" s="287"/>
      <c r="WZE5" s="287"/>
      <c r="WZF5" s="287"/>
      <c r="WZG5" s="287"/>
      <c r="WZH5" s="287"/>
      <c r="WZI5" s="287"/>
      <c r="WZJ5" s="287"/>
      <c r="WZK5" s="287"/>
      <c r="WZL5" s="287"/>
      <c r="WZM5" s="287"/>
      <c r="WZN5" s="287"/>
      <c r="WZO5" s="287"/>
      <c r="WZP5" s="287"/>
      <c r="WZQ5" s="287"/>
      <c r="WZR5" s="287"/>
      <c r="WZS5" s="287"/>
      <c r="WZT5" s="287"/>
      <c r="WZU5" s="287"/>
      <c r="WZV5" s="287"/>
      <c r="WZW5" s="287"/>
      <c r="WZX5" s="287"/>
      <c r="WZY5" s="287"/>
      <c r="WZZ5" s="287"/>
      <c r="XAA5" s="287"/>
      <c r="XAB5" s="287"/>
      <c r="XAC5" s="287"/>
      <c r="XAD5" s="287"/>
      <c r="XAE5" s="287"/>
      <c r="XAF5" s="287"/>
      <c r="XAG5" s="287"/>
      <c r="XAH5" s="287"/>
      <c r="XAI5" s="287"/>
      <c r="XAJ5" s="287"/>
      <c r="XAK5" s="287"/>
      <c r="XAL5" s="287"/>
      <c r="XAM5" s="287"/>
      <c r="XAN5" s="287"/>
      <c r="XAO5" s="287"/>
      <c r="XAP5" s="287"/>
      <c r="XAQ5" s="287"/>
      <c r="XAR5" s="287"/>
      <c r="XAS5" s="287"/>
      <c r="XAT5" s="287"/>
      <c r="XAU5" s="287"/>
      <c r="XAV5" s="287"/>
      <c r="XAW5" s="287"/>
      <c r="XAX5" s="287"/>
      <c r="XAY5" s="287"/>
      <c r="XAZ5" s="287"/>
      <c r="XBA5" s="287"/>
      <c r="XBB5" s="287"/>
      <c r="XBC5" s="287"/>
      <c r="XBD5" s="287"/>
      <c r="XBE5" s="287"/>
      <c r="XBF5" s="287"/>
      <c r="XBG5" s="287"/>
      <c r="XBH5" s="287"/>
      <c r="XBI5" s="287"/>
      <c r="XBJ5" s="287"/>
      <c r="XBK5" s="287"/>
      <c r="XBL5" s="287"/>
      <c r="XBM5" s="287"/>
      <c r="XBN5" s="287"/>
      <c r="XBO5" s="287"/>
      <c r="XBP5" s="287"/>
      <c r="XBQ5" s="287"/>
      <c r="XBR5" s="287"/>
      <c r="XBS5" s="287"/>
      <c r="XBT5" s="287"/>
      <c r="XBU5" s="287"/>
      <c r="XBV5" s="287"/>
      <c r="XBW5" s="287"/>
      <c r="XBX5" s="287"/>
      <c r="XBY5" s="287"/>
      <c r="XBZ5" s="287"/>
      <c r="XCA5" s="287"/>
      <c r="XCB5" s="287"/>
      <c r="XCC5" s="287"/>
      <c r="XCD5" s="287"/>
      <c r="XCE5" s="287"/>
      <c r="XCF5" s="287"/>
      <c r="XCG5" s="287"/>
      <c r="XCH5" s="287"/>
      <c r="XCI5" s="287"/>
      <c r="XCJ5" s="287"/>
      <c r="XCK5" s="287"/>
      <c r="XCL5" s="287"/>
      <c r="XCM5" s="287"/>
      <c r="XCN5" s="287"/>
      <c r="XCO5" s="287"/>
      <c r="XCP5" s="287"/>
      <c r="XCQ5" s="287"/>
      <c r="XCR5" s="287"/>
      <c r="XCS5" s="287"/>
      <c r="XCT5" s="287"/>
      <c r="XCU5" s="287"/>
      <c r="XCV5" s="287"/>
      <c r="XCW5" s="287"/>
      <c r="XCX5" s="287"/>
      <c r="XCY5" s="287"/>
      <c r="XCZ5" s="287"/>
      <c r="XDA5" s="287"/>
      <c r="XDB5" s="287"/>
      <c r="XDC5" s="287"/>
      <c r="XDD5" s="287"/>
      <c r="XDE5" s="287"/>
      <c r="XDF5" s="287"/>
      <c r="XDG5" s="287"/>
      <c r="XDH5" s="287"/>
      <c r="XDI5" s="287"/>
      <c r="XDJ5" s="287"/>
      <c r="XDK5" s="287"/>
      <c r="XDL5" s="287"/>
      <c r="XDM5" s="287"/>
      <c r="XDN5" s="287"/>
      <c r="XDO5" s="287"/>
      <c r="XDP5" s="287"/>
      <c r="XDQ5" s="287"/>
      <c r="XDR5" s="287"/>
      <c r="XDS5" s="287"/>
      <c r="XDT5" s="287"/>
      <c r="XDU5" s="287"/>
      <c r="XDV5" s="287"/>
      <c r="XDW5" s="287"/>
      <c r="XDX5" s="287"/>
      <c r="XDY5" s="287"/>
      <c r="XDZ5"/>
      <c r="XEA5"/>
      <c r="XEB5"/>
      <c r="XEC5"/>
      <c r="XED5"/>
      <c r="XEE5"/>
      <c r="XEF5"/>
      <c r="XEG5"/>
      <c r="XEH5"/>
      <c r="XEI5"/>
      <c r="XEJ5"/>
      <c r="XEK5"/>
      <c r="XEL5"/>
      <c r="XEM5"/>
      <c r="XEN5"/>
      <c r="XEO5"/>
      <c r="XEP5"/>
      <c r="XEQ5"/>
      <c r="XER5"/>
      <c r="XES5"/>
      <c r="XET5"/>
      <c r="XEU5"/>
      <c r="XEV5"/>
      <c r="XEW5"/>
      <c r="XEX5"/>
      <c r="XEY5"/>
      <c r="XEZ5"/>
      <c r="XFA5"/>
    </row>
    <row r="6" spans="1:16381" s="306" customFormat="1" ht="34.049999999999997" customHeight="1">
      <c r="A6" s="559" t="s">
        <v>0</v>
      </c>
      <c r="B6" s="560" t="s">
        <v>3201</v>
      </c>
      <c r="C6" s="560" t="s">
        <v>24</v>
      </c>
      <c r="D6" s="560" t="s">
        <v>3202</v>
      </c>
      <c r="E6" s="320">
        <v>46197</v>
      </c>
      <c r="F6" s="320">
        <f t="shared" ref="F6:F8" si="0">E6+1</f>
        <v>46198</v>
      </c>
      <c r="G6" s="320">
        <f t="shared" ref="G6:G8" si="1">F6+20</f>
        <v>46218</v>
      </c>
      <c r="H6" s="321" t="s">
        <v>3056</v>
      </c>
      <c r="I6" s="321" t="s">
        <v>3203</v>
      </c>
      <c r="J6" s="321" t="s">
        <v>3031</v>
      </c>
      <c r="K6" s="321" t="s">
        <v>3204</v>
      </c>
      <c r="L6" s="321" t="s">
        <v>3205</v>
      </c>
      <c r="M6" s="321" t="s">
        <v>3032</v>
      </c>
      <c r="N6" s="321" t="s">
        <v>3032</v>
      </c>
      <c r="O6" s="321" t="s">
        <v>3032</v>
      </c>
      <c r="P6" s="322" t="s">
        <v>4</v>
      </c>
      <c r="Q6" s="322" t="s">
        <v>4</v>
      </c>
      <c r="R6" s="322" t="s">
        <v>4</v>
      </c>
      <c r="S6" s="322" t="s">
        <v>4</v>
      </c>
      <c r="T6" s="594" t="s">
        <v>3206</v>
      </c>
      <c r="U6"/>
      <c r="V6"/>
      <c r="W6" s="287"/>
      <c r="X6" s="287"/>
      <c r="Y6" s="287"/>
      <c r="Z6" s="287"/>
      <c r="AA6" s="287"/>
      <c r="AB6" s="287"/>
      <c r="AC6" s="287"/>
      <c r="AD6" s="287"/>
      <c r="AE6" s="287"/>
      <c r="AF6" s="287"/>
      <c r="AG6" s="287"/>
      <c r="AH6" s="287"/>
      <c r="AI6" s="287"/>
      <c r="AJ6" s="287"/>
      <c r="AK6" s="287"/>
      <c r="AL6" s="287"/>
      <c r="AM6" s="287"/>
      <c r="AN6" s="287"/>
      <c r="AO6" s="287"/>
      <c r="AP6" s="287"/>
      <c r="AQ6" s="287"/>
      <c r="AR6" s="287"/>
      <c r="AS6" s="287"/>
      <c r="AT6" s="287"/>
      <c r="AU6" s="287"/>
      <c r="AV6" s="287"/>
      <c r="AW6" s="287"/>
      <c r="AX6" s="287"/>
      <c r="AY6" s="287"/>
      <c r="AZ6" s="287"/>
      <c r="BA6" s="287"/>
      <c r="BB6" s="287"/>
      <c r="BC6" s="287"/>
      <c r="BD6" s="287"/>
      <c r="BE6" s="287"/>
      <c r="BF6" s="287"/>
      <c r="BG6" s="287"/>
      <c r="BH6" s="287"/>
      <c r="BI6" s="287"/>
      <c r="BJ6" s="287"/>
      <c r="BK6" s="287"/>
      <c r="BL6" s="287"/>
      <c r="BM6" s="287"/>
      <c r="BN6" s="287"/>
      <c r="BO6" s="287"/>
      <c r="BP6" s="287"/>
      <c r="BQ6" s="287"/>
      <c r="BR6" s="287"/>
      <c r="BS6" s="287"/>
      <c r="BT6" s="287"/>
      <c r="BU6" s="287"/>
      <c r="BV6" s="287"/>
      <c r="BW6" s="287"/>
      <c r="BX6" s="287"/>
      <c r="BY6" s="287"/>
      <c r="BZ6" s="287"/>
      <c r="CA6" s="287"/>
      <c r="CB6" s="287"/>
      <c r="CC6" s="287"/>
      <c r="CD6" s="287"/>
      <c r="CE6" s="287"/>
      <c r="CF6" s="287"/>
      <c r="CG6" s="287"/>
      <c r="CH6" s="287"/>
      <c r="CI6" s="287"/>
      <c r="CJ6" s="287"/>
      <c r="CK6" s="287"/>
      <c r="CL6" s="287"/>
      <c r="CM6" s="287"/>
      <c r="CN6" s="287"/>
      <c r="CO6" s="287"/>
      <c r="CP6" s="287"/>
      <c r="CQ6" s="287"/>
      <c r="CR6" s="287"/>
      <c r="CS6" s="287"/>
      <c r="CT6" s="287"/>
      <c r="CU6" s="287"/>
      <c r="CV6" s="287"/>
      <c r="CW6" s="287"/>
      <c r="CX6" s="287"/>
      <c r="CY6" s="287"/>
      <c r="CZ6" s="287"/>
      <c r="DA6" s="287"/>
      <c r="DB6" s="287"/>
      <c r="DC6" s="287"/>
      <c r="DD6" s="287"/>
      <c r="DE6" s="287"/>
      <c r="DF6" s="287"/>
      <c r="DG6" s="287"/>
      <c r="DH6" s="287"/>
      <c r="DI6" s="287"/>
      <c r="DJ6" s="287"/>
      <c r="DK6" s="287"/>
      <c r="DL6" s="287"/>
      <c r="DM6" s="287"/>
      <c r="DN6" s="287"/>
      <c r="DO6" s="287"/>
      <c r="DP6" s="287"/>
      <c r="DQ6" s="287"/>
      <c r="DR6" s="287"/>
      <c r="DS6" s="287"/>
      <c r="DT6" s="287"/>
      <c r="DU6" s="287"/>
      <c r="DV6" s="287"/>
      <c r="DW6" s="287"/>
      <c r="DX6" s="287"/>
      <c r="DY6" s="287"/>
      <c r="DZ6" s="287"/>
      <c r="EA6" s="287"/>
      <c r="EB6" s="287"/>
      <c r="EC6" s="287"/>
      <c r="ED6" s="287"/>
      <c r="EE6" s="287"/>
      <c r="EF6" s="287"/>
      <c r="EG6" s="287"/>
      <c r="EH6" s="287"/>
      <c r="EI6" s="287"/>
      <c r="EJ6" s="287"/>
      <c r="EK6" s="287"/>
      <c r="EL6" s="287"/>
      <c r="EM6" s="287"/>
      <c r="EN6" s="287"/>
      <c r="EO6" s="287"/>
      <c r="EP6" s="287"/>
      <c r="EQ6" s="287"/>
      <c r="ER6" s="287"/>
      <c r="ES6" s="287"/>
      <c r="ET6" s="287"/>
      <c r="EU6" s="287"/>
      <c r="EV6" s="287"/>
      <c r="EW6" s="287"/>
      <c r="EX6" s="287"/>
      <c r="EY6" s="287"/>
      <c r="EZ6" s="287"/>
      <c r="FA6" s="287"/>
      <c r="FB6" s="287"/>
      <c r="FC6" s="287"/>
      <c r="FD6" s="287"/>
      <c r="FE6" s="287"/>
      <c r="FF6" s="287"/>
      <c r="FG6" s="287"/>
      <c r="FH6" s="287"/>
      <c r="FI6" s="287"/>
      <c r="FJ6" s="287"/>
      <c r="FK6" s="287"/>
      <c r="FL6" s="287"/>
      <c r="FM6" s="287"/>
      <c r="FN6" s="287"/>
      <c r="FO6" s="287"/>
      <c r="FP6" s="287"/>
      <c r="FQ6" s="287"/>
      <c r="FR6" s="287"/>
      <c r="FS6" s="287"/>
      <c r="FT6" s="287"/>
      <c r="FU6" s="287"/>
      <c r="FV6" s="287"/>
      <c r="FW6" s="287"/>
      <c r="FX6" s="287"/>
      <c r="FY6" s="287"/>
      <c r="FZ6" s="287"/>
      <c r="GA6" s="287"/>
      <c r="GB6" s="287"/>
      <c r="GC6" s="287"/>
      <c r="GD6" s="287"/>
      <c r="GE6" s="287"/>
      <c r="GF6" s="287"/>
      <c r="GG6" s="287"/>
      <c r="GH6" s="287"/>
      <c r="GI6" s="287"/>
      <c r="GJ6" s="287"/>
      <c r="GK6" s="287"/>
      <c r="GL6" s="287"/>
      <c r="GM6" s="287"/>
      <c r="GN6" s="287"/>
      <c r="GO6" s="287"/>
      <c r="GP6" s="287"/>
      <c r="GQ6" s="287"/>
      <c r="GR6" s="287"/>
      <c r="GS6" s="287"/>
      <c r="GT6" s="287"/>
      <c r="GU6" s="287"/>
      <c r="GV6" s="287"/>
      <c r="GW6" s="287"/>
      <c r="GX6" s="287"/>
      <c r="GY6" s="287"/>
      <c r="GZ6" s="287"/>
      <c r="HA6" s="287"/>
      <c r="HB6" s="287"/>
      <c r="HC6" s="287"/>
      <c r="HD6" s="287"/>
      <c r="HE6" s="287"/>
      <c r="HF6" s="287"/>
      <c r="HG6" s="287"/>
      <c r="HH6" s="287"/>
      <c r="HI6" s="287"/>
      <c r="HJ6" s="287"/>
      <c r="HK6" s="287"/>
      <c r="HL6" s="287"/>
      <c r="HM6" s="287"/>
      <c r="HN6" s="287"/>
      <c r="HO6" s="287"/>
      <c r="HP6" s="287"/>
      <c r="HQ6" s="287"/>
      <c r="HR6" s="287"/>
      <c r="HS6" s="287"/>
      <c r="HT6" s="287"/>
      <c r="HU6" s="287"/>
      <c r="HV6" s="287"/>
      <c r="HW6" s="287"/>
      <c r="HX6" s="287"/>
      <c r="HY6" s="287"/>
      <c r="HZ6" s="287"/>
      <c r="IA6" s="287"/>
      <c r="IB6" s="287"/>
      <c r="IC6" s="287"/>
      <c r="ID6" s="287"/>
      <c r="IE6" s="287"/>
      <c r="IF6" s="287"/>
      <c r="IG6" s="287"/>
      <c r="IH6" s="287"/>
      <c r="II6" s="287"/>
      <c r="IJ6" s="287"/>
      <c r="IK6" s="287"/>
      <c r="IL6" s="287"/>
      <c r="IM6" s="287"/>
      <c r="IN6" s="287"/>
      <c r="IO6" s="287"/>
      <c r="IP6" s="287"/>
      <c r="IQ6" s="287"/>
      <c r="IR6" s="287"/>
      <c r="IS6" s="287"/>
      <c r="IT6" s="287"/>
      <c r="IU6" s="287"/>
      <c r="IV6" s="287"/>
      <c r="IW6" s="287"/>
      <c r="IX6" s="287"/>
      <c r="IY6" s="287"/>
      <c r="IZ6" s="287"/>
      <c r="JA6" s="287"/>
      <c r="JB6" s="287"/>
      <c r="JC6" s="287"/>
      <c r="JD6" s="287"/>
      <c r="JE6" s="287"/>
      <c r="JF6" s="287"/>
      <c r="JG6" s="287"/>
      <c r="JH6" s="287"/>
      <c r="JI6" s="287"/>
      <c r="JJ6" s="287"/>
      <c r="JK6" s="287"/>
      <c r="JL6" s="287"/>
      <c r="JM6" s="287"/>
      <c r="JN6" s="287"/>
      <c r="JO6" s="287"/>
      <c r="JP6" s="287"/>
      <c r="JQ6" s="287"/>
      <c r="JR6" s="287"/>
      <c r="JS6" s="287"/>
      <c r="JT6" s="287"/>
      <c r="JU6" s="287"/>
      <c r="JV6" s="287"/>
      <c r="JW6" s="287"/>
      <c r="JX6" s="287"/>
      <c r="JY6" s="287"/>
      <c r="JZ6" s="287"/>
      <c r="KA6" s="287"/>
      <c r="KB6" s="287"/>
      <c r="KC6" s="287"/>
      <c r="KD6" s="287"/>
      <c r="KE6" s="287"/>
      <c r="KF6" s="287"/>
      <c r="KG6" s="287"/>
      <c r="KH6" s="287"/>
      <c r="KI6" s="287"/>
      <c r="KJ6" s="287"/>
      <c r="KK6" s="287"/>
      <c r="KL6" s="287"/>
      <c r="KM6" s="287"/>
      <c r="KN6" s="287"/>
      <c r="KO6" s="287"/>
      <c r="KP6" s="287"/>
      <c r="KQ6" s="287"/>
      <c r="KR6" s="287"/>
      <c r="KS6" s="287"/>
      <c r="KT6" s="287"/>
      <c r="KU6" s="287"/>
      <c r="KV6" s="287"/>
      <c r="KW6" s="287"/>
      <c r="KX6" s="287"/>
      <c r="KY6" s="287"/>
      <c r="KZ6" s="287"/>
      <c r="LA6" s="287"/>
      <c r="LB6" s="287"/>
      <c r="LC6" s="287"/>
      <c r="LD6" s="287"/>
      <c r="LE6" s="287"/>
      <c r="LF6" s="287"/>
      <c r="LG6" s="287"/>
      <c r="LH6" s="287"/>
      <c r="LI6" s="287"/>
      <c r="LJ6" s="287"/>
      <c r="LK6" s="287"/>
      <c r="LL6" s="287"/>
      <c r="LM6" s="287"/>
      <c r="LN6" s="287"/>
      <c r="LO6" s="287"/>
      <c r="LP6" s="287"/>
      <c r="LQ6" s="287"/>
      <c r="LR6" s="287"/>
      <c r="LS6" s="287"/>
      <c r="LT6" s="287"/>
      <c r="LU6" s="287"/>
      <c r="LV6" s="287"/>
      <c r="LW6" s="287"/>
      <c r="LX6" s="287"/>
      <c r="LY6" s="287"/>
      <c r="LZ6" s="287"/>
      <c r="MA6" s="287"/>
      <c r="MB6" s="287"/>
      <c r="MC6" s="287"/>
      <c r="MD6" s="287"/>
      <c r="ME6" s="287"/>
      <c r="MF6" s="287"/>
      <c r="MG6" s="287"/>
      <c r="MH6" s="287"/>
      <c r="MI6" s="287"/>
      <c r="MJ6" s="287"/>
      <c r="MK6" s="287"/>
      <c r="ML6" s="287"/>
      <c r="MM6" s="287"/>
      <c r="MN6" s="287"/>
      <c r="MO6" s="287"/>
      <c r="MP6" s="287"/>
      <c r="MQ6" s="287"/>
      <c r="MR6" s="287"/>
      <c r="MS6" s="287"/>
      <c r="MT6" s="287"/>
      <c r="MU6" s="287"/>
      <c r="MV6" s="287"/>
      <c r="MW6" s="287"/>
      <c r="MX6" s="287"/>
      <c r="MY6" s="287"/>
      <c r="MZ6" s="287"/>
      <c r="NA6" s="287"/>
      <c r="NB6" s="287"/>
      <c r="NC6" s="287"/>
      <c r="ND6" s="287"/>
      <c r="NE6" s="287"/>
      <c r="NF6" s="287"/>
      <c r="NG6" s="287"/>
      <c r="NH6" s="287"/>
      <c r="NI6" s="287"/>
      <c r="NJ6" s="287"/>
      <c r="NK6" s="287"/>
      <c r="NL6" s="287"/>
      <c r="NM6" s="287"/>
      <c r="NN6" s="287"/>
      <c r="NO6" s="287"/>
      <c r="NP6" s="287"/>
      <c r="NQ6" s="287"/>
      <c r="NR6" s="287"/>
      <c r="NS6" s="287"/>
      <c r="NT6" s="287"/>
      <c r="NU6" s="287"/>
      <c r="NV6" s="287"/>
      <c r="NW6" s="287"/>
      <c r="NX6" s="287"/>
      <c r="NY6" s="287"/>
      <c r="NZ6" s="287"/>
      <c r="OA6" s="287"/>
      <c r="OB6" s="287"/>
      <c r="OC6" s="287"/>
      <c r="OD6" s="287"/>
      <c r="OE6" s="287"/>
      <c r="OF6" s="287"/>
      <c r="OG6" s="287"/>
      <c r="OH6" s="287"/>
      <c r="OI6" s="287"/>
      <c r="OJ6" s="287"/>
      <c r="OK6" s="287"/>
      <c r="OL6" s="287"/>
      <c r="OM6" s="287"/>
      <c r="ON6" s="287"/>
      <c r="OO6" s="287"/>
      <c r="OP6" s="287"/>
      <c r="OQ6" s="287"/>
      <c r="OR6" s="287"/>
      <c r="OS6" s="287"/>
      <c r="OT6" s="287"/>
      <c r="OU6" s="287"/>
      <c r="OV6" s="287"/>
      <c r="OW6" s="287"/>
      <c r="OX6" s="287"/>
      <c r="OY6" s="287"/>
      <c r="OZ6" s="287"/>
      <c r="PA6" s="287"/>
      <c r="PB6" s="287"/>
      <c r="PC6" s="287"/>
      <c r="PD6" s="287"/>
      <c r="PE6" s="287"/>
      <c r="PF6" s="287"/>
      <c r="PG6" s="287"/>
      <c r="PH6" s="287"/>
      <c r="PI6" s="287"/>
      <c r="PJ6" s="287"/>
      <c r="PK6" s="287"/>
      <c r="PL6" s="287"/>
      <c r="PM6" s="287"/>
      <c r="PN6" s="287"/>
      <c r="PO6" s="287"/>
      <c r="PP6" s="287"/>
      <c r="PQ6" s="287"/>
      <c r="PR6" s="287"/>
      <c r="PS6" s="287"/>
      <c r="PT6" s="287"/>
      <c r="PU6" s="287"/>
      <c r="PV6" s="287"/>
      <c r="PW6" s="287"/>
      <c r="PX6" s="287"/>
      <c r="PY6" s="287"/>
      <c r="PZ6" s="287"/>
      <c r="QA6" s="287"/>
      <c r="QB6" s="287"/>
      <c r="QC6" s="287"/>
      <c r="QD6" s="287"/>
      <c r="QE6" s="287"/>
      <c r="QF6" s="287"/>
      <c r="QG6" s="287"/>
      <c r="QH6" s="287"/>
      <c r="QI6" s="287"/>
      <c r="QJ6" s="287"/>
      <c r="QK6" s="287"/>
      <c r="QL6" s="287"/>
      <c r="QM6" s="287"/>
      <c r="QN6" s="287"/>
      <c r="QO6" s="287"/>
      <c r="QP6" s="287"/>
      <c r="QQ6" s="287"/>
      <c r="QR6" s="287"/>
      <c r="QS6" s="287"/>
      <c r="QT6" s="287"/>
      <c r="QU6" s="287"/>
      <c r="QV6" s="287"/>
      <c r="QW6" s="287"/>
      <c r="QX6" s="287"/>
      <c r="QY6" s="287"/>
      <c r="QZ6" s="287"/>
      <c r="RA6" s="287"/>
      <c r="RB6" s="287"/>
      <c r="RC6" s="287"/>
      <c r="RD6" s="287"/>
      <c r="RE6" s="287"/>
      <c r="RF6" s="287"/>
      <c r="RG6" s="287"/>
      <c r="RH6" s="287"/>
      <c r="RI6" s="287"/>
      <c r="RJ6" s="287"/>
      <c r="RK6" s="287"/>
      <c r="RL6" s="287"/>
      <c r="RM6" s="287"/>
      <c r="RN6" s="287"/>
      <c r="RO6" s="287"/>
      <c r="RP6" s="287"/>
      <c r="RQ6" s="287"/>
      <c r="RR6" s="287"/>
      <c r="RS6" s="287"/>
      <c r="RT6" s="287"/>
      <c r="RU6" s="287"/>
      <c r="RV6" s="287"/>
      <c r="RW6" s="287"/>
      <c r="RX6" s="287"/>
      <c r="RY6" s="287"/>
      <c r="RZ6" s="287"/>
      <c r="SA6" s="287"/>
      <c r="SB6" s="287"/>
      <c r="SC6" s="287"/>
      <c r="SD6" s="287"/>
      <c r="SE6" s="287"/>
      <c r="SF6" s="287"/>
      <c r="SG6" s="287"/>
      <c r="SH6" s="287"/>
      <c r="SI6" s="287"/>
      <c r="SJ6" s="287"/>
      <c r="SK6" s="287"/>
      <c r="SL6" s="287"/>
      <c r="SM6" s="287"/>
      <c r="SN6" s="287"/>
      <c r="SO6" s="287"/>
      <c r="SP6" s="287"/>
      <c r="SQ6" s="287"/>
      <c r="SR6" s="287"/>
      <c r="SS6" s="287"/>
      <c r="ST6" s="287"/>
      <c r="SU6" s="287"/>
      <c r="SV6" s="287"/>
      <c r="SW6" s="287"/>
      <c r="SX6" s="287"/>
      <c r="SY6" s="287"/>
      <c r="SZ6" s="287"/>
      <c r="TA6" s="287"/>
      <c r="TB6" s="287"/>
      <c r="TC6" s="287"/>
      <c r="TD6" s="287"/>
      <c r="TE6" s="287"/>
      <c r="TF6" s="287"/>
      <c r="TG6" s="287"/>
      <c r="TH6" s="287"/>
      <c r="TI6" s="287"/>
      <c r="TJ6" s="287"/>
      <c r="TK6" s="287"/>
      <c r="TL6" s="287"/>
      <c r="TM6" s="287"/>
      <c r="TN6" s="287"/>
      <c r="TO6" s="287"/>
      <c r="TP6" s="287"/>
      <c r="TQ6" s="287"/>
      <c r="TR6" s="287"/>
      <c r="TS6" s="287"/>
      <c r="TT6" s="287"/>
      <c r="TU6" s="287"/>
      <c r="TV6" s="287"/>
      <c r="TW6" s="287"/>
      <c r="TX6" s="287"/>
      <c r="TY6" s="287"/>
      <c r="TZ6" s="287"/>
      <c r="UA6" s="287"/>
      <c r="UB6" s="287"/>
      <c r="UC6" s="287"/>
      <c r="UD6" s="287"/>
      <c r="UE6" s="287"/>
      <c r="UF6" s="287"/>
      <c r="UG6" s="287"/>
      <c r="UH6" s="287"/>
      <c r="UI6" s="287"/>
      <c r="UJ6" s="287"/>
      <c r="UK6" s="287"/>
      <c r="UL6" s="287"/>
      <c r="UM6" s="287"/>
      <c r="UN6" s="287"/>
      <c r="UO6" s="287"/>
      <c r="UP6" s="287"/>
      <c r="UQ6" s="287"/>
      <c r="UR6" s="287"/>
      <c r="US6" s="287"/>
      <c r="UT6" s="287"/>
      <c r="UU6" s="287"/>
      <c r="UV6" s="287"/>
      <c r="UW6" s="287"/>
      <c r="UX6" s="287"/>
      <c r="UY6" s="287"/>
      <c r="UZ6" s="287"/>
      <c r="VA6" s="287"/>
      <c r="VB6" s="287"/>
      <c r="VC6" s="287"/>
      <c r="VD6" s="287"/>
      <c r="VE6" s="287"/>
      <c r="VF6" s="287"/>
      <c r="VG6" s="287"/>
      <c r="VH6" s="287"/>
      <c r="VI6" s="287"/>
      <c r="VJ6" s="287"/>
      <c r="VK6" s="287"/>
      <c r="VL6" s="287"/>
      <c r="VM6" s="287"/>
      <c r="VN6" s="287"/>
      <c r="VO6" s="287"/>
      <c r="VP6" s="287"/>
      <c r="VQ6" s="287"/>
      <c r="VR6" s="287"/>
      <c r="VS6" s="287"/>
      <c r="VT6" s="287"/>
      <c r="VU6" s="287"/>
      <c r="VV6" s="287"/>
      <c r="VW6" s="287"/>
      <c r="VX6" s="287"/>
      <c r="VY6" s="287"/>
      <c r="VZ6" s="287"/>
      <c r="WA6" s="287"/>
      <c r="WB6" s="287"/>
      <c r="WC6" s="287"/>
      <c r="WD6" s="287"/>
      <c r="WE6" s="287"/>
      <c r="WF6" s="287"/>
      <c r="WG6" s="287"/>
      <c r="WH6" s="287"/>
      <c r="WI6" s="287"/>
      <c r="WJ6" s="287"/>
      <c r="WK6" s="287"/>
      <c r="WL6" s="287"/>
      <c r="WM6" s="287"/>
      <c r="WN6" s="287"/>
      <c r="WO6" s="287"/>
      <c r="WP6" s="287"/>
      <c r="WQ6" s="287"/>
      <c r="WR6" s="287"/>
      <c r="WS6" s="287"/>
      <c r="WT6" s="287"/>
      <c r="WU6" s="287"/>
      <c r="WV6" s="287"/>
      <c r="WW6" s="287"/>
      <c r="WX6" s="287"/>
      <c r="WY6" s="287"/>
      <c r="WZ6" s="287"/>
      <c r="XA6" s="287"/>
      <c r="XB6" s="287"/>
      <c r="XC6" s="287"/>
      <c r="XD6" s="287"/>
      <c r="XE6" s="287"/>
      <c r="XF6" s="287"/>
      <c r="XG6" s="287"/>
      <c r="XH6" s="287"/>
      <c r="XI6" s="287"/>
      <c r="XJ6" s="287"/>
      <c r="XK6" s="287"/>
      <c r="XL6" s="287"/>
      <c r="XM6" s="287"/>
      <c r="XN6" s="287"/>
      <c r="XO6" s="287"/>
      <c r="XP6" s="287"/>
      <c r="XQ6" s="287"/>
      <c r="XR6" s="287"/>
      <c r="XS6" s="287"/>
      <c r="XT6" s="287"/>
      <c r="XU6" s="287"/>
      <c r="XV6" s="287"/>
      <c r="XW6" s="287"/>
      <c r="XX6" s="287"/>
      <c r="XY6" s="287"/>
      <c r="XZ6" s="287"/>
      <c r="YA6" s="287"/>
      <c r="YB6" s="287"/>
      <c r="YC6" s="287"/>
      <c r="YD6" s="287"/>
      <c r="YE6" s="287"/>
      <c r="YF6" s="287"/>
      <c r="YG6" s="287"/>
      <c r="YH6" s="287"/>
      <c r="YI6" s="287"/>
      <c r="YJ6" s="287"/>
      <c r="YK6" s="287"/>
      <c r="YL6" s="287"/>
      <c r="YM6" s="287"/>
      <c r="YN6" s="287"/>
      <c r="YO6" s="287"/>
      <c r="YP6" s="287"/>
      <c r="YQ6" s="287"/>
      <c r="YR6" s="287"/>
      <c r="YS6" s="287"/>
      <c r="YT6" s="287"/>
      <c r="YU6" s="287"/>
      <c r="YV6" s="287"/>
      <c r="YW6" s="287"/>
      <c r="YX6" s="287"/>
      <c r="YY6" s="287"/>
      <c r="YZ6" s="287"/>
      <c r="ZA6" s="287"/>
      <c r="ZB6" s="287"/>
      <c r="ZC6" s="287"/>
      <c r="ZD6" s="287"/>
      <c r="ZE6" s="287"/>
      <c r="ZF6" s="287"/>
      <c r="ZG6" s="287"/>
      <c r="ZH6" s="287"/>
      <c r="ZI6" s="287"/>
      <c r="ZJ6" s="287"/>
      <c r="ZK6" s="287"/>
      <c r="ZL6" s="287"/>
      <c r="ZM6" s="287"/>
      <c r="ZN6" s="287"/>
      <c r="ZO6" s="287"/>
      <c r="ZP6" s="287"/>
      <c r="ZQ6" s="287"/>
      <c r="ZR6" s="287"/>
      <c r="ZS6" s="287"/>
      <c r="ZT6" s="287"/>
      <c r="ZU6" s="287"/>
      <c r="ZV6" s="287"/>
      <c r="ZW6" s="287"/>
      <c r="ZX6" s="287"/>
      <c r="ZY6" s="287"/>
      <c r="ZZ6" s="287"/>
      <c r="AAA6" s="287"/>
      <c r="AAB6" s="287"/>
      <c r="AAC6" s="287"/>
      <c r="AAD6" s="287"/>
      <c r="AAE6" s="287"/>
      <c r="AAF6" s="287"/>
      <c r="AAG6" s="287"/>
      <c r="AAH6" s="287"/>
      <c r="AAI6" s="287"/>
      <c r="AAJ6" s="287"/>
      <c r="AAK6" s="287"/>
      <c r="AAL6" s="287"/>
      <c r="AAM6" s="287"/>
      <c r="AAN6" s="287"/>
      <c r="AAO6" s="287"/>
      <c r="AAP6" s="287"/>
      <c r="AAQ6" s="287"/>
      <c r="AAR6" s="287"/>
      <c r="AAS6" s="287"/>
      <c r="AAT6" s="287"/>
      <c r="AAU6" s="287"/>
      <c r="AAV6" s="287"/>
      <c r="AAW6" s="287"/>
      <c r="AAX6" s="287"/>
      <c r="AAY6" s="287"/>
      <c r="AAZ6" s="287"/>
      <c r="ABA6" s="287"/>
      <c r="ABB6" s="287"/>
      <c r="ABC6" s="287"/>
      <c r="ABD6" s="287"/>
      <c r="ABE6" s="287"/>
      <c r="ABF6" s="287"/>
      <c r="ABG6" s="287"/>
      <c r="ABH6" s="287"/>
      <c r="ABI6" s="287"/>
      <c r="ABJ6" s="287"/>
      <c r="ABK6" s="287"/>
      <c r="ABL6" s="287"/>
      <c r="ABM6" s="287"/>
      <c r="ABN6" s="287"/>
      <c r="ABO6" s="287"/>
      <c r="ABP6" s="287"/>
      <c r="ABQ6" s="287"/>
      <c r="ABR6" s="287"/>
      <c r="ABS6" s="287"/>
      <c r="ABT6" s="287"/>
      <c r="ABU6" s="287"/>
      <c r="ABV6" s="287"/>
      <c r="ABW6" s="287"/>
      <c r="ABX6" s="287"/>
      <c r="ABY6" s="287"/>
      <c r="ABZ6" s="287"/>
      <c r="ACA6" s="287"/>
      <c r="ACB6" s="287"/>
      <c r="ACC6" s="287"/>
      <c r="ACD6" s="287"/>
      <c r="ACE6" s="287"/>
      <c r="ACF6" s="287"/>
      <c r="ACG6" s="287"/>
      <c r="ACH6" s="287"/>
      <c r="ACI6" s="287"/>
      <c r="ACJ6" s="287"/>
      <c r="ACK6" s="287"/>
      <c r="ACL6" s="287"/>
      <c r="ACM6" s="287"/>
      <c r="ACN6" s="287"/>
      <c r="ACO6" s="287"/>
      <c r="ACP6" s="287"/>
      <c r="ACQ6" s="287"/>
      <c r="ACR6" s="287"/>
      <c r="ACS6" s="287"/>
      <c r="ACT6" s="287"/>
      <c r="ACU6" s="287"/>
      <c r="ACV6" s="287"/>
      <c r="ACW6" s="287"/>
      <c r="ACX6" s="287"/>
      <c r="ACY6" s="287"/>
      <c r="ACZ6" s="287"/>
      <c r="ADA6" s="287"/>
      <c r="ADB6" s="287"/>
      <c r="ADC6" s="287"/>
      <c r="ADD6" s="287"/>
      <c r="ADE6" s="287"/>
      <c r="ADF6" s="287"/>
      <c r="ADG6" s="287"/>
      <c r="ADH6" s="287"/>
      <c r="ADI6" s="287"/>
      <c r="ADJ6" s="287"/>
      <c r="ADK6" s="287"/>
      <c r="ADL6" s="287"/>
      <c r="ADM6" s="287"/>
      <c r="ADN6" s="287"/>
      <c r="ADO6" s="287"/>
      <c r="ADP6" s="287"/>
      <c r="ADQ6" s="287"/>
      <c r="ADR6" s="287"/>
      <c r="ADS6" s="287"/>
      <c r="ADT6" s="287"/>
      <c r="ADU6" s="287"/>
      <c r="ADV6" s="287"/>
      <c r="ADW6" s="287"/>
      <c r="ADX6" s="287"/>
      <c r="ADY6" s="287"/>
      <c r="ADZ6" s="287"/>
      <c r="AEA6" s="287"/>
      <c r="AEB6" s="287"/>
      <c r="AEC6" s="287"/>
      <c r="AED6" s="287"/>
      <c r="AEE6" s="287"/>
      <c r="AEF6" s="287"/>
      <c r="AEG6" s="287"/>
      <c r="AEH6" s="287"/>
      <c r="AEI6" s="287"/>
      <c r="AEJ6" s="287"/>
      <c r="AEK6" s="287"/>
      <c r="AEL6" s="287"/>
      <c r="AEM6" s="287"/>
      <c r="AEN6" s="287"/>
      <c r="AEO6" s="287"/>
      <c r="AEP6" s="287"/>
      <c r="AEQ6" s="287"/>
      <c r="AER6" s="287"/>
      <c r="AES6" s="287"/>
      <c r="AET6" s="287"/>
      <c r="AEU6" s="287"/>
      <c r="AEV6" s="287"/>
      <c r="AEW6" s="287"/>
      <c r="AEX6" s="287"/>
      <c r="AEY6" s="287"/>
      <c r="AEZ6" s="287"/>
      <c r="AFA6" s="287"/>
      <c r="AFB6" s="287"/>
      <c r="AFC6" s="287"/>
      <c r="AFD6" s="287"/>
      <c r="AFE6" s="287"/>
      <c r="AFF6" s="287"/>
      <c r="AFG6" s="287"/>
      <c r="AFH6" s="287"/>
      <c r="AFI6" s="287"/>
      <c r="AFJ6" s="287"/>
      <c r="AFK6" s="287"/>
      <c r="AFL6" s="287"/>
      <c r="AFM6" s="287"/>
      <c r="AFN6" s="287"/>
      <c r="AFO6" s="287"/>
      <c r="AFP6" s="287"/>
      <c r="AFQ6" s="287"/>
      <c r="AFR6" s="287"/>
      <c r="AFS6" s="287"/>
      <c r="AFT6" s="287"/>
      <c r="AFU6" s="287"/>
      <c r="AFV6" s="287"/>
      <c r="AFW6" s="287"/>
      <c r="AFX6" s="287"/>
      <c r="AFY6" s="287"/>
      <c r="AFZ6" s="287"/>
      <c r="AGA6" s="287"/>
      <c r="AGB6" s="287"/>
      <c r="AGC6" s="287"/>
      <c r="AGD6" s="287"/>
      <c r="AGE6" s="287"/>
      <c r="AGF6" s="287"/>
      <c r="AGG6" s="287"/>
      <c r="AGH6" s="287"/>
      <c r="AGI6" s="287"/>
      <c r="AGJ6" s="287"/>
      <c r="AGK6" s="287"/>
      <c r="AGL6" s="287"/>
      <c r="AGM6" s="287"/>
      <c r="AGN6" s="287"/>
      <c r="AGO6" s="287"/>
      <c r="AGP6" s="287"/>
      <c r="AGQ6" s="287"/>
      <c r="AGR6" s="287"/>
      <c r="AGS6" s="287"/>
      <c r="AGT6" s="287"/>
      <c r="AGU6" s="287"/>
      <c r="AGV6" s="287"/>
      <c r="AGW6" s="287"/>
      <c r="AGX6" s="287"/>
      <c r="AGY6" s="287"/>
      <c r="AGZ6" s="287"/>
      <c r="AHA6" s="287"/>
      <c r="AHB6" s="287"/>
      <c r="AHC6" s="287"/>
      <c r="AHD6" s="287"/>
      <c r="AHE6" s="287"/>
      <c r="AHF6" s="287"/>
      <c r="AHG6" s="287"/>
      <c r="AHH6" s="287"/>
      <c r="AHI6" s="287"/>
      <c r="AHJ6" s="287"/>
      <c r="AHK6" s="287"/>
      <c r="AHL6" s="287"/>
      <c r="AHM6" s="287"/>
      <c r="AHN6" s="287"/>
      <c r="AHO6" s="287"/>
      <c r="AHP6" s="287"/>
      <c r="AHQ6" s="287"/>
      <c r="AHR6" s="287"/>
      <c r="AHS6" s="287"/>
      <c r="AHT6" s="287"/>
      <c r="AHU6" s="287"/>
      <c r="AHV6" s="287"/>
      <c r="AHW6" s="287"/>
      <c r="AHX6" s="287"/>
      <c r="AHY6" s="287"/>
      <c r="AHZ6" s="287"/>
      <c r="AIA6" s="287"/>
      <c r="AIB6" s="287"/>
      <c r="AIC6" s="287"/>
      <c r="AID6" s="287"/>
      <c r="AIE6" s="287"/>
      <c r="AIF6" s="287"/>
      <c r="AIG6" s="287"/>
      <c r="AIH6" s="287"/>
      <c r="AII6" s="287"/>
      <c r="AIJ6" s="287"/>
      <c r="AIK6" s="287"/>
      <c r="AIL6" s="287"/>
      <c r="AIM6" s="287"/>
      <c r="AIN6" s="287"/>
      <c r="AIO6" s="287"/>
      <c r="AIP6" s="287"/>
      <c r="AIQ6" s="287"/>
      <c r="AIR6" s="287"/>
      <c r="AIS6" s="287"/>
      <c r="AIT6" s="287"/>
      <c r="AIU6" s="287"/>
      <c r="AIV6" s="287"/>
      <c r="AIW6" s="287"/>
      <c r="AIX6" s="287"/>
      <c r="AIY6" s="287"/>
      <c r="AIZ6" s="287"/>
      <c r="AJA6" s="287"/>
      <c r="AJB6" s="287"/>
      <c r="AJC6" s="287"/>
      <c r="AJD6" s="287"/>
      <c r="AJE6" s="287"/>
      <c r="AJF6" s="287"/>
      <c r="AJG6" s="287"/>
      <c r="AJH6" s="287"/>
      <c r="AJI6" s="287"/>
      <c r="AJJ6" s="287"/>
      <c r="AJK6" s="287"/>
      <c r="AJL6" s="287"/>
      <c r="AJM6" s="287"/>
      <c r="AJN6" s="287"/>
      <c r="AJO6" s="287"/>
      <c r="AJP6" s="287"/>
      <c r="AJQ6" s="287"/>
      <c r="AJR6" s="287"/>
      <c r="AJS6" s="287"/>
      <c r="AJT6" s="287"/>
      <c r="AJU6" s="287"/>
      <c r="AJV6" s="287"/>
      <c r="AJW6" s="287"/>
      <c r="AJX6" s="287"/>
      <c r="AJY6" s="287"/>
      <c r="AJZ6" s="287"/>
      <c r="AKA6" s="287"/>
      <c r="AKB6" s="287"/>
      <c r="AKC6" s="287"/>
      <c r="AKD6" s="287"/>
      <c r="AKE6" s="287"/>
      <c r="AKF6" s="287"/>
      <c r="AKG6" s="287"/>
      <c r="AKH6" s="287"/>
      <c r="AKI6" s="287"/>
      <c r="AKJ6" s="287"/>
      <c r="AKK6" s="287"/>
      <c r="AKL6" s="287"/>
      <c r="AKM6" s="287"/>
      <c r="AKN6" s="287"/>
      <c r="AKO6" s="287"/>
      <c r="AKP6" s="287"/>
      <c r="AKQ6" s="287"/>
      <c r="AKR6" s="287"/>
      <c r="AKS6" s="287"/>
      <c r="AKT6" s="287"/>
      <c r="AKU6" s="287"/>
      <c r="AKV6" s="287"/>
      <c r="AKW6" s="287"/>
      <c r="AKX6" s="287"/>
      <c r="AKY6" s="287"/>
      <c r="AKZ6" s="287"/>
      <c r="ALA6" s="287"/>
      <c r="ALB6" s="287"/>
      <c r="ALC6" s="287"/>
      <c r="ALD6" s="287"/>
      <c r="ALE6" s="287"/>
      <c r="ALF6" s="287"/>
      <c r="ALG6" s="287"/>
      <c r="ALH6" s="287"/>
      <c r="ALI6" s="287"/>
      <c r="ALJ6" s="287"/>
      <c r="ALK6" s="287"/>
      <c r="ALL6" s="287"/>
      <c r="ALM6" s="287"/>
      <c r="ALN6" s="287"/>
      <c r="ALO6" s="287"/>
      <c r="ALP6" s="287"/>
      <c r="ALQ6" s="287"/>
      <c r="ALR6" s="287"/>
      <c r="ALS6" s="287"/>
      <c r="ALT6" s="287"/>
      <c r="ALU6" s="287"/>
      <c r="ALV6" s="287"/>
      <c r="ALW6" s="287"/>
      <c r="ALX6" s="287"/>
      <c r="ALY6" s="287"/>
      <c r="ALZ6" s="287"/>
      <c r="AMA6" s="287"/>
      <c r="AMB6" s="287"/>
      <c r="AMC6" s="287"/>
      <c r="AMD6" s="287"/>
      <c r="AME6" s="287"/>
      <c r="AMF6" s="287"/>
      <c r="AMG6" s="287"/>
      <c r="AMH6" s="287"/>
      <c r="AMI6" s="287"/>
      <c r="AMJ6" s="287"/>
      <c r="AMK6" s="287"/>
      <c r="AML6" s="287"/>
      <c r="AMM6" s="287"/>
      <c r="AMN6" s="287"/>
      <c r="AMO6" s="287"/>
      <c r="AMP6" s="287"/>
      <c r="AMQ6" s="287"/>
      <c r="AMR6" s="287"/>
      <c r="AMS6" s="287"/>
      <c r="AMT6" s="287"/>
      <c r="AMU6" s="287"/>
      <c r="AMV6" s="287"/>
      <c r="AMW6" s="287"/>
      <c r="AMX6" s="287"/>
      <c r="AMY6" s="287"/>
      <c r="AMZ6" s="287"/>
      <c r="ANA6" s="287"/>
      <c r="ANB6" s="287"/>
      <c r="ANC6" s="287"/>
      <c r="AND6" s="287"/>
      <c r="ANE6" s="287"/>
      <c r="ANF6" s="287"/>
      <c r="ANG6" s="287"/>
      <c r="ANH6" s="287"/>
      <c r="ANI6" s="287"/>
      <c r="ANJ6" s="287"/>
      <c r="ANK6" s="287"/>
      <c r="ANL6" s="287"/>
      <c r="ANM6" s="287"/>
      <c r="ANN6" s="287"/>
      <c r="ANO6" s="287"/>
      <c r="ANP6" s="287"/>
      <c r="ANQ6" s="287"/>
      <c r="ANR6" s="287"/>
      <c r="ANS6" s="287"/>
      <c r="ANT6" s="287"/>
      <c r="ANU6" s="287"/>
      <c r="ANV6" s="287"/>
      <c r="ANW6" s="287"/>
      <c r="ANX6" s="287"/>
      <c r="ANY6" s="287"/>
      <c r="ANZ6" s="287"/>
      <c r="AOA6" s="287"/>
      <c r="AOB6" s="287"/>
      <c r="AOC6" s="287"/>
      <c r="AOD6" s="287"/>
      <c r="AOE6" s="287"/>
      <c r="AOF6" s="287"/>
      <c r="AOG6" s="287"/>
      <c r="AOH6" s="287"/>
      <c r="AOI6" s="287"/>
      <c r="AOJ6" s="287"/>
      <c r="AOK6" s="287"/>
      <c r="AOL6" s="287"/>
      <c r="AOM6" s="287"/>
      <c r="AON6" s="287"/>
      <c r="AOO6" s="287"/>
      <c r="AOP6" s="287"/>
      <c r="AOQ6" s="287"/>
      <c r="AOR6" s="287"/>
      <c r="AOS6" s="287"/>
      <c r="AOT6" s="287"/>
      <c r="AOU6" s="287"/>
      <c r="AOV6" s="287"/>
      <c r="AOW6" s="287"/>
      <c r="AOX6" s="287"/>
      <c r="AOY6" s="287"/>
      <c r="AOZ6" s="287"/>
      <c r="APA6" s="287"/>
      <c r="APB6" s="287"/>
      <c r="APC6" s="287"/>
      <c r="APD6" s="287"/>
      <c r="APE6" s="287"/>
      <c r="APF6" s="287"/>
      <c r="APG6" s="287"/>
      <c r="APH6" s="287"/>
      <c r="API6" s="287"/>
      <c r="APJ6" s="287"/>
      <c r="APK6" s="287"/>
      <c r="APL6" s="287"/>
      <c r="APM6" s="287"/>
      <c r="APN6" s="287"/>
      <c r="APO6" s="287"/>
      <c r="APP6" s="287"/>
      <c r="APQ6" s="287"/>
      <c r="APR6" s="287"/>
      <c r="APS6" s="287"/>
      <c r="APT6" s="287"/>
      <c r="APU6" s="287"/>
      <c r="APV6" s="287"/>
      <c r="APW6" s="287"/>
      <c r="APX6" s="287"/>
      <c r="APY6" s="287"/>
      <c r="APZ6" s="287"/>
      <c r="AQA6" s="287"/>
      <c r="AQB6" s="287"/>
      <c r="AQC6" s="287"/>
      <c r="AQD6" s="287"/>
      <c r="AQE6" s="287"/>
      <c r="AQF6" s="287"/>
      <c r="AQG6" s="287"/>
      <c r="AQH6" s="287"/>
      <c r="AQI6" s="287"/>
      <c r="AQJ6" s="287"/>
      <c r="AQK6" s="287"/>
      <c r="AQL6" s="287"/>
      <c r="AQM6" s="287"/>
      <c r="AQN6" s="287"/>
      <c r="AQO6" s="287"/>
      <c r="AQP6" s="287"/>
      <c r="AQQ6" s="287"/>
      <c r="AQR6" s="287"/>
      <c r="AQS6" s="287"/>
      <c r="AQT6" s="287"/>
      <c r="AQU6" s="287"/>
      <c r="AQV6" s="287"/>
      <c r="AQW6" s="287"/>
      <c r="AQX6" s="287"/>
      <c r="AQY6" s="287"/>
      <c r="AQZ6" s="287"/>
      <c r="ARA6" s="287"/>
      <c r="ARB6" s="287"/>
      <c r="ARC6" s="287"/>
      <c r="ARD6" s="287"/>
      <c r="ARE6" s="287"/>
      <c r="ARF6" s="287"/>
      <c r="ARG6" s="287"/>
      <c r="ARH6" s="287"/>
      <c r="ARI6" s="287"/>
      <c r="ARJ6" s="287"/>
      <c r="ARK6" s="287"/>
      <c r="ARL6" s="287"/>
      <c r="ARM6" s="287"/>
      <c r="ARN6" s="287"/>
      <c r="ARO6" s="287"/>
      <c r="ARP6" s="287"/>
      <c r="ARQ6" s="287"/>
      <c r="ARR6" s="287"/>
      <c r="ARS6" s="287"/>
      <c r="ART6" s="287"/>
      <c r="ARU6" s="287"/>
      <c r="ARV6" s="287"/>
      <c r="ARW6" s="287"/>
      <c r="ARX6" s="287"/>
      <c r="ARY6" s="287"/>
      <c r="ARZ6" s="287"/>
      <c r="ASA6" s="287"/>
      <c r="ASB6" s="287"/>
      <c r="ASC6" s="287"/>
      <c r="ASD6" s="287"/>
      <c r="ASE6" s="287"/>
      <c r="ASF6" s="287"/>
      <c r="ASG6" s="287"/>
      <c r="ASH6" s="287"/>
      <c r="ASI6" s="287"/>
      <c r="ASJ6" s="287"/>
      <c r="ASK6" s="287"/>
      <c r="ASL6" s="287"/>
      <c r="ASM6" s="287"/>
      <c r="ASN6" s="287"/>
      <c r="ASO6" s="287"/>
      <c r="ASP6" s="287"/>
      <c r="ASQ6" s="287"/>
      <c r="ASR6" s="287"/>
      <c r="ASS6" s="287"/>
      <c r="AST6" s="287"/>
      <c r="ASU6" s="287"/>
      <c r="ASV6" s="287"/>
      <c r="ASW6" s="287"/>
      <c r="ASX6" s="287"/>
      <c r="ASY6" s="287"/>
      <c r="ASZ6" s="287"/>
      <c r="ATA6" s="287"/>
      <c r="ATB6" s="287"/>
      <c r="ATC6" s="287"/>
      <c r="ATD6" s="287"/>
      <c r="ATE6" s="287"/>
      <c r="ATF6" s="287"/>
      <c r="ATG6" s="287"/>
      <c r="ATH6" s="287"/>
      <c r="ATI6" s="287"/>
      <c r="ATJ6" s="287"/>
      <c r="ATK6" s="287"/>
      <c r="ATL6" s="287"/>
      <c r="ATM6" s="287"/>
      <c r="ATN6" s="287"/>
      <c r="ATO6" s="287"/>
      <c r="ATP6" s="287"/>
      <c r="ATQ6" s="287"/>
      <c r="ATR6" s="287"/>
      <c r="ATS6" s="287"/>
      <c r="ATT6" s="287"/>
      <c r="ATU6" s="287"/>
      <c r="ATV6" s="287"/>
      <c r="ATW6" s="287"/>
      <c r="ATX6" s="287"/>
      <c r="ATY6" s="287"/>
      <c r="ATZ6" s="287"/>
      <c r="AUA6" s="287"/>
      <c r="AUB6" s="287"/>
      <c r="AUC6" s="287"/>
      <c r="AUD6" s="287"/>
      <c r="AUE6" s="287"/>
      <c r="AUF6" s="287"/>
      <c r="AUG6" s="287"/>
      <c r="AUH6" s="287"/>
      <c r="AUI6" s="287"/>
      <c r="AUJ6" s="287"/>
      <c r="AUK6" s="287"/>
      <c r="AUL6" s="287"/>
      <c r="AUM6" s="287"/>
      <c r="AUN6" s="287"/>
      <c r="AUO6" s="287"/>
      <c r="AUP6" s="287"/>
      <c r="AUQ6" s="287"/>
      <c r="AUR6" s="287"/>
      <c r="AUS6" s="287"/>
      <c r="AUT6" s="287"/>
      <c r="AUU6" s="287"/>
      <c r="AUV6" s="287"/>
      <c r="AUW6" s="287"/>
      <c r="AUX6" s="287"/>
      <c r="AUY6" s="287"/>
      <c r="AUZ6" s="287"/>
      <c r="AVA6" s="287"/>
      <c r="AVB6" s="287"/>
      <c r="AVC6" s="287"/>
      <c r="AVD6" s="287"/>
      <c r="AVE6" s="287"/>
      <c r="AVF6" s="287"/>
      <c r="AVG6" s="287"/>
      <c r="AVH6" s="287"/>
      <c r="AVI6" s="287"/>
      <c r="AVJ6" s="287"/>
      <c r="AVK6" s="287"/>
      <c r="AVL6" s="287"/>
      <c r="AVM6" s="287"/>
      <c r="AVN6" s="287"/>
      <c r="AVO6" s="287"/>
      <c r="AVP6" s="287"/>
      <c r="AVQ6" s="287"/>
      <c r="AVR6" s="287"/>
      <c r="AVS6" s="287"/>
      <c r="AVT6" s="287"/>
      <c r="AVU6" s="287"/>
      <c r="AVV6" s="287"/>
      <c r="AVW6" s="287"/>
      <c r="AVX6" s="287"/>
      <c r="AVY6" s="287"/>
      <c r="AVZ6" s="287"/>
      <c r="AWA6" s="287"/>
      <c r="AWB6" s="287"/>
      <c r="AWC6" s="287"/>
      <c r="AWD6" s="287"/>
      <c r="AWE6" s="287"/>
      <c r="AWF6" s="287"/>
      <c r="AWG6" s="287"/>
      <c r="AWH6" s="287"/>
      <c r="AWI6" s="287"/>
      <c r="AWJ6" s="287"/>
      <c r="AWK6" s="287"/>
      <c r="AWL6" s="287"/>
      <c r="AWM6" s="287"/>
      <c r="AWN6" s="287"/>
      <c r="AWO6" s="287"/>
      <c r="AWP6" s="287"/>
      <c r="AWQ6" s="287"/>
      <c r="AWR6" s="287"/>
      <c r="AWS6" s="287"/>
      <c r="AWT6" s="287"/>
      <c r="AWU6" s="287"/>
      <c r="AWV6" s="287"/>
      <c r="AWW6" s="287"/>
      <c r="AWX6" s="287"/>
      <c r="AWY6" s="287"/>
      <c r="AWZ6" s="287"/>
      <c r="AXA6" s="287"/>
      <c r="AXB6" s="287"/>
      <c r="AXC6" s="287"/>
      <c r="AXD6" s="287"/>
      <c r="AXE6" s="287"/>
      <c r="AXF6" s="287"/>
      <c r="AXG6" s="287"/>
      <c r="AXH6" s="287"/>
      <c r="AXI6" s="287"/>
      <c r="AXJ6" s="287"/>
      <c r="AXK6" s="287"/>
      <c r="AXL6" s="287"/>
      <c r="AXM6" s="287"/>
      <c r="AXN6" s="287"/>
      <c r="AXO6" s="287"/>
      <c r="AXP6" s="287"/>
      <c r="AXQ6" s="287"/>
      <c r="AXR6" s="287"/>
      <c r="AXS6" s="287"/>
      <c r="AXT6" s="287"/>
      <c r="AXU6" s="287"/>
      <c r="AXV6" s="287"/>
      <c r="AXW6" s="287"/>
      <c r="AXX6" s="287"/>
      <c r="AXY6" s="287"/>
      <c r="AXZ6" s="287"/>
      <c r="AYA6" s="287"/>
      <c r="AYB6" s="287"/>
      <c r="AYC6" s="287"/>
      <c r="AYD6" s="287"/>
      <c r="AYE6" s="287"/>
      <c r="AYF6" s="287"/>
      <c r="AYG6" s="287"/>
      <c r="AYH6" s="287"/>
      <c r="AYI6" s="287"/>
      <c r="AYJ6" s="287"/>
      <c r="AYK6" s="287"/>
      <c r="AYL6" s="287"/>
      <c r="AYM6" s="287"/>
      <c r="AYN6" s="287"/>
      <c r="AYO6" s="287"/>
      <c r="AYP6" s="287"/>
      <c r="AYQ6" s="287"/>
      <c r="AYR6" s="287"/>
      <c r="AYS6" s="287"/>
      <c r="AYT6" s="287"/>
      <c r="AYU6" s="287"/>
      <c r="AYV6" s="287"/>
      <c r="AYW6" s="287"/>
      <c r="AYX6" s="287"/>
      <c r="AYY6" s="287"/>
      <c r="AYZ6" s="287"/>
      <c r="AZA6" s="287"/>
      <c r="AZB6" s="287"/>
      <c r="AZC6" s="287"/>
      <c r="AZD6" s="287"/>
      <c r="AZE6" s="287"/>
      <c r="AZF6" s="287"/>
      <c r="AZG6" s="287"/>
      <c r="AZH6" s="287"/>
      <c r="AZI6" s="287"/>
      <c r="AZJ6" s="287"/>
      <c r="AZK6" s="287"/>
      <c r="AZL6" s="287"/>
      <c r="AZM6" s="287"/>
      <c r="AZN6" s="287"/>
      <c r="AZO6" s="287"/>
      <c r="AZP6" s="287"/>
      <c r="AZQ6" s="287"/>
      <c r="AZR6" s="287"/>
      <c r="AZS6" s="287"/>
      <c r="AZT6" s="287"/>
      <c r="AZU6" s="287"/>
      <c r="AZV6" s="287"/>
      <c r="AZW6" s="287"/>
      <c r="AZX6" s="287"/>
      <c r="AZY6" s="287"/>
      <c r="AZZ6" s="287"/>
      <c r="BAA6" s="287"/>
      <c r="BAB6" s="287"/>
      <c r="BAC6" s="287"/>
      <c r="BAD6" s="287"/>
      <c r="BAE6" s="287"/>
      <c r="BAF6" s="287"/>
      <c r="BAG6" s="287"/>
      <c r="BAH6" s="287"/>
      <c r="BAI6" s="287"/>
      <c r="BAJ6" s="287"/>
      <c r="BAK6" s="287"/>
      <c r="BAL6" s="287"/>
      <c r="BAM6" s="287"/>
      <c r="BAN6" s="287"/>
      <c r="BAO6" s="287"/>
      <c r="BAP6" s="287"/>
      <c r="BAQ6" s="287"/>
      <c r="BAR6" s="287"/>
      <c r="BAS6" s="287"/>
      <c r="BAT6" s="287"/>
      <c r="BAU6" s="287"/>
      <c r="BAV6" s="287"/>
      <c r="BAW6" s="287"/>
      <c r="BAX6" s="287"/>
      <c r="BAY6" s="287"/>
      <c r="BAZ6" s="287"/>
      <c r="BBA6" s="287"/>
      <c r="BBB6" s="287"/>
      <c r="BBC6" s="287"/>
      <c r="BBD6" s="287"/>
      <c r="BBE6" s="287"/>
      <c r="BBF6" s="287"/>
      <c r="BBG6" s="287"/>
      <c r="BBH6" s="287"/>
      <c r="BBI6" s="287"/>
      <c r="BBJ6" s="287"/>
      <c r="BBK6" s="287"/>
      <c r="BBL6" s="287"/>
      <c r="BBM6" s="287"/>
      <c r="BBN6" s="287"/>
      <c r="BBO6" s="287"/>
      <c r="BBP6" s="287"/>
      <c r="BBQ6" s="287"/>
      <c r="BBR6" s="287"/>
      <c r="BBS6" s="287"/>
      <c r="BBT6" s="287"/>
      <c r="BBU6" s="287"/>
      <c r="BBV6" s="287"/>
      <c r="BBW6" s="287"/>
      <c r="BBX6" s="287"/>
      <c r="BBY6" s="287"/>
      <c r="BBZ6" s="287"/>
      <c r="BCA6" s="287"/>
      <c r="BCB6" s="287"/>
      <c r="BCC6" s="287"/>
      <c r="BCD6" s="287"/>
      <c r="BCE6" s="287"/>
      <c r="BCF6" s="287"/>
      <c r="BCG6" s="287"/>
      <c r="BCH6" s="287"/>
      <c r="BCI6" s="287"/>
      <c r="BCJ6" s="287"/>
      <c r="BCK6" s="287"/>
      <c r="BCL6" s="287"/>
      <c r="BCM6" s="287"/>
      <c r="BCN6" s="287"/>
      <c r="BCO6" s="287"/>
      <c r="BCP6" s="287"/>
      <c r="BCQ6" s="287"/>
      <c r="BCR6" s="287"/>
      <c r="BCS6" s="287"/>
      <c r="BCT6" s="287"/>
      <c r="BCU6" s="287"/>
      <c r="BCV6" s="287"/>
      <c r="BCW6" s="287"/>
      <c r="BCX6" s="287"/>
      <c r="BCY6" s="287"/>
      <c r="BCZ6" s="287"/>
      <c r="BDA6" s="287"/>
      <c r="BDB6" s="287"/>
      <c r="BDC6" s="287"/>
      <c r="BDD6" s="287"/>
      <c r="BDE6" s="287"/>
      <c r="BDF6" s="287"/>
      <c r="BDG6" s="287"/>
      <c r="BDH6" s="287"/>
      <c r="BDI6" s="287"/>
      <c r="BDJ6" s="287"/>
      <c r="BDK6" s="287"/>
      <c r="BDL6" s="287"/>
      <c r="BDM6" s="287"/>
      <c r="BDN6" s="287"/>
      <c r="BDO6" s="287"/>
      <c r="BDP6" s="287"/>
      <c r="BDQ6" s="287"/>
      <c r="BDR6" s="287"/>
      <c r="BDS6" s="287"/>
      <c r="BDT6" s="287"/>
      <c r="BDU6" s="287"/>
      <c r="BDV6" s="287"/>
      <c r="BDW6" s="287"/>
      <c r="BDX6" s="287"/>
      <c r="BDY6" s="287"/>
      <c r="BDZ6" s="287"/>
      <c r="BEA6" s="287"/>
      <c r="BEB6" s="287"/>
      <c r="BEC6" s="287"/>
      <c r="BED6" s="287"/>
      <c r="BEE6" s="287"/>
      <c r="BEF6" s="287"/>
      <c r="BEG6" s="287"/>
      <c r="BEH6" s="287"/>
      <c r="BEI6" s="287"/>
      <c r="BEJ6" s="287"/>
      <c r="BEK6" s="287"/>
      <c r="BEL6" s="287"/>
      <c r="BEM6" s="287"/>
      <c r="BEN6" s="287"/>
      <c r="BEO6" s="287"/>
      <c r="BEP6" s="287"/>
      <c r="BEQ6" s="287"/>
      <c r="BER6" s="287"/>
      <c r="BES6" s="287"/>
      <c r="BET6" s="287"/>
      <c r="BEU6" s="287"/>
      <c r="BEV6" s="287"/>
      <c r="BEW6" s="287"/>
      <c r="BEX6" s="287"/>
      <c r="BEY6" s="287"/>
      <c r="BEZ6" s="287"/>
      <c r="BFA6" s="287"/>
      <c r="BFB6" s="287"/>
      <c r="BFC6" s="287"/>
      <c r="BFD6" s="287"/>
      <c r="BFE6" s="287"/>
      <c r="BFF6" s="287"/>
      <c r="BFG6" s="287"/>
      <c r="BFH6" s="287"/>
      <c r="BFI6" s="287"/>
      <c r="BFJ6" s="287"/>
      <c r="BFK6" s="287"/>
      <c r="BFL6" s="287"/>
      <c r="BFM6" s="287"/>
      <c r="BFN6" s="287"/>
      <c r="BFO6" s="287"/>
      <c r="BFP6" s="287"/>
      <c r="BFQ6" s="287"/>
      <c r="BFR6" s="287"/>
      <c r="BFS6" s="287"/>
      <c r="BFT6" s="287"/>
      <c r="BFU6" s="287"/>
      <c r="BFV6" s="287"/>
      <c r="BFW6" s="287"/>
      <c r="BFX6" s="287"/>
      <c r="BFY6" s="287"/>
      <c r="BFZ6" s="287"/>
      <c r="BGA6" s="287"/>
      <c r="BGB6" s="287"/>
      <c r="BGC6" s="287"/>
      <c r="BGD6" s="287"/>
      <c r="BGE6" s="287"/>
      <c r="BGF6" s="287"/>
      <c r="BGG6" s="287"/>
      <c r="BGH6" s="287"/>
      <c r="BGI6" s="287"/>
      <c r="BGJ6" s="287"/>
      <c r="BGK6" s="287"/>
      <c r="BGL6" s="287"/>
      <c r="BGM6" s="287"/>
      <c r="BGN6" s="287"/>
      <c r="BGO6" s="287"/>
      <c r="BGP6" s="287"/>
      <c r="BGQ6" s="287"/>
      <c r="BGR6" s="287"/>
      <c r="BGS6" s="287"/>
      <c r="BGT6" s="287"/>
      <c r="BGU6" s="287"/>
      <c r="BGV6" s="287"/>
      <c r="BGW6" s="287"/>
      <c r="BGX6" s="287"/>
      <c r="BGY6" s="287"/>
      <c r="BGZ6" s="287"/>
      <c r="BHA6" s="287"/>
      <c r="BHB6" s="287"/>
      <c r="BHC6" s="287"/>
      <c r="BHD6" s="287"/>
      <c r="BHE6" s="287"/>
      <c r="BHF6" s="287"/>
      <c r="BHG6" s="287"/>
      <c r="BHH6" s="287"/>
      <c r="BHI6" s="287"/>
      <c r="BHJ6" s="287"/>
      <c r="BHK6" s="287"/>
      <c r="BHL6" s="287"/>
      <c r="BHM6" s="287"/>
      <c r="BHN6" s="287"/>
      <c r="BHO6" s="287"/>
      <c r="BHP6" s="287"/>
      <c r="BHQ6" s="287"/>
      <c r="BHR6" s="287"/>
      <c r="BHS6" s="287"/>
      <c r="BHT6" s="287"/>
      <c r="BHU6" s="287"/>
      <c r="BHV6" s="287"/>
      <c r="BHW6" s="287"/>
      <c r="BHX6" s="287"/>
      <c r="BHY6" s="287"/>
      <c r="BHZ6" s="287"/>
      <c r="BIA6" s="287"/>
      <c r="BIB6" s="287"/>
      <c r="BIC6" s="287"/>
      <c r="BID6" s="287"/>
      <c r="BIE6" s="287"/>
      <c r="BIF6" s="287"/>
      <c r="BIG6" s="287"/>
      <c r="BIH6" s="287"/>
      <c r="BII6" s="287"/>
      <c r="BIJ6" s="287"/>
      <c r="BIK6" s="287"/>
      <c r="BIL6" s="287"/>
      <c r="BIM6" s="287"/>
      <c r="BIN6" s="287"/>
      <c r="BIO6" s="287"/>
      <c r="BIP6" s="287"/>
      <c r="BIQ6" s="287"/>
      <c r="BIR6" s="287"/>
      <c r="BIS6" s="287"/>
      <c r="BIT6" s="287"/>
      <c r="BIU6" s="287"/>
      <c r="BIV6" s="287"/>
      <c r="BIW6" s="287"/>
      <c r="BIX6" s="287"/>
      <c r="BIY6" s="287"/>
      <c r="BIZ6" s="287"/>
      <c r="BJA6" s="287"/>
      <c r="BJB6" s="287"/>
      <c r="BJC6" s="287"/>
      <c r="BJD6" s="287"/>
      <c r="BJE6" s="287"/>
      <c r="BJF6" s="287"/>
      <c r="BJG6" s="287"/>
      <c r="BJH6" s="287"/>
      <c r="BJI6" s="287"/>
      <c r="BJJ6" s="287"/>
      <c r="BJK6" s="287"/>
      <c r="BJL6" s="287"/>
      <c r="BJM6" s="287"/>
      <c r="BJN6" s="287"/>
      <c r="BJO6" s="287"/>
      <c r="BJP6" s="287"/>
      <c r="BJQ6" s="287"/>
      <c r="BJR6" s="287"/>
      <c r="BJS6" s="287"/>
      <c r="BJT6" s="287"/>
      <c r="BJU6" s="287"/>
      <c r="BJV6" s="287"/>
      <c r="BJW6" s="287"/>
      <c r="BJX6" s="287"/>
      <c r="BJY6" s="287"/>
      <c r="BJZ6" s="287"/>
      <c r="BKA6" s="287"/>
      <c r="BKB6" s="287"/>
      <c r="BKC6" s="287"/>
      <c r="BKD6" s="287"/>
      <c r="BKE6" s="287"/>
      <c r="BKF6" s="287"/>
      <c r="BKG6" s="287"/>
      <c r="BKH6" s="287"/>
      <c r="BKI6" s="287"/>
      <c r="BKJ6" s="287"/>
      <c r="BKK6" s="287"/>
      <c r="BKL6" s="287"/>
      <c r="BKM6" s="287"/>
      <c r="BKN6" s="287"/>
      <c r="BKO6" s="287"/>
      <c r="BKP6" s="287"/>
      <c r="BKQ6" s="287"/>
      <c r="BKR6" s="287"/>
      <c r="BKS6" s="287"/>
      <c r="BKT6" s="287"/>
      <c r="BKU6" s="287"/>
      <c r="BKV6" s="287"/>
      <c r="BKW6" s="287"/>
      <c r="BKX6" s="287"/>
      <c r="BKY6" s="287"/>
      <c r="BKZ6" s="287"/>
      <c r="BLA6" s="287"/>
      <c r="BLB6" s="287"/>
      <c r="BLC6" s="287"/>
      <c r="BLD6" s="287"/>
      <c r="BLE6" s="287"/>
      <c r="BLF6" s="287"/>
      <c r="BLG6" s="287"/>
      <c r="BLH6" s="287"/>
      <c r="BLI6" s="287"/>
      <c r="BLJ6" s="287"/>
      <c r="BLK6" s="287"/>
      <c r="BLL6" s="287"/>
      <c r="BLM6" s="287"/>
      <c r="BLN6" s="287"/>
      <c r="BLO6" s="287"/>
      <c r="BLP6" s="287"/>
      <c r="BLQ6" s="287"/>
      <c r="BLR6" s="287"/>
      <c r="BLS6" s="287"/>
      <c r="BLT6" s="287"/>
      <c r="BLU6" s="287"/>
      <c r="BLV6" s="287"/>
      <c r="BLW6" s="287"/>
      <c r="BLX6" s="287"/>
      <c r="BLY6" s="287"/>
      <c r="BLZ6" s="287"/>
      <c r="BMA6" s="287"/>
      <c r="BMB6" s="287"/>
      <c r="BMC6" s="287"/>
      <c r="BMD6" s="287"/>
      <c r="BME6" s="287"/>
      <c r="BMF6" s="287"/>
      <c r="BMG6" s="287"/>
      <c r="BMH6" s="287"/>
      <c r="BMI6" s="287"/>
      <c r="BMJ6" s="287"/>
      <c r="BMK6" s="287"/>
      <c r="BML6" s="287"/>
      <c r="BMM6" s="287"/>
      <c r="BMN6" s="287"/>
      <c r="BMO6" s="287"/>
      <c r="BMP6" s="287"/>
      <c r="BMQ6" s="287"/>
      <c r="BMR6" s="287"/>
      <c r="BMS6" s="287"/>
      <c r="BMT6" s="287"/>
      <c r="BMU6" s="287"/>
      <c r="BMV6" s="287"/>
      <c r="BMW6" s="287"/>
      <c r="BMX6" s="287"/>
      <c r="BMY6" s="287"/>
      <c r="BMZ6" s="287"/>
      <c r="BNA6" s="287"/>
      <c r="BNB6" s="287"/>
      <c r="BNC6" s="287"/>
      <c r="BND6" s="287"/>
      <c r="BNE6" s="287"/>
      <c r="BNF6" s="287"/>
      <c r="BNG6" s="287"/>
      <c r="BNH6" s="287"/>
      <c r="BNI6" s="287"/>
      <c r="BNJ6" s="287"/>
      <c r="BNK6" s="287"/>
      <c r="BNL6" s="287"/>
      <c r="BNM6" s="287"/>
      <c r="BNN6" s="287"/>
      <c r="BNO6" s="287"/>
      <c r="BNP6" s="287"/>
      <c r="BNQ6" s="287"/>
      <c r="BNR6" s="287"/>
      <c r="BNS6" s="287"/>
      <c r="BNT6" s="287"/>
      <c r="BNU6" s="287"/>
      <c r="BNV6" s="287"/>
      <c r="BNW6" s="287"/>
      <c r="BNX6" s="287"/>
      <c r="BNY6" s="287"/>
      <c r="BNZ6" s="287"/>
      <c r="BOA6" s="287"/>
      <c r="BOB6" s="287"/>
      <c r="BOC6" s="287"/>
      <c r="BOD6" s="287"/>
      <c r="BOE6" s="287"/>
      <c r="BOF6" s="287"/>
      <c r="BOG6" s="287"/>
      <c r="BOH6" s="287"/>
      <c r="BOI6" s="287"/>
      <c r="BOJ6" s="287"/>
      <c r="BOK6" s="287"/>
      <c r="BOL6" s="287"/>
      <c r="BOM6" s="287"/>
      <c r="BON6" s="287"/>
      <c r="BOO6" s="287"/>
      <c r="BOP6" s="287"/>
      <c r="BOQ6" s="287"/>
      <c r="BOR6" s="287"/>
      <c r="BOS6" s="287"/>
      <c r="BOT6" s="287"/>
      <c r="BOU6" s="287"/>
      <c r="BOV6" s="287"/>
      <c r="BOW6" s="287"/>
      <c r="BOX6" s="287"/>
      <c r="BOY6" s="287"/>
      <c r="BOZ6" s="287"/>
      <c r="BPA6" s="287"/>
      <c r="BPB6" s="287"/>
      <c r="BPC6" s="287"/>
      <c r="BPD6" s="287"/>
      <c r="BPE6" s="287"/>
      <c r="BPF6" s="287"/>
      <c r="BPG6" s="287"/>
      <c r="BPH6" s="287"/>
      <c r="BPI6" s="287"/>
      <c r="BPJ6" s="287"/>
      <c r="BPK6" s="287"/>
      <c r="BPL6" s="287"/>
      <c r="BPM6" s="287"/>
      <c r="BPN6" s="287"/>
      <c r="BPO6" s="287"/>
      <c r="BPP6" s="287"/>
      <c r="BPQ6" s="287"/>
      <c r="BPR6" s="287"/>
      <c r="BPS6" s="287"/>
      <c r="BPT6" s="287"/>
      <c r="BPU6" s="287"/>
      <c r="BPV6" s="287"/>
      <c r="BPW6" s="287"/>
      <c r="BPX6" s="287"/>
      <c r="BPY6" s="287"/>
      <c r="BPZ6" s="287"/>
      <c r="BQA6" s="287"/>
      <c r="BQB6" s="287"/>
      <c r="BQC6" s="287"/>
      <c r="BQD6" s="287"/>
      <c r="BQE6" s="287"/>
      <c r="BQF6" s="287"/>
      <c r="BQG6" s="287"/>
      <c r="BQH6" s="287"/>
      <c r="BQI6" s="287"/>
      <c r="BQJ6" s="287"/>
      <c r="BQK6" s="287"/>
      <c r="BQL6" s="287"/>
      <c r="BQM6" s="287"/>
      <c r="BQN6" s="287"/>
      <c r="BQO6" s="287"/>
      <c r="BQP6" s="287"/>
      <c r="BQQ6" s="287"/>
      <c r="BQR6" s="287"/>
      <c r="BQS6" s="287"/>
      <c r="BQT6" s="287"/>
      <c r="BQU6" s="287"/>
      <c r="BQV6" s="287"/>
      <c r="BQW6" s="287"/>
      <c r="BQX6" s="287"/>
      <c r="BQY6" s="287"/>
      <c r="BQZ6" s="287"/>
      <c r="BRA6" s="287"/>
      <c r="BRB6" s="287"/>
      <c r="BRC6" s="287"/>
      <c r="BRD6" s="287"/>
      <c r="BRE6" s="287"/>
      <c r="BRF6" s="287"/>
      <c r="BRG6" s="287"/>
      <c r="BRH6" s="287"/>
      <c r="BRI6" s="287"/>
      <c r="BRJ6" s="287"/>
      <c r="BRK6" s="287"/>
      <c r="BRL6" s="287"/>
      <c r="BRM6" s="287"/>
      <c r="BRN6" s="287"/>
      <c r="BRO6" s="287"/>
      <c r="BRP6" s="287"/>
      <c r="BRQ6" s="287"/>
      <c r="BRR6" s="287"/>
      <c r="BRS6" s="287"/>
      <c r="BRT6" s="287"/>
      <c r="BRU6" s="287"/>
      <c r="BRV6" s="287"/>
      <c r="BRW6" s="287"/>
      <c r="BRX6" s="287"/>
      <c r="BRY6" s="287"/>
      <c r="BRZ6" s="287"/>
      <c r="BSA6" s="287"/>
      <c r="BSB6" s="287"/>
      <c r="BSC6" s="287"/>
      <c r="BSD6" s="287"/>
      <c r="BSE6" s="287"/>
      <c r="BSF6" s="287"/>
      <c r="BSG6" s="287"/>
      <c r="BSH6" s="287"/>
      <c r="BSI6" s="287"/>
      <c r="BSJ6" s="287"/>
      <c r="BSK6" s="287"/>
      <c r="BSL6" s="287"/>
      <c r="BSM6" s="287"/>
      <c r="BSN6" s="287"/>
      <c r="BSO6" s="287"/>
      <c r="BSP6" s="287"/>
      <c r="BSQ6" s="287"/>
      <c r="BSR6" s="287"/>
      <c r="BSS6" s="287"/>
      <c r="BST6" s="287"/>
      <c r="BSU6" s="287"/>
      <c r="BSV6" s="287"/>
      <c r="BSW6" s="287"/>
      <c r="BSX6" s="287"/>
      <c r="BSY6" s="287"/>
      <c r="BSZ6" s="287"/>
      <c r="BTA6" s="287"/>
      <c r="BTB6" s="287"/>
      <c r="BTC6" s="287"/>
      <c r="BTD6" s="287"/>
      <c r="BTE6" s="287"/>
      <c r="BTF6" s="287"/>
      <c r="BTG6" s="287"/>
      <c r="BTH6" s="287"/>
      <c r="BTI6" s="287"/>
      <c r="BTJ6" s="287"/>
      <c r="BTK6" s="287"/>
      <c r="BTL6" s="287"/>
      <c r="BTM6" s="287"/>
      <c r="BTN6" s="287"/>
      <c r="BTO6" s="287"/>
      <c r="BTP6" s="287"/>
      <c r="BTQ6" s="287"/>
      <c r="BTR6" s="287"/>
      <c r="BTS6" s="287"/>
      <c r="BTT6" s="287"/>
      <c r="BTU6" s="287"/>
      <c r="BTV6" s="287"/>
      <c r="BTW6" s="287"/>
      <c r="BTX6" s="287"/>
      <c r="BTY6" s="287"/>
      <c r="BTZ6" s="287"/>
      <c r="BUA6" s="287"/>
      <c r="BUB6" s="287"/>
      <c r="BUC6" s="287"/>
      <c r="BUD6" s="287"/>
      <c r="BUE6" s="287"/>
      <c r="BUF6" s="287"/>
      <c r="BUG6" s="287"/>
      <c r="BUH6" s="287"/>
      <c r="BUI6" s="287"/>
      <c r="BUJ6" s="287"/>
      <c r="BUK6" s="287"/>
      <c r="BUL6" s="287"/>
      <c r="BUM6" s="287"/>
      <c r="BUN6" s="287"/>
      <c r="BUO6" s="287"/>
      <c r="BUP6" s="287"/>
      <c r="BUQ6" s="287"/>
      <c r="BUR6" s="287"/>
      <c r="BUS6" s="287"/>
      <c r="BUT6" s="287"/>
      <c r="BUU6" s="287"/>
      <c r="BUV6" s="287"/>
      <c r="BUW6" s="287"/>
      <c r="BUX6" s="287"/>
      <c r="BUY6" s="287"/>
      <c r="BUZ6" s="287"/>
      <c r="BVA6" s="287"/>
      <c r="BVB6" s="287"/>
      <c r="BVC6" s="287"/>
      <c r="BVD6" s="287"/>
      <c r="BVE6" s="287"/>
      <c r="BVF6" s="287"/>
      <c r="BVG6" s="287"/>
      <c r="BVH6" s="287"/>
      <c r="BVI6" s="287"/>
      <c r="BVJ6" s="287"/>
      <c r="BVK6" s="287"/>
      <c r="BVL6" s="287"/>
      <c r="BVM6" s="287"/>
      <c r="BVN6" s="287"/>
      <c r="BVO6" s="287"/>
      <c r="BVP6" s="287"/>
      <c r="BVQ6" s="287"/>
      <c r="BVR6" s="287"/>
      <c r="BVS6" s="287"/>
      <c r="BVT6" s="287"/>
      <c r="BVU6" s="287"/>
      <c r="BVV6" s="287"/>
      <c r="BVW6" s="287"/>
      <c r="BVX6" s="287"/>
      <c r="BVY6" s="287"/>
      <c r="BVZ6" s="287"/>
      <c r="BWA6" s="287"/>
      <c r="BWB6" s="287"/>
      <c r="BWC6" s="287"/>
      <c r="BWD6" s="287"/>
      <c r="BWE6" s="287"/>
      <c r="BWF6" s="287"/>
      <c r="BWG6" s="287"/>
      <c r="BWH6" s="287"/>
      <c r="BWI6" s="287"/>
      <c r="BWJ6" s="287"/>
      <c r="BWK6" s="287"/>
      <c r="BWL6" s="287"/>
      <c r="BWM6" s="287"/>
      <c r="BWN6" s="287"/>
      <c r="BWO6" s="287"/>
      <c r="BWP6" s="287"/>
      <c r="BWQ6" s="287"/>
      <c r="BWR6" s="287"/>
      <c r="BWS6" s="287"/>
      <c r="BWT6" s="287"/>
      <c r="BWU6" s="287"/>
      <c r="BWV6" s="287"/>
      <c r="BWW6" s="287"/>
      <c r="BWX6" s="287"/>
      <c r="BWY6" s="287"/>
      <c r="BWZ6" s="287"/>
      <c r="BXA6" s="287"/>
      <c r="BXB6" s="287"/>
      <c r="BXC6" s="287"/>
      <c r="BXD6" s="287"/>
      <c r="BXE6" s="287"/>
      <c r="BXF6" s="287"/>
      <c r="BXG6" s="287"/>
      <c r="BXH6" s="287"/>
      <c r="BXI6" s="287"/>
      <c r="BXJ6" s="287"/>
      <c r="BXK6" s="287"/>
      <c r="BXL6" s="287"/>
      <c r="BXM6" s="287"/>
      <c r="BXN6" s="287"/>
      <c r="BXO6" s="287"/>
      <c r="BXP6" s="287"/>
      <c r="BXQ6" s="287"/>
      <c r="BXR6" s="287"/>
      <c r="BXS6" s="287"/>
      <c r="BXT6" s="287"/>
      <c r="BXU6" s="287"/>
      <c r="BXV6" s="287"/>
      <c r="BXW6" s="287"/>
      <c r="BXX6" s="287"/>
      <c r="BXY6" s="287"/>
      <c r="BXZ6" s="287"/>
      <c r="BYA6" s="287"/>
      <c r="BYB6" s="287"/>
      <c r="BYC6" s="287"/>
      <c r="BYD6" s="287"/>
      <c r="BYE6" s="287"/>
      <c r="BYF6" s="287"/>
      <c r="BYG6" s="287"/>
      <c r="BYH6" s="287"/>
      <c r="BYI6" s="287"/>
      <c r="BYJ6" s="287"/>
      <c r="BYK6" s="287"/>
      <c r="BYL6" s="287"/>
      <c r="BYM6" s="287"/>
      <c r="BYN6" s="287"/>
      <c r="BYO6" s="287"/>
      <c r="BYP6" s="287"/>
      <c r="BYQ6" s="287"/>
      <c r="BYR6" s="287"/>
      <c r="BYS6" s="287"/>
      <c r="BYT6" s="287"/>
      <c r="BYU6" s="287"/>
      <c r="BYV6" s="287"/>
      <c r="BYW6" s="287"/>
      <c r="BYX6" s="287"/>
      <c r="BYY6" s="287"/>
      <c r="BYZ6" s="287"/>
      <c r="BZA6" s="287"/>
      <c r="BZB6" s="287"/>
      <c r="BZC6" s="287"/>
      <c r="BZD6" s="287"/>
      <c r="BZE6" s="287"/>
      <c r="BZF6" s="287"/>
      <c r="BZG6" s="287"/>
      <c r="BZH6" s="287"/>
      <c r="BZI6" s="287"/>
      <c r="BZJ6" s="287"/>
      <c r="BZK6" s="287"/>
      <c r="BZL6" s="287"/>
      <c r="BZM6" s="287"/>
      <c r="BZN6" s="287"/>
      <c r="BZO6" s="287"/>
      <c r="BZP6" s="287"/>
      <c r="BZQ6" s="287"/>
      <c r="BZR6" s="287"/>
      <c r="BZS6" s="287"/>
      <c r="BZT6" s="287"/>
      <c r="BZU6" s="287"/>
      <c r="BZV6" s="287"/>
      <c r="BZW6" s="287"/>
      <c r="BZX6" s="287"/>
      <c r="BZY6" s="287"/>
      <c r="BZZ6" s="287"/>
      <c r="CAA6" s="287"/>
      <c r="CAB6" s="287"/>
      <c r="CAC6" s="287"/>
      <c r="CAD6" s="287"/>
      <c r="CAE6" s="287"/>
      <c r="CAF6" s="287"/>
      <c r="CAG6" s="287"/>
      <c r="CAH6" s="287"/>
      <c r="CAI6" s="287"/>
      <c r="CAJ6" s="287"/>
      <c r="CAK6" s="287"/>
      <c r="CAL6" s="287"/>
      <c r="CAM6" s="287"/>
      <c r="CAN6" s="287"/>
      <c r="CAO6" s="287"/>
      <c r="CAP6" s="287"/>
      <c r="CAQ6" s="287"/>
      <c r="CAR6" s="287"/>
      <c r="CAS6" s="287"/>
      <c r="CAT6" s="287"/>
      <c r="CAU6" s="287"/>
      <c r="CAV6" s="287"/>
      <c r="CAW6" s="287"/>
      <c r="CAX6" s="287"/>
      <c r="CAY6" s="287"/>
      <c r="CAZ6" s="287"/>
      <c r="CBA6" s="287"/>
      <c r="CBB6" s="287"/>
      <c r="CBC6" s="287"/>
      <c r="CBD6" s="287"/>
      <c r="CBE6" s="287"/>
      <c r="CBF6" s="287"/>
      <c r="CBG6" s="287"/>
      <c r="CBH6" s="287"/>
      <c r="CBI6" s="287"/>
      <c r="CBJ6" s="287"/>
      <c r="CBK6" s="287"/>
      <c r="CBL6" s="287"/>
      <c r="CBM6" s="287"/>
      <c r="CBN6" s="287"/>
      <c r="CBO6" s="287"/>
      <c r="CBP6" s="287"/>
      <c r="CBQ6" s="287"/>
      <c r="CBR6" s="287"/>
      <c r="CBS6" s="287"/>
      <c r="CBT6" s="287"/>
      <c r="CBU6" s="287"/>
      <c r="CBV6" s="287"/>
      <c r="CBW6" s="287"/>
      <c r="CBX6" s="287"/>
      <c r="CBY6" s="287"/>
      <c r="CBZ6" s="287"/>
      <c r="CCA6" s="287"/>
      <c r="CCB6" s="287"/>
      <c r="CCC6" s="287"/>
      <c r="CCD6" s="287"/>
      <c r="CCE6" s="287"/>
      <c r="CCF6" s="287"/>
      <c r="CCG6" s="287"/>
      <c r="CCH6" s="287"/>
      <c r="CCI6" s="287"/>
      <c r="CCJ6" s="287"/>
      <c r="CCK6" s="287"/>
      <c r="CCL6" s="287"/>
      <c r="CCM6" s="287"/>
      <c r="CCN6" s="287"/>
      <c r="CCO6" s="287"/>
      <c r="CCP6" s="287"/>
      <c r="CCQ6" s="287"/>
      <c r="CCR6" s="287"/>
      <c r="CCS6" s="287"/>
      <c r="CCT6" s="287"/>
      <c r="CCU6" s="287"/>
      <c r="CCV6" s="287"/>
      <c r="CCW6" s="287"/>
      <c r="CCX6" s="287"/>
      <c r="CCY6" s="287"/>
      <c r="CCZ6" s="287"/>
      <c r="CDA6" s="287"/>
      <c r="CDB6" s="287"/>
      <c r="CDC6" s="287"/>
      <c r="CDD6" s="287"/>
      <c r="CDE6" s="287"/>
      <c r="CDF6" s="287"/>
      <c r="CDG6" s="287"/>
      <c r="CDH6" s="287"/>
      <c r="CDI6" s="287"/>
      <c r="CDJ6" s="287"/>
      <c r="CDK6" s="287"/>
      <c r="CDL6" s="287"/>
      <c r="CDM6" s="287"/>
      <c r="CDN6" s="287"/>
      <c r="CDO6" s="287"/>
      <c r="CDP6" s="287"/>
      <c r="CDQ6" s="287"/>
      <c r="CDR6" s="287"/>
      <c r="CDS6" s="287"/>
      <c r="CDT6" s="287"/>
      <c r="CDU6" s="287"/>
      <c r="CDV6" s="287"/>
      <c r="CDW6" s="287"/>
      <c r="CDX6" s="287"/>
      <c r="CDY6" s="287"/>
      <c r="CDZ6" s="287"/>
      <c r="CEA6" s="287"/>
      <c r="CEB6" s="287"/>
      <c r="CEC6" s="287"/>
      <c r="CED6" s="287"/>
      <c r="CEE6" s="287"/>
      <c r="CEF6" s="287"/>
      <c r="CEG6" s="287"/>
      <c r="CEH6" s="287"/>
      <c r="CEI6" s="287"/>
      <c r="CEJ6" s="287"/>
      <c r="CEK6" s="287"/>
      <c r="CEL6" s="287"/>
      <c r="CEM6" s="287"/>
      <c r="CEN6" s="287"/>
      <c r="CEO6" s="287"/>
      <c r="CEP6" s="287"/>
      <c r="CEQ6" s="287"/>
      <c r="CER6" s="287"/>
      <c r="CES6" s="287"/>
      <c r="CET6" s="287"/>
      <c r="CEU6" s="287"/>
      <c r="CEV6" s="287"/>
      <c r="CEW6" s="287"/>
      <c r="CEX6" s="287"/>
      <c r="CEY6" s="287"/>
      <c r="CEZ6" s="287"/>
      <c r="CFA6" s="287"/>
      <c r="CFB6" s="287"/>
      <c r="CFC6" s="287"/>
      <c r="CFD6" s="287"/>
      <c r="CFE6" s="287"/>
      <c r="CFF6" s="287"/>
      <c r="CFG6" s="287"/>
      <c r="CFH6" s="287"/>
      <c r="CFI6" s="287"/>
      <c r="CFJ6" s="287"/>
      <c r="CFK6" s="287"/>
      <c r="CFL6" s="287"/>
      <c r="CFM6" s="287"/>
      <c r="CFN6" s="287"/>
      <c r="CFO6" s="287"/>
      <c r="CFP6" s="287"/>
      <c r="CFQ6" s="287"/>
      <c r="CFR6" s="287"/>
      <c r="CFS6" s="287"/>
      <c r="CFT6" s="287"/>
      <c r="CFU6" s="287"/>
      <c r="CFV6" s="287"/>
      <c r="CFW6" s="287"/>
      <c r="CFX6" s="287"/>
      <c r="CFY6" s="287"/>
      <c r="CFZ6" s="287"/>
      <c r="CGA6" s="287"/>
      <c r="CGB6" s="287"/>
      <c r="CGC6" s="287"/>
      <c r="CGD6" s="287"/>
      <c r="CGE6" s="287"/>
      <c r="CGF6" s="287"/>
      <c r="CGG6" s="287"/>
      <c r="CGH6" s="287"/>
      <c r="CGI6" s="287"/>
      <c r="CGJ6" s="287"/>
      <c r="CGK6" s="287"/>
      <c r="CGL6" s="287"/>
      <c r="CGM6" s="287"/>
      <c r="CGN6" s="287"/>
      <c r="CGO6" s="287"/>
      <c r="CGP6" s="287"/>
      <c r="CGQ6" s="287"/>
      <c r="CGR6" s="287"/>
      <c r="CGS6" s="287"/>
      <c r="CGT6" s="287"/>
      <c r="CGU6" s="287"/>
      <c r="CGV6" s="287"/>
      <c r="CGW6" s="287"/>
      <c r="CGX6" s="287"/>
      <c r="CGY6" s="287"/>
      <c r="CGZ6" s="287"/>
      <c r="CHA6" s="287"/>
      <c r="CHB6" s="287"/>
      <c r="CHC6" s="287"/>
      <c r="CHD6" s="287"/>
      <c r="CHE6" s="287"/>
      <c r="CHF6" s="287"/>
      <c r="CHG6" s="287"/>
      <c r="CHH6" s="287"/>
      <c r="CHI6" s="287"/>
      <c r="CHJ6" s="287"/>
      <c r="CHK6" s="287"/>
      <c r="CHL6" s="287"/>
      <c r="CHM6" s="287"/>
      <c r="CHN6" s="287"/>
      <c r="CHO6" s="287"/>
      <c r="CHP6" s="287"/>
      <c r="CHQ6" s="287"/>
      <c r="CHR6" s="287"/>
      <c r="CHS6" s="287"/>
      <c r="CHT6" s="287"/>
      <c r="CHU6" s="287"/>
      <c r="CHV6" s="287"/>
      <c r="CHW6" s="287"/>
      <c r="CHX6" s="287"/>
      <c r="CHY6" s="287"/>
      <c r="CHZ6" s="287"/>
      <c r="CIA6" s="287"/>
      <c r="CIB6" s="287"/>
      <c r="CIC6" s="287"/>
      <c r="CID6" s="287"/>
      <c r="CIE6" s="287"/>
      <c r="CIF6" s="287"/>
      <c r="CIG6" s="287"/>
      <c r="CIH6" s="287"/>
      <c r="CII6" s="287"/>
      <c r="CIJ6" s="287"/>
      <c r="CIK6" s="287"/>
      <c r="CIL6" s="287"/>
      <c r="CIM6" s="287"/>
      <c r="CIN6" s="287"/>
      <c r="CIO6" s="287"/>
      <c r="CIP6" s="287"/>
      <c r="CIQ6" s="287"/>
      <c r="CIR6" s="287"/>
      <c r="CIS6" s="287"/>
      <c r="CIT6" s="287"/>
      <c r="CIU6" s="287"/>
      <c r="CIV6" s="287"/>
      <c r="CIW6" s="287"/>
      <c r="CIX6" s="287"/>
      <c r="CIY6" s="287"/>
      <c r="CIZ6" s="287"/>
      <c r="CJA6" s="287"/>
      <c r="CJB6" s="287"/>
      <c r="CJC6" s="287"/>
      <c r="CJD6" s="287"/>
      <c r="CJE6" s="287"/>
      <c r="CJF6" s="287"/>
      <c r="CJG6" s="287"/>
      <c r="CJH6" s="287"/>
      <c r="CJI6" s="287"/>
      <c r="CJJ6" s="287"/>
      <c r="CJK6" s="287"/>
      <c r="CJL6" s="287"/>
      <c r="CJM6" s="287"/>
      <c r="CJN6" s="287"/>
      <c r="CJO6" s="287"/>
      <c r="CJP6" s="287"/>
      <c r="CJQ6" s="287"/>
      <c r="CJR6" s="287"/>
      <c r="CJS6" s="287"/>
      <c r="CJT6" s="287"/>
      <c r="CJU6" s="287"/>
      <c r="CJV6" s="287"/>
      <c r="CJW6" s="287"/>
      <c r="CJX6" s="287"/>
      <c r="CJY6" s="287"/>
      <c r="CJZ6" s="287"/>
      <c r="CKA6" s="287"/>
      <c r="CKB6" s="287"/>
      <c r="CKC6" s="287"/>
      <c r="CKD6" s="287"/>
      <c r="CKE6" s="287"/>
      <c r="CKF6" s="287"/>
      <c r="CKG6" s="287"/>
      <c r="CKH6" s="287"/>
      <c r="CKI6" s="287"/>
      <c r="CKJ6" s="287"/>
      <c r="CKK6" s="287"/>
      <c r="CKL6" s="287"/>
      <c r="CKM6" s="287"/>
      <c r="CKN6" s="287"/>
      <c r="CKO6" s="287"/>
      <c r="CKP6" s="287"/>
      <c r="CKQ6" s="287"/>
      <c r="CKR6" s="287"/>
      <c r="CKS6" s="287"/>
      <c r="CKT6" s="287"/>
      <c r="CKU6" s="287"/>
      <c r="CKV6" s="287"/>
      <c r="CKW6" s="287"/>
      <c r="CKX6" s="287"/>
      <c r="CKY6" s="287"/>
      <c r="CKZ6" s="287"/>
      <c r="CLA6" s="287"/>
      <c r="CLB6" s="287"/>
      <c r="CLC6" s="287"/>
      <c r="CLD6" s="287"/>
      <c r="CLE6" s="287"/>
      <c r="CLF6" s="287"/>
      <c r="CLG6" s="287"/>
      <c r="CLH6" s="287"/>
      <c r="CLI6" s="287"/>
      <c r="CLJ6" s="287"/>
      <c r="CLK6" s="287"/>
      <c r="CLL6" s="287"/>
      <c r="CLM6" s="287"/>
      <c r="CLN6" s="287"/>
      <c r="CLO6" s="287"/>
      <c r="CLP6" s="287"/>
      <c r="CLQ6" s="287"/>
      <c r="CLR6" s="287"/>
      <c r="CLS6" s="287"/>
      <c r="CLT6" s="287"/>
      <c r="CLU6" s="287"/>
      <c r="CLV6" s="287"/>
      <c r="CLW6" s="287"/>
      <c r="CLX6" s="287"/>
      <c r="CLY6" s="287"/>
      <c r="CLZ6" s="287"/>
      <c r="CMA6" s="287"/>
      <c r="CMB6" s="287"/>
      <c r="CMC6" s="287"/>
      <c r="CMD6" s="287"/>
      <c r="CME6" s="287"/>
      <c r="CMF6" s="287"/>
      <c r="CMG6" s="287"/>
      <c r="CMH6" s="287"/>
      <c r="CMI6" s="287"/>
      <c r="CMJ6" s="287"/>
      <c r="CMK6" s="287"/>
      <c r="CML6" s="287"/>
      <c r="CMM6" s="287"/>
      <c r="CMN6" s="287"/>
      <c r="CMO6" s="287"/>
      <c r="CMP6" s="287"/>
      <c r="CMQ6" s="287"/>
      <c r="CMR6" s="287"/>
      <c r="CMS6" s="287"/>
      <c r="CMT6" s="287"/>
      <c r="CMU6" s="287"/>
      <c r="CMV6" s="287"/>
      <c r="CMW6" s="287"/>
      <c r="CMX6" s="287"/>
      <c r="CMY6" s="287"/>
      <c r="CMZ6" s="287"/>
      <c r="CNA6" s="287"/>
      <c r="CNB6" s="287"/>
      <c r="CNC6" s="287"/>
      <c r="CND6" s="287"/>
      <c r="CNE6" s="287"/>
      <c r="CNF6" s="287"/>
      <c r="CNG6" s="287"/>
      <c r="CNH6" s="287"/>
      <c r="CNI6" s="287"/>
      <c r="CNJ6" s="287"/>
      <c r="CNK6" s="287"/>
      <c r="CNL6" s="287"/>
      <c r="CNM6" s="287"/>
      <c r="CNN6" s="287"/>
      <c r="CNO6" s="287"/>
      <c r="CNP6" s="287"/>
      <c r="CNQ6" s="287"/>
      <c r="CNR6" s="287"/>
      <c r="CNS6" s="287"/>
      <c r="CNT6" s="287"/>
      <c r="CNU6" s="287"/>
      <c r="CNV6" s="287"/>
      <c r="CNW6" s="287"/>
      <c r="CNX6" s="287"/>
      <c r="CNY6" s="287"/>
      <c r="CNZ6" s="287"/>
      <c r="COA6" s="287"/>
      <c r="COB6" s="287"/>
      <c r="COC6" s="287"/>
      <c r="COD6" s="287"/>
      <c r="COE6" s="287"/>
      <c r="COF6" s="287"/>
      <c r="COG6" s="287"/>
      <c r="COH6" s="287"/>
      <c r="COI6" s="287"/>
      <c r="COJ6" s="287"/>
      <c r="COK6" s="287"/>
      <c r="COL6" s="287"/>
      <c r="COM6" s="287"/>
      <c r="CON6" s="287"/>
      <c r="COO6" s="287"/>
      <c r="COP6" s="287"/>
      <c r="COQ6" s="287"/>
      <c r="COR6" s="287"/>
      <c r="COS6" s="287"/>
      <c r="COT6" s="287"/>
      <c r="COU6" s="287"/>
      <c r="COV6" s="287"/>
      <c r="COW6" s="287"/>
      <c r="COX6" s="287"/>
      <c r="COY6" s="287"/>
      <c r="COZ6" s="287"/>
      <c r="CPA6" s="287"/>
      <c r="CPB6" s="287"/>
      <c r="CPC6" s="287"/>
      <c r="CPD6" s="287"/>
      <c r="CPE6" s="287"/>
      <c r="CPF6" s="287"/>
      <c r="CPG6" s="287"/>
      <c r="CPH6" s="287"/>
      <c r="CPI6" s="287"/>
      <c r="CPJ6" s="287"/>
      <c r="CPK6" s="287"/>
      <c r="CPL6" s="287"/>
      <c r="CPM6" s="287"/>
      <c r="CPN6" s="287"/>
      <c r="CPO6" s="287"/>
      <c r="CPP6" s="287"/>
      <c r="CPQ6" s="287"/>
      <c r="CPR6" s="287"/>
      <c r="CPS6" s="287"/>
      <c r="CPT6" s="287"/>
      <c r="CPU6" s="287"/>
      <c r="CPV6" s="287"/>
      <c r="CPW6" s="287"/>
      <c r="CPX6" s="287"/>
      <c r="CPY6" s="287"/>
      <c r="CPZ6" s="287"/>
      <c r="CQA6" s="287"/>
      <c r="CQB6" s="287"/>
      <c r="CQC6" s="287"/>
      <c r="CQD6" s="287"/>
      <c r="CQE6" s="287"/>
      <c r="CQF6" s="287"/>
      <c r="CQG6" s="287"/>
      <c r="CQH6" s="287"/>
      <c r="CQI6" s="287"/>
      <c r="CQJ6" s="287"/>
      <c r="CQK6" s="287"/>
      <c r="CQL6" s="287"/>
      <c r="CQM6" s="287"/>
      <c r="CQN6" s="287"/>
      <c r="CQO6" s="287"/>
      <c r="CQP6" s="287"/>
      <c r="CQQ6" s="287"/>
      <c r="CQR6" s="287"/>
      <c r="CQS6" s="287"/>
      <c r="CQT6" s="287"/>
      <c r="CQU6" s="287"/>
      <c r="CQV6" s="287"/>
      <c r="CQW6" s="287"/>
      <c r="CQX6" s="287"/>
      <c r="CQY6" s="287"/>
      <c r="CQZ6" s="287"/>
      <c r="CRA6" s="287"/>
      <c r="CRB6" s="287"/>
      <c r="CRC6" s="287"/>
      <c r="CRD6" s="287"/>
      <c r="CRE6" s="287"/>
      <c r="CRF6" s="287"/>
      <c r="CRG6" s="287"/>
      <c r="CRH6" s="287"/>
      <c r="CRI6" s="287"/>
      <c r="CRJ6" s="287"/>
      <c r="CRK6" s="287"/>
      <c r="CRL6" s="287"/>
      <c r="CRM6" s="287"/>
      <c r="CRN6" s="287"/>
      <c r="CRO6" s="287"/>
      <c r="CRP6" s="287"/>
      <c r="CRQ6" s="287"/>
      <c r="CRR6" s="287"/>
      <c r="CRS6" s="287"/>
      <c r="CRT6" s="287"/>
      <c r="CRU6" s="287"/>
      <c r="CRV6" s="287"/>
      <c r="CRW6" s="287"/>
      <c r="CRX6" s="287"/>
      <c r="CRY6" s="287"/>
      <c r="CRZ6" s="287"/>
      <c r="CSA6" s="287"/>
      <c r="CSB6" s="287"/>
      <c r="CSC6" s="287"/>
      <c r="CSD6" s="287"/>
      <c r="CSE6" s="287"/>
      <c r="CSF6" s="287"/>
      <c r="CSG6" s="287"/>
      <c r="CSH6" s="287"/>
      <c r="CSI6" s="287"/>
      <c r="CSJ6" s="287"/>
      <c r="CSK6" s="287"/>
      <c r="CSL6" s="287"/>
      <c r="CSM6" s="287"/>
      <c r="CSN6" s="287"/>
      <c r="CSO6" s="287"/>
      <c r="CSP6" s="287"/>
      <c r="CSQ6" s="287"/>
      <c r="CSR6" s="287"/>
      <c r="CSS6" s="287"/>
      <c r="CST6" s="287"/>
      <c r="CSU6" s="287"/>
      <c r="CSV6" s="287"/>
      <c r="CSW6" s="287"/>
      <c r="CSX6" s="287"/>
      <c r="CSY6" s="287"/>
      <c r="CSZ6" s="287"/>
      <c r="CTA6" s="287"/>
      <c r="CTB6" s="287"/>
      <c r="CTC6" s="287"/>
      <c r="CTD6" s="287"/>
      <c r="CTE6" s="287"/>
      <c r="CTF6" s="287"/>
      <c r="CTG6" s="287"/>
      <c r="CTH6" s="287"/>
      <c r="CTI6" s="287"/>
      <c r="CTJ6" s="287"/>
      <c r="CTK6" s="287"/>
      <c r="CTL6" s="287"/>
      <c r="CTM6" s="287"/>
      <c r="CTN6" s="287"/>
      <c r="CTO6" s="287"/>
      <c r="CTP6" s="287"/>
      <c r="CTQ6" s="287"/>
      <c r="CTR6" s="287"/>
      <c r="CTS6" s="287"/>
      <c r="CTT6" s="287"/>
      <c r="CTU6" s="287"/>
      <c r="CTV6" s="287"/>
      <c r="CTW6" s="287"/>
      <c r="CTX6" s="287"/>
      <c r="CTY6" s="287"/>
      <c r="CTZ6" s="287"/>
      <c r="CUA6" s="287"/>
      <c r="CUB6" s="287"/>
      <c r="CUC6" s="287"/>
      <c r="CUD6" s="287"/>
      <c r="CUE6" s="287"/>
      <c r="CUF6" s="287"/>
      <c r="CUG6" s="287"/>
      <c r="CUH6" s="287"/>
      <c r="CUI6" s="287"/>
      <c r="CUJ6" s="287"/>
      <c r="CUK6" s="287"/>
      <c r="CUL6" s="287"/>
      <c r="CUM6" s="287"/>
      <c r="CUN6" s="287"/>
      <c r="CUO6" s="287"/>
      <c r="CUP6" s="287"/>
      <c r="CUQ6" s="287"/>
      <c r="CUR6" s="287"/>
      <c r="CUS6" s="287"/>
      <c r="CUT6" s="287"/>
      <c r="CUU6" s="287"/>
      <c r="CUV6" s="287"/>
      <c r="CUW6" s="287"/>
      <c r="CUX6" s="287"/>
      <c r="CUY6" s="287"/>
      <c r="CUZ6" s="287"/>
      <c r="CVA6" s="287"/>
      <c r="CVB6" s="287"/>
      <c r="CVC6" s="287"/>
      <c r="CVD6" s="287"/>
      <c r="CVE6" s="287"/>
      <c r="CVF6" s="287"/>
      <c r="CVG6" s="287"/>
      <c r="CVH6" s="287"/>
      <c r="CVI6" s="287"/>
      <c r="CVJ6" s="287"/>
      <c r="CVK6" s="287"/>
      <c r="CVL6" s="287"/>
      <c r="CVM6" s="287"/>
      <c r="CVN6" s="287"/>
      <c r="CVO6" s="287"/>
      <c r="CVP6" s="287"/>
      <c r="CVQ6" s="287"/>
      <c r="CVR6" s="287"/>
      <c r="CVS6" s="287"/>
      <c r="CVT6" s="287"/>
      <c r="CVU6" s="287"/>
      <c r="CVV6" s="287"/>
      <c r="CVW6" s="287"/>
      <c r="CVX6" s="287"/>
      <c r="CVY6" s="287"/>
      <c r="CVZ6" s="287"/>
      <c r="CWA6" s="287"/>
      <c r="CWB6" s="287"/>
      <c r="CWC6" s="287"/>
      <c r="CWD6" s="287"/>
      <c r="CWE6" s="287"/>
      <c r="CWF6" s="287"/>
      <c r="CWG6" s="287"/>
      <c r="CWH6" s="287"/>
      <c r="CWI6" s="287"/>
      <c r="CWJ6" s="287"/>
      <c r="CWK6" s="287"/>
      <c r="CWL6" s="287"/>
      <c r="CWM6" s="287"/>
      <c r="CWN6" s="287"/>
      <c r="CWO6" s="287"/>
      <c r="CWP6" s="287"/>
      <c r="CWQ6" s="287"/>
      <c r="CWR6" s="287"/>
      <c r="CWS6" s="287"/>
      <c r="CWT6" s="287"/>
      <c r="CWU6" s="287"/>
      <c r="CWV6" s="287"/>
      <c r="CWW6" s="287"/>
      <c r="CWX6" s="287"/>
      <c r="CWY6" s="287"/>
      <c r="CWZ6" s="287"/>
      <c r="CXA6" s="287"/>
      <c r="CXB6" s="287"/>
      <c r="CXC6" s="287"/>
      <c r="CXD6" s="287"/>
      <c r="CXE6" s="287"/>
      <c r="CXF6" s="287"/>
      <c r="CXG6" s="287"/>
      <c r="CXH6" s="287"/>
      <c r="CXI6" s="287"/>
      <c r="CXJ6" s="287"/>
      <c r="CXK6" s="287"/>
      <c r="CXL6" s="287"/>
      <c r="CXM6" s="287"/>
      <c r="CXN6" s="287"/>
      <c r="CXO6" s="287"/>
      <c r="CXP6" s="287"/>
      <c r="CXQ6" s="287"/>
      <c r="CXR6" s="287"/>
      <c r="CXS6" s="287"/>
      <c r="CXT6" s="287"/>
      <c r="CXU6" s="287"/>
      <c r="CXV6" s="287"/>
      <c r="CXW6" s="287"/>
      <c r="CXX6" s="287"/>
      <c r="CXY6" s="287"/>
      <c r="CXZ6" s="287"/>
      <c r="CYA6" s="287"/>
      <c r="CYB6" s="287"/>
      <c r="CYC6" s="287"/>
      <c r="CYD6" s="287"/>
      <c r="CYE6" s="287"/>
      <c r="CYF6" s="287"/>
      <c r="CYG6" s="287"/>
      <c r="CYH6" s="287"/>
      <c r="CYI6" s="287"/>
      <c r="CYJ6" s="287"/>
      <c r="CYK6" s="287"/>
      <c r="CYL6" s="287"/>
      <c r="CYM6" s="287"/>
      <c r="CYN6" s="287"/>
      <c r="CYO6" s="287"/>
      <c r="CYP6" s="287"/>
      <c r="CYQ6" s="287"/>
      <c r="CYR6" s="287"/>
      <c r="CYS6" s="287"/>
      <c r="CYT6" s="287"/>
      <c r="CYU6" s="287"/>
      <c r="CYV6" s="287"/>
      <c r="CYW6" s="287"/>
      <c r="CYX6" s="287"/>
      <c r="CYY6" s="287"/>
      <c r="CYZ6" s="287"/>
      <c r="CZA6" s="287"/>
      <c r="CZB6" s="287"/>
      <c r="CZC6" s="287"/>
      <c r="CZD6" s="287"/>
      <c r="CZE6" s="287"/>
      <c r="CZF6" s="287"/>
      <c r="CZG6" s="287"/>
      <c r="CZH6" s="287"/>
      <c r="CZI6" s="287"/>
      <c r="CZJ6" s="287"/>
      <c r="CZK6" s="287"/>
      <c r="CZL6" s="287"/>
      <c r="CZM6" s="287"/>
      <c r="CZN6" s="287"/>
      <c r="CZO6" s="287"/>
      <c r="CZP6" s="287"/>
      <c r="CZQ6" s="287"/>
      <c r="CZR6" s="287"/>
      <c r="CZS6" s="287"/>
      <c r="CZT6" s="287"/>
      <c r="CZU6" s="287"/>
      <c r="CZV6" s="287"/>
      <c r="CZW6" s="287"/>
      <c r="CZX6" s="287"/>
      <c r="CZY6" s="287"/>
      <c r="CZZ6" s="287"/>
      <c r="DAA6" s="287"/>
      <c r="DAB6" s="287"/>
      <c r="DAC6" s="287"/>
      <c r="DAD6" s="287"/>
      <c r="DAE6" s="287"/>
      <c r="DAF6" s="287"/>
      <c r="DAG6" s="287"/>
      <c r="DAH6" s="287"/>
      <c r="DAI6" s="287"/>
      <c r="DAJ6" s="287"/>
      <c r="DAK6" s="287"/>
      <c r="DAL6" s="287"/>
      <c r="DAM6" s="287"/>
      <c r="DAN6" s="287"/>
      <c r="DAO6" s="287"/>
      <c r="DAP6" s="287"/>
      <c r="DAQ6" s="287"/>
      <c r="DAR6" s="287"/>
      <c r="DAS6" s="287"/>
      <c r="DAT6" s="287"/>
      <c r="DAU6" s="287"/>
      <c r="DAV6" s="287"/>
      <c r="DAW6" s="287"/>
      <c r="DAX6" s="287"/>
      <c r="DAY6" s="287"/>
      <c r="DAZ6" s="287"/>
      <c r="DBA6" s="287"/>
      <c r="DBB6" s="287"/>
      <c r="DBC6" s="287"/>
      <c r="DBD6" s="287"/>
      <c r="DBE6" s="287"/>
      <c r="DBF6" s="287"/>
      <c r="DBG6" s="287"/>
      <c r="DBH6" s="287"/>
      <c r="DBI6" s="287"/>
      <c r="DBJ6" s="287"/>
      <c r="DBK6" s="287"/>
      <c r="DBL6" s="287"/>
      <c r="DBM6" s="287"/>
      <c r="DBN6" s="287"/>
      <c r="DBO6" s="287"/>
      <c r="DBP6" s="287"/>
      <c r="DBQ6" s="287"/>
      <c r="DBR6" s="287"/>
      <c r="DBS6" s="287"/>
      <c r="DBT6" s="287"/>
      <c r="DBU6" s="287"/>
      <c r="DBV6" s="287"/>
      <c r="DBW6" s="287"/>
      <c r="DBX6" s="287"/>
      <c r="DBY6" s="287"/>
      <c r="DBZ6" s="287"/>
      <c r="DCA6" s="287"/>
      <c r="DCB6" s="287"/>
      <c r="DCC6" s="287"/>
      <c r="DCD6" s="287"/>
      <c r="DCE6" s="287"/>
      <c r="DCF6" s="287"/>
      <c r="DCG6" s="287"/>
      <c r="DCH6" s="287"/>
      <c r="DCI6" s="287"/>
      <c r="DCJ6" s="287"/>
      <c r="DCK6" s="287"/>
      <c r="DCL6" s="287"/>
      <c r="DCM6" s="287"/>
      <c r="DCN6" s="287"/>
      <c r="DCO6" s="287"/>
      <c r="DCP6" s="287"/>
      <c r="DCQ6" s="287"/>
      <c r="DCR6" s="287"/>
      <c r="DCS6" s="287"/>
      <c r="DCT6" s="287"/>
      <c r="DCU6" s="287"/>
      <c r="DCV6" s="287"/>
      <c r="DCW6" s="287"/>
      <c r="DCX6" s="287"/>
      <c r="DCY6" s="287"/>
      <c r="DCZ6" s="287"/>
      <c r="DDA6" s="287"/>
      <c r="DDB6" s="287"/>
      <c r="DDC6" s="287"/>
      <c r="DDD6" s="287"/>
      <c r="DDE6" s="287"/>
      <c r="DDF6" s="287"/>
      <c r="DDG6" s="287"/>
      <c r="DDH6" s="287"/>
      <c r="DDI6" s="287"/>
      <c r="DDJ6" s="287"/>
      <c r="DDK6" s="287"/>
      <c r="DDL6" s="287"/>
      <c r="DDM6" s="287"/>
      <c r="DDN6" s="287"/>
      <c r="DDO6" s="287"/>
      <c r="DDP6" s="287"/>
      <c r="DDQ6" s="287"/>
      <c r="DDR6" s="287"/>
      <c r="DDS6" s="287"/>
      <c r="DDT6" s="287"/>
      <c r="DDU6" s="287"/>
      <c r="DDV6" s="287"/>
      <c r="DDW6" s="287"/>
      <c r="DDX6" s="287"/>
      <c r="DDY6" s="287"/>
      <c r="DDZ6" s="287"/>
      <c r="DEA6" s="287"/>
      <c r="DEB6" s="287"/>
      <c r="DEC6" s="287"/>
      <c r="DED6" s="287"/>
      <c r="DEE6" s="287"/>
      <c r="DEF6" s="287"/>
      <c r="DEG6" s="287"/>
      <c r="DEH6" s="287"/>
      <c r="DEI6" s="287"/>
      <c r="DEJ6" s="287"/>
      <c r="DEK6" s="287"/>
      <c r="DEL6" s="287"/>
      <c r="DEM6" s="287"/>
      <c r="DEN6" s="287"/>
      <c r="DEO6" s="287"/>
      <c r="DEP6" s="287"/>
      <c r="DEQ6" s="287"/>
      <c r="DER6" s="287"/>
      <c r="DES6" s="287"/>
      <c r="DET6" s="287"/>
      <c r="DEU6" s="287"/>
      <c r="DEV6" s="287"/>
      <c r="DEW6" s="287"/>
      <c r="DEX6" s="287"/>
      <c r="DEY6" s="287"/>
      <c r="DEZ6" s="287"/>
      <c r="DFA6" s="287"/>
      <c r="DFB6" s="287"/>
      <c r="DFC6" s="287"/>
      <c r="DFD6" s="287"/>
      <c r="DFE6" s="287"/>
      <c r="DFF6" s="287"/>
      <c r="DFG6" s="287"/>
      <c r="DFH6" s="287"/>
      <c r="DFI6" s="287"/>
      <c r="DFJ6" s="287"/>
      <c r="DFK6" s="287"/>
      <c r="DFL6" s="287"/>
      <c r="DFM6" s="287"/>
      <c r="DFN6" s="287"/>
      <c r="DFO6" s="287"/>
      <c r="DFP6" s="287"/>
      <c r="DFQ6" s="287"/>
      <c r="DFR6" s="287"/>
      <c r="DFS6" s="287"/>
      <c r="DFT6" s="287"/>
      <c r="DFU6" s="287"/>
      <c r="DFV6" s="287"/>
      <c r="DFW6" s="287"/>
      <c r="DFX6" s="287"/>
      <c r="DFY6" s="287"/>
      <c r="DFZ6" s="287"/>
      <c r="DGA6" s="287"/>
      <c r="DGB6" s="287"/>
      <c r="DGC6" s="287"/>
      <c r="DGD6" s="287"/>
      <c r="DGE6" s="287"/>
      <c r="DGF6" s="287"/>
      <c r="DGG6" s="287"/>
      <c r="DGH6" s="287"/>
      <c r="DGI6" s="287"/>
      <c r="DGJ6" s="287"/>
      <c r="DGK6" s="287"/>
      <c r="DGL6" s="287"/>
      <c r="DGM6" s="287"/>
      <c r="DGN6" s="287"/>
      <c r="DGO6" s="287"/>
      <c r="DGP6" s="287"/>
      <c r="DGQ6" s="287"/>
      <c r="DGR6" s="287"/>
      <c r="DGS6" s="287"/>
      <c r="DGT6" s="287"/>
      <c r="DGU6" s="287"/>
      <c r="DGV6" s="287"/>
      <c r="DGW6" s="287"/>
      <c r="DGX6" s="287"/>
      <c r="DGY6" s="287"/>
      <c r="DGZ6" s="287"/>
      <c r="DHA6" s="287"/>
      <c r="DHB6" s="287"/>
      <c r="DHC6" s="287"/>
      <c r="DHD6" s="287"/>
      <c r="DHE6" s="287"/>
      <c r="DHF6" s="287"/>
      <c r="DHG6" s="287"/>
      <c r="DHH6" s="287"/>
      <c r="DHI6" s="287"/>
      <c r="DHJ6" s="287"/>
      <c r="DHK6" s="287"/>
      <c r="DHL6" s="287"/>
      <c r="DHM6" s="287"/>
      <c r="DHN6" s="287"/>
      <c r="DHO6" s="287"/>
      <c r="DHP6" s="287"/>
      <c r="DHQ6" s="287"/>
      <c r="DHR6" s="287"/>
      <c r="DHS6" s="287"/>
      <c r="DHT6" s="287"/>
      <c r="DHU6" s="287"/>
      <c r="DHV6" s="287"/>
      <c r="DHW6" s="287"/>
      <c r="DHX6" s="287"/>
      <c r="DHY6" s="287"/>
      <c r="DHZ6" s="287"/>
      <c r="DIA6" s="287"/>
      <c r="DIB6" s="287"/>
      <c r="DIC6" s="287"/>
      <c r="DID6" s="287"/>
      <c r="DIE6" s="287"/>
      <c r="DIF6" s="287"/>
      <c r="DIG6" s="287"/>
      <c r="DIH6" s="287"/>
      <c r="DII6" s="287"/>
      <c r="DIJ6" s="287"/>
      <c r="DIK6" s="287"/>
      <c r="DIL6" s="287"/>
      <c r="DIM6" s="287"/>
      <c r="DIN6" s="287"/>
      <c r="DIO6" s="287"/>
      <c r="DIP6" s="287"/>
      <c r="DIQ6" s="287"/>
      <c r="DIR6" s="287"/>
      <c r="DIS6" s="287"/>
      <c r="DIT6" s="287"/>
      <c r="DIU6" s="287"/>
      <c r="DIV6" s="287"/>
      <c r="DIW6" s="287"/>
      <c r="DIX6" s="287"/>
      <c r="DIY6" s="287"/>
      <c r="DIZ6" s="287"/>
      <c r="DJA6" s="287"/>
      <c r="DJB6" s="287"/>
      <c r="DJC6" s="287"/>
      <c r="DJD6" s="287"/>
      <c r="DJE6" s="287"/>
      <c r="DJF6" s="287"/>
      <c r="DJG6" s="287"/>
      <c r="DJH6" s="287"/>
      <c r="DJI6" s="287"/>
      <c r="DJJ6" s="287"/>
      <c r="DJK6" s="287"/>
      <c r="DJL6" s="287"/>
      <c r="DJM6" s="287"/>
      <c r="DJN6" s="287"/>
      <c r="DJO6" s="287"/>
      <c r="DJP6" s="287"/>
      <c r="DJQ6" s="287"/>
      <c r="DJR6" s="287"/>
      <c r="DJS6" s="287"/>
      <c r="DJT6" s="287"/>
      <c r="DJU6" s="287"/>
      <c r="DJV6" s="287"/>
      <c r="DJW6" s="287"/>
      <c r="DJX6" s="287"/>
      <c r="DJY6" s="287"/>
      <c r="DJZ6" s="287"/>
      <c r="DKA6" s="287"/>
      <c r="DKB6" s="287"/>
      <c r="DKC6" s="287"/>
      <c r="DKD6" s="287"/>
      <c r="DKE6" s="287"/>
      <c r="DKF6" s="287"/>
      <c r="DKG6" s="287"/>
      <c r="DKH6" s="287"/>
      <c r="DKI6" s="287"/>
      <c r="DKJ6" s="287"/>
      <c r="DKK6" s="287"/>
      <c r="DKL6" s="287"/>
      <c r="DKM6" s="287"/>
      <c r="DKN6" s="287"/>
      <c r="DKO6" s="287"/>
      <c r="DKP6" s="287"/>
      <c r="DKQ6" s="287"/>
      <c r="DKR6" s="287"/>
      <c r="DKS6" s="287"/>
      <c r="DKT6" s="287"/>
      <c r="DKU6" s="287"/>
      <c r="DKV6" s="287"/>
      <c r="DKW6" s="287"/>
      <c r="DKX6" s="287"/>
      <c r="DKY6" s="287"/>
      <c r="DKZ6" s="287"/>
      <c r="DLA6" s="287"/>
      <c r="DLB6" s="287"/>
      <c r="DLC6" s="287"/>
      <c r="DLD6" s="287"/>
      <c r="DLE6" s="287"/>
      <c r="DLF6" s="287"/>
      <c r="DLG6" s="287"/>
      <c r="DLH6" s="287"/>
      <c r="DLI6" s="287"/>
      <c r="DLJ6" s="287"/>
      <c r="DLK6" s="287"/>
      <c r="DLL6" s="287"/>
      <c r="DLM6" s="287"/>
      <c r="DLN6" s="287"/>
      <c r="DLO6" s="287"/>
      <c r="DLP6" s="287"/>
      <c r="DLQ6" s="287"/>
      <c r="DLR6" s="287"/>
      <c r="DLS6" s="287"/>
      <c r="DLT6" s="287"/>
      <c r="DLU6" s="287"/>
      <c r="DLV6" s="287"/>
      <c r="DLW6" s="287"/>
      <c r="DLX6" s="287"/>
      <c r="DLY6" s="287"/>
      <c r="DLZ6" s="287"/>
      <c r="DMA6" s="287"/>
      <c r="DMB6" s="287"/>
      <c r="DMC6" s="287"/>
      <c r="DMD6" s="287"/>
      <c r="DME6" s="287"/>
      <c r="DMF6" s="287"/>
      <c r="DMG6" s="287"/>
      <c r="DMH6" s="287"/>
      <c r="DMI6" s="287"/>
      <c r="DMJ6" s="287"/>
      <c r="DMK6" s="287"/>
      <c r="DML6" s="287"/>
      <c r="DMM6" s="287"/>
      <c r="DMN6" s="287"/>
      <c r="DMO6" s="287"/>
      <c r="DMP6" s="287"/>
      <c r="DMQ6" s="287"/>
      <c r="DMR6" s="287"/>
      <c r="DMS6" s="287"/>
      <c r="DMT6" s="287"/>
      <c r="DMU6" s="287"/>
      <c r="DMV6" s="287"/>
      <c r="DMW6" s="287"/>
      <c r="DMX6" s="287"/>
      <c r="DMY6" s="287"/>
      <c r="DMZ6" s="287"/>
      <c r="DNA6" s="287"/>
      <c r="DNB6" s="287"/>
      <c r="DNC6" s="287"/>
      <c r="DND6" s="287"/>
      <c r="DNE6" s="287"/>
      <c r="DNF6" s="287"/>
      <c r="DNG6" s="287"/>
      <c r="DNH6" s="287"/>
      <c r="DNI6" s="287"/>
      <c r="DNJ6" s="287"/>
      <c r="DNK6" s="287"/>
      <c r="DNL6" s="287"/>
      <c r="DNM6" s="287"/>
      <c r="DNN6" s="287"/>
      <c r="DNO6" s="287"/>
      <c r="DNP6" s="287"/>
      <c r="DNQ6" s="287"/>
      <c r="DNR6" s="287"/>
      <c r="DNS6" s="287"/>
      <c r="DNT6" s="287"/>
      <c r="DNU6" s="287"/>
      <c r="DNV6" s="287"/>
      <c r="DNW6" s="287"/>
      <c r="DNX6" s="287"/>
      <c r="DNY6" s="287"/>
      <c r="DNZ6" s="287"/>
      <c r="DOA6" s="287"/>
      <c r="DOB6" s="287"/>
      <c r="DOC6" s="287"/>
      <c r="DOD6" s="287"/>
      <c r="DOE6" s="287"/>
      <c r="DOF6" s="287"/>
      <c r="DOG6" s="287"/>
      <c r="DOH6" s="287"/>
      <c r="DOI6" s="287"/>
      <c r="DOJ6" s="287"/>
      <c r="DOK6" s="287"/>
      <c r="DOL6" s="287"/>
      <c r="DOM6" s="287"/>
      <c r="DON6" s="287"/>
      <c r="DOO6" s="287"/>
      <c r="DOP6" s="287"/>
      <c r="DOQ6" s="287"/>
      <c r="DOR6" s="287"/>
      <c r="DOS6" s="287"/>
      <c r="DOT6" s="287"/>
      <c r="DOU6" s="287"/>
      <c r="DOV6" s="287"/>
      <c r="DOW6" s="287"/>
      <c r="DOX6" s="287"/>
      <c r="DOY6" s="287"/>
      <c r="DOZ6" s="287"/>
      <c r="DPA6" s="287"/>
      <c r="DPB6" s="287"/>
      <c r="DPC6" s="287"/>
      <c r="DPD6" s="287"/>
      <c r="DPE6" s="287"/>
      <c r="DPF6" s="287"/>
      <c r="DPG6" s="287"/>
      <c r="DPH6" s="287"/>
      <c r="DPI6" s="287"/>
      <c r="DPJ6" s="287"/>
      <c r="DPK6" s="287"/>
      <c r="DPL6" s="287"/>
      <c r="DPM6" s="287"/>
      <c r="DPN6" s="287"/>
      <c r="DPO6" s="287"/>
      <c r="DPP6" s="287"/>
      <c r="DPQ6" s="287"/>
      <c r="DPR6" s="287"/>
      <c r="DPS6" s="287"/>
      <c r="DPT6" s="287"/>
      <c r="DPU6" s="287"/>
      <c r="DPV6" s="287"/>
      <c r="DPW6" s="287"/>
      <c r="DPX6" s="287"/>
      <c r="DPY6" s="287"/>
      <c r="DPZ6" s="287"/>
      <c r="DQA6" s="287"/>
      <c r="DQB6" s="287"/>
      <c r="DQC6" s="287"/>
      <c r="DQD6" s="287"/>
      <c r="DQE6" s="287"/>
      <c r="DQF6" s="287"/>
      <c r="DQG6" s="287"/>
      <c r="DQH6" s="287"/>
      <c r="DQI6" s="287"/>
      <c r="DQJ6" s="287"/>
      <c r="DQK6" s="287"/>
      <c r="DQL6" s="287"/>
      <c r="DQM6" s="287"/>
      <c r="DQN6" s="287"/>
      <c r="DQO6" s="287"/>
      <c r="DQP6" s="287"/>
      <c r="DQQ6" s="287"/>
      <c r="DQR6" s="287"/>
      <c r="DQS6" s="287"/>
      <c r="DQT6" s="287"/>
      <c r="DQU6" s="287"/>
      <c r="DQV6" s="287"/>
      <c r="DQW6" s="287"/>
      <c r="DQX6" s="287"/>
      <c r="DQY6" s="287"/>
      <c r="DQZ6" s="287"/>
      <c r="DRA6" s="287"/>
      <c r="DRB6" s="287"/>
      <c r="DRC6" s="287"/>
      <c r="DRD6" s="287"/>
      <c r="DRE6" s="287"/>
      <c r="DRF6" s="287"/>
      <c r="DRG6" s="287"/>
      <c r="DRH6" s="287"/>
      <c r="DRI6" s="287"/>
      <c r="DRJ6" s="287"/>
      <c r="DRK6" s="287"/>
      <c r="DRL6" s="287"/>
      <c r="DRM6" s="287"/>
      <c r="DRN6" s="287"/>
      <c r="DRO6" s="287"/>
      <c r="DRP6" s="287"/>
      <c r="DRQ6" s="287"/>
      <c r="DRR6" s="287"/>
      <c r="DRS6" s="287"/>
      <c r="DRT6" s="287"/>
      <c r="DRU6" s="287"/>
      <c r="DRV6" s="287"/>
      <c r="DRW6" s="287"/>
      <c r="DRX6" s="287"/>
      <c r="DRY6" s="287"/>
      <c r="DRZ6" s="287"/>
      <c r="DSA6" s="287"/>
      <c r="DSB6" s="287"/>
      <c r="DSC6" s="287"/>
      <c r="DSD6" s="287"/>
      <c r="DSE6" s="287"/>
      <c r="DSF6" s="287"/>
      <c r="DSG6" s="287"/>
      <c r="DSH6" s="287"/>
      <c r="DSI6" s="287"/>
      <c r="DSJ6" s="287"/>
      <c r="DSK6" s="287"/>
      <c r="DSL6" s="287"/>
      <c r="DSM6" s="287"/>
      <c r="DSN6" s="287"/>
      <c r="DSO6" s="287"/>
      <c r="DSP6" s="287"/>
      <c r="DSQ6" s="287"/>
      <c r="DSR6" s="287"/>
      <c r="DSS6" s="287"/>
      <c r="DST6" s="287"/>
      <c r="DSU6" s="287"/>
      <c r="DSV6" s="287"/>
      <c r="DSW6" s="287"/>
      <c r="DSX6" s="287"/>
      <c r="DSY6" s="287"/>
      <c r="DSZ6" s="287"/>
      <c r="DTA6" s="287"/>
      <c r="DTB6" s="287"/>
      <c r="DTC6" s="287"/>
      <c r="DTD6" s="287"/>
      <c r="DTE6" s="287"/>
      <c r="DTF6" s="287"/>
      <c r="DTG6" s="287"/>
      <c r="DTH6" s="287"/>
      <c r="DTI6" s="287"/>
      <c r="DTJ6" s="287"/>
      <c r="DTK6" s="287"/>
      <c r="DTL6" s="287"/>
      <c r="DTM6" s="287"/>
      <c r="DTN6" s="287"/>
      <c r="DTO6" s="287"/>
      <c r="DTP6" s="287"/>
      <c r="DTQ6" s="287"/>
      <c r="DTR6" s="287"/>
      <c r="DTS6" s="287"/>
      <c r="DTT6" s="287"/>
      <c r="DTU6" s="287"/>
      <c r="DTV6" s="287"/>
      <c r="DTW6" s="287"/>
      <c r="DTX6" s="287"/>
      <c r="DTY6" s="287"/>
      <c r="DTZ6" s="287"/>
      <c r="DUA6" s="287"/>
      <c r="DUB6" s="287"/>
      <c r="DUC6" s="287"/>
      <c r="DUD6" s="287"/>
      <c r="DUE6" s="287"/>
      <c r="DUF6" s="287"/>
      <c r="DUG6" s="287"/>
      <c r="DUH6" s="287"/>
      <c r="DUI6" s="287"/>
      <c r="DUJ6" s="287"/>
      <c r="DUK6" s="287"/>
      <c r="DUL6" s="287"/>
      <c r="DUM6" s="287"/>
      <c r="DUN6" s="287"/>
      <c r="DUO6" s="287"/>
      <c r="DUP6" s="287"/>
      <c r="DUQ6" s="287"/>
      <c r="DUR6" s="287"/>
      <c r="DUS6" s="287"/>
      <c r="DUT6" s="287"/>
      <c r="DUU6" s="287"/>
      <c r="DUV6" s="287"/>
      <c r="DUW6" s="287"/>
      <c r="DUX6" s="287"/>
      <c r="DUY6" s="287"/>
      <c r="DUZ6" s="287"/>
      <c r="DVA6" s="287"/>
      <c r="DVB6" s="287"/>
      <c r="DVC6" s="287"/>
      <c r="DVD6" s="287"/>
      <c r="DVE6" s="287"/>
      <c r="DVF6" s="287"/>
      <c r="DVG6" s="287"/>
      <c r="DVH6" s="287"/>
      <c r="DVI6" s="287"/>
      <c r="DVJ6" s="287"/>
      <c r="DVK6" s="287"/>
      <c r="DVL6" s="287"/>
      <c r="DVM6" s="287"/>
      <c r="DVN6" s="287"/>
      <c r="DVO6" s="287"/>
      <c r="DVP6" s="287"/>
      <c r="DVQ6" s="287"/>
      <c r="DVR6" s="287"/>
      <c r="DVS6" s="287"/>
      <c r="DVT6" s="287"/>
      <c r="DVU6" s="287"/>
      <c r="DVV6" s="287"/>
      <c r="DVW6" s="287"/>
      <c r="DVX6" s="287"/>
      <c r="DVY6" s="287"/>
      <c r="DVZ6" s="287"/>
      <c r="DWA6" s="287"/>
      <c r="DWB6" s="287"/>
      <c r="DWC6" s="287"/>
      <c r="DWD6" s="287"/>
      <c r="DWE6" s="287"/>
      <c r="DWF6" s="287"/>
      <c r="DWG6" s="287"/>
      <c r="DWH6" s="287"/>
      <c r="DWI6" s="287"/>
      <c r="DWJ6" s="287"/>
      <c r="DWK6" s="287"/>
      <c r="DWL6" s="287"/>
      <c r="DWM6" s="287"/>
      <c r="DWN6" s="287"/>
      <c r="DWO6" s="287"/>
      <c r="DWP6" s="287"/>
      <c r="DWQ6" s="287"/>
      <c r="DWR6" s="287"/>
      <c r="DWS6" s="287"/>
      <c r="DWT6" s="287"/>
      <c r="DWU6" s="287"/>
      <c r="DWV6" s="287"/>
      <c r="DWW6" s="287"/>
      <c r="DWX6" s="287"/>
      <c r="DWY6" s="287"/>
      <c r="DWZ6" s="287"/>
      <c r="DXA6" s="287"/>
      <c r="DXB6" s="287"/>
      <c r="DXC6" s="287"/>
      <c r="DXD6" s="287"/>
      <c r="DXE6" s="287"/>
      <c r="DXF6" s="287"/>
      <c r="DXG6" s="287"/>
      <c r="DXH6" s="287"/>
      <c r="DXI6" s="287"/>
      <c r="DXJ6" s="287"/>
      <c r="DXK6" s="287"/>
      <c r="DXL6" s="287"/>
      <c r="DXM6" s="287"/>
      <c r="DXN6" s="287"/>
      <c r="DXO6" s="287"/>
      <c r="DXP6" s="287"/>
      <c r="DXQ6" s="287"/>
      <c r="DXR6" s="287"/>
      <c r="DXS6" s="287"/>
      <c r="DXT6" s="287"/>
      <c r="DXU6" s="287"/>
      <c r="DXV6" s="287"/>
      <c r="DXW6" s="287"/>
      <c r="DXX6" s="287"/>
      <c r="DXY6" s="287"/>
      <c r="DXZ6" s="287"/>
      <c r="DYA6" s="287"/>
      <c r="DYB6" s="287"/>
      <c r="DYC6" s="287"/>
      <c r="DYD6" s="287"/>
      <c r="DYE6" s="287"/>
      <c r="DYF6" s="287"/>
      <c r="DYG6" s="287"/>
      <c r="DYH6" s="287"/>
      <c r="DYI6" s="287"/>
      <c r="DYJ6" s="287"/>
      <c r="DYK6" s="287"/>
      <c r="DYL6" s="287"/>
      <c r="DYM6" s="287"/>
      <c r="DYN6" s="287"/>
      <c r="DYO6" s="287"/>
      <c r="DYP6" s="287"/>
      <c r="DYQ6" s="287"/>
      <c r="DYR6" s="287"/>
      <c r="DYS6" s="287"/>
      <c r="DYT6" s="287"/>
      <c r="DYU6" s="287"/>
      <c r="DYV6" s="287"/>
      <c r="DYW6" s="287"/>
      <c r="DYX6" s="287"/>
      <c r="DYY6" s="287"/>
      <c r="DYZ6" s="287"/>
      <c r="DZA6" s="287"/>
      <c r="DZB6" s="287"/>
      <c r="DZC6" s="287"/>
      <c r="DZD6" s="287"/>
      <c r="DZE6" s="287"/>
      <c r="DZF6" s="287"/>
      <c r="DZG6" s="287"/>
      <c r="DZH6" s="287"/>
      <c r="DZI6" s="287"/>
      <c r="DZJ6" s="287"/>
      <c r="DZK6" s="287"/>
      <c r="DZL6" s="287"/>
      <c r="DZM6" s="287"/>
      <c r="DZN6" s="287"/>
      <c r="DZO6" s="287"/>
      <c r="DZP6" s="287"/>
      <c r="DZQ6" s="287"/>
      <c r="DZR6" s="287"/>
      <c r="DZS6" s="287"/>
      <c r="DZT6" s="287"/>
      <c r="DZU6" s="287"/>
      <c r="DZV6" s="287"/>
      <c r="DZW6" s="287"/>
      <c r="DZX6" s="287"/>
      <c r="DZY6" s="287"/>
      <c r="DZZ6" s="287"/>
      <c r="EAA6" s="287"/>
      <c r="EAB6" s="287"/>
      <c r="EAC6" s="287"/>
      <c r="EAD6" s="287"/>
      <c r="EAE6" s="287"/>
      <c r="EAF6" s="287"/>
      <c r="EAG6" s="287"/>
      <c r="EAH6" s="287"/>
      <c r="EAI6" s="287"/>
      <c r="EAJ6" s="287"/>
      <c r="EAK6" s="287"/>
      <c r="EAL6" s="287"/>
      <c r="EAM6" s="287"/>
      <c r="EAN6" s="287"/>
      <c r="EAO6" s="287"/>
      <c r="EAP6" s="287"/>
      <c r="EAQ6" s="287"/>
      <c r="EAR6" s="287"/>
      <c r="EAS6" s="287"/>
      <c r="EAT6" s="287"/>
      <c r="EAU6" s="287"/>
      <c r="EAV6" s="287"/>
      <c r="EAW6" s="287"/>
      <c r="EAX6" s="287"/>
      <c r="EAY6" s="287"/>
      <c r="EAZ6" s="287"/>
      <c r="EBA6" s="287"/>
      <c r="EBB6" s="287"/>
      <c r="EBC6" s="287"/>
      <c r="EBD6" s="287"/>
      <c r="EBE6" s="287"/>
      <c r="EBF6" s="287"/>
      <c r="EBG6" s="287"/>
      <c r="EBH6" s="287"/>
      <c r="EBI6" s="287"/>
      <c r="EBJ6" s="287"/>
      <c r="EBK6" s="287"/>
      <c r="EBL6" s="287"/>
      <c r="EBM6" s="287"/>
      <c r="EBN6" s="287"/>
      <c r="EBO6" s="287"/>
      <c r="EBP6" s="287"/>
      <c r="EBQ6" s="287"/>
      <c r="EBR6" s="287"/>
      <c r="EBS6" s="287"/>
      <c r="EBT6" s="287"/>
      <c r="EBU6" s="287"/>
      <c r="EBV6" s="287"/>
      <c r="EBW6" s="287"/>
      <c r="EBX6" s="287"/>
      <c r="EBY6" s="287"/>
      <c r="EBZ6" s="287"/>
      <c r="ECA6" s="287"/>
      <c r="ECB6" s="287"/>
      <c r="ECC6" s="287"/>
      <c r="ECD6" s="287"/>
      <c r="ECE6" s="287"/>
      <c r="ECF6" s="287"/>
      <c r="ECG6" s="287"/>
      <c r="ECH6" s="287"/>
      <c r="ECI6" s="287"/>
      <c r="ECJ6" s="287"/>
      <c r="ECK6" s="287"/>
      <c r="ECL6" s="287"/>
      <c r="ECM6" s="287"/>
      <c r="ECN6" s="287"/>
      <c r="ECO6" s="287"/>
      <c r="ECP6" s="287"/>
      <c r="ECQ6" s="287"/>
      <c r="ECR6" s="287"/>
      <c r="ECS6" s="287"/>
      <c r="ECT6" s="287"/>
      <c r="ECU6" s="287"/>
      <c r="ECV6" s="287"/>
      <c r="ECW6" s="287"/>
      <c r="ECX6" s="287"/>
      <c r="ECY6" s="287"/>
      <c r="ECZ6" s="287"/>
      <c r="EDA6" s="287"/>
      <c r="EDB6" s="287"/>
      <c r="EDC6" s="287"/>
      <c r="EDD6" s="287"/>
      <c r="EDE6" s="287"/>
      <c r="EDF6" s="287"/>
      <c r="EDG6" s="287"/>
      <c r="EDH6" s="287"/>
      <c r="EDI6" s="287"/>
      <c r="EDJ6" s="287"/>
      <c r="EDK6" s="287"/>
      <c r="EDL6" s="287"/>
      <c r="EDM6" s="287"/>
      <c r="EDN6" s="287"/>
      <c r="EDO6" s="287"/>
      <c r="EDP6" s="287"/>
      <c r="EDQ6" s="287"/>
      <c r="EDR6" s="287"/>
      <c r="EDS6" s="287"/>
      <c r="EDT6" s="287"/>
      <c r="EDU6" s="287"/>
      <c r="EDV6" s="287"/>
      <c r="EDW6" s="287"/>
      <c r="EDX6" s="287"/>
      <c r="EDY6" s="287"/>
      <c r="EDZ6" s="287"/>
      <c r="EEA6" s="287"/>
      <c r="EEB6" s="287"/>
      <c r="EEC6" s="287"/>
      <c r="EED6" s="287"/>
      <c r="EEE6" s="287"/>
      <c r="EEF6" s="287"/>
      <c r="EEG6" s="287"/>
      <c r="EEH6" s="287"/>
      <c r="EEI6" s="287"/>
      <c r="EEJ6" s="287"/>
      <c r="EEK6" s="287"/>
      <c r="EEL6" s="287"/>
      <c r="EEM6" s="287"/>
      <c r="EEN6" s="287"/>
      <c r="EEO6" s="287"/>
      <c r="EEP6" s="287"/>
      <c r="EEQ6" s="287"/>
      <c r="EER6" s="287"/>
      <c r="EES6" s="287"/>
      <c r="EET6" s="287"/>
      <c r="EEU6" s="287"/>
      <c r="EEV6" s="287"/>
      <c r="EEW6" s="287"/>
      <c r="EEX6" s="287"/>
      <c r="EEY6" s="287"/>
      <c r="EEZ6" s="287"/>
      <c r="EFA6" s="287"/>
      <c r="EFB6" s="287"/>
      <c r="EFC6" s="287"/>
      <c r="EFD6" s="287"/>
      <c r="EFE6" s="287"/>
      <c r="EFF6" s="287"/>
      <c r="EFG6" s="287"/>
      <c r="EFH6" s="287"/>
      <c r="EFI6" s="287"/>
      <c r="EFJ6" s="287"/>
      <c r="EFK6" s="287"/>
      <c r="EFL6" s="287"/>
      <c r="EFM6" s="287"/>
      <c r="EFN6" s="287"/>
      <c r="EFO6" s="287"/>
      <c r="EFP6" s="287"/>
      <c r="EFQ6" s="287"/>
      <c r="EFR6" s="287"/>
      <c r="EFS6" s="287"/>
      <c r="EFT6" s="287"/>
      <c r="EFU6" s="287"/>
      <c r="EFV6" s="287"/>
      <c r="EFW6" s="287"/>
      <c r="EFX6" s="287"/>
      <c r="EFY6" s="287"/>
      <c r="EFZ6" s="287"/>
      <c r="EGA6" s="287"/>
      <c r="EGB6" s="287"/>
      <c r="EGC6" s="287"/>
      <c r="EGD6" s="287"/>
      <c r="EGE6" s="287"/>
      <c r="EGF6" s="287"/>
      <c r="EGG6" s="287"/>
      <c r="EGH6" s="287"/>
      <c r="EGI6" s="287"/>
      <c r="EGJ6" s="287"/>
      <c r="EGK6" s="287"/>
      <c r="EGL6" s="287"/>
      <c r="EGM6" s="287"/>
      <c r="EGN6" s="287"/>
      <c r="EGO6" s="287"/>
      <c r="EGP6" s="287"/>
      <c r="EGQ6" s="287"/>
      <c r="EGR6" s="287"/>
      <c r="EGS6" s="287"/>
      <c r="EGT6" s="287"/>
      <c r="EGU6" s="287"/>
      <c r="EGV6" s="287"/>
      <c r="EGW6" s="287"/>
      <c r="EGX6" s="287"/>
      <c r="EGY6" s="287"/>
      <c r="EGZ6" s="287"/>
      <c r="EHA6" s="287"/>
      <c r="EHB6" s="287"/>
      <c r="EHC6" s="287"/>
      <c r="EHD6" s="287"/>
      <c r="EHE6" s="287"/>
      <c r="EHF6" s="287"/>
      <c r="EHG6" s="287"/>
      <c r="EHH6" s="287"/>
      <c r="EHI6" s="287"/>
      <c r="EHJ6" s="287"/>
      <c r="EHK6" s="287"/>
      <c r="EHL6" s="287"/>
      <c r="EHM6" s="287"/>
      <c r="EHN6" s="287"/>
      <c r="EHO6" s="287"/>
      <c r="EHP6" s="287"/>
      <c r="EHQ6" s="287"/>
      <c r="EHR6" s="287"/>
      <c r="EHS6" s="287"/>
      <c r="EHT6" s="287"/>
      <c r="EHU6" s="287"/>
      <c r="EHV6" s="287"/>
      <c r="EHW6" s="287"/>
      <c r="EHX6" s="287"/>
      <c r="EHY6" s="287"/>
      <c r="EHZ6" s="287"/>
      <c r="EIA6" s="287"/>
      <c r="EIB6" s="287"/>
      <c r="EIC6" s="287"/>
      <c r="EID6" s="287"/>
      <c r="EIE6" s="287"/>
      <c r="EIF6" s="287"/>
      <c r="EIG6" s="287"/>
      <c r="EIH6" s="287"/>
      <c r="EII6" s="287"/>
      <c r="EIJ6" s="287"/>
      <c r="EIK6" s="287"/>
      <c r="EIL6" s="287"/>
      <c r="EIM6" s="287"/>
      <c r="EIN6" s="287"/>
      <c r="EIO6" s="287"/>
      <c r="EIP6" s="287"/>
      <c r="EIQ6" s="287"/>
      <c r="EIR6" s="287"/>
      <c r="EIS6" s="287"/>
      <c r="EIT6" s="287"/>
      <c r="EIU6" s="287"/>
      <c r="EIV6" s="287"/>
      <c r="EIW6" s="287"/>
      <c r="EIX6" s="287"/>
      <c r="EIY6" s="287"/>
      <c r="EIZ6" s="287"/>
      <c r="EJA6" s="287"/>
      <c r="EJB6" s="287"/>
      <c r="EJC6" s="287"/>
      <c r="EJD6" s="287"/>
      <c r="EJE6" s="287"/>
      <c r="EJF6" s="287"/>
      <c r="EJG6" s="287"/>
      <c r="EJH6" s="287"/>
      <c r="EJI6" s="287"/>
      <c r="EJJ6" s="287"/>
      <c r="EJK6" s="287"/>
      <c r="EJL6" s="287"/>
      <c r="EJM6" s="287"/>
      <c r="EJN6" s="287"/>
      <c r="EJO6" s="287"/>
      <c r="EJP6" s="287"/>
      <c r="EJQ6" s="287"/>
      <c r="EJR6" s="287"/>
      <c r="EJS6" s="287"/>
      <c r="EJT6" s="287"/>
      <c r="EJU6" s="287"/>
      <c r="EJV6" s="287"/>
      <c r="EJW6" s="287"/>
      <c r="EJX6" s="287"/>
      <c r="EJY6" s="287"/>
      <c r="EJZ6" s="287"/>
      <c r="EKA6" s="287"/>
      <c r="EKB6" s="287"/>
      <c r="EKC6" s="287"/>
      <c r="EKD6" s="287"/>
      <c r="EKE6" s="287"/>
      <c r="EKF6" s="287"/>
      <c r="EKG6" s="287"/>
      <c r="EKH6" s="287"/>
      <c r="EKI6" s="287"/>
      <c r="EKJ6" s="287"/>
      <c r="EKK6" s="287"/>
      <c r="EKL6" s="287"/>
      <c r="EKM6" s="287"/>
      <c r="EKN6" s="287"/>
      <c r="EKO6" s="287"/>
      <c r="EKP6" s="287"/>
      <c r="EKQ6" s="287"/>
      <c r="EKR6" s="287"/>
      <c r="EKS6" s="287"/>
      <c r="EKT6" s="287"/>
      <c r="EKU6" s="287"/>
      <c r="EKV6" s="287"/>
      <c r="EKW6" s="287"/>
      <c r="EKX6" s="287"/>
      <c r="EKY6" s="287"/>
      <c r="EKZ6" s="287"/>
      <c r="ELA6" s="287"/>
      <c r="ELB6" s="287"/>
      <c r="ELC6" s="287"/>
      <c r="ELD6" s="287"/>
      <c r="ELE6" s="287"/>
      <c r="ELF6" s="287"/>
      <c r="ELG6" s="287"/>
      <c r="ELH6" s="287"/>
      <c r="ELI6" s="287"/>
      <c r="ELJ6" s="287"/>
      <c r="ELK6" s="287"/>
      <c r="ELL6" s="287"/>
      <c r="ELM6" s="287"/>
      <c r="ELN6" s="287"/>
      <c r="ELO6" s="287"/>
      <c r="ELP6" s="287"/>
      <c r="ELQ6" s="287"/>
      <c r="ELR6" s="287"/>
      <c r="ELS6" s="287"/>
      <c r="ELT6" s="287"/>
      <c r="ELU6" s="287"/>
      <c r="ELV6" s="287"/>
      <c r="ELW6" s="287"/>
      <c r="ELX6" s="287"/>
      <c r="ELY6" s="287"/>
      <c r="ELZ6" s="287"/>
      <c r="EMA6" s="287"/>
      <c r="EMB6" s="287"/>
      <c r="EMC6" s="287"/>
      <c r="EMD6" s="287"/>
      <c r="EME6" s="287"/>
      <c r="EMF6" s="287"/>
      <c r="EMG6" s="287"/>
      <c r="EMH6" s="287"/>
      <c r="EMI6" s="287"/>
      <c r="EMJ6" s="287"/>
      <c r="EMK6" s="287"/>
      <c r="EML6" s="287"/>
      <c r="EMM6" s="287"/>
      <c r="EMN6" s="287"/>
      <c r="EMO6" s="287"/>
      <c r="EMP6" s="287"/>
      <c r="EMQ6" s="287"/>
      <c r="EMR6" s="287"/>
      <c r="EMS6" s="287"/>
      <c r="EMT6" s="287"/>
      <c r="EMU6" s="287"/>
      <c r="EMV6" s="287"/>
      <c r="EMW6" s="287"/>
      <c r="EMX6" s="287"/>
      <c r="EMY6" s="287"/>
      <c r="EMZ6" s="287"/>
      <c r="ENA6" s="287"/>
      <c r="ENB6" s="287"/>
      <c r="ENC6" s="287"/>
      <c r="END6" s="287"/>
      <c r="ENE6" s="287"/>
      <c r="ENF6" s="287"/>
      <c r="ENG6" s="287"/>
      <c r="ENH6" s="287"/>
      <c r="ENI6" s="287"/>
      <c r="ENJ6" s="287"/>
      <c r="ENK6" s="287"/>
      <c r="ENL6" s="287"/>
      <c r="ENM6" s="287"/>
      <c r="ENN6" s="287"/>
      <c r="ENO6" s="287"/>
      <c r="ENP6" s="287"/>
      <c r="ENQ6" s="287"/>
      <c r="ENR6" s="287"/>
      <c r="ENS6" s="287"/>
      <c r="ENT6" s="287"/>
      <c r="ENU6" s="287"/>
      <c r="ENV6" s="287"/>
      <c r="ENW6" s="287"/>
      <c r="ENX6" s="287"/>
      <c r="ENY6" s="287"/>
      <c r="ENZ6" s="287"/>
      <c r="EOA6" s="287"/>
      <c r="EOB6" s="287"/>
      <c r="EOC6" s="287"/>
      <c r="EOD6" s="287"/>
      <c r="EOE6" s="287"/>
      <c r="EOF6" s="287"/>
      <c r="EOG6" s="287"/>
      <c r="EOH6" s="287"/>
      <c r="EOI6" s="287"/>
      <c r="EOJ6" s="287"/>
      <c r="EOK6" s="287"/>
      <c r="EOL6" s="287"/>
      <c r="EOM6" s="287"/>
      <c r="EON6" s="287"/>
      <c r="EOO6" s="287"/>
      <c r="EOP6" s="287"/>
      <c r="EOQ6" s="287"/>
      <c r="EOR6" s="287"/>
      <c r="EOS6" s="287"/>
      <c r="EOT6" s="287"/>
      <c r="EOU6" s="287"/>
      <c r="EOV6" s="287"/>
      <c r="EOW6" s="287"/>
      <c r="EOX6" s="287"/>
      <c r="EOY6" s="287"/>
      <c r="EOZ6" s="287"/>
      <c r="EPA6" s="287"/>
      <c r="EPB6" s="287"/>
      <c r="EPC6" s="287"/>
      <c r="EPD6" s="287"/>
      <c r="EPE6" s="287"/>
      <c r="EPF6" s="287"/>
      <c r="EPG6" s="287"/>
      <c r="EPH6" s="287"/>
      <c r="EPI6" s="287"/>
      <c r="EPJ6" s="287"/>
      <c r="EPK6" s="287"/>
      <c r="EPL6" s="287"/>
      <c r="EPM6" s="287"/>
      <c r="EPN6" s="287"/>
      <c r="EPO6" s="287"/>
      <c r="EPP6" s="287"/>
      <c r="EPQ6" s="287"/>
      <c r="EPR6" s="287"/>
      <c r="EPS6" s="287"/>
      <c r="EPT6" s="287"/>
      <c r="EPU6" s="287"/>
      <c r="EPV6" s="287"/>
      <c r="EPW6" s="287"/>
      <c r="EPX6" s="287"/>
      <c r="EPY6" s="287"/>
      <c r="EPZ6" s="287"/>
      <c r="EQA6" s="287"/>
      <c r="EQB6" s="287"/>
      <c r="EQC6" s="287"/>
      <c r="EQD6" s="287"/>
      <c r="EQE6" s="287"/>
      <c r="EQF6" s="287"/>
      <c r="EQG6" s="287"/>
      <c r="EQH6" s="287"/>
      <c r="EQI6" s="287"/>
      <c r="EQJ6" s="287"/>
      <c r="EQK6" s="287"/>
      <c r="EQL6" s="287"/>
      <c r="EQM6" s="287"/>
      <c r="EQN6" s="287"/>
      <c r="EQO6" s="287"/>
      <c r="EQP6" s="287"/>
      <c r="EQQ6" s="287"/>
      <c r="EQR6" s="287"/>
      <c r="EQS6" s="287"/>
      <c r="EQT6" s="287"/>
      <c r="EQU6" s="287"/>
      <c r="EQV6" s="287"/>
      <c r="EQW6" s="287"/>
      <c r="EQX6" s="287"/>
      <c r="EQY6" s="287"/>
      <c r="EQZ6" s="287"/>
      <c r="ERA6" s="287"/>
      <c r="ERB6" s="287"/>
      <c r="ERC6" s="287"/>
      <c r="ERD6" s="287"/>
      <c r="ERE6" s="287"/>
      <c r="ERF6" s="287"/>
      <c r="ERG6" s="287"/>
      <c r="ERH6" s="287"/>
      <c r="ERI6" s="287"/>
      <c r="ERJ6" s="287"/>
      <c r="ERK6" s="287"/>
      <c r="ERL6" s="287"/>
      <c r="ERM6" s="287"/>
      <c r="ERN6" s="287"/>
      <c r="ERO6" s="287"/>
      <c r="ERP6" s="287"/>
      <c r="ERQ6" s="287"/>
      <c r="ERR6" s="287"/>
      <c r="ERS6" s="287"/>
      <c r="ERT6" s="287"/>
      <c r="ERU6" s="287"/>
      <c r="ERV6" s="287"/>
      <c r="ERW6" s="287"/>
      <c r="ERX6" s="287"/>
      <c r="ERY6" s="287"/>
      <c r="ERZ6" s="287"/>
      <c r="ESA6" s="287"/>
      <c r="ESB6" s="287"/>
      <c r="ESC6" s="287"/>
      <c r="ESD6" s="287"/>
      <c r="ESE6" s="287"/>
      <c r="ESF6" s="287"/>
      <c r="ESG6" s="287"/>
      <c r="ESH6" s="287"/>
      <c r="ESI6" s="287"/>
      <c r="ESJ6" s="287"/>
      <c r="ESK6" s="287"/>
      <c r="ESL6" s="287"/>
      <c r="ESM6" s="287"/>
      <c r="ESN6" s="287"/>
      <c r="ESO6" s="287"/>
      <c r="ESP6" s="287"/>
      <c r="ESQ6" s="287"/>
      <c r="ESR6" s="287"/>
      <c r="ESS6" s="287"/>
      <c r="EST6" s="287"/>
      <c r="ESU6" s="287"/>
      <c r="ESV6" s="287"/>
      <c r="ESW6" s="287"/>
      <c r="ESX6" s="287"/>
      <c r="ESY6" s="287"/>
      <c r="ESZ6" s="287"/>
      <c r="ETA6" s="287"/>
      <c r="ETB6" s="287"/>
      <c r="ETC6" s="287"/>
      <c r="ETD6" s="287"/>
      <c r="ETE6" s="287"/>
      <c r="ETF6" s="287"/>
      <c r="ETG6" s="287"/>
      <c r="ETH6" s="287"/>
      <c r="ETI6" s="287"/>
      <c r="ETJ6" s="287"/>
      <c r="ETK6" s="287"/>
      <c r="ETL6" s="287"/>
      <c r="ETM6" s="287"/>
      <c r="ETN6" s="287"/>
      <c r="ETO6" s="287"/>
      <c r="ETP6" s="287"/>
      <c r="ETQ6" s="287"/>
      <c r="ETR6" s="287"/>
      <c r="ETS6" s="287"/>
      <c r="ETT6" s="287"/>
      <c r="ETU6" s="287"/>
      <c r="ETV6" s="287"/>
      <c r="ETW6" s="287"/>
      <c r="ETX6" s="287"/>
      <c r="ETY6" s="287"/>
      <c r="ETZ6" s="287"/>
      <c r="EUA6" s="287"/>
      <c r="EUB6" s="287"/>
      <c r="EUC6" s="287"/>
      <c r="EUD6" s="287"/>
      <c r="EUE6" s="287"/>
      <c r="EUF6" s="287"/>
      <c r="EUG6" s="287"/>
      <c r="EUH6" s="287"/>
      <c r="EUI6" s="287"/>
      <c r="EUJ6" s="287"/>
      <c r="EUK6" s="287"/>
      <c r="EUL6" s="287"/>
      <c r="EUM6" s="287"/>
      <c r="EUN6" s="287"/>
      <c r="EUO6" s="287"/>
      <c r="EUP6" s="287"/>
      <c r="EUQ6" s="287"/>
      <c r="EUR6" s="287"/>
      <c r="EUS6" s="287"/>
      <c r="EUT6" s="287"/>
      <c r="EUU6" s="287"/>
      <c r="EUV6" s="287"/>
      <c r="EUW6" s="287"/>
      <c r="EUX6" s="287"/>
      <c r="EUY6" s="287"/>
      <c r="EUZ6" s="287"/>
      <c r="EVA6" s="287"/>
      <c r="EVB6" s="287"/>
      <c r="EVC6" s="287"/>
      <c r="EVD6" s="287"/>
      <c r="EVE6" s="287"/>
      <c r="EVF6" s="287"/>
      <c r="EVG6" s="287"/>
      <c r="EVH6" s="287"/>
      <c r="EVI6" s="287"/>
      <c r="EVJ6" s="287"/>
      <c r="EVK6" s="287"/>
      <c r="EVL6" s="287"/>
      <c r="EVM6" s="287"/>
      <c r="EVN6" s="287"/>
      <c r="EVO6" s="287"/>
      <c r="EVP6" s="287"/>
      <c r="EVQ6" s="287"/>
      <c r="EVR6" s="287"/>
      <c r="EVS6" s="287"/>
      <c r="EVT6" s="287"/>
      <c r="EVU6" s="287"/>
      <c r="EVV6" s="287"/>
      <c r="EVW6" s="287"/>
      <c r="EVX6" s="287"/>
      <c r="EVY6" s="287"/>
      <c r="EVZ6" s="287"/>
      <c r="EWA6" s="287"/>
      <c r="EWB6" s="287"/>
      <c r="EWC6" s="287"/>
      <c r="EWD6" s="287"/>
      <c r="EWE6" s="287"/>
      <c r="EWF6" s="287"/>
      <c r="EWG6" s="287"/>
      <c r="EWH6" s="287"/>
      <c r="EWI6" s="287"/>
      <c r="EWJ6" s="287"/>
      <c r="EWK6" s="287"/>
      <c r="EWL6" s="287"/>
      <c r="EWM6" s="287"/>
      <c r="EWN6" s="287"/>
      <c r="EWO6" s="287"/>
      <c r="EWP6" s="287"/>
      <c r="EWQ6" s="287"/>
      <c r="EWR6" s="287"/>
      <c r="EWS6" s="287"/>
      <c r="EWT6" s="287"/>
      <c r="EWU6" s="287"/>
      <c r="EWV6" s="287"/>
      <c r="EWW6" s="287"/>
      <c r="EWX6" s="287"/>
      <c r="EWY6" s="287"/>
      <c r="EWZ6" s="287"/>
      <c r="EXA6" s="287"/>
      <c r="EXB6" s="287"/>
      <c r="EXC6" s="287"/>
      <c r="EXD6" s="287"/>
      <c r="EXE6" s="287"/>
      <c r="EXF6" s="287"/>
      <c r="EXG6" s="287"/>
      <c r="EXH6" s="287"/>
      <c r="EXI6" s="287"/>
      <c r="EXJ6" s="287"/>
      <c r="EXK6" s="287"/>
      <c r="EXL6" s="287"/>
      <c r="EXM6" s="287"/>
      <c r="EXN6" s="287"/>
      <c r="EXO6" s="287"/>
      <c r="EXP6" s="287"/>
      <c r="EXQ6" s="287"/>
      <c r="EXR6" s="287"/>
      <c r="EXS6" s="287"/>
      <c r="EXT6" s="287"/>
      <c r="EXU6" s="287"/>
      <c r="EXV6" s="287"/>
      <c r="EXW6" s="287"/>
      <c r="EXX6" s="287"/>
      <c r="EXY6" s="287"/>
      <c r="EXZ6" s="287"/>
      <c r="EYA6" s="287"/>
      <c r="EYB6" s="287"/>
      <c r="EYC6" s="287"/>
      <c r="EYD6" s="287"/>
      <c r="EYE6" s="287"/>
      <c r="EYF6" s="287"/>
      <c r="EYG6" s="287"/>
      <c r="EYH6" s="287"/>
      <c r="EYI6" s="287"/>
      <c r="EYJ6" s="287"/>
      <c r="EYK6" s="287"/>
      <c r="EYL6" s="287"/>
      <c r="EYM6" s="287"/>
      <c r="EYN6" s="287"/>
      <c r="EYO6" s="287"/>
      <c r="EYP6" s="287"/>
      <c r="EYQ6" s="287"/>
      <c r="EYR6" s="287"/>
      <c r="EYS6" s="287"/>
      <c r="EYT6" s="287"/>
      <c r="EYU6" s="287"/>
      <c r="EYV6" s="287"/>
      <c r="EYW6" s="287"/>
      <c r="EYX6" s="287"/>
      <c r="EYY6" s="287"/>
      <c r="EYZ6" s="287"/>
      <c r="EZA6" s="287"/>
      <c r="EZB6" s="287"/>
      <c r="EZC6" s="287"/>
      <c r="EZD6" s="287"/>
      <c r="EZE6" s="287"/>
      <c r="EZF6" s="287"/>
      <c r="EZG6" s="287"/>
      <c r="EZH6" s="287"/>
      <c r="EZI6" s="287"/>
      <c r="EZJ6" s="287"/>
      <c r="EZK6" s="287"/>
      <c r="EZL6" s="287"/>
      <c r="EZM6" s="287"/>
      <c r="EZN6" s="287"/>
      <c r="EZO6" s="287"/>
      <c r="EZP6" s="287"/>
      <c r="EZQ6" s="287"/>
      <c r="EZR6" s="287"/>
      <c r="EZS6" s="287"/>
      <c r="EZT6" s="287"/>
      <c r="EZU6" s="287"/>
      <c r="EZV6" s="287"/>
      <c r="EZW6" s="287"/>
      <c r="EZX6" s="287"/>
      <c r="EZY6" s="287"/>
      <c r="EZZ6" s="287"/>
      <c r="FAA6" s="287"/>
      <c r="FAB6" s="287"/>
      <c r="FAC6" s="287"/>
      <c r="FAD6" s="287"/>
      <c r="FAE6" s="287"/>
      <c r="FAF6" s="287"/>
      <c r="FAG6" s="287"/>
      <c r="FAH6" s="287"/>
      <c r="FAI6" s="287"/>
      <c r="FAJ6" s="287"/>
      <c r="FAK6" s="287"/>
      <c r="FAL6" s="287"/>
      <c r="FAM6" s="287"/>
      <c r="FAN6" s="287"/>
      <c r="FAO6" s="287"/>
      <c r="FAP6" s="287"/>
      <c r="FAQ6" s="287"/>
      <c r="FAR6" s="287"/>
      <c r="FAS6" s="287"/>
      <c r="FAT6" s="287"/>
      <c r="FAU6" s="287"/>
      <c r="FAV6" s="287"/>
      <c r="FAW6" s="287"/>
      <c r="FAX6" s="287"/>
      <c r="FAY6" s="287"/>
      <c r="FAZ6" s="287"/>
      <c r="FBA6" s="287"/>
      <c r="FBB6" s="287"/>
      <c r="FBC6" s="287"/>
      <c r="FBD6" s="287"/>
      <c r="FBE6" s="287"/>
      <c r="FBF6" s="287"/>
      <c r="FBG6" s="287"/>
      <c r="FBH6" s="287"/>
      <c r="FBI6" s="287"/>
      <c r="FBJ6" s="287"/>
      <c r="FBK6" s="287"/>
      <c r="FBL6" s="287"/>
      <c r="FBM6" s="287"/>
      <c r="FBN6" s="287"/>
      <c r="FBO6" s="287"/>
      <c r="FBP6" s="287"/>
      <c r="FBQ6" s="287"/>
      <c r="FBR6" s="287"/>
      <c r="FBS6" s="287"/>
      <c r="FBT6" s="287"/>
      <c r="FBU6" s="287"/>
      <c r="FBV6" s="287"/>
      <c r="FBW6" s="287"/>
      <c r="FBX6" s="287"/>
      <c r="FBY6" s="287"/>
      <c r="FBZ6" s="287"/>
      <c r="FCA6" s="287"/>
      <c r="FCB6" s="287"/>
      <c r="FCC6" s="287"/>
      <c r="FCD6" s="287"/>
      <c r="FCE6" s="287"/>
      <c r="FCF6" s="287"/>
      <c r="FCG6" s="287"/>
      <c r="FCH6" s="287"/>
      <c r="FCI6" s="287"/>
      <c r="FCJ6" s="287"/>
      <c r="FCK6" s="287"/>
      <c r="FCL6" s="287"/>
      <c r="FCM6" s="287"/>
      <c r="FCN6" s="287"/>
      <c r="FCO6" s="287"/>
      <c r="FCP6" s="287"/>
      <c r="FCQ6" s="287"/>
      <c r="FCR6" s="287"/>
      <c r="FCS6" s="287"/>
      <c r="FCT6" s="287"/>
      <c r="FCU6" s="287"/>
      <c r="FCV6" s="287"/>
      <c r="FCW6" s="287"/>
      <c r="FCX6" s="287"/>
      <c r="FCY6" s="287"/>
      <c r="FCZ6" s="287"/>
      <c r="FDA6" s="287"/>
      <c r="FDB6" s="287"/>
      <c r="FDC6" s="287"/>
      <c r="FDD6" s="287"/>
      <c r="FDE6" s="287"/>
      <c r="FDF6" s="287"/>
      <c r="FDG6" s="287"/>
      <c r="FDH6" s="287"/>
      <c r="FDI6" s="287"/>
      <c r="FDJ6" s="287"/>
      <c r="FDK6" s="287"/>
      <c r="FDL6" s="287"/>
      <c r="FDM6" s="287"/>
      <c r="FDN6" s="287"/>
      <c r="FDO6" s="287"/>
      <c r="FDP6" s="287"/>
      <c r="FDQ6" s="287"/>
      <c r="FDR6" s="287"/>
      <c r="FDS6" s="287"/>
      <c r="FDT6" s="287"/>
      <c r="FDU6" s="287"/>
      <c r="FDV6" s="287"/>
      <c r="FDW6" s="287"/>
      <c r="FDX6" s="287"/>
      <c r="FDY6" s="287"/>
      <c r="FDZ6" s="287"/>
      <c r="FEA6" s="287"/>
      <c r="FEB6" s="287"/>
      <c r="FEC6" s="287"/>
      <c r="FED6" s="287"/>
      <c r="FEE6" s="287"/>
      <c r="FEF6" s="287"/>
      <c r="FEG6" s="287"/>
      <c r="FEH6" s="287"/>
      <c r="FEI6" s="287"/>
      <c r="FEJ6" s="287"/>
      <c r="FEK6" s="287"/>
      <c r="FEL6" s="287"/>
      <c r="FEM6" s="287"/>
      <c r="FEN6" s="287"/>
      <c r="FEO6" s="287"/>
      <c r="FEP6" s="287"/>
      <c r="FEQ6" s="287"/>
      <c r="FER6" s="287"/>
      <c r="FES6" s="287"/>
      <c r="FET6" s="287"/>
      <c r="FEU6" s="287"/>
      <c r="FEV6" s="287"/>
      <c r="FEW6" s="287"/>
      <c r="FEX6" s="287"/>
      <c r="FEY6" s="287"/>
      <c r="FEZ6" s="287"/>
      <c r="FFA6" s="287"/>
      <c r="FFB6" s="287"/>
      <c r="FFC6" s="287"/>
      <c r="FFD6" s="287"/>
      <c r="FFE6" s="287"/>
      <c r="FFF6" s="287"/>
      <c r="FFG6" s="287"/>
      <c r="FFH6" s="287"/>
      <c r="FFI6" s="287"/>
      <c r="FFJ6" s="287"/>
      <c r="FFK6" s="287"/>
      <c r="FFL6" s="287"/>
      <c r="FFM6" s="287"/>
      <c r="FFN6" s="287"/>
      <c r="FFO6" s="287"/>
      <c r="FFP6" s="287"/>
      <c r="FFQ6" s="287"/>
      <c r="FFR6" s="287"/>
      <c r="FFS6" s="287"/>
      <c r="FFT6" s="287"/>
      <c r="FFU6" s="287"/>
      <c r="FFV6" s="287"/>
      <c r="FFW6" s="287"/>
      <c r="FFX6" s="287"/>
      <c r="FFY6" s="287"/>
      <c r="FFZ6" s="287"/>
      <c r="FGA6" s="287"/>
      <c r="FGB6" s="287"/>
      <c r="FGC6" s="287"/>
      <c r="FGD6" s="287"/>
      <c r="FGE6" s="287"/>
      <c r="FGF6" s="287"/>
      <c r="FGG6" s="287"/>
      <c r="FGH6" s="287"/>
      <c r="FGI6" s="287"/>
      <c r="FGJ6" s="287"/>
      <c r="FGK6" s="287"/>
      <c r="FGL6" s="287"/>
      <c r="FGM6" s="287"/>
      <c r="FGN6" s="287"/>
      <c r="FGO6" s="287"/>
      <c r="FGP6" s="287"/>
      <c r="FGQ6" s="287"/>
      <c r="FGR6" s="287"/>
      <c r="FGS6" s="287"/>
      <c r="FGT6" s="287"/>
      <c r="FGU6" s="287"/>
      <c r="FGV6" s="287"/>
      <c r="FGW6" s="287"/>
      <c r="FGX6" s="287"/>
      <c r="FGY6" s="287"/>
      <c r="FGZ6" s="287"/>
      <c r="FHA6" s="287"/>
      <c r="FHB6" s="287"/>
      <c r="FHC6" s="287"/>
      <c r="FHD6" s="287"/>
      <c r="FHE6" s="287"/>
      <c r="FHF6" s="287"/>
      <c r="FHG6" s="287"/>
      <c r="FHH6" s="287"/>
      <c r="FHI6" s="287"/>
      <c r="FHJ6" s="287"/>
      <c r="FHK6" s="287"/>
      <c r="FHL6" s="287"/>
      <c r="FHM6" s="287"/>
      <c r="FHN6" s="287"/>
      <c r="FHO6" s="287"/>
      <c r="FHP6" s="287"/>
      <c r="FHQ6" s="287"/>
      <c r="FHR6" s="287"/>
      <c r="FHS6" s="287"/>
      <c r="FHT6" s="287"/>
      <c r="FHU6" s="287"/>
      <c r="FHV6" s="287"/>
      <c r="FHW6" s="287"/>
      <c r="FHX6" s="287"/>
      <c r="FHY6" s="287"/>
      <c r="FHZ6" s="287"/>
      <c r="FIA6" s="287"/>
      <c r="FIB6" s="287"/>
      <c r="FIC6" s="287"/>
      <c r="FID6" s="287"/>
      <c r="FIE6" s="287"/>
      <c r="FIF6" s="287"/>
      <c r="FIG6" s="287"/>
      <c r="FIH6" s="287"/>
      <c r="FII6" s="287"/>
      <c r="FIJ6" s="287"/>
      <c r="FIK6" s="287"/>
      <c r="FIL6" s="287"/>
      <c r="FIM6" s="287"/>
      <c r="FIN6" s="287"/>
      <c r="FIO6" s="287"/>
      <c r="FIP6" s="287"/>
      <c r="FIQ6" s="287"/>
      <c r="FIR6" s="287"/>
      <c r="FIS6" s="287"/>
      <c r="FIT6" s="287"/>
      <c r="FIU6" s="287"/>
      <c r="FIV6" s="287"/>
      <c r="FIW6" s="287"/>
      <c r="FIX6" s="287"/>
      <c r="FIY6" s="287"/>
      <c r="FIZ6" s="287"/>
      <c r="FJA6" s="287"/>
      <c r="FJB6" s="287"/>
      <c r="FJC6" s="287"/>
      <c r="FJD6" s="287"/>
      <c r="FJE6" s="287"/>
      <c r="FJF6" s="287"/>
      <c r="FJG6" s="287"/>
      <c r="FJH6" s="287"/>
      <c r="FJI6" s="287"/>
      <c r="FJJ6" s="287"/>
      <c r="FJK6" s="287"/>
      <c r="FJL6" s="287"/>
      <c r="FJM6" s="287"/>
      <c r="FJN6" s="287"/>
      <c r="FJO6" s="287"/>
      <c r="FJP6" s="287"/>
      <c r="FJQ6" s="287"/>
      <c r="FJR6" s="287"/>
      <c r="FJS6" s="287"/>
      <c r="FJT6" s="287"/>
      <c r="FJU6" s="287"/>
      <c r="FJV6" s="287"/>
      <c r="FJW6" s="287"/>
      <c r="FJX6" s="287"/>
      <c r="FJY6" s="287"/>
      <c r="FJZ6" s="287"/>
      <c r="FKA6" s="287"/>
      <c r="FKB6" s="287"/>
      <c r="FKC6" s="287"/>
      <c r="FKD6" s="287"/>
      <c r="FKE6" s="287"/>
      <c r="FKF6" s="287"/>
      <c r="FKG6" s="287"/>
      <c r="FKH6" s="287"/>
      <c r="FKI6" s="287"/>
      <c r="FKJ6" s="287"/>
      <c r="FKK6" s="287"/>
      <c r="FKL6" s="287"/>
      <c r="FKM6" s="287"/>
      <c r="FKN6" s="287"/>
      <c r="FKO6" s="287"/>
      <c r="FKP6" s="287"/>
      <c r="FKQ6" s="287"/>
      <c r="FKR6" s="287"/>
      <c r="FKS6" s="287"/>
      <c r="FKT6" s="287"/>
      <c r="FKU6" s="287"/>
      <c r="FKV6" s="287"/>
      <c r="FKW6" s="287"/>
      <c r="FKX6" s="287"/>
      <c r="FKY6" s="287"/>
      <c r="FKZ6" s="287"/>
      <c r="FLA6" s="287"/>
      <c r="FLB6" s="287"/>
      <c r="FLC6" s="287"/>
      <c r="FLD6" s="287"/>
      <c r="FLE6" s="287"/>
      <c r="FLF6" s="287"/>
      <c r="FLG6" s="287"/>
      <c r="FLH6" s="287"/>
      <c r="FLI6" s="287"/>
      <c r="FLJ6" s="287"/>
      <c r="FLK6" s="287"/>
      <c r="FLL6" s="287"/>
      <c r="FLM6" s="287"/>
      <c r="FLN6" s="287"/>
      <c r="FLO6" s="287"/>
      <c r="FLP6" s="287"/>
      <c r="FLQ6" s="287"/>
      <c r="FLR6" s="287"/>
      <c r="FLS6" s="287"/>
      <c r="FLT6" s="287"/>
      <c r="FLU6" s="287"/>
      <c r="FLV6" s="287"/>
      <c r="FLW6" s="287"/>
      <c r="FLX6" s="287"/>
      <c r="FLY6" s="287"/>
      <c r="FLZ6" s="287"/>
      <c r="FMA6" s="287"/>
      <c r="FMB6" s="287"/>
      <c r="FMC6" s="287"/>
      <c r="FMD6" s="287"/>
      <c r="FME6" s="287"/>
      <c r="FMF6" s="287"/>
      <c r="FMG6" s="287"/>
      <c r="FMH6" s="287"/>
      <c r="FMI6" s="287"/>
      <c r="FMJ6" s="287"/>
      <c r="FMK6" s="287"/>
      <c r="FML6" s="287"/>
      <c r="FMM6" s="287"/>
      <c r="FMN6" s="287"/>
      <c r="FMO6" s="287"/>
      <c r="FMP6" s="287"/>
      <c r="FMQ6" s="287"/>
      <c r="FMR6" s="287"/>
      <c r="FMS6" s="287"/>
      <c r="FMT6" s="287"/>
      <c r="FMU6" s="287"/>
      <c r="FMV6" s="287"/>
      <c r="FMW6" s="287"/>
      <c r="FMX6" s="287"/>
      <c r="FMY6" s="287"/>
      <c r="FMZ6" s="287"/>
      <c r="FNA6" s="287"/>
      <c r="FNB6" s="287"/>
      <c r="FNC6" s="287"/>
      <c r="FND6" s="287"/>
      <c r="FNE6" s="287"/>
      <c r="FNF6" s="287"/>
      <c r="FNG6" s="287"/>
      <c r="FNH6" s="287"/>
      <c r="FNI6" s="287"/>
      <c r="FNJ6" s="287"/>
      <c r="FNK6" s="287"/>
      <c r="FNL6" s="287"/>
      <c r="FNM6" s="287"/>
      <c r="FNN6" s="287"/>
      <c r="FNO6" s="287"/>
      <c r="FNP6" s="287"/>
      <c r="FNQ6" s="287"/>
      <c r="FNR6" s="287"/>
      <c r="FNS6" s="287"/>
      <c r="FNT6" s="287"/>
      <c r="FNU6" s="287"/>
      <c r="FNV6" s="287"/>
      <c r="FNW6" s="287"/>
      <c r="FNX6" s="287"/>
      <c r="FNY6" s="287"/>
      <c r="FNZ6" s="287"/>
      <c r="FOA6" s="287"/>
      <c r="FOB6" s="287"/>
      <c r="FOC6" s="287"/>
      <c r="FOD6" s="287"/>
      <c r="FOE6" s="287"/>
      <c r="FOF6" s="287"/>
      <c r="FOG6" s="287"/>
      <c r="FOH6" s="287"/>
      <c r="FOI6" s="287"/>
      <c r="FOJ6" s="287"/>
      <c r="FOK6" s="287"/>
      <c r="FOL6" s="287"/>
      <c r="FOM6" s="287"/>
      <c r="FON6" s="287"/>
      <c r="FOO6" s="287"/>
      <c r="FOP6" s="287"/>
      <c r="FOQ6" s="287"/>
      <c r="FOR6" s="287"/>
      <c r="FOS6" s="287"/>
      <c r="FOT6" s="287"/>
      <c r="FOU6" s="287"/>
      <c r="FOV6" s="287"/>
      <c r="FOW6" s="287"/>
      <c r="FOX6" s="287"/>
      <c r="FOY6" s="287"/>
      <c r="FOZ6" s="287"/>
      <c r="FPA6" s="287"/>
      <c r="FPB6" s="287"/>
      <c r="FPC6" s="287"/>
      <c r="FPD6" s="287"/>
      <c r="FPE6" s="287"/>
      <c r="FPF6" s="287"/>
      <c r="FPG6" s="287"/>
      <c r="FPH6" s="287"/>
      <c r="FPI6" s="287"/>
      <c r="FPJ6" s="287"/>
      <c r="FPK6" s="287"/>
      <c r="FPL6" s="287"/>
      <c r="FPM6" s="287"/>
      <c r="FPN6" s="287"/>
      <c r="FPO6" s="287"/>
      <c r="FPP6" s="287"/>
      <c r="FPQ6" s="287"/>
      <c r="FPR6" s="287"/>
      <c r="FPS6" s="287"/>
      <c r="FPT6" s="287"/>
      <c r="FPU6" s="287"/>
      <c r="FPV6" s="287"/>
      <c r="FPW6" s="287"/>
      <c r="FPX6" s="287"/>
      <c r="FPY6" s="287"/>
      <c r="FPZ6" s="287"/>
      <c r="FQA6" s="287"/>
      <c r="FQB6" s="287"/>
      <c r="FQC6" s="287"/>
      <c r="FQD6" s="287"/>
      <c r="FQE6" s="287"/>
      <c r="FQF6" s="287"/>
      <c r="FQG6" s="287"/>
      <c r="FQH6" s="287"/>
      <c r="FQI6" s="287"/>
      <c r="FQJ6" s="287"/>
      <c r="FQK6" s="287"/>
      <c r="FQL6" s="287"/>
      <c r="FQM6" s="287"/>
      <c r="FQN6" s="287"/>
      <c r="FQO6" s="287"/>
      <c r="FQP6" s="287"/>
      <c r="FQQ6" s="287"/>
      <c r="FQR6" s="287"/>
      <c r="FQS6" s="287"/>
      <c r="FQT6" s="287"/>
      <c r="FQU6" s="287"/>
      <c r="FQV6" s="287"/>
      <c r="FQW6" s="287"/>
      <c r="FQX6" s="287"/>
      <c r="FQY6" s="287"/>
      <c r="FQZ6" s="287"/>
      <c r="FRA6" s="287"/>
      <c r="FRB6" s="287"/>
      <c r="FRC6" s="287"/>
      <c r="FRD6" s="287"/>
      <c r="FRE6" s="287"/>
      <c r="FRF6" s="287"/>
      <c r="FRG6" s="287"/>
      <c r="FRH6" s="287"/>
      <c r="FRI6" s="287"/>
      <c r="FRJ6" s="287"/>
      <c r="FRK6" s="287"/>
      <c r="FRL6" s="287"/>
      <c r="FRM6" s="287"/>
      <c r="FRN6" s="287"/>
      <c r="FRO6" s="287"/>
      <c r="FRP6" s="287"/>
      <c r="FRQ6" s="287"/>
      <c r="FRR6" s="287"/>
      <c r="FRS6" s="287"/>
      <c r="FRT6" s="287"/>
      <c r="FRU6" s="287"/>
      <c r="FRV6" s="287"/>
      <c r="FRW6" s="287"/>
      <c r="FRX6" s="287"/>
      <c r="FRY6" s="287"/>
      <c r="FRZ6" s="287"/>
      <c r="FSA6" s="287"/>
      <c r="FSB6" s="287"/>
      <c r="FSC6" s="287"/>
      <c r="FSD6" s="287"/>
      <c r="FSE6" s="287"/>
      <c r="FSF6" s="287"/>
      <c r="FSG6" s="287"/>
      <c r="FSH6" s="287"/>
      <c r="FSI6" s="287"/>
      <c r="FSJ6" s="287"/>
      <c r="FSK6" s="287"/>
      <c r="FSL6" s="287"/>
      <c r="FSM6" s="287"/>
      <c r="FSN6" s="287"/>
      <c r="FSO6" s="287"/>
      <c r="FSP6" s="287"/>
      <c r="FSQ6" s="287"/>
      <c r="FSR6" s="287"/>
      <c r="FSS6" s="287"/>
      <c r="FST6" s="287"/>
      <c r="FSU6" s="287"/>
      <c r="FSV6" s="287"/>
      <c r="FSW6" s="287"/>
      <c r="FSX6" s="287"/>
      <c r="FSY6" s="287"/>
      <c r="FSZ6" s="287"/>
      <c r="FTA6" s="287"/>
      <c r="FTB6" s="287"/>
      <c r="FTC6" s="287"/>
      <c r="FTD6" s="287"/>
      <c r="FTE6" s="287"/>
      <c r="FTF6" s="287"/>
      <c r="FTG6" s="287"/>
      <c r="FTH6" s="287"/>
      <c r="FTI6" s="287"/>
      <c r="FTJ6" s="287"/>
      <c r="FTK6" s="287"/>
      <c r="FTL6" s="287"/>
      <c r="FTM6" s="287"/>
      <c r="FTN6" s="287"/>
      <c r="FTO6" s="287"/>
      <c r="FTP6" s="287"/>
      <c r="FTQ6" s="287"/>
      <c r="FTR6" s="287"/>
      <c r="FTS6" s="287"/>
      <c r="FTT6" s="287"/>
      <c r="FTU6" s="287"/>
      <c r="FTV6" s="287"/>
      <c r="FTW6" s="287"/>
      <c r="FTX6" s="287"/>
      <c r="FTY6" s="287"/>
      <c r="FTZ6" s="287"/>
      <c r="FUA6" s="287"/>
      <c r="FUB6" s="287"/>
      <c r="FUC6" s="287"/>
      <c r="FUD6" s="287"/>
      <c r="FUE6" s="287"/>
      <c r="FUF6" s="287"/>
      <c r="FUG6" s="287"/>
      <c r="FUH6" s="287"/>
      <c r="FUI6" s="287"/>
      <c r="FUJ6" s="287"/>
      <c r="FUK6" s="287"/>
      <c r="FUL6" s="287"/>
      <c r="FUM6" s="287"/>
      <c r="FUN6" s="287"/>
      <c r="FUO6" s="287"/>
      <c r="FUP6" s="287"/>
      <c r="FUQ6" s="287"/>
      <c r="FUR6" s="287"/>
      <c r="FUS6" s="287"/>
      <c r="FUT6" s="287"/>
      <c r="FUU6" s="287"/>
      <c r="FUV6" s="287"/>
      <c r="FUW6" s="287"/>
      <c r="FUX6" s="287"/>
      <c r="FUY6" s="287"/>
      <c r="FUZ6" s="287"/>
      <c r="FVA6" s="287"/>
      <c r="FVB6" s="287"/>
      <c r="FVC6" s="287"/>
      <c r="FVD6" s="287"/>
      <c r="FVE6" s="287"/>
      <c r="FVF6" s="287"/>
      <c r="FVG6" s="287"/>
      <c r="FVH6" s="287"/>
      <c r="FVI6" s="287"/>
      <c r="FVJ6" s="287"/>
      <c r="FVK6" s="287"/>
      <c r="FVL6" s="287"/>
      <c r="FVM6" s="287"/>
      <c r="FVN6" s="287"/>
      <c r="FVO6" s="287"/>
      <c r="FVP6" s="287"/>
      <c r="FVQ6" s="287"/>
      <c r="FVR6" s="287"/>
      <c r="FVS6" s="287"/>
      <c r="FVT6" s="287"/>
      <c r="FVU6" s="287"/>
      <c r="FVV6" s="287"/>
      <c r="FVW6" s="287"/>
      <c r="FVX6" s="287"/>
      <c r="FVY6" s="287"/>
      <c r="FVZ6" s="287"/>
      <c r="FWA6" s="287"/>
      <c r="FWB6" s="287"/>
      <c r="FWC6" s="287"/>
      <c r="FWD6" s="287"/>
      <c r="FWE6" s="287"/>
      <c r="FWF6" s="287"/>
      <c r="FWG6" s="287"/>
      <c r="FWH6" s="287"/>
      <c r="FWI6" s="287"/>
      <c r="FWJ6" s="287"/>
      <c r="FWK6" s="287"/>
      <c r="FWL6" s="287"/>
      <c r="FWM6" s="287"/>
      <c r="FWN6" s="287"/>
      <c r="FWO6" s="287"/>
      <c r="FWP6" s="287"/>
      <c r="FWQ6" s="287"/>
      <c r="FWR6" s="287"/>
      <c r="FWS6" s="287"/>
      <c r="FWT6" s="287"/>
      <c r="FWU6" s="287"/>
      <c r="FWV6" s="287"/>
      <c r="FWW6" s="287"/>
      <c r="FWX6" s="287"/>
      <c r="FWY6" s="287"/>
      <c r="FWZ6" s="287"/>
      <c r="FXA6" s="287"/>
      <c r="FXB6" s="287"/>
      <c r="FXC6" s="287"/>
      <c r="FXD6" s="287"/>
      <c r="FXE6" s="287"/>
      <c r="FXF6" s="287"/>
      <c r="FXG6" s="287"/>
      <c r="FXH6" s="287"/>
      <c r="FXI6" s="287"/>
      <c r="FXJ6" s="287"/>
      <c r="FXK6" s="287"/>
      <c r="FXL6" s="287"/>
      <c r="FXM6" s="287"/>
      <c r="FXN6" s="287"/>
      <c r="FXO6" s="287"/>
      <c r="FXP6" s="287"/>
      <c r="FXQ6" s="287"/>
      <c r="FXR6" s="287"/>
      <c r="FXS6" s="287"/>
      <c r="FXT6" s="287"/>
      <c r="FXU6" s="287"/>
      <c r="FXV6" s="287"/>
      <c r="FXW6" s="287"/>
      <c r="FXX6" s="287"/>
      <c r="FXY6" s="287"/>
      <c r="FXZ6" s="287"/>
      <c r="FYA6" s="287"/>
      <c r="FYB6" s="287"/>
      <c r="FYC6" s="287"/>
      <c r="FYD6" s="287"/>
      <c r="FYE6" s="287"/>
      <c r="FYF6" s="287"/>
      <c r="FYG6" s="287"/>
      <c r="FYH6" s="287"/>
      <c r="FYI6" s="287"/>
      <c r="FYJ6" s="287"/>
      <c r="FYK6" s="287"/>
      <c r="FYL6" s="287"/>
      <c r="FYM6" s="287"/>
      <c r="FYN6" s="287"/>
      <c r="FYO6" s="287"/>
      <c r="FYP6" s="287"/>
      <c r="FYQ6" s="287"/>
      <c r="FYR6" s="287"/>
      <c r="FYS6" s="287"/>
      <c r="FYT6" s="287"/>
      <c r="FYU6" s="287"/>
      <c r="FYV6" s="287"/>
      <c r="FYW6" s="287"/>
      <c r="FYX6" s="287"/>
      <c r="FYY6" s="287"/>
      <c r="FYZ6" s="287"/>
      <c r="FZA6" s="287"/>
      <c r="FZB6" s="287"/>
      <c r="FZC6" s="287"/>
      <c r="FZD6" s="287"/>
      <c r="FZE6" s="287"/>
      <c r="FZF6" s="287"/>
      <c r="FZG6" s="287"/>
      <c r="FZH6" s="287"/>
      <c r="FZI6" s="287"/>
      <c r="FZJ6" s="287"/>
      <c r="FZK6" s="287"/>
      <c r="FZL6" s="287"/>
      <c r="FZM6" s="287"/>
      <c r="FZN6" s="287"/>
      <c r="FZO6" s="287"/>
      <c r="FZP6" s="287"/>
      <c r="FZQ6" s="287"/>
      <c r="FZR6" s="287"/>
      <c r="FZS6" s="287"/>
      <c r="FZT6" s="287"/>
      <c r="FZU6" s="287"/>
      <c r="FZV6" s="287"/>
      <c r="FZW6" s="287"/>
      <c r="FZX6" s="287"/>
      <c r="FZY6" s="287"/>
      <c r="FZZ6" s="287"/>
      <c r="GAA6" s="287"/>
      <c r="GAB6" s="287"/>
      <c r="GAC6" s="287"/>
      <c r="GAD6" s="287"/>
      <c r="GAE6" s="287"/>
      <c r="GAF6" s="287"/>
      <c r="GAG6" s="287"/>
      <c r="GAH6" s="287"/>
      <c r="GAI6" s="287"/>
      <c r="GAJ6" s="287"/>
      <c r="GAK6" s="287"/>
      <c r="GAL6" s="287"/>
      <c r="GAM6" s="287"/>
      <c r="GAN6" s="287"/>
      <c r="GAO6" s="287"/>
      <c r="GAP6" s="287"/>
      <c r="GAQ6" s="287"/>
      <c r="GAR6" s="287"/>
      <c r="GAS6" s="287"/>
      <c r="GAT6" s="287"/>
      <c r="GAU6" s="287"/>
      <c r="GAV6" s="287"/>
      <c r="GAW6" s="287"/>
      <c r="GAX6" s="287"/>
      <c r="GAY6" s="287"/>
      <c r="GAZ6" s="287"/>
      <c r="GBA6" s="287"/>
      <c r="GBB6" s="287"/>
      <c r="GBC6" s="287"/>
      <c r="GBD6" s="287"/>
      <c r="GBE6" s="287"/>
      <c r="GBF6" s="287"/>
      <c r="GBG6" s="287"/>
      <c r="GBH6" s="287"/>
      <c r="GBI6" s="287"/>
      <c r="GBJ6" s="287"/>
      <c r="GBK6" s="287"/>
      <c r="GBL6" s="287"/>
      <c r="GBM6" s="287"/>
      <c r="GBN6" s="287"/>
      <c r="GBO6" s="287"/>
      <c r="GBP6" s="287"/>
      <c r="GBQ6" s="287"/>
      <c r="GBR6" s="287"/>
      <c r="GBS6" s="287"/>
      <c r="GBT6" s="287"/>
      <c r="GBU6" s="287"/>
      <c r="GBV6" s="287"/>
      <c r="GBW6" s="287"/>
      <c r="GBX6" s="287"/>
      <c r="GBY6" s="287"/>
      <c r="GBZ6" s="287"/>
      <c r="GCA6" s="287"/>
      <c r="GCB6" s="287"/>
      <c r="GCC6" s="287"/>
      <c r="GCD6" s="287"/>
      <c r="GCE6" s="287"/>
      <c r="GCF6" s="287"/>
      <c r="GCG6" s="287"/>
      <c r="GCH6" s="287"/>
      <c r="GCI6" s="287"/>
      <c r="GCJ6" s="287"/>
      <c r="GCK6" s="287"/>
      <c r="GCL6" s="287"/>
      <c r="GCM6" s="287"/>
      <c r="GCN6" s="287"/>
      <c r="GCO6" s="287"/>
      <c r="GCP6" s="287"/>
      <c r="GCQ6" s="287"/>
      <c r="GCR6" s="287"/>
      <c r="GCS6" s="287"/>
      <c r="GCT6" s="287"/>
      <c r="GCU6" s="287"/>
      <c r="GCV6" s="287"/>
      <c r="GCW6" s="287"/>
      <c r="GCX6" s="287"/>
      <c r="GCY6" s="287"/>
      <c r="GCZ6" s="287"/>
      <c r="GDA6" s="287"/>
      <c r="GDB6" s="287"/>
      <c r="GDC6" s="287"/>
      <c r="GDD6" s="287"/>
      <c r="GDE6" s="287"/>
      <c r="GDF6" s="287"/>
      <c r="GDG6" s="287"/>
      <c r="GDH6" s="287"/>
      <c r="GDI6" s="287"/>
      <c r="GDJ6" s="287"/>
      <c r="GDK6" s="287"/>
      <c r="GDL6" s="287"/>
      <c r="GDM6" s="287"/>
      <c r="GDN6" s="287"/>
      <c r="GDO6" s="287"/>
      <c r="GDP6" s="287"/>
      <c r="GDQ6" s="287"/>
      <c r="GDR6" s="287"/>
      <c r="GDS6" s="287"/>
      <c r="GDT6" s="287"/>
      <c r="GDU6" s="287"/>
      <c r="GDV6" s="287"/>
      <c r="GDW6" s="287"/>
      <c r="GDX6" s="287"/>
      <c r="GDY6" s="287"/>
      <c r="GDZ6" s="287"/>
      <c r="GEA6" s="287"/>
      <c r="GEB6" s="287"/>
      <c r="GEC6" s="287"/>
      <c r="GED6" s="287"/>
      <c r="GEE6" s="287"/>
      <c r="GEF6" s="287"/>
      <c r="GEG6" s="287"/>
      <c r="GEH6" s="287"/>
      <c r="GEI6" s="287"/>
      <c r="GEJ6" s="287"/>
      <c r="GEK6" s="287"/>
      <c r="GEL6" s="287"/>
      <c r="GEM6" s="287"/>
      <c r="GEN6" s="287"/>
      <c r="GEO6" s="287"/>
      <c r="GEP6" s="287"/>
      <c r="GEQ6" s="287"/>
      <c r="GER6" s="287"/>
      <c r="GES6" s="287"/>
      <c r="GET6" s="287"/>
      <c r="GEU6" s="287"/>
      <c r="GEV6" s="287"/>
      <c r="GEW6" s="287"/>
      <c r="GEX6" s="287"/>
      <c r="GEY6" s="287"/>
      <c r="GEZ6" s="287"/>
      <c r="GFA6" s="287"/>
      <c r="GFB6" s="287"/>
      <c r="GFC6" s="287"/>
      <c r="GFD6" s="287"/>
      <c r="GFE6" s="287"/>
      <c r="GFF6" s="287"/>
      <c r="GFG6" s="287"/>
      <c r="GFH6" s="287"/>
      <c r="GFI6" s="287"/>
      <c r="GFJ6" s="287"/>
      <c r="GFK6" s="287"/>
      <c r="GFL6" s="287"/>
      <c r="GFM6" s="287"/>
      <c r="GFN6" s="287"/>
      <c r="GFO6" s="287"/>
      <c r="GFP6" s="287"/>
      <c r="GFQ6" s="287"/>
      <c r="GFR6" s="287"/>
      <c r="GFS6" s="287"/>
      <c r="GFT6" s="287"/>
      <c r="GFU6" s="287"/>
      <c r="GFV6" s="287"/>
      <c r="GFW6" s="287"/>
      <c r="GFX6" s="287"/>
      <c r="GFY6" s="287"/>
      <c r="GFZ6" s="287"/>
      <c r="GGA6" s="287"/>
      <c r="GGB6" s="287"/>
      <c r="GGC6" s="287"/>
      <c r="GGD6" s="287"/>
      <c r="GGE6" s="287"/>
      <c r="GGF6" s="287"/>
      <c r="GGG6" s="287"/>
      <c r="GGH6" s="287"/>
      <c r="GGI6" s="287"/>
      <c r="GGJ6" s="287"/>
      <c r="GGK6" s="287"/>
      <c r="GGL6" s="287"/>
      <c r="GGM6" s="287"/>
      <c r="GGN6" s="287"/>
      <c r="GGO6" s="287"/>
      <c r="GGP6" s="287"/>
      <c r="GGQ6" s="287"/>
      <c r="GGR6" s="287"/>
      <c r="GGS6" s="287"/>
      <c r="GGT6" s="287"/>
      <c r="GGU6" s="287"/>
      <c r="GGV6" s="287"/>
      <c r="GGW6" s="287"/>
      <c r="GGX6" s="287"/>
      <c r="GGY6" s="287"/>
      <c r="GGZ6" s="287"/>
      <c r="GHA6" s="287"/>
      <c r="GHB6" s="287"/>
      <c r="GHC6" s="287"/>
      <c r="GHD6" s="287"/>
      <c r="GHE6" s="287"/>
      <c r="GHF6" s="287"/>
      <c r="GHG6" s="287"/>
      <c r="GHH6" s="287"/>
      <c r="GHI6" s="287"/>
      <c r="GHJ6" s="287"/>
      <c r="GHK6" s="287"/>
      <c r="GHL6" s="287"/>
      <c r="GHM6" s="287"/>
      <c r="GHN6" s="287"/>
      <c r="GHO6" s="287"/>
      <c r="GHP6" s="287"/>
      <c r="GHQ6" s="287"/>
      <c r="GHR6" s="287"/>
      <c r="GHS6" s="287"/>
      <c r="GHT6" s="287"/>
      <c r="GHU6" s="287"/>
      <c r="GHV6" s="287"/>
      <c r="GHW6" s="287"/>
      <c r="GHX6" s="287"/>
      <c r="GHY6" s="287"/>
      <c r="GHZ6" s="287"/>
      <c r="GIA6" s="287"/>
      <c r="GIB6" s="287"/>
      <c r="GIC6" s="287"/>
      <c r="GID6" s="287"/>
      <c r="GIE6" s="287"/>
      <c r="GIF6" s="287"/>
      <c r="GIG6" s="287"/>
      <c r="GIH6" s="287"/>
      <c r="GII6" s="287"/>
      <c r="GIJ6" s="287"/>
      <c r="GIK6" s="287"/>
      <c r="GIL6" s="287"/>
      <c r="GIM6" s="287"/>
      <c r="GIN6" s="287"/>
      <c r="GIO6" s="287"/>
      <c r="GIP6" s="287"/>
      <c r="GIQ6" s="287"/>
      <c r="GIR6" s="287"/>
      <c r="GIS6" s="287"/>
      <c r="GIT6" s="287"/>
      <c r="GIU6" s="287"/>
      <c r="GIV6" s="287"/>
      <c r="GIW6" s="287"/>
      <c r="GIX6" s="287"/>
      <c r="GIY6" s="287"/>
      <c r="GIZ6" s="287"/>
      <c r="GJA6" s="287"/>
      <c r="GJB6" s="287"/>
      <c r="GJC6" s="287"/>
      <c r="GJD6" s="287"/>
      <c r="GJE6" s="287"/>
      <c r="GJF6" s="287"/>
      <c r="GJG6" s="287"/>
      <c r="GJH6" s="287"/>
      <c r="GJI6" s="287"/>
      <c r="GJJ6" s="287"/>
      <c r="GJK6" s="287"/>
      <c r="GJL6" s="287"/>
      <c r="GJM6" s="287"/>
      <c r="GJN6" s="287"/>
      <c r="GJO6" s="287"/>
      <c r="GJP6" s="287"/>
      <c r="GJQ6" s="287"/>
      <c r="GJR6" s="287"/>
      <c r="GJS6" s="287"/>
      <c r="GJT6" s="287"/>
      <c r="GJU6" s="287"/>
      <c r="GJV6" s="287"/>
      <c r="GJW6" s="287"/>
      <c r="GJX6" s="287"/>
      <c r="GJY6" s="287"/>
      <c r="GJZ6" s="287"/>
      <c r="GKA6" s="287"/>
      <c r="GKB6" s="287"/>
      <c r="GKC6" s="287"/>
      <c r="GKD6" s="287"/>
      <c r="GKE6" s="287"/>
      <c r="GKF6" s="287"/>
      <c r="GKG6" s="287"/>
      <c r="GKH6" s="287"/>
      <c r="GKI6" s="287"/>
      <c r="GKJ6" s="287"/>
      <c r="GKK6" s="287"/>
      <c r="GKL6" s="287"/>
      <c r="GKM6" s="287"/>
      <c r="GKN6" s="287"/>
      <c r="GKO6" s="287"/>
      <c r="GKP6" s="287"/>
      <c r="GKQ6" s="287"/>
      <c r="GKR6" s="287"/>
      <c r="GKS6" s="287"/>
      <c r="GKT6" s="287"/>
      <c r="GKU6" s="287"/>
      <c r="GKV6" s="287"/>
      <c r="GKW6" s="287"/>
      <c r="GKX6" s="287"/>
      <c r="GKY6" s="287"/>
      <c r="GKZ6" s="287"/>
      <c r="GLA6" s="287"/>
      <c r="GLB6" s="287"/>
      <c r="GLC6" s="287"/>
      <c r="GLD6" s="287"/>
      <c r="GLE6" s="287"/>
      <c r="GLF6" s="287"/>
      <c r="GLG6" s="287"/>
      <c r="GLH6" s="287"/>
      <c r="GLI6" s="287"/>
      <c r="GLJ6" s="287"/>
      <c r="GLK6" s="287"/>
      <c r="GLL6" s="287"/>
      <c r="GLM6" s="287"/>
      <c r="GLN6" s="287"/>
      <c r="GLO6" s="287"/>
      <c r="GLP6" s="287"/>
      <c r="GLQ6" s="287"/>
      <c r="GLR6" s="287"/>
      <c r="GLS6" s="287"/>
      <c r="GLT6" s="287"/>
      <c r="GLU6" s="287"/>
      <c r="GLV6" s="287"/>
      <c r="GLW6" s="287"/>
      <c r="GLX6" s="287"/>
      <c r="GLY6" s="287"/>
      <c r="GLZ6" s="287"/>
      <c r="GMA6" s="287"/>
      <c r="GMB6" s="287"/>
      <c r="GMC6" s="287"/>
      <c r="GMD6" s="287"/>
      <c r="GME6" s="287"/>
      <c r="GMF6" s="287"/>
      <c r="GMG6" s="287"/>
      <c r="GMH6" s="287"/>
      <c r="GMI6" s="287"/>
      <c r="GMJ6" s="287"/>
      <c r="GMK6" s="287"/>
      <c r="GML6" s="287"/>
      <c r="GMM6" s="287"/>
      <c r="GMN6" s="287"/>
      <c r="GMO6" s="287"/>
      <c r="GMP6" s="287"/>
      <c r="GMQ6" s="287"/>
      <c r="GMR6" s="287"/>
      <c r="GMS6" s="287"/>
      <c r="GMT6" s="287"/>
      <c r="GMU6" s="287"/>
      <c r="GMV6" s="287"/>
      <c r="GMW6" s="287"/>
      <c r="GMX6" s="287"/>
      <c r="GMY6" s="287"/>
      <c r="GMZ6" s="287"/>
      <c r="GNA6" s="287"/>
      <c r="GNB6" s="287"/>
      <c r="GNC6" s="287"/>
      <c r="GND6" s="287"/>
      <c r="GNE6" s="287"/>
      <c r="GNF6" s="287"/>
      <c r="GNG6" s="287"/>
      <c r="GNH6" s="287"/>
      <c r="GNI6" s="287"/>
      <c r="GNJ6" s="287"/>
      <c r="GNK6" s="287"/>
      <c r="GNL6" s="287"/>
      <c r="GNM6" s="287"/>
      <c r="GNN6" s="287"/>
      <c r="GNO6" s="287"/>
      <c r="GNP6" s="287"/>
      <c r="GNQ6" s="287"/>
      <c r="GNR6" s="287"/>
      <c r="GNS6" s="287"/>
      <c r="GNT6" s="287"/>
      <c r="GNU6" s="287"/>
      <c r="GNV6" s="287"/>
      <c r="GNW6" s="287"/>
      <c r="GNX6" s="287"/>
      <c r="GNY6" s="287"/>
      <c r="GNZ6" s="287"/>
      <c r="GOA6" s="287"/>
      <c r="GOB6" s="287"/>
      <c r="GOC6" s="287"/>
      <c r="GOD6" s="287"/>
      <c r="GOE6" s="287"/>
      <c r="GOF6" s="287"/>
      <c r="GOG6" s="287"/>
      <c r="GOH6" s="287"/>
      <c r="GOI6" s="287"/>
      <c r="GOJ6" s="287"/>
      <c r="GOK6" s="287"/>
      <c r="GOL6" s="287"/>
      <c r="GOM6" s="287"/>
      <c r="GON6" s="287"/>
      <c r="GOO6" s="287"/>
      <c r="GOP6" s="287"/>
      <c r="GOQ6" s="287"/>
      <c r="GOR6" s="287"/>
      <c r="GOS6" s="287"/>
      <c r="GOT6" s="287"/>
      <c r="GOU6" s="287"/>
      <c r="GOV6" s="287"/>
      <c r="GOW6" s="287"/>
      <c r="GOX6" s="287"/>
      <c r="GOY6" s="287"/>
      <c r="GOZ6" s="287"/>
      <c r="GPA6" s="287"/>
      <c r="GPB6" s="287"/>
      <c r="GPC6" s="287"/>
      <c r="GPD6" s="287"/>
      <c r="GPE6" s="287"/>
      <c r="GPF6" s="287"/>
      <c r="GPG6" s="287"/>
      <c r="GPH6" s="287"/>
      <c r="GPI6" s="287"/>
      <c r="GPJ6" s="287"/>
      <c r="GPK6" s="287"/>
      <c r="GPL6" s="287"/>
      <c r="GPM6" s="287"/>
      <c r="GPN6" s="287"/>
      <c r="GPO6" s="287"/>
      <c r="GPP6" s="287"/>
      <c r="GPQ6" s="287"/>
      <c r="GPR6" s="287"/>
      <c r="GPS6" s="287"/>
      <c r="GPT6" s="287"/>
      <c r="GPU6" s="287"/>
      <c r="GPV6" s="287"/>
      <c r="GPW6" s="287"/>
      <c r="GPX6" s="287"/>
      <c r="GPY6" s="287"/>
      <c r="GPZ6" s="287"/>
      <c r="GQA6" s="287"/>
      <c r="GQB6" s="287"/>
      <c r="GQC6" s="287"/>
      <c r="GQD6" s="287"/>
      <c r="GQE6" s="287"/>
      <c r="GQF6" s="287"/>
      <c r="GQG6" s="287"/>
      <c r="GQH6" s="287"/>
      <c r="GQI6" s="287"/>
      <c r="GQJ6" s="287"/>
      <c r="GQK6" s="287"/>
      <c r="GQL6" s="287"/>
      <c r="GQM6" s="287"/>
      <c r="GQN6" s="287"/>
      <c r="GQO6" s="287"/>
      <c r="GQP6" s="287"/>
      <c r="GQQ6" s="287"/>
      <c r="GQR6" s="287"/>
      <c r="GQS6" s="287"/>
      <c r="GQT6" s="287"/>
      <c r="GQU6" s="287"/>
      <c r="GQV6" s="287"/>
      <c r="GQW6" s="287"/>
      <c r="GQX6" s="287"/>
      <c r="GQY6" s="287"/>
      <c r="GQZ6" s="287"/>
      <c r="GRA6" s="287"/>
      <c r="GRB6" s="287"/>
      <c r="GRC6" s="287"/>
      <c r="GRD6" s="287"/>
      <c r="GRE6" s="287"/>
      <c r="GRF6" s="287"/>
      <c r="GRG6" s="287"/>
      <c r="GRH6" s="287"/>
      <c r="GRI6" s="287"/>
      <c r="GRJ6" s="287"/>
      <c r="GRK6" s="287"/>
      <c r="GRL6" s="287"/>
      <c r="GRM6" s="287"/>
      <c r="GRN6" s="287"/>
      <c r="GRO6" s="287"/>
      <c r="GRP6" s="287"/>
      <c r="GRQ6" s="287"/>
      <c r="GRR6" s="287"/>
      <c r="GRS6" s="287"/>
      <c r="GRT6" s="287"/>
      <c r="GRU6" s="287"/>
      <c r="GRV6" s="287"/>
      <c r="GRW6" s="287"/>
      <c r="GRX6" s="287"/>
      <c r="GRY6" s="287"/>
      <c r="GRZ6" s="287"/>
      <c r="GSA6" s="287"/>
      <c r="GSB6" s="287"/>
      <c r="GSC6" s="287"/>
      <c r="GSD6" s="287"/>
      <c r="GSE6" s="287"/>
      <c r="GSF6" s="287"/>
      <c r="GSG6" s="287"/>
      <c r="GSH6" s="287"/>
      <c r="GSI6" s="287"/>
      <c r="GSJ6" s="287"/>
      <c r="GSK6" s="287"/>
      <c r="GSL6" s="287"/>
      <c r="GSM6" s="287"/>
      <c r="GSN6" s="287"/>
      <c r="GSO6" s="287"/>
      <c r="GSP6" s="287"/>
      <c r="GSQ6" s="287"/>
      <c r="GSR6" s="287"/>
      <c r="GSS6" s="287"/>
      <c r="GST6" s="287"/>
      <c r="GSU6" s="287"/>
      <c r="GSV6" s="287"/>
      <c r="GSW6" s="287"/>
      <c r="GSX6" s="287"/>
      <c r="GSY6" s="287"/>
      <c r="GSZ6" s="287"/>
      <c r="GTA6" s="287"/>
      <c r="GTB6" s="287"/>
      <c r="GTC6" s="287"/>
      <c r="GTD6" s="287"/>
      <c r="GTE6" s="287"/>
      <c r="GTF6" s="287"/>
      <c r="GTG6" s="287"/>
      <c r="GTH6" s="287"/>
      <c r="GTI6" s="287"/>
      <c r="GTJ6" s="287"/>
      <c r="GTK6" s="287"/>
      <c r="GTL6" s="287"/>
      <c r="GTM6" s="287"/>
      <c r="GTN6" s="287"/>
      <c r="GTO6" s="287"/>
      <c r="GTP6" s="287"/>
      <c r="GTQ6" s="287"/>
      <c r="GTR6" s="287"/>
      <c r="GTS6" s="287"/>
      <c r="GTT6" s="287"/>
      <c r="GTU6" s="287"/>
      <c r="GTV6" s="287"/>
      <c r="GTW6" s="287"/>
      <c r="GTX6" s="287"/>
      <c r="GTY6" s="287"/>
      <c r="GTZ6" s="287"/>
      <c r="GUA6" s="287"/>
      <c r="GUB6" s="287"/>
      <c r="GUC6" s="287"/>
      <c r="GUD6" s="287"/>
      <c r="GUE6" s="287"/>
      <c r="GUF6" s="287"/>
      <c r="GUG6" s="287"/>
      <c r="GUH6" s="287"/>
      <c r="GUI6" s="287"/>
      <c r="GUJ6" s="287"/>
      <c r="GUK6" s="287"/>
      <c r="GUL6" s="287"/>
      <c r="GUM6" s="287"/>
      <c r="GUN6" s="287"/>
      <c r="GUO6" s="287"/>
      <c r="GUP6" s="287"/>
      <c r="GUQ6" s="287"/>
      <c r="GUR6" s="287"/>
      <c r="GUS6" s="287"/>
      <c r="GUT6" s="287"/>
      <c r="GUU6" s="287"/>
      <c r="GUV6" s="287"/>
      <c r="GUW6" s="287"/>
      <c r="GUX6" s="287"/>
      <c r="GUY6" s="287"/>
      <c r="GUZ6" s="287"/>
      <c r="GVA6" s="287"/>
      <c r="GVB6" s="287"/>
      <c r="GVC6" s="287"/>
      <c r="GVD6" s="287"/>
      <c r="GVE6" s="287"/>
      <c r="GVF6" s="287"/>
      <c r="GVG6" s="287"/>
      <c r="GVH6" s="287"/>
      <c r="GVI6" s="287"/>
      <c r="GVJ6" s="287"/>
      <c r="GVK6" s="287"/>
      <c r="GVL6" s="287"/>
      <c r="GVM6" s="287"/>
      <c r="GVN6" s="287"/>
      <c r="GVO6" s="287"/>
      <c r="GVP6" s="287"/>
      <c r="GVQ6" s="287"/>
      <c r="GVR6" s="287"/>
      <c r="GVS6" s="287"/>
      <c r="GVT6" s="287"/>
      <c r="GVU6" s="287"/>
      <c r="GVV6" s="287"/>
      <c r="GVW6" s="287"/>
      <c r="GVX6" s="287"/>
      <c r="GVY6" s="287"/>
      <c r="GVZ6" s="287"/>
      <c r="GWA6" s="287"/>
      <c r="GWB6" s="287"/>
      <c r="GWC6" s="287"/>
      <c r="GWD6" s="287"/>
      <c r="GWE6" s="287"/>
      <c r="GWF6" s="287"/>
      <c r="GWG6" s="287"/>
      <c r="GWH6" s="287"/>
      <c r="GWI6" s="287"/>
      <c r="GWJ6" s="287"/>
      <c r="GWK6" s="287"/>
      <c r="GWL6" s="287"/>
      <c r="GWM6" s="287"/>
      <c r="GWN6" s="287"/>
      <c r="GWO6" s="287"/>
      <c r="GWP6" s="287"/>
      <c r="GWQ6" s="287"/>
      <c r="GWR6" s="287"/>
      <c r="GWS6" s="287"/>
      <c r="GWT6" s="287"/>
      <c r="GWU6" s="287"/>
      <c r="GWV6" s="287"/>
      <c r="GWW6" s="287"/>
      <c r="GWX6" s="287"/>
      <c r="GWY6" s="287"/>
      <c r="GWZ6" s="287"/>
      <c r="GXA6" s="287"/>
      <c r="GXB6" s="287"/>
      <c r="GXC6" s="287"/>
      <c r="GXD6" s="287"/>
      <c r="GXE6" s="287"/>
      <c r="GXF6" s="287"/>
      <c r="GXG6" s="287"/>
      <c r="GXH6" s="287"/>
      <c r="GXI6" s="287"/>
      <c r="GXJ6" s="287"/>
      <c r="GXK6" s="287"/>
      <c r="GXL6" s="287"/>
      <c r="GXM6" s="287"/>
      <c r="GXN6" s="287"/>
      <c r="GXO6" s="287"/>
      <c r="GXP6" s="287"/>
      <c r="GXQ6" s="287"/>
      <c r="GXR6" s="287"/>
      <c r="GXS6" s="287"/>
      <c r="GXT6" s="287"/>
      <c r="GXU6" s="287"/>
      <c r="GXV6" s="287"/>
      <c r="GXW6" s="287"/>
      <c r="GXX6" s="287"/>
      <c r="GXY6" s="287"/>
      <c r="GXZ6" s="287"/>
      <c r="GYA6" s="287"/>
      <c r="GYB6" s="287"/>
      <c r="GYC6" s="287"/>
      <c r="GYD6" s="287"/>
      <c r="GYE6" s="287"/>
      <c r="GYF6" s="287"/>
      <c r="GYG6" s="287"/>
      <c r="GYH6" s="287"/>
      <c r="GYI6" s="287"/>
      <c r="GYJ6" s="287"/>
      <c r="GYK6" s="287"/>
      <c r="GYL6" s="287"/>
      <c r="GYM6" s="287"/>
      <c r="GYN6" s="287"/>
      <c r="GYO6" s="287"/>
      <c r="GYP6" s="287"/>
      <c r="GYQ6" s="287"/>
      <c r="GYR6" s="287"/>
      <c r="GYS6" s="287"/>
      <c r="GYT6" s="287"/>
      <c r="GYU6" s="287"/>
      <c r="GYV6" s="287"/>
      <c r="GYW6" s="287"/>
      <c r="GYX6" s="287"/>
      <c r="GYY6" s="287"/>
      <c r="GYZ6" s="287"/>
      <c r="GZA6" s="287"/>
      <c r="GZB6" s="287"/>
      <c r="GZC6" s="287"/>
      <c r="GZD6" s="287"/>
      <c r="GZE6" s="287"/>
      <c r="GZF6" s="287"/>
      <c r="GZG6" s="287"/>
      <c r="GZH6" s="287"/>
      <c r="GZI6" s="287"/>
      <c r="GZJ6" s="287"/>
      <c r="GZK6" s="287"/>
      <c r="GZL6" s="287"/>
      <c r="GZM6" s="287"/>
      <c r="GZN6" s="287"/>
      <c r="GZO6" s="287"/>
      <c r="GZP6" s="287"/>
      <c r="GZQ6" s="287"/>
      <c r="GZR6" s="287"/>
      <c r="GZS6" s="287"/>
      <c r="GZT6" s="287"/>
      <c r="GZU6" s="287"/>
      <c r="GZV6" s="287"/>
      <c r="GZW6" s="287"/>
      <c r="GZX6" s="287"/>
      <c r="GZY6" s="287"/>
      <c r="GZZ6" s="287"/>
      <c r="HAA6" s="287"/>
      <c r="HAB6" s="287"/>
      <c r="HAC6" s="287"/>
      <c r="HAD6" s="287"/>
      <c r="HAE6" s="287"/>
      <c r="HAF6" s="287"/>
      <c r="HAG6" s="287"/>
      <c r="HAH6" s="287"/>
      <c r="HAI6" s="287"/>
      <c r="HAJ6" s="287"/>
      <c r="HAK6" s="287"/>
      <c r="HAL6" s="287"/>
      <c r="HAM6" s="287"/>
      <c r="HAN6" s="287"/>
      <c r="HAO6" s="287"/>
      <c r="HAP6" s="287"/>
      <c r="HAQ6" s="287"/>
      <c r="HAR6" s="287"/>
      <c r="HAS6" s="287"/>
      <c r="HAT6" s="287"/>
      <c r="HAU6" s="287"/>
      <c r="HAV6" s="287"/>
      <c r="HAW6" s="287"/>
      <c r="HAX6" s="287"/>
      <c r="HAY6" s="287"/>
      <c r="HAZ6" s="287"/>
      <c r="HBA6" s="287"/>
      <c r="HBB6" s="287"/>
      <c r="HBC6" s="287"/>
      <c r="HBD6" s="287"/>
      <c r="HBE6" s="287"/>
      <c r="HBF6" s="287"/>
      <c r="HBG6" s="287"/>
      <c r="HBH6" s="287"/>
      <c r="HBI6" s="287"/>
      <c r="HBJ6" s="287"/>
      <c r="HBK6" s="287"/>
      <c r="HBL6" s="287"/>
      <c r="HBM6" s="287"/>
      <c r="HBN6" s="287"/>
      <c r="HBO6" s="287"/>
      <c r="HBP6" s="287"/>
      <c r="HBQ6" s="287"/>
      <c r="HBR6" s="287"/>
      <c r="HBS6" s="287"/>
      <c r="HBT6" s="287"/>
      <c r="HBU6" s="287"/>
      <c r="HBV6" s="287"/>
      <c r="HBW6" s="287"/>
      <c r="HBX6" s="287"/>
      <c r="HBY6" s="287"/>
      <c r="HBZ6" s="287"/>
      <c r="HCA6" s="287"/>
      <c r="HCB6" s="287"/>
      <c r="HCC6" s="287"/>
      <c r="HCD6" s="287"/>
      <c r="HCE6" s="287"/>
      <c r="HCF6" s="287"/>
      <c r="HCG6" s="287"/>
      <c r="HCH6" s="287"/>
      <c r="HCI6" s="287"/>
      <c r="HCJ6" s="287"/>
      <c r="HCK6" s="287"/>
      <c r="HCL6" s="287"/>
      <c r="HCM6" s="287"/>
      <c r="HCN6" s="287"/>
      <c r="HCO6" s="287"/>
      <c r="HCP6" s="287"/>
      <c r="HCQ6" s="287"/>
      <c r="HCR6" s="287"/>
      <c r="HCS6" s="287"/>
      <c r="HCT6" s="287"/>
      <c r="HCU6" s="287"/>
      <c r="HCV6" s="287"/>
      <c r="HCW6" s="287"/>
      <c r="HCX6" s="287"/>
      <c r="HCY6" s="287"/>
      <c r="HCZ6" s="287"/>
      <c r="HDA6" s="287"/>
      <c r="HDB6" s="287"/>
      <c r="HDC6" s="287"/>
      <c r="HDD6" s="287"/>
      <c r="HDE6" s="287"/>
      <c r="HDF6" s="287"/>
      <c r="HDG6" s="287"/>
      <c r="HDH6" s="287"/>
      <c r="HDI6" s="287"/>
      <c r="HDJ6" s="287"/>
      <c r="HDK6" s="287"/>
      <c r="HDL6" s="287"/>
      <c r="HDM6" s="287"/>
      <c r="HDN6" s="287"/>
      <c r="HDO6" s="287"/>
      <c r="HDP6" s="287"/>
      <c r="HDQ6" s="287"/>
      <c r="HDR6" s="287"/>
      <c r="HDS6" s="287"/>
      <c r="HDT6" s="287"/>
      <c r="HDU6" s="287"/>
      <c r="HDV6" s="287"/>
      <c r="HDW6" s="287"/>
      <c r="HDX6" s="287"/>
      <c r="HDY6" s="287"/>
      <c r="HDZ6" s="287"/>
      <c r="HEA6" s="287"/>
      <c r="HEB6" s="287"/>
      <c r="HEC6" s="287"/>
      <c r="HED6" s="287"/>
      <c r="HEE6" s="287"/>
      <c r="HEF6" s="287"/>
      <c r="HEG6" s="287"/>
      <c r="HEH6" s="287"/>
      <c r="HEI6" s="287"/>
      <c r="HEJ6" s="287"/>
      <c r="HEK6" s="287"/>
      <c r="HEL6" s="287"/>
      <c r="HEM6" s="287"/>
      <c r="HEN6" s="287"/>
      <c r="HEO6" s="287"/>
      <c r="HEP6" s="287"/>
      <c r="HEQ6" s="287"/>
      <c r="HER6" s="287"/>
      <c r="HES6" s="287"/>
      <c r="HET6" s="287"/>
      <c r="HEU6" s="287"/>
      <c r="HEV6" s="287"/>
      <c r="HEW6" s="287"/>
      <c r="HEX6" s="287"/>
      <c r="HEY6" s="287"/>
      <c r="HEZ6" s="287"/>
      <c r="HFA6" s="287"/>
      <c r="HFB6" s="287"/>
      <c r="HFC6" s="287"/>
      <c r="HFD6" s="287"/>
      <c r="HFE6" s="287"/>
      <c r="HFF6" s="287"/>
      <c r="HFG6" s="287"/>
      <c r="HFH6" s="287"/>
      <c r="HFI6" s="287"/>
      <c r="HFJ6" s="287"/>
      <c r="HFK6" s="287"/>
      <c r="HFL6" s="287"/>
      <c r="HFM6" s="287"/>
      <c r="HFN6" s="287"/>
      <c r="HFO6" s="287"/>
      <c r="HFP6" s="287"/>
      <c r="HFQ6" s="287"/>
      <c r="HFR6" s="287"/>
      <c r="HFS6" s="287"/>
      <c r="HFT6" s="287"/>
      <c r="HFU6" s="287"/>
      <c r="HFV6" s="287"/>
      <c r="HFW6" s="287"/>
      <c r="HFX6" s="287"/>
      <c r="HFY6" s="287"/>
      <c r="HFZ6" s="287"/>
      <c r="HGA6" s="287"/>
      <c r="HGB6" s="287"/>
      <c r="HGC6" s="287"/>
      <c r="HGD6" s="287"/>
      <c r="HGE6" s="287"/>
      <c r="HGF6" s="287"/>
      <c r="HGG6" s="287"/>
      <c r="HGH6" s="287"/>
      <c r="HGI6" s="287"/>
      <c r="HGJ6" s="287"/>
      <c r="HGK6" s="287"/>
      <c r="HGL6" s="287"/>
      <c r="HGM6" s="287"/>
      <c r="HGN6" s="287"/>
      <c r="HGO6" s="287"/>
      <c r="HGP6" s="287"/>
      <c r="HGQ6" s="287"/>
      <c r="HGR6" s="287"/>
      <c r="HGS6" s="287"/>
      <c r="HGT6" s="287"/>
      <c r="HGU6" s="287"/>
      <c r="HGV6" s="287"/>
      <c r="HGW6" s="287"/>
      <c r="HGX6" s="287"/>
      <c r="HGY6" s="287"/>
      <c r="HGZ6" s="287"/>
      <c r="HHA6" s="287"/>
      <c r="HHB6" s="287"/>
      <c r="HHC6" s="287"/>
      <c r="HHD6" s="287"/>
      <c r="HHE6" s="287"/>
      <c r="HHF6" s="287"/>
      <c r="HHG6" s="287"/>
      <c r="HHH6" s="287"/>
      <c r="HHI6" s="287"/>
      <c r="HHJ6" s="287"/>
      <c r="HHK6" s="287"/>
      <c r="HHL6" s="287"/>
      <c r="HHM6" s="287"/>
      <c r="HHN6" s="287"/>
      <c r="HHO6" s="287"/>
      <c r="HHP6" s="287"/>
      <c r="HHQ6" s="287"/>
      <c r="HHR6" s="287"/>
      <c r="HHS6" s="287"/>
      <c r="HHT6" s="287"/>
      <c r="HHU6" s="287"/>
      <c r="HHV6" s="287"/>
      <c r="HHW6" s="287"/>
      <c r="HHX6" s="287"/>
      <c r="HHY6" s="287"/>
      <c r="HHZ6" s="287"/>
      <c r="HIA6" s="287"/>
      <c r="HIB6" s="287"/>
      <c r="HIC6" s="287"/>
      <c r="HID6" s="287"/>
      <c r="HIE6" s="287"/>
      <c r="HIF6" s="287"/>
      <c r="HIG6" s="287"/>
      <c r="HIH6" s="287"/>
      <c r="HII6" s="287"/>
      <c r="HIJ6" s="287"/>
      <c r="HIK6" s="287"/>
      <c r="HIL6" s="287"/>
      <c r="HIM6" s="287"/>
      <c r="HIN6" s="287"/>
      <c r="HIO6" s="287"/>
      <c r="HIP6" s="287"/>
      <c r="HIQ6" s="287"/>
      <c r="HIR6" s="287"/>
      <c r="HIS6" s="287"/>
      <c r="HIT6" s="287"/>
      <c r="HIU6" s="287"/>
      <c r="HIV6" s="287"/>
      <c r="HIW6" s="287"/>
      <c r="HIX6" s="287"/>
      <c r="HIY6" s="287"/>
      <c r="HIZ6" s="287"/>
      <c r="HJA6" s="287"/>
      <c r="HJB6" s="287"/>
      <c r="HJC6" s="287"/>
      <c r="HJD6" s="287"/>
      <c r="HJE6" s="287"/>
      <c r="HJF6" s="287"/>
      <c r="HJG6" s="287"/>
      <c r="HJH6" s="287"/>
      <c r="HJI6" s="287"/>
      <c r="HJJ6" s="287"/>
      <c r="HJK6" s="287"/>
      <c r="HJL6" s="287"/>
      <c r="HJM6" s="287"/>
      <c r="HJN6" s="287"/>
      <c r="HJO6" s="287"/>
      <c r="HJP6" s="287"/>
      <c r="HJQ6" s="287"/>
      <c r="HJR6" s="287"/>
      <c r="HJS6" s="287"/>
      <c r="HJT6" s="287"/>
      <c r="HJU6" s="287"/>
      <c r="HJV6" s="287"/>
      <c r="HJW6" s="287"/>
      <c r="HJX6" s="287"/>
      <c r="HJY6" s="287"/>
      <c r="HJZ6" s="287"/>
      <c r="HKA6" s="287"/>
      <c r="HKB6" s="287"/>
      <c r="HKC6" s="287"/>
      <c r="HKD6" s="287"/>
      <c r="HKE6" s="287"/>
      <c r="HKF6" s="287"/>
      <c r="HKG6" s="287"/>
      <c r="HKH6" s="287"/>
      <c r="HKI6" s="287"/>
      <c r="HKJ6" s="287"/>
      <c r="HKK6" s="287"/>
      <c r="HKL6" s="287"/>
      <c r="HKM6" s="287"/>
      <c r="HKN6" s="287"/>
      <c r="HKO6" s="287"/>
      <c r="HKP6" s="287"/>
      <c r="HKQ6" s="287"/>
      <c r="HKR6" s="287"/>
      <c r="HKS6" s="287"/>
      <c r="HKT6" s="287"/>
      <c r="HKU6" s="287"/>
      <c r="HKV6" s="287"/>
      <c r="HKW6" s="287"/>
      <c r="HKX6" s="287"/>
      <c r="HKY6" s="287"/>
      <c r="HKZ6" s="287"/>
      <c r="HLA6" s="287"/>
      <c r="HLB6" s="287"/>
      <c r="HLC6" s="287"/>
      <c r="HLD6" s="287"/>
      <c r="HLE6" s="287"/>
      <c r="HLF6" s="287"/>
      <c r="HLG6" s="287"/>
      <c r="HLH6" s="287"/>
      <c r="HLI6" s="287"/>
      <c r="HLJ6" s="287"/>
      <c r="HLK6" s="287"/>
      <c r="HLL6" s="287"/>
      <c r="HLM6" s="287"/>
      <c r="HLN6" s="287"/>
      <c r="HLO6" s="287"/>
      <c r="HLP6" s="287"/>
      <c r="HLQ6" s="287"/>
      <c r="HLR6" s="287"/>
      <c r="HLS6" s="287"/>
      <c r="HLT6" s="287"/>
      <c r="HLU6" s="287"/>
      <c r="HLV6" s="287"/>
      <c r="HLW6" s="287"/>
      <c r="HLX6" s="287"/>
      <c r="HLY6" s="287"/>
      <c r="HLZ6" s="287"/>
      <c r="HMA6" s="287"/>
      <c r="HMB6" s="287"/>
      <c r="HMC6" s="287"/>
      <c r="HMD6" s="287"/>
      <c r="HME6" s="287"/>
      <c r="HMF6" s="287"/>
      <c r="HMG6" s="287"/>
      <c r="HMH6" s="287"/>
      <c r="HMI6" s="287"/>
      <c r="HMJ6" s="287"/>
      <c r="HMK6" s="287"/>
      <c r="HML6" s="287"/>
      <c r="HMM6" s="287"/>
      <c r="HMN6" s="287"/>
      <c r="HMO6" s="287"/>
      <c r="HMP6" s="287"/>
      <c r="HMQ6" s="287"/>
      <c r="HMR6" s="287"/>
      <c r="HMS6" s="287"/>
      <c r="HMT6" s="287"/>
      <c r="HMU6" s="287"/>
      <c r="HMV6" s="287"/>
      <c r="HMW6" s="287"/>
      <c r="HMX6" s="287"/>
      <c r="HMY6" s="287"/>
      <c r="HMZ6" s="287"/>
      <c r="HNA6" s="287"/>
      <c r="HNB6" s="287"/>
      <c r="HNC6" s="287"/>
      <c r="HND6" s="287"/>
      <c r="HNE6" s="287"/>
      <c r="HNF6" s="287"/>
      <c r="HNG6" s="287"/>
      <c r="HNH6" s="287"/>
      <c r="HNI6" s="287"/>
      <c r="HNJ6" s="287"/>
      <c r="HNK6" s="287"/>
      <c r="HNL6" s="287"/>
      <c r="HNM6" s="287"/>
      <c r="HNN6" s="287"/>
      <c r="HNO6" s="287"/>
      <c r="HNP6" s="287"/>
      <c r="HNQ6" s="287"/>
      <c r="HNR6" s="287"/>
      <c r="HNS6" s="287"/>
      <c r="HNT6" s="287"/>
      <c r="HNU6" s="287"/>
      <c r="HNV6" s="287"/>
      <c r="HNW6" s="287"/>
      <c r="HNX6" s="287"/>
      <c r="HNY6" s="287"/>
      <c r="HNZ6" s="287"/>
      <c r="HOA6" s="287"/>
      <c r="HOB6" s="287"/>
      <c r="HOC6" s="287"/>
      <c r="HOD6" s="287"/>
      <c r="HOE6" s="287"/>
      <c r="HOF6" s="287"/>
      <c r="HOG6" s="287"/>
      <c r="HOH6" s="287"/>
      <c r="HOI6" s="287"/>
      <c r="HOJ6" s="287"/>
      <c r="HOK6" s="287"/>
      <c r="HOL6" s="287"/>
      <c r="HOM6" s="287"/>
      <c r="HON6" s="287"/>
      <c r="HOO6" s="287"/>
      <c r="HOP6" s="287"/>
      <c r="HOQ6" s="287"/>
      <c r="HOR6" s="287"/>
      <c r="HOS6" s="287"/>
      <c r="HOT6" s="287"/>
      <c r="HOU6" s="287"/>
      <c r="HOV6" s="287"/>
      <c r="HOW6" s="287"/>
      <c r="HOX6" s="287"/>
      <c r="HOY6" s="287"/>
      <c r="HOZ6" s="287"/>
      <c r="HPA6" s="287"/>
      <c r="HPB6" s="287"/>
      <c r="HPC6" s="287"/>
      <c r="HPD6" s="287"/>
      <c r="HPE6" s="287"/>
      <c r="HPF6" s="287"/>
      <c r="HPG6" s="287"/>
      <c r="HPH6" s="287"/>
      <c r="HPI6" s="287"/>
      <c r="HPJ6" s="287"/>
      <c r="HPK6" s="287"/>
      <c r="HPL6" s="287"/>
      <c r="HPM6" s="287"/>
      <c r="HPN6" s="287"/>
      <c r="HPO6" s="287"/>
      <c r="HPP6" s="287"/>
      <c r="HPQ6" s="287"/>
      <c r="HPR6" s="287"/>
      <c r="HPS6" s="287"/>
      <c r="HPT6" s="287"/>
      <c r="HPU6" s="287"/>
      <c r="HPV6" s="287"/>
      <c r="HPW6" s="287"/>
      <c r="HPX6" s="287"/>
      <c r="HPY6" s="287"/>
      <c r="HPZ6" s="287"/>
      <c r="HQA6" s="287"/>
      <c r="HQB6" s="287"/>
      <c r="HQC6" s="287"/>
      <c r="HQD6" s="287"/>
      <c r="HQE6" s="287"/>
      <c r="HQF6" s="287"/>
      <c r="HQG6" s="287"/>
      <c r="HQH6" s="287"/>
      <c r="HQI6" s="287"/>
      <c r="HQJ6" s="287"/>
      <c r="HQK6" s="287"/>
      <c r="HQL6" s="287"/>
      <c r="HQM6" s="287"/>
      <c r="HQN6" s="287"/>
      <c r="HQO6" s="287"/>
      <c r="HQP6" s="287"/>
      <c r="HQQ6" s="287"/>
      <c r="HQR6" s="287"/>
      <c r="HQS6" s="287"/>
      <c r="HQT6" s="287"/>
      <c r="HQU6" s="287"/>
      <c r="HQV6" s="287"/>
      <c r="HQW6" s="287"/>
      <c r="HQX6" s="287"/>
      <c r="HQY6" s="287"/>
      <c r="HQZ6" s="287"/>
      <c r="HRA6" s="287"/>
      <c r="HRB6" s="287"/>
      <c r="HRC6" s="287"/>
      <c r="HRD6" s="287"/>
      <c r="HRE6" s="287"/>
      <c r="HRF6" s="287"/>
      <c r="HRG6" s="287"/>
      <c r="HRH6" s="287"/>
      <c r="HRI6" s="287"/>
      <c r="HRJ6" s="287"/>
      <c r="HRK6" s="287"/>
      <c r="HRL6" s="287"/>
      <c r="HRM6" s="287"/>
      <c r="HRN6" s="287"/>
      <c r="HRO6" s="287"/>
      <c r="HRP6" s="287"/>
      <c r="HRQ6" s="287"/>
      <c r="HRR6" s="287"/>
      <c r="HRS6" s="287"/>
      <c r="HRT6" s="287"/>
      <c r="HRU6" s="287"/>
      <c r="HRV6" s="287"/>
      <c r="HRW6" s="287"/>
      <c r="HRX6" s="287"/>
      <c r="HRY6" s="287"/>
      <c r="HRZ6" s="287"/>
      <c r="HSA6" s="287"/>
      <c r="HSB6" s="287"/>
      <c r="HSC6" s="287"/>
      <c r="HSD6" s="287"/>
      <c r="HSE6" s="287"/>
      <c r="HSF6" s="287"/>
      <c r="HSG6" s="287"/>
      <c r="HSH6" s="287"/>
      <c r="HSI6" s="287"/>
      <c r="HSJ6" s="287"/>
      <c r="HSK6" s="287"/>
      <c r="HSL6" s="287"/>
      <c r="HSM6" s="287"/>
      <c r="HSN6" s="287"/>
      <c r="HSO6" s="287"/>
      <c r="HSP6" s="287"/>
      <c r="HSQ6" s="287"/>
      <c r="HSR6" s="287"/>
      <c r="HSS6" s="287"/>
      <c r="HST6" s="287"/>
      <c r="HSU6" s="287"/>
      <c r="HSV6" s="287"/>
      <c r="HSW6" s="287"/>
      <c r="HSX6" s="287"/>
      <c r="HSY6" s="287"/>
      <c r="HSZ6" s="287"/>
      <c r="HTA6" s="287"/>
      <c r="HTB6" s="287"/>
      <c r="HTC6" s="287"/>
      <c r="HTD6" s="287"/>
      <c r="HTE6" s="287"/>
      <c r="HTF6" s="287"/>
      <c r="HTG6" s="287"/>
      <c r="HTH6" s="287"/>
      <c r="HTI6" s="287"/>
      <c r="HTJ6" s="287"/>
      <c r="HTK6" s="287"/>
      <c r="HTL6" s="287"/>
      <c r="HTM6" s="287"/>
      <c r="HTN6" s="287"/>
      <c r="HTO6" s="287"/>
      <c r="HTP6" s="287"/>
      <c r="HTQ6" s="287"/>
      <c r="HTR6" s="287"/>
      <c r="HTS6" s="287"/>
      <c r="HTT6" s="287"/>
      <c r="HTU6" s="287"/>
      <c r="HTV6" s="287"/>
      <c r="HTW6" s="287"/>
      <c r="HTX6" s="287"/>
      <c r="HTY6" s="287"/>
      <c r="HTZ6" s="287"/>
      <c r="HUA6" s="287"/>
      <c r="HUB6" s="287"/>
      <c r="HUC6" s="287"/>
      <c r="HUD6" s="287"/>
      <c r="HUE6" s="287"/>
      <c r="HUF6" s="287"/>
      <c r="HUG6" s="287"/>
      <c r="HUH6" s="287"/>
      <c r="HUI6" s="287"/>
      <c r="HUJ6" s="287"/>
      <c r="HUK6" s="287"/>
      <c r="HUL6" s="287"/>
      <c r="HUM6" s="287"/>
      <c r="HUN6" s="287"/>
      <c r="HUO6" s="287"/>
      <c r="HUP6" s="287"/>
      <c r="HUQ6" s="287"/>
      <c r="HUR6" s="287"/>
      <c r="HUS6" s="287"/>
      <c r="HUT6" s="287"/>
      <c r="HUU6" s="287"/>
      <c r="HUV6" s="287"/>
      <c r="HUW6" s="287"/>
      <c r="HUX6" s="287"/>
      <c r="HUY6" s="287"/>
      <c r="HUZ6" s="287"/>
      <c r="HVA6" s="287"/>
      <c r="HVB6" s="287"/>
      <c r="HVC6" s="287"/>
      <c r="HVD6" s="287"/>
      <c r="HVE6" s="287"/>
      <c r="HVF6" s="287"/>
      <c r="HVG6" s="287"/>
      <c r="HVH6" s="287"/>
      <c r="HVI6" s="287"/>
      <c r="HVJ6" s="287"/>
      <c r="HVK6" s="287"/>
      <c r="HVL6" s="287"/>
      <c r="HVM6" s="287"/>
      <c r="HVN6" s="287"/>
      <c r="HVO6" s="287"/>
      <c r="HVP6" s="287"/>
      <c r="HVQ6" s="287"/>
      <c r="HVR6" s="287"/>
      <c r="HVS6" s="287"/>
      <c r="HVT6" s="287"/>
      <c r="HVU6" s="287"/>
      <c r="HVV6" s="287"/>
      <c r="HVW6" s="287"/>
      <c r="HVX6" s="287"/>
      <c r="HVY6" s="287"/>
      <c r="HVZ6" s="287"/>
      <c r="HWA6" s="287"/>
      <c r="HWB6" s="287"/>
      <c r="HWC6" s="287"/>
      <c r="HWD6" s="287"/>
      <c r="HWE6" s="287"/>
      <c r="HWF6" s="287"/>
      <c r="HWG6" s="287"/>
      <c r="HWH6" s="287"/>
      <c r="HWI6" s="287"/>
      <c r="HWJ6" s="287"/>
      <c r="HWK6" s="287"/>
      <c r="HWL6" s="287"/>
      <c r="HWM6" s="287"/>
      <c r="HWN6" s="287"/>
      <c r="HWO6" s="287"/>
      <c r="HWP6" s="287"/>
      <c r="HWQ6" s="287"/>
      <c r="HWR6" s="287"/>
      <c r="HWS6" s="287"/>
      <c r="HWT6" s="287"/>
      <c r="HWU6" s="287"/>
      <c r="HWV6" s="287"/>
      <c r="HWW6" s="287"/>
      <c r="HWX6" s="287"/>
      <c r="HWY6" s="287"/>
      <c r="HWZ6" s="287"/>
      <c r="HXA6" s="287"/>
      <c r="HXB6" s="287"/>
      <c r="HXC6" s="287"/>
      <c r="HXD6" s="287"/>
      <c r="HXE6" s="287"/>
      <c r="HXF6" s="287"/>
      <c r="HXG6" s="287"/>
      <c r="HXH6" s="287"/>
      <c r="HXI6" s="287"/>
      <c r="HXJ6" s="287"/>
      <c r="HXK6" s="287"/>
      <c r="HXL6" s="287"/>
      <c r="HXM6" s="287"/>
      <c r="HXN6" s="287"/>
      <c r="HXO6" s="287"/>
      <c r="HXP6" s="287"/>
      <c r="HXQ6" s="287"/>
      <c r="HXR6" s="287"/>
      <c r="HXS6" s="287"/>
      <c r="HXT6" s="287"/>
      <c r="HXU6" s="287"/>
      <c r="HXV6" s="287"/>
      <c r="HXW6" s="287"/>
      <c r="HXX6" s="287"/>
      <c r="HXY6" s="287"/>
      <c r="HXZ6" s="287"/>
      <c r="HYA6" s="287"/>
      <c r="HYB6" s="287"/>
      <c r="HYC6" s="287"/>
      <c r="HYD6" s="287"/>
      <c r="HYE6" s="287"/>
      <c r="HYF6" s="287"/>
      <c r="HYG6" s="287"/>
      <c r="HYH6" s="287"/>
      <c r="HYI6" s="287"/>
      <c r="HYJ6" s="287"/>
      <c r="HYK6" s="287"/>
      <c r="HYL6" s="287"/>
      <c r="HYM6" s="287"/>
      <c r="HYN6" s="287"/>
      <c r="HYO6" s="287"/>
      <c r="HYP6" s="287"/>
      <c r="HYQ6" s="287"/>
      <c r="HYR6" s="287"/>
      <c r="HYS6" s="287"/>
      <c r="HYT6" s="287"/>
      <c r="HYU6" s="287"/>
      <c r="HYV6" s="287"/>
      <c r="HYW6" s="287"/>
      <c r="HYX6" s="287"/>
      <c r="HYY6" s="287"/>
      <c r="HYZ6" s="287"/>
      <c r="HZA6" s="287"/>
      <c r="HZB6" s="287"/>
      <c r="HZC6" s="287"/>
      <c r="HZD6" s="287"/>
      <c r="HZE6" s="287"/>
      <c r="HZF6" s="287"/>
      <c r="HZG6" s="287"/>
      <c r="HZH6" s="287"/>
      <c r="HZI6" s="287"/>
      <c r="HZJ6" s="287"/>
      <c r="HZK6" s="287"/>
      <c r="HZL6" s="287"/>
      <c r="HZM6" s="287"/>
      <c r="HZN6" s="287"/>
      <c r="HZO6" s="287"/>
      <c r="HZP6" s="287"/>
      <c r="HZQ6" s="287"/>
      <c r="HZR6" s="287"/>
      <c r="HZS6" s="287"/>
      <c r="HZT6" s="287"/>
      <c r="HZU6" s="287"/>
      <c r="HZV6" s="287"/>
      <c r="HZW6" s="287"/>
      <c r="HZX6" s="287"/>
      <c r="HZY6" s="287"/>
      <c r="HZZ6" s="287"/>
      <c r="IAA6" s="287"/>
      <c r="IAB6" s="287"/>
      <c r="IAC6" s="287"/>
      <c r="IAD6" s="287"/>
      <c r="IAE6" s="287"/>
      <c r="IAF6" s="287"/>
      <c r="IAG6" s="287"/>
      <c r="IAH6" s="287"/>
      <c r="IAI6" s="287"/>
      <c r="IAJ6" s="287"/>
      <c r="IAK6" s="287"/>
      <c r="IAL6" s="287"/>
      <c r="IAM6" s="287"/>
      <c r="IAN6" s="287"/>
      <c r="IAO6" s="287"/>
      <c r="IAP6" s="287"/>
      <c r="IAQ6" s="287"/>
      <c r="IAR6" s="287"/>
      <c r="IAS6" s="287"/>
      <c r="IAT6" s="287"/>
      <c r="IAU6" s="287"/>
      <c r="IAV6" s="287"/>
      <c r="IAW6" s="287"/>
      <c r="IAX6" s="287"/>
      <c r="IAY6" s="287"/>
      <c r="IAZ6" s="287"/>
      <c r="IBA6" s="287"/>
      <c r="IBB6" s="287"/>
      <c r="IBC6" s="287"/>
      <c r="IBD6" s="287"/>
      <c r="IBE6" s="287"/>
      <c r="IBF6" s="287"/>
      <c r="IBG6" s="287"/>
      <c r="IBH6" s="287"/>
      <c r="IBI6" s="287"/>
      <c r="IBJ6" s="287"/>
      <c r="IBK6" s="287"/>
      <c r="IBL6" s="287"/>
      <c r="IBM6" s="287"/>
      <c r="IBN6" s="287"/>
      <c r="IBO6" s="287"/>
      <c r="IBP6" s="287"/>
      <c r="IBQ6" s="287"/>
      <c r="IBR6" s="287"/>
      <c r="IBS6" s="287"/>
      <c r="IBT6" s="287"/>
      <c r="IBU6" s="287"/>
      <c r="IBV6" s="287"/>
      <c r="IBW6" s="287"/>
      <c r="IBX6" s="287"/>
      <c r="IBY6" s="287"/>
      <c r="IBZ6" s="287"/>
      <c r="ICA6" s="287"/>
      <c r="ICB6" s="287"/>
      <c r="ICC6" s="287"/>
      <c r="ICD6" s="287"/>
      <c r="ICE6" s="287"/>
      <c r="ICF6" s="287"/>
      <c r="ICG6" s="287"/>
      <c r="ICH6" s="287"/>
      <c r="ICI6" s="287"/>
      <c r="ICJ6" s="287"/>
      <c r="ICK6" s="287"/>
      <c r="ICL6" s="287"/>
      <c r="ICM6" s="287"/>
      <c r="ICN6" s="287"/>
      <c r="ICO6" s="287"/>
      <c r="ICP6" s="287"/>
      <c r="ICQ6" s="287"/>
      <c r="ICR6" s="287"/>
      <c r="ICS6" s="287"/>
      <c r="ICT6" s="287"/>
      <c r="ICU6" s="287"/>
      <c r="ICV6" s="287"/>
      <c r="ICW6" s="287"/>
      <c r="ICX6" s="287"/>
      <c r="ICY6" s="287"/>
      <c r="ICZ6" s="287"/>
      <c r="IDA6" s="287"/>
      <c r="IDB6" s="287"/>
      <c r="IDC6" s="287"/>
      <c r="IDD6" s="287"/>
      <c r="IDE6" s="287"/>
      <c r="IDF6" s="287"/>
      <c r="IDG6" s="287"/>
      <c r="IDH6" s="287"/>
      <c r="IDI6" s="287"/>
      <c r="IDJ6" s="287"/>
      <c r="IDK6" s="287"/>
      <c r="IDL6" s="287"/>
      <c r="IDM6" s="287"/>
      <c r="IDN6" s="287"/>
      <c r="IDO6" s="287"/>
      <c r="IDP6" s="287"/>
      <c r="IDQ6" s="287"/>
      <c r="IDR6" s="287"/>
      <c r="IDS6" s="287"/>
      <c r="IDT6" s="287"/>
      <c r="IDU6" s="287"/>
      <c r="IDV6" s="287"/>
      <c r="IDW6" s="287"/>
      <c r="IDX6" s="287"/>
      <c r="IDY6" s="287"/>
      <c r="IDZ6" s="287"/>
      <c r="IEA6" s="287"/>
      <c r="IEB6" s="287"/>
      <c r="IEC6" s="287"/>
      <c r="IED6" s="287"/>
      <c r="IEE6" s="287"/>
      <c r="IEF6" s="287"/>
      <c r="IEG6" s="287"/>
      <c r="IEH6" s="287"/>
      <c r="IEI6" s="287"/>
      <c r="IEJ6" s="287"/>
      <c r="IEK6" s="287"/>
      <c r="IEL6" s="287"/>
      <c r="IEM6" s="287"/>
      <c r="IEN6" s="287"/>
      <c r="IEO6" s="287"/>
      <c r="IEP6" s="287"/>
      <c r="IEQ6" s="287"/>
      <c r="IER6" s="287"/>
      <c r="IES6" s="287"/>
      <c r="IET6" s="287"/>
      <c r="IEU6" s="287"/>
      <c r="IEV6" s="287"/>
      <c r="IEW6" s="287"/>
      <c r="IEX6" s="287"/>
      <c r="IEY6" s="287"/>
      <c r="IEZ6" s="287"/>
      <c r="IFA6" s="287"/>
      <c r="IFB6" s="287"/>
      <c r="IFC6" s="287"/>
      <c r="IFD6" s="287"/>
      <c r="IFE6" s="287"/>
      <c r="IFF6" s="287"/>
      <c r="IFG6" s="287"/>
      <c r="IFH6" s="287"/>
      <c r="IFI6" s="287"/>
      <c r="IFJ6" s="287"/>
      <c r="IFK6" s="287"/>
      <c r="IFL6" s="287"/>
      <c r="IFM6" s="287"/>
      <c r="IFN6" s="287"/>
      <c r="IFO6" s="287"/>
      <c r="IFP6" s="287"/>
      <c r="IFQ6" s="287"/>
      <c r="IFR6" s="287"/>
      <c r="IFS6" s="287"/>
      <c r="IFT6" s="287"/>
      <c r="IFU6" s="287"/>
      <c r="IFV6" s="287"/>
      <c r="IFW6" s="287"/>
      <c r="IFX6" s="287"/>
      <c r="IFY6" s="287"/>
      <c r="IFZ6" s="287"/>
      <c r="IGA6" s="287"/>
      <c r="IGB6" s="287"/>
      <c r="IGC6" s="287"/>
      <c r="IGD6" s="287"/>
      <c r="IGE6" s="287"/>
      <c r="IGF6" s="287"/>
      <c r="IGG6" s="287"/>
      <c r="IGH6" s="287"/>
      <c r="IGI6" s="287"/>
      <c r="IGJ6" s="287"/>
      <c r="IGK6" s="287"/>
      <c r="IGL6" s="287"/>
      <c r="IGM6" s="287"/>
      <c r="IGN6" s="287"/>
      <c r="IGO6" s="287"/>
      <c r="IGP6" s="287"/>
      <c r="IGQ6" s="287"/>
      <c r="IGR6" s="287"/>
      <c r="IGS6" s="287"/>
      <c r="IGT6" s="287"/>
      <c r="IGU6" s="287"/>
      <c r="IGV6" s="287"/>
      <c r="IGW6" s="287"/>
      <c r="IGX6" s="287"/>
      <c r="IGY6" s="287"/>
      <c r="IGZ6" s="287"/>
      <c r="IHA6" s="287"/>
      <c r="IHB6" s="287"/>
      <c r="IHC6" s="287"/>
      <c r="IHD6" s="287"/>
      <c r="IHE6" s="287"/>
      <c r="IHF6" s="287"/>
      <c r="IHG6" s="287"/>
      <c r="IHH6" s="287"/>
      <c r="IHI6" s="287"/>
      <c r="IHJ6" s="287"/>
      <c r="IHK6" s="287"/>
      <c r="IHL6" s="287"/>
      <c r="IHM6" s="287"/>
      <c r="IHN6" s="287"/>
      <c r="IHO6" s="287"/>
      <c r="IHP6" s="287"/>
      <c r="IHQ6" s="287"/>
      <c r="IHR6" s="287"/>
      <c r="IHS6" s="287"/>
      <c r="IHT6" s="287"/>
      <c r="IHU6" s="287"/>
      <c r="IHV6" s="287"/>
      <c r="IHW6" s="287"/>
      <c r="IHX6" s="287"/>
      <c r="IHY6" s="287"/>
      <c r="IHZ6" s="287"/>
      <c r="IIA6" s="287"/>
      <c r="IIB6" s="287"/>
      <c r="IIC6" s="287"/>
      <c r="IID6" s="287"/>
      <c r="IIE6" s="287"/>
      <c r="IIF6" s="287"/>
      <c r="IIG6" s="287"/>
      <c r="IIH6" s="287"/>
      <c r="III6" s="287"/>
      <c r="IIJ6" s="287"/>
      <c r="IIK6" s="287"/>
      <c r="IIL6" s="287"/>
      <c r="IIM6" s="287"/>
      <c r="IIN6" s="287"/>
      <c r="IIO6" s="287"/>
      <c r="IIP6" s="287"/>
      <c r="IIQ6" s="287"/>
      <c r="IIR6" s="287"/>
      <c r="IIS6" s="287"/>
      <c r="IIT6" s="287"/>
      <c r="IIU6" s="287"/>
      <c r="IIV6" s="287"/>
      <c r="IIW6" s="287"/>
      <c r="IIX6" s="287"/>
      <c r="IIY6" s="287"/>
      <c r="IIZ6" s="287"/>
      <c r="IJA6" s="287"/>
      <c r="IJB6" s="287"/>
      <c r="IJC6" s="287"/>
      <c r="IJD6" s="287"/>
      <c r="IJE6" s="287"/>
      <c r="IJF6" s="287"/>
      <c r="IJG6" s="287"/>
      <c r="IJH6" s="287"/>
      <c r="IJI6" s="287"/>
      <c r="IJJ6" s="287"/>
      <c r="IJK6" s="287"/>
      <c r="IJL6" s="287"/>
      <c r="IJM6" s="287"/>
      <c r="IJN6" s="287"/>
      <c r="IJO6" s="287"/>
      <c r="IJP6" s="287"/>
      <c r="IJQ6" s="287"/>
      <c r="IJR6" s="287"/>
      <c r="IJS6" s="287"/>
      <c r="IJT6" s="287"/>
      <c r="IJU6" s="287"/>
      <c r="IJV6" s="287"/>
      <c r="IJW6" s="287"/>
      <c r="IJX6" s="287"/>
      <c r="IJY6" s="287"/>
      <c r="IJZ6" s="287"/>
      <c r="IKA6" s="287"/>
      <c r="IKB6" s="287"/>
      <c r="IKC6" s="287"/>
      <c r="IKD6" s="287"/>
      <c r="IKE6" s="287"/>
      <c r="IKF6" s="287"/>
      <c r="IKG6" s="287"/>
      <c r="IKH6" s="287"/>
      <c r="IKI6" s="287"/>
      <c r="IKJ6" s="287"/>
      <c r="IKK6" s="287"/>
      <c r="IKL6" s="287"/>
      <c r="IKM6" s="287"/>
      <c r="IKN6" s="287"/>
      <c r="IKO6" s="287"/>
      <c r="IKP6" s="287"/>
      <c r="IKQ6" s="287"/>
      <c r="IKR6" s="287"/>
      <c r="IKS6" s="287"/>
      <c r="IKT6" s="287"/>
      <c r="IKU6" s="287"/>
      <c r="IKV6" s="287"/>
      <c r="IKW6" s="287"/>
      <c r="IKX6" s="287"/>
      <c r="IKY6" s="287"/>
      <c r="IKZ6" s="287"/>
      <c r="ILA6" s="287"/>
      <c r="ILB6" s="287"/>
      <c r="ILC6" s="287"/>
      <c r="ILD6" s="287"/>
      <c r="ILE6" s="287"/>
      <c r="ILF6" s="287"/>
      <c r="ILG6" s="287"/>
      <c r="ILH6" s="287"/>
      <c r="ILI6" s="287"/>
      <c r="ILJ6" s="287"/>
      <c r="ILK6" s="287"/>
      <c r="ILL6" s="287"/>
      <c r="ILM6" s="287"/>
      <c r="ILN6" s="287"/>
      <c r="ILO6" s="287"/>
      <c r="ILP6" s="287"/>
      <c r="ILQ6" s="287"/>
      <c r="ILR6" s="287"/>
      <c r="ILS6" s="287"/>
      <c r="ILT6" s="287"/>
      <c r="ILU6" s="287"/>
      <c r="ILV6" s="287"/>
      <c r="ILW6" s="287"/>
      <c r="ILX6" s="287"/>
      <c r="ILY6" s="287"/>
      <c r="ILZ6" s="287"/>
      <c r="IMA6" s="287"/>
      <c r="IMB6" s="287"/>
      <c r="IMC6" s="287"/>
      <c r="IMD6" s="287"/>
      <c r="IME6" s="287"/>
      <c r="IMF6" s="287"/>
      <c r="IMG6" s="287"/>
      <c r="IMH6" s="287"/>
      <c r="IMI6" s="287"/>
      <c r="IMJ6" s="287"/>
      <c r="IMK6" s="287"/>
      <c r="IML6" s="287"/>
      <c r="IMM6" s="287"/>
      <c r="IMN6" s="287"/>
      <c r="IMO6" s="287"/>
      <c r="IMP6" s="287"/>
      <c r="IMQ6" s="287"/>
      <c r="IMR6" s="287"/>
      <c r="IMS6" s="287"/>
      <c r="IMT6" s="287"/>
      <c r="IMU6" s="287"/>
      <c r="IMV6" s="287"/>
      <c r="IMW6" s="287"/>
      <c r="IMX6" s="287"/>
      <c r="IMY6" s="287"/>
      <c r="IMZ6" s="287"/>
      <c r="INA6" s="287"/>
      <c r="INB6" s="287"/>
      <c r="INC6" s="287"/>
      <c r="IND6" s="287"/>
      <c r="INE6" s="287"/>
      <c r="INF6" s="287"/>
      <c r="ING6" s="287"/>
      <c r="INH6" s="287"/>
      <c r="INI6" s="287"/>
      <c r="INJ6" s="287"/>
      <c r="INK6" s="287"/>
      <c r="INL6" s="287"/>
      <c r="INM6" s="287"/>
      <c r="INN6" s="287"/>
      <c r="INO6" s="287"/>
      <c r="INP6" s="287"/>
      <c r="INQ6" s="287"/>
      <c r="INR6" s="287"/>
      <c r="INS6" s="287"/>
      <c r="INT6" s="287"/>
      <c r="INU6" s="287"/>
      <c r="INV6" s="287"/>
      <c r="INW6" s="287"/>
      <c r="INX6" s="287"/>
      <c r="INY6" s="287"/>
      <c r="INZ6" s="287"/>
      <c r="IOA6" s="287"/>
      <c r="IOB6" s="287"/>
      <c r="IOC6" s="287"/>
      <c r="IOD6" s="287"/>
      <c r="IOE6" s="287"/>
      <c r="IOF6" s="287"/>
      <c r="IOG6" s="287"/>
      <c r="IOH6" s="287"/>
      <c r="IOI6" s="287"/>
      <c r="IOJ6" s="287"/>
      <c r="IOK6" s="287"/>
      <c r="IOL6" s="287"/>
      <c r="IOM6" s="287"/>
      <c r="ION6" s="287"/>
      <c r="IOO6" s="287"/>
      <c r="IOP6" s="287"/>
      <c r="IOQ6" s="287"/>
      <c r="IOR6" s="287"/>
      <c r="IOS6" s="287"/>
      <c r="IOT6" s="287"/>
      <c r="IOU6" s="287"/>
      <c r="IOV6" s="287"/>
      <c r="IOW6" s="287"/>
      <c r="IOX6" s="287"/>
      <c r="IOY6" s="287"/>
      <c r="IOZ6" s="287"/>
      <c r="IPA6" s="287"/>
      <c r="IPB6" s="287"/>
      <c r="IPC6" s="287"/>
      <c r="IPD6" s="287"/>
      <c r="IPE6" s="287"/>
      <c r="IPF6" s="287"/>
      <c r="IPG6" s="287"/>
      <c r="IPH6" s="287"/>
      <c r="IPI6" s="287"/>
      <c r="IPJ6" s="287"/>
      <c r="IPK6" s="287"/>
      <c r="IPL6" s="287"/>
      <c r="IPM6" s="287"/>
      <c r="IPN6" s="287"/>
      <c r="IPO6" s="287"/>
      <c r="IPP6" s="287"/>
      <c r="IPQ6" s="287"/>
      <c r="IPR6" s="287"/>
      <c r="IPS6" s="287"/>
      <c r="IPT6" s="287"/>
      <c r="IPU6" s="287"/>
      <c r="IPV6" s="287"/>
      <c r="IPW6" s="287"/>
      <c r="IPX6" s="287"/>
      <c r="IPY6" s="287"/>
      <c r="IPZ6" s="287"/>
      <c r="IQA6" s="287"/>
      <c r="IQB6" s="287"/>
      <c r="IQC6" s="287"/>
      <c r="IQD6" s="287"/>
      <c r="IQE6" s="287"/>
      <c r="IQF6" s="287"/>
      <c r="IQG6" s="287"/>
      <c r="IQH6" s="287"/>
      <c r="IQI6" s="287"/>
      <c r="IQJ6" s="287"/>
      <c r="IQK6" s="287"/>
      <c r="IQL6" s="287"/>
      <c r="IQM6" s="287"/>
      <c r="IQN6" s="287"/>
      <c r="IQO6" s="287"/>
      <c r="IQP6" s="287"/>
      <c r="IQQ6" s="287"/>
      <c r="IQR6" s="287"/>
      <c r="IQS6" s="287"/>
      <c r="IQT6" s="287"/>
      <c r="IQU6" s="287"/>
      <c r="IQV6" s="287"/>
      <c r="IQW6" s="287"/>
      <c r="IQX6" s="287"/>
      <c r="IQY6" s="287"/>
      <c r="IQZ6" s="287"/>
      <c r="IRA6" s="287"/>
      <c r="IRB6" s="287"/>
      <c r="IRC6" s="287"/>
      <c r="IRD6" s="287"/>
      <c r="IRE6" s="287"/>
      <c r="IRF6" s="287"/>
      <c r="IRG6" s="287"/>
      <c r="IRH6" s="287"/>
      <c r="IRI6" s="287"/>
      <c r="IRJ6" s="287"/>
      <c r="IRK6" s="287"/>
      <c r="IRL6" s="287"/>
      <c r="IRM6" s="287"/>
      <c r="IRN6" s="287"/>
      <c r="IRO6" s="287"/>
      <c r="IRP6" s="287"/>
      <c r="IRQ6" s="287"/>
      <c r="IRR6" s="287"/>
      <c r="IRS6" s="287"/>
      <c r="IRT6" s="287"/>
      <c r="IRU6" s="287"/>
      <c r="IRV6" s="287"/>
      <c r="IRW6" s="287"/>
      <c r="IRX6" s="287"/>
      <c r="IRY6" s="287"/>
      <c r="IRZ6" s="287"/>
      <c r="ISA6" s="287"/>
      <c r="ISB6" s="287"/>
      <c r="ISC6" s="287"/>
      <c r="ISD6" s="287"/>
      <c r="ISE6" s="287"/>
      <c r="ISF6" s="287"/>
      <c r="ISG6" s="287"/>
      <c r="ISH6" s="287"/>
      <c r="ISI6" s="287"/>
      <c r="ISJ6" s="287"/>
      <c r="ISK6" s="287"/>
      <c r="ISL6" s="287"/>
      <c r="ISM6" s="287"/>
      <c r="ISN6" s="287"/>
      <c r="ISO6" s="287"/>
      <c r="ISP6" s="287"/>
      <c r="ISQ6" s="287"/>
      <c r="ISR6" s="287"/>
      <c r="ISS6" s="287"/>
      <c r="IST6" s="287"/>
      <c r="ISU6" s="287"/>
      <c r="ISV6" s="287"/>
      <c r="ISW6" s="287"/>
      <c r="ISX6" s="287"/>
      <c r="ISY6" s="287"/>
      <c r="ISZ6" s="287"/>
      <c r="ITA6" s="287"/>
      <c r="ITB6" s="287"/>
      <c r="ITC6" s="287"/>
      <c r="ITD6" s="287"/>
      <c r="ITE6" s="287"/>
      <c r="ITF6" s="287"/>
      <c r="ITG6" s="287"/>
      <c r="ITH6" s="287"/>
      <c r="ITI6" s="287"/>
      <c r="ITJ6" s="287"/>
      <c r="ITK6" s="287"/>
      <c r="ITL6" s="287"/>
      <c r="ITM6" s="287"/>
      <c r="ITN6" s="287"/>
      <c r="ITO6" s="287"/>
      <c r="ITP6" s="287"/>
      <c r="ITQ6" s="287"/>
      <c r="ITR6" s="287"/>
      <c r="ITS6" s="287"/>
      <c r="ITT6" s="287"/>
      <c r="ITU6" s="287"/>
      <c r="ITV6" s="287"/>
      <c r="ITW6" s="287"/>
      <c r="ITX6" s="287"/>
      <c r="ITY6" s="287"/>
      <c r="ITZ6" s="287"/>
      <c r="IUA6" s="287"/>
      <c r="IUB6" s="287"/>
      <c r="IUC6" s="287"/>
      <c r="IUD6" s="287"/>
      <c r="IUE6" s="287"/>
      <c r="IUF6" s="287"/>
      <c r="IUG6" s="287"/>
      <c r="IUH6" s="287"/>
      <c r="IUI6" s="287"/>
      <c r="IUJ6" s="287"/>
      <c r="IUK6" s="287"/>
      <c r="IUL6" s="287"/>
      <c r="IUM6" s="287"/>
      <c r="IUN6" s="287"/>
      <c r="IUO6" s="287"/>
      <c r="IUP6" s="287"/>
      <c r="IUQ6" s="287"/>
      <c r="IUR6" s="287"/>
      <c r="IUS6" s="287"/>
      <c r="IUT6" s="287"/>
      <c r="IUU6" s="287"/>
      <c r="IUV6" s="287"/>
      <c r="IUW6" s="287"/>
      <c r="IUX6" s="287"/>
      <c r="IUY6" s="287"/>
      <c r="IUZ6" s="287"/>
      <c r="IVA6" s="287"/>
      <c r="IVB6" s="287"/>
      <c r="IVC6" s="287"/>
      <c r="IVD6" s="287"/>
      <c r="IVE6" s="287"/>
      <c r="IVF6" s="287"/>
      <c r="IVG6" s="287"/>
      <c r="IVH6" s="287"/>
      <c r="IVI6" s="287"/>
      <c r="IVJ6" s="287"/>
      <c r="IVK6" s="287"/>
      <c r="IVL6" s="287"/>
      <c r="IVM6" s="287"/>
      <c r="IVN6" s="287"/>
      <c r="IVO6" s="287"/>
      <c r="IVP6" s="287"/>
      <c r="IVQ6" s="287"/>
      <c r="IVR6" s="287"/>
      <c r="IVS6" s="287"/>
      <c r="IVT6" s="287"/>
      <c r="IVU6" s="287"/>
      <c r="IVV6" s="287"/>
      <c r="IVW6" s="287"/>
      <c r="IVX6" s="287"/>
      <c r="IVY6" s="287"/>
      <c r="IVZ6" s="287"/>
      <c r="IWA6" s="287"/>
      <c r="IWB6" s="287"/>
      <c r="IWC6" s="287"/>
      <c r="IWD6" s="287"/>
      <c r="IWE6" s="287"/>
      <c r="IWF6" s="287"/>
      <c r="IWG6" s="287"/>
      <c r="IWH6" s="287"/>
      <c r="IWI6" s="287"/>
      <c r="IWJ6" s="287"/>
      <c r="IWK6" s="287"/>
      <c r="IWL6" s="287"/>
      <c r="IWM6" s="287"/>
      <c r="IWN6" s="287"/>
      <c r="IWO6" s="287"/>
      <c r="IWP6" s="287"/>
      <c r="IWQ6" s="287"/>
      <c r="IWR6" s="287"/>
      <c r="IWS6" s="287"/>
      <c r="IWT6" s="287"/>
      <c r="IWU6" s="287"/>
      <c r="IWV6" s="287"/>
      <c r="IWW6" s="287"/>
      <c r="IWX6" s="287"/>
      <c r="IWY6" s="287"/>
      <c r="IWZ6" s="287"/>
      <c r="IXA6" s="287"/>
      <c r="IXB6" s="287"/>
      <c r="IXC6" s="287"/>
      <c r="IXD6" s="287"/>
      <c r="IXE6" s="287"/>
      <c r="IXF6" s="287"/>
      <c r="IXG6" s="287"/>
      <c r="IXH6" s="287"/>
      <c r="IXI6" s="287"/>
      <c r="IXJ6" s="287"/>
      <c r="IXK6" s="287"/>
      <c r="IXL6" s="287"/>
      <c r="IXM6" s="287"/>
      <c r="IXN6" s="287"/>
      <c r="IXO6" s="287"/>
      <c r="IXP6" s="287"/>
      <c r="IXQ6" s="287"/>
      <c r="IXR6" s="287"/>
      <c r="IXS6" s="287"/>
      <c r="IXT6" s="287"/>
      <c r="IXU6" s="287"/>
      <c r="IXV6" s="287"/>
      <c r="IXW6" s="287"/>
      <c r="IXX6" s="287"/>
      <c r="IXY6" s="287"/>
      <c r="IXZ6" s="287"/>
      <c r="IYA6" s="287"/>
      <c r="IYB6" s="287"/>
      <c r="IYC6" s="287"/>
      <c r="IYD6" s="287"/>
      <c r="IYE6" s="287"/>
      <c r="IYF6" s="287"/>
      <c r="IYG6" s="287"/>
      <c r="IYH6" s="287"/>
      <c r="IYI6" s="287"/>
      <c r="IYJ6" s="287"/>
      <c r="IYK6" s="287"/>
      <c r="IYL6" s="287"/>
      <c r="IYM6" s="287"/>
      <c r="IYN6" s="287"/>
      <c r="IYO6" s="287"/>
      <c r="IYP6" s="287"/>
      <c r="IYQ6" s="287"/>
      <c r="IYR6" s="287"/>
      <c r="IYS6" s="287"/>
      <c r="IYT6" s="287"/>
      <c r="IYU6" s="287"/>
      <c r="IYV6" s="287"/>
      <c r="IYW6" s="287"/>
      <c r="IYX6" s="287"/>
      <c r="IYY6" s="287"/>
      <c r="IYZ6" s="287"/>
      <c r="IZA6" s="287"/>
      <c r="IZB6" s="287"/>
      <c r="IZC6" s="287"/>
      <c r="IZD6" s="287"/>
      <c r="IZE6" s="287"/>
      <c r="IZF6" s="287"/>
      <c r="IZG6" s="287"/>
      <c r="IZH6" s="287"/>
      <c r="IZI6" s="287"/>
      <c r="IZJ6" s="287"/>
      <c r="IZK6" s="287"/>
      <c r="IZL6" s="287"/>
      <c r="IZM6" s="287"/>
      <c r="IZN6" s="287"/>
      <c r="IZO6" s="287"/>
      <c r="IZP6" s="287"/>
      <c r="IZQ6" s="287"/>
      <c r="IZR6" s="287"/>
      <c r="IZS6" s="287"/>
      <c r="IZT6" s="287"/>
      <c r="IZU6" s="287"/>
      <c r="IZV6" s="287"/>
      <c r="IZW6" s="287"/>
      <c r="IZX6" s="287"/>
      <c r="IZY6" s="287"/>
      <c r="IZZ6" s="287"/>
      <c r="JAA6" s="287"/>
      <c r="JAB6" s="287"/>
      <c r="JAC6" s="287"/>
      <c r="JAD6" s="287"/>
      <c r="JAE6" s="287"/>
      <c r="JAF6" s="287"/>
      <c r="JAG6" s="287"/>
      <c r="JAH6" s="287"/>
      <c r="JAI6" s="287"/>
      <c r="JAJ6" s="287"/>
      <c r="JAK6" s="287"/>
      <c r="JAL6" s="287"/>
      <c r="JAM6" s="287"/>
      <c r="JAN6" s="287"/>
      <c r="JAO6" s="287"/>
      <c r="JAP6" s="287"/>
      <c r="JAQ6" s="287"/>
      <c r="JAR6" s="287"/>
      <c r="JAS6" s="287"/>
      <c r="JAT6" s="287"/>
      <c r="JAU6" s="287"/>
      <c r="JAV6" s="287"/>
      <c r="JAW6" s="287"/>
      <c r="JAX6" s="287"/>
      <c r="JAY6" s="287"/>
      <c r="JAZ6" s="287"/>
      <c r="JBA6" s="287"/>
      <c r="JBB6" s="287"/>
      <c r="JBC6" s="287"/>
      <c r="JBD6" s="287"/>
      <c r="JBE6" s="287"/>
      <c r="JBF6" s="287"/>
      <c r="JBG6" s="287"/>
      <c r="JBH6" s="287"/>
      <c r="JBI6" s="287"/>
      <c r="JBJ6" s="287"/>
      <c r="JBK6" s="287"/>
      <c r="JBL6" s="287"/>
      <c r="JBM6" s="287"/>
      <c r="JBN6" s="287"/>
      <c r="JBO6" s="287"/>
      <c r="JBP6" s="287"/>
      <c r="JBQ6" s="287"/>
      <c r="JBR6" s="287"/>
      <c r="JBS6" s="287"/>
      <c r="JBT6" s="287"/>
      <c r="JBU6" s="287"/>
      <c r="JBV6" s="287"/>
      <c r="JBW6" s="287"/>
      <c r="JBX6" s="287"/>
      <c r="JBY6" s="287"/>
      <c r="JBZ6" s="287"/>
      <c r="JCA6" s="287"/>
      <c r="JCB6" s="287"/>
      <c r="JCC6" s="287"/>
      <c r="JCD6" s="287"/>
      <c r="JCE6" s="287"/>
      <c r="JCF6" s="287"/>
      <c r="JCG6" s="287"/>
      <c r="JCH6" s="287"/>
      <c r="JCI6" s="287"/>
      <c r="JCJ6" s="287"/>
      <c r="JCK6" s="287"/>
      <c r="JCL6" s="287"/>
      <c r="JCM6" s="287"/>
      <c r="JCN6" s="287"/>
      <c r="JCO6" s="287"/>
      <c r="JCP6" s="287"/>
      <c r="JCQ6" s="287"/>
      <c r="JCR6" s="287"/>
      <c r="JCS6" s="287"/>
      <c r="JCT6" s="287"/>
      <c r="JCU6" s="287"/>
      <c r="JCV6" s="287"/>
      <c r="JCW6" s="287"/>
      <c r="JCX6" s="287"/>
      <c r="JCY6" s="287"/>
      <c r="JCZ6" s="287"/>
      <c r="JDA6" s="287"/>
      <c r="JDB6" s="287"/>
      <c r="JDC6" s="287"/>
      <c r="JDD6" s="287"/>
      <c r="JDE6" s="287"/>
      <c r="JDF6" s="287"/>
      <c r="JDG6" s="287"/>
      <c r="JDH6" s="287"/>
      <c r="JDI6" s="287"/>
      <c r="JDJ6" s="287"/>
      <c r="JDK6" s="287"/>
      <c r="JDL6" s="287"/>
      <c r="JDM6" s="287"/>
      <c r="JDN6" s="287"/>
      <c r="JDO6" s="287"/>
      <c r="JDP6" s="287"/>
      <c r="JDQ6" s="287"/>
      <c r="JDR6" s="287"/>
      <c r="JDS6" s="287"/>
      <c r="JDT6" s="287"/>
      <c r="JDU6" s="287"/>
      <c r="JDV6" s="287"/>
      <c r="JDW6" s="287"/>
      <c r="JDX6" s="287"/>
      <c r="JDY6" s="287"/>
      <c r="JDZ6" s="287"/>
      <c r="JEA6" s="287"/>
      <c r="JEB6" s="287"/>
      <c r="JEC6" s="287"/>
      <c r="JED6" s="287"/>
      <c r="JEE6" s="287"/>
      <c r="JEF6" s="287"/>
      <c r="JEG6" s="287"/>
      <c r="JEH6" s="287"/>
      <c r="JEI6" s="287"/>
      <c r="JEJ6" s="287"/>
      <c r="JEK6" s="287"/>
      <c r="JEL6" s="287"/>
      <c r="JEM6" s="287"/>
      <c r="JEN6" s="287"/>
      <c r="JEO6" s="287"/>
      <c r="JEP6" s="287"/>
      <c r="JEQ6" s="287"/>
      <c r="JER6" s="287"/>
      <c r="JES6" s="287"/>
      <c r="JET6" s="287"/>
      <c r="JEU6" s="287"/>
      <c r="JEV6" s="287"/>
      <c r="JEW6" s="287"/>
      <c r="JEX6" s="287"/>
      <c r="JEY6" s="287"/>
      <c r="JEZ6" s="287"/>
      <c r="JFA6" s="287"/>
      <c r="JFB6" s="287"/>
      <c r="JFC6" s="287"/>
      <c r="JFD6" s="287"/>
      <c r="JFE6" s="287"/>
      <c r="JFF6" s="287"/>
      <c r="JFG6" s="287"/>
      <c r="JFH6" s="287"/>
      <c r="JFI6" s="287"/>
      <c r="JFJ6" s="287"/>
      <c r="JFK6" s="287"/>
      <c r="JFL6" s="287"/>
      <c r="JFM6" s="287"/>
      <c r="JFN6" s="287"/>
      <c r="JFO6" s="287"/>
      <c r="JFP6" s="287"/>
      <c r="JFQ6" s="287"/>
      <c r="JFR6" s="287"/>
      <c r="JFS6" s="287"/>
      <c r="JFT6" s="287"/>
      <c r="JFU6" s="287"/>
      <c r="JFV6" s="287"/>
      <c r="JFW6" s="287"/>
      <c r="JFX6" s="287"/>
      <c r="JFY6" s="287"/>
      <c r="JFZ6" s="287"/>
      <c r="JGA6" s="287"/>
      <c r="JGB6" s="287"/>
      <c r="JGC6" s="287"/>
      <c r="JGD6" s="287"/>
      <c r="JGE6" s="287"/>
      <c r="JGF6" s="287"/>
      <c r="JGG6" s="287"/>
      <c r="JGH6" s="287"/>
      <c r="JGI6" s="287"/>
      <c r="JGJ6" s="287"/>
      <c r="JGK6" s="287"/>
      <c r="JGL6" s="287"/>
      <c r="JGM6" s="287"/>
      <c r="JGN6" s="287"/>
      <c r="JGO6" s="287"/>
      <c r="JGP6" s="287"/>
      <c r="JGQ6" s="287"/>
      <c r="JGR6" s="287"/>
      <c r="JGS6" s="287"/>
      <c r="JGT6" s="287"/>
      <c r="JGU6" s="287"/>
      <c r="JGV6" s="287"/>
      <c r="JGW6" s="287"/>
      <c r="JGX6" s="287"/>
      <c r="JGY6" s="287"/>
      <c r="JGZ6" s="287"/>
      <c r="JHA6" s="287"/>
      <c r="JHB6" s="287"/>
      <c r="JHC6" s="287"/>
      <c r="JHD6" s="287"/>
      <c r="JHE6" s="287"/>
      <c r="JHF6" s="287"/>
      <c r="JHG6" s="287"/>
      <c r="JHH6" s="287"/>
      <c r="JHI6" s="287"/>
      <c r="JHJ6" s="287"/>
      <c r="JHK6" s="287"/>
      <c r="JHL6" s="287"/>
      <c r="JHM6" s="287"/>
      <c r="JHN6" s="287"/>
      <c r="JHO6" s="287"/>
      <c r="JHP6" s="287"/>
      <c r="JHQ6" s="287"/>
      <c r="JHR6" s="287"/>
      <c r="JHS6" s="287"/>
      <c r="JHT6" s="287"/>
      <c r="JHU6" s="287"/>
      <c r="JHV6" s="287"/>
      <c r="JHW6" s="287"/>
      <c r="JHX6" s="287"/>
      <c r="JHY6" s="287"/>
      <c r="JHZ6" s="287"/>
      <c r="JIA6" s="287"/>
      <c r="JIB6" s="287"/>
      <c r="JIC6" s="287"/>
      <c r="JID6" s="287"/>
      <c r="JIE6" s="287"/>
      <c r="JIF6" s="287"/>
      <c r="JIG6" s="287"/>
      <c r="JIH6" s="287"/>
      <c r="JII6" s="287"/>
      <c r="JIJ6" s="287"/>
      <c r="JIK6" s="287"/>
      <c r="JIL6" s="287"/>
      <c r="JIM6" s="287"/>
      <c r="JIN6" s="287"/>
      <c r="JIO6" s="287"/>
      <c r="JIP6" s="287"/>
      <c r="JIQ6" s="287"/>
      <c r="JIR6" s="287"/>
      <c r="JIS6" s="287"/>
      <c r="JIT6" s="287"/>
      <c r="JIU6" s="287"/>
      <c r="JIV6" s="287"/>
      <c r="JIW6" s="287"/>
      <c r="JIX6" s="287"/>
      <c r="JIY6" s="287"/>
      <c r="JIZ6" s="287"/>
      <c r="JJA6" s="287"/>
      <c r="JJB6" s="287"/>
      <c r="JJC6" s="287"/>
      <c r="JJD6" s="287"/>
      <c r="JJE6" s="287"/>
      <c r="JJF6" s="287"/>
      <c r="JJG6" s="287"/>
      <c r="JJH6" s="287"/>
      <c r="JJI6" s="287"/>
      <c r="JJJ6" s="287"/>
      <c r="JJK6" s="287"/>
      <c r="JJL6" s="287"/>
      <c r="JJM6" s="287"/>
      <c r="JJN6" s="287"/>
      <c r="JJO6" s="287"/>
      <c r="JJP6" s="287"/>
      <c r="JJQ6" s="287"/>
      <c r="JJR6" s="287"/>
      <c r="JJS6" s="287"/>
      <c r="JJT6" s="287"/>
      <c r="JJU6" s="287"/>
      <c r="JJV6" s="287"/>
      <c r="JJW6" s="287"/>
      <c r="JJX6" s="287"/>
      <c r="JJY6" s="287"/>
      <c r="JJZ6" s="287"/>
      <c r="JKA6" s="287"/>
      <c r="JKB6" s="287"/>
      <c r="JKC6" s="287"/>
      <c r="JKD6" s="287"/>
      <c r="JKE6" s="287"/>
      <c r="JKF6" s="287"/>
      <c r="JKG6" s="287"/>
      <c r="JKH6" s="287"/>
      <c r="JKI6" s="287"/>
      <c r="JKJ6" s="287"/>
      <c r="JKK6" s="287"/>
      <c r="JKL6" s="287"/>
      <c r="JKM6" s="287"/>
      <c r="JKN6" s="287"/>
      <c r="JKO6" s="287"/>
      <c r="JKP6" s="287"/>
      <c r="JKQ6" s="287"/>
      <c r="JKR6" s="287"/>
      <c r="JKS6" s="287"/>
      <c r="JKT6" s="287"/>
      <c r="JKU6" s="287"/>
      <c r="JKV6" s="287"/>
      <c r="JKW6" s="287"/>
      <c r="JKX6" s="287"/>
      <c r="JKY6" s="287"/>
      <c r="JKZ6" s="287"/>
      <c r="JLA6" s="287"/>
      <c r="JLB6" s="287"/>
      <c r="JLC6" s="287"/>
      <c r="JLD6" s="287"/>
      <c r="JLE6" s="287"/>
      <c r="JLF6" s="287"/>
      <c r="JLG6" s="287"/>
      <c r="JLH6" s="287"/>
      <c r="JLI6" s="287"/>
      <c r="JLJ6" s="287"/>
      <c r="JLK6" s="287"/>
      <c r="JLL6" s="287"/>
      <c r="JLM6" s="287"/>
      <c r="JLN6" s="287"/>
      <c r="JLO6" s="287"/>
      <c r="JLP6" s="287"/>
      <c r="JLQ6" s="287"/>
      <c r="JLR6" s="287"/>
      <c r="JLS6" s="287"/>
      <c r="JLT6" s="287"/>
      <c r="JLU6" s="287"/>
      <c r="JLV6" s="287"/>
      <c r="JLW6" s="287"/>
      <c r="JLX6" s="287"/>
      <c r="JLY6" s="287"/>
      <c r="JLZ6" s="287"/>
      <c r="JMA6" s="287"/>
      <c r="JMB6" s="287"/>
      <c r="JMC6" s="287"/>
      <c r="JMD6" s="287"/>
      <c r="JME6" s="287"/>
      <c r="JMF6" s="287"/>
      <c r="JMG6" s="287"/>
      <c r="JMH6" s="287"/>
      <c r="JMI6" s="287"/>
      <c r="JMJ6" s="287"/>
      <c r="JMK6" s="287"/>
      <c r="JML6" s="287"/>
      <c r="JMM6" s="287"/>
      <c r="JMN6" s="287"/>
      <c r="JMO6" s="287"/>
      <c r="JMP6" s="287"/>
      <c r="JMQ6" s="287"/>
      <c r="JMR6" s="287"/>
      <c r="JMS6" s="287"/>
      <c r="JMT6" s="287"/>
      <c r="JMU6" s="287"/>
      <c r="JMV6" s="287"/>
      <c r="JMW6" s="287"/>
      <c r="JMX6" s="287"/>
      <c r="JMY6" s="287"/>
      <c r="JMZ6" s="287"/>
      <c r="JNA6" s="287"/>
      <c r="JNB6" s="287"/>
      <c r="JNC6" s="287"/>
      <c r="JND6" s="287"/>
      <c r="JNE6" s="287"/>
      <c r="JNF6" s="287"/>
      <c r="JNG6" s="287"/>
      <c r="JNH6" s="287"/>
      <c r="JNI6" s="287"/>
      <c r="JNJ6" s="287"/>
      <c r="JNK6" s="287"/>
      <c r="JNL6" s="287"/>
      <c r="JNM6" s="287"/>
      <c r="JNN6" s="287"/>
      <c r="JNO6" s="287"/>
      <c r="JNP6" s="287"/>
      <c r="JNQ6" s="287"/>
      <c r="JNR6" s="287"/>
      <c r="JNS6" s="287"/>
      <c r="JNT6" s="287"/>
      <c r="JNU6" s="287"/>
      <c r="JNV6" s="287"/>
      <c r="JNW6" s="287"/>
      <c r="JNX6" s="287"/>
      <c r="JNY6" s="287"/>
      <c r="JNZ6" s="287"/>
      <c r="JOA6" s="287"/>
      <c r="JOB6" s="287"/>
      <c r="JOC6" s="287"/>
      <c r="JOD6" s="287"/>
      <c r="JOE6" s="287"/>
      <c r="JOF6" s="287"/>
      <c r="JOG6" s="287"/>
      <c r="JOH6" s="287"/>
      <c r="JOI6" s="287"/>
      <c r="JOJ6" s="287"/>
      <c r="JOK6" s="287"/>
      <c r="JOL6" s="287"/>
      <c r="JOM6" s="287"/>
      <c r="JON6" s="287"/>
      <c r="JOO6" s="287"/>
      <c r="JOP6" s="287"/>
      <c r="JOQ6" s="287"/>
      <c r="JOR6" s="287"/>
      <c r="JOS6" s="287"/>
      <c r="JOT6" s="287"/>
      <c r="JOU6" s="287"/>
      <c r="JOV6" s="287"/>
      <c r="JOW6" s="287"/>
      <c r="JOX6" s="287"/>
      <c r="JOY6" s="287"/>
      <c r="JOZ6" s="287"/>
      <c r="JPA6" s="287"/>
      <c r="JPB6" s="287"/>
      <c r="JPC6" s="287"/>
      <c r="JPD6" s="287"/>
      <c r="JPE6" s="287"/>
      <c r="JPF6" s="287"/>
      <c r="JPG6" s="287"/>
      <c r="JPH6" s="287"/>
      <c r="JPI6" s="287"/>
      <c r="JPJ6" s="287"/>
      <c r="JPK6" s="287"/>
      <c r="JPL6" s="287"/>
      <c r="JPM6" s="287"/>
      <c r="JPN6" s="287"/>
      <c r="JPO6" s="287"/>
      <c r="JPP6" s="287"/>
      <c r="JPQ6" s="287"/>
      <c r="JPR6" s="287"/>
      <c r="JPS6" s="287"/>
      <c r="JPT6" s="287"/>
      <c r="JPU6" s="287"/>
      <c r="JPV6" s="287"/>
      <c r="JPW6" s="287"/>
      <c r="JPX6" s="287"/>
      <c r="JPY6" s="287"/>
      <c r="JPZ6" s="287"/>
      <c r="JQA6" s="287"/>
      <c r="JQB6" s="287"/>
      <c r="JQC6" s="287"/>
      <c r="JQD6" s="287"/>
      <c r="JQE6" s="287"/>
      <c r="JQF6" s="287"/>
      <c r="JQG6" s="287"/>
      <c r="JQH6" s="287"/>
      <c r="JQI6" s="287"/>
      <c r="JQJ6" s="287"/>
      <c r="JQK6" s="287"/>
      <c r="JQL6" s="287"/>
      <c r="JQM6" s="287"/>
      <c r="JQN6" s="287"/>
      <c r="JQO6" s="287"/>
      <c r="JQP6" s="287"/>
      <c r="JQQ6" s="287"/>
      <c r="JQR6" s="287"/>
      <c r="JQS6" s="287"/>
      <c r="JQT6" s="287"/>
      <c r="JQU6" s="287"/>
      <c r="JQV6" s="287"/>
      <c r="JQW6" s="287"/>
      <c r="JQX6" s="287"/>
      <c r="JQY6" s="287"/>
      <c r="JQZ6" s="287"/>
      <c r="JRA6" s="287"/>
      <c r="JRB6" s="287"/>
      <c r="JRC6" s="287"/>
      <c r="JRD6" s="287"/>
      <c r="JRE6" s="287"/>
      <c r="JRF6" s="287"/>
      <c r="JRG6" s="287"/>
      <c r="JRH6" s="287"/>
      <c r="JRI6" s="287"/>
      <c r="JRJ6" s="287"/>
      <c r="JRK6" s="287"/>
      <c r="JRL6" s="287"/>
      <c r="JRM6" s="287"/>
      <c r="JRN6" s="287"/>
      <c r="JRO6" s="287"/>
      <c r="JRP6" s="287"/>
      <c r="JRQ6" s="287"/>
      <c r="JRR6" s="287"/>
      <c r="JRS6" s="287"/>
      <c r="JRT6" s="287"/>
      <c r="JRU6" s="287"/>
      <c r="JRV6" s="287"/>
      <c r="JRW6" s="287"/>
      <c r="JRX6" s="287"/>
      <c r="JRY6" s="287"/>
      <c r="JRZ6" s="287"/>
      <c r="JSA6" s="287"/>
      <c r="JSB6" s="287"/>
      <c r="JSC6" s="287"/>
      <c r="JSD6" s="287"/>
      <c r="JSE6" s="287"/>
      <c r="JSF6" s="287"/>
      <c r="JSG6" s="287"/>
      <c r="JSH6" s="287"/>
      <c r="JSI6" s="287"/>
      <c r="JSJ6" s="287"/>
      <c r="JSK6" s="287"/>
      <c r="JSL6" s="287"/>
      <c r="JSM6" s="287"/>
      <c r="JSN6" s="287"/>
      <c r="JSO6" s="287"/>
      <c r="JSP6" s="287"/>
      <c r="JSQ6" s="287"/>
      <c r="JSR6" s="287"/>
      <c r="JSS6" s="287"/>
      <c r="JST6" s="287"/>
      <c r="JSU6" s="287"/>
      <c r="JSV6" s="287"/>
      <c r="JSW6" s="287"/>
      <c r="JSX6" s="287"/>
      <c r="JSY6" s="287"/>
      <c r="JSZ6" s="287"/>
      <c r="JTA6" s="287"/>
      <c r="JTB6" s="287"/>
      <c r="JTC6" s="287"/>
      <c r="JTD6" s="287"/>
      <c r="JTE6" s="287"/>
      <c r="JTF6" s="287"/>
      <c r="JTG6" s="287"/>
      <c r="JTH6" s="287"/>
      <c r="JTI6" s="287"/>
      <c r="JTJ6" s="287"/>
      <c r="JTK6" s="287"/>
      <c r="JTL6" s="287"/>
      <c r="JTM6" s="287"/>
      <c r="JTN6" s="287"/>
      <c r="JTO6" s="287"/>
      <c r="JTP6" s="287"/>
      <c r="JTQ6" s="287"/>
      <c r="JTR6" s="287"/>
      <c r="JTS6" s="287"/>
      <c r="JTT6" s="287"/>
      <c r="JTU6" s="287"/>
      <c r="JTV6" s="287"/>
      <c r="JTW6" s="287"/>
      <c r="JTX6" s="287"/>
      <c r="JTY6" s="287"/>
      <c r="JTZ6" s="287"/>
      <c r="JUA6" s="287"/>
      <c r="JUB6" s="287"/>
      <c r="JUC6" s="287"/>
      <c r="JUD6" s="287"/>
      <c r="JUE6" s="287"/>
      <c r="JUF6" s="287"/>
      <c r="JUG6" s="287"/>
      <c r="JUH6" s="287"/>
      <c r="JUI6" s="287"/>
      <c r="JUJ6" s="287"/>
      <c r="JUK6" s="287"/>
      <c r="JUL6" s="287"/>
      <c r="JUM6" s="287"/>
      <c r="JUN6" s="287"/>
      <c r="JUO6" s="287"/>
      <c r="JUP6" s="287"/>
      <c r="JUQ6" s="287"/>
      <c r="JUR6" s="287"/>
      <c r="JUS6" s="287"/>
      <c r="JUT6" s="287"/>
      <c r="JUU6" s="287"/>
      <c r="JUV6" s="287"/>
      <c r="JUW6" s="287"/>
      <c r="JUX6" s="287"/>
      <c r="JUY6" s="287"/>
      <c r="JUZ6" s="287"/>
      <c r="JVA6" s="287"/>
      <c r="JVB6" s="287"/>
      <c r="JVC6" s="287"/>
      <c r="JVD6" s="287"/>
      <c r="JVE6" s="287"/>
      <c r="JVF6" s="287"/>
      <c r="JVG6" s="287"/>
      <c r="JVH6" s="287"/>
      <c r="JVI6" s="287"/>
      <c r="JVJ6" s="287"/>
      <c r="JVK6" s="287"/>
      <c r="JVL6" s="287"/>
      <c r="JVM6" s="287"/>
      <c r="JVN6" s="287"/>
      <c r="JVO6" s="287"/>
      <c r="JVP6" s="287"/>
      <c r="JVQ6" s="287"/>
      <c r="JVR6" s="287"/>
      <c r="JVS6" s="287"/>
      <c r="JVT6" s="287"/>
      <c r="JVU6" s="287"/>
      <c r="JVV6" s="287"/>
      <c r="JVW6" s="287"/>
      <c r="JVX6" s="287"/>
      <c r="JVY6" s="287"/>
      <c r="JVZ6" s="287"/>
      <c r="JWA6" s="287"/>
      <c r="JWB6" s="287"/>
      <c r="JWC6" s="287"/>
      <c r="JWD6" s="287"/>
      <c r="JWE6" s="287"/>
      <c r="JWF6" s="287"/>
      <c r="JWG6" s="287"/>
      <c r="JWH6" s="287"/>
      <c r="JWI6" s="287"/>
      <c r="JWJ6" s="287"/>
      <c r="JWK6" s="287"/>
      <c r="JWL6" s="287"/>
      <c r="JWM6" s="287"/>
      <c r="JWN6" s="287"/>
      <c r="JWO6" s="287"/>
      <c r="JWP6" s="287"/>
      <c r="JWQ6" s="287"/>
      <c r="JWR6" s="287"/>
      <c r="JWS6" s="287"/>
      <c r="JWT6" s="287"/>
      <c r="JWU6" s="287"/>
      <c r="JWV6" s="287"/>
      <c r="JWW6" s="287"/>
      <c r="JWX6" s="287"/>
      <c r="JWY6" s="287"/>
      <c r="JWZ6" s="287"/>
      <c r="JXA6" s="287"/>
      <c r="JXB6" s="287"/>
      <c r="JXC6" s="287"/>
      <c r="JXD6" s="287"/>
      <c r="JXE6" s="287"/>
      <c r="JXF6" s="287"/>
      <c r="JXG6" s="287"/>
      <c r="JXH6" s="287"/>
      <c r="JXI6" s="287"/>
      <c r="JXJ6" s="287"/>
      <c r="JXK6" s="287"/>
      <c r="JXL6" s="287"/>
      <c r="JXM6" s="287"/>
      <c r="JXN6" s="287"/>
      <c r="JXO6" s="287"/>
      <c r="JXP6" s="287"/>
      <c r="JXQ6" s="287"/>
      <c r="JXR6" s="287"/>
      <c r="JXS6" s="287"/>
      <c r="JXT6" s="287"/>
      <c r="JXU6" s="287"/>
      <c r="JXV6" s="287"/>
      <c r="JXW6" s="287"/>
      <c r="JXX6" s="287"/>
      <c r="JXY6" s="287"/>
      <c r="JXZ6" s="287"/>
      <c r="JYA6" s="287"/>
      <c r="JYB6" s="287"/>
      <c r="JYC6" s="287"/>
      <c r="JYD6" s="287"/>
      <c r="JYE6" s="287"/>
      <c r="JYF6" s="287"/>
      <c r="JYG6" s="287"/>
      <c r="JYH6" s="287"/>
      <c r="JYI6" s="287"/>
      <c r="JYJ6" s="287"/>
      <c r="JYK6" s="287"/>
      <c r="JYL6" s="287"/>
      <c r="JYM6" s="287"/>
      <c r="JYN6" s="287"/>
      <c r="JYO6" s="287"/>
      <c r="JYP6" s="287"/>
      <c r="JYQ6" s="287"/>
      <c r="JYR6" s="287"/>
      <c r="JYS6" s="287"/>
      <c r="JYT6" s="287"/>
      <c r="JYU6" s="287"/>
      <c r="JYV6" s="287"/>
      <c r="JYW6" s="287"/>
      <c r="JYX6" s="287"/>
      <c r="JYY6" s="287"/>
      <c r="JYZ6" s="287"/>
      <c r="JZA6" s="287"/>
      <c r="JZB6" s="287"/>
      <c r="JZC6" s="287"/>
      <c r="JZD6" s="287"/>
      <c r="JZE6" s="287"/>
      <c r="JZF6" s="287"/>
      <c r="JZG6" s="287"/>
      <c r="JZH6" s="287"/>
      <c r="JZI6" s="287"/>
      <c r="JZJ6" s="287"/>
      <c r="JZK6" s="287"/>
      <c r="JZL6" s="287"/>
      <c r="JZM6" s="287"/>
      <c r="JZN6" s="287"/>
      <c r="JZO6" s="287"/>
      <c r="JZP6" s="287"/>
      <c r="JZQ6" s="287"/>
      <c r="JZR6" s="287"/>
      <c r="JZS6" s="287"/>
      <c r="JZT6" s="287"/>
      <c r="JZU6" s="287"/>
      <c r="JZV6" s="287"/>
      <c r="JZW6" s="287"/>
      <c r="JZX6" s="287"/>
      <c r="JZY6" s="287"/>
      <c r="JZZ6" s="287"/>
      <c r="KAA6" s="287"/>
      <c r="KAB6" s="287"/>
      <c r="KAC6" s="287"/>
      <c r="KAD6" s="287"/>
      <c r="KAE6" s="287"/>
      <c r="KAF6" s="287"/>
      <c r="KAG6" s="287"/>
      <c r="KAH6" s="287"/>
      <c r="KAI6" s="287"/>
      <c r="KAJ6" s="287"/>
      <c r="KAK6" s="287"/>
      <c r="KAL6" s="287"/>
      <c r="KAM6" s="287"/>
      <c r="KAN6" s="287"/>
      <c r="KAO6" s="287"/>
      <c r="KAP6" s="287"/>
      <c r="KAQ6" s="287"/>
      <c r="KAR6" s="287"/>
      <c r="KAS6" s="287"/>
      <c r="KAT6" s="287"/>
      <c r="KAU6" s="287"/>
      <c r="KAV6" s="287"/>
      <c r="KAW6" s="287"/>
      <c r="KAX6" s="287"/>
      <c r="KAY6" s="287"/>
      <c r="KAZ6" s="287"/>
      <c r="KBA6" s="287"/>
      <c r="KBB6" s="287"/>
      <c r="KBC6" s="287"/>
      <c r="KBD6" s="287"/>
      <c r="KBE6" s="287"/>
      <c r="KBF6" s="287"/>
      <c r="KBG6" s="287"/>
      <c r="KBH6" s="287"/>
      <c r="KBI6" s="287"/>
      <c r="KBJ6" s="287"/>
      <c r="KBK6" s="287"/>
      <c r="KBL6" s="287"/>
      <c r="KBM6" s="287"/>
      <c r="KBN6" s="287"/>
      <c r="KBO6" s="287"/>
      <c r="KBP6" s="287"/>
      <c r="KBQ6" s="287"/>
      <c r="KBR6" s="287"/>
      <c r="KBS6" s="287"/>
      <c r="KBT6" s="287"/>
      <c r="KBU6" s="287"/>
      <c r="KBV6" s="287"/>
      <c r="KBW6" s="287"/>
      <c r="KBX6" s="287"/>
      <c r="KBY6" s="287"/>
      <c r="KBZ6" s="287"/>
      <c r="KCA6" s="287"/>
      <c r="KCB6" s="287"/>
      <c r="KCC6" s="287"/>
      <c r="KCD6" s="287"/>
      <c r="KCE6" s="287"/>
      <c r="KCF6" s="287"/>
      <c r="KCG6" s="287"/>
      <c r="KCH6" s="287"/>
      <c r="KCI6" s="287"/>
      <c r="KCJ6" s="287"/>
      <c r="KCK6" s="287"/>
      <c r="KCL6" s="287"/>
      <c r="KCM6" s="287"/>
      <c r="KCN6" s="287"/>
      <c r="KCO6" s="287"/>
      <c r="KCP6" s="287"/>
      <c r="KCQ6" s="287"/>
      <c r="KCR6" s="287"/>
      <c r="KCS6" s="287"/>
      <c r="KCT6" s="287"/>
      <c r="KCU6" s="287"/>
      <c r="KCV6" s="287"/>
      <c r="KCW6" s="287"/>
      <c r="KCX6" s="287"/>
      <c r="KCY6" s="287"/>
      <c r="KCZ6" s="287"/>
      <c r="KDA6" s="287"/>
      <c r="KDB6" s="287"/>
      <c r="KDC6" s="287"/>
      <c r="KDD6" s="287"/>
      <c r="KDE6" s="287"/>
      <c r="KDF6" s="287"/>
      <c r="KDG6" s="287"/>
      <c r="KDH6" s="287"/>
      <c r="KDI6" s="287"/>
      <c r="KDJ6" s="287"/>
      <c r="KDK6" s="287"/>
      <c r="KDL6" s="287"/>
      <c r="KDM6" s="287"/>
      <c r="KDN6" s="287"/>
      <c r="KDO6" s="287"/>
      <c r="KDP6" s="287"/>
      <c r="KDQ6" s="287"/>
      <c r="KDR6" s="287"/>
      <c r="KDS6" s="287"/>
      <c r="KDT6" s="287"/>
      <c r="KDU6" s="287"/>
      <c r="KDV6" s="287"/>
      <c r="KDW6" s="287"/>
      <c r="KDX6" s="287"/>
      <c r="KDY6" s="287"/>
      <c r="KDZ6" s="287"/>
      <c r="KEA6" s="287"/>
      <c r="KEB6" s="287"/>
      <c r="KEC6" s="287"/>
      <c r="KED6" s="287"/>
      <c r="KEE6" s="287"/>
      <c r="KEF6" s="287"/>
      <c r="KEG6" s="287"/>
      <c r="KEH6" s="287"/>
      <c r="KEI6" s="287"/>
      <c r="KEJ6" s="287"/>
      <c r="KEK6" s="287"/>
      <c r="KEL6" s="287"/>
      <c r="KEM6" s="287"/>
      <c r="KEN6" s="287"/>
      <c r="KEO6" s="287"/>
      <c r="KEP6" s="287"/>
      <c r="KEQ6" s="287"/>
      <c r="KER6" s="287"/>
      <c r="KES6" s="287"/>
      <c r="KET6" s="287"/>
      <c r="KEU6" s="287"/>
      <c r="KEV6" s="287"/>
      <c r="KEW6" s="287"/>
      <c r="KEX6" s="287"/>
      <c r="KEY6" s="287"/>
      <c r="KEZ6" s="287"/>
      <c r="KFA6" s="287"/>
      <c r="KFB6" s="287"/>
      <c r="KFC6" s="287"/>
      <c r="KFD6" s="287"/>
      <c r="KFE6" s="287"/>
      <c r="KFF6" s="287"/>
      <c r="KFG6" s="287"/>
      <c r="KFH6" s="287"/>
      <c r="KFI6" s="287"/>
      <c r="KFJ6" s="287"/>
      <c r="KFK6" s="287"/>
      <c r="KFL6" s="287"/>
      <c r="KFM6" s="287"/>
      <c r="KFN6" s="287"/>
      <c r="KFO6" s="287"/>
      <c r="KFP6" s="287"/>
      <c r="KFQ6" s="287"/>
      <c r="KFR6" s="287"/>
      <c r="KFS6" s="287"/>
      <c r="KFT6" s="287"/>
      <c r="KFU6" s="287"/>
      <c r="KFV6" s="287"/>
      <c r="KFW6" s="287"/>
      <c r="KFX6" s="287"/>
      <c r="KFY6" s="287"/>
      <c r="KFZ6" s="287"/>
      <c r="KGA6" s="287"/>
      <c r="KGB6" s="287"/>
      <c r="KGC6" s="287"/>
      <c r="KGD6" s="287"/>
      <c r="KGE6" s="287"/>
      <c r="KGF6" s="287"/>
      <c r="KGG6" s="287"/>
      <c r="KGH6" s="287"/>
      <c r="KGI6" s="287"/>
      <c r="KGJ6" s="287"/>
      <c r="KGK6" s="287"/>
      <c r="KGL6" s="287"/>
      <c r="KGM6" s="287"/>
      <c r="KGN6" s="287"/>
      <c r="KGO6" s="287"/>
      <c r="KGP6" s="287"/>
      <c r="KGQ6" s="287"/>
      <c r="KGR6" s="287"/>
      <c r="KGS6" s="287"/>
      <c r="KGT6" s="287"/>
      <c r="KGU6" s="287"/>
      <c r="KGV6" s="287"/>
      <c r="KGW6" s="287"/>
      <c r="KGX6" s="287"/>
      <c r="KGY6" s="287"/>
      <c r="KGZ6" s="287"/>
      <c r="KHA6" s="287"/>
      <c r="KHB6" s="287"/>
      <c r="KHC6" s="287"/>
      <c r="KHD6" s="287"/>
      <c r="KHE6" s="287"/>
      <c r="KHF6" s="287"/>
      <c r="KHG6" s="287"/>
      <c r="KHH6" s="287"/>
      <c r="KHI6" s="287"/>
      <c r="KHJ6" s="287"/>
      <c r="KHK6" s="287"/>
      <c r="KHL6" s="287"/>
      <c r="KHM6" s="287"/>
      <c r="KHN6" s="287"/>
      <c r="KHO6" s="287"/>
      <c r="KHP6" s="287"/>
      <c r="KHQ6" s="287"/>
      <c r="KHR6" s="287"/>
      <c r="KHS6" s="287"/>
      <c r="KHT6" s="287"/>
      <c r="KHU6" s="287"/>
      <c r="KHV6" s="287"/>
      <c r="KHW6" s="287"/>
      <c r="KHX6" s="287"/>
      <c r="KHY6" s="287"/>
      <c r="KHZ6" s="287"/>
      <c r="KIA6" s="287"/>
      <c r="KIB6" s="287"/>
      <c r="KIC6" s="287"/>
      <c r="KID6" s="287"/>
      <c r="KIE6" s="287"/>
      <c r="KIF6" s="287"/>
      <c r="KIG6" s="287"/>
      <c r="KIH6" s="287"/>
      <c r="KII6" s="287"/>
      <c r="KIJ6" s="287"/>
      <c r="KIK6" s="287"/>
      <c r="KIL6" s="287"/>
      <c r="KIM6" s="287"/>
      <c r="KIN6" s="287"/>
      <c r="KIO6" s="287"/>
      <c r="KIP6" s="287"/>
      <c r="KIQ6" s="287"/>
      <c r="KIR6" s="287"/>
      <c r="KIS6" s="287"/>
      <c r="KIT6" s="287"/>
      <c r="KIU6" s="287"/>
      <c r="KIV6" s="287"/>
      <c r="KIW6" s="287"/>
      <c r="KIX6" s="287"/>
      <c r="KIY6" s="287"/>
      <c r="KIZ6" s="287"/>
      <c r="KJA6" s="287"/>
      <c r="KJB6" s="287"/>
      <c r="KJC6" s="287"/>
      <c r="KJD6" s="287"/>
      <c r="KJE6" s="287"/>
      <c r="KJF6" s="287"/>
      <c r="KJG6" s="287"/>
      <c r="KJH6" s="287"/>
      <c r="KJI6" s="287"/>
      <c r="KJJ6" s="287"/>
      <c r="KJK6" s="287"/>
      <c r="KJL6" s="287"/>
      <c r="KJM6" s="287"/>
      <c r="KJN6" s="287"/>
      <c r="KJO6" s="287"/>
      <c r="KJP6" s="287"/>
      <c r="KJQ6" s="287"/>
      <c r="KJR6" s="287"/>
      <c r="KJS6" s="287"/>
      <c r="KJT6" s="287"/>
      <c r="KJU6" s="287"/>
      <c r="KJV6" s="287"/>
      <c r="KJW6" s="287"/>
      <c r="KJX6" s="287"/>
      <c r="KJY6" s="287"/>
      <c r="KJZ6" s="287"/>
      <c r="KKA6" s="287"/>
      <c r="KKB6" s="287"/>
      <c r="KKC6" s="287"/>
      <c r="KKD6" s="287"/>
      <c r="KKE6" s="287"/>
      <c r="KKF6" s="287"/>
      <c r="KKG6" s="287"/>
      <c r="KKH6" s="287"/>
      <c r="KKI6" s="287"/>
      <c r="KKJ6" s="287"/>
      <c r="KKK6" s="287"/>
      <c r="KKL6" s="287"/>
      <c r="KKM6" s="287"/>
      <c r="KKN6" s="287"/>
      <c r="KKO6" s="287"/>
      <c r="KKP6" s="287"/>
      <c r="KKQ6" s="287"/>
      <c r="KKR6" s="287"/>
      <c r="KKS6" s="287"/>
      <c r="KKT6" s="287"/>
      <c r="KKU6" s="287"/>
      <c r="KKV6" s="287"/>
      <c r="KKW6" s="287"/>
      <c r="KKX6" s="287"/>
      <c r="KKY6" s="287"/>
      <c r="KKZ6" s="287"/>
      <c r="KLA6" s="287"/>
      <c r="KLB6" s="287"/>
      <c r="KLC6" s="287"/>
      <c r="KLD6" s="287"/>
      <c r="KLE6" s="287"/>
      <c r="KLF6" s="287"/>
      <c r="KLG6" s="287"/>
      <c r="KLH6" s="287"/>
      <c r="KLI6" s="287"/>
      <c r="KLJ6" s="287"/>
      <c r="KLK6" s="287"/>
      <c r="KLL6" s="287"/>
      <c r="KLM6" s="287"/>
      <c r="KLN6" s="287"/>
      <c r="KLO6" s="287"/>
      <c r="KLP6" s="287"/>
      <c r="KLQ6" s="287"/>
      <c r="KLR6" s="287"/>
      <c r="KLS6" s="287"/>
      <c r="KLT6" s="287"/>
      <c r="KLU6" s="287"/>
      <c r="KLV6" s="287"/>
      <c r="KLW6" s="287"/>
      <c r="KLX6" s="287"/>
      <c r="KLY6" s="287"/>
      <c r="KLZ6" s="287"/>
      <c r="KMA6" s="287"/>
      <c r="KMB6" s="287"/>
      <c r="KMC6" s="287"/>
      <c r="KMD6" s="287"/>
      <c r="KME6" s="287"/>
      <c r="KMF6" s="287"/>
      <c r="KMG6" s="287"/>
      <c r="KMH6" s="287"/>
      <c r="KMI6" s="287"/>
      <c r="KMJ6" s="287"/>
      <c r="KMK6" s="287"/>
      <c r="KML6" s="287"/>
      <c r="KMM6" s="287"/>
      <c r="KMN6" s="287"/>
      <c r="KMO6" s="287"/>
      <c r="KMP6" s="287"/>
      <c r="KMQ6" s="287"/>
      <c r="KMR6" s="287"/>
      <c r="KMS6" s="287"/>
      <c r="KMT6" s="287"/>
      <c r="KMU6" s="287"/>
      <c r="KMV6" s="287"/>
      <c r="KMW6" s="287"/>
      <c r="KMX6" s="287"/>
      <c r="KMY6" s="287"/>
      <c r="KMZ6" s="287"/>
      <c r="KNA6" s="287"/>
      <c r="KNB6" s="287"/>
      <c r="KNC6" s="287"/>
      <c r="KND6" s="287"/>
      <c r="KNE6" s="287"/>
      <c r="KNF6" s="287"/>
      <c r="KNG6" s="287"/>
      <c r="KNH6" s="287"/>
      <c r="KNI6" s="287"/>
      <c r="KNJ6" s="287"/>
      <c r="KNK6" s="287"/>
      <c r="KNL6" s="287"/>
      <c r="KNM6" s="287"/>
      <c r="KNN6" s="287"/>
      <c r="KNO6" s="287"/>
      <c r="KNP6" s="287"/>
      <c r="KNQ6" s="287"/>
      <c r="KNR6" s="287"/>
      <c r="KNS6" s="287"/>
      <c r="KNT6" s="287"/>
      <c r="KNU6" s="287"/>
      <c r="KNV6" s="287"/>
      <c r="KNW6" s="287"/>
      <c r="KNX6" s="287"/>
      <c r="KNY6" s="287"/>
      <c r="KNZ6" s="287"/>
      <c r="KOA6" s="287"/>
      <c r="KOB6" s="287"/>
      <c r="KOC6" s="287"/>
      <c r="KOD6" s="287"/>
      <c r="KOE6" s="287"/>
      <c r="KOF6" s="287"/>
      <c r="KOG6" s="287"/>
      <c r="KOH6" s="287"/>
      <c r="KOI6" s="287"/>
      <c r="KOJ6" s="287"/>
      <c r="KOK6" s="287"/>
      <c r="KOL6" s="287"/>
      <c r="KOM6" s="287"/>
      <c r="KON6" s="287"/>
      <c r="KOO6" s="287"/>
      <c r="KOP6" s="287"/>
      <c r="KOQ6" s="287"/>
      <c r="KOR6" s="287"/>
      <c r="KOS6" s="287"/>
      <c r="KOT6" s="287"/>
      <c r="KOU6" s="287"/>
      <c r="KOV6" s="287"/>
      <c r="KOW6" s="287"/>
      <c r="KOX6" s="287"/>
      <c r="KOY6" s="287"/>
      <c r="KOZ6" s="287"/>
      <c r="KPA6" s="287"/>
      <c r="KPB6" s="287"/>
      <c r="KPC6" s="287"/>
      <c r="KPD6" s="287"/>
      <c r="KPE6" s="287"/>
      <c r="KPF6" s="287"/>
      <c r="KPG6" s="287"/>
      <c r="KPH6" s="287"/>
      <c r="KPI6" s="287"/>
      <c r="KPJ6" s="287"/>
      <c r="KPK6" s="287"/>
      <c r="KPL6" s="287"/>
      <c r="KPM6" s="287"/>
      <c r="KPN6" s="287"/>
      <c r="KPO6" s="287"/>
      <c r="KPP6" s="287"/>
      <c r="KPQ6" s="287"/>
      <c r="KPR6" s="287"/>
      <c r="KPS6" s="287"/>
      <c r="KPT6" s="287"/>
      <c r="KPU6" s="287"/>
      <c r="KPV6" s="287"/>
      <c r="KPW6" s="287"/>
      <c r="KPX6" s="287"/>
      <c r="KPY6" s="287"/>
      <c r="KPZ6" s="287"/>
      <c r="KQA6" s="287"/>
      <c r="KQB6" s="287"/>
      <c r="KQC6" s="287"/>
      <c r="KQD6" s="287"/>
      <c r="KQE6" s="287"/>
      <c r="KQF6" s="287"/>
      <c r="KQG6" s="287"/>
      <c r="KQH6" s="287"/>
      <c r="KQI6" s="287"/>
      <c r="KQJ6" s="287"/>
      <c r="KQK6" s="287"/>
      <c r="KQL6" s="287"/>
      <c r="KQM6" s="287"/>
      <c r="KQN6" s="287"/>
      <c r="KQO6" s="287"/>
      <c r="KQP6" s="287"/>
      <c r="KQQ6" s="287"/>
      <c r="KQR6" s="287"/>
      <c r="KQS6" s="287"/>
      <c r="KQT6" s="287"/>
      <c r="KQU6" s="287"/>
      <c r="KQV6" s="287"/>
      <c r="KQW6" s="287"/>
      <c r="KQX6" s="287"/>
      <c r="KQY6" s="287"/>
      <c r="KQZ6" s="287"/>
      <c r="KRA6" s="287"/>
      <c r="KRB6" s="287"/>
      <c r="KRC6" s="287"/>
      <c r="KRD6" s="287"/>
      <c r="KRE6" s="287"/>
      <c r="KRF6" s="287"/>
      <c r="KRG6" s="287"/>
      <c r="KRH6" s="287"/>
      <c r="KRI6" s="287"/>
      <c r="KRJ6" s="287"/>
      <c r="KRK6" s="287"/>
      <c r="KRL6" s="287"/>
      <c r="KRM6" s="287"/>
      <c r="KRN6" s="287"/>
      <c r="KRO6" s="287"/>
      <c r="KRP6" s="287"/>
      <c r="KRQ6" s="287"/>
      <c r="KRR6" s="287"/>
      <c r="KRS6" s="287"/>
      <c r="KRT6" s="287"/>
      <c r="KRU6" s="287"/>
      <c r="KRV6" s="287"/>
      <c r="KRW6" s="287"/>
      <c r="KRX6" s="287"/>
      <c r="KRY6" s="287"/>
      <c r="KRZ6" s="287"/>
      <c r="KSA6" s="287"/>
      <c r="KSB6" s="287"/>
      <c r="KSC6" s="287"/>
      <c r="KSD6" s="287"/>
      <c r="KSE6" s="287"/>
      <c r="KSF6" s="287"/>
      <c r="KSG6" s="287"/>
      <c r="KSH6" s="287"/>
      <c r="KSI6" s="287"/>
      <c r="KSJ6" s="287"/>
      <c r="KSK6" s="287"/>
      <c r="KSL6" s="287"/>
      <c r="KSM6" s="287"/>
      <c r="KSN6" s="287"/>
      <c r="KSO6" s="287"/>
      <c r="KSP6" s="287"/>
      <c r="KSQ6" s="287"/>
      <c r="KSR6" s="287"/>
      <c r="KSS6" s="287"/>
      <c r="KST6" s="287"/>
      <c r="KSU6" s="287"/>
      <c r="KSV6" s="287"/>
      <c r="KSW6" s="287"/>
      <c r="KSX6" s="287"/>
      <c r="KSY6" s="287"/>
      <c r="KSZ6" s="287"/>
      <c r="KTA6" s="287"/>
      <c r="KTB6" s="287"/>
      <c r="KTC6" s="287"/>
      <c r="KTD6" s="287"/>
      <c r="KTE6" s="287"/>
      <c r="KTF6" s="287"/>
      <c r="KTG6" s="287"/>
      <c r="KTH6" s="287"/>
      <c r="KTI6" s="287"/>
      <c r="KTJ6" s="287"/>
      <c r="KTK6" s="287"/>
      <c r="KTL6" s="287"/>
      <c r="KTM6" s="287"/>
      <c r="KTN6" s="287"/>
      <c r="KTO6" s="287"/>
      <c r="KTP6" s="287"/>
      <c r="KTQ6" s="287"/>
      <c r="KTR6" s="287"/>
      <c r="KTS6" s="287"/>
      <c r="KTT6" s="287"/>
      <c r="KTU6" s="287"/>
      <c r="KTV6" s="287"/>
      <c r="KTW6" s="287"/>
      <c r="KTX6" s="287"/>
      <c r="KTY6" s="287"/>
      <c r="KTZ6" s="287"/>
      <c r="KUA6" s="287"/>
      <c r="KUB6" s="287"/>
      <c r="KUC6" s="287"/>
      <c r="KUD6" s="287"/>
      <c r="KUE6" s="287"/>
      <c r="KUF6" s="287"/>
      <c r="KUG6" s="287"/>
      <c r="KUH6" s="287"/>
      <c r="KUI6" s="287"/>
      <c r="KUJ6" s="287"/>
      <c r="KUK6" s="287"/>
      <c r="KUL6" s="287"/>
      <c r="KUM6" s="287"/>
      <c r="KUN6" s="287"/>
      <c r="KUO6" s="287"/>
      <c r="KUP6" s="287"/>
      <c r="KUQ6" s="287"/>
      <c r="KUR6" s="287"/>
      <c r="KUS6" s="287"/>
      <c r="KUT6" s="287"/>
      <c r="KUU6" s="287"/>
      <c r="KUV6" s="287"/>
      <c r="KUW6" s="287"/>
      <c r="KUX6" s="287"/>
      <c r="KUY6" s="287"/>
      <c r="KUZ6" s="287"/>
      <c r="KVA6" s="287"/>
      <c r="KVB6" s="287"/>
      <c r="KVC6" s="287"/>
      <c r="KVD6" s="287"/>
      <c r="KVE6" s="287"/>
      <c r="KVF6" s="287"/>
      <c r="KVG6" s="287"/>
      <c r="KVH6" s="287"/>
      <c r="KVI6" s="287"/>
      <c r="KVJ6" s="287"/>
      <c r="KVK6" s="287"/>
      <c r="KVL6" s="287"/>
      <c r="KVM6" s="287"/>
      <c r="KVN6" s="287"/>
      <c r="KVO6" s="287"/>
      <c r="KVP6" s="287"/>
      <c r="KVQ6" s="287"/>
      <c r="KVR6" s="287"/>
      <c r="KVS6" s="287"/>
      <c r="KVT6" s="287"/>
      <c r="KVU6" s="287"/>
      <c r="KVV6" s="287"/>
      <c r="KVW6" s="287"/>
      <c r="KVX6" s="287"/>
      <c r="KVY6" s="287"/>
      <c r="KVZ6" s="287"/>
      <c r="KWA6" s="287"/>
      <c r="KWB6" s="287"/>
      <c r="KWC6" s="287"/>
      <c r="KWD6" s="287"/>
      <c r="KWE6" s="287"/>
      <c r="KWF6" s="287"/>
      <c r="KWG6" s="287"/>
      <c r="KWH6" s="287"/>
      <c r="KWI6" s="287"/>
      <c r="KWJ6" s="287"/>
      <c r="KWK6" s="287"/>
      <c r="KWL6" s="287"/>
      <c r="KWM6" s="287"/>
      <c r="KWN6" s="287"/>
      <c r="KWO6" s="287"/>
      <c r="KWP6" s="287"/>
      <c r="KWQ6" s="287"/>
      <c r="KWR6" s="287"/>
      <c r="KWS6" s="287"/>
      <c r="KWT6" s="287"/>
      <c r="KWU6" s="287"/>
      <c r="KWV6" s="287"/>
      <c r="KWW6" s="287"/>
      <c r="KWX6" s="287"/>
      <c r="KWY6" s="287"/>
      <c r="KWZ6" s="287"/>
      <c r="KXA6" s="287"/>
      <c r="KXB6" s="287"/>
      <c r="KXC6" s="287"/>
      <c r="KXD6" s="287"/>
      <c r="KXE6" s="287"/>
      <c r="KXF6" s="287"/>
      <c r="KXG6" s="287"/>
      <c r="KXH6" s="287"/>
      <c r="KXI6" s="287"/>
      <c r="KXJ6" s="287"/>
      <c r="KXK6" s="287"/>
      <c r="KXL6" s="287"/>
      <c r="KXM6" s="287"/>
      <c r="KXN6" s="287"/>
      <c r="KXO6" s="287"/>
      <c r="KXP6" s="287"/>
      <c r="KXQ6" s="287"/>
      <c r="KXR6" s="287"/>
      <c r="KXS6" s="287"/>
      <c r="KXT6" s="287"/>
      <c r="KXU6" s="287"/>
      <c r="KXV6" s="287"/>
      <c r="KXW6" s="287"/>
      <c r="KXX6" s="287"/>
      <c r="KXY6" s="287"/>
      <c r="KXZ6" s="287"/>
      <c r="KYA6" s="287"/>
      <c r="KYB6" s="287"/>
      <c r="KYC6" s="287"/>
      <c r="KYD6" s="287"/>
      <c r="KYE6" s="287"/>
      <c r="KYF6" s="287"/>
      <c r="KYG6" s="287"/>
      <c r="KYH6" s="287"/>
      <c r="KYI6" s="287"/>
      <c r="KYJ6" s="287"/>
      <c r="KYK6" s="287"/>
      <c r="KYL6" s="287"/>
      <c r="KYM6" s="287"/>
      <c r="KYN6" s="287"/>
      <c r="KYO6" s="287"/>
      <c r="KYP6" s="287"/>
      <c r="KYQ6" s="287"/>
      <c r="KYR6" s="287"/>
      <c r="KYS6" s="287"/>
      <c r="KYT6" s="287"/>
      <c r="KYU6" s="287"/>
      <c r="KYV6" s="287"/>
      <c r="KYW6" s="287"/>
      <c r="KYX6" s="287"/>
      <c r="KYY6" s="287"/>
      <c r="KYZ6" s="287"/>
      <c r="KZA6" s="287"/>
      <c r="KZB6" s="287"/>
      <c r="KZC6" s="287"/>
      <c r="KZD6" s="287"/>
      <c r="KZE6" s="287"/>
      <c r="KZF6" s="287"/>
      <c r="KZG6" s="287"/>
      <c r="KZH6" s="287"/>
      <c r="KZI6" s="287"/>
      <c r="KZJ6" s="287"/>
      <c r="KZK6" s="287"/>
      <c r="KZL6" s="287"/>
      <c r="KZM6" s="287"/>
      <c r="KZN6" s="287"/>
      <c r="KZO6" s="287"/>
      <c r="KZP6" s="287"/>
      <c r="KZQ6" s="287"/>
      <c r="KZR6" s="287"/>
      <c r="KZS6" s="287"/>
      <c r="KZT6" s="287"/>
      <c r="KZU6" s="287"/>
      <c r="KZV6" s="287"/>
      <c r="KZW6" s="287"/>
      <c r="KZX6" s="287"/>
      <c r="KZY6" s="287"/>
      <c r="KZZ6" s="287"/>
      <c r="LAA6" s="287"/>
      <c r="LAB6" s="287"/>
      <c r="LAC6" s="287"/>
      <c r="LAD6" s="287"/>
      <c r="LAE6" s="287"/>
      <c r="LAF6" s="287"/>
      <c r="LAG6" s="287"/>
      <c r="LAH6" s="287"/>
      <c r="LAI6" s="287"/>
      <c r="LAJ6" s="287"/>
      <c r="LAK6" s="287"/>
      <c r="LAL6" s="287"/>
      <c r="LAM6" s="287"/>
      <c r="LAN6" s="287"/>
      <c r="LAO6" s="287"/>
      <c r="LAP6" s="287"/>
      <c r="LAQ6" s="287"/>
      <c r="LAR6" s="287"/>
      <c r="LAS6" s="287"/>
      <c r="LAT6" s="287"/>
      <c r="LAU6" s="287"/>
      <c r="LAV6" s="287"/>
      <c r="LAW6" s="287"/>
      <c r="LAX6" s="287"/>
      <c r="LAY6" s="287"/>
      <c r="LAZ6" s="287"/>
      <c r="LBA6" s="287"/>
      <c r="LBB6" s="287"/>
      <c r="LBC6" s="287"/>
      <c r="LBD6" s="287"/>
      <c r="LBE6" s="287"/>
      <c r="LBF6" s="287"/>
      <c r="LBG6" s="287"/>
      <c r="LBH6" s="287"/>
      <c r="LBI6" s="287"/>
      <c r="LBJ6" s="287"/>
      <c r="LBK6" s="287"/>
      <c r="LBL6" s="287"/>
      <c r="LBM6" s="287"/>
      <c r="LBN6" s="287"/>
      <c r="LBO6" s="287"/>
      <c r="LBP6" s="287"/>
      <c r="LBQ6" s="287"/>
      <c r="LBR6" s="287"/>
      <c r="LBS6" s="287"/>
      <c r="LBT6" s="287"/>
      <c r="LBU6" s="287"/>
      <c r="LBV6" s="287"/>
      <c r="LBW6" s="287"/>
      <c r="LBX6" s="287"/>
      <c r="LBY6" s="287"/>
      <c r="LBZ6" s="287"/>
      <c r="LCA6" s="287"/>
      <c r="LCB6" s="287"/>
      <c r="LCC6" s="287"/>
      <c r="LCD6" s="287"/>
      <c r="LCE6" s="287"/>
      <c r="LCF6" s="287"/>
      <c r="LCG6" s="287"/>
      <c r="LCH6" s="287"/>
      <c r="LCI6" s="287"/>
      <c r="LCJ6" s="287"/>
      <c r="LCK6" s="287"/>
      <c r="LCL6" s="287"/>
      <c r="LCM6" s="287"/>
      <c r="LCN6" s="287"/>
      <c r="LCO6" s="287"/>
      <c r="LCP6" s="287"/>
      <c r="LCQ6" s="287"/>
      <c r="LCR6" s="287"/>
      <c r="LCS6" s="287"/>
      <c r="LCT6" s="287"/>
      <c r="LCU6" s="287"/>
      <c r="LCV6" s="287"/>
      <c r="LCW6" s="287"/>
      <c r="LCX6" s="287"/>
      <c r="LCY6" s="287"/>
      <c r="LCZ6" s="287"/>
      <c r="LDA6" s="287"/>
      <c r="LDB6" s="287"/>
      <c r="LDC6" s="287"/>
      <c r="LDD6" s="287"/>
      <c r="LDE6" s="287"/>
      <c r="LDF6" s="287"/>
      <c r="LDG6" s="287"/>
      <c r="LDH6" s="287"/>
      <c r="LDI6" s="287"/>
      <c r="LDJ6" s="287"/>
      <c r="LDK6" s="287"/>
      <c r="LDL6" s="287"/>
      <c r="LDM6" s="287"/>
      <c r="LDN6" s="287"/>
      <c r="LDO6" s="287"/>
      <c r="LDP6" s="287"/>
      <c r="LDQ6" s="287"/>
      <c r="LDR6" s="287"/>
      <c r="LDS6" s="287"/>
      <c r="LDT6" s="287"/>
      <c r="LDU6" s="287"/>
      <c r="LDV6" s="287"/>
      <c r="LDW6" s="287"/>
      <c r="LDX6" s="287"/>
      <c r="LDY6" s="287"/>
      <c r="LDZ6" s="287"/>
      <c r="LEA6" s="287"/>
      <c r="LEB6" s="287"/>
      <c r="LEC6" s="287"/>
      <c r="LED6" s="287"/>
      <c r="LEE6" s="287"/>
      <c r="LEF6" s="287"/>
      <c r="LEG6" s="287"/>
      <c r="LEH6" s="287"/>
      <c r="LEI6" s="287"/>
      <c r="LEJ6" s="287"/>
      <c r="LEK6" s="287"/>
      <c r="LEL6" s="287"/>
      <c r="LEM6" s="287"/>
      <c r="LEN6" s="287"/>
      <c r="LEO6" s="287"/>
      <c r="LEP6" s="287"/>
      <c r="LEQ6" s="287"/>
      <c r="LER6" s="287"/>
      <c r="LES6" s="287"/>
      <c r="LET6" s="287"/>
      <c r="LEU6" s="287"/>
      <c r="LEV6" s="287"/>
      <c r="LEW6" s="287"/>
      <c r="LEX6" s="287"/>
      <c r="LEY6" s="287"/>
      <c r="LEZ6" s="287"/>
      <c r="LFA6" s="287"/>
      <c r="LFB6" s="287"/>
      <c r="LFC6" s="287"/>
      <c r="LFD6" s="287"/>
      <c r="LFE6" s="287"/>
      <c r="LFF6" s="287"/>
      <c r="LFG6" s="287"/>
      <c r="LFH6" s="287"/>
      <c r="LFI6" s="287"/>
      <c r="LFJ6" s="287"/>
      <c r="LFK6" s="287"/>
      <c r="LFL6" s="287"/>
      <c r="LFM6" s="287"/>
      <c r="LFN6" s="287"/>
      <c r="LFO6" s="287"/>
      <c r="LFP6" s="287"/>
      <c r="LFQ6" s="287"/>
      <c r="LFR6" s="287"/>
      <c r="LFS6" s="287"/>
      <c r="LFT6" s="287"/>
      <c r="LFU6" s="287"/>
      <c r="LFV6" s="287"/>
      <c r="LFW6" s="287"/>
      <c r="LFX6" s="287"/>
      <c r="LFY6" s="287"/>
      <c r="LFZ6" s="287"/>
      <c r="LGA6" s="287"/>
      <c r="LGB6" s="287"/>
      <c r="LGC6" s="287"/>
      <c r="LGD6" s="287"/>
      <c r="LGE6" s="287"/>
      <c r="LGF6" s="287"/>
      <c r="LGG6" s="287"/>
      <c r="LGH6" s="287"/>
      <c r="LGI6" s="287"/>
      <c r="LGJ6" s="287"/>
      <c r="LGK6" s="287"/>
      <c r="LGL6" s="287"/>
      <c r="LGM6" s="287"/>
      <c r="LGN6" s="287"/>
      <c r="LGO6" s="287"/>
      <c r="LGP6" s="287"/>
      <c r="LGQ6" s="287"/>
      <c r="LGR6" s="287"/>
      <c r="LGS6" s="287"/>
      <c r="LGT6" s="287"/>
      <c r="LGU6" s="287"/>
      <c r="LGV6" s="287"/>
      <c r="LGW6" s="287"/>
      <c r="LGX6" s="287"/>
      <c r="LGY6" s="287"/>
      <c r="LGZ6" s="287"/>
      <c r="LHA6" s="287"/>
      <c r="LHB6" s="287"/>
      <c r="LHC6" s="287"/>
      <c r="LHD6" s="287"/>
      <c r="LHE6" s="287"/>
      <c r="LHF6" s="287"/>
      <c r="LHG6" s="287"/>
      <c r="LHH6" s="287"/>
      <c r="LHI6" s="287"/>
      <c r="LHJ6" s="287"/>
      <c r="LHK6" s="287"/>
      <c r="LHL6" s="287"/>
      <c r="LHM6" s="287"/>
      <c r="LHN6" s="287"/>
      <c r="LHO6" s="287"/>
      <c r="LHP6" s="287"/>
      <c r="LHQ6" s="287"/>
      <c r="LHR6" s="287"/>
      <c r="LHS6" s="287"/>
      <c r="LHT6" s="287"/>
      <c r="LHU6" s="287"/>
      <c r="LHV6" s="287"/>
      <c r="LHW6" s="287"/>
      <c r="LHX6" s="287"/>
      <c r="LHY6" s="287"/>
      <c r="LHZ6" s="287"/>
      <c r="LIA6" s="287"/>
      <c r="LIB6" s="287"/>
      <c r="LIC6" s="287"/>
      <c r="LID6" s="287"/>
      <c r="LIE6" s="287"/>
      <c r="LIF6" s="287"/>
      <c r="LIG6" s="287"/>
      <c r="LIH6" s="287"/>
      <c r="LII6" s="287"/>
      <c r="LIJ6" s="287"/>
      <c r="LIK6" s="287"/>
      <c r="LIL6" s="287"/>
      <c r="LIM6" s="287"/>
      <c r="LIN6" s="287"/>
      <c r="LIO6" s="287"/>
      <c r="LIP6" s="287"/>
      <c r="LIQ6" s="287"/>
      <c r="LIR6" s="287"/>
      <c r="LIS6" s="287"/>
      <c r="LIT6" s="287"/>
      <c r="LIU6" s="287"/>
      <c r="LIV6" s="287"/>
      <c r="LIW6" s="287"/>
      <c r="LIX6" s="287"/>
      <c r="LIY6" s="287"/>
      <c r="LIZ6" s="287"/>
      <c r="LJA6" s="287"/>
      <c r="LJB6" s="287"/>
      <c r="LJC6" s="287"/>
      <c r="LJD6" s="287"/>
      <c r="LJE6" s="287"/>
      <c r="LJF6" s="287"/>
      <c r="LJG6" s="287"/>
      <c r="LJH6" s="287"/>
      <c r="LJI6" s="287"/>
      <c r="LJJ6" s="287"/>
      <c r="LJK6" s="287"/>
      <c r="LJL6" s="287"/>
      <c r="LJM6" s="287"/>
      <c r="LJN6" s="287"/>
      <c r="LJO6" s="287"/>
      <c r="LJP6" s="287"/>
      <c r="LJQ6" s="287"/>
      <c r="LJR6" s="287"/>
      <c r="LJS6" s="287"/>
      <c r="LJT6" s="287"/>
      <c r="LJU6" s="287"/>
      <c r="LJV6" s="287"/>
      <c r="LJW6" s="287"/>
      <c r="LJX6" s="287"/>
      <c r="LJY6" s="287"/>
      <c r="LJZ6" s="287"/>
      <c r="LKA6" s="287"/>
      <c r="LKB6" s="287"/>
      <c r="LKC6" s="287"/>
      <c r="LKD6" s="287"/>
      <c r="LKE6" s="287"/>
      <c r="LKF6" s="287"/>
      <c r="LKG6" s="287"/>
      <c r="LKH6" s="287"/>
      <c r="LKI6" s="287"/>
      <c r="LKJ6" s="287"/>
      <c r="LKK6" s="287"/>
      <c r="LKL6" s="287"/>
      <c r="LKM6" s="287"/>
      <c r="LKN6" s="287"/>
      <c r="LKO6" s="287"/>
      <c r="LKP6" s="287"/>
      <c r="LKQ6" s="287"/>
      <c r="LKR6" s="287"/>
      <c r="LKS6" s="287"/>
      <c r="LKT6" s="287"/>
      <c r="LKU6" s="287"/>
      <c r="LKV6" s="287"/>
      <c r="LKW6" s="287"/>
      <c r="LKX6" s="287"/>
      <c r="LKY6" s="287"/>
      <c r="LKZ6" s="287"/>
      <c r="LLA6" s="287"/>
      <c r="LLB6" s="287"/>
      <c r="LLC6" s="287"/>
      <c r="LLD6" s="287"/>
      <c r="LLE6" s="287"/>
      <c r="LLF6" s="287"/>
      <c r="LLG6" s="287"/>
      <c r="LLH6" s="287"/>
      <c r="LLI6" s="287"/>
      <c r="LLJ6" s="287"/>
      <c r="LLK6" s="287"/>
      <c r="LLL6" s="287"/>
      <c r="LLM6" s="287"/>
      <c r="LLN6" s="287"/>
      <c r="LLO6" s="287"/>
      <c r="LLP6" s="287"/>
      <c r="LLQ6" s="287"/>
      <c r="LLR6" s="287"/>
      <c r="LLS6" s="287"/>
      <c r="LLT6" s="287"/>
      <c r="LLU6" s="287"/>
      <c r="LLV6" s="287"/>
      <c r="LLW6" s="287"/>
      <c r="LLX6" s="287"/>
      <c r="LLY6" s="287"/>
      <c r="LLZ6" s="287"/>
      <c r="LMA6" s="287"/>
      <c r="LMB6" s="287"/>
      <c r="LMC6" s="287"/>
      <c r="LMD6" s="287"/>
      <c r="LME6" s="287"/>
      <c r="LMF6" s="287"/>
      <c r="LMG6" s="287"/>
      <c r="LMH6" s="287"/>
      <c r="LMI6" s="287"/>
      <c r="LMJ6" s="287"/>
      <c r="LMK6" s="287"/>
      <c r="LML6" s="287"/>
      <c r="LMM6" s="287"/>
      <c r="LMN6" s="287"/>
      <c r="LMO6" s="287"/>
      <c r="LMP6" s="287"/>
      <c r="LMQ6" s="287"/>
      <c r="LMR6" s="287"/>
      <c r="LMS6" s="287"/>
      <c r="LMT6" s="287"/>
      <c r="LMU6" s="287"/>
      <c r="LMV6" s="287"/>
      <c r="LMW6" s="287"/>
      <c r="LMX6" s="287"/>
      <c r="LMY6" s="287"/>
      <c r="LMZ6" s="287"/>
      <c r="LNA6" s="287"/>
      <c r="LNB6" s="287"/>
      <c r="LNC6" s="287"/>
      <c r="LND6" s="287"/>
      <c r="LNE6" s="287"/>
      <c r="LNF6" s="287"/>
      <c r="LNG6" s="287"/>
      <c r="LNH6" s="287"/>
      <c r="LNI6" s="287"/>
      <c r="LNJ6" s="287"/>
      <c r="LNK6" s="287"/>
      <c r="LNL6" s="287"/>
      <c r="LNM6" s="287"/>
      <c r="LNN6" s="287"/>
      <c r="LNO6" s="287"/>
      <c r="LNP6" s="287"/>
      <c r="LNQ6" s="287"/>
      <c r="LNR6" s="287"/>
      <c r="LNS6" s="287"/>
      <c r="LNT6" s="287"/>
      <c r="LNU6" s="287"/>
      <c r="LNV6" s="287"/>
      <c r="LNW6" s="287"/>
      <c r="LNX6" s="287"/>
      <c r="LNY6" s="287"/>
      <c r="LNZ6" s="287"/>
      <c r="LOA6" s="287"/>
      <c r="LOB6" s="287"/>
      <c r="LOC6" s="287"/>
      <c r="LOD6" s="287"/>
      <c r="LOE6" s="287"/>
      <c r="LOF6" s="287"/>
      <c r="LOG6" s="287"/>
      <c r="LOH6" s="287"/>
      <c r="LOI6" s="287"/>
      <c r="LOJ6" s="287"/>
      <c r="LOK6" s="287"/>
      <c r="LOL6" s="287"/>
      <c r="LOM6" s="287"/>
      <c r="LON6" s="287"/>
      <c r="LOO6" s="287"/>
      <c r="LOP6" s="287"/>
      <c r="LOQ6" s="287"/>
      <c r="LOR6" s="287"/>
      <c r="LOS6" s="287"/>
      <c r="LOT6" s="287"/>
      <c r="LOU6" s="287"/>
      <c r="LOV6" s="287"/>
      <c r="LOW6" s="287"/>
      <c r="LOX6" s="287"/>
      <c r="LOY6" s="287"/>
      <c r="LOZ6" s="287"/>
      <c r="LPA6" s="287"/>
      <c r="LPB6" s="287"/>
      <c r="LPC6" s="287"/>
      <c r="LPD6" s="287"/>
      <c r="LPE6" s="287"/>
      <c r="LPF6" s="287"/>
      <c r="LPG6" s="287"/>
      <c r="LPH6" s="287"/>
      <c r="LPI6" s="287"/>
      <c r="LPJ6" s="287"/>
      <c r="LPK6" s="287"/>
      <c r="LPL6" s="287"/>
      <c r="LPM6" s="287"/>
      <c r="LPN6" s="287"/>
      <c r="LPO6" s="287"/>
      <c r="LPP6" s="287"/>
      <c r="LPQ6" s="287"/>
      <c r="LPR6" s="287"/>
      <c r="LPS6" s="287"/>
      <c r="LPT6" s="287"/>
      <c r="LPU6" s="287"/>
      <c r="LPV6" s="287"/>
      <c r="LPW6" s="287"/>
      <c r="LPX6" s="287"/>
      <c r="LPY6" s="287"/>
      <c r="LPZ6" s="287"/>
      <c r="LQA6" s="287"/>
      <c r="LQB6" s="287"/>
      <c r="LQC6" s="287"/>
      <c r="LQD6" s="287"/>
      <c r="LQE6" s="287"/>
      <c r="LQF6" s="287"/>
      <c r="LQG6" s="287"/>
      <c r="LQH6" s="287"/>
      <c r="LQI6" s="287"/>
      <c r="LQJ6" s="287"/>
      <c r="LQK6" s="287"/>
      <c r="LQL6" s="287"/>
      <c r="LQM6" s="287"/>
      <c r="LQN6" s="287"/>
      <c r="LQO6" s="287"/>
      <c r="LQP6" s="287"/>
      <c r="LQQ6" s="287"/>
      <c r="LQR6" s="287"/>
      <c r="LQS6" s="287"/>
      <c r="LQT6" s="287"/>
      <c r="LQU6" s="287"/>
      <c r="LQV6" s="287"/>
      <c r="LQW6" s="287"/>
      <c r="LQX6" s="287"/>
      <c r="LQY6" s="287"/>
      <c r="LQZ6" s="287"/>
      <c r="LRA6" s="287"/>
      <c r="LRB6" s="287"/>
      <c r="LRC6" s="287"/>
      <c r="LRD6" s="287"/>
      <c r="LRE6" s="287"/>
      <c r="LRF6" s="287"/>
      <c r="LRG6" s="287"/>
      <c r="LRH6" s="287"/>
      <c r="LRI6" s="287"/>
      <c r="LRJ6" s="287"/>
      <c r="LRK6" s="287"/>
      <c r="LRL6" s="287"/>
      <c r="LRM6" s="287"/>
      <c r="LRN6" s="287"/>
      <c r="LRO6" s="287"/>
      <c r="LRP6" s="287"/>
      <c r="LRQ6" s="287"/>
      <c r="LRR6" s="287"/>
      <c r="LRS6" s="287"/>
      <c r="LRT6" s="287"/>
      <c r="LRU6" s="287"/>
      <c r="LRV6" s="287"/>
      <c r="LRW6" s="287"/>
      <c r="LRX6" s="287"/>
      <c r="LRY6" s="287"/>
      <c r="LRZ6" s="287"/>
      <c r="LSA6" s="287"/>
      <c r="LSB6" s="287"/>
      <c r="LSC6" s="287"/>
      <c r="LSD6" s="287"/>
      <c r="LSE6" s="287"/>
      <c r="LSF6" s="287"/>
      <c r="LSG6" s="287"/>
      <c r="LSH6" s="287"/>
      <c r="LSI6" s="287"/>
      <c r="LSJ6" s="287"/>
      <c r="LSK6" s="287"/>
      <c r="LSL6" s="287"/>
      <c r="LSM6" s="287"/>
      <c r="LSN6" s="287"/>
      <c r="LSO6" s="287"/>
      <c r="LSP6" s="287"/>
      <c r="LSQ6" s="287"/>
      <c r="LSR6" s="287"/>
      <c r="LSS6" s="287"/>
      <c r="LST6" s="287"/>
      <c r="LSU6" s="287"/>
      <c r="LSV6" s="287"/>
      <c r="LSW6" s="287"/>
      <c r="LSX6" s="287"/>
      <c r="LSY6" s="287"/>
      <c r="LSZ6" s="287"/>
      <c r="LTA6" s="287"/>
      <c r="LTB6" s="287"/>
      <c r="LTC6" s="287"/>
      <c r="LTD6" s="287"/>
      <c r="LTE6" s="287"/>
      <c r="LTF6" s="287"/>
      <c r="LTG6" s="287"/>
      <c r="LTH6" s="287"/>
      <c r="LTI6" s="287"/>
      <c r="LTJ6" s="287"/>
      <c r="LTK6" s="287"/>
      <c r="LTL6" s="287"/>
      <c r="LTM6" s="287"/>
      <c r="LTN6" s="287"/>
      <c r="LTO6" s="287"/>
      <c r="LTP6" s="287"/>
      <c r="LTQ6" s="287"/>
      <c r="LTR6" s="287"/>
      <c r="LTS6" s="287"/>
      <c r="LTT6" s="287"/>
      <c r="LTU6" s="287"/>
      <c r="LTV6" s="287"/>
      <c r="LTW6" s="287"/>
      <c r="LTX6" s="287"/>
      <c r="LTY6" s="287"/>
      <c r="LTZ6" s="287"/>
      <c r="LUA6" s="287"/>
      <c r="LUB6" s="287"/>
      <c r="LUC6" s="287"/>
      <c r="LUD6" s="287"/>
      <c r="LUE6" s="287"/>
      <c r="LUF6" s="287"/>
      <c r="LUG6" s="287"/>
      <c r="LUH6" s="287"/>
      <c r="LUI6" s="287"/>
      <c r="LUJ6" s="287"/>
      <c r="LUK6" s="287"/>
      <c r="LUL6" s="287"/>
      <c r="LUM6" s="287"/>
      <c r="LUN6" s="287"/>
      <c r="LUO6" s="287"/>
      <c r="LUP6" s="287"/>
      <c r="LUQ6" s="287"/>
      <c r="LUR6" s="287"/>
      <c r="LUS6" s="287"/>
      <c r="LUT6" s="287"/>
      <c r="LUU6" s="287"/>
      <c r="LUV6" s="287"/>
      <c r="LUW6" s="287"/>
      <c r="LUX6" s="287"/>
      <c r="LUY6" s="287"/>
      <c r="LUZ6" s="287"/>
      <c r="LVA6" s="287"/>
      <c r="LVB6" s="287"/>
      <c r="LVC6" s="287"/>
      <c r="LVD6" s="287"/>
      <c r="LVE6" s="287"/>
      <c r="LVF6" s="287"/>
      <c r="LVG6" s="287"/>
      <c r="LVH6" s="287"/>
      <c r="LVI6" s="287"/>
      <c r="LVJ6" s="287"/>
      <c r="LVK6" s="287"/>
      <c r="LVL6" s="287"/>
      <c r="LVM6" s="287"/>
      <c r="LVN6" s="287"/>
      <c r="LVO6" s="287"/>
      <c r="LVP6" s="287"/>
      <c r="LVQ6" s="287"/>
      <c r="LVR6" s="287"/>
      <c r="LVS6" s="287"/>
      <c r="LVT6" s="287"/>
      <c r="LVU6" s="287"/>
      <c r="LVV6" s="287"/>
      <c r="LVW6" s="287"/>
      <c r="LVX6" s="287"/>
      <c r="LVY6" s="287"/>
      <c r="LVZ6" s="287"/>
      <c r="LWA6" s="287"/>
      <c r="LWB6" s="287"/>
      <c r="LWC6" s="287"/>
      <c r="LWD6" s="287"/>
      <c r="LWE6" s="287"/>
      <c r="LWF6" s="287"/>
      <c r="LWG6" s="287"/>
      <c r="LWH6" s="287"/>
      <c r="LWI6" s="287"/>
      <c r="LWJ6" s="287"/>
      <c r="LWK6" s="287"/>
      <c r="LWL6" s="287"/>
      <c r="LWM6" s="287"/>
      <c r="LWN6" s="287"/>
      <c r="LWO6" s="287"/>
      <c r="LWP6" s="287"/>
      <c r="LWQ6" s="287"/>
      <c r="LWR6" s="287"/>
      <c r="LWS6" s="287"/>
      <c r="LWT6" s="287"/>
      <c r="LWU6" s="287"/>
      <c r="LWV6" s="287"/>
      <c r="LWW6" s="287"/>
      <c r="LWX6" s="287"/>
      <c r="LWY6" s="287"/>
      <c r="LWZ6" s="287"/>
      <c r="LXA6" s="287"/>
      <c r="LXB6" s="287"/>
      <c r="LXC6" s="287"/>
      <c r="LXD6" s="287"/>
      <c r="LXE6" s="287"/>
      <c r="LXF6" s="287"/>
      <c r="LXG6" s="287"/>
      <c r="LXH6" s="287"/>
      <c r="LXI6" s="287"/>
      <c r="LXJ6" s="287"/>
      <c r="LXK6" s="287"/>
      <c r="LXL6" s="287"/>
      <c r="LXM6" s="287"/>
      <c r="LXN6" s="287"/>
      <c r="LXO6" s="287"/>
      <c r="LXP6" s="287"/>
      <c r="LXQ6" s="287"/>
      <c r="LXR6" s="287"/>
      <c r="LXS6" s="287"/>
      <c r="LXT6" s="287"/>
      <c r="LXU6" s="287"/>
      <c r="LXV6" s="287"/>
      <c r="LXW6" s="287"/>
      <c r="LXX6" s="287"/>
      <c r="LXY6" s="287"/>
      <c r="LXZ6" s="287"/>
      <c r="LYA6" s="287"/>
      <c r="LYB6" s="287"/>
      <c r="LYC6" s="287"/>
      <c r="LYD6" s="287"/>
      <c r="LYE6" s="287"/>
      <c r="LYF6" s="287"/>
      <c r="LYG6" s="287"/>
      <c r="LYH6" s="287"/>
      <c r="LYI6" s="287"/>
      <c r="LYJ6" s="287"/>
      <c r="LYK6" s="287"/>
      <c r="LYL6" s="287"/>
      <c r="LYM6" s="287"/>
      <c r="LYN6" s="287"/>
      <c r="LYO6" s="287"/>
      <c r="LYP6" s="287"/>
      <c r="LYQ6" s="287"/>
      <c r="LYR6" s="287"/>
      <c r="LYS6" s="287"/>
      <c r="LYT6" s="287"/>
      <c r="LYU6" s="287"/>
      <c r="LYV6" s="287"/>
      <c r="LYW6" s="287"/>
      <c r="LYX6" s="287"/>
      <c r="LYY6" s="287"/>
      <c r="LYZ6" s="287"/>
      <c r="LZA6" s="287"/>
      <c r="LZB6" s="287"/>
      <c r="LZC6" s="287"/>
      <c r="LZD6" s="287"/>
      <c r="LZE6" s="287"/>
      <c r="LZF6" s="287"/>
      <c r="LZG6" s="287"/>
      <c r="LZH6" s="287"/>
      <c r="LZI6" s="287"/>
      <c r="LZJ6" s="287"/>
      <c r="LZK6" s="287"/>
      <c r="LZL6" s="287"/>
      <c r="LZM6" s="287"/>
      <c r="LZN6" s="287"/>
      <c r="LZO6" s="287"/>
      <c r="LZP6" s="287"/>
      <c r="LZQ6" s="287"/>
      <c r="LZR6" s="287"/>
      <c r="LZS6" s="287"/>
      <c r="LZT6" s="287"/>
      <c r="LZU6" s="287"/>
      <c r="LZV6" s="287"/>
      <c r="LZW6" s="287"/>
      <c r="LZX6" s="287"/>
      <c r="LZY6" s="287"/>
      <c r="LZZ6" s="287"/>
      <c r="MAA6" s="287"/>
      <c r="MAB6" s="287"/>
      <c r="MAC6" s="287"/>
      <c r="MAD6" s="287"/>
      <c r="MAE6" s="287"/>
      <c r="MAF6" s="287"/>
      <c r="MAG6" s="287"/>
      <c r="MAH6" s="287"/>
      <c r="MAI6" s="287"/>
      <c r="MAJ6" s="287"/>
      <c r="MAK6" s="287"/>
      <c r="MAL6" s="287"/>
      <c r="MAM6" s="287"/>
      <c r="MAN6" s="287"/>
      <c r="MAO6" s="287"/>
      <c r="MAP6" s="287"/>
      <c r="MAQ6" s="287"/>
      <c r="MAR6" s="287"/>
      <c r="MAS6" s="287"/>
      <c r="MAT6" s="287"/>
      <c r="MAU6" s="287"/>
      <c r="MAV6" s="287"/>
      <c r="MAW6" s="287"/>
      <c r="MAX6" s="287"/>
      <c r="MAY6" s="287"/>
      <c r="MAZ6" s="287"/>
      <c r="MBA6" s="287"/>
      <c r="MBB6" s="287"/>
      <c r="MBC6" s="287"/>
      <c r="MBD6" s="287"/>
      <c r="MBE6" s="287"/>
      <c r="MBF6" s="287"/>
      <c r="MBG6" s="287"/>
      <c r="MBH6" s="287"/>
      <c r="MBI6" s="287"/>
      <c r="MBJ6" s="287"/>
      <c r="MBK6" s="287"/>
      <c r="MBL6" s="287"/>
      <c r="MBM6" s="287"/>
      <c r="MBN6" s="287"/>
      <c r="MBO6" s="287"/>
      <c r="MBP6" s="287"/>
      <c r="MBQ6" s="287"/>
      <c r="MBR6" s="287"/>
      <c r="MBS6" s="287"/>
      <c r="MBT6" s="287"/>
      <c r="MBU6" s="287"/>
      <c r="MBV6" s="287"/>
      <c r="MBW6" s="287"/>
      <c r="MBX6" s="287"/>
      <c r="MBY6" s="287"/>
      <c r="MBZ6" s="287"/>
      <c r="MCA6" s="287"/>
      <c r="MCB6" s="287"/>
      <c r="MCC6" s="287"/>
      <c r="MCD6" s="287"/>
      <c r="MCE6" s="287"/>
      <c r="MCF6" s="287"/>
      <c r="MCG6" s="287"/>
      <c r="MCH6" s="287"/>
      <c r="MCI6" s="287"/>
      <c r="MCJ6" s="287"/>
      <c r="MCK6" s="287"/>
      <c r="MCL6" s="287"/>
      <c r="MCM6" s="287"/>
      <c r="MCN6" s="287"/>
      <c r="MCO6" s="287"/>
      <c r="MCP6" s="287"/>
      <c r="MCQ6" s="287"/>
      <c r="MCR6" s="287"/>
      <c r="MCS6" s="287"/>
      <c r="MCT6" s="287"/>
      <c r="MCU6" s="287"/>
      <c r="MCV6" s="287"/>
      <c r="MCW6" s="287"/>
      <c r="MCX6" s="287"/>
      <c r="MCY6" s="287"/>
      <c r="MCZ6" s="287"/>
      <c r="MDA6" s="287"/>
      <c r="MDB6" s="287"/>
      <c r="MDC6" s="287"/>
      <c r="MDD6" s="287"/>
      <c r="MDE6" s="287"/>
      <c r="MDF6" s="287"/>
      <c r="MDG6" s="287"/>
      <c r="MDH6" s="287"/>
      <c r="MDI6" s="287"/>
      <c r="MDJ6" s="287"/>
      <c r="MDK6" s="287"/>
      <c r="MDL6" s="287"/>
      <c r="MDM6" s="287"/>
      <c r="MDN6" s="287"/>
      <c r="MDO6" s="287"/>
      <c r="MDP6" s="287"/>
      <c r="MDQ6" s="287"/>
      <c r="MDR6" s="287"/>
      <c r="MDS6" s="287"/>
      <c r="MDT6" s="287"/>
      <c r="MDU6" s="287"/>
      <c r="MDV6" s="287"/>
      <c r="MDW6" s="287"/>
      <c r="MDX6" s="287"/>
      <c r="MDY6" s="287"/>
      <c r="MDZ6" s="287"/>
      <c r="MEA6" s="287"/>
      <c r="MEB6" s="287"/>
      <c r="MEC6" s="287"/>
      <c r="MED6" s="287"/>
      <c r="MEE6" s="287"/>
      <c r="MEF6" s="287"/>
      <c r="MEG6" s="287"/>
      <c r="MEH6" s="287"/>
      <c r="MEI6" s="287"/>
      <c r="MEJ6" s="287"/>
      <c r="MEK6" s="287"/>
      <c r="MEL6" s="287"/>
      <c r="MEM6" s="287"/>
      <c r="MEN6" s="287"/>
      <c r="MEO6" s="287"/>
      <c r="MEP6" s="287"/>
      <c r="MEQ6" s="287"/>
      <c r="MER6" s="287"/>
      <c r="MES6" s="287"/>
      <c r="MET6" s="287"/>
      <c r="MEU6" s="287"/>
      <c r="MEV6" s="287"/>
      <c r="MEW6" s="287"/>
      <c r="MEX6" s="287"/>
      <c r="MEY6" s="287"/>
      <c r="MEZ6" s="287"/>
      <c r="MFA6" s="287"/>
      <c r="MFB6" s="287"/>
      <c r="MFC6" s="287"/>
      <c r="MFD6" s="287"/>
      <c r="MFE6" s="287"/>
      <c r="MFF6" s="287"/>
      <c r="MFG6" s="287"/>
      <c r="MFH6" s="287"/>
      <c r="MFI6" s="287"/>
      <c r="MFJ6" s="287"/>
      <c r="MFK6" s="287"/>
      <c r="MFL6" s="287"/>
      <c r="MFM6" s="287"/>
      <c r="MFN6" s="287"/>
      <c r="MFO6" s="287"/>
      <c r="MFP6" s="287"/>
      <c r="MFQ6" s="287"/>
      <c r="MFR6" s="287"/>
      <c r="MFS6" s="287"/>
      <c r="MFT6" s="287"/>
      <c r="MFU6" s="287"/>
      <c r="MFV6" s="287"/>
      <c r="MFW6" s="287"/>
      <c r="MFX6" s="287"/>
      <c r="MFY6" s="287"/>
      <c r="MFZ6" s="287"/>
      <c r="MGA6" s="287"/>
      <c r="MGB6" s="287"/>
      <c r="MGC6" s="287"/>
      <c r="MGD6" s="287"/>
      <c r="MGE6" s="287"/>
      <c r="MGF6" s="287"/>
      <c r="MGG6" s="287"/>
      <c r="MGH6" s="287"/>
      <c r="MGI6" s="287"/>
      <c r="MGJ6" s="287"/>
      <c r="MGK6" s="287"/>
      <c r="MGL6" s="287"/>
      <c r="MGM6" s="287"/>
      <c r="MGN6" s="287"/>
      <c r="MGO6" s="287"/>
      <c r="MGP6" s="287"/>
      <c r="MGQ6" s="287"/>
      <c r="MGR6" s="287"/>
      <c r="MGS6" s="287"/>
      <c r="MGT6" s="287"/>
      <c r="MGU6" s="287"/>
      <c r="MGV6" s="287"/>
      <c r="MGW6" s="287"/>
      <c r="MGX6" s="287"/>
      <c r="MGY6" s="287"/>
      <c r="MGZ6" s="287"/>
      <c r="MHA6" s="287"/>
      <c r="MHB6" s="287"/>
      <c r="MHC6" s="287"/>
      <c r="MHD6" s="287"/>
      <c r="MHE6" s="287"/>
      <c r="MHF6" s="287"/>
      <c r="MHG6" s="287"/>
      <c r="MHH6" s="287"/>
      <c r="MHI6" s="287"/>
      <c r="MHJ6" s="287"/>
      <c r="MHK6" s="287"/>
      <c r="MHL6" s="287"/>
      <c r="MHM6" s="287"/>
      <c r="MHN6" s="287"/>
      <c r="MHO6" s="287"/>
      <c r="MHP6" s="287"/>
      <c r="MHQ6" s="287"/>
      <c r="MHR6" s="287"/>
      <c r="MHS6" s="287"/>
      <c r="MHT6" s="287"/>
      <c r="MHU6" s="287"/>
      <c r="MHV6" s="287"/>
      <c r="MHW6" s="287"/>
      <c r="MHX6" s="287"/>
      <c r="MHY6" s="287"/>
      <c r="MHZ6" s="287"/>
      <c r="MIA6" s="287"/>
      <c r="MIB6" s="287"/>
      <c r="MIC6" s="287"/>
      <c r="MID6" s="287"/>
      <c r="MIE6" s="287"/>
      <c r="MIF6" s="287"/>
      <c r="MIG6" s="287"/>
      <c r="MIH6" s="287"/>
      <c r="MII6" s="287"/>
      <c r="MIJ6" s="287"/>
      <c r="MIK6" s="287"/>
      <c r="MIL6" s="287"/>
      <c r="MIM6" s="287"/>
      <c r="MIN6" s="287"/>
      <c r="MIO6" s="287"/>
      <c r="MIP6" s="287"/>
      <c r="MIQ6" s="287"/>
      <c r="MIR6" s="287"/>
      <c r="MIS6" s="287"/>
      <c r="MIT6" s="287"/>
      <c r="MIU6" s="287"/>
      <c r="MIV6" s="287"/>
      <c r="MIW6" s="287"/>
      <c r="MIX6" s="287"/>
      <c r="MIY6" s="287"/>
      <c r="MIZ6" s="287"/>
      <c r="MJA6" s="287"/>
      <c r="MJB6" s="287"/>
      <c r="MJC6" s="287"/>
      <c r="MJD6" s="287"/>
      <c r="MJE6" s="287"/>
      <c r="MJF6" s="287"/>
      <c r="MJG6" s="287"/>
      <c r="MJH6" s="287"/>
      <c r="MJI6" s="287"/>
      <c r="MJJ6" s="287"/>
      <c r="MJK6" s="287"/>
      <c r="MJL6" s="287"/>
      <c r="MJM6" s="287"/>
      <c r="MJN6" s="287"/>
      <c r="MJO6" s="287"/>
      <c r="MJP6" s="287"/>
      <c r="MJQ6" s="287"/>
      <c r="MJR6" s="287"/>
      <c r="MJS6" s="287"/>
      <c r="MJT6" s="287"/>
      <c r="MJU6" s="287"/>
      <c r="MJV6" s="287"/>
      <c r="MJW6" s="287"/>
      <c r="MJX6" s="287"/>
      <c r="MJY6" s="287"/>
      <c r="MJZ6" s="287"/>
      <c r="MKA6" s="287"/>
      <c r="MKB6" s="287"/>
      <c r="MKC6" s="287"/>
      <c r="MKD6" s="287"/>
      <c r="MKE6" s="287"/>
      <c r="MKF6" s="287"/>
      <c r="MKG6" s="287"/>
      <c r="MKH6" s="287"/>
      <c r="MKI6" s="287"/>
      <c r="MKJ6" s="287"/>
      <c r="MKK6" s="287"/>
      <c r="MKL6" s="287"/>
      <c r="MKM6" s="287"/>
      <c r="MKN6" s="287"/>
      <c r="MKO6" s="287"/>
      <c r="MKP6" s="287"/>
      <c r="MKQ6" s="287"/>
      <c r="MKR6" s="287"/>
      <c r="MKS6" s="287"/>
      <c r="MKT6" s="287"/>
      <c r="MKU6" s="287"/>
      <c r="MKV6" s="287"/>
      <c r="MKW6" s="287"/>
      <c r="MKX6" s="287"/>
      <c r="MKY6" s="287"/>
      <c r="MKZ6" s="287"/>
      <c r="MLA6" s="287"/>
      <c r="MLB6" s="287"/>
      <c r="MLC6" s="287"/>
      <c r="MLD6" s="287"/>
      <c r="MLE6" s="287"/>
      <c r="MLF6" s="287"/>
      <c r="MLG6" s="287"/>
      <c r="MLH6" s="287"/>
      <c r="MLI6" s="287"/>
      <c r="MLJ6" s="287"/>
      <c r="MLK6" s="287"/>
      <c r="MLL6" s="287"/>
      <c r="MLM6" s="287"/>
      <c r="MLN6" s="287"/>
      <c r="MLO6" s="287"/>
      <c r="MLP6" s="287"/>
      <c r="MLQ6" s="287"/>
      <c r="MLR6" s="287"/>
      <c r="MLS6" s="287"/>
      <c r="MLT6" s="287"/>
      <c r="MLU6" s="287"/>
      <c r="MLV6" s="287"/>
      <c r="MLW6" s="287"/>
      <c r="MLX6" s="287"/>
      <c r="MLY6" s="287"/>
      <c r="MLZ6" s="287"/>
      <c r="MMA6" s="287"/>
      <c r="MMB6" s="287"/>
      <c r="MMC6" s="287"/>
      <c r="MMD6" s="287"/>
      <c r="MME6" s="287"/>
      <c r="MMF6" s="287"/>
      <c r="MMG6" s="287"/>
      <c r="MMH6" s="287"/>
      <c r="MMI6" s="287"/>
      <c r="MMJ6" s="287"/>
      <c r="MMK6" s="287"/>
      <c r="MML6" s="287"/>
      <c r="MMM6" s="287"/>
      <c r="MMN6" s="287"/>
      <c r="MMO6" s="287"/>
      <c r="MMP6" s="287"/>
      <c r="MMQ6" s="287"/>
      <c r="MMR6" s="287"/>
      <c r="MMS6" s="287"/>
      <c r="MMT6" s="287"/>
      <c r="MMU6" s="287"/>
      <c r="MMV6" s="287"/>
      <c r="MMW6" s="287"/>
      <c r="MMX6" s="287"/>
      <c r="MMY6" s="287"/>
      <c r="MMZ6" s="287"/>
      <c r="MNA6" s="287"/>
      <c r="MNB6" s="287"/>
      <c r="MNC6" s="287"/>
      <c r="MND6" s="287"/>
      <c r="MNE6" s="287"/>
      <c r="MNF6" s="287"/>
      <c r="MNG6" s="287"/>
      <c r="MNH6" s="287"/>
      <c r="MNI6" s="287"/>
      <c r="MNJ6" s="287"/>
      <c r="MNK6" s="287"/>
      <c r="MNL6" s="287"/>
      <c r="MNM6" s="287"/>
      <c r="MNN6" s="287"/>
      <c r="MNO6" s="287"/>
      <c r="MNP6" s="287"/>
      <c r="MNQ6" s="287"/>
      <c r="MNR6" s="287"/>
      <c r="MNS6" s="287"/>
      <c r="MNT6" s="287"/>
      <c r="MNU6" s="287"/>
      <c r="MNV6" s="287"/>
      <c r="MNW6" s="287"/>
      <c r="MNX6" s="287"/>
      <c r="MNY6" s="287"/>
      <c r="MNZ6" s="287"/>
      <c r="MOA6" s="287"/>
      <c r="MOB6" s="287"/>
      <c r="MOC6" s="287"/>
      <c r="MOD6" s="287"/>
      <c r="MOE6" s="287"/>
      <c r="MOF6" s="287"/>
      <c r="MOG6" s="287"/>
      <c r="MOH6" s="287"/>
      <c r="MOI6" s="287"/>
      <c r="MOJ6" s="287"/>
      <c r="MOK6" s="287"/>
      <c r="MOL6" s="287"/>
      <c r="MOM6" s="287"/>
      <c r="MON6" s="287"/>
      <c r="MOO6" s="287"/>
      <c r="MOP6" s="287"/>
      <c r="MOQ6" s="287"/>
      <c r="MOR6" s="287"/>
      <c r="MOS6" s="287"/>
      <c r="MOT6" s="287"/>
      <c r="MOU6" s="287"/>
      <c r="MOV6" s="287"/>
      <c r="MOW6" s="287"/>
      <c r="MOX6" s="287"/>
      <c r="MOY6" s="287"/>
      <c r="MOZ6" s="287"/>
      <c r="MPA6" s="287"/>
      <c r="MPB6" s="287"/>
      <c r="MPC6" s="287"/>
      <c r="MPD6" s="287"/>
      <c r="MPE6" s="287"/>
      <c r="MPF6" s="287"/>
      <c r="MPG6" s="287"/>
      <c r="MPH6" s="287"/>
      <c r="MPI6" s="287"/>
      <c r="MPJ6" s="287"/>
      <c r="MPK6" s="287"/>
      <c r="MPL6" s="287"/>
      <c r="MPM6" s="287"/>
      <c r="MPN6" s="287"/>
      <c r="MPO6" s="287"/>
      <c r="MPP6" s="287"/>
      <c r="MPQ6" s="287"/>
      <c r="MPR6" s="287"/>
      <c r="MPS6" s="287"/>
      <c r="MPT6" s="287"/>
      <c r="MPU6" s="287"/>
      <c r="MPV6" s="287"/>
      <c r="MPW6" s="287"/>
      <c r="MPX6" s="287"/>
      <c r="MPY6" s="287"/>
      <c r="MPZ6" s="287"/>
      <c r="MQA6" s="287"/>
      <c r="MQB6" s="287"/>
      <c r="MQC6" s="287"/>
      <c r="MQD6" s="287"/>
      <c r="MQE6" s="287"/>
      <c r="MQF6" s="287"/>
      <c r="MQG6" s="287"/>
      <c r="MQH6" s="287"/>
      <c r="MQI6" s="287"/>
      <c r="MQJ6" s="287"/>
      <c r="MQK6" s="287"/>
      <c r="MQL6" s="287"/>
      <c r="MQM6" s="287"/>
      <c r="MQN6" s="287"/>
      <c r="MQO6" s="287"/>
      <c r="MQP6" s="287"/>
      <c r="MQQ6" s="287"/>
      <c r="MQR6" s="287"/>
      <c r="MQS6" s="287"/>
      <c r="MQT6" s="287"/>
      <c r="MQU6" s="287"/>
      <c r="MQV6" s="287"/>
      <c r="MQW6" s="287"/>
      <c r="MQX6" s="287"/>
      <c r="MQY6" s="287"/>
      <c r="MQZ6" s="287"/>
      <c r="MRA6" s="287"/>
      <c r="MRB6" s="287"/>
      <c r="MRC6" s="287"/>
      <c r="MRD6" s="287"/>
      <c r="MRE6" s="287"/>
      <c r="MRF6" s="287"/>
      <c r="MRG6" s="287"/>
      <c r="MRH6" s="287"/>
      <c r="MRI6" s="287"/>
      <c r="MRJ6" s="287"/>
      <c r="MRK6" s="287"/>
      <c r="MRL6" s="287"/>
      <c r="MRM6" s="287"/>
      <c r="MRN6" s="287"/>
      <c r="MRO6" s="287"/>
      <c r="MRP6" s="287"/>
      <c r="MRQ6" s="287"/>
      <c r="MRR6" s="287"/>
      <c r="MRS6" s="287"/>
      <c r="MRT6" s="287"/>
      <c r="MRU6" s="287"/>
      <c r="MRV6" s="287"/>
      <c r="MRW6" s="287"/>
      <c r="MRX6" s="287"/>
      <c r="MRY6" s="287"/>
      <c r="MRZ6" s="287"/>
      <c r="MSA6" s="287"/>
      <c r="MSB6" s="287"/>
      <c r="MSC6" s="287"/>
      <c r="MSD6" s="287"/>
      <c r="MSE6" s="287"/>
      <c r="MSF6" s="287"/>
      <c r="MSG6" s="287"/>
      <c r="MSH6" s="287"/>
      <c r="MSI6" s="287"/>
      <c r="MSJ6" s="287"/>
      <c r="MSK6" s="287"/>
      <c r="MSL6" s="287"/>
      <c r="MSM6" s="287"/>
      <c r="MSN6" s="287"/>
      <c r="MSO6" s="287"/>
      <c r="MSP6" s="287"/>
      <c r="MSQ6" s="287"/>
      <c r="MSR6" s="287"/>
      <c r="MSS6" s="287"/>
      <c r="MST6" s="287"/>
      <c r="MSU6" s="287"/>
      <c r="MSV6" s="287"/>
      <c r="MSW6" s="287"/>
      <c r="MSX6" s="287"/>
      <c r="MSY6" s="287"/>
      <c r="MSZ6" s="287"/>
      <c r="MTA6" s="287"/>
      <c r="MTB6" s="287"/>
      <c r="MTC6" s="287"/>
      <c r="MTD6" s="287"/>
      <c r="MTE6" s="287"/>
      <c r="MTF6" s="287"/>
      <c r="MTG6" s="287"/>
      <c r="MTH6" s="287"/>
      <c r="MTI6" s="287"/>
      <c r="MTJ6" s="287"/>
      <c r="MTK6" s="287"/>
      <c r="MTL6" s="287"/>
      <c r="MTM6" s="287"/>
      <c r="MTN6" s="287"/>
      <c r="MTO6" s="287"/>
      <c r="MTP6" s="287"/>
      <c r="MTQ6" s="287"/>
      <c r="MTR6" s="287"/>
      <c r="MTS6" s="287"/>
      <c r="MTT6" s="287"/>
      <c r="MTU6" s="287"/>
      <c r="MTV6" s="287"/>
      <c r="MTW6" s="287"/>
      <c r="MTX6" s="287"/>
      <c r="MTY6" s="287"/>
      <c r="MTZ6" s="287"/>
      <c r="MUA6" s="287"/>
      <c r="MUB6" s="287"/>
      <c r="MUC6" s="287"/>
      <c r="MUD6" s="287"/>
      <c r="MUE6" s="287"/>
      <c r="MUF6" s="287"/>
      <c r="MUG6" s="287"/>
      <c r="MUH6" s="287"/>
      <c r="MUI6" s="287"/>
      <c r="MUJ6" s="287"/>
      <c r="MUK6" s="287"/>
      <c r="MUL6" s="287"/>
      <c r="MUM6" s="287"/>
      <c r="MUN6" s="287"/>
      <c r="MUO6" s="287"/>
      <c r="MUP6" s="287"/>
      <c r="MUQ6" s="287"/>
      <c r="MUR6" s="287"/>
      <c r="MUS6" s="287"/>
      <c r="MUT6" s="287"/>
      <c r="MUU6" s="287"/>
      <c r="MUV6" s="287"/>
      <c r="MUW6" s="287"/>
      <c r="MUX6" s="287"/>
      <c r="MUY6" s="287"/>
      <c r="MUZ6" s="287"/>
      <c r="MVA6" s="287"/>
      <c r="MVB6" s="287"/>
      <c r="MVC6" s="287"/>
      <c r="MVD6" s="287"/>
      <c r="MVE6" s="287"/>
      <c r="MVF6" s="287"/>
      <c r="MVG6" s="287"/>
      <c r="MVH6" s="287"/>
      <c r="MVI6" s="287"/>
      <c r="MVJ6" s="287"/>
      <c r="MVK6" s="287"/>
      <c r="MVL6" s="287"/>
      <c r="MVM6" s="287"/>
      <c r="MVN6" s="287"/>
      <c r="MVO6" s="287"/>
      <c r="MVP6" s="287"/>
      <c r="MVQ6" s="287"/>
      <c r="MVR6" s="287"/>
      <c r="MVS6" s="287"/>
      <c r="MVT6" s="287"/>
      <c r="MVU6" s="287"/>
      <c r="MVV6" s="287"/>
      <c r="MVW6" s="287"/>
      <c r="MVX6" s="287"/>
      <c r="MVY6" s="287"/>
      <c r="MVZ6" s="287"/>
      <c r="MWA6" s="287"/>
      <c r="MWB6" s="287"/>
      <c r="MWC6" s="287"/>
      <c r="MWD6" s="287"/>
      <c r="MWE6" s="287"/>
      <c r="MWF6" s="287"/>
      <c r="MWG6" s="287"/>
      <c r="MWH6" s="287"/>
      <c r="MWI6" s="287"/>
      <c r="MWJ6" s="287"/>
      <c r="MWK6" s="287"/>
      <c r="MWL6" s="287"/>
      <c r="MWM6" s="287"/>
      <c r="MWN6" s="287"/>
      <c r="MWO6" s="287"/>
      <c r="MWP6" s="287"/>
      <c r="MWQ6" s="287"/>
      <c r="MWR6" s="287"/>
      <c r="MWS6" s="287"/>
      <c r="MWT6" s="287"/>
      <c r="MWU6" s="287"/>
      <c r="MWV6" s="287"/>
      <c r="MWW6" s="287"/>
      <c r="MWX6" s="287"/>
      <c r="MWY6" s="287"/>
      <c r="MWZ6" s="287"/>
      <c r="MXA6" s="287"/>
      <c r="MXB6" s="287"/>
      <c r="MXC6" s="287"/>
      <c r="MXD6" s="287"/>
      <c r="MXE6" s="287"/>
      <c r="MXF6" s="287"/>
      <c r="MXG6" s="287"/>
      <c r="MXH6" s="287"/>
      <c r="MXI6" s="287"/>
      <c r="MXJ6" s="287"/>
      <c r="MXK6" s="287"/>
      <c r="MXL6" s="287"/>
      <c r="MXM6" s="287"/>
      <c r="MXN6" s="287"/>
      <c r="MXO6" s="287"/>
      <c r="MXP6" s="287"/>
      <c r="MXQ6" s="287"/>
      <c r="MXR6" s="287"/>
      <c r="MXS6" s="287"/>
      <c r="MXT6" s="287"/>
      <c r="MXU6" s="287"/>
      <c r="MXV6" s="287"/>
      <c r="MXW6" s="287"/>
      <c r="MXX6" s="287"/>
      <c r="MXY6" s="287"/>
      <c r="MXZ6" s="287"/>
      <c r="MYA6" s="287"/>
      <c r="MYB6" s="287"/>
      <c r="MYC6" s="287"/>
      <c r="MYD6" s="287"/>
      <c r="MYE6" s="287"/>
      <c r="MYF6" s="287"/>
      <c r="MYG6" s="287"/>
      <c r="MYH6" s="287"/>
      <c r="MYI6" s="287"/>
      <c r="MYJ6" s="287"/>
      <c r="MYK6" s="287"/>
      <c r="MYL6" s="287"/>
      <c r="MYM6" s="287"/>
      <c r="MYN6" s="287"/>
      <c r="MYO6" s="287"/>
      <c r="MYP6" s="287"/>
      <c r="MYQ6" s="287"/>
      <c r="MYR6" s="287"/>
      <c r="MYS6" s="287"/>
      <c r="MYT6" s="287"/>
      <c r="MYU6" s="287"/>
      <c r="MYV6" s="287"/>
      <c r="MYW6" s="287"/>
      <c r="MYX6" s="287"/>
      <c r="MYY6" s="287"/>
      <c r="MYZ6" s="287"/>
      <c r="MZA6" s="287"/>
      <c r="MZB6" s="287"/>
      <c r="MZC6" s="287"/>
      <c r="MZD6" s="287"/>
      <c r="MZE6" s="287"/>
      <c r="MZF6" s="287"/>
      <c r="MZG6" s="287"/>
      <c r="MZH6" s="287"/>
      <c r="MZI6" s="287"/>
      <c r="MZJ6" s="287"/>
      <c r="MZK6" s="287"/>
      <c r="MZL6" s="287"/>
      <c r="MZM6" s="287"/>
      <c r="MZN6" s="287"/>
      <c r="MZO6" s="287"/>
      <c r="MZP6" s="287"/>
      <c r="MZQ6" s="287"/>
      <c r="MZR6" s="287"/>
      <c r="MZS6" s="287"/>
      <c r="MZT6" s="287"/>
      <c r="MZU6" s="287"/>
      <c r="MZV6" s="287"/>
      <c r="MZW6" s="287"/>
      <c r="MZX6" s="287"/>
      <c r="MZY6" s="287"/>
      <c r="MZZ6" s="287"/>
      <c r="NAA6" s="287"/>
      <c r="NAB6" s="287"/>
      <c r="NAC6" s="287"/>
      <c r="NAD6" s="287"/>
      <c r="NAE6" s="287"/>
      <c r="NAF6" s="287"/>
      <c r="NAG6" s="287"/>
      <c r="NAH6" s="287"/>
      <c r="NAI6" s="287"/>
      <c r="NAJ6" s="287"/>
      <c r="NAK6" s="287"/>
      <c r="NAL6" s="287"/>
      <c r="NAM6" s="287"/>
      <c r="NAN6" s="287"/>
      <c r="NAO6" s="287"/>
      <c r="NAP6" s="287"/>
      <c r="NAQ6" s="287"/>
      <c r="NAR6" s="287"/>
      <c r="NAS6" s="287"/>
      <c r="NAT6" s="287"/>
      <c r="NAU6" s="287"/>
      <c r="NAV6" s="287"/>
      <c r="NAW6" s="287"/>
      <c r="NAX6" s="287"/>
      <c r="NAY6" s="287"/>
      <c r="NAZ6" s="287"/>
      <c r="NBA6" s="287"/>
      <c r="NBB6" s="287"/>
      <c r="NBC6" s="287"/>
      <c r="NBD6" s="287"/>
      <c r="NBE6" s="287"/>
      <c r="NBF6" s="287"/>
      <c r="NBG6" s="287"/>
      <c r="NBH6" s="287"/>
      <c r="NBI6" s="287"/>
      <c r="NBJ6" s="287"/>
      <c r="NBK6" s="287"/>
      <c r="NBL6" s="287"/>
      <c r="NBM6" s="287"/>
      <c r="NBN6" s="287"/>
      <c r="NBO6" s="287"/>
      <c r="NBP6" s="287"/>
      <c r="NBQ6" s="287"/>
      <c r="NBR6" s="287"/>
      <c r="NBS6" s="287"/>
      <c r="NBT6" s="287"/>
      <c r="NBU6" s="287"/>
      <c r="NBV6" s="287"/>
      <c r="NBW6" s="287"/>
      <c r="NBX6" s="287"/>
      <c r="NBY6" s="287"/>
      <c r="NBZ6" s="287"/>
      <c r="NCA6" s="287"/>
      <c r="NCB6" s="287"/>
      <c r="NCC6" s="287"/>
      <c r="NCD6" s="287"/>
      <c r="NCE6" s="287"/>
      <c r="NCF6" s="287"/>
      <c r="NCG6" s="287"/>
      <c r="NCH6" s="287"/>
      <c r="NCI6" s="287"/>
      <c r="NCJ6" s="287"/>
      <c r="NCK6" s="287"/>
      <c r="NCL6" s="287"/>
      <c r="NCM6" s="287"/>
      <c r="NCN6" s="287"/>
      <c r="NCO6" s="287"/>
      <c r="NCP6" s="287"/>
      <c r="NCQ6" s="287"/>
      <c r="NCR6" s="287"/>
      <c r="NCS6" s="287"/>
      <c r="NCT6" s="287"/>
      <c r="NCU6" s="287"/>
      <c r="NCV6" s="287"/>
      <c r="NCW6" s="287"/>
      <c r="NCX6" s="287"/>
      <c r="NCY6" s="287"/>
      <c r="NCZ6" s="287"/>
      <c r="NDA6" s="287"/>
      <c r="NDB6" s="287"/>
      <c r="NDC6" s="287"/>
      <c r="NDD6" s="287"/>
      <c r="NDE6" s="287"/>
      <c r="NDF6" s="287"/>
      <c r="NDG6" s="287"/>
      <c r="NDH6" s="287"/>
      <c r="NDI6" s="287"/>
      <c r="NDJ6" s="287"/>
      <c r="NDK6" s="287"/>
      <c r="NDL6" s="287"/>
      <c r="NDM6" s="287"/>
      <c r="NDN6" s="287"/>
      <c r="NDO6" s="287"/>
      <c r="NDP6" s="287"/>
      <c r="NDQ6" s="287"/>
      <c r="NDR6" s="287"/>
      <c r="NDS6" s="287"/>
      <c r="NDT6" s="287"/>
      <c r="NDU6" s="287"/>
      <c r="NDV6" s="287"/>
      <c r="NDW6" s="287"/>
      <c r="NDX6" s="287"/>
      <c r="NDY6" s="287"/>
      <c r="NDZ6" s="287"/>
      <c r="NEA6" s="287"/>
      <c r="NEB6" s="287"/>
      <c r="NEC6" s="287"/>
      <c r="NED6" s="287"/>
      <c r="NEE6" s="287"/>
      <c r="NEF6" s="287"/>
      <c r="NEG6" s="287"/>
      <c r="NEH6" s="287"/>
      <c r="NEI6" s="287"/>
      <c r="NEJ6" s="287"/>
      <c r="NEK6" s="287"/>
      <c r="NEL6" s="287"/>
      <c r="NEM6" s="287"/>
      <c r="NEN6" s="287"/>
      <c r="NEO6" s="287"/>
      <c r="NEP6" s="287"/>
      <c r="NEQ6" s="287"/>
      <c r="NER6" s="287"/>
      <c r="NES6" s="287"/>
      <c r="NET6" s="287"/>
      <c r="NEU6" s="287"/>
      <c r="NEV6" s="287"/>
      <c r="NEW6" s="287"/>
      <c r="NEX6" s="287"/>
      <c r="NEY6" s="287"/>
      <c r="NEZ6" s="287"/>
      <c r="NFA6" s="287"/>
      <c r="NFB6" s="287"/>
      <c r="NFC6" s="287"/>
      <c r="NFD6" s="287"/>
      <c r="NFE6" s="287"/>
      <c r="NFF6" s="287"/>
      <c r="NFG6" s="287"/>
      <c r="NFH6" s="287"/>
      <c r="NFI6" s="287"/>
      <c r="NFJ6" s="287"/>
      <c r="NFK6" s="287"/>
      <c r="NFL6" s="287"/>
      <c r="NFM6" s="287"/>
      <c r="NFN6" s="287"/>
      <c r="NFO6" s="287"/>
      <c r="NFP6" s="287"/>
      <c r="NFQ6" s="287"/>
      <c r="NFR6" s="287"/>
      <c r="NFS6" s="287"/>
      <c r="NFT6" s="287"/>
      <c r="NFU6" s="287"/>
      <c r="NFV6" s="287"/>
      <c r="NFW6" s="287"/>
      <c r="NFX6" s="287"/>
      <c r="NFY6" s="287"/>
      <c r="NFZ6" s="287"/>
      <c r="NGA6" s="287"/>
      <c r="NGB6" s="287"/>
      <c r="NGC6" s="287"/>
      <c r="NGD6" s="287"/>
      <c r="NGE6" s="287"/>
      <c r="NGF6" s="287"/>
      <c r="NGG6" s="287"/>
      <c r="NGH6" s="287"/>
      <c r="NGI6" s="287"/>
      <c r="NGJ6" s="287"/>
      <c r="NGK6" s="287"/>
      <c r="NGL6" s="287"/>
      <c r="NGM6" s="287"/>
      <c r="NGN6" s="287"/>
      <c r="NGO6" s="287"/>
      <c r="NGP6" s="287"/>
      <c r="NGQ6" s="287"/>
      <c r="NGR6" s="287"/>
      <c r="NGS6" s="287"/>
      <c r="NGT6" s="287"/>
      <c r="NGU6" s="287"/>
      <c r="NGV6" s="287"/>
      <c r="NGW6" s="287"/>
      <c r="NGX6" s="287"/>
      <c r="NGY6" s="287"/>
      <c r="NGZ6" s="287"/>
      <c r="NHA6" s="287"/>
      <c r="NHB6" s="287"/>
      <c r="NHC6" s="287"/>
      <c r="NHD6" s="287"/>
      <c r="NHE6" s="287"/>
      <c r="NHF6" s="287"/>
      <c r="NHG6" s="287"/>
      <c r="NHH6" s="287"/>
      <c r="NHI6" s="287"/>
      <c r="NHJ6" s="287"/>
      <c r="NHK6" s="287"/>
      <c r="NHL6" s="287"/>
      <c r="NHM6" s="287"/>
      <c r="NHN6" s="287"/>
      <c r="NHO6" s="287"/>
      <c r="NHP6" s="287"/>
      <c r="NHQ6" s="287"/>
      <c r="NHR6" s="287"/>
      <c r="NHS6" s="287"/>
      <c r="NHT6" s="287"/>
      <c r="NHU6" s="287"/>
      <c r="NHV6" s="287"/>
      <c r="NHW6" s="287"/>
      <c r="NHX6" s="287"/>
      <c r="NHY6" s="287"/>
      <c r="NHZ6" s="287"/>
      <c r="NIA6" s="287"/>
      <c r="NIB6" s="287"/>
      <c r="NIC6" s="287"/>
      <c r="NID6" s="287"/>
      <c r="NIE6" s="287"/>
      <c r="NIF6" s="287"/>
      <c r="NIG6" s="287"/>
      <c r="NIH6" s="287"/>
      <c r="NII6" s="287"/>
      <c r="NIJ6" s="287"/>
      <c r="NIK6" s="287"/>
      <c r="NIL6" s="287"/>
      <c r="NIM6" s="287"/>
      <c r="NIN6" s="287"/>
      <c r="NIO6" s="287"/>
      <c r="NIP6" s="287"/>
      <c r="NIQ6" s="287"/>
      <c r="NIR6" s="287"/>
      <c r="NIS6" s="287"/>
      <c r="NIT6" s="287"/>
      <c r="NIU6" s="287"/>
      <c r="NIV6" s="287"/>
      <c r="NIW6" s="287"/>
      <c r="NIX6" s="287"/>
      <c r="NIY6" s="287"/>
      <c r="NIZ6" s="287"/>
      <c r="NJA6" s="287"/>
      <c r="NJB6" s="287"/>
      <c r="NJC6" s="287"/>
      <c r="NJD6" s="287"/>
      <c r="NJE6" s="287"/>
      <c r="NJF6" s="287"/>
      <c r="NJG6" s="287"/>
      <c r="NJH6" s="287"/>
      <c r="NJI6" s="287"/>
      <c r="NJJ6" s="287"/>
      <c r="NJK6" s="287"/>
      <c r="NJL6" s="287"/>
      <c r="NJM6" s="287"/>
      <c r="NJN6" s="287"/>
      <c r="NJO6" s="287"/>
      <c r="NJP6" s="287"/>
      <c r="NJQ6" s="287"/>
      <c r="NJR6" s="287"/>
      <c r="NJS6" s="287"/>
      <c r="NJT6" s="287"/>
      <c r="NJU6" s="287"/>
      <c r="NJV6" s="287"/>
      <c r="NJW6" s="287"/>
      <c r="NJX6" s="287"/>
      <c r="NJY6" s="287"/>
      <c r="NJZ6" s="287"/>
      <c r="NKA6" s="287"/>
      <c r="NKB6" s="287"/>
      <c r="NKC6" s="287"/>
      <c r="NKD6" s="287"/>
      <c r="NKE6" s="287"/>
      <c r="NKF6" s="287"/>
      <c r="NKG6" s="287"/>
      <c r="NKH6" s="287"/>
      <c r="NKI6" s="287"/>
      <c r="NKJ6" s="287"/>
      <c r="NKK6" s="287"/>
      <c r="NKL6" s="287"/>
      <c r="NKM6" s="287"/>
      <c r="NKN6" s="287"/>
      <c r="NKO6" s="287"/>
      <c r="NKP6" s="287"/>
      <c r="NKQ6" s="287"/>
      <c r="NKR6" s="287"/>
      <c r="NKS6" s="287"/>
      <c r="NKT6" s="287"/>
      <c r="NKU6" s="287"/>
      <c r="NKV6" s="287"/>
      <c r="NKW6" s="287"/>
      <c r="NKX6" s="287"/>
      <c r="NKY6" s="287"/>
      <c r="NKZ6" s="287"/>
      <c r="NLA6" s="287"/>
      <c r="NLB6" s="287"/>
      <c r="NLC6" s="287"/>
      <c r="NLD6" s="287"/>
      <c r="NLE6" s="287"/>
      <c r="NLF6" s="287"/>
      <c r="NLG6" s="287"/>
      <c r="NLH6" s="287"/>
      <c r="NLI6" s="287"/>
      <c r="NLJ6" s="287"/>
      <c r="NLK6" s="287"/>
      <c r="NLL6" s="287"/>
      <c r="NLM6" s="287"/>
      <c r="NLN6" s="287"/>
      <c r="NLO6" s="287"/>
      <c r="NLP6" s="287"/>
      <c r="NLQ6" s="287"/>
      <c r="NLR6" s="287"/>
      <c r="NLS6" s="287"/>
      <c r="NLT6" s="287"/>
      <c r="NLU6" s="287"/>
      <c r="NLV6" s="287"/>
      <c r="NLW6" s="287"/>
      <c r="NLX6" s="287"/>
      <c r="NLY6" s="287"/>
      <c r="NLZ6" s="287"/>
      <c r="NMA6" s="287"/>
      <c r="NMB6" s="287"/>
      <c r="NMC6" s="287"/>
      <c r="NMD6" s="287"/>
      <c r="NME6" s="287"/>
      <c r="NMF6" s="287"/>
      <c r="NMG6" s="287"/>
      <c r="NMH6" s="287"/>
      <c r="NMI6" s="287"/>
      <c r="NMJ6" s="287"/>
      <c r="NMK6" s="287"/>
      <c r="NML6" s="287"/>
      <c r="NMM6" s="287"/>
      <c r="NMN6" s="287"/>
      <c r="NMO6" s="287"/>
      <c r="NMP6" s="287"/>
      <c r="NMQ6" s="287"/>
      <c r="NMR6" s="287"/>
      <c r="NMS6" s="287"/>
      <c r="NMT6" s="287"/>
      <c r="NMU6" s="287"/>
      <c r="NMV6" s="287"/>
      <c r="NMW6" s="287"/>
      <c r="NMX6" s="287"/>
      <c r="NMY6" s="287"/>
      <c r="NMZ6" s="287"/>
      <c r="NNA6" s="287"/>
      <c r="NNB6" s="287"/>
      <c r="NNC6" s="287"/>
      <c r="NND6" s="287"/>
      <c r="NNE6" s="287"/>
      <c r="NNF6" s="287"/>
      <c r="NNG6" s="287"/>
      <c r="NNH6" s="287"/>
      <c r="NNI6" s="287"/>
      <c r="NNJ6" s="287"/>
      <c r="NNK6" s="287"/>
      <c r="NNL6" s="287"/>
      <c r="NNM6" s="287"/>
      <c r="NNN6" s="287"/>
      <c r="NNO6" s="287"/>
      <c r="NNP6" s="287"/>
      <c r="NNQ6" s="287"/>
      <c r="NNR6" s="287"/>
      <c r="NNS6" s="287"/>
      <c r="NNT6" s="287"/>
      <c r="NNU6" s="287"/>
      <c r="NNV6" s="287"/>
      <c r="NNW6" s="287"/>
      <c r="NNX6" s="287"/>
      <c r="NNY6" s="287"/>
      <c r="NNZ6" s="287"/>
      <c r="NOA6" s="287"/>
      <c r="NOB6" s="287"/>
      <c r="NOC6" s="287"/>
      <c r="NOD6" s="287"/>
      <c r="NOE6" s="287"/>
      <c r="NOF6" s="287"/>
      <c r="NOG6" s="287"/>
      <c r="NOH6" s="287"/>
      <c r="NOI6" s="287"/>
      <c r="NOJ6" s="287"/>
      <c r="NOK6" s="287"/>
      <c r="NOL6" s="287"/>
      <c r="NOM6" s="287"/>
      <c r="NON6" s="287"/>
      <c r="NOO6" s="287"/>
      <c r="NOP6" s="287"/>
      <c r="NOQ6" s="287"/>
      <c r="NOR6" s="287"/>
      <c r="NOS6" s="287"/>
      <c r="NOT6" s="287"/>
      <c r="NOU6" s="287"/>
      <c r="NOV6" s="287"/>
      <c r="NOW6" s="287"/>
      <c r="NOX6" s="287"/>
      <c r="NOY6" s="287"/>
      <c r="NOZ6" s="287"/>
      <c r="NPA6" s="287"/>
      <c r="NPB6" s="287"/>
      <c r="NPC6" s="287"/>
      <c r="NPD6" s="287"/>
      <c r="NPE6" s="287"/>
      <c r="NPF6" s="287"/>
      <c r="NPG6" s="287"/>
      <c r="NPH6" s="287"/>
      <c r="NPI6" s="287"/>
      <c r="NPJ6" s="287"/>
      <c r="NPK6" s="287"/>
      <c r="NPL6" s="287"/>
      <c r="NPM6" s="287"/>
      <c r="NPN6" s="287"/>
      <c r="NPO6" s="287"/>
      <c r="NPP6" s="287"/>
      <c r="NPQ6" s="287"/>
      <c r="NPR6" s="287"/>
      <c r="NPS6" s="287"/>
      <c r="NPT6" s="287"/>
      <c r="NPU6" s="287"/>
      <c r="NPV6" s="287"/>
      <c r="NPW6" s="287"/>
      <c r="NPX6" s="287"/>
      <c r="NPY6" s="287"/>
      <c r="NPZ6" s="287"/>
      <c r="NQA6" s="287"/>
      <c r="NQB6" s="287"/>
      <c r="NQC6" s="287"/>
      <c r="NQD6" s="287"/>
      <c r="NQE6" s="287"/>
      <c r="NQF6" s="287"/>
      <c r="NQG6" s="287"/>
      <c r="NQH6" s="287"/>
      <c r="NQI6" s="287"/>
      <c r="NQJ6" s="287"/>
      <c r="NQK6" s="287"/>
      <c r="NQL6" s="287"/>
      <c r="NQM6" s="287"/>
      <c r="NQN6" s="287"/>
      <c r="NQO6" s="287"/>
      <c r="NQP6" s="287"/>
      <c r="NQQ6" s="287"/>
      <c r="NQR6" s="287"/>
      <c r="NQS6" s="287"/>
      <c r="NQT6" s="287"/>
      <c r="NQU6" s="287"/>
      <c r="NQV6" s="287"/>
      <c r="NQW6" s="287"/>
      <c r="NQX6" s="287"/>
      <c r="NQY6" s="287"/>
      <c r="NQZ6" s="287"/>
      <c r="NRA6" s="287"/>
      <c r="NRB6" s="287"/>
      <c r="NRC6" s="287"/>
      <c r="NRD6" s="287"/>
      <c r="NRE6" s="287"/>
      <c r="NRF6" s="287"/>
      <c r="NRG6" s="287"/>
      <c r="NRH6" s="287"/>
      <c r="NRI6" s="287"/>
      <c r="NRJ6" s="287"/>
      <c r="NRK6" s="287"/>
      <c r="NRL6" s="287"/>
      <c r="NRM6" s="287"/>
      <c r="NRN6" s="287"/>
      <c r="NRO6" s="287"/>
      <c r="NRP6" s="287"/>
      <c r="NRQ6" s="287"/>
      <c r="NRR6" s="287"/>
      <c r="NRS6" s="287"/>
      <c r="NRT6" s="287"/>
      <c r="NRU6" s="287"/>
      <c r="NRV6" s="287"/>
      <c r="NRW6" s="287"/>
      <c r="NRX6" s="287"/>
      <c r="NRY6" s="287"/>
      <c r="NRZ6" s="287"/>
      <c r="NSA6" s="287"/>
      <c r="NSB6" s="287"/>
      <c r="NSC6" s="287"/>
      <c r="NSD6" s="287"/>
      <c r="NSE6" s="287"/>
      <c r="NSF6" s="287"/>
      <c r="NSG6" s="287"/>
      <c r="NSH6" s="287"/>
      <c r="NSI6" s="287"/>
      <c r="NSJ6" s="287"/>
      <c r="NSK6" s="287"/>
      <c r="NSL6" s="287"/>
      <c r="NSM6" s="287"/>
      <c r="NSN6" s="287"/>
      <c r="NSO6" s="287"/>
      <c r="NSP6" s="287"/>
      <c r="NSQ6" s="287"/>
      <c r="NSR6" s="287"/>
      <c r="NSS6" s="287"/>
      <c r="NST6" s="287"/>
      <c r="NSU6" s="287"/>
      <c r="NSV6" s="287"/>
      <c r="NSW6" s="287"/>
      <c r="NSX6" s="287"/>
      <c r="NSY6" s="287"/>
      <c r="NSZ6" s="287"/>
      <c r="NTA6" s="287"/>
      <c r="NTB6" s="287"/>
      <c r="NTC6" s="287"/>
      <c r="NTD6" s="287"/>
      <c r="NTE6" s="287"/>
      <c r="NTF6" s="287"/>
      <c r="NTG6" s="287"/>
      <c r="NTH6" s="287"/>
      <c r="NTI6" s="287"/>
      <c r="NTJ6" s="287"/>
      <c r="NTK6" s="287"/>
      <c r="NTL6" s="287"/>
      <c r="NTM6" s="287"/>
      <c r="NTN6" s="287"/>
      <c r="NTO6" s="287"/>
      <c r="NTP6" s="287"/>
      <c r="NTQ6" s="287"/>
      <c r="NTR6" s="287"/>
      <c r="NTS6" s="287"/>
      <c r="NTT6" s="287"/>
      <c r="NTU6" s="287"/>
      <c r="NTV6" s="287"/>
      <c r="NTW6" s="287"/>
      <c r="NTX6" s="287"/>
      <c r="NTY6" s="287"/>
      <c r="NTZ6" s="287"/>
      <c r="NUA6" s="287"/>
      <c r="NUB6" s="287"/>
      <c r="NUC6" s="287"/>
      <c r="NUD6" s="287"/>
      <c r="NUE6" s="287"/>
      <c r="NUF6" s="287"/>
      <c r="NUG6" s="287"/>
      <c r="NUH6" s="287"/>
      <c r="NUI6" s="287"/>
      <c r="NUJ6" s="287"/>
      <c r="NUK6" s="287"/>
      <c r="NUL6" s="287"/>
      <c r="NUM6" s="287"/>
      <c r="NUN6" s="287"/>
      <c r="NUO6" s="287"/>
      <c r="NUP6" s="287"/>
      <c r="NUQ6" s="287"/>
      <c r="NUR6" s="287"/>
      <c r="NUS6" s="287"/>
      <c r="NUT6" s="287"/>
      <c r="NUU6" s="287"/>
      <c r="NUV6" s="287"/>
      <c r="NUW6" s="287"/>
      <c r="NUX6" s="287"/>
      <c r="NUY6" s="287"/>
      <c r="NUZ6" s="287"/>
      <c r="NVA6" s="287"/>
      <c r="NVB6" s="287"/>
      <c r="NVC6" s="287"/>
      <c r="NVD6" s="287"/>
      <c r="NVE6" s="287"/>
      <c r="NVF6" s="287"/>
      <c r="NVG6" s="287"/>
      <c r="NVH6" s="287"/>
      <c r="NVI6" s="287"/>
      <c r="NVJ6" s="287"/>
      <c r="NVK6" s="287"/>
      <c r="NVL6" s="287"/>
      <c r="NVM6" s="287"/>
      <c r="NVN6" s="287"/>
      <c r="NVO6" s="287"/>
      <c r="NVP6" s="287"/>
      <c r="NVQ6" s="287"/>
      <c r="NVR6" s="287"/>
      <c r="NVS6" s="287"/>
      <c r="NVT6" s="287"/>
      <c r="NVU6" s="287"/>
      <c r="NVV6" s="287"/>
      <c r="NVW6" s="287"/>
      <c r="NVX6" s="287"/>
      <c r="NVY6" s="287"/>
      <c r="NVZ6" s="287"/>
      <c r="NWA6" s="287"/>
      <c r="NWB6" s="287"/>
      <c r="NWC6" s="287"/>
      <c r="NWD6" s="287"/>
      <c r="NWE6" s="287"/>
      <c r="NWF6" s="287"/>
      <c r="NWG6" s="287"/>
      <c r="NWH6" s="287"/>
      <c r="NWI6" s="287"/>
      <c r="NWJ6" s="287"/>
      <c r="NWK6" s="287"/>
      <c r="NWL6" s="287"/>
      <c r="NWM6" s="287"/>
      <c r="NWN6" s="287"/>
      <c r="NWO6" s="287"/>
      <c r="NWP6" s="287"/>
      <c r="NWQ6" s="287"/>
      <c r="NWR6" s="287"/>
      <c r="NWS6" s="287"/>
      <c r="NWT6" s="287"/>
      <c r="NWU6" s="287"/>
      <c r="NWV6" s="287"/>
      <c r="NWW6" s="287"/>
      <c r="NWX6" s="287"/>
      <c r="NWY6" s="287"/>
      <c r="NWZ6" s="287"/>
      <c r="NXA6" s="287"/>
      <c r="NXB6" s="287"/>
      <c r="NXC6" s="287"/>
      <c r="NXD6" s="287"/>
      <c r="NXE6" s="287"/>
      <c r="NXF6" s="287"/>
      <c r="NXG6" s="287"/>
      <c r="NXH6" s="287"/>
      <c r="NXI6" s="287"/>
      <c r="NXJ6" s="287"/>
      <c r="NXK6" s="287"/>
      <c r="NXL6" s="287"/>
      <c r="NXM6" s="287"/>
      <c r="NXN6" s="287"/>
      <c r="NXO6" s="287"/>
      <c r="NXP6" s="287"/>
      <c r="NXQ6" s="287"/>
      <c r="NXR6" s="287"/>
      <c r="NXS6" s="287"/>
      <c r="NXT6" s="287"/>
      <c r="NXU6" s="287"/>
      <c r="NXV6" s="287"/>
      <c r="NXW6" s="287"/>
      <c r="NXX6" s="287"/>
      <c r="NXY6" s="287"/>
      <c r="NXZ6" s="287"/>
      <c r="NYA6" s="287"/>
      <c r="NYB6" s="287"/>
      <c r="NYC6" s="287"/>
      <c r="NYD6" s="287"/>
      <c r="NYE6" s="287"/>
      <c r="NYF6" s="287"/>
      <c r="NYG6" s="287"/>
      <c r="NYH6" s="287"/>
      <c r="NYI6" s="287"/>
      <c r="NYJ6" s="287"/>
      <c r="NYK6" s="287"/>
      <c r="NYL6" s="287"/>
      <c r="NYM6" s="287"/>
      <c r="NYN6" s="287"/>
      <c r="NYO6" s="287"/>
      <c r="NYP6" s="287"/>
      <c r="NYQ6" s="287"/>
      <c r="NYR6" s="287"/>
      <c r="NYS6" s="287"/>
      <c r="NYT6" s="287"/>
      <c r="NYU6" s="287"/>
      <c r="NYV6" s="287"/>
      <c r="NYW6" s="287"/>
      <c r="NYX6" s="287"/>
      <c r="NYY6" s="287"/>
      <c r="NYZ6" s="287"/>
      <c r="NZA6" s="287"/>
      <c r="NZB6" s="287"/>
      <c r="NZC6" s="287"/>
      <c r="NZD6" s="287"/>
      <c r="NZE6" s="287"/>
      <c r="NZF6" s="287"/>
      <c r="NZG6" s="287"/>
      <c r="NZH6" s="287"/>
      <c r="NZI6" s="287"/>
      <c r="NZJ6" s="287"/>
      <c r="NZK6" s="287"/>
      <c r="NZL6" s="287"/>
      <c r="NZM6" s="287"/>
      <c r="NZN6" s="287"/>
      <c r="NZO6" s="287"/>
      <c r="NZP6" s="287"/>
      <c r="NZQ6" s="287"/>
      <c r="NZR6" s="287"/>
      <c r="NZS6" s="287"/>
      <c r="NZT6" s="287"/>
      <c r="NZU6" s="287"/>
      <c r="NZV6" s="287"/>
      <c r="NZW6" s="287"/>
      <c r="NZX6" s="287"/>
      <c r="NZY6" s="287"/>
      <c r="NZZ6" s="287"/>
      <c r="OAA6" s="287"/>
      <c r="OAB6" s="287"/>
      <c r="OAC6" s="287"/>
      <c r="OAD6" s="287"/>
      <c r="OAE6" s="287"/>
      <c r="OAF6" s="287"/>
      <c r="OAG6" s="287"/>
      <c r="OAH6" s="287"/>
      <c r="OAI6" s="287"/>
      <c r="OAJ6" s="287"/>
      <c r="OAK6" s="287"/>
      <c r="OAL6" s="287"/>
      <c r="OAM6" s="287"/>
      <c r="OAN6" s="287"/>
      <c r="OAO6" s="287"/>
      <c r="OAP6" s="287"/>
      <c r="OAQ6" s="287"/>
      <c r="OAR6" s="287"/>
      <c r="OAS6" s="287"/>
      <c r="OAT6" s="287"/>
      <c r="OAU6" s="287"/>
      <c r="OAV6" s="287"/>
      <c r="OAW6" s="287"/>
      <c r="OAX6" s="287"/>
      <c r="OAY6" s="287"/>
      <c r="OAZ6" s="287"/>
      <c r="OBA6" s="287"/>
      <c r="OBB6" s="287"/>
      <c r="OBC6" s="287"/>
      <c r="OBD6" s="287"/>
      <c r="OBE6" s="287"/>
      <c r="OBF6" s="287"/>
      <c r="OBG6" s="287"/>
      <c r="OBH6" s="287"/>
      <c r="OBI6" s="287"/>
      <c r="OBJ6" s="287"/>
      <c r="OBK6" s="287"/>
      <c r="OBL6" s="287"/>
      <c r="OBM6" s="287"/>
      <c r="OBN6" s="287"/>
      <c r="OBO6" s="287"/>
      <c r="OBP6" s="287"/>
      <c r="OBQ6" s="287"/>
      <c r="OBR6" s="287"/>
      <c r="OBS6" s="287"/>
      <c r="OBT6" s="287"/>
      <c r="OBU6" s="287"/>
      <c r="OBV6" s="287"/>
      <c r="OBW6" s="287"/>
      <c r="OBX6" s="287"/>
      <c r="OBY6" s="287"/>
      <c r="OBZ6" s="287"/>
      <c r="OCA6" s="287"/>
      <c r="OCB6" s="287"/>
      <c r="OCC6" s="287"/>
      <c r="OCD6" s="287"/>
      <c r="OCE6" s="287"/>
      <c r="OCF6" s="287"/>
      <c r="OCG6" s="287"/>
      <c r="OCH6" s="287"/>
      <c r="OCI6" s="287"/>
      <c r="OCJ6" s="287"/>
      <c r="OCK6" s="287"/>
      <c r="OCL6" s="287"/>
      <c r="OCM6" s="287"/>
      <c r="OCN6" s="287"/>
      <c r="OCO6" s="287"/>
      <c r="OCP6" s="287"/>
      <c r="OCQ6" s="287"/>
      <c r="OCR6" s="287"/>
      <c r="OCS6" s="287"/>
      <c r="OCT6" s="287"/>
      <c r="OCU6" s="287"/>
      <c r="OCV6" s="287"/>
      <c r="OCW6" s="287"/>
      <c r="OCX6" s="287"/>
      <c r="OCY6" s="287"/>
      <c r="OCZ6" s="287"/>
      <c r="ODA6" s="287"/>
      <c r="ODB6" s="287"/>
      <c r="ODC6" s="287"/>
      <c r="ODD6" s="287"/>
      <c r="ODE6" s="287"/>
      <c r="ODF6" s="287"/>
      <c r="ODG6" s="287"/>
      <c r="ODH6" s="287"/>
      <c r="ODI6" s="287"/>
      <c r="ODJ6" s="287"/>
      <c r="ODK6" s="287"/>
      <c r="ODL6" s="287"/>
      <c r="ODM6" s="287"/>
      <c r="ODN6" s="287"/>
      <c r="ODO6" s="287"/>
      <c r="ODP6" s="287"/>
      <c r="ODQ6" s="287"/>
      <c r="ODR6" s="287"/>
      <c r="ODS6" s="287"/>
      <c r="ODT6" s="287"/>
      <c r="ODU6" s="287"/>
      <c r="ODV6" s="287"/>
      <c r="ODW6" s="287"/>
      <c r="ODX6" s="287"/>
      <c r="ODY6" s="287"/>
      <c r="ODZ6" s="287"/>
      <c r="OEA6" s="287"/>
      <c r="OEB6" s="287"/>
      <c r="OEC6" s="287"/>
      <c r="OED6" s="287"/>
      <c r="OEE6" s="287"/>
      <c r="OEF6" s="287"/>
      <c r="OEG6" s="287"/>
      <c r="OEH6" s="287"/>
      <c r="OEI6" s="287"/>
      <c r="OEJ6" s="287"/>
      <c r="OEK6" s="287"/>
      <c r="OEL6" s="287"/>
      <c r="OEM6" s="287"/>
      <c r="OEN6" s="287"/>
      <c r="OEO6" s="287"/>
      <c r="OEP6" s="287"/>
      <c r="OEQ6" s="287"/>
      <c r="OER6" s="287"/>
      <c r="OES6" s="287"/>
      <c r="OET6" s="287"/>
      <c r="OEU6" s="287"/>
      <c r="OEV6" s="287"/>
      <c r="OEW6" s="287"/>
      <c r="OEX6" s="287"/>
      <c r="OEY6" s="287"/>
      <c r="OEZ6" s="287"/>
      <c r="OFA6" s="287"/>
      <c r="OFB6" s="287"/>
      <c r="OFC6" s="287"/>
      <c r="OFD6" s="287"/>
      <c r="OFE6" s="287"/>
      <c r="OFF6" s="287"/>
      <c r="OFG6" s="287"/>
      <c r="OFH6" s="287"/>
      <c r="OFI6" s="287"/>
      <c r="OFJ6" s="287"/>
      <c r="OFK6" s="287"/>
      <c r="OFL6" s="287"/>
      <c r="OFM6" s="287"/>
      <c r="OFN6" s="287"/>
      <c r="OFO6" s="287"/>
      <c r="OFP6" s="287"/>
      <c r="OFQ6" s="287"/>
      <c r="OFR6" s="287"/>
      <c r="OFS6" s="287"/>
      <c r="OFT6" s="287"/>
      <c r="OFU6" s="287"/>
      <c r="OFV6" s="287"/>
      <c r="OFW6" s="287"/>
      <c r="OFX6" s="287"/>
      <c r="OFY6" s="287"/>
      <c r="OFZ6" s="287"/>
      <c r="OGA6" s="287"/>
      <c r="OGB6" s="287"/>
      <c r="OGC6" s="287"/>
      <c r="OGD6" s="287"/>
      <c r="OGE6" s="287"/>
      <c r="OGF6" s="287"/>
      <c r="OGG6" s="287"/>
      <c r="OGH6" s="287"/>
      <c r="OGI6" s="287"/>
      <c r="OGJ6" s="287"/>
      <c r="OGK6" s="287"/>
      <c r="OGL6" s="287"/>
      <c r="OGM6" s="287"/>
      <c r="OGN6" s="287"/>
      <c r="OGO6" s="287"/>
      <c r="OGP6" s="287"/>
      <c r="OGQ6" s="287"/>
      <c r="OGR6" s="287"/>
      <c r="OGS6" s="287"/>
      <c r="OGT6" s="287"/>
      <c r="OGU6" s="287"/>
      <c r="OGV6" s="287"/>
      <c r="OGW6" s="287"/>
      <c r="OGX6" s="287"/>
      <c r="OGY6" s="287"/>
      <c r="OGZ6" s="287"/>
      <c r="OHA6" s="287"/>
      <c r="OHB6" s="287"/>
      <c r="OHC6" s="287"/>
      <c r="OHD6" s="287"/>
      <c r="OHE6" s="287"/>
      <c r="OHF6" s="287"/>
      <c r="OHG6" s="287"/>
      <c r="OHH6" s="287"/>
      <c r="OHI6" s="287"/>
      <c r="OHJ6" s="287"/>
      <c r="OHK6" s="287"/>
      <c r="OHL6" s="287"/>
      <c r="OHM6" s="287"/>
      <c r="OHN6" s="287"/>
      <c r="OHO6" s="287"/>
      <c r="OHP6" s="287"/>
      <c r="OHQ6" s="287"/>
      <c r="OHR6" s="287"/>
      <c r="OHS6" s="287"/>
      <c r="OHT6" s="287"/>
      <c r="OHU6" s="287"/>
      <c r="OHV6" s="287"/>
      <c r="OHW6" s="287"/>
      <c r="OHX6" s="287"/>
      <c r="OHY6" s="287"/>
      <c r="OHZ6" s="287"/>
      <c r="OIA6" s="287"/>
      <c r="OIB6" s="287"/>
      <c r="OIC6" s="287"/>
      <c r="OID6" s="287"/>
      <c r="OIE6" s="287"/>
      <c r="OIF6" s="287"/>
      <c r="OIG6" s="287"/>
      <c r="OIH6" s="287"/>
      <c r="OII6" s="287"/>
      <c r="OIJ6" s="287"/>
      <c r="OIK6" s="287"/>
      <c r="OIL6" s="287"/>
      <c r="OIM6" s="287"/>
      <c r="OIN6" s="287"/>
      <c r="OIO6" s="287"/>
      <c r="OIP6" s="287"/>
      <c r="OIQ6" s="287"/>
      <c r="OIR6" s="287"/>
      <c r="OIS6" s="287"/>
      <c r="OIT6" s="287"/>
      <c r="OIU6" s="287"/>
      <c r="OIV6" s="287"/>
      <c r="OIW6" s="287"/>
      <c r="OIX6" s="287"/>
      <c r="OIY6" s="287"/>
      <c r="OIZ6" s="287"/>
      <c r="OJA6" s="287"/>
      <c r="OJB6" s="287"/>
      <c r="OJC6" s="287"/>
      <c r="OJD6" s="287"/>
      <c r="OJE6" s="287"/>
      <c r="OJF6" s="287"/>
      <c r="OJG6" s="287"/>
      <c r="OJH6" s="287"/>
      <c r="OJI6" s="287"/>
      <c r="OJJ6" s="287"/>
      <c r="OJK6" s="287"/>
      <c r="OJL6" s="287"/>
      <c r="OJM6" s="287"/>
      <c r="OJN6" s="287"/>
      <c r="OJO6" s="287"/>
      <c r="OJP6" s="287"/>
      <c r="OJQ6" s="287"/>
      <c r="OJR6" s="287"/>
      <c r="OJS6" s="287"/>
      <c r="OJT6" s="287"/>
      <c r="OJU6" s="287"/>
      <c r="OJV6" s="287"/>
      <c r="OJW6" s="287"/>
      <c r="OJX6" s="287"/>
      <c r="OJY6" s="287"/>
      <c r="OJZ6" s="287"/>
      <c r="OKA6" s="287"/>
      <c r="OKB6" s="287"/>
      <c r="OKC6" s="287"/>
      <c r="OKD6" s="287"/>
      <c r="OKE6" s="287"/>
      <c r="OKF6" s="287"/>
      <c r="OKG6" s="287"/>
      <c r="OKH6" s="287"/>
      <c r="OKI6" s="287"/>
      <c r="OKJ6" s="287"/>
      <c r="OKK6" s="287"/>
      <c r="OKL6" s="287"/>
      <c r="OKM6" s="287"/>
      <c r="OKN6" s="287"/>
      <c r="OKO6" s="287"/>
      <c r="OKP6" s="287"/>
      <c r="OKQ6" s="287"/>
      <c r="OKR6" s="287"/>
      <c r="OKS6" s="287"/>
      <c r="OKT6" s="287"/>
      <c r="OKU6" s="287"/>
      <c r="OKV6" s="287"/>
      <c r="OKW6" s="287"/>
      <c r="OKX6" s="287"/>
      <c r="OKY6" s="287"/>
      <c r="OKZ6" s="287"/>
      <c r="OLA6" s="287"/>
      <c r="OLB6" s="287"/>
      <c r="OLC6" s="287"/>
      <c r="OLD6" s="287"/>
      <c r="OLE6" s="287"/>
      <c r="OLF6" s="287"/>
      <c r="OLG6" s="287"/>
      <c r="OLH6" s="287"/>
      <c r="OLI6" s="287"/>
      <c r="OLJ6" s="287"/>
      <c r="OLK6" s="287"/>
      <c r="OLL6" s="287"/>
      <c r="OLM6" s="287"/>
      <c r="OLN6" s="287"/>
      <c r="OLO6" s="287"/>
      <c r="OLP6" s="287"/>
      <c r="OLQ6" s="287"/>
      <c r="OLR6" s="287"/>
      <c r="OLS6" s="287"/>
      <c r="OLT6" s="287"/>
      <c r="OLU6" s="287"/>
      <c r="OLV6" s="287"/>
      <c r="OLW6" s="287"/>
      <c r="OLX6" s="287"/>
      <c r="OLY6" s="287"/>
      <c r="OLZ6" s="287"/>
      <c r="OMA6" s="287"/>
      <c r="OMB6" s="287"/>
      <c r="OMC6" s="287"/>
      <c r="OMD6" s="287"/>
      <c r="OME6" s="287"/>
      <c r="OMF6" s="287"/>
      <c r="OMG6" s="287"/>
      <c r="OMH6" s="287"/>
      <c r="OMI6" s="287"/>
      <c r="OMJ6" s="287"/>
      <c r="OMK6" s="287"/>
      <c r="OML6" s="287"/>
      <c r="OMM6" s="287"/>
      <c r="OMN6" s="287"/>
      <c r="OMO6" s="287"/>
      <c r="OMP6" s="287"/>
      <c r="OMQ6" s="287"/>
      <c r="OMR6" s="287"/>
      <c r="OMS6" s="287"/>
      <c r="OMT6" s="287"/>
      <c r="OMU6" s="287"/>
      <c r="OMV6" s="287"/>
      <c r="OMW6" s="287"/>
      <c r="OMX6" s="287"/>
      <c r="OMY6" s="287"/>
      <c r="OMZ6" s="287"/>
      <c r="ONA6" s="287"/>
      <c r="ONB6" s="287"/>
      <c r="ONC6" s="287"/>
      <c r="OND6" s="287"/>
      <c r="ONE6" s="287"/>
      <c r="ONF6" s="287"/>
      <c r="ONG6" s="287"/>
      <c r="ONH6" s="287"/>
      <c r="ONI6" s="287"/>
      <c r="ONJ6" s="287"/>
      <c r="ONK6" s="287"/>
      <c r="ONL6" s="287"/>
      <c r="ONM6" s="287"/>
      <c r="ONN6" s="287"/>
      <c r="ONO6" s="287"/>
      <c r="ONP6" s="287"/>
      <c r="ONQ6" s="287"/>
      <c r="ONR6" s="287"/>
      <c r="ONS6" s="287"/>
      <c r="ONT6" s="287"/>
      <c r="ONU6" s="287"/>
      <c r="ONV6" s="287"/>
      <c r="ONW6" s="287"/>
      <c r="ONX6" s="287"/>
      <c r="ONY6" s="287"/>
      <c r="ONZ6" s="287"/>
      <c r="OOA6" s="287"/>
      <c r="OOB6" s="287"/>
      <c r="OOC6" s="287"/>
      <c r="OOD6" s="287"/>
      <c r="OOE6" s="287"/>
      <c r="OOF6" s="287"/>
      <c r="OOG6" s="287"/>
      <c r="OOH6" s="287"/>
      <c r="OOI6" s="287"/>
      <c r="OOJ6" s="287"/>
      <c r="OOK6" s="287"/>
      <c r="OOL6" s="287"/>
      <c r="OOM6" s="287"/>
      <c r="OON6" s="287"/>
      <c r="OOO6" s="287"/>
      <c r="OOP6" s="287"/>
      <c r="OOQ6" s="287"/>
      <c r="OOR6" s="287"/>
      <c r="OOS6" s="287"/>
      <c r="OOT6" s="287"/>
      <c r="OOU6" s="287"/>
      <c r="OOV6" s="287"/>
      <c r="OOW6" s="287"/>
      <c r="OOX6" s="287"/>
      <c r="OOY6" s="287"/>
      <c r="OOZ6" s="287"/>
      <c r="OPA6" s="287"/>
      <c r="OPB6" s="287"/>
      <c r="OPC6" s="287"/>
      <c r="OPD6" s="287"/>
      <c r="OPE6" s="287"/>
      <c r="OPF6" s="287"/>
      <c r="OPG6" s="287"/>
      <c r="OPH6" s="287"/>
      <c r="OPI6" s="287"/>
      <c r="OPJ6" s="287"/>
      <c r="OPK6" s="287"/>
      <c r="OPL6" s="287"/>
      <c r="OPM6" s="287"/>
      <c r="OPN6" s="287"/>
      <c r="OPO6" s="287"/>
      <c r="OPP6" s="287"/>
      <c r="OPQ6" s="287"/>
      <c r="OPR6" s="287"/>
      <c r="OPS6" s="287"/>
      <c r="OPT6" s="287"/>
      <c r="OPU6" s="287"/>
      <c r="OPV6" s="287"/>
      <c r="OPW6" s="287"/>
      <c r="OPX6" s="287"/>
      <c r="OPY6" s="287"/>
      <c r="OPZ6" s="287"/>
      <c r="OQA6" s="287"/>
      <c r="OQB6" s="287"/>
      <c r="OQC6" s="287"/>
      <c r="OQD6" s="287"/>
      <c r="OQE6" s="287"/>
      <c r="OQF6" s="287"/>
      <c r="OQG6" s="287"/>
      <c r="OQH6" s="287"/>
      <c r="OQI6" s="287"/>
      <c r="OQJ6" s="287"/>
      <c r="OQK6" s="287"/>
      <c r="OQL6" s="287"/>
      <c r="OQM6" s="287"/>
      <c r="OQN6" s="287"/>
      <c r="OQO6" s="287"/>
      <c r="OQP6" s="287"/>
      <c r="OQQ6" s="287"/>
      <c r="OQR6" s="287"/>
      <c r="OQS6" s="287"/>
      <c r="OQT6" s="287"/>
      <c r="OQU6" s="287"/>
      <c r="OQV6" s="287"/>
      <c r="OQW6" s="287"/>
      <c r="OQX6" s="287"/>
      <c r="OQY6" s="287"/>
      <c r="OQZ6" s="287"/>
      <c r="ORA6" s="287"/>
      <c r="ORB6" s="287"/>
      <c r="ORC6" s="287"/>
      <c r="ORD6" s="287"/>
      <c r="ORE6" s="287"/>
      <c r="ORF6" s="287"/>
      <c r="ORG6" s="287"/>
      <c r="ORH6" s="287"/>
      <c r="ORI6" s="287"/>
      <c r="ORJ6" s="287"/>
      <c r="ORK6" s="287"/>
      <c r="ORL6" s="287"/>
      <c r="ORM6" s="287"/>
      <c r="ORN6" s="287"/>
      <c r="ORO6" s="287"/>
      <c r="ORP6" s="287"/>
      <c r="ORQ6" s="287"/>
      <c r="ORR6" s="287"/>
      <c r="ORS6" s="287"/>
      <c r="ORT6" s="287"/>
      <c r="ORU6" s="287"/>
      <c r="ORV6" s="287"/>
      <c r="ORW6" s="287"/>
      <c r="ORX6" s="287"/>
      <c r="ORY6" s="287"/>
      <c r="ORZ6" s="287"/>
      <c r="OSA6" s="287"/>
      <c r="OSB6" s="287"/>
      <c r="OSC6" s="287"/>
      <c r="OSD6" s="287"/>
      <c r="OSE6" s="287"/>
      <c r="OSF6" s="287"/>
      <c r="OSG6" s="287"/>
      <c r="OSH6" s="287"/>
      <c r="OSI6" s="287"/>
      <c r="OSJ6" s="287"/>
      <c r="OSK6" s="287"/>
      <c r="OSL6" s="287"/>
      <c r="OSM6" s="287"/>
      <c r="OSN6" s="287"/>
      <c r="OSO6" s="287"/>
      <c r="OSP6" s="287"/>
      <c r="OSQ6" s="287"/>
      <c r="OSR6" s="287"/>
      <c r="OSS6" s="287"/>
      <c r="OST6" s="287"/>
      <c r="OSU6" s="287"/>
      <c r="OSV6" s="287"/>
      <c r="OSW6" s="287"/>
      <c r="OSX6" s="287"/>
      <c r="OSY6" s="287"/>
      <c r="OSZ6" s="287"/>
      <c r="OTA6" s="287"/>
      <c r="OTB6" s="287"/>
      <c r="OTC6" s="287"/>
      <c r="OTD6" s="287"/>
      <c r="OTE6" s="287"/>
      <c r="OTF6" s="287"/>
      <c r="OTG6" s="287"/>
      <c r="OTH6" s="287"/>
      <c r="OTI6" s="287"/>
      <c r="OTJ6" s="287"/>
      <c r="OTK6" s="287"/>
      <c r="OTL6" s="287"/>
      <c r="OTM6" s="287"/>
      <c r="OTN6" s="287"/>
      <c r="OTO6" s="287"/>
      <c r="OTP6" s="287"/>
      <c r="OTQ6" s="287"/>
      <c r="OTR6" s="287"/>
      <c r="OTS6" s="287"/>
      <c r="OTT6" s="287"/>
      <c r="OTU6" s="287"/>
      <c r="OTV6" s="287"/>
      <c r="OTW6" s="287"/>
      <c r="OTX6" s="287"/>
      <c r="OTY6" s="287"/>
      <c r="OTZ6" s="287"/>
      <c r="OUA6" s="287"/>
      <c r="OUB6" s="287"/>
      <c r="OUC6" s="287"/>
      <c r="OUD6" s="287"/>
      <c r="OUE6" s="287"/>
      <c r="OUF6" s="287"/>
      <c r="OUG6" s="287"/>
      <c r="OUH6" s="287"/>
      <c r="OUI6" s="287"/>
      <c r="OUJ6" s="287"/>
      <c r="OUK6" s="287"/>
      <c r="OUL6" s="287"/>
      <c r="OUM6" s="287"/>
      <c r="OUN6" s="287"/>
      <c r="OUO6" s="287"/>
      <c r="OUP6" s="287"/>
      <c r="OUQ6" s="287"/>
      <c r="OUR6" s="287"/>
      <c r="OUS6" s="287"/>
      <c r="OUT6" s="287"/>
      <c r="OUU6" s="287"/>
      <c r="OUV6" s="287"/>
      <c r="OUW6" s="287"/>
      <c r="OUX6" s="287"/>
      <c r="OUY6" s="287"/>
      <c r="OUZ6" s="287"/>
      <c r="OVA6" s="287"/>
      <c r="OVB6" s="287"/>
      <c r="OVC6" s="287"/>
      <c r="OVD6" s="287"/>
      <c r="OVE6" s="287"/>
      <c r="OVF6" s="287"/>
      <c r="OVG6" s="287"/>
      <c r="OVH6" s="287"/>
      <c r="OVI6" s="287"/>
      <c r="OVJ6" s="287"/>
      <c r="OVK6" s="287"/>
      <c r="OVL6" s="287"/>
      <c r="OVM6" s="287"/>
      <c r="OVN6" s="287"/>
      <c r="OVO6" s="287"/>
      <c r="OVP6" s="287"/>
      <c r="OVQ6" s="287"/>
      <c r="OVR6" s="287"/>
      <c r="OVS6" s="287"/>
      <c r="OVT6" s="287"/>
      <c r="OVU6" s="287"/>
      <c r="OVV6" s="287"/>
      <c r="OVW6" s="287"/>
      <c r="OVX6" s="287"/>
      <c r="OVY6" s="287"/>
      <c r="OVZ6" s="287"/>
      <c r="OWA6" s="287"/>
      <c r="OWB6" s="287"/>
      <c r="OWC6" s="287"/>
      <c r="OWD6" s="287"/>
      <c r="OWE6" s="287"/>
      <c r="OWF6" s="287"/>
      <c r="OWG6" s="287"/>
      <c r="OWH6" s="287"/>
      <c r="OWI6" s="287"/>
      <c r="OWJ6" s="287"/>
      <c r="OWK6" s="287"/>
      <c r="OWL6" s="287"/>
      <c r="OWM6" s="287"/>
      <c r="OWN6" s="287"/>
      <c r="OWO6" s="287"/>
      <c r="OWP6" s="287"/>
      <c r="OWQ6" s="287"/>
      <c r="OWR6" s="287"/>
      <c r="OWS6" s="287"/>
      <c r="OWT6" s="287"/>
      <c r="OWU6" s="287"/>
      <c r="OWV6" s="287"/>
      <c r="OWW6" s="287"/>
      <c r="OWX6" s="287"/>
      <c r="OWY6" s="287"/>
      <c r="OWZ6" s="287"/>
      <c r="OXA6" s="287"/>
      <c r="OXB6" s="287"/>
      <c r="OXC6" s="287"/>
      <c r="OXD6" s="287"/>
      <c r="OXE6" s="287"/>
      <c r="OXF6" s="287"/>
      <c r="OXG6" s="287"/>
      <c r="OXH6" s="287"/>
      <c r="OXI6" s="287"/>
      <c r="OXJ6" s="287"/>
      <c r="OXK6" s="287"/>
      <c r="OXL6" s="287"/>
      <c r="OXM6" s="287"/>
      <c r="OXN6" s="287"/>
      <c r="OXO6" s="287"/>
      <c r="OXP6" s="287"/>
      <c r="OXQ6" s="287"/>
      <c r="OXR6" s="287"/>
      <c r="OXS6" s="287"/>
      <c r="OXT6" s="287"/>
      <c r="OXU6" s="287"/>
      <c r="OXV6" s="287"/>
      <c r="OXW6" s="287"/>
      <c r="OXX6" s="287"/>
      <c r="OXY6" s="287"/>
      <c r="OXZ6" s="287"/>
      <c r="OYA6" s="287"/>
      <c r="OYB6" s="287"/>
      <c r="OYC6" s="287"/>
      <c r="OYD6" s="287"/>
      <c r="OYE6" s="287"/>
      <c r="OYF6" s="287"/>
      <c r="OYG6" s="287"/>
      <c r="OYH6" s="287"/>
      <c r="OYI6" s="287"/>
      <c r="OYJ6" s="287"/>
      <c r="OYK6" s="287"/>
      <c r="OYL6" s="287"/>
      <c r="OYM6" s="287"/>
      <c r="OYN6" s="287"/>
      <c r="OYO6" s="287"/>
      <c r="OYP6" s="287"/>
      <c r="OYQ6" s="287"/>
      <c r="OYR6" s="287"/>
      <c r="OYS6" s="287"/>
      <c r="OYT6" s="287"/>
      <c r="OYU6" s="287"/>
      <c r="OYV6" s="287"/>
      <c r="OYW6" s="287"/>
      <c r="OYX6" s="287"/>
      <c r="OYY6" s="287"/>
      <c r="OYZ6" s="287"/>
      <c r="OZA6" s="287"/>
      <c r="OZB6" s="287"/>
      <c r="OZC6" s="287"/>
      <c r="OZD6" s="287"/>
      <c r="OZE6" s="287"/>
      <c r="OZF6" s="287"/>
      <c r="OZG6" s="287"/>
      <c r="OZH6" s="287"/>
      <c r="OZI6" s="287"/>
      <c r="OZJ6" s="287"/>
      <c r="OZK6" s="287"/>
      <c r="OZL6" s="287"/>
      <c r="OZM6" s="287"/>
      <c r="OZN6" s="287"/>
      <c r="OZO6" s="287"/>
      <c r="OZP6" s="287"/>
      <c r="OZQ6" s="287"/>
      <c r="OZR6" s="287"/>
      <c r="OZS6" s="287"/>
      <c r="OZT6" s="287"/>
      <c r="OZU6" s="287"/>
      <c r="OZV6" s="287"/>
      <c r="OZW6" s="287"/>
      <c r="OZX6" s="287"/>
      <c r="OZY6" s="287"/>
      <c r="OZZ6" s="287"/>
      <c r="PAA6" s="287"/>
      <c r="PAB6" s="287"/>
      <c r="PAC6" s="287"/>
      <c r="PAD6" s="287"/>
      <c r="PAE6" s="287"/>
      <c r="PAF6" s="287"/>
      <c r="PAG6" s="287"/>
      <c r="PAH6" s="287"/>
      <c r="PAI6" s="287"/>
      <c r="PAJ6" s="287"/>
      <c r="PAK6" s="287"/>
      <c r="PAL6" s="287"/>
      <c r="PAM6" s="287"/>
      <c r="PAN6" s="287"/>
      <c r="PAO6" s="287"/>
      <c r="PAP6" s="287"/>
      <c r="PAQ6" s="287"/>
      <c r="PAR6" s="287"/>
      <c r="PAS6" s="287"/>
      <c r="PAT6" s="287"/>
      <c r="PAU6" s="287"/>
      <c r="PAV6" s="287"/>
      <c r="PAW6" s="287"/>
      <c r="PAX6" s="287"/>
      <c r="PAY6" s="287"/>
      <c r="PAZ6" s="287"/>
      <c r="PBA6" s="287"/>
      <c r="PBB6" s="287"/>
      <c r="PBC6" s="287"/>
      <c r="PBD6" s="287"/>
      <c r="PBE6" s="287"/>
      <c r="PBF6" s="287"/>
      <c r="PBG6" s="287"/>
      <c r="PBH6" s="287"/>
      <c r="PBI6" s="287"/>
      <c r="PBJ6" s="287"/>
      <c r="PBK6" s="287"/>
      <c r="PBL6" s="287"/>
      <c r="PBM6" s="287"/>
      <c r="PBN6" s="287"/>
      <c r="PBO6" s="287"/>
      <c r="PBP6" s="287"/>
      <c r="PBQ6" s="287"/>
      <c r="PBR6" s="287"/>
      <c r="PBS6" s="287"/>
      <c r="PBT6" s="287"/>
      <c r="PBU6" s="287"/>
      <c r="PBV6" s="287"/>
      <c r="PBW6" s="287"/>
      <c r="PBX6" s="287"/>
      <c r="PBY6" s="287"/>
      <c r="PBZ6" s="287"/>
      <c r="PCA6" s="287"/>
      <c r="PCB6" s="287"/>
      <c r="PCC6" s="287"/>
      <c r="PCD6" s="287"/>
      <c r="PCE6" s="287"/>
      <c r="PCF6" s="287"/>
      <c r="PCG6" s="287"/>
      <c r="PCH6" s="287"/>
      <c r="PCI6" s="287"/>
      <c r="PCJ6" s="287"/>
      <c r="PCK6" s="287"/>
      <c r="PCL6" s="287"/>
      <c r="PCM6" s="287"/>
      <c r="PCN6" s="287"/>
      <c r="PCO6" s="287"/>
      <c r="PCP6" s="287"/>
      <c r="PCQ6" s="287"/>
      <c r="PCR6" s="287"/>
      <c r="PCS6" s="287"/>
      <c r="PCT6" s="287"/>
      <c r="PCU6" s="287"/>
      <c r="PCV6" s="287"/>
      <c r="PCW6" s="287"/>
      <c r="PCX6" s="287"/>
      <c r="PCY6" s="287"/>
      <c r="PCZ6" s="287"/>
      <c r="PDA6" s="287"/>
      <c r="PDB6" s="287"/>
      <c r="PDC6" s="287"/>
      <c r="PDD6" s="287"/>
      <c r="PDE6" s="287"/>
      <c r="PDF6" s="287"/>
      <c r="PDG6" s="287"/>
      <c r="PDH6" s="287"/>
      <c r="PDI6" s="287"/>
      <c r="PDJ6" s="287"/>
      <c r="PDK6" s="287"/>
      <c r="PDL6" s="287"/>
      <c r="PDM6" s="287"/>
      <c r="PDN6" s="287"/>
      <c r="PDO6" s="287"/>
      <c r="PDP6" s="287"/>
      <c r="PDQ6" s="287"/>
      <c r="PDR6" s="287"/>
      <c r="PDS6" s="287"/>
      <c r="PDT6" s="287"/>
      <c r="PDU6" s="287"/>
      <c r="PDV6" s="287"/>
      <c r="PDW6" s="287"/>
      <c r="PDX6" s="287"/>
      <c r="PDY6" s="287"/>
      <c r="PDZ6" s="287"/>
      <c r="PEA6" s="287"/>
      <c r="PEB6" s="287"/>
      <c r="PEC6" s="287"/>
      <c r="PED6" s="287"/>
      <c r="PEE6" s="287"/>
      <c r="PEF6" s="287"/>
      <c r="PEG6" s="287"/>
      <c r="PEH6" s="287"/>
      <c r="PEI6" s="287"/>
      <c r="PEJ6" s="287"/>
      <c r="PEK6" s="287"/>
      <c r="PEL6" s="287"/>
      <c r="PEM6" s="287"/>
      <c r="PEN6" s="287"/>
      <c r="PEO6" s="287"/>
      <c r="PEP6" s="287"/>
      <c r="PEQ6" s="287"/>
      <c r="PER6" s="287"/>
      <c r="PES6" s="287"/>
      <c r="PET6" s="287"/>
      <c r="PEU6" s="287"/>
      <c r="PEV6" s="287"/>
      <c r="PEW6" s="287"/>
      <c r="PEX6" s="287"/>
      <c r="PEY6" s="287"/>
      <c r="PEZ6" s="287"/>
      <c r="PFA6" s="287"/>
      <c r="PFB6" s="287"/>
      <c r="PFC6" s="287"/>
      <c r="PFD6" s="287"/>
      <c r="PFE6" s="287"/>
      <c r="PFF6" s="287"/>
      <c r="PFG6" s="287"/>
      <c r="PFH6" s="287"/>
      <c r="PFI6" s="287"/>
      <c r="PFJ6" s="287"/>
      <c r="PFK6" s="287"/>
      <c r="PFL6" s="287"/>
      <c r="PFM6" s="287"/>
      <c r="PFN6" s="287"/>
      <c r="PFO6" s="287"/>
      <c r="PFP6" s="287"/>
      <c r="PFQ6" s="287"/>
      <c r="PFR6" s="287"/>
      <c r="PFS6" s="287"/>
      <c r="PFT6" s="287"/>
      <c r="PFU6" s="287"/>
      <c r="PFV6" s="287"/>
      <c r="PFW6" s="287"/>
      <c r="PFX6" s="287"/>
      <c r="PFY6" s="287"/>
      <c r="PFZ6" s="287"/>
      <c r="PGA6" s="287"/>
      <c r="PGB6" s="287"/>
      <c r="PGC6" s="287"/>
      <c r="PGD6" s="287"/>
      <c r="PGE6" s="287"/>
      <c r="PGF6" s="287"/>
      <c r="PGG6" s="287"/>
      <c r="PGH6" s="287"/>
      <c r="PGI6" s="287"/>
      <c r="PGJ6" s="287"/>
      <c r="PGK6" s="287"/>
      <c r="PGL6" s="287"/>
      <c r="PGM6" s="287"/>
      <c r="PGN6" s="287"/>
      <c r="PGO6" s="287"/>
      <c r="PGP6" s="287"/>
      <c r="PGQ6" s="287"/>
      <c r="PGR6" s="287"/>
      <c r="PGS6" s="287"/>
      <c r="PGT6" s="287"/>
      <c r="PGU6" s="287"/>
      <c r="PGV6" s="287"/>
      <c r="PGW6" s="287"/>
      <c r="PGX6" s="287"/>
      <c r="PGY6" s="287"/>
      <c r="PGZ6" s="287"/>
      <c r="PHA6" s="287"/>
      <c r="PHB6" s="287"/>
      <c r="PHC6" s="287"/>
      <c r="PHD6" s="287"/>
      <c r="PHE6" s="287"/>
      <c r="PHF6" s="287"/>
      <c r="PHG6" s="287"/>
      <c r="PHH6" s="287"/>
      <c r="PHI6" s="287"/>
      <c r="PHJ6" s="287"/>
      <c r="PHK6" s="287"/>
      <c r="PHL6" s="287"/>
      <c r="PHM6" s="287"/>
      <c r="PHN6" s="287"/>
      <c r="PHO6" s="287"/>
      <c r="PHP6" s="287"/>
      <c r="PHQ6" s="287"/>
      <c r="PHR6" s="287"/>
      <c r="PHS6" s="287"/>
      <c r="PHT6" s="287"/>
      <c r="PHU6" s="287"/>
      <c r="PHV6" s="287"/>
      <c r="PHW6" s="287"/>
      <c r="PHX6" s="287"/>
      <c r="PHY6" s="287"/>
      <c r="PHZ6" s="287"/>
      <c r="PIA6" s="287"/>
      <c r="PIB6" s="287"/>
      <c r="PIC6" s="287"/>
      <c r="PID6" s="287"/>
      <c r="PIE6" s="287"/>
      <c r="PIF6" s="287"/>
      <c r="PIG6" s="287"/>
      <c r="PIH6" s="287"/>
      <c r="PII6" s="287"/>
      <c r="PIJ6" s="287"/>
      <c r="PIK6" s="287"/>
      <c r="PIL6" s="287"/>
      <c r="PIM6" s="287"/>
      <c r="PIN6" s="287"/>
      <c r="PIO6" s="287"/>
      <c r="PIP6" s="287"/>
      <c r="PIQ6" s="287"/>
      <c r="PIR6" s="287"/>
      <c r="PIS6" s="287"/>
      <c r="PIT6" s="287"/>
      <c r="PIU6" s="287"/>
      <c r="PIV6" s="287"/>
      <c r="PIW6" s="287"/>
      <c r="PIX6" s="287"/>
      <c r="PIY6" s="287"/>
      <c r="PIZ6" s="287"/>
      <c r="PJA6" s="287"/>
      <c r="PJB6" s="287"/>
      <c r="PJC6" s="287"/>
      <c r="PJD6" s="287"/>
      <c r="PJE6" s="287"/>
      <c r="PJF6" s="287"/>
      <c r="PJG6" s="287"/>
      <c r="PJH6" s="287"/>
      <c r="PJI6" s="287"/>
      <c r="PJJ6" s="287"/>
      <c r="PJK6" s="287"/>
      <c r="PJL6" s="287"/>
      <c r="PJM6" s="287"/>
      <c r="PJN6" s="287"/>
      <c r="PJO6" s="287"/>
      <c r="PJP6" s="287"/>
      <c r="PJQ6" s="287"/>
      <c r="PJR6" s="287"/>
      <c r="PJS6" s="287"/>
      <c r="PJT6" s="287"/>
      <c r="PJU6" s="287"/>
      <c r="PJV6" s="287"/>
      <c r="PJW6" s="287"/>
      <c r="PJX6" s="287"/>
      <c r="PJY6" s="287"/>
      <c r="PJZ6" s="287"/>
      <c r="PKA6" s="287"/>
      <c r="PKB6" s="287"/>
      <c r="PKC6" s="287"/>
      <c r="PKD6" s="287"/>
      <c r="PKE6" s="287"/>
      <c r="PKF6" s="287"/>
      <c r="PKG6" s="287"/>
      <c r="PKH6" s="287"/>
      <c r="PKI6" s="287"/>
      <c r="PKJ6" s="287"/>
      <c r="PKK6" s="287"/>
      <c r="PKL6" s="287"/>
      <c r="PKM6" s="287"/>
      <c r="PKN6" s="287"/>
      <c r="PKO6" s="287"/>
      <c r="PKP6" s="287"/>
      <c r="PKQ6" s="287"/>
      <c r="PKR6" s="287"/>
      <c r="PKS6" s="287"/>
      <c r="PKT6" s="287"/>
      <c r="PKU6" s="287"/>
      <c r="PKV6" s="287"/>
      <c r="PKW6" s="287"/>
      <c r="PKX6" s="287"/>
      <c r="PKY6" s="287"/>
      <c r="PKZ6" s="287"/>
      <c r="PLA6" s="287"/>
      <c r="PLB6" s="287"/>
      <c r="PLC6" s="287"/>
      <c r="PLD6" s="287"/>
      <c r="PLE6" s="287"/>
      <c r="PLF6" s="287"/>
      <c r="PLG6" s="287"/>
      <c r="PLH6" s="287"/>
      <c r="PLI6" s="287"/>
      <c r="PLJ6" s="287"/>
      <c r="PLK6" s="287"/>
      <c r="PLL6" s="287"/>
      <c r="PLM6" s="287"/>
      <c r="PLN6" s="287"/>
      <c r="PLO6" s="287"/>
      <c r="PLP6" s="287"/>
      <c r="PLQ6" s="287"/>
      <c r="PLR6" s="287"/>
      <c r="PLS6" s="287"/>
      <c r="PLT6" s="287"/>
      <c r="PLU6" s="287"/>
      <c r="PLV6" s="287"/>
      <c r="PLW6" s="287"/>
      <c r="PLX6" s="287"/>
      <c r="PLY6" s="287"/>
      <c r="PLZ6" s="287"/>
      <c r="PMA6" s="287"/>
      <c r="PMB6" s="287"/>
      <c r="PMC6" s="287"/>
      <c r="PMD6" s="287"/>
      <c r="PME6" s="287"/>
      <c r="PMF6" s="287"/>
      <c r="PMG6" s="287"/>
      <c r="PMH6" s="287"/>
      <c r="PMI6" s="287"/>
      <c r="PMJ6" s="287"/>
      <c r="PMK6" s="287"/>
      <c r="PML6" s="287"/>
      <c r="PMM6" s="287"/>
      <c r="PMN6" s="287"/>
      <c r="PMO6" s="287"/>
      <c r="PMP6" s="287"/>
      <c r="PMQ6" s="287"/>
      <c r="PMR6" s="287"/>
      <c r="PMS6" s="287"/>
      <c r="PMT6" s="287"/>
      <c r="PMU6" s="287"/>
      <c r="PMV6" s="287"/>
      <c r="PMW6" s="287"/>
      <c r="PMX6" s="287"/>
      <c r="PMY6" s="287"/>
      <c r="PMZ6" s="287"/>
      <c r="PNA6" s="287"/>
      <c r="PNB6" s="287"/>
      <c r="PNC6" s="287"/>
      <c r="PND6" s="287"/>
      <c r="PNE6" s="287"/>
      <c r="PNF6" s="287"/>
      <c r="PNG6" s="287"/>
      <c r="PNH6" s="287"/>
      <c r="PNI6" s="287"/>
      <c r="PNJ6" s="287"/>
      <c r="PNK6" s="287"/>
      <c r="PNL6" s="287"/>
      <c r="PNM6" s="287"/>
      <c r="PNN6" s="287"/>
      <c r="PNO6" s="287"/>
      <c r="PNP6" s="287"/>
      <c r="PNQ6" s="287"/>
      <c r="PNR6" s="287"/>
      <c r="PNS6" s="287"/>
      <c r="PNT6" s="287"/>
      <c r="PNU6" s="287"/>
      <c r="PNV6" s="287"/>
      <c r="PNW6" s="287"/>
      <c r="PNX6" s="287"/>
      <c r="PNY6" s="287"/>
      <c r="PNZ6" s="287"/>
      <c r="POA6" s="287"/>
      <c r="POB6" s="287"/>
      <c r="POC6" s="287"/>
      <c r="POD6" s="287"/>
      <c r="POE6" s="287"/>
      <c r="POF6" s="287"/>
      <c r="POG6" s="287"/>
      <c r="POH6" s="287"/>
      <c r="POI6" s="287"/>
      <c r="POJ6" s="287"/>
      <c r="POK6" s="287"/>
      <c r="POL6" s="287"/>
      <c r="POM6" s="287"/>
      <c r="PON6" s="287"/>
      <c r="POO6" s="287"/>
      <c r="POP6" s="287"/>
      <c r="POQ6" s="287"/>
      <c r="POR6" s="287"/>
      <c r="POS6" s="287"/>
      <c r="POT6" s="287"/>
      <c r="POU6" s="287"/>
      <c r="POV6" s="287"/>
      <c r="POW6" s="287"/>
      <c r="POX6" s="287"/>
      <c r="POY6" s="287"/>
      <c r="POZ6" s="287"/>
      <c r="PPA6" s="287"/>
      <c r="PPB6" s="287"/>
      <c r="PPC6" s="287"/>
      <c r="PPD6" s="287"/>
      <c r="PPE6" s="287"/>
      <c r="PPF6" s="287"/>
      <c r="PPG6" s="287"/>
      <c r="PPH6" s="287"/>
      <c r="PPI6" s="287"/>
      <c r="PPJ6" s="287"/>
      <c r="PPK6" s="287"/>
      <c r="PPL6" s="287"/>
      <c r="PPM6" s="287"/>
      <c r="PPN6" s="287"/>
      <c r="PPO6" s="287"/>
      <c r="PPP6" s="287"/>
      <c r="PPQ6" s="287"/>
      <c r="PPR6" s="287"/>
      <c r="PPS6" s="287"/>
      <c r="PPT6" s="287"/>
      <c r="PPU6" s="287"/>
      <c r="PPV6" s="287"/>
      <c r="PPW6" s="287"/>
      <c r="PPX6" s="287"/>
      <c r="PPY6" s="287"/>
      <c r="PPZ6" s="287"/>
      <c r="PQA6" s="287"/>
      <c r="PQB6" s="287"/>
      <c r="PQC6" s="287"/>
      <c r="PQD6" s="287"/>
      <c r="PQE6" s="287"/>
      <c r="PQF6" s="287"/>
      <c r="PQG6" s="287"/>
      <c r="PQH6" s="287"/>
      <c r="PQI6" s="287"/>
      <c r="PQJ6" s="287"/>
      <c r="PQK6" s="287"/>
      <c r="PQL6" s="287"/>
      <c r="PQM6" s="287"/>
      <c r="PQN6" s="287"/>
      <c r="PQO6" s="287"/>
      <c r="PQP6" s="287"/>
      <c r="PQQ6" s="287"/>
      <c r="PQR6" s="287"/>
      <c r="PQS6" s="287"/>
      <c r="PQT6" s="287"/>
      <c r="PQU6" s="287"/>
      <c r="PQV6" s="287"/>
      <c r="PQW6" s="287"/>
      <c r="PQX6" s="287"/>
      <c r="PQY6" s="287"/>
      <c r="PQZ6" s="287"/>
      <c r="PRA6" s="287"/>
      <c r="PRB6" s="287"/>
      <c r="PRC6" s="287"/>
      <c r="PRD6" s="287"/>
      <c r="PRE6" s="287"/>
      <c r="PRF6" s="287"/>
      <c r="PRG6" s="287"/>
      <c r="PRH6" s="287"/>
      <c r="PRI6" s="287"/>
      <c r="PRJ6" s="287"/>
      <c r="PRK6" s="287"/>
      <c r="PRL6" s="287"/>
      <c r="PRM6" s="287"/>
      <c r="PRN6" s="287"/>
      <c r="PRO6" s="287"/>
      <c r="PRP6" s="287"/>
      <c r="PRQ6" s="287"/>
      <c r="PRR6" s="287"/>
      <c r="PRS6" s="287"/>
      <c r="PRT6" s="287"/>
      <c r="PRU6" s="287"/>
      <c r="PRV6" s="287"/>
      <c r="PRW6" s="287"/>
      <c r="PRX6" s="287"/>
      <c r="PRY6" s="287"/>
      <c r="PRZ6" s="287"/>
      <c r="PSA6" s="287"/>
      <c r="PSB6" s="287"/>
      <c r="PSC6" s="287"/>
      <c r="PSD6" s="287"/>
      <c r="PSE6" s="287"/>
      <c r="PSF6" s="287"/>
      <c r="PSG6" s="287"/>
      <c r="PSH6" s="287"/>
      <c r="PSI6" s="287"/>
      <c r="PSJ6" s="287"/>
      <c r="PSK6" s="287"/>
      <c r="PSL6" s="287"/>
      <c r="PSM6" s="287"/>
      <c r="PSN6" s="287"/>
      <c r="PSO6" s="287"/>
      <c r="PSP6" s="287"/>
      <c r="PSQ6" s="287"/>
      <c r="PSR6" s="287"/>
      <c r="PSS6" s="287"/>
      <c r="PST6" s="287"/>
      <c r="PSU6" s="287"/>
      <c r="PSV6" s="287"/>
      <c r="PSW6" s="287"/>
      <c r="PSX6" s="287"/>
      <c r="PSY6" s="287"/>
      <c r="PSZ6" s="287"/>
      <c r="PTA6" s="287"/>
      <c r="PTB6" s="287"/>
      <c r="PTC6" s="287"/>
      <c r="PTD6" s="287"/>
      <c r="PTE6" s="287"/>
      <c r="PTF6" s="287"/>
      <c r="PTG6" s="287"/>
      <c r="PTH6" s="287"/>
      <c r="PTI6" s="287"/>
      <c r="PTJ6" s="287"/>
      <c r="PTK6" s="287"/>
      <c r="PTL6" s="287"/>
      <c r="PTM6" s="287"/>
      <c r="PTN6" s="287"/>
      <c r="PTO6" s="287"/>
      <c r="PTP6" s="287"/>
      <c r="PTQ6" s="287"/>
      <c r="PTR6" s="287"/>
      <c r="PTS6" s="287"/>
      <c r="PTT6" s="287"/>
      <c r="PTU6" s="287"/>
      <c r="PTV6" s="287"/>
      <c r="PTW6" s="287"/>
      <c r="PTX6" s="287"/>
      <c r="PTY6" s="287"/>
      <c r="PTZ6" s="287"/>
      <c r="PUA6" s="287"/>
      <c r="PUB6" s="287"/>
      <c r="PUC6" s="287"/>
      <c r="PUD6" s="287"/>
      <c r="PUE6" s="287"/>
      <c r="PUF6" s="287"/>
      <c r="PUG6" s="287"/>
      <c r="PUH6" s="287"/>
      <c r="PUI6" s="287"/>
      <c r="PUJ6" s="287"/>
      <c r="PUK6" s="287"/>
      <c r="PUL6" s="287"/>
      <c r="PUM6" s="287"/>
      <c r="PUN6" s="287"/>
      <c r="PUO6" s="287"/>
      <c r="PUP6" s="287"/>
      <c r="PUQ6" s="287"/>
      <c r="PUR6" s="287"/>
      <c r="PUS6" s="287"/>
      <c r="PUT6" s="287"/>
      <c r="PUU6" s="287"/>
      <c r="PUV6" s="287"/>
      <c r="PUW6" s="287"/>
      <c r="PUX6" s="287"/>
      <c r="PUY6" s="287"/>
      <c r="PUZ6" s="287"/>
      <c r="PVA6" s="287"/>
      <c r="PVB6" s="287"/>
      <c r="PVC6" s="287"/>
      <c r="PVD6" s="287"/>
      <c r="PVE6" s="287"/>
      <c r="PVF6" s="287"/>
      <c r="PVG6" s="287"/>
      <c r="PVH6" s="287"/>
      <c r="PVI6" s="287"/>
      <c r="PVJ6" s="287"/>
      <c r="PVK6" s="287"/>
      <c r="PVL6" s="287"/>
      <c r="PVM6" s="287"/>
      <c r="PVN6" s="287"/>
      <c r="PVO6" s="287"/>
      <c r="PVP6" s="287"/>
      <c r="PVQ6" s="287"/>
      <c r="PVR6" s="287"/>
      <c r="PVS6" s="287"/>
      <c r="PVT6" s="287"/>
      <c r="PVU6" s="287"/>
      <c r="PVV6" s="287"/>
      <c r="PVW6" s="287"/>
      <c r="PVX6" s="287"/>
      <c r="PVY6" s="287"/>
      <c r="PVZ6" s="287"/>
      <c r="PWA6" s="287"/>
      <c r="PWB6" s="287"/>
      <c r="PWC6" s="287"/>
      <c r="PWD6" s="287"/>
      <c r="PWE6" s="287"/>
      <c r="PWF6" s="287"/>
      <c r="PWG6" s="287"/>
      <c r="PWH6" s="287"/>
      <c r="PWI6" s="287"/>
      <c r="PWJ6" s="287"/>
      <c r="PWK6" s="287"/>
      <c r="PWL6" s="287"/>
      <c r="PWM6" s="287"/>
      <c r="PWN6" s="287"/>
      <c r="PWO6" s="287"/>
      <c r="PWP6" s="287"/>
      <c r="PWQ6" s="287"/>
      <c r="PWR6" s="287"/>
      <c r="PWS6" s="287"/>
      <c r="PWT6" s="287"/>
      <c r="PWU6" s="287"/>
      <c r="PWV6" s="287"/>
      <c r="PWW6" s="287"/>
      <c r="PWX6" s="287"/>
      <c r="PWY6" s="287"/>
      <c r="PWZ6" s="287"/>
      <c r="PXA6" s="287"/>
      <c r="PXB6" s="287"/>
      <c r="PXC6" s="287"/>
      <c r="PXD6" s="287"/>
      <c r="PXE6" s="287"/>
      <c r="PXF6" s="287"/>
      <c r="PXG6" s="287"/>
      <c r="PXH6" s="287"/>
      <c r="PXI6" s="287"/>
      <c r="PXJ6" s="287"/>
      <c r="PXK6" s="287"/>
      <c r="PXL6" s="287"/>
      <c r="PXM6" s="287"/>
      <c r="PXN6" s="287"/>
      <c r="PXO6" s="287"/>
      <c r="PXP6" s="287"/>
      <c r="PXQ6" s="287"/>
      <c r="PXR6" s="287"/>
      <c r="PXS6" s="287"/>
      <c r="PXT6" s="287"/>
      <c r="PXU6" s="287"/>
      <c r="PXV6" s="287"/>
      <c r="PXW6" s="287"/>
      <c r="PXX6" s="287"/>
      <c r="PXY6" s="287"/>
      <c r="PXZ6" s="287"/>
      <c r="PYA6" s="287"/>
      <c r="PYB6" s="287"/>
      <c r="PYC6" s="287"/>
      <c r="PYD6" s="287"/>
      <c r="PYE6" s="287"/>
      <c r="PYF6" s="287"/>
      <c r="PYG6" s="287"/>
      <c r="PYH6" s="287"/>
      <c r="PYI6" s="287"/>
      <c r="PYJ6" s="287"/>
      <c r="PYK6" s="287"/>
      <c r="PYL6" s="287"/>
      <c r="PYM6" s="287"/>
      <c r="PYN6" s="287"/>
      <c r="PYO6" s="287"/>
      <c r="PYP6" s="287"/>
      <c r="PYQ6" s="287"/>
      <c r="PYR6" s="287"/>
      <c r="PYS6" s="287"/>
      <c r="PYT6" s="287"/>
      <c r="PYU6" s="287"/>
      <c r="PYV6" s="287"/>
      <c r="PYW6" s="287"/>
      <c r="PYX6" s="287"/>
      <c r="PYY6" s="287"/>
      <c r="PYZ6" s="287"/>
      <c r="PZA6" s="287"/>
      <c r="PZB6" s="287"/>
      <c r="PZC6" s="287"/>
      <c r="PZD6" s="287"/>
      <c r="PZE6" s="287"/>
      <c r="PZF6" s="287"/>
      <c r="PZG6" s="287"/>
      <c r="PZH6" s="287"/>
      <c r="PZI6" s="287"/>
      <c r="PZJ6" s="287"/>
      <c r="PZK6" s="287"/>
      <c r="PZL6" s="287"/>
      <c r="PZM6" s="287"/>
      <c r="PZN6" s="287"/>
      <c r="PZO6" s="287"/>
      <c r="PZP6" s="287"/>
      <c r="PZQ6" s="287"/>
      <c r="PZR6" s="287"/>
      <c r="PZS6" s="287"/>
      <c r="PZT6" s="287"/>
      <c r="PZU6" s="287"/>
      <c r="PZV6" s="287"/>
      <c r="PZW6" s="287"/>
      <c r="PZX6" s="287"/>
      <c r="PZY6" s="287"/>
      <c r="PZZ6" s="287"/>
      <c r="QAA6" s="287"/>
      <c r="QAB6" s="287"/>
      <c r="QAC6" s="287"/>
      <c r="QAD6" s="287"/>
      <c r="QAE6" s="287"/>
      <c r="QAF6" s="287"/>
      <c r="QAG6" s="287"/>
      <c r="QAH6" s="287"/>
      <c r="QAI6" s="287"/>
      <c r="QAJ6" s="287"/>
      <c r="QAK6" s="287"/>
      <c r="QAL6" s="287"/>
      <c r="QAM6" s="287"/>
      <c r="QAN6" s="287"/>
      <c r="QAO6" s="287"/>
      <c r="QAP6" s="287"/>
      <c r="QAQ6" s="287"/>
      <c r="QAR6" s="287"/>
      <c r="QAS6" s="287"/>
      <c r="QAT6" s="287"/>
      <c r="QAU6" s="287"/>
      <c r="QAV6" s="287"/>
      <c r="QAW6" s="287"/>
      <c r="QAX6" s="287"/>
      <c r="QAY6" s="287"/>
      <c r="QAZ6" s="287"/>
      <c r="QBA6" s="287"/>
      <c r="QBB6" s="287"/>
      <c r="QBC6" s="287"/>
      <c r="QBD6" s="287"/>
      <c r="QBE6" s="287"/>
      <c r="QBF6" s="287"/>
      <c r="QBG6" s="287"/>
      <c r="QBH6" s="287"/>
      <c r="QBI6" s="287"/>
      <c r="QBJ6" s="287"/>
      <c r="QBK6" s="287"/>
      <c r="QBL6" s="287"/>
      <c r="QBM6" s="287"/>
      <c r="QBN6" s="287"/>
      <c r="QBO6" s="287"/>
      <c r="QBP6" s="287"/>
      <c r="QBQ6" s="287"/>
      <c r="QBR6" s="287"/>
      <c r="QBS6" s="287"/>
      <c r="QBT6" s="287"/>
      <c r="QBU6" s="287"/>
      <c r="QBV6" s="287"/>
      <c r="QBW6" s="287"/>
      <c r="QBX6" s="287"/>
      <c r="QBY6" s="287"/>
      <c r="QBZ6" s="287"/>
      <c r="QCA6" s="287"/>
      <c r="QCB6" s="287"/>
      <c r="QCC6" s="287"/>
      <c r="QCD6" s="287"/>
      <c r="QCE6" s="287"/>
      <c r="QCF6" s="287"/>
      <c r="QCG6" s="287"/>
      <c r="QCH6" s="287"/>
      <c r="QCI6" s="287"/>
      <c r="QCJ6" s="287"/>
      <c r="QCK6" s="287"/>
      <c r="QCL6" s="287"/>
      <c r="QCM6" s="287"/>
      <c r="QCN6" s="287"/>
      <c r="QCO6" s="287"/>
      <c r="QCP6" s="287"/>
      <c r="QCQ6" s="287"/>
      <c r="QCR6" s="287"/>
      <c r="QCS6" s="287"/>
      <c r="QCT6" s="287"/>
      <c r="QCU6" s="287"/>
      <c r="QCV6" s="287"/>
      <c r="QCW6" s="287"/>
      <c r="QCX6" s="287"/>
      <c r="QCY6" s="287"/>
      <c r="QCZ6" s="287"/>
      <c r="QDA6" s="287"/>
      <c r="QDB6" s="287"/>
      <c r="QDC6" s="287"/>
      <c r="QDD6" s="287"/>
      <c r="QDE6" s="287"/>
      <c r="QDF6" s="287"/>
      <c r="QDG6" s="287"/>
      <c r="QDH6" s="287"/>
      <c r="QDI6" s="287"/>
      <c r="QDJ6" s="287"/>
      <c r="QDK6" s="287"/>
      <c r="QDL6" s="287"/>
      <c r="QDM6" s="287"/>
      <c r="QDN6" s="287"/>
      <c r="QDO6" s="287"/>
      <c r="QDP6" s="287"/>
      <c r="QDQ6" s="287"/>
      <c r="QDR6" s="287"/>
      <c r="QDS6" s="287"/>
      <c r="QDT6" s="287"/>
      <c r="QDU6" s="287"/>
      <c r="QDV6" s="287"/>
      <c r="QDW6" s="287"/>
      <c r="QDX6" s="287"/>
      <c r="QDY6" s="287"/>
      <c r="QDZ6" s="287"/>
      <c r="QEA6" s="287"/>
      <c r="QEB6" s="287"/>
      <c r="QEC6" s="287"/>
      <c r="QED6" s="287"/>
      <c r="QEE6" s="287"/>
      <c r="QEF6" s="287"/>
      <c r="QEG6" s="287"/>
      <c r="QEH6" s="287"/>
      <c r="QEI6" s="287"/>
      <c r="QEJ6" s="287"/>
      <c r="QEK6" s="287"/>
      <c r="QEL6" s="287"/>
      <c r="QEM6" s="287"/>
      <c r="QEN6" s="287"/>
      <c r="QEO6" s="287"/>
      <c r="QEP6" s="287"/>
      <c r="QEQ6" s="287"/>
      <c r="QER6" s="287"/>
      <c r="QES6" s="287"/>
      <c r="QET6" s="287"/>
      <c r="QEU6" s="287"/>
      <c r="QEV6" s="287"/>
      <c r="QEW6" s="287"/>
      <c r="QEX6" s="287"/>
      <c r="QEY6" s="287"/>
      <c r="QEZ6" s="287"/>
      <c r="QFA6" s="287"/>
      <c r="QFB6" s="287"/>
      <c r="QFC6" s="287"/>
      <c r="QFD6" s="287"/>
      <c r="QFE6" s="287"/>
      <c r="QFF6" s="287"/>
      <c r="QFG6" s="287"/>
      <c r="QFH6" s="287"/>
      <c r="QFI6" s="287"/>
      <c r="QFJ6" s="287"/>
      <c r="QFK6" s="287"/>
      <c r="QFL6" s="287"/>
      <c r="QFM6" s="287"/>
      <c r="QFN6" s="287"/>
      <c r="QFO6" s="287"/>
      <c r="QFP6" s="287"/>
      <c r="QFQ6" s="287"/>
      <c r="QFR6" s="287"/>
      <c r="QFS6" s="287"/>
      <c r="QFT6" s="287"/>
      <c r="QFU6" s="287"/>
      <c r="QFV6" s="287"/>
      <c r="QFW6" s="287"/>
      <c r="QFX6" s="287"/>
      <c r="QFY6" s="287"/>
      <c r="QFZ6" s="287"/>
      <c r="QGA6" s="287"/>
      <c r="QGB6" s="287"/>
      <c r="QGC6" s="287"/>
      <c r="QGD6" s="287"/>
      <c r="QGE6" s="287"/>
      <c r="QGF6" s="287"/>
      <c r="QGG6" s="287"/>
      <c r="QGH6" s="287"/>
      <c r="QGI6" s="287"/>
      <c r="QGJ6" s="287"/>
      <c r="QGK6" s="287"/>
      <c r="QGL6" s="287"/>
      <c r="QGM6" s="287"/>
      <c r="QGN6" s="287"/>
      <c r="QGO6" s="287"/>
      <c r="QGP6" s="287"/>
      <c r="QGQ6" s="287"/>
      <c r="QGR6" s="287"/>
      <c r="QGS6" s="287"/>
      <c r="QGT6" s="287"/>
      <c r="QGU6" s="287"/>
      <c r="QGV6" s="287"/>
      <c r="QGW6" s="287"/>
      <c r="QGX6" s="287"/>
      <c r="QGY6" s="287"/>
      <c r="QGZ6" s="287"/>
      <c r="QHA6" s="287"/>
      <c r="QHB6" s="287"/>
      <c r="QHC6" s="287"/>
      <c r="QHD6" s="287"/>
      <c r="QHE6" s="287"/>
      <c r="QHF6" s="287"/>
      <c r="QHG6" s="287"/>
      <c r="QHH6" s="287"/>
      <c r="QHI6" s="287"/>
      <c r="QHJ6" s="287"/>
      <c r="QHK6" s="287"/>
      <c r="QHL6" s="287"/>
      <c r="QHM6" s="287"/>
      <c r="QHN6" s="287"/>
      <c r="QHO6" s="287"/>
      <c r="QHP6" s="287"/>
      <c r="QHQ6" s="287"/>
      <c r="QHR6" s="287"/>
      <c r="QHS6" s="287"/>
      <c r="QHT6" s="287"/>
      <c r="QHU6" s="287"/>
      <c r="QHV6" s="287"/>
      <c r="QHW6" s="287"/>
      <c r="QHX6" s="287"/>
      <c r="QHY6" s="287"/>
      <c r="QHZ6" s="287"/>
      <c r="QIA6" s="287"/>
      <c r="QIB6" s="287"/>
      <c r="QIC6" s="287"/>
      <c r="QID6" s="287"/>
      <c r="QIE6" s="287"/>
      <c r="QIF6" s="287"/>
      <c r="QIG6" s="287"/>
      <c r="QIH6" s="287"/>
      <c r="QII6" s="287"/>
      <c r="QIJ6" s="287"/>
      <c r="QIK6" s="287"/>
      <c r="QIL6" s="287"/>
      <c r="QIM6" s="287"/>
      <c r="QIN6" s="287"/>
      <c r="QIO6" s="287"/>
      <c r="QIP6" s="287"/>
      <c r="QIQ6" s="287"/>
      <c r="QIR6" s="287"/>
      <c r="QIS6" s="287"/>
      <c r="QIT6" s="287"/>
      <c r="QIU6" s="287"/>
      <c r="QIV6" s="287"/>
      <c r="QIW6" s="287"/>
      <c r="QIX6" s="287"/>
      <c r="QIY6" s="287"/>
      <c r="QIZ6" s="287"/>
      <c r="QJA6" s="287"/>
      <c r="QJB6" s="287"/>
      <c r="QJC6" s="287"/>
      <c r="QJD6" s="287"/>
      <c r="QJE6" s="287"/>
      <c r="QJF6" s="287"/>
      <c r="QJG6" s="287"/>
      <c r="QJH6" s="287"/>
      <c r="QJI6" s="287"/>
      <c r="QJJ6" s="287"/>
      <c r="QJK6" s="287"/>
      <c r="QJL6" s="287"/>
      <c r="QJM6" s="287"/>
      <c r="QJN6" s="287"/>
      <c r="QJO6" s="287"/>
      <c r="QJP6" s="287"/>
      <c r="QJQ6" s="287"/>
      <c r="QJR6" s="287"/>
      <c r="QJS6" s="287"/>
      <c r="QJT6" s="287"/>
      <c r="QJU6" s="287"/>
      <c r="QJV6" s="287"/>
      <c r="QJW6" s="287"/>
      <c r="QJX6" s="287"/>
      <c r="QJY6" s="287"/>
      <c r="QJZ6" s="287"/>
      <c r="QKA6" s="287"/>
      <c r="QKB6" s="287"/>
      <c r="QKC6" s="287"/>
      <c r="QKD6" s="287"/>
      <c r="QKE6" s="287"/>
      <c r="QKF6" s="287"/>
      <c r="QKG6" s="287"/>
      <c r="QKH6" s="287"/>
      <c r="QKI6" s="287"/>
      <c r="QKJ6" s="287"/>
      <c r="QKK6" s="287"/>
      <c r="QKL6" s="287"/>
      <c r="QKM6" s="287"/>
      <c r="QKN6" s="287"/>
      <c r="QKO6" s="287"/>
      <c r="QKP6" s="287"/>
      <c r="QKQ6" s="287"/>
      <c r="QKR6" s="287"/>
      <c r="QKS6" s="287"/>
      <c r="QKT6" s="287"/>
      <c r="QKU6" s="287"/>
      <c r="QKV6" s="287"/>
      <c r="QKW6" s="287"/>
      <c r="QKX6" s="287"/>
      <c r="QKY6" s="287"/>
      <c r="QKZ6" s="287"/>
      <c r="QLA6" s="287"/>
      <c r="QLB6" s="287"/>
      <c r="QLC6" s="287"/>
      <c r="QLD6" s="287"/>
      <c r="QLE6" s="287"/>
      <c r="QLF6" s="287"/>
      <c r="QLG6" s="287"/>
      <c r="QLH6" s="287"/>
      <c r="QLI6" s="287"/>
      <c r="QLJ6" s="287"/>
      <c r="QLK6" s="287"/>
      <c r="QLL6" s="287"/>
      <c r="QLM6" s="287"/>
      <c r="QLN6" s="287"/>
      <c r="QLO6" s="287"/>
      <c r="QLP6" s="287"/>
      <c r="QLQ6" s="287"/>
      <c r="QLR6" s="287"/>
      <c r="QLS6" s="287"/>
      <c r="QLT6" s="287"/>
      <c r="QLU6" s="287"/>
      <c r="QLV6" s="287"/>
      <c r="QLW6" s="287"/>
      <c r="QLX6" s="287"/>
      <c r="QLY6" s="287"/>
      <c r="QLZ6" s="287"/>
      <c r="QMA6" s="287"/>
      <c r="QMB6" s="287"/>
      <c r="QMC6" s="287"/>
      <c r="QMD6" s="287"/>
      <c r="QME6" s="287"/>
      <c r="QMF6" s="287"/>
      <c r="QMG6" s="287"/>
      <c r="QMH6" s="287"/>
      <c r="QMI6" s="287"/>
      <c r="QMJ6" s="287"/>
      <c r="QMK6" s="287"/>
      <c r="QML6" s="287"/>
      <c r="QMM6" s="287"/>
      <c r="QMN6" s="287"/>
      <c r="QMO6" s="287"/>
      <c r="QMP6" s="287"/>
      <c r="QMQ6" s="287"/>
      <c r="QMR6" s="287"/>
      <c r="QMS6" s="287"/>
      <c r="QMT6" s="287"/>
      <c r="QMU6" s="287"/>
      <c r="QMV6" s="287"/>
      <c r="QMW6" s="287"/>
      <c r="QMX6" s="287"/>
      <c r="QMY6" s="287"/>
      <c r="QMZ6" s="287"/>
      <c r="QNA6" s="287"/>
      <c r="QNB6" s="287"/>
      <c r="QNC6" s="287"/>
      <c r="QND6" s="287"/>
      <c r="QNE6" s="287"/>
      <c r="QNF6" s="287"/>
      <c r="QNG6" s="287"/>
      <c r="QNH6" s="287"/>
      <c r="QNI6" s="287"/>
      <c r="QNJ6" s="287"/>
      <c r="QNK6" s="287"/>
      <c r="QNL6" s="287"/>
      <c r="QNM6" s="287"/>
      <c r="QNN6" s="287"/>
      <c r="QNO6" s="287"/>
      <c r="QNP6" s="287"/>
      <c r="QNQ6" s="287"/>
      <c r="QNR6" s="287"/>
      <c r="QNS6" s="287"/>
      <c r="QNT6" s="287"/>
      <c r="QNU6" s="287"/>
      <c r="QNV6" s="287"/>
      <c r="QNW6" s="287"/>
      <c r="QNX6" s="287"/>
      <c r="QNY6" s="287"/>
      <c r="QNZ6" s="287"/>
      <c r="QOA6" s="287"/>
      <c r="QOB6" s="287"/>
      <c r="QOC6" s="287"/>
      <c r="QOD6" s="287"/>
      <c r="QOE6" s="287"/>
      <c r="QOF6" s="287"/>
      <c r="QOG6" s="287"/>
      <c r="QOH6" s="287"/>
      <c r="QOI6" s="287"/>
      <c r="QOJ6" s="287"/>
      <c r="QOK6" s="287"/>
      <c r="QOL6" s="287"/>
      <c r="QOM6" s="287"/>
      <c r="QON6" s="287"/>
      <c r="QOO6" s="287"/>
      <c r="QOP6" s="287"/>
      <c r="QOQ6" s="287"/>
      <c r="QOR6" s="287"/>
      <c r="QOS6" s="287"/>
      <c r="QOT6" s="287"/>
      <c r="QOU6" s="287"/>
      <c r="QOV6" s="287"/>
      <c r="QOW6" s="287"/>
      <c r="QOX6" s="287"/>
      <c r="QOY6" s="287"/>
      <c r="QOZ6" s="287"/>
      <c r="QPA6" s="287"/>
      <c r="QPB6" s="287"/>
      <c r="QPC6" s="287"/>
      <c r="QPD6" s="287"/>
      <c r="QPE6" s="287"/>
      <c r="QPF6" s="287"/>
      <c r="QPG6" s="287"/>
      <c r="QPH6" s="287"/>
      <c r="QPI6" s="287"/>
      <c r="QPJ6" s="287"/>
      <c r="QPK6" s="287"/>
      <c r="QPL6" s="287"/>
      <c r="QPM6" s="287"/>
      <c r="QPN6" s="287"/>
      <c r="QPO6" s="287"/>
      <c r="QPP6" s="287"/>
      <c r="QPQ6" s="287"/>
      <c r="QPR6" s="287"/>
      <c r="QPS6" s="287"/>
      <c r="QPT6" s="287"/>
      <c r="QPU6" s="287"/>
      <c r="QPV6" s="287"/>
      <c r="QPW6" s="287"/>
      <c r="QPX6" s="287"/>
      <c r="QPY6" s="287"/>
      <c r="QPZ6" s="287"/>
      <c r="QQA6" s="287"/>
      <c r="QQB6" s="287"/>
      <c r="QQC6" s="287"/>
      <c r="QQD6" s="287"/>
      <c r="QQE6" s="287"/>
      <c r="QQF6" s="287"/>
      <c r="QQG6" s="287"/>
      <c r="QQH6" s="287"/>
      <c r="QQI6" s="287"/>
      <c r="QQJ6" s="287"/>
      <c r="QQK6" s="287"/>
      <c r="QQL6" s="287"/>
      <c r="QQM6" s="287"/>
      <c r="QQN6" s="287"/>
      <c r="QQO6" s="287"/>
      <c r="QQP6" s="287"/>
      <c r="QQQ6" s="287"/>
      <c r="QQR6" s="287"/>
      <c r="QQS6" s="287"/>
      <c r="QQT6" s="287"/>
      <c r="QQU6" s="287"/>
      <c r="QQV6" s="287"/>
      <c r="QQW6" s="287"/>
      <c r="QQX6" s="287"/>
      <c r="QQY6" s="287"/>
      <c r="QQZ6" s="287"/>
      <c r="QRA6" s="287"/>
      <c r="QRB6" s="287"/>
      <c r="QRC6" s="287"/>
      <c r="QRD6" s="287"/>
      <c r="QRE6" s="287"/>
      <c r="QRF6" s="287"/>
      <c r="QRG6" s="287"/>
      <c r="QRH6" s="287"/>
      <c r="QRI6" s="287"/>
      <c r="QRJ6" s="287"/>
      <c r="QRK6" s="287"/>
      <c r="QRL6" s="287"/>
      <c r="QRM6" s="287"/>
      <c r="QRN6" s="287"/>
      <c r="QRO6" s="287"/>
      <c r="QRP6" s="287"/>
      <c r="QRQ6" s="287"/>
      <c r="QRR6" s="287"/>
      <c r="QRS6" s="287"/>
      <c r="QRT6" s="287"/>
      <c r="QRU6" s="287"/>
      <c r="QRV6" s="287"/>
      <c r="QRW6" s="287"/>
      <c r="QRX6" s="287"/>
      <c r="QRY6" s="287"/>
      <c r="QRZ6" s="287"/>
      <c r="QSA6" s="287"/>
      <c r="QSB6" s="287"/>
      <c r="QSC6" s="287"/>
      <c r="QSD6" s="287"/>
      <c r="QSE6" s="287"/>
      <c r="QSF6" s="287"/>
      <c r="QSG6" s="287"/>
      <c r="QSH6" s="287"/>
      <c r="QSI6" s="287"/>
      <c r="QSJ6" s="287"/>
      <c r="QSK6" s="287"/>
      <c r="QSL6" s="287"/>
      <c r="QSM6" s="287"/>
      <c r="QSN6" s="287"/>
      <c r="QSO6" s="287"/>
      <c r="QSP6" s="287"/>
      <c r="QSQ6" s="287"/>
      <c r="QSR6" s="287"/>
      <c r="QSS6" s="287"/>
      <c r="QST6" s="287"/>
      <c r="QSU6" s="287"/>
      <c r="QSV6" s="287"/>
      <c r="QSW6" s="287"/>
      <c r="QSX6" s="287"/>
      <c r="QSY6" s="287"/>
      <c r="QSZ6" s="287"/>
      <c r="QTA6" s="287"/>
      <c r="QTB6" s="287"/>
      <c r="QTC6" s="287"/>
      <c r="QTD6" s="287"/>
      <c r="QTE6" s="287"/>
      <c r="QTF6" s="287"/>
      <c r="QTG6" s="287"/>
      <c r="QTH6" s="287"/>
      <c r="QTI6" s="287"/>
      <c r="QTJ6" s="287"/>
      <c r="QTK6" s="287"/>
      <c r="QTL6" s="287"/>
      <c r="QTM6" s="287"/>
      <c r="QTN6" s="287"/>
      <c r="QTO6" s="287"/>
      <c r="QTP6" s="287"/>
      <c r="QTQ6" s="287"/>
      <c r="QTR6" s="287"/>
      <c r="QTS6" s="287"/>
      <c r="QTT6" s="287"/>
      <c r="QTU6" s="287"/>
      <c r="QTV6" s="287"/>
      <c r="QTW6" s="287"/>
      <c r="QTX6" s="287"/>
      <c r="QTY6" s="287"/>
      <c r="QTZ6" s="287"/>
      <c r="QUA6" s="287"/>
      <c r="QUB6" s="287"/>
      <c r="QUC6" s="287"/>
      <c r="QUD6" s="287"/>
      <c r="QUE6" s="287"/>
      <c r="QUF6" s="287"/>
      <c r="QUG6" s="287"/>
      <c r="QUH6" s="287"/>
      <c r="QUI6" s="287"/>
      <c r="QUJ6" s="287"/>
      <c r="QUK6" s="287"/>
      <c r="QUL6" s="287"/>
      <c r="QUM6" s="287"/>
      <c r="QUN6" s="287"/>
      <c r="QUO6" s="287"/>
      <c r="QUP6" s="287"/>
      <c r="QUQ6" s="287"/>
      <c r="QUR6" s="287"/>
      <c r="QUS6" s="287"/>
      <c r="QUT6" s="287"/>
      <c r="QUU6" s="287"/>
      <c r="QUV6" s="287"/>
      <c r="QUW6" s="287"/>
      <c r="QUX6" s="287"/>
      <c r="QUY6" s="287"/>
      <c r="QUZ6" s="287"/>
      <c r="QVA6" s="287"/>
      <c r="QVB6" s="287"/>
      <c r="QVC6" s="287"/>
      <c r="QVD6" s="287"/>
      <c r="QVE6" s="287"/>
      <c r="QVF6" s="287"/>
      <c r="QVG6" s="287"/>
      <c r="QVH6" s="287"/>
      <c r="QVI6" s="287"/>
      <c r="QVJ6" s="287"/>
      <c r="QVK6" s="287"/>
      <c r="QVL6" s="287"/>
      <c r="QVM6" s="287"/>
      <c r="QVN6" s="287"/>
      <c r="QVO6" s="287"/>
      <c r="QVP6" s="287"/>
      <c r="QVQ6" s="287"/>
      <c r="QVR6" s="287"/>
      <c r="QVS6" s="287"/>
      <c r="QVT6" s="287"/>
      <c r="QVU6" s="287"/>
      <c r="QVV6" s="287"/>
      <c r="QVW6" s="287"/>
      <c r="QVX6" s="287"/>
      <c r="QVY6" s="287"/>
      <c r="QVZ6" s="287"/>
      <c r="QWA6" s="287"/>
      <c r="QWB6" s="287"/>
      <c r="QWC6" s="287"/>
      <c r="QWD6" s="287"/>
      <c r="QWE6" s="287"/>
      <c r="QWF6" s="287"/>
      <c r="QWG6" s="287"/>
      <c r="QWH6" s="287"/>
      <c r="QWI6" s="287"/>
      <c r="QWJ6" s="287"/>
      <c r="QWK6" s="287"/>
      <c r="QWL6" s="287"/>
      <c r="QWM6" s="287"/>
      <c r="QWN6" s="287"/>
      <c r="QWO6" s="287"/>
      <c r="QWP6" s="287"/>
      <c r="QWQ6" s="287"/>
      <c r="QWR6" s="287"/>
      <c r="QWS6" s="287"/>
      <c r="QWT6" s="287"/>
      <c r="QWU6" s="287"/>
      <c r="QWV6" s="287"/>
      <c r="QWW6" s="287"/>
      <c r="QWX6" s="287"/>
      <c r="QWY6" s="287"/>
      <c r="QWZ6" s="287"/>
      <c r="QXA6" s="287"/>
      <c r="QXB6" s="287"/>
      <c r="QXC6" s="287"/>
      <c r="QXD6" s="287"/>
      <c r="QXE6" s="287"/>
      <c r="QXF6" s="287"/>
      <c r="QXG6" s="287"/>
      <c r="QXH6" s="287"/>
      <c r="QXI6" s="287"/>
      <c r="QXJ6" s="287"/>
      <c r="QXK6" s="287"/>
      <c r="QXL6" s="287"/>
      <c r="QXM6" s="287"/>
      <c r="QXN6" s="287"/>
      <c r="QXO6" s="287"/>
      <c r="QXP6" s="287"/>
      <c r="QXQ6" s="287"/>
      <c r="QXR6" s="287"/>
      <c r="QXS6" s="287"/>
      <c r="QXT6" s="287"/>
      <c r="QXU6" s="287"/>
      <c r="QXV6" s="287"/>
      <c r="QXW6" s="287"/>
      <c r="QXX6" s="287"/>
      <c r="QXY6" s="287"/>
      <c r="QXZ6" s="287"/>
      <c r="QYA6" s="287"/>
      <c r="QYB6" s="287"/>
      <c r="QYC6" s="287"/>
      <c r="QYD6" s="287"/>
      <c r="QYE6" s="287"/>
      <c r="QYF6" s="287"/>
      <c r="QYG6" s="287"/>
      <c r="QYH6" s="287"/>
      <c r="QYI6" s="287"/>
      <c r="QYJ6" s="287"/>
      <c r="QYK6" s="287"/>
      <c r="QYL6" s="287"/>
      <c r="QYM6" s="287"/>
      <c r="QYN6" s="287"/>
      <c r="QYO6" s="287"/>
      <c r="QYP6" s="287"/>
      <c r="QYQ6" s="287"/>
      <c r="QYR6" s="287"/>
      <c r="QYS6" s="287"/>
      <c r="QYT6" s="287"/>
      <c r="QYU6" s="287"/>
      <c r="QYV6" s="287"/>
      <c r="QYW6" s="287"/>
      <c r="QYX6" s="287"/>
      <c r="QYY6" s="287"/>
      <c r="QYZ6" s="287"/>
      <c r="QZA6" s="287"/>
      <c r="QZB6" s="287"/>
      <c r="QZC6" s="287"/>
      <c r="QZD6" s="287"/>
      <c r="QZE6" s="287"/>
      <c r="QZF6" s="287"/>
      <c r="QZG6" s="287"/>
      <c r="QZH6" s="287"/>
      <c r="QZI6" s="287"/>
      <c r="QZJ6" s="287"/>
      <c r="QZK6" s="287"/>
      <c r="QZL6" s="287"/>
      <c r="QZM6" s="287"/>
      <c r="QZN6" s="287"/>
      <c r="QZO6" s="287"/>
      <c r="QZP6" s="287"/>
      <c r="QZQ6" s="287"/>
      <c r="QZR6" s="287"/>
      <c r="QZS6" s="287"/>
      <c r="QZT6" s="287"/>
      <c r="QZU6" s="287"/>
      <c r="QZV6" s="287"/>
      <c r="QZW6" s="287"/>
      <c r="QZX6" s="287"/>
      <c r="QZY6" s="287"/>
      <c r="QZZ6" s="287"/>
      <c r="RAA6" s="287"/>
      <c r="RAB6" s="287"/>
      <c r="RAC6" s="287"/>
      <c r="RAD6" s="287"/>
      <c r="RAE6" s="287"/>
      <c r="RAF6" s="287"/>
      <c r="RAG6" s="287"/>
      <c r="RAH6" s="287"/>
      <c r="RAI6" s="287"/>
      <c r="RAJ6" s="287"/>
      <c r="RAK6" s="287"/>
      <c r="RAL6" s="287"/>
      <c r="RAM6" s="287"/>
      <c r="RAN6" s="287"/>
      <c r="RAO6" s="287"/>
      <c r="RAP6" s="287"/>
      <c r="RAQ6" s="287"/>
      <c r="RAR6" s="287"/>
      <c r="RAS6" s="287"/>
      <c r="RAT6" s="287"/>
      <c r="RAU6" s="287"/>
      <c r="RAV6" s="287"/>
      <c r="RAW6" s="287"/>
      <c r="RAX6" s="287"/>
      <c r="RAY6" s="287"/>
      <c r="RAZ6" s="287"/>
      <c r="RBA6" s="287"/>
      <c r="RBB6" s="287"/>
      <c r="RBC6" s="287"/>
      <c r="RBD6" s="287"/>
      <c r="RBE6" s="287"/>
      <c r="RBF6" s="287"/>
      <c r="RBG6" s="287"/>
      <c r="RBH6" s="287"/>
      <c r="RBI6" s="287"/>
      <c r="RBJ6" s="287"/>
      <c r="RBK6" s="287"/>
      <c r="RBL6" s="287"/>
      <c r="RBM6" s="287"/>
      <c r="RBN6" s="287"/>
      <c r="RBO6" s="287"/>
      <c r="RBP6" s="287"/>
      <c r="RBQ6" s="287"/>
      <c r="RBR6" s="287"/>
      <c r="RBS6" s="287"/>
      <c r="RBT6" s="287"/>
      <c r="RBU6" s="287"/>
      <c r="RBV6" s="287"/>
      <c r="RBW6" s="287"/>
      <c r="RBX6" s="287"/>
      <c r="RBY6" s="287"/>
      <c r="RBZ6" s="287"/>
      <c r="RCA6" s="287"/>
      <c r="RCB6" s="287"/>
      <c r="RCC6" s="287"/>
      <c r="RCD6" s="287"/>
      <c r="RCE6" s="287"/>
      <c r="RCF6" s="287"/>
      <c r="RCG6" s="287"/>
      <c r="RCH6" s="287"/>
      <c r="RCI6" s="287"/>
      <c r="RCJ6" s="287"/>
      <c r="RCK6" s="287"/>
      <c r="RCL6" s="287"/>
      <c r="RCM6" s="287"/>
      <c r="RCN6" s="287"/>
      <c r="RCO6" s="287"/>
      <c r="RCP6" s="287"/>
      <c r="RCQ6" s="287"/>
      <c r="RCR6" s="287"/>
      <c r="RCS6" s="287"/>
      <c r="RCT6" s="287"/>
      <c r="RCU6" s="287"/>
      <c r="RCV6" s="287"/>
      <c r="RCW6" s="287"/>
      <c r="RCX6" s="287"/>
      <c r="RCY6" s="287"/>
      <c r="RCZ6" s="287"/>
      <c r="RDA6" s="287"/>
      <c r="RDB6" s="287"/>
      <c r="RDC6" s="287"/>
      <c r="RDD6" s="287"/>
      <c r="RDE6" s="287"/>
      <c r="RDF6" s="287"/>
      <c r="RDG6" s="287"/>
      <c r="RDH6" s="287"/>
      <c r="RDI6" s="287"/>
      <c r="RDJ6" s="287"/>
      <c r="RDK6" s="287"/>
      <c r="RDL6" s="287"/>
      <c r="RDM6" s="287"/>
      <c r="RDN6" s="287"/>
      <c r="RDO6" s="287"/>
      <c r="RDP6" s="287"/>
      <c r="RDQ6" s="287"/>
      <c r="RDR6" s="287"/>
      <c r="RDS6" s="287"/>
      <c r="RDT6" s="287"/>
      <c r="RDU6" s="287"/>
      <c r="RDV6" s="287"/>
      <c r="RDW6" s="287"/>
      <c r="RDX6" s="287"/>
      <c r="RDY6" s="287"/>
      <c r="RDZ6" s="287"/>
      <c r="REA6" s="287"/>
      <c r="REB6" s="287"/>
      <c r="REC6" s="287"/>
      <c r="RED6" s="287"/>
      <c r="REE6" s="287"/>
      <c r="REF6" s="287"/>
      <c r="REG6" s="287"/>
      <c r="REH6" s="287"/>
      <c r="REI6" s="287"/>
      <c r="REJ6" s="287"/>
      <c r="REK6" s="287"/>
      <c r="REL6" s="287"/>
      <c r="REM6" s="287"/>
      <c r="REN6" s="287"/>
      <c r="REO6" s="287"/>
      <c r="REP6" s="287"/>
      <c r="REQ6" s="287"/>
      <c r="RER6" s="287"/>
      <c r="RES6" s="287"/>
      <c r="RET6" s="287"/>
      <c r="REU6" s="287"/>
      <c r="REV6" s="287"/>
      <c r="REW6" s="287"/>
      <c r="REX6" s="287"/>
      <c r="REY6" s="287"/>
      <c r="REZ6" s="287"/>
      <c r="RFA6" s="287"/>
      <c r="RFB6" s="287"/>
      <c r="RFC6" s="287"/>
      <c r="RFD6" s="287"/>
      <c r="RFE6" s="287"/>
      <c r="RFF6" s="287"/>
      <c r="RFG6" s="287"/>
      <c r="RFH6" s="287"/>
      <c r="RFI6" s="287"/>
      <c r="RFJ6" s="287"/>
      <c r="RFK6" s="287"/>
      <c r="RFL6" s="287"/>
      <c r="RFM6" s="287"/>
      <c r="RFN6" s="287"/>
      <c r="RFO6" s="287"/>
      <c r="RFP6" s="287"/>
      <c r="RFQ6" s="287"/>
      <c r="RFR6" s="287"/>
      <c r="RFS6" s="287"/>
      <c r="RFT6" s="287"/>
      <c r="RFU6" s="287"/>
      <c r="RFV6" s="287"/>
      <c r="RFW6" s="287"/>
      <c r="RFX6" s="287"/>
      <c r="RFY6" s="287"/>
      <c r="RFZ6" s="287"/>
      <c r="RGA6" s="287"/>
      <c r="RGB6" s="287"/>
      <c r="RGC6" s="287"/>
      <c r="RGD6" s="287"/>
      <c r="RGE6" s="287"/>
      <c r="RGF6" s="287"/>
      <c r="RGG6" s="287"/>
      <c r="RGH6" s="287"/>
      <c r="RGI6" s="287"/>
      <c r="RGJ6" s="287"/>
      <c r="RGK6" s="287"/>
      <c r="RGL6" s="287"/>
      <c r="RGM6" s="287"/>
      <c r="RGN6" s="287"/>
      <c r="RGO6" s="287"/>
      <c r="RGP6" s="287"/>
      <c r="RGQ6" s="287"/>
      <c r="RGR6" s="287"/>
      <c r="RGS6" s="287"/>
      <c r="RGT6" s="287"/>
      <c r="RGU6" s="287"/>
      <c r="RGV6" s="287"/>
      <c r="RGW6" s="287"/>
      <c r="RGX6" s="287"/>
      <c r="RGY6" s="287"/>
      <c r="RGZ6" s="287"/>
      <c r="RHA6" s="287"/>
      <c r="RHB6" s="287"/>
      <c r="RHC6" s="287"/>
      <c r="RHD6" s="287"/>
      <c r="RHE6" s="287"/>
      <c r="RHF6" s="287"/>
      <c r="RHG6" s="287"/>
      <c r="RHH6" s="287"/>
      <c r="RHI6" s="287"/>
      <c r="RHJ6" s="287"/>
      <c r="RHK6" s="287"/>
      <c r="RHL6" s="287"/>
      <c r="RHM6" s="287"/>
      <c r="RHN6" s="287"/>
      <c r="RHO6" s="287"/>
      <c r="RHP6" s="287"/>
      <c r="RHQ6" s="287"/>
      <c r="RHR6" s="287"/>
      <c r="RHS6" s="287"/>
      <c r="RHT6" s="287"/>
      <c r="RHU6" s="287"/>
      <c r="RHV6" s="287"/>
      <c r="RHW6" s="287"/>
      <c r="RHX6" s="287"/>
      <c r="RHY6" s="287"/>
      <c r="RHZ6" s="287"/>
      <c r="RIA6" s="287"/>
      <c r="RIB6" s="287"/>
      <c r="RIC6" s="287"/>
      <c r="RID6" s="287"/>
      <c r="RIE6" s="287"/>
      <c r="RIF6" s="287"/>
      <c r="RIG6" s="287"/>
      <c r="RIH6" s="287"/>
      <c r="RII6" s="287"/>
      <c r="RIJ6" s="287"/>
      <c r="RIK6" s="287"/>
      <c r="RIL6" s="287"/>
      <c r="RIM6" s="287"/>
      <c r="RIN6" s="287"/>
      <c r="RIO6" s="287"/>
      <c r="RIP6" s="287"/>
      <c r="RIQ6" s="287"/>
      <c r="RIR6" s="287"/>
      <c r="RIS6" s="287"/>
      <c r="RIT6" s="287"/>
      <c r="RIU6" s="287"/>
      <c r="RIV6" s="287"/>
      <c r="RIW6" s="287"/>
      <c r="RIX6" s="287"/>
      <c r="RIY6" s="287"/>
      <c r="RIZ6" s="287"/>
      <c r="RJA6" s="287"/>
      <c r="RJB6" s="287"/>
      <c r="RJC6" s="287"/>
      <c r="RJD6" s="287"/>
      <c r="RJE6" s="287"/>
      <c r="RJF6" s="287"/>
      <c r="RJG6" s="287"/>
      <c r="RJH6" s="287"/>
      <c r="RJI6" s="287"/>
      <c r="RJJ6" s="287"/>
      <c r="RJK6" s="287"/>
      <c r="RJL6" s="287"/>
      <c r="RJM6" s="287"/>
      <c r="RJN6" s="287"/>
      <c r="RJO6" s="287"/>
      <c r="RJP6" s="287"/>
      <c r="RJQ6" s="287"/>
      <c r="RJR6" s="287"/>
      <c r="RJS6" s="287"/>
      <c r="RJT6" s="287"/>
      <c r="RJU6" s="287"/>
      <c r="RJV6" s="287"/>
      <c r="RJW6" s="287"/>
      <c r="RJX6" s="287"/>
      <c r="RJY6" s="287"/>
      <c r="RJZ6" s="287"/>
      <c r="RKA6" s="287"/>
      <c r="RKB6" s="287"/>
      <c r="RKC6" s="287"/>
      <c r="RKD6" s="287"/>
      <c r="RKE6" s="287"/>
      <c r="RKF6" s="287"/>
      <c r="RKG6" s="287"/>
      <c r="RKH6" s="287"/>
      <c r="RKI6" s="287"/>
      <c r="RKJ6" s="287"/>
      <c r="RKK6" s="287"/>
      <c r="RKL6" s="287"/>
      <c r="RKM6" s="287"/>
      <c r="RKN6" s="287"/>
      <c r="RKO6" s="287"/>
      <c r="RKP6" s="287"/>
      <c r="RKQ6" s="287"/>
      <c r="RKR6" s="287"/>
      <c r="RKS6" s="287"/>
      <c r="RKT6" s="287"/>
      <c r="RKU6" s="287"/>
      <c r="RKV6" s="287"/>
      <c r="RKW6" s="287"/>
      <c r="RKX6" s="287"/>
      <c r="RKY6" s="287"/>
      <c r="RKZ6" s="287"/>
      <c r="RLA6" s="287"/>
      <c r="RLB6" s="287"/>
      <c r="RLC6" s="287"/>
      <c r="RLD6" s="287"/>
      <c r="RLE6" s="287"/>
      <c r="RLF6" s="287"/>
      <c r="RLG6" s="287"/>
      <c r="RLH6" s="287"/>
      <c r="RLI6" s="287"/>
      <c r="RLJ6" s="287"/>
      <c r="RLK6" s="287"/>
      <c r="RLL6" s="287"/>
      <c r="RLM6" s="287"/>
      <c r="RLN6" s="287"/>
      <c r="RLO6" s="287"/>
      <c r="RLP6" s="287"/>
      <c r="RLQ6" s="287"/>
      <c r="RLR6" s="287"/>
      <c r="RLS6" s="287"/>
      <c r="RLT6" s="287"/>
      <c r="RLU6" s="287"/>
      <c r="RLV6" s="287"/>
      <c r="RLW6" s="287"/>
      <c r="RLX6" s="287"/>
      <c r="RLY6" s="287"/>
      <c r="RLZ6" s="287"/>
      <c r="RMA6" s="287"/>
      <c r="RMB6" s="287"/>
      <c r="RMC6" s="287"/>
      <c r="RMD6" s="287"/>
      <c r="RME6" s="287"/>
      <c r="RMF6" s="287"/>
      <c r="RMG6" s="287"/>
      <c r="RMH6" s="287"/>
      <c r="RMI6" s="287"/>
      <c r="RMJ6" s="287"/>
      <c r="RMK6" s="287"/>
      <c r="RML6" s="287"/>
      <c r="RMM6" s="287"/>
      <c r="RMN6" s="287"/>
      <c r="RMO6" s="287"/>
      <c r="RMP6" s="287"/>
      <c r="RMQ6" s="287"/>
      <c r="RMR6" s="287"/>
      <c r="RMS6" s="287"/>
      <c r="RMT6" s="287"/>
      <c r="RMU6" s="287"/>
      <c r="RMV6" s="287"/>
      <c r="RMW6" s="287"/>
      <c r="RMX6" s="287"/>
      <c r="RMY6" s="287"/>
      <c r="RMZ6" s="287"/>
      <c r="RNA6" s="287"/>
      <c r="RNB6" s="287"/>
      <c r="RNC6" s="287"/>
      <c r="RND6" s="287"/>
      <c r="RNE6" s="287"/>
      <c r="RNF6" s="287"/>
      <c r="RNG6" s="287"/>
      <c r="RNH6" s="287"/>
      <c r="RNI6" s="287"/>
      <c r="RNJ6" s="287"/>
      <c r="RNK6" s="287"/>
      <c r="RNL6" s="287"/>
      <c r="RNM6" s="287"/>
      <c r="RNN6" s="287"/>
      <c r="RNO6" s="287"/>
      <c r="RNP6" s="287"/>
      <c r="RNQ6" s="287"/>
      <c r="RNR6" s="287"/>
      <c r="RNS6" s="287"/>
      <c r="RNT6" s="287"/>
      <c r="RNU6" s="287"/>
      <c r="RNV6" s="287"/>
      <c r="RNW6" s="287"/>
      <c r="RNX6" s="287"/>
      <c r="RNY6" s="287"/>
      <c r="RNZ6" s="287"/>
      <c r="ROA6" s="287"/>
      <c r="ROB6" s="287"/>
      <c r="ROC6" s="287"/>
      <c r="ROD6" s="287"/>
      <c r="ROE6" s="287"/>
      <c r="ROF6" s="287"/>
      <c r="ROG6" s="287"/>
      <c r="ROH6" s="287"/>
      <c r="ROI6" s="287"/>
      <c r="ROJ6" s="287"/>
      <c r="ROK6" s="287"/>
      <c r="ROL6" s="287"/>
      <c r="ROM6" s="287"/>
      <c r="RON6" s="287"/>
      <c r="ROO6" s="287"/>
      <c r="ROP6" s="287"/>
      <c r="ROQ6" s="287"/>
      <c r="ROR6" s="287"/>
      <c r="ROS6" s="287"/>
      <c r="ROT6" s="287"/>
      <c r="ROU6" s="287"/>
      <c r="ROV6" s="287"/>
      <c r="ROW6" s="287"/>
      <c r="ROX6" s="287"/>
      <c r="ROY6" s="287"/>
      <c r="ROZ6" s="287"/>
      <c r="RPA6" s="287"/>
      <c r="RPB6" s="287"/>
      <c r="RPC6" s="287"/>
      <c r="RPD6" s="287"/>
      <c r="RPE6" s="287"/>
      <c r="RPF6" s="287"/>
      <c r="RPG6" s="287"/>
      <c r="RPH6" s="287"/>
      <c r="RPI6" s="287"/>
      <c r="RPJ6" s="287"/>
      <c r="RPK6" s="287"/>
      <c r="RPL6" s="287"/>
      <c r="RPM6" s="287"/>
      <c r="RPN6" s="287"/>
      <c r="RPO6" s="287"/>
      <c r="RPP6" s="287"/>
      <c r="RPQ6" s="287"/>
      <c r="RPR6" s="287"/>
      <c r="RPS6" s="287"/>
      <c r="RPT6" s="287"/>
      <c r="RPU6" s="287"/>
      <c r="RPV6" s="287"/>
      <c r="RPW6" s="287"/>
      <c r="RPX6" s="287"/>
      <c r="RPY6" s="287"/>
      <c r="RPZ6" s="287"/>
      <c r="RQA6" s="287"/>
      <c r="RQB6" s="287"/>
      <c r="RQC6" s="287"/>
      <c r="RQD6" s="287"/>
      <c r="RQE6" s="287"/>
      <c r="RQF6" s="287"/>
      <c r="RQG6" s="287"/>
      <c r="RQH6" s="287"/>
      <c r="RQI6" s="287"/>
      <c r="RQJ6" s="287"/>
      <c r="RQK6" s="287"/>
      <c r="RQL6" s="287"/>
      <c r="RQM6" s="287"/>
      <c r="RQN6" s="287"/>
      <c r="RQO6" s="287"/>
      <c r="RQP6" s="287"/>
      <c r="RQQ6" s="287"/>
      <c r="RQR6" s="287"/>
      <c r="RQS6" s="287"/>
      <c r="RQT6" s="287"/>
      <c r="RQU6" s="287"/>
      <c r="RQV6" s="287"/>
      <c r="RQW6" s="287"/>
      <c r="RQX6" s="287"/>
      <c r="RQY6" s="287"/>
      <c r="RQZ6" s="287"/>
      <c r="RRA6" s="287"/>
      <c r="RRB6" s="287"/>
      <c r="RRC6" s="287"/>
      <c r="RRD6" s="287"/>
      <c r="RRE6" s="287"/>
      <c r="RRF6" s="287"/>
      <c r="RRG6" s="287"/>
      <c r="RRH6" s="287"/>
      <c r="RRI6" s="287"/>
      <c r="RRJ6" s="287"/>
      <c r="RRK6" s="287"/>
      <c r="RRL6" s="287"/>
      <c r="RRM6" s="287"/>
      <c r="RRN6" s="287"/>
      <c r="RRO6" s="287"/>
      <c r="RRP6" s="287"/>
      <c r="RRQ6" s="287"/>
      <c r="RRR6" s="287"/>
      <c r="RRS6" s="287"/>
      <c r="RRT6" s="287"/>
      <c r="RRU6" s="287"/>
      <c r="RRV6" s="287"/>
      <c r="RRW6" s="287"/>
      <c r="RRX6" s="287"/>
      <c r="RRY6" s="287"/>
      <c r="RRZ6" s="287"/>
      <c r="RSA6" s="287"/>
      <c r="RSB6" s="287"/>
      <c r="RSC6" s="287"/>
      <c r="RSD6" s="287"/>
      <c r="RSE6" s="287"/>
      <c r="RSF6" s="287"/>
      <c r="RSG6" s="287"/>
      <c r="RSH6" s="287"/>
      <c r="RSI6" s="287"/>
      <c r="RSJ6" s="287"/>
      <c r="RSK6" s="287"/>
      <c r="RSL6" s="287"/>
      <c r="RSM6" s="287"/>
      <c r="RSN6" s="287"/>
      <c r="RSO6" s="287"/>
      <c r="RSP6" s="287"/>
      <c r="RSQ6" s="287"/>
      <c r="RSR6" s="287"/>
      <c r="RSS6" s="287"/>
      <c r="RST6" s="287"/>
      <c r="RSU6" s="287"/>
      <c r="RSV6" s="287"/>
      <c r="RSW6" s="287"/>
      <c r="RSX6" s="287"/>
      <c r="RSY6" s="287"/>
      <c r="RSZ6" s="287"/>
      <c r="RTA6" s="287"/>
      <c r="RTB6" s="287"/>
      <c r="RTC6" s="287"/>
      <c r="RTD6" s="287"/>
      <c r="RTE6" s="287"/>
      <c r="RTF6" s="287"/>
      <c r="RTG6" s="287"/>
      <c r="RTH6" s="287"/>
      <c r="RTI6" s="287"/>
      <c r="RTJ6" s="287"/>
      <c r="RTK6" s="287"/>
      <c r="RTL6" s="287"/>
      <c r="RTM6" s="287"/>
      <c r="RTN6" s="287"/>
      <c r="RTO6" s="287"/>
      <c r="RTP6" s="287"/>
      <c r="RTQ6" s="287"/>
      <c r="RTR6" s="287"/>
      <c r="RTS6" s="287"/>
      <c r="RTT6" s="287"/>
      <c r="RTU6" s="287"/>
      <c r="RTV6" s="287"/>
      <c r="RTW6" s="287"/>
      <c r="RTX6" s="287"/>
      <c r="RTY6" s="287"/>
      <c r="RTZ6" s="287"/>
      <c r="RUA6" s="287"/>
      <c r="RUB6" s="287"/>
      <c r="RUC6" s="287"/>
      <c r="RUD6" s="287"/>
      <c r="RUE6" s="287"/>
      <c r="RUF6" s="287"/>
      <c r="RUG6" s="287"/>
      <c r="RUH6" s="287"/>
      <c r="RUI6" s="287"/>
      <c r="RUJ6" s="287"/>
      <c r="RUK6" s="287"/>
      <c r="RUL6" s="287"/>
      <c r="RUM6" s="287"/>
      <c r="RUN6" s="287"/>
      <c r="RUO6" s="287"/>
      <c r="RUP6" s="287"/>
      <c r="RUQ6" s="287"/>
      <c r="RUR6" s="287"/>
      <c r="RUS6" s="287"/>
      <c r="RUT6" s="287"/>
      <c r="RUU6" s="287"/>
      <c r="RUV6" s="287"/>
      <c r="RUW6" s="287"/>
      <c r="RUX6" s="287"/>
      <c r="RUY6" s="287"/>
      <c r="RUZ6" s="287"/>
      <c r="RVA6" s="287"/>
      <c r="RVB6" s="287"/>
      <c r="RVC6" s="287"/>
      <c r="RVD6" s="287"/>
      <c r="RVE6" s="287"/>
      <c r="RVF6" s="287"/>
      <c r="RVG6" s="287"/>
      <c r="RVH6" s="287"/>
      <c r="RVI6" s="287"/>
      <c r="RVJ6" s="287"/>
      <c r="RVK6" s="287"/>
      <c r="RVL6" s="287"/>
      <c r="RVM6" s="287"/>
      <c r="RVN6" s="287"/>
      <c r="RVO6" s="287"/>
      <c r="RVP6" s="287"/>
      <c r="RVQ6" s="287"/>
      <c r="RVR6" s="287"/>
      <c r="RVS6" s="287"/>
      <c r="RVT6" s="287"/>
      <c r="RVU6" s="287"/>
      <c r="RVV6" s="287"/>
      <c r="RVW6" s="287"/>
      <c r="RVX6" s="287"/>
      <c r="RVY6" s="287"/>
      <c r="RVZ6" s="287"/>
      <c r="RWA6" s="287"/>
      <c r="RWB6" s="287"/>
      <c r="RWC6" s="287"/>
      <c r="RWD6" s="287"/>
      <c r="RWE6" s="287"/>
      <c r="RWF6" s="287"/>
      <c r="RWG6" s="287"/>
      <c r="RWH6" s="287"/>
      <c r="RWI6" s="287"/>
      <c r="RWJ6" s="287"/>
      <c r="RWK6" s="287"/>
      <c r="RWL6" s="287"/>
      <c r="RWM6" s="287"/>
      <c r="RWN6" s="287"/>
      <c r="RWO6" s="287"/>
      <c r="RWP6" s="287"/>
      <c r="RWQ6" s="287"/>
      <c r="RWR6" s="287"/>
      <c r="RWS6" s="287"/>
      <c r="RWT6" s="287"/>
      <c r="RWU6" s="287"/>
      <c r="RWV6" s="287"/>
      <c r="RWW6" s="287"/>
      <c r="RWX6" s="287"/>
      <c r="RWY6" s="287"/>
      <c r="RWZ6" s="287"/>
      <c r="RXA6" s="287"/>
      <c r="RXB6" s="287"/>
      <c r="RXC6" s="287"/>
      <c r="RXD6" s="287"/>
      <c r="RXE6" s="287"/>
      <c r="RXF6" s="287"/>
      <c r="RXG6" s="287"/>
      <c r="RXH6" s="287"/>
      <c r="RXI6" s="287"/>
      <c r="RXJ6" s="287"/>
      <c r="RXK6" s="287"/>
      <c r="RXL6" s="287"/>
      <c r="RXM6" s="287"/>
      <c r="RXN6" s="287"/>
      <c r="RXO6" s="287"/>
      <c r="RXP6" s="287"/>
      <c r="RXQ6" s="287"/>
      <c r="RXR6" s="287"/>
      <c r="RXS6" s="287"/>
      <c r="RXT6" s="287"/>
      <c r="RXU6" s="287"/>
      <c r="RXV6" s="287"/>
      <c r="RXW6" s="287"/>
      <c r="RXX6" s="287"/>
      <c r="RXY6" s="287"/>
      <c r="RXZ6" s="287"/>
      <c r="RYA6" s="287"/>
      <c r="RYB6" s="287"/>
      <c r="RYC6" s="287"/>
      <c r="RYD6" s="287"/>
      <c r="RYE6" s="287"/>
      <c r="RYF6" s="287"/>
      <c r="RYG6" s="287"/>
      <c r="RYH6" s="287"/>
      <c r="RYI6" s="287"/>
      <c r="RYJ6" s="287"/>
      <c r="RYK6" s="287"/>
      <c r="RYL6" s="287"/>
      <c r="RYM6" s="287"/>
      <c r="RYN6" s="287"/>
      <c r="RYO6" s="287"/>
      <c r="RYP6" s="287"/>
      <c r="RYQ6" s="287"/>
      <c r="RYR6" s="287"/>
      <c r="RYS6" s="287"/>
      <c r="RYT6" s="287"/>
      <c r="RYU6" s="287"/>
      <c r="RYV6" s="287"/>
      <c r="RYW6" s="287"/>
      <c r="RYX6" s="287"/>
      <c r="RYY6" s="287"/>
      <c r="RYZ6" s="287"/>
      <c r="RZA6" s="287"/>
      <c r="RZB6" s="287"/>
      <c r="RZC6" s="287"/>
      <c r="RZD6" s="287"/>
      <c r="RZE6" s="287"/>
      <c r="RZF6" s="287"/>
      <c r="RZG6" s="287"/>
      <c r="RZH6" s="287"/>
      <c r="RZI6" s="287"/>
      <c r="RZJ6" s="287"/>
      <c r="RZK6" s="287"/>
      <c r="RZL6" s="287"/>
      <c r="RZM6" s="287"/>
      <c r="RZN6" s="287"/>
      <c r="RZO6" s="287"/>
      <c r="RZP6" s="287"/>
      <c r="RZQ6" s="287"/>
      <c r="RZR6" s="287"/>
      <c r="RZS6" s="287"/>
      <c r="RZT6" s="287"/>
      <c r="RZU6" s="287"/>
      <c r="RZV6" s="287"/>
      <c r="RZW6" s="287"/>
      <c r="RZX6" s="287"/>
      <c r="RZY6" s="287"/>
      <c r="RZZ6" s="287"/>
      <c r="SAA6" s="287"/>
      <c r="SAB6" s="287"/>
      <c r="SAC6" s="287"/>
      <c r="SAD6" s="287"/>
      <c r="SAE6" s="287"/>
      <c r="SAF6" s="287"/>
      <c r="SAG6" s="287"/>
      <c r="SAH6" s="287"/>
      <c r="SAI6" s="287"/>
      <c r="SAJ6" s="287"/>
      <c r="SAK6" s="287"/>
      <c r="SAL6" s="287"/>
      <c r="SAM6" s="287"/>
      <c r="SAN6" s="287"/>
      <c r="SAO6" s="287"/>
      <c r="SAP6" s="287"/>
      <c r="SAQ6" s="287"/>
      <c r="SAR6" s="287"/>
      <c r="SAS6" s="287"/>
      <c r="SAT6" s="287"/>
      <c r="SAU6" s="287"/>
      <c r="SAV6" s="287"/>
      <c r="SAW6" s="287"/>
      <c r="SAX6" s="287"/>
      <c r="SAY6" s="287"/>
      <c r="SAZ6" s="287"/>
      <c r="SBA6" s="287"/>
      <c r="SBB6" s="287"/>
      <c r="SBC6" s="287"/>
      <c r="SBD6" s="287"/>
      <c r="SBE6" s="287"/>
      <c r="SBF6" s="287"/>
      <c r="SBG6" s="287"/>
      <c r="SBH6" s="287"/>
      <c r="SBI6" s="287"/>
      <c r="SBJ6" s="287"/>
      <c r="SBK6" s="287"/>
      <c r="SBL6" s="287"/>
      <c r="SBM6" s="287"/>
      <c r="SBN6" s="287"/>
      <c r="SBO6" s="287"/>
      <c r="SBP6" s="287"/>
      <c r="SBQ6" s="287"/>
      <c r="SBR6" s="287"/>
      <c r="SBS6" s="287"/>
      <c r="SBT6" s="287"/>
      <c r="SBU6" s="287"/>
      <c r="SBV6" s="287"/>
      <c r="SBW6" s="287"/>
      <c r="SBX6" s="287"/>
      <c r="SBY6" s="287"/>
      <c r="SBZ6" s="287"/>
      <c r="SCA6" s="287"/>
      <c r="SCB6" s="287"/>
      <c r="SCC6" s="287"/>
      <c r="SCD6" s="287"/>
      <c r="SCE6" s="287"/>
      <c r="SCF6" s="287"/>
      <c r="SCG6" s="287"/>
      <c r="SCH6" s="287"/>
      <c r="SCI6" s="287"/>
      <c r="SCJ6" s="287"/>
      <c r="SCK6" s="287"/>
      <c r="SCL6" s="287"/>
      <c r="SCM6" s="287"/>
      <c r="SCN6" s="287"/>
      <c r="SCO6" s="287"/>
      <c r="SCP6" s="287"/>
      <c r="SCQ6" s="287"/>
      <c r="SCR6" s="287"/>
      <c r="SCS6" s="287"/>
      <c r="SCT6" s="287"/>
      <c r="SCU6" s="287"/>
      <c r="SCV6" s="287"/>
      <c r="SCW6" s="287"/>
      <c r="SCX6" s="287"/>
      <c r="SCY6" s="287"/>
      <c r="SCZ6" s="287"/>
      <c r="SDA6" s="287"/>
      <c r="SDB6" s="287"/>
      <c r="SDC6" s="287"/>
      <c r="SDD6" s="287"/>
      <c r="SDE6" s="287"/>
      <c r="SDF6" s="287"/>
      <c r="SDG6" s="287"/>
      <c r="SDH6" s="287"/>
      <c r="SDI6" s="287"/>
      <c r="SDJ6" s="287"/>
      <c r="SDK6" s="287"/>
      <c r="SDL6" s="287"/>
      <c r="SDM6" s="287"/>
      <c r="SDN6" s="287"/>
      <c r="SDO6" s="287"/>
      <c r="SDP6" s="287"/>
      <c r="SDQ6" s="287"/>
      <c r="SDR6" s="287"/>
      <c r="SDS6" s="287"/>
      <c r="SDT6" s="287"/>
      <c r="SDU6" s="287"/>
      <c r="SDV6" s="287"/>
      <c r="SDW6" s="287"/>
      <c r="SDX6" s="287"/>
      <c r="SDY6" s="287"/>
      <c r="SDZ6" s="287"/>
      <c r="SEA6" s="287"/>
      <c r="SEB6" s="287"/>
      <c r="SEC6" s="287"/>
      <c r="SED6" s="287"/>
      <c r="SEE6" s="287"/>
      <c r="SEF6" s="287"/>
      <c r="SEG6" s="287"/>
      <c r="SEH6" s="287"/>
      <c r="SEI6" s="287"/>
      <c r="SEJ6" s="287"/>
      <c r="SEK6" s="287"/>
      <c r="SEL6" s="287"/>
      <c r="SEM6" s="287"/>
      <c r="SEN6" s="287"/>
      <c r="SEO6" s="287"/>
      <c r="SEP6" s="287"/>
      <c r="SEQ6" s="287"/>
      <c r="SER6" s="287"/>
      <c r="SES6" s="287"/>
      <c r="SET6" s="287"/>
      <c r="SEU6" s="287"/>
      <c r="SEV6" s="287"/>
      <c r="SEW6" s="287"/>
      <c r="SEX6" s="287"/>
      <c r="SEY6" s="287"/>
      <c r="SEZ6" s="287"/>
      <c r="SFA6" s="287"/>
      <c r="SFB6" s="287"/>
      <c r="SFC6" s="287"/>
      <c r="SFD6" s="287"/>
      <c r="SFE6" s="287"/>
      <c r="SFF6" s="287"/>
      <c r="SFG6" s="287"/>
      <c r="SFH6" s="287"/>
      <c r="SFI6" s="287"/>
      <c r="SFJ6" s="287"/>
      <c r="SFK6" s="287"/>
      <c r="SFL6" s="287"/>
      <c r="SFM6" s="287"/>
      <c r="SFN6" s="287"/>
      <c r="SFO6" s="287"/>
      <c r="SFP6" s="287"/>
      <c r="SFQ6" s="287"/>
      <c r="SFR6" s="287"/>
      <c r="SFS6" s="287"/>
      <c r="SFT6" s="287"/>
      <c r="SFU6" s="287"/>
      <c r="SFV6" s="287"/>
      <c r="SFW6" s="287"/>
      <c r="SFX6" s="287"/>
      <c r="SFY6" s="287"/>
      <c r="SFZ6" s="287"/>
      <c r="SGA6" s="287"/>
      <c r="SGB6" s="287"/>
      <c r="SGC6" s="287"/>
      <c r="SGD6" s="287"/>
      <c r="SGE6" s="287"/>
      <c r="SGF6" s="287"/>
      <c r="SGG6" s="287"/>
      <c r="SGH6" s="287"/>
      <c r="SGI6" s="287"/>
      <c r="SGJ6" s="287"/>
      <c r="SGK6" s="287"/>
      <c r="SGL6" s="287"/>
      <c r="SGM6" s="287"/>
      <c r="SGN6" s="287"/>
      <c r="SGO6" s="287"/>
      <c r="SGP6" s="287"/>
      <c r="SGQ6" s="287"/>
      <c r="SGR6" s="287"/>
      <c r="SGS6" s="287"/>
      <c r="SGT6" s="287"/>
      <c r="SGU6" s="287"/>
      <c r="SGV6" s="287"/>
      <c r="SGW6" s="287"/>
      <c r="SGX6" s="287"/>
      <c r="SGY6" s="287"/>
      <c r="SGZ6" s="287"/>
      <c r="SHA6" s="287"/>
      <c r="SHB6" s="287"/>
      <c r="SHC6" s="287"/>
      <c r="SHD6" s="287"/>
      <c r="SHE6" s="287"/>
      <c r="SHF6" s="287"/>
      <c r="SHG6" s="287"/>
      <c r="SHH6" s="287"/>
      <c r="SHI6" s="287"/>
      <c r="SHJ6" s="287"/>
      <c r="SHK6" s="287"/>
      <c r="SHL6" s="287"/>
      <c r="SHM6" s="287"/>
      <c r="SHN6" s="287"/>
      <c r="SHO6" s="287"/>
      <c r="SHP6" s="287"/>
      <c r="SHQ6" s="287"/>
      <c r="SHR6" s="287"/>
      <c r="SHS6" s="287"/>
      <c r="SHT6" s="287"/>
      <c r="SHU6" s="287"/>
      <c r="SHV6" s="287"/>
      <c r="SHW6" s="287"/>
      <c r="SHX6" s="287"/>
      <c r="SHY6" s="287"/>
      <c r="SHZ6" s="287"/>
      <c r="SIA6" s="287"/>
      <c r="SIB6" s="287"/>
      <c r="SIC6" s="287"/>
      <c r="SID6" s="287"/>
      <c r="SIE6" s="287"/>
      <c r="SIF6" s="287"/>
      <c r="SIG6" s="287"/>
      <c r="SIH6" s="287"/>
      <c r="SII6" s="287"/>
      <c r="SIJ6" s="287"/>
      <c r="SIK6" s="287"/>
      <c r="SIL6" s="287"/>
      <c r="SIM6" s="287"/>
      <c r="SIN6" s="287"/>
      <c r="SIO6" s="287"/>
      <c r="SIP6" s="287"/>
      <c r="SIQ6" s="287"/>
      <c r="SIR6" s="287"/>
      <c r="SIS6" s="287"/>
      <c r="SIT6" s="287"/>
      <c r="SIU6" s="287"/>
      <c r="SIV6" s="287"/>
      <c r="SIW6" s="287"/>
      <c r="SIX6" s="287"/>
      <c r="SIY6" s="287"/>
      <c r="SIZ6" s="287"/>
      <c r="SJA6" s="287"/>
      <c r="SJB6" s="287"/>
      <c r="SJC6" s="287"/>
      <c r="SJD6" s="287"/>
      <c r="SJE6" s="287"/>
      <c r="SJF6" s="287"/>
      <c r="SJG6" s="287"/>
      <c r="SJH6" s="287"/>
      <c r="SJI6" s="287"/>
      <c r="SJJ6" s="287"/>
      <c r="SJK6" s="287"/>
      <c r="SJL6" s="287"/>
      <c r="SJM6" s="287"/>
      <c r="SJN6" s="287"/>
      <c r="SJO6" s="287"/>
      <c r="SJP6" s="287"/>
      <c r="SJQ6" s="287"/>
      <c r="SJR6" s="287"/>
      <c r="SJS6" s="287"/>
      <c r="SJT6" s="287"/>
      <c r="SJU6" s="287"/>
      <c r="SJV6" s="287"/>
      <c r="SJW6" s="287"/>
      <c r="SJX6" s="287"/>
      <c r="SJY6" s="287"/>
      <c r="SJZ6" s="287"/>
      <c r="SKA6" s="287"/>
      <c r="SKB6" s="287"/>
      <c r="SKC6" s="287"/>
      <c r="SKD6" s="287"/>
      <c r="SKE6" s="287"/>
      <c r="SKF6" s="287"/>
      <c r="SKG6" s="287"/>
      <c r="SKH6" s="287"/>
      <c r="SKI6" s="287"/>
      <c r="SKJ6" s="287"/>
      <c r="SKK6" s="287"/>
      <c r="SKL6" s="287"/>
      <c r="SKM6" s="287"/>
      <c r="SKN6" s="287"/>
      <c r="SKO6" s="287"/>
      <c r="SKP6" s="287"/>
      <c r="SKQ6" s="287"/>
      <c r="SKR6" s="287"/>
      <c r="SKS6" s="287"/>
      <c r="SKT6" s="287"/>
      <c r="SKU6" s="287"/>
      <c r="SKV6" s="287"/>
      <c r="SKW6" s="287"/>
      <c r="SKX6" s="287"/>
      <c r="SKY6" s="287"/>
      <c r="SKZ6" s="287"/>
      <c r="SLA6" s="287"/>
      <c r="SLB6" s="287"/>
      <c r="SLC6" s="287"/>
      <c r="SLD6" s="287"/>
      <c r="SLE6" s="287"/>
      <c r="SLF6" s="287"/>
      <c r="SLG6" s="287"/>
      <c r="SLH6" s="287"/>
      <c r="SLI6" s="287"/>
      <c r="SLJ6" s="287"/>
      <c r="SLK6" s="287"/>
      <c r="SLL6" s="287"/>
      <c r="SLM6" s="287"/>
      <c r="SLN6" s="287"/>
      <c r="SLO6" s="287"/>
      <c r="SLP6" s="287"/>
      <c r="SLQ6" s="287"/>
      <c r="SLR6" s="287"/>
      <c r="SLS6" s="287"/>
      <c r="SLT6" s="287"/>
      <c r="SLU6" s="287"/>
      <c r="SLV6" s="287"/>
      <c r="SLW6" s="287"/>
      <c r="SLX6" s="287"/>
      <c r="SLY6" s="287"/>
      <c r="SLZ6" s="287"/>
      <c r="SMA6" s="287"/>
      <c r="SMB6" s="287"/>
      <c r="SMC6" s="287"/>
      <c r="SMD6" s="287"/>
      <c r="SME6" s="287"/>
      <c r="SMF6" s="287"/>
      <c r="SMG6" s="287"/>
      <c r="SMH6" s="287"/>
      <c r="SMI6" s="287"/>
      <c r="SMJ6" s="287"/>
      <c r="SMK6" s="287"/>
      <c r="SML6" s="287"/>
      <c r="SMM6" s="287"/>
      <c r="SMN6" s="287"/>
      <c r="SMO6" s="287"/>
      <c r="SMP6" s="287"/>
      <c r="SMQ6" s="287"/>
      <c r="SMR6" s="287"/>
      <c r="SMS6" s="287"/>
      <c r="SMT6" s="287"/>
      <c r="SMU6" s="287"/>
      <c r="SMV6" s="287"/>
      <c r="SMW6" s="287"/>
      <c r="SMX6" s="287"/>
      <c r="SMY6" s="287"/>
      <c r="SMZ6" s="287"/>
      <c r="SNA6" s="287"/>
      <c r="SNB6" s="287"/>
      <c r="SNC6" s="287"/>
      <c r="SND6" s="287"/>
      <c r="SNE6" s="287"/>
      <c r="SNF6" s="287"/>
      <c r="SNG6" s="287"/>
      <c r="SNH6" s="287"/>
      <c r="SNI6" s="287"/>
      <c r="SNJ6" s="287"/>
      <c r="SNK6" s="287"/>
      <c r="SNL6" s="287"/>
      <c r="SNM6" s="287"/>
      <c r="SNN6" s="287"/>
      <c r="SNO6" s="287"/>
      <c r="SNP6" s="287"/>
      <c r="SNQ6" s="287"/>
      <c r="SNR6" s="287"/>
      <c r="SNS6" s="287"/>
      <c r="SNT6" s="287"/>
      <c r="SNU6" s="287"/>
      <c r="SNV6" s="287"/>
      <c r="SNW6" s="287"/>
      <c r="SNX6" s="287"/>
      <c r="SNY6" s="287"/>
      <c r="SNZ6" s="287"/>
      <c r="SOA6" s="287"/>
      <c r="SOB6" s="287"/>
      <c r="SOC6" s="287"/>
      <c r="SOD6" s="287"/>
      <c r="SOE6" s="287"/>
      <c r="SOF6" s="287"/>
      <c r="SOG6" s="287"/>
      <c r="SOH6" s="287"/>
      <c r="SOI6" s="287"/>
      <c r="SOJ6" s="287"/>
      <c r="SOK6" s="287"/>
      <c r="SOL6" s="287"/>
      <c r="SOM6" s="287"/>
      <c r="SON6" s="287"/>
      <c r="SOO6" s="287"/>
      <c r="SOP6" s="287"/>
      <c r="SOQ6" s="287"/>
      <c r="SOR6" s="287"/>
      <c r="SOS6" s="287"/>
      <c r="SOT6" s="287"/>
      <c r="SOU6" s="287"/>
      <c r="SOV6" s="287"/>
      <c r="SOW6" s="287"/>
      <c r="SOX6" s="287"/>
      <c r="SOY6" s="287"/>
      <c r="SOZ6" s="287"/>
      <c r="SPA6" s="287"/>
      <c r="SPB6" s="287"/>
      <c r="SPC6" s="287"/>
      <c r="SPD6" s="287"/>
      <c r="SPE6" s="287"/>
      <c r="SPF6" s="287"/>
      <c r="SPG6" s="287"/>
      <c r="SPH6" s="287"/>
      <c r="SPI6" s="287"/>
      <c r="SPJ6" s="287"/>
      <c r="SPK6" s="287"/>
      <c r="SPL6" s="287"/>
      <c r="SPM6" s="287"/>
      <c r="SPN6" s="287"/>
      <c r="SPO6" s="287"/>
      <c r="SPP6" s="287"/>
      <c r="SPQ6" s="287"/>
      <c r="SPR6" s="287"/>
      <c r="SPS6" s="287"/>
      <c r="SPT6" s="287"/>
      <c r="SPU6" s="287"/>
      <c r="SPV6" s="287"/>
      <c r="SPW6" s="287"/>
      <c r="SPX6" s="287"/>
      <c r="SPY6" s="287"/>
      <c r="SPZ6" s="287"/>
      <c r="SQA6" s="287"/>
      <c r="SQB6" s="287"/>
      <c r="SQC6" s="287"/>
      <c r="SQD6" s="287"/>
      <c r="SQE6" s="287"/>
      <c r="SQF6" s="287"/>
      <c r="SQG6" s="287"/>
      <c r="SQH6" s="287"/>
      <c r="SQI6" s="287"/>
      <c r="SQJ6" s="287"/>
      <c r="SQK6" s="287"/>
      <c r="SQL6" s="287"/>
      <c r="SQM6" s="287"/>
      <c r="SQN6" s="287"/>
      <c r="SQO6" s="287"/>
      <c r="SQP6" s="287"/>
      <c r="SQQ6" s="287"/>
      <c r="SQR6" s="287"/>
      <c r="SQS6" s="287"/>
      <c r="SQT6" s="287"/>
      <c r="SQU6" s="287"/>
      <c r="SQV6" s="287"/>
      <c r="SQW6" s="287"/>
      <c r="SQX6" s="287"/>
      <c r="SQY6" s="287"/>
      <c r="SQZ6" s="287"/>
      <c r="SRA6" s="287"/>
      <c r="SRB6" s="287"/>
      <c r="SRC6" s="287"/>
      <c r="SRD6" s="287"/>
      <c r="SRE6" s="287"/>
      <c r="SRF6" s="287"/>
      <c r="SRG6" s="287"/>
      <c r="SRH6" s="287"/>
      <c r="SRI6" s="287"/>
      <c r="SRJ6" s="287"/>
      <c r="SRK6" s="287"/>
      <c r="SRL6" s="287"/>
      <c r="SRM6" s="287"/>
      <c r="SRN6" s="287"/>
      <c r="SRO6" s="287"/>
      <c r="SRP6" s="287"/>
      <c r="SRQ6" s="287"/>
      <c r="SRR6" s="287"/>
      <c r="SRS6" s="287"/>
      <c r="SRT6" s="287"/>
      <c r="SRU6" s="287"/>
      <c r="SRV6" s="287"/>
      <c r="SRW6" s="287"/>
      <c r="SRX6" s="287"/>
      <c r="SRY6" s="287"/>
      <c r="SRZ6" s="287"/>
      <c r="SSA6" s="287"/>
      <c r="SSB6" s="287"/>
      <c r="SSC6" s="287"/>
      <c r="SSD6" s="287"/>
      <c r="SSE6" s="287"/>
      <c r="SSF6" s="287"/>
      <c r="SSG6" s="287"/>
      <c r="SSH6" s="287"/>
      <c r="SSI6" s="287"/>
      <c r="SSJ6" s="287"/>
      <c r="SSK6" s="287"/>
      <c r="SSL6" s="287"/>
      <c r="SSM6" s="287"/>
      <c r="SSN6" s="287"/>
      <c r="SSO6" s="287"/>
      <c r="SSP6" s="287"/>
      <c r="SSQ6" s="287"/>
      <c r="SSR6" s="287"/>
      <c r="SSS6" s="287"/>
      <c r="SST6" s="287"/>
      <c r="SSU6" s="287"/>
      <c r="SSV6" s="287"/>
      <c r="SSW6" s="287"/>
      <c r="SSX6" s="287"/>
      <c r="SSY6" s="287"/>
      <c r="SSZ6" s="287"/>
      <c r="STA6" s="287"/>
      <c r="STB6" s="287"/>
      <c r="STC6" s="287"/>
      <c r="STD6" s="287"/>
      <c r="STE6" s="287"/>
      <c r="STF6" s="287"/>
      <c r="STG6" s="287"/>
      <c r="STH6" s="287"/>
      <c r="STI6" s="287"/>
      <c r="STJ6" s="287"/>
      <c r="STK6" s="287"/>
      <c r="STL6" s="287"/>
      <c r="STM6" s="287"/>
      <c r="STN6" s="287"/>
      <c r="STO6" s="287"/>
      <c r="STP6" s="287"/>
      <c r="STQ6" s="287"/>
      <c r="STR6" s="287"/>
      <c r="STS6" s="287"/>
      <c r="STT6" s="287"/>
      <c r="STU6" s="287"/>
      <c r="STV6" s="287"/>
      <c r="STW6" s="287"/>
      <c r="STX6" s="287"/>
      <c r="STY6" s="287"/>
      <c r="STZ6" s="287"/>
      <c r="SUA6" s="287"/>
      <c r="SUB6" s="287"/>
      <c r="SUC6" s="287"/>
      <c r="SUD6" s="287"/>
      <c r="SUE6" s="287"/>
      <c r="SUF6" s="287"/>
      <c r="SUG6" s="287"/>
      <c r="SUH6" s="287"/>
      <c r="SUI6" s="287"/>
      <c r="SUJ6" s="287"/>
      <c r="SUK6" s="287"/>
      <c r="SUL6" s="287"/>
      <c r="SUM6" s="287"/>
      <c r="SUN6" s="287"/>
      <c r="SUO6" s="287"/>
      <c r="SUP6" s="287"/>
      <c r="SUQ6" s="287"/>
      <c r="SUR6" s="287"/>
      <c r="SUS6" s="287"/>
      <c r="SUT6" s="287"/>
      <c r="SUU6" s="287"/>
      <c r="SUV6" s="287"/>
      <c r="SUW6" s="287"/>
      <c r="SUX6" s="287"/>
      <c r="SUY6" s="287"/>
      <c r="SUZ6" s="287"/>
      <c r="SVA6" s="287"/>
      <c r="SVB6" s="287"/>
      <c r="SVC6" s="287"/>
      <c r="SVD6" s="287"/>
      <c r="SVE6" s="287"/>
      <c r="SVF6" s="287"/>
      <c r="SVG6" s="287"/>
      <c r="SVH6" s="287"/>
      <c r="SVI6" s="287"/>
      <c r="SVJ6" s="287"/>
      <c r="SVK6" s="287"/>
      <c r="SVL6" s="287"/>
      <c r="SVM6" s="287"/>
      <c r="SVN6" s="287"/>
      <c r="SVO6" s="287"/>
      <c r="SVP6" s="287"/>
      <c r="SVQ6" s="287"/>
      <c r="SVR6" s="287"/>
      <c r="SVS6" s="287"/>
      <c r="SVT6" s="287"/>
      <c r="SVU6" s="287"/>
      <c r="SVV6" s="287"/>
      <c r="SVW6" s="287"/>
      <c r="SVX6" s="287"/>
      <c r="SVY6" s="287"/>
      <c r="SVZ6" s="287"/>
      <c r="SWA6" s="287"/>
      <c r="SWB6" s="287"/>
      <c r="SWC6" s="287"/>
      <c r="SWD6" s="287"/>
      <c r="SWE6" s="287"/>
      <c r="SWF6" s="287"/>
      <c r="SWG6" s="287"/>
      <c r="SWH6" s="287"/>
      <c r="SWI6" s="287"/>
      <c r="SWJ6" s="287"/>
      <c r="SWK6" s="287"/>
      <c r="SWL6" s="287"/>
      <c r="SWM6" s="287"/>
      <c r="SWN6" s="287"/>
      <c r="SWO6" s="287"/>
      <c r="SWP6" s="287"/>
      <c r="SWQ6" s="287"/>
      <c r="SWR6" s="287"/>
      <c r="SWS6" s="287"/>
      <c r="SWT6" s="287"/>
      <c r="SWU6" s="287"/>
      <c r="SWV6" s="287"/>
      <c r="SWW6" s="287"/>
      <c r="SWX6" s="287"/>
      <c r="SWY6" s="287"/>
      <c r="SWZ6" s="287"/>
      <c r="SXA6" s="287"/>
      <c r="SXB6" s="287"/>
      <c r="SXC6" s="287"/>
      <c r="SXD6" s="287"/>
      <c r="SXE6" s="287"/>
      <c r="SXF6" s="287"/>
      <c r="SXG6" s="287"/>
      <c r="SXH6" s="287"/>
      <c r="SXI6" s="287"/>
      <c r="SXJ6" s="287"/>
      <c r="SXK6" s="287"/>
      <c r="SXL6" s="287"/>
      <c r="SXM6" s="287"/>
      <c r="SXN6" s="287"/>
      <c r="SXO6" s="287"/>
      <c r="SXP6" s="287"/>
      <c r="SXQ6" s="287"/>
      <c r="SXR6" s="287"/>
      <c r="SXS6" s="287"/>
      <c r="SXT6" s="287"/>
      <c r="SXU6" s="287"/>
      <c r="SXV6" s="287"/>
      <c r="SXW6" s="287"/>
      <c r="SXX6" s="287"/>
      <c r="SXY6" s="287"/>
      <c r="SXZ6" s="287"/>
      <c r="SYA6" s="287"/>
      <c r="SYB6" s="287"/>
      <c r="SYC6" s="287"/>
      <c r="SYD6" s="287"/>
      <c r="SYE6" s="287"/>
      <c r="SYF6" s="287"/>
      <c r="SYG6" s="287"/>
      <c r="SYH6" s="287"/>
      <c r="SYI6" s="287"/>
      <c r="SYJ6" s="287"/>
      <c r="SYK6" s="287"/>
      <c r="SYL6" s="287"/>
      <c r="SYM6" s="287"/>
      <c r="SYN6" s="287"/>
      <c r="SYO6" s="287"/>
      <c r="SYP6" s="287"/>
      <c r="SYQ6" s="287"/>
      <c r="SYR6" s="287"/>
      <c r="SYS6" s="287"/>
      <c r="SYT6" s="287"/>
      <c r="SYU6" s="287"/>
      <c r="SYV6" s="287"/>
      <c r="SYW6" s="287"/>
      <c r="SYX6" s="287"/>
      <c r="SYY6" s="287"/>
      <c r="SYZ6" s="287"/>
      <c r="SZA6" s="287"/>
      <c r="SZB6" s="287"/>
      <c r="SZC6" s="287"/>
      <c r="SZD6" s="287"/>
      <c r="SZE6" s="287"/>
      <c r="SZF6" s="287"/>
      <c r="SZG6" s="287"/>
      <c r="SZH6" s="287"/>
      <c r="SZI6" s="287"/>
      <c r="SZJ6" s="287"/>
      <c r="SZK6" s="287"/>
      <c r="SZL6" s="287"/>
      <c r="SZM6" s="287"/>
      <c r="SZN6" s="287"/>
      <c r="SZO6" s="287"/>
      <c r="SZP6" s="287"/>
      <c r="SZQ6" s="287"/>
      <c r="SZR6" s="287"/>
      <c r="SZS6" s="287"/>
      <c r="SZT6" s="287"/>
      <c r="SZU6" s="287"/>
      <c r="SZV6" s="287"/>
      <c r="SZW6" s="287"/>
      <c r="SZX6" s="287"/>
      <c r="SZY6" s="287"/>
      <c r="SZZ6" s="287"/>
      <c r="TAA6" s="287"/>
      <c r="TAB6" s="287"/>
      <c r="TAC6" s="287"/>
      <c r="TAD6" s="287"/>
      <c r="TAE6" s="287"/>
      <c r="TAF6" s="287"/>
      <c r="TAG6" s="287"/>
      <c r="TAH6" s="287"/>
      <c r="TAI6" s="287"/>
      <c r="TAJ6" s="287"/>
      <c r="TAK6" s="287"/>
      <c r="TAL6" s="287"/>
      <c r="TAM6" s="287"/>
      <c r="TAN6" s="287"/>
      <c r="TAO6" s="287"/>
      <c r="TAP6" s="287"/>
      <c r="TAQ6" s="287"/>
      <c r="TAR6" s="287"/>
      <c r="TAS6" s="287"/>
      <c r="TAT6" s="287"/>
      <c r="TAU6" s="287"/>
      <c r="TAV6" s="287"/>
      <c r="TAW6" s="287"/>
      <c r="TAX6" s="287"/>
      <c r="TAY6" s="287"/>
      <c r="TAZ6" s="287"/>
      <c r="TBA6" s="287"/>
      <c r="TBB6" s="287"/>
      <c r="TBC6" s="287"/>
      <c r="TBD6" s="287"/>
      <c r="TBE6" s="287"/>
      <c r="TBF6" s="287"/>
      <c r="TBG6" s="287"/>
      <c r="TBH6" s="287"/>
      <c r="TBI6" s="287"/>
      <c r="TBJ6" s="287"/>
      <c r="TBK6" s="287"/>
      <c r="TBL6" s="287"/>
      <c r="TBM6" s="287"/>
      <c r="TBN6" s="287"/>
      <c r="TBO6" s="287"/>
      <c r="TBP6" s="287"/>
      <c r="TBQ6" s="287"/>
      <c r="TBR6" s="287"/>
      <c r="TBS6" s="287"/>
      <c r="TBT6" s="287"/>
      <c r="TBU6" s="287"/>
      <c r="TBV6" s="287"/>
      <c r="TBW6" s="287"/>
      <c r="TBX6" s="287"/>
      <c r="TBY6" s="287"/>
      <c r="TBZ6" s="287"/>
      <c r="TCA6" s="287"/>
      <c r="TCB6" s="287"/>
      <c r="TCC6" s="287"/>
      <c r="TCD6" s="287"/>
      <c r="TCE6" s="287"/>
      <c r="TCF6" s="287"/>
      <c r="TCG6" s="287"/>
      <c r="TCH6" s="287"/>
      <c r="TCI6" s="287"/>
      <c r="TCJ6" s="287"/>
      <c r="TCK6" s="287"/>
      <c r="TCL6" s="287"/>
      <c r="TCM6" s="287"/>
      <c r="TCN6" s="287"/>
      <c r="TCO6" s="287"/>
      <c r="TCP6" s="287"/>
      <c r="TCQ6" s="287"/>
      <c r="TCR6" s="287"/>
      <c r="TCS6" s="287"/>
      <c r="TCT6" s="287"/>
      <c r="TCU6" s="287"/>
      <c r="TCV6" s="287"/>
      <c r="TCW6" s="287"/>
      <c r="TCX6" s="287"/>
      <c r="TCY6" s="287"/>
      <c r="TCZ6" s="287"/>
      <c r="TDA6" s="287"/>
      <c r="TDB6" s="287"/>
      <c r="TDC6" s="287"/>
      <c r="TDD6" s="287"/>
      <c r="TDE6" s="287"/>
      <c r="TDF6" s="287"/>
      <c r="TDG6" s="287"/>
      <c r="TDH6" s="287"/>
      <c r="TDI6" s="287"/>
      <c r="TDJ6" s="287"/>
      <c r="TDK6" s="287"/>
      <c r="TDL6" s="287"/>
      <c r="TDM6" s="287"/>
      <c r="TDN6" s="287"/>
      <c r="TDO6" s="287"/>
      <c r="TDP6" s="287"/>
      <c r="TDQ6" s="287"/>
      <c r="TDR6" s="287"/>
      <c r="TDS6" s="287"/>
      <c r="TDT6" s="287"/>
      <c r="TDU6" s="287"/>
      <c r="TDV6" s="287"/>
      <c r="TDW6" s="287"/>
      <c r="TDX6" s="287"/>
      <c r="TDY6" s="287"/>
      <c r="TDZ6" s="287"/>
      <c r="TEA6" s="287"/>
      <c r="TEB6" s="287"/>
      <c r="TEC6" s="287"/>
      <c r="TED6" s="287"/>
      <c r="TEE6" s="287"/>
      <c r="TEF6" s="287"/>
      <c r="TEG6" s="287"/>
      <c r="TEH6" s="287"/>
      <c r="TEI6" s="287"/>
      <c r="TEJ6" s="287"/>
      <c r="TEK6" s="287"/>
      <c r="TEL6" s="287"/>
      <c r="TEM6" s="287"/>
      <c r="TEN6" s="287"/>
      <c r="TEO6" s="287"/>
      <c r="TEP6" s="287"/>
      <c r="TEQ6" s="287"/>
      <c r="TER6" s="287"/>
      <c r="TES6" s="287"/>
      <c r="TET6" s="287"/>
      <c r="TEU6" s="287"/>
      <c r="TEV6" s="287"/>
      <c r="TEW6" s="287"/>
      <c r="TEX6" s="287"/>
      <c r="TEY6" s="287"/>
      <c r="TEZ6" s="287"/>
      <c r="TFA6" s="287"/>
      <c r="TFB6" s="287"/>
      <c r="TFC6" s="287"/>
      <c r="TFD6" s="287"/>
      <c r="TFE6" s="287"/>
      <c r="TFF6" s="287"/>
      <c r="TFG6" s="287"/>
      <c r="TFH6" s="287"/>
      <c r="TFI6" s="287"/>
      <c r="TFJ6" s="287"/>
      <c r="TFK6" s="287"/>
      <c r="TFL6" s="287"/>
      <c r="TFM6" s="287"/>
      <c r="TFN6" s="287"/>
      <c r="TFO6" s="287"/>
      <c r="TFP6" s="287"/>
      <c r="TFQ6" s="287"/>
      <c r="TFR6" s="287"/>
      <c r="TFS6" s="287"/>
      <c r="TFT6" s="287"/>
      <c r="TFU6" s="287"/>
      <c r="TFV6" s="287"/>
      <c r="TFW6" s="287"/>
      <c r="TFX6" s="287"/>
      <c r="TFY6" s="287"/>
      <c r="TFZ6" s="287"/>
      <c r="TGA6" s="287"/>
      <c r="TGB6" s="287"/>
      <c r="TGC6" s="287"/>
      <c r="TGD6" s="287"/>
      <c r="TGE6" s="287"/>
      <c r="TGF6" s="287"/>
      <c r="TGG6" s="287"/>
      <c r="TGH6" s="287"/>
      <c r="TGI6" s="287"/>
      <c r="TGJ6" s="287"/>
      <c r="TGK6" s="287"/>
      <c r="TGL6" s="287"/>
      <c r="TGM6" s="287"/>
      <c r="TGN6" s="287"/>
      <c r="TGO6" s="287"/>
      <c r="TGP6" s="287"/>
      <c r="TGQ6" s="287"/>
      <c r="TGR6" s="287"/>
      <c r="TGS6" s="287"/>
      <c r="TGT6" s="287"/>
      <c r="TGU6" s="287"/>
      <c r="TGV6" s="287"/>
      <c r="TGW6" s="287"/>
      <c r="TGX6" s="287"/>
      <c r="TGY6" s="287"/>
      <c r="TGZ6" s="287"/>
      <c r="THA6" s="287"/>
      <c r="THB6" s="287"/>
      <c r="THC6" s="287"/>
      <c r="THD6" s="287"/>
      <c r="THE6" s="287"/>
      <c r="THF6" s="287"/>
      <c r="THG6" s="287"/>
      <c r="THH6" s="287"/>
      <c r="THI6" s="287"/>
      <c r="THJ6" s="287"/>
      <c r="THK6" s="287"/>
      <c r="THL6" s="287"/>
      <c r="THM6" s="287"/>
      <c r="THN6" s="287"/>
      <c r="THO6" s="287"/>
      <c r="THP6" s="287"/>
      <c r="THQ6" s="287"/>
      <c r="THR6" s="287"/>
      <c r="THS6" s="287"/>
      <c r="THT6" s="287"/>
      <c r="THU6" s="287"/>
      <c r="THV6" s="287"/>
      <c r="THW6" s="287"/>
      <c r="THX6" s="287"/>
      <c r="THY6" s="287"/>
      <c r="THZ6" s="287"/>
      <c r="TIA6" s="287"/>
      <c r="TIB6" s="287"/>
      <c r="TIC6" s="287"/>
      <c r="TID6" s="287"/>
      <c r="TIE6" s="287"/>
      <c r="TIF6" s="287"/>
      <c r="TIG6" s="287"/>
      <c r="TIH6" s="287"/>
      <c r="TII6" s="287"/>
      <c r="TIJ6" s="287"/>
      <c r="TIK6" s="287"/>
      <c r="TIL6" s="287"/>
      <c r="TIM6" s="287"/>
      <c r="TIN6" s="287"/>
      <c r="TIO6" s="287"/>
      <c r="TIP6" s="287"/>
      <c r="TIQ6" s="287"/>
      <c r="TIR6" s="287"/>
      <c r="TIS6" s="287"/>
      <c r="TIT6" s="287"/>
      <c r="TIU6" s="287"/>
      <c r="TIV6" s="287"/>
      <c r="TIW6" s="287"/>
      <c r="TIX6" s="287"/>
      <c r="TIY6" s="287"/>
      <c r="TIZ6" s="287"/>
      <c r="TJA6" s="287"/>
      <c r="TJB6" s="287"/>
      <c r="TJC6" s="287"/>
      <c r="TJD6" s="287"/>
      <c r="TJE6" s="287"/>
      <c r="TJF6" s="287"/>
      <c r="TJG6" s="287"/>
      <c r="TJH6" s="287"/>
      <c r="TJI6" s="287"/>
      <c r="TJJ6" s="287"/>
      <c r="TJK6" s="287"/>
      <c r="TJL6" s="287"/>
      <c r="TJM6" s="287"/>
      <c r="TJN6" s="287"/>
      <c r="TJO6" s="287"/>
      <c r="TJP6" s="287"/>
      <c r="TJQ6" s="287"/>
      <c r="TJR6" s="287"/>
      <c r="TJS6" s="287"/>
      <c r="TJT6" s="287"/>
      <c r="TJU6" s="287"/>
      <c r="TJV6" s="287"/>
      <c r="TJW6" s="287"/>
      <c r="TJX6" s="287"/>
      <c r="TJY6" s="287"/>
      <c r="TJZ6" s="287"/>
      <c r="TKA6" s="287"/>
      <c r="TKB6" s="287"/>
      <c r="TKC6" s="287"/>
      <c r="TKD6" s="287"/>
      <c r="TKE6" s="287"/>
      <c r="TKF6" s="287"/>
      <c r="TKG6" s="287"/>
      <c r="TKH6" s="287"/>
      <c r="TKI6" s="287"/>
      <c r="TKJ6" s="287"/>
      <c r="TKK6" s="287"/>
      <c r="TKL6" s="287"/>
      <c r="TKM6" s="287"/>
      <c r="TKN6" s="287"/>
      <c r="TKO6" s="287"/>
      <c r="TKP6" s="287"/>
      <c r="TKQ6" s="287"/>
      <c r="TKR6" s="287"/>
      <c r="TKS6" s="287"/>
      <c r="TKT6" s="287"/>
      <c r="TKU6" s="287"/>
      <c r="TKV6" s="287"/>
      <c r="TKW6" s="287"/>
      <c r="TKX6" s="287"/>
      <c r="TKY6" s="287"/>
      <c r="TKZ6" s="287"/>
      <c r="TLA6" s="287"/>
      <c r="TLB6" s="287"/>
      <c r="TLC6" s="287"/>
      <c r="TLD6" s="287"/>
      <c r="TLE6" s="287"/>
      <c r="TLF6" s="287"/>
      <c r="TLG6" s="287"/>
      <c r="TLH6" s="287"/>
      <c r="TLI6" s="287"/>
      <c r="TLJ6" s="287"/>
      <c r="TLK6" s="287"/>
      <c r="TLL6" s="287"/>
      <c r="TLM6" s="287"/>
      <c r="TLN6" s="287"/>
      <c r="TLO6" s="287"/>
      <c r="TLP6" s="287"/>
      <c r="TLQ6" s="287"/>
      <c r="TLR6" s="287"/>
      <c r="TLS6" s="287"/>
      <c r="TLT6" s="287"/>
      <c r="TLU6" s="287"/>
      <c r="TLV6" s="287"/>
      <c r="TLW6" s="287"/>
      <c r="TLX6" s="287"/>
      <c r="TLY6" s="287"/>
      <c r="TLZ6" s="287"/>
      <c r="TMA6" s="287"/>
      <c r="TMB6" s="287"/>
      <c r="TMC6" s="287"/>
      <c r="TMD6" s="287"/>
      <c r="TME6" s="287"/>
      <c r="TMF6" s="287"/>
      <c r="TMG6" s="287"/>
      <c r="TMH6" s="287"/>
      <c r="TMI6" s="287"/>
      <c r="TMJ6" s="287"/>
      <c r="TMK6" s="287"/>
      <c r="TML6" s="287"/>
      <c r="TMM6" s="287"/>
      <c r="TMN6" s="287"/>
      <c r="TMO6" s="287"/>
      <c r="TMP6" s="287"/>
      <c r="TMQ6" s="287"/>
      <c r="TMR6" s="287"/>
      <c r="TMS6" s="287"/>
      <c r="TMT6" s="287"/>
      <c r="TMU6" s="287"/>
      <c r="TMV6" s="287"/>
      <c r="TMW6" s="287"/>
      <c r="TMX6" s="287"/>
      <c r="TMY6" s="287"/>
      <c r="TMZ6" s="287"/>
      <c r="TNA6" s="287"/>
      <c r="TNB6" s="287"/>
      <c r="TNC6" s="287"/>
      <c r="TND6" s="287"/>
      <c r="TNE6" s="287"/>
      <c r="TNF6" s="287"/>
      <c r="TNG6" s="287"/>
      <c r="TNH6" s="287"/>
      <c r="TNI6" s="287"/>
      <c r="TNJ6" s="287"/>
      <c r="TNK6" s="287"/>
      <c r="TNL6" s="287"/>
      <c r="TNM6" s="287"/>
      <c r="TNN6" s="287"/>
      <c r="TNO6" s="287"/>
      <c r="TNP6" s="287"/>
      <c r="TNQ6" s="287"/>
      <c r="TNR6" s="287"/>
      <c r="TNS6" s="287"/>
      <c r="TNT6" s="287"/>
      <c r="TNU6" s="287"/>
      <c r="TNV6" s="287"/>
      <c r="TNW6" s="287"/>
      <c r="TNX6" s="287"/>
      <c r="TNY6" s="287"/>
      <c r="TNZ6" s="287"/>
      <c r="TOA6" s="287"/>
      <c r="TOB6" s="287"/>
      <c r="TOC6" s="287"/>
      <c r="TOD6" s="287"/>
      <c r="TOE6" s="287"/>
      <c r="TOF6" s="287"/>
      <c r="TOG6" s="287"/>
      <c r="TOH6" s="287"/>
      <c r="TOI6" s="287"/>
      <c r="TOJ6" s="287"/>
      <c r="TOK6" s="287"/>
      <c r="TOL6" s="287"/>
      <c r="TOM6" s="287"/>
      <c r="TON6" s="287"/>
      <c r="TOO6" s="287"/>
      <c r="TOP6" s="287"/>
      <c r="TOQ6" s="287"/>
      <c r="TOR6" s="287"/>
      <c r="TOS6" s="287"/>
      <c r="TOT6" s="287"/>
      <c r="TOU6" s="287"/>
      <c r="TOV6" s="287"/>
      <c r="TOW6" s="287"/>
      <c r="TOX6" s="287"/>
      <c r="TOY6" s="287"/>
      <c r="TOZ6" s="287"/>
      <c r="TPA6" s="287"/>
      <c r="TPB6" s="287"/>
      <c r="TPC6" s="287"/>
      <c r="TPD6" s="287"/>
      <c r="TPE6" s="287"/>
      <c r="TPF6" s="287"/>
      <c r="TPG6" s="287"/>
      <c r="TPH6" s="287"/>
      <c r="TPI6" s="287"/>
      <c r="TPJ6" s="287"/>
      <c r="TPK6" s="287"/>
      <c r="TPL6" s="287"/>
      <c r="TPM6" s="287"/>
      <c r="TPN6" s="287"/>
      <c r="TPO6" s="287"/>
      <c r="TPP6" s="287"/>
      <c r="TPQ6" s="287"/>
      <c r="TPR6" s="287"/>
      <c r="TPS6" s="287"/>
      <c r="TPT6" s="287"/>
      <c r="TPU6" s="287"/>
      <c r="TPV6" s="287"/>
      <c r="TPW6" s="287"/>
      <c r="TPX6" s="287"/>
      <c r="TPY6" s="287"/>
      <c r="TPZ6" s="287"/>
      <c r="TQA6" s="287"/>
      <c r="TQB6" s="287"/>
      <c r="TQC6" s="287"/>
      <c r="TQD6" s="287"/>
      <c r="TQE6" s="287"/>
      <c r="TQF6" s="287"/>
      <c r="TQG6" s="287"/>
      <c r="TQH6" s="287"/>
      <c r="TQI6" s="287"/>
      <c r="TQJ6" s="287"/>
      <c r="TQK6" s="287"/>
      <c r="TQL6" s="287"/>
      <c r="TQM6" s="287"/>
      <c r="TQN6" s="287"/>
      <c r="TQO6" s="287"/>
      <c r="TQP6" s="287"/>
      <c r="TQQ6" s="287"/>
      <c r="TQR6" s="287"/>
      <c r="TQS6" s="287"/>
      <c r="TQT6" s="287"/>
      <c r="TQU6" s="287"/>
      <c r="TQV6" s="287"/>
      <c r="TQW6" s="287"/>
      <c r="TQX6" s="287"/>
      <c r="TQY6" s="287"/>
      <c r="TQZ6" s="287"/>
      <c r="TRA6" s="287"/>
      <c r="TRB6" s="287"/>
      <c r="TRC6" s="287"/>
      <c r="TRD6" s="287"/>
      <c r="TRE6" s="287"/>
      <c r="TRF6" s="287"/>
      <c r="TRG6" s="287"/>
      <c r="TRH6" s="287"/>
      <c r="TRI6" s="287"/>
      <c r="TRJ6" s="287"/>
      <c r="TRK6" s="287"/>
      <c r="TRL6" s="287"/>
      <c r="TRM6" s="287"/>
      <c r="TRN6" s="287"/>
      <c r="TRO6" s="287"/>
      <c r="TRP6" s="287"/>
      <c r="TRQ6" s="287"/>
      <c r="TRR6" s="287"/>
      <c r="TRS6" s="287"/>
      <c r="TRT6" s="287"/>
      <c r="TRU6" s="287"/>
      <c r="TRV6" s="287"/>
      <c r="TRW6" s="287"/>
      <c r="TRX6" s="287"/>
      <c r="TRY6" s="287"/>
      <c r="TRZ6" s="287"/>
      <c r="TSA6" s="287"/>
      <c r="TSB6" s="287"/>
      <c r="TSC6" s="287"/>
      <c r="TSD6" s="287"/>
      <c r="TSE6" s="287"/>
      <c r="TSF6" s="287"/>
      <c r="TSG6" s="287"/>
      <c r="TSH6" s="287"/>
      <c r="TSI6" s="287"/>
      <c r="TSJ6" s="287"/>
      <c r="TSK6" s="287"/>
      <c r="TSL6" s="287"/>
      <c r="TSM6" s="287"/>
      <c r="TSN6" s="287"/>
      <c r="TSO6" s="287"/>
      <c r="TSP6" s="287"/>
      <c r="TSQ6" s="287"/>
      <c r="TSR6" s="287"/>
      <c r="TSS6" s="287"/>
      <c r="TST6" s="287"/>
      <c r="TSU6" s="287"/>
      <c r="TSV6" s="287"/>
      <c r="TSW6" s="287"/>
      <c r="TSX6" s="287"/>
      <c r="TSY6" s="287"/>
      <c r="TSZ6" s="287"/>
      <c r="TTA6" s="287"/>
      <c r="TTB6" s="287"/>
      <c r="TTC6" s="287"/>
      <c r="TTD6" s="287"/>
      <c r="TTE6" s="287"/>
      <c r="TTF6" s="287"/>
      <c r="TTG6" s="287"/>
      <c r="TTH6" s="287"/>
      <c r="TTI6" s="287"/>
      <c r="TTJ6" s="287"/>
      <c r="TTK6" s="287"/>
      <c r="TTL6" s="287"/>
      <c r="TTM6" s="287"/>
      <c r="TTN6" s="287"/>
      <c r="TTO6" s="287"/>
      <c r="TTP6" s="287"/>
      <c r="TTQ6" s="287"/>
      <c r="TTR6" s="287"/>
      <c r="TTS6" s="287"/>
      <c r="TTT6" s="287"/>
      <c r="TTU6" s="287"/>
      <c r="TTV6" s="287"/>
      <c r="TTW6" s="287"/>
      <c r="TTX6" s="287"/>
      <c r="TTY6" s="287"/>
      <c r="TTZ6" s="287"/>
      <c r="TUA6" s="287"/>
      <c r="TUB6" s="287"/>
      <c r="TUC6" s="287"/>
      <c r="TUD6" s="287"/>
      <c r="TUE6" s="287"/>
      <c r="TUF6" s="287"/>
      <c r="TUG6" s="287"/>
      <c r="TUH6" s="287"/>
      <c r="TUI6" s="287"/>
      <c r="TUJ6" s="287"/>
      <c r="TUK6" s="287"/>
      <c r="TUL6" s="287"/>
      <c r="TUM6" s="287"/>
      <c r="TUN6" s="287"/>
      <c r="TUO6" s="287"/>
      <c r="TUP6" s="287"/>
      <c r="TUQ6" s="287"/>
      <c r="TUR6" s="287"/>
      <c r="TUS6" s="287"/>
      <c r="TUT6" s="287"/>
      <c r="TUU6" s="287"/>
      <c r="TUV6" s="287"/>
      <c r="TUW6" s="287"/>
      <c r="TUX6" s="287"/>
      <c r="TUY6" s="287"/>
      <c r="TUZ6" s="287"/>
      <c r="TVA6" s="287"/>
      <c r="TVB6" s="287"/>
      <c r="TVC6" s="287"/>
      <c r="TVD6" s="287"/>
      <c r="TVE6" s="287"/>
      <c r="TVF6" s="287"/>
      <c r="TVG6" s="287"/>
      <c r="TVH6" s="287"/>
      <c r="TVI6" s="287"/>
      <c r="TVJ6" s="287"/>
      <c r="TVK6" s="287"/>
      <c r="TVL6" s="287"/>
      <c r="TVM6" s="287"/>
      <c r="TVN6" s="287"/>
      <c r="TVO6" s="287"/>
      <c r="TVP6" s="287"/>
      <c r="TVQ6" s="287"/>
      <c r="TVR6" s="287"/>
      <c r="TVS6" s="287"/>
      <c r="TVT6" s="287"/>
      <c r="TVU6" s="287"/>
      <c r="TVV6" s="287"/>
      <c r="TVW6" s="287"/>
      <c r="TVX6" s="287"/>
      <c r="TVY6" s="287"/>
      <c r="TVZ6" s="287"/>
      <c r="TWA6" s="287"/>
      <c r="TWB6" s="287"/>
      <c r="TWC6" s="287"/>
      <c r="TWD6" s="287"/>
      <c r="TWE6" s="287"/>
      <c r="TWF6" s="287"/>
      <c r="TWG6" s="287"/>
      <c r="TWH6" s="287"/>
      <c r="TWI6" s="287"/>
      <c r="TWJ6" s="287"/>
      <c r="TWK6" s="287"/>
      <c r="TWL6" s="287"/>
      <c r="TWM6" s="287"/>
      <c r="TWN6" s="287"/>
      <c r="TWO6" s="287"/>
      <c r="TWP6" s="287"/>
      <c r="TWQ6" s="287"/>
      <c r="TWR6" s="287"/>
      <c r="TWS6" s="287"/>
      <c r="TWT6" s="287"/>
      <c r="TWU6" s="287"/>
      <c r="TWV6" s="287"/>
      <c r="TWW6" s="287"/>
      <c r="TWX6" s="287"/>
      <c r="TWY6" s="287"/>
      <c r="TWZ6" s="287"/>
      <c r="TXA6" s="287"/>
      <c r="TXB6" s="287"/>
      <c r="TXC6" s="287"/>
      <c r="TXD6" s="287"/>
      <c r="TXE6" s="287"/>
      <c r="TXF6" s="287"/>
      <c r="TXG6" s="287"/>
      <c r="TXH6" s="287"/>
      <c r="TXI6" s="287"/>
      <c r="TXJ6" s="287"/>
      <c r="TXK6" s="287"/>
      <c r="TXL6" s="287"/>
      <c r="TXM6" s="287"/>
      <c r="TXN6" s="287"/>
      <c r="TXO6" s="287"/>
      <c r="TXP6" s="287"/>
      <c r="TXQ6" s="287"/>
      <c r="TXR6" s="287"/>
      <c r="TXS6" s="287"/>
      <c r="TXT6" s="287"/>
      <c r="TXU6" s="287"/>
      <c r="TXV6" s="287"/>
      <c r="TXW6" s="287"/>
      <c r="TXX6" s="287"/>
      <c r="TXY6" s="287"/>
      <c r="TXZ6" s="287"/>
      <c r="TYA6" s="287"/>
      <c r="TYB6" s="287"/>
      <c r="TYC6" s="287"/>
      <c r="TYD6" s="287"/>
      <c r="TYE6" s="287"/>
      <c r="TYF6" s="287"/>
      <c r="TYG6" s="287"/>
      <c r="TYH6" s="287"/>
      <c r="TYI6" s="287"/>
      <c r="TYJ6" s="287"/>
      <c r="TYK6" s="287"/>
      <c r="TYL6" s="287"/>
      <c r="TYM6" s="287"/>
      <c r="TYN6" s="287"/>
      <c r="TYO6" s="287"/>
      <c r="TYP6" s="287"/>
      <c r="TYQ6" s="287"/>
      <c r="TYR6" s="287"/>
      <c r="TYS6" s="287"/>
      <c r="TYT6" s="287"/>
      <c r="TYU6" s="287"/>
      <c r="TYV6" s="287"/>
      <c r="TYW6" s="287"/>
      <c r="TYX6" s="287"/>
      <c r="TYY6" s="287"/>
      <c r="TYZ6" s="287"/>
      <c r="TZA6" s="287"/>
      <c r="TZB6" s="287"/>
      <c r="TZC6" s="287"/>
      <c r="TZD6" s="287"/>
      <c r="TZE6" s="287"/>
      <c r="TZF6" s="287"/>
      <c r="TZG6" s="287"/>
      <c r="TZH6" s="287"/>
      <c r="TZI6" s="287"/>
      <c r="TZJ6" s="287"/>
      <c r="TZK6" s="287"/>
      <c r="TZL6" s="287"/>
      <c r="TZM6" s="287"/>
      <c r="TZN6" s="287"/>
      <c r="TZO6" s="287"/>
      <c r="TZP6" s="287"/>
      <c r="TZQ6" s="287"/>
      <c r="TZR6" s="287"/>
      <c r="TZS6" s="287"/>
      <c r="TZT6" s="287"/>
      <c r="TZU6" s="287"/>
      <c r="TZV6" s="287"/>
      <c r="TZW6" s="287"/>
      <c r="TZX6" s="287"/>
      <c r="TZY6" s="287"/>
      <c r="TZZ6" s="287"/>
      <c r="UAA6" s="287"/>
      <c r="UAB6" s="287"/>
      <c r="UAC6" s="287"/>
      <c r="UAD6" s="287"/>
      <c r="UAE6" s="287"/>
      <c r="UAF6" s="287"/>
      <c r="UAG6" s="287"/>
      <c r="UAH6" s="287"/>
      <c r="UAI6" s="287"/>
      <c r="UAJ6" s="287"/>
      <c r="UAK6" s="287"/>
      <c r="UAL6" s="287"/>
      <c r="UAM6" s="287"/>
      <c r="UAN6" s="287"/>
      <c r="UAO6" s="287"/>
      <c r="UAP6" s="287"/>
      <c r="UAQ6" s="287"/>
      <c r="UAR6" s="287"/>
      <c r="UAS6" s="287"/>
      <c r="UAT6" s="287"/>
      <c r="UAU6" s="287"/>
      <c r="UAV6" s="287"/>
      <c r="UAW6" s="287"/>
      <c r="UAX6" s="287"/>
      <c r="UAY6" s="287"/>
      <c r="UAZ6" s="287"/>
      <c r="UBA6" s="287"/>
      <c r="UBB6" s="287"/>
      <c r="UBC6" s="287"/>
      <c r="UBD6" s="287"/>
      <c r="UBE6" s="287"/>
      <c r="UBF6" s="287"/>
      <c r="UBG6" s="287"/>
      <c r="UBH6" s="287"/>
      <c r="UBI6" s="287"/>
      <c r="UBJ6" s="287"/>
      <c r="UBK6" s="287"/>
      <c r="UBL6" s="287"/>
      <c r="UBM6" s="287"/>
      <c r="UBN6" s="287"/>
      <c r="UBO6" s="287"/>
      <c r="UBP6" s="287"/>
      <c r="UBQ6" s="287"/>
      <c r="UBR6" s="287"/>
      <c r="UBS6" s="287"/>
      <c r="UBT6" s="287"/>
      <c r="UBU6" s="287"/>
      <c r="UBV6" s="287"/>
      <c r="UBW6" s="287"/>
      <c r="UBX6" s="287"/>
      <c r="UBY6" s="287"/>
      <c r="UBZ6" s="287"/>
      <c r="UCA6" s="287"/>
      <c r="UCB6" s="287"/>
      <c r="UCC6" s="287"/>
      <c r="UCD6" s="287"/>
      <c r="UCE6" s="287"/>
      <c r="UCF6" s="287"/>
      <c r="UCG6" s="287"/>
      <c r="UCH6" s="287"/>
      <c r="UCI6" s="287"/>
      <c r="UCJ6" s="287"/>
      <c r="UCK6" s="287"/>
      <c r="UCL6" s="287"/>
      <c r="UCM6" s="287"/>
      <c r="UCN6" s="287"/>
      <c r="UCO6" s="287"/>
      <c r="UCP6" s="287"/>
      <c r="UCQ6" s="287"/>
      <c r="UCR6" s="287"/>
      <c r="UCS6" s="287"/>
      <c r="UCT6" s="287"/>
      <c r="UCU6" s="287"/>
      <c r="UCV6" s="287"/>
      <c r="UCW6" s="287"/>
      <c r="UCX6" s="287"/>
      <c r="UCY6" s="287"/>
      <c r="UCZ6" s="287"/>
      <c r="UDA6" s="287"/>
      <c r="UDB6" s="287"/>
      <c r="UDC6" s="287"/>
      <c r="UDD6" s="287"/>
      <c r="UDE6" s="287"/>
      <c r="UDF6" s="287"/>
      <c r="UDG6" s="287"/>
      <c r="UDH6" s="287"/>
      <c r="UDI6" s="287"/>
      <c r="UDJ6" s="287"/>
      <c r="UDK6" s="287"/>
      <c r="UDL6" s="287"/>
      <c r="UDM6" s="287"/>
      <c r="UDN6" s="287"/>
      <c r="UDO6" s="287"/>
      <c r="UDP6" s="287"/>
      <c r="UDQ6" s="287"/>
      <c r="UDR6" s="287"/>
      <c r="UDS6" s="287"/>
      <c r="UDT6" s="287"/>
      <c r="UDU6" s="287"/>
      <c r="UDV6" s="287"/>
      <c r="UDW6" s="287"/>
      <c r="UDX6" s="287"/>
      <c r="UDY6" s="287"/>
      <c r="UDZ6" s="287"/>
      <c r="UEA6" s="287"/>
      <c r="UEB6" s="287"/>
      <c r="UEC6" s="287"/>
      <c r="UED6" s="287"/>
      <c r="UEE6" s="287"/>
      <c r="UEF6" s="287"/>
      <c r="UEG6" s="287"/>
      <c r="UEH6" s="287"/>
      <c r="UEI6" s="287"/>
      <c r="UEJ6" s="287"/>
      <c r="UEK6" s="287"/>
      <c r="UEL6" s="287"/>
      <c r="UEM6" s="287"/>
      <c r="UEN6" s="287"/>
      <c r="UEO6" s="287"/>
      <c r="UEP6" s="287"/>
      <c r="UEQ6" s="287"/>
      <c r="UER6" s="287"/>
      <c r="UES6" s="287"/>
      <c r="UET6" s="287"/>
      <c r="UEU6" s="287"/>
      <c r="UEV6" s="287"/>
      <c r="UEW6" s="287"/>
      <c r="UEX6" s="287"/>
      <c r="UEY6" s="287"/>
      <c r="UEZ6" s="287"/>
      <c r="UFA6" s="287"/>
      <c r="UFB6" s="287"/>
      <c r="UFC6" s="287"/>
      <c r="UFD6" s="287"/>
      <c r="UFE6" s="287"/>
      <c r="UFF6" s="287"/>
      <c r="UFG6" s="287"/>
      <c r="UFH6" s="287"/>
      <c r="UFI6" s="287"/>
      <c r="UFJ6" s="287"/>
      <c r="UFK6" s="287"/>
      <c r="UFL6" s="287"/>
      <c r="UFM6" s="287"/>
      <c r="UFN6" s="287"/>
      <c r="UFO6" s="287"/>
      <c r="UFP6" s="287"/>
      <c r="UFQ6" s="287"/>
      <c r="UFR6" s="287"/>
      <c r="UFS6" s="287"/>
      <c r="UFT6" s="287"/>
      <c r="UFU6" s="287"/>
      <c r="UFV6" s="287"/>
      <c r="UFW6" s="287"/>
      <c r="UFX6" s="287"/>
      <c r="UFY6" s="287"/>
      <c r="UFZ6" s="287"/>
      <c r="UGA6" s="287"/>
      <c r="UGB6" s="287"/>
      <c r="UGC6" s="287"/>
      <c r="UGD6" s="287"/>
      <c r="UGE6" s="287"/>
      <c r="UGF6" s="287"/>
      <c r="UGG6" s="287"/>
      <c r="UGH6" s="287"/>
      <c r="UGI6" s="287"/>
      <c r="UGJ6" s="287"/>
      <c r="UGK6" s="287"/>
      <c r="UGL6" s="287"/>
      <c r="UGM6" s="287"/>
      <c r="UGN6" s="287"/>
      <c r="UGO6" s="287"/>
      <c r="UGP6" s="287"/>
      <c r="UGQ6" s="287"/>
      <c r="UGR6" s="287"/>
      <c r="UGS6" s="287"/>
      <c r="UGT6" s="287"/>
      <c r="UGU6" s="287"/>
      <c r="UGV6" s="287"/>
      <c r="UGW6" s="287"/>
      <c r="UGX6" s="287"/>
      <c r="UGY6" s="287"/>
      <c r="UGZ6" s="287"/>
      <c r="UHA6" s="287"/>
      <c r="UHB6" s="287"/>
      <c r="UHC6" s="287"/>
      <c r="UHD6" s="287"/>
      <c r="UHE6" s="287"/>
      <c r="UHF6" s="287"/>
      <c r="UHG6" s="287"/>
      <c r="UHH6" s="287"/>
      <c r="UHI6" s="287"/>
      <c r="UHJ6" s="287"/>
      <c r="UHK6" s="287"/>
      <c r="UHL6" s="287"/>
      <c r="UHM6" s="287"/>
      <c r="UHN6" s="287"/>
      <c r="UHO6" s="287"/>
      <c r="UHP6" s="287"/>
      <c r="UHQ6" s="287"/>
      <c r="UHR6" s="287"/>
      <c r="UHS6" s="287"/>
      <c r="UHT6" s="287"/>
      <c r="UHU6" s="287"/>
      <c r="UHV6" s="287"/>
      <c r="UHW6" s="287"/>
      <c r="UHX6" s="287"/>
      <c r="UHY6" s="287"/>
      <c r="UHZ6" s="287"/>
      <c r="UIA6" s="287"/>
      <c r="UIB6" s="287"/>
      <c r="UIC6" s="287"/>
      <c r="UID6" s="287"/>
      <c r="UIE6" s="287"/>
      <c r="UIF6" s="287"/>
      <c r="UIG6" s="287"/>
      <c r="UIH6" s="287"/>
      <c r="UII6" s="287"/>
      <c r="UIJ6" s="287"/>
      <c r="UIK6" s="287"/>
      <c r="UIL6" s="287"/>
      <c r="UIM6" s="287"/>
      <c r="UIN6" s="287"/>
      <c r="UIO6" s="287"/>
      <c r="UIP6" s="287"/>
      <c r="UIQ6" s="287"/>
      <c r="UIR6" s="287"/>
      <c r="UIS6" s="287"/>
      <c r="UIT6" s="287"/>
      <c r="UIU6" s="287"/>
      <c r="UIV6" s="287"/>
      <c r="UIW6" s="287"/>
      <c r="UIX6" s="287"/>
      <c r="UIY6" s="287"/>
      <c r="UIZ6" s="287"/>
      <c r="UJA6" s="287"/>
      <c r="UJB6" s="287"/>
      <c r="UJC6" s="287"/>
      <c r="UJD6" s="287"/>
      <c r="UJE6" s="287"/>
      <c r="UJF6" s="287"/>
      <c r="UJG6" s="287"/>
      <c r="UJH6" s="287"/>
      <c r="UJI6" s="287"/>
      <c r="UJJ6" s="287"/>
      <c r="UJK6" s="287"/>
      <c r="UJL6" s="287"/>
      <c r="UJM6" s="287"/>
      <c r="UJN6" s="287"/>
      <c r="UJO6" s="287"/>
      <c r="UJP6" s="287"/>
      <c r="UJQ6" s="287"/>
      <c r="UJR6" s="287"/>
      <c r="UJS6" s="287"/>
      <c r="UJT6" s="287"/>
      <c r="UJU6" s="287"/>
      <c r="UJV6" s="287"/>
      <c r="UJW6" s="287"/>
      <c r="UJX6" s="287"/>
      <c r="UJY6" s="287"/>
      <c r="UJZ6" s="287"/>
      <c r="UKA6" s="287"/>
      <c r="UKB6" s="287"/>
      <c r="UKC6" s="287"/>
      <c r="UKD6" s="287"/>
      <c r="UKE6" s="287"/>
      <c r="UKF6" s="287"/>
      <c r="UKG6" s="287"/>
      <c r="UKH6" s="287"/>
      <c r="UKI6" s="287"/>
      <c r="UKJ6" s="287"/>
      <c r="UKK6" s="287"/>
      <c r="UKL6" s="287"/>
      <c r="UKM6" s="287"/>
      <c r="UKN6" s="287"/>
      <c r="UKO6" s="287"/>
      <c r="UKP6" s="287"/>
      <c r="UKQ6" s="287"/>
      <c r="UKR6" s="287"/>
      <c r="UKS6" s="287"/>
      <c r="UKT6" s="287"/>
      <c r="UKU6" s="287"/>
      <c r="UKV6" s="287"/>
      <c r="UKW6" s="287"/>
      <c r="UKX6" s="287"/>
      <c r="UKY6" s="287"/>
      <c r="UKZ6" s="287"/>
      <c r="ULA6" s="287"/>
      <c r="ULB6" s="287"/>
      <c r="ULC6" s="287"/>
      <c r="ULD6" s="287"/>
      <c r="ULE6" s="287"/>
      <c r="ULF6" s="287"/>
      <c r="ULG6" s="287"/>
      <c r="ULH6" s="287"/>
      <c r="ULI6" s="287"/>
      <c r="ULJ6" s="287"/>
      <c r="ULK6" s="287"/>
      <c r="ULL6" s="287"/>
      <c r="ULM6" s="287"/>
      <c r="ULN6" s="287"/>
      <c r="ULO6" s="287"/>
      <c r="ULP6" s="287"/>
      <c r="ULQ6" s="287"/>
      <c r="ULR6" s="287"/>
      <c r="ULS6" s="287"/>
      <c r="ULT6" s="287"/>
      <c r="ULU6" s="287"/>
      <c r="ULV6" s="287"/>
      <c r="ULW6" s="287"/>
      <c r="ULX6" s="287"/>
      <c r="ULY6" s="287"/>
      <c r="ULZ6" s="287"/>
      <c r="UMA6" s="287"/>
      <c r="UMB6" s="287"/>
      <c r="UMC6" s="287"/>
      <c r="UMD6" s="287"/>
      <c r="UME6" s="287"/>
      <c r="UMF6" s="287"/>
      <c r="UMG6" s="287"/>
      <c r="UMH6" s="287"/>
      <c r="UMI6" s="287"/>
      <c r="UMJ6" s="287"/>
      <c r="UMK6" s="287"/>
      <c r="UML6" s="287"/>
      <c r="UMM6" s="287"/>
      <c r="UMN6" s="287"/>
      <c r="UMO6" s="287"/>
      <c r="UMP6" s="287"/>
      <c r="UMQ6" s="287"/>
      <c r="UMR6" s="287"/>
      <c r="UMS6" s="287"/>
      <c r="UMT6" s="287"/>
      <c r="UMU6" s="287"/>
      <c r="UMV6" s="287"/>
      <c r="UMW6" s="287"/>
      <c r="UMX6" s="287"/>
      <c r="UMY6" s="287"/>
      <c r="UMZ6" s="287"/>
      <c r="UNA6" s="287"/>
      <c r="UNB6" s="287"/>
      <c r="UNC6" s="287"/>
      <c r="UND6" s="287"/>
      <c r="UNE6" s="287"/>
      <c r="UNF6" s="287"/>
      <c r="UNG6" s="287"/>
      <c r="UNH6" s="287"/>
      <c r="UNI6" s="287"/>
      <c r="UNJ6" s="287"/>
      <c r="UNK6" s="287"/>
      <c r="UNL6" s="287"/>
      <c r="UNM6" s="287"/>
      <c r="UNN6" s="287"/>
      <c r="UNO6" s="287"/>
      <c r="UNP6" s="287"/>
      <c r="UNQ6" s="287"/>
      <c r="UNR6" s="287"/>
      <c r="UNS6" s="287"/>
      <c r="UNT6" s="287"/>
      <c r="UNU6" s="287"/>
      <c r="UNV6" s="287"/>
      <c r="UNW6" s="287"/>
      <c r="UNX6" s="287"/>
      <c r="UNY6" s="287"/>
      <c r="UNZ6" s="287"/>
      <c r="UOA6" s="287"/>
      <c r="UOB6" s="287"/>
      <c r="UOC6" s="287"/>
      <c r="UOD6" s="287"/>
      <c r="UOE6" s="287"/>
      <c r="UOF6" s="287"/>
      <c r="UOG6" s="287"/>
      <c r="UOH6" s="287"/>
      <c r="UOI6" s="287"/>
      <c r="UOJ6" s="287"/>
      <c r="UOK6" s="287"/>
      <c r="UOL6" s="287"/>
      <c r="UOM6" s="287"/>
      <c r="UON6" s="287"/>
      <c r="UOO6" s="287"/>
      <c r="UOP6" s="287"/>
      <c r="UOQ6" s="287"/>
      <c r="UOR6" s="287"/>
      <c r="UOS6" s="287"/>
      <c r="UOT6" s="287"/>
      <c r="UOU6" s="287"/>
      <c r="UOV6" s="287"/>
      <c r="UOW6" s="287"/>
      <c r="UOX6" s="287"/>
      <c r="UOY6" s="287"/>
      <c r="UOZ6" s="287"/>
      <c r="UPA6" s="287"/>
      <c r="UPB6" s="287"/>
      <c r="UPC6" s="287"/>
      <c r="UPD6" s="287"/>
      <c r="UPE6" s="287"/>
      <c r="UPF6" s="287"/>
      <c r="UPG6" s="287"/>
      <c r="UPH6" s="287"/>
      <c r="UPI6" s="287"/>
      <c r="UPJ6" s="287"/>
      <c r="UPK6" s="287"/>
      <c r="UPL6" s="287"/>
      <c r="UPM6" s="287"/>
      <c r="UPN6" s="287"/>
      <c r="UPO6" s="287"/>
      <c r="UPP6" s="287"/>
      <c r="UPQ6" s="287"/>
      <c r="UPR6" s="287"/>
      <c r="UPS6" s="287"/>
      <c r="UPT6" s="287"/>
      <c r="UPU6" s="287"/>
      <c r="UPV6" s="287"/>
      <c r="UPW6" s="287"/>
      <c r="UPX6" s="287"/>
      <c r="UPY6" s="287"/>
      <c r="UPZ6" s="287"/>
      <c r="UQA6" s="287"/>
      <c r="UQB6" s="287"/>
      <c r="UQC6" s="287"/>
      <c r="UQD6" s="287"/>
      <c r="UQE6" s="287"/>
      <c r="UQF6" s="287"/>
      <c r="UQG6" s="287"/>
      <c r="UQH6" s="287"/>
      <c r="UQI6" s="287"/>
      <c r="UQJ6" s="287"/>
      <c r="UQK6" s="287"/>
      <c r="UQL6" s="287"/>
      <c r="UQM6" s="287"/>
      <c r="UQN6" s="287"/>
      <c r="UQO6" s="287"/>
      <c r="UQP6" s="287"/>
      <c r="UQQ6" s="287"/>
      <c r="UQR6" s="287"/>
      <c r="UQS6" s="287"/>
      <c r="UQT6" s="287"/>
      <c r="UQU6" s="287"/>
      <c r="UQV6" s="287"/>
      <c r="UQW6" s="287"/>
      <c r="UQX6" s="287"/>
      <c r="UQY6" s="287"/>
      <c r="UQZ6" s="287"/>
      <c r="URA6" s="287"/>
      <c r="URB6" s="287"/>
      <c r="URC6" s="287"/>
      <c r="URD6" s="287"/>
      <c r="URE6" s="287"/>
      <c r="URF6" s="287"/>
      <c r="URG6" s="287"/>
      <c r="URH6" s="287"/>
      <c r="URI6" s="287"/>
      <c r="URJ6" s="287"/>
      <c r="URK6" s="287"/>
      <c r="URL6" s="287"/>
      <c r="URM6" s="287"/>
      <c r="URN6" s="287"/>
      <c r="URO6" s="287"/>
      <c r="URP6" s="287"/>
      <c r="URQ6" s="287"/>
      <c r="URR6" s="287"/>
      <c r="URS6" s="287"/>
      <c r="URT6" s="287"/>
      <c r="URU6" s="287"/>
      <c r="URV6" s="287"/>
      <c r="URW6" s="287"/>
      <c r="URX6" s="287"/>
      <c r="URY6" s="287"/>
      <c r="URZ6" s="287"/>
      <c r="USA6" s="287"/>
      <c r="USB6" s="287"/>
      <c r="USC6" s="287"/>
      <c r="USD6" s="287"/>
      <c r="USE6" s="287"/>
      <c r="USF6" s="287"/>
      <c r="USG6" s="287"/>
      <c r="USH6" s="287"/>
      <c r="USI6" s="287"/>
      <c r="USJ6" s="287"/>
      <c r="USK6" s="287"/>
      <c r="USL6" s="287"/>
      <c r="USM6" s="287"/>
      <c r="USN6" s="287"/>
      <c r="USO6" s="287"/>
      <c r="USP6" s="287"/>
      <c r="USQ6" s="287"/>
      <c r="USR6" s="287"/>
      <c r="USS6" s="287"/>
      <c r="UST6" s="287"/>
      <c r="USU6" s="287"/>
      <c r="USV6" s="287"/>
      <c r="USW6" s="287"/>
      <c r="USX6" s="287"/>
      <c r="USY6" s="287"/>
      <c r="USZ6" s="287"/>
      <c r="UTA6" s="287"/>
      <c r="UTB6" s="287"/>
      <c r="UTC6" s="287"/>
      <c r="UTD6" s="287"/>
      <c r="UTE6" s="287"/>
      <c r="UTF6" s="287"/>
      <c r="UTG6" s="287"/>
      <c r="UTH6" s="287"/>
      <c r="UTI6" s="287"/>
      <c r="UTJ6" s="287"/>
      <c r="UTK6" s="287"/>
      <c r="UTL6" s="287"/>
      <c r="UTM6" s="287"/>
      <c r="UTN6" s="287"/>
      <c r="UTO6" s="287"/>
      <c r="UTP6" s="287"/>
      <c r="UTQ6" s="287"/>
      <c r="UTR6" s="287"/>
      <c r="UTS6" s="287"/>
      <c r="UTT6" s="287"/>
      <c r="UTU6" s="287"/>
      <c r="UTV6" s="287"/>
      <c r="UTW6" s="287"/>
      <c r="UTX6" s="287"/>
      <c r="UTY6" s="287"/>
      <c r="UTZ6" s="287"/>
      <c r="UUA6" s="287"/>
      <c r="UUB6" s="287"/>
      <c r="UUC6" s="287"/>
      <c r="UUD6" s="287"/>
      <c r="UUE6" s="287"/>
      <c r="UUF6" s="287"/>
      <c r="UUG6" s="287"/>
      <c r="UUH6" s="287"/>
      <c r="UUI6" s="287"/>
      <c r="UUJ6" s="287"/>
      <c r="UUK6" s="287"/>
      <c r="UUL6" s="287"/>
      <c r="UUM6" s="287"/>
      <c r="UUN6" s="287"/>
      <c r="UUO6" s="287"/>
      <c r="UUP6" s="287"/>
      <c r="UUQ6" s="287"/>
      <c r="UUR6" s="287"/>
      <c r="UUS6" s="287"/>
      <c r="UUT6" s="287"/>
      <c r="UUU6" s="287"/>
      <c r="UUV6" s="287"/>
      <c r="UUW6" s="287"/>
      <c r="UUX6" s="287"/>
      <c r="UUY6" s="287"/>
      <c r="UUZ6" s="287"/>
      <c r="UVA6" s="287"/>
      <c r="UVB6" s="287"/>
      <c r="UVC6" s="287"/>
      <c r="UVD6" s="287"/>
      <c r="UVE6" s="287"/>
      <c r="UVF6" s="287"/>
      <c r="UVG6" s="287"/>
      <c r="UVH6" s="287"/>
      <c r="UVI6" s="287"/>
      <c r="UVJ6" s="287"/>
      <c r="UVK6" s="287"/>
      <c r="UVL6" s="287"/>
      <c r="UVM6" s="287"/>
      <c r="UVN6" s="287"/>
      <c r="UVO6" s="287"/>
      <c r="UVP6" s="287"/>
      <c r="UVQ6" s="287"/>
      <c r="UVR6" s="287"/>
      <c r="UVS6" s="287"/>
      <c r="UVT6" s="287"/>
      <c r="UVU6" s="287"/>
      <c r="UVV6" s="287"/>
      <c r="UVW6" s="287"/>
      <c r="UVX6" s="287"/>
      <c r="UVY6" s="287"/>
      <c r="UVZ6" s="287"/>
      <c r="UWA6" s="287"/>
      <c r="UWB6" s="287"/>
      <c r="UWC6" s="287"/>
      <c r="UWD6" s="287"/>
      <c r="UWE6" s="287"/>
      <c r="UWF6" s="287"/>
      <c r="UWG6" s="287"/>
      <c r="UWH6" s="287"/>
      <c r="UWI6" s="287"/>
      <c r="UWJ6" s="287"/>
      <c r="UWK6" s="287"/>
      <c r="UWL6" s="287"/>
      <c r="UWM6" s="287"/>
      <c r="UWN6" s="287"/>
      <c r="UWO6" s="287"/>
      <c r="UWP6" s="287"/>
      <c r="UWQ6" s="287"/>
      <c r="UWR6" s="287"/>
      <c r="UWS6" s="287"/>
      <c r="UWT6" s="287"/>
      <c r="UWU6" s="287"/>
      <c r="UWV6" s="287"/>
      <c r="UWW6" s="287"/>
      <c r="UWX6" s="287"/>
      <c r="UWY6" s="287"/>
      <c r="UWZ6" s="287"/>
      <c r="UXA6" s="287"/>
      <c r="UXB6" s="287"/>
      <c r="UXC6" s="287"/>
      <c r="UXD6" s="287"/>
      <c r="UXE6" s="287"/>
      <c r="UXF6" s="287"/>
      <c r="UXG6" s="287"/>
      <c r="UXH6" s="287"/>
      <c r="UXI6" s="287"/>
      <c r="UXJ6" s="287"/>
      <c r="UXK6" s="287"/>
      <c r="UXL6" s="287"/>
      <c r="UXM6" s="287"/>
      <c r="UXN6" s="287"/>
      <c r="UXO6" s="287"/>
      <c r="UXP6" s="287"/>
      <c r="UXQ6" s="287"/>
      <c r="UXR6" s="287"/>
      <c r="UXS6" s="287"/>
      <c r="UXT6" s="287"/>
      <c r="UXU6" s="287"/>
      <c r="UXV6" s="287"/>
      <c r="UXW6" s="287"/>
      <c r="UXX6" s="287"/>
      <c r="UXY6" s="287"/>
      <c r="UXZ6" s="287"/>
      <c r="UYA6" s="287"/>
      <c r="UYB6" s="287"/>
      <c r="UYC6" s="287"/>
      <c r="UYD6" s="287"/>
      <c r="UYE6" s="287"/>
      <c r="UYF6" s="287"/>
      <c r="UYG6" s="287"/>
      <c r="UYH6" s="287"/>
      <c r="UYI6" s="287"/>
      <c r="UYJ6" s="287"/>
      <c r="UYK6" s="287"/>
      <c r="UYL6" s="287"/>
      <c r="UYM6" s="287"/>
      <c r="UYN6" s="287"/>
      <c r="UYO6" s="287"/>
      <c r="UYP6" s="287"/>
      <c r="UYQ6" s="287"/>
      <c r="UYR6" s="287"/>
      <c r="UYS6" s="287"/>
      <c r="UYT6" s="287"/>
      <c r="UYU6" s="287"/>
      <c r="UYV6" s="287"/>
      <c r="UYW6" s="287"/>
      <c r="UYX6" s="287"/>
      <c r="UYY6" s="287"/>
      <c r="UYZ6" s="287"/>
      <c r="UZA6" s="287"/>
      <c r="UZB6" s="287"/>
      <c r="UZC6" s="287"/>
      <c r="UZD6" s="287"/>
      <c r="UZE6" s="287"/>
      <c r="UZF6" s="287"/>
      <c r="UZG6" s="287"/>
      <c r="UZH6" s="287"/>
      <c r="UZI6" s="287"/>
      <c r="UZJ6" s="287"/>
      <c r="UZK6" s="287"/>
      <c r="UZL6" s="287"/>
      <c r="UZM6" s="287"/>
      <c r="UZN6" s="287"/>
      <c r="UZO6" s="287"/>
      <c r="UZP6" s="287"/>
      <c r="UZQ6" s="287"/>
      <c r="UZR6" s="287"/>
      <c r="UZS6" s="287"/>
      <c r="UZT6" s="287"/>
      <c r="UZU6" s="287"/>
      <c r="UZV6" s="287"/>
      <c r="UZW6" s="287"/>
      <c r="UZX6" s="287"/>
      <c r="UZY6" s="287"/>
      <c r="UZZ6" s="287"/>
      <c r="VAA6" s="287"/>
      <c r="VAB6" s="287"/>
      <c r="VAC6" s="287"/>
      <c r="VAD6" s="287"/>
      <c r="VAE6" s="287"/>
      <c r="VAF6" s="287"/>
      <c r="VAG6" s="287"/>
      <c r="VAH6" s="287"/>
      <c r="VAI6" s="287"/>
      <c r="VAJ6" s="287"/>
      <c r="VAK6" s="287"/>
      <c r="VAL6" s="287"/>
      <c r="VAM6" s="287"/>
      <c r="VAN6" s="287"/>
      <c r="VAO6" s="287"/>
      <c r="VAP6" s="287"/>
      <c r="VAQ6" s="287"/>
      <c r="VAR6" s="287"/>
      <c r="VAS6" s="287"/>
      <c r="VAT6" s="287"/>
      <c r="VAU6" s="287"/>
      <c r="VAV6" s="287"/>
      <c r="VAW6" s="287"/>
      <c r="VAX6" s="287"/>
      <c r="VAY6" s="287"/>
      <c r="VAZ6" s="287"/>
      <c r="VBA6" s="287"/>
      <c r="VBB6" s="287"/>
      <c r="VBC6" s="287"/>
      <c r="VBD6" s="287"/>
      <c r="VBE6" s="287"/>
      <c r="VBF6" s="287"/>
      <c r="VBG6" s="287"/>
      <c r="VBH6" s="287"/>
      <c r="VBI6" s="287"/>
      <c r="VBJ6" s="287"/>
      <c r="VBK6" s="287"/>
      <c r="VBL6" s="287"/>
      <c r="VBM6" s="287"/>
      <c r="VBN6" s="287"/>
      <c r="VBO6" s="287"/>
      <c r="VBP6" s="287"/>
      <c r="VBQ6" s="287"/>
      <c r="VBR6" s="287"/>
      <c r="VBS6" s="287"/>
      <c r="VBT6" s="287"/>
      <c r="VBU6" s="287"/>
      <c r="VBV6" s="287"/>
      <c r="VBW6" s="287"/>
      <c r="VBX6" s="287"/>
      <c r="VBY6" s="287"/>
      <c r="VBZ6" s="287"/>
      <c r="VCA6" s="287"/>
      <c r="VCB6" s="287"/>
      <c r="VCC6" s="287"/>
      <c r="VCD6" s="287"/>
      <c r="VCE6" s="287"/>
      <c r="VCF6" s="287"/>
      <c r="VCG6" s="287"/>
      <c r="VCH6" s="287"/>
      <c r="VCI6" s="287"/>
      <c r="VCJ6" s="287"/>
      <c r="VCK6" s="287"/>
      <c r="VCL6" s="287"/>
      <c r="VCM6" s="287"/>
      <c r="VCN6" s="287"/>
      <c r="VCO6" s="287"/>
      <c r="VCP6" s="287"/>
      <c r="VCQ6" s="287"/>
      <c r="VCR6" s="287"/>
      <c r="VCS6" s="287"/>
      <c r="VCT6" s="287"/>
      <c r="VCU6" s="287"/>
      <c r="VCV6" s="287"/>
      <c r="VCW6" s="287"/>
      <c r="VCX6" s="287"/>
      <c r="VCY6" s="287"/>
      <c r="VCZ6" s="287"/>
      <c r="VDA6" s="287"/>
      <c r="VDB6" s="287"/>
      <c r="VDC6" s="287"/>
      <c r="VDD6" s="287"/>
      <c r="VDE6" s="287"/>
      <c r="VDF6" s="287"/>
      <c r="VDG6" s="287"/>
      <c r="VDH6" s="287"/>
      <c r="VDI6" s="287"/>
      <c r="VDJ6" s="287"/>
      <c r="VDK6" s="287"/>
      <c r="VDL6" s="287"/>
      <c r="VDM6" s="287"/>
      <c r="VDN6" s="287"/>
      <c r="VDO6" s="287"/>
      <c r="VDP6" s="287"/>
      <c r="VDQ6" s="287"/>
      <c r="VDR6" s="287"/>
      <c r="VDS6" s="287"/>
      <c r="VDT6" s="287"/>
      <c r="VDU6" s="287"/>
      <c r="VDV6" s="287"/>
      <c r="VDW6" s="287"/>
      <c r="VDX6" s="287"/>
      <c r="VDY6" s="287"/>
      <c r="VDZ6" s="287"/>
      <c r="VEA6" s="287"/>
      <c r="VEB6" s="287"/>
      <c r="VEC6" s="287"/>
      <c r="VED6" s="287"/>
      <c r="VEE6" s="287"/>
      <c r="VEF6" s="287"/>
      <c r="VEG6" s="287"/>
      <c r="VEH6" s="287"/>
      <c r="VEI6" s="287"/>
      <c r="VEJ6" s="287"/>
      <c r="VEK6" s="287"/>
      <c r="VEL6" s="287"/>
      <c r="VEM6" s="287"/>
      <c r="VEN6" s="287"/>
      <c r="VEO6" s="287"/>
      <c r="VEP6" s="287"/>
      <c r="VEQ6" s="287"/>
      <c r="VER6" s="287"/>
      <c r="VES6" s="287"/>
      <c r="VET6" s="287"/>
      <c r="VEU6" s="287"/>
      <c r="VEV6" s="287"/>
      <c r="VEW6" s="287"/>
      <c r="VEX6" s="287"/>
      <c r="VEY6" s="287"/>
      <c r="VEZ6" s="287"/>
      <c r="VFA6" s="287"/>
      <c r="VFB6" s="287"/>
      <c r="VFC6" s="287"/>
      <c r="VFD6" s="287"/>
      <c r="VFE6" s="287"/>
      <c r="VFF6" s="287"/>
      <c r="VFG6" s="287"/>
      <c r="VFH6" s="287"/>
      <c r="VFI6" s="287"/>
      <c r="VFJ6" s="287"/>
      <c r="VFK6" s="287"/>
      <c r="VFL6" s="287"/>
      <c r="VFM6" s="287"/>
      <c r="VFN6" s="287"/>
      <c r="VFO6" s="287"/>
      <c r="VFP6" s="287"/>
      <c r="VFQ6" s="287"/>
      <c r="VFR6" s="287"/>
      <c r="VFS6" s="287"/>
      <c r="VFT6" s="287"/>
      <c r="VFU6" s="287"/>
      <c r="VFV6" s="287"/>
      <c r="VFW6" s="287"/>
      <c r="VFX6" s="287"/>
      <c r="VFY6" s="287"/>
      <c r="VFZ6" s="287"/>
      <c r="VGA6" s="287"/>
      <c r="VGB6" s="287"/>
      <c r="VGC6" s="287"/>
      <c r="VGD6" s="287"/>
      <c r="VGE6" s="287"/>
      <c r="VGF6" s="287"/>
      <c r="VGG6" s="287"/>
      <c r="VGH6" s="287"/>
      <c r="VGI6" s="287"/>
      <c r="VGJ6" s="287"/>
      <c r="VGK6" s="287"/>
      <c r="VGL6" s="287"/>
      <c r="VGM6" s="287"/>
      <c r="VGN6" s="287"/>
      <c r="VGO6" s="287"/>
      <c r="VGP6" s="287"/>
      <c r="VGQ6" s="287"/>
      <c r="VGR6" s="287"/>
      <c r="VGS6" s="287"/>
      <c r="VGT6" s="287"/>
      <c r="VGU6" s="287"/>
      <c r="VGV6" s="287"/>
      <c r="VGW6" s="287"/>
      <c r="VGX6" s="287"/>
      <c r="VGY6" s="287"/>
      <c r="VGZ6" s="287"/>
      <c r="VHA6" s="287"/>
      <c r="VHB6" s="287"/>
      <c r="VHC6" s="287"/>
      <c r="VHD6" s="287"/>
      <c r="VHE6" s="287"/>
      <c r="VHF6" s="287"/>
      <c r="VHG6" s="287"/>
      <c r="VHH6" s="287"/>
      <c r="VHI6" s="287"/>
      <c r="VHJ6" s="287"/>
      <c r="VHK6" s="287"/>
      <c r="VHL6" s="287"/>
      <c r="VHM6" s="287"/>
      <c r="VHN6" s="287"/>
      <c r="VHO6" s="287"/>
      <c r="VHP6" s="287"/>
      <c r="VHQ6" s="287"/>
      <c r="VHR6" s="287"/>
      <c r="VHS6" s="287"/>
      <c r="VHT6" s="287"/>
      <c r="VHU6" s="287"/>
      <c r="VHV6" s="287"/>
      <c r="VHW6" s="287"/>
      <c r="VHX6" s="287"/>
      <c r="VHY6" s="287"/>
      <c r="VHZ6" s="287"/>
      <c r="VIA6" s="287"/>
      <c r="VIB6" s="287"/>
      <c r="VIC6" s="287"/>
      <c r="VID6" s="287"/>
      <c r="VIE6" s="287"/>
      <c r="VIF6" s="287"/>
      <c r="VIG6" s="287"/>
      <c r="VIH6" s="287"/>
      <c r="VII6" s="287"/>
      <c r="VIJ6" s="287"/>
      <c r="VIK6" s="287"/>
      <c r="VIL6" s="287"/>
      <c r="VIM6" s="287"/>
      <c r="VIN6" s="287"/>
      <c r="VIO6" s="287"/>
      <c r="VIP6" s="287"/>
      <c r="VIQ6" s="287"/>
      <c r="VIR6" s="287"/>
      <c r="VIS6" s="287"/>
      <c r="VIT6" s="287"/>
      <c r="VIU6" s="287"/>
      <c r="VIV6" s="287"/>
      <c r="VIW6" s="287"/>
      <c r="VIX6" s="287"/>
      <c r="VIY6" s="287"/>
      <c r="VIZ6" s="287"/>
      <c r="VJA6" s="287"/>
      <c r="VJB6" s="287"/>
      <c r="VJC6" s="287"/>
      <c r="VJD6" s="287"/>
      <c r="VJE6" s="287"/>
      <c r="VJF6" s="287"/>
      <c r="VJG6" s="287"/>
      <c r="VJH6" s="287"/>
      <c r="VJI6" s="287"/>
      <c r="VJJ6" s="287"/>
      <c r="VJK6" s="287"/>
      <c r="VJL6" s="287"/>
      <c r="VJM6" s="287"/>
      <c r="VJN6" s="287"/>
      <c r="VJO6" s="287"/>
      <c r="VJP6" s="287"/>
      <c r="VJQ6" s="287"/>
      <c r="VJR6" s="287"/>
      <c r="VJS6" s="287"/>
      <c r="VJT6" s="287"/>
      <c r="VJU6" s="287"/>
      <c r="VJV6" s="287"/>
      <c r="VJW6" s="287"/>
      <c r="VJX6" s="287"/>
      <c r="VJY6" s="287"/>
      <c r="VJZ6" s="287"/>
      <c r="VKA6" s="287"/>
      <c r="VKB6" s="287"/>
      <c r="VKC6" s="287"/>
      <c r="VKD6" s="287"/>
      <c r="VKE6" s="287"/>
      <c r="VKF6" s="287"/>
      <c r="VKG6" s="287"/>
      <c r="VKH6" s="287"/>
      <c r="VKI6" s="287"/>
      <c r="VKJ6" s="287"/>
      <c r="VKK6" s="287"/>
      <c r="VKL6" s="287"/>
      <c r="VKM6" s="287"/>
      <c r="VKN6" s="287"/>
      <c r="VKO6" s="287"/>
      <c r="VKP6" s="287"/>
      <c r="VKQ6" s="287"/>
      <c r="VKR6" s="287"/>
      <c r="VKS6" s="287"/>
      <c r="VKT6" s="287"/>
      <c r="VKU6" s="287"/>
      <c r="VKV6" s="287"/>
      <c r="VKW6" s="287"/>
      <c r="VKX6" s="287"/>
      <c r="VKY6" s="287"/>
      <c r="VKZ6" s="287"/>
      <c r="VLA6" s="287"/>
      <c r="VLB6" s="287"/>
      <c r="VLC6" s="287"/>
      <c r="VLD6" s="287"/>
      <c r="VLE6" s="287"/>
      <c r="VLF6" s="287"/>
      <c r="VLG6" s="287"/>
      <c r="VLH6" s="287"/>
      <c r="VLI6" s="287"/>
      <c r="VLJ6" s="287"/>
      <c r="VLK6" s="287"/>
      <c r="VLL6" s="287"/>
      <c r="VLM6" s="287"/>
      <c r="VLN6" s="287"/>
      <c r="VLO6" s="287"/>
      <c r="VLP6" s="287"/>
      <c r="VLQ6" s="287"/>
      <c r="VLR6" s="287"/>
      <c r="VLS6" s="287"/>
      <c r="VLT6" s="287"/>
      <c r="VLU6" s="287"/>
      <c r="VLV6" s="287"/>
      <c r="VLW6" s="287"/>
      <c r="VLX6" s="287"/>
      <c r="VLY6" s="287"/>
      <c r="VLZ6" s="287"/>
      <c r="VMA6" s="287"/>
      <c r="VMB6" s="287"/>
      <c r="VMC6" s="287"/>
      <c r="VMD6" s="287"/>
      <c r="VME6" s="287"/>
      <c r="VMF6" s="287"/>
      <c r="VMG6" s="287"/>
      <c r="VMH6" s="287"/>
      <c r="VMI6" s="287"/>
      <c r="VMJ6" s="287"/>
      <c r="VMK6" s="287"/>
      <c r="VML6" s="287"/>
      <c r="VMM6" s="287"/>
      <c r="VMN6" s="287"/>
      <c r="VMO6" s="287"/>
      <c r="VMP6" s="287"/>
      <c r="VMQ6" s="287"/>
      <c r="VMR6" s="287"/>
      <c r="VMS6" s="287"/>
      <c r="VMT6" s="287"/>
      <c r="VMU6" s="287"/>
      <c r="VMV6" s="287"/>
      <c r="VMW6" s="287"/>
      <c r="VMX6" s="287"/>
      <c r="VMY6" s="287"/>
      <c r="VMZ6" s="287"/>
      <c r="VNA6" s="287"/>
      <c r="VNB6" s="287"/>
      <c r="VNC6" s="287"/>
      <c r="VND6" s="287"/>
      <c r="VNE6" s="287"/>
      <c r="VNF6" s="287"/>
      <c r="VNG6" s="287"/>
      <c r="VNH6" s="287"/>
      <c r="VNI6" s="287"/>
      <c r="VNJ6" s="287"/>
      <c r="VNK6" s="287"/>
      <c r="VNL6" s="287"/>
      <c r="VNM6" s="287"/>
      <c r="VNN6" s="287"/>
      <c r="VNO6" s="287"/>
      <c r="VNP6" s="287"/>
      <c r="VNQ6" s="287"/>
      <c r="VNR6" s="287"/>
      <c r="VNS6" s="287"/>
      <c r="VNT6" s="287"/>
      <c r="VNU6" s="287"/>
      <c r="VNV6" s="287"/>
      <c r="VNW6" s="287"/>
      <c r="VNX6" s="287"/>
      <c r="VNY6" s="287"/>
      <c r="VNZ6" s="287"/>
      <c r="VOA6" s="287"/>
      <c r="VOB6" s="287"/>
      <c r="VOC6" s="287"/>
      <c r="VOD6" s="287"/>
      <c r="VOE6" s="287"/>
      <c r="VOF6" s="287"/>
      <c r="VOG6" s="287"/>
      <c r="VOH6" s="287"/>
      <c r="VOI6" s="287"/>
      <c r="VOJ6" s="287"/>
      <c r="VOK6" s="287"/>
      <c r="VOL6" s="287"/>
      <c r="VOM6" s="287"/>
      <c r="VON6" s="287"/>
      <c r="VOO6" s="287"/>
      <c r="VOP6" s="287"/>
      <c r="VOQ6" s="287"/>
      <c r="VOR6" s="287"/>
      <c r="VOS6" s="287"/>
      <c r="VOT6" s="287"/>
      <c r="VOU6" s="287"/>
      <c r="VOV6" s="287"/>
      <c r="VOW6" s="287"/>
      <c r="VOX6" s="287"/>
      <c r="VOY6" s="287"/>
      <c r="VOZ6" s="287"/>
      <c r="VPA6" s="287"/>
      <c r="VPB6" s="287"/>
      <c r="VPC6" s="287"/>
      <c r="VPD6" s="287"/>
      <c r="VPE6" s="287"/>
      <c r="VPF6" s="287"/>
      <c r="VPG6" s="287"/>
      <c r="VPH6" s="287"/>
      <c r="VPI6" s="287"/>
      <c r="VPJ6" s="287"/>
      <c r="VPK6" s="287"/>
      <c r="VPL6" s="287"/>
      <c r="VPM6" s="287"/>
      <c r="VPN6" s="287"/>
      <c r="VPO6" s="287"/>
      <c r="VPP6" s="287"/>
      <c r="VPQ6" s="287"/>
      <c r="VPR6" s="287"/>
      <c r="VPS6" s="287"/>
      <c r="VPT6" s="287"/>
      <c r="VPU6" s="287"/>
      <c r="VPV6" s="287"/>
      <c r="VPW6" s="287"/>
      <c r="VPX6" s="287"/>
      <c r="VPY6" s="287"/>
      <c r="VPZ6" s="287"/>
      <c r="VQA6" s="287"/>
      <c r="VQB6" s="287"/>
      <c r="VQC6" s="287"/>
      <c r="VQD6" s="287"/>
      <c r="VQE6" s="287"/>
      <c r="VQF6" s="287"/>
      <c r="VQG6" s="287"/>
      <c r="VQH6" s="287"/>
      <c r="VQI6" s="287"/>
      <c r="VQJ6" s="287"/>
      <c r="VQK6" s="287"/>
      <c r="VQL6" s="287"/>
      <c r="VQM6" s="287"/>
      <c r="VQN6" s="287"/>
      <c r="VQO6" s="287"/>
      <c r="VQP6" s="287"/>
      <c r="VQQ6" s="287"/>
      <c r="VQR6" s="287"/>
      <c r="VQS6" s="287"/>
      <c r="VQT6" s="287"/>
      <c r="VQU6" s="287"/>
      <c r="VQV6" s="287"/>
      <c r="VQW6" s="287"/>
      <c r="VQX6" s="287"/>
      <c r="VQY6" s="287"/>
      <c r="VQZ6" s="287"/>
      <c r="VRA6" s="287"/>
      <c r="VRB6" s="287"/>
      <c r="VRC6" s="287"/>
      <c r="VRD6" s="287"/>
      <c r="VRE6" s="287"/>
      <c r="VRF6" s="287"/>
      <c r="VRG6" s="287"/>
      <c r="VRH6" s="287"/>
      <c r="VRI6" s="287"/>
      <c r="VRJ6" s="287"/>
      <c r="VRK6" s="287"/>
      <c r="VRL6" s="287"/>
      <c r="VRM6" s="287"/>
      <c r="VRN6" s="287"/>
      <c r="VRO6" s="287"/>
      <c r="VRP6" s="287"/>
      <c r="VRQ6" s="287"/>
      <c r="VRR6" s="287"/>
      <c r="VRS6" s="287"/>
      <c r="VRT6" s="287"/>
      <c r="VRU6" s="287"/>
      <c r="VRV6" s="287"/>
      <c r="VRW6" s="287"/>
      <c r="VRX6" s="287"/>
      <c r="VRY6" s="287"/>
      <c r="VRZ6" s="287"/>
      <c r="VSA6" s="287"/>
      <c r="VSB6" s="287"/>
      <c r="VSC6" s="287"/>
      <c r="VSD6" s="287"/>
      <c r="VSE6" s="287"/>
      <c r="VSF6" s="287"/>
      <c r="VSG6" s="287"/>
      <c r="VSH6" s="287"/>
      <c r="VSI6" s="287"/>
      <c r="VSJ6" s="287"/>
      <c r="VSK6" s="287"/>
      <c r="VSL6" s="287"/>
      <c r="VSM6" s="287"/>
      <c r="VSN6" s="287"/>
      <c r="VSO6" s="287"/>
      <c r="VSP6" s="287"/>
      <c r="VSQ6" s="287"/>
      <c r="VSR6" s="287"/>
      <c r="VSS6" s="287"/>
      <c r="VST6" s="287"/>
      <c r="VSU6" s="287"/>
      <c r="VSV6" s="287"/>
      <c r="VSW6" s="287"/>
      <c r="VSX6" s="287"/>
      <c r="VSY6" s="287"/>
      <c r="VSZ6" s="287"/>
      <c r="VTA6" s="287"/>
      <c r="VTB6" s="287"/>
      <c r="VTC6" s="287"/>
      <c r="VTD6" s="287"/>
      <c r="VTE6" s="287"/>
      <c r="VTF6" s="287"/>
      <c r="VTG6" s="287"/>
      <c r="VTH6" s="287"/>
      <c r="VTI6" s="287"/>
      <c r="VTJ6" s="287"/>
      <c r="VTK6" s="287"/>
      <c r="VTL6" s="287"/>
      <c r="VTM6" s="287"/>
      <c r="VTN6" s="287"/>
      <c r="VTO6" s="287"/>
      <c r="VTP6" s="287"/>
      <c r="VTQ6" s="287"/>
      <c r="VTR6" s="287"/>
      <c r="VTS6" s="287"/>
      <c r="VTT6" s="287"/>
      <c r="VTU6" s="287"/>
      <c r="VTV6" s="287"/>
      <c r="VTW6" s="287"/>
      <c r="VTX6" s="287"/>
      <c r="VTY6" s="287"/>
      <c r="VTZ6" s="287"/>
      <c r="VUA6" s="287"/>
      <c r="VUB6" s="287"/>
      <c r="VUC6" s="287"/>
      <c r="VUD6" s="287"/>
      <c r="VUE6" s="287"/>
      <c r="VUF6" s="287"/>
      <c r="VUG6" s="287"/>
      <c r="VUH6" s="287"/>
      <c r="VUI6" s="287"/>
      <c r="VUJ6" s="287"/>
      <c r="VUK6" s="287"/>
      <c r="VUL6" s="287"/>
      <c r="VUM6" s="287"/>
      <c r="VUN6" s="287"/>
      <c r="VUO6" s="287"/>
      <c r="VUP6" s="287"/>
      <c r="VUQ6" s="287"/>
      <c r="VUR6" s="287"/>
      <c r="VUS6" s="287"/>
      <c r="VUT6" s="287"/>
      <c r="VUU6" s="287"/>
      <c r="VUV6" s="287"/>
      <c r="VUW6" s="287"/>
      <c r="VUX6" s="287"/>
      <c r="VUY6" s="287"/>
      <c r="VUZ6" s="287"/>
      <c r="VVA6" s="287"/>
      <c r="VVB6" s="287"/>
      <c r="VVC6" s="287"/>
      <c r="VVD6" s="287"/>
      <c r="VVE6" s="287"/>
      <c r="VVF6" s="287"/>
      <c r="VVG6" s="287"/>
      <c r="VVH6" s="287"/>
      <c r="VVI6" s="287"/>
      <c r="VVJ6" s="287"/>
      <c r="VVK6" s="287"/>
      <c r="VVL6" s="287"/>
      <c r="VVM6" s="287"/>
      <c r="VVN6" s="287"/>
      <c r="VVO6" s="287"/>
      <c r="VVP6" s="287"/>
      <c r="VVQ6" s="287"/>
      <c r="VVR6" s="287"/>
      <c r="VVS6" s="287"/>
      <c r="VVT6" s="287"/>
      <c r="VVU6" s="287"/>
      <c r="VVV6" s="287"/>
      <c r="VVW6" s="287"/>
      <c r="VVX6" s="287"/>
      <c r="VVY6" s="287"/>
      <c r="VVZ6" s="287"/>
      <c r="VWA6" s="287"/>
      <c r="VWB6" s="287"/>
      <c r="VWC6" s="287"/>
      <c r="VWD6" s="287"/>
      <c r="VWE6" s="287"/>
      <c r="VWF6" s="287"/>
      <c r="VWG6" s="287"/>
      <c r="VWH6" s="287"/>
      <c r="VWI6" s="287"/>
      <c r="VWJ6" s="287"/>
      <c r="VWK6" s="287"/>
      <c r="VWL6" s="287"/>
      <c r="VWM6" s="287"/>
      <c r="VWN6" s="287"/>
      <c r="VWO6" s="287"/>
      <c r="VWP6" s="287"/>
      <c r="VWQ6" s="287"/>
      <c r="VWR6" s="287"/>
      <c r="VWS6" s="287"/>
      <c r="VWT6" s="287"/>
      <c r="VWU6" s="287"/>
      <c r="VWV6" s="287"/>
      <c r="VWW6" s="287"/>
      <c r="VWX6" s="287"/>
      <c r="VWY6" s="287"/>
      <c r="VWZ6" s="287"/>
      <c r="VXA6" s="287"/>
      <c r="VXB6" s="287"/>
      <c r="VXC6" s="287"/>
      <c r="VXD6" s="287"/>
      <c r="VXE6" s="287"/>
      <c r="VXF6" s="287"/>
      <c r="VXG6" s="287"/>
      <c r="VXH6" s="287"/>
      <c r="VXI6" s="287"/>
      <c r="VXJ6" s="287"/>
      <c r="VXK6" s="287"/>
      <c r="VXL6" s="287"/>
      <c r="VXM6" s="287"/>
      <c r="VXN6" s="287"/>
      <c r="VXO6" s="287"/>
      <c r="VXP6" s="287"/>
      <c r="VXQ6" s="287"/>
      <c r="VXR6" s="287"/>
      <c r="VXS6" s="287"/>
      <c r="VXT6" s="287"/>
      <c r="VXU6" s="287"/>
      <c r="VXV6" s="287"/>
      <c r="VXW6" s="287"/>
      <c r="VXX6" s="287"/>
      <c r="VXY6" s="287"/>
      <c r="VXZ6" s="287"/>
      <c r="VYA6" s="287"/>
      <c r="VYB6" s="287"/>
      <c r="VYC6" s="287"/>
      <c r="VYD6" s="287"/>
      <c r="VYE6" s="287"/>
      <c r="VYF6" s="287"/>
      <c r="VYG6" s="287"/>
      <c r="VYH6" s="287"/>
      <c r="VYI6" s="287"/>
      <c r="VYJ6" s="287"/>
      <c r="VYK6" s="287"/>
      <c r="VYL6" s="287"/>
      <c r="VYM6" s="287"/>
      <c r="VYN6" s="287"/>
      <c r="VYO6" s="287"/>
      <c r="VYP6" s="287"/>
      <c r="VYQ6" s="287"/>
      <c r="VYR6" s="287"/>
      <c r="VYS6" s="287"/>
      <c r="VYT6" s="287"/>
      <c r="VYU6" s="287"/>
      <c r="VYV6" s="287"/>
      <c r="VYW6" s="287"/>
      <c r="VYX6" s="287"/>
      <c r="VYY6" s="287"/>
      <c r="VYZ6" s="287"/>
      <c r="VZA6" s="287"/>
      <c r="VZB6" s="287"/>
      <c r="VZC6" s="287"/>
      <c r="VZD6" s="287"/>
      <c r="VZE6" s="287"/>
      <c r="VZF6" s="287"/>
      <c r="VZG6" s="287"/>
      <c r="VZH6" s="287"/>
      <c r="VZI6" s="287"/>
      <c r="VZJ6" s="287"/>
      <c r="VZK6" s="287"/>
      <c r="VZL6" s="287"/>
      <c r="VZM6" s="287"/>
      <c r="VZN6" s="287"/>
      <c r="VZO6" s="287"/>
      <c r="VZP6" s="287"/>
      <c r="VZQ6" s="287"/>
      <c r="VZR6" s="287"/>
      <c r="VZS6" s="287"/>
      <c r="VZT6" s="287"/>
      <c r="VZU6" s="287"/>
      <c r="VZV6" s="287"/>
      <c r="VZW6" s="287"/>
      <c r="VZX6" s="287"/>
      <c r="VZY6" s="287"/>
      <c r="VZZ6" s="287"/>
      <c r="WAA6" s="287"/>
      <c r="WAB6" s="287"/>
      <c r="WAC6" s="287"/>
      <c r="WAD6" s="287"/>
      <c r="WAE6" s="287"/>
      <c r="WAF6" s="287"/>
      <c r="WAG6" s="287"/>
      <c r="WAH6" s="287"/>
      <c r="WAI6" s="287"/>
      <c r="WAJ6" s="287"/>
      <c r="WAK6" s="287"/>
      <c r="WAL6" s="287"/>
      <c r="WAM6" s="287"/>
      <c r="WAN6" s="287"/>
      <c r="WAO6" s="287"/>
      <c r="WAP6" s="287"/>
      <c r="WAQ6" s="287"/>
      <c r="WAR6" s="287"/>
      <c r="WAS6" s="287"/>
      <c r="WAT6" s="287"/>
      <c r="WAU6" s="287"/>
      <c r="WAV6" s="287"/>
      <c r="WAW6" s="287"/>
      <c r="WAX6" s="287"/>
      <c r="WAY6" s="287"/>
      <c r="WAZ6" s="287"/>
      <c r="WBA6" s="287"/>
      <c r="WBB6" s="287"/>
      <c r="WBC6" s="287"/>
      <c r="WBD6" s="287"/>
      <c r="WBE6" s="287"/>
      <c r="WBF6" s="287"/>
      <c r="WBG6" s="287"/>
      <c r="WBH6" s="287"/>
      <c r="WBI6" s="287"/>
      <c r="WBJ6" s="287"/>
      <c r="WBK6" s="287"/>
      <c r="WBL6" s="287"/>
      <c r="WBM6" s="287"/>
      <c r="WBN6" s="287"/>
      <c r="WBO6" s="287"/>
      <c r="WBP6" s="287"/>
      <c r="WBQ6" s="287"/>
      <c r="WBR6" s="287"/>
      <c r="WBS6" s="287"/>
      <c r="WBT6" s="287"/>
      <c r="WBU6" s="287"/>
      <c r="WBV6" s="287"/>
      <c r="WBW6" s="287"/>
      <c r="WBX6" s="287"/>
      <c r="WBY6" s="287"/>
      <c r="WBZ6" s="287"/>
      <c r="WCA6" s="287"/>
      <c r="WCB6" s="287"/>
      <c r="WCC6" s="287"/>
      <c r="WCD6" s="287"/>
      <c r="WCE6" s="287"/>
      <c r="WCF6" s="287"/>
      <c r="WCG6" s="287"/>
      <c r="WCH6" s="287"/>
      <c r="WCI6" s="287"/>
      <c r="WCJ6" s="287"/>
      <c r="WCK6" s="287"/>
      <c r="WCL6" s="287"/>
      <c r="WCM6" s="287"/>
      <c r="WCN6" s="287"/>
      <c r="WCO6" s="287"/>
      <c r="WCP6" s="287"/>
      <c r="WCQ6" s="287"/>
      <c r="WCR6" s="287"/>
      <c r="WCS6" s="287"/>
      <c r="WCT6" s="287"/>
      <c r="WCU6" s="287"/>
      <c r="WCV6" s="287"/>
      <c r="WCW6" s="287"/>
      <c r="WCX6" s="287"/>
      <c r="WCY6" s="287"/>
      <c r="WCZ6" s="287"/>
      <c r="WDA6" s="287"/>
      <c r="WDB6" s="287"/>
      <c r="WDC6" s="287"/>
      <c r="WDD6" s="287"/>
      <c r="WDE6" s="287"/>
      <c r="WDF6" s="287"/>
      <c r="WDG6" s="287"/>
      <c r="WDH6" s="287"/>
      <c r="WDI6" s="287"/>
      <c r="WDJ6" s="287"/>
      <c r="WDK6" s="287"/>
      <c r="WDL6" s="287"/>
      <c r="WDM6" s="287"/>
      <c r="WDN6" s="287"/>
      <c r="WDO6" s="287"/>
      <c r="WDP6" s="287"/>
      <c r="WDQ6" s="287"/>
      <c r="WDR6" s="287"/>
      <c r="WDS6" s="287"/>
      <c r="WDT6" s="287"/>
      <c r="WDU6" s="287"/>
      <c r="WDV6" s="287"/>
      <c r="WDW6" s="287"/>
      <c r="WDX6" s="287"/>
      <c r="WDY6" s="287"/>
      <c r="WDZ6" s="287"/>
      <c r="WEA6" s="287"/>
      <c r="WEB6" s="287"/>
      <c r="WEC6" s="287"/>
      <c r="WED6" s="287"/>
      <c r="WEE6" s="287"/>
      <c r="WEF6" s="287"/>
      <c r="WEG6" s="287"/>
      <c r="WEH6" s="287"/>
      <c r="WEI6" s="287"/>
      <c r="WEJ6" s="287"/>
      <c r="WEK6" s="287"/>
      <c r="WEL6" s="287"/>
      <c r="WEM6" s="287"/>
      <c r="WEN6" s="287"/>
      <c r="WEO6" s="287"/>
      <c r="WEP6" s="287"/>
      <c r="WEQ6" s="287"/>
      <c r="WER6" s="287"/>
      <c r="WES6" s="287"/>
      <c r="WET6" s="287"/>
      <c r="WEU6" s="287"/>
      <c r="WEV6" s="287"/>
      <c r="WEW6" s="287"/>
      <c r="WEX6" s="287"/>
      <c r="WEY6" s="287"/>
      <c r="WEZ6" s="287"/>
      <c r="WFA6" s="287"/>
      <c r="WFB6" s="287"/>
      <c r="WFC6" s="287"/>
      <c r="WFD6" s="287"/>
      <c r="WFE6" s="287"/>
      <c r="WFF6" s="287"/>
      <c r="WFG6" s="287"/>
      <c r="WFH6" s="287"/>
      <c r="WFI6" s="287"/>
      <c r="WFJ6" s="287"/>
      <c r="WFK6" s="287"/>
      <c r="WFL6" s="287"/>
      <c r="WFM6" s="287"/>
      <c r="WFN6" s="287"/>
      <c r="WFO6" s="287"/>
      <c r="WFP6" s="287"/>
      <c r="WFQ6" s="287"/>
      <c r="WFR6" s="287"/>
      <c r="WFS6" s="287"/>
      <c r="WFT6" s="287"/>
      <c r="WFU6" s="287"/>
      <c r="WFV6" s="287"/>
      <c r="WFW6" s="287"/>
      <c r="WFX6" s="287"/>
      <c r="WFY6" s="287"/>
      <c r="WFZ6" s="287"/>
      <c r="WGA6" s="287"/>
      <c r="WGB6" s="287"/>
      <c r="WGC6" s="287"/>
      <c r="WGD6" s="287"/>
      <c r="WGE6" s="287"/>
      <c r="WGF6" s="287"/>
      <c r="WGG6" s="287"/>
      <c r="WGH6" s="287"/>
      <c r="WGI6" s="287"/>
      <c r="WGJ6" s="287"/>
      <c r="WGK6" s="287"/>
      <c r="WGL6" s="287"/>
      <c r="WGM6" s="287"/>
      <c r="WGN6" s="287"/>
      <c r="WGO6" s="287"/>
      <c r="WGP6" s="287"/>
      <c r="WGQ6" s="287"/>
      <c r="WGR6" s="287"/>
      <c r="WGS6" s="287"/>
      <c r="WGT6" s="287"/>
      <c r="WGU6" s="287"/>
      <c r="WGV6" s="287"/>
      <c r="WGW6" s="287"/>
      <c r="WGX6" s="287"/>
      <c r="WGY6" s="287"/>
      <c r="WGZ6" s="287"/>
      <c r="WHA6" s="287"/>
      <c r="WHB6" s="287"/>
      <c r="WHC6" s="287"/>
      <c r="WHD6" s="287"/>
      <c r="WHE6" s="287"/>
      <c r="WHF6" s="287"/>
      <c r="WHG6" s="287"/>
      <c r="WHH6" s="287"/>
      <c r="WHI6" s="287"/>
      <c r="WHJ6" s="287"/>
      <c r="WHK6" s="287"/>
      <c r="WHL6" s="287"/>
      <c r="WHM6" s="287"/>
      <c r="WHN6" s="287"/>
      <c r="WHO6" s="287"/>
      <c r="WHP6" s="287"/>
      <c r="WHQ6" s="287"/>
      <c r="WHR6" s="287"/>
      <c r="WHS6" s="287"/>
      <c r="WHT6" s="287"/>
      <c r="WHU6" s="287"/>
      <c r="WHV6" s="287"/>
      <c r="WHW6" s="287"/>
      <c r="WHX6" s="287"/>
      <c r="WHY6" s="287"/>
      <c r="WHZ6" s="287"/>
      <c r="WIA6" s="287"/>
      <c r="WIB6" s="287"/>
      <c r="WIC6" s="287"/>
      <c r="WID6" s="287"/>
      <c r="WIE6" s="287"/>
      <c r="WIF6" s="287"/>
      <c r="WIG6" s="287"/>
      <c r="WIH6" s="287"/>
      <c r="WII6" s="287"/>
      <c r="WIJ6" s="287"/>
      <c r="WIK6" s="287"/>
      <c r="WIL6" s="287"/>
      <c r="WIM6" s="287"/>
      <c r="WIN6" s="287"/>
      <c r="WIO6" s="287"/>
      <c r="WIP6" s="287"/>
      <c r="WIQ6" s="287"/>
      <c r="WIR6" s="287"/>
      <c r="WIS6" s="287"/>
      <c r="WIT6" s="287"/>
      <c r="WIU6" s="287"/>
      <c r="WIV6" s="287"/>
      <c r="WIW6" s="287"/>
      <c r="WIX6" s="287"/>
      <c r="WIY6" s="287"/>
      <c r="WIZ6" s="287"/>
      <c r="WJA6" s="287"/>
      <c r="WJB6" s="287"/>
      <c r="WJC6" s="287"/>
      <c r="WJD6" s="287"/>
      <c r="WJE6" s="287"/>
      <c r="WJF6" s="287"/>
      <c r="WJG6" s="287"/>
      <c r="WJH6" s="287"/>
      <c r="WJI6" s="287"/>
      <c r="WJJ6" s="287"/>
      <c r="WJK6" s="287"/>
      <c r="WJL6" s="287"/>
      <c r="WJM6" s="287"/>
      <c r="WJN6" s="287"/>
      <c r="WJO6" s="287"/>
      <c r="WJP6" s="287"/>
      <c r="WJQ6" s="287"/>
      <c r="WJR6" s="287"/>
      <c r="WJS6" s="287"/>
      <c r="WJT6" s="287"/>
      <c r="WJU6" s="287"/>
      <c r="WJV6" s="287"/>
      <c r="WJW6" s="287"/>
      <c r="WJX6" s="287"/>
      <c r="WJY6" s="287"/>
      <c r="WJZ6" s="287"/>
      <c r="WKA6" s="287"/>
      <c r="WKB6" s="287"/>
      <c r="WKC6" s="287"/>
      <c r="WKD6" s="287"/>
      <c r="WKE6" s="287"/>
      <c r="WKF6" s="287"/>
      <c r="WKG6" s="287"/>
      <c r="WKH6" s="287"/>
      <c r="WKI6" s="287"/>
      <c r="WKJ6" s="287"/>
      <c r="WKK6" s="287"/>
      <c r="WKL6" s="287"/>
      <c r="WKM6" s="287"/>
      <c r="WKN6" s="287"/>
      <c r="WKO6" s="287"/>
      <c r="WKP6" s="287"/>
      <c r="WKQ6" s="287"/>
      <c r="WKR6" s="287"/>
      <c r="WKS6" s="287"/>
      <c r="WKT6" s="287"/>
      <c r="WKU6" s="287"/>
      <c r="WKV6" s="287"/>
      <c r="WKW6" s="287"/>
      <c r="WKX6" s="287"/>
      <c r="WKY6" s="287"/>
      <c r="WKZ6" s="287"/>
      <c r="WLA6" s="287"/>
      <c r="WLB6" s="287"/>
      <c r="WLC6" s="287"/>
      <c r="WLD6" s="287"/>
      <c r="WLE6" s="287"/>
      <c r="WLF6" s="287"/>
      <c r="WLG6" s="287"/>
      <c r="WLH6" s="287"/>
      <c r="WLI6" s="287"/>
      <c r="WLJ6" s="287"/>
      <c r="WLK6" s="287"/>
      <c r="WLL6" s="287"/>
      <c r="WLM6" s="287"/>
      <c r="WLN6" s="287"/>
      <c r="WLO6" s="287"/>
      <c r="WLP6" s="287"/>
      <c r="WLQ6" s="287"/>
      <c r="WLR6" s="287"/>
      <c r="WLS6" s="287"/>
      <c r="WLT6" s="287"/>
      <c r="WLU6" s="287"/>
      <c r="WLV6" s="287"/>
      <c r="WLW6" s="287"/>
      <c r="WLX6" s="287"/>
      <c r="WLY6" s="287"/>
      <c r="WLZ6" s="287"/>
      <c r="WMA6" s="287"/>
      <c r="WMB6" s="287"/>
      <c r="WMC6" s="287"/>
      <c r="WMD6" s="287"/>
      <c r="WME6" s="287"/>
      <c r="WMF6" s="287"/>
      <c r="WMG6" s="287"/>
      <c r="WMH6" s="287"/>
      <c r="WMI6" s="287"/>
      <c r="WMJ6" s="287"/>
      <c r="WMK6" s="287"/>
      <c r="WML6" s="287"/>
      <c r="WMM6" s="287"/>
      <c r="WMN6" s="287"/>
      <c r="WMO6" s="287"/>
      <c r="WMP6" s="287"/>
      <c r="WMQ6" s="287"/>
      <c r="WMR6" s="287"/>
      <c r="WMS6" s="287"/>
      <c r="WMT6" s="287"/>
      <c r="WMU6" s="287"/>
      <c r="WMV6" s="287"/>
      <c r="WMW6" s="287"/>
      <c r="WMX6" s="287"/>
      <c r="WMY6" s="287"/>
      <c r="WMZ6" s="287"/>
      <c r="WNA6" s="287"/>
      <c r="WNB6" s="287"/>
      <c r="WNC6" s="287"/>
      <c r="WND6" s="287"/>
      <c r="WNE6" s="287"/>
      <c r="WNF6" s="287"/>
      <c r="WNG6" s="287"/>
      <c r="WNH6" s="287"/>
      <c r="WNI6" s="287"/>
      <c r="WNJ6" s="287"/>
      <c r="WNK6" s="287"/>
      <c r="WNL6" s="287"/>
      <c r="WNM6" s="287"/>
      <c r="WNN6" s="287"/>
      <c r="WNO6" s="287"/>
      <c r="WNP6" s="287"/>
      <c r="WNQ6" s="287"/>
      <c r="WNR6" s="287"/>
      <c r="WNS6" s="287"/>
      <c r="WNT6" s="287"/>
      <c r="WNU6" s="287"/>
      <c r="WNV6" s="287"/>
      <c r="WNW6" s="287"/>
      <c r="WNX6" s="287"/>
      <c r="WNY6" s="287"/>
      <c r="WNZ6" s="287"/>
      <c r="WOA6" s="287"/>
      <c r="WOB6" s="287"/>
      <c r="WOC6" s="287"/>
      <c r="WOD6" s="287"/>
      <c r="WOE6" s="287"/>
      <c r="WOF6" s="287"/>
      <c r="WOG6" s="287"/>
      <c r="WOH6" s="287"/>
      <c r="WOI6" s="287"/>
      <c r="WOJ6" s="287"/>
      <c r="WOK6" s="287"/>
      <c r="WOL6" s="287"/>
      <c r="WOM6" s="287"/>
      <c r="WON6" s="287"/>
      <c r="WOO6" s="287"/>
      <c r="WOP6" s="287"/>
      <c r="WOQ6" s="287"/>
      <c r="WOR6" s="287"/>
      <c r="WOS6" s="287"/>
      <c r="WOT6" s="287"/>
      <c r="WOU6" s="287"/>
      <c r="WOV6" s="287"/>
      <c r="WOW6" s="287"/>
      <c r="WOX6" s="287"/>
      <c r="WOY6" s="287"/>
      <c r="WOZ6" s="287"/>
      <c r="WPA6" s="287"/>
      <c r="WPB6" s="287"/>
      <c r="WPC6" s="287"/>
      <c r="WPD6" s="287"/>
      <c r="WPE6" s="287"/>
      <c r="WPF6" s="287"/>
      <c r="WPG6" s="287"/>
      <c r="WPH6" s="287"/>
      <c r="WPI6" s="287"/>
      <c r="WPJ6" s="287"/>
      <c r="WPK6" s="287"/>
      <c r="WPL6" s="287"/>
      <c r="WPM6" s="287"/>
      <c r="WPN6" s="287"/>
      <c r="WPO6" s="287"/>
      <c r="WPP6" s="287"/>
      <c r="WPQ6" s="287"/>
      <c r="WPR6" s="287"/>
      <c r="WPS6" s="287"/>
      <c r="WPT6" s="287"/>
      <c r="WPU6" s="287"/>
      <c r="WPV6" s="287"/>
      <c r="WPW6" s="287"/>
      <c r="WPX6" s="287"/>
      <c r="WPY6" s="287"/>
      <c r="WPZ6" s="287"/>
      <c r="WQA6" s="287"/>
      <c r="WQB6" s="287"/>
      <c r="WQC6" s="287"/>
      <c r="WQD6" s="287"/>
      <c r="WQE6" s="287"/>
      <c r="WQF6" s="287"/>
      <c r="WQG6" s="287"/>
      <c r="WQH6" s="287"/>
      <c r="WQI6" s="287"/>
      <c r="WQJ6" s="287"/>
      <c r="WQK6" s="287"/>
      <c r="WQL6" s="287"/>
      <c r="WQM6" s="287"/>
      <c r="WQN6" s="287"/>
      <c r="WQO6" s="287"/>
      <c r="WQP6" s="287"/>
      <c r="WQQ6" s="287"/>
      <c r="WQR6" s="287"/>
      <c r="WQS6" s="287"/>
      <c r="WQT6" s="287"/>
      <c r="WQU6" s="287"/>
      <c r="WQV6" s="287"/>
      <c r="WQW6" s="287"/>
      <c r="WQX6" s="287"/>
      <c r="WQY6" s="287"/>
      <c r="WQZ6" s="287"/>
      <c r="WRA6" s="287"/>
      <c r="WRB6" s="287"/>
      <c r="WRC6" s="287"/>
      <c r="WRD6" s="287"/>
      <c r="WRE6" s="287"/>
      <c r="WRF6" s="287"/>
      <c r="WRG6" s="287"/>
      <c r="WRH6" s="287"/>
      <c r="WRI6" s="287"/>
      <c r="WRJ6" s="287"/>
      <c r="WRK6" s="287"/>
      <c r="WRL6" s="287"/>
      <c r="WRM6" s="287"/>
      <c r="WRN6" s="287"/>
      <c r="WRO6" s="287"/>
      <c r="WRP6" s="287"/>
      <c r="WRQ6" s="287"/>
      <c r="WRR6" s="287"/>
      <c r="WRS6" s="287"/>
      <c r="WRT6" s="287"/>
      <c r="WRU6" s="287"/>
      <c r="WRV6" s="287"/>
      <c r="WRW6" s="287"/>
      <c r="WRX6" s="287"/>
      <c r="WRY6" s="287"/>
      <c r="WRZ6" s="287"/>
      <c r="WSA6" s="287"/>
      <c r="WSB6" s="287"/>
      <c r="WSC6" s="287"/>
      <c r="WSD6" s="287"/>
      <c r="WSE6" s="287"/>
      <c r="WSF6" s="287"/>
      <c r="WSG6" s="287"/>
      <c r="WSH6" s="287"/>
      <c r="WSI6" s="287"/>
      <c r="WSJ6" s="287"/>
      <c r="WSK6" s="287"/>
      <c r="WSL6" s="287"/>
      <c r="WSM6" s="287"/>
      <c r="WSN6" s="287"/>
      <c r="WSO6" s="287"/>
      <c r="WSP6" s="287"/>
      <c r="WSQ6" s="287"/>
      <c r="WSR6" s="287"/>
      <c r="WSS6" s="287"/>
      <c r="WST6" s="287"/>
      <c r="WSU6" s="287"/>
      <c r="WSV6" s="287"/>
      <c r="WSW6" s="287"/>
      <c r="WSX6" s="287"/>
      <c r="WSY6" s="287"/>
      <c r="WSZ6" s="287"/>
      <c r="WTA6" s="287"/>
      <c r="WTB6" s="287"/>
      <c r="WTC6" s="287"/>
      <c r="WTD6" s="287"/>
      <c r="WTE6" s="287"/>
      <c r="WTF6" s="287"/>
      <c r="WTG6" s="287"/>
      <c r="WTH6" s="287"/>
      <c r="WTI6" s="287"/>
      <c r="WTJ6" s="287"/>
      <c r="WTK6" s="287"/>
      <c r="WTL6" s="287"/>
      <c r="WTM6" s="287"/>
      <c r="WTN6" s="287"/>
      <c r="WTO6" s="287"/>
      <c r="WTP6" s="287"/>
      <c r="WTQ6" s="287"/>
      <c r="WTR6" s="287"/>
      <c r="WTS6" s="287"/>
      <c r="WTT6" s="287"/>
      <c r="WTU6" s="287"/>
      <c r="WTV6" s="287"/>
      <c r="WTW6" s="287"/>
      <c r="WTX6" s="287"/>
      <c r="WTY6" s="287"/>
      <c r="WTZ6" s="287"/>
      <c r="WUA6" s="287"/>
      <c r="WUB6" s="287"/>
      <c r="WUC6" s="287"/>
      <c r="WUD6" s="287"/>
      <c r="WUE6" s="287"/>
      <c r="WUF6" s="287"/>
      <c r="WUG6" s="287"/>
      <c r="WUH6" s="287"/>
      <c r="WUI6" s="287"/>
      <c r="WUJ6" s="287"/>
      <c r="WUK6" s="287"/>
      <c r="WUL6" s="287"/>
      <c r="WUM6" s="287"/>
      <c r="WUN6" s="287"/>
      <c r="WUO6" s="287"/>
      <c r="WUP6" s="287"/>
      <c r="WUQ6" s="287"/>
      <c r="WUR6" s="287"/>
      <c r="WUS6" s="287"/>
      <c r="WUT6" s="287"/>
      <c r="WUU6" s="287"/>
      <c r="WUV6" s="287"/>
      <c r="WUW6" s="287"/>
      <c r="WUX6" s="287"/>
      <c r="WUY6" s="287"/>
      <c r="WUZ6" s="287"/>
      <c r="WVA6" s="287"/>
      <c r="WVB6" s="287"/>
      <c r="WVC6" s="287"/>
      <c r="WVD6" s="287"/>
      <c r="WVE6" s="287"/>
      <c r="WVF6" s="287"/>
      <c r="WVG6" s="287"/>
      <c r="WVH6" s="287"/>
      <c r="WVI6" s="287"/>
      <c r="WVJ6" s="287"/>
      <c r="WVK6" s="287"/>
      <c r="WVL6" s="287"/>
      <c r="WVM6" s="287"/>
      <c r="WVN6" s="287"/>
      <c r="WVO6" s="287"/>
      <c r="WVP6" s="287"/>
      <c r="WVQ6" s="287"/>
      <c r="WVR6" s="287"/>
      <c r="WVS6" s="287"/>
      <c r="WVT6" s="287"/>
      <c r="WVU6" s="287"/>
      <c r="WVV6" s="287"/>
      <c r="WVW6" s="287"/>
      <c r="WVX6" s="287"/>
      <c r="WVY6" s="287"/>
      <c r="WVZ6" s="287"/>
      <c r="WWA6" s="287"/>
      <c r="WWB6" s="287"/>
      <c r="WWC6" s="287"/>
      <c r="WWD6" s="287"/>
      <c r="WWE6" s="287"/>
      <c r="WWF6" s="287"/>
      <c r="WWG6" s="287"/>
      <c r="WWH6" s="287"/>
      <c r="WWI6" s="287"/>
      <c r="WWJ6" s="287"/>
      <c r="WWK6" s="287"/>
      <c r="WWL6" s="287"/>
      <c r="WWM6" s="287"/>
      <c r="WWN6" s="287"/>
      <c r="WWO6" s="287"/>
      <c r="WWP6" s="287"/>
      <c r="WWQ6" s="287"/>
      <c r="WWR6" s="287"/>
      <c r="WWS6" s="287"/>
      <c r="WWT6" s="287"/>
      <c r="WWU6" s="287"/>
      <c r="WWV6" s="287"/>
      <c r="WWW6" s="287"/>
      <c r="WWX6" s="287"/>
      <c r="WWY6" s="287"/>
      <c r="WWZ6" s="287"/>
      <c r="WXA6" s="287"/>
      <c r="WXB6" s="287"/>
      <c r="WXC6" s="287"/>
      <c r="WXD6" s="287"/>
      <c r="WXE6" s="287"/>
      <c r="WXF6" s="287"/>
      <c r="WXG6" s="287"/>
      <c r="WXH6" s="287"/>
      <c r="WXI6" s="287"/>
      <c r="WXJ6" s="287"/>
      <c r="WXK6" s="287"/>
      <c r="WXL6" s="287"/>
      <c r="WXM6" s="287"/>
      <c r="WXN6" s="287"/>
      <c r="WXO6" s="287"/>
      <c r="WXP6" s="287"/>
      <c r="WXQ6" s="287"/>
      <c r="WXR6" s="287"/>
      <c r="WXS6" s="287"/>
      <c r="WXT6" s="287"/>
      <c r="WXU6" s="287"/>
      <c r="WXV6" s="287"/>
      <c r="WXW6" s="287"/>
      <c r="WXX6" s="287"/>
      <c r="WXY6" s="287"/>
      <c r="WXZ6" s="287"/>
      <c r="WYA6" s="287"/>
      <c r="WYB6" s="287"/>
      <c r="WYC6" s="287"/>
      <c r="WYD6" s="287"/>
      <c r="WYE6" s="287"/>
      <c r="WYF6" s="287"/>
      <c r="WYG6" s="287"/>
      <c r="WYH6" s="287"/>
      <c r="WYI6" s="287"/>
      <c r="WYJ6" s="287"/>
      <c r="WYK6" s="287"/>
      <c r="WYL6" s="287"/>
      <c r="WYM6" s="287"/>
      <c r="WYN6" s="287"/>
      <c r="WYO6" s="287"/>
      <c r="WYP6" s="287"/>
      <c r="WYQ6" s="287"/>
      <c r="WYR6" s="287"/>
      <c r="WYS6" s="287"/>
      <c r="WYT6" s="287"/>
      <c r="WYU6" s="287"/>
      <c r="WYV6" s="287"/>
      <c r="WYW6" s="287"/>
      <c r="WYX6" s="287"/>
      <c r="WYY6" s="287"/>
      <c r="WYZ6" s="287"/>
      <c r="WZA6" s="287"/>
      <c r="WZB6" s="287"/>
      <c r="WZC6" s="287"/>
      <c r="WZD6" s="287"/>
      <c r="WZE6" s="287"/>
      <c r="WZF6" s="287"/>
      <c r="WZG6" s="287"/>
      <c r="WZH6" s="287"/>
      <c r="WZI6" s="287"/>
      <c r="WZJ6" s="287"/>
      <c r="WZK6" s="287"/>
      <c r="WZL6" s="287"/>
      <c r="WZM6" s="287"/>
      <c r="WZN6" s="287"/>
      <c r="WZO6" s="287"/>
      <c r="WZP6" s="287"/>
      <c r="WZQ6" s="287"/>
      <c r="WZR6" s="287"/>
      <c r="WZS6" s="287"/>
      <c r="WZT6" s="287"/>
      <c r="WZU6" s="287"/>
      <c r="WZV6" s="287"/>
      <c r="WZW6" s="287"/>
      <c r="WZX6" s="287"/>
      <c r="WZY6" s="287"/>
      <c r="WZZ6" s="287"/>
      <c r="XAA6" s="287"/>
      <c r="XAB6" s="287"/>
      <c r="XAC6" s="287"/>
      <c r="XAD6" s="287"/>
      <c r="XAE6" s="287"/>
      <c r="XAF6" s="287"/>
      <c r="XAG6" s="287"/>
      <c r="XAH6" s="287"/>
      <c r="XAI6" s="287"/>
      <c r="XAJ6" s="287"/>
      <c r="XAK6" s="287"/>
      <c r="XAL6" s="287"/>
      <c r="XAM6" s="287"/>
      <c r="XAN6" s="287"/>
      <c r="XAO6" s="287"/>
      <c r="XAP6" s="287"/>
      <c r="XAQ6" s="287"/>
      <c r="XAR6" s="287"/>
      <c r="XAS6" s="287"/>
      <c r="XAT6" s="287"/>
      <c r="XAU6" s="287"/>
      <c r="XAV6" s="287"/>
      <c r="XAW6" s="287"/>
      <c r="XAX6" s="287"/>
      <c r="XAY6" s="287"/>
      <c r="XAZ6" s="287"/>
      <c r="XBA6" s="287"/>
      <c r="XBB6" s="287"/>
      <c r="XBC6" s="287"/>
      <c r="XBD6" s="287"/>
      <c r="XBE6" s="287"/>
      <c r="XBF6" s="287"/>
      <c r="XBG6" s="287"/>
      <c r="XBH6" s="287"/>
      <c r="XBI6" s="287"/>
      <c r="XBJ6" s="287"/>
      <c r="XBK6" s="287"/>
      <c r="XBL6" s="287"/>
      <c r="XBM6" s="287"/>
      <c r="XBN6" s="287"/>
      <c r="XBO6" s="287"/>
      <c r="XBP6" s="287"/>
      <c r="XBQ6" s="287"/>
      <c r="XBR6" s="287"/>
      <c r="XBS6" s="287"/>
      <c r="XBT6" s="287"/>
      <c r="XBU6" s="287"/>
      <c r="XBV6" s="287"/>
      <c r="XBW6" s="287"/>
      <c r="XBX6" s="287"/>
      <c r="XBY6" s="287"/>
      <c r="XBZ6" s="287"/>
      <c r="XCA6" s="287"/>
      <c r="XCB6" s="287"/>
      <c r="XCC6" s="287"/>
      <c r="XCD6" s="287"/>
      <c r="XCE6" s="287"/>
      <c r="XCF6" s="287"/>
      <c r="XCG6" s="287"/>
      <c r="XCH6" s="287"/>
      <c r="XCI6" s="287"/>
      <c r="XCJ6" s="287"/>
      <c r="XCK6" s="287"/>
      <c r="XCL6" s="287"/>
      <c r="XCM6" s="287"/>
      <c r="XCN6" s="287"/>
      <c r="XCO6" s="287"/>
      <c r="XCP6" s="287"/>
      <c r="XCQ6" s="287"/>
      <c r="XCR6" s="287"/>
      <c r="XCS6" s="287"/>
      <c r="XCT6" s="287"/>
      <c r="XCU6" s="287"/>
      <c r="XCV6" s="287"/>
      <c r="XCW6" s="287"/>
      <c r="XCX6" s="287"/>
      <c r="XCY6" s="287"/>
      <c r="XCZ6" s="287"/>
      <c r="XDA6" s="287"/>
      <c r="XDB6" s="287"/>
      <c r="XDC6" s="287"/>
      <c r="XDD6" s="287"/>
      <c r="XDE6" s="287"/>
      <c r="XDF6" s="287"/>
      <c r="XDG6" s="287"/>
      <c r="XDH6" s="287"/>
      <c r="XDI6" s="287"/>
      <c r="XDJ6" s="287"/>
      <c r="XDK6" s="287"/>
      <c r="XDL6" s="287"/>
      <c r="XDM6" s="287"/>
      <c r="XDN6" s="287"/>
      <c r="XDO6" s="287"/>
      <c r="XDP6" s="287"/>
      <c r="XDQ6" s="287"/>
      <c r="XDR6" s="287"/>
      <c r="XDS6" s="287"/>
      <c r="XDT6" s="287"/>
      <c r="XDU6" s="287"/>
      <c r="XDV6" s="287"/>
      <c r="XDW6" s="287"/>
      <c r="XDX6" s="287"/>
      <c r="XDY6" s="287"/>
      <c r="XDZ6"/>
      <c r="XEA6"/>
      <c r="XEB6"/>
      <c r="XEC6"/>
      <c r="XED6"/>
      <c r="XEE6"/>
      <c r="XEF6"/>
      <c r="XEG6"/>
      <c r="XEH6"/>
      <c r="XEI6"/>
      <c r="XEJ6"/>
      <c r="XEK6"/>
      <c r="XEL6"/>
      <c r="XEM6"/>
      <c r="XEN6"/>
      <c r="XEO6"/>
      <c r="XEP6"/>
      <c r="XEQ6"/>
      <c r="XER6"/>
      <c r="XES6"/>
      <c r="XET6"/>
      <c r="XEU6"/>
      <c r="XEV6"/>
      <c r="XEW6"/>
      <c r="XEX6"/>
      <c r="XEY6"/>
      <c r="XEZ6"/>
      <c r="XFA6"/>
    </row>
    <row r="7" spans="1:16381" s="287" customFormat="1" ht="30" customHeight="1">
      <c r="A7" s="559"/>
      <c r="B7" s="588"/>
      <c r="C7" s="588"/>
      <c r="D7" s="588"/>
      <c r="E7" s="320">
        <v>46200</v>
      </c>
      <c r="F7" s="320">
        <f t="shared" si="0"/>
        <v>46201</v>
      </c>
      <c r="G7" s="320">
        <f t="shared" si="1"/>
        <v>46221</v>
      </c>
      <c r="H7" s="321" t="s">
        <v>3207</v>
      </c>
      <c r="I7" s="321" t="s">
        <v>3208</v>
      </c>
      <c r="J7" s="321" t="s">
        <v>3209</v>
      </c>
      <c r="K7" s="321" t="s">
        <v>3210</v>
      </c>
      <c r="L7" s="321" t="s">
        <v>3211</v>
      </c>
      <c r="M7" s="321" t="s">
        <v>3038</v>
      </c>
      <c r="N7" s="321" t="s">
        <v>3038</v>
      </c>
      <c r="O7" s="321" t="s">
        <v>3056</v>
      </c>
      <c r="P7" s="321" t="s">
        <v>3056</v>
      </c>
      <c r="Q7" s="321" t="s">
        <v>3017</v>
      </c>
      <c r="R7" s="321" t="s">
        <v>3017</v>
      </c>
      <c r="S7" s="321" t="s">
        <v>3212</v>
      </c>
      <c r="T7" s="594"/>
      <c r="U7"/>
      <c r="V7"/>
      <c r="XDZ7"/>
      <c r="XEA7"/>
      <c r="XEB7"/>
      <c r="XEC7"/>
      <c r="XED7"/>
      <c r="XEE7"/>
      <c r="XEF7"/>
      <c r="XEG7"/>
      <c r="XEH7"/>
      <c r="XEI7"/>
      <c r="XEJ7"/>
      <c r="XEK7"/>
      <c r="XEL7"/>
      <c r="XEM7"/>
      <c r="XEN7"/>
      <c r="XEO7"/>
      <c r="XEP7"/>
      <c r="XEQ7"/>
      <c r="XER7"/>
      <c r="XES7"/>
      <c r="XET7"/>
      <c r="XEU7"/>
      <c r="XEV7"/>
      <c r="XEW7"/>
      <c r="XEX7"/>
      <c r="XEY7"/>
      <c r="XEZ7"/>
      <c r="XFA7"/>
    </row>
    <row r="8" spans="1:16381" s="287" customFormat="1" ht="30" customHeight="1">
      <c r="A8" s="559"/>
      <c r="B8" s="588"/>
      <c r="C8" s="588"/>
      <c r="D8" s="588"/>
      <c r="E8" s="320">
        <v>46204</v>
      </c>
      <c r="F8" s="320">
        <f t="shared" si="0"/>
        <v>46205</v>
      </c>
      <c r="G8" s="320">
        <f t="shared" si="1"/>
        <v>46225</v>
      </c>
      <c r="H8" s="321" t="s">
        <v>3213</v>
      </c>
      <c r="I8" s="321" t="s">
        <v>3214</v>
      </c>
      <c r="J8" s="321" t="s">
        <v>3035</v>
      </c>
      <c r="K8" s="321" t="s">
        <v>3215</v>
      </c>
      <c r="L8" s="321" t="s">
        <v>3216</v>
      </c>
      <c r="M8" s="321" t="s">
        <v>3036</v>
      </c>
      <c r="N8" s="321" t="s">
        <v>3036</v>
      </c>
      <c r="O8" s="321" t="s">
        <v>3036</v>
      </c>
      <c r="P8" s="321" t="s">
        <v>3207</v>
      </c>
      <c r="Q8" s="321" t="s">
        <v>3207</v>
      </c>
      <c r="R8" s="321" t="s">
        <v>3207</v>
      </c>
      <c r="S8" s="321" t="s">
        <v>3210</v>
      </c>
      <c r="T8" s="594"/>
      <c r="U8"/>
      <c r="V8"/>
      <c r="XDZ8"/>
      <c r="XEA8"/>
      <c r="XEB8"/>
      <c r="XEC8"/>
      <c r="XED8"/>
      <c r="XEE8"/>
      <c r="XEF8"/>
      <c r="XEG8"/>
      <c r="XEH8"/>
      <c r="XEI8"/>
      <c r="XEJ8"/>
      <c r="XEK8"/>
      <c r="XEL8"/>
      <c r="XEM8"/>
      <c r="XEN8"/>
      <c r="XEO8"/>
      <c r="XEP8"/>
      <c r="XEQ8"/>
      <c r="XER8"/>
      <c r="XES8"/>
      <c r="XET8"/>
      <c r="XEU8"/>
      <c r="XEV8"/>
      <c r="XEW8"/>
      <c r="XEX8"/>
      <c r="XEY8"/>
      <c r="XEZ8"/>
      <c r="XFA8"/>
    </row>
    <row r="9" spans="1:16381" s="287" customFormat="1" ht="30" customHeight="1">
      <c r="A9" s="559"/>
      <c r="B9" s="559" t="s">
        <v>3217</v>
      </c>
      <c r="C9" s="559" t="s">
        <v>3218</v>
      </c>
      <c r="D9" s="559" t="s">
        <v>3219</v>
      </c>
      <c r="E9" s="320">
        <v>46197</v>
      </c>
      <c r="F9" s="320">
        <f>E9+5</f>
        <v>46202</v>
      </c>
      <c r="G9" s="320">
        <f t="shared" ref="G9:G11" si="2">F9+23</f>
        <v>46225</v>
      </c>
      <c r="H9" s="321" t="s">
        <v>3056</v>
      </c>
      <c r="I9" s="321" t="s">
        <v>3203</v>
      </c>
      <c r="J9" s="321" t="s">
        <v>3031</v>
      </c>
      <c r="K9" s="321" t="s">
        <v>3204</v>
      </c>
      <c r="L9" s="321" t="s">
        <v>3205</v>
      </c>
      <c r="M9" s="321" t="s">
        <v>3032</v>
      </c>
      <c r="N9" s="321" t="s">
        <v>3032</v>
      </c>
      <c r="O9" s="321" t="s">
        <v>3032</v>
      </c>
      <c r="P9" s="322" t="s">
        <v>4</v>
      </c>
      <c r="Q9" s="322" t="s">
        <v>4</v>
      </c>
      <c r="R9" s="322" t="s">
        <v>4</v>
      </c>
      <c r="S9" s="322" t="s">
        <v>4</v>
      </c>
      <c r="T9" s="594"/>
      <c r="U9"/>
      <c r="V9"/>
      <c r="XDZ9"/>
      <c r="XEA9"/>
      <c r="XEB9"/>
      <c r="XEC9"/>
      <c r="XED9"/>
      <c r="XEE9"/>
      <c r="XEF9"/>
      <c r="XEG9"/>
      <c r="XEH9"/>
      <c r="XEI9"/>
      <c r="XEJ9"/>
      <c r="XEK9"/>
      <c r="XEL9"/>
      <c r="XEM9"/>
      <c r="XEN9"/>
      <c r="XEO9"/>
      <c r="XEP9"/>
      <c r="XEQ9"/>
      <c r="XER9"/>
      <c r="XES9"/>
      <c r="XET9"/>
      <c r="XEU9"/>
      <c r="XEV9"/>
      <c r="XEW9"/>
      <c r="XEX9"/>
      <c r="XEY9"/>
      <c r="XEZ9"/>
      <c r="XFA9"/>
    </row>
    <row r="10" spans="1:16381" s="287" customFormat="1" ht="30" customHeight="1">
      <c r="A10" s="559"/>
      <c r="B10" s="559"/>
      <c r="C10" s="559"/>
      <c r="D10" s="559"/>
      <c r="E10" s="320">
        <v>46200</v>
      </c>
      <c r="F10" s="320">
        <f>E10+6</f>
        <v>46206</v>
      </c>
      <c r="G10" s="320">
        <f t="shared" si="2"/>
        <v>46229</v>
      </c>
      <c r="H10" s="321" t="s">
        <v>3207</v>
      </c>
      <c r="I10" s="321" t="s">
        <v>3208</v>
      </c>
      <c r="J10" s="321" t="s">
        <v>3209</v>
      </c>
      <c r="K10" s="321" t="s">
        <v>3210</v>
      </c>
      <c r="L10" s="321" t="s">
        <v>3211</v>
      </c>
      <c r="M10" s="321" t="s">
        <v>3038</v>
      </c>
      <c r="N10" s="321" t="s">
        <v>3038</v>
      </c>
      <c r="O10" s="321" t="s">
        <v>3056</v>
      </c>
      <c r="P10" s="321" t="s">
        <v>3056</v>
      </c>
      <c r="Q10" s="321" t="s">
        <v>3017</v>
      </c>
      <c r="R10" s="321" t="s">
        <v>3017</v>
      </c>
      <c r="S10" s="321" t="s">
        <v>3212</v>
      </c>
      <c r="T10" s="597"/>
      <c r="U10"/>
      <c r="V10"/>
      <c r="XDZ10"/>
      <c r="XEA10"/>
      <c r="XEB10"/>
      <c r="XEC10"/>
      <c r="XED10"/>
      <c r="XEE10"/>
      <c r="XEF10"/>
      <c r="XEG10"/>
      <c r="XEH10"/>
      <c r="XEI10"/>
      <c r="XEJ10"/>
      <c r="XEK10"/>
      <c r="XEL10"/>
      <c r="XEM10"/>
      <c r="XEN10"/>
      <c r="XEO10"/>
      <c r="XEP10"/>
      <c r="XEQ10"/>
      <c r="XER10"/>
      <c r="XES10"/>
      <c r="XET10"/>
      <c r="XEU10"/>
      <c r="XEV10"/>
      <c r="XEW10"/>
      <c r="XEX10"/>
      <c r="XEY10"/>
      <c r="XEZ10"/>
      <c r="XFA10"/>
    </row>
    <row r="11" spans="1:16381" s="287" customFormat="1" ht="30" customHeight="1">
      <c r="A11" s="559"/>
      <c r="B11" s="559"/>
      <c r="C11" s="559"/>
      <c r="D11" s="559"/>
      <c r="E11" s="320">
        <v>46205</v>
      </c>
      <c r="F11" s="320">
        <f>E11+6</f>
        <v>46211</v>
      </c>
      <c r="G11" s="320">
        <f t="shared" si="2"/>
        <v>46234</v>
      </c>
      <c r="H11" s="321" t="s">
        <v>3040</v>
      </c>
      <c r="I11" s="321" t="s">
        <v>3220</v>
      </c>
      <c r="J11" s="321" t="s">
        <v>3025</v>
      </c>
      <c r="K11" s="321" t="s">
        <v>3027</v>
      </c>
      <c r="L11" s="321" t="s">
        <v>3221</v>
      </c>
      <c r="M11" s="321" t="s">
        <v>3026</v>
      </c>
      <c r="N11" s="321" t="s">
        <v>3026</v>
      </c>
      <c r="O11" s="321" t="s">
        <v>3026</v>
      </c>
      <c r="P11" s="321" t="s">
        <v>3032</v>
      </c>
      <c r="Q11" s="321" t="s">
        <v>3207</v>
      </c>
      <c r="R11" s="321" t="s">
        <v>3222</v>
      </c>
      <c r="S11" s="321" t="s">
        <v>3223</v>
      </c>
      <c r="T11" s="594"/>
      <c r="U11"/>
      <c r="V11"/>
      <c r="XDZ11"/>
      <c r="XEA11"/>
      <c r="XEB11"/>
      <c r="XEC11"/>
      <c r="XED11"/>
      <c r="XEE11"/>
      <c r="XEF11"/>
      <c r="XEG11"/>
      <c r="XEH11"/>
      <c r="XEI11"/>
      <c r="XEJ11"/>
      <c r="XEK11"/>
      <c r="XEL11"/>
      <c r="XEM11"/>
      <c r="XEN11"/>
      <c r="XEO11"/>
      <c r="XEP11"/>
      <c r="XEQ11"/>
      <c r="XER11"/>
      <c r="XES11"/>
      <c r="XET11"/>
      <c r="XEU11"/>
      <c r="XEV11"/>
    </row>
    <row r="12" spans="1:16381" s="307" customFormat="1" ht="30" customHeight="1">
      <c r="A12" s="325"/>
      <c r="B12" s="325"/>
      <c r="C12" s="325"/>
      <c r="D12" s="325"/>
      <c r="E12" s="326"/>
      <c r="F12" s="326"/>
      <c r="G12" s="326"/>
      <c r="U12"/>
      <c r="V12"/>
    </row>
    <row r="13" spans="1:16381" s="307" customFormat="1" ht="30" customHeight="1">
      <c r="A13" s="327" t="s">
        <v>2985</v>
      </c>
      <c r="B13" s="327" t="s">
        <v>2986</v>
      </c>
      <c r="C13" s="327" t="s">
        <v>3189</v>
      </c>
      <c r="D13" s="327" t="s">
        <v>3190</v>
      </c>
      <c r="E13" s="328" t="s">
        <v>3191</v>
      </c>
      <c r="F13" s="328" t="s">
        <v>3192</v>
      </c>
      <c r="G13" s="328" t="s">
        <v>3193</v>
      </c>
      <c r="H13" s="317" t="s">
        <v>2999</v>
      </c>
      <c r="I13" s="329" t="s">
        <v>3194</v>
      </c>
      <c r="J13" s="329" t="s">
        <v>3195</v>
      </c>
      <c r="K13" s="329" t="s">
        <v>47</v>
      </c>
      <c r="L13" s="329" t="s">
        <v>133</v>
      </c>
      <c r="M13" s="329" t="s">
        <v>3224</v>
      </c>
      <c r="N13" s="317" t="s">
        <v>3225</v>
      </c>
      <c r="O13" s="329" t="s">
        <v>90</v>
      </c>
      <c r="U13"/>
      <c r="V13"/>
    </row>
    <row r="14" spans="1:16381" s="287" customFormat="1" ht="30" customHeight="1">
      <c r="A14" s="583" t="s">
        <v>3226</v>
      </c>
      <c r="B14" s="560" t="s">
        <v>6</v>
      </c>
      <c r="C14" s="560" t="s">
        <v>3227</v>
      </c>
      <c r="D14" s="557" t="s">
        <v>3228</v>
      </c>
      <c r="E14" s="331">
        <v>46197</v>
      </c>
      <c r="F14" s="331">
        <f t="shared" ref="F14:F19" si="3">E14+1</f>
        <v>46198</v>
      </c>
      <c r="G14" s="331">
        <f t="shared" ref="G14:G19" si="4">F14+5</f>
        <v>46203</v>
      </c>
      <c r="H14" s="318" t="s">
        <v>3229</v>
      </c>
      <c r="I14" s="318" t="s">
        <v>3230</v>
      </c>
      <c r="J14" s="318" t="s">
        <v>3231</v>
      </c>
      <c r="K14" s="318" t="s">
        <v>3232</v>
      </c>
      <c r="L14" s="318" t="s">
        <v>3233</v>
      </c>
      <c r="M14" s="318" t="s">
        <v>4</v>
      </c>
      <c r="N14" s="318" t="s">
        <v>3233</v>
      </c>
      <c r="O14" s="595" t="s">
        <v>3234</v>
      </c>
    </row>
    <row r="15" spans="1:16381" s="287" customFormat="1" ht="30" customHeight="1">
      <c r="A15" s="584"/>
      <c r="B15" s="589"/>
      <c r="C15" s="588"/>
      <c r="D15" s="561"/>
      <c r="E15" s="331">
        <v>46200</v>
      </c>
      <c r="F15" s="331">
        <f t="shared" si="3"/>
        <v>46201</v>
      </c>
      <c r="G15" s="331">
        <f t="shared" si="4"/>
        <v>46206</v>
      </c>
      <c r="H15" s="318" t="s">
        <v>3235</v>
      </c>
      <c r="I15" s="318" t="s">
        <v>3236</v>
      </c>
      <c r="J15" s="318" t="s">
        <v>3237</v>
      </c>
      <c r="K15" s="318" t="s">
        <v>3238</v>
      </c>
      <c r="L15" s="318" t="s">
        <v>3229</v>
      </c>
      <c r="M15" s="318" t="s">
        <v>4</v>
      </c>
      <c r="N15" s="318" t="s">
        <v>3229</v>
      </c>
      <c r="O15" s="595"/>
    </row>
    <row r="16" spans="1:16381" s="287" customFormat="1" ht="30" customHeight="1">
      <c r="A16" s="584"/>
      <c r="B16" s="560" t="s">
        <v>7</v>
      </c>
      <c r="C16" s="588"/>
      <c r="D16" s="557" t="s">
        <v>3239</v>
      </c>
      <c r="E16" s="331">
        <v>46197</v>
      </c>
      <c r="F16" s="331">
        <f t="shared" si="3"/>
        <v>46198</v>
      </c>
      <c r="G16" s="331">
        <f t="shared" si="4"/>
        <v>46203</v>
      </c>
      <c r="H16" s="318" t="s">
        <v>3229</v>
      </c>
      <c r="I16" s="318" t="s">
        <v>3230</v>
      </c>
      <c r="J16" s="318" t="s">
        <v>3231</v>
      </c>
      <c r="K16" s="318" t="s">
        <v>3232</v>
      </c>
      <c r="L16" s="318" t="s">
        <v>3233</v>
      </c>
      <c r="M16" s="318" t="s">
        <v>4</v>
      </c>
      <c r="N16" s="318" t="s">
        <v>3233</v>
      </c>
      <c r="O16" s="595"/>
    </row>
    <row r="17" spans="1:15" s="287" customFormat="1" ht="35" customHeight="1">
      <c r="A17" s="584"/>
      <c r="B17" s="589"/>
      <c r="C17" s="588"/>
      <c r="D17" s="561"/>
      <c r="E17" s="331">
        <v>46200</v>
      </c>
      <c r="F17" s="331">
        <f t="shared" si="3"/>
        <v>46201</v>
      </c>
      <c r="G17" s="331">
        <f t="shared" si="4"/>
        <v>46206</v>
      </c>
      <c r="H17" s="318" t="s">
        <v>3235</v>
      </c>
      <c r="I17" s="318" t="s">
        <v>3236</v>
      </c>
      <c r="J17" s="318" t="s">
        <v>3237</v>
      </c>
      <c r="K17" s="318" t="s">
        <v>3238</v>
      </c>
      <c r="L17" s="318" t="s">
        <v>3229</v>
      </c>
      <c r="M17" s="318" t="s">
        <v>4</v>
      </c>
      <c r="N17" s="318" t="s">
        <v>3229</v>
      </c>
      <c r="O17" s="595"/>
    </row>
    <row r="18" spans="1:15" s="287" customFormat="1" ht="35" customHeight="1">
      <c r="A18" s="584"/>
      <c r="B18" s="560" t="s">
        <v>8</v>
      </c>
      <c r="C18" s="588"/>
      <c r="D18" s="557" t="s">
        <v>3239</v>
      </c>
      <c r="E18" s="331">
        <v>46197</v>
      </c>
      <c r="F18" s="331">
        <f t="shared" si="3"/>
        <v>46198</v>
      </c>
      <c r="G18" s="331">
        <f t="shared" si="4"/>
        <v>46203</v>
      </c>
      <c r="H18" s="318" t="s">
        <v>3229</v>
      </c>
      <c r="I18" s="318" t="s">
        <v>3230</v>
      </c>
      <c r="J18" s="318" t="s">
        <v>3231</v>
      </c>
      <c r="K18" s="318" t="s">
        <v>3232</v>
      </c>
      <c r="L18" s="318" t="s">
        <v>3233</v>
      </c>
      <c r="M18" s="318" t="s">
        <v>4</v>
      </c>
      <c r="N18" s="318" t="s">
        <v>3233</v>
      </c>
      <c r="O18" s="595"/>
    </row>
    <row r="19" spans="1:15" s="287" customFormat="1" ht="35" customHeight="1">
      <c r="A19" s="585"/>
      <c r="B19" s="589"/>
      <c r="C19" s="589"/>
      <c r="D19" s="558"/>
      <c r="E19" s="331">
        <v>46200</v>
      </c>
      <c r="F19" s="331">
        <f t="shared" si="3"/>
        <v>46201</v>
      </c>
      <c r="G19" s="331">
        <f t="shared" si="4"/>
        <v>46206</v>
      </c>
      <c r="H19" s="318" t="s">
        <v>3235</v>
      </c>
      <c r="I19" s="318" t="s">
        <v>3236</v>
      </c>
      <c r="J19" s="318" t="s">
        <v>3237</v>
      </c>
      <c r="K19" s="318" t="s">
        <v>3238</v>
      </c>
      <c r="L19" s="318" t="s">
        <v>3229</v>
      </c>
      <c r="M19" s="318" t="s">
        <v>4</v>
      </c>
      <c r="N19" s="318" t="s">
        <v>3229</v>
      </c>
      <c r="O19" s="596"/>
    </row>
    <row r="20" spans="1:15" s="307" customFormat="1" ht="30" customHeight="1">
      <c r="A20" s="309"/>
      <c r="B20" s="309"/>
      <c r="C20" s="309"/>
      <c r="D20" s="309"/>
      <c r="E20" s="310"/>
      <c r="F20" s="310"/>
      <c r="G20" s="310"/>
      <c r="H20" s="287"/>
      <c r="I20" s="287"/>
      <c r="J20" s="287"/>
      <c r="K20" s="287"/>
      <c r="L20" s="287"/>
      <c r="M20" s="287"/>
      <c r="N20" s="287"/>
      <c r="O20" s="287"/>
    </row>
    <row r="21" spans="1:15" s="307" customFormat="1" ht="30" customHeight="1">
      <c r="A21" s="586" t="s">
        <v>2985</v>
      </c>
      <c r="B21" s="586" t="s">
        <v>2986</v>
      </c>
      <c r="C21" s="586" t="s">
        <v>2987</v>
      </c>
      <c r="D21" s="586" t="s">
        <v>2988</v>
      </c>
      <c r="E21" s="598" t="s">
        <v>2990</v>
      </c>
      <c r="F21" s="598" t="s">
        <v>2991</v>
      </c>
      <c r="G21" s="598" t="s">
        <v>2993</v>
      </c>
      <c r="H21" s="580" t="s">
        <v>3240</v>
      </c>
      <c r="I21" s="581"/>
      <c r="J21" s="582"/>
      <c r="K21" s="287"/>
      <c r="L21" s="287"/>
      <c r="M21" s="287"/>
      <c r="N21" s="287"/>
      <c r="O21" s="287"/>
    </row>
    <row r="22" spans="1:15" s="308" customFormat="1" ht="30" customHeight="1">
      <c r="A22" s="586"/>
      <c r="B22" s="586"/>
      <c r="C22" s="586"/>
      <c r="D22" s="586"/>
      <c r="E22" s="598"/>
      <c r="F22" s="598"/>
      <c r="G22" s="598"/>
      <c r="H22" s="329" t="s">
        <v>3241</v>
      </c>
      <c r="I22" s="329" t="s">
        <v>3242</v>
      </c>
      <c r="J22" s="592" t="s">
        <v>90</v>
      </c>
    </row>
    <row r="23" spans="1:15" s="308" customFormat="1" ht="30" customHeight="1">
      <c r="A23" s="587"/>
      <c r="B23" s="587"/>
      <c r="C23" s="587"/>
      <c r="D23" s="587"/>
      <c r="E23" s="599"/>
      <c r="F23" s="599"/>
      <c r="G23" s="599"/>
      <c r="H23" s="317" t="s">
        <v>3243</v>
      </c>
      <c r="I23" s="317" t="s">
        <v>3244</v>
      </c>
      <c r="J23" s="593"/>
    </row>
    <row r="24" spans="1:15" s="308" customFormat="1" ht="30" customHeight="1">
      <c r="A24" s="590" t="s">
        <v>12</v>
      </c>
      <c r="B24" s="572" t="s">
        <v>3245</v>
      </c>
      <c r="C24" s="334" t="s">
        <v>3186</v>
      </c>
      <c r="D24" s="575" t="s">
        <v>3246</v>
      </c>
      <c r="E24" s="336" t="s">
        <v>3186</v>
      </c>
      <c r="F24" s="337" t="s">
        <v>3066</v>
      </c>
      <c r="G24" s="337" t="s">
        <v>3055</v>
      </c>
      <c r="H24" s="337"/>
      <c r="I24" s="337" t="s">
        <v>3086</v>
      </c>
      <c r="J24" s="594" t="s">
        <v>3247</v>
      </c>
    </row>
    <row r="25" spans="1:15" s="308" customFormat="1" ht="30" customHeight="1">
      <c r="A25" s="591"/>
      <c r="B25" s="574"/>
      <c r="C25" s="334" t="s">
        <v>3248</v>
      </c>
      <c r="D25" s="575"/>
      <c r="E25" s="336" t="s">
        <v>3248</v>
      </c>
      <c r="F25" s="337" t="s">
        <v>3066</v>
      </c>
      <c r="G25" s="337" t="s">
        <v>3049</v>
      </c>
      <c r="H25" s="337" t="s">
        <v>3087</v>
      </c>
      <c r="I25" s="337"/>
      <c r="J25" s="594"/>
    </row>
    <row r="26" spans="1:15" s="307" customFormat="1" ht="12.75">
      <c r="A26" s="325"/>
      <c r="B26" s="325"/>
      <c r="C26" s="325"/>
      <c r="D26" s="325"/>
      <c r="E26" s="326"/>
      <c r="F26" s="326"/>
      <c r="G26" s="326"/>
    </row>
    <row r="27" spans="1:15" s="307" customFormat="1" ht="12.75">
      <c r="A27" s="325"/>
      <c r="B27" s="325"/>
      <c r="C27" s="325"/>
      <c r="D27" s="325"/>
      <c r="E27" s="326"/>
      <c r="F27" s="326"/>
      <c r="G27" s="326"/>
    </row>
    <row r="28" spans="1:15" s="307" customFormat="1" ht="12.75">
      <c r="A28" s="325"/>
      <c r="B28" s="325"/>
      <c r="C28" s="325"/>
      <c r="D28" s="325"/>
      <c r="E28" s="326"/>
      <c r="F28" s="326"/>
      <c r="G28" s="326"/>
    </row>
    <row r="29" spans="1:15" s="307" customFormat="1" ht="12.75">
      <c r="A29" s="325"/>
      <c r="B29" s="325"/>
      <c r="C29" s="325"/>
      <c r="D29" s="325"/>
      <c r="E29" s="326"/>
      <c r="F29" s="326"/>
      <c r="G29" s="326"/>
    </row>
    <row r="30" spans="1:15" s="307" customFormat="1" ht="12.75">
      <c r="A30" s="325"/>
      <c r="B30" s="325"/>
      <c r="C30" s="325"/>
      <c r="D30" s="325"/>
      <c r="E30" s="326"/>
      <c r="F30" s="326"/>
      <c r="G30" s="326"/>
    </row>
    <row r="31" spans="1:15" s="307" customFormat="1" ht="12.75">
      <c r="A31" s="325"/>
      <c r="B31" s="325"/>
      <c r="C31" s="325"/>
      <c r="D31" s="325"/>
      <c r="E31" s="326"/>
      <c r="F31" s="326"/>
      <c r="G31" s="326"/>
    </row>
    <row r="32" spans="1:15" s="307" customFormat="1" ht="12.75">
      <c r="A32" s="325"/>
      <c r="B32" s="325"/>
      <c r="C32" s="325"/>
      <c r="D32" s="325"/>
      <c r="E32" s="326"/>
      <c r="F32" s="326"/>
      <c r="G32" s="326"/>
    </row>
    <row r="33" spans="1:7" s="307" customFormat="1" ht="12.75">
      <c r="A33" s="325"/>
      <c r="B33" s="325"/>
      <c r="C33" s="325"/>
      <c r="D33" s="325"/>
      <c r="E33" s="326"/>
      <c r="F33" s="326"/>
      <c r="G33" s="326"/>
    </row>
    <row r="34" spans="1:7" s="307" customFormat="1" ht="12.75">
      <c r="A34" s="325"/>
      <c r="B34" s="325"/>
      <c r="C34" s="325"/>
      <c r="D34" s="325"/>
      <c r="E34" s="326"/>
      <c r="F34" s="326"/>
      <c r="G34" s="326"/>
    </row>
    <row r="35" spans="1:7" s="307" customFormat="1" ht="12.75">
      <c r="A35" s="325"/>
      <c r="B35" s="325"/>
      <c r="C35" s="325"/>
      <c r="D35" s="325"/>
      <c r="E35" s="326"/>
      <c r="F35" s="326"/>
      <c r="G35" s="326"/>
    </row>
    <row r="36" spans="1:7" s="307" customFormat="1" ht="12.75">
      <c r="A36" s="325"/>
      <c r="B36" s="325"/>
      <c r="C36" s="325"/>
      <c r="D36" s="325"/>
      <c r="E36" s="326"/>
      <c r="F36" s="326"/>
      <c r="G36" s="326"/>
    </row>
    <row r="37" spans="1:7" s="307" customFormat="1" ht="12.75">
      <c r="A37" s="325"/>
      <c r="B37" s="325"/>
      <c r="C37" s="325"/>
      <c r="D37" s="325"/>
      <c r="E37" s="326"/>
      <c r="F37" s="326"/>
      <c r="G37" s="326"/>
    </row>
    <row r="38" spans="1:7" s="307" customFormat="1" ht="12.75">
      <c r="A38" s="325"/>
      <c r="B38" s="325"/>
      <c r="C38" s="325"/>
      <c r="D38" s="325"/>
      <c r="E38" s="326"/>
      <c r="F38" s="326"/>
      <c r="G38" s="326"/>
    </row>
    <row r="39" spans="1:7" s="307" customFormat="1" ht="12.75">
      <c r="A39" s="325"/>
      <c r="B39" s="325"/>
      <c r="C39" s="325"/>
      <c r="D39" s="325"/>
      <c r="E39" s="326"/>
      <c r="F39" s="326"/>
      <c r="G39" s="326"/>
    </row>
    <row r="40" spans="1:7" s="287" customFormat="1" ht="12.75">
      <c r="A40" s="309"/>
      <c r="B40" s="309"/>
      <c r="C40" s="309"/>
      <c r="D40" s="309"/>
      <c r="E40" s="310"/>
      <c r="F40" s="310"/>
      <c r="G40" s="310"/>
    </row>
    <row r="41" spans="1:7" s="287" customFormat="1" ht="12.75">
      <c r="A41" s="309"/>
      <c r="B41" s="309"/>
      <c r="C41" s="309"/>
      <c r="D41" s="309"/>
      <c r="E41" s="310"/>
      <c r="F41" s="310"/>
      <c r="G41" s="310"/>
    </row>
    <row r="42" spans="1:7" s="287" customFormat="1" ht="12.75">
      <c r="A42" s="309"/>
      <c r="B42" s="309"/>
      <c r="C42" s="309"/>
      <c r="D42" s="309"/>
      <c r="E42" s="310"/>
      <c r="F42" s="310"/>
      <c r="G42" s="310"/>
    </row>
    <row r="43" spans="1:7" s="287" customFormat="1" ht="12.75">
      <c r="A43" s="309"/>
      <c r="B43" s="309"/>
      <c r="C43" s="309"/>
      <c r="D43" s="309"/>
      <c r="E43" s="310"/>
      <c r="F43" s="310"/>
      <c r="G43" s="310"/>
    </row>
    <row r="44" spans="1:7" s="287" customFormat="1" ht="12.75">
      <c r="A44" s="309"/>
      <c r="B44" s="309"/>
      <c r="C44" s="309"/>
      <c r="D44" s="309"/>
      <c r="E44" s="310"/>
      <c r="F44" s="310"/>
      <c r="G44" s="310"/>
    </row>
    <row r="45" spans="1:7" s="287" customFormat="1" ht="12.75">
      <c r="A45" s="309"/>
      <c r="B45" s="309"/>
      <c r="C45" s="309"/>
      <c r="D45" s="309"/>
      <c r="E45" s="310"/>
      <c r="F45" s="310"/>
      <c r="G45" s="310"/>
    </row>
    <row r="46" spans="1:7" s="287" customFormat="1" ht="12.75">
      <c r="A46" s="309"/>
      <c r="B46" s="309"/>
      <c r="C46" s="309"/>
      <c r="D46" s="309"/>
      <c r="E46" s="310"/>
      <c r="F46" s="310"/>
      <c r="G46" s="310"/>
    </row>
    <row r="47" spans="1:7" s="287" customFormat="1" ht="12.75">
      <c r="A47" s="309"/>
      <c r="B47" s="309"/>
      <c r="C47" s="309"/>
      <c r="D47" s="309"/>
      <c r="E47" s="310"/>
      <c r="F47" s="310"/>
      <c r="G47" s="310"/>
    </row>
    <row r="48" spans="1:7" s="287" customFormat="1" ht="12.75">
      <c r="A48" s="309"/>
      <c r="B48" s="309"/>
      <c r="C48" s="309"/>
      <c r="D48" s="309"/>
      <c r="E48" s="310"/>
      <c r="F48" s="310"/>
      <c r="G48" s="310"/>
    </row>
    <row r="49" spans="1:7" s="287" customFormat="1" ht="12.75">
      <c r="A49" s="309"/>
      <c r="B49" s="309"/>
      <c r="C49" s="309"/>
      <c r="D49" s="309"/>
      <c r="E49" s="310"/>
      <c r="F49" s="310"/>
      <c r="G49" s="310"/>
    </row>
    <row r="50" spans="1:7" s="287" customFormat="1" ht="12.75">
      <c r="A50" s="309"/>
      <c r="B50" s="309"/>
      <c r="C50" s="309"/>
      <c r="D50" s="309"/>
      <c r="E50" s="310"/>
      <c r="F50" s="310"/>
      <c r="G50" s="310"/>
    </row>
    <row r="51" spans="1:7" s="287" customFormat="1" ht="12.75">
      <c r="A51" s="309"/>
      <c r="B51" s="309"/>
      <c r="C51" s="309"/>
      <c r="D51" s="309"/>
      <c r="E51" s="310"/>
      <c r="F51" s="310"/>
      <c r="G51" s="310"/>
    </row>
    <row r="52" spans="1:7" s="287" customFormat="1" ht="12.75">
      <c r="A52" s="309"/>
      <c r="B52" s="309"/>
      <c r="C52" s="309"/>
      <c r="D52" s="309"/>
      <c r="E52" s="310"/>
      <c r="F52" s="310"/>
      <c r="G52" s="310"/>
    </row>
    <row r="53" spans="1:7" s="287" customFormat="1" ht="12.75">
      <c r="A53" s="309"/>
      <c r="B53" s="309"/>
      <c r="C53" s="309"/>
      <c r="D53" s="309"/>
      <c r="E53" s="310"/>
      <c r="F53" s="310"/>
      <c r="G53" s="310"/>
    </row>
    <row r="54" spans="1:7" s="287" customFormat="1" ht="12.75">
      <c r="A54" s="309"/>
      <c r="B54" s="309"/>
      <c r="C54" s="309"/>
      <c r="D54" s="309"/>
      <c r="E54" s="310"/>
      <c r="F54" s="310"/>
      <c r="G54" s="310"/>
    </row>
    <row r="55" spans="1:7" s="287" customFormat="1" ht="12.75">
      <c r="A55" s="309"/>
      <c r="B55" s="309"/>
      <c r="C55" s="309"/>
      <c r="D55" s="309"/>
      <c r="E55" s="310"/>
      <c r="F55" s="310"/>
      <c r="G55" s="310"/>
    </row>
    <row r="56" spans="1:7" s="287" customFormat="1" ht="12.75">
      <c r="A56" s="309"/>
      <c r="B56" s="309"/>
      <c r="C56" s="309"/>
      <c r="D56" s="309"/>
      <c r="E56" s="310"/>
      <c r="F56" s="310"/>
      <c r="G56" s="310"/>
    </row>
    <row r="57" spans="1:7" s="287" customFormat="1" ht="12.75">
      <c r="A57" s="309"/>
      <c r="B57" s="309"/>
      <c r="C57" s="309"/>
      <c r="D57" s="309"/>
      <c r="E57" s="310"/>
      <c r="F57" s="310"/>
      <c r="G57" s="310"/>
    </row>
    <row r="58" spans="1:7" s="287" customFormat="1" ht="12.75">
      <c r="A58" s="309"/>
      <c r="B58" s="309"/>
      <c r="C58" s="309"/>
      <c r="D58" s="309"/>
      <c r="E58" s="310"/>
      <c r="F58" s="310"/>
      <c r="G58" s="310"/>
    </row>
    <row r="59" spans="1:7" s="287" customFormat="1" ht="12.75">
      <c r="A59" s="309"/>
      <c r="B59" s="309"/>
      <c r="C59" s="309"/>
      <c r="D59" s="309"/>
      <c r="E59" s="310"/>
      <c r="F59" s="310"/>
      <c r="G59" s="310"/>
    </row>
    <row r="60" spans="1:7" s="287" customFormat="1" ht="12.75">
      <c r="A60" s="309"/>
      <c r="B60" s="309"/>
      <c r="C60" s="309"/>
      <c r="D60" s="309"/>
      <c r="E60" s="310"/>
      <c r="F60" s="310"/>
      <c r="G60" s="310"/>
    </row>
    <row r="61" spans="1:7" s="287" customFormat="1" ht="12.75">
      <c r="A61" s="309"/>
      <c r="B61" s="309"/>
      <c r="C61" s="309"/>
      <c r="D61" s="309"/>
      <c r="E61" s="310"/>
      <c r="F61" s="310"/>
      <c r="G61" s="310"/>
    </row>
    <row r="62" spans="1:7" s="287" customFormat="1" ht="12.75">
      <c r="A62" s="309"/>
      <c r="B62" s="309"/>
      <c r="C62" s="309"/>
      <c r="D62" s="309"/>
      <c r="E62" s="310"/>
      <c r="F62" s="310"/>
      <c r="G62" s="310"/>
    </row>
    <row r="63" spans="1:7" s="287" customFormat="1" ht="12.75">
      <c r="A63" s="309"/>
      <c r="B63" s="309"/>
      <c r="C63" s="309"/>
      <c r="D63" s="309"/>
      <c r="E63" s="310"/>
      <c r="F63" s="310"/>
      <c r="G63" s="310"/>
    </row>
    <row r="64" spans="1:7" s="287" customFormat="1" ht="12.75">
      <c r="A64" s="309"/>
      <c r="B64" s="309"/>
      <c r="C64" s="309"/>
      <c r="D64" s="309"/>
      <c r="E64" s="310"/>
      <c r="F64" s="310"/>
      <c r="G64" s="310"/>
    </row>
    <row r="65" spans="1:7" s="287" customFormat="1" ht="12.75">
      <c r="A65" s="309"/>
      <c r="B65" s="309"/>
      <c r="C65" s="309"/>
      <c r="D65" s="309"/>
      <c r="E65" s="310"/>
      <c r="F65" s="310"/>
      <c r="G65" s="310"/>
    </row>
    <row r="66" spans="1:7" s="287" customFormat="1" ht="12.75">
      <c r="A66" s="309"/>
      <c r="B66" s="309"/>
      <c r="C66" s="309"/>
      <c r="D66" s="309"/>
      <c r="E66" s="310"/>
      <c r="F66" s="310"/>
      <c r="G66" s="310"/>
    </row>
    <row r="67" spans="1:7" s="287" customFormat="1" ht="12.75">
      <c r="A67" s="309"/>
      <c r="B67" s="309"/>
      <c r="C67" s="309"/>
      <c r="D67" s="309"/>
      <c r="E67" s="310"/>
      <c r="F67" s="310"/>
      <c r="G67" s="310"/>
    </row>
    <row r="68" spans="1:7" s="287" customFormat="1" ht="12.75">
      <c r="A68" s="309"/>
      <c r="B68" s="309"/>
      <c r="C68" s="309"/>
      <c r="D68" s="309"/>
      <c r="E68" s="310"/>
      <c r="F68" s="310"/>
      <c r="G68" s="310"/>
    </row>
    <row r="69" spans="1:7" s="287" customFormat="1" ht="12.75">
      <c r="A69" s="309"/>
      <c r="B69" s="309"/>
      <c r="C69" s="309"/>
      <c r="D69" s="309"/>
      <c r="E69" s="310"/>
      <c r="F69" s="310"/>
      <c r="G69" s="310"/>
    </row>
    <row r="70" spans="1:7" s="287" customFormat="1" ht="12.75">
      <c r="A70" s="309"/>
      <c r="B70" s="309"/>
      <c r="C70" s="309"/>
      <c r="D70" s="309"/>
      <c r="E70" s="310"/>
      <c r="F70" s="310"/>
      <c r="G70" s="310"/>
    </row>
    <row r="71" spans="1:7" s="287" customFormat="1" ht="12.75">
      <c r="A71" s="309"/>
      <c r="B71" s="309"/>
      <c r="C71" s="309"/>
      <c r="D71" s="309"/>
      <c r="E71" s="310"/>
      <c r="F71" s="310"/>
      <c r="G71" s="310"/>
    </row>
    <row r="72" spans="1:7" s="287" customFormat="1" ht="12.75">
      <c r="A72" s="309"/>
      <c r="B72" s="309"/>
      <c r="C72" s="309"/>
      <c r="D72" s="309"/>
      <c r="E72" s="310"/>
      <c r="F72" s="310"/>
      <c r="G72" s="310"/>
    </row>
    <row r="73" spans="1:7" s="287" customFormat="1" ht="12.75">
      <c r="A73" s="309"/>
      <c r="B73" s="309"/>
      <c r="C73" s="309"/>
      <c r="D73" s="309"/>
      <c r="E73" s="310"/>
      <c r="F73" s="310"/>
      <c r="G73" s="310"/>
    </row>
    <row r="74" spans="1:7" s="287" customFormat="1" ht="12.75">
      <c r="A74" s="309"/>
      <c r="B74" s="309"/>
      <c r="C74" s="309"/>
      <c r="D74" s="309"/>
      <c r="E74" s="310"/>
      <c r="F74" s="310"/>
      <c r="G74" s="310"/>
    </row>
    <row r="75" spans="1:7" s="287" customFormat="1" ht="12.75">
      <c r="A75" s="309"/>
      <c r="B75" s="309"/>
      <c r="C75" s="309"/>
      <c r="D75" s="309"/>
      <c r="E75" s="310"/>
      <c r="F75" s="310"/>
      <c r="G75" s="310"/>
    </row>
    <row r="76" spans="1:7" s="287" customFormat="1" ht="12.75">
      <c r="A76" s="309"/>
      <c r="B76" s="309"/>
      <c r="C76" s="309"/>
      <c r="D76" s="309"/>
      <c r="E76" s="310"/>
      <c r="F76" s="310"/>
      <c r="G76" s="310"/>
    </row>
    <row r="77" spans="1:7" s="287" customFormat="1" ht="12.75">
      <c r="A77" s="309"/>
      <c r="B77" s="309"/>
      <c r="C77" s="309"/>
      <c r="D77" s="309"/>
      <c r="E77" s="310"/>
      <c r="F77" s="310"/>
      <c r="G77" s="310"/>
    </row>
    <row r="78" spans="1:7" s="287" customFormat="1" ht="12.75">
      <c r="A78" s="309"/>
      <c r="B78" s="309"/>
      <c r="C78" s="309"/>
      <c r="D78" s="309"/>
      <c r="E78" s="310"/>
      <c r="F78" s="310"/>
      <c r="G78" s="310"/>
    </row>
    <row r="79" spans="1:7" s="287" customFormat="1" ht="12.75">
      <c r="A79" s="309"/>
      <c r="B79" s="309"/>
      <c r="C79" s="309"/>
      <c r="D79" s="309"/>
      <c r="E79" s="310"/>
      <c r="F79" s="310"/>
      <c r="G79" s="310"/>
    </row>
    <row r="80" spans="1:7" s="287" customFormat="1" ht="12.75">
      <c r="A80" s="309"/>
      <c r="B80" s="309"/>
      <c r="C80" s="309"/>
      <c r="D80" s="309"/>
      <c r="E80" s="310"/>
      <c r="F80" s="310"/>
      <c r="G80" s="310"/>
    </row>
    <row r="81" spans="1:7 16327:16383" s="287" customFormat="1" ht="12.75">
      <c r="A81" s="309"/>
      <c r="B81" s="309"/>
      <c r="C81" s="309"/>
      <c r="D81" s="309"/>
      <c r="E81" s="310"/>
      <c r="F81" s="310"/>
      <c r="G81" s="310"/>
    </row>
    <row r="82" spans="1:7 16327:16383" s="287" customFormat="1" ht="12.75">
      <c r="A82" s="309"/>
      <c r="B82" s="309"/>
      <c r="C82" s="309"/>
      <c r="D82" s="309"/>
      <c r="E82" s="310"/>
      <c r="F82" s="310"/>
      <c r="G82" s="310"/>
    </row>
    <row r="83" spans="1:7 16327:16383" s="287" customFormat="1" ht="12.75">
      <c r="A83" s="309"/>
      <c r="B83" s="309"/>
      <c r="C83" s="309"/>
      <c r="D83" s="309"/>
      <c r="E83" s="310"/>
      <c r="F83" s="310"/>
      <c r="G83" s="310"/>
    </row>
    <row r="84" spans="1:7 16327:16383" s="287" customFormat="1" ht="12.75">
      <c r="A84" s="309"/>
      <c r="B84" s="309"/>
      <c r="C84" s="309"/>
      <c r="D84" s="309"/>
      <c r="E84" s="310"/>
      <c r="F84" s="310"/>
      <c r="G84" s="310"/>
    </row>
    <row r="85" spans="1:7 16327:16383" s="287" customFormat="1" ht="12.75">
      <c r="A85" s="309"/>
      <c r="B85" s="309"/>
      <c r="C85" s="309"/>
      <c r="D85" s="309"/>
      <c r="E85" s="310"/>
      <c r="F85" s="310"/>
      <c r="G85" s="310"/>
    </row>
    <row r="86" spans="1:7 16327:16383" s="287" customFormat="1" ht="12.75">
      <c r="A86" s="309"/>
      <c r="B86" s="309"/>
      <c r="C86" s="309"/>
      <c r="D86" s="309"/>
      <c r="E86" s="310"/>
      <c r="F86" s="310"/>
      <c r="G86" s="310"/>
    </row>
    <row r="87" spans="1:7 16327:16383" s="287" customFormat="1" ht="12.75">
      <c r="A87" s="309"/>
      <c r="B87" s="309"/>
      <c r="C87" s="309"/>
      <c r="D87" s="309"/>
      <c r="E87" s="310"/>
      <c r="F87" s="310"/>
      <c r="G87" s="310"/>
    </row>
    <row r="88" spans="1:7 16327:16383" s="287" customFormat="1" ht="12.75">
      <c r="A88" s="309"/>
      <c r="B88" s="309"/>
      <c r="C88" s="309"/>
      <c r="D88" s="309"/>
      <c r="E88" s="310"/>
      <c r="F88" s="310"/>
      <c r="G88" s="310"/>
    </row>
    <row r="89" spans="1:7 16327:16383" s="287" customFormat="1" ht="12.75">
      <c r="A89" s="309"/>
      <c r="B89" s="309"/>
      <c r="C89" s="309"/>
      <c r="D89" s="309"/>
      <c r="E89" s="310"/>
      <c r="F89" s="310"/>
      <c r="G89" s="310"/>
    </row>
    <row r="90" spans="1:7 16327:16383" s="287" customFormat="1" ht="12.75">
      <c r="A90" s="309"/>
      <c r="B90" s="309"/>
      <c r="C90" s="309"/>
      <c r="D90" s="309"/>
      <c r="E90" s="310"/>
      <c r="F90" s="310"/>
      <c r="G90" s="310"/>
    </row>
    <row r="91" spans="1:7 16327:16383" s="287" customFormat="1">
      <c r="A91" s="309"/>
      <c r="B91" s="309"/>
      <c r="C91" s="309"/>
      <c r="D91" s="309"/>
      <c r="E91" s="310"/>
      <c r="F91" s="310"/>
      <c r="G91" s="310"/>
      <c r="XCY91" s="58"/>
      <c r="XCZ91" s="58"/>
      <c r="XDA91" s="58"/>
      <c r="XDB91" s="58"/>
      <c r="XDC91" s="58"/>
      <c r="XDD91" s="58"/>
      <c r="XDE91" s="58"/>
      <c r="XDF91" s="58"/>
      <c r="XDG91" s="58"/>
      <c r="XDH91" s="58"/>
      <c r="XDI91" s="58"/>
      <c r="XDJ91" s="58"/>
      <c r="XDK91" s="58"/>
      <c r="XDL91" s="58"/>
      <c r="XDM91" s="58"/>
      <c r="XDN91" s="58"/>
      <c r="XDO91" s="58"/>
      <c r="XDP91" s="58"/>
      <c r="XDQ91" s="58"/>
      <c r="XDR91" s="58"/>
      <c r="XDS91" s="58"/>
      <c r="XDT91" s="58"/>
      <c r="XDU91" s="58"/>
      <c r="XDV91" s="58"/>
      <c r="XDW91" s="58"/>
      <c r="XDX91" s="58"/>
      <c r="XDY91" s="58"/>
      <c r="XDZ91" s="58"/>
      <c r="XEA91" s="58"/>
      <c r="XEB91" s="58"/>
      <c r="XEC91" s="58"/>
      <c r="XED91" s="58"/>
      <c r="XEE91" s="58"/>
      <c r="XEF91" s="58"/>
      <c r="XEG91" s="58"/>
      <c r="XEH91" s="58"/>
      <c r="XEI91" s="58"/>
      <c r="XEJ91" s="58"/>
      <c r="XEK91" s="58"/>
      <c r="XEL91" s="58"/>
      <c r="XEM91" s="58"/>
      <c r="XEN91" s="58"/>
      <c r="XEO91" s="58"/>
      <c r="XEP91" s="58"/>
      <c r="XEQ91" s="58"/>
      <c r="XER91" s="58"/>
      <c r="XES91" s="58"/>
      <c r="XET91" s="58"/>
      <c r="XEU91" s="58"/>
      <c r="XEV91" s="58"/>
      <c r="XEW91" s="58"/>
      <c r="XEX91" s="58"/>
      <c r="XEY91" s="58"/>
      <c r="XEZ91" s="58"/>
      <c r="XFA91" s="58"/>
      <c r="XFB91" s="58"/>
      <c r="XFC91" s="58"/>
    </row>
    <row r="92" spans="1:7 16327:16383" s="287" customFormat="1">
      <c r="A92" s="309"/>
      <c r="B92" s="309"/>
      <c r="C92" s="309"/>
      <c r="D92" s="309"/>
      <c r="E92" s="310"/>
      <c r="F92" s="310"/>
      <c r="G92" s="310"/>
      <c r="XCY92" s="58"/>
      <c r="XCZ92" s="58"/>
      <c r="XDA92" s="58"/>
      <c r="XDB92" s="58"/>
      <c r="XDC92" s="58"/>
      <c r="XDD92" s="58"/>
      <c r="XDE92" s="58"/>
      <c r="XDF92" s="58"/>
      <c r="XDG92" s="58"/>
      <c r="XDH92" s="58"/>
      <c r="XDI92" s="58"/>
      <c r="XDJ92" s="58"/>
      <c r="XDK92" s="58"/>
      <c r="XDL92" s="58"/>
      <c r="XDM92" s="58"/>
      <c r="XDN92" s="58"/>
      <c r="XDO92" s="58"/>
      <c r="XDP92" s="58"/>
      <c r="XDQ92" s="58"/>
      <c r="XDR92" s="58"/>
      <c r="XDS92" s="58"/>
      <c r="XDT92" s="58"/>
      <c r="XDU92" s="58"/>
      <c r="XDV92" s="58"/>
      <c r="XDW92" s="58"/>
      <c r="XDX92" s="58"/>
      <c r="XDY92" s="58"/>
      <c r="XDZ92" s="58"/>
      <c r="XEA92" s="58"/>
      <c r="XEB92" s="58"/>
      <c r="XEC92" s="58"/>
      <c r="XED92" s="58"/>
      <c r="XEE92" s="58"/>
      <c r="XEF92" s="58"/>
      <c r="XEG92" s="58"/>
      <c r="XEH92" s="58"/>
      <c r="XEI92" s="58"/>
      <c r="XEJ92" s="58"/>
      <c r="XEK92" s="58"/>
      <c r="XEL92" s="58"/>
      <c r="XEM92" s="58"/>
      <c r="XEN92" s="58"/>
      <c r="XEO92" s="58"/>
      <c r="XEP92" s="58"/>
      <c r="XEQ92" s="58"/>
      <c r="XER92" s="58"/>
      <c r="XES92" s="58"/>
      <c r="XET92" s="58"/>
      <c r="XEU92" s="58"/>
      <c r="XEV92" s="58"/>
      <c r="XEW92" s="58"/>
      <c r="XEX92" s="58"/>
      <c r="XEY92" s="58"/>
      <c r="XEZ92" s="58"/>
      <c r="XFA92" s="58"/>
      <c r="XFB92" s="58"/>
      <c r="XFC92" s="58"/>
    </row>
    <row r="93" spans="1:7 16327:16383" s="287" customFormat="1">
      <c r="A93" s="309"/>
      <c r="B93" s="309"/>
      <c r="C93" s="309"/>
      <c r="D93" s="309"/>
      <c r="E93" s="310"/>
      <c r="F93" s="310"/>
      <c r="G93" s="310"/>
      <c r="XCY93" s="58"/>
      <c r="XCZ93" s="58"/>
      <c r="XDA93" s="58"/>
      <c r="XDB93" s="58"/>
      <c r="XDC93" s="58"/>
      <c r="XDD93" s="58"/>
      <c r="XDE93" s="58"/>
      <c r="XDF93" s="58"/>
      <c r="XDG93" s="58"/>
      <c r="XDH93" s="58"/>
      <c r="XDI93" s="58"/>
      <c r="XDJ93" s="58"/>
      <c r="XDK93" s="58"/>
      <c r="XDL93" s="58"/>
      <c r="XDM93" s="58"/>
      <c r="XDN93" s="58"/>
      <c r="XDO93" s="58"/>
      <c r="XDP93" s="58"/>
      <c r="XDQ93" s="58"/>
      <c r="XDR93" s="58"/>
      <c r="XDS93" s="58"/>
      <c r="XDT93" s="58"/>
      <c r="XDU93" s="58"/>
      <c r="XDV93" s="58"/>
      <c r="XDW93" s="58"/>
      <c r="XDX93" s="58"/>
      <c r="XDY93" s="58"/>
      <c r="XDZ93" s="58"/>
      <c r="XEA93" s="58"/>
      <c r="XEB93" s="58"/>
      <c r="XEC93" s="58"/>
      <c r="XED93" s="58"/>
      <c r="XEE93" s="58"/>
      <c r="XEF93" s="58"/>
      <c r="XEG93" s="58"/>
      <c r="XEH93" s="58"/>
      <c r="XEI93" s="58"/>
      <c r="XEJ93" s="58"/>
      <c r="XEK93" s="58"/>
      <c r="XEL93" s="58"/>
      <c r="XEM93" s="58"/>
      <c r="XEN93" s="58"/>
      <c r="XEO93" s="58"/>
      <c r="XEP93" s="58"/>
      <c r="XEQ93" s="58"/>
      <c r="XER93" s="58"/>
      <c r="XES93" s="58"/>
      <c r="XET93" s="58"/>
      <c r="XEU93" s="58"/>
      <c r="XEV93" s="58"/>
      <c r="XEW93" s="58"/>
      <c r="XEX93" s="58"/>
      <c r="XEY93" s="58"/>
      <c r="XEZ93" s="58"/>
      <c r="XFA93" s="58"/>
      <c r="XFB93" s="58"/>
      <c r="XFC93" s="58"/>
    </row>
    <row r="94" spans="1:7 16327:16383" s="287" customFormat="1">
      <c r="A94" s="309"/>
      <c r="B94" s="309"/>
      <c r="C94" s="309"/>
      <c r="D94" s="309"/>
      <c r="E94" s="310"/>
      <c r="F94" s="310"/>
      <c r="G94" s="310"/>
      <c r="XCY94" s="58"/>
      <c r="XCZ94" s="58"/>
      <c r="XDA94" s="58"/>
      <c r="XDB94" s="58"/>
      <c r="XDC94" s="58"/>
      <c r="XDD94" s="58"/>
      <c r="XDE94" s="58"/>
      <c r="XDF94" s="58"/>
      <c r="XDG94" s="58"/>
      <c r="XDH94" s="58"/>
      <c r="XDI94" s="58"/>
      <c r="XDJ94" s="58"/>
      <c r="XDK94" s="58"/>
      <c r="XDL94" s="58"/>
      <c r="XDM94" s="58"/>
      <c r="XDN94" s="58"/>
      <c r="XDO94" s="58"/>
      <c r="XDP94" s="58"/>
      <c r="XDQ94" s="58"/>
      <c r="XDR94" s="58"/>
      <c r="XDS94" s="58"/>
      <c r="XDT94" s="58"/>
      <c r="XDU94" s="58"/>
      <c r="XDV94" s="58"/>
      <c r="XDW94" s="58"/>
      <c r="XDX94" s="58"/>
      <c r="XDY94" s="58"/>
      <c r="XDZ94" s="58"/>
      <c r="XEA94" s="58"/>
      <c r="XEB94" s="58"/>
      <c r="XEC94" s="58"/>
      <c r="XED94" s="58"/>
      <c r="XEE94" s="58"/>
      <c r="XEF94" s="58"/>
      <c r="XEG94" s="58"/>
      <c r="XEH94" s="58"/>
      <c r="XEI94" s="58"/>
      <c r="XEJ94" s="58"/>
      <c r="XEK94" s="58"/>
      <c r="XEL94" s="58"/>
      <c r="XEM94" s="58"/>
      <c r="XEN94" s="58"/>
      <c r="XEO94" s="58"/>
      <c r="XEP94" s="58"/>
      <c r="XEQ94" s="58"/>
      <c r="XER94" s="58"/>
      <c r="XES94" s="58"/>
      <c r="XET94" s="58"/>
      <c r="XEU94" s="58"/>
      <c r="XEV94" s="58"/>
      <c r="XEW94" s="58"/>
      <c r="XEX94" s="58"/>
      <c r="XEY94" s="58"/>
      <c r="XEZ94" s="58"/>
      <c r="XFA94" s="58"/>
      <c r="XFB94" s="58"/>
      <c r="XFC94" s="58"/>
    </row>
    <row r="95" spans="1:7 16327:16383" s="287" customFormat="1">
      <c r="A95" s="309"/>
      <c r="B95" s="309"/>
      <c r="C95" s="309"/>
      <c r="D95" s="309"/>
      <c r="E95" s="310"/>
      <c r="F95" s="310"/>
      <c r="G95" s="310"/>
      <c r="XCY95" s="58"/>
      <c r="XCZ95" s="58"/>
      <c r="XDA95" s="58"/>
      <c r="XDB95" s="58"/>
      <c r="XDC95" s="58"/>
      <c r="XDD95" s="58"/>
      <c r="XDE95" s="58"/>
      <c r="XDF95" s="58"/>
      <c r="XDG95" s="58"/>
      <c r="XDH95" s="58"/>
      <c r="XDI95" s="58"/>
      <c r="XDJ95" s="58"/>
      <c r="XDK95" s="58"/>
      <c r="XDL95" s="58"/>
      <c r="XDM95" s="58"/>
      <c r="XDN95" s="58"/>
      <c r="XDO95" s="58"/>
      <c r="XDP95" s="58"/>
      <c r="XDQ95" s="58"/>
      <c r="XDR95" s="58"/>
      <c r="XDS95" s="58"/>
      <c r="XDT95" s="58"/>
      <c r="XDU95" s="58"/>
      <c r="XDV95" s="58"/>
      <c r="XDW95" s="58"/>
      <c r="XDX95" s="58"/>
      <c r="XDY95" s="58"/>
      <c r="XDZ95" s="58"/>
      <c r="XEA95" s="58"/>
      <c r="XEB95" s="58"/>
      <c r="XEC95" s="58"/>
      <c r="XED95" s="58"/>
      <c r="XEE95" s="58"/>
      <c r="XEF95" s="58"/>
      <c r="XEG95" s="58"/>
      <c r="XEH95" s="58"/>
      <c r="XEI95" s="58"/>
      <c r="XEJ95" s="58"/>
      <c r="XEK95" s="58"/>
      <c r="XEL95" s="58"/>
      <c r="XEM95" s="58"/>
      <c r="XEN95" s="58"/>
      <c r="XEO95" s="58"/>
      <c r="XEP95" s="58"/>
      <c r="XEQ95" s="58"/>
      <c r="XER95" s="58"/>
      <c r="XES95" s="58"/>
      <c r="XET95" s="58"/>
      <c r="XEU95" s="58"/>
      <c r="XEV95" s="58"/>
      <c r="XEW95" s="58"/>
      <c r="XEX95" s="58"/>
      <c r="XEY95" s="58"/>
      <c r="XEZ95" s="58"/>
      <c r="XFA95" s="58"/>
      <c r="XFB95" s="58"/>
      <c r="XFC95" s="58"/>
    </row>
    <row r="96" spans="1:7 16327:16383" s="287" customFormat="1">
      <c r="A96" s="309"/>
      <c r="B96" s="309"/>
      <c r="C96" s="309"/>
      <c r="D96" s="309"/>
      <c r="E96" s="310"/>
      <c r="F96" s="310"/>
      <c r="G96" s="310"/>
      <c r="XCY96" s="58"/>
      <c r="XCZ96" s="58"/>
      <c r="XDA96" s="58"/>
      <c r="XDB96" s="58"/>
      <c r="XDC96" s="58"/>
      <c r="XDD96" s="58"/>
      <c r="XDE96" s="58"/>
      <c r="XDF96" s="58"/>
      <c r="XDG96" s="58"/>
      <c r="XDH96" s="58"/>
      <c r="XDI96" s="58"/>
      <c r="XDJ96" s="58"/>
      <c r="XDK96" s="58"/>
      <c r="XDL96" s="58"/>
      <c r="XDM96" s="58"/>
      <c r="XDN96" s="58"/>
      <c r="XDO96" s="58"/>
      <c r="XDP96" s="58"/>
      <c r="XDQ96" s="58"/>
      <c r="XDR96" s="58"/>
      <c r="XDS96" s="58"/>
      <c r="XDT96" s="58"/>
      <c r="XDU96" s="58"/>
      <c r="XDV96" s="58"/>
      <c r="XDW96" s="58"/>
      <c r="XDX96" s="58"/>
      <c r="XDY96" s="58"/>
      <c r="XDZ96" s="58"/>
      <c r="XEA96" s="58"/>
      <c r="XEB96" s="58"/>
      <c r="XEC96" s="58"/>
      <c r="XED96" s="58"/>
      <c r="XEE96" s="58"/>
      <c r="XEF96" s="58"/>
      <c r="XEG96" s="58"/>
      <c r="XEH96" s="58"/>
      <c r="XEI96" s="58"/>
      <c r="XEJ96" s="58"/>
      <c r="XEK96" s="58"/>
      <c r="XEL96" s="58"/>
      <c r="XEM96" s="58"/>
      <c r="XEN96" s="58"/>
      <c r="XEO96" s="58"/>
      <c r="XEP96" s="58"/>
      <c r="XEQ96" s="58"/>
      <c r="XER96" s="58"/>
      <c r="XES96" s="58"/>
      <c r="XET96" s="58"/>
      <c r="XEU96" s="58"/>
      <c r="XEV96" s="58"/>
      <c r="XEW96" s="58"/>
      <c r="XEX96" s="58"/>
      <c r="XEY96" s="58"/>
      <c r="XEZ96" s="58"/>
      <c r="XFA96" s="58"/>
      <c r="XFB96" s="58"/>
      <c r="XFC96" s="58"/>
    </row>
    <row r="97" spans="1:7 16327:16383" s="287" customFormat="1">
      <c r="A97" s="309"/>
      <c r="B97" s="309"/>
      <c r="C97" s="309"/>
      <c r="D97" s="309"/>
      <c r="E97" s="310"/>
      <c r="F97" s="310"/>
      <c r="G97" s="310"/>
      <c r="XCY97" s="58"/>
      <c r="XCZ97" s="58"/>
      <c r="XDA97" s="58"/>
      <c r="XDB97" s="58"/>
      <c r="XDC97" s="58"/>
      <c r="XDD97" s="58"/>
      <c r="XDE97" s="58"/>
      <c r="XDF97" s="58"/>
      <c r="XDG97" s="58"/>
      <c r="XDH97" s="58"/>
      <c r="XDI97" s="58"/>
      <c r="XDJ97" s="58"/>
      <c r="XDK97" s="58"/>
      <c r="XDL97" s="58"/>
      <c r="XDM97" s="58"/>
      <c r="XDN97" s="58"/>
      <c r="XDO97" s="58"/>
      <c r="XDP97" s="58"/>
      <c r="XDQ97" s="58"/>
      <c r="XDR97" s="58"/>
      <c r="XDS97" s="58"/>
      <c r="XDT97" s="58"/>
      <c r="XDU97" s="58"/>
      <c r="XDV97" s="58"/>
      <c r="XDW97" s="58"/>
      <c r="XDX97" s="58"/>
      <c r="XDY97" s="58"/>
      <c r="XDZ97" s="58"/>
      <c r="XEA97" s="58"/>
      <c r="XEB97" s="58"/>
      <c r="XEC97" s="58"/>
      <c r="XED97" s="58"/>
      <c r="XEE97" s="58"/>
      <c r="XEF97" s="58"/>
      <c r="XEG97" s="58"/>
      <c r="XEH97" s="58"/>
      <c r="XEI97" s="58"/>
      <c r="XEJ97" s="58"/>
      <c r="XEK97" s="58"/>
      <c r="XEL97" s="58"/>
      <c r="XEM97" s="58"/>
      <c r="XEN97" s="58"/>
      <c r="XEO97" s="58"/>
      <c r="XEP97" s="58"/>
      <c r="XEQ97" s="58"/>
      <c r="XER97" s="58"/>
      <c r="XES97" s="58"/>
      <c r="XET97" s="58"/>
      <c r="XEU97" s="58"/>
      <c r="XEV97" s="58"/>
      <c r="XEW97" s="58"/>
      <c r="XEX97" s="58"/>
      <c r="XEY97" s="58"/>
      <c r="XEZ97" s="58"/>
      <c r="XFA97" s="58"/>
      <c r="XFB97" s="58"/>
      <c r="XFC97" s="58"/>
    </row>
    <row r="98" spans="1:7 16327:16383" s="287" customFormat="1">
      <c r="A98" s="309"/>
      <c r="B98" s="309"/>
      <c r="C98" s="309"/>
      <c r="D98" s="309"/>
      <c r="E98" s="310"/>
      <c r="F98" s="310"/>
      <c r="G98" s="310"/>
      <c r="XCY98" s="58"/>
      <c r="XCZ98" s="58"/>
      <c r="XDA98" s="58"/>
      <c r="XDB98" s="58"/>
      <c r="XDC98" s="58"/>
      <c r="XDD98" s="58"/>
      <c r="XDE98" s="58"/>
      <c r="XDF98" s="58"/>
      <c r="XDG98" s="58"/>
      <c r="XDH98" s="58"/>
      <c r="XDI98" s="58"/>
      <c r="XDJ98" s="58"/>
      <c r="XDK98" s="58"/>
      <c r="XDL98" s="58"/>
      <c r="XDM98" s="58"/>
      <c r="XDN98" s="58"/>
      <c r="XDO98" s="58"/>
      <c r="XDP98" s="58"/>
      <c r="XDQ98" s="58"/>
      <c r="XDR98" s="58"/>
      <c r="XDS98" s="58"/>
      <c r="XDT98" s="58"/>
      <c r="XDU98" s="58"/>
      <c r="XDV98" s="58"/>
      <c r="XDW98" s="58"/>
      <c r="XDX98" s="58"/>
      <c r="XDY98" s="58"/>
      <c r="XDZ98" s="58"/>
      <c r="XEA98" s="58"/>
      <c r="XEB98" s="58"/>
      <c r="XEC98" s="58"/>
      <c r="XED98" s="58"/>
      <c r="XEE98" s="58"/>
      <c r="XEF98" s="58"/>
      <c r="XEG98" s="58"/>
      <c r="XEH98" s="58"/>
      <c r="XEI98" s="58"/>
      <c r="XEJ98" s="58"/>
      <c r="XEK98" s="58"/>
      <c r="XEL98" s="58"/>
      <c r="XEM98" s="58"/>
      <c r="XEN98" s="58"/>
      <c r="XEO98" s="58"/>
      <c r="XEP98" s="58"/>
      <c r="XEQ98" s="58"/>
      <c r="XER98" s="58"/>
      <c r="XES98" s="58"/>
      <c r="XET98" s="58"/>
      <c r="XEU98" s="58"/>
      <c r="XEV98" s="58"/>
      <c r="XEW98" s="58"/>
      <c r="XEX98" s="58"/>
      <c r="XEY98" s="58"/>
      <c r="XEZ98" s="58"/>
      <c r="XFA98" s="58"/>
      <c r="XFB98" s="58"/>
      <c r="XFC98" s="58"/>
    </row>
    <row r="99" spans="1:7 16327:16383" s="287" customFormat="1">
      <c r="A99" s="309"/>
      <c r="B99" s="309"/>
      <c r="C99" s="309"/>
      <c r="D99" s="309"/>
      <c r="E99" s="310"/>
      <c r="F99" s="310"/>
      <c r="G99" s="310"/>
      <c r="XCY99" s="58"/>
      <c r="XCZ99" s="58"/>
      <c r="XDA99" s="58"/>
      <c r="XDB99" s="58"/>
      <c r="XDC99" s="58"/>
      <c r="XDD99" s="58"/>
      <c r="XDE99" s="58"/>
      <c r="XDF99" s="58"/>
      <c r="XDG99" s="58"/>
      <c r="XDH99" s="58"/>
      <c r="XDI99" s="58"/>
      <c r="XDJ99" s="58"/>
      <c r="XDK99" s="58"/>
      <c r="XDL99" s="58"/>
      <c r="XDM99" s="58"/>
      <c r="XDN99" s="58"/>
      <c r="XDO99" s="58"/>
      <c r="XDP99" s="58"/>
      <c r="XDQ99" s="58"/>
      <c r="XDR99" s="58"/>
      <c r="XDS99" s="58"/>
      <c r="XDT99" s="58"/>
      <c r="XDU99" s="58"/>
      <c r="XDV99" s="58"/>
      <c r="XDW99" s="58"/>
      <c r="XDX99" s="58"/>
      <c r="XDY99" s="58"/>
      <c r="XDZ99" s="58"/>
      <c r="XEA99" s="58"/>
      <c r="XEB99" s="58"/>
      <c r="XEC99" s="58"/>
      <c r="XED99" s="58"/>
      <c r="XEE99" s="58"/>
      <c r="XEF99" s="58"/>
      <c r="XEG99" s="58"/>
      <c r="XEH99" s="58"/>
      <c r="XEI99" s="58"/>
      <c r="XEJ99" s="58"/>
      <c r="XEK99" s="58"/>
      <c r="XEL99" s="58"/>
      <c r="XEM99" s="58"/>
      <c r="XEN99" s="58"/>
      <c r="XEO99" s="58"/>
      <c r="XEP99" s="58"/>
      <c r="XEQ99" s="58"/>
      <c r="XER99" s="58"/>
      <c r="XES99" s="58"/>
      <c r="XET99" s="58"/>
      <c r="XEU99" s="58"/>
      <c r="XEV99" s="58"/>
      <c r="XEW99" s="58"/>
      <c r="XEX99" s="58"/>
      <c r="XEY99" s="58"/>
      <c r="XEZ99" s="58"/>
      <c r="XFA99" s="58"/>
      <c r="XFB99" s="58"/>
      <c r="XFC99" s="58"/>
    </row>
    <row r="100" spans="1:7 16327:16383" s="287" customFormat="1">
      <c r="A100" s="309"/>
      <c r="B100" s="309"/>
      <c r="C100" s="309"/>
      <c r="D100" s="309"/>
      <c r="E100" s="310"/>
      <c r="F100" s="310"/>
      <c r="G100" s="310"/>
      <c r="XCY100" s="58"/>
      <c r="XCZ100" s="58"/>
      <c r="XDA100" s="58"/>
      <c r="XDB100" s="58"/>
      <c r="XDC100" s="58"/>
      <c r="XDD100" s="58"/>
      <c r="XDE100" s="58"/>
      <c r="XDF100" s="58"/>
      <c r="XDG100" s="58"/>
      <c r="XDH100" s="58"/>
      <c r="XDI100" s="58"/>
      <c r="XDJ100" s="58"/>
      <c r="XDK100" s="58"/>
      <c r="XDL100" s="58"/>
      <c r="XDM100" s="58"/>
      <c r="XDN100" s="58"/>
      <c r="XDO100" s="58"/>
      <c r="XDP100" s="58"/>
      <c r="XDQ100" s="58"/>
      <c r="XDR100" s="58"/>
      <c r="XDS100" s="58"/>
      <c r="XDT100" s="58"/>
      <c r="XDU100" s="58"/>
      <c r="XDV100" s="58"/>
      <c r="XDW100" s="58"/>
      <c r="XDX100" s="58"/>
      <c r="XDY100" s="58"/>
      <c r="XDZ100" s="58"/>
      <c r="XEA100" s="58"/>
      <c r="XEB100" s="58"/>
      <c r="XEC100" s="58"/>
      <c r="XED100" s="58"/>
      <c r="XEE100" s="58"/>
      <c r="XEF100" s="58"/>
      <c r="XEG100" s="58"/>
      <c r="XEH100" s="58"/>
      <c r="XEI100" s="58"/>
      <c r="XEJ100" s="58"/>
      <c r="XEK100" s="58"/>
      <c r="XEL100" s="58"/>
      <c r="XEM100" s="58"/>
      <c r="XEN100" s="58"/>
      <c r="XEO100" s="58"/>
      <c r="XEP100" s="58"/>
      <c r="XEQ100" s="58"/>
      <c r="XER100" s="58"/>
      <c r="XES100" s="58"/>
      <c r="XET100" s="58"/>
      <c r="XEU100" s="58"/>
      <c r="XEV100" s="58"/>
      <c r="XEW100" s="58"/>
      <c r="XEX100" s="58"/>
      <c r="XEY100" s="58"/>
      <c r="XEZ100" s="58"/>
      <c r="XFA100" s="58"/>
      <c r="XFB100" s="58"/>
      <c r="XFC100" s="58"/>
    </row>
    <row r="101" spans="1:7 16327:16383" s="287" customFormat="1">
      <c r="A101" s="309"/>
      <c r="B101" s="309"/>
      <c r="C101" s="309"/>
      <c r="D101" s="309"/>
      <c r="E101" s="310"/>
      <c r="F101" s="310"/>
      <c r="G101" s="310"/>
      <c r="XCY101" s="58"/>
      <c r="XCZ101" s="58"/>
      <c r="XDA101" s="58"/>
      <c r="XDB101" s="58"/>
      <c r="XDC101" s="58"/>
      <c r="XDD101" s="58"/>
      <c r="XDE101" s="58"/>
      <c r="XDF101" s="58"/>
      <c r="XDG101" s="58"/>
      <c r="XDH101" s="58"/>
      <c r="XDI101" s="58"/>
      <c r="XDJ101" s="58"/>
      <c r="XDK101" s="58"/>
      <c r="XDL101" s="58"/>
      <c r="XDM101" s="58"/>
      <c r="XDN101" s="58"/>
      <c r="XDO101" s="58"/>
      <c r="XDP101" s="58"/>
      <c r="XDQ101" s="58"/>
      <c r="XDR101" s="58"/>
      <c r="XDS101" s="58"/>
      <c r="XDT101" s="58"/>
      <c r="XDU101" s="58"/>
      <c r="XDV101" s="58"/>
      <c r="XDW101" s="58"/>
      <c r="XDX101" s="58"/>
      <c r="XDY101" s="58"/>
      <c r="XDZ101" s="58"/>
      <c r="XEA101" s="58"/>
      <c r="XEB101" s="58"/>
      <c r="XEC101" s="58"/>
      <c r="XED101" s="58"/>
      <c r="XEE101" s="58"/>
      <c r="XEF101" s="58"/>
      <c r="XEG101" s="58"/>
      <c r="XEH101" s="58"/>
      <c r="XEI101" s="58"/>
      <c r="XEJ101" s="58"/>
      <c r="XEK101" s="58"/>
      <c r="XEL101" s="58"/>
      <c r="XEM101" s="58"/>
      <c r="XEN101" s="58"/>
      <c r="XEO101" s="58"/>
      <c r="XEP101" s="58"/>
      <c r="XEQ101" s="58"/>
      <c r="XER101" s="58"/>
      <c r="XES101" s="58"/>
      <c r="XET101" s="58"/>
      <c r="XEU101" s="58"/>
      <c r="XEV101" s="58"/>
      <c r="XEW101" s="58"/>
      <c r="XEX101" s="58"/>
      <c r="XEY101" s="58"/>
      <c r="XEZ101" s="58"/>
      <c r="XFA101" s="58"/>
      <c r="XFB101" s="58"/>
      <c r="XFC101" s="58"/>
    </row>
    <row r="102" spans="1:7 16327:16383" s="287" customFormat="1">
      <c r="A102" s="309"/>
      <c r="B102" s="309"/>
      <c r="C102" s="309"/>
      <c r="D102" s="309"/>
      <c r="E102" s="310"/>
      <c r="F102" s="310"/>
      <c r="G102" s="310"/>
      <c r="XCY102" s="58"/>
      <c r="XCZ102" s="58"/>
      <c r="XDA102" s="58"/>
      <c r="XDB102" s="58"/>
      <c r="XDC102" s="58"/>
      <c r="XDD102" s="58"/>
      <c r="XDE102" s="58"/>
      <c r="XDF102" s="58"/>
      <c r="XDG102" s="58"/>
      <c r="XDH102" s="58"/>
      <c r="XDI102" s="58"/>
      <c r="XDJ102" s="58"/>
      <c r="XDK102" s="58"/>
      <c r="XDL102" s="58"/>
      <c r="XDM102" s="58"/>
      <c r="XDN102" s="58"/>
      <c r="XDO102" s="58"/>
      <c r="XDP102" s="58"/>
      <c r="XDQ102" s="58"/>
      <c r="XDR102" s="58"/>
      <c r="XDS102" s="58"/>
      <c r="XDT102" s="58"/>
      <c r="XDU102" s="58"/>
      <c r="XDV102" s="58"/>
      <c r="XDW102" s="58"/>
      <c r="XDX102" s="58"/>
      <c r="XDY102" s="58"/>
      <c r="XDZ102" s="58"/>
      <c r="XEA102" s="58"/>
      <c r="XEB102" s="58"/>
      <c r="XEC102" s="58"/>
      <c r="XED102" s="58"/>
      <c r="XEE102" s="58"/>
      <c r="XEF102" s="58"/>
      <c r="XEG102" s="58"/>
      <c r="XEH102" s="58"/>
      <c r="XEI102" s="58"/>
      <c r="XEJ102" s="58"/>
      <c r="XEK102" s="58"/>
      <c r="XEL102" s="58"/>
      <c r="XEM102" s="58"/>
      <c r="XEN102" s="58"/>
      <c r="XEO102" s="58"/>
      <c r="XEP102" s="58"/>
      <c r="XEQ102" s="58"/>
      <c r="XER102" s="58"/>
      <c r="XES102" s="58"/>
      <c r="XET102" s="58"/>
      <c r="XEU102" s="58"/>
      <c r="XEV102" s="58"/>
      <c r="XEW102" s="58"/>
      <c r="XEX102" s="58"/>
      <c r="XEY102" s="58"/>
      <c r="XEZ102" s="58"/>
      <c r="XFA102" s="58"/>
      <c r="XFB102" s="58"/>
      <c r="XFC102" s="58"/>
    </row>
    <row r="103" spans="1:7 16327:16383" s="287" customFormat="1">
      <c r="A103" s="309"/>
      <c r="B103" s="309"/>
      <c r="C103" s="309"/>
      <c r="D103" s="309"/>
      <c r="E103" s="310"/>
      <c r="F103" s="310"/>
      <c r="G103" s="310"/>
      <c r="XCY103" s="58"/>
      <c r="XCZ103" s="58"/>
      <c r="XDA103" s="58"/>
      <c r="XDB103" s="58"/>
      <c r="XDC103" s="58"/>
      <c r="XDD103" s="58"/>
      <c r="XDE103" s="58"/>
      <c r="XDF103" s="58"/>
      <c r="XDG103" s="58"/>
      <c r="XDH103" s="58"/>
      <c r="XDI103" s="58"/>
      <c r="XDJ103" s="58"/>
      <c r="XDK103" s="58"/>
      <c r="XDL103" s="58"/>
      <c r="XDM103" s="58"/>
      <c r="XDN103" s="58"/>
      <c r="XDO103" s="58"/>
      <c r="XDP103" s="58"/>
      <c r="XDQ103" s="58"/>
      <c r="XDR103" s="58"/>
      <c r="XDS103" s="58"/>
      <c r="XDT103" s="58"/>
      <c r="XDU103" s="58"/>
      <c r="XDV103" s="58"/>
      <c r="XDW103" s="58"/>
      <c r="XDX103" s="58"/>
      <c r="XDY103" s="58"/>
      <c r="XDZ103" s="58"/>
      <c r="XEA103" s="58"/>
      <c r="XEB103" s="58"/>
      <c r="XEC103" s="58"/>
      <c r="XED103" s="58"/>
      <c r="XEE103" s="58"/>
      <c r="XEF103" s="58"/>
      <c r="XEG103" s="58"/>
      <c r="XEH103" s="58"/>
      <c r="XEI103" s="58"/>
      <c r="XEJ103" s="58"/>
      <c r="XEK103" s="58"/>
      <c r="XEL103" s="58"/>
      <c r="XEM103" s="58"/>
      <c r="XEN103" s="58"/>
      <c r="XEO103" s="58"/>
      <c r="XEP103" s="58"/>
      <c r="XEQ103" s="58"/>
      <c r="XER103" s="58"/>
      <c r="XES103" s="58"/>
      <c r="XET103" s="58"/>
      <c r="XEU103" s="58"/>
      <c r="XEV103" s="58"/>
      <c r="XEW103" s="58"/>
      <c r="XEX103" s="58"/>
      <c r="XEY103" s="58"/>
      <c r="XEZ103" s="58"/>
      <c r="XFA103" s="58"/>
      <c r="XFB103" s="58"/>
      <c r="XFC103" s="58"/>
    </row>
    <row r="104" spans="1:7 16327:16383" s="287" customFormat="1">
      <c r="A104" s="309"/>
      <c r="B104" s="309"/>
      <c r="C104" s="309"/>
      <c r="D104" s="309"/>
      <c r="E104" s="310"/>
      <c r="F104" s="310"/>
      <c r="G104" s="310"/>
      <c r="XCY104" s="58"/>
      <c r="XCZ104" s="58"/>
      <c r="XDA104" s="58"/>
      <c r="XDB104" s="58"/>
      <c r="XDC104" s="58"/>
      <c r="XDD104" s="58"/>
      <c r="XDE104" s="58"/>
      <c r="XDF104" s="58"/>
      <c r="XDG104" s="58"/>
      <c r="XDH104" s="58"/>
      <c r="XDI104" s="58"/>
      <c r="XDJ104" s="58"/>
      <c r="XDK104" s="58"/>
      <c r="XDL104" s="58"/>
      <c r="XDM104" s="58"/>
      <c r="XDN104" s="58"/>
      <c r="XDO104" s="58"/>
      <c r="XDP104" s="58"/>
      <c r="XDQ104" s="58"/>
      <c r="XDR104" s="58"/>
      <c r="XDS104" s="58"/>
      <c r="XDT104" s="58"/>
      <c r="XDU104" s="58"/>
      <c r="XDV104" s="58"/>
      <c r="XDW104" s="58"/>
      <c r="XDX104" s="58"/>
      <c r="XDY104" s="58"/>
      <c r="XDZ104" s="58"/>
      <c r="XEA104" s="58"/>
      <c r="XEB104" s="58"/>
      <c r="XEC104" s="58"/>
      <c r="XED104" s="58"/>
      <c r="XEE104" s="58"/>
      <c r="XEF104" s="58"/>
      <c r="XEG104" s="58"/>
      <c r="XEH104" s="58"/>
      <c r="XEI104" s="58"/>
      <c r="XEJ104" s="58"/>
      <c r="XEK104" s="58"/>
      <c r="XEL104" s="58"/>
      <c r="XEM104" s="58"/>
      <c r="XEN104" s="58"/>
      <c r="XEO104" s="58"/>
      <c r="XEP104" s="58"/>
      <c r="XEQ104" s="58"/>
      <c r="XER104" s="58"/>
      <c r="XES104" s="58"/>
      <c r="XET104" s="58"/>
      <c r="XEU104" s="58"/>
      <c r="XEV104" s="58"/>
      <c r="XEW104" s="58"/>
      <c r="XEX104" s="58"/>
      <c r="XEY104" s="58"/>
      <c r="XEZ104" s="58"/>
      <c r="XFA104" s="58"/>
      <c r="XFB104" s="58"/>
      <c r="XFC104" s="58"/>
    </row>
    <row r="105" spans="1:7 16327:16383" s="287" customFormat="1">
      <c r="A105" s="309"/>
      <c r="B105" s="309"/>
      <c r="C105" s="309"/>
      <c r="D105" s="309"/>
      <c r="E105" s="310"/>
      <c r="F105" s="310"/>
      <c r="G105" s="310"/>
      <c r="XCY105" s="58"/>
      <c r="XCZ105" s="58"/>
      <c r="XDA105" s="58"/>
      <c r="XDB105" s="58"/>
      <c r="XDC105" s="58"/>
      <c r="XDD105" s="58"/>
      <c r="XDE105" s="58"/>
      <c r="XDF105" s="58"/>
      <c r="XDG105" s="58"/>
      <c r="XDH105" s="58"/>
      <c r="XDI105" s="58"/>
      <c r="XDJ105" s="58"/>
      <c r="XDK105" s="58"/>
      <c r="XDL105" s="58"/>
      <c r="XDM105" s="58"/>
      <c r="XDN105" s="58"/>
      <c r="XDO105" s="58"/>
      <c r="XDP105" s="58"/>
      <c r="XDQ105" s="58"/>
      <c r="XDR105" s="58"/>
      <c r="XDS105" s="58"/>
      <c r="XDT105" s="58"/>
      <c r="XDU105" s="58"/>
      <c r="XDV105" s="58"/>
      <c r="XDW105" s="58"/>
      <c r="XDX105" s="58"/>
      <c r="XDY105" s="58"/>
      <c r="XDZ105" s="58"/>
      <c r="XEA105" s="58"/>
      <c r="XEB105" s="58"/>
      <c r="XEC105" s="58"/>
      <c r="XED105" s="58"/>
      <c r="XEE105" s="58"/>
      <c r="XEF105" s="58"/>
      <c r="XEG105" s="58"/>
      <c r="XEH105" s="58"/>
      <c r="XEI105" s="58"/>
      <c r="XEJ105" s="58"/>
      <c r="XEK105" s="58"/>
      <c r="XEL105" s="58"/>
      <c r="XEM105" s="58"/>
      <c r="XEN105" s="58"/>
      <c r="XEO105" s="58"/>
      <c r="XEP105" s="58"/>
      <c r="XEQ105" s="58"/>
      <c r="XER105" s="58"/>
      <c r="XES105" s="58"/>
      <c r="XET105" s="58"/>
      <c r="XEU105" s="58"/>
      <c r="XEV105" s="58"/>
      <c r="XEW105" s="58"/>
      <c r="XEX105" s="58"/>
      <c r="XEY105" s="58"/>
      <c r="XEZ105" s="58"/>
      <c r="XFA105" s="58"/>
      <c r="XFB105" s="58"/>
      <c r="XFC105" s="58"/>
    </row>
    <row r="106" spans="1:7 16327:16383" s="287" customFormat="1">
      <c r="A106" s="309"/>
      <c r="B106" s="309"/>
      <c r="C106" s="309"/>
      <c r="D106" s="309"/>
      <c r="E106" s="310"/>
      <c r="F106" s="310"/>
      <c r="G106" s="310"/>
      <c r="XCY106" s="58"/>
      <c r="XCZ106" s="58"/>
      <c r="XDA106" s="58"/>
      <c r="XDB106" s="58"/>
      <c r="XDC106" s="58"/>
      <c r="XDD106" s="58"/>
      <c r="XDE106" s="58"/>
      <c r="XDF106" s="58"/>
      <c r="XDG106" s="58"/>
      <c r="XDH106" s="58"/>
      <c r="XDI106" s="58"/>
      <c r="XDJ106" s="58"/>
      <c r="XDK106" s="58"/>
      <c r="XDL106" s="58"/>
      <c r="XDM106" s="58"/>
      <c r="XDN106" s="58"/>
      <c r="XDO106" s="58"/>
      <c r="XDP106" s="58"/>
      <c r="XDQ106" s="58"/>
      <c r="XDR106" s="58"/>
      <c r="XDS106" s="58"/>
      <c r="XDT106" s="58"/>
      <c r="XDU106" s="58"/>
      <c r="XDV106" s="58"/>
      <c r="XDW106" s="58"/>
      <c r="XDX106" s="58"/>
      <c r="XDY106" s="58"/>
      <c r="XDZ106" s="58"/>
      <c r="XEA106" s="58"/>
      <c r="XEB106" s="58"/>
      <c r="XEC106" s="58"/>
      <c r="XED106" s="58"/>
      <c r="XEE106" s="58"/>
      <c r="XEF106" s="58"/>
      <c r="XEG106" s="58"/>
      <c r="XEH106" s="58"/>
      <c r="XEI106" s="58"/>
      <c r="XEJ106" s="58"/>
      <c r="XEK106" s="58"/>
      <c r="XEL106" s="58"/>
      <c r="XEM106" s="58"/>
      <c r="XEN106" s="58"/>
      <c r="XEO106" s="58"/>
      <c r="XEP106" s="58"/>
      <c r="XEQ106" s="58"/>
      <c r="XER106" s="58"/>
      <c r="XES106" s="58"/>
      <c r="XET106" s="58"/>
      <c r="XEU106" s="58"/>
      <c r="XEV106" s="58"/>
      <c r="XEW106" s="58"/>
      <c r="XEX106" s="58"/>
      <c r="XEY106" s="58"/>
      <c r="XEZ106" s="58"/>
      <c r="XFA106" s="58"/>
      <c r="XFB106" s="58"/>
      <c r="XFC106" s="58"/>
    </row>
    <row r="107" spans="1:7 16327:16383" s="287" customFormat="1">
      <c r="A107" s="309"/>
      <c r="B107" s="309"/>
      <c r="C107" s="309"/>
      <c r="D107" s="309"/>
      <c r="E107" s="310"/>
      <c r="F107" s="310"/>
      <c r="G107" s="310"/>
      <c r="XCY107" s="58"/>
      <c r="XCZ107" s="58"/>
      <c r="XDA107" s="58"/>
      <c r="XDB107" s="58"/>
      <c r="XDC107" s="58"/>
      <c r="XDD107" s="58"/>
      <c r="XDE107" s="58"/>
      <c r="XDF107" s="58"/>
      <c r="XDG107" s="58"/>
      <c r="XDH107" s="58"/>
      <c r="XDI107" s="58"/>
      <c r="XDJ107" s="58"/>
      <c r="XDK107" s="58"/>
      <c r="XDL107" s="58"/>
      <c r="XDM107" s="58"/>
      <c r="XDN107" s="58"/>
      <c r="XDO107" s="58"/>
      <c r="XDP107" s="58"/>
      <c r="XDQ107" s="58"/>
      <c r="XDR107" s="58"/>
      <c r="XDS107" s="58"/>
      <c r="XDT107" s="58"/>
      <c r="XDU107" s="58"/>
      <c r="XDV107" s="58"/>
      <c r="XDW107" s="58"/>
      <c r="XDX107" s="58"/>
      <c r="XDY107" s="58"/>
      <c r="XDZ107" s="58"/>
      <c r="XEA107" s="58"/>
      <c r="XEB107" s="58"/>
      <c r="XEC107" s="58"/>
      <c r="XED107" s="58"/>
      <c r="XEE107" s="58"/>
      <c r="XEF107" s="58"/>
      <c r="XEG107" s="58"/>
      <c r="XEH107" s="58"/>
      <c r="XEI107" s="58"/>
      <c r="XEJ107" s="58"/>
      <c r="XEK107" s="58"/>
      <c r="XEL107" s="58"/>
      <c r="XEM107" s="58"/>
      <c r="XEN107" s="58"/>
      <c r="XEO107" s="58"/>
      <c r="XEP107" s="58"/>
      <c r="XEQ107" s="58"/>
      <c r="XER107" s="58"/>
      <c r="XES107" s="58"/>
      <c r="XET107" s="58"/>
      <c r="XEU107" s="58"/>
      <c r="XEV107" s="58"/>
      <c r="XEW107" s="58"/>
      <c r="XEX107" s="58"/>
      <c r="XEY107" s="58"/>
      <c r="XEZ107" s="58"/>
      <c r="XFA107" s="58"/>
      <c r="XFB107" s="58"/>
      <c r="XFC107" s="58"/>
    </row>
    <row r="108" spans="1:7 16327:16383" s="287" customFormat="1">
      <c r="A108" s="309"/>
      <c r="B108" s="309"/>
      <c r="C108" s="309"/>
      <c r="D108" s="309"/>
      <c r="E108" s="310"/>
      <c r="F108" s="310"/>
      <c r="G108" s="310"/>
      <c r="XCY108" s="58"/>
      <c r="XCZ108" s="58"/>
      <c r="XDA108" s="58"/>
      <c r="XDB108" s="58"/>
      <c r="XDC108" s="58"/>
      <c r="XDD108" s="58"/>
      <c r="XDE108" s="58"/>
      <c r="XDF108" s="58"/>
      <c r="XDG108" s="58"/>
      <c r="XDH108" s="58"/>
      <c r="XDI108" s="58"/>
      <c r="XDJ108" s="58"/>
      <c r="XDK108" s="58"/>
      <c r="XDL108" s="58"/>
      <c r="XDM108" s="58"/>
      <c r="XDN108" s="58"/>
      <c r="XDO108" s="58"/>
      <c r="XDP108" s="58"/>
      <c r="XDQ108" s="58"/>
      <c r="XDR108" s="58"/>
      <c r="XDS108" s="58"/>
      <c r="XDT108" s="58"/>
      <c r="XDU108" s="58"/>
      <c r="XDV108" s="58"/>
      <c r="XDW108" s="58"/>
      <c r="XDX108" s="58"/>
      <c r="XDY108" s="58"/>
      <c r="XDZ108" s="58"/>
      <c r="XEA108" s="58"/>
      <c r="XEB108" s="58"/>
      <c r="XEC108" s="58"/>
      <c r="XED108" s="58"/>
      <c r="XEE108" s="58"/>
      <c r="XEF108" s="58"/>
      <c r="XEG108" s="58"/>
      <c r="XEH108" s="58"/>
      <c r="XEI108" s="58"/>
      <c r="XEJ108" s="58"/>
      <c r="XEK108" s="58"/>
      <c r="XEL108" s="58"/>
      <c r="XEM108" s="58"/>
      <c r="XEN108" s="58"/>
      <c r="XEO108" s="58"/>
      <c r="XEP108" s="58"/>
      <c r="XEQ108" s="58"/>
      <c r="XER108" s="58"/>
      <c r="XES108" s="58"/>
      <c r="XET108" s="58"/>
      <c r="XEU108" s="58"/>
      <c r="XEV108" s="58"/>
      <c r="XEW108" s="58"/>
      <c r="XEX108" s="58"/>
      <c r="XEY108" s="58"/>
      <c r="XEZ108" s="58"/>
      <c r="XFA108" s="58"/>
      <c r="XFB108" s="58"/>
      <c r="XFC108" s="58"/>
    </row>
    <row r="109" spans="1:7 16327:16383" s="287" customFormat="1">
      <c r="A109" s="309"/>
      <c r="B109" s="309"/>
      <c r="C109" s="309"/>
      <c r="D109" s="309"/>
      <c r="E109" s="310"/>
      <c r="F109" s="310"/>
      <c r="G109" s="310"/>
      <c r="XCY109" s="58"/>
      <c r="XCZ109" s="58"/>
      <c r="XDA109" s="58"/>
      <c r="XDB109" s="58"/>
      <c r="XDC109" s="58"/>
      <c r="XDD109" s="58"/>
      <c r="XDE109" s="58"/>
      <c r="XDF109" s="58"/>
      <c r="XDG109" s="58"/>
      <c r="XDH109" s="58"/>
      <c r="XDI109" s="58"/>
      <c r="XDJ109" s="58"/>
      <c r="XDK109" s="58"/>
      <c r="XDL109" s="58"/>
      <c r="XDM109" s="58"/>
      <c r="XDN109" s="58"/>
      <c r="XDO109" s="58"/>
      <c r="XDP109" s="58"/>
      <c r="XDQ109" s="58"/>
      <c r="XDR109" s="58"/>
      <c r="XDS109" s="58"/>
      <c r="XDT109" s="58"/>
      <c r="XDU109" s="58"/>
      <c r="XDV109" s="58"/>
      <c r="XDW109" s="58"/>
      <c r="XDX109" s="58"/>
      <c r="XDY109" s="58"/>
      <c r="XDZ109" s="58"/>
      <c r="XEA109" s="58"/>
      <c r="XEB109" s="58"/>
      <c r="XEC109" s="58"/>
      <c r="XED109" s="58"/>
      <c r="XEE109" s="58"/>
      <c r="XEF109" s="58"/>
      <c r="XEG109" s="58"/>
      <c r="XEH109" s="58"/>
      <c r="XEI109" s="58"/>
      <c r="XEJ109" s="58"/>
      <c r="XEK109" s="58"/>
      <c r="XEL109" s="58"/>
      <c r="XEM109" s="58"/>
      <c r="XEN109" s="58"/>
      <c r="XEO109" s="58"/>
      <c r="XEP109" s="58"/>
      <c r="XEQ109" s="58"/>
      <c r="XER109" s="58"/>
      <c r="XES109" s="58"/>
      <c r="XET109" s="58"/>
      <c r="XEU109" s="58"/>
      <c r="XEV109" s="58"/>
      <c r="XEW109" s="58"/>
      <c r="XEX109" s="58"/>
      <c r="XEY109" s="58"/>
      <c r="XEZ109" s="58"/>
      <c r="XFA109" s="58"/>
      <c r="XFB109" s="58"/>
      <c r="XFC109" s="58"/>
    </row>
    <row r="110" spans="1:7 16327:16383" s="287" customFormat="1">
      <c r="A110" s="309"/>
      <c r="B110" s="309"/>
      <c r="C110" s="309"/>
      <c r="D110" s="309"/>
      <c r="E110" s="310"/>
      <c r="F110" s="310"/>
      <c r="G110" s="310"/>
      <c r="XCY110" s="58"/>
      <c r="XCZ110" s="58"/>
      <c r="XDA110" s="58"/>
      <c r="XDB110" s="58"/>
      <c r="XDC110" s="58"/>
      <c r="XDD110" s="58"/>
      <c r="XDE110" s="58"/>
      <c r="XDF110" s="58"/>
      <c r="XDG110" s="58"/>
      <c r="XDH110" s="58"/>
      <c r="XDI110" s="58"/>
      <c r="XDJ110" s="58"/>
      <c r="XDK110" s="58"/>
      <c r="XDL110" s="58"/>
      <c r="XDM110" s="58"/>
      <c r="XDN110" s="58"/>
      <c r="XDO110" s="58"/>
      <c r="XDP110" s="58"/>
      <c r="XDQ110" s="58"/>
      <c r="XDR110" s="58"/>
      <c r="XDS110" s="58"/>
      <c r="XDT110" s="58"/>
      <c r="XDU110" s="58"/>
      <c r="XDV110" s="58"/>
      <c r="XDW110" s="58"/>
      <c r="XDX110" s="58"/>
      <c r="XDY110" s="58"/>
      <c r="XDZ110" s="58"/>
      <c r="XEA110" s="58"/>
      <c r="XEB110" s="58"/>
      <c r="XEC110" s="58"/>
      <c r="XED110" s="58"/>
      <c r="XEE110" s="58"/>
      <c r="XEF110" s="58"/>
      <c r="XEG110" s="58"/>
      <c r="XEH110" s="58"/>
      <c r="XEI110" s="58"/>
      <c r="XEJ110" s="58"/>
      <c r="XEK110" s="58"/>
      <c r="XEL110" s="58"/>
      <c r="XEM110" s="58"/>
      <c r="XEN110" s="58"/>
      <c r="XEO110" s="58"/>
      <c r="XEP110" s="58"/>
      <c r="XEQ110" s="58"/>
      <c r="XER110" s="58"/>
      <c r="XES110" s="58"/>
      <c r="XET110" s="58"/>
      <c r="XEU110" s="58"/>
      <c r="XEV110" s="58"/>
      <c r="XEW110" s="58"/>
      <c r="XEX110" s="58"/>
      <c r="XEY110" s="58"/>
      <c r="XEZ110" s="58"/>
      <c r="XFA110" s="58"/>
      <c r="XFB110" s="58"/>
      <c r="XFC110" s="58"/>
    </row>
    <row r="111" spans="1:7 16327:16383" s="287" customFormat="1">
      <c r="A111" s="309"/>
      <c r="B111" s="309"/>
      <c r="C111" s="309"/>
      <c r="D111" s="309"/>
      <c r="E111" s="310"/>
      <c r="F111" s="310"/>
      <c r="G111" s="310"/>
      <c r="XCY111" s="58"/>
      <c r="XCZ111" s="58"/>
      <c r="XDA111" s="58"/>
      <c r="XDB111" s="58"/>
      <c r="XDC111" s="58"/>
      <c r="XDD111" s="58"/>
      <c r="XDE111" s="58"/>
      <c r="XDF111" s="58"/>
      <c r="XDG111" s="58"/>
      <c r="XDH111" s="58"/>
      <c r="XDI111" s="58"/>
      <c r="XDJ111" s="58"/>
      <c r="XDK111" s="58"/>
      <c r="XDL111" s="58"/>
      <c r="XDM111" s="58"/>
      <c r="XDN111" s="58"/>
      <c r="XDO111" s="58"/>
      <c r="XDP111" s="58"/>
      <c r="XDQ111" s="58"/>
      <c r="XDR111" s="58"/>
      <c r="XDS111" s="58"/>
      <c r="XDT111" s="58"/>
      <c r="XDU111" s="58"/>
      <c r="XDV111" s="58"/>
      <c r="XDW111" s="58"/>
      <c r="XDX111" s="58"/>
      <c r="XDY111" s="58"/>
      <c r="XDZ111" s="58"/>
      <c r="XEA111" s="58"/>
      <c r="XEB111" s="58"/>
      <c r="XEC111" s="58"/>
      <c r="XED111" s="58"/>
      <c r="XEE111" s="58"/>
      <c r="XEF111" s="58"/>
      <c r="XEG111" s="58"/>
      <c r="XEH111" s="58"/>
      <c r="XEI111" s="58"/>
      <c r="XEJ111" s="58"/>
      <c r="XEK111" s="58"/>
      <c r="XEL111" s="58"/>
      <c r="XEM111" s="58"/>
      <c r="XEN111" s="58"/>
      <c r="XEO111" s="58"/>
      <c r="XEP111" s="58"/>
      <c r="XEQ111" s="58"/>
      <c r="XER111" s="58"/>
      <c r="XES111" s="58"/>
      <c r="XET111" s="58"/>
      <c r="XEU111" s="58"/>
      <c r="XEV111" s="58"/>
      <c r="XEW111" s="58"/>
      <c r="XEX111" s="58"/>
      <c r="XEY111" s="58"/>
      <c r="XEZ111" s="58"/>
      <c r="XFA111" s="58"/>
      <c r="XFB111" s="58"/>
      <c r="XFC111" s="58"/>
    </row>
    <row r="112" spans="1:7 16327:16383" s="287" customFormat="1">
      <c r="A112" s="309"/>
      <c r="B112" s="309"/>
      <c r="C112" s="309"/>
      <c r="D112" s="309"/>
      <c r="E112" s="310"/>
      <c r="F112" s="310"/>
      <c r="G112" s="310"/>
      <c r="XCY112" s="58"/>
      <c r="XCZ112" s="58"/>
      <c r="XDA112" s="58"/>
      <c r="XDB112" s="58"/>
      <c r="XDC112" s="58"/>
      <c r="XDD112" s="58"/>
      <c r="XDE112" s="58"/>
      <c r="XDF112" s="58"/>
      <c r="XDG112" s="58"/>
      <c r="XDH112" s="58"/>
      <c r="XDI112" s="58"/>
      <c r="XDJ112" s="58"/>
      <c r="XDK112" s="58"/>
      <c r="XDL112" s="58"/>
      <c r="XDM112" s="58"/>
      <c r="XDN112" s="58"/>
      <c r="XDO112" s="58"/>
      <c r="XDP112" s="58"/>
      <c r="XDQ112" s="58"/>
      <c r="XDR112" s="58"/>
      <c r="XDS112" s="58"/>
      <c r="XDT112" s="58"/>
      <c r="XDU112" s="58"/>
      <c r="XDV112" s="58"/>
      <c r="XDW112" s="58"/>
      <c r="XDX112" s="58"/>
      <c r="XDY112" s="58"/>
      <c r="XDZ112" s="58"/>
      <c r="XEA112" s="58"/>
      <c r="XEB112" s="58"/>
      <c r="XEC112" s="58"/>
      <c r="XED112" s="58"/>
      <c r="XEE112" s="58"/>
      <c r="XEF112" s="58"/>
      <c r="XEG112" s="58"/>
      <c r="XEH112" s="58"/>
      <c r="XEI112" s="58"/>
      <c r="XEJ112" s="58"/>
      <c r="XEK112" s="58"/>
      <c r="XEL112" s="58"/>
      <c r="XEM112" s="58"/>
      <c r="XEN112" s="58"/>
      <c r="XEO112" s="58"/>
      <c r="XEP112" s="58"/>
      <c r="XEQ112" s="58"/>
      <c r="XER112" s="58"/>
      <c r="XES112" s="58"/>
      <c r="XET112" s="58"/>
      <c r="XEU112" s="58"/>
      <c r="XEV112" s="58"/>
      <c r="XEW112" s="58"/>
      <c r="XEX112" s="58"/>
      <c r="XEY112" s="58"/>
      <c r="XEZ112" s="58"/>
      <c r="XFA112" s="58"/>
      <c r="XFB112" s="58"/>
      <c r="XFC112" s="58"/>
    </row>
    <row r="113" spans="1:7 16327:16383" s="287" customFormat="1">
      <c r="A113" s="309"/>
      <c r="B113" s="309"/>
      <c r="C113" s="309"/>
      <c r="D113" s="309"/>
      <c r="E113" s="310"/>
      <c r="F113" s="310"/>
      <c r="G113" s="310"/>
      <c r="XCY113" s="58"/>
      <c r="XCZ113" s="58"/>
      <c r="XDA113" s="58"/>
      <c r="XDB113" s="58"/>
      <c r="XDC113" s="58"/>
      <c r="XDD113" s="58"/>
      <c r="XDE113" s="58"/>
      <c r="XDF113" s="58"/>
      <c r="XDG113" s="58"/>
      <c r="XDH113" s="58"/>
      <c r="XDI113" s="58"/>
      <c r="XDJ113" s="58"/>
      <c r="XDK113" s="58"/>
      <c r="XDL113" s="58"/>
      <c r="XDM113" s="58"/>
      <c r="XDN113" s="58"/>
      <c r="XDO113" s="58"/>
      <c r="XDP113" s="58"/>
      <c r="XDQ113" s="58"/>
      <c r="XDR113" s="58"/>
      <c r="XDS113" s="58"/>
      <c r="XDT113" s="58"/>
      <c r="XDU113" s="58"/>
      <c r="XDV113" s="58"/>
      <c r="XDW113" s="58"/>
      <c r="XDX113" s="58"/>
      <c r="XDY113" s="58"/>
      <c r="XDZ113" s="58"/>
      <c r="XEA113" s="58"/>
      <c r="XEB113" s="58"/>
      <c r="XEC113" s="58"/>
      <c r="XED113" s="58"/>
      <c r="XEE113" s="58"/>
      <c r="XEF113" s="58"/>
      <c r="XEG113" s="58"/>
      <c r="XEH113" s="58"/>
      <c r="XEI113" s="58"/>
      <c r="XEJ113" s="58"/>
      <c r="XEK113" s="58"/>
      <c r="XEL113" s="58"/>
      <c r="XEM113" s="58"/>
      <c r="XEN113" s="58"/>
      <c r="XEO113" s="58"/>
      <c r="XEP113" s="58"/>
      <c r="XEQ113" s="58"/>
      <c r="XER113" s="58"/>
      <c r="XES113" s="58"/>
      <c r="XET113" s="58"/>
      <c r="XEU113" s="58"/>
      <c r="XEV113" s="58"/>
      <c r="XEW113" s="58"/>
      <c r="XEX113" s="58"/>
      <c r="XEY113" s="58"/>
      <c r="XEZ113" s="58"/>
      <c r="XFA113" s="58"/>
      <c r="XFB113" s="58"/>
      <c r="XFC113" s="58"/>
    </row>
    <row r="114" spans="1:7 16327:16383" s="287" customFormat="1">
      <c r="A114" s="309"/>
      <c r="B114" s="309"/>
      <c r="C114" s="309"/>
      <c r="D114" s="309"/>
      <c r="E114" s="310"/>
      <c r="F114" s="310"/>
      <c r="G114" s="310"/>
      <c r="XCY114" s="58"/>
      <c r="XCZ114" s="58"/>
      <c r="XDA114" s="58"/>
      <c r="XDB114" s="58"/>
      <c r="XDC114" s="58"/>
      <c r="XDD114" s="58"/>
      <c r="XDE114" s="58"/>
      <c r="XDF114" s="58"/>
      <c r="XDG114" s="58"/>
      <c r="XDH114" s="58"/>
      <c r="XDI114" s="58"/>
      <c r="XDJ114" s="58"/>
      <c r="XDK114" s="58"/>
      <c r="XDL114" s="58"/>
      <c r="XDM114" s="58"/>
      <c r="XDN114" s="58"/>
      <c r="XDO114" s="58"/>
      <c r="XDP114" s="58"/>
      <c r="XDQ114" s="58"/>
      <c r="XDR114" s="58"/>
      <c r="XDS114" s="58"/>
      <c r="XDT114" s="58"/>
      <c r="XDU114" s="58"/>
      <c r="XDV114" s="58"/>
      <c r="XDW114" s="58"/>
      <c r="XDX114" s="58"/>
      <c r="XDY114" s="58"/>
      <c r="XDZ114" s="58"/>
      <c r="XEA114" s="58"/>
      <c r="XEB114" s="58"/>
      <c r="XEC114" s="58"/>
      <c r="XED114" s="58"/>
      <c r="XEE114" s="58"/>
      <c r="XEF114" s="58"/>
      <c r="XEG114" s="58"/>
      <c r="XEH114" s="58"/>
      <c r="XEI114" s="58"/>
      <c r="XEJ114" s="58"/>
      <c r="XEK114" s="58"/>
      <c r="XEL114" s="58"/>
      <c r="XEM114" s="58"/>
      <c r="XEN114" s="58"/>
      <c r="XEO114" s="58"/>
      <c r="XEP114" s="58"/>
      <c r="XEQ114" s="58"/>
      <c r="XER114" s="58"/>
      <c r="XES114" s="58"/>
      <c r="XET114" s="58"/>
      <c r="XEU114" s="58"/>
      <c r="XEV114" s="58"/>
      <c r="XEW114" s="58"/>
      <c r="XEX114" s="58"/>
      <c r="XEY114" s="58"/>
      <c r="XEZ114" s="58"/>
      <c r="XFA114" s="58"/>
      <c r="XFB114" s="58"/>
      <c r="XFC114" s="58"/>
    </row>
    <row r="115" spans="1:7 16327:16383" s="287" customFormat="1">
      <c r="A115" s="309"/>
      <c r="B115" s="309"/>
      <c r="C115" s="309"/>
      <c r="D115" s="309"/>
      <c r="E115" s="310"/>
      <c r="F115" s="310"/>
      <c r="G115" s="310"/>
      <c r="XCY115" s="58"/>
      <c r="XCZ115" s="58"/>
      <c r="XDA115" s="58"/>
      <c r="XDB115" s="58"/>
      <c r="XDC115" s="58"/>
      <c r="XDD115" s="58"/>
      <c r="XDE115" s="58"/>
      <c r="XDF115" s="58"/>
      <c r="XDG115" s="58"/>
      <c r="XDH115" s="58"/>
      <c r="XDI115" s="58"/>
      <c r="XDJ115" s="58"/>
      <c r="XDK115" s="58"/>
      <c r="XDL115" s="58"/>
      <c r="XDM115" s="58"/>
      <c r="XDN115" s="58"/>
      <c r="XDO115" s="58"/>
      <c r="XDP115" s="58"/>
      <c r="XDQ115" s="58"/>
      <c r="XDR115" s="58"/>
      <c r="XDS115" s="58"/>
      <c r="XDT115" s="58"/>
      <c r="XDU115" s="58"/>
      <c r="XDV115" s="58"/>
      <c r="XDW115" s="58"/>
      <c r="XDX115" s="58"/>
      <c r="XDY115" s="58"/>
      <c r="XDZ115" s="58"/>
      <c r="XEA115" s="58"/>
      <c r="XEB115" s="58"/>
      <c r="XEC115" s="58"/>
      <c r="XED115" s="58"/>
      <c r="XEE115" s="58"/>
      <c r="XEF115" s="58"/>
      <c r="XEG115" s="58"/>
      <c r="XEH115" s="58"/>
      <c r="XEI115" s="58"/>
      <c r="XEJ115" s="58"/>
      <c r="XEK115" s="58"/>
      <c r="XEL115" s="58"/>
      <c r="XEM115" s="58"/>
      <c r="XEN115" s="58"/>
      <c r="XEO115" s="58"/>
      <c r="XEP115" s="58"/>
      <c r="XEQ115" s="58"/>
      <c r="XER115" s="58"/>
      <c r="XES115" s="58"/>
      <c r="XET115" s="58"/>
      <c r="XEU115" s="58"/>
      <c r="XEV115" s="58"/>
      <c r="XEW115" s="58"/>
      <c r="XEX115" s="58"/>
      <c r="XEY115" s="58"/>
      <c r="XEZ115" s="58"/>
      <c r="XFA115" s="58"/>
      <c r="XFB115" s="58"/>
      <c r="XFC115" s="58"/>
    </row>
    <row r="116" spans="1:7 16327:16383" s="287" customFormat="1">
      <c r="A116" s="309"/>
      <c r="B116" s="309"/>
      <c r="C116" s="309"/>
      <c r="D116" s="309"/>
      <c r="E116" s="310"/>
      <c r="F116" s="310"/>
      <c r="G116" s="310"/>
      <c r="XCY116" s="58"/>
      <c r="XCZ116" s="58"/>
      <c r="XDA116" s="58"/>
      <c r="XDB116" s="58"/>
      <c r="XDC116" s="58"/>
      <c r="XDD116" s="58"/>
      <c r="XDE116" s="58"/>
      <c r="XDF116" s="58"/>
      <c r="XDG116" s="58"/>
      <c r="XDH116" s="58"/>
      <c r="XDI116" s="58"/>
      <c r="XDJ116" s="58"/>
      <c r="XDK116" s="58"/>
      <c r="XDL116" s="58"/>
      <c r="XDM116" s="58"/>
      <c r="XDN116" s="58"/>
      <c r="XDO116" s="58"/>
      <c r="XDP116" s="58"/>
      <c r="XDQ116" s="58"/>
      <c r="XDR116" s="58"/>
      <c r="XDS116" s="58"/>
      <c r="XDT116" s="58"/>
      <c r="XDU116" s="58"/>
      <c r="XDV116" s="58"/>
      <c r="XDW116" s="58"/>
      <c r="XDX116" s="58"/>
      <c r="XDY116" s="58"/>
      <c r="XDZ116" s="58"/>
      <c r="XEA116" s="58"/>
      <c r="XEB116" s="58"/>
      <c r="XEC116" s="58"/>
      <c r="XED116" s="58"/>
      <c r="XEE116" s="58"/>
      <c r="XEF116" s="58"/>
      <c r="XEG116" s="58"/>
      <c r="XEH116" s="58"/>
      <c r="XEI116" s="58"/>
      <c r="XEJ116" s="58"/>
      <c r="XEK116" s="58"/>
      <c r="XEL116" s="58"/>
      <c r="XEM116" s="58"/>
      <c r="XEN116" s="58"/>
      <c r="XEO116" s="58"/>
      <c r="XEP116" s="58"/>
      <c r="XEQ116" s="58"/>
      <c r="XER116" s="58"/>
      <c r="XES116" s="58"/>
      <c r="XET116" s="58"/>
      <c r="XEU116" s="58"/>
      <c r="XEV116" s="58"/>
      <c r="XEW116" s="58"/>
      <c r="XEX116" s="58"/>
      <c r="XEY116" s="58"/>
      <c r="XEZ116" s="58"/>
      <c r="XFA116" s="58"/>
      <c r="XFB116" s="58"/>
      <c r="XFC116" s="58"/>
    </row>
    <row r="117" spans="1:7 16327:16383" s="287" customFormat="1">
      <c r="A117" s="309"/>
      <c r="B117" s="309"/>
      <c r="C117" s="309"/>
      <c r="D117" s="309"/>
      <c r="E117" s="310"/>
      <c r="F117" s="310"/>
      <c r="G117" s="310"/>
      <c r="XCY117" s="58"/>
      <c r="XCZ117" s="58"/>
      <c r="XDA117" s="58"/>
      <c r="XDB117" s="58"/>
      <c r="XDC117" s="58"/>
      <c r="XDD117" s="58"/>
      <c r="XDE117" s="58"/>
      <c r="XDF117" s="58"/>
      <c r="XDG117" s="58"/>
      <c r="XDH117" s="58"/>
      <c r="XDI117" s="58"/>
      <c r="XDJ117" s="58"/>
      <c r="XDK117" s="58"/>
      <c r="XDL117" s="58"/>
      <c r="XDM117" s="58"/>
      <c r="XDN117" s="58"/>
      <c r="XDO117" s="58"/>
      <c r="XDP117" s="58"/>
      <c r="XDQ117" s="58"/>
      <c r="XDR117" s="58"/>
      <c r="XDS117" s="58"/>
      <c r="XDT117" s="58"/>
      <c r="XDU117" s="58"/>
      <c r="XDV117" s="58"/>
      <c r="XDW117" s="58"/>
      <c r="XDX117" s="58"/>
      <c r="XDY117" s="58"/>
      <c r="XDZ117" s="58"/>
      <c r="XEA117" s="58"/>
      <c r="XEB117" s="58"/>
      <c r="XEC117" s="58"/>
      <c r="XED117" s="58"/>
      <c r="XEE117" s="58"/>
      <c r="XEF117" s="58"/>
      <c r="XEG117" s="58"/>
      <c r="XEH117" s="58"/>
      <c r="XEI117" s="58"/>
      <c r="XEJ117" s="58"/>
      <c r="XEK117" s="58"/>
      <c r="XEL117" s="58"/>
      <c r="XEM117" s="58"/>
      <c r="XEN117" s="58"/>
      <c r="XEO117" s="58"/>
      <c r="XEP117" s="58"/>
      <c r="XEQ117" s="58"/>
      <c r="XER117" s="58"/>
      <c r="XES117" s="58"/>
      <c r="XET117" s="58"/>
      <c r="XEU117" s="58"/>
      <c r="XEV117" s="58"/>
      <c r="XEW117" s="58"/>
      <c r="XEX117" s="58"/>
      <c r="XEY117" s="58"/>
      <c r="XEZ117" s="58"/>
      <c r="XFA117" s="58"/>
      <c r="XFB117" s="58"/>
      <c r="XFC117" s="58"/>
    </row>
    <row r="118" spans="1:7 16327:16383" s="287" customFormat="1">
      <c r="A118" s="309"/>
      <c r="B118" s="309"/>
      <c r="C118" s="309"/>
      <c r="D118" s="309"/>
      <c r="E118" s="310"/>
      <c r="F118" s="310"/>
      <c r="G118" s="310"/>
      <c r="XCY118" s="58"/>
      <c r="XCZ118" s="58"/>
      <c r="XDA118" s="58"/>
      <c r="XDB118" s="58"/>
      <c r="XDC118" s="58"/>
      <c r="XDD118" s="58"/>
      <c r="XDE118" s="58"/>
      <c r="XDF118" s="58"/>
      <c r="XDG118" s="58"/>
      <c r="XDH118" s="58"/>
      <c r="XDI118" s="58"/>
      <c r="XDJ118" s="58"/>
      <c r="XDK118" s="58"/>
      <c r="XDL118" s="58"/>
      <c r="XDM118" s="58"/>
      <c r="XDN118" s="58"/>
      <c r="XDO118" s="58"/>
      <c r="XDP118" s="58"/>
      <c r="XDQ118" s="58"/>
      <c r="XDR118" s="58"/>
      <c r="XDS118" s="58"/>
      <c r="XDT118" s="58"/>
      <c r="XDU118" s="58"/>
      <c r="XDV118" s="58"/>
      <c r="XDW118" s="58"/>
      <c r="XDX118" s="58"/>
      <c r="XDY118" s="58"/>
      <c r="XDZ118" s="58"/>
      <c r="XEA118" s="58"/>
      <c r="XEB118" s="58"/>
      <c r="XEC118" s="58"/>
      <c r="XED118" s="58"/>
      <c r="XEE118" s="58"/>
      <c r="XEF118" s="58"/>
      <c r="XEG118" s="58"/>
      <c r="XEH118" s="58"/>
      <c r="XEI118" s="58"/>
      <c r="XEJ118" s="58"/>
      <c r="XEK118" s="58"/>
      <c r="XEL118" s="58"/>
      <c r="XEM118" s="58"/>
      <c r="XEN118" s="58"/>
      <c r="XEO118" s="58"/>
      <c r="XEP118" s="58"/>
      <c r="XEQ118" s="58"/>
      <c r="XER118" s="58"/>
      <c r="XES118" s="58"/>
      <c r="XET118" s="58"/>
      <c r="XEU118" s="58"/>
      <c r="XEV118" s="58"/>
      <c r="XEW118" s="58"/>
      <c r="XEX118" s="58"/>
      <c r="XEY118" s="58"/>
      <c r="XEZ118" s="58"/>
      <c r="XFA118" s="58"/>
      <c r="XFB118" s="58"/>
      <c r="XFC118" s="58"/>
    </row>
    <row r="119" spans="1:7 16327:16383" s="287" customFormat="1">
      <c r="A119" s="309"/>
      <c r="B119" s="309"/>
      <c r="C119" s="309"/>
      <c r="D119" s="309"/>
      <c r="E119" s="310"/>
      <c r="F119" s="310"/>
      <c r="G119" s="310"/>
      <c r="XCY119" s="58"/>
      <c r="XCZ119" s="58"/>
      <c r="XDA119" s="58"/>
      <c r="XDB119" s="58"/>
      <c r="XDC119" s="58"/>
      <c r="XDD119" s="58"/>
      <c r="XDE119" s="58"/>
      <c r="XDF119" s="58"/>
      <c r="XDG119" s="58"/>
      <c r="XDH119" s="58"/>
      <c r="XDI119" s="58"/>
      <c r="XDJ119" s="58"/>
      <c r="XDK119" s="58"/>
      <c r="XDL119" s="58"/>
      <c r="XDM119" s="58"/>
      <c r="XDN119" s="58"/>
      <c r="XDO119" s="58"/>
      <c r="XDP119" s="58"/>
      <c r="XDQ119" s="58"/>
      <c r="XDR119" s="58"/>
      <c r="XDS119" s="58"/>
      <c r="XDT119" s="58"/>
      <c r="XDU119" s="58"/>
      <c r="XDV119" s="58"/>
      <c r="XDW119" s="58"/>
      <c r="XDX119" s="58"/>
      <c r="XDY119" s="58"/>
      <c r="XDZ119" s="58"/>
      <c r="XEA119" s="58"/>
      <c r="XEB119" s="58"/>
      <c r="XEC119" s="58"/>
      <c r="XED119" s="58"/>
      <c r="XEE119" s="58"/>
      <c r="XEF119" s="58"/>
      <c r="XEG119" s="58"/>
      <c r="XEH119" s="58"/>
      <c r="XEI119" s="58"/>
      <c r="XEJ119" s="58"/>
      <c r="XEK119" s="58"/>
      <c r="XEL119" s="58"/>
      <c r="XEM119" s="58"/>
      <c r="XEN119" s="58"/>
      <c r="XEO119" s="58"/>
      <c r="XEP119" s="58"/>
      <c r="XEQ119" s="58"/>
      <c r="XER119" s="58"/>
      <c r="XES119" s="58"/>
      <c r="XET119" s="58"/>
      <c r="XEU119" s="58"/>
      <c r="XEV119" s="58"/>
      <c r="XEW119" s="58"/>
      <c r="XEX119" s="58"/>
      <c r="XEY119" s="58"/>
      <c r="XEZ119" s="58"/>
      <c r="XFA119" s="58"/>
      <c r="XFB119" s="58"/>
      <c r="XFC119" s="58"/>
    </row>
    <row r="120" spans="1:7 16327:16383" s="287" customFormat="1">
      <c r="A120" s="309"/>
      <c r="B120" s="309"/>
      <c r="C120" s="309"/>
      <c r="D120" s="309"/>
      <c r="E120" s="310"/>
      <c r="F120" s="310"/>
      <c r="G120" s="310"/>
      <c r="XCY120" s="58"/>
      <c r="XCZ120" s="58"/>
      <c r="XDA120" s="58"/>
      <c r="XDB120" s="58"/>
      <c r="XDC120" s="58"/>
      <c r="XDD120" s="58"/>
      <c r="XDE120" s="58"/>
      <c r="XDF120" s="58"/>
      <c r="XDG120" s="58"/>
      <c r="XDH120" s="58"/>
      <c r="XDI120" s="58"/>
      <c r="XDJ120" s="58"/>
      <c r="XDK120" s="58"/>
      <c r="XDL120" s="58"/>
      <c r="XDM120" s="58"/>
      <c r="XDN120" s="58"/>
      <c r="XDO120" s="58"/>
      <c r="XDP120" s="58"/>
      <c r="XDQ120" s="58"/>
      <c r="XDR120" s="58"/>
      <c r="XDS120" s="58"/>
      <c r="XDT120" s="58"/>
      <c r="XDU120" s="58"/>
      <c r="XDV120" s="58"/>
      <c r="XDW120" s="58"/>
      <c r="XDX120" s="58"/>
      <c r="XDY120" s="58"/>
      <c r="XDZ120" s="58"/>
      <c r="XEA120" s="58"/>
      <c r="XEB120" s="58"/>
      <c r="XEC120" s="58"/>
      <c r="XED120" s="58"/>
      <c r="XEE120" s="58"/>
      <c r="XEF120" s="58"/>
      <c r="XEG120" s="58"/>
      <c r="XEH120" s="58"/>
      <c r="XEI120" s="58"/>
      <c r="XEJ120" s="58"/>
      <c r="XEK120" s="58"/>
      <c r="XEL120" s="58"/>
      <c r="XEM120" s="58"/>
      <c r="XEN120" s="58"/>
      <c r="XEO120" s="58"/>
      <c r="XEP120" s="58"/>
      <c r="XEQ120" s="58"/>
      <c r="XER120" s="58"/>
      <c r="XES120" s="58"/>
      <c r="XET120" s="58"/>
      <c r="XEU120" s="58"/>
      <c r="XEV120" s="58"/>
      <c r="XEW120" s="58"/>
      <c r="XEX120" s="58"/>
      <c r="XEY120" s="58"/>
      <c r="XEZ120" s="58"/>
      <c r="XFA120" s="58"/>
      <c r="XFB120" s="58"/>
      <c r="XFC120" s="58"/>
    </row>
    <row r="121" spans="1:7 16327:16383" s="287" customFormat="1">
      <c r="A121" s="309"/>
      <c r="B121" s="309"/>
      <c r="C121" s="309"/>
      <c r="D121" s="309"/>
      <c r="E121" s="310"/>
      <c r="F121" s="310"/>
      <c r="G121" s="310"/>
      <c r="XCY121" s="58"/>
      <c r="XCZ121" s="58"/>
      <c r="XDA121" s="58"/>
      <c r="XDB121" s="58"/>
      <c r="XDC121" s="58"/>
      <c r="XDD121" s="58"/>
      <c r="XDE121" s="58"/>
      <c r="XDF121" s="58"/>
      <c r="XDG121" s="58"/>
      <c r="XDH121" s="58"/>
      <c r="XDI121" s="58"/>
      <c r="XDJ121" s="58"/>
      <c r="XDK121" s="58"/>
      <c r="XDL121" s="58"/>
      <c r="XDM121" s="58"/>
      <c r="XDN121" s="58"/>
      <c r="XDO121" s="58"/>
      <c r="XDP121" s="58"/>
      <c r="XDQ121" s="58"/>
      <c r="XDR121" s="58"/>
      <c r="XDS121" s="58"/>
      <c r="XDT121" s="58"/>
      <c r="XDU121" s="58"/>
      <c r="XDV121" s="58"/>
      <c r="XDW121" s="58"/>
      <c r="XDX121" s="58"/>
      <c r="XDY121" s="58"/>
      <c r="XDZ121" s="58"/>
      <c r="XEA121" s="58"/>
      <c r="XEB121" s="58"/>
      <c r="XEC121" s="58"/>
      <c r="XED121" s="58"/>
      <c r="XEE121" s="58"/>
      <c r="XEF121" s="58"/>
      <c r="XEG121" s="58"/>
      <c r="XEH121" s="58"/>
      <c r="XEI121" s="58"/>
      <c r="XEJ121" s="58"/>
      <c r="XEK121" s="58"/>
      <c r="XEL121" s="58"/>
      <c r="XEM121" s="58"/>
      <c r="XEN121" s="58"/>
      <c r="XEO121" s="58"/>
      <c r="XEP121" s="58"/>
      <c r="XEQ121" s="58"/>
      <c r="XER121" s="58"/>
      <c r="XES121" s="58"/>
      <c r="XET121" s="58"/>
      <c r="XEU121" s="58"/>
      <c r="XEV121" s="58"/>
      <c r="XEW121" s="58"/>
      <c r="XEX121" s="58"/>
      <c r="XEY121" s="58"/>
      <c r="XEZ121" s="58"/>
      <c r="XFA121" s="58"/>
      <c r="XFB121" s="58"/>
      <c r="XFC121" s="58"/>
    </row>
    <row r="122" spans="1:7 16327:16383" s="287" customFormat="1">
      <c r="A122" s="309"/>
      <c r="B122" s="309"/>
      <c r="C122" s="309"/>
      <c r="D122" s="309"/>
      <c r="E122" s="310"/>
      <c r="F122" s="310"/>
      <c r="G122" s="310"/>
      <c r="XCY122" s="58"/>
      <c r="XCZ122" s="58"/>
      <c r="XDA122" s="58"/>
      <c r="XDB122" s="58"/>
      <c r="XDC122" s="58"/>
      <c r="XDD122" s="58"/>
      <c r="XDE122" s="58"/>
      <c r="XDF122" s="58"/>
      <c r="XDG122" s="58"/>
      <c r="XDH122" s="58"/>
      <c r="XDI122" s="58"/>
      <c r="XDJ122" s="58"/>
      <c r="XDK122" s="58"/>
      <c r="XDL122" s="58"/>
      <c r="XDM122" s="58"/>
      <c r="XDN122" s="58"/>
      <c r="XDO122" s="58"/>
      <c r="XDP122" s="58"/>
      <c r="XDQ122" s="58"/>
      <c r="XDR122" s="58"/>
      <c r="XDS122" s="58"/>
      <c r="XDT122" s="58"/>
      <c r="XDU122" s="58"/>
      <c r="XDV122" s="58"/>
      <c r="XDW122" s="58"/>
      <c r="XDX122" s="58"/>
      <c r="XDY122" s="58"/>
      <c r="XDZ122" s="58"/>
      <c r="XEA122" s="58"/>
      <c r="XEB122" s="58"/>
      <c r="XEC122" s="58"/>
      <c r="XED122" s="58"/>
      <c r="XEE122" s="58"/>
      <c r="XEF122" s="58"/>
      <c r="XEG122" s="58"/>
      <c r="XEH122" s="58"/>
      <c r="XEI122" s="58"/>
      <c r="XEJ122" s="58"/>
      <c r="XEK122" s="58"/>
      <c r="XEL122" s="58"/>
      <c r="XEM122" s="58"/>
      <c r="XEN122" s="58"/>
      <c r="XEO122" s="58"/>
      <c r="XEP122" s="58"/>
      <c r="XEQ122" s="58"/>
      <c r="XER122" s="58"/>
      <c r="XES122" s="58"/>
      <c r="XET122" s="58"/>
      <c r="XEU122" s="58"/>
      <c r="XEV122" s="58"/>
      <c r="XEW122" s="58"/>
      <c r="XEX122" s="58"/>
      <c r="XEY122" s="58"/>
      <c r="XEZ122" s="58"/>
      <c r="XFA122" s="58"/>
      <c r="XFB122" s="58"/>
      <c r="XFC122" s="58"/>
    </row>
    <row r="123" spans="1:7 16327:16383" s="287" customFormat="1">
      <c r="A123" s="309"/>
      <c r="B123" s="309"/>
      <c r="C123" s="309"/>
      <c r="D123" s="309"/>
      <c r="E123" s="310"/>
      <c r="F123" s="310"/>
      <c r="G123" s="310"/>
      <c r="XCY123" s="58"/>
      <c r="XCZ123" s="58"/>
      <c r="XDA123" s="58"/>
      <c r="XDB123" s="58"/>
      <c r="XDC123" s="58"/>
      <c r="XDD123" s="58"/>
      <c r="XDE123" s="58"/>
      <c r="XDF123" s="58"/>
      <c r="XDG123" s="58"/>
      <c r="XDH123" s="58"/>
      <c r="XDI123" s="58"/>
      <c r="XDJ123" s="58"/>
      <c r="XDK123" s="58"/>
      <c r="XDL123" s="58"/>
      <c r="XDM123" s="58"/>
      <c r="XDN123" s="58"/>
      <c r="XDO123" s="58"/>
      <c r="XDP123" s="58"/>
      <c r="XDQ123" s="58"/>
      <c r="XDR123" s="58"/>
      <c r="XDS123" s="58"/>
      <c r="XDT123" s="58"/>
      <c r="XDU123" s="58"/>
      <c r="XDV123" s="58"/>
      <c r="XDW123" s="58"/>
      <c r="XDX123" s="58"/>
      <c r="XDY123" s="58"/>
      <c r="XDZ123" s="58"/>
      <c r="XEA123" s="58"/>
      <c r="XEB123" s="58"/>
      <c r="XEC123" s="58"/>
      <c r="XED123" s="58"/>
      <c r="XEE123" s="58"/>
      <c r="XEF123" s="58"/>
      <c r="XEG123" s="58"/>
      <c r="XEH123" s="58"/>
      <c r="XEI123" s="58"/>
      <c r="XEJ123" s="58"/>
      <c r="XEK123" s="58"/>
      <c r="XEL123" s="58"/>
      <c r="XEM123" s="58"/>
      <c r="XEN123" s="58"/>
      <c r="XEO123" s="58"/>
      <c r="XEP123" s="58"/>
      <c r="XEQ123" s="58"/>
      <c r="XER123" s="58"/>
      <c r="XES123" s="58"/>
      <c r="XET123" s="58"/>
      <c r="XEU123" s="58"/>
      <c r="XEV123" s="58"/>
      <c r="XEW123" s="58"/>
      <c r="XEX123" s="58"/>
      <c r="XEY123" s="58"/>
      <c r="XEZ123" s="58"/>
      <c r="XFA123" s="58"/>
      <c r="XFB123" s="58"/>
      <c r="XFC123" s="58"/>
    </row>
    <row r="124" spans="1:7 16327:16383" s="287" customFormat="1">
      <c r="A124" s="309"/>
      <c r="B124" s="309"/>
      <c r="C124" s="309"/>
      <c r="D124" s="309"/>
      <c r="E124" s="310"/>
      <c r="F124" s="310"/>
      <c r="G124" s="310"/>
      <c r="XCY124" s="58"/>
      <c r="XCZ124" s="58"/>
      <c r="XDA124" s="58"/>
      <c r="XDB124" s="58"/>
      <c r="XDC124" s="58"/>
      <c r="XDD124" s="58"/>
      <c r="XDE124" s="58"/>
      <c r="XDF124" s="58"/>
      <c r="XDG124" s="58"/>
      <c r="XDH124" s="58"/>
      <c r="XDI124" s="58"/>
      <c r="XDJ124" s="58"/>
      <c r="XDK124" s="58"/>
      <c r="XDL124" s="58"/>
      <c r="XDM124" s="58"/>
      <c r="XDN124" s="58"/>
      <c r="XDO124" s="58"/>
      <c r="XDP124" s="58"/>
      <c r="XDQ124" s="58"/>
      <c r="XDR124" s="58"/>
      <c r="XDS124" s="58"/>
      <c r="XDT124" s="58"/>
      <c r="XDU124" s="58"/>
      <c r="XDV124" s="58"/>
      <c r="XDW124" s="58"/>
      <c r="XDX124" s="58"/>
      <c r="XDY124" s="58"/>
      <c r="XDZ124" s="58"/>
      <c r="XEA124" s="58"/>
      <c r="XEB124" s="58"/>
      <c r="XEC124" s="58"/>
      <c r="XED124" s="58"/>
      <c r="XEE124" s="58"/>
      <c r="XEF124" s="58"/>
      <c r="XEG124" s="58"/>
      <c r="XEH124" s="58"/>
      <c r="XEI124" s="58"/>
      <c r="XEJ124" s="58"/>
      <c r="XEK124" s="58"/>
      <c r="XEL124" s="58"/>
      <c r="XEM124" s="58"/>
      <c r="XEN124" s="58"/>
      <c r="XEO124" s="58"/>
      <c r="XEP124" s="58"/>
      <c r="XEQ124" s="58"/>
      <c r="XER124" s="58"/>
      <c r="XES124" s="58"/>
      <c r="XET124" s="58"/>
      <c r="XEU124" s="58"/>
      <c r="XEV124" s="58"/>
      <c r="XEW124" s="58"/>
      <c r="XEX124" s="58"/>
      <c r="XEY124" s="58"/>
      <c r="XEZ124" s="58"/>
      <c r="XFA124" s="58"/>
      <c r="XFB124" s="58"/>
      <c r="XFC124" s="58"/>
    </row>
    <row r="125" spans="1:7 16327:16383" s="287" customFormat="1">
      <c r="A125" s="309"/>
      <c r="B125" s="309"/>
      <c r="C125" s="309"/>
      <c r="D125" s="309"/>
      <c r="E125" s="310"/>
      <c r="F125" s="310"/>
      <c r="G125" s="310"/>
      <c r="XCY125" s="58"/>
      <c r="XCZ125" s="58"/>
      <c r="XDA125" s="58"/>
      <c r="XDB125" s="58"/>
      <c r="XDC125" s="58"/>
      <c r="XDD125" s="58"/>
      <c r="XDE125" s="58"/>
      <c r="XDF125" s="58"/>
      <c r="XDG125" s="58"/>
      <c r="XDH125" s="58"/>
      <c r="XDI125" s="58"/>
      <c r="XDJ125" s="58"/>
      <c r="XDK125" s="58"/>
      <c r="XDL125" s="58"/>
      <c r="XDM125" s="58"/>
      <c r="XDN125" s="58"/>
      <c r="XDO125" s="58"/>
      <c r="XDP125" s="58"/>
      <c r="XDQ125" s="58"/>
      <c r="XDR125" s="58"/>
      <c r="XDS125" s="58"/>
      <c r="XDT125" s="58"/>
      <c r="XDU125" s="58"/>
      <c r="XDV125" s="58"/>
      <c r="XDW125" s="58"/>
      <c r="XDX125" s="58"/>
      <c r="XDY125" s="58"/>
      <c r="XDZ125" s="58"/>
      <c r="XEA125" s="58"/>
      <c r="XEB125" s="58"/>
      <c r="XEC125" s="58"/>
      <c r="XED125" s="58"/>
      <c r="XEE125" s="58"/>
      <c r="XEF125" s="58"/>
      <c r="XEG125" s="58"/>
      <c r="XEH125" s="58"/>
      <c r="XEI125" s="58"/>
      <c r="XEJ125" s="58"/>
      <c r="XEK125" s="58"/>
      <c r="XEL125" s="58"/>
      <c r="XEM125" s="58"/>
      <c r="XEN125" s="58"/>
      <c r="XEO125" s="58"/>
      <c r="XEP125" s="58"/>
      <c r="XEQ125" s="58"/>
      <c r="XER125" s="58"/>
      <c r="XES125" s="58"/>
      <c r="XET125" s="58"/>
      <c r="XEU125" s="58"/>
      <c r="XEV125" s="58"/>
      <c r="XEW125" s="58"/>
      <c r="XEX125" s="58"/>
      <c r="XEY125" s="58"/>
      <c r="XEZ125" s="58"/>
      <c r="XFA125" s="58"/>
      <c r="XFB125" s="58"/>
      <c r="XFC125" s="58"/>
    </row>
    <row r="126" spans="1:7 16327:16383" s="287" customFormat="1">
      <c r="A126" s="309"/>
      <c r="B126" s="309"/>
      <c r="C126" s="309"/>
      <c r="D126" s="309"/>
      <c r="E126" s="310"/>
      <c r="F126" s="310"/>
      <c r="G126" s="310"/>
      <c r="XCY126" s="58"/>
      <c r="XCZ126" s="58"/>
      <c r="XDA126" s="58"/>
      <c r="XDB126" s="58"/>
      <c r="XDC126" s="58"/>
      <c r="XDD126" s="58"/>
      <c r="XDE126" s="58"/>
      <c r="XDF126" s="58"/>
      <c r="XDG126" s="58"/>
      <c r="XDH126" s="58"/>
      <c r="XDI126" s="58"/>
      <c r="XDJ126" s="58"/>
      <c r="XDK126" s="58"/>
      <c r="XDL126" s="58"/>
      <c r="XDM126" s="58"/>
      <c r="XDN126" s="58"/>
      <c r="XDO126" s="58"/>
      <c r="XDP126" s="58"/>
      <c r="XDQ126" s="58"/>
      <c r="XDR126" s="58"/>
      <c r="XDS126" s="58"/>
      <c r="XDT126" s="58"/>
      <c r="XDU126" s="58"/>
      <c r="XDV126" s="58"/>
      <c r="XDW126" s="58"/>
      <c r="XDX126" s="58"/>
      <c r="XDY126" s="58"/>
      <c r="XDZ126" s="58"/>
      <c r="XEA126" s="58"/>
      <c r="XEB126" s="58"/>
      <c r="XEC126" s="58"/>
      <c r="XED126" s="58"/>
      <c r="XEE126" s="58"/>
      <c r="XEF126" s="58"/>
      <c r="XEG126" s="58"/>
      <c r="XEH126" s="58"/>
      <c r="XEI126" s="58"/>
      <c r="XEJ126" s="58"/>
      <c r="XEK126" s="58"/>
      <c r="XEL126" s="58"/>
      <c r="XEM126" s="58"/>
      <c r="XEN126" s="58"/>
      <c r="XEO126" s="58"/>
      <c r="XEP126" s="58"/>
      <c r="XEQ126" s="58"/>
      <c r="XER126" s="58"/>
      <c r="XES126" s="58"/>
      <c r="XET126" s="58"/>
      <c r="XEU126" s="58"/>
      <c r="XEV126" s="58"/>
      <c r="XEW126" s="58"/>
      <c r="XEX126" s="58"/>
      <c r="XEY126" s="58"/>
      <c r="XEZ126" s="58"/>
      <c r="XFA126" s="58"/>
      <c r="XFB126" s="58"/>
      <c r="XFC126" s="58"/>
    </row>
    <row r="127" spans="1:7 16327:16383" s="287" customFormat="1">
      <c r="A127" s="309"/>
      <c r="B127" s="309"/>
      <c r="C127" s="309"/>
      <c r="D127" s="309"/>
      <c r="E127" s="310"/>
      <c r="F127" s="310"/>
      <c r="G127" s="310"/>
      <c r="XCY127" s="58"/>
      <c r="XCZ127" s="58"/>
      <c r="XDA127" s="58"/>
      <c r="XDB127" s="58"/>
      <c r="XDC127" s="58"/>
      <c r="XDD127" s="58"/>
      <c r="XDE127" s="58"/>
      <c r="XDF127" s="58"/>
      <c r="XDG127" s="58"/>
      <c r="XDH127" s="58"/>
      <c r="XDI127" s="58"/>
      <c r="XDJ127" s="58"/>
      <c r="XDK127" s="58"/>
      <c r="XDL127" s="58"/>
      <c r="XDM127" s="58"/>
      <c r="XDN127" s="58"/>
      <c r="XDO127" s="58"/>
      <c r="XDP127" s="58"/>
      <c r="XDQ127" s="58"/>
      <c r="XDR127" s="58"/>
      <c r="XDS127" s="58"/>
      <c r="XDT127" s="58"/>
      <c r="XDU127" s="58"/>
      <c r="XDV127" s="58"/>
      <c r="XDW127" s="58"/>
      <c r="XDX127" s="58"/>
      <c r="XDY127" s="58"/>
      <c r="XDZ127" s="58"/>
      <c r="XEA127" s="58"/>
      <c r="XEB127" s="58"/>
      <c r="XEC127" s="58"/>
      <c r="XED127" s="58"/>
      <c r="XEE127" s="58"/>
      <c r="XEF127" s="58"/>
      <c r="XEG127" s="58"/>
      <c r="XEH127" s="58"/>
      <c r="XEI127" s="58"/>
      <c r="XEJ127" s="58"/>
      <c r="XEK127" s="58"/>
      <c r="XEL127" s="58"/>
      <c r="XEM127" s="58"/>
      <c r="XEN127" s="58"/>
      <c r="XEO127" s="58"/>
      <c r="XEP127" s="58"/>
      <c r="XEQ127" s="58"/>
      <c r="XER127" s="58"/>
      <c r="XES127" s="58"/>
      <c r="XET127" s="58"/>
      <c r="XEU127" s="58"/>
      <c r="XEV127" s="58"/>
      <c r="XEW127" s="58"/>
      <c r="XEX127" s="58"/>
      <c r="XEY127" s="58"/>
      <c r="XEZ127" s="58"/>
      <c r="XFA127" s="58"/>
      <c r="XFB127" s="58"/>
      <c r="XFC127" s="58"/>
    </row>
    <row r="128" spans="1:7 16327:16383" s="287" customFormat="1">
      <c r="A128" s="309"/>
      <c r="B128" s="309"/>
      <c r="C128" s="309"/>
      <c r="D128" s="309"/>
      <c r="E128" s="310"/>
      <c r="F128" s="310"/>
      <c r="G128" s="310"/>
      <c r="XCY128" s="58"/>
      <c r="XCZ128" s="58"/>
      <c r="XDA128" s="58"/>
      <c r="XDB128" s="58"/>
      <c r="XDC128" s="58"/>
      <c r="XDD128" s="58"/>
      <c r="XDE128" s="58"/>
      <c r="XDF128" s="58"/>
      <c r="XDG128" s="58"/>
      <c r="XDH128" s="58"/>
      <c r="XDI128" s="58"/>
      <c r="XDJ128" s="58"/>
      <c r="XDK128" s="58"/>
      <c r="XDL128" s="58"/>
      <c r="XDM128" s="58"/>
      <c r="XDN128" s="58"/>
      <c r="XDO128" s="58"/>
      <c r="XDP128" s="58"/>
      <c r="XDQ128" s="58"/>
      <c r="XDR128" s="58"/>
      <c r="XDS128" s="58"/>
      <c r="XDT128" s="58"/>
      <c r="XDU128" s="58"/>
      <c r="XDV128" s="58"/>
      <c r="XDW128" s="58"/>
      <c r="XDX128" s="58"/>
      <c r="XDY128" s="58"/>
      <c r="XDZ128" s="58"/>
      <c r="XEA128" s="58"/>
      <c r="XEB128" s="58"/>
      <c r="XEC128" s="58"/>
      <c r="XED128" s="58"/>
      <c r="XEE128" s="58"/>
      <c r="XEF128" s="58"/>
      <c r="XEG128" s="58"/>
      <c r="XEH128" s="58"/>
      <c r="XEI128" s="58"/>
      <c r="XEJ128" s="58"/>
      <c r="XEK128" s="58"/>
      <c r="XEL128" s="58"/>
      <c r="XEM128" s="58"/>
      <c r="XEN128" s="58"/>
      <c r="XEO128" s="58"/>
      <c r="XEP128" s="58"/>
      <c r="XEQ128" s="58"/>
      <c r="XER128" s="58"/>
      <c r="XES128" s="58"/>
      <c r="XET128" s="58"/>
      <c r="XEU128" s="58"/>
      <c r="XEV128" s="58"/>
      <c r="XEW128" s="58"/>
      <c r="XEX128" s="58"/>
      <c r="XEY128" s="58"/>
      <c r="XEZ128" s="58"/>
      <c r="XFA128" s="58"/>
      <c r="XFB128" s="58"/>
      <c r="XFC128" s="58"/>
    </row>
    <row r="129" spans="1:7 16327:16383" s="287" customFormat="1">
      <c r="A129" s="309"/>
      <c r="B129" s="309"/>
      <c r="C129" s="309"/>
      <c r="D129" s="309"/>
      <c r="E129" s="310"/>
      <c r="F129" s="310"/>
      <c r="G129" s="310"/>
      <c r="XCY129" s="58"/>
      <c r="XCZ129" s="58"/>
      <c r="XDA129" s="58"/>
      <c r="XDB129" s="58"/>
      <c r="XDC129" s="58"/>
      <c r="XDD129" s="58"/>
      <c r="XDE129" s="58"/>
      <c r="XDF129" s="58"/>
      <c r="XDG129" s="58"/>
      <c r="XDH129" s="58"/>
      <c r="XDI129" s="58"/>
      <c r="XDJ129" s="58"/>
      <c r="XDK129" s="58"/>
      <c r="XDL129" s="58"/>
      <c r="XDM129" s="58"/>
      <c r="XDN129" s="58"/>
      <c r="XDO129" s="58"/>
      <c r="XDP129" s="58"/>
      <c r="XDQ129" s="58"/>
      <c r="XDR129" s="58"/>
      <c r="XDS129" s="58"/>
      <c r="XDT129" s="58"/>
      <c r="XDU129" s="58"/>
      <c r="XDV129" s="58"/>
      <c r="XDW129" s="58"/>
      <c r="XDX129" s="58"/>
      <c r="XDY129" s="58"/>
      <c r="XDZ129" s="58"/>
      <c r="XEA129" s="58"/>
      <c r="XEB129" s="58"/>
      <c r="XEC129" s="58"/>
      <c r="XED129" s="58"/>
      <c r="XEE129" s="58"/>
      <c r="XEF129" s="58"/>
      <c r="XEG129" s="58"/>
      <c r="XEH129" s="58"/>
      <c r="XEI129" s="58"/>
      <c r="XEJ129" s="58"/>
      <c r="XEK129" s="58"/>
      <c r="XEL129" s="58"/>
      <c r="XEM129" s="58"/>
      <c r="XEN129" s="58"/>
      <c r="XEO129" s="58"/>
      <c r="XEP129" s="58"/>
      <c r="XEQ129" s="58"/>
      <c r="XER129" s="58"/>
      <c r="XES129" s="58"/>
      <c r="XET129" s="58"/>
      <c r="XEU129" s="58"/>
      <c r="XEV129" s="58"/>
      <c r="XEW129" s="58"/>
      <c r="XEX129" s="58"/>
      <c r="XEY129" s="58"/>
      <c r="XEZ129" s="58"/>
      <c r="XFA129" s="58"/>
      <c r="XFB129" s="58"/>
      <c r="XFC129" s="58"/>
    </row>
    <row r="130" spans="1:7 16327:16383" s="287" customFormat="1">
      <c r="A130" s="309"/>
      <c r="B130" s="309"/>
      <c r="C130" s="309"/>
      <c r="D130" s="309"/>
      <c r="E130" s="310"/>
      <c r="F130" s="310"/>
      <c r="G130" s="310"/>
      <c r="XCY130" s="58"/>
      <c r="XCZ130" s="58"/>
      <c r="XDA130" s="58"/>
      <c r="XDB130" s="58"/>
      <c r="XDC130" s="58"/>
      <c r="XDD130" s="58"/>
      <c r="XDE130" s="58"/>
      <c r="XDF130" s="58"/>
      <c r="XDG130" s="58"/>
      <c r="XDH130" s="58"/>
      <c r="XDI130" s="58"/>
      <c r="XDJ130" s="58"/>
      <c r="XDK130" s="58"/>
      <c r="XDL130" s="58"/>
      <c r="XDM130" s="58"/>
      <c r="XDN130" s="58"/>
      <c r="XDO130" s="58"/>
      <c r="XDP130" s="58"/>
      <c r="XDQ130" s="58"/>
      <c r="XDR130" s="58"/>
      <c r="XDS130" s="58"/>
      <c r="XDT130" s="58"/>
      <c r="XDU130" s="58"/>
      <c r="XDV130" s="58"/>
      <c r="XDW130" s="58"/>
      <c r="XDX130" s="58"/>
      <c r="XDY130" s="58"/>
      <c r="XDZ130" s="58"/>
      <c r="XEA130" s="58"/>
      <c r="XEB130" s="58"/>
      <c r="XEC130" s="58"/>
      <c r="XED130" s="58"/>
      <c r="XEE130" s="58"/>
      <c r="XEF130" s="58"/>
      <c r="XEG130" s="58"/>
      <c r="XEH130" s="58"/>
      <c r="XEI130" s="58"/>
      <c r="XEJ130" s="58"/>
      <c r="XEK130" s="58"/>
      <c r="XEL130" s="58"/>
      <c r="XEM130" s="58"/>
      <c r="XEN130" s="58"/>
      <c r="XEO130" s="58"/>
      <c r="XEP130" s="58"/>
      <c r="XEQ130" s="58"/>
      <c r="XER130" s="58"/>
      <c r="XES130" s="58"/>
      <c r="XET130" s="58"/>
      <c r="XEU130" s="58"/>
      <c r="XEV130" s="58"/>
      <c r="XEW130" s="58"/>
      <c r="XEX130" s="58"/>
      <c r="XEY130" s="58"/>
      <c r="XEZ130" s="58"/>
      <c r="XFA130" s="58"/>
      <c r="XFB130" s="58"/>
      <c r="XFC130" s="58"/>
    </row>
    <row r="131" spans="1:7 16327:16383" s="287" customFormat="1">
      <c r="A131" s="309"/>
      <c r="B131" s="309"/>
      <c r="C131" s="309"/>
      <c r="D131" s="309"/>
      <c r="E131" s="310"/>
      <c r="F131" s="310"/>
      <c r="G131" s="310"/>
      <c r="XCY131" s="58"/>
      <c r="XCZ131" s="58"/>
      <c r="XDA131" s="58"/>
      <c r="XDB131" s="58"/>
      <c r="XDC131" s="58"/>
      <c r="XDD131" s="58"/>
      <c r="XDE131" s="58"/>
      <c r="XDF131" s="58"/>
      <c r="XDG131" s="58"/>
      <c r="XDH131" s="58"/>
      <c r="XDI131" s="58"/>
      <c r="XDJ131" s="58"/>
      <c r="XDK131" s="58"/>
      <c r="XDL131" s="58"/>
      <c r="XDM131" s="58"/>
      <c r="XDN131" s="58"/>
      <c r="XDO131" s="58"/>
      <c r="XDP131" s="58"/>
      <c r="XDQ131" s="58"/>
      <c r="XDR131" s="58"/>
      <c r="XDS131" s="58"/>
      <c r="XDT131" s="58"/>
      <c r="XDU131" s="58"/>
      <c r="XDV131" s="58"/>
      <c r="XDW131" s="58"/>
      <c r="XDX131" s="58"/>
      <c r="XDY131" s="58"/>
      <c r="XDZ131" s="58"/>
      <c r="XEA131" s="58"/>
      <c r="XEB131" s="58"/>
      <c r="XEC131" s="58"/>
      <c r="XED131" s="58"/>
      <c r="XEE131" s="58"/>
      <c r="XEF131" s="58"/>
      <c r="XEG131" s="58"/>
      <c r="XEH131" s="58"/>
      <c r="XEI131" s="58"/>
      <c r="XEJ131" s="58"/>
      <c r="XEK131" s="58"/>
      <c r="XEL131" s="58"/>
      <c r="XEM131" s="58"/>
      <c r="XEN131" s="58"/>
      <c r="XEO131" s="58"/>
      <c r="XEP131" s="58"/>
      <c r="XEQ131" s="58"/>
      <c r="XER131" s="58"/>
      <c r="XES131" s="58"/>
      <c r="XET131" s="58"/>
      <c r="XEU131" s="58"/>
      <c r="XEV131" s="58"/>
      <c r="XEW131" s="58"/>
      <c r="XEX131" s="58"/>
      <c r="XEY131" s="58"/>
      <c r="XEZ131" s="58"/>
      <c r="XFA131" s="58"/>
      <c r="XFB131" s="58"/>
      <c r="XFC131" s="58"/>
    </row>
    <row r="132" spans="1:7 16327:16383" s="287" customFormat="1">
      <c r="A132" s="309"/>
      <c r="B132" s="309"/>
      <c r="C132" s="309"/>
      <c r="D132" s="309"/>
      <c r="E132" s="310"/>
      <c r="F132" s="310"/>
      <c r="G132" s="310"/>
      <c r="XCY132" s="58"/>
      <c r="XCZ132" s="58"/>
      <c r="XDA132" s="58"/>
      <c r="XDB132" s="58"/>
      <c r="XDC132" s="58"/>
      <c r="XDD132" s="58"/>
      <c r="XDE132" s="58"/>
      <c r="XDF132" s="58"/>
      <c r="XDG132" s="58"/>
      <c r="XDH132" s="58"/>
      <c r="XDI132" s="58"/>
      <c r="XDJ132" s="58"/>
      <c r="XDK132" s="58"/>
      <c r="XDL132" s="58"/>
      <c r="XDM132" s="58"/>
      <c r="XDN132" s="58"/>
      <c r="XDO132" s="58"/>
      <c r="XDP132" s="58"/>
      <c r="XDQ132" s="58"/>
      <c r="XDR132" s="58"/>
      <c r="XDS132" s="58"/>
      <c r="XDT132" s="58"/>
      <c r="XDU132" s="58"/>
      <c r="XDV132" s="58"/>
      <c r="XDW132" s="58"/>
      <c r="XDX132" s="58"/>
      <c r="XDY132" s="58"/>
      <c r="XDZ132" s="58"/>
      <c r="XEA132" s="58"/>
      <c r="XEB132" s="58"/>
      <c r="XEC132" s="58"/>
      <c r="XED132" s="58"/>
      <c r="XEE132" s="58"/>
      <c r="XEF132" s="58"/>
      <c r="XEG132" s="58"/>
      <c r="XEH132" s="58"/>
      <c r="XEI132" s="58"/>
      <c r="XEJ132" s="58"/>
      <c r="XEK132" s="58"/>
      <c r="XEL132" s="58"/>
      <c r="XEM132" s="58"/>
      <c r="XEN132" s="58"/>
      <c r="XEO132" s="58"/>
      <c r="XEP132" s="58"/>
      <c r="XEQ132" s="58"/>
      <c r="XER132" s="58"/>
      <c r="XES132" s="58"/>
      <c r="XET132" s="58"/>
      <c r="XEU132" s="58"/>
      <c r="XEV132" s="58"/>
      <c r="XEW132" s="58"/>
      <c r="XEX132" s="58"/>
      <c r="XEY132" s="58"/>
      <c r="XEZ132" s="58"/>
      <c r="XFA132" s="58"/>
      <c r="XFB132" s="58"/>
      <c r="XFC132" s="58"/>
    </row>
    <row r="133" spans="1:7 16327:16383" s="287" customFormat="1">
      <c r="A133" s="309"/>
      <c r="B133" s="309"/>
      <c r="C133" s="309"/>
      <c r="D133" s="309"/>
      <c r="E133" s="310"/>
      <c r="F133" s="310"/>
      <c r="G133" s="310"/>
      <c r="XCY133" s="58"/>
      <c r="XCZ133" s="58"/>
      <c r="XDA133" s="58"/>
      <c r="XDB133" s="58"/>
      <c r="XDC133" s="58"/>
      <c r="XDD133" s="58"/>
      <c r="XDE133" s="58"/>
      <c r="XDF133" s="58"/>
      <c r="XDG133" s="58"/>
      <c r="XDH133" s="58"/>
      <c r="XDI133" s="58"/>
      <c r="XDJ133" s="58"/>
      <c r="XDK133" s="58"/>
      <c r="XDL133" s="58"/>
      <c r="XDM133" s="58"/>
      <c r="XDN133" s="58"/>
      <c r="XDO133" s="58"/>
      <c r="XDP133" s="58"/>
      <c r="XDQ133" s="58"/>
      <c r="XDR133" s="58"/>
      <c r="XDS133" s="58"/>
      <c r="XDT133" s="58"/>
      <c r="XDU133" s="58"/>
      <c r="XDV133" s="58"/>
      <c r="XDW133" s="58"/>
      <c r="XDX133" s="58"/>
      <c r="XDY133" s="58"/>
      <c r="XDZ133" s="58"/>
      <c r="XEA133" s="58"/>
      <c r="XEB133" s="58"/>
      <c r="XEC133" s="58"/>
      <c r="XED133" s="58"/>
      <c r="XEE133" s="58"/>
      <c r="XEF133" s="58"/>
      <c r="XEG133" s="58"/>
      <c r="XEH133" s="58"/>
      <c r="XEI133" s="58"/>
      <c r="XEJ133" s="58"/>
      <c r="XEK133" s="58"/>
      <c r="XEL133" s="58"/>
      <c r="XEM133" s="58"/>
      <c r="XEN133" s="58"/>
      <c r="XEO133" s="58"/>
      <c r="XEP133" s="58"/>
      <c r="XEQ133" s="58"/>
      <c r="XER133" s="58"/>
      <c r="XES133" s="58"/>
      <c r="XET133" s="58"/>
      <c r="XEU133" s="58"/>
      <c r="XEV133" s="58"/>
      <c r="XEW133" s="58"/>
      <c r="XEX133" s="58"/>
      <c r="XEY133" s="58"/>
      <c r="XEZ133" s="58"/>
      <c r="XFA133" s="58"/>
      <c r="XFB133" s="58"/>
      <c r="XFC133" s="58"/>
    </row>
    <row r="134" spans="1:7 16327:16383" s="287" customFormat="1">
      <c r="A134" s="309"/>
      <c r="B134" s="309"/>
      <c r="C134" s="309"/>
      <c r="D134" s="309"/>
      <c r="E134" s="310"/>
      <c r="F134" s="310"/>
      <c r="G134" s="310"/>
      <c r="XCY134" s="58"/>
      <c r="XCZ134" s="58"/>
      <c r="XDA134" s="58"/>
      <c r="XDB134" s="58"/>
      <c r="XDC134" s="58"/>
      <c r="XDD134" s="58"/>
      <c r="XDE134" s="58"/>
      <c r="XDF134" s="58"/>
      <c r="XDG134" s="58"/>
      <c r="XDH134" s="58"/>
      <c r="XDI134" s="58"/>
      <c r="XDJ134" s="58"/>
      <c r="XDK134" s="58"/>
      <c r="XDL134" s="58"/>
      <c r="XDM134" s="58"/>
      <c r="XDN134" s="58"/>
      <c r="XDO134" s="58"/>
      <c r="XDP134" s="58"/>
      <c r="XDQ134" s="58"/>
      <c r="XDR134" s="58"/>
      <c r="XDS134" s="58"/>
      <c r="XDT134" s="58"/>
      <c r="XDU134" s="58"/>
      <c r="XDV134" s="58"/>
      <c r="XDW134" s="58"/>
      <c r="XDX134" s="58"/>
      <c r="XDY134" s="58"/>
      <c r="XDZ134" s="58"/>
      <c r="XEA134" s="58"/>
      <c r="XEB134" s="58"/>
      <c r="XEC134" s="58"/>
      <c r="XED134" s="58"/>
      <c r="XEE134" s="58"/>
      <c r="XEF134" s="58"/>
      <c r="XEG134" s="58"/>
      <c r="XEH134" s="58"/>
      <c r="XEI134" s="58"/>
      <c r="XEJ134" s="58"/>
      <c r="XEK134" s="58"/>
      <c r="XEL134" s="58"/>
      <c r="XEM134" s="58"/>
      <c r="XEN134" s="58"/>
      <c r="XEO134" s="58"/>
      <c r="XEP134" s="58"/>
      <c r="XEQ134" s="58"/>
      <c r="XER134" s="58"/>
      <c r="XES134" s="58"/>
      <c r="XET134" s="58"/>
      <c r="XEU134" s="58"/>
      <c r="XEV134" s="58"/>
      <c r="XEW134" s="58"/>
      <c r="XEX134" s="58"/>
      <c r="XEY134" s="58"/>
      <c r="XEZ134" s="58"/>
      <c r="XFA134" s="58"/>
      <c r="XFB134" s="58"/>
      <c r="XFC134" s="58"/>
    </row>
    <row r="135" spans="1:7 16327:16383" s="287" customFormat="1">
      <c r="A135" s="309"/>
      <c r="B135" s="309"/>
      <c r="C135" s="309"/>
      <c r="D135" s="309"/>
      <c r="E135" s="310"/>
      <c r="F135" s="310"/>
      <c r="G135" s="310"/>
      <c r="XCY135" s="58"/>
      <c r="XCZ135" s="58"/>
      <c r="XDA135" s="58"/>
      <c r="XDB135" s="58"/>
      <c r="XDC135" s="58"/>
      <c r="XDD135" s="58"/>
      <c r="XDE135" s="58"/>
      <c r="XDF135" s="58"/>
      <c r="XDG135" s="58"/>
      <c r="XDH135" s="58"/>
      <c r="XDI135" s="58"/>
      <c r="XDJ135" s="58"/>
      <c r="XDK135" s="58"/>
      <c r="XDL135" s="58"/>
      <c r="XDM135" s="58"/>
      <c r="XDN135" s="58"/>
      <c r="XDO135" s="58"/>
      <c r="XDP135" s="58"/>
      <c r="XDQ135" s="58"/>
      <c r="XDR135" s="58"/>
      <c r="XDS135" s="58"/>
      <c r="XDT135" s="58"/>
      <c r="XDU135" s="58"/>
      <c r="XDV135" s="58"/>
      <c r="XDW135" s="58"/>
      <c r="XDX135" s="58"/>
      <c r="XDY135" s="58"/>
      <c r="XDZ135" s="58"/>
      <c r="XEA135" s="58"/>
      <c r="XEB135" s="58"/>
      <c r="XEC135" s="58"/>
      <c r="XED135" s="58"/>
      <c r="XEE135" s="58"/>
      <c r="XEF135" s="58"/>
      <c r="XEG135" s="58"/>
      <c r="XEH135" s="58"/>
      <c r="XEI135" s="58"/>
      <c r="XEJ135" s="58"/>
      <c r="XEK135" s="58"/>
      <c r="XEL135" s="58"/>
      <c r="XEM135" s="58"/>
      <c r="XEN135" s="58"/>
      <c r="XEO135" s="58"/>
      <c r="XEP135" s="58"/>
      <c r="XEQ135" s="58"/>
      <c r="XER135" s="58"/>
      <c r="XES135" s="58"/>
      <c r="XET135" s="58"/>
      <c r="XEU135" s="58"/>
      <c r="XEV135" s="58"/>
      <c r="XEW135" s="58"/>
      <c r="XEX135" s="58"/>
      <c r="XEY135" s="58"/>
      <c r="XEZ135" s="58"/>
      <c r="XFA135" s="58"/>
      <c r="XFB135" s="58"/>
      <c r="XFC135" s="58"/>
    </row>
    <row r="136" spans="1:7 16327:16383" s="287" customFormat="1">
      <c r="A136" s="309"/>
      <c r="B136" s="309"/>
      <c r="C136" s="309"/>
      <c r="D136" s="309"/>
      <c r="E136" s="310"/>
      <c r="F136" s="310"/>
      <c r="G136" s="310"/>
      <c r="XCY136" s="58"/>
      <c r="XCZ136" s="58"/>
      <c r="XDA136" s="58"/>
      <c r="XDB136" s="58"/>
      <c r="XDC136" s="58"/>
      <c r="XDD136" s="58"/>
      <c r="XDE136" s="58"/>
      <c r="XDF136" s="58"/>
      <c r="XDG136" s="58"/>
      <c r="XDH136" s="58"/>
      <c r="XDI136" s="58"/>
      <c r="XDJ136" s="58"/>
      <c r="XDK136" s="58"/>
      <c r="XDL136" s="58"/>
      <c r="XDM136" s="58"/>
      <c r="XDN136" s="58"/>
      <c r="XDO136" s="58"/>
      <c r="XDP136" s="58"/>
      <c r="XDQ136" s="58"/>
      <c r="XDR136" s="58"/>
      <c r="XDS136" s="58"/>
      <c r="XDT136" s="58"/>
      <c r="XDU136" s="58"/>
      <c r="XDV136" s="58"/>
      <c r="XDW136" s="58"/>
      <c r="XDX136" s="58"/>
      <c r="XDY136" s="58"/>
      <c r="XDZ136" s="58"/>
      <c r="XEA136" s="58"/>
      <c r="XEB136" s="58"/>
      <c r="XEC136" s="58"/>
      <c r="XED136" s="58"/>
      <c r="XEE136" s="58"/>
      <c r="XEF136" s="58"/>
      <c r="XEG136" s="58"/>
      <c r="XEH136" s="58"/>
      <c r="XEI136" s="58"/>
      <c r="XEJ136" s="58"/>
      <c r="XEK136" s="58"/>
      <c r="XEL136" s="58"/>
      <c r="XEM136" s="58"/>
      <c r="XEN136" s="58"/>
      <c r="XEO136" s="58"/>
      <c r="XEP136" s="58"/>
      <c r="XEQ136" s="58"/>
      <c r="XER136" s="58"/>
      <c r="XES136" s="58"/>
      <c r="XET136" s="58"/>
      <c r="XEU136" s="58"/>
      <c r="XEV136" s="58"/>
      <c r="XEW136" s="58"/>
      <c r="XEX136" s="58"/>
      <c r="XEY136" s="58"/>
      <c r="XEZ136" s="58"/>
      <c r="XFA136" s="58"/>
      <c r="XFB136" s="58"/>
      <c r="XFC136" s="58"/>
    </row>
    <row r="137" spans="1:7 16327:16383" s="287" customFormat="1">
      <c r="A137" s="309"/>
      <c r="B137" s="309"/>
      <c r="C137" s="309"/>
      <c r="D137" s="309"/>
      <c r="E137" s="310"/>
      <c r="F137" s="310"/>
      <c r="G137" s="310"/>
      <c r="XCY137" s="58"/>
      <c r="XCZ137" s="58"/>
      <c r="XDA137" s="58"/>
      <c r="XDB137" s="58"/>
      <c r="XDC137" s="58"/>
      <c r="XDD137" s="58"/>
      <c r="XDE137" s="58"/>
      <c r="XDF137" s="58"/>
      <c r="XDG137" s="58"/>
      <c r="XDH137" s="58"/>
      <c r="XDI137" s="58"/>
      <c r="XDJ137" s="58"/>
      <c r="XDK137" s="58"/>
      <c r="XDL137" s="58"/>
      <c r="XDM137" s="58"/>
      <c r="XDN137" s="58"/>
      <c r="XDO137" s="58"/>
      <c r="XDP137" s="58"/>
      <c r="XDQ137" s="58"/>
      <c r="XDR137" s="58"/>
      <c r="XDS137" s="58"/>
      <c r="XDT137" s="58"/>
      <c r="XDU137" s="58"/>
      <c r="XDV137" s="58"/>
      <c r="XDW137" s="58"/>
      <c r="XDX137" s="58"/>
      <c r="XDY137" s="58"/>
      <c r="XDZ137" s="58"/>
      <c r="XEA137" s="58"/>
      <c r="XEB137" s="58"/>
      <c r="XEC137" s="58"/>
      <c r="XED137" s="58"/>
      <c r="XEE137" s="58"/>
      <c r="XEF137" s="58"/>
      <c r="XEG137" s="58"/>
      <c r="XEH137" s="58"/>
      <c r="XEI137" s="58"/>
      <c r="XEJ137" s="58"/>
      <c r="XEK137" s="58"/>
      <c r="XEL137" s="58"/>
      <c r="XEM137" s="58"/>
      <c r="XEN137" s="58"/>
      <c r="XEO137" s="58"/>
      <c r="XEP137" s="58"/>
      <c r="XEQ137" s="58"/>
      <c r="XER137" s="58"/>
      <c r="XES137" s="58"/>
      <c r="XET137" s="58"/>
      <c r="XEU137" s="58"/>
      <c r="XEV137" s="58"/>
      <c r="XEW137" s="58"/>
      <c r="XEX137" s="58"/>
      <c r="XEY137" s="58"/>
      <c r="XEZ137" s="58"/>
      <c r="XFA137" s="58"/>
      <c r="XFB137" s="58"/>
      <c r="XFC137" s="58"/>
    </row>
    <row r="138" spans="1:7 16327:16383" s="287" customFormat="1">
      <c r="A138" s="309"/>
      <c r="B138" s="309"/>
      <c r="C138" s="309"/>
      <c r="D138" s="309"/>
      <c r="E138" s="310"/>
      <c r="F138" s="310"/>
      <c r="G138" s="310"/>
      <c r="XCY138" s="58"/>
      <c r="XCZ138" s="58"/>
      <c r="XDA138" s="58"/>
      <c r="XDB138" s="58"/>
      <c r="XDC138" s="58"/>
      <c r="XDD138" s="58"/>
      <c r="XDE138" s="58"/>
      <c r="XDF138" s="58"/>
      <c r="XDG138" s="58"/>
      <c r="XDH138" s="58"/>
      <c r="XDI138" s="58"/>
      <c r="XDJ138" s="58"/>
      <c r="XDK138" s="58"/>
      <c r="XDL138" s="58"/>
      <c r="XDM138" s="58"/>
      <c r="XDN138" s="58"/>
      <c r="XDO138" s="58"/>
      <c r="XDP138" s="58"/>
      <c r="XDQ138" s="58"/>
      <c r="XDR138" s="58"/>
      <c r="XDS138" s="58"/>
      <c r="XDT138" s="58"/>
      <c r="XDU138" s="58"/>
      <c r="XDV138" s="58"/>
      <c r="XDW138" s="58"/>
      <c r="XDX138" s="58"/>
      <c r="XDY138" s="58"/>
      <c r="XDZ138" s="58"/>
      <c r="XEA138" s="58"/>
      <c r="XEB138" s="58"/>
      <c r="XEC138" s="58"/>
      <c r="XED138" s="58"/>
      <c r="XEE138" s="58"/>
      <c r="XEF138" s="58"/>
      <c r="XEG138" s="58"/>
      <c r="XEH138" s="58"/>
      <c r="XEI138" s="58"/>
      <c r="XEJ138" s="58"/>
      <c r="XEK138" s="58"/>
      <c r="XEL138" s="58"/>
      <c r="XEM138" s="58"/>
      <c r="XEN138" s="58"/>
      <c r="XEO138" s="58"/>
      <c r="XEP138" s="58"/>
      <c r="XEQ138" s="58"/>
      <c r="XER138" s="58"/>
      <c r="XES138" s="58"/>
      <c r="XET138" s="58"/>
      <c r="XEU138" s="58"/>
      <c r="XEV138" s="58"/>
      <c r="XEW138" s="58"/>
      <c r="XEX138" s="58"/>
      <c r="XEY138" s="58"/>
      <c r="XEZ138" s="58"/>
      <c r="XFA138" s="58"/>
      <c r="XFB138" s="58"/>
      <c r="XFC138" s="58"/>
    </row>
    <row r="139" spans="1:7 16327:16383" s="287" customFormat="1">
      <c r="A139" s="309"/>
      <c r="B139" s="309"/>
      <c r="C139" s="309"/>
      <c r="D139" s="309"/>
      <c r="E139" s="310"/>
      <c r="F139" s="310"/>
      <c r="G139" s="310"/>
      <c r="XCY139" s="58"/>
      <c r="XCZ139" s="58"/>
      <c r="XDA139" s="58"/>
      <c r="XDB139" s="58"/>
      <c r="XDC139" s="58"/>
      <c r="XDD139" s="58"/>
      <c r="XDE139" s="58"/>
      <c r="XDF139" s="58"/>
      <c r="XDG139" s="58"/>
      <c r="XDH139" s="58"/>
      <c r="XDI139" s="58"/>
      <c r="XDJ139" s="58"/>
      <c r="XDK139" s="58"/>
      <c r="XDL139" s="58"/>
      <c r="XDM139" s="58"/>
      <c r="XDN139" s="58"/>
      <c r="XDO139" s="58"/>
      <c r="XDP139" s="58"/>
      <c r="XDQ139" s="58"/>
      <c r="XDR139" s="58"/>
      <c r="XDS139" s="58"/>
      <c r="XDT139" s="58"/>
      <c r="XDU139" s="58"/>
      <c r="XDV139" s="58"/>
      <c r="XDW139" s="58"/>
      <c r="XDX139" s="58"/>
      <c r="XDY139" s="58"/>
      <c r="XDZ139" s="58"/>
      <c r="XEA139" s="58"/>
      <c r="XEB139" s="58"/>
      <c r="XEC139" s="58"/>
      <c r="XED139" s="58"/>
      <c r="XEE139" s="58"/>
      <c r="XEF139" s="58"/>
      <c r="XEG139" s="58"/>
      <c r="XEH139" s="58"/>
      <c r="XEI139" s="58"/>
      <c r="XEJ139" s="58"/>
      <c r="XEK139" s="58"/>
      <c r="XEL139" s="58"/>
      <c r="XEM139" s="58"/>
      <c r="XEN139" s="58"/>
      <c r="XEO139" s="58"/>
      <c r="XEP139" s="58"/>
      <c r="XEQ139" s="58"/>
      <c r="XER139" s="58"/>
      <c r="XES139" s="58"/>
      <c r="XET139" s="58"/>
      <c r="XEU139" s="58"/>
      <c r="XEV139" s="58"/>
      <c r="XEW139" s="58"/>
      <c r="XEX139" s="58"/>
      <c r="XEY139" s="58"/>
      <c r="XEZ139" s="58"/>
      <c r="XFA139" s="58"/>
      <c r="XFB139" s="58"/>
      <c r="XFC139" s="58"/>
    </row>
    <row r="140" spans="1:7 16327:16383" s="287" customFormat="1">
      <c r="A140" s="309"/>
      <c r="B140" s="309"/>
      <c r="C140" s="309"/>
      <c r="D140" s="309"/>
      <c r="E140" s="310"/>
      <c r="F140" s="310"/>
      <c r="G140" s="310"/>
      <c r="XCY140" s="58"/>
      <c r="XCZ140" s="58"/>
      <c r="XDA140" s="58"/>
      <c r="XDB140" s="58"/>
      <c r="XDC140" s="58"/>
      <c r="XDD140" s="58"/>
      <c r="XDE140" s="58"/>
      <c r="XDF140" s="58"/>
      <c r="XDG140" s="58"/>
      <c r="XDH140" s="58"/>
      <c r="XDI140" s="58"/>
      <c r="XDJ140" s="58"/>
      <c r="XDK140" s="58"/>
      <c r="XDL140" s="58"/>
      <c r="XDM140" s="58"/>
      <c r="XDN140" s="58"/>
      <c r="XDO140" s="58"/>
      <c r="XDP140" s="58"/>
      <c r="XDQ140" s="58"/>
      <c r="XDR140" s="58"/>
      <c r="XDS140" s="58"/>
      <c r="XDT140" s="58"/>
      <c r="XDU140" s="58"/>
      <c r="XDV140" s="58"/>
      <c r="XDW140" s="58"/>
      <c r="XDX140" s="58"/>
      <c r="XDY140" s="58"/>
      <c r="XDZ140" s="58"/>
      <c r="XEA140" s="58"/>
      <c r="XEB140" s="58"/>
      <c r="XEC140" s="58"/>
      <c r="XED140" s="58"/>
      <c r="XEE140" s="58"/>
      <c r="XEF140" s="58"/>
      <c r="XEG140" s="58"/>
      <c r="XEH140" s="58"/>
      <c r="XEI140" s="58"/>
      <c r="XEJ140" s="58"/>
      <c r="XEK140" s="58"/>
      <c r="XEL140" s="58"/>
      <c r="XEM140" s="58"/>
      <c r="XEN140" s="58"/>
      <c r="XEO140" s="58"/>
      <c r="XEP140" s="58"/>
      <c r="XEQ140" s="58"/>
      <c r="XER140" s="58"/>
      <c r="XES140" s="58"/>
      <c r="XET140" s="58"/>
      <c r="XEU140" s="58"/>
      <c r="XEV140" s="58"/>
      <c r="XEW140" s="58"/>
      <c r="XEX140" s="58"/>
      <c r="XEY140" s="58"/>
      <c r="XEZ140" s="58"/>
      <c r="XFA140" s="58"/>
      <c r="XFB140" s="58"/>
      <c r="XFC140" s="58"/>
    </row>
    <row r="141" spans="1:7 16327:16383" s="287" customFormat="1">
      <c r="A141" s="309"/>
      <c r="B141" s="309"/>
      <c r="C141" s="309"/>
      <c r="D141" s="309"/>
      <c r="E141" s="310"/>
      <c r="F141" s="310"/>
      <c r="G141" s="310"/>
      <c r="XCY141" s="58"/>
      <c r="XCZ141" s="58"/>
      <c r="XDA141" s="58"/>
      <c r="XDB141" s="58"/>
      <c r="XDC141" s="58"/>
      <c r="XDD141" s="58"/>
      <c r="XDE141" s="58"/>
      <c r="XDF141" s="58"/>
      <c r="XDG141" s="58"/>
      <c r="XDH141" s="58"/>
      <c r="XDI141" s="58"/>
      <c r="XDJ141" s="58"/>
      <c r="XDK141" s="58"/>
      <c r="XDL141" s="58"/>
      <c r="XDM141" s="58"/>
      <c r="XDN141" s="58"/>
      <c r="XDO141" s="58"/>
      <c r="XDP141" s="58"/>
      <c r="XDQ141" s="58"/>
      <c r="XDR141" s="58"/>
      <c r="XDS141" s="58"/>
      <c r="XDT141" s="58"/>
      <c r="XDU141" s="58"/>
      <c r="XDV141" s="58"/>
      <c r="XDW141" s="58"/>
      <c r="XDX141" s="58"/>
      <c r="XDY141" s="58"/>
      <c r="XDZ141" s="58"/>
      <c r="XEA141" s="58"/>
      <c r="XEB141" s="58"/>
      <c r="XEC141" s="58"/>
      <c r="XED141" s="58"/>
      <c r="XEE141" s="58"/>
      <c r="XEF141" s="58"/>
      <c r="XEG141" s="58"/>
      <c r="XEH141" s="58"/>
      <c r="XEI141" s="58"/>
      <c r="XEJ141" s="58"/>
      <c r="XEK141" s="58"/>
      <c r="XEL141" s="58"/>
      <c r="XEM141" s="58"/>
      <c r="XEN141" s="58"/>
      <c r="XEO141" s="58"/>
      <c r="XEP141" s="58"/>
      <c r="XEQ141" s="58"/>
      <c r="XER141" s="58"/>
      <c r="XES141" s="58"/>
      <c r="XET141" s="58"/>
      <c r="XEU141" s="58"/>
      <c r="XEV141" s="58"/>
      <c r="XEW141" s="58"/>
      <c r="XEX141" s="58"/>
      <c r="XEY141" s="58"/>
      <c r="XEZ141" s="58"/>
      <c r="XFA141" s="58"/>
      <c r="XFB141" s="58"/>
      <c r="XFC141" s="58"/>
    </row>
    <row r="142" spans="1:7 16327:16383" s="287" customFormat="1">
      <c r="A142" s="309"/>
      <c r="B142" s="309"/>
      <c r="C142" s="309"/>
      <c r="D142" s="309"/>
      <c r="E142" s="310"/>
      <c r="F142" s="310"/>
      <c r="G142" s="310"/>
      <c r="XCY142" s="58"/>
      <c r="XCZ142" s="58"/>
      <c r="XDA142" s="58"/>
      <c r="XDB142" s="58"/>
      <c r="XDC142" s="58"/>
      <c r="XDD142" s="58"/>
      <c r="XDE142" s="58"/>
      <c r="XDF142" s="58"/>
      <c r="XDG142" s="58"/>
      <c r="XDH142" s="58"/>
      <c r="XDI142" s="58"/>
      <c r="XDJ142" s="58"/>
      <c r="XDK142" s="58"/>
      <c r="XDL142" s="58"/>
      <c r="XDM142" s="58"/>
      <c r="XDN142" s="58"/>
      <c r="XDO142" s="58"/>
      <c r="XDP142" s="58"/>
      <c r="XDQ142" s="58"/>
      <c r="XDR142" s="58"/>
      <c r="XDS142" s="58"/>
      <c r="XDT142" s="58"/>
      <c r="XDU142" s="58"/>
      <c r="XDV142" s="58"/>
      <c r="XDW142" s="58"/>
      <c r="XDX142" s="58"/>
      <c r="XDY142" s="58"/>
      <c r="XDZ142" s="58"/>
      <c r="XEA142" s="58"/>
      <c r="XEB142" s="58"/>
      <c r="XEC142" s="58"/>
      <c r="XED142" s="58"/>
      <c r="XEE142" s="58"/>
      <c r="XEF142" s="58"/>
      <c r="XEG142" s="58"/>
      <c r="XEH142" s="58"/>
      <c r="XEI142" s="58"/>
      <c r="XEJ142" s="58"/>
      <c r="XEK142" s="58"/>
      <c r="XEL142" s="58"/>
      <c r="XEM142" s="58"/>
      <c r="XEN142" s="58"/>
      <c r="XEO142" s="58"/>
      <c r="XEP142" s="58"/>
      <c r="XEQ142" s="58"/>
      <c r="XER142" s="58"/>
      <c r="XES142" s="58"/>
      <c r="XET142" s="58"/>
      <c r="XEU142" s="58"/>
      <c r="XEV142" s="58"/>
      <c r="XEW142" s="58"/>
      <c r="XEX142" s="58"/>
      <c r="XEY142" s="58"/>
      <c r="XEZ142" s="58"/>
      <c r="XFA142" s="58"/>
      <c r="XFB142" s="58"/>
      <c r="XFC142" s="58"/>
    </row>
    <row r="143" spans="1:7 16327:16383" s="287" customFormat="1">
      <c r="A143" s="309"/>
      <c r="B143" s="309"/>
      <c r="C143" s="309"/>
      <c r="D143" s="309"/>
      <c r="E143" s="310"/>
      <c r="F143" s="310"/>
      <c r="G143" s="310"/>
      <c r="XCY143" s="58"/>
      <c r="XCZ143" s="58"/>
      <c r="XDA143" s="58"/>
      <c r="XDB143" s="58"/>
      <c r="XDC143" s="58"/>
      <c r="XDD143" s="58"/>
      <c r="XDE143" s="58"/>
      <c r="XDF143" s="58"/>
      <c r="XDG143" s="58"/>
      <c r="XDH143" s="58"/>
      <c r="XDI143" s="58"/>
      <c r="XDJ143" s="58"/>
      <c r="XDK143" s="58"/>
      <c r="XDL143" s="58"/>
      <c r="XDM143" s="58"/>
      <c r="XDN143" s="58"/>
      <c r="XDO143" s="58"/>
      <c r="XDP143" s="58"/>
      <c r="XDQ143" s="58"/>
      <c r="XDR143" s="58"/>
      <c r="XDS143" s="58"/>
      <c r="XDT143" s="58"/>
      <c r="XDU143" s="58"/>
      <c r="XDV143" s="58"/>
      <c r="XDW143" s="58"/>
      <c r="XDX143" s="58"/>
      <c r="XDY143" s="58"/>
      <c r="XDZ143" s="58"/>
      <c r="XEA143" s="58"/>
      <c r="XEB143" s="58"/>
      <c r="XEC143" s="58"/>
      <c r="XED143" s="58"/>
      <c r="XEE143" s="58"/>
      <c r="XEF143" s="58"/>
      <c r="XEG143" s="58"/>
      <c r="XEH143" s="58"/>
      <c r="XEI143" s="58"/>
      <c r="XEJ143" s="58"/>
      <c r="XEK143" s="58"/>
      <c r="XEL143" s="58"/>
      <c r="XEM143" s="58"/>
      <c r="XEN143" s="58"/>
      <c r="XEO143" s="58"/>
      <c r="XEP143" s="58"/>
      <c r="XEQ143" s="58"/>
      <c r="XER143" s="58"/>
      <c r="XES143" s="58"/>
      <c r="XET143" s="58"/>
      <c r="XEU143" s="58"/>
      <c r="XEV143" s="58"/>
      <c r="XEW143" s="58"/>
      <c r="XEX143" s="58"/>
      <c r="XEY143" s="58"/>
      <c r="XEZ143" s="58"/>
      <c r="XFA143" s="58"/>
      <c r="XFB143" s="58"/>
      <c r="XFC143" s="58"/>
    </row>
    <row r="144" spans="1:7 16327:16383" s="287" customFormat="1">
      <c r="A144" s="309"/>
      <c r="B144" s="309"/>
      <c r="C144" s="309"/>
      <c r="D144" s="309"/>
      <c r="E144" s="310"/>
      <c r="F144" s="310"/>
      <c r="G144" s="310"/>
      <c r="XCY144" s="58"/>
      <c r="XCZ144" s="58"/>
      <c r="XDA144" s="58"/>
      <c r="XDB144" s="58"/>
      <c r="XDC144" s="58"/>
      <c r="XDD144" s="58"/>
      <c r="XDE144" s="58"/>
      <c r="XDF144" s="58"/>
      <c r="XDG144" s="58"/>
      <c r="XDH144" s="58"/>
      <c r="XDI144" s="58"/>
      <c r="XDJ144" s="58"/>
      <c r="XDK144" s="58"/>
      <c r="XDL144" s="58"/>
      <c r="XDM144" s="58"/>
      <c r="XDN144" s="58"/>
      <c r="XDO144" s="58"/>
      <c r="XDP144" s="58"/>
      <c r="XDQ144" s="58"/>
      <c r="XDR144" s="58"/>
      <c r="XDS144" s="58"/>
      <c r="XDT144" s="58"/>
      <c r="XDU144" s="58"/>
      <c r="XDV144" s="58"/>
      <c r="XDW144" s="58"/>
      <c r="XDX144" s="58"/>
      <c r="XDY144" s="58"/>
      <c r="XDZ144" s="58"/>
      <c r="XEA144" s="58"/>
      <c r="XEB144" s="58"/>
      <c r="XEC144" s="58"/>
      <c r="XED144" s="58"/>
      <c r="XEE144" s="58"/>
      <c r="XEF144" s="58"/>
      <c r="XEG144" s="58"/>
      <c r="XEH144" s="58"/>
      <c r="XEI144" s="58"/>
      <c r="XEJ144" s="58"/>
      <c r="XEK144" s="58"/>
      <c r="XEL144" s="58"/>
      <c r="XEM144" s="58"/>
      <c r="XEN144" s="58"/>
      <c r="XEO144" s="58"/>
      <c r="XEP144" s="58"/>
      <c r="XEQ144" s="58"/>
      <c r="XER144" s="58"/>
      <c r="XES144" s="58"/>
      <c r="XET144" s="58"/>
      <c r="XEU144" s="58"/>
      <c r="XEV144" s="58"/>
      <c r="XEW144" s="58"/>
      <c r="XEX144" s="58"/>
      <c r="XEY144" s="58"/>
      <c r="XEZ144" s="58"/>
      <c r="XFA144" s="58"/>
      <c r="XFB144" s="58"/>
      <c r="XFC144" s="58"/>
    </row>
    <row r="145" spans="1:7 16327:16384" s="287" customFormat="1">
      <c r="A145" s="309"/>
      <c r="B145" s="309"/>
      <c r="C145" s="309"/>
      <c r="D145" s="309"/>
      <c r="E145" s="310"/>
      <c r="F145" s="310"/>
      <c r="G145" s="310"/>
      <c r="XCY145" s="58"/>
      <c r="XCZ145" s="58"/>
      <c r="XDA145" s="58"/>
      <c r="XDB145" s="58"/>
      <c r="XDC145" s="58"/>
      <c r="XDD145" s="58"/>
      <c r="XDE145" s="58"/>
      <c r="XDF145" s="58"/>
      <c r="XDG145" s="58"/>
      <c r="XDH145" s="58"/>
      <c r="XDI145" s="58"/>
      <c r="XDJ145" s="58"/>
      <c r="XDK145" s="58"/>
      <c r="XDL145" s="58"/>
      <c r="XDM145" s="58"/>
      <c r="XDN145" s="58"/>
      <c r="XDO145" s="58"/>
      <c r="XDP145" s="58"/>
      <c r="XDQ145" s="58"/>
      <c r="XDR145" s="58"/>
      <c r="XDS145" s="58"/>
      <c r="XDT145" s="58"/>
      <c r="XDU145" s="58"/>
      <c r="XDV145" s="58"/>
      <c r="XDW145" s="58"/>
      <c r="XDX145" s="58"/>
      <c r="XDY145" s="58"/>
      <c r="XDZ145" s="58"/>
      <c r="XEA145" s="58"/>
      <c r="XEB145" s="58"/>
      <c r="XEC145" s="58"/>
      <c r="XED145" s="58"/>
      <c r="XEE145" s="58"/>
      <c r="XEF145" s="58"/>
      <c r="XEG145" s="58"/>
      <c r="XEH145" s="58"/>
      <c r="XEI145" s="58"/>
      <c r="XEJ145" s="58"/>
      <c r="XEK145" s="58"/>
      <c r="XEL145" s="58"/>
      <c r="XEM145" s="58"/>
      <c r="XEN145" s="58"/>
      <c r="XEO145" s="58"/>
      <c r="XEP145" s="58"/>
      <c r="XEQ145" s="58"/>
      <c r="XER145" s="58"/>
      <c r="XES145" s="58"/>
      <c r="XET145" s="58"/>
      <c r="XEU145" s="58"/>
      <c r="XEV145" s="58"/>
      <c r="XEW145" s="58"/>
      <c r="XEX145" s="58"/>
      <c r="XEY145" s="58"/>
      <c r="XEZ145" s="58"/>
      <c r="XFA145" s="58"/>
      <c r="XFB145" s="58"/>
      <c r="XFC145" s="58"/>
    </row>
    <row r="146" spans="1:7 16327:16384" s="287" customFormat="1">
      <c r="A146" s="309"/>
      <c r="B146" s="309"/>
      <c r="C146" s="309"/>
      <c r="D146" s="309"/>
      <c r="E146" s="310"/>
      <c r="F146" s="310"/>
      <c r="G146" s="310"/>
      <c r="XCY146" s="58"/>
      <c r="XCZ146" s="58"/>
      <c r="XDA146" s="58"/>
      <c r="XDB146" s="58"/>
      <c r="XDC146" s="58"/>
      <c r="XDD146" s="58"/>
      <c r="XDE146" s="58"/>
      <c r="XDF146" s="58"/>
      <c r="XDG146" s="58"/>
      <c r="XDH146" s="58"/>
      <c r="XDI146" s="58"/>
      <c r="XDJ146" s="58"/>
      <c r="XDK146" s="58"/>
      <c r="XDL146" s="58"/>
      <c r="XDM146" s="58"/>
      <c r="XDN146" s="58"/>
      <c r="XDO146" s="58"/>
      <c r="XDP146" s="58"/>
      <c r="XDQ146" s="58"/>
      <c r="XDR146" s="58"/>
      <c r="XDS146" s="58"/>
      <c r="XDT146" s="58"/>
      <c r="XDU146" s="58"/>
      <c r="XDV146" s="58"/>
      <c r="XDW146" s="58"/>
      <c r="XDX146" s="58"/>
      <c r="XDY146" s="58"/>
      <c r="XDZ146" s="58"/>
      <c r="XEA146" s="58"/>
      <c r="XEB146" s="58"/>
      <c r="XEC146" s="58"/>
      <c r="XED146" s="58"/>
      <c r="XEE146" s="58"/>
      <c r="XEF146" s="58"/>
      <c r="XEG146" s="58"/>
      <c r="XEH146" s="58"/>
      <c r="XEI146" s="58"/>
      <c r="XEJ146" s="58"/>
      <c r="XEK146" s="58"/>
      <c r="XEL146" s="58"/>
      <c r="XEM146" s="58"/>
      <c r="XEN146" s="58"/>
      <c r="XEO146" s="58"/>
      <c r="XEP146" s="58"/>
      <c r="XEQ146" s="58"/>
      <c r="XER146" s="58"/>
      <c r="XES146" s="58"/>
      <c r="XET146" s="58"/>
      <c r="XEU146" s="58"/>
      <c r="XEV146" s="58"/>
      <c r="XEW146" s="58"/>
      <c r="XEX146" s="58"/>
      <c r="XEY146" s="58"/>
      <c r="XEZ146" s="58"/>
      <c r="XFA146" s="58"/>
      <c r="XFB146" s="58"/>
      <c r="XFC146" s="58"/>
    </row>
    <row r="147" spans="1:7 16327:16384" s="287" customFormat="1">
      <c r="A147" s="309"/>
      <c r="B147" s="309"/>
      <c r="C147" s="309"/>
      <c r="D147" s="309"/>
      <c r="E147" s="310"/>
      <c r="F147" s="310"/>
      <c r="G147" s="310"/>
      <c r="XCY147" s="58"/>
      <c r="XCZ147" s="58"/>
      <c r="XDA147" s="58"/>
      <c r="XDB147" s="58"/>
      <c r="XDC147" s="58"/>
      <c r="XDD147" s="58"/>
      <c r="XDE147" s="58"/>
      <c r="XDF147" s="58"/>
      <c r="XDG147" s="58"/>
      <c r="XDH147" s="58"/>
      <c r="XDI147" s="58"/>
      <c r="XDJ147" s="58"/>
      <c r="XDK147" s="58"/>
      <c r="XDL147" s="58"/>
      <c r="XDM147" s="58"/>
      <c r="XDN147" s="58"/>
      <c r="XDO147" s="58"/>
      <c r="XDP147" s="58"/>
      <c r="XDQ147" s="58"/>
      <c r="XDR147" s="58"/>
      <c r="XDS147" s="58"/>
      <c r="XDT147" s="58"/>
      <c r="XDU147" s="58"/>
      <c r="XDV147" s="58"/>
      <c r="XDW147" s="58"/>
      <c r="XDX147" s="58"/>
      <c r="XDY147" s="58"/>
      <c r="XDZ147" s="58"/>
      <c r="XEA147" s="58"/>
      <c r="XEB147" s="58"/>
      <c r="XEC147" s="58"/>
      <c r="XED147" s="58"/>
      <c r="XEE147" s="58"/>
      <c r="XEF147" s="58"/>
      <c r="XEG147" s="58"/>
      <c r="XEH147" s="58"/>
      <c r="XEI147" s="58"/>
      <c r="XEJ147" s="58"/>
      <c r="XEK147" s="58"/>
      <c r="XEL147" s="58"/>
      <c r="XEM147" s="58"/>
      <c r="XEN147" s="58"/>
      <c r="XEO147" s="58"/>
      <c r="XEP147" s="58"/>
      <c r="XEQ147" s="58"/>
      <c r="XER147" s="58"/>
      <c r="XES147" s="58"/>
      <c r="XET147" s="58"/>
      <c r="XEU147" s="58"/>
      <c r="XEV147" s="58"/>
      <c r="XEW147" s="58"/>
      <c r="XEX147" s="58"/>
      <c r="XEY147" s="58"/>
      <c r="XEZ147" s="58"/>
      <c r="XFA147" s="58"/>
      <c r="XFB147" s="58"/>
      <c r="XFC147" s="58"/>
    </row>
    <row r="148" spans="1:7 16327:16384" s="287" customFormat="1">
      <c r="A148" s="309"/>
      <c r="B148" s="309"/>
      <c r="C148" s="309"/>
      <c r="D148" s="309"/>
      <c r="E148" s="310"/>
      <c r="F148" s="310"/>
      <c r="G148" s="310"/>
      <c r="XCY148" s="58"/>
      <c r="XCZ148" s="58"/>
      <c r="XDA148" s="58"/>
      <c r="XDB148" s="58"/>
      <c r="XDC148" s="58"/>
      <c r="XDD148" s="58"/>
      <c r="XDE148" s="58"/>
      <c r="XDF148" s="58"/>
      <c r="XDG148" s="58"/>
      <c r="XDH148" s="58"/>
      <c r="XDI148" s="58"/>
      <c r="XDJ148" s="58"/>
      <c r="XDK148" s="58"/>
      <c r="XDL148" s="58"/>
      <c r="XDM148" s="58"/>
      <c r="XDN148" s="58"/>
      <c r="XDO148" s="58"/>
      <c r="XDP148" s="58"/>
      <c r="XDQ148" s="58"/>
      <c r="XDR148" s="58"/>
      <c r="XDS148" s="58"/>
      <c r="XDT148" s="58"/>
      <c r="XDU148" s="58"/>
      <c r="XDV148" s="58"/>
      <c r="XDW148" s="58"/>
      <c r="XDX148" s="58"/>
      <c r="XDY148" s="58"/>
      <c r="XDZ148" s="58"/>
      <c r="XEA148" s="58"/>
      <c r="XEB148" s="58"/>
      <c r="XEC148" s="58"/>
      <c r="XED148" s="58"/>
      <c r="XEE148" s="58"/>
      <c r="XEF148" s="58"/>
      <c r="XEG148" s="58"/>
      <c r="XEH148" s="58"/>
      <c r="XEI148" s="58"/>
      <c r="XEJ148" s="58"/>
      <c r="XEK148" s="58"/>
      <c r="XEL148" s="58"/>
      <c r="XEM148" s="58"/>
      <c r="XEN148" s="58"/>
      <c r="XEO148" s="58"/>
      <c r="XEP148" s="58"/>
      <c r="XEQ148" s="58"/>
      <c r="XER148" s="58"/>
      <c r="XES148" s="58"/>
      <c r="XET148" s="58"/>
      <c r="XEU148" s="58"/>
      <c r="XEV148" s="58"/>
      <c r="XEW148" s="58"/>
      <c r="XEX148" s="58"/>
      <c r="XEY148" s="58"/>
      <c r="XEZ148" s="58"/>
      <c r="XFA148" s="58"/>
      <c r="XFB148" s="58"/>
      <c r="XFC148" s="58"/>
    </row>
    <row r="149" spans="1:7 16327:16384" s="287" customFormat="1">
      <c r="A149" s="309"/>
      <c r="B149" s="309"/>
      <c r="C149" s="309"/>
      <c r="D149" s="309"/>
      <c r="E149" s="310"/>
      <c r="F149" s="310"/>
      <c r="G149" s="310"/>
      <c r="XCY149" s="58"/>
      <c r="XCZ149" s="58"/>
      <c r="XDA149" s="58"/>
      <c r="XDB149" s="58"/>
      <c r="XDC149" s="58"/>
      <c r="XDD149" s="58"/>
      <c r="XDE149" s="58"/>
      <c r="XDF149" s="58"/>
      <c r="XDG149" s="58"/>
      <c r="XDH149" s="58"/>
      <c r="XDI149" s="58"/>
      <c r="XDJ149" s="58"/>
      <c r="XDK149" s="58"/>
      <c r="XDL149" s="58"/>
      <c r="XDM149" s="58"/>
      <c r="XDN149" s="58"/>
      <c r="XDO149" s="58"/>
      <c r="XDP149" s="58"/>
      <c r="XDQ149" s="58"/>
      <c r="XDR149" s="58"/>
      <c r="XDS149" s="58"/>
      <c r="XDT149" s="58"/>
      <c r="XDU149" s="58"/>
      <c r="XDV149" s="58"/>
      <c r="XDW149" s="58"/>
      <c r="XDX149" s="58"/>
      <c r="XDY149" s="58"/>
      <c r="XDZ149" s="58"/>
      <c r="XEA149" s="58"/>
      <c r="XEB149" s="58"/>
      <c r="XEC149" s="58"/>
      <c r="XED149" s="58"/>
      <c r="XEE149" s="58"/>
      <c r="XEF149" s="58"/>
      <c r="XEG149" s="58"/>
      <c r="XEH149" s="58"/>
      <c r="XEI149" s="58"/>
      <c r="XEJ149" s="58"/>
      <c r="XEK149" s="58"/>
      <c r="XEL149" s="58"/>
      <c r="XEM149" s="58"/>
      <c r="XEN149" s="58"/>
      <c r="XEO149" s="58"/>
      <c r="XEP149" s="58"/>
      <c r="XEQ149" s="58"/>
      <c r="XER149" s="58"/>
      <c r="XES149" s="58"/>
      <c r="XET149" s="58"/>
      <c r="XEU149" s="58"/>
      <c r="XEV149" s="58"/>
      <c r="XEW149" s="58"/>
      <c r="XEX149" s="58"/>
      <c r="XEY149" s="58"/>
      <c r="XEZ149" s="58"/>
      <c r="XFA149" s="58"/>
      <c r="XFB149" s="58"/>
      <c r="XFC149" s="58"/>
    </row>
    <row r="150" spans="1:7 16327:16384" s="287" customFormat="1">
      <c r="A150" s="309"/>
      <c r="B150" s="309"/>
      <c r="C150" s="309"/>
      <c r="D150" s="309"/>
      <c r="E150" s="310"/>
      <c r="F150" s="310"/>
      <c r="G150" s="310"/>
      <c r="XCY150" s="58"/>
      <c r="XCZ150" s="58"/>
      <c r="XDA150" s="58"/>
      <c r="XDB150" s="58"/>
      <c r="XDC150" s="58"/>
      <c r="XDD150" s="58"/>
      <c r="XDE150" s="58"/>
      <c r="XDF150" s="58"/>
      <c r="XDG150" s="58"/>
      <c r="XDH150" s="58"/>
      <c r="XDI150" s="58"/>
      <c r="XDJ150" s="58"/>
      <c r="XDK150" s="58"/>
      <c r="XDL150" s="58"/>
      <c r="XDM150" s="58"/>
      <c r="XDN150" s="58"/>
      <c r="XDO150" s="58"/>
      <c r="XDP150" s="58"/>
      <c r="XDQ150" s="58"/>
      <c r="XDR150" s="58"/>
      <c r="XDS150" s="58"/>
      <c r="XDT150" s="58"/>
      <c r="XDU150" s="58"/>
      <c r="XDV150" s="58"/>
      <c r="XDW150" s="58"/>
      <c r="XDX150" s="58"/>
      <c r="XDY150" s="58"/>
      <c r="XDZ150" s="58"/>
      <c r="XEA150" s="58"/>
      <c r="XEB150" s="58"/>
      <c r="XEC150" s="58"/>
      <c r="XED150" s="58"/>
      <c r="XEE150" s="58"/>
      <c r="XEF150" s="58"/>
      <c r="XEG150" s="58"/>
      <c r="XEH150" s="58"/>
      <c r="XEI150" s="58"/>
      <c r="XEJ150" s="58"/>
      <c r="XEK150" s="58"/>
      <c r="XEL150" s="58"/>
      <c r="XEM150" s="58"/>
      <c r="XEN150" s="58"/>
      <c r="XEO150" s="58"/>
      <c r="XEP150" s="58"/>
      <c r="XEQ150" s="58"/>
      <c r="XER150" s="58"/>
      <c r="XES150" s="58"/>
      <c r="XET150" s="58"/>
      <c r="XEU150" s="58"/>
      <c r="XEV150" s="58"/>
      <c r="XEW150" s="58"/>
      <c r="XEX150" s="58"/>
      <c r="XEY150" s="58"/>
      <c r="XEZ150" s="58"/>
      <c r="XFA150" s="58"/>
      <c r="XFB150" s="58"/>
      <c r="XFC150" s="58"/>
    </row>
    <row r="151" spans="1:7 16327:16384" s="287" customFormat="1">
      <c r="A151" s="309"/>
      <c r="B151" s="309"/>
      <c r="C151" s="309"/>
      <c r="D151" s="309"/>
      <c r="E151" s="310"/>
      <c r="F151" s="310"/>
      <c r="G151" s="310"/>
      <c r="XCY151" s="58"/>
      <c r="XCZ151" s="58"/>
      <c r="XDA151" s="58"/>
      <c r="XDB151" s="58"/>
      <c r="XDC151" s="58"/>
      <c r="XDD151" s="58"/>
      <c r="XDE151" s="58"/>
      <c r="XDF151" s="58"/>
      <c r="XDG151" s="58"/>
      <c r="XDH151" s="58"/>
      <c r="XDI151" s="58"/>
      <c r="XDJ151" s="58"/>
      <c r="XDK151" s="58"/>
      <c r="XDL151" s="58"/>
      <c r="XDM151" s="58"/>
      <c r="XDN151" s="58"/>
      <c r="XDO151" s="58"/>
      <c r="XDP151" s="58"/>
      <c r="XDQ151" s="58"/>
      <c r="XDR151" s="58"/>
      <c r="XDS151" s="58"/>
      <c r="XDT151" s="58"/>
      <c r="XDU151" s="58"/>
      <c r="XDV151" s="58"/>
      <c r="XDW151" s="58"/>
      <c r="XDX151" s="58"/>
      <c r="XDY151" s="58"/>
      <c r="XDZ151" s="58"/>
      <c r="XEA151" s="58"/>
      <c r="XEB151" s="58"/>
      <c r="XEC151" s="58"/>
      <c r="XED151" s="58"/>
      <c r="XEE151" s="58"/>
      <c r="XEF151" s="58"/>
      <c r="XEG151" s="58"/>
      <c r="XEH151" s="58"/>
      <c r="XEI151" s="58"/>
      <c r="XEJ151" s="58"/>
      <c r="XEK151" s="58"/>
      <c r="XEL151" s="58"/>
      <c r="XEM151" s="58"/>
      <c r="XEN151" s="58"/>
      <c r="XEO151" s="58"/>
      <c r="XEP151" s="58"/>
      <c r="XEQ151" s="58"/>
      <c r="XER151" s="58"/>
      <c r="XES151" s="58"/>
      <c r="XET151" s="58"/>
      <c r="XEU151" s="58"/>
      <c r="XEV151" s="58"/>
      <c r="XEW151" s="58"/>
      <c r="XEX151" s="58"/>
      <c r="XEY151" s="58"/>
      <c r="XEZ151" s="58"/>
      <c r="XFA151" s="58"/>
      <c r="XFB151" s="58"/>
      <c r="XFC151" s="58"/>
    </row>
    <row r="152" spans="1:7 16327:16384" s="287" customFormat="1">
      <c r="A152" s="309"/>
      <c r="B152" s="309"/>
      <c r="C152" s="309"/>
      <c r="D152" s="309"/>
      <c r="E152" s="310"/>
      <c r="F152" s="310"/>
      <c r="G152" s="310"/>
      <c r="XCY152" s="58"/>
      <c r="XCZ152" s="58"/>
      <c r="XDA152" s="58"/>
      <c r="XDB152" s="58"/>
      <c r="XDC152" s="58"/>
      <c r="XDD152" s="58"/>
      <c r="XDE152" s="58"/>
      <c r="XDF152" s="58"/>
      <c r="XDG152" s="58"/>
      <c r="XDH152" s="58"/>
      <c r="XDI152" s="58"/>
      <c r="XDJ152" s="58"/>
      <c r="XDK152" s="58"/>
      <c r="XDL152" s="58"/>
      <c r="XDM152" s="58"/>
      <c r="XDN152" s="58"/>
      <c r="XDO152" s="58"/>
      <c r="XDP152" s="58"/>
      <c r="XDQ152" s="58"/>
      <c r="XDR152" s="58"/>
      <c r="XDS152" s="58"/>
      <c r="XDT152" s="58"/>
      <c r="XDU152" s="58"/>
      <c r="XDV152" s="58"/>
      <c r="XDW152" s="58"/>
      <c r="XDX152" s="58"/>
      <c r="XDY152" s="58"/>
      <c r="XDZ152" s="58"/>
      <c r="XEA152" s="58"/>
      <c r="XEB152" s="58"/>
      <c r="XEC152" s="58"/>
      <c r="XED152" s="58"/>
      <c r="XEE152" s="58"/>
      <c r="XEF152" s="58"/>
      <c r="XEG152" s="58"/>
      <c r="XEH152" s="58"/>
      <c r="XEI152" s="58"/>
      <c r="XEJ152" s="58"/>
      <c r="XEK152" s="58"/>
      <c r="XEL152" s="58"/>
      <c r="XEM152" s="58"/>
      <c r="XEN152" s="58"/>
      <c r="XEO152" s="58"/>
      <c r="XEP152" s="58"/>
      <c r="XEQ152" s="58"/>
      <c r="XER152" s="58"/>
      <c r="XES152" s="58"/>
      <c r="XET152" s="58"/>
      <c r="XEU152" s="58"/>
      <c r="XEV152" s="58"/>
      <c r="XEW152" s="58"/>
      <c r="XEX152" s="58"/>
      <c r="XEY152" s="58"/>
      <c r="XEZ152" s="58"/>
      <c r="XFA152" s="58"/>
      <c r="XFB152" s="58"/>
      <c r="XFC152" s="58"/>
    </row>
    <row r="153" spans="1:7 16327:16384" s="287" customFormat="1">
      <c r="A153" s="309"/>
      <c r="B153" s="309"/>
      <c r="C153" s="309"/>
      <c r="D153" s="309"/>
      <c r="E153" s="310"/>
      <c r="F153" s="310"/>
      <c r="G153" s="310"/>
      <c r="XCY153" s="58"/>
      <c r="XCZ153" s="58"/>
      <c r="XDA153" s="58"/>
      <c r="XDB153" s="58"/>
      <c r="XDC153" s="58"/>
      <c r="XDD153" s="58"/>
      <c r="XDE153" s="58"/>
      <c r="XDF153" s="58"/>
      <c r="XDG153" s="58"/>
      <c r="XDH153" s="58"/>
      <c r="XDI153" s="58"/>
      <c r="XDJ153" s="58"/>
      <c r="XDK153" s="58"/>
      <c r="XDL153" s="58"/>
      <c r="XDM153" s="58"/>
      <c r="XDN153" s="58"/>
      <c r="XDO153" s="58"/>
      <c r="XDP153" s="58"/>
      <c r="XDQ153" s="58"/>
      <c r="XDR153" s="58"/>
      <c r="XDS153" s="58"/>
      <c r="XDT153" s="58"/>
      <c r="XDU153" s="58"/>
      <c r="XDV153" s="58"/>
      <c r="XDW153" s="58"/>
      <c r="XDX153" s="58"/>
      <c r="XDY153" s="58"/>
      <c r="XDZ153" s="58"/>
      <c r="XEA153" s="58"/>
      <c r="XEB153" s="58"/>
      <c r="XEC153" s="58"/>
      <c r="XED153" s="58"/>
      <c r="XEE153" s="58"/>
      <c r="XEF153" s="58"/>
      <c r="XEG153" s="58"/>
      <c r="XEH153" s="58"/>
      <c r="XEI153" s="58"/>
      <c r="XEJ153" s="58"/>
      <c r="XEK153" s="58"/>
      <c r="XEL153" s="58"/>
      <c r="XEM153" s="58"/>
      <c r="XEN153" s="58"/>
      <c r="XEO153" s="58"/>
      <c r="XEP153" s="58"/>
      <c r="XEQ153" s="58"/>
      <c r="XER153" s="58"/>
      <c r="XES153" s="58"/>
      <c r="XET153" s="58"/>
      <c r="XEU153" s="58"/>
      <c r="XEV153" s="58"/>
      <c r="XEW153" s="58"/>
      <c r="XEX153" s="58"/>
      <c r="XEY153" s="58"/>
      <c r="XEZ153" s="58"/>
      <c r="XFA153" s="58"/>
      <c r="XFB153" s="58"/>
      <c r="XFC153" s="58"/>
    </row>
    <row r="154" spans="1:7 16327:16384" s="287" customFormat="1">
      <c r="A154" s="309"/>
      <c r="B154" s="309"/>
      <c r="C154" s="309"/>
      <c r="D154" s="309"/>
      <c r="E154" s="310"/>
      <c r="F154" s="310"/>
      <c r="G154" s="310"/>
      <c r="XCY154" s="58"/>
      <c r="XCZ154" s="58"/>
      <c r="XDA154" s="58"/>
      <c r="XDB154" s="58"/>
      <c r="XDC154" s="58"/>
      <c r="XDD154" s="58"/>
      <c r="XDE154" s="58"/>
      <c r="XDF154" s="58"/>
      <c r="XDG154" s="58"/>
      <c r="XDH154" s="58"/>
      <c r="XDI154" s="58"/>
      <c r="XDJ154" s="58"/>
      <c r="XDK154" s="58"/>
      <c r="XDL154" s="58"/>
      <c r="XDM154" s="58"/>
      <c r="XDN154" s="58"/>
      <c r="XDO154" s="58"/>
      <c r="XDP154" s="58"/>
      <c r="XDQ154" s="58"/>
      <c r="XDR154" s="58"/>
      <c r="XDS154" s="58"/>
      <c r="XDT154" s="58"/>
      <c r="XDU154" s="58"/>
      <c r="XDV154" s="58"/>
      <c r="XDW154" s="58"/>
      <c r="XDX154" s="58"/>
      <c r="XDY154" s="58"/>
      <c r="XDZ154" s="58"/>
      <c r="XEA154" s="58"/>
      <c r="XEB154" s="58"/>
      <c r="XEC154" s="58"/>
      <c r="XED154" s="58"/>
      <c r="XEE154" s="58"/>
      <c r="XEF154" s="58"/>
      <c r="XEG154" s="58"/>
      <c r="XEH154" s="58"/>
      <c r="XEI154" s="58"/>
      <c r="XEJ154" s="58"/>
      <c r="XEK154" s="58"/>
      <c r="XEL154" s="58"/>
      <c r="XEM154" s="58"/>
      <c r="XEN154" s="58"/>
      <c r="XEO154" s="58"/>
      <c r="XEP154" s="58"/>
      <c r="XEQ154" s="58"/>
      <c r="XER154" s="58"/>
      <c r="XES154" s="58"/>
      <c r="XET154" s="58"/>
      <c r="XEU154" s="58"/>
      <c r="XEV154" s="58"/>
      <c r="XEW154" s="58"/>
      <c r="XEX154" s="58"/>
      <c r="XEY154" s="58"/>
      <c r="XEZ154" s="58"/>
      <c r="XFA154" s="58"/>
      <c r="XFB154" s="58"/>
      <c r="XFC154" s="58"/>
    </row>
    <row r="155" spans="1:7 16327:16384" s="287" customFormat="1">
      <c r="A155" s="309"/>
      <c r="B155" s="309"/>
      <c r="C155" s="309"/>
      <c r="D155" s="309"/>
      <c r="E155" s="310"/>
      <c r="F155" s="310"/>
      <c r="G155" s="310"/>
      <c r="XCY155" s="58"/>
      <c r="XCZ155" s="58"/>
      <c r="XDA155" s="58"/>
      <c r="XDB155" s="58"/>
      <c r="XDC155" s="58"/>
      <c r="XDD155" s="58"/>
      <c r="XDE155" s="58"/>
      <c r="XDF155" s="58"/>
      <c r="XDG155" s="58"/>
      <c r="XDH155" s="58"/>
      <c r="XDI155" s="58"/>
      <c r="XDJ155" s="58"/>
      <c r="XDK155" s="58"/>
      <c r="XDL155" s="58"/>
      <c r="XDM155" s="58"/>
      <c r="XDN155" s="58"/>
      <c r="XDO155" s="58"/>
      <c r="XDP155" s="58"/>
      <c r="XDQ155" s="58"/>
      <c r="XDR155" s="58"/>
      <c r="XDS155" s="58"/>
      <c r="XDT155" s="58"/>
      <c r="XDU155" s="58"/>
      <c r="XDV155" s="58"/>
      <c r="XDW155" s="58"/>
      <c r="XDX155" s="58"/>
      <c r="XDY155" s="58"/>
      <c r="XDZ155" s="58"/>
      <c r="XEA155" s="58"/>
      <c r="XEB155" s="58"/>
      <c r="XEC155" s="58"/>
      <c r="XED155" s="58"/>
      <c r="XEE155" s="58"/>
      <c r="XEF155" s="58"/>
      <c r="XEG155" s="58"/>
      <c r="XEH155" s="58"/>
      <c r="XEI155" s="58"/>
      <c r="XEJ155" s="58"/>
      <c r="XEK155" s="58"/>
      <c r="XEL155" s="58"/>
      <c r="XEM155" s="58"/>
      <c r="XEN155" s="58"/>
      <c r="XEO155" s="58"/>
      <c r="XEP155" s="58"/>
      <c r="XEQ155" s="58"/>
      <c r="XER155" s="58"/>
      <c r="XES155" s="58"/>
      <c r="XET155" s="58"/>
      <c r="XEU155" s="58"/>
      <c r="XEV155" s="58"/>
      <c r="XEW155" s="58"/>
      <c r="XEX155" s="58"/>
      <c r="XEY155" s="58"/>
      <c r="XEZ155" s="58"/>
      <c r="XFA155" s="58"/>
      <c r="XFB155" s="58"/>
      <c r="XFC155" s="58"/>
    </row>
    <row r="156" spans="1:7 16327:16384" s="287" customFormat="1">
      <c r="A156" s="309"/>
      <c r="B156" s="309"/>
      <c r="C156" s="309"/>
      <c r="D156" s="309"/>
      <c r="E156" s="310"/>
      <c r="F156" s="310"/>
      <c r="G156" s="310"/>
      <c r="XCY156" s="58"/>
      <c r="XCZ156" s="58"/>
      <c r="XDA156" s="58"/>
      <c r="XDB156" s="58"/>
      <c r="XDC156" s="58"/>
      <c r="XDD156" s="58"/>
      <c r="XDE156" s="58"/>
      <c r="XDF156" s="58"/>
      <c r="XDG156" s="58"/>
      <c r="XDH156" s="58"/>
      <c r="XDI156" s="58"/>
      <c r="XDJ156" s="58"/>
      <c r="XDK156" s="58"/>
      <c r="XDL156" s="58"/>
      <c r="XDM156" s="58"/>
      <c r="XDN156" s="58"/>
      <c r="XDO156" s="58"/>
      <c r="XDP156" s="58"/>
      <c r="XDQ156" s="58"/>
      <c r="XDR156" s="58"/>
      <c r="XDS156" s="58"/>
      <c r="XDT156" s="58"/>
      <c r="XDU156" s="58"/>
      <c r="XDV156" s="58"/>
      <c r="XDW156" s="58"/>
      <c r="XDX156" s="58"/>
      <c r="XDY156" s="58"/>
      <c r="XDZ156" s="58"/>
      <c r="XEA156" s="58"/>
      <c r="XEB156" s="58"/>
      <c r="XEC156" s="58"/>
      <c r="XED156" s="58"/>
      <c r="XEE156" s="58"/>
      <c r="XEF156" s="58"/>
      <c r="XEG156" s="58"/>
      <c r="XEH156" s="58"/>
      <c r="XEI156" s="58"/>
      <c r="XEJ156" s="58"/>
      <c r="XEK156" s="58"/>
      <c r="XEL156" s="58"/>
      <c r="XEM156" s="58"/>
      <c r="XEN156" s="58"/>
      <c r="XEO156" s="58"/>
      <c r="XEP156" s="58"/>
      <c r="XEQ156" s="58"/>
      <c r="XER156" s="58"/>
      <c r="XES156" s="58"/>
      <c r="XET156" s="58"/>
      <c r="XEU156" s="58"/>
      <c r="XEV156" s="58"/>
      <c r="XEW156" s="58"/>
      <c r="XEX156" s="58"/>
      <c r="XEY156" s="58"/>
      <c r="XEZ156" s="58"/>
      <c r="XFA156" s="58"/>
      <c r="XFB156" s="58"/>
      <c r="XFC156" s="58"/>
    </row>
    <row r="157" spans="1:7 16327:16384" s="287" customFormat="1">
      <c r="A157" s="309"/>
      <c r="B157" s="309"/>
      <c r="C157" s="309"/>
      <c r="D157" s="309"/>
      <c r="E157" s="310"/>
      <c r="F157" s="310"/>
      <c r="G157" s="310"/>
      <c r="XCY157" s="58"/>
      <c r="XCZ157" s="58"/>
      <c r="XDA157" s="58"/>
      <c r="XDB157" s="58"/>
      <c r="XDC157" s="58"/>
      <c r="XDD157" s="58"/>
      <c r="XDE157" s="58"/>
      <c r="XDF157" s="58"/>
      <c r="XDG157" s="58"/>
      <c r="XDH157" s="58"/>
      <c r="XDI157" s="58"/>
      <c r="XDJ157" s="58"/>
      <c r="XDK157" s="58"/>
      <c r="XDL157" s="58"/>
      <c r="XDM157" s="58"/>
      <c r="XDN157" s="58"/>
      <c r="XDO157" s="58"/>
      <c r="XDP157" s="58"/>
      <c r="XDQ157" s="58"/>
      <c r="XDR157" s="58"/>
      <c r="XDS157" s="58"/>
      <c r="XDT157" s="58"/>
      <c r="XDU157" s="58"/>
      <c r="XDV157" s="58"/>
      <c r="XDW157" s="58"/>
      <c r="XDX157" s="58"/>
      <c r="XDY157" s="58"/>
      <c r="XDZ157" s="58"/>
      <c r="XEA157" s="58"/>
      <c r="XEB157" s="58"/>
      <c r="XEC157" s="58"/>
      <c r="XED157" s="58"/>
      <c r="XEE157" s="58"/>
      <c r="XEF157" s="58"/>
      <c r="XEG157" s="58"/>
      <c r="XEH157" s="58"/>
      <c r="XEI157" s="58"/>
      <c r="XEJ157" s="58"/>
      <c r="XEK157" s="58"/>
      <c r="XEL157" s="58"/>
      <c r="XEM157" s="58"/>
      <c r="XEN157" s="58"/>
      <c r="XEO157" s="58"/>
      <c r="XEP157" s="58"/>
      <c r="XEQ157" s="58"/>
      <c r="XER157" s="58"/>
      <c r="XES157" s="58"/>
      <c r="XET157" s="58"/>
      <c r="XEU157" s="58"/>
      <c r="XEV157" s="58"/>
      <c r="XEW157" s="58"/>
      <c r="XEX157" s="58"/>
      <c r="XEY157" s="58"/>
      <c r="XEZ157" s="58"/>
      <c r="XFA157" s="58"/>
      <c r="XFB157" s="58"/>
      <c r="XFC157" s="58"/>
    </row>
    <row r="158" spans="1:7 16327:16384" s="287" customFormat="1">
      <c r="A158" s="309"/>
      <c r="B158" s="309"/>
      <c r="C158" s="309"/>
      <c r="D158" s="309"/>
      <c r="E158" s="310"/>
      <c r="F158" s="310"/>
      <c r="G158" s="310"/>
      <c r="XCY158" s="58"/>
      <c r="XCZ158" s="58"/>
      <c r="XDA158" s="58"/>
      <c r="XDB158" s="58"/>
      <c r="XDC158" s="58"/>
      <c r="XDD158" s="58"/>
      <c r="XDE158" s="58"/>
      <c r="XDF158" s="58"/>
      <c r="XDG158" s="58"/>
      <c r="XDH158" s="58"/>
      <c r="XDI158" s="58"/>
      <c r="XDJ158" s="58"/>
      <c r="XDK158" s="58"/>
      <c r="XDL158" s="58"/>
      <c r="XDM158" s="58"/>
      <c r="XDN158" s="58"/>
      <c r="XDO158" s="58"/>
      <c r="XDP158" s="58"/>
      <c r="XDQ158" s="58"/>
      <c r="XDR158" s="58"/>
      <c r="XDS158" s="58"/>
      <c r="XDT158" s="58"/>
      <c r="XDU158" s="58"/>
      <c r="XDV158" s="58"/>
      <c r="XDW158" s="58"/>
      <c r="XDX158" s="58"/>
      <c r="XDY158" s="58"/>
      <c r="XDZ158" s="58"/>
      <c r="XEA158" s="58"/>
      <c r="XEB158" s="58"/>
      <c r="XEC158" s="58"/>
      <c r="XED158" s="58"/>
      <c r="XEE158" s="58"/>
      <c r="XEF158" s="58"/>
      <c r="XEG158" s="58"/>
      <c r="XEH158" s="58"/>
      <c r="XEI158" s="58"/>
      <c r="XEJ158" s="58"/>
      <c r="XEK158" s="58"/>
      <c r="XEL158" s="58"/>
      <c r="XEM158" s="58"/>
      <c r="XEN158" s="58"/>
      <c r="XEO158" s="58"/>
      <c r="XEP158" s="58"/>
      <c r="XEQ158" s="58"/>
      <c r="XER158" s="58"/>
      <c r="XES158" s="58"/>
      <c r="XET158" s="58"/>
      <c r="XEU158" s="58"/>
      <c r="XEV158" s="58"/>
      <c r="XEW158" s="58"/>
      <c r="XEX158" s="58"/>
      <c r="XEY158" s="58"/>
      <c r="XEZ158" s="58"/>
      <c r="XFA158" s="58"/>
      <c r="XFB158" s="58"/>
      <c r="XFC158" s="58"/>
    </row>
    <row r="159" spans="1:7 16327:16384" s="287" customFormat="1">
      <c r="A159" s="309"/>
      <c r="B159" s="309"/>
      <c r="C159" s="309"/>
      <c r="D159" s="309"/>
      <c r="E159" s="310"/>
      <c r="F159" s="310"/>
      <c r="G159" s="310"/>
      <c r="XCY159" s="58"/>
      <c r="XCZ159" s="58"/>
      <c r="XDA159" s="58"/>
      <c r="XDB159" s="58"/>
      <c r="XDC159" s="58"/>
      <c r="XDD159" s="58"/>
      <c r="XDE159" s="58"/>
      <c r="XDF159" s="58"/>
      <c r="XDG159" s="58"/>
      <c r="XDH159" s="58"/>
      <c r="XDI159" s="58"/>
      <c r="XDJ159" s="58"/>
      <c r="XDK159" s="58"/>
      <c r="XDL159" s="58"/>
      <c r="XDM159" s="58"/>
      <c r="XDN159" s="58"/>
      <c r="XDO159" s="58"/>
      <c r="XDP159" s="58"/>
      <c r="XDQ159" s="58"/>
      <c r="XDR159" s="58"/>
      <c r="XDS159" s="58"/>
      <c r="XDT159" s="58"/>
      <c r="XDU159" s="58"/>
      <c r="XDV159" s="58"/>
      <c r="XDW159" s="58"/>
      <c r="XDX159" s="58"/>
      <c r="XDY159" s="58"/>
      <c r="XDZ159" s="58"/>
      <c r="XEA159" s="58"/>
      <c r="XEB159" s="58"/>
      <c r="XEC159" s="58"/>
      <c r="XED159" s="58"/>
      <c r="XEE159" s="58"/>
      <c r="XEF159" s="58"/>
      <c r="XEG159" s="58"/>
      <c r="XEH159" s="58"/>
      <c r="XEI159" s="58"/>
      <c r="XEJ159" s="58"/>
      <c r="XEK159" s="58"/>
      <c r="XEL159" s="58"/>
      <c r="XEM159" s="58"/>
      <c r="XEN159" s="58"/>
      <c r="XEO159" s="58"/>
      <c r="XEP159" s="58"/>
      <c r="XEQ159" s="58"/>
      <c r="XER159" s="58"/>
      <c r="XES159" s="58"/>
      <c r="XET159" s="58"/>
      <c r="XEU159" s="58"/>
      <c r="XEV159" s="58"/>
      <c r="XEW159" s="58"/>
      <c r="XEX159" s="58"/>
      <c r="XEY159" s="58"/>
      <c r="XEZ159" s="58"/>
      <c r="XFA159" s="58"/>
      <c r="XFB159" s="58"/>
      <c r="XFC159" s="58"/>
    </row>
    <row r="160" spans="1:7 16327:16384" s="287" customFormat="1">
      <c r="A160" s="309"/>
      <c r="B160" s="309"/>
      <c r="C160" s="309"/>
      <c r="D160" s="309"/>
      <c r="E160" s="310"/>
      <c r="F160" s="310"/>
      <c r="G160" s="310"/>
      <c r="XCY160" s="58"/>
      <c r="XCZ160" s="58"/>
      <c r="XDA160" s="58"/>
      <c r="XDB160" s="58"/>
      <c r="XDC160" s="58"/>
      <c r="XDD160" s="58"/>
      <c r="XDE160" s="58"/>
      <c r="XDF160" s="58"/>
      <c r="XDG160" s="58"/>
      <c r="XDH160" s="58"/>
      <c r="XDI160" s="58"/>
      <c r="XDJ160" s="58"/>
      <c r="XDK160" s="58"/>
      <c r="XDL160" s="58"/>
      <c r="XDM160" s="58"/>
      <c r="XDN160" s="58"/>
      <c r="XDO160" s="58"/>
      <c r="XDP160" s="58"/>
      <c r="XDQ160" s="58"/>
      <c r="XDR160" s="58"/>
      <c r="XDS160" s="58"/>
      <c r="XDT160" s="58"/>
      <c r="XDU160" s="58"/>
      <c r="XDV160" s="58"/>
      <c r="XDW160" s="58"/>
      <c r="XDX160" s="58"/>
      <c r="XDY160" s="58"/>
      <c r="XDZ160" s="58"/>
      <c r="XEA160" s="58"/>
      <c r="XEB160" s="58"/>
      <c r="XEC160" s="58"/>
      <c r="XED160" s="58"/>
      <c r="XEE160" s="58"/>
      <c r="XEF160" s="58"/>
      <c r="XEG160" s="58"/>
      <c r="XEH160" s="58"/>
      <c r="XEI160" s="58"/>
      <c r="XEJ160" s="58"/>
      <c r="XEK160" s="58"/>
      <c r="XEL160" s="58"/>
      <c r="XEM160" s="58"/>
      <c r="XEN160" s="58"/>
      <c r="XEO160" s="58"/>
      <c r="XEP160" s="58"/>
      <c r="XEQ160" s="58"/>
      <c r="XER160" s="58"/>
      <c r="XES160" s="58"/>
      <c r="XET160" s="58"/>
      <c r="XEU160" s="58"/>
      <c r="XEV160" s="58"/>
      <c r="XEW160" s="58"/>
      <c r="XEX160" s="58"/>
      <c r="XEY160" s="58"/>
      <c r="XEZ160" s="58"/>
      <c r="XFA160" s="58"/>
      <c r="XFB160" s="58"/>
      <c r="XFC160" s="58"/>
      <c r="XFD160" s="58"/>
    </row>
  </sheetData>
  <mergeCells count="33">
    <mergeCell ref="J22:J23"/>
    <mergeCell ref="J24:J25"/>
    <mergeCell ref="O14:O19"/>
    <mergeCell ref="T6:T11"/>
    <mergeCell ref="D21:D23"/>
    <mergeCell ref="D24:D25"/>
    <mergeCell ref="E21:E23"/>
    <mergeCell ref="F21:F23"/>
    <mergeCell ref="G21:G23"/>
    <mergeCell ref="A24:A25"/>
    <mergeCell ref="B6:B8"/>
    <mergeCell ref="B9:B11"/>
    <mergeCell ref="B14:B15"/>
    <mergeCell ref="B16:B17"/>
    <mergeCell ref="B18:B19"/>
    <mergeCell ref="B21:B23"/>
    <mergeCell ref="B24:B25"/>
    <mergeCell ref="B2:Q2"/>
    <mergeCell ref="B3:Q3"/>
    <mergeCell ref="A4:Q4"/>
    <mergeCell ref="H21:J21"/>
    <mergeCell ref="A6:A11"/>
    <mergeCell ref="A14:A19"/>
    <mergeCell ref="A21:A23"/>
    <mergeCell ref="C6:C8"/>
    <mergeCell ref="C9:C11"/>
    <mergeCell ref="C14:C19"/>
    <mergeCell ref="C21:C23"/>
    <mergeCell ref="D6:D8"/>
    <mergeCell ref="D9:D11"/>
    <mergeCell ref="D14:D15"/>
    <mergeCell ref="D16:D17"/>
    <mergeCell ref="D18:D19"/>
  </mergeCells>
  <phoneticPr fontId="233" type="noConversion"/>
  <pageMargins left="0.75" right="0.75" top="1" bottom="1" header="0.5" footer="0.5"/>
  <pageSetup paperSize="9" orientation="portrait"/>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0">
    <tabColor rgb="FF0678CD"/>
  </sheetPr>
  <dimension ref="A1:AA327"/>
  <sheetViews>
    <sheetView showGridLines="0" zoomScale="85" zoomScaleNormal="85" workbookViewId="0">
      <selection activeCell="B1" sqref="B1:J3"/>
    </sheetView>
  </sheetViews>
  <sheetFormatPr defaultColWidth="9" defaultRowHeight="26" customHeight="1"/>
  <cols>
    <col min="1" max="1" width="15.59765625" style="293" customWidth="1"/>
    <col min="2" max="7" width="30.59765625" style="292" customWidth="1"/>
    <col min="8" max="8" width="44.73046875" style="292" customWidth="1"/>
    <col min="9" max="9" width="30.59765625" style="292" customWidth="1"/>
    <col min="10" max="10" width="39.53125" style="292" customWidth="1"/>
    <col min="11" max="13" width="41" style="292" customWidth="1"/>
    <col min="14" max="14" width="13.1328125" style="292" customWidth="1"/>
    <col min="15" max="15" width="14" style="292" customWidth="1"/>
    <col min="16" max="17" width="13.1328125" style="292" customWidth="1"/>
    <col min="18" max="18" width="14" style="292" customWidth="1"/>
    <col min="19" max="21" width="15" style="292" customWidth="1"/>
    <col min="22" max="16384" width="9" style="292"/>
  </cols>
  <sheetData>
    <row r="1" spans="1:27" ht="26" customHeight="1">
      <c r="B1" s="603" t="s">
        <v>3249</v>
      </c>
      <c r="C1" s="603"/>
      <c r="D1" s="603"/>
      <c r="E1" s="603"/>
      <c r="F1" s="603"/>
      <c r="G1" s="603"/>
      <c r="H1" s="603"/>
      <c r="I1" s="603"/>
      <c r="J1" s="603"/>
    </row>
    <row r="2" spans="1:27" ht="26" customHeight="1">
      <c r="B2" s="603"/>
      <c r="C2" s="603"/>
      <c r="D2" s="603"/>
      <c r="E2" s="603"/>
      <c r="F2" s="603"/>
      <c r="G2" s="603"/>
      <c r="H2" s="603"/>
      <c r="I2" s="603"/>
      <c r="J2" s="603"/>
    </row>
    <row r="3" spans="1:27" ht="26" customHeight="1">
      <c r="B3" s="603"/>
      <c r="C3" s="603"/>
      <c r="D3" s="603"/>
      <c r="E3" s="603"/>
      <c r="F3" s="603"/>
      <c r="G3" s="603"/>
      <c r="H3" s="603"/>
      <c r="I3" s="603"/>
      <c r="J3" s="603"/>
    </row>
    <row r="4" spans="1:27" ht="55.05" customHeight="1">
      <c r="A4" s="604" t="s">
        <v>3250</v>
      </c>
      <c r="B4" s="605"/>
      <c r="C4" s="605"/>
      <c r="D4" s="605"/>
      <c r="E4" s="605"/>
      <c r="F4" s="605"/>
      <c r="G4" s="605"/>
      <c r="H4" s="605"/>
      <c r="I4" s="605"/>
    </row>
    <row r="5" spans="1:27" ht="55.05" customHeight="1">
      <c r="A5" s="294" t="s">
        <v>2</v>
      </c>
      <c r="B5" s="295" t="s">
        <v>3251</v>
      </c>
      <c r="C5" s="295" t="s">
        <v>3252</v>
      </c>
      <c r="D5" s="295" t="s">
        <v>3253</v>
      </c>
      <c r="E5" s="295" t="s">
        <v>3254</v>
      </c>
      <c r="F5" s="295" t="s">
        <v>3255</v>
      </c>
      <c r="G5" s="295" t="s">
        <v>3256</v>
      </c>
      <c r="H5" s="295" t="s">
        <v>3257</v>
      </c>
      <c r="I5" s="295" t="s">
        <v>3258</v>
      </c>
    </row>
    <row r="6" spans="1:27" ht="41" customHeight="1">
      <c r="A6" s="296" t="s">
        <v>3259</v>
      </c>
      <c r="B6" s="297" t="s">
        <v>3260</v>
      </c>
      <c r="C6" s="298" t="s">
        <v>3260</v>
      </c>
      <c r="D6" s="298" t="s">
        <v>3260</v>
      </c>
      <c r="E6" s="298" t="s">
        <v>3260</v>
      </c>
      <c r="F6" s="298" t="s">
        <v>3260</v>
      </c>
      <c r="G6" s="298" t="s">
        <v>3260</v>
      </c>
      <c r="H6" s="298" t="s">
        <v>3260</v>
      </c>
      <c r="I6" s="298" t="s">
        <v>3260</v>
      </c>
    </row>
    <row r="7" spans="1:27" ht="26" customHeight="1">
      <c r="A7" s="295" t="s">
        <v>3261</v>
      </c>
      <c r="B7" s="299" t="s">
        <v>3262</v>
      </c>
      <c r="C7" s="299" t="s">
        <v>3262</v>
      </c>
      <c r="D7" s="299" t="s">
        <v>3262</v>
      </c>
      <c r="E7" s="299" t="s">
        <v>3263</v>
      </c>
      <c r="F7" s="299" t="s">
        <v>3263</v>
      </c>
      <c r="G7" s="299" t="s">
        <v>3263</v>
      </c>
      <c r="H7" s="299" t="s">
        <v>3264</v>
      </c>
      <c r="I7" s="299" t="s">
        <v>3265</v>
      </c>
      <c r="K7" s="300"/>
      <c r="L7" s="300"/>
      <c r="M7" s="300"/>
      <c r="N7" s="300"/>
      <c r="O7" s="300"/>
      <c r="P7" s="300"/>
      <c r="Q7" s="300"/>
      <c r="R7" s="300"/>
      <c r="S7" s="300"/>
      <c r="T7" s="300"/>
      <c r="U7" s="300"/>
      <c r="V7" s="300"/>
      <c r="W7" s="300"/>
      <c r="X7" s="300"/>
      <c r="Y7" s="300"/>
      <c r="Z7" s="300"/>
      <c r="AA7" s="300"/>
    </row>
    <row r="8" spans="1:27" ht="26" customHeight="1">
      <c r="A8" s="295" t="s">
        <v>3266</v>
      </c>
      <c r="B8" s="299" t="s">
        <v>3262</v>
      </c>
      <c r="C8" s="299" t="s">
        <v>3262</v>
      </c>
      <c r="D8" s="299" t="s">
        <v>3262</v>
      </c>
      <c r="E8" s="299" t="s">
        <v>3263</v>
      </c>
      <c r="F8" s="299" t="s">
        <v>3263</v>
      </c>
      <c r="G8" s="299" t="s">
        <v>3263</v>
      </c>
      <c r="H8" s="299" t="s">
        <v>3264</v>
      </c>
      <c r="I8" s="299" t="s">
        <v>3265</v>
      </c>
      <c r="K8" s="300"/>
      <c r="L8" s="300"/>
      <c r="M8" s="300"/>
      <c r="N8" s="300"/>
      <c r="O8" s="300"/>
      <c r="P8" s="300"/>
      <c r="Q8" s="300"/>
      <c r="R8" s="300"/>
      <c r="S8" s="300"/>
      <c r="T8" s="300"/>
    </row>
    <row r="9" spans="1:27" ht="26" customHeight="1">
      <c r="A9" s="295" t="s">
        <v>3267</v>
      </c>
      <c r="B9" s="299" t="s">
        <v>3262</v>
      </c>
      <c r="C9" s="299" t="s">
        <v>3262</v>
      </c>
      <c r="D9" s="299" t="s">
        <v>3262</v>
      </c>
      <c r="E9" s="299" t="s">
        <v>3263</v>
      </c>
      <c r="F9" s="299" t="s">
        <v>3263</v>
      </c>
      <c r="G9" s="299" t="s">
        <v>3263</v>
      </c>
      <c r="H9" s="299" t="s">
        <v>3264</v>
      </c>
      <c r="I9" s="299" t="s">
        <v>3265</v>
      </c>
      <c r="K9" s="300"/>
      <c r="L9" s="300"/>
      <c r="M9" s="300"/>
      <c r="N9" s="300"/>
      <c r="O9" s="300"/>
      <c r="P9" s="300"/>
      <c r="Q9" s="300"/>
      <c r="R9" s="300"/>
      <c r="S9" s="300"/>
      <c r="T9" s="300"/>
    </row>
    <row r="10" spans="1:27" ht="26" customHeight="1">
      <c r="A10" s="295" t="s">
        <v>3268</v>
      </c>
      <c r="B10" s="299" t="s">
        <v>3262</v>
      </c>
      <c r="C10" s="299" t="s">
        <v>3262</v>
      </c>
      <c r="D10" s="299" t="s">
        <v>3262</v>
      </c>
      <c r="E10" s="299" t="s">
        <v>3263</v>
      </c>
      <c r="F10" s="299" t="s">
        <v>3263</v>
      </c>
      <c r="G10" s="299" t="s">
        <v>3263</v>
      </c>
      <c r="H10" s="299" t="s">
        <v>3264</v>
      </c>
      <c r="I10" s="299" t="s">
        <v>3265</v>
      </c>
      <c r="K10" s="300"/>
      <c r="L10" s="300"/>
      <c r="M10" s="300"/>
      <c r="N10" s="300"/>
      <c r="O10" s="300"/>
      <c r="P10" s="300"/>
      <c r="Q10" s="300"/>
      <c r="R10" s="300"/>
      <c r="S10" s="300"/>
      <c r="T10" s="300"/>
    </row>
    <row r="11" spans="1:27" ht="26" customHeight="1">
      <c r="A11" s="295" t="s">
        <v>3269</v>
      </c>
      <c r="B11" s="299" t="s">
        <v>3262</v>
      </c>
      <c r="C11" s="299" t="s">
        <v>3262</v>
      </c>
      <c r="D11" s="299" t="s">
        <v>3262</v>
      </c>
      <c r="E11" s="299" t="s">
        <v>3263</v>
      </c>
      <c r="F11" s="299" t="s">
        <v>3264</v>
      </c>
      <c r="G11" s="299" t="s">
        <v>3264</v>
      </c>
      <c r="H11" s="299" t="s">
        <v>3264</v>
      </c>
      <c r="I11" s="299" t="s">
        <v>3270</v>
      </c>
      <c r="K11" s="300"/>
      <c r="L11" s="300"/>
      <c r="M11" s="300"/>
      <c r="N11" s="300"/>
      <c r="O11" s="300"/>
      <c r="P11" s="300"/>
      <c r="Q11" s="300"/>
      <c r="R11" s="300"/>
      <c r="S11" s="300"/>
      <c r="T11" s="300"/>
    </row>
    <row r="12" spans="1:27" ht="26" customHeight="1">
      <c r="A12" s="295" t="s">
        <v>3271</v>
      </c>
      <c r="B12" s="299" t="s">
        <v>3262</v>
      </c>
      <c r="C12" s="299" t="s">
        <v>3262</v>
      </c>
      <c r="D12" s="299" t="s">
        <v>3262</v>
      </c>
      <c r="E12" s="299" t="s">
        <v>3263</v>
      </c>
      <c r="F12" s="299" t="s">
        <v>3264</v>
      </c>
      <c r="G12" s="299" t="s">
        <v>3264</v>
      </c>
      <c r="H12" s="299" t="s">
        <v>3264</v>
      </c>
      <c r="I12" s="299" t="s">
        <v>3265</v>
      </c>
      <c r="K12" s="300"/>
      <c r="L12" s="300"/>
      <c r="M12" s="300"/>
      <c r="N12" s="300"/>
      <c r="O12" s="300"/>
      <c r="P12" s="300"/>
      <c r="Q12" s="300"/>
      <c r="R12" s="300"/>
      <c r="S12" s="300"/>
      <c r="T12" s="300"/>
    </row>
    <row r="13" spans="1:27" ht="26" customHeight="1">
      <c r="A13" s="295" t="s">
        <v>3272</v>
      </c>
      <c r="B13" s="299" t="s">
        <v>3262</v>
      </c>
      <c r="C13" s="299" t="s">
        <v>3262</v>
      </c>
      <c r="D13" s="299" t="s">
        <v>3262</v>
      </c>
      <c r="E13" s="299" t="s">
        <v>3263</v>
      </c>
      <c r="F13" s="299" t="s">
        <v>3263</v>
      </c>
      <c r="G13" s="299" t="s">
        <v>3263</v>
      </c>
      <c r="H13" s="299" t="s">
        <v>3264</v>
      </c>
      <c r="I13" s="299" t="s">
        <v>3265</v>
      </c>
      <c r="K13" s="300"/>
      <c r="L13" s="300"/>
      <c r="M13" s="300"/>
      <c r="N13" s="300"/>
      <c r="O13" s="300"/>
      <c r="P13" s="300"/>
      <c r="Q13" s="300"/>
      <c r="R13" s="300"/>
      <c r="S13" s="300"/>
      <c r="T13" s="300"/>
    </row>
    <row r="14" spans="1:27" ht="26" customHeight="1">
      <c r="A14" s="295" t="s">
        <v>3273</v>
      </c>
      <c r="B14" s="299" t="s">
        <v>3262</v>
      </c>
      <c r="C14" s="299" t="s">
        <v>3262</v>
      </c>
      <c r="D14" s="299" t="s">
        <v>3262</v>
      </c>
      <c r="E14" s="299" t="s">
        <v>3263</v>
      </c>
      <c r="F14" s="299" t="s">
        <v>3264</v>
      </c>
      <c r="G14" s="299" t="s">
        <v>3264</v>
      </c>
      <c r="H14" s="299" t="s">
        <v>3264</v>
      </c>
      <c r="I14" s="299" t="s">
        <v>3270</v>
      </c>
      <c r="K14" s="300"/>
      <c r="L14" s="300"/>
      <c r="M14" s="300"/>
      <c r="N14" s="300"/>
      <c r="O14" s="300"/>
      <c r="P14" s="300"/>
      <c r="Q14" s="300"/>
      <c r="R14" s="300"/>
      <c r="S14" s="300"/>
      <c r="T14" s="300"/>
    </row>
    <row r="15" spans="1:27" ht="26" customHeight="1">
      <c r="A15" s="295" t="s">
        <v>3274</v>
      </c>
      <c r="B15" s="299" t="s">
        <v>3262</v>
      </c>
      <c r="C15" s="299" t="s">
        <v>3262</v>
      </c>
      <c r="D15" s="299" t="s">
        <v>3262</v>
      </c>
      <c r="E15" s="299" t="s">
        <v>3263</v>
      </c>
      <c r="F15" s="299" t="s">
        <v>3263</v>
      </c>
      <c r="G15" s="299" t="s">
        <v>3263</v>
      </c>
      <c r="H15" s="299" t="s">
        <v>3264</v>
      </c>
      <c r="I15" s="299" t="s">
        <v>3265</v>
      </c>
      <c r="K15" s="300"/>
      <c r="L15" s="300"/>
      <c r="M15" s="300"/>
      <c r="N15" s="300"/>
      <c r="O15" s="300"/>
      <c r="P15" s="300"/>
      <c r="Q15" s="300"/>
      <c r="R15" s="300"/>
      <c r="S15" s="300"/>
      <c r="T15" s="300"/>
    </row>
    <row r="16" spans="1:27" ht="26" customHeight="1">
      <c r="A16" s="295" t="s">
        <v>3275</v>
      </c>
      <c r="B16" s="299" t="s">
        <v>3262</v>
      </c>
      <c r="C16" s="299" t="s">
        <v>3262</v>
      </c>
      <c r="D16" s="299" t="s">
        <v>3262</v>
      </c>
      <c r="E16" s="299" t="s">
        <v>3263</v>
      </c>
      <c r="F16" s="299" t="s">
        <v>3263</v>
      </c>
      <c r="G16" s="299" t="s">
        <v>3263</v>
      </c>
      <c r="H16" s="299" t="s">
        <v>3264</v>
      </c>
      <c r="I16" s="299" t="s">
        <v>3265</v>
      </c>
      <c r="K16" s="300"/>
      <c r="L16" s="300"/>
      <c r="M16" s="300"/>
      <c r="N16" s="300"/>
      <c r="O16" s="300"/>
      <c r="P16" s="300"/>
      <c r="Q16" s="300"/>
      <c r="R16" s="300"/>
      <c r="S16" s="300"/>
      <c r="T16" s="300"/>
    </row>
    <row r="17" spans="1:20" ht="26" customHeight="1">
      <c r="A17" s="295" t="s">
        <v>3276</v>
      </c>
      <c r="B17" s="299" t="s">
        <v>3262</v>
      </c>
      <c r="C17" s="299" t="s">
        <v>3262</v>
      </c>
      <c r="D17" s="299" t="s">
        <v>3262</v>
      </c>
      <c r="E17" s="299" t="s">
        <v>3263</v>
      </c>
      <c r="F17" s="299" t="s">
        <v>3263</v>
      </c>
      <c r="G17" s="299" t="s">
        <v>3263</v>
      </c>
      <c r="H17" s="299" t="s">
        <v>3264</v>
      </c>
      <c r="I17" s="299" t="s">
        <v>3265</v>
      </c>
      <c r="K17" s="300"/>
      <c r="L17" s="300"/>
      <c r="M17" s="300"/>
      <c r="N17" s="300"/>
      <c r="O17" s="300"/>
      <c r="P17" s="300"/>
      <c r="Q17" s="300"/>
      <c r="R17" s="300"/>
      <c r="S17" s="300"/>
      <c r="T17" s="300"/>
    </row>
    <row r="18" spans="1:20" ht="26" customHeight="1">
      <c r="A18" s="295" t="s">
        <v>3277</v>
      </c>
      <c r="B18" s="299" t="s">
        <v>3262</v>
      </c>
      <c r="C18" s="299" t="s">
        <v>3262</v>
      </c>
      <c r="D18" s="299" t="s">
        <v>3262</v>
      </c>
      <c r="E18" s="299" t="s">
        <v>3263</v>
      </c>
      <c r="F18" s="299" t="s">
        <v>3263</v>
      </c>
      <c r="G18" s="299" t="s">
        <v>3263</v>
      </c>
      <c r="H18" s="299" t="s">
        <v>3264</v>
      </c>
      <c r="I18" s="299" t="s">
        <v>3265</v>
      </c>
      <c r="K18" s="300"/>
      <c r="L18" s="300"/>
      <c r="M18" s="300"/>
      <c r="N18" s="300"/>
      <c r="O18" s="300"/>
      <c r="P18" s="300"/>
      <c r="Q18" s="300"/>
      <c r="R18" s="300"/>
      <c r="S18" s="300"/>
      <c r="T18" s="300"/>
    </row>
    <row r="19" spans="1:20" ht="26" customHeight="1">
      <c r="A19" s="295" t="s">
        <v>3278</v>
      </c>
      <c r="B19" s="299" t="s">
        <v>3262</v>
      </c>
      <c r="C19" s="299" t="s">
        <v>3262</v>
      </c>
      <c r="D19" s="299" t="s">
        <v>3262</v>
      </c>
      <c r="E19" s="299" t="s">
        <v>3263</v>
      </c>
      <c r="F19" s="299" t="s">
        <v>3264</v>
      </c>
      <c r="G19" s="299" t="s">
        <v>3264</v>
      </c>
      <c r="H19" s="299" t="s">
        <v>3264</v>
      </c>
      <c r="I19" s="299" t="s">
        <v>3270</v>
      </c>
      <c r="K19" s="300"/>
      <c r="L19" s="300"/>
      <c r="M19" s="300"/>
      <c r="N19" s="300"/>
      <c r="O19" s="300"/>
      <c r="P19" s="300"/>
      <c r="Q19" s="300"/>
      <c r="R19" s="300"/>
      <c r="S19" s="300"/>
      <c r="T19" s="300"/>
    </row>
    <row r="20" spans="1:20" ht="26" customHeight="1">
      <c r="A20" s="295" t="s">
        <v>3279</v>
      </c>
      <c r="B20" s="299" t="s">
        <v>3262</v>
      </c>
      <c r="C20" s="299" t="s">
        <v>3262</v>
      </c>
      <c r="D20" s="299" t="s">
        <v>3262</v>
      </c>
      <c r="E20" s="299" t="s">
        <v>3263</v>
      </c>
      <c r="F20" s="299" t="s">
        <v>3264</v>
      </c>
      <c r="G20" s="299" t="s">
        <v>3264</v>
      </c>
      <c r="H20" s="299" t="s">
        <v>3265</v>
      </c>
      <c r="I20" s="299" t="s">
        <v>3270</v>
      </c>
      <c r="K20" s="300"/>
      <c r="L20" s="300"/>
      <c r="M20" s="300"/>
      <c r="N20" s="300"/>
      <c r="O20" s="300"/>
      <c r="P20" s="300"/>
      <c r="Q20" s="300"/>
      <c r="R20" s="300"/>
      <c r="S20" s="300"/>
      <c r="T20" s="300"/>
    </row>
    <row r="21" spans="1:20" ht="26" customHeight="1">
      <c r="A21" s="295" t="s">
        <v>3280</v>
      </c>
      <c r="B21" s="299" t="s">
        <v>3262</v>
      </c>
      <c r="C21" s="299" t="s">
        <v>3262</v>
      </c>
      <c r="D21" s="299" t="s">
        <v>3262</v>
      </c>
      <c r="E21" s="299" t="s">
        <v>3263</v>
      </c>
      <c r="F21" s="299" t="s">
        <v>3264</v>
      </c>
      <c r="G21" s="299" t="s">
        <v>3264</v>
      </c>
      <c r="H21" s="299" t="s">
        <v>3264</v>
      </c>
      <c r="I21" s="299" t="s">
        <v>3265</v>
      </c>
      <c r="K21" s="300"/>
      <c r="L21" s="300"/>
      <c r="M21" s="300"/>
      <c r="N21" s="300"/>
      <c r="O21" s="300"/>
      <c r="P21" s="300"/>
      <c r="Q21" s="300"/>
      <c r="R21" s="300"/>
      <c r="S21" s="300"/>
      <c r="T21" s="300"/>
    </row>
    <row r="22" spans="1:20" ht="26" customHeight="1">
      <c r="A22" s="295" t="s">
        <v>3281</v>
      </c>
      <c r="B22" s="299" t="s">
        <v>3262</v>
      </c>
      <c r="C22" s="299" t="s">
        <v>3262</v>
      </c>
      <c r="D22" s="299" t="s">
        <v>3262</v>
      </c>
      <c r="E22" s="299" t="s">
        <v>3263</v>
      </c>
      <c r="F22" s="299" t="s">
        <v>3264</v>
      </c>
      <c r="G22" s="299" t="s">
        <v>3264</v>
      </c>
      <c r="H22" s="299" t="s">
        <v>3265</v>
      </c>
      <c r="I22" s="299" t="s">
        <v>3270</v>
      </c>
      <c r="K22" s="300"/>
      <c r="L22" s="300"/>
      <c r="M22" s="300"/>
      <c r="N22" s="300"/>
      <c r="O22" s="300"/>
      <c r="P22" s="300"/>
      <c r="Q22" s="300"/>
      <c r="R22" s="300"/>
      <c r="S22" s="300"/>
      <c r="T22" s="300"/>
    </row>
    <row r="23" spans="1:20" ht="26" customHeight="1">
      <c r="A23" s="295" t="s">
        <v>3282</v>
      </c>
      <c r="B23" s="299" t="s">
        <v>4</v>
      </c>
      <c r="C23" s="299" t="s">
        <v>4</v>
      </c>
      <c r="D23" s="299" t="s">
        <v>4</v>
      </c>
      <c r="E23" s="299" t="s">
        <v>4</v>
      </c>
      <c r="F23" s="299" t="s">
        <v>4</v>
      </c>
      <c r="G23" s="299" t="s">
        <v>4</v>
      </c>
      <c r="H23" s="299" t="s">
        <v>4</v>
      </c>
      <c r="I23" s="299" t="s">
        <v>4</v>
      </c>
      <c r="K23" s="300"/>
      <c r="L23" s="300"/>
      <c r="M23" s="300"/>
      <c r="N23" s="300"/>
      <c r="O23" s="300"/>
      <c r="P23" s="300"/>
      <c r="Q23" s="300"/>
      <c r="R23" s="300"/>
      <c r="S23" s="300"/>
      <c r="T23" s="300"/>
    </row>
    <row r="24" spans="1:20" ht="26" customHeight="1">
      <c r="A24" s="295" t="s">
        <v>3283</v>
      </c>
      <c r="B24" s="299" t="s">
        <v>4</v>
      </c>
      <c r="C24" s="299" t="s">
        <v>4</v>
      </c>
      <c r="D24" s="299" t="s">
        <v>4</v>
      </c>
      <c r="E24" s="299" t="s">
        <v>4</v>
      </c>
      <c r="F24" s="299" t="s">
        <v>4</v>
      </c>
      <c r="G24" s="299" t="s">
        <v>4</v>
      </c>
      <c r="H24" s="299" t="s">
        <v>4</v>
      </c>
      <c r="I24" s="299" t="s">
        <v>4</v>
      </c>
      <c r="K24" s="300"/>
      <c r="L24" s="300"/>
      <c r="M24" s="300"/>
      <c r="N24" s="300"/>
      <c r="O24" s="300"/>
      <c r="P24" s="300"/>
      <c r="Q24" s="300"/>
      <c r="R24" s="300"/>
      <c r="S24" s="300"/>
      <c r="T24" s="300"/>
    </row>
    <row r="25" spans="1:20" ht="26" customHeight="1">
      <c r="A25" s="295" t="s">
        <v>3284</v>
      </c>
      <c r="B25" s="299" t="s">
        <v>3262</v>
      </c>
      <c r="C25" s="299" t="s">
        <v>3262</v>
      </c>
      <c r="D25" s="299" t="s">
        <v>3262</v>
      </c>
      <c r="E25" s="299" t="s">
        <v>3263</v>
      </c>
      <c r="F25" s="299" t="s">
        <v>3264</v>
      </c>
      <c r="G25" s="299" t="s">
        <v>3264</v>
      </c>
      <c r="H25" s="299" t="s">
        <v>3264</v>
      </c>
      <c r="I25" s="299" t="s">
        <v>3265</v>
      </c>
      <c r="K25" s="300"/>
      <c r="L25" s="300"/>
      <c r="M25" s="300"/>
      <c r="N25" s="300"/>
      <c r="O25" s="300"/>
      <c r="P25" s="300"/>
      <c r="Q25" s="300"/>
      <c r="R25" s="300"/>
      <c r="S25" s="300"/>
      <c r="T25" s="300"/>
    </row>
    <row r="26" spans="1:20" ht="26" customHeight="1">
      <c r="A26" s="295" t="s">
        <v>3285</v>
      </c>
      <c r="B26" s="299" t="s">
        <v>3262</v>
      </c>
      <c r="C26" s="299" t="s">
        <v>3262</v>
      </c>
      <c r="D26" s="299" t="s">
        <v>3262</v>
      </c>
      <c r="E26" s="299" t="s">
        <v>3263</v>
      </c>
      <c r="F26" s="299" t="s">
        <v>3264</v>
      </c>
      <c r="G26" s="299" t="s">
        <v>3264</v>
      </c>
      <c r="H26" s="299" t="s">
        <v>3264</v>
      </c>
      <c r="I26" s="299" t="s">
        <v>3270</v>
      </c>
      <c r="K26" s="300"/>
      <c r="L26" s="300"/>
      <c r="M26" s="300"/>
      <c r="N26" s="300"/>
      <c r="O26" s="300"/>
      <c r="P26" s="300"/>
      <c r="Q26" s="300"/>
      <c r="R26" s="300"/>
      <c r="S26" s="300"/>
      <c r="T26" s="300"/>
    </row>
    <row r="27" spans="1:20" ht="26" customHeight="1">
      <c r="A27" s="295" t="s">
        <v>3286</v>
      </c>
      <c r="B27" s="299" t="s">
        <v>3262</v>
      </c>
      <c r="C27" s="299" t="s">
        <v>3262</v>
      </c>
      <c r="D27" s="299" t="s">
        <v>3262</v>
      </c>
      <c r="E27" s="299" t="s">
        <v>3263</v>
      </c>
      <c r="F27" s="299" t="s">
        <v>3264</v>
      </c>
      <c r="G27" s="299" t="s">
        <v>3264</v>
      </c>
      <c r="H27" s="299" t="s">
        <v>3264</v>
      </c>
      <c r="I27" s="299" t="s">
        <v>3265</v>
      </c>
      <c r="K27" s="300"/>
      <c r="L27" s="300"/>
      <c r="M27" s="300"/>
      <c r="N27" s="300"/>
      <c r="O27" s="300"/>
      <c r="P27" s="300"/>
      <c r="Q27" s="300"/>
      <c r="R27" s="300"/>
      <c r="S27" s="300"/>
      <c r="T27" s="300"/>
    </row>
    <row r="28" spans="1:20" ht="26" customHeight="1">
      <c r="A28" s="295" t="s">
        <v>3287</v>
      </c>
      <c r="B28" s="299" t="s">
        <v>3262</v>
      </c>
      <c r="C28" s="299" t="s">
        <v>3262</v>
      </c>
      <c r="D28" s="299" t="s">
        <v>3262</v>
      </c>
      <c r="E28" s="299" t="s">
        <v>3263</v>
      </c>
      <c r="F28" s="299" t="s">
        <v>3263</v>
      </c>
      <c r="G28" s="299" t="s">
        <v>3263</v>
      </c>
      <c r="H28" s="299" t="s">
        <v>3264</v>
      </c>
      <c r="I28" s="299" t="s">
        <v>3265</v>
      </c>
      <c r="K28" s="300"/>
      <c r="L28" s="300"/>
      <c r="M28" s="300"/>
      <c r="N28" s="300"/>
      <c r="O28" s="300"/>
      <c r="P28" s="300"/>
      <c r="Q28" s="300"/>
      <c r="R28" s="300"/>
      <c r="S28" s="300"/>
      <c r="T28" s="300"/>
    </row>
    <row r="29" spans="1:20" ht="26" customHeight="1">
      <c r="A29" s="295" t="s">
        <v>3288</v>
      </c>
      <c r="B29" s="299" t="s">
        <v>3262</v>
      </c>
      <c r="C29" s="299" t="s">
        <v>3262</v>
      </c>
      <c r="D29" s="299" t="s">
        <v>3262</v>
      </c>
      <c r="E29" s="299" t="s">
        <v>3263</v>
      </c>
      <c r="F29" s="299" t="s">
        <v>3264</v>
      </c>
      <c r="G29" s="299" t="s">
        <v>3264</v>
      </c>
      <c r="H29" s="299" t="s">
        <v>3264</v>
      </c>
      <c r="I29" s="299" t="s">
        <v>3265</v>
      </c>
      <c r="K29" s="300"/>
      <c r="L29" s="300"/>
      <c r="M29" s="300"/>
      <c r="N29" s="300"/>
      <c r="O29" s="300"/>
      <c r="P29" s="300"/>
      <c r="Q29" s="300"/>
      <c r="R29" s="300"/>
      <c r="S29" s="300"/>
      <c r="T29" s="300"/>
    </row>
    <row r="30" spans="1:20" ht="26" customHeight="1">
      <c r="A30" s="295" t="s">
        <v>3289</v>
      </c>
      <c r="B30" s="299" t="s">
        <v>3262</v>
      </c>
      <c r="C30" s="299" t="s">
        <v>3262</v>
      </c>
      <c r="D30" s="299" t="s">
        <v>3262</v>
      </c>
      <c r="E30" s="299" t="s">
        <v>3263</v>
      </c>
      <c r="F30" s="299" t="s">
        <v>3264</v>
      </c>
      <c r="G30" s="299" t="s">
        <v>3264</v>
      </c>
      <c r="H30" s="299" t="s">
        <v>3264</v>
      </c>
      <c r="I30" s="299" t="s">
        <v>3265</v>
      </c>
      <c r="K30" s="300"/>
      <c r="L30" s="300"/>
      <c r="M30" s="300"/>
      <c r="N30" s="300"/>
      <c r="O30" s="300"/>
      <c r="P30" s="300"/>
      <c r="Q30" s="300"/>
      <c r="R30" s="300"/>
      <c r="S30" s="300"/>
      <c r="T30" s="300"/>
    </row>
    <row r="31" spans="1:20" ht="26" customHeight="1">
      <c r="A31" s="295" t="s">
        <v>3290</v>
      </c>
      <c r="B31" s="299" t="s">
        <v>3262</v>
      </c>
      <c r="C31" s="299" t="s">
        <v>3262</v>
      </c>
      <c r="D31" s="299" t="s">
        <v>3262</v>
      </c>
      <c r="E31" s="299" t="s">
        <v>3263</v>
      </c>
      <c r="F31" s="299" t="s">
        <v>3263</v>
      </c>
      <c r="G31" s="299" t="s">
        <v>3263</v>
      </c>
      <c r="H31" s="299" t="s">
        <v>3264</v>
      </c>
      <c r="I31" s="299" t="s">
        <v>3265</v>
      </c>
      <c r="K31" s="300"/>
      <c r="L31" s="300"/>
      <c r="M31" s="300"/>
      <c r="N31" s="300"/>
      <c r="O31" s="300"/>
      <c r="P31" s="300"/>
      <c r="Q31" s="300"/>
      <c r="R31" s="300"/>
      <c r="S31" s="300"/>
      <c r="T31" s="300"/>
    </row>
    <row r="32" spans="1:20" ht="26" customHeight="1">
      <c r="A32" s="295" t="s">
        <v>3291</v>
      </c>
      <c r="B32" s="299" t="s">
        <v>3262</v>
      </c>
      <c r="C32" s="299" t="s">
        <v>3262</v>
      </c>
      <c r="D32" s="299" t="s">
        <v>3262</v>
      </c>
      <c r="E32" s="299" t="s">
        <v>3263</v>
      </c>
      <c r="F32" s="299" t="s">
        <v>3263</v>
      </c>
      <c r="G32" s="299" t="s">
        <v>3263</v>
      </c>
      <c r="H32" s="299" t="s">
        <v>3264</v>
      </c>
      <c r="I32" s="299" t="s">
        <v>3265</v>
      </c>
      <c r="K32" s="300"/>
      <c r="L32" s="300"/>
      <c r="M32" s="300"/>
      <c r="N32" s="300"/>
      <c r="O32" s="300"/>
      <c r="P32" s="300"/>
      <c r="Q32" s="300"/>
      <c r="R32" s="300"/>
      <c r="S32" s="300"/>
      <c r="T32" s="300"/>
    </row>
    <row r="33" spans="1:20" ht="26" customHeight="1">
      <c r="A33" s="295" t="s">
        <v>3292</v>
      </c>
      <c r="B33" s="299" t="s">
        <v>3262</v>
      </c>
      <c r="C33" s="299" t="s">
        <v>3262</v>
      </c>
      <c r="D33" s="299" t="s">
        <v>3262</v>
      </c>
      <c r="E33" s="299" t="s">
        <v>3263</v>
      </c>
      <c r="F33" s="299" t="s">
        <v>3264</v>
      </c>
      <c r="G33" s="299" t="s">
        <v>3264</v>
      </c>
      <c r="H33" s="299" t="s">
        <v>3264</v>
      </c>
      <c r="I33" s="299" t="s">
        <v>3265</v>
      </c>
      <c r="K33" s="300"/>
      <c r="L33" s="300"/>
      <c r="M33" s="300"/>
      <c r="N33" s="300"/>
      <c r="O33" s="300"/>
      <c r="P33" s="300"/>
      <c r="Q33" s="300"/>
      <c r="R33" s="300"/>
      <c r="S33" s="300"/>
      <c r="T33" s="300"/>
    </row>
    <row r="34" spans="1:20" ht="26" customHeight="1">
      <c r="A34" s="295" t="s">
        <v>3293</v>
      </c>
      <c r="B34" s="299" t="s">
        <v>3262</v>
      </c>
      <c r="C34" s="299" t="s">
        <v>3262</v>
      </c>
      <c r="D34" s="299" t="s">
        <v>3262</v>
      </c>
      <c r="E34" s="299" t="s">
        <v>3263</v>
      </c>
      <c r="F34" s="299" t="s">
        <v>3264</v>
      </c>
      <c r="G34" s="299" t="s">
        <v>3264</v>
      </c>
      <c r="H34" s="299" t="s">
        <v>3264</v>
      </c>
      <c r="I34" s="299" t="s">
        <v>3265</v>
      </c>
      <c r="K34" s="300"/>
      <c r="L34" s="300"/>
      <c r="M34" s="300"/>
      <c r="N34" s="300"/>
      <c r="O34" s="300"/>
      <c r="P34" s="300"/>
      <c r="Q34" s="300"/>
      <c r="R34" s="300"/>
      <c r="S34" s="300"/>
      <c r="T34" s="300"/>
    </row>
    <row r="35" spans="1:20" ht="26" customHeight="1">
      <c r="A35" s="295" t="s">
        <v>3294</v>
      </c>
      <c r="B35" s="299" t="s">
        <v>3262</v>
      </c>
      <c r="C35" s="299" t="s">
        <v>3262</v>
      </c>
      <c r="D35" s="299" t="s">
        <v>3262</v>
      </c>
      <c r="E35" s="299" t="s">
        <v>3263</v>
      </c>
      <c r="F35" s="299" t="s">
        <v>3263</v>
      </c>
      <c r="G35" s="299" t="s">
        <v>3263</v>
      </c>
      <c r="H35" s="299" t="s">
        <v>3264</v>
      </c>
      <c r="I35" s="299" t="s">
        <v>3265</v>
      </c>
      <c r="K35" s="300"/>
      <c r="L35" s="300"/>
      <c r="M35" s="300"/>
      <c r="N35" s="300"/>
      <c r="O35" s="300"/>
      <c r="P35" s="300"/>
      <c r="Q35" s="300"/>
      <c r="R35" s="300"/>
      <c r="S35" s="300"/>
      <c r="T35" s="300"/>
    </row>
    <row r="36" spans="1:20" ht="26" customHeight="1">
      <c r="A36" s="295" t="s">
        <v>3295</v>
      </c>
      <c r="B36" s="299" t="s">
        <v>3263</v>
      </c>
      <c r="C36" s="299" t="s">
        <v>3263</v>
      </c>
      <c r="D36" s="299" t="s">
        <v>3263</v>
      </c>
      <c r="E36" s="299" t="s">
        <v>3264</v>
      </c>
      <c r="F36" s="299" t="s">
        <v>3264</v>
      </c>
      <c r="G36" s="299" t="s">
        <v>3264</v>
      </c>
      <c r="H36" s="299" t="s">
        <v>3265</v>
      </c>
      <c r="I36" s="299" t="s">
        <v>3270</v>
      </c>
      <c r="K36" s="300"/>
      <c r="L36" s="300"/>
      <c r="M36" s="300"/>
      <c r="N36" s="300"/>
      <c r="O36" s="300"/>
      <c r="P36" s="300"/>
      <c r="Q36" s="300"/>
      <c r="R36" s="300"/>
      <c r="S36" s="300"/>
      <c r="T36" s="300"/>
    </row>
    <row r="37" spans="1:20" ht="26" customHeight="1">
      <c r="A37" s="295" t="s">
        <v>3296</v>
      </c>
      <c r="B37" s="299" t="s">
        <v>3263</v>
      </c>
      <c r="C37" s="299" t="s">
        <v>3263</v>
      </c>
      <c r="D37" s="299" t="s">
        <v>3263</v>
      </c>
      <c r="E37" s="299" t="s">
        <v>3264</v>
      </c>
      <c r="F37" s="299" t="s">
        <v>3264</v>
      </c>
      <c r="G37" s="299" t="s">
        <v>3264</v>
      </c>
      <c r="H37" s="299" t="s">
        <v>3265</v>
      </c>
      <c r="I37" s="299" t="s">
        <v>3270</v>
      </c>
      <c r="K37" s="300"/>
      <c r="L37" s="300"/>
      <c r="M37" s="300"/>
      <c r="N37" s="300"/>
      <c r="O37" s="300"/>
      <c r="P37" s="300"/>
      <c r="Q37" s="300"/>
      <c r="R37" s="300"/>
      <c r="S37" s="300"/>
      <c r="T37" s="300"/>
    </row>
    <row r="38" spans="1:20" ht="26" customHeight="1">
      <c r="A38" s="295" t="s">
        <v>3297</v>
      </c>
      <c r="B38" s="299" t="s">
        <v>3263</v>
      </c>
      <c r="C38" s="299" t="s">
        <v>3263</v>
      </c>
      <c r="D38" s="299" t="s">
        <v>3263</v>
      </c>
      <c r="E38" s="299" t="s">
        <v>3264</v>
      </c>
      <c r="F38" s="299" t="s">
        <v>3264</v>
      </c>
      <c r="G38" s="299" t="s">
        <v>3264</v>
      </c>
      <c r="H38" s="299" t="s">
        <v>3265</v>
      </c>
      <c r="I38" s="299" t="s">
        <v>3270</v>
      </c>
      <c r="K38" s="300"/>
      <c r="L38" s="300"/>
      <c r="M38" s="300"/>
      <c r="N38" s="300"/>
      <c r="O38" s="300"/>
      <c r="P38" s="300"/>
      <c r="Q38" s="300"/>
      <c r="R38" s="300"/>
      <c r="S38" s="300"/>
      <c r="T38" s="300"/>
    </row>
    <row r="39" spans="1:20" ht="26" customHeight="1">
      <c r="A39" s="295" t="s">
        <v>3298</v>
      </c>
      <c r="B39" s="299" t="s">
        <v>3262</v>
      </c>
      <c r="C39" s="299" t="s">
        <v>3262</v>
      </c>
      <c r="D39" s="299" t="s">
        <v>3262</v>
      </c>
      <c r="E39" s="299" t="s">
        <v>3263</v>
      </c>
      <c r="F39" s="299" t="s">
        <v>3264</v>
      </c>
      <c r="G39" s="299" t="s">
        <v>3264</v>
      </c>
      <c r="H39" s="299" t="s">
        <v>3264</v>
      </c>
      <c r="I39" s="299" t="s">
        <v>3265</v>
      </c>
      <c r="K39" s="300"/>
      <c r="L39" s="300"/>
      <c r="M39" s="300"/>
      <c r="N39" s="300"/>
      <c r="O39" s="300"/>
      <c r="P39" s="300"/>
      <c r="Q39" s="300"/>
      <c r="R39" s="300"/>
      <c r="S39" s="300"/>
      <c r="T39" s="300"/>
    </row>
    <row r="40" spans="1:20" ht="26" customHeight="1">
      <c r="A40" s="295" t="s">
        <v>3299</v>
      </c>
      <c r="B40" s="299" t="s">
        <v>3262</v>
      </c>
      <c r="C40" s="299" t="s">
        <v>3262</v>
      </c>
      <c r="D40" s="299" t="s">
        <v>3262</v>
      </c>
      <c r="E40" s="299" t="s">
        <v>3263</v>
      </c>
      <c r="F40" s="299" t="s">
        <v>3264</v>
      </c>
      <c r="G40" s="299" t="s">
        <v>3264</v>
      </c>
      <c r="H40" s="299" t="s">
        <v>3264</v>
      </c>
      <c r="I40" s="299" t="s">
        <v>3265</v>
      </c>
      <c r="K40" s="300"/>
      <c r="L40" s="300"/>
      <c r="M40" s="300"/>
      <c r="N40" s="300"/>
      <c r="O40" s="300"/>
      <c r="P40" s="300"/>
      <c r="Q40" s="300"/>
      <c r="R40" s="300"/>
      <c r="S40" s="300"/>
      <c r="T40" s="300"/>
    </row>
    <row r="41" spans="1:20" ht="26" customHeight="1">
      <c r="A41" s="295" t="s">
        <v>3300</v>
      </c>
      <c r="B41" s="299" t="s">
        <v>3262</v>
      </c>
      <c r="C41" s="299" t="s">
        <v>3262</v>
      </c>
      <c r="D41" s="299" t="s">
        <v>3262</v>
      </c>
      <c r="E41" s="299" t="s">
        <v>3263</v>
      </c>
      <c r="F41" s="299" t="s">
        <v>3264</v>
      </c>
      <c r="G41" s="299" t="s">
        <v>3264</v>
      </c>
      <c r="H41" s="299" t="s">
        <v>3264</v>
      </c>
      <c r="I41" s="299" t="s">
        <v>3265</v>
      </c>
      <c r="K41" s="300"/>
      <c r="L41" s="300"/>
      <c r="M41" s="300"/>
      <c r="N41" s="300"/>
      <c r="O41" s="300"/>
      <c r="P41" s="300"/>
      <c r="Q41" s="300"/>
      <c r="R41" s="300"/>
      <c r="S41" s="300"/>
      <c r="T41" s="300"/>
    </row>
    <row r="42" spans="1:20" ht="26" customHeight="1">
      <c r="A42" s="295" t="s">
        <v>3301</v>
      </c>
      <c r="B42" s="299" t="s">
        <v>3262</v>
      </c>
      <c r="C42" s="299" t="s">
        <v>3262</v>
      </c>
      <c r="D42" s="299" t="s">
        <v>3262</v>
      </c>
      <c r="E42" s="299" t="s">
        <v>3263</v>
      </c>
      <c r="F42" s="299" t="s">
        <v>3264</v>
      </c>
      <c r="G42" s="299" t="s">
        <v>3264</v>
      </c>
      <c r="H42" s="299" t="s">
        <v>3264</v>
      </c>
      <c r="I42" s="299" t="s">
        <v>3270</v>
      </c>
      <c r="K42" s="300"/>
      <c r="L42" s="300"/>
      <c r="M42" s="300"/>
      <c r="N42" s="300"/>
      <c r="O42" s="300"/>
      <c r="P42" s="300"/>
      <c r="Q42" s="300"/>
      <c r="R42" s="300"/>
      <c r="S42" s="300"/>
      <c r="T42" s="300"/>
    </row>
    <row r="43" spans="1:20" ht="26" customHeight="1">
      <c r="A43" s="295" t="s">
        <v>3302</v>
      </c>
      <c r="B43" s="299" t="s">
        <v>3262</v>
      </c>
      <c r="C43" s="299" t="s">
        <v>3262</v>
      </c>
      <c r="D43" s="299" t="s">
        <v>3262</v>
      </c>
      <c r="E43" s="299" t="s">
        <v>3263</v>
      </c>
      <c r="F43" s="299" t="s">
        <v>3264</v>
      </c>
      <c r="G43" s="299" t="s">
        <v>3264</v>
      </c>
      <c r="H43" s="299" t="s">
        <v>3264</v>
      </c>
      <c r="I43" s="299" t="s">
        <v>3270</v>
      </c>
      <c r="K43" s="300"/>
      <c r="L43" s="300"/>
      <c r="M43" s="300"/>
      <c r="N43" s="300"/>
      <c r="O43" s="300"/>
      <c r="P43" s="300"/>
      <c r="Q43" s="300"/>
      <c r="R43" s="300"/>
      <c r="S43" s="300"/>
      <c r="T43" s="300"/>
    </row>
    <row r="44" spans="1:20" ht="26" customHeight="1">
      <c r="A44" s="295" t="s">
        <v>3303</v>
      </c>
      <c r="B44" s="299" t="s">
        <v>3262</v>
      </c>
      <c r="C44" s="299" t="s">
        <v>3262</v>
      </c>
      <c r="D44" s="299" t="s">
        <v>3262</v>
      </c>
      <c r="E44" s="299" t="s">
        <v>3263</v>
      </c>
      <c r="F44" s="299" t="s">
        <v>3263</v>
      </c>
      <c r="G44" s="299" t="s">
        <v>3263</v>
      </c>
      <c r="H44" s="299" t="s">
        <v>3264</v>
      </c>
      <c r="I44" s="299" t="s">
        <v>3265</v>
      </c>
      <c r="K44" s="300"/>
      <c r="L44" s="300"/>
      <c r="M44" s="300"/>
      <c r="N44" s="300"/>
      <c r="O44" s="300"/>
      <c r="P44" s="300"/>
      <c r="Q44" s="300"/>
      <c r="R44" s="300"/>
      <c r="S44" s="300"/>
      <c r="T44" s="300"/>
    </row>
    <row r="45" spans="1:20" ht="26" customHeight="1">
      <c r="A45" s="295" t="s">
        <v>3304</v>
      </c>
      <c r="B45" s="299" t="s">
        <v>3262</v>
      </c>
      <c r="C45" s="299" t="s">
        <v>3262</v>
      </c>
      <c r="D45" s="299" t="s">
        <v>3262</v>
      </c>
      <c r="E45" s="299" t="s">
        <v>3263</v>
      </c>
      <c r="F45" s="299" t="s">
        <v>3264</v>
      </c>
      <c r="G45" s="299" t="s">
        <v>3264</v>
      </c>
      <c r="H45" s="299" t="s">
        <v>3264</v>
      </c>
      <c r="I45" s="299" t="s">
        <v>3270</v>
      </c>
      <c r="K45" s="300"/>
      <c r="L45" s="300"/>
      <c r="M45" s="300"/>
      <c r="N45" s="300"/>
      <c r="O45" s="300"/>
      <c r="P45" s="300"/>
      <c r="Q45" s="300"/>
      <c r="R45" s="300"/>
      <c r="S45" s="300"/>
      <c r="T45" s="300"/>
    </row>
    <row r="46" spans="1:20" ht="26" customHeight="1">
      <c r="A46" s="295" t="s">
        <v>3305</v>
      </c>
      <c r="B46" s="299" t="s">
        <v>3262</v>
      </c>
      <c r="C46" s="299" t="s">
        <v>3262</v>
      </c>
      <c r="D46" s="299" t="s">
        <v>3262</v>
      </c>
      <c r="E46" s="299" t="s">
        <v>3263</v>
      </c>
      <c r="F46" s="299" t="s">
        <v>3264</v>
      </c>
      <c r="G46" s="299" t="s">
        <v>3264</v>
      </c>
      <c r="H46" s="299" t="s">
        <v>3264</v>
      </c>
      <c r="I46" s="299" t="s">
        <v>3265</v>
      </c>
      <c r="K46" s="300"/>
      <c r="L46" s="300"/>
      <c r="M46" s="300"/>
      <c r="N46" s="300"/>
      <c r="O46" s="300"/>
      <c r="P46" s="300"/>
      <c r="Q46" s="300"/>
      <c r="R46" s="300"/>
      <c r="S46" s="300"/>
      <c r="T46" s="300"/>
    </row>
    <row r="47" spans="1:20" ht="26" customHeight="1">
      <c r="A47" s="295" t="s">
        <v>3306</v>
      </c>
      <c r="B47" s="299" t="s">
        <v>3262</v>
      </c>
      <c r="C47" s="299" t="s">
        <v>3262</v>
      </c>
      <c r="D47" s="299" t="s">
        <v>3262</v>
      </c>
      <c r="E47" s="299" t="s">
        <v>3263</v>
      </c>
      <c r="F47" s="299" t="s">
        <v>3263</v>
      </c>
      <c r="G47" s="299" t="s">
        <v>3263</v>
      </c>
      <c r="H47" s="299" t="s">
        <v>3264</v>
      </c>
      <c r="I47" s="299" t="s">
        <v>3265</v>
      </c>
      <c r="K47" s="300"/>
      <c r="L47" s="300"/>
      <c r="M47" s="300"/>
      <c r="N47" s="300"/>
      <c r="O47" s="300"/>
      <c r="P47" s="300"/>
      <c r="Q47" s="300"/>
      <c r="R47" s="300"/>
      <c r="S47" s="300"/>
      <c r="T47" s="300"/>
    </row>
    <row r="48" spans="1:20" ht="26" customHeight="1">
      <c r="A48" s="295" t="s">
        <v>3307</v>
      </c>
      <c r="B48" s="299" t="s">
        <v>3262</v>
      </c>
      <c r="C48" s="299" t="s">
        <v>3262</v>
      </c>
      <c r="D48" s="299" t="s">
        <v>3262</v>
      </c>
      <c r="E48" s="299" t="s">
        <v>3263</v>
      </c>
      <c r="F48" s="299" t="s">
        <v>3264</v>
      </c>
      <c r="G48" s="299" t="s">
        <v>3264</v>
      </c>
      <c r="H48" s="299" t="s">
        <v>3264</v>
      </c>
      <c r="I48" s="299" t="s">
        <v>3265</v>
      </c>
      <c r="K48" s="300"/>
      <c r="L48" s="300"/>
      <c r="M48" s="300"/>
      <c r="N48" s="300"/>
      <c r="O48" s="300"/>
      <c r="P48" s="300"/>
      <c r="Q48" s="300"/>
      <c r="R48" s="300"/>
      <c r="S48" s="300"/>
      <c r="T48" s="300"/>
    </row>
    <row r="49" spans="1:20" ht="26" customHeight="1">
      <c r="A49" s="295" t="s">
        <v>3308</v>
      </c>
      <c r="B49" s="299" t="s">
        <v>3262</v>
      </c>
      <c r="C49" s="299" t="s">
        <v>3262</v>
      </c>
      <c r="D49" s="299" t="s">
        <v>3262</v>
      </c>
      <c r="E49" s="299" t="s">
        <v>3263</v>
      </c>
      <c r="F49" s="299" t="s">
        <v>3263</v>
      </c>
      <c r="G49" s="299" t="s">
        <v>3263</v>
      </c>
      <c r="H49" s="299" t="s">
        <v>3264</v>
      </c>
      <c r="I49" s="299" t="s">
        <v>3265</v>
      </c>
      <c r="K49" s="300"/>
      <c r="L49" s="300"/>
      <c r="M49" s="300"/>
      <c r="N49" s="300"/>
      <c r="O49" s="300"/>
      <c r="P49" s="300"/>
      <c r="Q49" s="300"/>
      <c r="R49" s="300"/>
      <c r="S49" s="300"/>
      <c r="T49" s="300"/>
    </row>
    <row r="50" spans="1:20" ht="26" customHeight="1">
      <c r="A50" s="295" t="s">
        <v>3309</v>
      </c>
      <c r="B50" s="299" t="s">
        <v>3262</v>
      </c>
      <c r="C50" s="299" t="s">
        <v>3262</v>
      </c>
      <c r="D50" s="299" t="s">
        <v>3262</v>
      </c>
      <c r="E50" s="299" t="s">
        <v>3263</v>
      </c>
      <c r="F50" s="299" t="s">
        <v>3263</v>
      </c>
      <c r="G50" s="299" t="s">
        <v>3263</v>
      </c>
      <c r="H50" s="299" t="s">
        <v>3264</v>
      </c>
      <c r="I50" s="299" t="s">
        <v>3265</v>
      </c>
      <c r="K50" s="300"/>
      <c r="L50" s="300"/>
      <c r="M50" s="300"/>
      <c r="N50" s="300"/>
      <c r="O50" s="300"/>
      <c r="P50" s="300"/>
      <c r="Q50" s="300"/>
      <c r="R50" s="300"/>
      <c r="S50" s="300"/>
      <c r="T50" s="300"/>
    </row>
    <row r="51" spans="1:20" ht="26" customHeight="1">
      <c r="A51" s="295" t="s">
        <v>3310</v>
      </c>
      <c r="B51" s="299" t="s">
        <v>3262</v>
      </c>
      <c r="C51" s="299" t="s">
        <v>3262</v>
      </c>
      <c r="D51" s="299" t="s">
        <v>3262</v>
      </c>
      <c r="E51" s="299" t="s">
        <v>3263</v>
      </c>
      <c r="F51" s="299" t="s">
        <v>3263</v>
      </c>
      <c r="G51" s="299" t="s">
        <v>3263</v>
      </c>
      <c r="H51" s="299" t="s">
        <v>3264</v>
      </c>
      <c r="I51" s="299" t="s">
        <v>3265</v>
      </c>
      <c r="K51" s="300"/>
      <c r="L51" s="300"/>
      <c r="M51" s="300"/>
      <c r="N51" s="300"/>
      <c r="O51" s="300"/>
      <c r="P51" s="300"/>
      <c r="Q51" s="300"/>
      <c r="R51" s="300"/>
      <c r="S51" s="300"/>
      <c r="T51" s="300"/>
    </row>
    <row r="52" spans="1:20" ht="26" customHeight="1">
      <c r="A52" s="295" t="s">
        <v>3311</v>
      </c>
      <c r="B52" s="299" t="s">
        <v>3262</v>
      </c>
      <c r="C52" s="299" t="s">
        <v>3262</v>
      </c>
      <c r="D52" s="299" t="s">
        <v>3262</v>
      </c>
      <c r="E52" s="299" t="s">
        <v>3263</v>
      </c>
      <c r="F52" s="299" t="s">
        <v>3263</v>
      </c>
      <c r="G52" s="299" t="s">
        <v>3263</v>
      </c>
      <c r="H52" s="299" t="s">
        <v>3264</v>
      </c>
      <c r="I52" s="299" t="s">
        <v>3265</v>
      </c>
      <c r="K52" s="300"/>
      <c r="L52" s="300"/>
      <c r="M52" s="300"/>
      <c r="N52" s="300"/>
      <c r="O52" s="300"/>
      <c r="P52" s="300"/>
      <c r="Q52" s="300"/>
      <c r="R52" s="300"/>
      <c r="S52" s="300"/>
      <c r="T52" s="300"/>
    </row>
    <row r="53" spans="1:20" ht="26" customHeight="1">
      <c r="A53" s="295" t="s">
        <v>3312</v>
      </c>
      <c r="B53" s="299" t="s">
        <v>3262</v>
      </c>
      <c r="C53" s="299" t="s">
        <v>3262</v>
      </c>
      <c r="D53" s="299" t="s">
        <v>3262</v>
      </c>
      <c r="E53" s="299" t="s">
        <v>3263</v>
      </c>
      <c r="F53" s="299" t="s">
        <v>3264</v>
      </c>
      <c r="G53" s="299" t="s">
        <v>3264</v>
      </c>
      <c r="H53" s="299" t="s">
        <v>3264</v>
      </c>
      <c r="I53" s="299" t="s">
        <v>3265</v>
      </c>
      <c r="K53" s="300"/>
      <c r="L53" s="300"/>
      <c r="M53" s="300"/>
      <c r="N53" s="300"/>
      <c r="O53" s="300"/>
      <c r="P53" s="300"/>
      <c r="Q53" s="300"/>
      <c r="R53" s="300"/>
      <c r="S53" s="300"/>
      <c r="T53" s="300"/>
    </row>
    <row r="54" spans="1:20" ht="26" customHeight="1">
      <c r="A54" s="295" t="s">
        <v>3313</v>
      </c>
      <c r="B54" s="299" t="s">
        <v>3262</v>
      </c>
      <c r="C54" s="299" t="s">
        <v>3262</v>
      </c>
      <c r="D54" s="299" t="s">
        <v>3262</v>
      </c>
      <c r="E54" s="299" t="s">
        <v>3263</v>
      </c>
      <c r="F54" s="299" t="s">
        <v>3264</v>
      </c>
      <c r="G54" s="299" t="s">
        <v>3264</v>
      </c>
      <c r="H54" s="299" t="s">
        <v>3264</v>
      </c>
      <c r="I54" s="299" t="s">
        <v>3265</v>
      </c>
      <c r="K54" s="300"/>
      <c r="L54" s="300"/>
      <c r="M54" s="300"/>
      <c r="N54" s="300"/>
      <c r="O54" s="300"/>
      <c r="P54" s="300"/>
      <c r="Q54" s="300"/>
      <c r="R54" s="300"/>
      <c r="S54" s="300"/>
      <c r="T54" s="300"/>
    </row>
    <row r="55" spans="1:20" ht="26" customHeight="1">
      <c r="A55" s="295" t="s">
        <v>3314</v>
      </c>
      <c r="B55" s="299" t="s">
        <v>3262</v>
      </c>
      <c r="C55" s="299" t="s">
        <v>3262</v>
      </c>
      <c r="D55" s="299" t="s">
        <v>3262</v>
      </c>
      <c r="E55" s="299" t="s">
        <v>3263</v>
      </c>
      <c r="F55" s="299" t="s">
        <v>3264</v>
      </c>
      <c r="G55" s="299" t="s">
        <v>3264</v>
      </c>
      <c r="H55" s="299" t="s">
        <v>3264</v>
      </c>
      <c r="I55" s="299" t="s">
        <v>3270</v>
      </c>
      <c r="K55" s="300"/>
      <c r="L55" s="300"/>
      <c r="M55" s="300"/>
      <c r="N55" s="300"/>
      <c r="O55" s="300"/>
      <c r="P55" s="300"/>
      <c r="Q55" s="300"/>
      <c r="R55" s="300"/>
      <c r="S55" s="300"/>
      <c r="T55" s="300"/>
    </row>
    <row r="56" spans="1:20" ht="26" customHeight="1">
      <c r="A56" s="295" t="s">
        <v>3315</v>
      </c>
      <c r="B56" s="299" t="s">
        <v>3265</v>
      </c>
      <c r="C56" s="299" t="s">
        <v>3265</v>
      </c>
      <c r="D56" s="299" t="s">
        <v>3265</v>
      </c>
      <c r="E56" s="299" t="s">
        <v>3270</v>
      </c>
      <c r="F56" s="299" t="s">
        <v>3316</v>
      </c>
      <c r="G56" s="299" t="s">
        <v>3316</v>
      </c>
      <c r="H56" s="299" t="s">
        <v>3316</v>
      </c>
      <c r="I56" s="299" t="s">
        <v>3317</v>
      </c>
      <c r="K56" s="300"/>
      <c r="L56" s="300"/>
      <c r="M56" s="300"/>
      <c r="N56" s="300"/>
      <c r="O56" s="300"/>
      <c r="P56" s="300"/>
      <c r="Q56" s="300"/>
      <c r="R56" s="300"/>
      <c r="S56" s="300"/>
      <c r="T56" s="300"/>
    </row>
    <row r="57" spans="1:20" ht="26" customHeight="1">
      <c r="A57" s="295" t="s">
        <v>3318</v>
      </c>
      <c r="B57" s="299" t="s">
        <v>3263</v>
      </c>
      <c r="C57" s="299" t="s">
        <v>3263</v>
      </c>
      <c r="D57" s="299" t="s">
        <v>3263</v>
      </c>
      <c r="E57" s="299" t="s">
        <v>3264</v>
      </c>
      <c r="F57" s="299" t="s">
        <v>3264</v>
      </c>
      <c r="G57" s="299" t="s">
        <v>3264</v>
      </c>
      <c r="H57" s="299" t="s">
        <v>3265</v>
      </c>
      <c r="I57" s="299" t="s">
        <v>3270</v>
      </c>
      <c r="K57" s="300"/>
      <c r="L57" s="300"/>
      <c r="M57" s="300"/>
      <c r="N57" s="300"/>
      <c r="O57" s="300"/>
      <c r="P57" s="300"/>
      <c r="Q57" s="300"/>
      <c r="R57" s="300"/>
      <c r="S57" s="300"/>
      <c r="T57" s="300"/>
    </row>
    <row r="58" spans="1:20" ht="26" customHeight="1">
      <c r="A58" s="295" t="s">
        <v>3319</v>
      </c>
      <c r="B58" s="299" t="s">
        <v>3263</v>
      </c>
      <c r="C58" s="299" t="s">
        <v>3263</v>
      </c>
      <c r="D58" s="299" t="s">
        <v>3263</v>
      </c>
      <c r="E58" s="299" t="s">
        <v>3264</v>
      </c>
      <c r="F58" s="299" t="s">
        <v>3264</v>
      </c>
      <c r="G58" s="299" t="s">
        <v>3264</v>
      </c>
      <c r="H58" s="299" t="s">
        <v>3265</v>
      </c>
      <c r="I58" s="299" t="s">
        <v>3270</v>
      </c>
      <c r="K58" s="300"/>
      <c r="L58" s="300"/>
      <c r="M58" s="300"/>
      <c r="N58" s="300"/>
      <c r="O58" s="300"/>
      <c r="P58" s="300"/>
      <c r="Q58" s="300"/>
      <c r="R58" s="300"/>
      <c r="S58" s="300"/>
      <c r="T58" s="300"/>
    </row>
    <row r="59" spans="1:20" ht="26" customHeight="1">
      <c r="A59" s="295" t="s">
        <v>3320</v>
      </c>
      <c r="B59" s="299" t="s">
        <v>3262</v>
      </c>
      <c r="C59" s="299" t="s">
        <v>3262</v>
      </c>
      <c r="D59" s="299" t="s">
        <v>3262</v>
      </c>
      <c r="E59" s="299" t="s">
        <v>3263</v>
      </c>
      <c r="F59" s="299" t="s">
        <v>3264</v>
      </c>
      <c r="G59" s="299" t="s">
        <v>3264</v>
      </c>
      <c r="H59" s="299" t="s">
        <v>3264</v>
      </c>
      <c r="I59" s="299" t="s">
        <v>3265</v>
      </c>
      <c r="K59" s="300"/>
      <c r="L59" s="300"/>
      <c r="M59" s="300"/>
      <c r="N59" s="300"/>
      <c r="O59" s="300"/>
      <c r="P59" s="300"/>
      <c r="Q59" s="300"/>
      <c r="R59" s="300"/>
      <c r="S59" s="300"/>
      <c r="T59" s="300"/>
    </row>
    <row r="60" spans="1:20" ht="26" customHeight="1">
      <c r="A60" s="295" t="s">
        <v>3321</v>
      </c>
      <c r="B60" s="299" t="s">
        <v>3262</v>
      </c>
      <c r="C60" s="299" t="s">
        <v>3262</v>
      </c>
      <c r="D60" s="299" t="s">
        <v>3262</v>
      </c>
      <c r="E60" s="299" t="s">
        <v>3263</v>
      </c>
      <c r="F60" s="299" t="s">
        <v>3264</v>
      </c>
      <c r="G60" s="299" t="s">
        <v>3264</v>
      </c>
      <c r="H60" s="299" t="s">
        <v>3264</v>
      </c>
      <c r="I60" s="299" t="s">
        <v>3265</v>
      </c>
      <c r="K60" s="300"/>
      <c r="L60" s="300"/>
      <c r="M60" s="300"/>
      <c r="N60" s="300"/>
      <c r="O60" s="300"/>
      <c r="P60" s="300"/>
      <c r="Q60" s="300"/>
      <c r="R60" s="300"/>
      <c r="S60" s="300"/>
      <c r="T60" s="300"/>
    </row>
    <row r="61" spans="1:20" ht="26" customHeight="1">
      <c r="A61" s="295" t="s">
        <v>3322</v>
      </c>
      <c r="B61" s="299" t="s">
        <v>3262</v>
      </c>
      <c r="C61" s="299" t="s">
        <v>3262</v>
      </c>
      <c r="D61" s="299" t="s">
        <v>3262</v>
      </c>
      <c r="E61" s="299" t="s">
        <v>3263</v>
      </c>
      <c r="F61" s="299" t="s">
        <v>3264</v>
      </c>
      <c r="G61" s="299" t="s">
        <v>3264</v>
      </c>
      <c r="H61" s="299" t="s">
        <v>3265</v>
      </c>
      <c r="I61" s="299" t="s">
        <v>3270</v>
      </c>
      <c r="K61" s="300"/>
      <c r="L61" s="300"/>
      <c r="M61" s="300"/>
      <c r="N61" s="300"/>
      <c r="O61" s="300"/>
      <c r="P61" s="300"/>
      <c r="Q61" s="300"/>
      <c r="R61" s="300"/>
      <c r="S61" s="300"/>
      <c r="T61" s="300"/>
    </row>
    <row r="62" spans="1:20" ht="26" customHeight="1">
      <c r="A62" s="295" t="s">
        <v>3323</v>
      </c>
      <c r="B62" s="299" t="s">
        <v>3262</v>
      </c>
      <c r="C62" s="299" t="s">
        <v>3262</v>
      </c>
      <c r="D62" s="299" t="s">
        <v>3262</v>
      </c>
      <c r="E62" s="299" t="s">
        <v>3263</v>
      </c>
      <c r="F62" s="299" t="s">
        <v>3264</v>
      </c>
      <c r="G62" s="299" t="s">
        <v>3264</v>
      </c>
      <c r="H62" s="299" t="s">
        <v>3265</v>
      </c>
      <c r="I62" s="299" t="s">
        <v>3270</v>
      </c>
      <c r="K62" s="300"/>
      <c r="L62" s="300"/>
      <c r="M62" s="300"/>
      <c r="N62" s="300"/>
      <c r="O62" s="300"/>
      <c r="P62" s="300"/>
      <c r="Q62" s="300"/>
      <c r="R62" s="300"/>
      <c r="S62" s="300"/>
      <c r="T62" s="300"/>
    </row>
    <row r="63" spans="1:20" ht="26" customHeight="1">
      <c r="A63" s="295" t="s">
        <v>3324</v>
      </c>
      <c r="B63" s="299" t="s">
        <v>3262</v>
      </c>
      <c r="C63" s="299" t="s">
        <v>3262</v>
      </c>
      <c r="D63" s="299" t="s">
        <v>3262</v>
      </c>
      <c r="E63" s="299" t="s">
        <v>3263</v>
      </c>
      <c r="F63" s="299" t="s">
        <v>3264</v>
      </c>
      <c r="G63" s="299" t="s">
        <v>3264</v>
      </c>
      <c r="H63" s="299" t="s">
        <v>3264</v>
      </c>
      <c r="I63" s="299" t="s">
        <v>3270</v>
      </c>
      <c r="K63" s="300"/>
      <c r="L63" s="300"/>
      <c r="M63" s="300"/>
      <c r="N63" s="300"/>
      <c r="O63" s="300"/>
      <c r="P63" s="300"/>
      <c r="Q63" s="300"/>
      <c r="R63" s="300"/>
      <c r="S63" s="300"/>
      <c r="T63" s="300"/>
    </row>
    <row r="64" spans="1:20" ht="26" customHeight="1">
      <c r="A64" s="295" t="s">
        <v>3325</v>
      </c>
      <c r="B64" s="299" t="s">
        <v>3263</v>
      </c>
      <c r="C64" s="299" t="s">
        <v>3263</v>
      </c>
      <c r="D64" s="299" t="s">
        <v>3263</v>
      </c>
      <c r="E64" s="299" t="s">
        <v>3264</v>
      </c>
      <c r="F64" s="299" t="s">
        <v>3264</v>
      </c>
      <c r="G64" s="299" t="s">
        <v>3264</v>
      </c>
      <c r="H64" s="299" t="s">
        <v>3265</v>
      </c>
      <c r="I64" s="299" t="s">
        <v>3270</v>
      </c>
      <c r="K64" s="300"/>
      <c r="L64" s="300"/>
      <c r="M64" s="300"/>
      <c r="N64" s="300"/>
      <c r="O64" s="300"/>
      <c r="P64" s="300"/>
      <c r="Q64" s="300"/>
      <c r="R64" s="300"/>
      <c r="S64" s="300"/>
      <c r="T64" s="300"/>
    </row>
    <row r="65" spans="1:20" ht="26" customHeight="1">
      <c r="A65" s="295" t="s">
        <v>3326</v>
      </c>
      <c r="B65" s="299" t="s">
        <v>3263</v>
      </c>
      <c r="C65" s="299" t="s">
        <v>3263</v>
      </c>
      <c r="D65" s="299" t="s">
        <v>3263</v>
      </c>
      <c r="E65" s="299" t="s">
        <v>3264</v>
      </c>
      <c r="F65" s="299" t="s">
        <v>3264</v>
      </c>
      <c r="G65" s="299" t="s">
        <v>3264</v>
      </c>
      <c r="H65" s="299" t="s">
        <v>3265</v>
      </c>
      <c r="I65" s="299" t="s">
        <v>3270</v>
      </c>
      <c r="K65" s="300"/>
      <c r="L65" s="300"/>
      <c r="M65" s="300"/>
      <c r="N65" s="300"/>
      <c r="O65" s="300"/>
      <c r="P65" s="300"/>
      <c r="Q65" s="300"/>
      <c r="R65" s="300"/>
      <c r="S65" s="300"/>
      <c r="T65" s="300"/>
    </row>
    <row r="66" spans="1:20" ht="26" customHeight="1">
      <c r="A66" s="295" t="s">
        <v>3327</v>
      </c>
      <c r="B66" s="299" t="s">
        <v>3262</v>
      </c>
      <c r="C66" s="299" t="s">
        <v>3262</v>
      </c>
      <c r="D66" s="299" t="s">
        <v>3262</v>
      </c>
      <c r="E66" s="299" t="s">
        <v>3263</v>
      </c>
      <c r="F66" s="299" t="s">
        <v>3264</v>
      </c>
      <c r="G66" s="299" t="s">
        <v>3264</v>
      </c>
      <c r="H66" s="299" t="s">
        <v>3264</v>
      </c>
      <c r="I66" s="299" t="s">
        <v>3265</v>
      </c>
      <c r="K66" s="300"/>
      <c r="L66" s="300"/>
      <c r="M66" s="300"/>
      <c r="N66" s="300"/>
      <c r="O66" s="300"/>
      <c r="P66" s="300"/>
      <c r="Q66" s="300"/>
      <c r="R66" s="300"/>
      <c r="S66" s="300"/>
      <c r="T66" s="300"/>
    </row>
    <row r="67" spans="1:20" ht="26" customHeight="1">
      <c r="A67" s="295" t="s">
        <v>3328</v>
      </c>
      <c r="B67" s="299" t="s">
        <v>3262</v>
      </c>
      <c r="C67" s="299" t="s">
        <v>3262</v>
      </c>
      <c r="D67" s="299" t="s">
        <v>3262</v>
      </c>
      <c r="E67" s="299" t="s">
        <v>3263</v>
      </c>
      <c r="F67" s="299" t="s">
        <v>3264</v>
      </c>
      <c r="G67" s="299" t="s">
        <v>3264</v>
      </c>
      <c r="H67" s="299" t="s">
        <v>3265</v>
      </c>
      <c r="I67" s="299" t="s">
        <v>3270</v>
      </c>
      <c r="K67" s="300"/>
      <c r="L67" s="300"/>
      <c r="M67" s="300"/>
      <c r="N67" s="300"/>
      <c r="O67" s="300"/>
      <c r="P67" s="300"/>
      <c r="Q67" s="300"/>
      <c r="R67" s="300"/>
      <c r="S67" s="300"/>
      <c r="T67" s="300"/>
    </row>
    <row r="68" spans="1:20" ht="26" customHeight="1">
      <c r="A68" s="295" t="s">
        <v>3329</v>
      </c>
      <c r="B68" s="299" t="s">
        <v>3262</v>
      </c>
      <c r="C68" s="299" t="s">
        <v>3262</v>
      </c>
      <c r="D68" s="299" t="s">
        <v>3262</v>
      </c>
      <c r="E68" s="299" t="s">
        <v>3263</v>
      </c>
      <c r="F68" s="299" t="s">
        <v>3264</v>
      </c>
      <c r="G68" s="299" t="s">
        <v>3264</v>
      </c>
      <c r="H68" s="299" t="s">
        <v>3264</v>
      </c>
      <c r="I68" s="299" t="s">
        <v>3265</v>
      </c>
      <c r="K68" s="300"/>
      <c r="L68" s="300"/>
      <c r="M68" s="300"/>
      <c r="N68" s="300"/>
      <c r="O68" s="300"/>
      <c r="P68" s="300"/>
      <c r="Q68" s="300"/>
      <c r="R68" s="300"/>
      <c r="S68" s="300"/>
      <c r="T68" s="300"/>
    </row>
    <row r="69" spans="1:20" ht="26" customHeight="1">
      <c r="A69" s="295" t="s">
        <v>3330</v>
      </c>
      <c r="B69" s="299" t="s">
        <v>3262</v>
      </c>
      <c r="C69" s="299" t="s">
        <v>3262</v>
      </c>
      <c r="D69" s="299" t="s">
        <v>3262</v>
      </c>
      <c r="E69" s="299" t="s">
        <v>3263</v>
      </c>
      <c r="F69" s="299" t="s">
        <v>3264</v>
      </c>
      <c r="G69" s="299" t="s">
        <v>3264</v>
      </c>
      <c r="H69" s="299" t="s">
        <v>3265</v>
      </c>
      <c r="I69" s="299" t="s">
        <v>3270</v>
      </c>
      <c r="K69" s="300"/>
      <c r="L69" s="300"/>
      <c r="M69" s="300"/>
      <c r="N69" s="300"/>
      <c r="O69" s="300"/>
      <c r="P69" s="300"/>
      <c r="Q69" s="300"/>
      <c r="R69" s="300"/>
      <c r="S69" s="300"/>
      <c r="T69" s="300"/>
    </row>
    <row r="70" spans="1:20" ht="26" customHeight="1">
      <c r="A70" s="295" t="s">
        <v>3331</v>
      </c>
      <c r="B70" s="299" t="s">
        <v>3262</v>
      </c>
      <c r="C70" s="299" t="s">
        <v>3262</v>
      </c>
      <c r="D70" s="299" t="s">
        <v>3262</v>
      </c>
      <c r="E70" s="299" t="s">
        <v>3263</v>
      </c>
      <c r="F70" s="299" t="s">
        <v>3264</v>
      </c>
      <c r="G70" s="299" t="s">
        <v>3264</v>
      </c>
      <c r="H70" s="299" t="s">
        <v>3264</v>
      </c>
      <c r="I70" s="299" t="s">
        <v>3265</v>
      </c>
      <c r="K70" s="300"/>
      <c r="L70" s="300"/>
      <c r="M70" s="300"/>
      <c r="N70" s="300"/>
      <c r="O70" s="300"/>
      <c r="P70" s="300"/>
      <c r="Q70" s="300"/>
      <c r="R70" s="300"/>
      <c r="S70" s="300"/>
      <c r="T70" s="300"/>
    </row>
    <row r="71" spans="1:20" ht="26" customHeight="1">
      <c r="A71" s="295" t="s">
        <v>3332</v>
      </c>
      <c r="B71" s="299" t="s">
        <v>3262</v>
      </c>
      <c r="C71" s="299" t="s">
        <v>3262</v>
      </c>
      <c r="D71" s="299" t="s">
        <v>3262</v>
      </c>
      <c r="E71" s="299" t="s">
        <v>3263</v>
      </c>
      <c r="F71" s="299" t="s">
        <v>3264</v>
      </c>
      <c r="G71" s="299" t="s">
        <v>3264</v>
      </c>
      <c r="H71" s="299" t="s">
        <v>3264</v>
      </c>
      <c r="I71" s="299" t="s">
        <v>3265</v>
      </c>
      <c r="K71" s="300"/>
      <c r="L71" s="300"/>
      <c r="M71" s="300"/>
      <c r="N71" s="300"/>
      <c r="O71" s="300"/>
      <c r="P71" s="300"/>
      <c r="Q71" s="300"/>
      <c r="R71" s="300"/>
      <c r="S71" s="300"/>
      <c r="T71" s="300"/>
    </row>
    <row r="72" spans="1:20" ht="26" customHeight="1">
      <c r="A72" s="295" t="s">
        <v>3333</v>
      </c>
      <c r="B72" s="299" t="s">
        <v>3262</v>
      </c>
      <c r="C72" s="299" t="s">
        <v>3262</v>
      </c>
      <c r="D72" s="299" t="s">
        <v>3262</v>
      </c>
      <c r="E72" s="299" t="s">
        <v>3263</v>
      </c>
      <c r="F72" s="299" t="s">
        <v>3264</v>
      </c>
      <c r="G72" s="299" t="s">
        <v>3264</v>
      </c>
      <c r="H72" s="299" t="s">
        <v>3264</v>
      </c>
      <c r="I72" s="299" t="s">
        <v>3270</v>
      </c>
      <c r="K72" s="300"/>
      <c r="L72" s="300"/>
      <c r="M72" s="300"/>
      <c r="N72" s="300"/>
      <c r="O72" s="300"/>
      <c r="P72" s="300"/>
      <c r="Q72" s="300"/>
      <c r="R72" s="300"/>
      <c r="S72" s="300"/>
      <c r="T72" s="300"/>
    </row>
    <row r="73" spans="1:20" ht="26" customHeight="1">
      <c r="A73" s="295" t="s">
        <v>3334</v>
      </c>
      <c r="B73" s="299" t="s">
        <v>3263</v>
      </c>
      <c r="C73" s="299" t="s">
        <v>3263</v>
      </c>
      <c r="D73" s="299" t="s">
        <v>3263</v>
      </c>
      <c r="E73" s="299" t="s">
        <v>3264</v>
      </c>
      <c r="F73" s="299" t="s">
        <v>3265</v>
      </c>
      <c r="G73" s="299" t="s">
        <v>3265</v>
      </c>
      <c r="H73" s="299" t="s">
        <v>3265</v>
      </c>
      <c r="I73" s="299" t="s">
        <v>3270</v>
      </c>
      <c r="K73" s="300"/>
      <c r="L73" s="300"/>
      <c r="M73" s="300"/>
      <c r="N73" s="300"/>
      <c r="O73" s="300"/>
      <c r="P73" s="300"/>
      <c r="Q73" s="300"/>
      <c r="R73" s="300"/>
      <c r="S73" s="300"/>
      <c r="T73" s="300"/>
    </row>
    <row r="74" spans="1:20" ht="26" customHeight="1">
      <c r="A74" s="295" t="s">
        <v>3335</v>
      </c>
      <c r="B74" s="299" t="s">
        <v>3263</v>
      </c>
      <c r="C74" s="299" t="s">
        <v>3263</v>
      </c>
      <c r="D74" s="299" t="s">
        <v>3263</v>
      </c>
      <c r="E74" s="299" t="s">
        <v>3264</v>
      </c>
      <c r="F74" s="299" t="s">
        <v>3265</v>
      </c>
      <c r="G74" s="299" t="s">
        <v>3265</v>
      </c>
      <c r="H74" s="299" t="s">
        <v>3265</v>
      </c>
      <c r="I74" s="299" t="s">
        <v>3270</v>
      </c>
      <c r="K74" s="300"/>
      <c r="L74" s="300"/>
      <c r="M74" s="300"/>
      <c r="N74" s="300"/>
      <c r="O74" s="300"/>
      <c r="P74" s="300"/>
      <c r="Q74" s="300"/>
      <c r="R74" s="300"/>
      <c r="S74" s="300"/>
      <c r="T74" s="300"/>
    </row>
    <row r="75" spans="1:20" ht="26" customHeight="1">
      <c r="A75" s="295" t="s">
        <v>3336</v>
      </c>
      <c r="B75" s="299" t="s">
        <v>3262</v>
      </c>
      <c r="C75" s="299" t="s">
        <v>3262</v>
      </c>
      <c r="D75" s="299" t="s">
        <v>3262</v>
      </c>
      <c r="E75" s="299" t="s">
        <v>3263</v>
      </c>
      <c r="F75" s="299" t="s">
        <v>3264</v>
      </c>
      <c r="G75" s="299" t="s">
        <v>3264</v>
      </c>
      <c r="H75" s="299" t="s">
        <v>3264</v>
      </c>
      <c r="I75" s="299" t="s">
        <v>3270</v>
      </c>
      <c r="K75" s="300"/>
      <c r="L75" s="300"/>
      <c r="M75" s="300"/>
      <c r="N75" s="300"/>
      <c r="O75" s="300"/>
      <c r="P75" s="300"/>
      <c r="Q75" s="300"/>
      <c r="R75" s="300"/>
      <c r="S75" s="300"/>
      <c r="T75" s="300"/>
    </row>
    <row r="76" spans="1:20" ht="26" customHeight="1">
      <c r="A76" s="295" t="s">
        <v>3337</v>
      </c>
      <c r="B76" s="299" t="s">
        <v>3262</v>
      </c>
      <c r="C76" s="299" t="s">
        <v>3262</v>
      </c>
      <c r="D76" s="299" t="s">
        <v>3262</v>
      </c>
      <c r="E76" s="299" t="s">
        <v>3263</v>
      </c>
      <c r="F76" s="299" t="s">
        <v>3264</v>
      </c>
      <c r="G76" s="299" t="s">
        <v>3264</v>
      </c>
      <c r="H76" s="299" t="s">
        <v>3265</v>
      </c>
      <c r="I76" s="299" t="s">
        <v>3270</v>
      </c>
      <c r="K76" s="300"/>
      <c r="L76" s="300"/>
      <c r="M76" s="300"/>
      <c r="N76" s="300"/>
      <c r="O76" s="300"/>
      <c r="P76" s="300"/>
      <c r="Q76" s="300"/>
      <c r="R76" s="300"/>
      <c r="S76" s="300"/>
      <c r="T76" s="300"/>
    </row>
    <row r="77" spans="1:20" ht="26" customHeight="1">
      <c r="A77" s="295" t="s">
        <v>3338</v>
      </c>
      <c r="B77" s="299" t="s">
        <v>3262</v>
      </c>
      <c r="C77" s="299" t="s">
        <v>3262</v>
      </c>
      <c r="D77" s="299" t="s">
        <v>3262</v>
      </c>
      <c r="E77" s="299" t="s">
        <v>3263</v>
      </c>
      <c r="F77" s="299" t="s">
        <v>3264</v>
      </c>
      <c r="G77" s="299" t="s">
        <v>3264</v>
      </c>
      <c r="H77" s="299" t="s">
        <v>3264</v>
      </c>
      <c r="I77" s="299" t="s">
        <v>3265</v>
      </c>
      <c r="K77" s="300"/>
      <c r="L77" s="300"/>
      <c r="M77" s="300"/>
      <c r="N77" s="300"/>
      <c r="O77" s="300"/>
      <c r="P77" s="300"/>
      <c r="Q77" s="300"/>
      <c r="R77" s="300"/>
      <c r="S77" s="300"/>
      <c r="T77" s="300"/>
    </row>
    <row r="78" spans="1:20" ht="26" customHeight="1">
      <c r="A78" s="295" t="s">
        <v>3339</v>
      </c>
      <c r="B78" s="299" t="s">
        <v>3262</v>
      </c>
      <c r="C78" s="299" t="s">
        <v>3262</v>
      </c>
      <c r="D78" s="299" t="s">
        <v>3262</v>
      </c>
      <c r="E78" s="299" t="s">
        <v>3263</v>
      </c>
      <c r="F78" s="299" t="s">
        <v>3264</v>
      </c>
      <c r="G78" s="299" t="s">
        <v>3264</v>
      </c>
      <c r="H78" s="299" t="s">
        <v>3264</v>
      </c>
      <c r="I78" s="299" t="s">
        <v>3265</v>
      </c>
      <c r="K78" s="300"/>
      <c r="L78" s="300"/>
      <c r="M78" s="300"/>
      <c r="N78" s="300"/>
      <c r="O78" s="300"/>
      <c r="P78" s="300"/>
      <c r="Q78" s="300"/>
      <c r="R78" s="300"/>
      <c r="S78" s="300"/>
      <c r="T78" s="300"/>
    </row>
    <row r="79" spans="1:20" ht="26" customHeight="1">
      <c r="A79" s="295" t="s">
        <v>3340</v>
      </c>
      <c r="B79" s="299" t="s">
        <v>3262</v>
      </c>
      <c r="C79" s="299" t="s">
        <v>3262</v>
      </c>
      <c r="D79" s="299" t="s">
        <v>3262</v>
      </c>
      <c r="E79" s="299" t="s">
        <v>3263</v>
      </c>
      <c r="F79" s="299" t="s">
        <v>3264</v>
      </c>
      <c r="G79" s="299" t="s">
        <v>3264</v>
      </c>
      <c r="H79" s="299" t="s">
        <v>3265</v>
      </c>
      <c r="I79" s="299" t="s">
        <v>3270</v>
      </c>
      <c r="K79" s="300"/>
      <c r="L79" s="300"/>
      <c r="M79" s="300"/>
      <c r="N79" s="300"/>
      <c r="O79" s="300"/>
      <c r="P79" s="300"/>
      <c r="Q79" s="300"/>
      <c r="R79" s="300"/>
      <c r="S79" s="300"/>
      <c r="T79" s="300"/>
    </row>
    <row r="80" spans="1:20" ht="26" customHeight="1">
      <c r="A80" s="295" t="s">
        <v>3341</v>
      </c>
      <c r="B80" s="299" t="s">
        <v>3262</v>
      </c>
      <c r="C80" s="299" t="s">
        <v>3262</v>
      </c>
      <c r="D80" s="299" t="s">
        <v>3262</v>
      </c>
      <c r="E80" s="299" t="s">
        <v>3263</v>
      </c>
      <c r="F80" s="299" t="s">
        <v>3264</v>
      </c>
      <c r="G80" s="299" t="s">
        <v>3264</v>
      </c>
      <c r="H80" s="299" t="s">
        <v>3265</v>
      </c>
      <c r="I80" s="299" t="s">
        <v>3270</v>
      </c>
      <c r="K80" s="300"/>
      <c r="L80" s="300"/>
      <c r="M80" s="300"/>
      <c r="N80" s="300"/>
      <c r="O80" s="300"/>
      <c r="P80" s="300"/>
      <c r="Q80" s="300"/>
      <c r="R80" s="300"/>
      <c r="S80" s="300"/>
      <c r="T80" s="300"/>
    </row>
    <row r="81" spans="1:20" ht="26" customHeight="1">
      <c r="A81" s="295" t="s">
        <v>3342</v>
      </c>
      <c r="B81" s="299" t="s">
        <v>3263</v>
      </c>
      <c r="C81" s="299" t="s">
        <v>3263</v>
      </c>
      <c r="D81" s="299" t="s">
        <v>3263</v>
      </c>
      <c r="E81" s="299" t="s">
        <v>3264</v>
      </c>
      <c r="F81" s="299" t="s">
        <v>3265</v>
      </c>
      <c r="G81" s="299" t="s">
        <v>3265</v>
      </c>
      <c r="H81" s="299" t="s">
        <v>3265</v>
      </c>
      <c r="I81" s="299" t="s">
        <v>3316</v>
      </c>
      <c r="K81" s="300"/>
      <c r="L81" s="300"/>
      <c r="M81" s="300"/>
      <c r="N81" s="300"/>
      <c r="O81" s="300"/>
      <c r="P81" s="300"/>
      <c r="Q81" s="300"/>
      <c r="R81" s="300"/>
      <c r="S81" s="300"/>
      <c r="T81" s="300"/>
    </row>
    <row r="82" spans="1:20" ht="26" customHeight="1">
      <c r="A82" s="295" t="s">
        <v>3343</v>
      </c>
      <c r="B82" s="299" t="s">
        <v>3262</v>
      </c>
      <c r="C82" s="299" t="s">
        <v>3262</v>
      </c>
      <c r="D82" s="299" t="s">
        <v>3262</v>
      </c>
      <c r="E82" s="299" t="s">
        <v>3263</v>
      </c>
      <c r="F82" s="299" t="s">
        <v>3264</v>
      </c>
      <c r="G82" s="299" t="s">
        <v>3264</v>
      </c>
      <c r="H82" s="299" t="s">
        <v>3264</v>
      </c>
      <c r="I82" s="299" t="s">
        <v>3270</v>
      </c>
      <c r="K82" s="300"/>
      <c r="L82" s="300"/>
      <c r="M82" s="300"/>
      <c r="N82" s="300"/>
      <c r="O82" s="300"/>
      <c r="P82" s="300"/>
      <c r="Q82" s="300"/>
      <c r="R82" s="300"/>
      <c r="S82" s="300"/>
      <c r="T82" s="300"/>
    </row>
    <row r="83" spans="1:20" ht="26" customHeight="1">
      <c r="A83" s="295" t="s">
        <v>3344</v>
      </c>
      <c r="B83" s="299" t="s">
        <v>3263</v>
      </c>
      <c r="C83" s="299" t="s">
        <v>3263</v>
      </c>
      <c r="D83" s="299" t="s">
        <v>3263</v>
      </c>
      <c r="E83" s="299" t="s">
        <v>3264</v>
      </c>
      <c r="F83" s="299" t="s">
        <v>3265</v>
      </c>
      <c r="G83" s="299" t="s">
        <v>3265</v>
      </c>
      <c r="H83" s="299" t="s">
        <v>3265</v>
      </c>
      <c r="I83" s="299" t="s">
        <v>3270</v>
      </c>
      <c r="K83" s="300"/>
      <c r="L83" s="300"/>
      <c r="M83" s="300"/>
      <c r="N83" s="300"/>
      <c r="O83" s="300"/>
      <c r="P83" s="300"/>
      <c r="Q83" s="300"/>
      <c r="R83" s="300"/>
      <c r="S83" s="300"/>
      <c r="T83" s="300"/>
    </row>
    <row r="84" spans="1:20" ht="26" customHeight="1">
      <c r="A84" s="295" t="s">
        <v>3345</v>
      </c>
      <c r="B84" s="299" t="s">
        <v>3262</v>
      </c>
      <c r="C84" s="299" t="s">
        <v>3262</v>
      </c>
      <c r="D84" s="299" t="s">
        <v>3262</v>
      </c>
      <c r="E84" s="299" t="s">
        <v>3263</v>
      </c>
      <c r="F84" s="299" t="s">
        <v>3264</v>
      </c>
      <c r="G84" s="299" t="s">
        <v>3264</v>
      </c>
      <c r="H84" s="299" t="s">
        <v>3264</v>
      </c>
      <c r="I84" s="299" t="s">
        <v>3270</v>
      </c>
      <c r="K84" s="300"/>
      <c r="L84" s="300"/>
      <c r="M84" s="300"/>
      <c r="N84" s="300"/>
      <c r="O84" s="300"/>
      <c r="P84" s="300"/>
      <c r="Q84" s="300"/>
      <c r="R84" s="300"/>
      <c r="S84" s="300"/>
      <c r="T84" s="300"/>
    </row>
    <row r="85" spans="1:20" ht="26" customHeight="1">
      <c r="A85" s="295" t="s">
        <v>3346</v>
      </c>
      <c r="B85" s="299" t="s">
        <v>3262</v>
      </c>
      <c r="C85" s="299" t="s">
        <v>3262</v>
      </c>
      <c r="D85" s="299" t="s">
        <v>3262</v>
      </c>
      <c r="E85" s="299" t="s">
        <v>3263</v>
      </c>
      <c r="F85" s="299" t="s">
        <v>3264</v>
      </c>
      <c r="G85" s="299" t="s">
        <v>3264</v>
      </c>
      <c r="H85" s="299" t="s">
        <v>3264</v>
      </c>
      <c r="I85" s="299" t="s">
        <v>3270</v>
      </c>
      <c r="K85" s="300"/>
      <c r="L85" s="300"/>
      <c r="M85" s="300"/>
      <c r="N85" s="300"/>
      <c r="O85" s="300"/>
      <c r="P85" s="300"/>
      <c r="Q85" s="300"/>
      <c r="R85" s="300"/>
      <c r="S85" s="300"/>
      <c r="T85" s="300"/>
    </row>
    <row r="86" spans="1:20" ht="26" customHeight="1">
      <c r="A86" s="295" t="s">
        <v>3347</v>
      </c>
      <c r="B86" s="299" t="s">
        <v>3262</v>
      </c>
      <c r="C86" s="299" t="s">
        <v>3262</v>
      </c>
      <c r="D86" s="299" t="s">
        <v>3262</v>
      </c>
      <c r="E86" s="299" t="s">
        <v>3263</v>
      </c>
      <c r="F86" s="299" t="s">
        <v>3264</v>
      </c>
      <c r="G86" s="299" t="s">
        <v>3264</v>
      </c>
      <c r="H86" s="299" t="s">
        <v>3264</v>
      </c>
      <c r="I86" s="299" t="s">
        <v>3270</v>
      </c>
      <c r="K86" s="300"/>
      <c r="L86" s="300"/>
      <c r="M86" s="300"/>
      <c r="N86" s="300"/>
      <c r="O86" s="300"/>
      <c r="P86" s="300"/>
      <c r="Q86" s="300"/>
      <c r="R86" s="300"/>
      <c r="S86" s="300"/>
      <c r="T86" s="300"/>
    </row>
    <row r="87" spans="1:20" ht="26" customHeight="1">
      <c r="A87" s="295" t="s">
        <v>3348</v>
      </c>
      <c r="B87" s="299" t="s">
        <v>3262</v>
      </c>
      <c r="C87" s="299" t="s">
        <v>3262</v>
      </c>
      <c r="D87" s="299" t="s">
        <v>3262</v>
      </c>
      <c r="E87" s="299" t="s">
        <v>3263</v>
      </c>
      <c r="F87" s="299" t="s">
        <v>3264</v>
      </c>
      <c r="G87" s="299" t="s">
        <v>3264</v>
      </c>
      <c r="H87" s="299" t="s">
        <v>3264</v>
      </c>
      <c r="I87" s="299" t="s">
        <v>3270</v>
      </c>
      <c r="K87" s="300"/>
      <c r="L87" s="300"/>
      <c r="M87" s="300"/>
      <c r="N87" s="300"/>
      <c r="O87" s="300"/>
      <c r="P87" s="300"/>
      <c r="Q87" s="300"/>
      <c r="R87" s="300"/>
      <c r="S87" s="300"/>
      <c r="T87" s="300"/>
    </row>
    <row r="88" spans="1:20" ht="26" customHeight="1">
      <c r="A88" s="295" t="s">
        <v>3349</v>
      </c>
      <c r="B88" s="299" t="s">
        <v>3262</v>
      </c>
      <c r="C88" s="299" t="s">
        <v>3262</v>
      </c>
      <c r="D88" s="299" t="s">
        <v>3262</v>
      </c>
      <c r="E88" s="299" t="s">
        <v>3263</v>
      </c>
      <c r="F88" s="299" t="s">
        <v>3264</v>
      </c>
      <c r="G88" s="299" t="s">
        <v>3264</v>
      </c>
      <c r="H88" s="299" t="s">
        <v>3264</v>
      </c>
      <c r="I88" s="299" t="s">
        <v>3270</v>
      </c>
      <c r="K88" s="300"/>
      <c r="L88" s="300"/>
      <c r="M88" s="300"/>
      <c r="N88" s="300"/>
      <c r="O88" s="300"/>
      <c r="P88" s="300"/>
      <c r="Q88" s="300"/>
      <c r="R88" s="300"/>
      <c r="S88" s="300"/>
      <c r="T88" s="300"/>
    </row>
    <row r="89" spans="1:20" ht="26" customHeight="1">
      <c r="A89" s="295" t="s">
        <v>3350</v>
      </c>
      <c r="B89" s="299" t="s">
        <v>3262</v>
      </c>
      <c r="C89" s="299" t="s">
        <v>3262</v>
      </c>
      <c r="D89" s="299" t="s">
        <v>3262</v>
      </c>
      <c r="E89" s="299" t="s">
        <v>3263</v>
      </c>
      <c r="F89" s="299" t="s">
        <v>3264</v>
      </c>
      <c r="G89" s="299" t="s">
        <v>3264</v>
      </c>
      <c r="H89" s="299" t="s">
        <v>3264</v>
      </c>
      <c r="I89" s="299" t="s">
        <v>3270</v>
      </c>
      <c r="K89" s="300"/>
      <c r="L89" s="300"/>
      <c r="M89" s="300"/>
      <c r="N89" s="300"/>
      <c r="O89" s="300"/>
      <c r="P89" s="300"/>
      <c r="Q89" s="300"/>
      <c r="R89" s="300"/>
      <c r="S89" s="300"/>
      <c r="T89" s="300"/>
    </row>
    <row r="90" spans="1:20" ht="26" customHeight="1">
      <c r="A90" s="295" t="s">
        <v>3351</v>
      </c>
      <c r="B90" s="299" t="s">
        <v>3262</v>
      </c>
      <c r="C90" s="299" t="s">
        <v>3262</v>
      </c>
      <c r="D90" s="299" t="s">
        <v>3262</v>
      </c>
      <c r="E90" s="299" t="s">
        <v>3263</v>
      </c>
      <c r="F90" s="299" t="s">
        <v>3264</v>
      </c>
      <c r="G90" s="299" t="s">
        <v>3264</v>
      </c>
      <c r="H90" s="299" t="s">
        <v>3264</v>
      </c>
      <c r="I90" s="299" t="s">
        <v>3265</v>
      </c>
      <c r="K90" s="300"/>
      <c r="L90" s="300"/>
      <c r="M90" s="300"/>
      <c r="N90" s="300"/>
      <c r="O90" s="300"/>
      <c r="P90" s="300"/>
      <c r="Q90" s="300"/>
      <c r="R90" s="300"/>
      <c r="S90" s="300"/>
      <c r="T90" s="300"/>
    </row>
    <row r="91" spans="1:20" ht="26" customHeight="1">
      <c r="A91" s="295" t="s">
        <v>3352</v>
      </c>
      <c r="B91" s="299" t="s">
        <v>3262</v>
      </c>
      <c r="C91" s="299" t="s">
        <v>3262</v>
      </c>
      <c r="D91" s="299" t="s">
        <v>3262</v>
      </c>
      <c r="E91" s="299" t="s">
        <v>3263</v>
      </c>
      <c r="F91" s="299" t="s">
        <v>3264</v>
      </c>
      <c r="G91" s="299" t="s">
        <v>3264</v>
      </c>
      <c r="H91" s="299" t="s">
        <v>3264</v>
      </c>
      <c r="I91" s="299" t="s">
        <v>3270</v>
      </c>
      <c r="K91" s="300"/>
      <c r="L91" s="300"/>
      <c r="M91" s="300"/>
      <c r="N91" s="300"/>
      <c r="O91" s="300"/>
      <c r="P91" s="300"/>
      <c r="Q91" s="300"/>
      <c r="R91" s="300"/>
      <c r="S91" s="300"/>
      <c r="T91" s="300"/>
    </row>
    <row r="92" spans="1:20" ht="26" customHeight="1">
      <c r="A92" s="295" t="s">
        <v>3353</v>
      </c>
      <c r="B92" s="299" t="s">
        <v>3262</v>
      </c>
      <c r="C92" s="299" t="s">
        <v>3262</v>
      </c>
      <c r="D92" s="299" t="s">
        <v>3262</v>
      </c>
      <c r="E92" s="299" t="s">
        <v>3263</v>
      </c>
      <c r="F92" s="299" t="s">
        <v>3264</v>
      </c>
      <c r="G92" s="299" t="s">
        <v>3264</v>
      </c>
      <c r="H92" s="299" t="s">
        <v>3264</v>
      </c>
      <c r="I92" s="299" t="s">
        <v>3265</v>
      </c>
      <c r="K92" s="300"/>
      <c r="L92" s="300"/>
      <c r="M92" s="300"/>
      <c r="N92" s="300"/>
      <c r="O92" s="300"/>
      <c r="P92" s="300"/>
      <c r="Q92" s="300"/>
      <c r="R92" s="300"/>
      <c r="S92" s="300"/>
      <c r="T92" s="300"/>
    </row>
    <row r="93" spans="1:20" ht="26" customHeight="1">
      <c r="A93" s="295" t="s">
        <v>3354</v>
      </c>
      <c r="B93" s="299" t="s">
        <v>3262</v>
      </c>
      <c r="C93" s="299" t="s">
        <v>3262</v>
      </c>
      <c r="D93" s="299" t="s">
        <v>3262</v>
      </c>
      <c r="E93" s="299" t="s">
        <v>3263</v>
      </c>
      <c r="F93" s="299" t="s">
        <v>3264</v>
      </c>
      <c r="G93" s="299" t="s">
        <v>3264</v>
      </c>
      <c r="H93" s="299" t="s">
        <v>3264</v>
      </c>
      <c r="I93" s="299" t="s">
        <v>3265</v>
      </c>
      <c r="K93" s="300"/>
      <c r="L93" s="300"/>
      <c r="M93" s="300"/>
      <c r="N93" s="300"/>
      <c r="O93" s="300"/>
      <c r="P93" s="300"/>
      <c r="Q93" s="300"/>
      <c r="R93" s="300"/>
      <c r="S93" s="300"/>
      <c r="T93" s="300"/>
    </row>
    <row r="94" spans="1:20" ht="26" customHeight="1">
      <c r="A94" s="295" t="s">
        <v>3355</v>
      </c>
      <c r="B94" s="299" t="s">
        <v>3262</v>
      </c>
      <c r="C94" s="299" t="s">
        <v>3262</v>
      </c>
      <c r="D94" s="299" t="s">
        <v>3262</v>
      </c>
      <c r="E94" s="299" t="s">
        <v>3263</v>
      </c>
      <c r="F94" s="299" t="s">
        <v>3264</v>
      </c>
      <c r="G94" s="299" t="s">
        <v>3264</v>
      </c>
      <c r="H94" s="299" t="s">
        <v>3264</v>
      </c>
      <c r="I94" s="299" t="s">
        <v>3270</v>
      </c>
      <c r="K94" s="300"/>
      <c r="L94" s="300"/>
      <c r="M94" s="300"/>
      <c r="N94" s="300"/>
      <c r="O94" s="300"/>
      <c r="P94" s="300"/>
      <c r="Q94" s="300"/>
      <c r="R94" s="300"/>
      <c r="S94" s="300"/>
      <c r="T94" s="300"/>
    </row>
    <row r="95" spans="1:20" ht="26" customHeight="1">
      <c r="A95" s="295" t="s">
        <v>3356</v>
      </c>
      <c r="B95" s="299" t="s">
        <v>3262</v>
      </c>
      <c r="C95" s="299" t="s">
        <v>3262</v>
      </c>
      <c r="D95" s="299" t="s">
        <v>3262</v>
      </c>
      <c r="E95" s="299" t="s">
        <v>3263</v>
      </c>
      <c r="F95" s="299" t="s">
        <v>3264</v>
      </c>
      <c r="G95" s="299" t="s">
        <v>3264</v>
      </c>
      <c r="H95" s="299" t="s">
        <v>3264</v>
      </c>
      <c r="I95" s="299" t="s">
        <v>3270</v>
      </c>
      <c r="K95" s="300"/>
      <c r="L95" s="300"/>
      <c r="M95" s="300"/>
      <c r="N95" s="300"/>
      <c r="O95" s="300"/>
      <c r="P95" s="300"/>
      <c r="Q95" s="300"/>
      <c r="R95" s="300"/>
      <c r="S95" s="300"/>
      <c r="T95" s="300"/>
    </row>
    <row r="96" spans="1:20" ht="26" customHeight="1">
      <c r="A96" s="295" t="s">
        <v>3357</v>
      </c>
      <c r="B96" s="299" t="s">
        <v>3262</v>
      </c>
      <c r="C96" s="299" t="s">
        <v>3262</v>
      </c>
      <c r="D96" s="299" t="s">
        <v>3262</v>
      </c>
      <c r="E96" s="299" t="s">
        <v>3263</v>
      </c>
      <c r="F96" s="299" t="s">
        <v>3264</v>
      </c>
      <c r="G96" s="299" t="s">
        <v>3264</v>
      </c>
      <c r="H96" s="299" t="s">
        <v>3264</v>
      </c>
      <c r="I96" s="299" t="s">
        <v>3270</v>
      </c>
      <c r="K96" s="300"/>
      <c r="L96" s="300"/>
      <c r="M96" s="300"/>
      <c r="N96" s="300"/>
      <c r="O96" s="300"/>
      <c r="P96" s="300"/>
      <c r="Q96" s="300"/>
      <c r="R96" s="300"/>
      <c r="S96" s="300"/>
      <c r="T96" s="300"/>
    </row>
    <row r="97" spans="1:20" ht="26" customHeight="1">
      <c r="A97" s="295" t="s">
        <v>3358</v>
      </c>
      <c r="B97" s="299" t="s">
        <v>3262</v>
      </c>
      <c r="C97" s="299" t="s">
        <v>3262</v>
      </c>
      <c r="D97" s="299" t="s">
        <v>3262</v>
      </c>
      <c r="E97" s="299" t="s">
        <v>3263</v>
      </c>
      <c r="F97" s="299" t="s">
        <v>3264</v>
      </c>
      <c r="G97" s="299" t="s">
        <v>3264</v>
      </c>
      <c r="H97" s="299" t="s">
        <v>3265</v>
      </c>
      <c r="I97" s="299" t="s">
        <v>3270</v>
      </c>
      <c r="K97" s="300"/>
      <c r="L97" s="300"/>
      <c r="M97" s="300"/>
      <c r="N97" s="300"/>
      <c r="O97" s="300"/>
      <c r="P97" s="300"/>
      <c r="Q97" s="300"/>
      <c r="R97" s="300"/>
      <c r="S97" s="300"/>
      <c r="T97" s="300"/>
    </row>
    <row r="98" spans="1:20" ht="26" customHeight="1">
      <c r="A98" s="295" t="s">
        <v>3359</v>
      </c>
      <c r="B98" s="299" t="s">
        <v>3262</v>
      </c>
      <c r="C98" s="299" t="s">
        <v>3262</v>
      </c>
      <c r="D98" s="299" t="s">
        <v>3262</v>
      </c>
      <c r="E98" s="299" t="s">
        <v>3263</v>
      </c>
      <c r="F98" s="299" t="s">
        <v>3264</v>
      </c>
      <c r="G98" s="299" t="s">
        <v>3264</v>
      </c>
      <c r="H98" s="299" t="s">
        <v>3265</v>
      </c>
      <c r="I98" s="299" t="s">
        <v>3270</v>
      </c>
      <c r="K98" s="300"/>
      <c r="L98" s="300"/>
      <c r="M98" s="300"/>
      <c r="N98" s="300"/>
      <c r="O98" s="300"/>
      <c r="P98" s="300"/>
      <c r="Q98" s="300"/>
      <c r="R98" s="300"/>
      <c r="S98" s="300"/>
      <c r="T98" s="300"/>
    </row>
    <row r="99" spans="1:20" ht="26" customHeight="1">
      <c r="A99" s="295" t="s">
        <v>3360</v>
      </c>
      <c r="B99" s="299" t="s">
        <v>3263</v>
      </c>
      <c r="C99" s="299" t="s">
        <v>3263</v>
      </c>
      <c r="D99" s="299" t="s">
        <v>3263</v>
      </c>
      <c r="E99" s="299" t="s">
        <v>3264</v>
      </c>
      <c r="F99" s="299" t="s">
        <v>3264</v>
      </c>
      <c r="G99" s="299" t="s">
        <v>3264</v>
      </c>
      <c r="H99" s="299" t="s">
        <v>3265</v>
      </c>
      <c r="I99" s="299" t="s">
        <v>3270</v>
      </c>
      <c r="K99" s="300"/>
      <c r="L99" s="300"/>
      <c r="M99" s="300"/>
      <c r="N99" s="300"/>
      <c r="O99" s="300"/>
      <c r="P99" s="300"/>
      <c r="Q99" s="300"/>
      <c r="R99" s="300"/>
      <c r="S99" s="300"/>
      <c r="T99" s="300"/>
    </row>
    <row r="100" spans="1:20" ht="26" customHeight="1">
      <c r="A100" s="295" t="s">
        <v>3361</v>
      </c>
      <c r="B100" s="299" t="s">
        <v>3263</v>
      </c>
      <c r="C100" s="299" t="s">
        <v>3263</v>
      </c>
      <c r="D100" s="299" t="s">
        <v>3263</v>
      </c>
      <c r="E100" s="299" t="s">
        <v>3264</v>
      </c>
      <c r="F100" s="299" t="s">
        <v>3264</v>
      </c>
      <c r="G100" s="299" t="s">
        <v>3264</v>
      </c>
      <c r="H100" s="299" t="s">
        <v>3265</v>
      </c>
      <c r="I100" s="299" t="s">
        <v>3270</v>
      </c>
      <c r="K100" s="300"/>
      <c r="L100" s="300"/>
      <c r="M100" s="300"/>
      <c r="N100" s="300"/>
      <c r="O100" s="300"/>
      <c r="P100" s="300"/>
      <c r="Q100" s="300"/>
      <c r="R100" s="300"/>
      <c r="S100" s="300"/>
      <c r="T100" s="300"/>
    </row>
    <row r="101" spans="1:20" ht="26" customHeight="1">
      <c r="A101" s="295" t="s">
        <v>3362</v>
      </c>
      <c r="B101" s="299" t="s">
        <v>3262</v>
      </c>
      <c r="C101" s="299" t="s">
        <v>3262</v>
      </c>
      <c r="D101" s="299" t="s">
        <v>3262</v>
      </c>
      <c r="E101" s="299" t="s">
        <v>3263</v>
      </c>
      <c r="F101" s="299" t="s">
        <v>3264</v>
      </c>
      <c r="G101" s="299" t="s">
        <v>3264</v>
      </c>
      <c r="H101" s="299" t="s">
        <v>3264</v>
      </c>
      <c r="I101" s="299" t="s">
        <v>3270</v>
      </c>
      <c r="K101" s="300"/>
      <c r="L101" s="300"/>
      <c r="M101" s="300"/>
      <c r="N101" s="300"/>
      <c r="O101" s="300"/>
      <c r="P101" s="300"/>
      <c r="Q101" s="300"/>
      <c r="R101" s="300"/>
      <c r="S101" s="300"/>
      <c r="T101" s="300"/>
    </row>
    <row r="102" spans="1:20" ht="26" customHeight="1">
      <c r="A102" s="295" t="s">
        <v>3363</v>
      </c>
      <c r="B102" s="299" t="s">
        <v>3263</v>
      </c>
      <c r="C102" s="299" t="s">
        <v>3263</v>
      </c>
      <c r="D102" s="299" t="s">
        <v>3263</v>
      </c>
      <c r="E102" s="299" t="s">
        <v>3264</v>
      </c>
      <c r="F102" s="299" t="s">
        <v>3264</v>
      </c>
      <c r="G102" s="299" t="s">
        <v>3264</v>
      </c>
      <c r="H102" s="299" t="s">
        <v>3265</v>
      </c>
      <c r="I102" s="299" t="s">
        <v>3270</v>
      </c>
      <c r="K102" s="300"/>
      <c r="L102" s="300"/>
      <c r="M102" s="300"/>
      <c r="N102" s="300"/>
      <c r="O102" s="300"/>
      <c r="P102" s="300"/>
      <c r="Q102" s="300"/>
      <c r="R102" s="300"/>
      <c r="S102" s="300"/>
      <c r="T102" s="300"/>
    </row>
    <row r="103" spans="1:20" ht="26" customHeight="1">
      <c r="A103" s="295" t="s">
        <v>3364</v>
      </c>
      <c r="B103" s="299" t="s">
        <v>3262</v>
      </c>
      <c r="C103" s="299" t="s">
        <v>3262</v>
      </c>
      <c r="D103" s="299" t="s">
        <v>3262</v>
      </c>
      <c r="E103" s="299" t="s">
        <v>3263</v>
      </c>
      <c r="F103" s="299" t="s">
        <v>3264</v>
      </c>
      <c r="G103" s="299" t="s">
        <v>3264</v>
      </c>
      <c r="H103" s="299" t="s">
        <v>3265</v>
      </c>
      <c r="I103" s="299" t="s">
        <v>3270</v>
      </c>
      <c r="K103" s="300"/>
      <c r="L103" s="300"/>
      <c r="M103" s="300"/>
      <c r="N103" s="300"/>
      <c r="O103" s="300"/>
      <c r="P103" s="300"/>
      <c r="Q103" s="300"/>
      <c r="R103" s="300"/>
      <c r="S103" s="300"/>
      <c r="T103" s="300"/>
    </row>
    <row r="104" spans="1:20" ht="26" customHeight="1">
      <c r="A104" s="295" t="s">
        <v>3365</v>
      </c>
      <c r="B104" s="299" t="s">
        <v>3262</v>
      </c>
      <c r="C104" s="299" t="s">
        <v>3262</v>
      </c>
      <c r="D104" s="299" t="s">
        <v>3262</v>
      </c>
      <c r="E104" s="299" t="s">
        <v>3263</v>
      </c>
      <c r="F104" s="299" t="s">
        <v>3264</v>
      </c>
      <c r="G104" s="299" t="s">
        <v>3264</v>
      </c>
      <c r="H104" s="299" t="s">
        <v>3265</v>
      </c>
      <c r="I104" s="299" t="s">
        <v>3270</v>
      </c>
      <c r="K104" s="300"/>
      <c r="L104" s="300"/>
      <c r="M104" s="300"/>
      <c r="N104" s="300"/>
      <c r="O104" s="300"/>
      <c r="P104" s="300"/>
      <c r="Q104" s="300"/>
      <c r="R104" s="300"/>
      <c r="S104" s="300"/>
      <c r="T104" s="300"/>
    </row>
    <row r="105" spans="1:20" ht="26" customHeight="1">
      <c r="A105" s="295" t="s">
        <v>3366</v>
      </c>
      <c r="B105" s="299" t="s">
        <v>3262</v>
      </c>
      <c r="C105" s="299" t="s">
        <v>3262</v>
      </c>
      <c r="D105" s="299" t="s">
        <v>3262</v>
      </c>
      <c r="E105" s="299" t="s">
        <v>3263</v>
      </c>
      <c r="F105" s="299" t="s">
        <v>3264</v>
      </c>
      <c r="G105" s="299" t="s">
        <v>3264</v>
      </c>
      <c r="H105" s="299" t="s">
        <v>3264</v>
      </c>
      <c r="I105" s="299" t="s">
        <v>3265</v>
      </c>
      <c r="K105" s="300"/>
      <c r="L105" s="300"/>
      <c r="M105" s="300"/>
      <c r="N105" s="300"/>
      <c r="O105" s="300"/>
      <c r="P105" s="300"/>
      <c r="Q105" s="300"/>
      <c r="R105" s="300"/>
      <c r="S105" s="300"/>
      <c r="T105" s="300"/>
    </row>
    <row r="106" spans="1:20" ht="26" customHeight="1">
      <c r="A106" s="295" t="s">
        <v>3367</v>
      </c>
      <c r="B106" s="299" t="s">
        <v>3262</v>
      </c>
      <c r="C106" s="299" t="s">
        <v>3262</v>
      </c>
      <c r="D106" s="299" t="s">
        <v>3262</v>
      </c>
      <c r="E106" s="299" t="s">
        <v>3263</v>
      </c>
      <c r="F106" s="299" t="s">
        <v>3264</v>
      </c>
      <c r="G106" s="299" t="s">
        <v>3264</v>
      </c>
      <c r="H106" s="299" t="s">
        <v>3265</v>
      </c>
      <c r="I106" s="299" t="s">
        <v>3270</v>
      </c>
      <c r="K106" s="300"/>
      <c r="L106" s="300"/>
      <c r="M106" s="300"/>
      <c r="N106" s="300"/>
      <c r="O106" s="300"/>
      <c r="P106" s="300"/>
      <c r="Q106" s="300"/>
      <c r="R106" s="300"/>
      <c r="S106" s="300"/>
      <c r="T106" s="300"/>
    </row>
    <row r="107" spans="1:20" ht="26" customHeight="1">
      <c r="A107" s="295" t="s">
        <v>3368</v>
      </c>
      <c r="B107" s="299" t="s">
        <v>3263</v>
      </c>
      <c r="C107" s="299" t="s">
        <v>3263</v>
      </c>
      <c r="D107" s="299" t="s">
        <v>3263</v>
      </c>
      <c r="E107" s="299" t="s">
        <v>3264</v>
      </c>
      <c r="F107" s="299" t="s">
        <v>3265</v>
      </c>
      <c r="G107" s="299" t="s">
        <v>3265</v>
      </c>
      <c r="H107" s="299" t="s">
        <v>3265</v>
      </c>
      <c r="I107" s="299" t="s">
        <v>3270</v>
      </c>
      <c r="K107" s="300"/>
      <c r="L107" s="300"/>
      <c r="M107" s="300"/>
      <c r="N107" s="300"/>
      <c r="O107" s="300"/>
      <c r="P107" s="300"/>
      <c r="Q107" s="300"/>
      <c r="R107" s="300"/>
      <c r="S107" s="300"/>
      <c r="T107" s="300"/>
    </row>
    <row r="108" spans="1:20" ht="26" customHeight="1">
      <c r="A108" s="295" t="s">
        <v>3369</v>
      </c>
      <c r="B108" s="299" t="s">
        <v>3263</v>
      </c>
      <c r="C108" s="299" t="s">
        <v>3263</v>
      </c>
      <c r="D108" s="299" t="s">
        <v>3263</v>
      </c>
      <c r="E108" s="299" t="s">
        <v>3264</v>
      </c>
      <c r="F108" s="299" t="s">
        <v>3265</v>
      </c>
      <c r="G108" s="299" t="s">
        <v>3265</v>
      </c>
      <c r="H108" s="299" t="s">
        <v>3265</v>
      </c>
      <c r="I108" s="299" t="s">
        <v>3270</v>
      </c>
      <c r="K108" s="300"/>
      <c r="L108" s="300"/>
      <c r="M108" s="300"/>
      <c r="N108" s="300"/>
      <c r="O108" s="300"/>
      <c r="P108" s="300"/>
      <c r="Q108" s="300"/>
      <c r="R108" s="300"/>
      <c r="S108" s="300"/>
      <c r="T108" s="300"/>
    </row>
    <row r="109" spans="1:20" ht="26" customHeight="1">
      <c r="A109" s="295" t="s">
        <v>3370</v>
      </c>
      <c r="B109" s="299" t="s">
        <v>3262</v>
      </c>
      <c r="C109" s="299" t="s">
        <v>3262</v>
      </c>
      <c r="D109" s="299" t="s">
        <v>3262</v>
      </c>
      <c r="E109" s="299" t="s">
        <v>3263</v>
      </c>
      <c r="F109" s="299" t="s">
        <v>3264</v>
      </c>
      <c r="G109" s="299" t="s">
        <v>3264</v>
      </c>
      <c r="H109" s="299" t="s">
        <v>3264</v>
      </c>
      <c r="I109" s="299" t="s">
        <v>3270</v>
      </c>
      <c r="K109" s="300"/>
      <c r="L109" s="300"/>
      <c r="M109" s="300"/>
      <c r="N109" s="300"/>
      <c r="O109" s="300"/>
      <c r="P109" s="300"/>
      <c r="Q109" s="300"/>
      <c r="R109" s="300"/>
      <c r="S109" s="300"/>
      <c r="T109" s="300"/>
    </row>
    <row r="110" spans="1:20" ht="26" customHeight="1">
      <c r="A110" s="295" t="s">
        <v>3371</v>
      </c>
      <c r="B110" s="299" t="s">
        <v>3262</v>
      </c>
      <c r="C110" s="299" t="s">
        <v>3262</v>
      </c>
      <c r="D110" s="299" t="s">
        <v>3262</v>
      </c>
      <c r="E110" s="299" t="s">
        <v>3263</v>
      </c>
      <c r="F110" s="299" t="s">
        <v>3264</v>
      </c>
      <c r="G110" s="299" t="s">
        <v>3264</v>
      </c>
      <c r="H110" s="299" t="s">
        <v>3264</v>
      </c>
      <c r="I110" s="299" t="s">
        <v>3265</v>
      </c>
      <c r="K110" s="300"/>
      <c r="L110" s="300"/>
      <c r="M110" s="300"/>
      <c r="N110" s="300"/>
      <c r="O110" s="300"/>
      <c r="P110" s="300"/>
      <c r="Q110" s="300"/>
      <c r="R110" s="300"/>
      <c r="S110" s="300"/>
      <c r="T110" s="300"/>
    </row>
    <row r="111" spans="1:20" ht="26" customHeight="1">
      <c r="A111" s="295" t="s">
        <v>3372</v>
      </c>
      <c r="B111" s="299" t="s">
        <v>3263</v>
      </c>
      <c r="C111" s="299" t="s">
        <v>3263</v>
      </c>
      <c r="D111" s="299" t="s">
        <v>3263</v>
      </c>
      <c r="E111" s="299" t="s">
        <v>3264</v>
      </c>
      <c r="F111" s="299" t="s">
        <v>3265</v>
      </c>
      <c r="G111" s="299" t="s">
        <v>3265</v>
      </c>
      <c r="H111" s="299" t="s">
        <v>3265</v>
      </c>
      <c r="I111" s="299" t="s">
        <v>3270</v>
      </c>
      <c r="K111" s="300"/>
      <c r="L111" s="300"/>
      <c r="M111" s="300"/>
      <c r="N111" s="300"/>
      <c r="O111" s="300"/>
      <c r="P111" s="300"/>
      <c r="Q111" s="300"/>
      <c r="R111" s="300"/>
      <c r="S111" s="300"/>
      <c r="T111" s="300"/>
    </row>
    <row r="112" spans="1:20" ht="26" customHeight="1">
      <c r="A112" s="295" t="s">
        <v>3373</v>
      </c>
      <c r="B112" s="299" t="s">
        <v>3262</v>
      </c>
      <c r="C112" s="299" t="s">
        <v>3262</v>
      </c>
      <c r="D112" s="299" t="s">
        <v>3262</v>
      </c>
      <c r="E112" s="299" t="s">
        <v>3263</v>
      </c>
      <c r="F112" s="299" t="s">
        <v>3264</v>
      </c>
      <c r="G112" s="299" t="s">
        <v>3264</v>
      </c>
      <c r="H112" s="299" t="s">
        <v>3265</v>
      </c>
      <c r="I112" s="299" t="s">
        <v>3270</v>
      </c>
      <c r="K112" s="300"/>
      <c r="L112" s="300"/>
      <c r="M112" s="300"/>
      <c r="N112" s="300"/>
      <c r="O112" s="300"/>
      <c r="P112" s="300"/>
      <c r="Q112" s="300"/>
      <c r="R112" s="300"/>
      <c r="S112" s="300"/>
      <c r="T112" s="300"/>
    </row>
    <row r="113" spans="1:20" ht="26" customHeight="1">
      <c r="A113" s="295" t="s">
        <v>3374</v>
      </c>
      <c r="B113" s="299" t="s">
        <v>3262</v>
      </c>
      <c r="C113" s="299" t="s">
        <v>3262</v>
      </c>
      <c r="D113" s="299" t="s">
        <v>3262</v>
      </c>
      <c r="E113" s="299" t="s">
        <v>3263</v>
      </c>
      <c r="F113" s="299" t="s">
        <v>3264</v>
      </c>
      <c r="G113" s="299" t="s">
        <v>3264</v>
      </c>
      <c r="H113" s="299" t="s">
        <v>3265</v>
      </c>
      <c r="I113" s="299" t="s">
        <v>3270</v>
      </c>
      <c r="K113" s="300"/>
      <c r="L113" s="300"/>
      <c r="M113" s="300"/>
      <c r="N113" s="300"/>
      <c r="O113" s="300"/>
      <c r="P113" s="300"/>
      <c r="Q113" s="300"/>
      <c r="R113" s="300"/>
      <c r="S113" s="300"/>
      <c r="T113" s="300"/>
    </row>
    <row r="114" spans="1:20" ht="26" customHeight="1">
      <c r="A114" s="295" t="s">
        <v>3375</v>
      </c>
      <c r="B114" s="299" t="s">
        <v>3262</v>
      </c>
      <c r="C114" s="299" t="s">
        <v>3262</v>
      </c>
      <c r="D114" s="299" t="s">
        <v>3262</v>
      </c>
      <c r="E114" s="299" t="s">
        <v>3263</v>
      </c>
      <c r="F114" s="299" t="s">
        <v>3264</v>
      </c>
      <c r="G114" s="299" t="s">
        <v>3264</v>
      </c>
      <c r="H114" s="299" t="s">
        <v>3264</v>
      </c>
      <c r="I114" s="299" t="s">
        <v>3270</v>
      </c>
      <c r="K114" s="300"/>
      <c r="L114" s="300"/>
      <c r="M114" s="300"/>
      <c r="N114" s="300"/>
      <c r="O114" s="300"/>
      <c r="P114" s="300"/>
      <c r="Q114" s="300"/>
      <c r="R114" s="300"/>
      <c r="S114" s="300"/>
      <c r="T114" s="300"/>
    </row>
    <row r="115" spans="1:20" ht="26" customHeight="1">
      <c r="A115" s="295" t="s">
        <v>3376</v>
      </c>
      <c r="B115" s="299" t="s">
        <v>3262</v>
      </c>
      <c r="C115" s="299" t="s">
        <v>3262</v>
      </c>
      <c r="D115" s="299" t="s">
        <v>3262</v>
      </c>
      <c r="E115" s="299" t="s">
        <v>3263</v>
      </c>
      <c r="F115" s="299" t="s">
        <v>3264</v>
      </c>
      <c r="G115" s="299" t="s">
        <v>3264</v>
      </c>
      <c r="H115" s="299" t="s">
        <v>3264</v>
      </c>
      <c r="I115" s="299" t="s">
        <v>3270</v>
      </c>
      <c r="K115" s="300"/>
      <c r="L115" s="300"/>
      <c r="M115" s="300"/>
      <c r="N115" s="300"/>
      <c r="O115" s="300"/>
      <c r="P115" s="300"/>
      <c r="Q115" s="300"/>
      <c r="R115" s="300"/>
      <c r="S115" s="300"/>
      <c r="T115" s="300"/>
    </row>
    <row r="116" spans="1:20" ht="26" customHeight="1">
      <c r="A116" s="295" t="s">
        <v>3377</v>
      </c>
      <c r="B116" s="299" t="s">
        <v>3262</v>
      </c>
      <c r="C116" s="299" t="s">
        <v>3262</v>
      </c>
      <c r="D116" s="299" t="s">
        <v>3262</v>
      </c>
      <c r="E116" s="299" t="s">
        <v>3263</v>
      </c>
      <c r="F116" s="299" t="s">
        <v>3264</v>
      </c>
      <c r="G116" s="299" t="s">
        <v>3264</v>
      </c>
      <c r="H116" s="299" t="s">
        <v>3264</v>
      </c>
      <c r="I116" s="299" t="s">
        <v>3270</v>
      </c>
      <c r="K116" s="300"/>
      <c r="L116" s="300"/>
      <c r="M116" s="300"/>
      <c r="N116" s="300"/>
      <c r="O116" s="300"/>
      <c r="P116" s="300"/>
      <c r="Q116" s="300"/>
      <c r="R116" s="300"/>
      <c r="S116" s="300"/>
      <c r="T116" s="300"/>
    </row>
    <row r="117" spans="1:20" ht="26" customHeight="1">
      <c r="A117" s="295" t="s">
        <v>3378</v>
      </c>
      <c r="B117" s="299" t="s">
        <v>3262</v>
      </c>
      <c r="C117" s="299" t="s">
        <v>3262</v>
      </c>
      <c r="D117" s="299" t="s">
        <v>3262</v>
      </c>
      <c r="E117" s="299" t="s">
        <v>3263</v>
      </c>
      <c r="F117" s="299" t="s">
        <v>3264</v>
      </c>
      <c r="G117" s="299" t="s">
        <v>3264</v>
      </c>
      <c r="H117" s="299" t="s">
        <v>3264</v>
      </c>
      <c r="I117" s="299" t="s">
        <v>3265</v>
      </c>
      <c r="K117" s="300"/>
      <c r="L117" s="300"/>
      <c r="M117" s="300"/>
      <c r="N117" s="300"/>
      <c r="O117" s="300"/>
      <c r="P117" s="300"/>
      <c r="Q117" s="300"/>
      <c r="R117" s="300"/>
      <c r="S117" s="300"/>
      <c r="T117" s="300"/>
    </row>
    <row r="118" spans="1:20" ht="26" customHeight="1">
      <c r="A118" s="295" t="s">
        <v>3379</v>
      </c>
      <c r="B118" s="299" t="s">
        <v>3262</v>
      </c>
      <c r="C118" s="299" t="s">
        <v>3262</v>
      </c>
      <c r="D118" s="299" t="s">
        <v>3262</v>
      </c>
      <c r="E118" s="299" t="s">
        <v>3263</v>
      </c>
      <c r="F118" s="299" t="s">
        <v>3264</v>
      </c>
      <c r="G118" s="299" t="s">
        <v>3264</v>
      </c>
      <c r="H118" s="299" t="s">
        <v>3264</v>
      </c>
      <c r="I118" s="299" t="s">
        <v>3270</v>
      </c>
      <c r="K118" s="300"/>
      <c r="L118" s="300"/>
      <c r="M118" s="300"/>
      <c r="N118" s="300"/>
      <c r="O118" s="300"/>
      <c r="P118" s="300"/>
      <c r="Q118" s="300"/>
      <c r="R118" s="300"/>
      <c r="S118" s="300"/>
      <c r="T118" s="300"/>
    </row>
    <row r="119" spans="1:20" ht="26" customHeight="1">
      <c r="A119" s="295" t="s">
        <v>3380</v>
      </c>
      <c r="B119" s="299" t="s">
        <v>3262</v>
      </c>
      <c r="C119" s="299" t="s">
        <v>3262</v>
      </c>
      <c r="D119" s="299" t="s">
        <v>3262</v>
      </c>
      <c r="E119" s="299" t="s">
        <v>3263</v>
      </c>
      <c r="F119" s="299" t="s">
        <v>3264</v>
      </c>
      <c r="G119" s="299" t="s">
        <v>3264</v>
      </c>
      <c r="H119" s="299" t="s">
        <v>3265</v>
      </c>
      <c r="I119" s="299" t="s">
        <v>3270</v>
      </c>
      <c r="K119" s="300"/>
      <c r="L119" s="300"/>
      <c r="M119" s="300"/>
      <c r="N119" s="300"/>
      <c r="O119" s="300"/>
      <c r="P119" s="300"/>
      <c r="Q119" s="300"/>
      <c r="R119" s="300"/>
      <c r="S119" s="300"/>
      <c r="T119" s="300"/>
    </row>
    <row r="120" spans="1:20" ht="26" customHeight="1">
      <c r="A120" s="295" t="s">
        <v>3381</v>
      </c>
      <c r="B120" s="299" t="s">
        <v>3262</v>
      </c>
      <c r="C120" s="299" t="s">
        <v>3262</v>
      </c>
      <c r="D120" s="299" t="s">
        <v>3262</v>
      </c>
      <c r="E120" s="299" t="s">
        <v>3263</v>
      </c>
      <c r="F120" s="299" t="s">
        <v>3264</v>
      </c>
      <c r="G120" s="299" t="s">
        <v>3264</v>
      </c>
      <c r="H120" s="299" t="s">
        <v>3265</v>
      </c>
      <c r="I120" s="299" t="s">
        <v>3270</v>
      </c>
      <c r="K120" s="300"/>
      <c r="L120" s="300"/>
      <c r="M120" s="300"/>
      <c r="N120" s="300"/>
      <c r="O120" s="300"/>
      <c r="P120" s="300"/>
      <c r="Q120" s="300"/>
      <c r="R120" s="300"/>
      <c r="S120" s="300"/>
      <c r="T120" s="300"/>
    </row>
    <row r="121" spans="1:20" ht="26" customHeight="1">
      <c r="A121" s="295" t="s">
        <v>3382</v>
      </c>
      <c r="B121" s="299" t="s">
        <v>3262</v>
      </c>
      <c r="C121" s="299" t="s">
        <v>3262</v>
      </c>
      <c r="D121" s="299" t="s">
        <v>3262</v>
      </c>
      <c r="E121" s="299" t="s">
        <v>3263</v>
      </c>
      <c r="F121" s="299" t="s">
        <v>3264</v>
      </c>
      <c r="G121" s="299" t="s">
        <v>3264</v>
      </c>
      <c r="H121" s="299" t="s">
        <v>3264</v>
      </c>
      <c r="I121" s="299" t="s">
        <v>3265</v>
      </c>
      <c r="K121" s="300"/>
      <c r="L121" s="300"/>
      <c r="M121" s="300"/>
      <c r="N121" s="300"/>
      <c r="O121" s="300"/>
      <c r="P121" s="300"/>
      <c r="Q121" s="300"/>
      <c r="R121" s="300"/>
      <c r="S121" s="300"/>
      <c r="T121" s="300"/>
    </row>
    <row r="122" spans="1:20" ht="26" customHeight="1">
      <c r="A122" s="295" t="s">
        <v>3383</v>
      </c>
      <c r="B122" s="299" t="s">
        <v>3262</v>
      </c>
      <c r="C122" s="299" t="s">
        <v>3262</v>
      </c>
      <c r="D122" s="299" t="s">
        <v>3262</v>
      </c>
      <c r="E122" s="299" t="s">
        <v>3263</v>
      </c>
      <c r="F122" s="299" t="s">
        <v>3264</v>
      </c>
      <c r="G122" s="299" t="s">
        <v>3264</v>
      </c>
      <c r="H122" s="299" t="s">
        <v>3264</v>
      </c>
      <c r="I122" s="299" t="s">
        <v>3270</v>
      </c>
      <c r="K122" s="300"/>
      <c r="L122" s="300"/>
      <c r="M122" s="300"/>
      <c r="N122" s="300"/>
      <c r="O122" s="300"/>
      <c r="P122" s="300"/>
      <c r="Q122" s="300"/>
      <c r="R122" s="300"/>
      <c r="S122" s="300"/>
      <c r="T122" s="300"/>
    </row>
    <row r="123" spans="1:20" ht="26" customHeight="1">
      <c r="A123" s="295" t="s">
        <v>3384</v>
      </c>
      <c r="B123" s="299" t="s">
        <v>3262</v>
      </c>
      <c r="C123" s="299" t="s">
        <v>3262</v>
      </c>
      <c r="D123" s="299" t="s">
        <v>3262</v>
      </c>
      <c r="E123" s="299" t="s">
        <v>3263</v>
      </c>
      <c r="F123" s="299" t="s">
        <v>3264</v>
      </c>
      <c r="G123" s="299" t="s">
        <v>3264</v>
      </c>
      <c r="H123" s="299" t="s">
        <v>3264</v>
      </c>
      <c r="I123" s="299" t="s">
        <v>3270</v>
      </c>
      <c r="K123" s="300"/>
      <c r="L123" s="300"/>
      <c r="M123" s="300"/>
      <c r="N123" s="300"/>
      <c r="O123" s="300"/>
      <c r="P123" s="300"/>
      <c r="Q123" s="300"/>
      <c r="R123" s="300"/>
      <c r="S123" s="300"/>
      <c r="T123" s="300"/>
    </row>
    <row r="124" spans="1:20" ht="26" customHeight="1">
      <c r="A124" s="295" t="s">
        <v>3385</v>
      </c>
      <c r="B124" s="299" t="s">
        <v>3262</v>
      </c>
      <c r="C124" s="299" t="s">
        <v>3262</v>
      </c>
      <c r="D124" s="299" t="s">
        <v>3262</v>
      </c>
      <c r="E124" s="299" t="s">
        <v>3263</v>
      </c>
      <c r="F124" s="299" t="s">
        <v>3264</v>
      </c>
      <c r="G124" s="299" t="s">
        <v>3264</v>
      </c>
      <c r="H124" s="299" t="s">
        <v>3264</v>
      </c>
      <c r="I124" s="299" t="s">
        <v>3265</v>
      </c>
      <c r="K124" s="300"/>
      <c r="L124" s="300"/>
      <c r="M124" s="300"/>
      <c r="N124" s="300"/>
      <c r="O124" s="300"/>
      <c r="P124" s="300"/>
      <c r="Q124" s="300"/>
      <c r="R124" s="300"/>
      <c r="S124" s="300"/>
      <c r="T124" s="300"/>
    </row>
    <row r="125" spans="1:20" ht="26" customHeight="1">
      <c r="A125" s="295" t="s">
        <v>3386</v>
      </c>
      <c r="B125" s="299" t="s">
        <v>3262</v>
      </c>
      <c r="C125" s="299" t="s">
        <v>3262</v>
      </c>
      <c r="D125" s="299" t="s">
        <v>3262</v>
      </c>
      <c r="E125" s="299" t="s">
        <v>3263</v>
      </c>
      <c r="F125" s="299" t="s">
        <v>3264</v>
      </c>
      <c r="G125" s="299" t="s">
        <v>3264</v>
      </c>
      <c r="H125" s="299" t="s">
        <v>3265</v>
      </c>
      <c r="I125" s="299" t="s">
        <v>3270</v>
      </c>
      <c r="K125" s="300"/>
      <c r="L125" s="300"/>
      <c r="M125" s="300"/>
      <c r="N125" s="300"/>
      <c r="O125" s="300"/>
      <c r="P125" s="300"/>
      <c r="Q125" s="300"/>
      <c r="R125" s="300"/>
      <c r="S125" s="300"/>
      <c r="T125" s="300"/>
    </row>
    <row r="126" spans="1:20" ht="26" customHeight="1">
      <c r="A126" s="295" t="s">
        <v>3387</v>
      </c>
      <c r="B126" s="299" t="s">
        <v>3262</v>
      </c>
      <c r="C126" s="299" t="s">
        <v>3262</v>
      </c>
      <c r="D126" s="299" t="s">
        <v>3262</v>
      </c>
      <c r="E126" s="299" t="s">
        <v>3263</v>
      </c>
      <c r="F126" s="299" t="s">
        <v>3264</v>
      </c>
      <c r="G126" s="299" t="s">
        <v>3264</v>
      </c>
      <c r="H126" s="299" t="s">
        <v>3264</v>
      </c>
      <c r="I126" s="299" t="s">
        <v>3270</v>
      </c>
      <c r="K126" s="300"/>
      <c r="L126" s="300"/>
      <c r="M126" s="300"/>
      <c r="N126" s="300"/>
      <c r="O126" s="300"/>
      <c r="P126" s="300"/>
      <c r="Q126" s="300"/>
      <c r="R126" s="300"/>
      <c r="S126" s="300"/>
      <c r="T126" s="300"/>
    </row>
    <row r="127" spans="1:20" ht="26" customHeight="1">
      <c r="A127" s="295" t="s">
        <v>3388</v>
      </c>
      <c r="B127" s="299" t="s">
        <v>3262</v>
      </c>
      <c r="C127" s="299" t="s">
        <v>3262</v>
      </c>
      <c r="D127" s="299" t="s">
        <v>3262</v>
      </c>
      <c r="E127" s="299" t="s">
        <v>3263</v>
      </c>
      <c r="F127" s="299" t="s">
        <v>3264</v>
      </c>
      <c r="G127" s="299" t="s">
        <v>3264</v>
      </c>
      <c r="H127" s="299" t="s">
        <v>3264</v>
      </c>
      <c r="I127" s="299" t="s">
        <v>3270</v>
      </c>
      <c r="K127" s="300"/>
      <c r="L127" s="300"/>
      <c r="M127" s="300"/>
      <c r="N127" s="300"/>
      <c r="O127" s="300"/>
      <c r="P127" s="300"/>
      <c r="Q127" s="300"/>
      <c r="R127" s="300"/>
      <c r="S127" s="300"/>
      <c r="T127" s="300"/>
    </row>
    <row r="128" spans="1:20" ht="26" customHeight="1">
      <c r="A128" s="295" t="s">
        <v>3389</v>
      </c>
      <c r="B128" s="299" t="s">
        <v>3262</v>
      </c>
      <c r="C128" s="299" t="s">
        <v>3262</v>
      </c>
      <c r="D128" s="299" t="s">
        <v>3262</v>
      </c>
      <c r="E128" s="299" t="s">
        <v>3263</v>
      </c>
      <c r="F128" s="299" t="s">
        <v>3264</v>
      </c>
      <c r="G128" s="299" t="s">
        <v>3264</v>
      </c>
      <c r="H128" s="299" t="s">
        <v>3264</v>
      </c>
      <c r="I128" s="299" t="s">
        <v>3270</v>
      </c>
      <c r="K128" s="300"/>
      <c r="L128" s="300"/>
      <c r="M128" s="300"/>
      <c r="N128" s="300"/>
      <c r="O128" s="300"/>
      <c r="P128" s="300"/>
      <c r="Q128" s="300"/>
      <c r="R128" s="300"/>
      <c r="S128" s="300"/>
      <c r="T128" s="300"/>
    </row>
    <row r="129" spans="1:20" ht="26" customHeight="1">
      <c r="A129" s="295" t="s">
        <v>3390</v>
      </c>
      <c r="B129" s="299" t="s">
        <v>3262</v>
      </c>
      <c r="C129" s="299" t="s">
        <v>3262</v>
      </c>
      <c r="D129" s="299" t="s">
        <v>3262</v>
      </c>
      <c r="E129" s="299" t="s">
        <v>3263</v>
      </c>
      <c r="F129" s="299" t="s">
        <v>3264</v>
      </c>
      <c r="G129" s="299" t="s">
        <v>3264</v>
      </c>
      <c r="H129" s="299" t="s">
        <v>3264</v>
      </c>
      <c r="I129" s="299" t="s">
        <v>3265</v>
      </c>
      <c r="K129" s="300"/>
      <c r="L129" s="300"/>
      <c r="M129" s="300"/>
      <c r="N129" s="300"/>
      <c r="O129" s="300"/>
      <c r="P129" s="300"/>
      <c r="Q129" s="300"/>
      <c r="R129" s="300"/>
      <c r="S129" s="300"/>
      <c r="T129" s="300"/>
    </row>
    <row r="130" spans="1:20" ht="26" customHeight="1">
      <c r="A130" s="295" t="s">
        <v>3391</v>
      </c>
      <c r="B130" s="299" t="s">
        <v>3262</v>
      </c>
      <c r="C130" s="299" t="s">
        <v>3262</v>
      </c>
      <c r="D130" s="299" t="s">
        <v>3262</v>
      </c>
      <c r="E130" s="299" t="s">
        <v>3263</v>
      </c>
      <c r="F130" s="299" t="s">
        <v>3264</v>
      </c>
      <c r="G130" s="299" t="s">
        <v>3264</v>
      </c>
      <c r="H130" s="299" t="s">
        <v>3265</v>
      </c>
      <c r="I130" s="299" t="s">
        <v>3270</v>
      </c>
      <c r="K130" s="300"/>
      <c r="L130" s="300"/>
      <c r="M130" s="300"/>
      <c r="N130" s="300"/>
      <c r="O130" s="300"/>
      <c r="P130" s="300"/>
      <c r="Q130" s="300"/>
      <c r="R130" s="300"/>
      <c r="S130" s="300"/>
      <c r="T130" s="300"/>
    </row>
    <row r="131" spans="1:20" ht="26" customHeight="1">
      <c r="A131" s="295" t="s">
        <v>3392</v>
      </c>
      <c r="B131" s="299" t="s">
        <v>4</v>
      </c>
      <c r="C131" s="299" t="s">
        <v>4</v>
      </c>
      <c r="D131" s="299" t="s">
        <v>4</v>
      </c>
      <c r="E131" s="299" t="s">
        <v>4</v>
      </c>
      <c r="F131" s="299" t="s">
        <v>4</v>
      </c>
      <c r="G131" s="299" t="s">
        <v>4</v>
      </c>
      <c r="H131" s="299" t="s">
        <v>4</v>
      </c>
      <c r="I131" s="299" t="s">
        <v>4</v>
      </c>
      <c r="K131" s="300"/>
      <c r="L131" s="300"/>
      <c r="M131" s="300"/>
      <c r="N131" s="300"/>
      <c r="O131" s="300"/>
      <c r="P131" s="300"/>
      <c r="Q131" s="300"/>
      <c r="R131" s="300"/>
      <c r="S131" s="300"/>
      <c r="T131" s="300"/>
    </row>
    <row r="132" spans="1:20" ht="26" customHeight="1">
      <c r="A132" s="295" t="s">
        <v>3393</v>
      </c>
      <c r="B132" s="299" t="s">
        <v>4</v>
      </c>
      <c r="C132" s="299" t="s">
        <v>4</v>
      </c>
      <c r="D132" s="299" t="s">
        <v>4</v>
      </c>
      <c r="E132" s="299" t="s">
        <v>4</v>
      </c>
      <c r="F132" s="299" t="s">
        <v>4</v>
      </c>
      <c r="G132" s="299" t="s">
        <v>4</v>
      </c>
      <c r="H132" s="299" t="s">
        <v>4</v>
      </c>
      <c r="I132" s="299" t="s">
        <v>4</v>
      </c>
      <c r="K132" s="300"/>
      <c r="L132" s="300"/>
      <c r="M132" s="300"/>
      <c r="N132" s="300"/>
      <c r="O132" s="300"/>
      <c r="P132" s="300"/>
      <c r="Q132" s="300"/>
      <c r="R132" s="300"/>
      <c r="S132" s="300"/>
      <c r="T132" s="300"/>
    </row>
    <row r="133" spans="1:20" ht="26" customHeight="1">
      <c r="A133" s="295" t="s">
        <v>3394</v>
      </c>
      <c r="B133" s="299" t="s">
        <v>4</v>
      </c>
      <c r="C133" s="299" t="s">
        <v>4</v>
      </c>
      <c r="D133" s="299" t="s">
        <v>4</v>
      </c>
      <c r="E133" s="299" t="s">
        <v>4</v>
      </c>
      <c r="F133" s="299" t="s">
        <v>4</v>
      </c>
      <c r="G133" s="299" t="s">
        <v>4</v>
      </c>
      <c r="H133" s="299" t="s">
        <v>4</v>
      </c>
      <c r="I133" s="299" t="s">
        <v>4</v>
      </c>
      <c r="K133" s="300"/>
      <c r="L133" s="300"/>
      <c r="M133" s="300"/>
      <c r="N133" s="300"/>
      <c r="O133" s="300"/>
      <c r="P133" s="300"/>
      <c r="Q133" s="300"/>
      <c r="R133" s="300"/>
      <c r="S133" s="300"/>
      <c r="T133" s="300"/>
    </row>
    <row r="134" spans="1:20" ht="26" customHeight="1">
      <c r="A134" s="295" t="s">
        <v>3395</v>
      </c>
      <c r="B134" s="299" t="s">
        <v>4</v>
      </c>
      <c r="C134" s="299" t="s">
        <v>4</v>
      </c>
      <c r="D134" s="299" t="s">
        <v>4</v>
      </c>
      <c r="E134" s="299" t="s">
        <v>4</v>
      </c>
      <c r="F134" s="299" t="s">
        <v>4</v>
      </c>
      <c r="G134" s="299" t="s">
        <v>4</v>
      </c>
      <c r="H134" s="299" t="s">
        <v>4</v>
      </c>
      <c r="I134" s="299" t="s">
        <v>4</v>
      </c>
      <c r="K134" s="300"/>
      <c r="L134" s="300"/>
      <c r="M134" s="300"/>
      <c r="N134" s="300"/>
      <c r="O134" s="300"/>
      <c r="P134" s="300"/>
      <c r="Q134" s="300"/>
      <c r="R134" s="300"/>
      <c r="S134" s="300"/>
      <c r="T134" s="300"/>
    </row>
    <row r="136" spans="1:20" ht="55.05" customHeight="1">
      <c r="A136" s="600" t="s">
        <v>3396</v>
      </c>
      <c r="B136" s="601"/>
      <c r="C136" s="601"/>
      <c r="D136" s="601"/>
      <c r="E136" s="602"/>
      <c r="G136" s="600" t="s">
        <v>18</v>
      </c>
      <c r="H136" s="601"/>
      <c r="I136" s="601"/>
      <c r="J136" s="602"/>
    </row>
    <row r="137" spans="1:20" ht="55.05" customHeight="1">
      <c r="A137" s="294" t="s">
        <v>2</v>
      </c>
      <c r="B137" s="295" t="s">
        <v>3397</v>
      </c>
      <c r="C137" s="295" t="s">
        <v>3398</v>
      </c>
      <c r="D137" s="295" t="s">
        <v>3399</v>
      </c>
      <c r="E137" s="295" t="s">
        <v>3400</v>
      </c>
      <c r="G137" s="294" t="s">
        <v>2</v>
      </c>
      <c r="H137" s="295" t="s">
        <v>3401</v>
      </c>
      <c r="I137" s="295" t="s">
        <v>3402</v>
      </c>
      <c r="J137" s="301" t="s">
        <v>3403</v>
      </c>
    </row>
    <row r="138" spans="1:20" ht="26" customHeight="1">
      <c r="A138" s="296" t="s">
        <v>3259</v>
      </c>
      <c r="B138" s="302" t="s">
        <v>3260</v>
      </c>
      <c r="C138" s="302" t="s">
        <v>3260</v>
      </c>
      <c r="D138" s="302" t="s">
        <v>3260</v>
      </c>
      <c r="E138" s="302" t="s">
        <v>3260</v>
      </c>
      <c r="G138" s="296" t="s">
        <v>3259</v>
      </c>
      <c r="H138" s="302" t="s">
        <v>3260</v>
      </c>
      <c r="I138" s="302" t="s">
        <v>3260</v>
      </c>
      <c r="J138" s="302" t="s">
        <v>3260</v>
      </c>
    </row>
    <row r="139" spans="1:20" ht="26" customHeight="1">
      <c r="A139" s="295" t="s">
        <v>3261</v>
      </c>
      <c r="B139" s="299" t="s">
        <v>3265</v>
      </c>
      <c r="C139" s="299" t="s">
        <v>3264</v>
      </c>
      <c r="D139" s="299" t="s">
        <v>3265</v>
      </c>
      <c r="E139" s="299" t="s">
        <v>3270</v>
      </c>
      <c r="F139" s="300"/>
      <c r="G139" s="295" t="s">
        <v>3288</v>
      </c>
      <c r="H139" s="299" t="s">
        <v>3265</v>
      </c>
      <c r="I139" s="299" t="s">
        <v>3316</v>
      </c>
      <c r="J139" s="299" t="s">
        <v>3270</v>
      </c>
    </row>
    <row r="140" spans="1:20" ht="26" customHeight="1">
      <c r="A140" s="295" t="s">
        <v>3266</v>
      </c>
      <c r="B140" s="299" t="s">
        <v>3265</v>
      </c>
      <c r="C140" s="299" t="s">
        <v>3264</v>
      </c>
      <c r="D140" s="299" t="s">
        <v>3265</v>
      </c>
      <c r="E140" s="299" t="s">
        <v>3270</v>
      </c>
      <c r="F140" s="300"/>
      <c r="G140" s="295" t="s">
        <v>3306</v>
      </c>
      <c r="H140" s="299" t="s">
        <v>3264</v>
      </c>
      <c r="I140" s="299" t="s">
        <v>3270</v>
      </c>
      <c r="J140" s="299" t="s">
        <v>3265</v>
      </c>
    </row>
    <row r="141" spans="1:20" ht="26" customHeight="1">
      <c r="A141" s="295" t="s">
        <v>3267</v>
      </c>
      <c r="B141" s="299" t="s">
        <v>3265</v>
      </c>
      <c r="C141" s="299" t="s">
        <v>3264</v>
      </c>
      <c r="D141" s="299" t="s">
        <v>3265</v>
      </c>
      <c r="E141" s="299" t="s">
        <v>3270</v>
      </c>
      <c r="F141" s="300"/>
      <c r="G141" s="295" t="s">
        <v>3390</v>
      </c>
      <c r="H141" s="299" t="s">
        <v>3265</v>
      </c>
      <c r="I141" s="299" t="s">
        <v>3316</v>
      </c>
      <c r="J141" s="299" t="s">
        <v>3270</v>
      </c>
    </row>
    <row r="142" spans="1:20" ht="26" customHeight="1">
      <c r="A142" s="295" t="s">
        <v>3268</v>
      </c>
      <c r="B142" s="299" t="s">
        <v>3265</v>
      </c>
      <c r="C142" s="299" t="s">
        <v>3264</v>
      </c>
      <c r="D142" s="299" t="s">
        <v>3265</v>
      </c>
      <c r="E142" s="299" t="s">
        <v>3270</v>
      </c>
      <c r="F142" s="300"/>
      <c r="G142" s="295" t="s">
        <v>3289</v>
      </c>
      <c r="H142" s="299" t="s">
        <v>3265</v>
      </c>
      <c r="I142" s="299" t="s">
        <v>3316</v>
      </c>
      <c r="J142" s="299" t="s">
        <v>3270</v>
      </c>
    </row>
    <row r="143" spans="1:20" ht="26" customHeight="1">
      <c r="A143" s="295" t="s">
        <v>3284</v>
      </c>
      <c r="B143" s="299" t="s">
        <v>3265</v>
      </c>
      <c r="C143" s="299" t="s">
        <v>3264</v>
      </c>
      <c r="D143" s="299" t="s">
        <v>3265</v>
      </c>
      <c r="E143" s="299" t="s">
        <v>3270</v>
      </c>
      <c r="F143" s="300"/>
      <c r="G143" s="295" t="s">
        <v>3404</v>
      </c>
      <c r="H143" s="299" t="s">
        <v>3270</v>
      </c>
      <c r="I143" s="299" t="s">
        <v>3317</v>
      </c>
      <c r="J143" s="299" t="s">
        <v>3316</v>
      </c>
    </row>
    <row r="144" spans="1:20" ht="26" customHeight="1">
      <c r="A144" s="295" t="s">
        <v>3285</v>
      </c>
      <c r="B144" s="299" t="s">
        <v>3270</v>
      </c>
      <c r="C144" s="299" t="s">
        <v>3264</v>
      </c>
      <c r="D144" s="299" t="s">
        <v>3265</v>
      </c>
      <c r="E144" s="299" t="s">
        <v>3270</v>
      </c>
      <c r="F144" s="300"/>
      <c r="G144" s="295" t="s">
        <v>3305</v>
      </c>
      <c r="H144" s="299" t="s">
        <v>3265</v>
      </c>
      <c r="I144" s="299" t="s">
        <v>3316</v>
      </c>
      <c r="J144" s="299" t="s">
        <v>3270</v>
      </c>
    </row>
    <row r="145" spans="1:10" ht="26" customHeight="1">
      <c r="A145" s="295" t="s">
        <v>3286</v>
      </c>
      <c r="B145" s="299" t="s">
        <v>3270</v>
      </c>
      <c r="C145" s="299" t="s">
        <v>3264</v>
      </c>
      <c r="D145" s="299" t="s">
        <v>3265</v>
      </c>
      <c r="E145" s="299" t="s">
        <v>3270</v>
      </c>
      <c r="F145" s="300"/>
      <c r="G145" s="295" t="s">
        <v>3304</v>
      </c>
      <c r="H145" s="299" t="s">
        <v>3265</v>
      </c>
      <c r="I145" s="299" t="s">
        <v>3316</v>
      </c>
      <c r="J145" s="299" t="s">
        <v>3270</v>
      </c>
    </row>
    <row r="146" spans="1:10" ht="26" customHeight="1">
      <c r="A146" s="295" t="s">
        <v>3280</v>
      </c>
      <c r="B146" s="299" t="s">
        <v>3270</v>
      </c>
      <c r="C146" s="299" t="s">
        <v>3264</v>
      </c>
      <c r="D146" s="299" t="s">
        <v>3265</v>
      </c>
      <c r="E146" s="299" t="s">
        <v>3270</v>
      </c>
      <c r="F146" s="300"/>
      <c r="G146" s="295" t="s">
        <v>3307</v>
      </c>
      <c r="H146" s="299" t="s">
        <v>3265</v>
      </c>
      <c r="I146" s="299" t="s">
        <v>3316</v>
      </c>
      <c r="J146" s="299" t="s">
        <v>3270</v>
      </c>
    </row>
    <row r="147" spans="1:10" ht="26" customHeight="1">
      <c r="A147" s="295" t="s">
        <v>3281</v>
      </c>
      <c r="B147" s="299" t="s">
        <v>3270</v>
      </c>
      <c r="C147" s="299" t="s">
        <v>3265</v>
      </c>
      <c r="D147" s="299" t="s">
        <v>3265</v>
      </c>
      <c r="E147" s="299" t="s">
        <v>3270</v>
      </c>
      <c r="F147" s="300"/>
      <c r="G147" s="295" t="s">
        <v>3300</v>
      </c>
      <c r="H147" s="299" t="s">
        <v>3265</v>
      </c>
      <c r="I147" s="299" t="s">
        <v>3316</v>
      </c>
      <c r="J147" s="299" t="s">
        <v>3270</v>
      </c>
    </row>
    <row r="148" spans="1:10" ht="26" customHeight="1">
      <c r="A148" s="295" t="s">
        <v>3405</v>
      </c>
      <c r="B148" s="299" t="s">
        <v>4</v>
      </c>
      <c r="C148" s="299" t="s">
        <v>4</v>
      </c>
      <c r="D148" s="299" t="s">
        <v>4</v>
      </c>
      <c r="E148" s="299" t="s">
        <v>4</v>
      </c>
      <c r="F148" s="300"/>
      <c r="G148" s="295" t="s">
        <v>3299</v>
      </c>
      <c r="H148" s="299" t="s">
        <v>3265</v>
      </c>
      <c r="I148" s="299" t="s">
        <v>3316</v>
      </c>
      <c r="J148" s="299" t="s">
        <v>3270</v>
      </c>
    </row>
    <row r="149" spans="1:10" ht="26" customHeight="1">
      <c r="A149" s="295" t="s">
        <v>3283</v>
      </c>
      <c r="B149" s="299" t="s">
        <v>4</v>
      </c>
      <c r="C149" s="299" t="s">
        <v>4</v>
      </c>
      <c r="D149" s="299" t="s">
        <v>4</v>
      </c>
      <c r="E149" s="299" t="s">
        <v>4</v>
      </c>
      <c r="F149" s="300"/>
      <c r="G149" s="295" t="s">
        <v>3298</v>
      </c>
      <c r="H149" s="299" t="s">
        <v>3265</v>
      </c>
      <c r="I149" s="299" t="s">
        <v>3316</v>
      </c>
      <c r="J149" s="299" t="s">
        <v>3270</v>
      </c>
    </row>
    <row r="150" spans="1:10" ht="26" customHeight="1">
      <c r="A150" s="295" t="s">
        <v>3282</v>
      </c>
      <c r="B150" s="299" t="s">
        <v>4</v>
      </c>
      <c r="C150" s="299" t="s">
        <v>4</v>
      </c>
      <c r="D150" s="299" t="s">
        <v>4</v>
      </c>
      <c r="E150" s="299" t="s">
        <v>4</v>
      </c>
      <c r="F150" s="300"/>
      <c r="G150" s="295" t="s">
        <v>3309</v>
      </c>
      <c r="H150" s="299" t="s">
        <v>3264</v>
      </c>
      <c r="I150" s="299" t="s">
        <v>3270</v>
      </c>
      <c r="J150" s="299" t="s">
        <v>3265</v>
      </c>
    </row>
    <row r="151" spans="1:10" ht="26" customHeight="1">
      <c r="A151" s="295" t="s">
        <v>3269</v>
      </c>
      <c r="B151" s="299" t="s">
        <v>3270</v>
      </c>
      <c r="C151" s="299" t="s">
        <v>3264</v>
      </c>
      <c r="D151" s="299" t="s">
        <v>3265</v>
      </c>
      <c r="E151" s="299" t="s">
        <v>3270</v>
      </c>
      <c r="F151" s="300"/>
      <c r="G151" s="295" t="s">
        <v>3315</v>
      </c>
      <c r="H151" s="299" t="s">
        <v>3317</v>
      </c>
      <c r="I151" s="299" t="s">
        <v>3406</v>
      </c>
      <c r="J151" s="299" t="s">
        <v>3407</v>
      </c>
    </row>
    <row r="152" spans="1:10" ht="26" customHeight="1">
      <c r="A152" s="295" t="s">
        <v>3271</v>
      </c>
      <c r="B152" s="299" t="s">
        <v>3270</v>
      </c>
      <c r="C152" s="299" t="s">
        <v>3264</v>
      </c>
      <c r="D152" s="299" t="s">
        <v>3265</v>
      </c>
      <c r="E152" s="299" t="s">
        <v>3270</v>
      </c>
      <c r="F152" s="300"/>
      <c r="G152" s="295" t="s">
        <v>3303</v>
      </c>
      <c r="H152" s="299" t="s">
        <v>3264</v>
      </c>
      <c r="I152" s="299" t="s">
        <v>3270</v>
      </c>
      <c r="J152" s="299" t="s">
        <v>3265</v>
      </c>
    </row>
    <row r="153" spans="1:10" ht="26" customHeight="1">
      <c r="A153" s="295" t="s">
        <v>3308</v>
      </c>
      <c r="B153" s="299" t="s">
        <v>3265</v>
      </c>
      <c r="C153" s="299" t="s">
        <v>3264</v>
      </c>
      <c r="D153" s="299" t="s">
        <v>3265</v>
      </c>
      <c r="E153" s="299" t="s">
        <v>3270</v>
      </c>
      <c r="F153" s="300"/>
      <c r="G153" s="295" t="s">
        <v>3408</v>
      </c>
      <c r="H153" s="299" t="s">
        <v>3264</v>
      </c>
      <c r="I153" s="299" t="s">
        <v>3270</v>
      </c>
      <c r="J153" s="299" t="s">
        <v>3265</v>
      </c>
    </row>
    <row r="154" spans="1:10" ht="26" customHeight="1">
      <c r="A154" s="295" t="s">
        <v>3290</v>
      </c>
      <c r="B154" s="299" t="s">
        <v>3265</v>
      </c>
      <c r="C154" s="299" t="s">
        <v>3264</v>
      </c>
      <c r="D154" s="299" t="s">
        <v>3265</v>
      </c>
      <c r="E154" s="299" t="s">
        <v>3270</v>
      </c>
      <c r="F154" s="300"/>
      <c r="G154" s="295" t="s">
        <v>3310</v>
      </c>
      <c r="H154" s="299" t="s">
        <v>3264</v>
      </c>
      <c r="I154" s="299" t="s">
        <v>3270</v>
      </c>
      <c r="J154" s="299" t="s">
        <v>3265</v>
      </c>
    </row>
    <row r="155" spans="1:10" ht="26" customHeight="1">
      <c r="A155" s="295" t="s">
        <v>3294</v>
      </c>
      <c r="B155" s="299" t="s">
        <v>3265</v>
      </c>
      <c r="C155" s="299" t="s">
        <v>3264</v>
      </c>
      <c r="D155" s="299" t="s">
        <v>3265</v>
      </c>
      <c r="E155" s="299" t="s">
        <v>3270</v>
      </c>
      <c r="F155" s="300"/>
      <c r="G155" s="295" t="s">
        <v>3409</v>
      </c>
      <c r="H155" s="299" t="s">
        <v>3265</v>
      </c>
      <c r="I155" s="299" t="s">
        <v>3316</v>
      </c>
      <c r="J155" s="299" t="s">
        <v>3270</v>
      </c>
    </row>
    <row r="156" spans="1:10" ht="26" customHeight="1">
      <c r="A156" s="295" t="s">
        <v>3292</v>
      </c>
      <c r="B156" s="299" t="s">
        <v>3270</v>
      </c>
      <c r="C156" s="299" t="s">
        <v>3264</v>
      </c>
      <c r="D156" s="299" t="s">
        <v>3265</v>
      </c>
      <c r="E156" s="299" t="s">
        <v>3270</v>
      </c>
      <c r="F156" s="300"/>
      <c r="G156" s="295" t="s">
        <v>3293</v>
      </c>
      <c r="H156" s="299" t="s">
        <v>3265</v>
      </c>
      <c r="I156" s="299" t="s">
        <v>3316</v>
      </c>
      <c r="J156" s="299" t="s">
        <v>3270</v>
      </c>
    </row>
    <row r="157" spans="1:10" ht="26" customHeight="1">
      <c r="A157" s="295" t="s">
        <v>3291</v>
      </c>
      <c r="B157" s="299" t="s">
        <v>3265</v>
      </c>
      <c r="C157" s="299" t="s">
        <v>3264</v>
      </c>
      <c r="D157" s="299" t="s">
        <v>3265</v>
      </c>
      <c r="E157" s="299" t="s">
        <v>3270</v>
      </c>
      <c r="F157" s="300"/>
      <c r="G157" s="295" t="s">
        <v>3314</v>
      </c>
      <c r="H157" s="299" t="s">
        <v>3265</v>
      </c>
      <c r="I157" s="299" t="s">
        <v>3316</v>
      </c>
      <c r="J157" s="299" t="s">
        <v>3270</v>
      </c>
    </row>
    <row r="158" spans="1:10" ht="26" customHeight="1">
      <c r="A158" s="295" t="s">
        <v>3293</v>
      </c>
      <c r="B158" s="299" t="s">
        <v>3270</v>
      </c>
      <c r="C158" s="299" t="s">
        <v>3264</v>
      </c>
      <c r="D158" s="299" t="s">
        <v>3265</v>
      </c>
      <c r="E158" s="299" t="s">
        <v>3270</v>
      </c>
      <c r="F158" s="300"/>
      <c r="G158" s="295" t="s">
        <v>3322</v>
      </c>
      <c r="H158" s="299" t="s">
        <v>3265</v>
      </c>
      <c r="I158" s="299" t="s">
        <v>3316</v>
      </c>
      <c r="J158" s="299" t="s">
        <v>3270</v>
      </c>
    </row>
    <row r="159" spans="1:10" ht="26" customHeight="1">
      <c r="A159" s="295" t="s">
        <v>3320</v>
      </c>
      <c r="B159" s="299" t="s">
        <v>3265</v>
      </c>
      <c r="C159" s="299" t="s">
        <v>3264</v>
      </c>
      <c r="D159" s="299" t="s">
        <v>3265</v>
      </c>
      <c r="E159" s="299" t="s">
        <v>3270</v>
      </c>
      <c r="F159" s="300"/>
      <c r="G159" s="295" t="s">
        <v>3410</v>
      </c>
      <c r="H159" s="299" t="s">
        <v>3265</v>
      </c>
      <c r="I159" s="299" t="s">
        <v>3316</v>
      </c>
      <c r="J159" s="299" t="s">
        <v>3270</v>
      </c>
    </row>
    <row r="160" spans="1:10" ht="26" customHeight="1">
      <c r="A160" s="295" t="s">
        <v>3302</v>
      </c>
      <c r="B160" s="299" t="s">
        <v>3270</v>
      </c>
      <c r="C160" s="299" t="s">
        <v>3264</v>
      </c>
      <c r="D160" s="299" t="s">
        <v>3265</v>
      </c>
      <c r="E160" s="299" t="s">
        <v>3270</v>
      </c>
      <c r="F160" s="300"/>
      <c r="G160" s="295" t="s">
        <v>3411</v>
      </c>
      <c r="H160" s="299" t="s">
        <v>3265</v>
      </c>
      <c r="I160" s="299" t="s">
        <v>3316</v>
      </c>
      <c r="J160" s="299" t="s">
        <v>3270</v>
      </c>
    </row>
    <row r="161" spans="1:10" ht="26" customHeight="1">
      <c r="A161" s="295" t="s">
        <v>3296</v>
      </c>
      <c r="B161" s="299" t="s">
        <v>3270</v>
      </c>
      <c r="C161" s="299" t="s">
        <v>3265</v>
      </c>
      <c r="D161" s="299" t="s">
        <v>3270</v>
      </c>
      <c r="E161" s="299" t="s">
        <v>3316</v>
      </c>
      <c r="F161" s="300"/>
      <c r="G161" s="295" t="s">
        <v>3321</v>
      </c>
      <c r="H161" s="299" t="s">
        <v>3265</v>
      </c>
      <c r="I161" s="299" t="s">
        <v>3316</v>
      </c>
      <c r="J161" s="299" t="s">
        <v>3270</v>
      </c>
    </row>
    <row r="162" spans="1:10" ht="26" customHeight="1">
      <c r="A162" s="295" t="s">
        <v>3295</v>
      </c>
      <c r="B162" s="299" t="s">
        <v>3270</v>
      </c>
      <c r="C162" s="299" t="s">
        <v>3265</v>
      </c>
      <c r="D162" s="299" t="s">
        <v>3270</v>
      </c>
      <c r="E162" s="299" t="s">
        <v>3316</v>
      </c>
      <c r="F162" s="300"/>
      <c r="G162" s="295" t="s">
        <v>3323</v>
      </c>
      <c r="H162" s="299" t="s">
        <v>3265</v>
      </c>
      <c r="I162" s="299" t="s">
        <v>3316</v>
      </c>
      <c r="J162" s="299" t="s">
        <v>3270</v>
      </c>
    </row>
    <row r="163" spans="1:10" ht="26" customHeight="1">
      <c r="A163" s="295" t="s">
        <v>3297</v>
      </c>
      <c r="B163" s="299" t="s">
        <v>3270</v>
      </c>
      <c r="C163" s="299" t="s">
        <v>3265</v>
      </c>
      <c r="D163" s="299" t="s">
        <v>3270</v>
      </c>
      <c r="E163" s="299" t="s">
        <v>3316</v>
      </c>
      <c r="F163" s="300"/>
      <c r="G163" s="295" t="s">
        <v>3324</v>
      </c>
      <c r="H163" s="299" t="s">
        <v>3265</v>
      </c>
      <c r="I163" s="299" t="s">
        <v>3316</v>
      </c>
      <c r="J163" s="299" t="s">
        <v>3270</v>
      </c>
    </row>
    <row r="164" spans="1:10" ht="26" customHeight="1">
      <c r="A164" s="295" t="s">
        <v>3301</v>
      </c>
      <c r="B164" s="299" t="s">
        <v>3270</v>
      </c>
      <c r="C164" s="299" t="s">
        <v>3264</v>
      </c>
      <c r="D164" s="299" t="s">
        <v>3265</v>
      </c>
      <c r="E164" s="299" t="s">
        <v>3270</v>
      </c>
      <c r="F164" s="300"/>
      <c r="J164" s="300"/>
    </row>
    <row r="165" spans="1:10" ht="26" customHeight="1">
      <c r="A165" s="295" t="s">
        <v>3324</v>
      </c>
      <c r="B165" s="299" t="s">
        <v>3270</v>
      </c>
      <c r="C165" s="299" t="s">
        <v>3264</v>
      </c>
      <c r="D165" s="299" t="s">
        <v>3265</v>
      </c>
      <c r="E165" s="299" t="s">
        <v>3270</v>
      </c>
      <c r="F165" s="300"/>
      <c r="J165" s="300"/>
    </row>
    <row r="166" spans="1:10" ht="26" customHeight="1">
      <c r="A166" s="295" t="s">
        <v>3298</v>
      </c>
      <c r="B166" s="299" t="s">
        <v>3270</v>
      </c>
      <c r="C166" s="299" t="s">
        <v>3264</v>
      </c>
      <c r="D166" s="299" t="s">
        <v>3265</v>
      </c>
      <c r="E166" s="299" t="s">
        <v>3270</v>
      </c>
      <c r="F166" s="300"/>
      <c r="J166" s="300"/>
    </row>
    <row r="167" spans="1:10" ht="26" customHeight="1">
      <c r="A167" s="295" t="s">
        <v>3315</v>
      </c>
      <c r="B167" s="299" t="s">
        <v>3407</v>
      </c>
      <c r="C167" s="299" t="s">
        <v>3316</v>
      </c>
      <c r="D167" s="299" t="s">
        <v>3317</v>
      </c>
      <c r="E167" s="299" t="s">
        <v>3407</v>
      </c>
      <c r="F167" s="300"/>
      <c r="J167" s="300"/>
    </row>
    <row r="168" spans="1:10" ht="26" customHeight="1">
      <c r="A168" s="295" t="s">
        <v>3408</v>
      </c>
      <c r="B168" s="299" t="s">
        <v>3265</v>
      </c>
      <c r="C168" s="299" t="s">
        <v>3264</v>
      </c>
      <c r="D168" s="299" t="s">
        <v>3265</v>
      </c>
      <c r="E168" s="299" t="s">
        <v>3270</v>
      </c>
      <c r="F168" s="300"/>
      <c r="J168" s="300"/>
    </row>
    <row r="169" spans="1:10" ht="26" customHeight="1">
      <c r="A169" s="295" t="s">
        <v>3309</v>
      </c>
      <c r="B169" s="299" t="s">
        <v>3265</v>
      </c>
      <c r="C169" s="299" t="s">
        <v>3264</v>
      </c>
      <c r="D169" s="299" t="s">
        <v>3265</v>
      </c>
      <c r="E169" s="299" t="s">
        <v>3270</v>
      </c>
      <c r="F169" s="300"/>
      <c r="J169" s="300"/>
    </row>
    <row r="170" spans="1:10" ht="26" customHeight="1">
      <c r="A170" s="295" t="s">
        <v>3305</v>
      </c>
      <c r="B170" s="299" t="s">
        <v>3270</v>
      </c>
      <c r="C170" s="299" t="s">
        <v>3264</v>
      </c>
      <c r="D170" s="299" t="s">
        <v>3265</v>
      </c>
      <c r="E170" s="299" t="s">
        <v>3270</v>
      </c>
      <c r="F170" s="300"/>
      <c r="J170" s="300"/>
    </row>
    <row r="171" spans="1:10" ht="26" customHeight="1">
      <c r="A171" s="295" t="s">
        <v>3288</v>
      </c>
      <c r="B171" s="299" t="s">
        <v>3270</v>
      </c>
      <c r="C171" s="299" t="s">
        <v>3264</v>
      </c>
      <c r="D171" s="299" t="s">
        <v>3265</v>
      </c>
      <c r="E171" s="299" t="s">
        <v>3270</v>
      </c>
      <c r="F171" s="300"/>
      <c r="J171" s="300"/>
    </row>
    <row r="172" spans="1:10" ht="26" customHeight="1">
      <c r="A172" s="295" t="s">
        <v>3289</v>
      </c>
      <c r="B172" s="299" t="s">
        <v>3265</v>
      </c>
      <c r="C172" s="299" t="s">
        <v>3264</v>
      </c>
      <c r="D172" s="299" t="s">
        <v>3265</v>
      </c>
      <c r="E172" s="299" t="s">
        <v>3270</v>
      </c>
      <c r="F172" s="300"/>
      <c r="J172" s="300"/>
    </row>
    <row r="173" spans="1:10" ht="26" customHeight="1">
      <c r="A173" s="295" t="s">
        <v>3307</v>
      </c>
      <c r="B173" s="299" t="s">
        <v>3265</v>
      </c>
      <c r="C173" s="299" t="s">
        <v>3264</v>
      </c>
      <c r="D173" s="299" t="s">
        <v>3265</v>
      </c>
      <c r="E173" s="299" t="s">
        <v>3270</v>
      </c>
      <c r="F173" s="300"/>
      <c r="J173" s="300"/>
    </row>
    <row r="174" spans="1:10" ht="26" customHeight="1">
      <c r="A174" s="295" t="s">
        <v>3300</v>
      </c>
      <c r="B174" s="299" t="s">
        <v>3270</v>
      </c>
      <c r="C174" s="299" t="s">
        <v>3264</v>
      </c>
      <c r="D174" s="299" t="s">
        <v>3265</v>
      </c>
      <c r="E174" s="299" t="s">
        <v>3270</v>
      </c>
      <c r="F174" s="300"/>
      <c r="J174" s="300"/>
    </row>
    <row r="175" spans="1:10" ht="26" customHeight="1">
      <c r="A175" s="295" t="s">
        <v>3299</v>
      </c>
      <c r="B175" s="299" t="s">
        <v>3270</v>
      </c>
      <c r="C175" s="299" t="s">
        <v>3264</v>
      </c>
      <c r="D175" s="299" t="s">
        <v>3265</v>
      </c>
      <c r="E175" s="299" t="s">
        <v>3270</v>
      </c>
      <c r="F175" s="300"/>
      <c r="J175" s="300"/>
    </row>
    <row r="177" spans="1:17" ht="55.05" customHeight="1">
      <c r="A177" s="600" t="s">
        <v>3412</v>
      </c>
      <c r="B177" s="601"/>
      <c r="C177" s="601"/>
      <c r="E177" s="600" t="s">
        <v>3413</v>
      </c>
      <c r="F177" s="601"/>
      <c r="G177" s="601"/>
      <c r="H177" s="601"/>
      <c r="J177"/>
      <c r="K177"/>
      <c r="L177"/>
    </row>
    <row r="178" spans="1:17" ht="55.05" customHeight="1">
      <c r="A178" s="294" t="s">
        <v>2</v>
      </c>
      <c r="B178" s="295" t="s">
        <v>3414</v>
      </c>
      <c r="C178" s="295" t="s">
        <v>3415</v>
      </c>
      <c r="E178" s="294"/>
      <c r="F178" s="295" t="s">
        <v>3416</v>
      </c>
      <c r="G178" s="295" t="s">
        <v>3417</v>
      </c>
      <c r="H178" s="295" t="s">
        <v>3418</v>
      </c>
      <c r="J178"/>
      <c r="K178"/>
      <c r="L178"/>
    </row>
    <row r="179" spans="1:17" ht="26" customHeight="1">
      <c r="A179" s="296" t="s">
        <v>3259</v>
      </c>
      <c r="B179" s="303" t="s">
        <v>3260</v>
      </c>
      <c r="C179" s="303" t="s">
        <v>3260</v>
      </c>
      <c r="E179" s="296" t="s">
        <v>3259</v>
      </c>
      <c r="F179" s="303" t="s">
        <v>3260</v>
      </c>
      <c r="G179" s="303" t="s">
        <v>3260</v>
      </c>
      <c r="H179" s="303" t="s">
        <v>3260</v>
      </c>
      <c r="J179"/>
      <c r="K179"/>
      <c r="L179"/>
    </row>
    <row r="180" spans="1:17" ht="26" customHeight="1">
      <c r="A180" s="295" t="s">
        <v>3419</v>
      </c>
      <c r="B180" s="299" t="s">
        <v>3407</v>
      </c>
      <c r="C180" s="299" t="s">
        <v>3270</v>
      </c>
      <c r="D180" s="300"/>
      <c r="E180" s="295" t="s">
        <v>3385</v>
      </c>
      <c r="F180" s="299" t="s">
        <v>3264</v>
      </c>
      <c r="G180" s="299" t="s">
        <v>3263</v>
      </c>
      <c r="H180" s="299" t="s">
        <v>3270</v>
      </c>
      <c r="J180"/>
      <c r="K180"/>
      <c r="L180"/>
      <c r="M180" s="300"/>
      <c r="N180" s="300"/>
      <c r="O180" s="300"/>
      <c r="P180" s="300"/>
      <c r="Q180" s="300"/>
    </row>
    <row r="181" spans="1:17" ht="26" customHeight="1">
      <c r="A181" s="295" t="s">
        <v>3420</v>
      </c>
      <c r="B181" s="299" t="s">
        <v>3407</v>
      </c>
      <c r="C181" s="299" t="s">
        <v>3270</v>
      </c>
      <c r="D181" s="300"/>
      <c r="E181" s="295" t="s">
        <v>3386</v>
      </c>
      <c r="F181" s="299" t="s">
        <v>3264</v>
      </c>
      <c r="G181" s="299" t="s">
        <v>3263</v>
      </c>
      <c r="H181" s="299" t="s">
        <v>3270</v>
      </c>
      <c r="J181"/>
      <c r="K181"/>
      <c r="L181"/>
    </row>
    <row r="182" spans="1:17" ht="26" customHeight="1">
      <c r="A182" s="295" t="s">
        <v>3421</v>
      </c>
      <c r="B182" s="299" t="s">
        <v>3407</v>
      </c>
      <c r="C182" s="299" t="s">
        <v>3270</v>
      </c>
      <c r="D182" s="300"/>
      <c r="E182" s="295" t="s">
        <v>3375</v>
      </c>
      <c r="F182" s="299" t="s">
        <v>3264</v>
      </c>
      <c r="G182" s="299" t="s">
        <v>3263</v>
      </c>
      <c r="H182" s="299" t="s">
        <v>3270</v>
      </c>
      <c r="J182"/>
      <c r="K182"/>
      <c r="L182"/>
    </row>
    <row r="183" spans="1:17" ht="26" customHeight="1">
      <c r="A183" s="295" t="s">
        <v>3422</v>
      </c>
      <c r="B183" s="299" t="s">
        <v>3407</v>
      </c>
      <c r="C183" s="299" t="s">
        <v>3270</v>
      </c>
      <c r="D183" s="300"/>
      <c r="E183" s="295" t="s">
        <v>3387</v>
      </c>
      <c r="F183" s="299" t="s">
        <v>3264</v>
      </c>
      <c r="G183" s="299" t="s">
        <v>3263</v>
      </c>
      <c r="H183" s="299" t="s">
        <v>3270</v>
      </c>
      <c r="J183"/>
      <c r="K183"/>
      <c r="L183"/>
    </row>
    <row r="184" spans="1:17" ht="26" customHeight="1">
      <c r="A184" s="295" t="s">
        <v>3423</v>
      </c>
      <c r="B184" s="299" t="s">
        <v>3407</v>
      </c>
      <c r="C184" s="299" t="s">
        <v>3270</v>
      </c>
      <c r="D184" s="300"/>
      <c r="E184" s="295" t="s">
        <v>3388</v>
      </c>
      <c r="F184" s="299" t="s">
        <v>3264</v>
      </c>
      <c r="G184" s="299" t="s">
        <v>3263</v>
      </c>
      <c r="H184" s="299" t="s">
        <v>3270</v>
      </c>
      <c r="J184"/>
      <c r="K184"/>
      <c r="L184"/>
    </row>
    <row r="185" spans="1:17" ht="26" customHeight="1">
      <c r="A185" s="295" t="s">
        <v>3424</v>
      </c>
      <c r="B185" s="299" t="s">
        <v>3407</v>
      </c>
      <c r="C185" s="299" t="s">
        <v>3270</v>
      </c>
      <c r="D185" s="300"/>
      <c r="E185" s="295" t="s">
        <v>3389</v>
      </c>
      <c r="F185" s="299" t="s">
        <v>3264</v>
      </c>
      <c r="G185" s="299" t="s">
        <v>3263</v>
      </c>
      <c r="H185" s="299" t="s">
        <v>3270</v>
      </c>
      <c r="J185"/>
      <c r="K185"/>
      <c r="L185"/>
    </row>
    <row r="186" spans="1:17" ht="26" customHeight="1">
      <c r="A186" s="295" t="s">
        <v>3425</v>
      </c>
      <c r="B186" s="299" t="s">
        <v>3407</v>
      </c>
      <c r="C186" s="299" t="s">
        <v>3270</v>
      </c>
      <c r="D186" s="300"/>
      <c r="E186" s="295" t="s">
        <v>3376</v>
      </c>
      <c r="F186" s="299" t="s">
        <v>3264</v>
      </c>
      <c r="G186" s="299" t="s">
        <v>3263</v>
      </c>
      <c r="H186" s="299" t="s">
        <v>3270</v>
      </c>
      <c r="J186"/>
      <c r="K186"/>
      <c r="L186"/>
    </row>
    <row r="187" spans="1:17" ht="26" customHeight="1">
      <c r="A187" s="295" t="s">
        <v>3426</v>
      </c>
      <c r="B187" s="299" t="s">
        <v>3407</v>
      </c>
      <c r="C187" s="299" t="s">
        <v>3270</v>
      </c>
      <c r="D187" s="300"/>
      <c r="E187" s="295" t="s">
        <v>3427</v>
      </c>
      <c r="F187" s="299" t="s">
        <v>3265</v>
      </c>
      <c r="G187" s="299" t="s">
        <v>3264</v>
      </c>
      <c r="H187" s="299" t="s">
        <v>3316</v>
      </c>
      <c r="J187"/>
      <c r="K187"/>
      <c r="L187"/>
    </row>
    <row r="188" spans="1:17" ht="26" customHeight="1">
      <c r="A188" s="295" t="s">
        <v>3428</v>
      </c>
      <c r="B188" s="299" t="s">
        <v>3407</v>
      </c>
      <c r="C188" s="299" t="s">
        <v>3270</v>
      </c>
      <c r="D188" s="300"/>
      <c r="E188" s="295" t="s">
        <v>3378</v>
      </c>
      <c r="F188" s="299" t="s">
        <v>3264</v>
      </c>
      <c r="G188" s="299" t="s">
        <v>3263</v>
      </c>
      <c r="H188" s="299" t="s">
        <v>3270</v>
      </c>
      <c r="J188"/>
      <c r="K188"/>
      <c r="L188"/>
    </row>
    <row r="189" spans="1:17" ht="26" customHeight="1">
      <c r="A189" s="295" t="s">
        <v>3429</v>
      </c>
      <c r="B189" s="299" t="s">
        <v>3407</v>
      </c>
      <c r="C189" s="299" t="s">
        <v>3270</v>
      </c>
      <c r="D189" s="300"/>
      <c r="E189" s="295" t="s">
        <v>3430</v>
      </c>
      <c r="F189" s="299" t="s">
        <v>3264</v>
      </c>
      <c r="G189" s="299" t="s">
        <v>3263</v>
      </c>
      <c r="H189" s="299" t="s">
        <v>3270</v>
      </c>
      <c r="J189"/>
      <c r="K189"/>
      <c r="L189"/>
    </row>
    <row r="190" spans="1:17" ht="26" customHeight="1">
      <c r="A190" s="295" t="s">
        <v>3385</v>
      </c>
      <c r="B190" s="299" t="s">
        <v>3407</v>
      </c>
      <c r="C190" s="299" t="s">
        <v>3270</v>
      </c>
      <c r="D190" s="300"/>
      <c r="E190" s="295" t="s">
        <v>3431</v>
      </c>
      <c r="F190" s="299" t="s">
        <v>3265</v>
      </c>
      <c r="G190" s="299" t="s">
        <v>3264</v>
      </c>
      <c r="H190" s="299" t="s">
        <v>3316</v>
      </c>
      <c r="J190"/>
      <c r="K190"/>
      <c r="L190"/>
    </row>
    <row r="191" spans="1:17" ht="26" customHeight="1">
      <c r="A191" s="295" t="s">
        <v>3386</v>
      </c>
      <c r="B191" s="299" t="s">
        <v>3407</v>
      </c>
      <c r="C191" s="299" t="s">
        <v>3316</v>
      </c>
      <c r="D191" s="300"/>
      <c r="E191" s="295" t="s">
        <v>3432</v>
      </c>
      <c r="F191" s="299" t="s">
        <v>3264</v>
      </c>
      <c r="G191" s="299" t="s">
        <v>3263</v>
      </c>
      <c r="H191" s="299" t="s">
        <v>3270</v>
      </c>
      <c r="J191"/>
      <c r="K191"/>
      <c r="L191"/>
    </row>
    <row r="192" spans="1:17" ht="26" customHeight="1">
      <c r="A192" s="295" t="s">
        <v>3375</v>
      </c>
      <c r="B192" s="299" t="s">
        <v>3407</v>
      </c>
      <c r="C192" s="299" t="s">
        <v>3316</v>
      </c>
      <c r="D192" s="300"/>
      <c r="E192" s="295" t="s">
        <v>3433</v>
      </c>
      <c r="F192" s="299" t="s">
        <v>3264</v>
      </c>
      <c r="G192" s="299" t="s">
        <v>3263</v>
      </c>
      <c r="H192" s="299" t="s">
        <v>3270</v>
      </c>
      <c r="J192"/>
      <c r="K192"/>
      <c r="L192"/>
    </row>
    <row r="193" spans="1:12" ht="26" customHeight="1">
      <c r="A193" s="295" t="s">
        <v>3387</v>
      </c>
      <c r="B193" s="299" t="s">
        <v>3407</v>
      </c>
      <c r="C193" s="299" t="s">
        <v>3316</v>
      </c>
      <c r="D193" s="300"/>
      <c r="E193" s="295" t="s">
        <v>3434</v>
      </c>
      <c r="F193" s="299" t="s">
        <v>3264</v>
      </c>
      <c r="G193" s="299" t="s">
        <v>3263</v>
      </c>
      <c r="H193" s="299" t="s">
        <v>3270</v>
      </c>
      <c r="J193"/>
      <c r="K193"/>
      <c r="L193"/>
    </row>
    <row r="194" spans="1:12" ht="26" customHeight="1">
      <c r="A194" s="295" t="s">
        <v>3388</v>
      </c>
      <c r="B194" s="299" t="s">
        <v>3407</v>
      </c>
      <c r="C194" s="299" t="s">
        <v>3316</v>
      </c>
      <c r="D194" s="300"/>
      <c r="E194" s="295" t="s">
        <v>3379</v>
      </c>
      <c r="F194" s="299" t="s">
        <v>3264</v>
      </c>
      <c r="G194" s="299" t="s">
        <v>3263</v>
      </c>
      <c r="H194" s="299" t="s">
        <v>3270</v>
      </c>
      <c r="J194"/>
      <c r="K194"/>
      <c r="L194"/>
    </row>
    <row r="195" spans="1:12" ht="26" customHeight="1">
      <c r="A195" s="295" t="s">
        <v>3389</v>
      </c>
      <c r="B195" s="299" t="s">
        <v>3407</v>
      </c>
      <c r="C195" s="299" t="s">
        <v>3316</v>
      </c>
      <c r="D195" s="300"/>
      <c r="E195" s="295" t="s">
        <v>3435</v>
      </c>
      <c r="F195" s="299" t="s">
        <v>3264</v>
      </c>
      <c r="G195" s="299" t="s">
        <v>3263</v>
      </c>
      <c r="H195" s="299" t="s">
        <v>3270</v>
      </c>
      <c r="J195"/>
      <c r="K195"/>
      <c r="L195"/>
    </row>
    <row r="196" spans="1:12" ht="26" customHeight="1">
      <c r="A196" s="295" t="s">
        <v>3376</v>
      </c>
      <c r="B196" s="299" t="s">
        <v>3407</v>
      </c>
      <c r="C196" s="299" t="s">
        <v>3316</v>
      </c>
      <c r="D196" s="300"/>
      <c r="E196" s="295" t="s">
        <v>3436</v>
      </c>
      <c r="F196" s="299" t="s">
        <v>3265</v>
      </c>
      <c r="G196" s="299" t="s">
        <v>3264</v>
      </c>
      <c r="H196" s="299" t="s">
        <v>3316</v>
      </c>
      <c r="J196"/>
      <c r="K196"/>
      <c r="L196"/>
    </row>
    <row r="197" spans="1:12" ht="26" customHeight="1">
      <c r="A197" s="295" t="s">
        <v>3427</v>
      </c>
      <c r="B197" s="299" t="s">
        <v>3406</v>
      </c>
      <c r="C197" s="299" t="s">
        <v>3317</v>
      </c>
      <c r="D197" s="300"/>
      <c r="E197" s="295" t="s">
        <v>3437</v>
      </c>
      <c r="F197" s="299" t="s">
        <v>3265</v>
      </c>
      <c r="G197" s="299" t="s">
        <v>3264</v>
      </c>
      <c r="H197" s="299" t="s">
        <v>3316</v>
      </c>
      <c r="J197"/>
      <c r="K197"/>
      <c r="L197"/>
    </row>
    <row r="198" spans="1:12" ht="26" customHeight="1">
      <c r="A198" s="295" t="s">
        <v>3378</v>
      </c>
      <c r="B198" s="299" t="s">
        <v>3407</v>
      </c>
      <c r="C198" s="299" t="s">
        <v>3270</v>
      </c>
      <c r="D198" s="300"/>
      <c r="E198" s="295" t="s">
        <v>3438</v>
      </c>
      <c r="F198" s="299" t="s">
        <v>3265</v>
      </c>
      <c r="G198" s="299" t="s">
        <v>3264</v>
      </c>
      <c r="H198" s="299" t="s">
        <v>3316</v>
      </c>
      <c r="J198"/>
      <c r="K198"/>
      <c r="L198"/>
    </row>
    <row r="199" spans="1:12" ht="26" customHeight="1">
      <c r="A199" s="295" t="s">
        <v>3430</v>
      </c>
      <c r="B199" s="299" t="s">
        <v>3407</v>
      </c>
      <c r="C199" s="299" t="s">
        <v>3316</v>
      </c>
      <c r="D199" s="300"/>
      <c r="E199" s="295" t="s">
        <v>3377</v>
      </c>
      <c r="F199" s="299" t="s">
        <v>3264</v>
      </c>
      <c r="G199" s="299" t="s">
        <v>3263</v>
      </c>
      <c r="H199" s="299" t="s">
        <v>3270</v>
      </c>
      <c r="J199"/>
      <c r="K199"/>
      <c r="L199"/>
    </row>
    <row r="200" spans="1:12" ht="26" customHeight="1">
      <c r="A200" s="295" t="s">
        <v>3431</v>
      </c>
      <c r="B200" s="299" t="s">
        <v>3406</v>
      </c>
      <c r="C200" s="299" t="s">
        <v>3317</v>
      </c>
      <c r="D200" s="300"/>
      <c r="E200" s="295" t="s">
        <v>3383</v>
      </c>
      <c r="F200" s="299" t="s">
        <v>3264</v>
      </c>
      <c r="G200" s="299" t="s">
        <v>3263</v>
      </c>
      <c r="H200" s="299" t="s">
        <v>3270</v>
      </c>
      <c r="J200"/>
      <c r="K200"/>
      <c r="L200"/>
    </row>
    <row r="201" spans="1:12" ht="26" customHeight="1">
      <c r="A201" s="295" t="s">
        <v>3432</v>
      </c>
      <c r="B201" s="299" t="s">
        <v>3407</v>
      </c>
      <c r="C201" s="299" t="s">
        <v>3316</v>
      </c>
      <c r="D201" s="300"/>
      <c r="E201" s="295" t="s">
        <v>3384</v>
      </c>
      <c r="F201" s="299" t="s">
        <v>3264</v>
      </c>
      <c r="G201" s="299" t="s">
        <v>3263</v>
      </c>
      <c r="H201" s="299" t="s">
        <v>3270</v>
      </c>
      <c r="J201"/>
      <c r="K201"/>
      <c r="L201"/>
    </row>
    <row r="202" spans="1:12" ht="26" customHeight="1">
      <c r="A202" s="295" t="s">
        <v>3433</v>
      </c>
      <c r="B202" s="299" t="s">
        <v>3407</v>
      </c>
      <c r="C202" s="299" t="s">
        <v>3316</v>
      </c>
      <c r="D202" s="300"/>
      <c r="E202" s="295" t="s">
        <v>3439</v>
      </c>
      <c r="F202" s="299" t="s">
        <v>3265</v>
      </c>
      <c r="G202" s="299" t="s">
        <v>3264</v>
      </c>
      <c r="H202" s="299" t="s">
        <v>3316</v>
      </c>
      <c r="J202"/>
      <c r="K202"/>
      <c r="L202"/>
    </row>
    <row r="203" spans="1:12" ht="26" customHeight="1">
      <c r="A203" s="295" t="s">
        <v>3434</v>
      </c>
      <c r="B203" s="299" t="s">
        <v>3407</v>
      </c>
      <c r="C203" s="299" t="s">
        <v>3316</v>
      </c>
      <c r="D203" s="300"/>
      <c r="E203" s="295" t="s">
        <v>3380</v>
      </c>
      <c r="F203" s="299" t="s">
        <v>3264</v>
      </c>
      <c r="G203" s="299" t="s">
        <v>3263</v>
      </c>
      <c r="H203" s="299" t="s">
        <v>3270</v>
      </c>
      <c r="J203"/>
      <c r="K203"/>
      <c r="L203"/>
    </row>
    <row r="204" spans="1:12" ht="26" customHeight="1">
      <c r="A204" s="295" t="s">
        <v>3379</v>
      </c>
      <c r="B204" s="299" t="s">
        <v>3407</v>
      </c>
      <c r="C204" s="299" t="s">
        <v>3316</v>
      </c>
      <c r="D204" s="300"/>
      <c r="E204" s="295" t="s">
        <v>3381</v>
      </c>
      <c r="F204" s="299" t="s">
        <v>3264</v>
      </c>
      <c r="G204" s="299" t="s">
        <v>3263</v>
      </c>
      <c r="H204" s="299" t="s">
        <v>3270</v>
      </c>
      <c r="J204"/>
      <c r="K204"/>
      <c r="L204"/>
    </row>
    <row r="205" spans="1:12" ht="26" customHeight="1">
      <c r="A205" s="295" t="s">
        <v>3435</v>
      </c>
      <c r="B205" s="299" t="s">
        <v>3407</v>
      </c>
      <c r="C205" s="299" t="s">
        <v>3316</v>
      </c>
      <c r="D205" s="300"/>
      <c r="E205" s="295" t="s">
        <v>3440</v>
      </c>
      <c r="F205" s="299" t="s">
        <v>3265</v>
      </c>
      <c r="G205" s="299" t="s">
        <v>3264</v>
      </c>
      <c r="H205" s="299" t="s">
        <v>3316</v>
      </c>
      <c r="J205"/>
      <c r="K205"/>
      <c r="L205"/>
    </row>
    <row r="206" spans="1:12" ht="26" customHeight="1">
      <c r="A206" s="295" t="s">
        <v>3436</v>
      </c>
      <c r="B206" s="299" t="s">
        <v>3406</v>
      </c>
      <c r="C206" s="299" t="s">
        <v>3316</v>
      </c>
      <c r="D206" s="300"/>
      <c r="E206" s="295" t="s">
        <v>3441</v>
      </c>
      <c r="F206" s="299" t="s">
        <v>3264</v>
      </c>
      <c r="G206" s="299" t="s">
        <v>3263</v>
      </c>
      <c r="H206" s="299" t="s">
        <v>3270</v>
      </c>
      <c r="J206"/>
      <c r="K206"/>
      <c r="L206"/>
    </row>
    <row r="207" spans="1:12" ht="26" customHeight="1">
      <c r="A207" s="295" t="s">
        <v>3437</v>
      </c>
      <c r="B207" s="299" t="s">
        <v>3406</v>
      </c>
      <c r="C207" s="299" t="s">
        <v>3316</v>
      </c>
      <c r="D207" s="300"/>
      <c r="E207" s="295" t="s">
        <v>3442</v>
      </c>
      <c r="F207" s="299" t="s">
        <v>3264</v>
      </c>
      <c r="G207" s="299" t="s">
        <v>3263</v>
      </c>
      <c r="H207" s="299" t="s">
        <v>3270</v>
      </c>
      <c r="J207"/>
      <c r="K207"/>
      <c r="L207"/>
    </row>
    <row r="208" spans="1:12" ht="26" customHeight="1">
      <c r="A208" s="295" t="s">
        <v>3438</v>
      </c>
      <c r="B208" s="299" t="s">
        <v>3406</v>
      </c>
      <c r="C208" s="299" t="s">
        <v>3316</v>
      </c>
      <c r="D208" s="300"/>
      <c r="E208" s="295" t="s">
        <v>3443</v>
      </c>
      <c r="F208" s="299" t="s">
        <v>3265</v>
      </c>
      <c r="G208" s="299" t="s">
        <v>3264</v>
      </c>
      <c r="H208" s="299" t="s">
        <v>3316</v>
      </c>
      <c r="J208"/>
      <c r="K208"/>
      <c r="L208"/>
    </row>
    <row r="209" spans="1:12" ht="26" customHeight="1">
      <c r="A209" s="295" t="s">
        <v>3377</v>
      </c>
      <c r="B209" s="299" t="s">
        <v>3407</v>
      </c>
      <c r="C209" s="299" t="s">
        <v>3316</v>
      </c>
      <c r="D209" s="300"/>
      <c r="E209" s="295" t="s">
        <v>3444</v>
      </c>
      <c r="F209" s="299" t="s">
        <v>3264</v>
      </c>
      <c r="G209" s="299" t="s">
        <v>3263</v>
      </c>
      <c r="H209" s="299" t="s">
        <v>3270</v>
      </c>
      <c r="J209"/>
      <c r="K209"/>
      <c r="L209"/>
    </row>
    <row r="210" spans="1:12" ht="26" customHeight="1">
      <c r="A210" s="295" t="s">
        <v>3383</v>
      </c>
      <c r="B210" s="299" t="s">
        <v>3407</v>
      </c>
      <c r="C210" s="299" t="s">
        <v>3316</v>
      </c>
      <c r="D210" s="300"/>
      <c r="E210" s="295" t="s">
        <v>3445</v>
      </c>
      <c r="F210" s="299" t="s">
        <v>3265</v>
      </c>
      <c r="G210" s="299" t="s">
        <v>3264</v>
      </c>
      <c r="H210" s="299" t="s">
        <v>3316</v>
      </c>
      <c r="J210"/>
      <c r="K210"/>
      <c r="L210"/>
    </row>
    <row r="211" spans="1:12" ht="26" customHeight="1">
      <c r="A211" s="295" t="s">
        <v>3384</v>
      </c>
      <c r="B211" s="299" t="s">
        <v>3407</v>
      </c>
      <c r="C211" s="299" t="s">
        <v>3316</v>
      </c>
      <c r="D211" s="300"/>
      <c r="E211" s="295" t="s">
        <v>3446</v>
      </c>
      <c r="F211" s="299" t="s">
        <v>3264</v>
      </c>
      <c r="G211" s="299" t="s">
        <v>3263</v>
      </c>
      <c r="H211" s="299" t="s">
        <v>3270</v>
      </c>
      <c r="J211"/>
      <c r="K211"/>
      <c r="L211"/>
    </row>
    <row r="212" spans="1:12" ht="26" customHeight="1">
      <c r="A212" s="295" t="s">
        <v>3439</v>
      </c>
      <c r="B212" s="299" t="s">
        <v>3406</v>
      </c>
      <c r="C212" s="299" t="s">
        <v>3317</v>
      </c>
      <c r="D212" s="300"/>
      <c r="E212" s="295" t="s">
        <v>3447</v>
      </c>
      <c r="F212" s="299" t="s">
        <v>3265</v>
      </c>
      <c r="G212" s="299" t="s">
        <v>3264</v>
      </c>
      <c r="H212" s="299" t="s">
        <v>3316</v>
      </c>
      <c r="J212"/>
      <c r="K212"/>
      <c r="L212"/>
    </row>
    <row r="213" spans="1:12" ht="26" customHeight="1">
      <c r="A213" s="295" t="s">
        <v>3380</v>
      </c>
      <c r="B213" s="299" t="s">
        <v>3407</v>
      </c>
      <c r="C213" s="299" t="s">
        <v>3316</v>
      </c>
      <c r="D213" s="300"/>
      <c r="E213" s="295" t="s">
        <v>3448</v>
      </c>
      <c r="F213" s="299" t="s">
        <v>3265</v>
      </c>
      <c r="G213" s="299" t="s">
        <v>3264</v>
      </c>
      <c r="H213" s="299" t="s">
        <v>3316</v>
      </c>
      <c r="J213"/>
      <c r="K213"/>
      <c r="L213"/>
    </row>
    <row r="214" spans="1:12" ht="26" customHeight="1">
      <c r="A214" s="295" t="s">
        <v>3381</v>
      </c>
      <c r="B214" s="299" t="s">
        <v>3407</v>
      </c>
      <c r="C214" s="299" t="s">
        <v>3316</v>
      </c>
      <c r="D214" s="300"/>
      <c r="E214" s="295" t="s">
        <v>3449</v>
      </c>
      <c r="F214" s="299" t="s">
        <v>3265</v>
      </c>
      <c r="G214" s="299" t="s">
        <v>3264</v>
      </c>
      <c r="H214" s="299" t="s">
        <v>3316</v>
      </c>
      <c r="J214"/>
      <c r="K214"/>
      <c r="L214"/>
    </row>
    <row r="215" spans="1:12" ht="26" customHeight="1">
      <c r="A215" s="295" t="s">
        <v>3440</v>
      </c>
      <c r="B215" s="299" t="s">
        <v>3406</v>
      </c>
      <c r="C215" s="299" t="s">
        <v>3316</v>
      </c>
      <c r="D215" s="300"/>
      <c r="E215" s="295" t="s">
        <v>3450</v>
      </c>
      <c r="F215" s="299" t="s">
        <v>3264</v>
      </c>
      <c r="G215" s="299" t="s">
        <v>3263</v>
      </c>
      <c r="H215" s="299" t="s">
        <v>3270</v>
      </c>
      <c r="J215" s="300"/>
      <c r="K215" s="300"/>
      <c r="L215" s="300"/>
    </row>
    <row r="216" spans="1:12" ht="26" customHeight="1">
      <c r="A216" s="295" t="s">
        <v>3441</v>
      </c>
      <c r="B216" s="299" t="s">
        <v>3407</v>
      </c>
      <c r="C216" s="299" t="s">
        <v>3316</v>
      </c>
      <c r="D216" s="300"/>
      <c r="E216" s="295" t="s">
        <v>3451</v>
      </c>
      <c r="F216" s="299" t="s">
        <v>3264</v>
      </c>
      <c r="G216" s="299" t="s">
        <v>3263</v>
      </c>
      <c r="H216" s="299" t="s">
        <v>3270</v>
      </c>
      <c r="J216" s="300"/>
      <c r="K216" s="300"/>
      <c r="L216" s="300"/>
    </row>
    <row r="217" spans="1:12" ht="26" customHeight="1">
      <c r="A217" s="295" t="s">
        <v>3442</v>
      </c>
      <c r="B217" s="299" t="s">
        <v>3407</v>
      </c>
      <c r="C217" s="299" t="s">
        <v>3316</v>
      </c>
      <c r="D217" s="300"/>
      <c r="E217" s="295" t="s">
        <v>3374</v>
      </c>
      <c r="F217" s="299" t="s">
        <v>3264</v>
      </c>
      <c r="G217" s="299" t="s">
        <v>3263</v>
      </c>
      <c r="H217" s="299" t="s">
        <v>3270</v>
      </c>
      <c r="J217" s="300"/>
      <c r="K217" s="300"/>
      <c r="L217" s="300"/>
    </row>
    <row r="218" spans="1:12" ht="26" customHeight="1">
      <c r="A218" s="295" t="s">
        <v>3443</v>
      </c>
      <c r="B218" s="299" t="s">
        <v>3406</v>
      </c>
      <c r="C218" s="299" t="s">
        <v>3316</v>
      </c>
      <c r="D218" s="300"/>
      <c r="E218" s="295" t="s">
        <v>3452</v>
      </c>
      <c r="F218" s="299" t="s">
        <v>3265</v>
      </c>
      <c r="G218" s="299" t="s">
        <v>3264</v>
      </c>
      <c r="H218" s="299" t="s">
        <v>3316</v>
      </c>
      <c r="J218" s="300"/>
      <c r="K218" s="300"/>
      <c r="L218" s="300"/>
    </row>
    <row r="219" spans="1:12" ht="26" customHeight="1">
      <c r="A219" s="295" t="s">
        <v>3444</v>
      </c>
      <c r="B219" s="299" t="s">
        <v>3407</v>
      </c>
      <c r="C219" s="299" t="s">
        <v>3316</v>
      </c>
      <c r="D219" s="300"/>
      <c r="E219" s="295" t="s">
        <v>3382</v>
      </c>
      <c r="F219" s="299" t="s">
        <v>3264</v>
      </c>
      <c r="G219" s="299" t="s">
        <v>3263</v>
      </c>
      <c r="H219" s="299" t="s">
        <v>3270</v>
      </c>
      <c r="J219" s="300"/>
      <c r="K219" s="300"/>
      <c r="L219" s="300"/>
    </row>
    <row r="220" spans="1:12" ht="26" customHeight="1">
      <c r="A220" s="295" t="s">
        <v>3445</v>
      </c>
      <c r="B220" s="299" t="s">
        <v>3406</v>
      </c>
      <c r="C220" s="299" t="s">
        <v>3317</v>
      </c>
      <c r="D220" s="300"/>
      <c r="E220" s="295" t="s">
        <v>3453</v>
      </c>
      <c r="F220" s="299" t="s">
        <v>3265</v>
      </c>
      <c r="G220" s="299" t="s">
        <v>3264</v>
      </c>
      <c r="H220" s="299" t="s">
        <v>3316</v>
      </c>
      <c r="J220" s="300"/>
      <c r="K220" s="300"/>
      <c r="L220" s="300"/>
    </row>
    <row r="221" spans="1:12" ht="26" customHeight="1">
      <c r="A221" s="295" t="s">
        <v>3446</v>
      </c>
      <c r="B221" s="299" t="s">
        <v>3407</v>
      </c>
      <c r="C221" s="299" t="s">
        <v>3316</v>
      </c>
      <c r="D221" s="300"/>
      <c r="E221" s="295" t="s">
        <v>3454</v>
      </c>
      <c r="F221" s="299" t="s">
        <v>3264</v>
      </c>
      <c r="G221" s="299" t="s">
        <v>3263</v>
      </c>
      <c r="H221" s="299" t="s">
        <v>3270</v>
      </c>
      <c r="J221" s="300"/>
      <c r="K221" s="300"/>
      <c r="L221" s="300"/>
    </row>
    <row r="222" spans="1:12" ht="26" customHeight="1">
      <c r="A222" s="295" t="s">
        <v>3447</v>
      </c>
      <c r="B222" s="299" t="s">
        <v>3406</v>
      </c>
      <c r="C222" s="299" t="s">
        <v>3316</v>
      </c>
      <c r="D222" s="300"/>
      <c r="E222" s="295" t="s">
        <v>3455</v>
      </c>
      <c r="F222" s="299" t="s">
        <v>3264</v>
      </c>
      <c r="G222" s="299" t="s">
        <v>3263</v>
      </c>
      <c r="H222" s="299" t="s">
        <v>3270</v>
      </c>
      <c r="J222" s="300"/>
      <c r="K222" s="300"/>
      <c r="L222" s="300"/>
    </row>
    <row r="223" spans="1:12" ht="26" customHeight="1">
      <c r="A223" s="295" t="s">
        <v>3448</v>
      </c>
      <c r="B223" s="299" t="s">
        <v>3406</v>
      </c>
      <c r="C223" s="299" t="s">
        <v>3316</v>
      </c>
      <c r="D223" s="300"/>
      <c r="E223" s="295" t="s">
        <v>3456</v>
      </c>
      <c r="F223" s="299" t="s">
        <v>3264</v>
      </c>
      <c r="G223" s="299" t="s">
        <v>3263</v>
      </c>
      <c r="H223" s="299" t="s">
        <v>3270</v>
      </c>
      <c r="J223" s="300"/>
      <c r="K223" s="300"/>
      <c r="L223" s="300"/>
    </row>
    <row r="224" spans="1:12" ht="26" customHeight="1">
      <c r="A224" s="295" t="s">
        <v>3449</v>
      </c>
      <c r="B224" s="299" t="s">
        <v>3406</v>
      </c>
      <c r="C224" s="299" t="s">
        <v>3316</v>
      </c>
      <c r="D224" s="300"/>
      <c r="E224" s="295" t="s">
        <v>3457</v>
      </c>
      <c r="F224" s="299" t="s">
        <v>3265</v>
      </c>
      <c r="G224" s="299" t="s">
        <v>3264</v>
      </c>
      <c r="H224" s="299" t="s">
        <v>3316</v>
      </c>
      <c r="J224" s="300"/>
      <c r="K224" s="300"/>
      <c r="L224" s="300"/>
    </row>
    <row r="225" spans="1:12" ht="26" customHeight="1">
      <c r="A225" s="295" t="s">
        <v>3450</v>
      </c>
      <c r="B225" s="299" t="s">
        <v>3407</v>
      </c>
      <c r="C225" s="299" t="s">
        <v>3316</v>
      </c>
      <c r="D225" s="300"/>
      <c r="E225" s="295" t="s">
        <v>3366</v>
      </c>
      <c r="F225" s="299" t="s">
        <v>3264</v>
      </c>
      <c r="G225" s="299" t="s">
        <v>3263</v>
      </c>
      <c r="H225" s="299" t="s">
        <v>3270</v>
      </c>
      <c r="J225" s="300"/>
      <c r="K225" s="300"/>
      <c r="L225" s="300"/>
    </row>
    <row r="226" spans="1:12" ht="26" customHeight="1">
      <c r="A226" s="295" t="s">
        <v>3451</v>
      </c>
      <c r="B226" s="299" t="s">
        <v>3407</v>
      </c>
      <c r="C226" s="299" t="s">
        <v>3316</v>
      </c>
      <c r="D226" s="300"/>
      <c r="E226" s="295" t="s">
        <v>3367</v>
      </c>
      <c r="F226" s="299" t="s">
        <v>3264</v>
      </c>
      <c r="G226" s="299" t="s">
        <v>3263</v>
      </c>
      <c r="H226" s="299" t="s">
        <v>3270</v>
      </c>
      <c r="J226" s="300"/>
      <c r="K226" s="300"/>
      <c r="L226" s="300"/>
    </row>
    <row r="227" spans="1:12" ht="26" customHeight="1">
      <c r="A227" s="295" t="s">
        <v>3374</v>
      </c>
      <c r="B227" s="299" t="s">
        <v>3407</v>
      </c>
      <c r="C227" s="299" t="s">
        <v>3316</v>
      </c>
      <c r="D227" s="300"/>
      <c r="E227" s="295" t="s">
        <v>3363</v>
      </c>
      <c r="F227" s="299" t="s">
        <v>3265</v>
      </c>
      <c r="G227" s="299" t="s">
        <v>3264</v>
      </c>
      <c r="H227" s="299" t="s">
        <v>3316</v>
      </c>
      <c r="J227" s="300"/>
      <c r="K227" s="300"/>
      <c r="L227" s="300"/>
    </row>
    <row r="228" spans="1:12" ht="26" customHeight="1">
      <c r="A228" s="295" t="s">
        <v>3452</v>
      </c>
      <c r="B228" s="299" t="s">
        <v>3406</v>
      </c>
      <c r="C228" s="299" t="s">
        <v>3316</v>
      </c>
      <c r="D228" s="300"/>
      <c r="E228" s="295" t="s">
        <v>3458</v>
      </c>
      <c r="F228" s="299" t="s">
        <v>3265</v>
      </c>
      <c r="G228" s="299" t="s">
        <v>3264</v>
      </c>
      <c r="H228" s="299" t="s">
        <v>3316</v>
      </c>
      <c r="J228" s="300"/>
      <c r="K228" s="300"/>
      <c r="L228" s="300"/>
    </row>
    <row r="229" spans="1:12" ht="26" customHeight="1">
      <c r="A229" s="295" t="s">
        <v>3382</v>
      </c>
      <c r="B229" s="299" t="s">
        <v>3407</v>
      </c>
      <c r="C229" s="299" t="s">
        <v>3270</v>
      </c>
      <c r="D229" s="300"/>
      <c r="E229" s="295" t="s">
        <v>3459</v>
      </c>
      <c r="F229" s="299" t="s">
        <v>3265</v>
      </c>
      <c r="G229" s="299" t="s">
        <v>3264</v>
      </c>
      <c r="H229" s="299" t="s">
        <v>3316</v>
      </c>
      <c r="J229" s="300"/>
      <c r="K229" s="300"/>
      <c r="L229" s="300"/>
    </row>
    <row r="230" spans="1:12" ht="26" customHeight="1">
      <c r="A230" s="295" t="s">
        <v>3453</v>
      </c>
      <c r="B230" s="299" t="s">
        <v>3406</v>
      </c>
      <c r="C230" s="299" t="s">
        <v>3317</v>
      </c>
      <c r="D230" s="300"/>
      <c r="E230" s="295" t="s">
        <v>3364</v>
      </c>
      <c r="F230" s="299" t="s">
        <v>3264</v>
      </c>
      <c r="G230" s="299" t="s">
        <v>3263</v>
      </c>
      <c r="H230" s="299" t="s">
        <v>3270</v>
      </c>
      <c r="J230" s="300"/>
      <c r="K230" s="300"/>
      <c r="L230" s="300"/>
    </row>
    <row r="231" spans="1:12" ht="26" customHeight="1">
      <c r="A231" s="295" t="s">
        <v>3454</v>
      </c>
      <c r="B231" s="299" t="s">
        <v>3407</v>
      </c>
      <c r="C231" s="299" t="s">
        <v>3316</v>
      </c>
      <c r="D231" s="300"/>
      <c r="E231" s="295" t="s">
        <v>3365</v>
      </c>
      <c r="F231" s="299" t="s">
        <v>3264</v>
      </c>
      <c r="G231" s="299" t="s">
        <v>3263</v>
      </c>
      <c r="H231" s="299" t="s">
        <v>3270</v>
      </c>
      <c r="J231" s="300"/>
      <c r="K231" s="300"/>
      <c r="L231" s="300"/>
    </row>
    <row r="232" spans="1:12" ht="26" customHeight="1">
      <c r="A232" s="295" t="s">
        <v>3455</v>
      </c>
      <c r="B232" s="299" t="s">
        <v>3407</v>
      </c>
      <c r="C232" s="299" t="s">
        <v>3270</v>
      </c>
      <c r="D232" s="300"/>
      <c r="E232" s="295" t="s">
        <v>3460</v>
      </c>
      <c r="F232" s="299" t="s">
        <v>3264</v>
      </c>
      <c r="G232" s="299" t="s">
        <v>3263</v>
      </c>
      <c r="H232" s="299" t="s">
        <v>3270</v>
      </c>
      <c r="J232" s="300"/>
      <c r="K232" s="300"/>
      <c r="L232" s="300"/>
    </row>
    <row r="233" spans="1:12" ht="26" customHeight="1">
      <c r="A233" s="295" t="s">
        <v>3456</v>
      </c>
      <c r="B233" s="299" t="s">
        <v>3407</v>
      </c>
      <c r="C233" s="299" t="s">
        <v>3316</v>
      </c>
      <c r="D233" s="300"/>
      <c r="E233" s="295" t="s">
        <v>3368</v>
      </c>
      <c r="F233" s="299" t="s">
        <v>3265</v>
      </c>
      <c r="G233" s="299" t="s">
        <v>3264</v>
      </c>
      <c r="H233" s="299" t="s">
        <v>3316</v>
      </c>
      <c r="J233" s="300"/>
      <c r="K233" s="300"/>
      <c r="L233" s="300"/>
    </row>
    <row r="234" spans="1:12" ht="26" customHeight="1">
      <c r="A234" s="295" t="s">
        <v>3457</v>
      </c>
      <c r="B234" s="299" t="s">
        <v>3406</v>
      </c>
      <c r="C234" s="299" t="s">
        <v>3316</v>
      </c>
      <c r="D234" s="300"/>
      <c r="E234" s="295" t="s">
        <v>3461</v>
      </c>
      <c r="F234" s="299" t="s">
        <v>3264</v>
      </c>
      <c r="G234" s="299" t="s">
        <v>3263</v>
      </c>
      <c r="H234" s="299" t="s">
        <v>3270</v>
      </c>
      <c r="J234" s="300"/>
      <c r="K234" s="300"/>
      <c r="L234" s="300"/>
    </row>
    <row r="235" spans="1:12" ht="26" customHeight="1">
      <c r="A235" s="295" t="s">
        <v>3366</v>
      </c>
      <c r="B235" s="299" t="s">
        <v>3407</v>
      </c>
      <c r="C235" s="299" t="s">
        <v>3270</v>
      </c>
      <c r="D235" s="300"/>
      <c r="E235" s="295" t="s">
        <v>3462</v>
      </c>
      <c r="F235" s="299" t="s">
        <v>3265</v>
      </c>
      <c r="G235" s="299" t="s">
        <v>3264</v>
      </c>
      <c r="H235" s="299" t="s">
        <v>3316</v>
      </c>
      <c r="J235" s="300"/>
      <c r="K235" s="300"/>
      <c r="L235" s="300"/>
    </row>
    <row r="236" spans="1:12" ht="26" customHeight="1">
      <c r="A236" s="295" t="s">
        <v>3367</v>
      </c>
      <c r="B236" s="299" t="s">
        <v>3407</v>
      </c>
      <c r="C236" s="299" t="s">
        <v>3316</v>
      </c>
      <c r="D236" s="300"/>
      <c r="E236" s="295" t="s">
        <v>3463</v>
      </c>
      <c r="F236" s="299" t="s">
        <v>3264</v>
      </c>
      <c r="G236" s="299" t="s">
        <v>3263</v>
      </c>
      <c r="H236" s="299" t="s">
        <v>3270</v>
      </c>
      <c r="J236" s="300"/>
      <c r="K236" s="300"/>
      <c r="L236" s="300"/>
    </row>
    <row r="237" spans="1:12" ht="26" customHeight="1">
      <c r="A237" s="295" t="s">
        <v>3363</v>
      </c>
      <c r="B237" s="299" t="s">
        <v>3406</v>
      </c>
      <c r="C237" s="299" t="s">
        <v>3316</v>
      </c>
      <c r="D237" s="300"/>
      <c r="E237" s="295" t="s">
        <v>3361</v>
      </c>
      <c r="F237" s="299" t="s">
        <v>3265</v>
      </c>
      <c r="G237" s="299" t="s">
        <v>3264</v>
      </c>
      <c r="H237" s="299" t="s">
        <v>3316</v>
      </c>
      <c r="J237" s="300"/>
      <c r="K237" s="300"/>
      <c r="L237" s="300"/>
    </row>
    <row r="238" spans="1:12" ht="26" customHeight="1">
      <c r="A238" s="295" t="s">
        <v>3458</v>
      </c>
      <c r="B238" s="299" t="s">
        <v>3406</v>
      </c>
      <c r="C238" s="299" t="s">
        <v>3316</v>
      </c>
      <c r="D238" s="300"/>
      <c r="E238" s="295" t="s">
        <v>3360</v>
      </c>
      <c r="F238" s="299" t="s">
        <v>3265</v>
      </c>
      <c r="G238" s="299" t="s">
        <v>3264</v>
      </c>
      <c r="H238" s="299" t="s">
        <v>3316</v>
      </c>
      <c r="J238" s="300"/>
      <c r="K238" s="300"/>
      <c r="L238" s="300"/>
    </row>
    <row r="239" spans="1:12" ht="26" customHeight="1">
      <c r="A239" s="295" t="s">
        <v>3459</v>
      </c>
      <c r="B239" s="299" t="s">
        <v>3406</v>
      </c>
      <c r="C239" s="299" t="s">
        <v>3316</v>
      </c>
      <c r="D239" s="300"/>
      <c r="E239" s="295" t="s">
        <v>3464</v>
      </c>
      <c r="F239" s="299" t="s">
        <v>3264</v>
      </c>
      <c r="G239" s="299" t="s">
        <v>3263</v>
      </c>
      <c r="H239" s="299" t="s">
        <v>3270</v>
      </c>
      <c r="J239" s="300"/>
      <c r="K239" s="300"/>
      <c r="L239" s="300"/>
    </row>
    <row r="240" spans="1:12" ht="26" customHeight="1">
      <c r="A240" s="295" t="s">
        <v>3364</v>
      </c>
      <c r="B240" s="299" t="s">
        <v>3407</v>
      </c>
      <c r="C240" s="299" t="s">
        <v>3316</v>
      </c>
      <c r="D240" s="300"/>
      <c r="E240" s="295" t="s">
        <v>3465</v>
      </c>
      <c r="F240" s="299" t="s">
        <v>3264</v>
      </c>
      <c r="G240" s="299" t="s">
        <v>3263</v>
      </c>
      <c r="H240" s="299" t="s">
        <v>3270</v>
      </c>
      <c r="J240" s="300"/>
      <c r="K240" s="300"/>
      <c r="L240" s="300"/>
    </row>
    <row r="241" spans="1:13" ht="26" customHeight="1">
      <c r="A241" s="295" t="s">
        <v>3365</v>
      </c>
      <c r="B241" s="299" t="s">
        <v>3407</v>
      </c>
      <c r="C241" s="299" t="s">
        <v>3316</v>
      </c>
      <c r="D241" s="300"/>
      <c r="E241" s="295" t="s">
        <v>3350</v>
      </c>
      <c r="F241" s="299" t="s">
        <v>3264</v>
      </c>
      <c r="G241" s="299" t="s">
        <v>3263</v>
      </c>
      <c r="H241" s="299" t="s">
        <v>3270</v>
      </c>
      <c r="J241" s="300"/>
      <c r="K241" s="300"/>
      <c r="L241" s="300"/>
    </row>
    <row r="242" spans="1:13" ht="26" customHeight="1">
      <c r="A242" s="295" t="s">
        <v>3460</v>
      </c>
      <c r="B242" s="299" t="s">
        <v>3407</v>
      </c>
      <c r="C242" s="299" t="s">
        <v>3316</v>
      </c>
      <c r="D242" s="300"/>
      <c r="E242" s="295" t="s">
        <v>3466</v>
      </c>
      <c r="F242" s="299" t="s">
        <v>3264</v>
      </c>
      <c r="G242" s="299" t="s">
        <v>3263</v>
      </c>
      <c r="H242" s="299" t="s">
        <v>3270</v>
      </c>
      <c r="J242" s="300"/>
      <c r="K242" s="300"/>
      <c r="L242" s="300"/>
    </row>
    <row r="243" spans="1:13" ht="26" customHeight="1">
      <c r="A243" s="295" t="s">
        <v>3368</v>
      </c>
      <c r="B243" s="299" t="s">
        <v>3406</v>
      </c>
      <c r="C243" s="299" t="s">
        <v>3316</v>
      </c>
      <c r="D243" s="300"/>
      <c r="E243" s="295" t="s">
        <v>3467</v>
      </c>
      <c r="F243" s="299" t="s">
        <v>3264</v>
      </c>
      <c r="G243" s="299" t="s">
        <v>3263</v>
      </c>
      <c r="H243" s="299" t="s">
        <v>3270</v>
      </c>
      <c r="J243" s="300"/>
      <c r="K243" s="300"/>
      <c r="L243" s="300"/>
    </row>
    <row r="244" spans="1:13" ht="26" customHeight="1">
      <c r="A244" s="295" t="s">
        <v>3461</v>
      </c>
      <c r="B244" s="299" t="s">
        <v>3407</v>
      </c>
      <c r="C244" s="299" t="s">
        <v>3316</v>
      </c>
      <c r="D244" s="300"/>
      <c r="E244" s="295" t="s">
        <v>3468</v>
      </c>
      <c r="F244" s="299" t="s">
        <v>3264</v>
      </c>
      <c r="G244" s="299" t="s">
        <v>3263</v>
      </c>
      <c r="H244" s="299" t="s">
        <v>3270</v>
      </c>
      <c r="J244" s="300"/>
      <c r="K244" s="300"/>
      <c r="L244" s="300"/>
    </row>
    <row r="245" spans="1:13" ht="26" customHeight="1">
      <c r="A245" s="295" t="s">
        <v>3462</v>
      </c>
      <c r="B245" s="299" t="s">
        <v>3406</v>
      </c>
      <c r="C245" s="299" t="s">
        <v>3317</v>
      </c>
      <c r="D245" s="300"/>
      <c r="E245" s="295" t="s">
        <v>3469</v>
      </c>
      <c r="F245" s="299" t="s">
        <v>3264</v>
      </c>
      <c r="G245" s="299" t="s">
        <v>3263</v>
      </c>
      <c r="H245" s="299" t="s">
        <v>3270</v>
      </c>
      <c r="J245" s="300"/>
      <c r="K245" s="300"/>
      <c r="L245" s="300"/>
    </row>
    <row r="246" spans="1:13" ht="26" customHeight="1">
      <c r="A246" s="295" t="s">
        <v>3463</v>
      </c>
      <c r="B246" s="299" t="s">
        <v>3407</v>
      </c>
      <c r="C246" s="299" t="s">
        <v>3270</v>
      </c>
      <c r="D246" s="300"/>
      <c r="E246" s="295" t="s">
        <v>3347</v>
      </c>
      <c r="F246" s="299" t="s">
        <v>3264</v>
      </c>
      <c r="G246" s="299" t="s">
        <v>3263</v>
      </c>
      <c r="H246" s="299" t="s">
        <v>3270</v>
      </c>
      <c r="J246" s="300"/>
      <c r="K246" s="300"/>
      <c r="L246" s="300"/>
    </row>
    <row r="247" spans="1:13" ht="26" customHeight="1">
      <c r="A247" s="295" t="s">
        <v>3361</v>
      </c>
      <c r="B247" s="299" t="s">
        <v>3406</v>
      </c>
      <c r="C247" s="299" t="s">
        <v>3316</v>
      </c>
      <c r="D247" s="300"/>
      <c r="E247" s="295" t="s">
        <v>3348</v>
      </c>
      <c r="F247" s="299" t="s">
        <v>3264</v>
      </c>
      <c r="G247" s="299" t="s">
        <v>3263</v>
      </c>
      <c r="H247" s="299" t="s">
        <v>3270</v>
      </c>
      <c r="J247" s="300"/>
      <c r="K247" s="300"/>
      <c r="L247" s="300"/>
    </row>
    <row r="248" spans="1:13" ht="26" customHeight="1">
      <c r="A248" s="295" t="s">
        <v>3360</v>
      </c>
      <c r="B248" s="299" t="s">
        <v>3406</v>
      </c>
      <c r="C248" s="299" t="s">
        <v>3316</v>
      </c>
      <c r="D248" s="300"/>
      <c r="E248" s="295" t="s">
        <v>3353</v>
      </c>
      <c r="F248" s="299" t="s">
        <v>3264</v>
      </c>
      <c r="G248" s="299" t="s">
        <v>3263</v>
      </c>
      <c r="H248" s="299" t="s">
        <v>3270</v>
      </c>
      <c r="J248" s="300"/>
      <c r="K248" s="300"/>
      <c r="L248" s="300"/>
    </row>
    <row r="249" spans="1:13" ht="26" customHeight="1">
      <c r="A249" s="295" t="s">
        <v>3464</v>
      </c>
      <c r="B249" s="299" t="s">
        <v>3407</v>
      </c>
      <c r="C249" s="299" t="s">
        <v>3316</v>
      </c>
      <c r="D249" s="300"/>
      <c r="E249" s="295" t="s">
        <v>3354</v>
      </c>
      <c r="F249" s="299" t="s">
        <v>3264</v>
      </c>
      <c r="G249" s="299" t="s">
        <v>3263</v>
      </c>
      <c r="H249" s="299" t="s">
        <v>3270</v>
      </c>
      <c r="J249" s="300"/>
      <c r="K249" s="300"/>
      <c r="L249" s="300"/>
    </row>
    <row r="250" spans="1:13" ht="26" customHeight="1">
      <c r="A250" s="295" t="s">
        <v>3465</v>
      </c>
      <c r="B250" s="299" t="s">
        <v>3407</v>
      </c>
      <c r="C250" s="299" t="s">
        <v>3316</v>
      </c>
      <c r="D250" s="300"/>
      <c r="E250" s="295" t="s">
        <v>3355</v>
      </c>
      <c r="F250" s="299" t="s">
        <v>3264</v>
      </c>
      <c r="G250" s="299" t="s">
        <v>3263</v>
      </c>
      <c r="H250" s="299" t="s">
        <v>3270</v>
      </c>
      <c r="J250" s="300"/>
      <c r="K250" s="300"/>
      <c r="L250" s="300"/>
    </row>
    <row r="251" spans="1:13" ht="26" customHeight="1">
      <c r="A251" s="295" t="s">
        <v>3350</v>
      </c>
      <c r="B251" s="299" t="s">
        <v>3407</v>
      </c>
      <c r="C251" s="299" t="s">
        <v>3316</v>
      </c>
      <c r="D251" s="300"/>
      <c r="E251" s="295" t="s">
        <v>3359</v>
      </c>
      <c r="F251" s="299" t="s">
        <v>3264</v>
      </c>
      <c r="G251" s="299" t="s">
        <v>3263</v>
      </c>
      <c r="H251" s="299" t="s">
        <v>3270</v>
      </c>
      <c r="J251" s="300"/>
      <c r="K251" s="300"/>
      <c r="L251" s="300"/>
    </row>
    <row r="252" spans="1:13" ht="26" customHeight="1">
      <c r="A252" s="295" t="s">
        <v>3466</v>
      </c>
      <c r="B252" s="299" t="s">
        <v>3407</v>
      </c>
      <c r="C252" s="299" t="s">
        <v>3316</v>
      </c>
      <c r="D252" s="300"/>
      <c r="E252" s="295" t="s">
        <v>3349</v>
      </c>
      <c r="F252" s="299" t="s">
        <v>3264</v>
      </c>
      <c r="G252" s="299" t="s">
        <v>3263</v>
      </c>
      <c r="H252" s="299" t="s">
        <v>3270</v>
      </c>
      <c r="J252" s="300"/>
      <c r="K252" s="300"/>
      <c r="L252" s="300"/>
    </row>
    <row r="253" spans="1:13" ht="26" customHeight="1">
      <c r="A253" s="295" t="s">
        <v>3467</v>
      </c>
      <c r="B253" s="299" t="s">
        <v>3407</v>
      </c>
      <c r="C253" s="299" t="s">
        <v>3316</v>
      </c>
      <c r="D253" s="300"/>
      <c r="E253" s="295" t="s">
        <v>3358</v>
      </c>
      <c r="F253" s="299" t="s">
        <v>3264</v>
      </c>
      <c r="G253" s="299" t="s">
        <v>3263</v>
      </c>
      <c r="H253" s="299" t="s">
        <v>3270</v>
      </c>
      <c r="J253" s="300"/>
      <c r="K253" s="300"/>
      <c r="L253" s="300"/>
    </row>
    <row r="254" spans="1:13" ht="26" customHeight="1">
      <c r="A254" s="295" t="s">
        <v>3468</v>
      </c>
      <c r="B254" s="299" t="s">
        <v>3407</v>
      </c>
      <c r="C254" s="299" t="s">
        <v>3316</v>
      </c>
      <c r="D254" s="300"/>
      <c r="E254" s="295" t="s">
        <v>3351</v>
      </c>
      <c r="F254" s="299" t="s">
        <v>3264</v>
      </c>
      <c r="G254" s="299" t="s">
        <v>3263</v>
      </c>
      <c r="H254" s="299" t="s">
        <v>3270</v>
      </c>
      <c r="J254" s="300"/>
      <c r="K254" s="300"/>
      <c r="L254" s="300"/>
    </row>
    <row r="255" spans="1:13" ht="26" customHeight="1">
      <c r="A255" s="295" t="s">
        <v>3469</v>
      </c>
      <c r="B255" s="299" t="s">
        <v>3407</v>
      </c>
      <c r="C255" s="299" t="s">
        <v>3316</v>
      </c>
      <c r="D255" s="300"/>
      <c r="E255" s="295" t="s">
        <v>3470</v>
      </c>
      <c r="F255" s="299" t="s">
        <v>3264</v>
      </c>
      <c r="G255" s="299" t="s">
        <v>3263</v>
      </c>
      <c r="H255" s="299" t="s">
        <v>3270</v>
      </c>
      <c r="J255" s="300"/>
      <c r="K255" s="300"/>
      <c r="L255" s="300"/>
    </row>
    <row r="256" spans="1:13" ht="26" customHeight="1">
      <c r="A256" s="295" t="s">
        <v>3347</v>
      </c>
      <c r="B256" s="299" t="s">
        <v>3407</v>
      </c>
      <c r="C256" s="299" t="s">
        <v>3316</v>
      </c>
      <c r="D256" s="300"/>
      <c r="J256" s="300"/>
      <c r="K256" s="300"/>
      <c r="L256" s="300"/>
      <c r="M256" s="300"/>
    </row>
    <row r="257" spans="1:13" ht="26" customHeight="1">
      <c r="A257" s="295" t="s">
        <v>3348</v>
      </c>
      <c r="B257" s="299" t="s">
        <v>3407</v>
      </c>
      <c r="C257" s="299" t="s">
        <v>3316</v>
      </c>
      <c r="D257" s="300"/>
      <c r="J257" s="300"/>
      <c r="K257" s="300"/>
      <c r="L257" s="300"/>
      <c r="M257" s="300"/>
    </row>
    <row r="258" spans="1:13" ht="26" customHeight="1">
      <c r="A258" s="295" t="s">
        <v>3353</v>
      </c>
      <c r="B258" s="299" t="s">
        <v>3407</v>
      </c>
      <c r="C258" s="299" t="s">
        <v>3270</v>
      </c>
      <c r="D258" s="300"/>
      <c r="J258" s="300"/>
      <c r="K258" s="300"/>
      <c r="L258" s="300"/>
      <c r="M258" s="300"/>
    </row>
    <row r="259" spans="1:13" ht="26" customHeight="1">
      <c r="A259" s="295" t="s">
        <v>3354</v>
      </c>
      <c r="B259" s="299" t="s">
        <v>3407</v>
      </c>
      <c r="C259" s="299" t="s">
        <v>3270</v>
      </c>
      <c r="D259" s="300"/>
      <c r="J259" s="300"/>
      <c r="K259" s="300"/>
      <c r="L259" s="300"/>
      <c r="M259" s="300"/>
    </row>
    <row r="260" spans="1:13" ht="26" customHeight="1">
      <c r="A260" s="295" t="s">
        <v>3355</v>
      </c>
      <c r="B260" s="299" t="s">
        <v>3407</v>
      </c>
      <c r="C260" s="299" t="s">
        <v>3316</v>
      </c>
      <c r="D260" s="300"/>
      <c r="J260" s="300"/>
      <c r="K260" s="300"/>
      <c r="L260" s="300"/>
      <c r="M260" s="300"/>
    </row>
    <row r="261" spans="1:13" ht="26" customHeight="1">
      <c r="A261" s="295" t="s">
        <v>3359</v>
      </c>
      <c r="B261" s="299" t="s">
        <v>3407</v>
      </c>
      <c r="C261" s="299" t="s">
        <v>3316</v>
      </c>
      <c r="D261" s="300"/>
      <c r="J261" s="300"/>
      <c r="K261" s="300"/>
      <c r="L261" s="300"/>
      <c r="M261" s="300"/>
    </row>
    <row r="262" spans="1:13" ht="26" customHeight="1">
      <c r="A262" s="295" t="s">
        <v>3349</v>
      </c>
      <c r="B262" s="299" t="s">
        <v>3407</v>
      </c>
      <c r="C262" s="299" t="s">
        <v>3316</v>
      </c>
      <c r="D262" s="300"/>
      <c r="J262" s="300"/>
      <c r="K262" s="300"/>
      <c r="L262" s="300"/>
      <c r="M262" s="300"/>
    </row>
    <row r="263" spans="1:13" ht="26" customHeight="1">
      <c r="A263" s="295" t="s">
        <v>3358</v>
      </c>
      <c r="B263" s="299" t="s">
        <v>3407</v>
      </c>
      <c r="C263" s="299" t="s">
        <v>3316</v>
      </c>
      <c r="D263" s="300"/>
      <c r="J263" s="300"/>
      <c r="K263" s="300"/>
      <c r="L263" s="300"/>
      <c r="M263" s="300"/>
    </row>
    <row r="264" spans="1:13" ht="26" customHeight="1">
      <c r="A264" s="295" t="s">
        <v>3351</v>
      </c>
      <c r="B264" s="299" t="s">
        <v>3407</v>
      </c>
      <c r="C264" s="299" t="s">
        <v>3270</v>
      </c>
      <c r="D264" s="300"/>
      <c r="J264" s="300"/>
      <c r="K264" s="300"/>
      <c r="L264" s="300"/>
      <c r="M264" s="300"/>
    </row>
    <row r="265" spans="1:13" ht="26" customHeight="1">
      <c r="A265" s="295" t="s">
        <v>3470</v>
      </c>
      <c r="B265" s="299" t="s">
        <v>3407</v>
      </c>
      <c r="C265" s="299" t="s">
        <v>3316</v>
      </c>
      <c r="D265" s="300"/>
      <c r="J265" s="300"/>
      <c r="K265" s="300"/>
      <c r="L265" s="300"/>
      <c r="M265" s="300"/>
    </row>
    <row r="267" spans="1:13" ht="55.05" customHeight="1">
      <c r="A267" s="600" t="s">
        <v>3471</v>
      </c>
      <c r="B267" s="601"/>
      <c r="C267" s="601"/>
      <c r="D267" s="602"/>
      <c r="F267" s="600" t="s">
        <v>3472</v>
      </c>
      <c r="G267" s="601"/>
      <c r="H267" s="601"/>
      <c r="I267" s="602"/>
      <c r="K267" s="600" t="s">
        <v>3473</v>
      </c>
      <c r="L267" s="601"/>
      <c r="M267"/>
    </row>
    <row r="268" spans="1:13" ht="55.05" customHeight="1">
      <c r="A268" s="304" t="s">
        <v>2</v>
      </c>
      <c r="B268" s="301" t="s">
        <v>3474</v>
      </c>
      <c r="C268" s="301" t="s">
        <v>3475</v>
      </c>
      <c r="D268" s="301" t="s">
        <v>3476</v>
      </c>
      <c r="F268" s="304" t="s">
        <v>2</v>
      </c>
      <c r="G268" s="301" t="s">
        <v>3477</v>
      </c>
      <c r="H268" s="301" t="s">
        <v>3478</v>
      </c>
      <c r="I268" s="301" t="s">
        <v>3479</v>
      </c>
      <c r="K268" s="304" t="s">
        <v>2</v>
      </c>
      <c r="L268" s="301" t="s">
        <v>3480</v>
      </c>
      <c r="M268"/>
    </row>
    <row r="269" spans="1:13" ht="26" customHeight="1">
      <c r="A269" s="296" t="s">
        <v>3259</v>
      </c>
      <c r="B269" s="299" t="s">
        <v>3260</v>
      </c>
      <c r="C269" s="299" t="s">
        <v>3260</v>
      </c>
      <c r="D269" s="299" t="s">
        <v>3260</v>
      </c>
      <c r="E269" s="305"/>
      <c r="F269" s="296" t="s">
        <v>3259</v>
      </c>
      <c r="G269" s="299" t="s">
        <v>3260</v>
      </c>
      <c r="H269" s="299" t="s">
        <v>3260</v>
      </c>
      <c r="I269" s="299" t="s">
        <v>3260</v>
      </c>
      <c r="K269" s="296" t="s">
        <v>3259</v>
      </c>
      <c r="L269" s="299" t="s">
        <v>3260</v>
      </c>
      <c r="M269"/>
    </row>
    <row r="270" spans="1:13" ht="26" customHeight="1">
      <c r="A270" s="295" t="s">
        <v>3481</v>
      </c>
      <c r="B270" s="299" t="s">
        <v>3270</v>
      </c>
      <c r="C270" s="299" t="s">
        <v>3316</v>
      </c>
      <c r="D270" s="299" t="s">
        <v>3482</v>
      </c>
      <c r="E270" s="305"/>
      <c r="F270" s="295" t="s">
        <v>3483</v>
      </c>
      <c r="G270" s="299" t="s">
        <v>3317</v>
      </c>
      <c r="H270" s="299" t="s">
        <v>3407</v>
      </c>
      <c r="I270" s="299" t="s">
        <v>4</v>
      </c>
      <c r="K270" s="295" t="s">
        <v>3331</v>
      </c>
      <c r="L270" s="299" t="s">
        <v>3316</v>
      </c>
      <c r="M270"/>
    </row>
    <row r="271" spans="1:13" ht="26" customHeight="1">
      <c r="A271" s="295" t="s">
        <v>3484</v>
      </c>
      <c r="B271" s="299" t="s">
        <v>3270</v>
      </c>
      <c r="C271" s="299" t="s">
        <v>3316</v>
      </c>
      <c r="D271" s="299" t="s">
        <v>3482</v>
      </c>
      <c r="E271" s="305"/>
      <c r="F271" s="295" t="s">
        <v>3485</v>
      </c>
      <c r="G271" s="299" t="s">
        <v>3317</v>
      </c>
      <c r="H271" s="299" t="s">
        <v>3407</v>
      </c>
      <c r="I271" s="299" t="s">
        <v>4</v>
      </c>
      <c r="K271" s="295" t="s">
        <v>3339</v>
      </c>
      <c r="L271" s="299" t="s">
        <v>3316</v>
      </c>
      <c r="M271"/>
    </row>
    <row r="272" spans="1:13" ht="26" customHeight="1">
      <c r="A272" s="295" t="s">
        <v>3486</v>
      </c>
      <c r="B272" s="299" t="s">
        <v>3270</v>
      </c>
      <c r="C272" s="299" t="s">
        <v>3316</v>
      </c>
      <c r="D272" s="299" t="s">
        <v>3482</v>
      </c>
      <c r="E272" s="305"/>
      <c r="F272" s="295" t="s">
        <v>3370</v>
      </c>
      <c r="G272" s="299" t="s">
        <v>3317</v>
      </c>
      <c r="H272" s="299" t="s">
        <v>3406</v>
      </c>
      <c r="I272" s="299" t="s">
        <v>3270</v>
      </c>
      <c r="K272" s="295" t="s">
        <v>3487</v>
      </c>
      <c r="L272" s="299" t="s">
        <v>3316</v>
      </c>
      <c r="M272"/>
    </row>
    <row r="273" spans="1:13" ht="26" customHeight="1">
      <c r="A273" s="295" t="s">
        <v>3488</v>
      </c>
      <c r="B273" s="299" t="s">
        <v>3270</v>
      </c>
      <c r="C273" s="299" t="s">
        <v>3316</v>
      </c>
      <c r="D273" s="299" t="s">
        <v>3482</v>
      </c>
      <c r="E273" s="305"/>
      <c r="F273" s="295" t="s">
        <v>3371</v>
      </c>
      <c r="G273" s="299" t="s">
        <v>3317</v>
      </c>
      <c r="H273" s="299" t="s">
        <v>3406</v>
      </c>
      <c r="I273" s="299" t="s">
        <v>3270</v>
      </c>
      <c r="J273"/>
      <c r="K273" s="295" t="s">
        <v>3489</v>
      </c>
      <c r="L273" s="299" t="s">
        <v>3316</v>
      </c>
      <c r="M273"/>
    </row>
    <row r="274" spans="1:13" ht="26" customHeight="1">
      <c r="A274" s="295" t="s">
        <v>3490</v>
      </c>
      <c r="B274" s="299" t="s">
        <v>3270</v>
      </c>
      <c r="C274" s="299" t="s">
        <v>3316</v>
      </c>
      <c r="D274" s="299" t="s">
        <v>3482</v>
      </c>
      <c r="E274" s="305"/>
      <c r="F274" s="295" t="s">
        <v>3491</v>
      </c>
      <c r="G274" s="299" t="s">
        <v>3317</v>
      </c>
      <c r="H274" s="299" t="s">
        <v>3406</v>
      </c>
      <c r="I274" s="299" t="s">
        <v>3270</v>
      </c>
      <c r="J274"/>
      <c r="K274" s="295" t="s">
        <v>3492</v>
      </c>
      <c r="L274" s="299" t="s">
        <v>3316</v>
      </c>
      <c r="M274"/>
    </row>
    <row r="275" spans="1:13" ht="26" customHeight="1">
      <c r="A275" s="295" t="s">
        <v>3348</v>
      </c>
      <c r="B275" s="299" t="s">
        <v>3316</v>
      </c>
      <c r="C275" s="299" t="s">
        <v>3317</v>
      </c>
      <c r="D275" s="299" t="s">
        <v>3493</v>
      </c>
      <c r="E275" s="305"/>
      <c r="F275" s="295" t="s">
        <v>3369</v>
      </c>
      <c r="G275" s="299" t="s">
        <v>3407</v>
      </c>
      <c r="H275" s="299" t="s">
        <v>3494</v>
      </c>
      <c r="I275" s="299" t="s">
        <v>3316</v>
      </c>
      <c r="J275"/>
      <c r="K275" s="295" t="s">
        <v>3332</v>
      </c>
      <c r="L275" s="299" t="s">
        <v>3316</v>
      </c>
      <c r="M275"/>
    </row>
    <row r="276" spans="1:13" ht="26" customHeight="1">
      <c r="A276" s="295" t="s">
        <v>3355</v>
      </c>
      <c r="B276" s="299" t="s">
        <v>3316</v>
      </c>
      <c r="C276" s="299" t="s">
        <v>3317</v>
      </c>
      <c r="D276" s="299" t="s">
        <v>3493</v>
      </c>
      <c r="E276" s="305"/>
      <c r="F276" s="295" t="s">
        <v>3463</v>
      </c>
      <c r="G276" s="299" t="s">
        <v>3317</v>
      </c>
      <c r="H276" s="299" t="s">
        <v>3406</v>
      </c>
      <c r="I276" s="299" t="s">
        <v>3270</v>
      </c>
      <c r="J276"/>
      <c r="K276" s="295" t="s">
        <v>3495</v>
      </c>
      <c r="L276" s="299" t="s">
        <v>3317</v>
      </c>
      <c r="M276"/>
    </row>
    <row r="277" spans="1:13" ht="26" customHeight="1">
      <c r="A277" s="295" t="s">
        <v>3359</v>
      </c>
      <c r="B277" s="299" t="s">
        <v>3316</v>
      </c>
      <c r="C277" s="299" t="s">
        <v>3317</v>
      </c>
      <c r="D277" s="299" t="s">
        <v>3493</v>
      </c>
      <c r="E277" s="305"/>
      <c r="F277" s="295" t="s">
        <v>3496</v>
      </c>
      <c r="G277" s="299" t="s">
        <v>3407</v>
      </c>
      <c r="H277" s="299" t="s">
        <v>3494</v>
      </c>
      <c r="I277" s="299" t="s">
        <v>3316</v>
      </c>
      <c r="J277"/>
      <c r="K277" s="295" t="s">
        <v>3328</v>
      </c>
      <c r="L277" s="299" t="s">
        <v>3317</v>
      </c>
      <c r="M277"/>
    </row>
    <row r="278" spans="1:13" ht="26" customHeight="1">
      <c r="A278" s="295" t="s">
        <v>3353</v>
      </c>
      <c r="B278" s="299" t="s">
        <v>3270</v>
      </c>
      <c r="C278" s="299" t="s">
        <v>3316</v>
      </c>
      <c r="D278" s="299" t="s">
        <v>3482</v>
      </c>
      <c r="E278" s="305"/>
      <c r="F278" s="295" t="s">
        <v>3461</v>
      </c>
      <c r="G278" s="299" t="s">
        <v>3317</v>
      </c>
      <c r="H278" s="299" t="s">
        <v>3406</v>
      </c>
      <c r="I278" s="299" t="s">
        <v>3270</v>
      </c>
      <c r="J278"/>
      <c r="K278" s="295" t="s">
        <v>3338</v>
      </c>
      <c r="L278" s="299" t="s">
        <v>3316</v>
      </c>
      <c r="M278"/>
    </row>
    <row r="279" spans="1:13" ht="26" customHeight="1">
      <c r="A279" s="295" t="s">
        <v>3497</v>
      </c>
      <c r="B279" s="299" t="s">
        <v>3270</v>
      </c>
      <c r="C279" s="299" t="s">
        <v>3316</v>
      </c>
      <c r="D279" s="299" t="s">
        <v>3482</v>
      </c>
      <c r="E279" s="305"/>
      <c r="F279" s="295" t="s">
        <v>3363</v>
      </c>
      <c r="G279" s="299" t="s">
        <v>3407</v>
      </c>
      <c r="H279" s="299" t="s">
        <v>3406</v>
      </c>
      <c r="I279" s="299" t="s">
        <v>3316</v>
      </c>
      <c r="J279"/>
      <c r="K279" s="295" t="s">
        <v>3498</v>
      </c>
      <c r="L279" s="299" t="s">
        <v>3317</v>
      </c>
      <c r="M279"/>
    </row>
    <row r="280" spans="1:13" ht="26" customHeight="1">
      <c r="A280" s="295" t="s">
        <v>3354</v>
      </c>
      <c r="B280" s="299" t="s">
        <v>3270</v>
      </c>
      <c r="C280" s="299" t="s">
        <v>3316</v>
      </c>
      <c r="D280" s="299" t="s">
        <v>3482</v>
      </c>
      <c r="E280" s="305"/>
      <c r="F280" s="295" t="s">
        <v>3458</v>
      </c>
      <c r="G280" s="299" t="s">
        <v>3407</v>
      </c>
      <c r="H280" s="299" t="s">
        <v>3406</v>
      </c>
      <c r="I280" s="299" t="s">
        <v>3316</v>
      </c>
      <c r="J280"/>
      <c r="K280" s="295" t="s">
        <v>3334</v>
      </c>
      <c r="L280" s="299" t="s">
        <v>3317</v>
      </c>
      <c r="M280"/>
    </row>
    <row r="281" spans="1:13" ht="26" customHeight="1">
      <c r="A281" s="295" t="s">
        <v>3351</v>
      </c>
      <c r="B281" s="299" t="s">
        <v>3270</v>
      </c>
      <c r="C281" s="299" t="s">
        <v>3316</v>
      </c>
      <c r="D281" s="299" t="s">
        <v>3482</v>
      </c>
      <c r="E281" s="305"/>
      <c r="F281" s="295" t="s">
        <v>3366</v>
      </c>
      <c r="G281" s="299" t="s">
        <v>3317</v>
      </c>
      <c r="H281" s="299" t="s">
        <v>3406</v>
      </c>
      <c r="I281" s="299" t="s">
        <v>3270</v>
      </c>
      <c r="K281" s="295" t="s">
        <v>3337</v>
      </c>
      <c r="L281" s="299" t="s">
        <v>3317</v>
      </c>
      <c r="M281"/>
    </row>
    <row r="282" spans="1:13" ht="26" customHeight="1">
      <c r="A282" s="295" t="s">
        <v>3499</v>
      </c>
      <c r="B282" s="299" t="s">
        <v>4</v>
      </c>
      <c r="C282" s="299" t="s">
        <v>4</v>
      </c>
      <c r="D282" s="299" t="s">
        <v>4</v>
      </c>
      <c r="E282" s="305"/>
      <c r="F282" s="295" t="s">
        <v>3500</v>
      </c>
      <c r="G282" s="299" t="s">
        <v>4</v>
      </c>
      <c r="H282" s="299" t="s">
        <v>4</v>
      </c>
      <c r="I282" s="299" t="s">
        <v>4</v>
      </c>
      <c r="K282" s="295" t="s">
        <v>3329</v>
      </c>
      <c r="L282" s="299" t="s">
        <v>3316</v>
      </c>
      <c r="M282"/>
    </row>
    <row r="283" spans="1:13" ht="26" customHeight="1">
      <c r="A283" s="295" t="s">
        <v>3352</v>
      </c>
      <c r="B283" s="299" t="s">
        <v>3316</v>
      </c>
      <c r="C283" s="299" t="s">
        <v>3317</v>
      </c>
      <c r="D283" s="299" t="s">
        <v>3493</v>
      </c>
      <c r="E283" s="305"/>
      <c r="F283" s="295" t="s">
        <v>3501</v>
      </c>
      <c r="G283" s="299" t="s">
        <v>4</v>
      </c>
      <c r="H283" s="299" t="s">
        <v>4</v>
      </c>
      <c r="I283" s="299" t="s">
        <v>4</v>
      </c>
      <c r="K283" s="295" t="s">
        <v>3502</v>
      </c>
      <c r="L283" s="299" t="s">
        <v>3317</v>
      </c>
      <c r="M283"/>
    </row>
    <row r="284" spans="1:13" ht="26" customHeight="1">
      <c r="A284" s="295" t="s">
        <v>3358</v>
      </c>
      <c r="B284" s="299" t="s">
        <v>3316</v>
      </c>
      <c r="C284" s="299" t="s">
        <v>3317</v>
      </c>
      <c r="D284" s="299" t="s">
        <v>3493</v>
      </c>
      <c r="E284" s="305"/>
      <c r="F284" s="295" t="s">
        <v>3368</v>
      </c>
      <c r="G284" s="299" t="s">
        <v>3407</v>
      </c>
      <c r="H284" s="299" t="s">
        <v>3494</v>
      </c>
      <c r="I284" s="299" t="s">
        <v>3316</v>
      </c>
      <c r="K284" s="295" t="s">
        <v>3330</v>
      </c>
      <c r="L284" s="299" t="s">
        <v>3317</v>
      </c>
      <c r="M284"/>
    </row>
    <row r="285" spans="1:13" ht="26" customHeight="1">
      <c r="A285" s="295" t="s">
        <v>3503</v>
      </c>
      <c r="B285" s="299" t="s">
        <v>4</v>
      </c>
      <c r="C285" s="299" t="s">
        <v>4</v>
      </c>
      <c r="D285" s="299" t="s">
        <v>4</v>
      </c>
      <c r="E285" s="305"/>
      <c r="F285" s="295" t="s">
        <v>3364</v>
      </c>
      <c r="G285" s="299" t="s">
        <v>3317</v>
      </c>
      <c r="H285" s="299" t="s">
        <v>3406</v>
      </c>
      <c r="I285" s="299" t="s">
        <v>3270</v>
      </c>
      <c r="K285" s="295" t="s">
        <v>3504</v>
      </c>
      <c r="L285" s="299" t="s">
        <v>3316</v>
      </c>
      <c r="M285"/>
    </row>
    <row r="286" spans="1:13" ht="26" customHeight="1">
      <c r="A286" s="295" t="s">
        <v>3347</v>
      </c>
      <c r="B286" s="299" t="s">
        <v>3316</v>
      </c>
      <c r="C286" s="299" t="s">
        <v>3317</v>
      </c>
      <c r="D286" s="299" t="s">
        <v>3493</v>
      </c>
      <c r="E286" s="305"/>
      <c r="F286" s="295" t="s">
        <v>3365</v>
      </c>
      <c r="G286" s="299" t="s">
        <v>3317</v>
      </c>
      <c r="H286" s="299" t="s">
        <v>3406</v>
      </c>
      <c r="I286" s="299" t="s">
        <v>3270</v>
      </c>
      <c r="K286" s="295" t="s">
        <v>3344</v>
      </c>
      <c r="L286" s="299" t="s">
        <v>3317</v>
      </c>
      <c r="M286"/>
    </row>
    <row r="287" spans="1:13" ht="26" customHeight="1">
      <c r="A287" s="295" t="s">
        <v>3349</v>
      </c>
      <c r="B287" s="299" t="s">
        <v>3316</v>
      </c>
      <c r="C287" s="299" t="s">
        <v>3317</v>
      </c>
      <c r="D287" s="299" t="s">
        <v>3493</v>
      </c>
      <c r="E287" s="305"/>
      <c r="F287" s="295" t="s">
        <v>3505</v>
      </c>
      <c r="G287" s="299" t="s">
        <v>3317</v>
      </c>
      <c r="H287" s="299" t="s">
        <v>3406</v>
      </c>
      <c r="I287" s="299" t="s">
        <v>3270</v>
      </c>
      <c r="K287" s="295" t="s">
        <v>3335</v>
      </c>
      <c r="L287" s="299" t="s">
        <v>3317</v>
      </c>
      <c r="M287"/>
    </row>
    <row r="288" spans="1:13" ht="26" customHeight="1">
      <c r="A288" s="295" t="s">
        <v>3350</v>
      </c>
      <c r="B288" s="299" t="s">
        <v>3316</v>
      </c>
      <c r="C288" s="299" t="s">
        <v>3317</v>
      </c>
      <c r="D288" s="299" t="s">
        <v>3493</v>
      </c>
      <c r="E288" s="305"/>
      <c r="F288" s="295" t="s">
        <v>3506</v>
      </c>
      <c r="G288" s="299" t="s">
        <v>3317</v>
      </c>
      <c r="H288" s="299" t="s">
        <v>3406</v>
      </c>
      <c r="I288" s="299" t="s">
        <v>3270</v>
      </c>
      <c r="K288" s="295" t="s">
        <v>3336</v>
      </c>
      <c r="L288" s="299" t="s">
        <v>3316</v>
      </c>
      <c r="M288"/>
    </row>
    <row r="289" spans="1:13" ht="26" customHeight="1">
      <c r="A289" s="295" t="s">
        <v>3466</v>
      </c>
      <c r="B289" s="299" t="s">
        <v>3316</v>
      </c>
      <c r="C289" s="299" t="s">
        <v>3317</v>
      </c>
      <c r="D289" s="299" t="s">
        <v>3493</v>
      </c>
      <c r="E289" s="305"/>
      <c r="F289" s="295" t="s">
        <v>3462</v>
      </c>
      <c r="G289" s="299" t="s">
        <v>3407</v>
      </c>
      <c r="H289" s="299" t="s">
        <v>3494</v>
      </c>
      <c r="I289" s="299" t="s">
        <v>3316</v>
      </c>
      <c r="K289" s="295" t="s">
        <v>3346</v>
      </c>
      <c r="L289" s="299" t="s">
        <v>3316</v>
      </c>
      <c r="M289"/>
    </row>
    <row r="290" spans="1:13" ht="26" customHeight="1">
      <c r="A290" s="295" t="s">
        <v>3357</v>
      </c>
      <c r="B290" s="299" t="s">
        <v>3316</v>
      </c>
      <c r="C290" s="299" t="s">
        <v>3317</v>
      </c>
      <c r="D290" s="299" t="s">
        <v>3493</v>
      </c>
      <c r="E290" s="305"/>
      <c r="F290" s="295" t="s">
        <v>3507</v>
      </c>
      <c r="G290" s="299" t="s">
        <v>3317</v>
      </c>
      <c r="H290" s="299" t="s">
        <v>3406</v>
      </c>
      <c r="I290" s="299" t="s">
        <v>3270</v>
      </c>
      <c r="K290" s="295" t="s">
        <v>3362</v>
      </c>
      <c r="L290" s="299" t="s">
        <v>3316</v>
      </c>
      <c r="M290"/>
    </row>
    <row r="291" spans="1:13" ht="26" customHeight="1">
      <c r="A291" s="295" t="s">
        <v>3467</v>
      </c>
      <c r="B291" s="299" t="s">
        <v>3316</v>
      </c>
      <c r="C291" s="299" t="s">
        <v>3317</v>
      </c>
      <c r="D291" s="299" t="s">
        <v>3493</v>
      </c>
      <c r="E291" s="305"/>
      <c r="F291" s="295" t="s">
        <v>3373</v>
      </c>
      <c r="G291" s="299" t="s">
        <v>3317</v>
      </c>
      <c r="H291" s="299" t="s">
        <v>3406</v>
      </c>
      <c r="I291" s="299" t="s">
        <v>3270</v>
      </c>
      <c r="K291" s="295" t="s">
        <v>3345</v>
      </c>
      <c r="L291" s="299" t="s">
        <v>3316</v>
      </c>
      <c r="M291"/>
    </row>
    <row r="292" spans="1:13" ht="26" customHeight="1">
      <c r="A292" s="295" t="s">
        <v>3468</v>
      </c>
      <c r="B292" s="299" t="s">
        <v>3316</v>
      </c>
      <c r="C292" s="299" t="s">
        <v>3317</v>
      </c>
      <c r="D292" s="299" t="s">
        <v>3493</v>
      </c>
      <c r="E292" s="305"/>
      <c r="F292" s="295" t="s">
        <v>3391</v>
      </c>
      <c r="G292" s="299" t="s">
        <v>3317</v>
      </c>
      <c r="H292" s="299" t="s">
        <v>3406</v>
      </c>
      <c r="I292" s="299" t="s">
        <v>3270</v>
      </c>
      <c r="K292" s="295" t="s">
        <v>3333</v>
      </c>
      <c r="L292" s="299" t="s">
        <v>3316</v>
      </c>
      <c r="M292"/>
    </row>
    <row r="293" spans="1:13" ht="26" customHeight="1">
      <c r="A293" s="295" t="s">
        <v>3469</v>
      </c>
      <c r="B293" s="299" t="s">
        <v>3316</v>
      </c>
      <c r="C293" s="299" t="s">
        <v>3317</v>
      </c>
      <c r="D293" s="299" t="s">
        <v>3493</v>
      </c>
      <c r="E293" s="305"/>
      <c r="F293" s="295" t="s">
        <v>3508</v>
      </c>
      <c r="G293" s="299" t="s">
        <v>3317</v>
      </c>
      <c r="H293" s="299" t="s">
        <v>3406</v>
      </c>
      <c r="I293" s="299" t="s">
        <v>3270</v>
      </c>
      <c r="K293" s="295" t="s">
        <v>3327</v>
      </c>
      <c r="L293" s="299" t="s">
        <v>3316</v>
      </c>
      <c r="M293"/>
    </row>
    <row r="294" spans="1:13" ht="26" customHeight="1">
      <c r="A294" s="295" t="s">
        <v>3509</v>
      </c>
      <c r="B294" s="299" t="s">
        <v>3316</v>
      </c>
      <c r="C294" s="299" t="s">
        <v>3317</v>
      </c>
      <c r="D294" s="299" t="s">
        <v>3493</v>
      </c>
      <c r="E294" s="305"/>
      <c r="F294" s="295" t="s">
        <v>3510</v>
      </c>
      <c r="G294" s="299" t="s">
        <v>3317</v>
      </c>
      <c r="H294" s="299" t="s">
        <v>3406</v>
      </c>
      <c r="I294" s="299" t="s">
        <v>3270</v>
      </c>
      <c r="K294" s="295" t="s">
        <v>3343</v>
      </c>
      <c r="L294" s="299" t="s">
        <v>3316</v>
      </c>
      <c r="M294"/>
    </row>
    <row r="295" spans="1:13" ht="26" customHeight="1">
      <c r="A295" s="295" t="s">
        <v>3395</v>
      </c>
      <c r="B295" s="299" t="s">
        <v>4</v>
      </c>
      <c r="C295" s="299" t="s">
        <v>4</v>
      </c>
      <c r="D295" s="299" t="s">
        <v>4</v>
      </c>
      <c r="E295" s="305"/>
      <c r="F295" s="295" t="s">
        <v>3346</v>
      </c>
      <c r="G295" s="299" t="s">
        <v>3317</v>
      </c>
      <c r="H295" s="299" t="s">
        <v>3406</v>
      </c>
      <c r="I295" s="299" t="s">
        <v>3270</v>
      </c>
      <c r="K295" s="295" t="s">
        <v>3341</v>
      </c>
      <c r="L295" s="299" t="s">
        <v>3317</v>
      </c>
      <c r="M295"/>
    </row>
    <row r="296" spans="1:13" ht="26" customHeight="1">
      <c r="A296" s="295" t="s">
        <v>3511</v>
      </c>
      <c r="B296" s="299" t="s">
        <v>4</v>
      </c>
      <c r="C296" s="299" t="s">
        <v>4</v>
      </c>
      <c r="D296" s="299" t="s">
        <v>4</v>
      </c>
      <c r="E296" s="305"/>
      <c r="F296" s="295" t="s">
        <v>3512</v>
      </c>
      <c r="G296" s="299" t="s">
        <v>4</v>
      </c>
      <c r="H296" s="299" t="s">
        <v>4</v>
      </c>
      <c r="I296" s="299" t="s">
        <v>4</v>
      </c>
      <c r="K296" s="295" t="s">
        <v>3340</v>
      </c>
      <c r="L296" s="299" t="s">
        <v>3317</v>
      </c>
      <c r="M296"/>
    </row>
    <row r="297" spans="1:13" ht="26" customHeight="1">
      <c r="A297" s="295" t="s">
        <v>3513</v>
      </c>
      <c r="B297" s="299" t="s">
        <v>4</v>
      </c>
      <c r="C297" s="299" t="s">
        <v>4</v>
      </c>
      <c r="D297" s="299" t="s">
        <v>4</v>
      </c>
      <c r="E297" s="305"/>
      <c r="F297" s="295" t="s">
        <v>3514</v>
      </c>
      <c r="G297" s="299" t="s">
        <v>4</v>
      </c>
      <c r="H297" s="299" t="s">
        <v>4</v>
      </c>
      <c r="I297" s="299" t="s">
        <v>4</v>
      </c>
      <c r="K297" s="295" t="s">
        <v>3515</v>
      </c>
      <c r="L297" s="299" t="s">
        <v>4</v>
      </c>
      <c r="M297"/>
    </row>
    <row r="298" spans="1:13" ht="26" customHeight="1">
      <c r="A298" s="295" t="s">
        <v>3516</v>
      </c>
      <c r="B298" s="299" t="s">
        <v>4</v>
      </c>
      <c r="C298" s="299" t="s">
        <v>4</v>
      </c>
      <c r="D298" s="299" t="s">
        <v>4</v>
      </c>
      <c r="E298" s="305"/>
      <c r="F298"/>
      <c r="G298"/>
      <c r="H298"/>
      <c r="I298"/>
      <c r="K298" s="295" t="s">
        <v>3517</v>
      </c>
      <c r="L298" s="299" t="s">
        <v>4</v>
      </c>
      <c r="M298"/>
    </row>
    <row r="299" spans="1:13" ht="26" customHeight="1">
      <c r="A299" s="295" t="s">
        <v>3518</v>
      </c>
      <c r="B299" s="299" t="s">
        <v>3316</v>
      </c>
      <c r="C299" s="299" t="s">
        <v>3317</v>
      </c>
      <c r="D299" s="299" t="s">
        <v>3493</v>
      </c>
      <c r="E299" s="305"/>
      <c r="F299"/>
      <c r="G299"/>
      <c r="H299"/>
      <c r="I299"/>
      <c r="L299" s="300"/>
    </row>
    <row r="300" spans="1:13" ht="26" customHeight="1">
      <c r="A300" s="295" t="s">
        <v>3464</v>
      </c>
      <c r="B300" s="299" t="s">
        <v>3316</v>
      </c>
      <c r="C300" s="299" t="s">
        <v>3317</v>
      </c>
      <c r="D300" s="299" t="s">
        <v>3493</v>
      </c>
      <c r="E300" s="305"/>
      <c r="F300"/>
      <c r="G300"/>
      <c r="H300"/>
      <c r="I300"/>
      <c r="L300" s="300"/>
    </row>
    <row r="301" spans="1:13" ht="26" customHeight="1">
      <c r="A301" s="295" t="s">
        <v>3465</v>
      </c>
      <c r="B301" s="299" t="s">
        <v>3316</v>
      </c>
      <c r="C301" s="299" t="s">
        <v>3317</v>
      </c>
      <c r="D301" s="299" t="s">
        <v>3493</v>
      </c>
      <c r="E301" s="305"/>
      <c r="F301"/>
      <c r="G301"/>
      <c r="H301"/>
      <c r="I301"/>
      <c r="L301" s="300"/>
    </row>
    <row r="302" spans="1:13" ht="26" customHeight="1">
      <c r="A302" s="295" t="s">
        <v>3361</v>
      </c>
      <c r="B302" s="299" t="s">
        <v>3316</v>
      </c>
      <c r="C302" s="299" t="s">
        <v>3317</v>
      </c>
      <c r="D302" s="299" t="s">
        <v>3493</v>
      </c>
      <c r="E302" s="305"/>
      <c r="F302"/>
      <c r="G302"/>
      <c r="H302"/>
      <c r="I302"/>
      <c r="L302" s="300"/>
    </row>
    <row r="303" spans="1:13" ht="26" customHeight="1">
      <c r="A303" s="295" t="s">
        <v>3360</v>
      </c>
      <c r="B303" s="299" t="s">
        <v>3316</v>
      </c>
      <c r="C303" s="299" t="s">
        <v>3317</v>
      </c>
      <c r="D303" s="299" t="s">
        <v>3493</v>
      </c>
      <c r="E303" s="305"/>
      <c r="F303"/>
      <c r="G303"/>
      <c r="H303"/>
      <c r="I303"/>
      <c r="L303" s="300"/>
    </row>
    <row r="304" spans="1:13" ht="26" customHeight="1">
      <c r="A304" s="295" t="s">
        <v>3372</v>
      </c>
      <c r="B304" s="299" t="s">
        <v>3316</v>
      </c>
      <c r="C304" s="299" t="s">
        <v>3317</v>
      </c>
      <c r="D304" s="299" t="s">
        <v>3493</v>
      </c>
      <c r="E304" s="305"/>
      <c r="F304"/>
      <c r="G304"/>
      <c r="H304"/>
      <c r="I304"/>
    </row>
    <row r="305" spans="1:9" ht="26" customHeight="1">
      <c r="A305" s="295" t="s">
        <v>3340</v>
      </c>
      <c r="B305" s="299" t="s">
        <v>3316</v>
      </c>
      <c r="C305" s="299" t="s">
        <v>3317</v>
      </c>
      <c r="D305" s="299" t="s">
        <v>3493</v>
      </c>
      <c r="E305" s="305"/>
      <c r="F305"/>
      <c r="G305"/>
      <c r="H305"/>
      <c r="I305"/>
    </row>
    <row r="306" spans="1:9" ht="26" customHeight="1">
      <c r="A306" s="295" t="s">
        <v>3342</v>
      </c>
      <c r="B306" s="299" t="s">
        <v>3317</v>
      </c>
      <c r="C306" s="299" t="s">
        <v>3407</v>
      </c>
      <c r="D306" s="299" t="s">
        <v>3519</v>
      </c>
      <c r="E306" s="305"/>
      <c r="F306"/>
      <c r="G306"/>
      <c r="H306"/>
      <c r="I306"/>
    </row>
    <row r="307" spans="1:9" ht="26" customHeight="1">
      <c r="A307" s="295" t="s">
        <v>3520</v>
      </c>
      <c r="B307" s="299" t="s">
        <v>3316</v>
      </c>
      <c r="C307" s="299" t="s">
        <v>3317</v>
      </c>
      <c r="D307" s="299" t="s">
        <v>3493</v>
      </c>
      <c r="E307" s="305"/>
    </row>
    <row r="308" spans="1:9" ht="26" customHeight="1">
      <c r="A308" s="295" t="s">
        <v>3356</v>
      </c>
      <c r="B308" s="299" t="s">
        <v>3316</v>
      </c>
      <c r="C308" s="299" t="s">
        <v>3317</v>
      </c>
      <c r="D308" s="299" t="s">
        <v>3493</v>
      </c>
      <c r="E308" s="305"/>
    </row>
    <row r="309" spans="1:9" ht="26" customHeight="1">
      <c r="A309" s="295" t="s">
        <v>3346</v>
      </c>
      <c r="B309" s="299" t="s">
        <v>3316</v>
      </c>
      <c r="C309" s="299" t="s">
        <v>3317</v>
      </c>
      <c r="D309" s="299" t="s">
        <v>3493</v>
      </c>
      <c r="E309" s="305"/>
    </row>
    <row r="310" spans="1:9" ht="26" customHeight="1">
      <c r="A310" s="295" t="s">
        <v>3362</v>
      </c>
      <c r="B310" s="299" t="s">
        <v>3316</v>
      </c>
      <c r="C310" s="299" t="s">
        <v>3317</v>
      </c>
      <c r="D310" s="299" t="s">
        <v>3493</v>
      </c>
      <c r="E310" s="305"/>
    </row>
    <row r="311" spans="1:9" ht="26" customHeight="1">
      <c r="A311" s="295" t="s">
        <v>3393</v>
      </c>
      <c r="B311" s="299" t="s">
        <v>4</v>
      </c>
      <c r="C311" s="299" t="s">
        <v>4</v>
      </c>
      <c r="D311" s="299" t="s">
        <v>4</v>
      </c>
      <c r="E311" s="305"/>
    </row>
    <row r="312" spans="1:9" ht="26" customHeight="1">
      <c r="A312" s="295" t="s">
        <v>3521</v>
      </c>
      <c r="B312" s="299" t="s">
        <v>4</v>
      </c>
      <c r="C312" s="299" t="s">
        <v>4</v>
      </c>
      <c r="D312" s="299" t="s">
        <v>4</v>
      </c>
      <c r="E312" s="305"/>
    </row>
    <row r="313" spans="1:9" ht="26" customHeight="1">
      <c r="A313" s="295" t="s">
        <v>3522</v>
      </c>
      <c r="B313" s="299" t="s">
        <v>3270</v>
      </c>
      <c r="C313" s="299" t="s">
        <v>3316</v>
      </c>
      <c r="D313" s="299" t="s">
        <v>3482</v>
      </c>
      <c r="E313" s="305"/>
    </row>
    <row r="314" spans="1:9" ht="26" customHeight="1">
      <c r="A314" s="295" t="s">
        <v>3523</v>
      </c>
      <c r="B314" s="299" t="s">
        <v>3316</v>
      </c>
      <c r="C314" s="299" t="s">
        <v>3317</v>
      </c>
      <c r="D314" s="299" t="s">
        <v>3493</v>
      </c>
      <c r="E314" s="305"/>
    </row>
    <row r="315" spans="1:9" ht="26" customHeight="1">
      <c r="A315" s="295" t="s">
        <v>3524</v>
      </c>
      <c r="B315" s="299" t="s">
        <v>4</v>
      </c>
      <c r="C315" s="299" t="s">
        <v>4</v>
      </c>
      <c r="D315" s="299" t="s">
        <v>4</v>
      </c>
      <c r="E315" s="305"/>
    </row>
    <row r="316" spans="1:9" ht="26" customHeight="1">
      <c r="A316" s="295" t="s">
        <v>3525</v>
      </c>
      <c r="B316" s="299" t="s">
        <v>3316</v>
      </c>
      <c r="C316" s="299" t="s">
        <v>3317</v>
      </c>
      <c r="D316" s="299" t="s">
        <v>3493</v>
      </c>
      <c r="E316" s="305"/>
    </row>
    <row r="317" spans="1:9" ht="26" customHeight="1">
      <c r="A317" s="295" t="s">
        <v>3526</v>
      </c>
      <c r="B317" s="299" t="s">
        <v>3316</v>
      </c>
      <c r="C317" s="299" t="s">
        <v>3317</v>
      </c>
      <c r="D317" s="299" t="s">
        <v>3493</v>
      </c>
      <c r="E317" s="305"/>
    </row>
    <row r="318" spans="1:9" ht="26" customHeight="1">
      <c r="A318" s="295" t="s">
        <v>3527</v>
      </c>
      <c r="B318" s="299" t="s">
        <v>3316</v>
      </c>
      <c r="C318" s="299" t="s">
        <v>3317</v>
      </c>
      <c r="D318" s="299" t="s">
        <v>3493</v>
      </c>
      <c r="E318" s="305"/>
    </row>
    <row r="319" spans="1:9" ht="26" customHeight="1">
      <c r="A319" s="295" t="s">
        <v>3528</v>
      </c>
      <c r="B319" s="299" t="s">
        <v>3316</v>
      </c>
      <c r="C319" s="299" t="s">
        <v>3317</v>
      </c>
      <c r="D319" s="299" t="s">
        <v>3493</v>
      </c>
      <c r="E319" s="305"/>
    </row>
    <row r="320" spans="1:9" ht="26" customHeight="1">
      <c r="A320" s="295" t="s">
        <v>3457</v>
      </c>
      <c r="B320" s="299" t="s">
        <v>3316</v>
      </c>
      <c r="C320" s="299" t="s">
        <v>3317</v>
      </c>
      <c r="D320" s="299" t="s">
        <v>3493</v>
      </c>
      <c r="E320" s="305"/>
    </row>
    <row r="321" spans="1:5" ht="26" customHeight="1">
      <c r="A321" s="295" t="s">
        <v>3529</v>
      </c>
      <c r="B321" s="299" t="s">
        <v>3316</v>
      </c>
      <c r="C321" s="299" t="s">
        <v>3317</v>
      </c>
      <c r="D321" s="299" t="s">
        <v>3493</v>
      </c>
      <c r="E321" s="305"/>
    </row>
    <row r="322" spans="1:5" ht="26" customHeight="1">
      <c r="A322" s="295" t="s">
        <v>3530</v>
      </c>
      <c r="B322" s="299" t="s">
        <v>3316</v>
      </c>
      <c r="C322" s="299" t="s">
        <v>3317</v>
      </c>
      <c r="D322" s="299" t="s">
        <v>3493</v>
      </c>
      <c r="E322" s="305"/>
    </row>
    <row r="323" spans="1:5" ht="26" customHeight="1">
      <c r="A323" s="295" t="s">
        <v>3531</v>
      </c>
      <c r="B323" s="299" t="s">
        <v>3316</v>
      </c>
      <c r="C323" s="299" t="s">
        <v>3317</v>
      </c>
      <c r="D323" s="299" t="s">
        <v>3493</v>
      </c>
      <c r="E323" s="305"/>
    </row>
    <row r="324" spans="1:5" ht="26" customHeight="1">
      <c r="A324" s="295" t="s">
        <v>3532</v>
      </c>
      <c r="B324" s="299" t="s">
        <v>3316</v>
      </c>
      <c r="C324" s="299" t="s">
        <v>3317</v>
      </c>
      <c r="D324" s="299" t="s">
        <v>3493</v>
      </c>
      <c r="E324" s="305"/>
    </row>
    <row r="325" spans="1:5" ht="26" customHeight="1">
      <c r="A325" s="295" t="s">
        <v>3533</v>
      </c>
      <c r="B325" s="299" t="s">
        <v>4</v>
      </c>
      <c r="C325" s="299" t="s">
        <v>4</v>
      </c>
      <c r="D325" s="299" t="s">
        <v>4</v>
      </c>
      <c r="E325" s="305"/>
    </row>
    <row r="326" spans="1:5" ht="26" customHeight="1">
      <c r="A326" s="295" t="s">
        <v>3534</v>
      </c>
      <c r="B326" s="299" t="s">
        <v>3316</v>
      </c>
      <c r="C326" s="299" t="s">
        <v>3317</v>
      </c>
      <c r="D326" s="299" t="s">
        <v>3493</v>
      </c>
      <c r="E326" s="305"/>
    </row>
    <row r="327" spans="1:5" ht="26" customHeight="1">
      <c r="C327" s="305"/>
      <c r="D327" s="305"/>
      <c r="E327" s="305"/>
    </row>
  </sheetData>
  <mergeCells count="9">
    <mergeCell ref="A267:D267"/>
    <mergeCell ref="F267:I267"/>
    <mergeCell ref="K267:L267"/>
    <mergeCell ref="B1:J3"/>
    <mergeCell ref="A4:I4"/>
    <mergeCell ref="A136:E136"/>
    <mergeCell ref="G136:J136"/>
    <mergeCell ref="A177:C177"/>
    <mergeCell ref="E177:H177"/>
  </mergeCells>
  <phoneticPr fontId="233" type="noConversion"/>
  <pageMargins left="0.75" right="0.75" top="1" bottom="1" header="0.5" footer="0.5"/>
  <pageSetup paperSize="9" orientation="portrait"/>
  <drawing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34">
    <tabColor rgb="FF0678CD"/>
  </sheetPr>
  <dimension ref="A1:XBO85"/>
  <sheetViews>
    <sheetView showGridLines="0" workbookViewId="0">
      <selection activeCell="B46" sqref="B46"/>
    </sheetView>
  </sheetViews>
  <sheetFormatPr defaultColWidth="9" defaultRowHeight="13.5"/>
  <cols>
    <col min="1" max="1" width="104" style="58" customWidth="1"/>
    <col min="2" max="2" width="6.59765625" style="58" customWidth="1"/>
    <col min="3" max="3" width="94.3984375" style="58" customWidth="1"/>
    <col min="4" max="4" width="6.59765625" style="58" customWidth="1"/>
    <col min="5" max="16291" width="9" style="58"/>
  </cols>
  <sheetData>
    <row r="1" spans="1:5" s="58" customFormat="1" ht="30.75">
      <c r="A1" s="274" t="s">
        <v>3535</v>
      </c>
      <c r="C1" s="274" t="s">
        <v>3536</v>
      </c>
      <c r="E1"/>
    </row>
    <row r="2" spans="1:5" s="58" customFormat="1" ht="18.399999999999999">
      <c r="A2" s="230" t="s">
        <v>3537</v>
      </c>
      <c r="C2" s="275" t="s">
        <v>3537</v>
      </c>
    </row>
    <row r="3" spans="1:5" s="58" customFormat="1">
      <c r="A3" s="611" t="s">
        <v>3538</v>
      </c>
      <c r="C3" s="623" t="s">
        <v>3539</v>
      </c>
    </row>
    <row r="4" spans="1:5" s="58" customFormat="1">
      <c r="A4" s="612"/>
      <c r="C4" s="624"/>
    </row>
    <row r="5" spans="1:5" s="58" customFormat="1">
      <c r="A5" s="612"/>
      <c r="C5" s="624"/>
    </row>
    <row r="6" spans="1:5" s="58" customFormat="1">
      <c r="A6" s="612"/>
      <c r="C6" s="624"/>
    </row>
    <row r="7" spans="1:5" s="58" customFormat="1">
      <c r="A7" s="612"/>
      <c r="C7" s="624"/>
    </row>
    <row r="8" spans="1:5" s="58" customFormat="1" ht="112.05" customHeight="1">
      <c r="A8" s="612"/>
      <c r="C8" s="624"/>
    </row>
    <row r="9" spans="1:5" s="58" customFormat="1">
      <c r="A9" s="612"/>
      <c r="C9" s="624"/>
    </row>
    <row r="10" spans="1:5" s="58" customFormat="1" ht="24" customHeight="1">
      <c r="A10" s="613"/>
      <c r="C10" s="624"/>
    </row>
    <row r="11" spans="1:5" s="58" customFormat="1" ht="30" customHeight="1">
      <c r="A11" s="276" t="s">
        <v>3540</v>
      </c>
      <c r="C11" s="275" t="s">
        <v>3541</v>
      </c>
    </row>
    <row r="12" spans="1:5" s="58" customFormat="1" ht="50" customHeight="1">
      <c r="A12" s="631" t="s">
        <v>3542</v>
      </c>
      <c r="C12" s="623" t="s">
        <v>3543</v>
      </c>
    </row>
    <row r="13" spans="1:5" s="58" customFormat="1" ht="66" customHeight="1">
      <c r="A13" s="632"/>
      <c r="C13" s="624"/>
    </row>
    <row r="14" spans="1:5" s="58" customFormat="1" ht="50" customHeight="1">
      <c r="A14" s="632"/>
      <c r="C14" s="624"/>
    </row>
    <row r="15" spans="1:5" s="58" customFormat="1" ht="81" customHeight="1">
      <c r="A15" s="632"/>
      <c r="C15" s="624"/>
    </row>
    <row r="16" spans="1:5" s="58" customFormat="1" ht="33" customHeight="1">
      <c r="A16" s="632"/>
      <c r="C16" s="275" t="s">
        <v>3544</v>
      </c>
    </row>
    <row r="17" spans="1:3" s="58" customFormat="1" ht="40.049999999999997" customHeight="1">
      <c r="A17" s="632"/>
      <c r="C17" s="625" t="s">
        <v>3545</v>
      </c>
    </row>
    <row r="18" spans="1:3" s="58" customFormat="1" ht="40.049999999999997" customHeight="1">
      <c r="A18" s="632"/>
      <c r="C18" s="626"/>
    </row>
    <row r="19" spans="1:3" s="58" customFormat="1" ht="40.049999999999997" customHeight="1">
      <c r="A19" s="632"/>
      <c r="C19" s="626"/>
    </row>
    <row r="20" spans="1:3" s="58" customFormat="1" ht="18.399999999999999">
      <c r="A20" s="230" t="s">
        <v>3546</v>
      </c>
      <c r="C20" s="626"/>
    </row>
    <row r="21" spans="1:3" s="58" customFormat="1" ht="33" customHeight="1">
      <c r="A21" s="277" t="s">
        <v>3547</v>
      </c>
      <c r="C21" s="626"/>
    </row>
    <row r="22" spans="1:3" s="58" customFormat="1" ht="20" customHeight="1">
      <c r="A22" s="278" t="s">
        <v>3548</v>
      </c>
      <c r="C22" s="626"/>
    </row>
    <row r="23" spans="1:3" s="58" customFormat="1" ht="72" customHeight="1">
      <c r="A23" s="278" t="s">
        <v>3549</v>
      </c>
      <c r="C23" s="626"/>
    </row>
    <row r="24" spans="1:3" s="58" customFormat="1" ht="65" customHeight="1">
      <c r="A24" s="278" t="s">
        <v>3550</v>
      </c>
      <c r="C24" s="626"/>
    </row>
    <row r="25" spans="1:3" s="58" customFormat="1" ht="26" customHeight="1">
      <c r="A25" s="279" t="s">
        <v>3551</v>
      </c>
      <c r="C25" s="626"/>
    </row>
    <row r="26" spans="1:3" s="58" customFormat="1" ht="26" customHeight="1">
      <c r="A26" s="279" t="s">
        <v>3552</v>
      </c>
      <c r="C26" s="626"/>
    </row>
    <row r="27" spans="1:3" s="58" customFormat="1" ht="26" customHeight="1">
      <c r="A27" s="279" t="s">
        <v>3553</v>
      </c>
      <c r="C27" s="275" t="s">
        <v>3554</v>
      </c>
    </row>
    <row r="28" spans="1:3" s="58" customFormat="1" ht="26" customHeight="1">
      <c r="A28" s="279" t="s">
        <v>3555</v>
      </c>
      <c r="C28" s="623" t="s">
        <v>3556</v>
      </c>
    </row>
    <row r="29" spans="1:3" s="58" customFormat="1" ht="26" customHeight="1">
      <c r="A29" s="279" t="s">
        <v>3557</v>
      </c>
      <c r="C29" s="624"/>
    </row>
    <row r="30" spans="1:3" s="58" customFormat="1" ht="26" customHeight="1">
      <c r="A30" s="279" t="s">
        <v>3558</v>
      </c>
      <c r="C30" s="624"/>
    </row>
    <row r="31" spans="1:3" s="58" customFormat="1" ht="26" customHeight="1">
      <c r="A31" s="279" t="s">
        <v>3559</v>
      </c>
      <c r="C31" s="624"/>
    </row>
    <row r="32" spans="1:3" s="58" customFormat="1" ht="26" customHeight="1">
      <c r="A32" s="280" t="s">
        <v>3560</v>
      </c>
      <c r="C32" s="624"/>
    </row>
    <row r="33" spans="1:13" s="58" customFormat="1" ht="19.05" customHeight="1">
      <c r="A33" s="230" t="s">
        <v>3561</v>
      </c>
      <c r="C33" s="624"/>
    </row>
    <row r="34" spans="1:13" s="58" customFormat="1" ht="13.9">
      <c r="A34" s="281" t="s">
        <v>3562</v>
      </c>
      <c r="C34" s="624"/>
    </row>
    <row r="35" spans="1:13" s="58" customFormat="1" ht="19.05" customHeight="1">
      <c r="A35" s="282" t="s">
        <v>3563</v>
      </c>
      <c r="C35" s="624"/>
    </row>
    <row r="36" spans="1:13" s="58" customFormat="1" ht="36" customHeight="1">
      <c r="A36" s="282" t="s">
        <v>3564</v>
      </c>
      <c r="C36" s="627"/>
    </row>
    <row r="37" spans="1:13" s="58" customFormat="1" ht="27.75">
      <c r="A37" s="282" t="s">
        <v>3565</v>
      </c>
      <c r="C37" s="275" t="s">
        <v>3566</v>
      </c>
    </row>
    <row r="38" spans="1:13" s="58" customFormat="1" ht="97.15">
      <c r="A38" s="282" t="s">
        <v>3567</v>
      </c>
      <c r="B38" s="283"/>
      <c r="C38" s="623" t="s">
        <v>3568</v>
      </c>
    </row>
    <row r="39" spans="1:13" s="58" customFormat="1" ht="54" customHeight="1">
      <c r="A39" s="282" t="s">
        <v>3569</v>
      </c>
      <c r="C39" s="624"/>
    </row>
    <row r="40" spans="1:13" s="58" customFormat="1" ht="24" customHeight="1">
      <c r="A40" s="284" t="s">
        <v>3570</v>
      </c>
      <c r="C40" s="627"/>
      <c r="E40" s="609" t="s">
        <v>3571</v>
      </c>
      <c r="F40" s="609"/>
      <c r="G40" s="609"/>
      <c r="H40" s="609"/>
      <c r="I40" s="609"/>
      <c r="J40" s="609"/>
      <c r="K40" s="609"/>
      <c r="L40" s="609"/>
      <c r="M40" s="609"/>
    </row>
    <row r="41" spans="1:13" s="58" customFormat="1" ht="18.399999999999999">
      <c r="A41" s="230" t="s">
        <v>90</v>
      </c>
      <c r="C41" s="275" t="s">
        <v>90</v>
      </c>
      <c r="E41" s="285" t="s">
        <v>34</v>
      </c>
      <c r="F41" s="610" t="s">
        <v>3572</v>
      </c>
      <c r="G41" s="610"/>
      <c r="H41" s="610" t="s">
        <v>3573</v>
      </c>
      <c r="I41" s="610"/>
      <c r="J41" s="610" t="s">
        <v>3574</v>
      </c>
      <c r="K41" s="610"/>
      <c r="L41" s="610" t="s">
        <v>3575</v>
      </c>
      <c r="M41" s="610"/>
    </row>
    <row r="42" spans="1:13" s="58" customFormat="1" ht="72" customHeight="1">
      <c r="A42" s="611" t="s">
        <v>3576</v>
      </c>
      <c r="C42" s="623" t="s">
        <v>3576</v>
      </c>
      <c r="E42" s="286" t="s">
        <v>0</v>
      </c>
      <c r="F42" s="606" t="s">
        <v>3577</v>
      </c>
      <c r="G42" s="606"/>
      <c r="H42" s="606" t="s">
        <v>3578</v>
      </c>
      <c r="I42" s="606"/>
      <c r="J42" s="606" t="s">
        <v>3579</v>
      </c>
      <c r="K42" s="606"/>
      <c r="L42" s="606" t="s">
        <v>3580</v>
      </c>
      <c r="M42" s="606"/>
    </row>
    <row r="43" spans="1:13" s="58" customFormat="1" ht="70.05" customHeight="1">
      <c r="A43" s="612"/>
      <c r="C43" s="624"/>
      <c r="E43" s="607" t="s">
        <v>3581</v>
      </c>
      <c r="F43" s="608"/>
      <c r="G43" s="608"/>
      <c r="H43" s="608"/>
      <c r="I43" s="608"/>
      <c r="J43" s="608"/>
      <c r="K43" s="608"/>
      <c r="L43" s="608"/>
      <c r="M43" s="608"/>
    </row>
    <row r="44" spans="1:13" s="58" customFormat="1" ht="70.05" customHeight="1">
      <c r="A44" s="613"/>
      <c r="C44" s="624"/>
    </row>
    <row r="45" spans="1:13" s="58" customFormat="1" ht="21" customHeight="1">
      <c r="A45" s="230" t="s">
        <v>3582</v>
      </c>
      <c r="C45" s="275" t="s">
        <v>3582</v>
      </c>
    </row>
    <row r="46" spans="1:13" s="58" customFormat="1" ht="40.049999999999997" customHeight="1">
      <c r="A46" s="614" t="s">
        <v>3583</v>
      </c>
      <c r="C46" s="628" t="s">
        <v>3584</v>
      </c>
    </row>
    <row r="47" spans="1:13" s="58" customFormat="1" ht="54" customHeight="1">
      <c r="A47" s="615"/>
      <c r="C47" s="629"/>
    </row>
    <row r="48" spans="1:13" s="58" customFormat="1" ht="50" customHeight="1">
      <c r="A48" s="615"/>
      <c r="C48" s="629"/>
    </row>
    <row r="49" spans="1:4" s="58" customFormat="1" ht="61.05" customHeight="1">
      <c r="A49" s="615"/>
      <c r="C49" s="629"/>
    </row>
    <row r="50" spans="1:4" s="58" customFormat="1" ht="60" customHeight="1">
      <c r="A50" s="616"/>
      <c r="C50" s="630"/>
    </row>
    <row r="51" spans="1:4" s="58" customFormat="1" ht="21" customHeight="1">
      <c r="A51" s="230" t="s">
        <v>3585</v>
      </c>
      <c r="C51" s="275" t="s">
        <v>3585</v>
      </c>
    </row>
    <row r="52" spans="1:4" s="58" customFormat="1" ht="123" customHeight="1">
      <c r="A52" s="617" t="s">
        <v>3586</v>
      </c>
      <c r="C52" s="623" t="s">
        <v>3587</v>
      </c>
    </row>
    <row r="53" spans="1:4" s="58" customFormat="1" ht="61.05" customHeight="1">
      <c r="A53" s="618"/>
      <c r="C53" s="624"/>
    </row>
    <row r="54" spans="1:4" s="58" customFormat="1" ht="30" customHeight="1">
      <c r="A54" s="618"/>
      <c r="C54" s="624"/>
    </row>
    <row r="55" spans="1:4" s="58" customFormat="1" ht="21" customHeight="1">
      <c r="A55" s="618"/>
      <c r="C55" s="624"/>
    </row>
    <row r="56" spans="1:4" s="58" customFormat="1" ht="129" customHeight="1">
      <c r="A56" s="619"/>
      <c r="C56" s="624"/>
      <c r="D56" s="287"/>
    </row>
    <row r="57" spans="1:4" s="58" customFormat="1" ht="27" customHeight="1">
      <c r="A57" s="620" t="s">
        <v>3588</v>
      </c>
      <c r="C57" s="275" t="s">
        <v>3589</v>
      </c>
    </row>
    <row r="58" spans="1:4" s="58" customFormat="1" ht="126" customHeight="1">
      <c r="A58" s="621"/>
      <c r="C58" s="288" t="s">
        <v>3590</v>
      </c>
    </row>
    <row r="59" spans="1:4" s="58" customFormat="1" ht="18.399999999999999">
      <c r="A59" s="230" t="s">
        <v>3591</v>
      </c>
      <c r="C59" s="275" t="s">
        <v>3592</v>
      </c>
    </row>
    <row r="60" spans="1:4" s="58" customFormat="1" ht="20" customHeight="1">
      <c r="A60" s="617" t="s">
        <v>3593</v>
      </c>
      <c r="C60" s="623" t="s">
        <v>3594</v>
      </c>
    </row>
    <row r="61" spans="1:4" s="58" customFormat="1" ht="40.049999999999997" customHeight="1">
      <c r="A61" s="618"/>
      <c r="C61" s="627"/>
    </row>
    <row r="62" spans="1:4" s="58" customFormat="1" ht="20" customHeight="1">
      <c r="A62" s="618"/>
      <c r="C62" s="275" t="s">
        <v>3595</v>
      </c>
    </row>
    <row r="63" spans="1:4" s="58" customFormat="1" ht="20" customHeight="1">
      <c r="A63" s="617"/>
      <c r="C63" s="289" t="s">
        <v>3596</v>
      </c>
    </row>
    <row r="64" spans="1:4" s="58" customFormat="1" ht="20" customHeight="1">
      <c r="A64" s="617"/>
      <c r="C64" s="230" t="s">
        <v>3597</v>
      </c>
    </row>
    <row r="65" spans="1:3" s="58" customFormat="1" ht="20" customHeight="1">
      <c r="A65" s="617"/>
      <c r="C65" s="622" t="s">
        <v>3598</v>
      </c>
    </row>
    <row r="66" spans="1:3" s="58" customFormat="1" ht="18.399999999999999">
      <c r="A66" s="230" t="s">
        <v>3589</v>
      </c>
      <c r="C66" s="622"/>
    </row>
    <row r="67" spans="1:3" s="58" customFormat="1" ht="14" customHeight="1">
      <c r="A67" s="617" t="s">
        <v>3599</v>
      </c>
      <c r="C67" s="622"/>
    </row>
    <row r="68" spans="1:3" s="229" customFormat="1" ht="18" customHeight="1">
      <c r="A68" s="617"/>
      <c r="C68" s="622"/>
    </row>
    <row r="69" spans="1:3" s="229" customFormat="1" ht="113" customHeight="1">
      <c r="A69" s="617"/>
      <c r="C69" s="622"/>
    </row>
    <row r="70" spans="1:3" s="229" customFormat="1" ht="18" customHeight="1">
      <c r="A70" s="230" t="s">
        <v>3595</v>
      </c>
      <c r="C70" s="290" t="s">
        <v>3600</v>
      </c>
    </row>
    <row r="71" spans="1:3" s="58" customFormat="1" ht="13.9">
      <c r="A71" s="231" t="s">
        <v>3601</v>
      </c>
    </row>
    <row r="72" spans="1:3" s="58" customFormat="1" ht="18.399999999999999">
      <c r="A72" s="230" t="s">
        <v>3597</v>
      </c>
    </row>
    <row r="73" spans="1:3" s="58" customFormat="1" ht="20" customHeight="1">
      <c r="A73" s="622" t="s">
        <v>3602</v>
      </c>
    </row>
    <row r="74" spans="1:3" s="58" customFormat="1" ht="50" customHeight="1">
      <c r="A74" s="622"/>
    </row>
    <row r="75" spans="1:3" s="58" customFormat="1" ht="50" customHeight="1">
      <c r="A75" s="622"/>
    </row>
    <row r="76" spans="1:3" s="58" customFormat="1" ht="50" customHeight="1">
      <c r="A76" s="622"/>
    </row>
    <row r="77" spans="1:3" s="58" customFormat="1" ht="50" customHeight="1">
      <c r="A77" s="622"/>
    </row>
    <row r="78" spans="1:3" s="58" customFormat="1" ht="50" customHeight="1">
      <c r="A78" s="622"/>
    </row>
    <row r="79" spans="1:3" s="58" customFormat="1" ht="20.25">
      <c r="A79" s="291" t="s">
        <v>3600</v>
      </c>
    </row>
    <row r="80" spans="1:3" s="58" customFormat="1"/>
    <row r="81" s="58" customFormat="1"/>
    <row r="82" s="58" customFormat="1"/>
    <row r="83" s="58" customFormat="1"/>
    <row r="84" s="58" customFormat="1"/>
    <row r="85" s="58" customFormat="1"/>
  </sheetData>
  <mergeCells count="29">
    <mergeCell ref="A57:A58"/>
    <mergeCell ref="A60:A65"/>
    <mergeCell ref="A67:A69"/>
    <mergeCell ref="A73:A78"/>
    <mergeCell ref="C3:C10"/>
    <mergeCell ref="C12:C15"/>
    <mergeCell ref="C17:C26"/>
    <mergeCell ref="C28:C36"/>
    <mergeCell ref="C38:C40"/>
    <mergeCell ref="C42:C44"/>
    <mergeCell ref="C46:C50"/>
    <mergeCell ref="C52:C56"/>
    <mergeCell ref="C60:C61"/>
    <mergeCell ref="C65:C69"/>
    <mergeCell ref="A3:A10"/>
    <mergeCell ref="A12:A19"/>
    <mergeCell ref="A42:A44"/>
    <mergeCell ref="A46:A50"/>
    <mergeCell ref="A52:A56"/>
    <mergeCell ref="F42:G42"/>
    <mergeCell ref="H42:I42"/>
    <mergeCell ref="J42:K42"/>
    <mergeCell ref="L42:M42"/>
    <mergeCell ref="E43:M43"/>
    <mergeCell ref="E40:M40"/>
    <mergeCell ref="F41:G41"/>
    <mergeCell ref="H41:I41"/>
    <mergeCell ref="J41:K41"/>
    <mergeCell ref="L41:M41"/>
  </mergeCells>
  <phoneticPr fontId="233" type="noConversion"/>
  <pageMargins left="0.75" right="0.75" top="1" bottom="1" header="0.5" footer="0.5"/>
  <pageSetup paperSize="9" orientation="portrait"/>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7">
    <tabColor rgb="FFFF0000"/>
  </sheetPr>
  <dimension ref="A1:U22"/>
  <sheetViews>
    <sheetView showGridLines="0" zoomScale="90" zoomScaleNormal="90" workbookViewId="0">
      <selection activeCell="F4" sqref="F4:G4"/>
    </sheetView>
  </sheetViews>
  <sheetFormatPr defaultColWidth="9" defaultRowHeight="17.649999999999999"/>
  <cols>
    <col min="1" max="1" width="12.59765625" style="232" customWidth="1"/>
    <col min="2" max="2" width="43.3984375" style="232" customWidth="1"/>
    <col min="3" max="3" width="19.6640625" style="232" customWidth="1"/>
    <col min="4" max="6" width="19.6640625" style="235" customWidth="1"/>
    <col min="7" max="7" width="29.6640625" style="232" customWidth="1"/>
    <col min="8" max="16" width="20.265625" style="232" customWidth="1"/>
    <col min="17" max="17" width="9" style="232"/>
    <col min="18" max="18" width="9" style="238" customWidth="1"/>
    <col min="19" max="21" width="9" style="232" customWidth="1"/>
    <col min="22" max="16384" width="9" style="232"/>
  </cols>
  <sheetData>
    <row r="1" spans="1:21" ht="38" customHeight="1">
      <c r="A1" s="638" t="s">
        <v>3603</v>
      </c>
      <c r="B1" s="639"/>
      <c r="C1" s="639"/>
      <c r="D1" s="639"/>
      <c r="E1" s="639"/>
      <c r="F1" s="639"/>
      <c r="G1" s="639"/>
      <c r="R1" s="238" t="s">
        <v>22</v>
      </c>
      <c r="S1" s="232" t="s">
        <v>3604</v>
      </c>
      <c r="T1" s="232" t="s">
        <v>24</v>
      </c>
      <c r="U1" s="232" t="s">
        <v>25</v>
      </c>
    </row>
    <row r="2" spans="1:21" ht="34.049999999999997" customHeight="1">
      <c r="A2" s="640"/>
      <c r="B2" s="641"/>
      <c r="C2" s="641"/>
      <c r="D2" s="641"/>
      <c r="E2" s="641"/>
      <c r="F2" s="641"/>
      <c r="G2" s="641"/>
      <c r="R2" s="238" t="e" cm="1">
        <f t="array" aca="1" ref="R2" ca="1">_xlfn.UNIQUE(INDIRECT("'英国海运-卡派(23-40) '!A7:A"&amp;COUNTA(#REF!)))</f>
        <v>#REF!</v>
      </c>
      <c r="S2" s="232" t="s">
        <v>28</v>
      </c>
      <c r="T2" s="232" t="s">
        <v>27</v>
      </c>
      <c r="U2" s="232" t="s">
        <v>25</v>
      </c>
    </row>
    <row r="3" spans="1:21" ht="33" customHeight="1">
      <c r="A3" s="642" t="s">
        <v>3605</v>
      </c>
      <c r="B3" s="642"/>
      <c r="C3" s="642"/>
      <c r="D3" s="643"/>
      <c r="E3" s="644"/>
      <c r="F3" s="645"/>
      <c r="G3" s="239"/>
      <c r="S3" s="232" t="s">
        <v>31</v>
      </c>
      <c r="T3" s="232" t="s">
        <v>29</v>
      </c>
      <c r="U3" s="232" t="s">
        <v>25</v>
      </c>
    </row>
    <row r="4" spans="1:21" ht="25.05" customHeight="1">
      <c r="A4" s="634" t="s">
        <v>82</v>
      </c>
      <c r="B4" s="635"/>
      <c r="C4" s="243" t="s">
        <v>35</v>
      </c>
      <c r="D4" s="244" t="s">
        <v>36</v>
      </c>
      <c r="E4" s="270" t="s">
        <v>83</v>
      </c>
      <c r="F4" s="646" t="s">
        <v>3606</v>
      </c>
      <c r="G4" s="647"/>
      <c r="S4" s="232" t="s">
        <v>37</v>
      </c>
      <c r="T4" s="232" t="s">
        <v>32</v>
      </c>
      <c r="U4" s="232" t="s">
        <v>33</v>
      </c>
    </row>
    <row r="5" spans="1:21" ht="29" customHeight="1">
      <c r="A5" s="636"/>
      <c r="B5" s="637"/>
      <c r="C5" s="247" t="s">
        <v>3607</v>
      </c>
      <c r="D5" s="248" t="s">
        <v>38</v>
      </c>
      <c r="E5" s="270" t="s">
        <v>37</v>
      </c>
      <c r="F5" s="646">
        <f ca="1">TODAY()</f>
        <v>46202</v>
      </c>
      <c r="G5" s="647"/>
      <c r="T5" s="232" t="s">
        <v>38</v>
      </c>
      <c r="U5" s="232" t="s">
        <v>33</v>
      </c>
    </row>
    <row r="6" spans="1:21" ht="4.05" customHeight="1">
      <c r="A6" s="251"/>
      <c r="B6" s="251"/>
      <c r="C6" s="251"/>
      <c r="D6" s="252"/>
      <c r="E6" s="252"/>
      <c r="F6" s="253"/>
      <c r="G6" s="253"/>
      <c r="T6" s="232" t="s">
        <v>40</v>
      </c>
      <c r="U6" s="232" t="s">
        <v>41</v>
      </c>
    </row>
    <row r="7" spans="1:21" s="233" customFormat="1" ht="42" customHeight="1">
      <c r="A7" s="254" t="s">
        <v>91</v>
      </c>
      <c r="B7" s="254" t="s">
        <v>86</v>
      </c>
      <c r="C7" s="254" t="s">
        <v>92</v>
      </c>
      <c r="D7" s="255" t="s">
        <v>93</v>
      </c>
      <c r="E7" s="255" t="s">
        <v>94</v>
      </c>
      <c r="F7" s="255" t="s">
        <v>95</v>
      </c>
      <c r="G7" s="255" t="s">
        <v>90</v>
      </c>
      <c r="Q7" s="236"/>
      <c r="R7" s="238"/>
      <c r="T7" s="233" t="s">
        <v>43</v>
      </c>
      <c r="U7" s="232" t="s">
        <v>41</v>
      </c>
    </row>
    <row r="8" spans="1:21" ht="26" customHeight="1">
      <c r="A8" s="633" t="s">
        <v>3608</v>
      </c>
      <c r="B8" s="260" t="s">
        <v>3609</v>
      </c>
      <c r="C8" s="261" t="str" cm="1">
        <f t="array" ref="C8">_xlfn.LET(_xlpm.X,#REF!,IFERROR(IF(D5="深圳",_xlfn._xlws.FILTER(_xlpm.X,(#REF!=E5)*(ISNUMBER(FIND(D5,#REF!,1)))),IF(D5="广州",_xlfn._xlws.FILTER(_xlpm.X,(#REF!=E5)*(ISNUMBER(FIND(D5,#REF!,1)))),IF(D5="中山",_xlfn._xlws.FILTER(_xlpm.X,(#REF!=E5)*(ISNUMBER(FIND(D5,#REF!,1)))),IF(D5="泉州",_xlfn._xlws.FILTER(_xlpm.X,(#REF!=E5)*(ISNUMBER(FIND(D5,#REF!,1)))),IF(D5="厦门",_xlfn._xlws.FILTER(_xlpm.X,(#REF!=E5)*(ISNUMBER(FIND(D5,#REF!,1)))),IF(D5="义乌",_xlfn._xlws.FILTER(_xlpm.X,(#REF!=E5)*(ISNUMBER(FIND(D5,#REF!,1)))),IF(D5="上海",_xlfn._xlws.FILTER(_xlpm.X,(#REF!=E5)*(ISNUMBER(FIND(D5,#REF!,1))))))))))),"-"))</f>
        <v>-</v>
      </c>
      <c r="D8" s="262" t="str" cm="1">
        <f t="array" ref="D8">_xlfn.LET(_xlpm.X,#REF!,IFERROR(IF(D5="深圳",_xlfn._xlws.FILTER(_xlpm.X,(#REF!=E5)*(ISNUMBER(FIND(D5,#REF!,1)))),IF(D5="广州",_xlfn._xlws.FILTER(_xlpm.X,(#REF!=E5)*(ISNUMBER(FIND(D5,#REF!,1)))),IF(D5="中山",_xlfn._xlws.FILTER(_xlpm.X,(#REF!=E5)*(ISNUMBER(FIND(D5,#REF!,1)))),IF(D5="泉州",_xlfn._xlws.FILTER(_xlpm.X,(#REF!=E5)*(ISNUMBER(FIND(D5,#REF!,1)))),IF(D5="厦门",_xlfn._xlws.FILTER(_xlpm.X,(#REF!=E5)*(ISNUMBER(FIND(D5,#REF!,1)))),IF(D5="义乌",_xlfn._xlws.FILTER(_xlpm.X,(#REF!=E5)*(ISNUMBER(FIND(D5,#REF!,1)))),IF(D5="上海",_xlfn._xlws.FILTER(_xlpm.X,(#REF!=E5)*(ISNUMBER(FIND(D5,#REF!,1))))))))))),"-"))</f>
        <v>-</v>
      </c>
      <c r="E8" s="262" t="str" cm="1">
        <f t="array" ref="E8">_xlfn.LET(_xlpm.X,#REF!,IFERROR(IF(D5="深圳",_xlfn._xlws.FILTER(_xlpm.X,(#REF!=E5)*(ISNUMBER(FIND(D5,#REF!,1)))),IF(D5="广州",_xlfn._xlws.FILTER(_xlpm.X,(#REF!=E5)*(ISNUMBER(FIND(D5,#REF!,1)))),IF(D5="中山",_xlfn._xlws.FILTER(_xlpm.X,(#REF!=E5)*(ISNUMBER(FIND(D5,#REF!,1)))),IF(D5="泉州",_xlfn._xlws.FILTER(_xlpm.X,(#REF!=E5)*(ISNUMBER(FIND(D5,#REF!,1)))),IF(D5="厦门",_xlfn._xlws.FILTER(_xlpm.X,(#REF!=E5)*(ISNUMBER(FIND(D5,#REF!,1)))),IF(D5="义乌",_xlfn._xlws.FILTER(_xlpm.X,(#REF!=E5)*(ISNUMBER(FIND(D5,#REF!,1)))),IF(D5="上海",_xlfn._xlws.FILTER(_xlpm.X,(#REF!=E5)*(ISNUMBER(FIND(D5,#REF!,1))))))))))),"-"))</f>
        <v>-</v>
      </c>
      <c r="F8" s="262" t="str" cm="1">
        <f t="array" ref="F8">_xlfn.LET(_xlpm.X,#REF!,IFERROR(IF(D5="深圳",_xlfn._xlws.FILTER(_xlpm.X,(#REF!=E5)*(ISNUMBER(FIND(D5,#REF!,1)))),IF(D5="广州",_xlfn._xlws.FILTER(_xlpm.X,(#REF!=E5)*(ISNUMBER(FIND(D5,#REF!,1)))),IF(D5="中山",_xlfn._xlws.FILTER(_xlpm.X,(#REF!=E5)*(ISNUMBER(FIND(D5,#REF!,1)))),IF(D5="泉州",_xlfn._xlws.FILTER(_xlpm.X,(#REF!=E5)*(ISNUMBER(FIND(D5,#REF!,1)))),IF(D5="厦门",_xlfn._xlws.FILTER(_xlpm.X,(#REF!=E5)*(ISNUMBER(FIND(D5,#REF!,1)))),IF(D5="义乌",_xlfn._xlws.FILTER(_xlpm.X,(#REF!=E5)*(ISNUMBER(FIND(D5,#REF!,1)))),IF(D5="上海",_xlfn._xlws.FILTER(_xlpm.X,(#REF!=E5)*(ISNUMBER(FIND(D5,#REF!,1))))))))))),"-"))</f>
        <v>-</v>
      </c>
      <c r="G8" s="271" t="str">
        <f>IF(E5="15CBM+","KG价","")</f>
        <v>KG价</v>
      </c>
      <c r="H8" s="232" t="e">
        <f>MATCH("*"&amp;D5&amp;"*",#REF!,0)</f>
        <v>#REF!</v>
      </c>
      <c r="Q8" s="236"/>
    </row>
    <row r="9" spans="1:21" ht="26" customHeight="1">
      <c r="A9" s="633"/>
      <c r="B9" s="260" t="s">
        <v>3610</v>
      </c>
      <c r="C9" s="261" t="str" cm="1">
        <f t="array" ref="C9">_xlfn.LET(_xlpm.X,#REF!,IFERROR(IF(D5="深圳",_xlfn._xlws.FILTER(_xlpm.X,(#REF!=E5)*(ISNUMBER(FIND(D5,#REF!,1)))),IF(D5="广州",_xlfn._xlws.FILTER(_xlpm.X,(#REF!=E5)*(ISNUMBER(FIND(D5,#REF!,1)))),IF(D5="中山",_xlfn._xlws.FILTER(_xlpm.X,(#REF!=E5)*(ISNUMBER(FIND(D5,#REF!,1)))),IF(D5="泉州",_xlfn._xlws.FILTER(_xlpm.X,(#REF!=E5)*(ISNUMBER(FIND(D5,#REF!,1)))),IF(D5="厦门",_xlfn._xlws.FILTER(_xlpm.X,(#REF!=E5)*(ISNUMBER(FIND(D5,#REF!,1)))),IF(D5="义乌",_xlfn._xlws.FILTER(_xlpm.X,(#REF!=E5)*(ISNUMBER(FIND(D5,#REF!,1)))),IF(D5="上海",_xlfn._xlws.FILTER(_xlpm.X,(#REF!=E5)*(ISNUMBER(FIND(D5,#REF!,1))))))))))),"-"))</f>
        <v>-</v>
      </c>
      <c r="D9" s="262" t="str" cm="1">
        <f t="array" ref="D9">_xlfn.LET(_xlpm.X,#REF!,IFERROR(IF(D5="深圳",_xlfn._xlws.FILTER(_xlpm.X,(#REF!=E5)*(ISNUMBER(FIND(D5,#REF!,1)))),IF(D5="广州",_xlfn._xlws.FILTER(_xlpm.X,(#REF!=E5)*(ISNUMBER(FIND(D5,#REF!,1)))),IF(D5="中山",_xlfn._xlws.FILTER(_xlpm.X,(#REF!=E5)*(ISNUMBER(FIND(D5,#REF!,1)))),IF(D5="泉州",_xlfn._xlws.FILTER(_xlpm.X,(#REF!=E5)*(ISNUMBER(FIND(D5,#REF!,1)))),IF(D5="厦门",_xlfn._xlws.FILTER(_xlpm.X,(#REF!=E5)*(ISNUMBER(FIND(D5,#REF!,1)))),IF(D5="义乌",_xlfn._xlws.FILTER(_xlpm.X,(#REF!=E5)*(ISNUMBER(FIND(D5,#REF!,1)))),IF(D5="上海",_xlfn._xlws.FILTER(_xlpm.X,(#REF!=E5)*(ISNUMBER(FIND(D5,#REF!,1))))))))))),"-"))</f>
        <v>-</v>
      </c>
      <c r="E9" s="262" t="str" cm="1">
        <f t="array" ref="E9">_xlfn.LET(_xlpm.X,#REF!,IFERROR(IF(D5="深圳",_xlfn._xlws.FILTER(_xlpm.X,(#REF!=E5)*(ISNUMBER(FIND(D5,#REF!,1)))),IF(D5="广州",_xlfn._xlws.FILTER(_xlpm.X,(#REF!=E5)*(ISNUMBER(FIND(D5,#REF!,1)))),IF(D5="中山",_xlfn._xlws.FILTER(_xlpm.X,(#REF!=E5)*(ISNUMBER(FIND(D5,#REF!,1)))),IF(D5="泉州",_xlfn._xlws.FILTER(_xlpm.X,(#REF!=E5)*(ISNUMBER(FIND(D5,#REF!,1)))),IF(D5="厦门",_xlfn._xlws.FILTER(_xlpm.X,(#REF!=E5)*(ISNUMBER(FIND(D5,#REF!,1)))),IF(D5="义乌",_xlfn._xlws.FILTER(_xlpm.X,(#REF!=E5)*(ISNUMBER(FIND(D5,#REF!,1)))),IF(D5="上海",_xlfn._xlws.FILTER(_xlpm.X,(#REF!=E5)*(ISNUMBER(FIND(D5,#REF!,1))))))))))),"-"))</f>
        <v>-</v>
      </c>
      <c r="F9" s="262" t="str" cm="1">
        <f t="array" ref="F9">_xlfn.LET(_xlpm.X,#REF!,IFERROR(IF(D5="深圳",_xlfn._xlws.FILTER(_xlpm.X,(#REF!=E5)*(ISNUMBER(FIND(D5,#REF!,1)))),IF(D5="广州",_xlfn._xlws.FILTER(_xlpm.X,(#REF!=E5)*(ISNUMBER(FIND(D5,#REF!,1)))),IF(D5="中山",_xlfn._xlws.FILTER(_xlpm.X,(#REF!=E5)*(ISNUMBER(FIND(D5,#REF!,1)))),IF(D5="泉州",_xlfn._xlws.FILTER(_xlpm.X,(#REF!=E5)*(ISNUMBER(FIND(D5,#REF!,1)))),IF(D5="厦门",_xlfn._xlws.FILTER(_xlpm.X,(#REF!=E5)*(ISNUMBER(FIND(D5,#REF!,1)))),IF(D5="义乌",_xlfn._xlws.FILTER(_xlpm.X,(#REF!=E5)*(ISNUMBER(FIND(D5,#REF!,1)))),IF(D5="上海",_xlfn._xlws.FILTER(_xlpm.X,(#REF!=E5)*(ISNUMBER(FIND(D5,#REF!,1))))))))))),"-"))</f>
        <v>-</v>
      </c>
      <c r="G9" s="271" t="str">
        <f>IF(E5="15CBM+","KG价","")</f>
        <v>KG价</v>
      </c>
      <c r="Q9" s="236"/>
    </row>
    <row r="10" spans="1:21" ht="26" customHeight="1">
      <c r="A10" s="633"/>
      <c r="B10" s="260" t="s">
        <v>3611</v>
      </c>
      <c r="C10" s="261" t="str" cm="1">
        <f t="array" ref="C10">_xlfn.LET(_xlpm.X,#REF!,IFERROR(IF(D5="深圳",_xlfn._xlws.FILTER(_xlpm.X,(#REF!=E5)*(ISNUMBER(FIND(D5,#REF!,1)))),IF(D5="广州",_xlfn._xlws.FILTER(_xlpm.X,(#REF!=E5)*(ISNUMBER(FIND(D5,#REF!,1)))),IF(D5="中山",_xlfn._xlws.FILTER(_xlpm.X,(#REF!=E5)*(ISNUMBER(FIND(D5,#REF!,1)))),IF(D5="泉州",_xlfn._xlws.FILTER(_xlpm.X,(#REF!=E5)*(ISNUMBER(FIND(D5,#REF!,1)))),IF(D5="厦门",_xlfn._xlws.FILTER(_xlpm.X,(#REF!=E5)*(ISNUMBER(FIND(D5,#REF!,1)))),IF(D5="义乌",_xlfn._xlws.FILTER(_xlpm.X,(#REF!=E5)*(ISNUMBER(FIND(D5,#REF!,1)))),IF(D5="上海",_xlfn._xlws.FILTER(_xlpm.X,(#REF!=E5)*(ISNUMBER(FIND(D5,#REF!,1))))))))))),"-"))</f>
        <v>-</v>
      </c>
      <c r="D10" s="262" t="str" cm="1">
        <f t="array" ref="D10">_xlfn.LET(_xlpm.X,#REF!,IFERROR(IF(D5="深圳",_xlfn._xlws.FILTER(_xlpm.X,(#REF!=E5)*(ISNUMBER(FIND(D5,#REF!,1)))),IF(D5="广州",_xlfn._xlws.FILTER(_xlpm.X,(#REF!=E5)*(ISNUMBER(FIND(D5,#REF!,1)))),IF(D5="中山",_xlfn._xlws.FILTER(_xlpm.X,(#REF!=E5)*(ISNUMBER(FIND(D5,#REF!,1)))),IF(D5="泉州",_xlfn._xlws.FILTER(_xlpm.X,(#REF!=E5)*(ISNUMBER(FIND(D5,#REF!,1)))),IF(D5="厦门",_xlfn._xlws.FILTER(_xlpm.X,(#REF!=E5)*(ISNUMBER(FIND(D5,#REF!,1)))),IF(D5="义乌",_xlfn._xlws.FILTER(_xlpm.X,(#REF!=E5)*(ISNUMBER(FIND(D5,#REF!,1)))),IF(D5="上海",_xlfn._xlws.FILTER(_xlpm.X,(#REF!=E5)*(ISNUMBER(FIND(D5,#REF!,1))))))))))),"-"))</f>
        <v>-</v>
      </c>
      <c r="E10" s="262" t="str" cm="1">
        <f t="array" ref="E10">_xlfn.LET(_xlpm.X,#REF!,IFERROR(IF(D5="深圳",_xlfn._xlws.FILTER(_xlpm.X,(#REF!=E5)*(ISNUMBER(FIND(D5,#REF!,1)))),IF(D5="广州",_xlfn._xlws.FILTER(_xlpm.X,(#REF!=E5)*(ISNUMBER(FIND(D5,#REF!,1)))),IF(D5="中山",_xlfn._xlws.FILTER(_xlpm.X,(#REF!=E5)*(ISNUMBER(FIND(D5,#REF!,1)))),IF(D5="泉州",_xlfn._xlws.FILTER(_xlpm.X,(#REF!=E5)*(ISNUMBER(FIND(D5,#REF!,1)))),IF(D5="厦门",_xlfn._xlws.FILTER(_xlpm.X,(#REF!=E5)*(ISNUMBER(FIND(D5,#REF!,1)))),IF(D5="义乌",_xlfn._xlws.FILTER(_xlpm.X,(#REF!=E5)*(ISNUMBER(FIND(D5,#REF!,1)))),IF(D5="上海",_xlfn._xlws.FILTER(_xlpm.X,(#REF!=E5)*(ISNUMBER(FIND(D5,#REF!,1))))))))))),"-"))</f>
        <v>-</v>
      </c>
      <c r="F10" s="262" t="str" cm="1">
        <f t="array" ref="F10">_xlfn.LET(_xlpm.X,#REF!,IFERROR(IF(D5="深圳",_xlfn._xlws.FILTER(_xlpm.X,(#REF!=E5)*(ISNUMBER(FIND(D5,#REF!,1)))),IF(D5="广州",_xlfn._xlws.FILTER(_xlpm.X,(#REF!=E5)*(ISNUMBER(FIND(D5,#REF!,1)))),IF(D5="中山",_xlfn._xlws.FILTER(_xlpm.X,(#REF!=E5)*(ISNUMBER(FIND(D5,#REF!,1)))),IF(D5="泉州",_xlfn._xlws.FILTER(_xlpm.X,(#REF!=E5)*(ISNUMBER(FIND(D5,#REF!,1)))),IF(D5="厦门",_xlfn._xlws.FILTER(_xlpm.X,(#REF!=E5)*(ISNUMBER(FIND(D5,#REF!,1)))),IF(D5="义乌",_xlfn._xlws.FILTER(_xlpm.X,(#REF!=E5)*(ISNUMBER(FIND(D5,#REF!,1)))),IF(D5="上海",_xlfn._xlws.FILTER(_xlpm.X,(#REF!=E5)*(ISNUMBER(FIND(D5,#REF!,1))))))))))),"-"))</f>
        <v>-</v>
      </c>
      <c r="G10" s="271" t="str">
        <f>IF(E5="15CBM+","KG价","")</f>
        <v>KG价</v>
      </c>
      <c r="Q10" s="236"/>
    </row>
    <row r="11" spans="1:21" ht="26" customHeight="1">
      <c r="A11" s="633"/>
      <c r="B11" s="257" t="s">
        <v>3612</v>
      </c>
      <c r="C11" s="261" t="str" cm="1">
        <f t="array" ref="C11">_xlfn.LET(_xlpm.X,#REF!,IFERROR(IF(D5="深圳",_xlfn._xlws.FILTER(_xlpm.X,(#REF!=E5)*(ISNUMBER(FIND(D5,#REF!,1)))),IF(D5="广州",_xlfn._xlws.FILTER(_xlpm.X,(#REF!=E5)*(ISNUMBER(FIND(D5,#REF!,1)))),IF(D5="中山",_xlfn._xlws.FILTER(_xlpm.X,(#REF!=E5)*(ISNUMBER(FIND(D5,#REF!,1)))),IF(D5="泉州",_xlfn._xlws.FILTER(_xlpm.X,(#REF!=E5)*(ISNUMBER(FIND(D5,#REF!,1)))),IF(D5="厦门",_xlfn._xlws.FILTER(_xlpm.X,(#REF!=E5)*(ISNUMBER(FIND(D5,#REF!,1)))),IF(D5="义乌",_xlfn._xlws.FILTER(_xlpm.X,(#REF!=E5)*(ISNUMBER(FIND(D5,#REF!,1)))),IF(D5="上海",_xlfn._xlws.FILTER(_xlpm.X,(#REF!=E5)*(ISNUMBER(FIND(D5,#REF!,1))))))))))),"-"))</f>
        <v>-</v>
      </c>
      <c r="D11" s="262" t="str" cm="1">
        <f t="array" ref="D11">_xlfn.LET(_xlpm.X,#REF!,IFERROR(IF(D5="深圳",_xlfn._xlws.FILTER(_xlpm.X,(#REF!=E5)*(ISNUMBER(FIND(D5,#REF!,1)))),IF(D5="广州",_xlfn._xlws.FILTER(_xlpm.X,(#REF!=E5)*(ISNUMBER(FIND(D5,#REF!,1)))),IF(D5="中山",_xlfn._xlws.FILTER(_xlpm.X,(#REF!=E5)*(ISNUMBER(FIND(D5,#REF!,1)))),IF(D5="泉州",_xlfn._xlws.FILTER(_xlpm.X,(#REF!=E5)*(ISNUMBER(FIND(D5,#REF!,1)))),IF(D5="厦门",_xlfn._xlws.FILTER(_xlpm.X,(#REF!=E5)*(ISNUMBER(FIND(D5,#REF!,1)))),IF(D5="义乌",_xlfn._xlws.FILTER(_xlpm.X,(#REF!=E5)*(ISNUMBER(FIND(D5,#REF!,1)))),IF(D5="上海",_xlfn._xlws.FILTER(_xlpm.X,(#REF!=E5)*(ISNUMBER(FIND(D5,#REF!,1))))))))))),"-"))</f>
        <v>-</v>
      </c>
      <c r="E11" s="262" t="str" cm="1">
        <f t="array" ref="E11">_xlfn.LET(_xlpm.X,#REF!,IFERROR(IF(D5="深圳",_xlfn._xlws.FILTER(_xlpm.X,(#REF!=E5)*(ISNUMBER(FIND(D5,#REF!,1)))),IF(D5="广州",_xlfn._xlws.FILTER(_xlpm.X,(#REF!=E5)*(ISNUMBER(FIND(D5,#REF!,1)))),IF(D5="中山",_xlfn._xlws.FILTER(_xlpm.X,(#REF!=E5)*(ISNUMBER(FIND(D5,#REF!,1)))),IF(D5="泉州",_xlfn._xlws.FILTER(_xlpm.X,(#REF!=E5)*(ISNUMBER(FIND(D5,#REF!,1)))),IF(D5="厦门",_xlfn._xlws.FILTER(_xlpm.X,(#REF!=E5)*(ISNUMBER(FIND(D5,#REF!,1)))),IF(D5="义乌",_xlfn._xlws.FILTER(_xlpm.X,(#REF!=E5)*(ISNUMBER(FIND(D5,#REF!,1)))),IF(D5="上海",_xlfn._xlws.FILTER(_xlpm.X,(#REF!=E5)*(ISNUMBER(FIND(D5,#REF!,1))))))))))),"-"))</f>
        <v>-</v>
      </c>
      <c r="F11" s="262" t="str" cm="1">
        <f t="array" ref="F11">_xlfn.LET(_xlpm.X,#REF!,IFERROR(IF(D5="深圳",_xlfn._xlws.FILTER(_xlpm.X,(#REF!=E5)*(ISNUMBER(FIND(D5,#REF!,1)))),IF(D5="广州",_xlfn._xlws.FILTER(_xlpm.X,(#REF!=E5)*(ISNUMBER(FIND(D5,#REF!,1)))),IF(D5="中山",_xlfn._xlws.FILTER(_xlpm.X,(#REF!=E5)*(ISNUMBER(FIND(D5,#REF!,1)))),IF(D5="泉州",_xlfn._xlws.FILTER(_xlpm.X,(#REF!=E5)*(ISNUMBER(FIND(D5,#REF!,1)))),IF(D5="厦门",_xlfn._xlws.FILTER(_xlpm.X,(#REF!=E5)*(ISNUMBER(FIND(D5,#REF!,1)))),IF(D5="义乌",_xlfn._xlws.FILTER(_xlpm.X,(#REF!=E5)*(ISNUMBER(FIND(D5,#REF!,1)))),IF(D5="上海",_xlfn._xlws.FILTER(_xlpm.X,(#REF!=E5)*(ISNUMBER(FIND(D5,#REF!,1))))))))))),"-"))</f>
        <v>-</v>
      </c>
      <c r="G11" s="271" t="str">
        <f>IF(E5="15CBM+","KG价","")</f>
        <v>KG价</v>
      </c>
      <c r="Q11" s="236"/>
    </row>
    <row r="12" spans="1:21" ht="26" customHeight="1">
      <c r="A12" s="633"/>
      <c r="B12" s="257" t="s">
        <v>3613</v>
      </c>
      <c r="C12" s="261" t="str" cm="1">
        <f t="array" ref="C12">_xlfn.LET(_xlpm.X,#REF!,IFERROR(IF(D5="深圳",_xlfn._xlws.FILTER(_xlpm.X,(#REF!=E5)*(ISNUMBER(FIND(D5,#REF!,1)))),IF(D5="广州",_xlfn._xlws.FILTER(_xlpm.X,(#REF!=E5)*(ISNUMBER(FIND(D5,#REF!,1)))),IF(D5="中山",_xlfn._xlws.FILTER(_xlpm.X,(#REF!=E5)*(ISNUMBER(FIND(D5,#REF!,1)))),IF(D5="泉州",_xlfn._xlws.FILTER(_xlpm.X,(#REF!=E5)*(ISNUMBER(FIND(D5,#REF!,1)))),IF(D5="厦门",_xlfn._xlws.FILTER(_xlpm.X,(#REF!=E5)*(ISNUMBER(FIND(D5,#REF!,1)))),IF(D5="义乌",_xlfn._xlws.FILTER(_xlpm.X,(#REF!=E5)*(ISNUMBER(FIND(D5,#REF!,1)))),IF(D5="上海",_xlfn._xlws.FILTER(_xlpm.X,(#REF!=E5)*(ISNUMBER(FIND(D5,#REF!,1))))))))))),"-"))</f>
        <v>-</v>
      </c>
      <c r="D12" s="262" t="str" cm="1">
        <f t="array" ref="D12">_xlfn.LET(_xlpm.X,#REF!,IFERROR(IF(D5="深圳",_xlfn._xlws.FILTER(_xlpm.X,(#REF!=E5)*(ISNUMBER(FIND(D5,#REF!,1)))),IF(D5="广州",_xlfn._xlws.FILTER(_xlpm.X,(#REF!=E5)*(ISNUMBER(FIND(D5,#REF!,1)))),IF(D5="中山",_xlfn._xlws.FILTER(_xlpm.X,(#REF!=E5)*(ISNUMBER(FIND(D5,#REF!,1)))),IF(D5="泉州",_xlfn._xlws.FILTER(_xlpm.X,(#REF!=E5)*(ISNUMBER(FIND(D5,#REF!,1)))),IF(D5="厦门",_xlfn._xlws.FILTER(_xlpm.X,(#REF!=E5)*(ISNUMBER(FIND(D5,#REF!,1)))),IF(D5="义乌",_xlfn._xlws.FILTER(_xlpm.X,(#REF!=E5)*(ISNUMBER(FIND(D5,#REF!,1)))),IF(D5="上海",_xlfn._xlws.FILTER(_xlpm.X,(#REF!=E5)*(ISNUMBER(FIND(D5,#REF!,1))))))))))),"-"))</f>
        <v>-</v>
      </c>
      <c r="E12" s="262" t="str" cm="1">
        <f t="array" ref="E12">_xlfn.LET(_xlpm.X,#REF!,IFERROR(IF(D5="深圳",_xlfn._xlws.FILTER(_xlpm.X,(#REF!=E5)*(ISNUMBER(FIND(D5,#REF!,1)))),IF(D5="广州",_xlfn._xlws.FILTER(_xlpm.X,(#REF!=E5)*(ISNUMBER(FIND(D5,#REF!,1)))),IF(D5="中山",_xlfn._xlws.FILTER(_xlpm.X,(#REF!=E5)*(ISNUMBER(FIND(D5,#REF!,1)))),IF(D5="泉州",_xlfn._xlws.FILTER(_xlpm.X,(#REF!=E5)*(ISNUMBER(FIND(D5,#REF!,1)))),IF(D5="厦门",_xlfn._xlws.FILTER(_xlpm.X,(#REF!=E5)*(ISNUMBER(FIND(D5,#REF!,1)))),IF(D5="义乌",_xlfn._xlws.FILTER(_xlpm.X,(#REF!=E5)*(ISNUMBER(FIND(D5,#REF!,1)))),IF(D5="上海",_xlfn._xlws.FILTER(_xlpm.X,(#REF!=E5)*(ISNUMBER(FIND(D5,#REF!,1))))))))))),"-"))</f>
        <v>-</v>
      </c>
      <c r="F12" s="262" t="str" cm="1">
        <f t="array" ref="F12">_xlfn.LET(_xlpm.X,#REF!,IFERROR(IF(D5="深圳",_xlfn._xlws.FILTER(_xlpm.X,(#REF!=E5)*(ISNUMBER(FIND(D5,#REF!,1)))),IF(D5="广州",_xlfn._xlws.FILTER(_xlpm.X,(#REF!=E5)*(ISNUMBER(FIND(D5,#REF!,1)))),IF(D5="中山",_xlfn._xlws.FILTER(_xlpm.X,(#REF!=E5)*(ISNUMBER(FIND(D5,#REF!,1)))),IF(D5="泉州",_xlfn._xlws.FILTER(_xlpm.X,(#REF!=E5)*(ISNUMBER(FIND(D5,#REF!,1)))),IF(D5="厦门",_xlfn._xlws.FILTER(_xlpm.X,(#REF!=E5)*(ISNUMBER(FIND(D5,#REF!,1)))),IF(D5="义乌",_xlfn._xlws.FILTER(_xlpm.X,(#REF!=E5)*(ISNUMBER(FIND(D5,#REF!,1)))),IF(D5="上海",_xlfn._xlws.FILTER(_xlpm.X,(#REF!=E5)*(ISNUMBER(FIND(D5,#REF!,1))))))))))),"-"))</f>
        <v>-</v>
      </c>
      <c r="G12" s="271" t="str">
        <f>IF(E5="15CBM+","KG价","")</f>
        <v>KG价</v>
      </c>
      <c r="Q12" s="236"/>
    </row>
    <row r="13" spans="1:21" ht="26" customHeight="1">
      <c r="A13" s="633" t="s">
        <v>3</v>
      </c>
      <c r="B13" s="260" t="s">
        <v>99</v>
      </c>
      <c r="C13" s="261" t="str" cm="1">
        <f t="array" ref="C13">IF(AND(AND(OR(C5="LBA4",C5="BHX4"),E5&lt;&gt;"12-99KG"),AND(OR(C5="LBA4",C5="BHX4"),E5&lt;&gt;"15CBM+")),INDEX(#REF!,MATCH("*"&amp;D5&amp;"*",#REF!,0)),"-")</f>
        <v>-</v>
      </c>
      <c r="D13" s="262" t="str" cm="1">
        <f t="array" ref="D13">IF(AND(AND(OR(C5="LBA4",C5="BHX4"),E5&lt;&gt;"12-99KG"),AND(OR(C5="LBA4",C5="BHX4"),E5&lt;&gt;"15CBM+")),INDEX(#REF!,MATCH("*"&amp;D5&amp;"*",#REF!,0)),"-")</f>
        <v>-</v>
      </c>
      <c r="E13" s="262" t="str" cm="1">
        <f t="array" ref="E13">IF(AND(AND(OR(C5="LBA4",C5="BHX4"),E5&lt;&gt;"12-99KG"),AND(OR(C5="LBA4",C5="BHX4"),E5&lt;&gt;"15CBM+")),INDEX(#REF!,MATCH("*"&amp;D5&amp;"*",#REF!,0)),"-")</f>
        <v>-</v>
      </c>
      <c r="F13" s="262" t="str" cm="1">
        <f t="array" ref="F13">IF(AND(AND(OR(C5="LBA4",C5="BHX4"),E5&lt;&gt;"12-99KG"),AND(OR(C5="LBA4",C5="BHX4"),E5&lt;&gt;"15CBM+")),INDEX(#REF!,MATCH("*"&amp;D5&amp;"*",#REF!,0)),"-")</f>
        <v>-</v>
      </c>
      <c r="G13" s="272" t="str">
        <f>IF(AND(E5="12-99KG",F13="-"),"100KG+起收",IF(E5="15CBM+","KG价",""))</f>
        <v>KG价</v>
      </c>
      <c r="Q13" s="236"/>
    </row>
    <row r="14" spans="1:21" ht="35" customHeight="1">
      <c r="A14" s="633"/>
      <c r="B14" s="260" t="s">
        <v>104</v>
      </c>
      <c r="C14" s="261" t="str" cm="1">
        <f t="array" ref="C14">IF(E5&lt;&gt;"15CBM+",INDEX(#REF!,MATCH("*"&amp;D5&amp;"*",#REF!,0)),"-")</f>
        <v>-</v>
      </c>
      <c r="D14" s="262" t="str" cm="1">
        <f t="array" ref="D14">IF(E5&lt;&gt;"15CBM+",INDEX(#REF!,MATCH("*"&amp;D5&amp;"*",#REF!,0)),"-")</f>
        <v>-</v>
      </c>
      <c r="E14" s="262" t="str" cm="1">
        <f t="array" ref="E14">IF(E5&lt;&gt;"15CBM+",INDEX(#REF!,MATCH("*"&amp;D5&amp;"*",#REF!,0)),"-")</f>
        <v>-</v>
      </c>
      <c r="F14" s="262" t="str" cm="1">
        <f t="array" ref="F14">IF(E5&lt;&gt;"15CBM+",INDEX(#REF!,MATCH("*"&amp;D5&amp;"*",#REF!,0)),"-")</f>
        <v>-</v>
      </c>
      <c r="G14" s="271" t="str">
        <f>IF(E5="12-99KG","12-70KG：+2元/KG"&amp;CHAR(10)&amp;"71-99KG：+1元/KG",IF(E5="15CBM+","KG价",""))</f>
        <v>KG价</v>
      </c>
      <c r="Q14" s="236"/>
    </row>
    <row r="15" spans="1:21" ht="26" customHeight="1">
      <c r="A15" s="633"/>
      <c r="B15" s="260" t="s">
        <v>3614</v>
      </c>
      <c r="C15" s="261" t="str" cm="1">
        <f t="array" ref="C15">IF(AND(AND(OR(C5="LBA4",C5="BHX4"),E5&lt;&gt;"12-99KG"),AND(OR(C5="LBA4",C5="BHX4"),E5&lt;&gt;"15CBM+")),INDEX(#REF!,MATCH("*"&amp;D5&amp;"*",#REF!,0)),"-")</f>
        <v>-</v>
      </c>
      <c r="D15" s="262" t="str" cm="1">
        <f t="array" ref="D15">IF(AND(AND(OR(C5="LBA4",C5="BHX4"),E5&lt;&gt;"12-99KG"),AND(OR(C5="LBA4",C5="BHX4"),E5&lt;&gt;"15CBM+")),INDEX(#REF!,MATCH("*"&amp;D5&amp;"*",#REF!,0)),"-")</f>
        <v>-</v>
      </c>
      <c r="E15" s="262" t="str" cm="1">
        <f t="array" ref="E15">IF(AND(AND(OR(C5="LBA4",C5="BHX4"),E5&lt;&gt;"12-99KG"),AND(OR(C5="LBA4",C5="BHX4"),E5&lt;&gt;"15CBM+")),INDEX(#REF!,MATCH("*"&amp;D5&amp;"*",#REF!,0)),"-")</f>
        <v>-</v>
      </c>
      <c r="F15" s="262" t="str" cm="1">
        <f t="array" ref="F15">IF(AND(AND(OR(C5="LBA4",C5="BHX4"),E5&lt;&gt;"12-99KG"),AND(OR(C5="LBA4",C5="BHX4"),E5&lt;&gt;"15CBM+")),INDEX(#REF!,MATCH("*"&amp;D5&amp;"*",#REF!,0)),"-")</f>
        <v>-</v>
      </c>
      <c r="G15" s="272" t="str">
        <f>IF(AND(E5="12-99KG",F15="-"),"100KG+起收",IF(E5="15CBM+","KG价",""))</f>
        <v>KG价</v>
      </c>
      <c r="Q15" s="236"/>
    </row>
    <row r="16" spans="1:21" ht="34.049999999999997" customHeight="1">
      <c r="A16" s="633"/>
      <c r="B16" s="260" t="s">
        <v>3615</v>
      </c>
      <c r="C16" s="261" t="str" cm="1">
        <f t="array" ref="C16">IF(E5&lt;&gt;"15CBM+",INDEX(#REF!,MATCH("*"&amp;D5&amp;"*",#REF!,0)),"-")</f>
        <v>-</v>
      </c>
      <c r="D16" s="262" t="str" cm="1">
        <f t="array" ref="D16">IF(E5&lt;&gt;"15CBM+",INDEX(#REF!,MATCH("*"&amp;D5&amp;"*",#REF!,0)),"-")</f>
        <v>-</v>
      </c>
      <c r="E16" s="262" t="str" cm="1">
        <f t="array" ref="E16">IF(E5&lt;&gt;"15CBM+",INDEX(#REF!,MATCH("*"&amp;D5&amp;"*",#REF!,0)),"-")</f>
        <v>-</v>
      </c>
      <c r="F16" s="262" t="str" cm="1">
        <f t="array" ref="F16">IF(E5&lt;&gt;"15CBM+",INDEX(#REF!,MATCH("*"&amp;D5&amp;"*",#REF!,0)),"-")</f>
        <v>-</v>
      </c>
      <c r="G16" s="271" t="str">
        <f>IF(E5="12-99KG","12-70KG：+2元/KG"&amp;CHAR(10)&amp;"71-99KG：+1元/KG",IF(E5="15CBM+","KG价",""))</f>
        <v>KG价</v>
      </c>
      <c r="Q16" s="236"/>
    </row>
    <row r="17" spans="1:17" ht="34.049999999999997" customHeight="1">
      <c r="A17" s="633" t="s">
        <v>9</v>
      </c>
      <c r="B17" s="260" t="s">
        <v>10</v>
      </c>
      <c r="C17" s="261" t="str">
        <f>IFERROR(IF(E5&lt;&gt;"15CBM+",_xlfn.LET(_xlpm.X,#REF!,_xlpm.Y,2,IF(D5="深圳",VLOOKUP(C5,_xlpm.X,_xlpm.Y,0),IF(D5="广州",VLOOKUP(C5,_xlpm.X,_xlpm.Y+1,0),IF(D5="中山",VLOOKUP(C5,_xlpm.X,_xlpm.Y+1,0),IF(D5="泉州",VLOOKUP(C5,_xlpm.X,_xlpm.Y+2,0),IF(D5="厦门",VLOOKUP(C5,_xlpm.X,_xlpm.Y+2,0),IF(D5="义乌",VLOOKUP(C5,_xlpm.X,_xlpm.Y+3,0),IF(D5="上海",VLOOKUP(C5,_xlpm.X,_xlpm.Y+4,0))))))))),"-"),"-")</f>
        <v>-</v>
      </c>
      <c r="D17" s="262" t="str">
        <f>IFERROR(IF(E5&lt;&gt;"15CBM+",_xlfn.LET(_xlpm.X,#REF!,_xlpm.Y,7,IF(D5="深圳",VLOOKUP(C5,_xlpm.X,_xlpm.Y,0),IF(D5="广州",VLOOKUP(C5,_xlpm.X,_xlpm.Y+1,0),IF(D5="中山",VLOOKUP(C5,_xlpm.X,_xlpm.Y+1,0),IF(D5="泉州",VLOOKUP(C5,_xlpm.X,_xlpm.Y+2,0),IF(D5="厦门",VLOOKUP(C5,_xlpm.X,_xlpm.Y+2,0),IF(D5="义乌",VLOOKUP(C5,_xlpm.X,_xlpm.Y+3,0),IF(D5="上海",VLOOKUP(C5,_xlpm.X,_xlpm.Y+4,0))))))))),"-"),"-")</f>
        <v>-</v>
      </c>
      <c r="E17" s="262" t="str">
        <f>IFERROR(IF(E5&lt;&gt;"15CBM+",_xlfn.LET(_xlpm.X,#REF!,_xlpm.Y,12,IF(D5="深圳",VLOOKUP(C5,_xlpm.X,_xlpm.Y,0),IF(D5="广州",VLOOKUP(C5,_xlpm.X,_xlpm.Y,0),IF(D5="中山",VLOOKUP(C5,_xlpm.X,_xlpm.Y,0),IF(D5="泉州",VLOOKUP(C5,_xlpm.X,_xlpm.Y,0),IF(D5="厦门",VLOOKUP(C5,_xlpm.X,_xlpm.Y,0),IF(D5="义乌",VLOOKUP(C5,_xlpm.X,_xlpm.Y,0),IF(D5="上海",VLOOKUP(C5,_xlpm.X,_xlpm.Y,0))))))))),"-"),"-")</f>
        <v>-</v>
      </c>
      <c r="F17" s="262" t="str">
        <f>IFERROR(IF(E5&lt;&gt;"15CBM+",_xlfn.LET(_xlpm.X,#REF!,_xlpm.Y,13,IF(D5="深圳",VLOOKUP(C5,_xlpm.X,_xlpm.Y,0),IF(D5="广州",VLOOKUP(C5,_xlpm.X,_xlpm.Y,0),IF(D5="中山",VLOOKUP(C5,_xlpm.X,_xlpm.Y,0),IF(D5="泉州",VLOOKUP(C5,_xlpm.X,_xlpm.Y,0),IF(D5="厦门",VLOOKUP(C5,_xlpm.X,_xlpm.Y,0),IF(D5="义乌",VLOOKUP(C5,_xlpm.X,_xlpm.Y,0),IF(D5="上海",VLOOKUP(C5,_xlpm.X,_xlpm.Y,0))))))))),"-"),"-")</f>
        <v>-</v>
      </c>
      <c r="G17" s="271" t="str">
        <f>IF(E5="12-99KG","12-70KG：+2元/KG"&amp;CHAR(10)&amp;"71-99KG：+1元/KG",IF(E5="15CBM+","KG价",""))</f>
        <v>KG价</v>
      </c>
      <c r="Q17" s="236"/>
    </row>
    <row r="18" spans="1:17" ht="57" customHeight="1">
      <c r="A18" s="633"/>
      <c r="B18" s="260" t="s">
        <v>137</v>
      </c>
      <c r="C18" s="261" t="s">
        <v>4</v>
      </c>
      <c r="D18" s="262" t="e">
        <f>IF(E5="15CBM+",_xlfn.LET(_xlpm.X,#REF!,_xlpm.Y,14,IF(D5="深圳",VLOOKUP(C5,_xlpm.X,_xlpm.Y,0),IF(D5="广州",VLOOKUP(C5,_xlpm.X,_xlpm.Y+1,0),IF(D5="中山",VLOOKUP(C5,_xlpm.X,_xlpm.Y+1,0),IF(D5="泉州",VLOOKUP(C5,_xlpm.X,_xlpm.Y+2,0),IF(D5="厦门",VLOOKUP(C5,_xlpm.X,_xlpm.Y+2,0),IF(D5="义乌",VLOOKUP(C5,_xlpm.X,_xlpm.Y+3,0),IF(D5="上海",VLOOKUP(C5,_xlpm.X,_xlpm.Y+4,0))))))))),"-")</f>
        <v>#REF!</v>
      </c>
      <c r="E18" s="262" t="e">
        <f>IF(E5="15CBM+",_xlfn.LET(_xlpm.X,#REF!,_xlpm.Y,19,IF(D5="深圳",VLOOKUP(C5,_xlpm.X,_xlpm.Y,0),IF(D5="广州",VLOOKUP(C5,_xlpm.X,_xlpm.Y,0),IF(D5="中山",VLOOKUP(C5,_xlpm.X,_xlpm.Y,0),IF(D5="泉州",VLOOKUP(C5,_xlpm.X,_xlpm.Y,0),IF(D5="厦门",VLOOKUP(C5,_xlpm.X,_xlpm.Y,0),IF(D5="义乌",VLOOKUP(C5,_xlpm.X,_xlpm.Y,0),IF(D5="上海",VLOOKUP(C5,_xlpm.X,_xlpm.Y,0))))))))),"-")</f>
        <v>#REF!</v>
      </c>
      <c r="F18" s="262" t="e">
        <f>IF(E5="15CBM+",_xlfn.LET(_xlpm.X,#REF!,_xlpm.Y,20,IF(D5="深圳",VLOOKUP(C5,_xlpm.X,_xlpm.Y,0),IF(D5="广州",VLOOKUP(C5,_xlpm.X,_xlpm.Y,0),IF(D5="中山",VLOOKUP(C5,_xlpm.X,_xlpm.Y,0),IF(D5="泉州",VLOOKUP(C5,_xlpm.X,_xlpm.Y,0),IF(D5="厦门",VLOOKUP(C5,_xlpm.X,_xlpm.Y,0),IF(D5="义乌",VLOOKUP(C5,_xlpm.X,_xlpm.Y,0),IF(D5="上海",VLOOKUP(C5,_xlpm.X,_xlpm.Y,0))))))))),"-")</f>
        <v>#REF!</v>
      </c>
      <c r="G18" s="271" t="e">
        <f>IF(AND(E5&lt;&gt;"15CBM+",F18="-"),"立方价","1-4.9CBM：+60元/CBM"&amp;CHAR(10)&amp;"5-9.9CBM：+40元/CBM"&amp;CHAR(10)&amp;"10-14.9CBM：+20元/CBM")</f>
        <v>#REF!</v>
      </c>
      <c r="Q18" s="236"/>
    </row>
    <row r="19" spans="1:17" ht="25.05" customHeight="1">
      <c r="A19" s="633"/>
      <c r="B19" s="260" t="s">
        <v>13</v>
      </c>
      <c r="C19" s="261" t="str" cm="1">
        <f t="array" ref="C19">IF(E5&lt;&gt;"15CBM+",_xlfn.LET(_xlpm.X,#REF!,IFERROR(IF(D5="深圳",_xlfn._xlws.FILTER(_xlpm.X,(ISNUMBER(FIND(D5,#REF!,1)))),IF(D5="广州",_xlfn._xlws.FILTER(_xlpm.X,(ISNUMBER(FIND(D5,#REF!,1)))),IF(D5="中山",_xlfn._xlws.FILTER(_xlpm.X,(ISNUMBER(FIND(D5,#REF!,1)))),IF(D5="泉州",_xlfn._xlws.FILTER(_xlpm.X,(ISNUMBER(FIND(D5,#REF!,1)))),IF(D5="厦门",_xlfn._xlws.FILTER(_xlpm.X,(ISNUMBER(FIND(D5,#REF!,1)))),IF(D5="义乌",_xlfn._xlws.FILTER(_xlpm.X,(ISNUMBER(FIND(D5,#REF!,1)))),IF(D5="上海",_xlfn._xlws.FILTER(_xlpm.X,(ISNUMBER(FIND(D5,#REF!,1))))))))))),"-")),"-")</f>
        <v>-</v>
      </c>
      <c r="D19" s="262" t="str" cm="1">
        <f t="array" ref="D19">IF(E5&lt;&gt;"15CBM+",_xlfn.LET(_xlpm.X,#REF!,IFERROR(IF(D5="深圳",_xlfn._xlws.FILTER(_xlpm.X,(ISNUMBER(FIND(D5,#REF!,1)))),IF(D5="广州",_xlfn._xlws.FILTER(_xlpm.X,(ISNUMBER(FIND(D5,#REF!,1)))),IF(D5="中山",_xlfn._xlws.FILTER(_xlpm.X,(ISNUMBER(FIND(D5,#REF!,1)))),IF(D5="泉州",_xlfn._xlws.FILTER(_xlpm.X,(ISNUMBER(FIND(D5,#REF!,1)))),IF(D5="厦门",_xlfn._xlws.FILTER(_xlpm.X,(ISNUMBER(FIND(D5,#REF!,1)))),IF(D5="义乌",_xlfn._xlws.FILTER(_xlpm.X,(ISNUMBER(FIND(D5,#REF!,1)))),IF(D5="上海",_xlfn._xlws.FILTER(_xlpm.X,(ISNUMBER(FIND(D5,#REF!,1))))))))))),"-")),"-")</f>
        <v>-</v>
      </c>
      <c r="E19" s="262" t="str" cm="1">
        <f t="array" ref="E19">IF(E5&lt;&gt;"15CBM+",_xlfn.LET(_xlpm.X,#REF!,IFERROR(IF(D5="深圳",_xlfn._xlws.FILTER(_xlpm.X,(ISNUMBER(FIND(D5,#REF!,1)))),IF(D5="广州",_xlfn._xlws.FILTER(_xlpm.X,(ISNUMBER(FIND(D5,#REF!,1)))),IF(D5="中山",_xlfn._xlws.FILTER(_xlpm.X,(ISNUMBER(FIND(D5,#REF!,1)))),IF(D5="泉州",_xlfn._xlws.FILTER(_xlpm.X,(ISNUMBER(FIND(D5,#REF!,1)))),IF(D5="厦门",_xlfn._xlws.FILTER(_xlpm.X,(ISNUMBER(FIND(D5,#REF!,1)))),IF(D5="义乌",_xlfn._xlws.FILTER(_xlpm.X,(ISNUMBER(FIND(D5,#REF!,1)))),IF(D5="上海",_xlfn._xlws.FILTER(_xlpm.X,(ISNUMBER(FIND(D5,#REF!,1))))))))))),"-")),"-")</f>
        <v>-</v>
      </c>
      <c r="F19" s="262" t="str" cm="1">
        <f t="array" ref="F19">IF(E5&lt;&gt;"15CBM+",_xlfn.LET(_xlpm.X,#REF!,IFERROR(IF(D5="深圳",_xlfn._xlws.FILTER(_xlpm.X,(ISNUMBER(FIND(D5,#REF!,1)))),IF(D5="广州",_xlfn._xlws.FILTER(_xlpm.X,(ISNUMBER(FIND(D5,#REF!,1)))),IF(D5="中山",_xlfn._xlws.FILTER(_xlpm.X,(ISNUMBER(FIND(D5,#REF!,1)))),IF(D5="泉州",_xlfn._xlws.FILTER(_xlpm.X,(ISNUMBER(FIND(D5,#REF!,1)))),IF(D5="厦门",_xlfn._xlws.FILTER(_xlpm.X,(ISNUMBER(FIND(D5,#REF!,1)))),IF(D5="义乌",_xlfn._xlws.FILTER(_xlpm.X,(ISNUMBER(FIND(D5,#REF!,1)))),IF(D5="上海",_xlfn._xlws.FILTER(_xlpm.X,(ISNUMBER(FIND(D5,#REF!,1))))))))))),"-")),"-")</f>
        <v>-</v>
      </c>
      <c r="G19" s="271" t="str">
        <f>IF(E5="15CBM+","KG价","")</f>
        <v>KG价</v>
      </c>
      <c r="H19" s="273"/>
      <c r="Q19" s="236"/>
    </row>
    <row r="20" spans="1:17" ht="25.05" customHeight="1">
      <c r="A20" s="633"/>
      <c r="B20" s="260" t="s">
        <v>3616</v>
      </c>
      <c r="C20" s="261" t="str" cm="1">
        <f t="array" ref="C20">IF(E5&lt;&gt;"15CBM+",_xlfn.LET(_xlpm.X,#REF!,IFERROR(IF(D5="深圳",_xlfn._xlws.FILTER(_xlpm.X,(ISNUMBER(FIND(D5,#REF!,1)))),IF(D5="广州",_xlfn._xlws.FILTER(_xlpm.X,(ISNUMBER(FIND(D5,#REF!,1)))),IF(D5="中山",_xlfn._xlws.FILTER(_xlpm.X,(ISNUMBER(FIND(D5,#REF!,1)))),IF(D5="泉州",_xlfn._xlws.FILTER(_xlpm.X,(ISNUMBER(FIND(D5,#REF!,1)))),IF(D5="厦门",_xlfn._xlws.FILTER(_xlpm.X,(ISNUMBER(FIND(D5,#REF!,1)))),IF(D5="义乌",_xlfn._xlws.FILTER(_xlpm.X,(ISNUMBER(FIND(D5,#REF!,1)))),IF(D5="上海",_xlfn._xlws.FILTER(_xlpm.X,(ISNUMBER(FIND(D5,#REF!,1))))))))))),"-")),"-")</f>
        <v>-</v>
      </c>
      <c r="D20" s="262" t="str" cm="1">
        <f t="array" ref="D20">IF(E5&lt;&gt;"15CBM+",_xlfn.LET(_xlpm.X,#REF!,IFERROR(IF(D5="深圳",_xlfn._xlws.FILTER(_xlpm.X,(ISNUMBER(FIND(D5,#REF!,1)))),IF(D5="广州",_xlfn._xlws.FILTER(_xlpm.X,(ISNUMBER(FIND(D5,#REF!,1)))),IF(D5="中山",_xlfn._xlws.FILTER(_xlpm.X,(ISNUMBER(FIND(D5,#REF!,1)))),IF(D5="泉州",_xlfn._xlws.FILTER(_xlpm.X,(ISNUMBER(FIND(D5,#REF!,1)))),IF(D5="厦门",_xlfn._xlws.FILTER(_xlpm.X,(ISNUMBER(FIND(D5,#REF!,1)))),IF(D5="义乌",_xlfn._xlws.FILTER(_xlpm.X,(ISNUMBER(FIND(D5,#REF!,1)))),IF(D5="上海",_xlfn._xlws.FILTER(_xlpm.X,(ISNUMBER(FIND(D5,#REF!,1))))))))))),"-")),"-")</f>
        <v>-</v>
      </c>
      <c r="E20" s="262" t="str" cm="1">
        <f t="array" ref="E20">IF(E5&lt;&gt;"15CBM+",_xlfn.LET(_xlpm.X,#REF!,IFERROR(IF(D5="深圳",_xlfn._xlws.FILTER(_xlpm.X,(ISNUMBER(FIND(D5,#REF!,1)))),IF(D5="广州",_xlfn._xlws.FILTER(_xlpm.X,(ISNUMBER(FIND(D5,#REF!,1)))),IF(D5="中山",_xlfn._xlws.FILTER(_xlpm.X,(ISNUMBER(FIND(D5,#REF!,1)))),IF(D5="泉州",_xlfn._xlws.FILTER(_xlpm.X,(ISNUMBER(FIND(D5,#REF!,1)))),IF(D5="厦门",_xlfn._xlws.FILTER(_xlpm.X,(ISNUMBER(FIND(D5,#REF!,1)))),IF(D5="义乌",_xlfn._xlws.FILTER(_xlpm.X,(ISNUMBER(FIND(D5,#REF!,1)))),IF(D5="上海",_xlfn._xlws.FILTER(_xlpm.X,(ISNUMBER(FIND(D5,#REF!,1))))))))))),"-")),"-")</f>
        <v>-</v>
      </c>
      <c r="F20" s="262" t="str" cm="1">
        <f t="array" ref="F20">IF(E5&lt;&gt;"15CBM+",_xlfn.LET(_xlpm.X,#REF!,IFERROR(IF(D5="深圳",_xlfn._xlws.FILTER(_xlpm.X,(ISNUMBER(FIND(D5,#REF!,1)))),IF(D5="广州",_xlfn._xlws.FILTER(_xlpm.X,(ISNUMBER(FIND(D5,#REF!,1)))),IF(D5="中山",_xlfn._xlws.FILTER(_xlpm.X,(ISNUMBER(FIND(D5,#REF!,1)))),IF(D5="泉州",_xlfn._xlws.FILTER(_xlpm.X,(ISNUMBER(FIND(D5,#REF!,1)))),IF(D5="厦门",_xlfn._xlws.FILTER(_xlpm.X,(ISNUMBER(FIND(D5,#REF!,1)))),IF(D5="义乌",_xlfn._xlws.FILTER(_xlpm.X,(ISNUMBER(FIND(D5,#REF!,1)))),IF(D5="上海",_xlfn._xlws.FILTER(_xlpm.X,(ISNUMBER(FIND(D5,#REF!,1))))))))))),"-")),"-")</f>
        <v>-</v>
      </c>
      <c r="G20" s="271" t="str">
        <f>IF(E5="15CBM+","KG价","")</f>
        <v>KG价</v>
      </c>
      <c r="Q20" s="236"/>
    </row>
    <row r="21" spans="1:17" ht="25.05" customHeight="1">
      <c r="A21" s="633"/>
      <c r="B21" s="260" t="s">
        <v>14</v>
      </c>
      <c r="C21" s="262" t="str" cm="1">
        <f t="array" ref="C21">IF(E5&lt;&gt;"15CBM+",_xlfn.LET(_xlpm.X,#REF!,IFERROR(IF(D5="深圳",_xlfn._xlws.FILTER(_xlpm.X,(ISNUMBER(FIND(D5,#REF!,1)))),IF(D5="广州",_xlfn._xlws.FILTER(_xlpm.X,(ISNUMBER(FIND(D5,#REF!,1)))),IF(D5="中山",_xlfn._xlws.FILTER(_xlpm.X,(ISNUMBER(FIND(D5,#REF!,1)))),IF(D5="泉州",_xlfn._xlws.FILTER(_xlpm.X,(ISNUMBER(FIND(D5,#REF!,1)))),IF(D5="厦门",_xlfn._xlws.FILTER(_xlpm.X,(ISNUMBER(FIND(D5,#REF!,1)))),IF(D5="义乌",_xlfn._xlws.FILTER(_xlpm.X,(ISNUMBER(FIND(D5,#REF!,1)))),IF(D5="上海",_xlfn._xlws.FILTER(_xlpm.X,(ISNUMBER(FIND(D5,#REF!,1))))))))))),"-")),"-")</f>
        <v>-</v>
      </c>
      <c r="D21" s="262" t="str" cm="1">
        <f t="array" ref="D21">IF(E5&lt;&gt;"15CBM+",_xlfn.LET(_xlpm.X,#REF!,IFERROR(IF(D5="深圳",_xlfn._xlws.FILTER(_xlpm.X,(ISNUMBER(FIND(D5,#REF!,1)))),IF(D5="广州",_xlfn._xlws.FILTER(_xlpm.X,(ISNUMBER(FIND(D5,#REF!,1)))),IF(D5="中山",_xlfn._xlws.FILTER(_xlpm.X,(ISNUMBER(FIND(D5,#REF!,1)))),IF(D5="泉州",_xlfn._xlws.FILTER(_xlpm.X,(ISNUMBER(FIND(D5,#REF!,1)))),IF(D5="厦门",_xlfn._xlws.FILTER(_xlpm.X,(ISNUMBER(FIND(D5,#REF!,1)))),IF(D5="义乌",_xlfn._xlws.FILTER(_xlpm.X,(ISNUMBER(FIND(D5,#REF!,1)))),IF(D5="上海",_xlfn._xlws.FILTER(_xlpm.X,(ISNUMBER(FIND(D5,#REF!,1))))))))))),"-")),"-")</f>
        <v>-</v>
      </c>
      <c r="E21" s="262" t="str" cm="1">
        <f t="array" ref="E21">IF(E5&lt;&gt;"15CBM+",_xlfn.LET(_xlpm.X,#REF!,IFERROR(IF(D5="深圳",_xlfn._xlws.FILTER(_xlpm.X,(ISNUMBER(FIND(D5,#REF!,1)))),IF(D5="广州",_xlfn._xlws.FILTER(_xlpm.X,(ISNUMBER(FIND(D5,#REF!,1)))),IF(D5="中山",_xlfn._xlws.FILTER(_xlpm.X,(ISNUMBER(FIND(D5,#REF!,1)))),IF(D5="泉州",_xlfn._xlws.FILTER(_xlpm.X,(ISNUMBER(FIND(D5,#REF!,1)))),IF(D5="厦门",_xlfn._xlws.FILTER(_xlpm.X,(ISNUMBER(FIND(D5,#REF!,1)))),IF(D5="义乌",_xlfn._xlws.FILTER(_xlpm.X,(ISNUMBER(FIND(D5,#REF!,1)))),IF(D5="上海",_xlfn._xlws.FILTER(_xlpm.X,(ISNUMBER(FIND(D5,#REF!,1))))))))))),"-")),"-")</f>
        <v>-</v>
      </c>
      <c r="F21" s="262" t="str" cm="1">
        <f t="array" ref="F21">IF(E5&lt;&gt;"15CBM+",_xlfn.LET(_xlpm.X,#REF!,IFERROR(IF(D5="深圳",_xlfn._xlws.FILTER(_xlpm.X,(ISNUMBER(FIND(D5,#REF!,1)))),IF(D5="广州",_xlfn._xlws.FILTER(_xlpm.X,(ISNUMBER(FIND(D5,#REF!,1)))),IF(D5="中山",_xlfn._xlws.FILTER(_xlpm.X,(ISNUMBER(FIND(D5,#REF!,1)))),IF(D5="泉州",_xlfn._xlws.FILTER(_xlpm.X,(ISNUMBER(FIND(D5,#REF!,1)))),IF(D5="厦门",_xlfn._xlws.FILTER(_xlpm.X,(ISNUMBER(FIND(D5,#REF!,1)))),IF(D5="义乌",_xlfn._xlws.FILTER(_xlpm.X,(ISNUMBER(FIND(D5,#REF!,1)))),IF(D5="上海",_xlfn._xlws.FILTER(_xlpm.X,(ISNUMBER(FIND(D5,#REF!,1))))))))))),"-")),"-")</f>
        <v>-</v>
      </c>
      <c r="G21" s="271" t="str">
        <f>IF(E5="15CBM+","KG价","")</f>
        <v>KG价</v>
      </c>
      <c r="Q21" s="236"/>
    </row>
    <row r="22" spans="1:17" ht="20" customHeight="1">
      <c r="A22" s="268"/>
      <c r="B22" s="268"/>
      <c r="C22" s="268"/>
      <c r="D22" s="269"/>
      <c r="E22" s="269"/>
      <c r="F22" s="269"/>
      <c r="G22" s="269"/>
    </row>
  </sheetData>
  <sheetProtection formatCells="0"/>
  <mergeCells count="8">
    <mergeCell ref="A17:A21"/>
    <mergeCell ref="A4:B5"/>
    <mergeCell ref="A1:G2"/>
    <mergeCell ref="A3:F3"/>
    <mergeCell ref="F4:G4"/>
    <mergeCell ref="F5:G5"/>
    <mergeCell ref="A8:A12"/>
    <mergeCell ref="A13:A16"/>
  </mergeCells>
  <phoneticPr fontId="233" type="noConversion"/>
  <dataValidations count="3">
    <dataValidation type="list" errorStyle="warning" allowBlank="1" showInputMessage="1" sqref="C5" xr:uid="{00000000-0002-0000-0A00-000000000000}">
      <formula1>$R:$R</formula1>
    </dataValidation>
    <dataValidation type="list" allowBlank="1" showInputMessage="1" showErrorMessage="1" sqref="D5" xr:uid="{00000000-0002-0000-0A00-000001000000}">
      <formula1>$T:$T</formula1>
    </dataValidation>
    <dataValidation type="list" allowBlank="1" showInputMessage="1" showErrorMessage="1" sqref="E5" xr:uid="{00000000-0002-0000-0A00-000002000000}">
      <formula1>$S:$S</formula1>
    </dataValidation>
  </dataValidations>
  <pageMargins left="0.75" right="0.75" top="1" bottom="1" header="0.5" footer="0.5"/>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0">
    <tabColor rgb="FFFF0000"/>
  </sheetPr>
  <dimension ref="A1:XEU69"/>
  <sheetViews>
    <sheetView showGridLines="0" zoomScale="80" zoomScaleNormal="80" workbookViewId="0">
      <selection activeCell="F4" sqref="F4"/>
    </sheetView>
  </sheetViews>
  <sheetFormatPr defaultColWidth="9" defaultRowHeight="22.9"/>
  <cols>
    <col min="1" max="1" width="17.6640625" style="232" customWidth="1"/>
    <col min="2" max="2" width="42" style="234" customWidth="1"/>
    <col min="3" max="3" width="18.265625" style="232" customWidth="1"/>
    <col min="4" max="4" width="20.46484375" style="232" customWidth="1"/>
    <col min="5" max="5" width="22.796875" style="235" customWidth="1"/>
    <col min="6" max="6" width="24.3984375" style="235" customWidth="1"/>
    <col min="7" max="7" width="22.796875" style="235" customWidth="1"/>
    <col min="8" max="8" width="20.33203125" style="232" customWidth="1"/>
    <col min="9" max="10" width="20.265625" style="232" customWidth="1"/>
    <col min="12" max="12" width="20.265625" style="232" customWidth="1"/>
    <col min="13" max="13" width="9" style="236" customWidth="1"/>
    <col min="14" max="14" width="9" style="236"/>
    <col min="15" max="15" width="20.265625" style="237" customWidth="1"/>
    <col min="16" max="17" width="18.9296875" style="238" customWidth="1"/>
    <col min="18" max="18" width="37.9296875" style="238" customWidth="1"/>
    <col min="19" max="19" width="10.33203125" style="238" customWidth="1"/>
    <col min="20" max="20" width="9" style="238"/>
    <col min="21" max="16375" width="9" style="232"/>
  </cols>
  <sheetData>
    <row r="1" spans="1:20" s="232" customFormat="1" ht="29" customHeight="1">
      <c r="A1" s="654" t="s">
        <v>3603</v>
      </c>
      <c r="B1" s="655"/>
      <c r="C1" s="655"/>
      <c r="D1" s="655"/>
      <c r="E1" s="656"/>
      <c r="F1" s="656"/>
      <c r="G1" s="656"/>
      <c r="H1" s="239"/>
      <c r="M1" s="236" t="e" cm="1" vm="1">
        <f t="array" aca="1" ref="M1" ca="1">_xlfn.LET(_xlpm.X,IFERROR(_wpsfn.REGEXP(_xlfn._xlws.FILTER(_xlfn.VSTACK(_xlfn.UNIQUE(INDIRECT("美西直送系列!A7:A"&amp;COUNTA(美西直送系列!A:A)+6-1)),_xlfn.UNIQUE(INDIRECT("'美西-美森(12-17)'!A7:A"&amp;COUNTA('美西-美森(12-17)'!A7:A125)+6-1)),_xlfn.UNIQUE(INDIRECT("'美西-以星&amp;普船(17-26)'!A7:A"&amp;COUNTA('美西-以星&amp;普船(17-26)'!A:A)+6-1)),_xlfn.UNIQUE(INDIRECT("美西北!A7:A"&amp;COUNTA(美西北!A:A)+6-1)),_xlfn.UNIQUE(INDIRECT("美东!A7:A"&amp;COUNTA('美东-海铁系列'!#REF!)+6-1)),_xlfn.UNIQUE(INDIRECT("美东南!A7:A"&amp;COUNTA(美东南直航系列!A:A)+6-1)),_xlfn.UNIQUE(INDIRECT("美中!A7:A"&amp;COUNTA(#REF!)+6-1))),IF(ISNUMBER(FIND("-直送特价",_xlfn.VSTACK(_xlfn.UNIQUE(INDIRECT("美西直送系列!A7:A"&amp;COUNTA(美西直送系列!A:A)+6-1)),_xlfn.UNIQUE(INDIRECT("'美西-美森(12-17)'!A7:A"&amp;COUNTA('美西-美森(12-17)'!A7:A125)+6-1)),_xlfn.UNIQUE(INDIRECT("'美西-以星&amp;普船(17-26)'!A7:A"&amp;COUNTA('美西-以星&amp;普船(17-26)'!A:A)+6-1)),_xlfn.UNIQUE(INDIRECT("美西北!A7:A"&amp;COUNTA(美西北!A:A)+6-1)),_xlfn.UNIQUE(INDIRECT("美东!A7:A"&amp;COUNTA('美东-海铁系列'!#REF!)+6-1)),_xlfn.UNIQUE(INDIRECT("美东南!A7:A"&amp;COUNTA(美东南直航系列!A:A)+6-1)),_xlfn.UNIQUE(INDIRECT("美中!A7:A"&amp;COUNTA(#REF!)+6-1))),1))=FALSE,TRUE,FALSE)),"[^一-龟]+"),""),_xlfn._xlws.FILTER(_xlpm.X,(_xlpm.X&lt;&gt;"0")*(_xlpm.X&lt;&gt;"")*(_xlpm.X&lt;&gt;CHAR(10)&amp;"(")*(_xlpm.X&lt;&gt;CHAR(10))))</f>
        <v>#VALUE!</v>
      </c>
      <c r="N1" s="236" t="e" cm="1">
        <f t="array" aca="1" ref="N1" ca="1">_xlfn.UNIQUE(INDIRECT("'英国海运-卡派(23-40) '!A7:A"&amp;COUNTA(#REF!)))</f>
        <v>#REF!</v>
      </c>
      <c r="O1" s="237" t="s">
        <v>3604</v>
      </c>
      <c r="P1" s="238" t="s">
        <v>1</v>
      </c>
      <c r="Q1" s="238" t="s">
        <v>3617</v>
      </c>
      <c r="R1" s="238" t="s">
        <v>0</v>
      </c>
      <c r="S1" s="238" t="s">
        <v>3617</v>
      </c>
      <c r="T1" s="240" t="s">
        <v>24</v>
      </c>
    </row>
    <row r="2" spans="1:20" s="232" customFormat="1" ht="38" customHeight="1">
      <c r="A2" s="657"/>
      <c r="B2" s="658"/>
      <c r="C2" s="658"/>
      <c r="D2" s="658"/>
      <c r="E2" s="659"/>
      <c r="F2" s="659"/>
      <c r="G2" s="659"/>
      <c r="H2" s="239"/>
      <c r="M2" s="236"/>
      <c r="N2" s="236"/>
      <c r="O2" s="237" t="s">
        <v>28</v>
      </c>
      <c r="P2" s="238" t="s">
        <v>3618</v>
      </c>
      <c r="Q2" s="238" t="s">
        <v>5</v>
      </c>
      <c r="R2" s="241" t="s">
        <v>3609</v>
      </c>
      <c r="S2" s="241" t="s">
        <v>3608</v>
      </c>
      <c r="T2" s="238" t="s">
        <v>27</v>
      </c>
    </row>
    <row r="3" spans="1:20" s="232" customFormat="1" ht="33" customHeight="1">
      <c r="A3" s="648" t="s">
        <v>3605</v>
      </c>
      <c r="B3" s="648"/>
      <c r="C3" s="649"/>
      <c r="D3" s="649"/>
      <c r="E3" s="650"/>
      <c r="F3" s="650"/>
      <c r="G3" s="651"/>
      <c r="H3" s="242"/>
      <c r="M3" s="236"/>
      <c r="N3" s="236"/>
      <c r="O3" s="237" t="s">
        <v>31</v>
      </c>
      <c r="P3" s="238" t="s">
        <v>3619</v>
      </c>
      <c r="Q3" s="238" t="s">
        <v>5</v>
      </c>
      <c r="R3" s="241" t="s">
        <v>3610</v>
      </c>
      <c r="S3" s="241" t="s">
        <v>3608</v>
      </c>
      <c r="T3" s="238" t="s">
        <v>29</v>
      </c>
    </row>
    <row r="4" spans="1:20" s="232" customFormat="1" ht="25.05" customHeight="1">
      <c r="A4" s="634" t="s">
        <v>80</v>
      </c>
      <c r="B4" s="652"/>
      <c r="C4" s="243" t="s">
        <v>34</v>
      </c>
      <c r="D4" s="244" t="s">
        <v>36</v>
      </c>
      <c r="E4" s="243" t="s">
        <v>35</v>
      </c>
      <c r="F4" s="245" t="s">
        <v>83</v>
      </c>
      <c r="G4" s="245" t="s">
        <v>3606</v>
      </c>
      <c r="H4" s="239"/>
      <c r="M4" s="246"/>
      <c r="N4" s="236"/>
      <c r="O4" s="237" t="s">
        <v>37</v>
      </c>
      <c r="P4" s="238" t="s">
        <v>3620</v>
      </c>
      <c r="Q4" s="238" t="s">
        <v>5</v>
      </c>
      <c r="R4" s="241" t="s">
        <v>3611</v>
      </c>
      <c r="S4" s="241" t="s">
        <v>3608</v>
      </c>
      <c r="T4" s="238" t="s">
        <v>32</v>
      </c>
    </row>
    <row r="5" spans="1:20" s="232" customFormat="1" ht="29" customHeight="1">
      <c r="A5" s="636"/>
      <c r="B5" s="653"/>
      <c r="C5" s="247" t="s">
        <v>0</v>
      </c>
      <c r="D5" s="248" t="s">
        <v>27</v>
      </c>
      <c r="E5" s="247" t="s">
        <v>3267</v>
      </c>
      <c r="F5" s="249" t="s">
        <v>3604</v>
      </c>
      <c r="G5" s="250">
        <f ca="1">TODAY()</f>
        <v>46202</v>
      </c>
      <c r="H5" s="239"/>
      <c r="M5" s="246"/>
      <c r="N5" s="236"/>
      <c r="O5" s="232" t="s">
        <v>3621</v>
      </c>
      <c r="P5" s="238" t="s">
        <v>3622</v>
      </c>
      <c r="Q5" s="238" t="s">
        <v>5</v>
      </c>
      <c r="R5" s="241" t="s">
        <v>3612</v>
      </c>
      <c r="S5" s="241" t="s">
        <v>3608</v>
      </c>
      <c r="T5" s="238" t="s">
        <v>38</v>
      </c>
    </row>
    <row r="6" spans="1:20" s="232" customFormat="1" ht="23" customHeight="1">
      <c r="A6" s="251"/>
      <c r="B6" s="251"/>
      <c r="C6" s="251"/>
      <c r="D6" s="251"/>
      <c r="E6" s="252"/>
      <c r="F6" s="252"/>
      <c r="G6" s="253"/>
      <c r="H6" s="253"/>
      <c r="M6" s="236"/>
      <c r="N6" s="236"/>
      <c r="O6" s="237"/>
      <c r="P6" s="238" t="s">
        <v>3623</v>
      </c>
      <c r="Q6" s="238" t="s">
        <v>5</v>
      </c>
      <c r="R6" s="241" t="s">
        <v>3613</v>
      </c>
      <c r="S6" s="241" t="s">
        <v>3608</v>
      </c>
      <c r="T6" s="238" t="s">
        <v>40</v>
      </c>
    </row>
    <row r="7" spans="1:20" s="233" customFormat="1" ht="42" customHeight="1">
      <c r="A7" s="254" t="s">
        <v>3624</v>
      </c>
      <c r="B7" s="254" t="s">
        <v>86</v>
      </c>
      <c r="C7" s="254" t="s">
        <v>92</v>
      </c>
      <c r="D7" s="255" t="s">
        <v>93</v>
      </c>
      <c r="E7" s="255" t="s">
        <v>3625</v>
      </c>
      <c r="F7" s="255" t="s">
        <v>3626</v>
      </c>
      <c r="G7" s="255" t="s">
        <v>90</v>
      </c>
      <c r="H7" s="253"/>
      <c r="M7" s="236"/>
      <c r="N7" s="236"/>
      <c r="O7" s="237"/>
      <c r="P7" s="238" t="s">
        <v>140</v>
      </c>
      <c r="Q7" s="238" t="s">
        <v>139</v>
      </c>
      <c r="R7" s="241" t="s">
        <v>99</v>
      </c>
      <c r="S7" s="241" t="s">
        <v>3</v>
      </c>
      <c r="T7" s="238" t="s">
        <v>43</v>
      </c>
    </row>
    <row r="8" spans="1:20" s="232" customFormat="1" ht="22.05" customHeight="1">
      <c r="A8" s="256" t="str">
        <f t="shared" ref="A8:A31" ca="1" si="0">IFERROR(IFERROR(VLOOKUP(B8,P:Q,2,0),VLOOKUP(B8,R:S,2,0)),"")</f>
        <v>空运</v>
      </c>
      <c r="B8" s="257" t="str" cm="1">
        <f t="array" aca="1" ref="B8:B21" ca="1">_xlfn._xlws.FILTER(INDIRECT(C5),INDIRECT(C5)&lt;&gt;"")</f>
        <v>英国（普货）-五日提（分泡50%）</v>
      </c>
      <c r="C8" s="258"/>
      <c r="D8" s="259"/>
      <c r="E8" s="259"/>
      <c r="F8" s="259"/>
      <c r="G8" s="259"/>
      <c r="H8" s="253"/>
      <c r="M8" s="246"/>
      <c r="N8" s="236"/>
      <c r="O8" s="237"/>
      <c r="P8" s="238" t="s">
        <v>3627</v>
      </c>
      <c r="Q8" s="238" t="s">
        <v>139</v>
      </c>
      <c r="R8" s="241" t="s">
        <v>104</v>
      </c>
      <c r="S8" s="241" t="s">
        <v>3</v>
      </c>
      <c r="T8" s="238"/>
    </row>
    <row r="9" spans="1:20" s="232" customFormat="1" ht="22.05" customHeight="1">
      <c r="A9" s="256" t="str">
        <f t="shared" ca="1" si="0"/>
        <v>空运</v>
      </c>
      <c r="B9" s="257" t="str">
        <f ca="1"/>
        <v>英国（普货）-十日提（分泡50%）</v>
      </c>
      <c r="C9" s="258"/>
      <c r="D9" s="259"/>
      <c r="E9" s="259"/>
      <c r="F9" s="259"/>
      <c r="G9" s="259"/>
      <c r="H9" s="253"/>
      <c r="M9" s="246"/>
      <c r="N9" s="236"/>
      <c r="O9" s="237"/>
      <c r="P9" s="238" t="s">
        <v>3628</v>
      </c>
      <c r="Q9" s="238" t="s">
        <v>139</v>
      </c>
      <c r="R9" s="241" t="s">
        <v>3614</v>
      </c>
      <c r="S9" s="241" t="s">
        <v>3</v>
      </c>
    </row>
    <row r="10" spans="1:20" s="232" customFormat="1" ht="22.05" customHeight="1">
      <c r="A10" s="256" t="str">
        <f t="shared" ca="1" si="0"/>
        <v>空运</v>
      </c>
      <c r="B10" s="257" t="str">
        <f ca="1"/>
        <v>英国（带电）-十日提（分泡50%）</v>
      </c>
      <c r="C10" s="258"/>
      <c r="D10" s="259"/>
      <c r="E10" s="259"/>
      <c r="F10" s="259"/>
      <c r="G10" s="259"/>
      <c r="H10" s="253"/>
      <c r="M10" s="246"/>
      <c r="N10" s="236"/>
      <c r="O10" s="237"/>
      <c r="P10" s="238" t="s">
        <v>3629</v>
      </c>
      <c r="Q10" s="238" t="s">
        <v>139</v>
      </c>
      <c r="R10" s="241" t="s">
        <v>3615</v>
      </c>
      <c r="S10" s="241" t="s">
        <v>3</v>
      </c>
      <c r="T10" s="238"/>
    </row>
    <row r="11" spans="1:20" s="232" customFormat="1" ht="22.05" customHeight="1">
      <c r="A11" s="256" t="str">
        <f t="shared" ca="1" si="0"/>
        <v>空运</v>
      </c>
      <c r="B11" s="257" t="str">
        <f ca="1"/>
        <v>英国韩国飞-MGH（分泡50%）</v>
      </c>
      <c r="C11" s="258"/>
      <c r="D11" s="259"/>
      <c r="E11" s="259"/>
      <c r="F11" s="259"/>
      <c r="G11" s="259"/>
      <c r="H11" s="253"/>
      <c r="M11" s="246"/>
      <c r="N11" s="236"/>
      <c r="O11" s="237"/>
      <c r="P11" s="238" t="s">
        <v>3630</v>
      </c>
      <c r="Q11" s="238" t="s">
        <v>139</v>
      </c>
      <c r="R11" s="241" t="s">
        <v>10</v>
      </c>
      <c r="S11" s="241" t="s">
        <v>9</v>
      </c>
      <c r="T11" s="238"/>
    </row>
    <row r="12" spans="1:20" s="232" customFormat="1" ht="22.05" customHeight="1">
      <c r="A12" s="256" t="str">
        <f t="shared" ca="1" si="0"/>
        <v>空运</v>
      </c>
      <c r="B12" s="257" t="str">
        <f ca="1"/>
        <v>英国（普货）-促销价（分泡50%）</v>
      </c>
      <c r="C12" s="258"/>
      <c r="D12" s="259"/>
      <c r="E12" s="259"/>
      <c r="F12" s="259"/>
      <c r="G12" s="259"/>
      <c r="H12" s="253"/>
      <c r="M12" s="246"/>
      <c r="N12" s="236"/>
      <c r="O12" s="237"/>
      <c r="P12" s="238" t="s">
        <v>3631</v>
      </c>
      <c r="Q12" s="238" t="s">
        <v>139</v>
      </c>
      <c r="R12" s="241" t="s">
        <v>137</v>
      </c>
      <c r="S12" s="241" t="s">
        <v>9</v>
      </c>
      <c r="T12" s="238"/>
    </row>
    <row r="13" spans="1:20" s="232" customFormat="1" ht="22.05" customHeight="1">
      <c r="A13" s="256" t="str">
        <f t="shared" ca="1" si="0"/>
        <v>陆运</v>
      </c>
      <c r="B13" s="260" t="str">
        <f ca="1"/>
        <v>英国快铁25日达-卡派</v>
      </c>
      <c r="C13" s="261"/>
      <c r="D13" s="262"/>
      <c r="E13" s="262"/>
      <c r="F13" s="262"/>
      <c r="G13" s="262"/>
      <c r="H13" s="253"/>
      <c r="M13" s="246"/>
      <c r="N13" s="236"/>
      <c r="O13" s="237"/>
      <c r="P13" s="238" t="s">
        <v>3632</v>
      </c>
      <c r="Q13" s="238" t="s">
        <v>139</v>
      </c>
      <c r="R13" s="241" t="s">
        <v>13</v>
      </c>
      <c r="S13" s="241" t="s">
        <v>9</v>
      </c>
      <c r="T13" s="238"/>
    </row>
    <row r="14" spans="1:20" s="232" customFormat="1" ht="22.05" customHeight="1">
      <c r="A14" s="256" t="str">
        <f t="shared" ca="1" si="0"/>
        <v>陆运</v>
      </c>
      <c r="B14" s="260" t="str">
        <f ca="1"/>
        <v>英国快铁25日达-DPD派</v>
      </c>
      <c r="C14" s="261"/>
      <c r="D14" s="262"/>
      <c r="E14" s="262"/>
      <c r="F14" s="262"/>
      <c r="G14" s="262"/>
      <c r="H14" s="253"/>
      <c r="J14" s="263"/>
      <c r="M14" s="246"/>
      <c r="N14" s="236"/>
      <c r="O14" s="237"/>
      <c r="P14" s="238" t="s">
        <v>3633</v>
      </c>
      <c r="Q14" s="238" t="s">
        <v>139</v>
      </c>
      <c r="R14" s="241" t="s">
        <v>3616</v>
      </c>
      <c r="S14" s="241" t="s">
        <v>9</v>
      </c>
      <c r="T14" s="238"/>
    </row>
    <row r="15" spans="1:20" s="232" customFormat="1" ht="22.05" customHeight="1">
      <c r="A15" s="256" t="str">
        <f t="shared" ca="1" si="0"/>
        <v>陆运</v>
      </c>
      <c r="B15" s="260" t="str">
        <f ca="1"/>
        <v>英国中英铁卡-卡派</v>
      </c>
      <c r="C15" s="261"/>
      <c r="D15" s="262"/>
      <c r="E15" s="262"/>
      <c r="F15" s="262"/>
      <c r="G15" s="262"/>
      <c r="H15" s="253"/>
      <c r="I15" s="246"/>
      <c r="M15" s="246"/>
      <c r="N15" s="236"/>
      <c r="O15" s="237"/>
      <c r="P15" s="238" t="s">
        <v>3634</v>
      </c>
      <c r="Q15" s="238" t="s">
        <v>139</v>
      </c>
      <c r="R15" s="241" t="s">
        <v>14</v>
      </c>
      <c r="S15" s="241" t="s">
        <v>9</v>
      </c>
      <c r="T15" s="238"/>
    </row>
    <row r="16" spans="1:20" s="232" customFormat="1" ht="22.05" customHeight="1">
      <c r="A16" s="256" t="str">
        <f t="shared" ca="1" si="0"/>
        <v>陆运</v>
      </c>
      <c r="B16" s="260" t="str">
        <f ca="1"/>
        <v>英国中英铁卡-DPD派</v>
      </c>
      <c r="C16" s="261"/>
      <c r="D16" s="262"/>
      <c r="E16" s="262"/>
      <c r="F16" s="262"/>
      <c r="G16" s="262"/>
      <c r="H16" s="253"/>
      <c r="M16" s="246"/>
      <c r="N16" s="236"/>
      <c r="O16" s="237"/>
      <c r="P16" s="238" t="s">
        <v>3635</v>
      </c>
      <c r="Q16" s="238" t="s">
        <v>139</v>
      </c>
      <c r="R16" s="238"/>
      <c r="S16" s="238"/>
      <c r="T16" s="238"/>
    </row>
    <row r="17" spans="1:20" s="232" customFormat="1" ht="22.05" customHeight="1">
      <c r="A17" s="256" t="str">
        <f t="shared" ca="1" si="0"/>
        <v>海运</v>
      </c>
      <c r="B17" s="260" t="str">
        <f ca="1"/>
        <v>英国海卡(特价）-KG价</v>
      </c>
      <c r="C17" s="258"/>
      <c r="D17" s="259"/>
      <c r="E17" s="259"/>
      <c r="F17" s="259"/>
      <c r="G17" s="259"/>
      <c r="H17" s="253"/>
      <c r="M17" s="246"/>
      <c r="N17" s="236"/>
      <c r="O17" s="237"/>
      <c r="P17" s="238" t="s">
        <v>3636</v>
      </c>
      <c r="Q17" s="238" t="s">
        <v>139</v>
      </c>
      <c r="R17" s="238"/>
      <c r="S17" s="238"/>
      <c r="T17" s="238"/>
    </row>
    <row r="18" spans="1:20" s="232" customFormat="1" ht="22.05" customHeight="1">
      <c r="A18" s="256" t="str">
        <f t="shared" ca="1" si="0"/>
        <v>海运</v>
      </c>
      <c r="B18" s="260" t="str">
        <f ca="1"/>
        <v>英国海卡-CBM价</v>
      </c>
      <c r="C18" s="258"/>
      <c r="D18" s="259"/>
      <c r="E18" s="259"/>
      <c r="F18" s="259"/>
      <c r="G18" s="259"/>
      <c r="H18" s="253"/>
      <c r="M18" s="246"/>
      <c r="N18" s="236"/>
      <c r="O18" s="237"/>
      <c r="P18" s="238" t="s">
        <v>3637</v>
      </c>
      <c r="Q18" s="238" t="s">
        <v>139</v>
      </c>
      <c r="R18" s="238"/>
      <c r="S18" s="238"/>
      <c r="T18" s="238"/>
    </row>
    <row r="19" spans="1:20" s="232" customFormat="1" ht="22.05" customHeight="1">
      <c r="A19" s="256" t="str">
        <f t="shared" ca="1" si="0"/>
        <v>海运</v>
      </c>
      <c r="B19" s="260" t="str">
        <f ca="1"/>
        <v>英国海派-DPD派</v>
      </c>
      <c r="C19" s="258"/>
      <c r="D19" s="259"/>
      <c r="E19" s="259"/>
      <c r="F19" s="259"/>
      <c r="G19" s="259"/>
      <c r="H19" s="253"/>
      <c r="M19" s="246"/>
      <c r="N19" s="236"/>
      <c r="O19" s="237"/>
      <c r="P19" s="238" t="s">
        <v>3638</v>
      </c>
      <c r="Q19" s="238" t="s">
        <v>139</v>
      </c>
      <c r="R19" s="238"/>
      <c r="S19" s="238"/>
      <c r="T19" s="238"/>
    </row>
    <row r="20" spans="1:20" s="232" customFormat="1" ht="22.05" customHeight="1">
      <c r="A20" s="256" t="str">
        <f t="shared" ca="1" si="0"/>
        <v>海运</v>
      </c>
      <c r="B20" s="260" t="str">
        <f ca="1"/>
        <v>英国海派AEU1-DPD派</v>
      </c>
      <c r="C20" s="258"/>
      <c r="D20" s="259"/>
      <c r="E20" s="259"/>
      <c r="F20" s="259"/>
      <c r="G20" s="259"/>
      <c r="H20" s="253"/>
      <c r="M20" s="246"/>
      <c r="N20" s="236"/>
      <c r="O20" s="237"/>
      <c r="P20" s="238" t="s">
        <v>3639</v>
      </c>
      <c r="Q20" s="238" t="s">
        <v>139</v>
      </c>
      <c r="R20" s="238"/>
      <c r="S20" s="238"/>
      <c r="T20" s="238"/>
    </row>
    <row r="21" spans="1:20" s="232" customFormat="1" ht="22.05" customHeight="1">
      <c r="A21" s="256" t="str">
        <f t="shared" ca="1" si="0"/>
        <v>海运</v>
      </c>
      <c r="B21" s="260" t="str">
        <f ca="1"/>
        <v>英国海派限时达</v>
      </c>
      <c r="C21" s="259"/>
      <c r="D21" s="259"/>
      <c r="E21" s="259"/>
      <c r="F21" s="259"/>
      <c r="G21" s="259"/>
      <c r="H21" s="253"/>
      <c r="M21" s="246"/>
      <c r="N21" s="236"/>
      <c r="O21" s="237"/>
      <c r="P21" s="238" t="s">
        <v>3640</v>
      </c>
      <c r="Q21" s="238" t="s">
        <v>139</v>
      </c>
      <c r="R21" s="238"/>
      <c r="S21" s="238"/>
      <c r="T21" s="238"/>
    </row>
    <row r="22" spans="1:20" s="232" customFormat="1" ht="22.05" customHeight="1">
      <c r="A22" s="256" t="str">
        <f t="shared" si="0"/>
        <v/>
      </c>
      <c r="B22" s="260"/>
      <c r="C22" s="259"/>
      <c r="D22" s="259"/>
      <c r="E22" s="259"/>
      <c r="F22" s="259"/>
      <c r="G22" s="259"/>
      <c r="H22" s="253"/>
      <c r="M22" s="246"/>
      <c r="N22" s="236"/>
      <c r="O22" s="237"/>
      <c r="P22" s="238" t="s">
        <v>3641</v>
      </c>
      <c r="Q22" s="238" t="s">
        <v>139</v>
      </c>
      <c r="R22" s="238"/>
      <c r="S22" s="238"/>
      <c r="T22" s="238"/>
    </row>
    <row r="23" spans="1:20" s="232" customFormat="1" ht="22.05" customHeight="1">
      <c r="A23" s="256" t="str">
        <f t="shared" si="0"/>
        <v/>
      </c>
      <c r="B23" s="260"/>
      <c r="C23" s="259"/>
      <c r="D23" s="259"/>
      <c r="E23" s="259"/>
      <c r="F23" s="259"/>
      <c r="G23" s="259"/>
      <c r="H23" s="253"/>
      <c r="M23" s="246"/>
      <c r="N23" s="236"/>
      <c r="O23" s="237"/>
      <c r="P23" s="238" t="s">
        <v>3642</v>
      </c>
      <c r="Q23" s="238" t="s">
        <v>139</v>
      </c>
      <c r="R23" s="238"/>
      <c r="S23" s="238"/>
      <c r="T23" s="238"/>
    </row>
    <row r="24" spans="1:20" s="232" customFormat="1" ht="22.05" customHeight="1">
      <c r="A24" s="256" t="str">
        <f t="shared" si="0"/>
        <v/>
      </c>
      <c r="B24" s="260"/>
      <c r="C24" s="259"/>
      <c r="D24" s="259"/>
      <c r="E24" s="259"/>
      <c r="F24" s="259"/>
      <c r="G24" s="259"/>
      <c r="H24" s="253"/>
      <c r="M24" s="246"/>
      <c r="N24" s="236"/>
      <c r="O24" s="237"/>
      <c r="P24" s="238" t="s">
        <v>3643</v>
      </c>
      <c r="Q24" s="238" t="s">
        <v>139</v>
      </c>
      <c r="R24" s="238"/>
      <c r="S24" s="238"/>
      <c r="T24" s="238"/>
    </row>
    <row r="25" spans="1:20" s="232" customFormat="1" ht="22.05" customHeight="1">
      <c r="A25" s="256" t="str">
        <f t="shared" si="0"/>
        <v/>
      </c>
      <c r="B25" s="260"/>
      <c r="C25" s="259"/>
      <c r="D25" s="259"/>
      <c r="E25" s="259"/>
      <c r="F25" s="259"/>
      <c r="G25" s="259"/>
      <c r="H25" s="253"/>
      <c r="M25" s="246"/>
      <c r="N25" s="236"/>
      <c r="O25" s="237"/>
      <c r="P25" s="238" t="s">
        <v>3644</v>
      </c>
      <c r="Q25" s="238" t="s">
        <v>139</v>
      </c>
      <c r="R25" s="238"/>
      <c r="S25" s="238"/>
      <c r="T25" s="238"/>
    </row>
    <row r="26" spans="1:20" s="232" customFormat="1" ht="22.05" customHeight="1">
      <c r="A26" s="256" t="str">
        <f t="shared" si="0"/>
        <v/>
      </c>
      <c r="B26" s="260"/>
      <c r="C26" s="259"/>
      <c r="D26" s="259"/>
      <c r="E26" s="259"/>
      <c r="F26" s="259"/>
      <c r="G26" s="259"/>
      <c r="H26" s="253"/>
      <c r="M26" s="246"/>
      <c r="N26" s="236"/>
      <c r="O26" s="237"/>
      <c r="P26" s="264"/>
      <c r="Q26" s="264"/>
      <c r="R26" s="264"/>
      <c r="S26" s="264"/>
      <c r="T26" s="238"/>
    </row>
    <row r="27" spans="1:20" s="232" customFormat="1" ht="22.05" customHeight="1">
      <c r="A27" s="256" t="str">
        <f t="shared" si="0"/>
        <v/>
      </c>
      <c r="B27" s="260"/>
      <c r="C27" s="259"/>
      <c r="D27" s="259"/>
      <c r="E27" s="259"/>
      <c r="F27" s="259"/>
      <c r="G27" s="259"/>
      <c r="H27" s="253"/>
      <c r="M27" s="246"/>
      <c r="N27" s="236"/>
      <c r="O27" s="237"/>
      <c r="P27" s="264"/>
      <c r="Q27" s="264"/>
      <c r="R27" s="264"/>
      <c r="S27" s="264"/>
      <c r="T27" s="238"/>
    </row>
    <row r="28" spans="1:20" s="232" customFormat="1" ht="22.05" customHeight="1">
      <c r="A28" s="256" t="str">
        <f t="shared" si="0"/>
        <v/>
      </c>
      <c r="B28" s="260"/>
      <c r="C28" s="259"/>
      <c r="D28" s="259"/>
      <c r="E28" s="259"/>
      <c r="F28" s="259"/>
      <c r="G28" s="259"/>
      <c r="H28" s="253"/>
      <c r="M28" s="246"/>
      <c r="N28" s="236"/>
      <c r="O28" s="237"/>
      <c r="P28" s="264"/>
      <c r="Q28" s="264"/>
      <c r="R28" s="264"/>
      <c r="S28" s="264"/>
      <c r="T28" s="238"/>
    </row>
    <row r="29" spans="1:20" s="232" customFormat="1" ht="22.05" customHeight="1">
      <c r="A29" s="256" t="str">
        <f t="shared" si="0"/>
        <v/>
      </c>
      <c r="B29" s="260"/>
      <c r="C29" s="259"/>
      <c r="D29" s="259"/>
      <c r="E29" s="259"/>
      <c r="F29" s="259"/>
      <c r="G29" s="259"/>
      <c r="H29" s="253"/>
      <c r="M29" s="246"/>
      <c r="N29" s="236"/>
      <c r="O29" s="237"/>
      <c r="P29" s="264"/>
      <c r="Q29" s="264"/>
      <c r="R29" s="264"/>
      <c r="S29" s="264"/>
      <c r="T29" s="238"/>
    </row>
    <row r="30" spans="1:20" s="232" customFormat="1" ht="22.05" customHeight="1">
      <c r="A30" s="256" t="str">
        <f t="shared" si="0"/>
        <v/>
      </c>
      <c r="B30" s="260"/>
      <c r="C30" s="259"/>
      <c r="D30" s="259"/>
      <c r="E30" s="259"/>
      <c r="F30" s="259"/>
      <c r="G30" s="259"/>
      <c r="H30" s="239"/>
      <c r="M30" s="246"/>
      <c r="N30" s="236"/>
      <c r="O30" s="237"/>
      <c r="P30" s="264"/>
      <c r="Q30" s="264"/>
      <c r="R30" s="264"/>
      <c r="S30" s="264"/>
      <c r="T30" s="238"/>
    </row>
    <row r="31" spans="1:20" s="232" customFormat="1" ht="22.05" customHeight="1">
      <c r="A31" s="265" t="str">
        <f t="shared" si="0"/>
        <v/>
      </c>
      <c r="B31" s="266"/>
      <c r="C31" s="267"/>
      <c r="D31" s="267"/>
      <c r="E31" s="267"/>
      <c r="F31" s="267"/>
      <c r="G31" s="267"/>
      <c r="H31" s="239"/>
      <c r="M31" s="246"/>
      <c r="N31" s="236"/>
      <c r="O31" s="237"/>
      <c r="P31" s="264"/>
      <c r="Q31" s="264"/>
      <c r="R31" s="264"/>
      <c r="S31" s="264"/>
      <c r="T31" s="238"/>
    </row>
    <row r="32" spans="1:20" s="232" customFormat="1" ht="20" customHeight="1">
      <c r="A32" s="268"/>
      <c r="B32" s="268"/>
      <c r="C32" s="268"/>
      <c r="D32" s="268"/>
      <c r="E32" s="269"/>
      <c r="F32" s="269"/>
      <c r="G32" s="269"/>
      <c r="H32" s="239"/>
      <c r="M32" s="236"/>
      <c r="N32" s="236"/>
      <c r="O32" s="237"/>
      <c r="P32" s="238"/>
      <c r="Q32" s="238"/>
      <c r="R32" s="238"/>
      <c r="S32" s="238"/>
      <c r="T32" s="238"/>
    </row>
    <row r="35" spans="14:14">
      <c r="N35" s="236" t="s">
        <v>22</v>
      </c>
    </row>
    <row r="69" spans="12:12">
      <c r="L69" s="263"/>
    </row>
  </sheetData>
  <sheetProtection formatCells="0"/>
  <mergeCells count="3">
    <mergeCell ref="A3:G3"/>
    <mergeCell ref="A4:B5"/>
    <mergeCell ref="A1:G2"/>
  </mergeCells>
  <phoneticPr fontId="233" type="noConversion"/>
  <dataValidations count="4">
    <dataValidation type="list" allowBlank="1" showInputMessage="1" showErrorMessage="1" sqref="C5" xr:uid="{00000000-0002-0000-0B00-000000000000}">
      <formula1>"美国,英国"</formula1>
    </dataValidation>
    <dataValidation type="list" allowBlank="1" showInputMessage="1" showErrorMessage="1" sqref="D5" xr:uid="{00000000-0002-0000-0B00-000001000000}">
      <formula1>$T$1:$T$7</formula1>
    </dataValidation>
    <dataValidation type="list" errorStyle="warning" allowBlank="1" showInputMessage="1" sqref="E5" xr:uid="{00000000-0002-0000-0B00-000002000000}">
      <formula1>IF($C$5="美国",$M:$M,$N:$N)</formula1>
    </dataValidation>
    <dataValidation type="list" allowBlank="1" showInputMessage="1" showErrorMessage="1" sqref="F5" xr:uid="{00000000-0002-0000-0B00-000003000000}">
      <formula1>$O:$O</formula1>
    </dataValidation>
  </dataValidations>
  <pageMargins left="0.75" right="0.75" top="1" bottom="1" header="0.5" footer="0.5"/>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30">
    <tabColor theme="8" tint="-0.249977111117893"/>
  </sheetPr>
  <dimension ref="A1:Y21"/>
  <sheetViews>
    <sheetView showGridLines="0" zoomScale="90" zoomScaleNormal="90" workbookViewId="0">
      <selection activeCell="C4" sqref="C4:F4"/>
    </sheetView>
  </sheetViews>
  <sheetFormatPr defaultColWidth="4.86328125" defaultRowHeight="14" customHeight="1"/>
  <cols>
    <col min="1" max="1" width="23.19921875" style="9" customWidth="1"/>
    <col min="2" max="2" width="10.59765625" style="9" customWidth="1"/>
    <col min="3" max="4" width="8.59765625" style="73" customWidth="1"/>
    <col min="5" max="6" width="10.59765625" style="73" customWidth="1"/>
    <col min="7" max="8" width="8.59765625" style="73" customWidth="1"/>
    <col min="9" max="10" width="10.59765625" style="73" customWidth="1"/>
    <col min="11" max="12" width="8.59765625" style="73" customWidth="1"/>
    <col min="13" max="14" width="10.59765625" style="73" customWidth="1"/>
    <col min="15" max="16" width="8.59765625" style="73" customWidth="1"/>
    <col min="17" max="18" width="10.59765625" style="73" customWidth="1"/>
    <col min="19" max="16115" width="4.86328125" style="73" customWidth="1"/>
    <col min="16116" max="16384" width="4.86328125" style="73"/>
  </cols>
  <sheetData>
    <row r="1" spans="1:25" ht="47" customHeight="1">
      <c r="A1" s="76"/>
      <c r="B1" s="76"/>
      <c r="C1" s="77"/>
      <c r="D1" s="77"/>
      <c r="E1" s="77"/>
      <c r="F1" s="485" t="s">
        <v>3653</v>
      </c>
      <c r="G1" s="485"/>
      <c r="H1" s="485"/>
      <c r="I1" s="485"/>
      <c r="J1" s="485"/>
      <c r="K1" s="485"/>
      <c r="L1" s="485"/>
      <c r="M1" s="485"/>
      <c r="N1" s="485"/>
      <c r="O1" s="485"/>
      <c r="P1" s="485"/>
      <c r="Q1" s="485"/>
      <c r="R1" s="4"/>
      <c r="S1" s="4"/>
    </row>
    <row r="2" spans="1:25" ht="26" customHeight="1">
      <c r="A2" s="216"/>
      <c r="B2" s="216"/>
      <c r="C2" s="35"/>
      <c r="D2" s="35"/>
      <c r="E2" s="35"/>
      <c r="F2" s="486" t="s">
        <v>3654</v>
      </c>
      <c r="G2" s="486"/>
      <c r="H2" s="486"/>
      <c r="I2" s="486"/>
      <c r="J2" s="486"/>
      <c r="K2" s="486"/>
      <c r="L2" s="486"/>
      <c r="M2" s="486"/>
      <c r="N2" s="486"/>
      <c r="O2" s="486"/>
      <c r="P2" s="486"/>
      <c r="Q2" s="486"/>
      <c r="R2" s="5"/>
      <c r="S2" s="5"/>
    </row>
    <row r="3" spans="1:25" s="2" customFormat="1" ht="26" customHeight="1">
      <c r="A3" s="215"/>
      <c r="B3" s="215"/>
      <c r="C3" s="215"/>
      <c r="D3" s="215"/>
      <c r="E3" s="215"/>
      <c r="F3" s="3"/>
      <c r="G3" s="3"/>
      <c r="H3" s="3"/>
      <c r="I3" s="3"/>
      <c r="J3" s="3"/>
      <c r="K3" s="3"/>
      <c r="L3" s="3"/>
      <c r="M3" s="3"/>
      <c r="N3" s="33"/>
      <c r="O3" s="33"/>
      <c r="P3" s="3"/>
      <c r="Q3" s="3"/>
      <c r="R3" s="3"/>
      <c r="S3" s="3"/>
    </row>
    <row r="4" spans="1:25" ht="50" customHeight="1">
      <c r="A4" s="499" t="s">
        <v>3655</v>
      </c>
      <c r="B4" s="500"/>
      <c r="C4" s="487" t="s">
        <v>3666</v>
      </c>
      <c r="D4" s="488"/>
      <c r="E4" s="488"/>
      <c r="F4" s="489"/>
      <c r="G4" s="490" t="s">
        <v>3667</v>
      </c>
      <c r="H4" s="491"/>
      <c r="I4" s="491"/>
      <c r="J4" s="492"/>
      <c r="K4" s="493" t="s">
        <v>3668</v>
      </c>
      <c r="L4" s="494"/>
      <c r="M4" s="494"/>
      <c r="N4" s="495"/>
      <c r="O4" s="496" t="s">
        <v>3669</v>
      </c>
      <c r="P4" s="497"/>
      <c r="Q4" s="497"/>
      <c r="R4" s="498"/>
    </row>
    <row r="5" spans="1:25" s="147" customFormat="1" ht="70.05" customHeight="1">
      <c r="A5" s="501"/>
      <c r="B5" s="500"/>
      <c r="C5" s="115" t="s">
        <v>3656</v>
      </c>
      <c r="D5" s="62" t="s">
        <v>3657</v>
      </c>
      <c r="E5" s="186" t="s">
        <v>3670</v>
      </c>
      <c r="F5" s="226" t="s">
        <v>3671</v>
      </c>
      <c r="G5" s="227" t="s">
        <v>92</v>
      </c>
      <c r="H5" s="175" t="s">
        <v>93</v>
      </c>
      <c r="I5" s="175" t="s">
        <v>3670</v>
      </c>
      <c r="J5" s="228" t="s">
        <v>3671</v>
      </c>
      <c r="K5" s="117" t="s">
        <v>3656</v>
      </c>
      <c r="L5" s="70" t="s">
        <v>3657</v>
      </c>
      <c r="M5" s="164" t="s">
        <v>3670</v>
      </c>
      <c r="N5" s="217" t="s">
        <v>3671</v>
      </c>
      <c r="O5" s="218" t="s">
        <v>92</v>
      </c>
      <c r="P5" s="189" t="s">
        <v>93</v>
      </c>
      <c r="Q5" s="189" t="s">
        <v>3670</v>
      </c>
      <c r="R5" s="219" t="s">
        <v>3671</v>
      </c>
      <c r="V5" s="220"/>
      <c r="Y5" s="220"/>
    </row>
    <row r="6" spans="1:25" ht="30" customHeight="1">
      <c r="A6" s="221" t="s">
        <v>3672</v>
      </c>
      <c r="B6" s="126" t="s">
        <v>28</v>
      </c>
      <c r="C6" s="222" t="s">
        <v>4</v>
      </c>
      <c r="D6" s="214" t="s">
        <v>4</v>
      </c>
      <c r="E6" s="214" t="s">
        <v>3673</v>
      </c>
      <c r="F6" s="223" t="s">
        <v>4</v>
      </c>
      <c r="G6" s="222" t="s">
        <v>4</v>
      </c>
      <c r="H6" s="214" t="s">
        <v>4</v>
      </c>
      <c r="I6" s="214" t="s">
        <v>3673</v>
      </c>
      <c r="J6" s="223" t="s">
        <v>4</v>
      </c>
      <c r="K6" s="222" t="s">
        <v>4</v>
      </c>
      <c r="L6" s="214" t="s">
        <v>4</v>
      </c>
      <c r="M6" s="214" t="s">
        <v>3674</v>
      </c>
      <c r="N6" s="223" t="s">
        <v>4</v>
      </c>
      <c r="O6" s="222" t="s">
        <v>4</v>
      </c>
      <c r="P6" s="214" t="s">
        <v>4</v>
      </c>
      <c r="Q6" s="214" t="s">
        <v>3674</v>
      </c>
      <c r="R6" s="223" t="s">
        <v>3675</v>
      </c>
      <c r="V6" s="224"/>
      <c r="Y6" s="224"/>
    </row>
    <row r="7" spans="1:25" ht="30" customHeight="1">
      <c r="A7" s="107" t="s">
        <v>133</v>
      </c>
      <c r="B7" s="126" t="s">
        <v>28</v>
      </c>
      <c r="C7" s="222" t="s">
        <v>4</v>
      </c>
      <c r="D7" s="214" t="s">
        <v>4</v>
      </c>
      <c r="E7" s="214" t="s">
        <v>3673</v>
      </c>
      <c r="F7" s="223" t="s">
        <v>4</v>
      </c>
      <c r="G7" s="222" t="s">
        <v>4</v>
      </c>
      <c r="H7" s="214" t="s">
        <v>4</v>
      </c>
      <c r="I7" s="214" t="s">
        <v>3673</v>
      </c>
      <c r="J7" s="223" t="s">
        <v>4</v>
      </c>
      <c r="K7" s="222" t="s">
        <v>4</v>
      </c>
      <c r="L7" s="214" t="s">
        <v>4</v>
      </c>
      <c r="M7" s="214" t="s">
        <v>3674</v>
      </c>
      <c r="N7" s="223" t="s">
        <v>4</v>
      </c>
      <c r="O7" s="222" t="s">
        <v>4</v>
      </c>
      <c r="P7" s="214" t="s">
        <v>4</v>
      </c>
      <c r="Q7" s="214" t="s">
        <v>3674</v>
      </c>
      <c r="R7" s="223" t="s">
        <v>3675</v>
      </c>
      <c r="V7" s="224"/>
      <c r="Y7" s="224"/>
    </row>
    <row r="8" spans="1:25" customFormat="1" ht="30" customHeight="1">
      <c r="A8" s="221" t="s">
        <v>3658</v>
      </c>
      <c r="B8" s="126" t="s">
        <v>28</v>
      </c>
      <c r="C8" s="222" t="s">
        <v>4</v>
      </c>
      <c r="D8" s="214" t="s">
        <v>4</v>
      </c>
      <c r="E8" s="214" t="s">
        <v>3673</v>
      </c>
      <c r="F8" s="223" t="s">
        <v>4</v>
      </c>
      <c r="G8" s="222" t="s">
        <v>4</v>
      </c>
      <c r="H8" s="214" t="s">
        <v>4</v>
      </c>
      <c r="I8" s="214" t="s">
        <v>3673</v>
      </c>
      <c r="J8" s="223" t="s">
        <v>4</v>
      </c>
      <c r="K8" s="222" t="s">
        <v>4</v>
      </c>
      <c r="L8" s="214" t="s">
        <v>4</v>
      </c>
      <c r="M8" s="214" t="s">
        <v>3674</v>
      </c>
      <c r="N8" s="223" t="s">
        <v>4</v>
      </c>
      <c r="O8" s="222" t="s">
        <v>4</v>
      </c>
      <c r="P8" s="214" t="s">
        <v>4</v>
      </c>
      <c r="Q8" s="214" t="s">
        <v>3674</v>
      </c>
      <c r="R8" s="223" t="s">
        <v>3675</v>
      </c>
      <c r="Y8" s="225"/>
    </row>
    <row r="9" spans="1:25" customFormat="1" ht="30" customHeight="1">
      <c r="A9" s="221" t="s">
        <v>51</v>
      </c>
      <c r="B9" s="126" t="s">
        <v>28</v>
      </c>
      <c r="C9" s="222" t="s">
        <v>4</v>
      </c>
      <c r="D9" s="214" t="s">
        <v>4</v>
      </c>
      <c r="E9" s="214" t="s">
        <v>3673</v>
      </c>
      <c r="F9" s="223" t="s">
        <v>4</v>
      </c>
      <c r="G9" s="222" t="s">
        <v>4</v>
      </c>
      <c r="H9" s="214" t="s">
        <v>4</v>
      </c>
      <c r="I9" s="214" t="s">
        <v>3673</v>
      </c>
      <c r="J9" s="223" t="s">
        <v>4</v>
      </c>
      <c r="K9" s="222" t="s">
        <v>4</v>
      </c>
      <c r="L9" s="214" t="s">
        <v>4</v>
      </c>
      <c r="M9" s="214" t="s">
        <v>3674</v>
      </c>
      <c r="N9" s="223" t="s">
        <v>4</v>
      </c>
      <c r="O9" s="222" t="s">
        <v>4</v>
      </c>
      <c r="P9" s="214" t="s">
        <v>4</v>
      </c>
      <c r="Q9" s="214" t="s">
        <v>3674</v>
      </c>
      <c r="R9" s="223" t="s">
        <v>3675</v>
      </c>
      <c r="Y9" s="225"/>
    </row>
    <row r="10" spans="1:25" customFormat="1" ht="30" customHeight="1">
      <c r="A10" s="221" t="s">
        <v>3001</v>
      </c>
      <c r="B10" s="126" t="s">
        <v>28</v>
      </c>
      <c r="C10" s="222" t="s">
        <v>4</v>
      </c>
      <c r="D10" s="214" t="s">
        <v>4</v>
      </c>
      <c r="E10" s="214" t="s">
        <v>3673</v>
      </c>
      <c r="F10" s="223" t="s">
        <v>4</v>
      </c>
      <c r="G10" s="222" t="s">
        <v>4</v>
      </c>
      <c r="H10" s="214" t="s">
        <v>4</v>
      </c>
      <c r="I10" s="214" t="s">
        <v>3673</v>
      </c>
      <c r="J10" s="223" t="s">
        <v>4</v>
      </c>
      <c r="K10" s="222" t="s">
        <v>4</v>
      </c>
      <c r="L10" s="214" t="s">
        <v>4</v>
      </c>
      <c r="M10" s="214" t="s">
        <v>3674</v>
      </c>
      <c r="N10" s="223" t="s">
        <v>4</v>
      </c>
      <c r="O10" s="222" t="s">
        <v>4</v>
      </c>
      <c r="P10" s="214" t="s">
        <v>4</v>
      </c>
      <c r="Q10" s="214" t="s">
        <v>3674</v>
      </c>
      <c r="R10" s="223" t="s">
        <v>3675</v>
      </c>
      <c r="Y10" s="225"/>
    </row>
    <row r="11" spans="1:25" ht="22.05" customHeight="1">
      <c r="A11" s="502" t="s">
        <v>3651</v>
      </c>
      <c r="B11" s="502"/>
      <c r="C11" s="506" t="s">
        <v>3676</v>
      </c>
      <c r="D11" s="506"/>
      <c r="E11" s="506"/>
      <c r="F11" s="506"/>
      <c r="G11" s="506"/>
      <c r="H11" s="506"/>
      <c r="I11" s="506"/>
      <c r="J11" s="506"/>
      <c r="K11" s="506"/>
      <c r="L11" s="506"/>
      <c r="M11" s="506"/>
      <c r="N11" s="506"/>
      <c r="O11" s="506"/>
      <c r="P11" s="506"/>
      <c r="Q11" s="506"/>
      <c r="R11" s="506"/>
      <c r="Y11" s="220"/>
    </row>
    <row r="12" spans="1:25" ht="30" customHeight="1">
      <c r="A12" s="502" t="s">
        <v>3659</v>
      </c>
      <c r="B12" s="502"/>
      <c r="C12" s="503" t="s">
        <v>3677</v>
      </c>
      <c r="D12" s="504"/>
      <c r="E12" s="504"/>
      <c r="F12" s="504"/>
      <c r="G12" s="504"/>
      <c r="H12" s="504"/>
      <c r="I12" s="504"/>
      <c r="J12" s="504"/>
      <c r="K12" s="504"/>
      <c r="L12" s="504"/>
      <c r="M12" s="504"/>
      <c r="N12" s="504"/>
      <c r="O12" s="504"/>
      <c r="P12" s="504"/>
      <c r="Q12" s="504"/>
      <c r="R12" s="504"/>
      <c r="Y12" s="224"/>
    </row>
    <row r="13" spans="1:25" ht="70.05" customHeight="1">
      <c r="A13" s="660" t="s">
        <v>3582</v>
      </c>
      <c r="B13" s="660"/>
      <c r="C13" s="507" t="s">
        <v>3660</v>
      </c>
      <c r="D13" s="505"/>
      <c r="E13" s="505"/>
      <c r="F13" s="505"/>
      <c r="G13" s="505"/>
      <c r="H13" s="505"/>
      <c r="I13" s="505"/>
      <c r="J13" s="505"/>
      <c r="K13" s="505"/>
      <c r="L13" s="505"/>
      <c r="M13" s="505"/>
      <c r="N13" s="505"/>
      <c r="O13" s="505"/>
      <c r="P13" s="505"/>
      <c r="Q13" s="505"/>
      <c r="R13" s="505"/>
      <c r="Y13" s="224"/>
    </row>
    <row r="14" spans="1:25" ht="33" customHeight="1">
      <c r="A14" s="660"/>
      <c r="B14" s="660"/>
      <c r="C14" s="503" t="s">
        <v>3661</v>
      </c>
      <c r="D14" s="504"/>
      <c r="E14" s="504"/>
      <c r="F14" s="504"/>
      <c r="G14" s="504"/>
      <c r="H14" s="504"/>
      <c r="I14" s="504"/>
      <c r="J14" s="504"/>
      <c r="K14" s="504"/>
      <c r="L14" s="504"/>
      <c r="M14" s="504"/>
      <c r="N14" s="504"/>
      <c r="O14" s="504"/>
      <c r="P14" s="504"/>
      <c r="Q14" s="504"/>
      <c r="R14" s="504"/>
    </row>
    <row r="15" spans="1:25" ht="24" customHeight="1">
      <c r="A15" s="660"/>
      <c r="B15" s="660"/>
      <c r="C15" s="504" t="s">
        <v>3662</v>
      </c>
      <c r="D15" s="504"/>
      <c r="E15" s="504"/>
      <c r="F15" s="504"/>
      <c r="G15" s="504"/>
      <c r="H15" s="504"/>
      <c r="I15" s="504"/>
      <c r="J15" s="504"/>
      <c r="K15" s="504"/>
      <c r="L15" s="504"/>
      <c r="M15" s="504"/>
      <c r="N15" s="504"/>
      <c r="O15" s="504"/>
      <c r="P15" s="504"/>
      <c r="Q15" s="504"/>
      <c r="R15" s="504"/>
    </row>
    <row r="16" spans="1:25" ht="24" customHeight="1">
      <c r="A16" s="660"/>
      <c r="B16" s="660"/>
      <c r="C16" s="504" t="s">
        <v>3663</v>
      </c>
      <c r="D16" s="504"/>
      <c r="E16" s="504"/>
      <c r="F16" s="504"/>
      <c r="G16" s="504"/>
      <c r="H16" s="504"/>
      <c r="I16" s="504"/>
      <c r="J16" s="504"/>
      <c r="K16" s="504"/>
      <c r="L16" s="504"/>
      <c r="M16" s="504"/>
      <c r="N16" s="504"/>
      <c r="O16" s="504"/>
      <c r="P16" s="504"/>
      <c r="Q16" s="504"/>
      <c r="R16" s="504"/>
    </row>
    <row r="17" spans="1:18" ht="24" customHeight="1">
      <c r="A17" s="660"/>
      <c r="B17" s="660"/>
      <c r="C17" s="504" t="s">
        <v>3664</v>
      </c>
      <c r="D17" s="504"/>
      <c r="E17" s="504"/>
      <c r="F17" s="504"/>
      <c r="G17" s="504"/>
      <c r="H17" s="504"/>
      <c r="I17" s="504"/>
      <c r="J17" s="504"/>
      <c r="K17" s="504"/>
      <c r="L17" s="504"/>
      <c r="M17" s="504"/>
      <c r="N17" s="504"/>
      <c r="O17" s="504"/>
      <c r="P17" s="504"/>
      <c r="Q17" s="504"/>
      <c r="R17" s="504"/>
    </row>
    <row r="18" spans="1:18" ht="24" customHeight="1">
      <c r="A18" s="660"/>
      <c r="B18" s="660"/>
      <c r="C18" s="505" t="s">
        <v>3665</v>
      </c>
      <c r="D18" s="505"/>
      <c r="E18" s="505"/>
      <c r="F18" s="505"/>
      <c r="G18" s="505"/>
      <c r="H18" s="505"/>
      <c r="I18" s="505"/>
      <c r="J18" s="505"/>
      <c r="K18" s="505"/>
      <c r="L18" s="505"/>
      <c r="M18" s="505"/>
      <c r="N18" s="505"/>
      <c r="O18" s="505"/>
      <c r="P18" s="505"/>
      <c r="Q18" s="505"/>
      <c r="R18" s="505"/>
    </row>
    <row r="19" spans="1:18" ht="40.049999999999997" customHeight="1"/>
    <row r="20" spans="1:18" ht="40.049999999999997" customHeight="1"/>
    <row r="21" spans="1:18" ht="40.049999999999997" customHeight="1"/>
  </sheetData>
  <mergeCells count="18">
    <mergeCell ref="A4:B5"/>
    <mergeCell ref="A13:B18"/>
    <mergeCell ref="C14:R14"/>
    <mergeCell ref="C15:R15"/>
    <mergeCell ref="C16:R16"/>
    <mergeCell ref="C17:R17"/>
    <mergeCell ref="C18:R18"/>
    <mergeCell ref="A11:B11"/>
    <mergeCell ref="C11:R11"/>
    <mergeCell ref="A12:B12"/>
    <mergeCell ref="C12:R12"/>
    <mergeCell ref="C13:R13"/>
    <mergeCell ref="F1:Q1"/>
    <mergeCell ref="F2:Q2"/>
    <mergeCell ref="C4:F4"/>
    <mergeCell ref="G4:J4"/>
    <mergeCell ref="K4:N4"/>
    <mergeCell ref="O4:R4"/>
  </mergeCells>
  <phoneticPr fontId="233" type="noConversion"/>
  <pageMargins left="0.75" right="0.75" top="1" bottom="1" header="0.5" footer="0.5"/>
  <pageSetup paperSize="9" scale="55" orientation="landscape"/>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21">
    <tabColor theme="4"/>
  </sheetPr>
  <dimension ref="A1:XER69"/>
  <sheetViews>
    <sheetView showGridLines="0" zoomScale="85" zoomScaleNormal="85" workbookViewId="0">
      <pane xSplit="1" topLeftCell="B1" activePane="topRight" state="frozen"/>
      <selection pane="topRight" activeCell="J3" sqref="J3"/>
    </sheetView>
  </sheetViews>
  <sheetFormatPr defaultColWidth="5.59765625" defaultRowHeight="31.05" customHeight="1"/>
  <cols>
    <col min="1" max="1" width="17.59765625" style="6" customWidth="1"/>
    <col min="2" max="24" width="12.59765625" style="196" customWidth="1"/>
    <col min="25" max="25" width="12.59765625" style="199" customWidth="1"/>
    <col min="26" max="35" width="12.59765625" style="196" customWidth="1"/>
    <col min="36" max="36" width="12.59765625" style="199" customWidth="1"/>
    <col min="37" max="37" width="17.59765625" style="196" customWidth="1"/>
    <col min="38" max="49" width="12.59765625" style="196" customWidth="1"/>
    <col min="50" max="61" width="12.06640625" style="196" customWidth="1"/>
    <col min="62" max="62" width="5.59765625" style="196" customWidth="1"/>
    <col min="63" max="68" width="13.59765625" style="196" customWidth="1"/>
    <col min="69" max="16093" width="5.59765625" style="196" customWidth="1"/>
    <col min="16094" max="16117" width="4.86328125" style="196" customWidth="1"/>
    <col min="16118" max="16125" width="4.86328125" style="196"/>
    <col min="16126" max="16359" width="5.59765625" style="196"/>
    <col min="16366" max="16370" width="5.59765625" style="196"/>
    <col min="16373" max="16384" width="5.59765625" style="196"/>
  </cols>
  <sheetData>
    <row r="1" spans="1:68" s="196" customFormat="1" ht="47" customHeight="1">
      <c r="A1" s="204"/>
      <c r="B1" s="171"/>
      <c r="C1" s="171"/>
      <c r="D1" s="171"/>
      <c r="E1" s="171"/>
      <c r="F1" s="171"/>
      <c r="G1" s="171"/>
      <c r="H1" s="171"/>
      <c r="I1" s="171"/>
      <c r="J1" s="78"/>
      <c r="K1" s="485" t="s">
        <v>3709</v>
      </c>
      <c r="L1" s="485"/>
      <c r="M1" s="485"/>
      <c r="N1" s="485"/>
      <c r="O1" s="485"/>
      <c r="P1" s="485"/>
      <c r="Q1" s="485"/>
      <c r="R1" s="485"/>
      <c r="S1" s="485"/>
      <c r="T1" s="485"/>
      <c r="U1" s="485"/>
      <c r="V1" s="485"/>
      <c r="W1" s="485"/>
      <c r="X1" s="485"/>
      <c r="Y1" s="485"/>
      <c r="Z1" s="485"/>
      <c r="AA1" s="485"/>
      <c r="AB1" s="485"/>
      <c r="AC1" s="485"/>
      <c r="AD1" s="485"/>
      <c r="AE1" s="485"/>
      <c r="AF1" s="485"/>
      <c r="AG1" s="485"/>
      <c r="AH1" s="485"/>
      <c r="AI1" s="485"/>
      <c r="AJ1" s="485"/>
      <c r="AK1" s="485"/>
      <c r="AL1" s="485"/>
      <c r="AM1" s="485"/>
      <c r="AN1" s="485"/>
      <c r="AO1" s="485"/>
      <c r="AP1" s="485"/>
      <c r="AQ1" s="485"/>
      <c r="AR1" s="78"/>
      <c r="AS1" s="78"/>
    </row>
    <row r="2" spans="1:68" s="196" customFormat="1" ht="26" customHeight="1">
      <c r="A2" s="200"/>
      <c r="B2" s="171"/>
      <c r="C2" s="171"/>
      <c r="D2" s="171"/>
      <c r="E2" s="171"/>
      <c r="F2" s="171"/>
      <c r="G2" s="171"/>
      <c r="H2" s="171"/>
      <c r="I2" s="171"/>
      <c r="J2" s="79"/>
      <c r="K2" s="685" t="s">
        <v>3710</v>
      </c>
      <c r="L2" s="685"/>
      <c r="M2" s="685"/>
      <c r="N2" s="685"/>
      <c r="O2" s="685"/>
      <c r="P2" s="685"/>
      <c r="Q2" s="685"/>
      <c r="R2" s="685"/>
      <c r="S2" s="685"/>
      <c r="T2" s="685"/>
      <c r="U2" s="685"/>
      <c r="V2" s="685"/>
      <c r="W2" s="685"/>
      <c r="X2" s="685"/>
      <c r="Y2" s="685"/>
      <c r="Z2" s="685"/>
      <c r="AA2" s="685"/>
      <c r="AB2" s="685"/>
      <c r="AC2" s="685"/>
      <c r="AD2" s="685"/>
      <c r="AE2" s="685"/>
      <c r="AF2" s="685"/>
      <c r="AG2" s="685"/>
      <c r="AH2" s="685"/>
      <c r="AI2" s="685"/>
      <c r="AJ2" s="685"/>
      <c r="AK2" s="685"/>
      <c r="AL2" s="685"/>
      <c r="AM2" s="685"/>
      <c r="AN2" s="685"/>
      <c r="AO2" s="685"/>
      <c r="AP2" s="685"/>
      <c r="AQ2" s="685"/>
      <c r="AR2" s="79"/>
      <c r="AS2" s="79"/>
    </row>
    <row r="3" spans="1:68" s="197" customFormat="1" ht="25.05" customHeight="1">
      <c r="A3" s="686"/>
      <c r="B3" s="686"/>
      <c r="C3" s="60"/>
      <c r="D3" s="60"/>
      <c r="E3" s="60"/>
      <c r="AX3" s="196"/>
      <c r="AY3" s="196"/>
      <c r="AZ3" s="196"/>
      <c r="BA3" s="196"/>
      <c r="BB3" s="196"/>
      <c r="BC3" s="196"/>
      <c r="BD3" s="196"/>
      <c r="BE3" s="196"/>
      <c r="BF3" s="196"/>
      <c r="BG3" s="196"/>
    </row>
    <row r="4" spans="1:68" s="196" customFormat="1" ht="40.049999999999997" customHeight="1">
      <c r="A4" s="737" t="s">
        <v>3711</v>
      </c>
      <c r="B4" s="687" t="s">
        <v>3712</v>
      </c>
      <c r="C4" s="688"/>
      <c r="D4" s="688"/>
      <c r="E4" s="688"/>
      <c r="F4" s="688"/>
      <c r="G4" s="688"/>
      <c r="H4" s="688"/>
      <c r="I4" s="688"/>
      <c r="J4" s="688"/>
      <c r="K4" s="688"/>
      <c r="L4" s="688"/>
      <c r="M4" s="689"/>
      <c r="N4" s="690" t="s">
        <v>3713</v>
      </c>
      <c r="O4" s="690"/>
      <c r="P4" s="690"/>
      <c r="Q4" s="682"/>
      <c r="R4" s="682"/>
      <c r="S4" s="682"/>
      <c r="T4" s="682"/>
      <c r="U4" s="682"/>
      <c r="V4" s="682"/>
      <c r="W4" s="682"/>
      <c r="X4" s="682"/>
      <c r="Y4" s="683"/>
      <c r="Z4" s="691" t="s">
        <v>3714</v>
      </c>
      <c r="AA4" s="691"/>
      <c r="AB4" s="691"/>
      <c r="AC4" s="691"/>
      <c r="AD4" s="691"/>
      <c r="AE4" s="691"/>
      <c r="AF4" s="691"/>
      <c r="AG4" s="691"/>
      <c r="AH4" s="691"/>
      <c r="AI4" s="691"/>
      <c r="AJ4" s="691"/>
      <c r="AK4" s="692"/>
      <c r="AL4" s="693" t="s">
        <v>3715</v>
      </c>
      <c r="AM4" s="693"/>
      <c r="AN4" s="693"/>
      <c r="AO4" s="693"/>
      <c r="AP4" s="693"/>
      <c r="AQ4" s="693"/>
      <c r="AR4" s="693"/>
      <c r="AS4" s="693"/>
      <c r="AT4" s="693"/>
      <c r="AU4" s="693"/>
      <c r="AV4" s="693"/>
      <c r="AW4" s="694"/>
      <c r="AX4" s="695" t="s">
        <v>3716</v>
      </c>
      <c r="AY4" s="695"/>
      <c r="AZ4" s="695"/>
      <c r="BA4" s="695"/>
      <c r="BB4" s="695"/>
      <c r="BC4" s="695"/>
      <c r="BD4" s="695"/>
      <c r="BE4" s="695"/>
      <c r="BF4" s="695"/>
      <c r="BG4" s="695"/>
      <c r="BH4" s="695"/>
      <c r="BI4" s="696"/>
      <c r="BK4" s="697" t="s">
        <v>3582</v>
      </c>
      <c r="BL4" s="697"/>
      <c r="BM4" s="697"/>
      <c r="BN4" s="697"/>
      <c r="BO4" s="697"/>
      <c r="BP4" s="697"/>
    </row>
    <row r="5" spans="1:68" s="197" customFormat="1" ht="30" customHeight="1">
      <c r="A5" s="737"/>
      <c r="B5" s="698" t="s">
        <v>3680</v>
      </c>
      <c r="C5" s="699"/>
      <c r="D5" s="699"/>
      <c r="E5" s="699"/>
      <c r="F5" s="699"/>
      <c r="G5" s="699"/>
      <c r="H5" s="699"/>
      <c r="I5" s="699"/>
      <c r="J5" s="699"/>
      <c r="K5" s="700"/>
      <c r="L5" s="738" t="s">
        <v>3717</v>
      </c>
      <c r="M5" s="740" t="s">
        <v>3718</v>
      </c>
      <c r="N5" s="701" t="s">
        <v>3680</v>
      </c>
      <c r="O5" s="701"/>
      <c r="P5" s="701"/>
      <c r="Q5" s="701"/>
      <c r="R5" s="701"/>
      <c r="S5" s="701"/>
      <c r="T5" s="701"/>
      <c r="U5" s="701"/>
      <c r="V5" s="701"/>
      <c r="W5" s="702"/>
      <c r="X5" s="739" t="s">
        <v>3717</v>
      </c>
      <c r="Y5" s="741" t="s">
        <v>3718</v>
      </c>
      <c r="Z5" s="703" t="s">
        <v>3680</v>
      </c>
      <c r="AA5" s="703"/>
      <c r="AB5" s="703"/>
      <c r="AC5" s="703"/>
      <c r="AD5" s="703"/>
      <c r="AE5" s="703"/>
      <c r="AF5" s="703"/>
      <c r="AG5" s="703"/>
      <c r="AH5" s="703"/>
      <c r="AI5" s="704"/>
      <c r="AJ5" s="715" t="s">
        <v>3717</v>
      </c>
      <c r="AK5" s="744" t="s">
        <v>3718</v>
      </c>
      <c r="AL5" s="705" t="s">
        <v>3680</v>
      </c>
      <c r="AM5" s="705"/>
      <c r="AN5" s="705"/>
      <c r="AO5" s="705"/>
      <c r="AP5" s="705"/>
      <c r="AQ5" s="705"/>
      <c r="AR5" s="705"/>
      <c r="AS5" s="705"/>
      <c r="AT5" s="705"/>
      <c r="AU5" s="706"/>
      <c r="AV5" s="725" t="s">
        <v>3719</v>
      </c>
      <c r="AW5" s="766" t="s">
        <v>3720</v>
      </c>
      <c r="AX5" s="707" t="s">
        <v>3680</v>
      </c>
      <c r="AY5" s="707"/>
      <c r="AZ5" s="707"/>
      <c r="BA5" s="707"/>
      <c r="BB5" s="707"/>
      <c r="BC5" s="707"/>
      <c r="BD5" s="707"/>
      <c r="BE5" s="707"/>
      <c r="BF5" s="707"/>
      <c r="BG5" s="708"/>
      <c r="BH5" s="768" t="s">
        <v>3719</v>
      </c>
      <c r="BI5" s="716" t="s">
        <v>3720</v>
      </c>
      <c r="BJ5" s="196"/>
      <c r="BK5" s="753" t="s">
        <v>3705</v>
      </c>
      <c r="BL5" s="754"/>
      <c r="BM5" s="754"/>
      <c r="BN5" s="754"/>
      <c r="BO5" s="754"/>
      <c r="BP5" s="754"/>
    </row>
    <row r="6" spans="1:68" s="197" customFormat="1" ht="30" customHeight="1">
      <c r="A6" s="737"/>
      <c r="B6" s="115" t="s">
        <v>25</v>
      </c>
      <c r="C6" s="116" t="s">
        <v>61</v>
      </c>
      <c r="D6" s="116" t="s">
        <v>47</v>
      </c>
      <c r="E6" s="62" t="s">
        <v>133</v>
      </c>
      <c r="F6" s="62" t="s">
        <v>41</v>
      </c>
      <c r="G6" s="62" t="s">
        <v>3686</v>
      </c>
      <c r="H6" s="62" t="s">
        <v>64</v>
      </c>
      <c r="I6" s="62" t="s">
        <v>74</v>
      </c>
      <c r="J6" s="62" t="s">
        <v>70</v>
      </c>
      <c r="K6" s="62" t="s">
        <v>150</v>
      </c>
      <c r="L6" s="738"/>
      <c r="M6" s="740"/>
      <c r="N6" s="93" t="s">
        <v>25</v>
      </c>
      <c r="O6" s="93" t="s">
        <v>61</v>
      </c>
      <c r="P6" s="93" t="s">
        <v>47</v>
      </c>
      <c r="Q6" s="67" t="s">
        <v>133</v>
      </c>
      <c r="R6" s="67" t="s">
        <v>41</v>
      </c>
      <c r="S6" s="67" t="s">
        <v>3686</v>
      </c>
      <c r="T6" s="67" t="s">
        <v>64</v>
      </c>
      <c r="U6" s="67" t="s">
        <v>74</v>
      </c>
      <c r="V6" s="67" t="s">
        <v>70</v>
      </c>
      <c r="W6" s="67" t="s">
        <v>150</v>
      </c>
      <c r="X6" s="739"/>
      <c r="Y6" s="741"/>
      <c r="Z6" s="117" t="s">
        <v>25</v>
      </c>
      <c r="AA6" s="117" t="s">
        <v>61</v>
      </c>
      <c r="AB6" s="117" t="s">
        <v>47</v>
      </c>
      <c r="AC6" s="70" t="s">
        <v>133</v>
      </c>
      <c r="AD6" s="70" t="s">
        <v>41</v>
      </c>
      <c r="AE6" s="70" t="s">
        <v>3686</v>
      </c>
      <c r="AF6" s="70" t="s">
        <v>64</v>
      </c>
      <c r="AG6" s="70" t="s">
        <v>74</v>
      </c>
      <c r="AH6" s="70" t="s">
        <v>70</v>
      </c>
      <c r="AI6" s="70" t="s">
        <v>150</v>
      </c>
      <c r="AJ6" s="715"/>
      <c r="AK6" s="744"/>
      <c r="AL6" s="94" t="s">
        <v>25</v>
      </c>
      <c r="AM6" s="94" t="s">
        <v>61</v>
      </c>
      <c r="AN6" s="94" t="s">
        <v>47</v>
      </c>
      <c r="AO6" s="95" t="s">
        <v>133</v>
      </c>
      <c r="AP6" s="95" t="s">
        <v>41</v>
      </c>
      <c r="AQ6" s="95" t="s">
        <v>3686</v>
      </c>
      <c r="AR6" s="95" t="s">
        <v>64</v>
      </c>
      <c r="AS6" s="95" t="s">
        <v>74</v>
      </c>
      <c r="AT6" s="95" t="s">
        <v>70</v>
      </c>
      <c r="AU6" s="95" t="s">
        <v>150</v>
      </c>
      <c r="AV6" s="725"/>
      <c r="AW6" s="766"/>
      <c r="AX6" s="118" t="s">
        <v>25</v>
      </c>
      <c r="AY6" s="118" t="s">
        <v>61</v>
      </c>
      <c r="AZ6" s="118" t="s">
        <v>47</v>
      </c>
      <c r="BA6" s="119" t="s">
        <v>133</v>
      </c>
      <c r="BB6" s="119" t="s">
        <v>41</v>
      </c>
      <c r="BC6" s="119" t="s">
        <v>3686</v>
      </c>
      <c r="BD6" s="119" t="s">
        <v>64</v>
      </c>
      <c r="BE6" s="119" t="s">
        <v>74</v>
      </c>
      <c r="BF6" s="119" t="s">
        <v>70</v>
      </c>
      <c r="BG6" s="119" t="s">
        <v>150</v>
      </c>
      <c r="BH6" s="768"/>
      <c r="BI6" s="716"/>
      <c r="BJ6" s="196"/>
      <c r="BK6" s="755"/>
      <c r="BL6" s="755"/>
      <c r="BM6" s="755"/>
      <c r="BN6" s="755"/>
      <c r="BO6" s="755"/>
      <c r="BP6" s="755"/>
    </row>
    <row r="7" spans="1:68" s="196" customFormat="1" ht="30" customHeight="1">
      <c r="A7" s="100" t="s">
        <v>3721</v>
      </c>
      <c r="B7" s="205">
        <v>18.5</v>
      </c>
      <c r="C7" s="206">
        <v>19.3</v>
      </c>
      <c r="D7" s="206">
        <v>18.7</v>
      </c>
      <c r="E7" s="206">
        <v>17.899999999999999</v>
      </c>
      <c r="F7" s="206">
        <v>17.5</v>
      </c>
      <c r="G7" s="206">
        <v>17.8</v>
      </c>
      <c r="H7" s="206">
        <v>18.100000000000001</v>
      </c>
      <c r="I7" s="206">
        <v>18</v>
      </c>
      <c r="J7" s="206">
        <v>18.3</v>
      </c>
      <c r="K7" s="206">
        <v>18.100000000000001</v>
      </c>
      <c r="L7" s="47" t="s">
        <v>3722</v>
      </c>
      <c r="M7" s="207" t="s">
        <v>3723</v>
      </c>
      <c r="N7" s="205">
        <v>15.4</v>
      </c>
      <c r="O7" s="206">
        <v>16.2</v>
      </c>
      <c r="P7" s="206">
        <v>15.6</v>
      </c>
      <c r="Q7" s="206">
        <v>14.5</v>
      </c>
      <c r="R7" s="206">
        <v>14.1</v>
      </c>
      <c r="S7" s="206">
        <v>14.4</v>
      </c>
      <c r="T7" s="206">
        <v>14.7</v>
      </c>
      <c r="U7" s="206">
        <v>14.6</v>
      </c>
      <c r="V7" s="206">
        <v>14.9</v>
      </c>
      <c r="W7" s="206">
        <v>14.7</v>
      </c>
      <c r="X7" s="47" t="s">
        <v>3724</v>
      </c>
      <c r="Y7" s="207" t="s">
        <v>3725</v>
      </c>
      <c r="Z7" s="205">
        <v>13.8</v>
      </c>
      <c r="AA7" s="206">
        <v>14.6</v>
      </c>
      <c r="AB7" s="206">
        <v>14</v>
      </c>
      <c r="AC7" s="206">
        <v>13.7</v>
      </c>
      <c r="AD7" s="206">
        <v>13.3</v>
      </c>
      <c r="AE7" s="206">
        <v>13.6</v>
      </c>
      <c r="AF7" s="206">
        <v>13.9</v>
      </c>
      <c r="AG7" s="206">
        <v>13.8</v>
      </c>
      <c r="AH7" s="206">
        <v>14.1</v>
      </c>
      <c r="AI7" s="206">
        <v>14.4</v>
      </c>
      <c r="AJ7" s="47" t="s">
        <v>3726</v>
      </c>
      <c r="AK7" s="207" t="s">
        <v>3727</v>
      </c>
      <c r="AL7" s="205">
        <v>12</v>
      </c>
      <c r="AM7" s="206">
        <v>12.8</v>
      </c>
      <c r="AN7" s="206">
        <v>12.2</v>
      </c>
      <c r="AO7" s="206">
        <v>11.8</v>
      </c>
      <c r="AP7" s="206">
        <v>11.4</v>
      </c>
      <c r="AQ7" s="206">
        <v>11.7</v>
      </c>
      <c r="AR7" s="206">
        <v>12</v>
      </c>
      <c r="AS7" s="206">
        <v>11.9</v>
      </c>
      <c r="AT7" s="206">
        <v>12.2</v>
      </c>
      <c r="AU7" s="206">
        <v>12</v>
      </c>
      <c r="AV7" s="47" t="s">
        <v>3728</v>
      </c>
      <c r="AW7" s="207" t="s">
        <v>3729</v>
      </c>
      <c r="AX7" s="205">
        <v>10.8</v>
      </c>
      <c r="AY7" s="206">
        <v>11.6</v>
      </c>
      <c r="AZ7" s="206">
        <v>11.2</v>
      </c>
      <c r="BA7" s="206">
        <v>11.1</v>
      </c>
      <c r="BB7" s="206">
        <v>10.7</v>
      </c>
      <c r="BC7" s="206">
        <v>11</v>
      </c>
      <c r="BD7" s="206">
        <v>11.3</v>
      </c>
      <c r="BE7" s="206">
        <v>11.2</v>
      </c>
      <c r="BF7" s="206">
        <v>11.5</v>
      </c>
      <c r="BG7" s="206">
        <v>11.4</v>
      </c>
      <c r="BH7" s="47" t="s">
        <v>3730</v>
      </c>
      <c r="BI7" s="207" t="s">
        <v>3731</v>
      </c>
      <c r="BK7" s="755"/>
      <c r="BL7" s="755"/>
      <c r="BM7" s="755"/>
      <c r="BN7" s="755"/>
      <c r="BO7" s="755"/>
      <c r="BP7" s="755"/>
    </row>
    <row r="8" spans="1:68" s="196" customFormat="1" ht="30" customHeight="1">
      <c r="A8" s="100" t="s">
        <v>3732</v>
      </c>
      <c r="B8" s="205">
        <v>19</v>
      </c>
      <c r="C8" s="206">
        <v>19.8</v>
      </c>
      <c r="D8" s="206">
        <v>19.2</v>
      </c>
      <c r="E8" s="206">
        <v>18.399999999999999</v>
      </c>
      <c r="F8" s="206">
        <v>18</v>
      </c>
      <c r="G8" s="206">
        <v>18.3</v>
      </c>
      <c r="H8" s="206">
        <v>18.600000000000001</v>
      </c>
      <c r="I8" s="206">
        <v>18.5</v>
      </c>
      <c r="J8" s="206">
        <v>18.8</v>
      </c>
      <c r="K8" s="206">
        <v>18.600000000000001</v>
      </c>
      <c r="L8" s="47" t="s">
        <v>3722</v>
      </c>
      <c r="M8" s="207" t="s">
        <v>3723</v>
      </c>
      <c r="N8" s="205">
        <v>15.9</v>
      </c>
      <c r="O8" s="206">
        <v>16.7</v>
      </c>
      <c r="P8" s="206">
        <v>16.100000000000001</v>
      </c>
      <c r="Q8" s="206">
        <v>15</v>
      </c>
      <c r="R8" s="206">
        <v>14.6</v>
      </c>
      <c r="S8" s="206">
        <v>14.9</v>
      </c>
      <c r="T8" s="206">
        <v>15.2</v>
      </c>
      <c r="U8" s="206">
        <v>15.1</v>
      </c>
      <c r="V8" s="206">
        <v>15.4</v>
      </c>
      <c r="W8" s="206">
        <v>15.2</v>
      </c>
      <c r="X8" s="47" t="s">
        <v>3724</v>
      </c>
      <c r="Y8" s="207" t="s">
        <v>3725</v>
      </c>
      <c r="Z8" s="205">
        <v>14.3</v>
      </c>
      <c r="AA8" s="206">
        <v>15.1</v>
      </c>
      <c r="AB8" s="206">
        <v>14.5</v>
      </c>
      <c r="AC8" s="206">
        <v>14.2</v>
      </c>
      <c r="AD8" s="206">
        <v>13.8</v>
      </c>
      <c r="AE8" s="206">
        <v>14.1</v>
      </c>
      <c r="AF8" s="206">
        <v>14.4</v>
      </c>
      <c r="AG8" s="206">
        <v>14.3</v>
      </c>
      <c r="AH8" s="206">
        <v>14.6</v>
      </c>
      <c r="AI8" s="206">
        <v>14.9</v>
      </c>
      <c r="AJ8" s="47" t="s">
        <v>3726</v>
      </c>
      <c r="AK8" s="207" t="s">
        <v>3727</v>
      </c>
      <c r="AL8" s="205">
        <v>12.5</v>
      </c>
      <c r="AM8" s="206">
        <v>13.3</v>
      </c>
      <c r="AN8" s="206">
        <v>12.7</v>
      </c>
      <c r="AO8" s="206">
        <v>12.3</v>
      </c>
      <c r="AP8" s="206">
        <v>11.9</v>
      </c>
      <c r="AQ8" s="206">
        <v>12.2</v>
      </c>
      <c r="AR8" s="206">
        <v>12.5</v>
      </c>
      <c r="AS8" s="206">
        <v>12.4</v>
      </c>
      <c r="AT8" s="206">
        <v>12.7</v>
      </c>
      <c r="AU8" s="206">
        <v>12.5</v>
      </c>
      <c r="AV8" s="47" t="s">
        <v>3728</v>
      </c>
      <c r="AW8" s="207" t="s">
        <v>3729</v>
      </c>
      <c r="AX8" s="205">
        <v>11.3</v>
      </c>
      <c r="AY8" s="206">
        <v>12.1</v>
      </c>
      <c r="AZ8" s="206">
        <v>11.7</v>
      </c>
      <c r="BA8" s="206">
        <v>11.6</v>
      </c>
      <c r="BB8" s="206">
        <v>11.2</v>
      </c>
      <c r="BC8" s="206">
        <v>11.5</v>
      </c>
      <c r="BD8" s="206">
        <v>11.8</v>
      </c>
      <c r="BE8" s="206">
        <v>11.7</v>
      </c>
      <c r="BF8" s="206">
        <v>12</v>
      </c>
      <c r="BG8" s="206">
        <v>11.9</v>
      </c>
      <c r="BH8" s="47" t="s">
        <v>3730</v>
      </c>
      <c r="BI8" s="207" t="s">
        <v>3731</v>
      </c>
      <c r="BK8" s="755"/>
      <c r="BL8" s="755"/>
      <c r="BM8" s="755"/>
      <c r="BN8" s="755"/>
      <c r="BO8" s="755"/>
      <c r="BP8" s="755"/>
    </row>
    <row r="9" spans="1:68" s="196" customFormat="1" ht="30" customHeight="1">
      <c r="A9" s="100" t="s">
        <v>3733</v>
      </c>
      <c r="B9" s="205">
        <v>21</v>
      </c>
      <c r="C9" s="206">
        <v>21.8</v>
      </c>
      <c r="D9" s="206">
        <v>21.2</v>
      </c>
      <c r="E9" s="206">
        <v>20.399999999999999</v>
      </c>
      <c r="F9" s="206">
        <v>20</v>
      </c>
      <c r="G9" s="206">
        <v>20.3</v>
      </c>
      <c r="H9" s="206">
        <v>20.6</v>
      </c>
      <c r="I9" s="206">
        <v>20.5</v>
      </c>
      <c r="J9" s="206">
        <v>20.8</v>
      </c>
      <c r="K9" s="206">
        <v>20.6</v>
      </c>
      <c r="L9" s="47" t="s">
        <v>3722</v>
      </c>
      <c r="M9" s="207" t="s">
        <v>3723</v>
      </c>
      <c r="N9" s="205">
        <v>17.399999999999999</v>
      </c>
      <c r="O9" s="206">
        <v>18.2</v>
      </c>
      <c r="P9" s="206">
        <v>17.600000000000001</v>
      </c>
      <c r="Q9" s="206">
        <v>16.5</v>
      </c>
      <c r="R9" s="206">
        <v>16.100000000000001</v>
      </c>
      <c r="S9" s="206">
        <v>16.399999999999999</v>
      </c>
      <c r="T9" s="206">
        <v>16.7</v>
      </c>
      <c r="U9" s="206">
        <v>16.600000000000001</v>
      </c>
      <c r="V9" s="206">
        <v>16.899999999999999</v>
      </c>
      <c r="W9" s="206">
        <v>16.7</v>
      </c>
      <c r="X9" s="47" t="s">
        <v>3724</v>
      </c>
      <c r="Y9" s="207" t="s">
        <v>3725</v>
      </c>
      <c r="Z9" s="205">
        <v>16.3</v>
      </c>
      <c r="AA9" s="206">
        <v>17.100000000000001</v>
      </c>
      <c r="AB9" s="206">
        <v>16.5</v>
      </c>
      <c r="AC9" s="206">
        <v>16.2</v>
      </c>
      <c r="AD9" s="206">
        <v>15.8</v>
      </c>
      <c r="AE9" s="206">
        <v>16.100000000000001</v>
      </c>
      <c r="AF9" s="206">
        <v>16.399999999999999</v>
      </c>
      <c r="AG9" s="206">
        <v>16.3</v>
      </c>
      <c r="AH9" s="206">
        <v>16.600000000000001</v>
      </c>
      <c r="AI9" s="206">
        <v>16.899999999999999</v>
      </c>
      <c r="AJ9" s="47" t="s">
        <v>3726</v>
      </c>
      <c r="AK9" s="207" t="s">
        <v>3727</v>
      </c>
      <c r="AL9" s="205">
        <v>14</v>
      </c>
      <c r="AM9" s="206">
        <v>14.8</v>
      </c>
      <c r="AN9" s="206">
        <v>14.2</v>
      </c>
      <c r="AO9" s="206">
        <v>13.8</v>
      </c>
      <c r="AP9" s="206">
        <v>13.4</v>
      </c>
      <c r="AQ9" s="206">
        <v>13.7</v>
      </c>
      <c r="AR9" s="206">
        <v>14</v>
      </c>
      <c r="AS9" s="206">
        <v>13.9</v>
      </c>
      <c r="AT9" s="206">
        <v>14.2</v>
      </c>
      <c r="AU9" s="206">
        <v>14</v>
      </c>
      <c r="AV9" s="47" t="s">
        <v>3728</v>
      </c>
      <c r="AW9" s="207" t="s">
        <v>3729</v>
      </c>
      <c r="AX9" s="205">
        <v>12.8</v>
      </c>
      <c r="AY9" s="206">
        <v>13.6</v>
      </c>
      <c r="AZ9" s="206">
        <v>13.2</v>
      </c>
      <c r="BA9" s="206">
        <v>13.1</v>
      </c>
      <c r="BB9" s="206">
        <v>12.7</v>
      </c>
      <c r="BC9" s="206">
        <v>13</v>
      </c>
      <c r="BD9" s="206">
        <v>13.3</v>
      </c>
      <c r="BE9" s="206">
        <v>13.2</v>
      </c>
      <c r="BF9" s="206">
        <v>13.5</v>
      </c>
      <c r="BG9" s="206">
        <v>13.4</v>
      </c>
      <c r="BH9" s="47" t="s">
        <v>3730</v>
      </c>
      <c r="BI9" s="207" t="s">
        <v>3731</v>
      </c>
      <c r="BK9" s="756" t="s">
        <v>3734</v>
      </c>
      <c r="BL9" s="757"/>
      <c r="BM9" s="757"/>
      <c r="BN9" s="757"/>
      <c r="BO9" s="757"/>
      <c r="BP9" s="758"/>
    </row>
    <row r="10" spans="1:68" s="196" customFormat="1" ht="30" customHeight="1">
      <c r="A10" s="100" t="s">
        <v>3735</v>
      </c>
      <c r="B10" s="205">
        <v>21.7</v>
      </c>
      <c r="C10" s="206">
        <v>22.5</v>
      </c>
      <c r="D10" s="206">
        <v>21.9</v>
      </c>
      <c r="E10" s="206">
        <v>21.1</v>
      </c>
      <c r="F10" s="206">
        <v>20.7</v>
      </c>
      <c r="G10" s="206">
        <v>21</v>
      </c>
      <c r="H10" s="206">
        <v>21.3</v>
      </c>
      <c r="I10" s="206">
        <v>21.2</v>
      </c>
      <c r="J10" s="206">
        <v>21.5</v>
      </c>
      <c r="K10" s="206">
        <v>21.3</v>
      </c>
      <c r="L10" s="47" t="s">
        <v>3722</v>
      </c>
      <c r="M10" s="207" t="s">
        <v>3723</v>
      </c>
      <c r="N10" s="205">
        <v>18.399999999999999</v>
      </c>
      <c r="O10" s="206">
        <v>19.2</v>
      </c>
      <c r="P10" s="206">
        <v>18.600000000000001</v>
      </c>
      <c r="Q10" s="206">
        <v>17.5</v>
      </c>
      <c r="R10" s="206">
        <v>17.100000000000001</v>
      </c>
      <c r="S10" s="206">
        <v>17.399999999999999</v>
      </c>
      <c r="T10" s="206">
        <v>17.7</v>
      </c>
      <c r="U10" s="206">
        <v>17.600000000000001</v>
      </c>
      <c r="V10" s="206">
        <v>17.899999999999999</v>
      </c>
      <c r="W10" s="206">
        <v>17.7</v>
      </c>
      <c r="X10" s="47" t="s">
        <v>3724</v>
      </c>
      <c r="Y10" s="207" t="s">
        <v>3725</v>
      </c>
      <c r="Z10" s="205">
        <v>17</v>
      </c>
      <c r="AA10" s="206">
        <v>17.8</v>
      </c>
      <c r="AB10" s="206">
        <v>17.2</v>
      </c>
      <c r="AC10" s="206">
        <v>16.899999999999999</v>
      </c>
      <c r="AD10" s="206">
        <v>16.5</v>
      </c>
      <c r="AE10" s="206">
        <v>16.8</v>
      </c>
      <c r="AF10" s="206">
        <v>17.100000000000001</v>
      </c>
      <c r="AG10" s="206">
        <v>17</v>
      </c>
      <c r="AH10" s="206">
        <v>17.3</v>
      </c>
      <c r="AI10" s="206">
        <v>17.600000000000001</v>
      </c>
      <c r="AJ10" s="47" t="s">
        <v>3726</v>
      </c>
      <c r="AK10" s="207" t="s">
        <v>3727</v>
      </c>
      <c r="AL10" s="205">
        <v>15</v>
      </c>
      <c r="AM10" s="206">
        <v>15.8</v>
      </c>
      <c r="AN10" s="206">
        <v>15.2</v>
      </c>
      <c r="AO10" s="206">
        <v>14.8</v>
      </c>
      <c r="AP10" s="206">
        <v>14.4</v>
      </c>
      <c r="AQ10" s="206">
        <v>14.7</v>
      </c>
      <c r="AR10" s="206">
        <v>15</v>
      </c>
      <c r="AS10" s="206">
        <v>14.9</v>
      </c>
      <c r="AT10" s="206">
        <v>15.2</v>
      </c>
      <c r="AU10" s="206">
        <v>15</v>
      </c>
      <c r="AV10" s="47" t="s">
        <v>3728</v>
      </c>
      <c r="AW10" s="207" t="s">
        <v>3729</v>
      </c>
      <c r="AX10" s="205">
        <v>13.8</v>
      </c>
      <c r="AY10" s="206">
        <v>14.6</v>
      </c>
      <c r="AZ10" s="206">
        <v>14.2</v>
      </c>
      <c r="BA10" s="206">
        <v>14.1</v>
      </c>
      <c r="BB10" s="206">
        <v>13.7</v>
      </c>
      <c r="BC10" s="206">
        <v>14</v>
      </c>
      <c r="BD10" s="206">
        <v>14.3</v>
      </c>
      <c r="BE10" s="206">
        <v>14.2</v>
      </c>
      <c r="BF10" s="206">
        <v>14.5</v>
      </c>
      <c r="BG10" s="206">
        <v>14.4</v>
      </c>
      <c r="BH10" s="47" t="s">
        <v>3730</v>
      </c>
      <c r="BI10" s="207" t="s">
        <v>3731</v>
      </c>
      <c r="BK10" s="759"/>
      <c r="BL10" s="760"/>
      <c r="BM10" s="760"/>
      <c r="BN10" s="760"/>
      <c r="BO10" s="760"/>
      <c r="BP10" s="761"/>
    </row>
    <row r="11" spans="1:68" s="196" customFormat="1" ht="50" customHeight="1">
      <c r="A11" s="208" t="s">
        <v>3651</v>
      </c>
      <c r="B11" s="709" t="s">
        <v>3736</v>
      </c>
      <c r="C11" s="710"/>
      <c r="D11" s="710"/>
      <c r="E11" s="710"/>
      <c r="F11" s="710"/>
      <c r="G11" s="710"/>
      <c r="H11" s="710"/>
      <c r="I11" s="710"/>
      <c r="J11" s="710"/>
      <c r="K11" s="710"/>
      <c r="L11" s="710"/>
      <c r="M11" s="710"/>
      <c r="N11" s="710"/>
      <c r="O11" s="710"/>
      <c r="P11" s="710"/>
      <c r="Q11" s="710"/>
      <c r="R11" s="710"/>
      <c r="S11" s="710"/>
      <c r="T11" s="710"/>
      <c r="U11" s="710"/>
      <c r="V11" s="710"/>
      <c r="W11" s="710"/>
      <c r="X11" s="710"/>
      <c r="Y11" s="710"/>
      <c r="Z11" s="710"/>
      <c r="AA11" s="710"/>
      <c r="AB11" s="710"/>
      <c r="AC11" s="710"/>
      <c r="AD11" s="710"/>
      <c r="AE11" s="710"/>
      <c r="AF11" s="710"/>
      <c r="AG11" s="710"/>
      <c r="AH11" s="710"/>
      <c r="AI11" s="710"/>
      <c r="AJ11" s="710"/>
      <c r="AK11" s="710"/>
      <c r="AL11" s="710"/>
      <c r="AM11" s="710"/>
      <c r="AN11" s="710"/>
      <c r="AO11" s="710"/>
      <c r="AP11" s="710"/>
      <c r="AQ11" s="710"/>
      <c r="AR11" s="710"/>
      <c r="AS11" s="710"/>
      <c r="AT11" s="710"/>
      <c r="AU11" s="710"/>
      <c r="AV11" s="710"/>
      <c r="AW11" s="710"/>
      <c r="AX11" s="710"/>
      <c r="AY11" s="710"/>
      <c r="AZ11" s="710"/>
      <c r="BA11" s="710"/>
      <c r="BB11" s="710"/>
      <c r="BC11" s="710"/>
      <c r="BD11" s="710"/>
      <c r="BE11" s="710"/>
      <c r="BF11" s="710"/>
      <c r="BG11" s="710"/>
      <c r="BH11" s="710"/>
      <c r="BI11" s="711"/>
      <c r="BK11" s="762"/>
      <c r="BL11" s="763"/>
      <c r="BM11" s="763"/>
      <c r="BN11" s="763"/>
      <c r="BO11" s="763"/>
      <c r="BP11" s="764"/>
    </row>
    <row r="12" spans="1:68" s="196" customFormat="1" ht="14" customHeight="1">
      <c r="A12" s="209"/>
      <c r="B12" s="210"/>
      <c r="C12" s="210"/>
      <c r="D12" s="210"/>
      <c r="E12" s="210"/>
      <c r="F12" s="210"/>
      <c r="G12" s="210"/>
      <c r="H12" s="210"/>
      <c r="I12" s="210"/>
      <c r="J12" s="210"/>
      <c r="K12" s="210"/>
      <c r="L12" s="210"/>
      <c r="M12" s="210"/>
      <c r="N12" s="210"/>
      <c r="O12" s="210"/>
      <c r="P12" s="210"/>
      <c r="Q12" s="210"/>
      <c r="R12" s="210"/>
      <c r="S12" s="210"/>
      <c r="T12" s="210"/>
      <c r="U12" s="210"/>
      <c r="V12" s="210"/>
      <c r="W12" s="210"/>
      <c r="X12" s="210"/>
      <c r="Y12" s="210"/>
      <c r="Z12" s="210"/>
      <c r="AA12" s="210"/>
      <c r="AB12" s="210"/>
      <c r="AC12" s="210"/>
      <c r="AD12" s="210"/>
      <c r="AE12" s="210"/>
      <c r="AF12" s="210"/>
      <c r="AG12" s="210"/>
      <c r="AH12" s="210"/>
      <c r="AI12" s="210"/>
      <c r="AJ12" s="210"/>
      <c r="AK12" s="210"/>
      <c r="AL12" s="210"/>
      <c r="AM12" s="210"/>
      <c r="AN12" s="210"/>
      <c r="AO12" s="210"/>
      <c r="AP12" s="210"/>
      <c r="BK12" s="756" t="s">
        <v>3737</v>
      </c>
      <c r="BL12" s="757"/>
      <c r="BM12" s="757"/>
      <c r="BN12" s="757"/>
      <c r="BO12" s="757"/>
      <c r="BP12" s="758"/>
    </row>
    <row r="13" spans="1:68" s="196" customFormat="1" ht="50" customHeight="1">
      <c r="A13" s="737" t="s">
        <v>3711</v>
      </c>
      <c r="B13" s="712" t="s">
        <v>3738</v>
      </c>
      <c r="C13" s="712"/>
      <c r="D13" s="712"/>
      <c r="E13" s="712"/>
      <c r="F13" s="712"/>
      <c r="G13" s="712"/>
      <c r="H13" s="712"/>
      <c r="I13" s="712"/>
      <c r="J13" s="712"/>
      <c r="K13" s="712"/>
      <c r="L13" s="712"/>
      <c r="M13" s="713"/>
      <c r="N13" s="714" t="s">
        <v>3739</v>
      </c>
      <c r="O13" s="691"/>
      <c r="P13" s="691"/>
      <c r="Q13" s="691"/>
      <c r="R13" s="691"/>
      <c r="S13" s="691"/>
      <c r="T13" s="691"/>
      <c r="U13" s="691"/>
      <c r="V13" s="691"/>
      <c r="W13" s="691"/>
      <c r="X13" s="691"/>
      <c r="Y13" s="692"/>
      <c r="Z13" s="693" t="s">
        <v>3740</v>
      </c>
      <c r="AA13" s="693"/>
      <c r="AB13" s="693"/>
      <c r="AC13" s="693"/>
      <c r="AD13" s="693"/>
      <c r="AE13" s="693"/>
      <c r="AF13" s="693"/>
      <c r="AG13" s="693"/>
      <c r="AH13" s="693"/>
      <c r="AI13" s="693"/>
      <c r="AJ13" s="693"/>
      <c r="AK13" s="694"/>
      <c r="BK13" s="759"/>
      <c r="BL13" s="760"/>
      <c r="BM13" s="760"/>
      <c r="BN13" s="760"/>
      <c r="BO13" s="760"/>
      <c r="BP13" s="761"/>
    </row>
    <row r="14" spans="1:68" s="196" customFormat="1" ht="30" customHeight="1">
      <c r="A14" s="737"/>
      <c r="B14" s="701" t="s">
        <v>3680</v>
      </c>
      <c r="C14" s="701"/>
      <c r="D14" s="701"/>
      <c r="E14" s="701"/>
      <c r="F14" s="701"/>
      <c r="G14" s="701"/>
      <c r="H14" s="701"/>
      <c r="I14" s="701"/>
      <c r="J14" s="701"/>
      <c r="K14" s="702"/>
      <c r="L14" s="739" t="s">
        <v>3717</v>
      </c>
      <c r="M14" s="741" t="s">
        <v>3718</v>
      </c>
      <c r="N14" s="703" t="s">
        <v>3680</v>
      </c>
      <c r="O14" s="703"/>
      <c r="P14" s="703"/>
      <c r="Q14" s="703"/>
      <c r="R14" s="703"/>
      <c r="S14" s="703"/>
      <c r="T14" s="703"/>
      <c r="U14" s="703"/>
      <c r="V14" s="703"/>
      <c r="W14" s="704"/>
      <c r="X14" s="715" t="s">
        <v>3717</v>
      </c>
      <c r="Y14" s="744" t="s">
        <v>3718</v>
      </c>
      <c r="Z14" s="705" t="s">
        <v>3680</v>
      </c>
      <c r="AA14" s="705"/>
      <c r="AB14" s="705"/>
      <c r="AC14" s="705"/>
      <c r="AD14" s="705"/>
      <c r="AE14" s="705"/>
      <c r="AF14" s="705"/>
      <c r="AG14" s="705"/>
      <c r="AH14" s="705"/>
      <c r="AI14" s="706"/>
      <c r="AJ14" s="725" t="s">
        <v>3717</v>
      </c>
      <c r="AK14" s="766" t="s">
        <v>3718</v>
      </c>
      <c r="BK14" s="759"/>
      <c r="BL14" s="760"/>
      <c r="BM14" s="760"/>
      <c r="BN14" s="760"/>
      <c r="BO14" s="760"/>
      <c r="BP14" s="761"/>
    </row>
    <row r="15" spans="1:68" s="196" customFormat="1" ht="30" customHeight="1">
      <c r="A15" s="737"/>
      <c r="B15" s="93" t="s">
        <v>25</v>
      </c>
      <c r="C15" s="93" t="s">
        <v>61</v>
      </c>
      <c r="D15" s="93" t="s">
        <v>47</v>
      </c>
      <c r="E15" s="67" t="s">
        <v>133</v>
      </c>
      <c r="F15" s="67" t="s">
        <v>41</v>
      </c>
      <c r="G15" s="67" t="s">
        <v>3686</v>
      </c>
      <c r="H15" s="67" t="s">
        <v>64</v>
      </c>
      <c r="I15" s="67" t="s">
        <v>74</v>
      </c>
      <c r="J15" s="67" t="s">
        <v>70</v>
      </c>
      <c r="K15" s="67" t="s">
        <v>150</v>
      </c>
      <c r="L15" s="739"/>
      <c r="M15" s="741"/>
      <c r="N15" s="117" t="s">
        <v>25</v>
      </c>
      <c r="O15" s="117" t="s">
        <v>61</v>
      </c>
      <c r="P15" s="117" t="s">
        <v>47</v>
      </c>
      <c r="Q15" s="70" t="s">
        <v>133</v>
      </c>
      <c r="R15" s="70" t="s">
        <v>41</v>
      </c>
      <c r="S15" s="70" t="s">
        <v>3686</v>
      </c>
      <c r="T15" s="70" t="s">
        <v>64</v>
      </c>
      <c r="U15" s="70" t="s">
        <v>74</v>
      </c>
      <c r="V15" s="70" t="s">
        <v>70</v>
      </c>
      <c r="W15" s="70" t="s">
        <v>150</v>
      </c>
      <c r="X15" s="715"/>
      <c r="Y15" s="744"/>
      <c r="Z15" s="94" t="s">
        <v>25</v>
      </c>
      <c r="AA15" s="94" t="s">
        <v>61</v>
      </c>
      <c r="AB15" s="94" t="s">
        <v>47</v>
      </c>
      <c r="AC15" s="95" t="s">
        <v>133</v>
      </c>
      <c r="AD15" s="95" t="s">
        <v>41</v>
      </c>
      <c r="AE15" s="95" t="s">
        <v>3686</v>
      </c>
      <c r="AF15" s="95" t="s">
        <v>64</v>
      </c>
      <c r="AG15" s="95" t="s">
        <v>74</v>
      </c>
      <c r="AH15" s="95" t="s">
        <v>70</v>
      </c>
      <c r="AI15" s="95" t="s">
        <v>150</v>
      </c>
      <c r="AJ15" s="725"/>
      <c r="AK15" s="766"/>
      <c r="BK15" s="759"/>
      <c r="BL15" s="760"/>
      <c r="BM15" s="760"/>
      <c r="BN15" s="760"/>
      <c r="BO15" s="760"/>
      <c r="BP15" s="761"/>
    </row>
    <row r="16" spans="1:68" s="196" customFormat="1" ht="30" customHeight="1">
      <c r="A16" s="100" t="s">
        <v>3721</v>
      </c>
      <c r="B16" s="205">
        <v>10.199999999999999</v>
      </c>
      <c r="C16" s="206">
        <v>11</v>
      </c>
      <c r="D16" s="206">
        <v>10.4</v>
      </c>
      <c r="E16" s="206">
        <v>10.8</v>
      </c>
      <c r="F16" s="206">
        <v>10.4</v>
      </c>
      <c r="G16" s="206">
        <v>10.7</v>
      </c>
      <c r="H16" s="206">
        <v>11</v>
      </c>
      <c r="I16" s="206">
        <v>10.9</v>
      </c>
      <c r="J16" s="206">
        <v>11.2</v>
      </c>
      <c r="K16" s="206">
        <v>10.8</v>
      </c>
      <c r="L16" s="47" t="s">
        <v>3741</v>
      </c>
      <c r="M16" s="207" t="s">
        <v>3742</v>
      </c>
      <c r="N16" s="205">
        <v>10.1</v>
      </c>
      <c r="O16" s="206">
        <v>10.9</v>
      </c>
      <c r="P16" s="206">
        <v>10.3</v>
      </c>
      <c r="Q16" s="206">
        <v>10.1</v>
      </c>
      <c r="R16" s="206">
        <v>10.5</v>
      </c>
      <c r="S16" s="206">
        <v>10.3</v>
      </c>
      <c r="T16" s="206">
        <v>11.1</v>
      </c>
      <c r="U16" s="206">
        <v>11</v>
      </c>
      <c r="V16" s="206">
        <v>11.3</v>
      </c>
      <c r="W16" s="206">
        <v>10.7</v>
      </c>
      <c r="X16" s="47" t="s">
        <v>3697</v>
      </c>
      <c r="Y16" s="207" t="s">
        <v>3699</v>
      </c>
      <c r="Z16" s="205">
        <v>9.8000000000000007</v>
      </c>
      <c r="AA16" s="206">
        <v>10.6</v>
      </c>
      <c r="AB16" s="206">
        <v>10</v>
      </c>
      <c r="AC16" s="206">
        <v>9.9</v>
      </c>
      <c r="AD16" s="206">
        <v>10.1</v>
      </c>
      <c r="AE16" s="206">
        <v>10</v>
      </c>
      <c r="AF16" s="206">
        <v>10.7</v>
      </c>
      <c r="AG16" s="206">
        <v>10.6</v>
      </c>
      <c r="AH16" s="206">
        <v>10.9</v>
      </c>
      <c r="AI16" s="206">
        <v>10.4</v>
      </c>
      <c r="AJ16" s="47" t="s">
        <v>3743</v>
      </c>
      <c r="AK16" s="207" t="s">
        <v>4</v>
      </c>
      <c r="BK16" s="759"/>
      <c r="BL16" s="760"/>
      <c r="BM16" s="760"/>
      <c r="BN16" s="760"/>
      <c r="BO16" s="760"/>
      <c r="BP16" s="761"/>
    </row>
    <row r="17" spans="1:73" s="196" customFormat="1" ht="30" customHeight="1">
      <c r="A17" s="100" t="s">
        <v>3732</v>
      </c>
      <c r="B17" s="205">
        <v>10.7</v>
      </c>
      <c r="C17" s="206">
        <v>11.5</v>
      </c>
      <c r="D17" s="206">
        <v>10.9</v>
      </c>
      <c r="E17" s="206">
        <v>11.3</v>
      </c>
      <c r="F17" s="206">
        <v>10.9</v>
      </c>
      <c r="G17" s="206">
        <v>11.2</v>
      </c>
      <c r="H17" s="206">
        <v>11.5</v>
      </c>
      <c r="I17" s="206">
        <v>11.4</v>
      </c>
      <c r="J17" s="206">
        <v>11.7</v>
      </c>
      <c r="K17" s="206">
        <v>11.3</v>
      </c>
      <c r="L17" s="47" t="s">
        <v>3741</v>
      </c>
      <c r="M17" s="207" t="s">
        <v>3742</v>
      </c>
      <c r="N17" s="205">
        <v>10.6</v>
      </c>
      <c r="O17" s="206">
        <v>11.4</v>
      </c>
      <c r="P17" s="206">
        <v>10.8</v>
      </c>
      <c r="Q17" s="206">
        <v>10.6</v>
      </c>
      <c r="R17" s="206">
        <v>11</v>
      </c>
      <c r="S17" s="206">
        <v>10.8</v>
      </c>
      <c r="T17" s="206">
        <v>11.6</v>
      </c>
      <c r="U17" s="206">
        <v>11.5</v>
      </c>
      <c r="V17" s="206">
        <v>11.8</v>
      </c>
      <c r="W17" s="206">
        <v>11.2</v>
      </c>
      <c r="X17" s="47" t="s">
        <v>3697</v>
      </c>
      <c r="Y17" s="207" t="s">
        <v>3699</v>
      </c>
      <c r="Z17" s="205">
        <v>10.3</v>
      </c>
      <c r="AA17" s="206">
        <v>11.1</v>
      </c>
      <c r="AB17" s="206">
        <v>10.5</v>
      </c>
      <c r="AC17" s="206">
        <v>10.4</v>
      </c>
      <c r="AD17" s="206">
        <v>10.6</v>
      </c>
      <c r="AE17" s="206">
        <v>10.5</v>
      </c>
      <c r="AF17" s="206">
        <v>11.2</v>
      </c>
      <c r="AG17" s="206">
        <v>11.1</v>
      </c>
      <c r="AH17" s="206">
        <v>11.4</v>
      </c>
      <c r="AI17" s="206">
        <v>10.9</v>
      </c>
      <c r="AJ17" s="47" t="s">
        <v>3743</v>
      </c>
      <c r="AK17" s="207" t="s">
        <v>4</v>
      </c>
      <c r="BK17" s="759"/>
      <c r="BL17" s="760"/>
      <c r="BM17" s="760"/>
      <c r="BN17" s="760"/>
      <c r="BO17" s="760"/>
      <c r="BP17" s="761"/>
    </row>
    <row r="18" spans="1:73" s="196" customFormat="1" ht="30" customHeight="1">
      <c r="A18" s="100" t="s">
        <v>3733</v>
      </c>
      <c r="B18" s="205">
        <v>12.7</v>
      </c>
      <c r="C18" s="206">
        <v>13.5</v>
      </c>
      <c r="D18" s="206">
        <v>12.9</v>
      </c>
      <c r="E18" s="206">
        <v>13.3</v>
      </c>
      <c r="F18" s="206">
        <v>12.9</v>
      </c>
      <c r="G18" s="206">
        <v>13.2</v>
      </c>
      <c r="H18" s="206">
        <v>13.5</v>
      </c>
      <c r="I18" s="206">
        <v>13.4</v>
      </c>
      <c r="J18" s="206">
        <v>13.7</v>
      </c>
      <c r="K18" s="206">
        <v>13.3</v>
      </c>
      <c r="L18" s="47" t="s">
        <v>3741</v>
      </c>
      <c r="M18" s="207" t="s">
        <v>3742</v>
      </c>
      <c r="N18" s="205">
        <v>12.6</v>
      </c>
      <c r="O18" s="206">
        <v>13.4</v>
      </c>
      <c r="P18" s="206">
        <v>12.8</v>
      </c>
      <c r="Q18" s="206">
        <v>12.6</v>
      </c>
      <c r="R18" s="206">
        <v>13</v>
      </c>
      <c r="S18" s="206">
        <v>12.8</v>
      </c>
      <c r="T18" s="206">
        <v>13.6</v>
      </c>
      <c r="U18" s="206">
        <v>13.5</v>
      </c>
      <c r="V18" s="206">
        <v>13.8</v>
      </c>
      <c r="W18" s="206">
        <v>13.2</v>
      </c>
      <c r="X18" s="47" t="s">
        <v>3697</v>
      </c>
      <c r="Y18" s="207" t="s">
        <v>3699</v>
      </c>
      <c r="Z18" s="205">
        <v>12.3</v>
      </c>
      <c r="AA18" s="206">
        <v>13.1</v>
      </c>
      <c r="AB18" s="206">
        <v>12.5</v>
      </c>
      <c r="AC18" s="206">
        <v>12.4</v>
      </c>
      <c r="AD18" s="206">
        <v>12.6</v>
      </c>
      <c r="AE18" s="206">
        <v>12.5</v>
      </c>
      <c r="AF18" s="206">
        <v>13.2</v>
      </c>
      <c r="AG18" s="206">
        <v>13.1</v>
      </c>
      <c r="AH18" s="206">
        <v>13.4</v>
      </c>
      <c r="AI18" s="206">
        <v>12.9</v>
      </c>
      <c r="AJ18" s="47" t="s">
        <v>3743</v>
      </c>
      <c r="AK18" s="207" t="s">
        <v>4</v>
      </c>
      <c r="BK18" s="762"/>
      <c r="BL18" s="763"/>
      <c r="BM18" s="763"/>
      <c r="BN18" s="763"/>
      <c r="BO18" s="763"/>
      <c r="BP18" s="764"/>
    </row>
    <row r="19" spans="1:73" s="196" customFormat="1" ht="30" customHeight="1">
      <c r="A19" s="100" t="s">
        <v>3735</v>
      </c>
      <c r="B19" s="205">
        <v>13.4</v>
      </c>
      <c r="C19" s="206">
        <v>14.2</v>
      </c>
      <c r="D19" s="206">
        <v>13.6</v>
      </c>
      <c r="E19" s="206">
        <v>14</v>
      </c>
      <c r="F19" s="206">
        <v>13.6</v>
      </c>
      <c r="G19" s="206">
        <v>13.9</v>
      </c>
      <c r="H19" s="206">
        <v>14.2</v>
      </c>
      <c r="I19" s="206">
        <v>14.1</v>
      </c>
      <c r="J19" s="206">
        <v>14.4</v>
      </c>
      <c r="K19" s="206">
        <v>14</v>
      </c>
      <c r="L19" s="47" t="s">
        <v>3741</v>
      </c>
      <c r="M19" s="207" t="s">
        <v>3742</v>
      </c>
      <c r="N19" s="205">
        <v>13.3</v>
      </c>
      <c r="O19" s="206">
        <v>14.1</v>
      </c>
      <c r="P19" s="206">
        <v>13.5</v>
      </c>
      <c r="Q19" s="206">
        <v>13.3</v>
      </c>
      <c r="R19" s="206">
        <v>13.7</v>
      </c>
      <c r="S19" s="206">
        <v>13.5</v>
      </c>
      <c r="T19" s="206">
        <v>14.3</v>
      </c>
      <c r="U19" s="206">
        <v>14.2</v>
      </c>
      <c r="V19" s="206">
        <v>14.5</v>
      </c>
      <c r="W19" s="206">
        <v>13.9</v>
      </c>
      <c r="X19" s="47" t="s">
        <v>3697</v>
      </c>
      <c r="Y19" s="207" t="s">
        <v>3699</v>
      </c>
      <c r="Z19" s="205">
        <v>13</v>
      </c>
      <c r="AA19" s="206">
        <v>13.8</v>
      </c>
      <c r="AB19" s="206">
        <v>13.2</v>
      </c>
      <c r="AC19" s="206">
        <v>13.1</v>
      </c>
      <c r="AD19" s="206">
        <v>13.3</v>
      </c>
      <c r="AE19" s="206">
        <v>13.2</v>
      </c>
      <c r="AF19" s="206">
        <v>13.9</v>
      </c>
      <c r="AG19" s="206">
        <v>13.8</v>
      </c>
      <c r="AH19" s="206">
        <v>14.1</v>
      </c>
      <c r="AI19" s="206">
        <v>13.6</v>
      </c>
      <c r="AJ19" s="47" t="s">
        <v>3743</v>
      </c>
      <c r="AK19" s="211" t="s">
        <v>4</v>
      </c>
      <c r="BK19" s="717" t="s">
        <v>3744</v>
      </c>
      <c r="BL19" s="717"/>
      <c r="BM19" s="717"/>
      <c r="BN19" s="717"/>
      <c r="BO19" s="717"/>
      <c r="BP19" s="717"/>
    </row>
    <row r="20" spans="1:73" s="196" customFormat="1" ht="50" customHeight="1">
      <c r="A20" s="208" t="s">
        <v>3651</v>
      </c>
      <c r="B20" s="718" t="s">
        <v>3745</v>
      </c>
      <c r="C20" s="719"/>
      <c r="D20" s="719"/>
      <c r="E20" s="719"/>
      <c r="F20" s="719"/>
      <c r="G20" s="719"/>
      <c r="H20" s="719"/>
      <c r="I20" s="719"/>
      <c r="J20" s="719"/>
      <c r="K20" s="719"/>
      <c r="L20" s="719"/>
      <c r="M20" s="719"/>
      <c r="N20" s="719"/>
      <c r="O20" s="719"/>
      <c r="P20" s="719"/>
      <c r="Q20" s="719"/>
      <c r="R20" s="719"/>
      <c r="S20" s="719"/>
      <c r="T20" s="719"/>
      <c r="U20" s="719"/>
      <c r="V20" s="719"/>
      <c r="W20" s="719"/>
      <c r="X20" s="719"/>
      <c r="Y20" s="719"/>
      <c r="Z20" s="719"/>
      <c r="AA20" s="719"/>
      <c r="AB20" s="719"/>
      <c r="AC20" s="719"/>
      <c r="AD20" s="719"/>
      <c r="AE20" s="719"/>
      <c r="AF20" s="719"/>
      <c r="AG20" s="719"/>
      <c r="AH20" s="719"/>
      <c r="AI20" s="719"/>
      <c r="AJ20" s="719"/>
      <c r="AK20" s="720"/>
      <c r="BK20" s="717" t="s">
        <v>3746</v>
      </c>
      <c r="BL20" s="717"/>
      <c r="BM20" s="717"/>
      <c r="BN20" s="717"/>
      <c r="BO20" s="717"/>
      <c r="BP20" s="717"/>
    </row>
    <row r="21" spans="1:73" s="196" customFormat="1" ht="14" customHeight="1">
      <c r="A21" s="721"/>
      <c r="B21" s="722"/>
      <c r="C21" s="722"/>
      <c r="D21" s="722"/>
      <c r="E21" s="722"/>
      <c r="F21" s="722"/>
      <c r="G21" s="722"/>
      <c r="H21" s="722"/>
      <c r="I21" s="722"/>
      <c r="J21" s="722"/>
      <c r="K21" s="722"/>
      <c r="L21" s="722"/>
      <c r="M21" s="722"/>
      <c r="N21" s="722"/>
      <c r="O21" s="722"/>
      <c r="P21" s="722"/>
      <c r="Q21" s="722"/>
      <c r="R21" s="722"/>
      <c r="S21" s="722"/>
      <c r="T21" s="722"/>
      <c r="U21" s="722"/>
      <c r="V21" s="722"/>
      <c r="W21" s="722"/>
      <c r="X21" s="722"/>
      <c r="Y21" s="722"/>
      <c r="Z21" s="722"/>
      <c r="AA21" s="722"/>
      <c r="AB21" s="722"/>
      <c r="AC21" s="722"/>
      <c r="AD21" s="722"/>
      <c r="AE21" s="722"/>
      <c r="AF21" s="108"/>
      <c r="AG21" s="108"/>
      <c r="AH21" s="108"/>
      <c r="AI21" s="108"/>
      <c r="AJ21" s="108"/>
      <c r="AK21" s="108"/>
      <c r="AL21" s="108"/>
      <c r="AM21" s="108"/>
      <c r="AN21" s="108"/>
      <c r="AO21" s="108"/>
      <c r="AP21" s="108"/>
      <c r="BK21" s="723" t="s">
        <v>3747</v>
      </c>
      <c r="BL21" s="723"/>
      <c r="BM21" s="723"/>
      <c r="BN21" s="723"/>
      <c r="BO21" s="723"/>
      <c r="BP21" s="723"/>
    </row>
    <row r="22" spans="1:73" s="196" customFormat="1" ht="40.049999999999997" customHeight="1">
      <c r="A22" s="737" t="s">
        <v>3711</v>
      </c>
      <c r="B22" s="690" t="s">
        <v>3748</v>
      </c>
      <c r="C22" s="690"/>
      <c r="D22" s="690"/>
      <c r="E22" s="690"/>
      <c r="F22" s="690"/>
      <c r="G22" s="690"/>
      <c r="H22" s="690"/>
      <c r="I22" s="690"/>
      <c r="J22" s="690"/>
      <c r="K22" s="690"/>
      <c r="L22" s="690"/>
      <c r="M22" s="724"/>
      <c r="N22" s="695" t="s">
        <v>3749</v>
      </c>
      <c r="O22" s="695"/>
      <c r="P22" s="695"/>
      <c r="Q22" s="695"/>
      <c r="R22" s="695"/>
      <c r="S22" s="695"/>
      <c r="T22" s="695"/>
      <c r="U22" s="695"/>
      <c r="V22" s="695"/>
      <c r="W22" s="695"/>
      <c r="X22" s="695"/>
      <c r="Y22" s="696"/>
      <c r="Z22" s="693" t="s">
        <v>3750</v>
      </c>
      <c r="AA22" s="693"/>
      <c r="AB22" s="693"/>
      <c r="AC22" s="693"/>
      <c r="AD22" s="693"/>
      <c r="AE22" s="693"/>
      <c r="AF22" s="693"/>
      <c r="AG22" s="693"/>
      <c r="AH22" s="693"/>
      <c r="AI22" s="693"/>
      <c r="AJ22" s="693"/>
      <c r="AK22" s="694"/>
    </row>
    <row r="23" spans="1:73" s="196" customFormat="1" ht="30" customHeight="1">
      <c r="A23" s="737"/>
      <c r="B23" s="701" t="s">
        <v>3680</v>
      </c>
      <c r="C23" s="701"/>
      <c r="D23" s="701"/>
      <c r="E23" s="701"/>
      <c r="F23" s="701"/>
      <c r="G23" s="701"/>
      <c r="H23" s="701"/>
      <c r="I23" s="701"/>
      <c r="J23" s="701"/>
      <c r="K23" s="702"/>
      <c r="L23" s="739" t="s">
        <v>3717</v>
      </c>
      <c r="M23" s="741" t="s">
        <v>3718</v>
      </c>
      <c r="N23" s="707" t="s">
        <v>3680</v>
      </c>
      <c r="O23" s="707"/>
      <c r="P23" s="707"/>
      <c r="Q23" s="707"/>
      <c r="R23" s="707"/>
      <c r="S23" s="707"/>
      <c r="T23" s="707"/>
      <c r="U23" s="707"/>
      <c r="V23" s="707"/>
      <c r="W23" s="708"/>
      <c r="X23" s="742" t="s">
        <v>3717</v>
      </c>
      <c r="Y23" s="745" t="s">
        <v>3718</v>
      </c>
      <c r="Z23" s="705" t="s">
        <v>3680</v>
      </c>
      <c r="AA23" s="705"/>
      <c r="AB23" s="705"/>
      <c r="AC23" s="705"/>
      <c r="AD23" s="705"/>
      <c r="AE23" s="705"/>
      <c r="AF23" s="705"/>
      <c r="AG23" s="705"/>
      <c r="AH23" s="705"/>
      <c r="AI23" s="706"/>
      <c r="AJ23" s="725" t="s">
        <v>3717</v>
      </c>
      <c r="AK23" s="766" t="s">
        <v>3718</v>
      </c>
    </row>
    <row r="24" spans="1:73" s="196" customFormat="1" ht="30" customHeight="1">
      <c r="A24" s="737"/>
      <c r="B24" s="93" t="s">
        <v>25</v>
      </c>
      <c r="C24" s="93" t="s">
        <v>61</v>
      </c>
      <c r="D24" s="93" t="s">
        <v>47</v>
      </c>
      <c r="E24" s="67" t="s">
        <v>133</v>
      </c>
      <c r="F24" s="67" t="s">
        <v>41</v>
      </c>
      <c r="G24" s="67" t="s">
        <v>3686</v>
      </c>
      <c r="H24" s="67" t="s">
        <v>64</v>
      </c>
      <c r="I24" s="67" t="s">
        <v>74</v>
      </c>
      <c r="J24" s="67" t="s">
        <v>70</v>
      </c>
      <c r="K24" s="67" t="s">
        <v>150</v>
      </c>
      <c r="L24" s="739"/>
      <c r="M24" s="741"/>
      <c r="N24" s="118" t="s">
        <v>25</v>
      </c>
      <c r="O24" s="118" t="s">
        <v>61</v>
      </c>
      <c r="P24" s="118" t="s">
        <v>47</v>
      </c>
      <c r="Q24" s="119" t="s">
        <v>133</v>
      </c>
      <c r="R24" s="119" t="s">
        <v>41</v>
      </c>
      <c r="S24" s="119" t="s">
        <v>3686</v>
      </c>
      <c r="T24" s="119" t="s">
        <v>64</v>
      </c>
      <c r="U24" s="119" t="s">
        <v>74</v>
      </c>
      <c r="V24" s="119" t="s">
        <v>70</v>
      </c>
      <c r="W24" s="119" t="s">
        <v>150</v>
      </c>
      <c r="X24" s="742"/>
      <c r="Y24" s="745"/>
      <c r="Z24" s="94" t="s">
        <v>25</v>
      </c>
      <c r="AA24" s="94" t="s">
        <v>61</v>
      </c>
      <c r="AB24" s="94" t="s">
        <v>47</v>
      </c>
      <c r="AC24" s="95" t="s">
        <v>133</v>
      </c>
      <c r="AD24" s="95" t="s">
        <v>41</v>
      </c>
      <c r="AE24" s="95" t="s">
        <v>3686</v>
      </c>
      <c r="AF24" s="95" t="s">
        <v>64</v>
      </c>
      <c r="AG24" s="95" t="s">
        <v>74</v>
      </c>
      <c r="AH24" s="95" t="s">
        <v>70</v>
      </c>
      <c r="AI24" s="95" t="s">
        <v>150</v>
      </c>
      <c r="AJ24" s="725"/>
      <c r="AK24" s="766"/>
      <c r="AX24" s="212"/>
      <c r="AY24" s="212"/>
      <c r="AZ24" s="212"/>
      <c r="BA24" s="212"/>
      <c r="BB24" s="212"/>
      <c r="BC24" s="212"/>
      <c r="BD24" s="212"/>
      <c r="BE24" s="212"/>
      <c r="BF24" s="212"/>
      <c r="BG24" s="212"/>
      <c r="BH24" s="212"/>
      <c r="BI24" s="212"/>
      <c r="BJ24" s="212"/>
      <c r="BK24" s="212"/>
      <c r="BL24" s="212"/>
      <c r="BM24" s="212"/>
      <c r="BN24" s="212"/>
      <c r="BO24" s="212"/>
      <c r="BP24" s="212"/>
      <c r="BQ24" s="212"/>
      <c r="BR24" s="212"/>
      <c r="BS24" s="212"/>
      <c r="BT24" s="212"/>
      <c r="BU24" s="212"/>
    </row>
    <row r="25" spans="1:73" s="196" customFormat="1" ht="30" customHeight="1">
      <c r="A25" s="100" t="s">
        <v>3751</v>
      </c>
      <c r="B25" s="205">
        <v>15</v>
      </c>
      <c r="C25" s="206">
        <v>15.8</v>
      </c>
      <c r="D25" s="206">
        <v>15.2</v>
      </c>
      <c r="E25" s="206">
        <v>15.2</v>
      </c>
      <c r="F25" s="206">
        <v>14.8</v>
      </c>
      <c r="G25" s="206">
        <v>15.1</v>
      </c>
      <c r="H25" s="206">
        <v>15.4</v>
      </c>
      <c r="I25" s="206">
        <v>15.3</v>
      </c>
      <c r="J25" s="206">
        <v>15.6</v>
      </c>
      <c r="K25" s="206">
        <v>15.6</v>
      </c>
      <c r="L25" s="47" t="s">
        <v>3752</v>
      </c>
      <c r="M25" s="207" t="s">
        <v>3690</v>
      </c>
      <c r="N25" s="205">
        <v>17.899999999999999</v>
      </c>
      <c r="O25" s="206">
        <v>18.7</v>
      </c>
      <c r="P25" s="206">
        <v>17.5</v>
      </c>
      <c r="Q25" s="206">
        <v>17.100000000000001</v>
      </c>
      <c r="R25" s="206">
        <v>16.7</v>
      </c>
      <c r="S25" s="206">
        <v>17</v>
      </c>
      <c r="T25" s="206">
        <v>17.3</v>
      </c>
      <c r="U25" s="206">
        <v>17.2</v>
      </c>
      <c r="V25" s="206">
        <v>17.5</v>
      </c>
      <c r="W25" s="206">
        <v>17.899999999999999</v>
      </c>
      <c r="X25" s="47" t="s">
        <v>3753</v>
      </c>
      <c r="Y25" s="207" t="s">
        <v>3692</v>
      </c>
      <c r="Z25" s="205">
        <v>14.2</v>
      </c>
      <c r="AA25" s="206">
        <v>15</v>
      </c>
      <c r="AB25" s="206">
        <v>14.4</v>
      </c>
      <c r="AC25" s="206">
        <v>14.5</v>
      </c>
      <c r="AD25" s="206">
        <v>14.6</v>
      </c>
      <c r="AE25" s="206">
        <v>14.9</v>
      </c>
      <c r="AF25" s="206">
        <v>15.2</v>
      </c>
      <c r="AG25" s="206">
        <v>15.1</v>
      </c>
      <c r="AH25" s="206">
        <v>15.4</v>
      </c>
      <c r="AI25" s="206">
        <v>14.8</v>
      </c>
      <c r="AJ25" s="47" t="s">
        <v>3754</v>
      </c>
      <c r="AK25" s="207" t="s">
        <v>3755</v>
      </c>
      <c r="AX25" s="212"/>
      <c r="AY25" s="212"/>
      <c r="AZ25" s="212"/>
      <c r="BA25" s="212"/>
      <c r="BB25" s="212"/>
      <c r="BC25" s="212"/>
      <c r="BD25" s="212"/>
      <c r="BE25" s="212"/>
      <c r="BF25" s="212"/>
      <c r="BG25" s="212"/>
      <c r="BH25" s="212"/>
      <c r="BI25" s="212"/>
      <c r="BJ25" s="212"/>
      <c r="BK25" s="212"/>
      <c r="BL25" s="212"/>
      <c r="BM25" s="212"/>
      <c r="BN25" s="212"/>
      <c r="BO25" s="212"/>
      <c r="BP25" s="212"/>
      <c r="BQ25" s="212"/>
      <c r="BR25" s="212"/>
      <c r="BS25" s="212"/>
      <c r="BT25" s="212"/>
      <c r="BU25" s="212"/>
    </row>
    <row r="26" spans="1:73" s="196" customFormat="1" ht="30" customHeight="1">
      <c r="A26" s="100" t="s">
        <v>3756</v>
      </c>
      <c r="B26" s="205">
        <v>17.5</v>
      </c>
      <c r="C26" s="206">
        <v>18.3</v>
      </c>
      <c r="D26" s="206">
        <v>17.7</v>
      </c>
      <c r="E26" s="206">
        <v>17.7</v>
      </c>
      <c r="F26" s="206">
        <v>17.3</v>
      </c>
      <c r="G26" s="206">
        <v>17.600000000000001</v>
      </c>
      <c r="H26" s="206">
        <v>17.899999999999999</v>
      </c>
      <c r="I26" s="206">
        <v>17.8</v>
      </c>
      <c r="J26" s="206">
        <v>18.100000000000001</v>
      </c>
      <c r="K26" s="206">
        <v>18.100000000000001</v>
      </c>
      <c r="L26" s="47" t="s">
        <v>3752</v>
      </c>
      <c r="M26" s="207" t="s">
        <v>3690</v>
      </c>
      <c r="N26" s="205">
        <v>20.399999999999999</v>
      </c>
      <c r="O26" s="206">
        <v>21.2</v>
      </c>
      <c r="P26" s="206">
        <v>20</v>
      </c>
      <c r="Q26" s="206">
        <v>19.600000000000001</v>
      </c>
      <c r="R26" s="206">
        <v>19.2</v>
      </c>
      <c r="S26" s="206">
        <v>19.5</v>
      </c>
      <c r="T26" s="206">
        <v>19.8</v>
      </c>
      <c r="U26" s="206">
        <v>19.7</v>
      </c>
      <c r="V26" s="206">
        <v>20</v>
      </c>
      <c r="W26" s="206">
        <v>20.399999999999999</v>
      </c>
      <c r="X26" s="47" t="s">
        <v>3753</v>
      </c>
      <c r="Y26" s="207" t="s">
        <v>3692</v>
      </c>
      <c r="Z26" s="205">
        <v>16.7</v>
      </c>
      <c r="AA26" s="206">
        <v>17.5</v>
      </c>
      <c r="AB26" s="206">
        <v>16.899999999999999</v>
      </c>
      <c r="AC26" s="206">
        <v>17</v>
      </c>
      <c r="AD26" s="206">
        <v>17.100000000000001</v>
      </c>
      <c r="AE26" s="206">
        <v>17.399999999999999</v>
      </c>
      <c r="AF26" s="206">
        <v>17.7</v>
      </c>
      <c r="AG26" s="206">
        <v>17.600000000000001</v>
      </c>
      <c r="AH26" s="206">
        <v>17.899999999999999</v>
      </c>
      <c r="AI26" s="206">
        <v>17.3</v>
      </c>
      <c r="AJ26" s="47" t="s">
        <v>3754</v>
      </c>
      <c r="AK26" s="207" t="s">
        <v>3755</v>
      </c>
    </row>
    <row r="27" spans="1:73" s="196" customFormat="1" ht="30" customHeight="1">
      <c r="A27" s="100" t="s">
        <v>3757</v>
      </c>
      <c r="B27" s="205">
        <v>18.3</v>
      </c>
      <c r="C27" s="206">
        <v>19.100000000000001</v>
      </c>
      <c r="D27" s="206">
        <v>18.5</v>
      </c>
      <c r="E27" s="206">
        <v>18.5</v>
      </c>
      <c r="F27" s="206">
        <v>18.100000000000001</v>
      </c>
      <c r="G27" s="206">
        <v>18.399999999999999</v>
      </c>
      <c r="H27" s="206">
        <v>18.7</v>
      </c>
      <c r="I27" s="206">
        <v>18.600000000000001</v>
      </c>
      <c r="J27" s="206">
        <v>18.899999999999999</v>
      </c>
      <c r="K27" s="206">
        <v>18.899999999999999</v>
      </c>
      <c r="L27" s="47" t="s">
        <v>3752</v>
      </c>
      <c r="M27" s="207" t="s">
        <v>3690</v>
      </c>
      <c r="N27" s="205">
        <v>21.2</v>
      </c>
      <c r="O27" s="206">
        <v>22</v>
      </c>
      <c r="P27" s="206">
        <v>20.8</v>
      </c>
      <c r="Q27" s="206">
        <v>20.399999999999999</v>
      </c>
      <c r="R27" s="206">
        <v>20</v>
      </c>
      <c r="S27" s="206">
        <v>20.3</v>
      </c>
      <c r="T27" s="206">
        <v>20.6</v>
      </c>
      <c r="U27" s="206">
        <v>20.5</v>
      </c>
      <c r="V27" s="206">
        <v>20.8</v>
      </c>
      <c r="W27" s="206">
        <v>21.2</v>
      </c>
      <c r="X27" s="47" t="s">
        <v>3753</v>
      </c>
      <c r="Y27" s="207" t="s">
        <v>3692</v>
      </c>
      <c r="Z27" s="205">
        <v>17.5</v>
      </c>
      <c r="AA27" s="206">
        <v>18.3</v>
      </c>
      <c r="AB27" s="206">
        <v>17.7</v>
      </c>
      <c r="AC27" s="206">
        <v>17.8</v>
      </c>
      <c r="AD27" s="206">
        <v>17.899999999999999</v>
      </c>
      <c r="AE27" s="206">
        <v>18.2</v>
      </c>
      <c r="AF27" s="206">
        <v>18.5</v>
      </c>
      <c r="AG27" s="206">
        <v>18.399999999999999</v>
      </c>
      <c r="AH27" s="206">
        <v>18.7</v>
      </c>
      <c r="AI27" s="206">
        <v>18.100000000000001</v>
      </c>
      <c r="AJ27" s="47" t="s">
        <v>3754</v>
      </c>
      <c r="AK27" s="207" t="s">
        <v>3755</v>
      </c>
    </row>
    <row r="28" spans="1:73" s="196" customFormat="1" ht="50" customHeight="1">
      <c r="A28" s="208" t="s">
        <v>3651</v>
      </c>
      <c r="B28" s="726" t="s">
        <v>3758</v>
      </c>
      <c r="C28" s="727"/>
      <c r="D28" s="727"/>
      <c r="E28" s="727"/>
      <c r="F28" s="727"/>
      <c r="G28" s="727"/>
      <c r="H28" s="727"/>
      <c r="I28" s="727"/>
      <c r="J28" s="727"/>
      <c r="K28" s="727"/>
      <c r="L28" s="727"/>
      <c r="M28" s="727"/>
      <c r="N28" s="727"/>
      <c r="O28" s="727"/>
      <c r="P28" s="727"/>
      <c r="Q28" s="727"/>
      <c r="R28" s="727"/>
      <c r="S28" s="727"/>
      <c r="T28" s="727"/>
      <c r="U28" s="727"/>
      <c r="V28" s="727"/>
      <c r="W28" s="727"/>
      <c r="X28" s="727"/>
      <c r="Y28" s="727"/>
      <c r="Z28" s="727"/>
      <c r="AA28" s="727"/>
      <c r="AB28" s="727"/>
      <c r="AC28" s="727"/>
      <c r="AD28" s="727"/>
      <c r="AE28" s="727"/>
      <c r="AF28" s="727"/>
      <c r="AG28" s="727"/>
      <c r="AH28" s="727"/>
      <c r="AI28" s="727"/>
      <c r="AJ28" s="727"/>
      <c r="AK28" s="728"/>
      <c r="BK28" s="212"/>
    </row>
    <row r="29" spans="1:73" s="196" customFormat="1" ht="14" customHeight="1">
      <c r="A29" s="721"/>
      <c r="B29" s="722"/>
      <c r="C29" s="722"/>
      <c r="D29" s="722"/>
      <c r="E29" s="722"/>
      <c r="F29" s="722"/>
      <c r="G29" s="722"/>
      <c r="H29" s="722"/>
      <c r="I29" s="722"/>
      <c r="J29" s="722"/>
      <c r="K29" s="722"/>
      <c r="L29" s="722"/>
      <c r="M29" s="722"/>
      <c r="N29" s="722"/>
      <c r="O29" s="722"/>
      <c r="P29" s="722"/>
      <c r="Q29" s="722"/>
      <c r="R29" s="722"/>
      <c r="S29" s="722"/>
      <c r="T29" s="722"/>
      <c r="U29" s="722"/>
      <c r="V29" s="722"/>
      <c r="W29" s="722"/>
      <c r="X29" s="722"/>
      <c r="Y29" s="722"/>
      <c r="Z29" s="722"/>
      <c r="AA29" s="722"/>
      <c r="AB29" s="722"/>
      <c r="AC29" s="722"/>
      <c r="AD29" s="722"/>
      <c r="AE29" s="722"/>
      <c r="AF29" s="108"/>
      <c r="AG29" s="108"/>
      <c r="AH29" s="108"/>
      <c r="AI29" s="108"/>
      <c r="AJ29" s="108"/>
      <c r="AK29" s="108"/>
      <c r="AL29" s="108"/>
      <c r="AM29" s="108"/>
      <c r="AN29" s="108"/>
      <c r="AO29" s="108"/>
      <c r="AP29" s="108"/>
      <c r="AT29" s="212"/>
      <c r="AU29" s="212"/>
      <c r="AV29" s="212"/>
      <c r="AW29" s="212"/>
      <c r="BK29" s="212"/>
    </row>
    <row r="30" spans="1:73" s="196" customFormat="1" ht="40.049999999999997" customHeight="1">
      <c r="A30" s="737" t="s">
        <v>3711</v>
      </c>
      <c r="B30" s="729" t="s">
        <v>3759</v>
      </c>
      <c r="C30" s="730"/>
      <c r="D30" s="730"/>
      <c r="E30" s="730"/>
      <c r="F30" s="730"/>
      <c r="G30" s="730"/>
      <c r="H30" s="730"/>
      <c r="I30" s="730"/>
      <c r="J30" s="730"/>
      <c r="K30" s="730"/>
      <c r="L30" s="730"/>
      <c r="M30" s="731"/>
      <c r="N30" s="690" t="s">
        <v>3760</v>
      </c>
      <c r="O30" s="690"/>
      <c r="P30" s="690"/>
      <c r="Q30" s="690"/>
      <c r="R30" s="690"/>
      <c r="S30" s="690"/>
      <c r="T30" s="690"/>
      <c r="U30" s="690"/>
      <c r="V30" s="690"/>
      <c r="W30" s="690"/>
      <c r="X30" s="690"/>
      <c r="Y30" s="724"/>
      <c r="AW30" s="212"/>
      <c r="BK30" s="212"/>
    </row>
    <row r="31" spans="1:73" s="196" customFormat="1" ht="30" customHeight="1">
      <c r="A31" s="737"/>
      <c r="B31" s="698" t="s">
        <v>3680</v>
      </c>
      <c r="C31" s="699"/>
      <c r="D31" s="699"/>
      <c r="E31" s="699"/>
      <c r="F31" s="699"/>
      <c r="G31" s="699"/>
      <c r="H31" s="699"/>
      <c r="I31" s="699"/>
      <c r="J31" s="699"/>
      <c r="K31" s="700"/>
      <c r="L31" s="738" t="s">
        <v>3717</v>
      </c>
      <c r="M31" s="740" t="s">
        <v>3718</v>
      </c>
      <c r="N31" s="701" t="s">
        <v>3680</v>
      </c>
      <c r="O31" s="701"/>
      <c r="P31" s="701"/>
      <c r="Q31" s="701"/>
      <c r="R31" s="701"/>
      <c r="S31" s="701"/>
      <c r="T31" s="701"/>
      <c r="U31" s="701"/>
      <c r="V31" s="701"/>
      <c r="W31" s="702"/>
      <c r="X31" s="739" t="s">
        <v>3717</v>
      </c>
      <c r="Y31" s="741" t="s">
        <v>3718</v>
      </c>
      <c r="AW31" s="212"/>
      <c r="BK31" s="212"/>
    </row>
    <row r="32" spans="1:73" s="196" customFormat="1" ht="30" customHeight="1">
      <c r="A32" s="737"/>
      <c r="B32" s="115" t="s">
        <v>25</v>
      </c>
      <c r="C32" s="116" t="s">
        <v>61</v>
      </c>
      <c r="D32" s="116" t="s">
        <v>47</v>
      </c>
      <c r="E32" s="62" t="s">
        <v>133</v>
      </c>
      <c r="F32" s="62" t="s">
        <v>41</v>
      </c>
      <c r="G32" s="62" t="s">
        <v>3686</v>
      </c>
      <c r="H32" s="62" t="s">
        <v>64</v>
      </c>
      <c r="I32" s="62" t="s">
        <v>74</v>
      </c>
      <c r="J32" s="62" t="s">
        <v>70</v>
      </c>
      <c r="K32" s="62" t="s">
        <v>150</v>
      </c>
      <c r="L32" s="738"/>
      <c r="M32" s="740"/>
      <c r="N32" s="93" t="s">
        <v>25</v>
      </c>
      <c r="O32" s="93" t="s">
        <v>61</v>
      </c>
      <c r="P32" s="93" t="s">
        <v>47</v>
      </c>
      <c r="Q32" s="67" t="s">
        <v>133</v>
      </c>
      <c r="R32" s="67" t="s">
        <v>41</v>
      </c>
      <c r="S32" s="67" t="s">
        <v>3686</v>
      </c>
      <c r="T32" s="67" t="s">
        <v>64</v>
      </c>
      <c r="U32" s="67" t="s">
        <v>74</v>
      </c>
      <c r="V32" s="67" t="s">
        <v>70</v>
      </c>
      <c r="W32" s="67" t="s">
        <v>150</v>
      </c>
      <c r="X32" s="739"/>
      <c r="Y32" s="741"/>
      <c r="BK32" s="212"/>
    </row>
    <row r="33" spans="1:63" s="196" customFormat="1" ht="30" customHeight="1">
      <c r="A33" s="100" t="s">
        <v>3751</v>
      </c>
      <c r="B33" s="205">
        <v>12</v>
      </c>
      <c r="C33" s="206">
        <v>12.8</v>
      </c>
      <c r="D33" s="206">
        <v>12.2</v>
      </c>
      <c r="E33" s="206">
        <v>12.3</v>
      </c>
      <c r="F33" s="206">
        <v>12.3</v>
      </c>
      <c r="G33" s="206">
        <v>12.6</v>
      </c>
      <c r="H33" s="206">
        <v>12.9</v>
      </c>
      <c r="I33" s="206">
        <v>12.8</v>
      </c>
      <c r="J33" s="206">
        <v>13.1</v>
      </c>
      <c r="K33" s="206">
        <v>12.6</v>
      </c>
      <c r="L33" s="47" t="s">
        <v>3761</v>
      </c>
      <c r="M33" s="207" t="s">
        <v>4</v>
      </c>
      <c r="N33" s="205">
        <v>12.1</v>
      </c>
      <c r="O33" s="206">
        <v>12.9</v>
      </c>
      <c r="P33" s="206">
        <v>12.4</v>
      </c>
      <c r="Q33" s="206">
        <v>12.3</v>
      </c>
      <c r="R33" s="206">
        <v>12.4</v>
      </c>
      <c r="S33" s="206">
        <v>12.2</v>
      </c>
      <c r="T33" s="206">
        <v>13</v>
      </c>
      <c r="U33" s="206">
        <v>12.9</v>
      </c>
      <c r="V33" s="206">
        <v>13.2</v>
      </c>
      <c r="W33" s="206">
        <v>12.7</v>
      </c>
      <c r="X33" s="47" t="s">
        <v>3762</v>
      </c>
      <c r="Y33" s="207" t="s">
        <v>4</v>
      </c>
      <c r="BK33" s="212"/>
    </row>
    <row r="34" spans="1:63" s="196" customFormat="1" ht="30" customHeight="1">
      <c r="A34" s="100" t="s">
        <v>3756</v>
      </c>
      <c r="B34" s="205">
        <v>14.5</v>
      </c>
      <c r="C34" s="206">
        <v>15.3</v>
      </c>
      <c r="D34" s="206">
        <v>14.7</v>
      </c>
      <c r="E34" s="206">
        <v>14.8</v>
      </c>
      <c r="F34" s="206">
        <v>14.8</v>
      </c>
      <c r="G34" s="206">
        <v>15.1</v>
      </c>
      <c r="H34" s="206">
        <v>15.4</v>
      </c>
      <c r="I34" s="206">
        <v>15.3</v>
      </c>
      <c r="J34" s="206">
        <v>15.6</v>
      </c>
      <c r="K34" s="206">
        <v>15.1</v>
      </c>
      <c r="L34" s="47" t="s">
        <v>3761</v>
      </c>
      <c r="M34" s="207" t="s">
        <v>4</v>
      </c>
      <c r="N34" s="205">
        <v>14.6</v>
      </c>
      <c r="O34" s="206">
        <v>15.4</v>
      </c>
      <c r="P34" s="206">
        <v>14.9</v>
      </c>
      <c r="Q34" s="206">
        <v>14.8</v>
      </c>
      <c r="R34" s="206">
        <v>14.9</v>
      </c>
      <c r="S34" s="206">
        <v>14.7</v>
      </c>
      <c r="T34" s="206">
        <v>15.5</v>
      </c>
      <c r="U34" s="206">
        <v>15.4</v>
      </c>
      <c r="V34" s="206">
        <v>15.7</v>
      </c>
      <c r="W34" s="206">
        <v>15.2</v>
      </c>
      <c r="X34" s="47" t="s">
        <v>3762</v>
      </c>
      <c r="Y34" s="207" t="s">
        <v>4</v>
      </c>
      <c r="BK34" s="212"/>
    </row>
    <row r="35" spans="1:63" s="196" customFormat="1" ht="30" customHeight="1">
      <c r="A35" s="100" t="s">
        <v>3757</v>
      </c>
      <c r="B35" s="205">
        <v>15.3</v>
      </c>
      <c r="C35" s="206">
        <v>16.100000000000001</v>
      </c>
      <c r="D35" s="206">
        <v>15.5</v>
      </c>
      <c r="E35" s="206">
        <v>15.6</v>
      </c>
      <c r="F35" s="206">
        <v>15.6</v>
      </c>
      <c r="G35" s="206">
        <v>15.9</v>
      </c>
      <c r="H35" s="206">
        <v>16.2</v>
      </c>
      <c r="I35" s="206">
        <v>16.100000000000001</v>
      </c>
      <c r="J35" s="206">
        <v>16.399999999999999</v>
      </c>
      <c r="K35" s="206">
        <v>15.9</v>
      </c>
      <c r="L35" s="47" t="s">
        <v>3761</v>
      </c>
      <c r="M35" s="207" t="s">
        <v>4</v>
      </c>
      <c r="N35" s="205">
        <v>15.4</v>
      </c>
      <c r="O35" s="206">
        <v>16.2</v>
      </c>
      <c r="P35" s="206">
        <v>15.7</v>
      </c>
      <c r="Q35" s="206">
        <v>15.6</v>
      </c>
      <c r="R35" s="206">
        <v>15.7</v>
      </c>
      <c r="S35" s="206">
        <v>15.5</v>
      </c>
      <c r="T35" s="206">
        <v>16.3</v>
      </c>
      <c r="U35" s="206">
        <v>16.2</v>
      </c>
      <c r="V35" s="206">
        <v>16.5</v>
      </c>
      <c r="W35" s="206">
        <v>16</v>
      </c>
      <c r="X35" s="47" t="s">
        <v>3762</v>
      </c>
      <c r="Y35" s="207" t="s">
        <v>4</v>
      </c>
      <c r="BK35" s="212"/>
    </row>
    <row r="36" spans="1:63" s="196" customFormat="1" ht="50" customHeight="1">
      <c r="A36" s="208" t="s">
        <v>3651</v>
      </c>
      <c r="B36" s="726" t="s">
        <v>3758</v>
      </c>
      <c r="C36" s="727"/>
      <c r="D36" s="727"/>
      <c r="E36" s="727"/>
      <c r="F36" s="727"/>
      <c r="G36" s="727"/>
      <c r="H36" s="727"/>
      <c r="I36" s="727"/>
      <c r="J36" s="727"/>
      <c r="K36" s="727"/>
      <c r="L36" s="727"/>
      <c r="M36" s="727"/>
      <c r="N36" s="727"/>
      <c r="O36" s="727"/>
      <c r="P36" s="727"/>
      <c r="Q36" s="727"/>
      <c r="R36" s="727"/>
      <c r="S36" s="727"/>
      <c r="T36" s="727"/>
      <c r="U36" s="727"/>
      <c r="V36" s="727"/>
      <c r="W36" s="727"/>
      <c r="X36" s="727"/>
      <c r="Y36" s="728"/>
      <c r="AT36" s="212"/>
      <c r="AU36" s="212"/>
      <c r="AV36" s="212"/>
      <c r="AW36" s="212"/>
      <c r="BK36" s="212"/>
    </row>
    <row r="37" spans="1:63" s="196" customFormat="1" ht="14" customHeight="1">
      <c r="A37" s="721"/>
      <c r="B37" s="722"/>
      <c r="C37" s="722"/>
      <c r="D37" s="722"/>
      <c r="E37" s="722"/>
      <c r="F37" s="722"/>
      <c r="G37" s="722"/>
      <c r="H37" s="722"/>
      <c r="I37" s="722"/>
      <c r="J37" s="722"/>
      <c r="K37" s="722"/>
      <c r="L37" s="722"/>
      <c r="M37" s="722"/>
      <c r="N37" s="722"/>
      <c r="O37" s="722"/>
      <c r="P37" s="722"/>
      <c r="Q37" s="722"/>
      <c r="R37" s="722"/>
      <c r="S37" s="722"/>
      <c r="T37" s="722"/>
      <c r="U37" s="722"/>
      <c r="V37" s="722"/>
      <c r="W37" s="722"/>
      <c r="X37" s="722"/>
      <c r="Y37" s="722"/>
      <c r="Z37" s="722"/>
      <c r="AA37" s="722"/>
      <c r="AB37" s="722"/>
      <c r="AC37" s="722"/>
      <c r="AD37" s="722"/>
      <c r="AE37" s="722"/>
      <c r="AF37" s="108"/>
      <c r="AG37" s="108"/>
      <c r="AH37" s="108"/>
      <c r="AI37" s="108"/>
      <c r="AJ37" s="108"/>
      <c r="AK37" s="108"/>
      <c r="AL37" s="108"/>
      <c r="AM37" s="108"/>
      <c r="AN37" s="108"/>
      <c r="AO37" s="108"/>
      <c r="AP37" s="108"/>
      <c r="AT37" s="212"/>
      <c r="AU37" s="212"/>
      <c r="AV37" s="212"/>
      <c r="AW37" s="212"/>
      <c r="BK37" s="212"/>
    </row>
    <row r="38" spans="1:63" s="196" customFormat="1" ht="40.049999999999997" customHeight="1">
      <c r="A38" s="737" t="s">
        <v>3711</v>
      </c>
      <c r="B38" s="729" t="s">
        <v>3763</v>
      </c>
      <c r="C38" s="730"/>
      <c r="D38" s="730"/>
      <c r="E38" s="730"/>
      <c r="F38" s="730"/>
      <c r="G38" s="730"/>
      <c r="H38" s="730"/>
      <c r="I38" s="730"/>
      <c r="J38" s="730"/>
      <c r="K38" s="730"/>
      <c r="L38" s="730"/>
      <c r="M38" s="731"/>
      <c r="N38" s="690" t="s">
        <v>3764</v>
      </c>
      <c r="O38" s="690"/>
      <c r="P38" s="690"/>
      <c r="Q38" s="690"/>
      <c r="R38" s="690"/>
      <c r="S38" s="690"/>
      <c r="T38" s="690"/>
      <c r="U38" s="690"/>
      <c r="V38" s="690"/>
      <c r="W38" s="690"/>
      <c r="X38" s="690"/>
      <c r="Y38" s="724"/>
      <c r="Z38" s="769" t="s">
        <v>3765</v>
      </c>
      <c r="AA38" s="770"/>
      <c r="AB38" s="770"/>
      <c r="AC38" s="770"/>
      <c r="AD38" s="770"/>
      <c r="AE38" s="770"/>
      <c r="AF38" s="770"/>
      <c r="AG38" s="770"/>
      <c r="AH38" s="770"/>
      <c r="AI38" s="770"/>
      <c r="AJ38" s="770"/>
      <c r="AK38" s="771"/>
      <c r="AL38" s="199"/>
      <c r="AM38" s="199"/>
      <c r="AN38" s="199"/>
      <c r="AW38" s="212"/>
      <c r="BK38" s="212"/>
    </row>
    <row r="39" spans="1:63" s="196" customFormat="1" ht="30" customHeight="1">
      <c r="A39" s="737"/>
      <c r="B39" s="698" t="s">
        <v>3680</v>
      </c>
      <c r="C39" s="699"/>
      <c r="D39" s="699"/>
      <c r="E39" s="699"/>
      <c r="F39" s="699"/>
      <c r="G39" s="699"/>
      <c r="H39" s="699"/>
      <c r="I39" s="699"/>
      <c r="J39" s="699"/>
      <c r="K39" s="700"/>
      <c r="L39" s="738" t="s">
        <v>3717</v>
      </c>
      <c r="M39" s="740" t="s">
        <v>3718</v>
      </c>
      <c r="N39" s="701" t="s">
        <v>3680</v>
      </c>
      <c r="O39" s="701"/>
      <c r="P39" s="701"/>
      <c r="Q39" s="701"/>
      <c r="R39" s="701"/>
      <c r="S39" s="701"/>
      <c r="T39" s="701"/>
      <c r="U39" s="701"/>
      <c r="V39" s="701"/>
      <c r="W39" s="702"/>
      <c r="X39" s="739" t="s">
        <v>3717</v>
      </c>
      <c r="Y39" s="741" t="s">
        <v>3718</v>
      </c>
      <c r="Z39" s="733" t="s">
        <v>3680</v>
      </c>
      <c r="AA39" s="705"/>
      <c r="AB39" s="705"/>
      <c r="AC39" s="705"/>
      <c r="AD39" s="705"/>
      <c r="AE39" s="705"/>
      <c r="AF39" s="705"/>
      <c r="AG39" s="705"/>
      <c r="AH39" s="705"/>
      <c r="AI39" s="705"/>
      <c r="AJ39" s="765" t="s">
        <v>205</v>
      </c>
      <c r="AK39" s="767" t="s">
        <v>206</v>
      </c>
      <c r="AW39" s="212"/>
      <c r="BK39" s="212"/>
    </row>
    <row r="40" spans="1:63" s="196" customFormat="1" ht="30" customHeight="1">
      <c r="A40" s="737"/>
      <c r="B40" s="115" t="s">
        <v>25</v>
      </c>
      <c r="C40" s="116" t="s">
        <v>61</v>
      </c>
      <c r="D40" s="116" t="s">
        <v>47</v>
      </c>
      <c r="E40" s="62" t="s">
        <v>133</v>
      </c>
      <c r="F40" s="62" t="s">
        <v>41</v>
      </c>
      <c r="G40" s="62" t="s">
        <v>3686</v>
      </c>
      <c r="H40" s="62" t="s">
        <v>64</v>
      </c>
      <c r="I40" s="62" t="s">
        <v>74</v>
      </c>
      <c r="J40" s="62" t="s">
        <v>70</v>
      </c>
      <c r="K40" s="62" t="s">
        <v>150</v>
      </c>
      <c r="L40" s="738"/>
      <c r="M40" s="740"/>
      <c r="N40" s="93" t="s">
        <v>25</v>
      </c>
      <c r="O40" s="93" t="s">
        <v>61</v>
      </c>
      <c r="P40" s="93" t="s">
        <v>47</v>
      </c>
      <c r="Q40" s="67" t="s">
        <v>133</v>
      </c>
      <c r="R40" s="67" t="s">
        <v>41</v>
      </c>
      <c r="S40" s="67" t="s">
        <v>3686</v>
      </c>
      <c r="T40" s="67" t="s">
        <v>64</v>
      </c>
      <c r="U40" s="67" t="s">
        <v>74</v>
      </c>
      <c r="V40" s="67" t="s">
        <v>70</v>
      </c>
      <c r="W40" s="67" t="s">
        <v>150</v>
      </c>
      <c r="X40" s="739"/>
      <c r="Y40" s="741"/>
      <c r="Z40" s="136" t="s">
        <v>25</v>
      </c>
      <c r="AA40" s="123" t="s">
        <v>61</v>
      </c>
      <c r="AB40" s="123" t="s">
        <v>47</v>
      </c>
      <c r="AC40" s="95" t="s">
        <v>133</v>
      </c>
      <c r="AD40" s="124" t="s">
        <v>41</v>
      </c>
      <c r="AE40" s="124" t="s">
        <v>3686</v>
      </c>
      <c r="AF40" s="124" t="s">
        <v>64</v>
      </c>
      <c r="AG40" s="124" t="s">
        <v>74</v>
      </c>
      <c r="AH40" s="124" t="s">
        <v>70</v>
      </c>
      <c r="AI40" s="124" t="s">
        <v>150</v>
      </c>
      <c r="AJ40" s="765"/>
      <c r="AK40" s="767"/>
      <c r="BK40" s="212"/>
    </row>
    <row r="41" spans="1:63" s="196" customFormat="1" ht="30" customHeight="1">
      <c r="A41" s="100" t="s">
        <v>3751</v>
      </c>
      <c r="B41" s="205">
        <v>12.2</v>
      </c>
      <c r="C41" s="206">
        <v>13</v>
      </c>
      <c r="D41" s="206">
        <v>12.5</v>
      </c>
      <c r="E41" s="206">
        <v>12.4</v>
      </c>
      <c r="F41" s="206">
        <v>13.3</v>
      </c>
      <c r="G41" s="206">
        <v>11.9</v>
      </c>
      <c r="H41" s="206">
        <v>13.9</v>
      </c>
      <c r="I41" s="206">
        <v>13.8</v>
      </c>
      <c r="J41" s="206">
        <v>14.1</v>
      </c>
      <c r="K41" s="206">
        <v>12.8</v>
      </c>
      <c r="L41" s="47" t="s">
        <v>3762</v>
      </c>
      <c r="M41" s="207" t="s">
        <v>4</v>
      </c>
      <c r="N41" s="205">
        <v>12</v>
      </c>
      <c r="O41" s="206">
        <v>12.8</v>
      </c>
      <c r="P41" s="206">
        <v>12.2</v>
      </c>
      <c r="Q41" s="206">
        <v>12.4</v>
      </c>
      <c r="R41" s="206">
        <v>12.4</v>
      </c>
      <c r="S41" s="206">
        <v>12.7</v>
      </c>
      <c r="T41" s="206">
        <v>13</v>
      </c>
      <c r="U41" s="206">
        <v>12.9</v>
      </c>
      <c r="V41" s="206">
        <v>13.2</v>
      </c>
      <c r="W41" s="206">
        <v>12.6</v>
      </c>
      <c r="X41" s="47" t="s">
        <v>3766</v>
      </c>
      <c r="Y41" s="207" t="s">
        <v>4</v>
      </c>
      <c r="Z41" s="205">
        <v>16.899999999999999</v>
      </c>
      <c r="AA41" s="206">
        <v>17.7</v>
      </c>
      <c r="AB41" s="206">
        <v>17.100000000000001</v>
      </c>
      <c r="AC41" s="206">
        <v>17.2</v>
      </c>
      <c r="AD41" s="206">
        <v>17.100000000000001</v>
      </c>
      <c r="AE41" s="206">
        <v>17.399999999999999</v>
      </c>
      <c r="AF41" s="206">
        <v>17.7</v>
      </c>
      <c r="AG41" s="206">
        <v>17.600000000000001</v>
      </c>
      <c r="AH41" s="206">
        <v>17.899999999999999</v>
      </c>
      <c r="AI41" s="206">
        <v>17.5</v>
      </c>
      <c r="AJ41" s="48" t="s">
        <v>3767</v>
      </c>
      <c r="AK41" s="207" t="s">
        <v>3689</v>
      </c>
      <c r="AW41" s="212"/>
      <c r="BK41" s="212"/>
    </row>
    <row r="42" spans="1:63" s="196" customFormat="1" ht="30" customHeight="1">
      <c r="A42" s="100" t="s">
        <v>3756</v>
      </c>
      <c r="B42" s="205">
        <v>14.7</v>
      </c>
      <c r="C42" s="206">
        <v>15.5</v>
      </c>
      <c r="D42" s="206">
        <v>15</v>
      </c>
      <c r="E42" s="206">
        <v>14.9</v>
      </c>
      <c r="F42" s="206">
        <v>17.3</v>
      </c>
      <c r="G42" s="206">
        <v>12.9</v>
      </c>
      <c r="H42" s="206">
        <v>17.899999999999999</v>
      </c>
      <c r="I42" s="206">
        <v>17.8</v>
      </c>
      <c r="J42" s="206">
        <v>18.100000000000001</v>
      </c>
      <c r="K42" s="206">
        <v>15.3</v>
      </c>
      <c r="L42" s="47" t="s">
        <v>3762</v>
      </c>
      <c r="M42" s="207" t="s">
        <v>4</v>
      </c>
      <c r="N42" s="205">
        <v>14.5</v>
      </c>
      <c r="O42" s="206">
        <v>15.3</v>
      </c>
      <c r="P42" s="206">
        <v>14.7</v>
      </c>
      <c r="Q42" s="206">
        <v>14.9</v>
      </c>
      <c r="R42" s="206">
        <v>14.9</v>
      </c>
      <c r="S42" s="206">
        <v>15.2</v>
      </c>
      <c r="T42" s="206">
        <v>15.5</v>
      </c>
      <c r="U42" s="206">
        <v>15.4</v>
      </c>
      <c r="V42" s="206">
        <v>15.7</v>
      </c>
      <c r="W42" s="206">
        <v>15.1</v>
      </c>
      <c r="X42" s="47" t="s">
        <v>3766</v>
      </c>
      <c r="Y42" s="207" t="s">
        <v>4</v>
      </c>
      <c r="Z42" s="205">
        <v>19.399999999999999</v>
      </c>
      <c r="AA42" s="206">
        <v>20.2</v>
      </c>
      <c r="AB42" s="206">
        <v>19.600000000000001</v>
      </c>
      <c r="AC42" s="206">
        <v>19.7</v>
      </c>
      <c r="AD42" s="206">
        <v>19.600000000000001</v>
      </c>
      <c r="AE42" s="206">
        <v>19.899999999999999</v>
      </c>
      <c r="AF42" s="206">
        <v>20.2</v>
      </c>
      <c r="AG42" s="206">
        <v>20.100000000000001</v>
      </c>
      <c r="AH42" s="206">
        <v>20.399999999999999</v>
      </c>
      <c r="AI42" s="206">
        <v>20</v>
      </c>
      <c r="AJ42" s="48" t="s">
        <v>3767</v>
      </c>
      <c r="AK42" s="207" t="s">
        <v>3689</v>
      </c>
      <c r="AW42" s="212"/>
      <c r="BK42" s="212"/>
    </row>
    <row r="43" spans="1:63" s="196" customFormat="1" ht="30" customHeight="1">
      <c r="A43" s="100" t="s">
        <v>3757</v>
      </c>
      <c r="B43" s="205">
        <v>15.5</v>
      </c>
      <c r="C43" s="206">
        <v>16.3</v>
      </c>
      <c r="D43" s="206">
        <v>15.8</v>
      </c>
      <c r="E43" s="206">
        <v>15.7</v>
      </c>
      <c r="F43" s="206">
        <v>18.399999999999999</v>
      </c>
      <c r="G43" s="206">
        <v>13.4</v>
      </c>
      <c r="H43" s="206">
        <v>19</v>
      </c>
      <c r="I43" s="206">
        <v>18.899999999999999</v>
      </c>
      <c r="J43" s="206">
        <v>19.2</v>
      </c>
      <c r="K43" s="206">
        <v>16.100000000000001</v>
      </c>
      <c r="L43" s="47" t="s">
        <v>3762</v>
      </c>
      <c r="M43" s="207" t="s">
        <v>4</v>
      </c>
      <c r="N43" s="205">
        <v>15.3</v>
      </c>
      <c r="O43" s="206">
        <v>16.100000000000001</v>
      </c>
      <c r="P43" s="206">
        <v>15.5</v>
      </c>
      <c r="Q43" s="206">
        <v>15.7</v>
      </c>
      <c r="R43" s="206">
        <v>15.7</v>
      </c>
      <c r="S43" s="206">
        <v>16</v>
      </c>
      <c r="T43" s="206">
        <v>16.3</v>
      </c>
      <c r="U43" s="206">
        <v>16.2</v>
      </c>
      <c r="V43" s="206">
        <v>16.5</v>
      </c>
      <c r="W43" s="206">
        <v>15.9</v>
      </c>
      <c r="X43" s="47" t="s">
        <v>3766</v>
      </c>
      <c r="Y43" s="207" t="s">
        <v>4</v>
      </c>
      <c r="Z43" s="205">
        <v>20.2</v>
      </c>
      <c r="AA43" s="206">
        <v>21</v>
      </c>
      <c r="AB43" s="206">
        <v>20.399999999999999</v>
      </c>
      <c r="AC43" s="206">
        <v>20.5</v>
      </c>
      <c r="AD43" s="206">
        <v>20.399999999999999</v>
      </c>
      <c r="AE43" s="206">
        <v>20.7</v>
      </c>
      <c r="AF43" s="206">
        <v>21</v>
      </c>
      <c r="AG43" s="206">
        <v>20.9</v>
      </c>
      <c r="AH43" s="206">
        <v>21.2</v>
      </c>
      <c r="AI43" s="206">
        <v>20.8</v>
      </c>
      <c r="AJ43" s="48" t="s">
        <v>3767</v>
      </c>
      <c r="AK43" s="207" t="s">
        <v>3689</v>
      </c>
      <c r="AW43" s="212"/>
      <c r="BK43" s="212"/>
    </row>
    <row r="44" spans="1:63" s="196" customFormat="1" ht="50" customHeight="1">
      <c r="A44" s="208" t="s">
        <v>3651</v>
      </c>
      <c r="B44" s="734" t="s">
        <v>4</v>
      </c>
      <c r="C44" s="735"/>
      <c r="D44" s="735"/>
      <c r="E44" s="735"/>
      <c r="F44" s="735"/>
      <c r="G44" s="735"/>
      <c r="H44" s="735"/>
      <c r="I44" s="735"/>
      <c r="J44" s="735"/>
      <c r="K44" s="735"/>
      <c r="L44" s="735"/>
      <c r="M44" s="735"/>
      <c r="N44" s="735"/>
      <c r="O44" s="735"/>
      <c r="P44" s="735"/>
      <c r="Q44" s="735"/>
      <c r="R44" s="735"/>
      <c r="S44" s="735"/>
      <c r="T44" s="735"/>
      <c r="U44" s="735"/>
      <c r="V44" s="735"/>
      <c r="W44" s="735"/>
      <c r="X44" s="735"/>
      <c r="Y44" s="735"/>
      <c r="Z44" s="735"/>
      <c r="AA44" s="735"/>
      <c r="AB44" s="735"/>
      <c r="AC44" s="735"/>
      <c r="AD44" s="735"/>
      <c r="AE44" s="735"/>
      <c r="AF44" s="735"/>
      <c r="AG44" s="735"/>
      <c r="AH44" s="735"/>
      <c r="AI44" s="735"/>
      <c r="AJ44" s="735"/>
      <c r="AK44" s="736"/>
      <c r="AT44" s="212"/>
      <c r="AU44" s="212"/>
      <c r="AV44" s="212"/>
      <c r="AW44" s="212"/>
      <c r="BK44" s="212"/>
    </row>
    <row r="45" spans="1:63" s="196" customFormat="1" ht="14" customHeight="1">
      <c r="A45" s="747"/>
      <c r="B45" s="748"/>
      <c r="C45" s="748"/>
      <c r="D45" s="748"/>
      <c r="E45" s="748"/>
      <c r="F45" s="748"/>
      <c r="G45" s="748"/>
      <c r="H45" s="748"/>
      <c r="I45" s="748"/>
      <c r="J45" s="748"/>
      <c r="K45" s="748"/>
      <c r="L45" s="748"/>
      <c r="M45" s="748"/>
      <c r="N45" s="748"/>
      <c r="O45" s="748"/>
      <c r="P45" s="748"/>
      <c r="Q45" s="748"/>
      <c r="R45" s="748"/>
      <c r="S45" s="748"/>
      <c r="T45" s="748"/>
      <c r="U45" s="748"/>
      <c r="V45" s="748"/>
      <c r="W45" s="748"/>
    </row>
    <row r="46" spans="1:63" s="196" customFormat="1" ht="40.049999999999997" customHeight="1">
      <c r="A46" s="737" t="s">
        <v>3711</v>
      </c>
      <c r="B46" s="729" t="s">
        <v>3768</v>
      </c>
      <c r="C46" s="730"/>
      <c r="D46" s="730"/>
      <c r="E46" s="730"/>
      <c r="F46" s="730"/>
      <c r="G46" s="730"/>
      <c r="H46" s="730"/>
      <c r="I46" s="730"/>
      <c r="J46" s="730"/>
      <c r="K46" s="730"/>
      <c r="L46" s="730"/>
      <c r="M46" s="731"/>
      <c r="N46" s="749" t="s">
        <v>3769</v>
      </c>
      <c r="O46" s="750"/>
      <c r="P46" s="750"/>
      <c r="Q46" s="750"/>
      <c r="R46" s="750"/>
      <c r="S46" s="750"/>
      <c r="T46" s="750"/>
      <c r="U46" s="750"/>
      <c r="V46" s="750"/>
      <c r="W46" s="750"/>
      <c r="X46" s="750"/>
      <c r="Y46" s="751"/>
      <c r="Z46" s="212"/>
      <c r="AA46" s="212"/>
      <c r="AB46" s="212"/>
      <c r="AC46" s="212"/>
      <c r="AD46" s="212"/>
      <c r="AE46" s="212"/>
      <c r="AF46" s="212"/>
      <c r="AG46" s="212"/>
      <c r="AH46" s="212"/>
      <c r="AI46" s="212"/>
      <c r="AJ46" s="212"/>
      <c r="AK46" s="212"/>
      <c r="AL46" s="212"/>
    </row>
    <row r="47" spans="1:63" s="196" customFormat="1" ht="30" customHeight="1">
      <c r="A47" s="737"/>
      <c r="B47" s="698" t="s">
        <v>3680</v>
      </c>
      <c r="C47" s="699"/>
      <c r="D47" s="699"/>
      <c r="E47" s="699"/>
      <c r="F47" s="699"/>
      <c r="G47" s="699"/>
      <c r="H47" s="699"/>
      <c r="I47" s="699"/>
      <c r="J47" s="699"/>
      <c r="K47" s="700"/>
      <c r="L47" s="738" t="s">
        <v>3719</v>
      </c>
      <c r="M47" s="740" t="s">
        <v>3718</v>
      </c>
      <c r="N47" s="732" t="s">
        <v>3680</v>
      </c>
      <c r="O47" s="703"/>
      <c r="P47" s="703"/>
      <c r="Q47" s="703"/>
      <c r="R47" s="703"/>
      <c r="S47" s="703"/>
      <c r="T47" s="703"/>
      <c r="U47" s="703"/>
      <c r="V47" s="703"/>
      <c r="W47" s="704"/>
      <c r="X47" s="715" t="s">
        <v>3719</v>
      </c>
      <c r="Y47" s="744" t="s">
        <v>3718</v>
      </c>
      <c r="Z47" s="212"/>
      <c r="AA47" s="212"/>
      <c r="AB47" s="212"/>
      <c r="AC47" s="212"/>
      <c r="AD47" s="212"/>
      <c r="AE47" s="212"/>
      <c r="AF47" s="212"/>
      <c r="AG47" s="212"/>
      <c r="AH47" s="212"/>
      <c r="AI47" s="212"/>
      <c r="AJ47" s="212"/>
      <c r="AK47" s="212"/>
      <c r="AL47" s="212"/>
    </row>
    <row r="48" spans="1:63" s="196" customFormat="1" ht="30" customHeight="1">
      <c r="A48" s="737"/>
      <c r="B48" s="115" t="s">
        <v>25</v>
      </c>
      <c r="C48" s="116" t="s">
        <v>61</v>
      </c>
      <c r="D48" s="116" t="s">
        <v>47</v>
      </c>
      <c r="E48" s="62" t="s">
        <v>133</v>
      </c>
      <c r="F48" s="62" t="s">
        <v>41</v>
      </c>
      <c r="G48" s="62" t="s">
        <v>3686</v>
      </c>
      <c r="H48" s="62" t="s">
        <v>64</v>
      </c>
      <c r="I48" s="62" t="s">
        <v>74</v>
      </c>
      <c r="J48" s="62" t="s">
        <v>70</v>
      </c>
      <c r="K48" s="62" t="s">
        <v>150</v>
      </c>
      <c r="L48" s="738"/>
      <c r="M48" s="740"/>
      <c r="N48" s="213" t="s">
        <v>25</v>
      </c>
      <c r="O48" s="117" t="s">
        <v>61</v>
      </c>
      <c r="P48" s="117" t="s">
        <v>47</v>
      </c>
      <c r="Q48" s="70" t="s">
        <v>133</v>
      </c>
      <c r="R48" s="70" t="s">
        <v>41</v>
      </c>
      <c r="S48" s="70" t="s">
        <v>3686</v>
      </c>
      <c r="T48" s="70" t="s">
        <v>64</v>
      </c>
      <c r="U48" s="70" t="s">
        <v>74</v>
      </c>
      <c r="V48" s="70" t="s">
        <v>70</v>
      </c>
      <c r="W48" s="70" t="s">
        <v>150</v>
      </c>
      <c r="X48" s="715"/>
      <c r="Y48" s="744"/>
    </row>
    <row r="49" spans="1:63" s="196" customFormat="1" ht="30" customHeight="1">
      <c r="A49" s="100" t="s">
        <v>3770</v>
      </c>
      <c r="B49" s="205">
        <v>10.9</v>
      </c>
      <c r="C49" s="206">
        <v>11.7</v>
      </c>
      <c r="D49" s="206">
        <v>11.1</v>
      </c>
      <c r="E49" s="206">
        <v>11.2</v>
      </c>
      <c r="F49" s="206">
        <v>11.1</v>
      </c>
      <c r="G49" s="206">
        <v>11.4</v>
      </c>
      <c r="H49" s="206">
        <v>11.7</v>
      </c>
      <c r="I49" s="206">
        <v>11.6</v>
      </c>
      <c r="J49" s="206">
        <v>11.9</v>
      </c>
      <c r="K49" s="206">
        <v>11.5</v>
      </c>
      <c r="L49" s="47" t="s">
        <v>3771</v>
      </c>
      <c r="M49" s="207" t="s">
        <v>4</v>
      </c>
      <c r="N49" s="205">
        <v>11.9</v>
      </c>
      <c r="O49" s="206">
        <v>12.7</v>
      </c>
      <c r="P49" s="206">
        <v>11.8</v>
      </c>
      <c r="Q49" s="206">
        <v>11.9</v>
      </c>
      <c r="R49" s="206">
        <v>11.8</v>
      </c>
      <c r="S49" s="206">
        <v>12.1</v>
      </c>
      <c r="T49" s="206">
        <v>12.4</v>
      </c>
      <c r="U49" s="206">
        <v>12.3</v>
      </c>
      <c r="V49" s="206">
        <v>12.6</v>
      </c>
      <c r="W49" s="206">
        <v>12.2</v>
      </c>
      <c r="X49" s="47" t="s">
        <v>3772</v>
      </c>
      <c r="Y49" s="207" t="s">
        <v>4</v>
      </c>
      <c r="AK49" s="199"/>
      <c r="AL49" s="199"/>
      <c r="AM49" s="199"/>
      <c r="AN49" s="199"/>
      <c r="AO49" s="199"/>
    </row>
    <row r="50" spans="1:63" s="196" customFormat="1" ht="30" customHeight="1">
      <c r="A50" s="100" t="s">
        <v>3773</v>
      </c>
      <c r="B50" s="205">
        <v>13.4</v>
      </c>
      <c r="C50" s="206">
        <v>14.2</v>
      </c>
      <c r="D50" s="206">
        <v>13.6</v>
      </c>
      <c r="E50" s="206">
        <v>13.7</v>
      </c>
      <c r="F50" s="206">
        <v>13.6</v>
      </c>
      <c r="G50" s="206">
        <v>13.9</v>
      </c>
      <c r="H50" s="206">
        <v>14.2</v>
      </c>
      <c r="I50" s="206">
        <v>14.1</v>
      </c>
      <c r="J50" s="206">
        <v>14.4</v>
      </c>
      <c r="K50" s="206">
        <v>14</v>
      </c>
      <c r="L50" s="47" t="s">
        <v>3771</v>
      </c>
      <c r="M50" s="207" t="s">
        <v>4</v>
      </c>
      <c r="N50" s="205">
        <v>14.4</v>
      </c>
      <c r="O50" s="206">
        <v>15.2</v>
      </c>
      <c r="P50" s="206">
        <v>14.3</v>
      </c>
      <c r="Q50" s="206">
        <v>14.4</v>
      </c>
      <c r="R50" s="206">
        <v>14.3</v>
      </c>
      <c r="S50" s="206">
        <v>14.6</v>
      </c>
      <c r="T50" s="206">
        <v>14.9</v>
      </c>
      <c r="U50" s="206">
        <v>14.8</v>
      </c>
      <c r="V50" s="206">
        <v>15.1</v>
      </c>
      <c r="W50" s="206">
        <v>14.7</v>
      </c>
      <c r="X50" s="47" t="s">
        <v>3772</v>
      </c>
      <c r="Y50" s="207" t="s">
        <v>4</v>
      </c>
      <c r="Z50" s="212"/>
      <c r="AA50" s="212"/>
      <c r="AB50" s="199"/>
    </row>
    <row r="51" spans="1:63" s="196" customFormat="1" ht="31.05" customHeight="1">
      <c r="A51" s="100" t="s">
        <v>4</v>
      </c>
      <c r="B51" s="205" t="s">
        <v>4</v>
      </c>
      <c r="C51" s="206" t="s">
        <v>4</v>
      </c>
      <c r="D51" s="206" t="s">
        <v>4</v>
      </c>
      <c r="E51" s="206" t="s">
        <v>4</v>
      </c>
      <c r="F51" s="206" t="s">
        <v>4</v>
      </c>
      <c r="G51" s="206" t="s">
        <v>4</v>
      </c>
      <c r="H51" s="206" t="s">
        <v>4</v>
      </c>
      <c r="I51" s="206" t="s">
        <v>4</v>
      </c>
      <c r="J51" s="206" t="s">
        <v>4</v>
      </c>
      <c r="K51" s="206" t="s">
        <v>4</v>
      </c>
      <c r="L51" s="47" t="s">
        <v>4</v>
      </c>
      <c r="M51" s="47" t="s">
        <v>4</v>
      </c>
      <c r="N51" s="47" t="s">
        <v>4</v>
      </c>
      <c r="O51" s="47" t="s">
        <v>4</v>
      </c>
      <c r="P51" s="47" t="s">
        <v>4</v>
      </c>
      <c r="Q51" s="47" t="s">
        <v>4</v>
      </c>
      <c r="R51" s="47" t="s">
        <v>4</v>
      </c>
      <c r="S51" s="47" t="s">
        <v>4</v>
      </c>
      <c r="T51" s="47" t="s">
        <v>4</v>
      </c>
      <c r="U51" s="47" t="s">
        <v>4</v>
      </c>
      <c r="V51" s="47" t="s">
        <v>4</v>
      </c>
      <c r="W51" s="47" t="s">
        <v>4</v>
      </c>
      <c r="X51" s="47" t="s">
        <v>4</v>
      </c>
      <c r="Y51" s="47" t="s">
        <v>4</v>
      </c>
      <c r="Z51" s="199"/>
      <c r="AA51" s="199"/>
      <c r="AB51" s="199"/>
      <c r="AC51" s="199"/>
      <c r="AD51" s="199"/>
      <c r="AE51" s="199"/>
      <c r="AF51" s="199"/>
      <c r="AG51" s="199"/>
      <c r="AH51" s="199"/>
      <c r="AI51" s="199"/>
      <c r="AJ51" s="199"/>
      <c r="AK51" s="212"/>
      <c r="AL51" s="212"/>
      <c r="AM51" s="212"/>
      <c r="AN51" s="212"/>
      <c r="AO51" s="212"/>
      <c r="AP51" s="212"/>
      <c r="AQ51" s="212"/>
      <c r="AR51" s="212"/>
      <c r="AS51" s="212"/>
    </row>
    <row r="52" spans="1:63" s="196" customFormat="1" ht="40.049999999999997" customHeight="1">
      <c r="A52" s="208" t="s">
        <v>3651</v>
      </c>
      <c r="B52" s="734" t="s">
        <v>4</v>
      </c>
      <c r="C52" s="735"/>
      <c r="D52" s="735"/>
      <c r="E52" s="735"/>
      <c r="F52" s="735"/>
      <c r="G52" s="735"/>
      <c r="H52" s="735"/>
      <c r="I52" s="735"/>
      <c r="J52" s="735"/>
      <c r="K52" s="735"/>
      <c r="L52" s="735"/>
      <c r="M52" s="735"/>
      <c r="N52" s="735"/>
      <c r="O52" s="735"/>
      <c r="P52" s="735"/>
      <c r="Q52" s="735"/>
      <c r="R52" s="735"/>
      <c r="S52" s="735"/>
      <c r="T52" s="735"/>
      <c r="U52" s="735"/>
      <c r="V52" s="735"/>
      <c r="W52" s="735"/>
      <c r="X52" s="735"/>
      <c r="Y52" s="736"/>
      <c r="AL52" s="212"/>
      <c r="AM52" s="212"/>
      <c r="AN52" s="212"/>
      <c r="AO52" s="212"/>
    </row>
    <row r="53" spans="1:63" ht="14" customHeight="1"/>
    <row r="54" spans="1:63" s="196" customFormat="1" ht="40.049999999999997" customHeight="1">
      <c r="A54" s="737" t="s">
        <v>3711</v>
      </c>
      <c r="B54" s="729" t="s">
        <v>3774</v>
      </c>
      <c r="C54" s="730"/>
      <c r="D54" s="730"/>
      <c r="E54" s="730"/>
      <c r="F54" s="730"/>
      <c r="G54" s="730"/>
      <c r="H54" s="730"/>
      <c r="I54" s="730"/>
      <c r="J54" s="730"/>
      <c r="K54" s="730"/>
      <c r="L54" s="730"/>
      <c r="M54" s="731"/>
      <c r="N54" s="749" t="s">
        <v>3775</v>
      </c>
      <c r="O54" s="714"/>
      <c r="P54" s="714"/>
      <c r="Q54" s="714"/>
      <c r="R54" s="714"/>
      <c r="S54" s="714"/>
      <c r="T54" s="714"/>
      <c r="U54" s="714"/>
      <c r="V54" s="714"/>
      <c r="W54" s="714"/>
      <c r="X54" s="714"/>
      <c r="Y54" s="752"/>
      <c r="Z54" s="769" t="s">
        <v>3776</v>
      </c>
      <c r="AA54" s="770"/>
      <c r="AB54" s="770"/>
      <c r="AC54" s="770"/>
      <c r="AD54" s="770"/>
      <c r="AE54" s="770"/>
      <c r="AF54" s="770"/>
      <c r="AG54" s="770"/>
      <c r="AH54" s="770"/>
      <c r="AI54" s="770"/>
      <c r="AJ54" s="770"/>
      <c r="AK54" s="771"/>
      <c r="AL54" s="212"/>
      <c r="AM54" s="212"/>
      <c r="AN54" s="212"/>
      <c r="AO54" s="212"/>
      <c r="AP54" s="212"/>
    </row>
    <row r="55" spans="1:63" s="196" customFormat="1" ht="30" customHeight="1">
      <c r="A55" s="737"/>
      <c r="B55" s="698" t="s">
        <v>3680</v>
      </c>
      <c r="C55" s="699"/>
      <c r="D55" s="699"/>
      <c r="E55" s="699"/>
      <c r="F55" s="699"/>
      <c r="G55" s="699"/>
      <c r="H55" s="699"/>
      <c r="I55" s="699"/>
      <c r="J55" s="699"/>
      <c r="K55" s="700"/>
      <c r="L55" s="738" t="s">
        <v>3719</v>
      </c>
      <c r="M55" s="740" t="s">
        <v>3720</v>
      </c>
      <c r="N55" s="732" t="s">
        <v>3680</v>
      </c>
      <c r="O55" s="703"/>
      <c r="P55" s="703"/>
      <c r="Q55" s="703"/>
      <c r="R55" s="703"/>
      <c r="S55" s="703"/>
      <c r="T55" s="703"/>
      <c r="U55" s="703"/>
      <c r="V55" s="703"/>
      <c r="W55" s="703"/>
      <c r="X55" s="743" t="s">
        <v>3717</v>
      </c>
      <c r="Y55" s="746" t="s">
        <v>3718</v>
      </c>
      <c r="Z55" s="733" t="s">
        <v>3680</v>
      </c>
      <c r="AA55" s="705"/>
      <c r="AB55" s="705"/>
      <c r="AC55" s="705"/>
      <c r="AD55" s="705"/>
      <c r="AE55" s="705"/>
      <c r="AF55" s="705"/>
      <c r="AG55" s="705"/>
      <c r="AH55" s="705"/>
      <c r="AI55" s="705"/>
      <c r="AJ55" s="765" t="s">
        <v>205</v>
      </c>
      <c r="AK55" s="767" t="s">
        <v>206</v>
      </c>
      <c r="AL55" s="212"/>
      <c r="AM55" s="212"/>
      <c r="AN55" s="212"/>
      <c r="AO55" s="212"/>
      <c r="AP55" s="212"/>
    </row>
    <row r="56" spans="1:63" s="196" customFormat="1" ht="30" customHeight="1">
      <c r="A56" s="737"/>
      <c r="B56" s="115" t="s">
        <v>25</v>
      </c>
      <c r="C56" s="116" t="s">
        <v>61</v>
      </c>
      <c r="D56" s="116" t="s">
        <v>47</v>
      </c>
      <c r="E56" s="62" t="s">
        <v>133</v>
      </c>
      <c r="F56" s="62" t="s">
        <v>41</v>
      </c>
      <c r="G56" s="62" t="s">
        <v>3686</v>
      </c>
      <c r="H56" s="62" t="s">
        <v>64</v>
      </c>
      <c r="I56" s="62" t="s">
        <v>74</v>
      </c>
      <c r="J56" s="62" t="s">
        <v>70</v>
      </c>
      <c r="K56" s="62" t="s">
        <v>150</v>
      </c>
      <c r="L56" s="738"/>
      <c r="M56" s="740"/>
      <c r="N56" s="135" t="s">
        <v>25</v>
      </c>
      <c r="O56" s="120" t="s">
        <v>61</v>
      </c>
      <c r="P56" s="120" t="s">
        <v>47</v>
      </c>
      <c r="Q56" s="70" t="s">
        <v>133</v>
      </c>
      <c r="R56" s="69" t="s">
        <v>41</v>
      </c>
      <c r="S56" s="69" t="s">
        <v>3686</v>
      </c>
      <c r="T56" s="69" t="s">
        <v>64</v>
      </c>
      <c r="U56" s="69" t="s">
        <v>74</v>
      </c>
      <c r="V56" s="69" t="s">
        <v>70</v>
      </c>
      <c r="W56" s="69" t="s">
        <v>150</v>
      </c>
      <c r="X56" s="743"/>
      <c r="Y56" s="746"/>
      <c r="Z56" s="136" t="s">
        <v>25</v>
      </c>
      <c r="AA56" s="123" t="s">
        <v>61</v>
      </c>
      <c r="AB56" s="123" t="s">
        <v>47</v>
      </c>
      <c r="AC56" s="95" t="s">
        <v>133</v>
      </c>
      <c r="AD56" s="124" t="s">
        <v>41</v>
      </c>
      <c r="AE56" s="124" t="s">
        <v>3686</v>
      </c>
      <c r="AF56" s="124" t="s">
        <v>64</v>
      </c>
      <c r="AG56" s="124" t="s">
        <v>74</v>
      </c>
      <c r="AH56" s="124" t="s">
        <v>70</v>
      </c>
      <c r="AI56" s="124" t="s">
        <v>150</v>
      </c>
      <c r="AJ56" s="765"/>
      <c r="AK56" s="767"/>
      <c r="AL56" s="212"/>
      <c r="AM56" s="212"/>
      <c r="AN56" s="212"/>
      <c r="AO56" s="212"/>
      <c r="AP56" s="212"/>
    </row>
    <row r="57" spans="1:63" s="196" customFormat="1" ht="30" customHeight="1">
      <c r="A57" s="100" t="s">
        <v>3777</v>
      </c>
      <c r="B57" s="205">
        <v>11.2</v>
      </c>
      <c r="C57" s="206">
        <v>12</v>
      </c>
      <c r="D57" s="206">
        <v>11.4</v>
      </c>
      <c r="E57" s="206">
        <v>11.8</v>
      </c>
      <c r="F57" s="206">
        <v>11.4</v>
      </c>
      <c r="G57" s="206">
        <v>11.7</v>
      </c>
      <c r="H57" s="206">
        <v>12</v>
      </c>
      <c r="I57" s="206">
        <v>11.9</v>
      </c>
      <c r="J57" s="206">
        <v>12.2</v>
      </c>
      <c r="K57" s="206">
        <v>11.8</v>
      </c>
      <c r="L57" s="47" t="s">
        <v>3778</v>
      </c>
      <c r="M57" s="207" t="s">
        <v>4</v>
      </c>
      <c r="N57" s="205">
        <v>10.7</v>
      </c>
      <c r="O57" s="206">
        <v>11.5</v>
      </c>
      <c r="P57" s="206">
        <v>10.9</v>
      </c>
      <c r="Q57" s="206">
        <v>11</v>
      </c>
      <c r="R57" s="206">
        <v>11.1</v>
      </c>
      <c r="S57" s="206">
        <v>11.4</v>
      </c>
      <c r="T57" s="206">
        <v>11.7</v>
      </c>
      <c r="U57" s="206">
        <v>11.6</v>
      </c>
      <c r="V57" s="206">
        <v>11.9</v>
      </c>
      <c r="W57" s="206">
        <v>11.3</v>
      </c>
      <c r="X57" s="47" t="s">
        <v>3779</v>
      </c>
      <c r="Y57" s="207" t="s">
        <v>4</v>
      </c>
      <c r="Z57" s="205">
        <v>13.9</v>
      </c>
      <c r="AA57" s="206">
        <v>14.7</v>
      </c>
      <c r="AB57" s="206">
        <v>14.1</v>
      </c>
      <c r="AC57" s="206">
        <v>14.4</v>
      </c>
      <c r="AD57" s="206">
        <v>14</v>
      </c>
      <c r="AE57" s="206">
        <v>14.3</v>
      </c>
      <c r="AF57" s="206">
        <v>14.6</v>
      </c>
      <c r="AG57" s="206">
        <v>14.5</v>
      </c>
      <c r="AH57" s="206">
        <v>14.8</v>
      </c>
      <c r="AI57" s="206">
        <v>14.5</v>
      </c>
      <c r="AJ57" s="48" t="s">
        <v>3780</v>
      </c>
      <c r="AK57" s="207" t="s">
        <v>3692</v>
      </c>
    </row>
    <row r="58" spans="1:63" s="196" customFormat="1" ht="30" customHeight="1">
      <c r="A58" s="100" t="s">
        <v>3781</v>
      </c>
      <c r="B58" s="205">
        <v>13.7</v>
      </c>
      <c r="C58" s="206">
        <v>14.5</v>
      </c>
      <c r="D58" s="206">
        <v>13.9</v>
      </c>
      <c r="E58" s="206">
        <v>14.3</v>
      </c>
      <c r="F58" s="206">
        <v>13.9</v>
      </c>
      <c r="G58" s="206">
        <v>14.2</v>
      </c>
      <c r="H58" s="206">
        <v>14.5</v>
      </c>
      <c r="I58" s="206">
        <v>14.4</v>
      </c>
      <c r="J58" s="206">
        <v>14.7</v>
      </c>
      <c r="K58" s="206">
        <v>14.3</v>
      </c>
      <c r="L58" s="47" t="s">
        <v>3778</v>
      </c>
      <c r="M58" s="207" t="s">
        <v>4</v>
      </c>
      <c r="N58" s="205">
        <v>13.2</v>
      </c>
      <c r="O58" s="206">
        <v>14</v>
      </c>
      <c r="P58" s="206">
        <v>13.4</v>
      </c>
      <c r="Q58" s="206">
        <v>13.5</v>
      </c>
      <c r="R58" s="206">
        <v>13.6</v>
      </c>
      <c r="S58" s="206">
        <v>13.9</v>
      </c>
      <c r="T58" s="206">
        <v>14.2</v>
      </c>
      <c r="U58" s="206">
        <v>14.1</v>
      </c>
      <c r="V58" s="206">
        <v>14.4</v>
      </c>
      <c r="W58" s="206">
        <v>13.8</v>
      </c>
      <c r="X58" s="47" t="s">
        <v>3779</v>
      </c>
      <c r="Y58" s="207" t="s">
        <v>4</v>
      </c>
      <c r="Z58" s="205">
        <v>16.399999999999999</v>
      </c>
      <c r="AA58" s="206">
        <v>17.2</v>
      </c>
      <c r="AB58" s="206">
        <v>16.600000000000001</v>
      </c>
      <c r="AC58" s="206">
        <v>16.899999999999999</v>
      </c>
      <c r="AD58" s="206">
        <v>16.5</v>
      </c>
      <c r="AE58" s="206">
        <v>16.8</v>
      </c>
      <c r="AF58" s="206">
        <v>17.100000000000001</v>
      </c>
      <c r="AG58" s="206">
        <v>17</v>
      </c>
      <c r="AH58" s="206">
        <v>17.3</v>
      </c>
      <c r="AI58" s="206">
        <v>17</v>
      </c>
      <c r="AJ58" s="48" t="s">
        <v>3780</v>
      </c>
      <c r="AK58" s="207" t="s">
        <v>3692</v>
      </c>
    </row>
    <row r="59" spans="1:63" s="196" customFormat="1" ht="30" customHeight="1">
      <c r="A59" s="100" t="s">
        <v>3782</v>
      </c>
      <c r="B59" s="205">
        <v>13.7</v>
      </c>
      <c r="C59" s="206">
        <v>14.5</v>
      </c>
      <c r="D59" s="206">
        <v>13.9</v>
      </c>
      <c r="E59" s="206">
        <v>14.3</v>
      </c>
      <c r="F59" s="206">
        <v>13.9</v>
      </c>
      <c r="G59" s="206">
        <v>14.2</v>
      </c>
      <c r="H59" s="206">
        <v>14.5</v>
      </c>
      <c r="I59" s="206">
        <v>14.4</v>
      </c>
      <c r="J59" s="206">
        <v>14.7</v>
      </c>
      <c r="K59" s="206">
        <v>14.3</v>
      </c>
      <c r="L59" s="47" t="s">
        <v>3778</v>
      </c>
      <c r="M59" s="207" t="s">
        <v>4</v>
      </c>
      <c r="N59" s="205">
        <v>13.2</v>
      </c>
      <c r="O59" s="206">
        <v>14</v>
      </c>
      <c r="P59" s="206">
        <v>13.4</v>
      </c>
      <c r="Q59" s="206">
        <v>13.5</v>
      </c>
      <c r="R59" s="206">
        <v>13.6</v>
      </c>
      <c r="S59" s="206">
        <v>13.9</v>
      </c>
      <c r="T59" s="206">
        <v>14.2</v>
      </c>
      <c r="U59" s="206">
        <v>14.1</v>
      </c>
      <c r="V59" s="206">
        <v>14.4</v>
      </c>
      <c r="W59" s="206">
        <v>13.8</v>
      </c>
      <c r="X59" s="47" t="s">
        <v>3779</v>
      </c>
      <c r="Y59" s="207" t="s">
        <v>4</v>
      </c>
      <c r="Z59" s="205">
        <v>16.399999999999999</v>
      </c>
      <c r="AA59" s="206">
        <v>17.2</v>
      </c>
      <c r="AB59" s="206">
        <v>16.600000000000001</v>
      </c>
      <c r="AC59" s="206">
        <v>16.899999999999999</v>
      </c>
      <c r="AD59" s="206">
        <v>16.5</v>
      </c>
      <c r="AE59" s="206">
        <v>16.8</v>
      </c>
      <c r="AF59" s="206">
        <v>17.100000000000001</v>
      </c>
      <c r="AG59" s="206">
        <v>17</v>
      </c>
      <c r="AH59" s="206">
        <v>17.3</v>
      </c>
      <c r="AI59" s="206">
        <v>17</v>
      </c>
      <c r="AJ59" s="48" t="s">
        <v>3780</v>
      </c>
      <c r="AK59" s="207" t="s">
        <v>3692</v>
      </c>
      <c r="AL59" s="212"/>
      <c r="AM59" s="212"/>
      <c r="AN59" s="212"/>
      <c r="AO59" s="212"/>
    </row>
    <row r="60" spans="1:63" s="196" customFormat="1" ht="50" customHeight="1">
      <c r="A60" s="208" t="s">
        <v>3651</v>
      </c>
      <c r="B60" s="734" t="s">
        <v>4</v>
      </c>
      <c r="C60" s="735"/>
      <c r="D60" s="735"/>
      <c r="E60" s="735"/>
      <c r="F60" s="735"/>
      <c r="G60" s="735"/>
      <c r="H60" s="735"/>
      <c r="I60" s="735"/>
      <c r="J60" s="735"/>
      <c r="K60" s="735"/>
      <c r="L60" s="735"/>
      <c r="M60" s="735"/>
      <c r="N60" s="735"/>
      <c r="O60" s="735"/>
      <c r="P60" s="735"/>
      <c r="Q60" s="735"/>
      <c r="R60" s="735"/>
      <c r="S60" s="735"/>
      <c r="T60" s="735"/>
      <c r="U60" s="735"/>
      <c r="V60" s="735"/>
      <c r="W60" s="735"/>
      <c r="X60" s="735"/>
      <c r="Y60" s="735"/>
      <c r="Z60" s="735"/>
      <c r="AA60" s="735"/>
      <c r="AB60" s="735"/>
      <c r="AC60" s="735"/>
      <c r="AD60" s="735"/>
      <c r="AE60" s="735"/>
      <c r="AF60" s="735"/>
      <c r="AG60" s="735"/>
      <c r="AH60" s="735"/>
      <c r="AI60" s="735"/>
      <c r="AJ60" s="735"/>
      <c r="AK60" s="736"/>
      <c r="AL60" s="212"/>
      <c r="AM60" s="212"/>
      <c r="AN60" s="212"/>
    </row>
    <row r="61" spans="1:63" s="196" customFormat="1" ht="50" customHeight="1">
      <c r="A61" s="6"/>
      <c r="AT61" s="212"/>
      <c r="AU61" s="212"/>
      <c r="AV61" s="212"/>
      <c r="AW61" s="212"/>
      <c r="BK61" s="212"/>
    </row>
    <row r="62" spans="1:63" s="196" customFormat="1" ht="31.05" customHeight="1">
      <c r="A62" s="6"/>
      <c r="AT62" s="212"/>
      <c r="AU62" s="212"/>
      <c r="AV62" s="212"/>
      <c r="AW62" s="212"/>
      <c r="BK62" s="212"/>
    </row>
    <row r="63" spans="1:63" s="196" customFormat="1" ht="31.05" customHeight="1">
      <c r="A63" s="6"/>
      <c r="AT63" s="212"/>
      <c r="AU63" s="212"/>
      <c r="AV63" s="212"/>
      <c r="AW63" s="212"/>
      <c r="BK63" s="212"/>
    </row>
    <row r="64" spans="1:63" s="196" customFormat="1" ht="31.05" customHeight="1">
      <c r="A64" s="6"/>
      <c r="AV64" s="212"/>
      <c r="AW64" s="212"/>
      <c r="BK64" s="212"/>
    </row>
    <row r="65" spans="1:63" s="196" customFormat="1" ht="31.05" customHeight="1">
      <c r="A65" s="6"/>
      <c r="AV65" s="212"/>
      <c r="AW65" s="212"/>
      <c r="BK65" s="212"/>
    </row>
    <row r="66" spans="1:63" s="196" customFormat="1" ht="31.05" customHeight="1">
      <c r="A66" s="6"/>
      <c r="Y66" s="199"/>
      <c r="AJ66" s="199"/>
      <c r="AV66" s="212"/>
      <c r="AW66" s="212"/>
      <c r="BK66" s="212"/>
    </row>
    <row r="67" spans="1:63" s="196" customFormat="1" ht="84" customHeight="1">
      <c r="A67" s="6"/>
      <c r="Y67" s="199"/>
      <c r="AJ67" s="199"/>
      <c r="AV67" s="212"/>
      <c r="AW67" s="212"/>
      <c r="BK67" s="212"/>
    </row>
    <row r="68" spans="1:63" s="196" customFormat="1" ht="86" customHeight="1">
      <c r="A68" s="6"/>
      <c r="Y68" s="199"/>
      <c r="AJ68" s="199"/>
      <c r="AV68" s="212"/>
      <c r="AW68" s="212"/>
      <c r="BK68" s="212"/>
    </row>
    <row r="69" spans="1:63" s="196" customFormat="1" ht="31.05" customHeight="1">
      <c r="A69" s="6"/>
      <c r="Y69" s="199"/>
      <c r="AJ69" s="199"/>
      <c r="BK69" s="212"/>
    </row>
  </sheetData>
  <mergeCells count="112">
    <mergeCell ref="BK5:BP8"/>
    <mergeCell ref="BK9:BP11"/>
    <mergeCell ref="BK12:BP18"/>
    <mergeCell ref="AJ55:AJ56"/>
    <mergeCell ref="AK5:AK6"/>
    <mergeCell ref="AK14:AK15"/>
    <mergeCell ref="AK23:AK24"/>
    <mergeCell ref="AK39:AK40"/>
    <mergeCell ref="AK55:AK56"/>
    <mergeCell ref="AV5:AV6"/>
    <mergeCell ref="AW5:AW6"/>
    <mergeCell ref="BH5:BH6"/>
    <mergeCell ref="Z54:AK54"/>
    <mergeCell ref="A37:AE37"/>
    <mergeCell ref="B38:M38"/>
    <mergeCell ref="N38:Y38"/>
    <mergeCell ref="Z38:AK38"/>
    <mergeCell ref="B39:K39"/>
    <mergeCell ref="N39:W39"/>
    <mergeCell ref="Z39:AI39"/>
    <mergeCell ref="B44:AK44"/>
    <mergeCell ref="AJ39:AJ40"/>
    <mergeCell ref="B23:K23"/>
    <mergeCell ref="N23:W23"/>
    <mergeCell ref="M55:M56"/>
    <mergeCell ref="X5:X6"/>
    <mergeCell ref="X14:X15"/>
    <mergeCell ref="X23:X24"/>
    <mergeCell ref="X31:X32"/>
    <mergeCell ref="X39:X40"/>
    <mergeCell ref="X47:X48"/>
    <mergeCell ref="X55:X56"/>
    <mergeCell ref="Y5:Y6"/>
    <mergeCell ref="Y14:Y15"/>
    <mergeCell ref="Y23:Y24"/>
    <mergeCell ref="Y31:Y32"/>
    <mergeCell ref="Y39:Y40"/>
    <mergeCell ref="Y47:Y48"/>
    <mergeCell ref="Y55:Y56"/>
    <mergeCell ref="A45:W45"/>
    <mergeCell ref="B46:M46"/>
    <mergeCell ref="N46:Y46"/>
    <mergeCell ref="B47:K47"/>
    <mergeCell ref="N47:W47"/>
    <mergeCell ref="B52:Y52"/>
    <mergeCell ref="B54:M54"/>
    <mergeCell ref="N54:Y54"/>
    <mergeCell ref="B36:Y36"/>
    <mergeCell ref="B55:K55"/>
    <mergeCell ref="N55:W55"/>
    <mergeCell ref="Z55:AI55"/>
    <mergeCell ref="B60:AK60"/>
    <mergeCell ref="A4:A6"/>
    <mergeCell ref="A13:A15"/>
    <mergeCell ref="A22:A24"/>
    <mergeCell ref="A30:A32"/>
    <mergeCell ref="A38:A40"/>
    <mergeCell ref="A46:A48"/>
    <mergeCell ref="A54:A56"/>
    <mergeCell ref="L5:L6"/>
    <mergeCell ref="L14:L15"/>
    <mergeCell ref="L23:L24"/>
    <mergeCell ref="L31:L32"/>
    <mergeCell ref="L39:L40"/>
    <mergeCell ref="L47:L48"/>
    <mergeCell ref="L55:L56"/>
    <mergeCell ref="M5:M6"/>
    <mergeCell ref="M14:M15"/>
    <mergeCell ref="M23:M24"/>
    <mergeCell ref="M31:M32"/>
    <mergeCell ref="M39:M40"/>
    <mergeCell ref="M47:M48"/>
    <mergeCell ref="Z23:AI23"/>
    <mergeCell ref="B28:AK28"/>
    <mergeCell ref="A29:AE29"/>
    <mergeCell ref="B30:M30"/>
    <mergeCell ref="N30:Y30"/>
    <mergeCell ref="B31:K31"/>
    <mergeCell ref="N31:W31"/>
    <mergeCell ref="AJ23:AJ24"/>
    <mergeCell ref="B14:K14"/>
    <mergeCell ref="N14:W14"/>
    <mergeCell ref="Z14:AI14"/>
    <mergeCell ref="BK19:BP19"/>
    <mergeCell ref="B20:AK20"/>
    <mergeCell ref="BK20:BP20"/>
    <mergeCell ref="A21:AE21"/>
    <mergeCell ref="BK21:BP21"/>
    <mergeCell ref="B22:M22"/>
    <mergeCell ref="N22:Y22"/>
    <mergeCell ref="Z22:AK22"/>
    <mergeCell ref="AJ14:AJ15"/>
    <mergeCell ref="B5:K5"/>
    <mergeCell ref="N5:W5"/>
    <mergeCell ref="Z5:AI5"/>
    <mergeCell ref="AL5:AU5"/>
    <mergeCell ref="AX5:BG5"/>
    <mergeCell ref="B11:BI11"/>
    <mergeCell ref="B13:M13"/>
    <mergeCell ref="N13:Y13"/>
    <mergeCell ref="Z13:AK13"/>
    <mergeCell ref="AJ5:AJ6"/>
    <mergeCell ref="BI5:BI6"/>
    <mergeCell ref="K1:AQ1"/>
    <mergeCell ref="K2:AQ2"/>
    <mergeCell ref="A3:B3"/>
    <mergeCell ref="B4:M4"/>
    <mergeCell ref="N4:Y4"/>
    <mergeCell ref="Z4:AK4"/>
    <mergeCell ref="AL4:AW4"/>
    <mergeCell ref="AX4:BI4"/>
    <mergeCell ref="BK4:BP4"/>
  </mergeCells>
  <phoneticPr fontId="233" type="noConversion"/>
  <pageMargins left="0.75" right="0.75" top="1" bottom="1" header="0.5" footer="0.5"/>
  <pageSetup paperSize="9" scale="55" orientation="landscape"/>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28">
    <tabColor rgb="FFFF0000"/>
  </sheetPr>
  <dimension ref="A1:CN55"/>
  <sheetViews>
    <sheetView showGridLines="0" zoomScale="90" zoomScaleNormal="90" workbookViewId="0">
      <pane xSplit="1" ySplit="6" topLeftCell="B7" activePane="bottomRight" state="frozen"/>
      <selection pane="topRight"/>
      <selection pane="bottomLeft"/>
      <selection pane="bottomRight" activeCell="W3" sqref="W3"/>
    </sheetView>
  </sheetViews>
  <sheetFormatPr defaultColWidth="5.59765625" defaultRowHeight="14" customHeight="1"/>
  <cols>
    <col min="1" max="1" width="10.59765625" style="198" customWidth="1"/>
    <col min="2" max="4" width="5.1328125" style="196" customWidth="1"/>
    <col min="5" max="5" width="12.33203125" style="196" customWidth="1"/>
    <col min="6" max="6" width="5.1328125" style="196" customWidth="1"/>
    <col min="7" max="9" width="8.59765625" style="196" customWidth="1"/>
    <col min="10" max="11" width="10.59765625" style="196" customWidth="1"/>
    <col min="12" max="14" width="5.1328125" style="196" customWidth="1"/>
    <col min="15" max="15" width="12.33203125" style="196" customWidth="1"/>
    <col min="16" max="16" width="5.1328125" style="196" customWidth="1"/>
    <col min="17" max="19" width="8.59765625" style="196" customWidth="1"/>
    <col min="20" max="21" width="10.59765625" style="196" customWidth="1"/>
    <col min="22" max="22" width="12.59765625" style="196" customWidth="1"/>
    <col min="23" max="23" width="15.59765625" style="196" customWidth="1"/>
    <col min="24" max="26" width="5.1328125" style="196" customWidth="1"/>
    <col min="27" max="27" width="12.33203125" style="196" customWidth="1"/>
    <col min="28" max="28" width="5.1328125" style="196" customWidth="1"/>
    <col min="29" max="31" width="8.59765625" style="196" customWidth="1"/>
    <col min="32" max="33" width="10.59765625" style="196" customWidth="1"/>
    <col min="34" max="36" width="5.1328125" style="196" customWidth="1"/>
    <col min="37" max="37" width="12.33203125" style="196" customWidth="1"/>
    <col min="38" max="38" width="5.1328125" style="196" customWidth="1"/>
    <col min="39" max="41" width="8.59765625" style="196" customWidth="1"/>
    <col min="42" max="43" width="10.59765625" style="196" customWidth="1"/>
    <col min="44" max="44" width="12.59765625" style="196" customWidth="1"/>
    <col min="45" max="45" width="13.59765625" style="196" customWidth="1"/>
    <col min="46" max="48" width="5.1328125" style="196" customWidth="1"/>
    <col min="49" max="49" width="12.33203125" style="196" customWidth="1"/>
    <col min="50" max="50" width="5.1328125" style="196" customWidth="1"/>
    <col min="51" max="53" width="8.59765625" style="196" customWidth="1"/>
    <col min="54" max="55" width="10.59765625" style="196" customWidth="1"/>
    <col min="56" max="58" width="5.1328125" style="196" customWidth="1"/>
    <col min="59" max="59" width="12.33203125" style="196" customWidth="1"/>
    <col min="60" max="60" width="5.1328125" style="196" customWidth="1"/>
    <col min="61" max="63" width="8.59765625" style="196" customWidth="1"/>
    <col min="64" max="65" width="10.59765625" style="196" customWidth="1"/>
    <col min="66" max="66" width="12.59765625" style="196" customWidth="1"/>
    <col min="67" max="67" width="13.59765625" style="196" customWidth="1"/>
    <col min="68" max="70" width="5.1328125" style="196" customWidth="1"/>
    <col min="71" max="71" width="12.33203125" style="196" customWidth="1"/>
    <col min="72" max="72" width="5.1328125" style="196" customWidth="1"/>
    <col min="73" max="75" width="8.59765625" style="196" customWidth="1"/>
    <col min="76" max="77" width="10.59765625" style="196" customWidth="1"/>
    <col min="78" max="80" width="5.1328125" style="196" customWidth="1"/>
    <col min="81" max="81" width="12.33203125" style="196" customWidth="1"/>
    <col min="82" max="82" width="5.1328125" style="196" customWidth="1"/>
    <col min="83" max="85" width="8.59765625" style="196" customWidth="1"/>
    <col min="86" max="87" width="10.59765625" style="196" customWidth="1"/>
    <col min="88" max="88" width="12.59765625" style="196" customWidth="1"/>
    <col min="89" max="89" width="13.59765625" style="196" customWidth="1"/>
    <col min="90" max="90" width="5.1328125" style="196" customWidth="1"/>
    <col min="91" max="91" width="8.1328125" style="199" customWidth="1"/>
    <col min="92" max="92" width="5.1328125" style="196" customWidth="1"/>
    <col min="93" max="16123" width="5.59765625" style="196" customWidth="1"/>
    <col min="16124" max="16147" width="4.86328125" style="196" customWidth="1"/>
    <col min="16148" max="16155" width="4.86328125" style="196"/>
    <col min="16156" max="16384" width="5.59765625" style="196"/>
  </cols>
  <sheetData>
    <row r="1" spans="1:92" ht="47" customHeight="1">
      <c r="A1" s="200"/>
      <c r="B1" s="171"/>
      <c r="C1" s="171"/>
      <c r="D1" s="171"/>
      <c r="E1" s="171"/>
      <c r="F1" s="485" t="s">
        <v>3783</v>
      </c>
      <c r="G1" s="485"/>
      <c r="H1" s="485"/>
      <c r="I1" s="485"/>
      <c r="J1" s="485"/>
      <c r="K1" s="485"/>
      <c r="L1" s="485"/>
      <c r="M1" s="485"/>
      <c r="N1" s="485"/>
      <c r="O1" s="485"/>
      <c r="P1" s="485"/>
      <c r="Q1" s="485"/>
      <c r="R1" s="485"/>
      <c r="S1" s="485"/>
      <c r="T1" s="485"/>
      <c r="U1" s="485"/>
      <c r="V1" s="485"/>
      <c r="W1" s="485"/>
      <c r="X1" s="485"/>
      <c r="Y1" s="485"/>
      <c r="Z1" s="485"/>
      <c r="AA1" s="485"/>
      <c r="AB1" s="485"/>
      <c r="AC1" s="485"/>
      <c r="AD1" s="485"/>
      <c r="AE1" s="485"/>
      <c r="AF1" s="485"/>
      <c r="AG1" s="485"/>
      <c r="AH1" s="485"/>
      <c r="AI1" s="485"/>
      <c r="AJ1" s="485"/>
      <c r="AK1" s="485"/>
      <c r="AL1" s="485"/>
      <c r="AM1" s="485"/>
      <c r="AN1" s="485"/>
      <c r="AO1" s="485"/>
      <c r="AP1" s="485"/>
      <c r="AQ1" s="485"/>
      <c r="AR1" s="485"/>
      <c r="AS1" s="485"/>
      <c r="AT1" s="78"/>
      <c r="AU1" s="78"/>
      <c r="AV1" s="78"/>
      <c r="AW1" s="78"/>
      <c r="AX1" s="78"/>
      <c r="AY1" s="78"/>
      <c r="AZ1" s="78"/>
      <c r="BA1" s="78"/>
      <c r="BB1" s="78"/>
      <c r="BC1" s="78"/>
      <c r="BD1" s="78"/>
      <c r="BE1" s="78"/>
      <c r="BF1" s="78"/>
      <c r="BG1" s="78"/>
      <c r="BH1" s="78"/>
      <c r="BI1" s="78"/>
      <c r="BJ1" s="78"/>
      <c r="BK1" s="78"/>
      <c r="BL1" s="78"/>
      <c r="BM1" s="78"/>
      <c r="BN1" s="78"/>
      <c r="BO1" s="78"/>
      <c r="BP1" s="78"/>
      <c r="BQ1" s="78"/>
      <c r="BR1" s="78"/>
      <c r="BS1" s="78"/>
      <c r="BT1" s="78"/>
      <c r="BU1" s="78"/>
      <c r="BV1" s="78"/>
      <c r="BW1" s="78"/>
      <c r="BX1" s="78"/>
      <c r="BY1" s="78"/>
      <c r="BZ1" s="78"/>
      <c r="CA1" s="78"/>
      <c r="CB1" s="78"/>
      <c r="CC1" s="78"/>
      <c r="CD1" s="78"/>
      <c r="CE1" s="78"/>
      <c r="CF1" s="78"/>
      <c r="CG1" s="78"/>
      <c r="CH1" s="78"/>
      <c r="CI1" s="78"/>
      <c r="CJ1" s="78"/>
      <c r="CK1" s="78"/>
      <c r="CL1" s="104"/>
      <c r="CM1" s="104"/>
      <c r="CN1" s="104"/>
    </row>
    <row r="2" spans="1:92" ht="26" customHeight="1">
      <c r="A2" s="200"/>
      <c r="B2" s="171"/>
      <c r="C2" s="171"/>
      <c r="D2" s="171"/>
      <c r="E2" s="171"/>
      <c r="F2" s="685" t="s">
        <v>3784</v>
      </c>
      <c r="G2" s="685"/>
      <c r="H2" s="685"/>
      <c r="I2" s="685"/>
      <c r="J2" s="685"/>
      <c r="K2" s="685"/>
      <c r="L2" s="685"/>
      <c r="M2" s="685"/>
      <c r="N2" s="685"/>
      <c r="O2" s="685"/>
      <c r="P2" s="685"/>
      <c r="Q2" s="685"/>
      <c r="R2" s="685"/>
      <c r="S2" s="685"/>
      <c r="T2" s="685"/>
      <c r="U2" s="685"/>
      <c r="V2" s="685"/>
      <c r="W2" s="685"/>
      <c r="X2" s="685"/>
      <c r="Y2" s="685"/>
      <c r="Z2" s="685"/>
      <c r="AA2" s="685"/>
      <c r="AB2" s="685"/>
      <c r="AC2" s="685"/>
      <c r="AD2" s="685"/>
      <c r="AE2" s="685"/>
      <c r="AF2" s="685"/>
      <c r="AG2" s="685"/>
      <c r="AH2" s="685"/>
      <c r="AI2" s="685"/>
      <c r="AJ2" s="685"/>
      <c r="AK2" s="685"/>
      <c r="AL2" s="685"/>
      <c r="AM2" s="685"/>
      <c r="AN2" s="685"/>
      <c r="AO2" s="685"/>
      <c r="AP2" s="685"/>
      <c r="AQ2" s="685"/>
      <c r="AR2" s="685"/>
      <c r="AS2" s="685"/>
      <c r="AT2" s="79"/>
      <c r="AU2" s="79"/>
      <c r="AV2" s="79"/>
      <c r="AW2" s="79"/>
      <c r="AX2" s="79"/>
      <c r="AY2" s="79"/>
      <c r="AZ2" s="79"/>
      <c r="BA2" s="79"/>
      <c r="BB2" s="79"/>
      <c r="BC2" s="79"/>
      <c r="BD2" s="79"/>
      <c r="BE2" s="79"/>
      <c r="BF2" s="79"/>
      <c r="BG2" s="79"/>
      <c r="BH2" s="79"/>
      <c r="BI2" s="79"/>
      <c r="BJ2" s="79"/>
      <c r="BK2" s="79"/>
      <c r="BL2" s="79"/>
      <c r="BM2" s="79"/>
      <c r="BN2" s="79"/>
      <c r="BO2" s="79"/>
      <c r="BP2" s="79"/>
      <c r="BQ2" s="79"/>
      <c r="BR2" s="79"/>
      <c r="BS2" s="79"/>
      <c r="BT2" s="79"/>
      <c r="BU2" s="79"/>
      <c r="BV2" s="79"/>
      <c r="BW2" s="79"/>
      <c r="BX2" s="79"/>
      <c r="BY2" s="79"/>
      <c r="BZ2" s="79"/>
      <c r="CA2" s="79"/>
      <c r="CB2" s="79"/>
      <c r="CC2" s="79"/>
      <c r="CD2" s="79"/>
      <c r="CE2" s="79"/>
      <c r="CF2" s="79"/>
      <c r="CG2" s="79"/>
      <c r="CH2" s="79"/>
      <c r="CI2" s="79"/>
      <c r="CJ2" s="79"/>
      <c r="CK2" s="79"/>
      <c r="CL2" s="105"/>
      <c r="CM2" s="105"/>
      <c r="CN2" s="105"/>
    </row>
    <row r="3" spans="1:92" s="197" customFormat="1" ht="25.05" customHeight="1">
      <c r="A3" s="772"/>
      <c r="B3" s="686"/>
      <c r="C3" s="60"/>
      <c r="D3" s="60"/>
      <c r="E3" s="60"/>
      <c r="F3" s="60"/>
      <c r="G3" s="60"/>
      <c r="H3" s="60"/>
      <c r="I3" s="60"/>
      <c r="J3" s="60"/>
      <c r="K3" s="60"/>
      <c r="L3" s="173"/>
      <c r="M3" s="173"/>
      <c r="N3" s="173"/>
      <c r="O3" s="173"/>
      <c r="P3" s="173"/>
      <c r="Q3" s="173"/>
      <c r="R3" s="173"/>
      <c r="S3" s="173"/>
      <c r="T3" s="173"/>
      <c r="U3" s="173"/>
      <c r="V3" s="173"/>
      <c r="W3" s="201"/>
      <c r="X3" s="201"/>
      <c r="Y3" s="201"/>
      <c r="Z3" s="201"/>
      <c r="AA3" s="201"/>
      <c r="AB3" s="201"/>
      <c r="AC3" s="201"/>
      <c r="AD3" s="201"/>
      <c r="AE3" s="201"/>
      <c r="AF3" s="201"/>
      <c r="AG3" s="201"/>
      <c r="AH3" s="201"/>
      <c r="AI3" s="201"/>
      <c r="AJ3" s="201"/>
      <c r="AK3" s="201"/>
      <c r="AL3" s="201"/>
      <c r="AM3" s="201"/>
      <c r="AN3" s="201"/>
      <c r="AO3" s="201"/>
      <c r="AP3" s="201"/>
      <c r="AQ3" s="201"/>
      <c r="AR3" s="201"/>
      <c r="AS3" s="201"/>
      <c r="AT3" s="201"/>
      <c r="AU3" s="201"/>
      <c r="AV3" s="201"/>
      <c r="AW3" s="201"/>
      <c r="AX3" s="201"/>
      <c r="AY3" s="201"/>
      <c r="AZ3" s="201"/>
      <c r="BA3" s="201"/>
      <c r="BB3" s="201"/>
      <c r="BC3" s="201"/>
      <c r="BD3" s="201"/>
      <c r="BE3" s="201"/>
      <c r="BF3" s="201"/>
      <c r="BG3" s="201"/>
      <c r="BH3" s="201"/>
      <c r="BI3" s="201"/>
      <c r="BJ3" s="201"/>
      <c r="BK3" s="201"/>
      <c r="BL3" s="201"/>
      <c r="BM3" s="201"/>
      <c r="BN3" s="201"/>
      <c r="CJ3" s="201"/>
    </row>
    <row r="4" spans="1:92" ht="40.049999999999997" customHeight="1">
      <c r="A4" s="790" t="s">
        <v>3648</v>
      </c>
      <c r="B4" s="773" t="s">
        <v>3785</v>
      </c>
      <c r="C4" s="773"/>
      <c r="D4" s="773"/>
      <c r="E4" s="674"/>
      <c r="F4" s="674"/>
      <c r="G4" s="674"/>
      <c r="H4" s="674"/>
      <c r="I4" s="674"/>
      <c r="J4" s="674"/>
      <c r="K4" s="674"/>
      <c r="L4" s="674"/>
      <c r="M4" s="674"/>
      <c r="N4" s="674"/>
      <c r="O4" s="674"/>
      <c r="P4" s="674"/>
      <c r="Q4" s="674"/>
      <c r="R4" s="674"/>
      <c r="S4" s="674"/>
      <c r="T4" s="674"/>
      <c r="U4" s="674"/>
      <c r="V4" s="674"/>
      <c r="W4" s="675"/>
      <c r="X4" s="676" t="s">
        <v>3398</v>
      </c>
      <c r="Y4" s="676"/>
      <c r="Z4" s="676"/>
      <c r="AA4" s="677"/>
      <c r="AB4" s="677"/>
      <c r="AC4" s="677"/>
      <c r="AD4" s="677"/>
      <c r="AE4" s="677"/>
      <c r="AF4" s="677"/>
      <c r="AG4" s="677"/>
      <c r="AH4" s="677"/>
      <c r="AI4" s="677"/>
      <c r="AJ4" s="677"/>
      <c r="AK4" s="677"/>
      <c r="AL4" s="677"/>
      <c r="AM4" s="677"/>
      <c r="AN4" s="677"/>
      <c r="AO4" s="677"/>
      <c r="AP4" s="677"/>
      <c r="AQ4" s="677"/>
      <c r="AR4" s="677"/>
      <c r="AS4" s="678"/>
      <c r="AT4" s="679" t="s">
        <v>3786</v>
      </c>
      <c r="AU4" s="679"/>
      <c r="AV4" s="679"/>
      <c r="AW4" s="774"/>
      <c r="AX4" s="774"/>
      <c r="AY4" s="774"/>
      <c r="AZ4" s="774"/>
      <c r="BA4" s="774"/>
      <c r="BB4" s="774"/>
      <c r="BC4" s="774"/>
      <c r="BD4" s="774"/>
      <c r="BE4" s="774"/>
      <c r="BF4" s="774"/>
      <c r="BG4" s="774"/>
      <c r="BH4" s="774"/>
      <c r="BI4" s="774"/>
      <c r="BJ4" s="774"/>
      <c r="BK4" s="774"/>
      <c r="BL4" s="774"/>
      <c r="BM4" s="774"/>
      <c r="BN4" s="774"/>
      <c r="BO4" s="775"/>
      <c r="BP4" s="776" t="s">
        <v>3787</v>
      </c>
      <c r="BQ4" s="776"/>
      <c r="BR4" s="776"/>
      <c r="BS4" s="777"/>
      <c r="BT4" s="777"/>
      <c r="BU4" s="777"/>
      <c r="BV4" s="777"/>
      <c r="BW4" s="777"/>
      <c r="BX4" s="777"/>
      <c r="BY4" s="777"/>
      <c r="BZ4" s="777"/>
      <c r="CA4" s="777"/>
      <c r="CB4" s="777"/>
      <c r="CC4" s="777"/>
      <c r="CD4" s="777"/>
      <c r="CE4" s="777"/>
      <c r="CF4" s="777"/>
      <c r="CG4" s="777"/>
      <c r="CH4" s="777"/>
      <c r="CI4" s="777"/>
      <c r="CJ4" s="777"/>
      <c r="CK4" s="778"/>
      <c r="CM4" s="196"/>
    </row>
    <row r="5" spans="1:92" s="197" customFormat="1" ht="30" customHeight="1">
      <c r="A5" s="791"/>
      <c r="B5" s="779" t="s">
        <v>3788</v>
      </c>
      <c r="C5" s="779"/>
      <c r="D5" s="779"/>
      <c r="E5" s="779"/>
      <c r="F5" s="779"/>
      <c r="G5" s="779"/>
      <c r="H5" s="779"/>
      <c r="I5" s="779"/>
      <c r="J5" s="779"/>
      <c r="K5" s="779"/>
      <c r="L5" s="737" t="s">
        <v>3789</v>
      </c>
      <c r="M5" s="779"/>
      <c r="N5" s="779"/>
      <c r="O5" s="779"/>
      <c r="P5" s="779"/>
      <c r="Q5" s="779"/>
      <c r="R5" s="779"/>
      <c r="S5" s="779"/>
      <c r="T5" s="779"/>
      <c r="U5" s="780"/>
      <c r="V5" s="738" t="s">
        <v>3790</v>
      </c>
      <c r="W5" s="740" t="s">
        <v>3791</v>
      </c>
      <c r="X5" s="781" t="s">
        <v>3788</v>
      </c>
      <c r="Y5" s="781"/>
      <c r="Z5" s="781"/>
      <c r="AA5" s="781"/>
      <c r="AB5" s="781"/>
      <c r="AC5" s="781"/>
      <c r="AD5" s="781"/>
      <c r="AE5" s="781"/>
      <c r="AF5" s="781"/>
      <c r="AG5" s="781"/>
      <c r="AH5" s="782" t="s">
        <v>3789</v>
      </c>
      <c r="AI5" s="781"/>
      <c r="AJ5" s="781"/>
      <c r="AK5" s="781"/>
      <c r="AL5" s="781"/>
      <c r="AM5" s="781"/>
      <c r="AN5" s="781"/>
      <c r="AO5" s="781"/>
      <c r="AP5" s="781"/>
      <c r="AQ5" s="783"/>
      <c r="AR5" s="739" t="s">
        <v>3790</v>
      </c>
      <c r="AS5" s="741" t="s">
        <v>3791</v>
      </c>
      <c r="AT5" s="784" t="s">
        <v>3788</v>
      </c>
      <c r="AU5" s="784"/>
      <c r="AV5" s="784"/>
      <c r="AW5" s="784"/>
      <c r="AX5" s="784"/>
      <c r="AY5" s="784"/>
      <c r="AZ5" s="784"/>
      <c r="BA5" s="784"/>
      <c r="BB5" s="784"/>
      <c r="BC5" s="784"/>
      <c r="BD5" s="785" t="s">
        <v>3789</v>
      </c>
      <c r="BE5" s="784"/>
      <c r="BF5" s="784"/>
      <c r="BG5" s="784"/>
      <c r="BH5" s="784"/>
      <c r="BI5" s="784"/>
      <c r="BJ5" s="784"/>
      <c r="BK5" s="784"/>
      <c r="BL5" s="784"/>
      <c r="BM5" s="786"/>
      <c r="BN5" s="715" t="s">
        <v>3790</v>
      </c>
      <c r="BO5" s="744" t="s">
        <v>3791</v>
      </c>
      <c r="BP5" s="787" t="s">
        <v>3788</v>
      </c>
      <c r="BQ5" s="787"/>
      <c r="BR5" s="787"/>
      <c r="BS5" s="787"/>
      <c r="BT5" s="787"/>
      <c r="BU5" s="787"/>
      <c r="BV5" s="787"/>
      <c r="BW5" s="787"/>
      <c r="BX5" s="787"/>
      <c r="BY5" s="787"/>
      <c r="BZ5" s="788" t="s">
        <v>3789</v>
      </c>
      <c r="CA5" s="787"/>
      <c r="CB5" s="787"/>
      <c r="CC5" s="787"/>
      <c r="CD5" s="787"/>
      <c r="CE5" s="787"/>
      <c r="CF5" s="787"/>
      <c r="CG5" s="787"/>
      <c r="CH5" s="787"/>
      <c r="CI5" s="789"/>
      <c r="CJ5" s="725" t="s">
        <v>3790</v>
      </c>
      <c r="CK5" s="766" t="s">
        <v>3791</v>
      </c>
    </row>
    <row r="6" spans="1:92" s="197" customFormat="1" ht="30" customHeight="1">
      <c r="A6" s="791"/>
      <c r="B6" s="128" t="s">
        <v>25</v>
      </c>
      <c r="C6" s="128" t="s">
        <v>61</v>
      </c>
      <c r="D6" s="128" t="s">
        <v>47</v>
      </c>
      <c r="E6" s="62" t="s">
        <v>133</v>
      </c>
      <c r="F6" s="37" t="s">
        <v>41</v>
      </c>
      <c r="G6" s="37" t="s">
        <v>3686</v>
      </c>
      <c r="H6" s="37" t="s">
        <v>64</v>
      </c>
      <c r="I6" s="37" t="s">
        <v>74</v>
      </c>
      <c r="J6" s="37" t="s">
        <v>70</v>
      </c>
      <c r="K6" s="37" t="s">
        <v>150</v>
      </c>
      <c r="L6" s="37" t="s">
        <v>25</v>
      </c>
      <c r="M6" s="37" t="s">
        <v>61</v>
      </c>
      <c r="N6" s="37" t="s">
        <v>47</v>
      </c>
      <c r="O6" s="62" t="s">
        <v>133</v>
      </c>
      <c r="P6" s="37" t="s">
        <v>41</v>
      </c>
      <c r="Q6" s="37" t="s">
        <v>3686</v>
      </c>
      <c r="R6" s="37" t="s">
        <v>64</v>
      </c>
      <c r="S6" s="37" t="s">
        <v>74</v>
      </c>
      <c r="T6" s="37" t="s">
        <v>70</v>
      </c>
      <c r="U6" s="37" t="s">
        <v>150</v>
      </c>
      <c r="V6" s="738"/>
      <c r="W6" s="740"/>
      <c r="X6" s="96" t="s">
        <v>25</v>
      </c>
      <c r="Y6" s="96" t="s">
        <v>61</v>
      </c>
      <c r="Z6" s="96" t="s">
        <v>47</v>
      </c>
      <c r="AA6" s="67" t="s">
        <v>133</v>
      </c>
      <c r="AB6" s="66" t="s">
        <v>41</v>
      </c>
      <c r="AC6" s="66" t="s">
        <v>3686</v>
      </c>
      <c r="AD6" s="66" t="s">
        <v>64</v>
      </c>
      <c r="AE6" s="66" t="s">
        <v>74</v>
      </c>
      <c r="AF6" s="66" t="s">
        <v>70</v>
      </c>
      <c r="AG6" s="66" t="s">
        <v>150</v>
      </c>
      <c r="AH6" s="66" t="s">
        <v>25</v>
      </c>
      <c r="AI6" s="66" t="s">
        <v>61</v>
      </c>
      <c r="AJ6" s="66" t="s">
        <v>47</v>
      </c>
      <c r="AK6" s="67" t="s">
        <v>133</v>
      </c>
      <c r="AL6" s="66" t="s">
        <v>41</v>
      </c>
      <c r="AM6" s="66" t="s">
        <v>3686</v>
      </c>
      <c r="AN6" s="66" t="s">
        <v>64</v>
      </c>
      <c r="AO6" s="66" t="s">
        <v>74</v>
      </c>
      <c r="AP6" s="66" t="s">
        <v>70</v>
      </c>
      <c r="AQ6" s="66" t="s">
        <v>150</v>
      </c>
      <c r="AR6" s="739"/>
      <c r="AS6" s="741"/>
      <c r="AT6" s="120" t="s">
        <v>25</v>
      </c>
      <c r="AU6" s="120" t="s">
        <v>61</v>
      </c>
      <c r="AV6" s="120" t="s">
        <v>47</v>
      </c>
      <c r="AW6" s="70" t="s">
        <v>133</v>
      </c>
      <c r="AX6" s="69" t="s">
        <v>41</v>
      </c>
      <c r="AY6" s="69" t="s">
        <v>3686</v>
      </c>
      <c r="AZ6" s="69" t="s">
        <v>64</v>
      </c>
      <c r="BA6" s="69" t="s">
        <v>74</v>
      </c>
      <c r="BB6" s="69" t="s">
        <v>70</v>
      </c>
      <c r="BC6" s="69" t="s">
        <v>150</v>
      </c>
      <c r="BD6" s="69" t="s">
        <v>25</v>
      </c>
      <c r="BE6" s="69" t="s">
        <v>61</v>
      </c>
      <c r="BF6" s="69" t="s">
        <v>47</v>
      </c>
      <c r="BG6" s="70" t="s">
        <v>133</v>
      </c>
      <c r="BH6" s="69" t="s">
        <v>41</v>
      </c>
      <c r="BI6" s="69" t="s">
        <v>3686</v>
      </c>
      <c r="BJ6" s="69" t="s">
        <v>64</v>
      </c>
      <c r="BK6" s="69" t="s">
        <v>74</v>
      </c>
      <c r="BL6" s="69" t="s">
        <v>70</v>
      </c>
      <c r="BM6" s="69" t="s">
        <v>150</v>
      </c>
      <c r="BN6" s="715"/>
      <c r="BO6" s="744"/>
      <c r="BP6" s="123" t="s">
        <v>25</v>
      </c>
      <c r="BQ6" s="123" t="s">
        <v>61</v>
      </c>
      <c r="BR6" s="123" t="s">
        <v>47</v>
      </c>
      <c r="BS6" s="95" t="s">
        <v>133</v>
      </c>
      <c r="BT6" s="124" t="s">
        <v>41</v>
      </c>
      <c r="BU6" s="124" t="s">
        <v>3686</v>
      </c>
      <c r="BV6" s="124" t="s">
        <v>64</v>
      </c>
      <c r="BW6" s="124" t="s">
        <v>74</v>
      </c>
      <c r="BX6" s="124" t="s">
        <v>70</v>
      </c>
      <c r="BY6" s="124" t="s">
        <v>150</v>
      </c>
      <c r="BZ6" s="124" t="s">
        <v>25</v>
      </c>
      <c r="CA6" s="124" t="s">
        <v>61</v>
      </c>
      <c r="CB6" s="124" t="s">
        <v>47</v>
      </c>
      <c r="CC6" s="95" t="s">
        <v>133</v>
      </c>
      <c r="CD6" s="124" t="s">
        <v>41</v>
      </c>
      <c r="CE6" s="124" t="s">
        <v>3686</v>
      </c>
      <c r="CF6" s="124" t="s">
        <v>64</v>
      </c>
      <c r="CG6" s="124" t="s">
        <v>74</v>
      </c>
      <c r="CH6" s="124" t="s">
        <v>70</v>
      </c>
      <c r="CI6" s="124" t="s">
        <v>150</v>
      </c>
      <c r="CJ6" s="725"/>
      <c r="CK6" s="766"/>
    </row>
    <row r="7" spans="1:92" ht="27" customHeight="1">
      <c r="A7" s="166" t="s">
        <v>3261</v>
      </c>
      <c r="B7" s="41">
        <v>5.4</v>
      </c>
      <c r="C7" s="41">
        <v>6.2</v>
      </c>
      <c r="D7" s="41">
        <v>6</v>
      </c>
      <c r="E7" s="41">
        <v>5.6</v>
      </c>
      <c r="F7" s="41">
        <v>5.8</v>
      </c>
      <c r="G7" s="41">
        <v>5.6</v>
      </c>
      <c r="H7" s="41">
        <v>6.4</v>
      </c>
      <c r="I7" s="41">
        <v>6.3</v>
      </c>
      <c r="J7" s="41">
        <v>6.6</v>
      </c>
      <c r="K7" s="41">
        <v>6</v>
      </c>
      <c r="L7" s="41">
        <v>825</v>
      </c>
      <c r="M7" s="41">
        <v>967</v>
      </c>
      <c r="N7" s="41">
        <v>923</v>
      </c>
      <c r="O7" s="41">
        <v>927</v>
      </c>
      <c r="P7" s="41">
        <v>844</v>
      </c>
      <c r="Q7" s="41">
        <v>875</v>
      </c>
      <c r="R7" s="41">
        <v>950</v>
      </c>
      <c r="S7" s="41">
        <v>933</v>
      </c>
      <c r="T7" s="41">
        <v>986</v>
      </c>
      <c r="U7" s="41">
        <v>931</v>
      </c>
      <c r="V7" s="41" t="s">
        <v>3792</v>
      </c>
      <c r="W7" s="138" t="s">
        <v>4</v>
      </c>
      <c r="X7" s="41">
        <v>5.7</v>
      </c>
      <c r="Y7" s="41">
        <v>6.5</v>
      </c>
      <c r="Z7" s="41">
        <v>5.9</v>
      </c>
      <c r="AA7" s="41">
        <v>5.6</v>
      </c>
      <c r="AB7" s="41">
        <v>5.8</v>
      </c>
      <c r="AC7" s="41">
        <v>6</v>
      </c>
      <c r="AD7" s="41">
        <v>6.4</v>
      </c>
      <c r="AE7" s="41">
        <v>6.3</v>
      </c>
      <c r="AF7" s="41">
        <v>6.6</v>
      </c>
      <c r="AG7" s="41">
        <v>6.3</v>
      </c>
      <c r="AH7" s="41">
        <v>875</v>
      </c>
      <c r="AI7" s="41">
        <v>1017</v>
      </c>
      <c r="AJ7" s="41">
        <v>910</v>
      </c>
      <c r="AK7" s="41">
        <v>927</v>
      </c>
      <c r="AL7" s="41">
        <v>891</v>
      </c>
      <c r="AM7" s="41">
        <v>931</v>
      </c>
      <c r="AN7" s="41">
        <v>997</v>
      </c>
      <c r="AO7" s="41">
        <v>980</v>
      </c>
      <c r="AP7" s="41">
        <v>1033</v>
      </c>
      <c r="AQ7" s="41">
        <v>981</v>
      </c>
      <c r="AR7" s="41" t="s">
        <v>3793</v>
      </c>
      <c r="AS7" s="140" t="s">
        <v>4</v>
      </c>
      <c r="AT7" s="202" t="s">
        <v>4</v>
      </c>
      <c r="AU7" s="41" t="s">
        <v>4</v>
      </c>
      <c r="AV7" s="41" t="s">
        <v>4</v>
      </c>
      <c r="AW7" s="41" t="s">
        <v>4</v>
      </c>
      <c r="AX7" s="41" t="s">
        <v>4</v>
      </c>
      <c r="AY7" s="41" t="s">
        <v>4</v>
      </c>
      <c r="AZ7" s="41" t="s">
        <v>4</v>
      </c>
      <c r="BA7" s="41" t="s">
        <v>4</v>
      </c>
      <c r="BB7" s="41" t="s">
        <v>4</v>
      </c>
      <c r="BC7" s="41" t="s">
        <v>4</v>
      </c>
      <c r="BD7" s="41" t="s">
        <v>4</v>
      </c>
      <c r="BE7" s="41" t="s">
        <v>4</v>
      </c>
      <c r="BF7" s="41" t="s">
        <v>4</v>
      </c>
      <c r="BG7" s="41" t="s">
        <v>4</v>
      </c>
      <c r="BH7" s="41" t="s">
        <v>4</v>
      </c>
      <c r="BI7" s="41" t="s">
        <v>4</v>
      </c>
      <c r="BJ7" s="41" t="s">
        <v>4</v>
      </c>
      <c r="BK7" s="41" t="s">
        <v>4</v>
      </c>
      <c r="BL7" s="41" t="s">
        <v>4</v>
      </c>
      <c r="BM7" s="41" t="s">
        <v>4</v>
      </c>
      <c r="BN7" s="41" t="s">
        <v>4</v>
      </c>
      <c r="BO7" s="140" t="s">
        <v>4</v>
      </c>
      <c r="BP7" s="202" t="s">
        <v>4</v>
      </c>
      <c r="BQ7" s="41" t="s">
        <v>4</v>
      </c>
      <c r="BR7" s="41" t="s">
        <v>4</v>
      </c>
      <c r="BS7" s="41" t="s">
        <v>4</v>
      </c>
      <c r="BT7" s="41" t="s">
        <v>4</v>
      </c>
      <c r="BU7" s="41" t="s">
        <v>4</v>
      </c>
      <c r="BV7" s="41" t="s">
        <v>4</v>
      </c>
      <c r="BW7" s="41" t="s">
        <v>4</v>
      </c>
      <c r="BX7" s="41" t="s">
        <v>4</v>
      </c>
      <c r="BY7" s="41" t="s">
        <v>4</v>
      </c>
      <c r="BZ7" s="41" t="s">
        <v>4</v>
      </c>
      <c r="CA7" s="41" t="s">
        <v>4</v>
      </c>
      <c r="CB7" s="41" t="s">
        <v>4</v>
      </c>
      <c r="CC7" s="41" t="s">
        <v>4</v>
      </c>
      <c r="CD7" s="41" t="s">
        <v>4</v>
      </c>
      <c r="CE7" s="41" t="s">
        <v>4</v>
      </c>
      <c r="CF7" s="41" t="s">
        <v>4</v>
      </c>
      <c r="CG7" s="41" t="s">
        <v>4</v>
      </c>
      <c r="CH7" s="41" t="s">
        <v>4</v>
      </c>
      <c r="CI7" s="41" t="s">
        <v>4</v>
      </c>
      <c r="CJ7" s="41" t="s">
        <v>4</v>
      </c>
      <c r="CK7" s="140" t="s">
        <v>4</v>
      </c>
      <c r="CM7" s="196"/>
    </row>
    <row r="8" spans="1:92" ht="27" customHeight="1">
      <c r="A8" s="166" t="s">
        <v>3266</v>
      </c>
      <c r="B8" s="41">
        <v>5.4</v>
      </c>
      <c r="C8" s="41">
        <v>6.2</v>
      </c>
      <c r="D8" s="41">
        <v>6</v>
      </c>
      <c r="E8" s="41">
        <v>5.6</v>
      </c>
      <c r="F8" s="41">
        <v>5.8</v>
      </c>
      <c r="G8" s="41">
        <v>5.6</v>
      </c>
      <c r="H8" s="41">
        <v>6.4</v>
      </c>
      <c r="I8" s="41">
        <v>6.3</v>
      </c>
      <c r="J8" s="41">
        <v>6.6</v>
      </c>
      <c r="K8" s="41">
        <v>6</v>
      </c>
      <c r="L8" s="41">
        <v>825</v>
      </c>
      <c r="M8" s="41">
        <v>967</v>
      </c>
      <c r="N8" s="41">
        <v>923</v>
      </c>
      <c r="O8" s="41">
        <v>927</v>
      </c>
      <c r="P8" s="41">
        <v>844</v>
      </c>
      <c r="Q8" s="41">
        <v>875</v>
      </c>
      <c r="R8" s="41">
        <v>950</v>
      </c>
      <c r="S8" s="41">
        <v>933</v>
      </c>
      <c r="T8" s="41">
        <v>986</v>
      </c>
      <c r="U8" s="41">
        <v>931</v>
      </c>
      <c r="V8" s="41" t="s">
        <v>3792</v>
      </c>
      <c r="W8" s="138" t="s">
        <v>4</v>
      </c>
      <c r="X8" s="41">
        <v>5.7</v>
      </c>
      <c r="Y8" s="41">
        <v>6.5</v>
      </c>
      <c r="Z8" s="41">
        <v>5.9</v>
      </c>
      <c r="AA8" s="41">
        <v>5.6</v>
      </c>
      <c r="AB8" s="41">
        <v>5.8</v>
      </c>
      <c r="AC8" s="41">
        <v>6</v>
      </c>
      <c r="AD8" s="41">
        <v>6.4</v>
      </c>
      <c r="AE8" s="41">
        <v>6.3</v>
      </c>
      <c r="AF8" s="41">
        <v>6.6</v>
      </c>
      <c r="AG8" s="41">
        <v>6.3</v>
      </c>
      <c r="AH8" s="41">
        <v>875</v>
      </c>
      <c r="AI8" s="41">
        <v>1017</v>
      </c>
      <c r="AJ8" s="41">
        <v>910</v>
      </c>
      <c r="AK8" s="41">
        <v>927</v>
      </c>
      <c r="AL8" s="41">
        <v>891</v>
      </c>
      <c r="AM8" s="41">
        <v>931</v>
      </c>
      <c r="AN8" s="41">
        <v>997</v>
      </c>
      <c r="AO8" s="41">
        <v>980</v>
      </c>
      <c r="AP8" s="41">
        <v>1033</v>
      </c>
      <c r="AQ8" s="41">
        <v>981</v>
      </c>
      <c r="AR8" s="41" t="s">
        <v>3793</v>
      </c>
      <c r="AS8" s="140" t="s">
        <v>4</v>
      </c>
      <c r="AT8" s="202" t="s">
        <v>4</v>
      </c>
      <c r="AU8" s="41" t="s">
        <v>4</v>
      </c>
      <c r="AV8" s="41" t="s">
        <v>4</v>
      </c>
      <c r="AW8" s="41" t="s">
        <v>4</v>
      </c>
      <c r="AX8" s="41" t="s">
        <v>4</v>
      </c>
      <c r="AY8" s="41" t="s">
        <v>4</v>
      </c>
      <c r="AZ8" s="41" t="s">
        <v>4</v>
      </c>
      <c r="BA8" s="41" t="s">
        <v>4</v>
      </c>
      <c r="BB8" s="41" t="s">
        <v>4</v>
      </c>
      <c r="BC8" s="41" t="s">
        <v>4</v>
      </c>
      <c r="BD8" s="41" t="s">
        <v>4</v>
      </c>
      <c r="BE8" s="41" t="s">
        <v>4</v>
      </c>
      <c r="BF8" s="41" t="s">
        <v>4</v>
      </c>
      <c r="BG8" s="41" t="s">
        <v>4</v>
      </c>
      <c r="BH8" s="41" t="s">
        <v>4</v>
      </c>
      <c r="BI8" s="41" t="s">
        <v>4</v>
      </c>
      <c r="BJ8" s="41" t="s">
        <v>4</v>
      </c>
      <c r="BK8" s="41" t="s">
        <v>4</v>
      </c>
      <c r="BL8" s="41" t="s">
        <v>4</v>
      </c>
      <c r="BM8" s="41" t="s">
        <v>4</v>
      </c>
      <c r="BN8" s="41" t="s">
        <v>4</v>
      </c>
      <c r="BO8" s="140" t="s">
        <v>4</v>
      </c>
      <c r="BP8" s="202" t="s">
        <v>4</v>
      </c>
      <c r="BQ8" s="41" t="s">
        <v>4</v>
      </c>
      <c r="BR8" s="41" t="s">
        <v>4</v>
      </c>
      <c r="BS8" s="41" t="s">
        <v>4</v>
      </c>
      <c r="BT8" s="41" t="s">
        <v>4</v>
      </c>
      <c r="BU8" s="41" t="s">
        <v>4</v>
      </c>
      <c r="BV8" s="41" t="s">
        <v>4</v>
      </c>
      <c r="BW8" s="41" t="s">
        <v>4</v>
      </c>
      <c r="BX8" s="41" t="s">
        <v>4</v>
      </c>
      <c r="BY8" s="41" t="s">
        <v>4</v>
      </c>
      <c r="BZ8" s="41" t="s">
        <v>4</v>
      </c>
      <c r="CA8" s="41" t="s">
        <v>4</v>
      </c>
      <c r="CB8" s="41" t="s">
        <v>4</v>
      </c>
      <c r="CC8" s="41" t="s">
        <v>4</v>
      </c>
      <c r="CD8" s="41" t="s">
        <v>4</v>
      </c>
      <c r="CE8" s="41" t="s">
        <v>4</v>
      </c>
      <c r="CF8" s="41" t="s">
        <v>4</v>
      </c>
      <c r="CG8" s="41" t="s">
        <v>4</v>
      </c>
      <c r="CH8" s="41" t="s">
        <v>4</v>
      </c>
      <c r="CI8" s="41" t="s">
        <v>4</v>
      </c>
      <c r="CJ8" s="41" t="s">
        <v>4</v>
      </c>
      <c r="CK8" s="140" t="s">
        <v>4</v>
      </c>
      <c r="CM8" s="196"/>
    </row>
    <row r="9" spans="1:92" ht="27" customHeight="1">
      <c r="A9" s="166" t="s">
        <v>3267</v>
      </c>
      <c r="B9" s="41">
        <v>5.4</v>
      </c>
      <c r="C9" s="41">
        <v>6.2</v>
      </c>
      <c r="D9" s="41">
        <v>6</v>
      </c>
      <c r="E9" s="41">
        <v>5.6</v>
      </c>
      <c r="F9" s="41">
        <v>5.8</v>
      </c>
      <c r="G9" s="41">
        <v>5.6</v>
      </c>
      <c r="H9" s="41">
        <v>6.4</v>
      </c>
      <c r="I9" s="41">
        <v>6.3</v>
      </c>
      <c r="J9" s="41">
        <v>6.6</v>
      </c>
      <c r="K9" s="41">
        <v>6</v>
      </c>
      <c r="L9" s="41">
        <v>825</v>
      </c>
      <c r="M9" s="41">
        <v>967</v>
      </c>
      <c r="N9" s="41">
        <v>923</v>
      </c>
      <c r="O9" s="41">
        <v>927</v>
      </c>
      <c r="P9" s="41">
        <v>844</v>
      </c>
      <c r="Q9" s="41">
        <v>875</v>
      </c>
      <c r="R9" s="41">
        <v>950</v>
      </c>
      <c r="S9" s="41">
        <v>933</v>
      </c>
      <c r="T9" s="41">
        <v>986</v>
      </c>
      <c r="U9" s="41">
        <v>931</v>
      </c>
      <c r="V9" s="41" t="s">
        <v>3794</v>
      </c>
      <c r="W9" s="138" t="s">
        <v>4</v>
      </c>
      <c r="X9" s="41">
        <v>5.7</v>
      </c>
      <c r="Y9" s="41">
        <v>6.5</v>
      </c>
      <c r="Z9" s="41">
        <v>5.9</v>
      </c>
      <c r="AA9" s="41">
        <v>5.6</v>
      </c>
      <c r="AB9" s="41">
        <v>5.8</v>
      </c>
      <c r="AC9" s="41">
        <v>6</v>
      </c>
      <c r="AD9" s="41">
        <v>6.4</v>
      </c>
      <c r="AE9" s="41">
        <v>6.3</v>
      </c>
      <c r="AF9" s="41">
        <v>6.6</v>
      </c>
      <c r="AG9" s="41">
        <v>6.3</v>
      </c>
      <c r="AH9" s="41">
        <v>875</v>
      </c>
      <c r="AI9" s="41">
        <v>1017</v>
      </c>
      <c r="AJ9" s="41">
        <v>910</v>
      </c>
      <c r="AK9" s="41">
        <v>927</v>
      </c>
      <c r="AL9" s="41">
        <v>891</v>
      </c>
      <c r="AM9" s="41">
        <v>931</v>
      </c>
      <c r="AN9" s="41">
        <v>997</v>
      </c>
      <c r="AO9" s="41">
        <v>980</v>
      </c>
      <c r="AP9" s="41">
        <v>1033</v>
      </c>
      <c r="AQ9" s="41">
        <v>981</v>
      </c>
      <c r="AR9" s="41" t="s">
        <v>3795</v>
      </c>
      <c r="AS9" s="140" t="s">
        <v>4</v>
      </c>
      <c r="AT9" s="202" t="s">
        <v>4</v>
      </c>
      <c r="AU9" s="41" t="s">
        <v>4</v>
      </c>
      <c r="AV9" s="41" t="s">
        <v>4</v>
      </c>
      <c r="AW9" s="41" t="s">
        <v>4</v>
      </c>
      <c r="AX9" s="41" t="s">
        <v>4</v>
      </c>
      <c r="AY9" s="41" t="s">
        <v>4</v>
      </c>
      <c r="AZ9" s="41" t="s">
        <v>4</v>
      </c>
      <c r="BA9" s="41" t="s">
        <v>4</v>
      </c>
      <c r="BB9" s="41" t="s">
        <v>4</v>
      </c>
      <c r="BC9" s="41" t="s">
        <v>4</v>
      </c>
      <c r="BD9" s="41" t="s">
        <v>4</v>
      </c>
      <c r="BE9" s="41" t="s">
        <v>4</v>
      </c>
      <c r="BF9" s="41" t="s">
        <v>4</v>
      </c>
      <c r="BG9" s="41" t="s">
        <v>4</v>
      </c>
      <c r="BH9" s="41" t="s">
        <v>4</v>
      </c>
      <c r="BI9" s="41" t="s">
        <v>4</v>
      </c>
      <c r="BJ9" s="41" t="s">
        <v>4</v>
      </c>
      <c r="BK9" s="41" t="s">
        <v>4</v>
      </c>
      <c r="BL9" s="41" t="s">
        <v>4</v>
      </c>
      <c r="BM9" s="41" t="s">
        <v>4</v>
      </c>
      <c r="BN9" s="41" t="s">
        <v>4</v>
      </c>
      <c r="BO9" s="140" t="s">
        <v>4</v>
      </c>
      <c r="BP9" s="202" t="s">
        <v>4</v>
      </c>
      <c r="BQ9" s="41" t="s">
        <v>4</v>
      </c>
      <c r="BR9" s="41" t="s">
        <v>4</v>
      </c>
      <c r="BS9" s="41" t="s">
        <v>4</v>
      </c>
      <c r="BT9" s="41" t="s">
        <v>4</v>
      </c>
      <c r="BU9" s="41" t="s">
        <v>4</v>
      </c>
      <c r="BV9" s="41" t="s">
        <v>4</v>
      </c>
      <c r="BW9" s="41" t="s">
        <v>4</v>
      </c>
      <c r="BX9" s="41" t="s">
        <v>4</v>
      </c>
      <c r="BY9" s="41" t="s">
        <v>4</v>
      </c>
      <c r="BZ9" s="41" t="s">
        <v>4</v>
      </c>
      <c r="CA9" s="41" t="s">
        <v>4</v>
      </c>
      <c r="CB9" s="41" t="s">
        <v>4</v>
      </c>
      <c r="CC9" s="41" t="s">
        <v>4</v>
      </c>
      <c r="CD9" s="41" t="s">
        <v>4</v>
      </c>
      <c r="CE9" s="41" t="s">
        <v>4</v>
      </c>
      <c r="CF9" s="41" t="s">
        <v>4</v>
      </c>
      <c r="CG9" s="41" t="s">
        <v>4</v>
      </c>
      <c r="CH9" s="41" t="s">
        <v>4</v>
      </c>
      <c r="CI9" s="41" t="s">
        <v>4</v>
      </c>
      <c r="CJ9" s="41" t="s">
        <v>4</v>
      </c>
      <c r="CK9" s="140" t="s">
        <v>4</v>
      </c>
      <c r="CM9" s="196"/>
    </row>
    <row r="10" spans="1:92" ht="27" customHeight="1">
      <c r="A10" s="166" t="s">
        <v>3268</v>
      </c>
      <c r="B10" s="41">
        <v>5.4</v>
      </c>
      <c r="C10" s="41">
        <v>6.2</v>
      </c>
      <c r="D10" s="41">
        <v>6</v>
      </c>
      <c r="E10" s="41">
        <v>5.6</v>
      </c>
      <c r="F10" s="41">
        <v>5.8</v>
      </c>
      <c r="G10" s="41">
        <v>5.6</v>
      </c>
      <c r="H10" s="41">
        <v>6.4</v>
      </c>
      <c r="I10" s="41">
        <v>6.3</v>
      </c>
      <c r="J10" s="41">
        <v>6.6</v>
      </c>
      <c r="K10" s="41">
        <v>6</v>
      </c>
      <c r="L10" s="41">
        <v>825</v>
      </c>
      <c r="M10" s="41">
        <v>967</v>
      </c>
      <c r="N10" s="41">
        <v>923</v>
      </c>
      <c r="O10" s="41">
        <v>927</v>
      </c>
      <c r="P10" s="41">
        <v>844</v>
      </c>
      <c r="Q10" s="41">
        <v>875</v>
      </c>
      <c r="R10" s="41">
        <v>950</v>
      </c>
      <c r="S10" s="41">
        <v>933</v>
      </c>
      <c r="T10" s="41">
        <v>986</v>
      </c>
      <c r="U10" s="41">
        <v>931</v>
      </c>
      <c r="V10" s="41" t="s">
        <v>3794</v>
      </c>
      <c r="W10" s="138" t="s">
        <v>4</v>
      </c>
      <c r="X10" s="41">
        <v>5.7</v>
      </c>
      <c r="Y10" s="41">
        <v>6.5</v>
      </c>
      <c r="Z10" s="41">
        <v>5.9</v>
      </c>
      <c r="AA10" s="41">
        <v>5.6</v>
      </c>
      <c r="AB10" s="41">
        <v>5.8</v>
      </c>
      <c r="AC10" s="41">
        <v>6</v>
      </c>
      <c r="AD10" s="41">
        <v>6.4</v>
      </c>
      <c r="AE10" s="41">
        <v>6.3</v>
      </c>
      <c r="AF10" s="41">
        <v>6.6</v>
      </c>
      <c r="AG10" s="41">
        <v>6.3</v>
      </c>
      <c r="AH10" s="41">
        <v>875</v>
      </c>
      <c r="AI10" s="41">
        <v>1017</v>
      </c>
      <c r="AJ10" s="41">
        <v>910</v>
      </c>
      <c r="AK10" s="41">
        <v>927</v>
      </c>
      <c r="AL10" s="41">
        <v>891</v>
      </c>
      <c r="AM10" s="41">
        <v>931</v>
      </c>
      <c r="AN10" s="41">
        <v>997</v>
      </c>
      <c r="AO10" s="41">
        <v>980</v>
      </c>
      <c r="AP10" s="41">
        <v>1033</v>
      </c>
      <c r="AQ10" s="41">
        <v>981</v>
      </c>
      <c r="AR10" s="41" t="s">
        <v>3795</v>
      </c>
      <c r="AS10" s="140" t="s">
        <v>4</v>
      </c>
      <c r="AT10" s="202" t="s">
        <v>4</v>
      </c>
      <c r="AU10" s="41" t="s">
        <v>4</v>
      </c>
      <c r="AV10" s="41" t="s">
        <v>4</v>
      </c>
      <c r="AW10" s="41" t="s">
        <v>4</v>
      </c>
      <c r="AX10" s="41" t="s">
        <v>4</v>
      </c>
      <c r="AY10" s="41" t="s">
        <v>4</v>
      </c>
      <c r="AZ10" s="41" t="s">
        <v>4</v>
      </c>
      <c r="BA10" s="41" t="s">
        <v>4</v>
      </c>
      <c r="BB10" s="41" t="s">
        <v>4</v>
      </c>
      <c r="BC10" s="41" t="s">
        <v>4</v>
      </c>
      <c r="BD10" s="41" t="s">
        <v>4</v>
      </c>
      <c r="BE10" s="41" t="s">
        <v>4</v>
      </c>
      <c r="BF10" s="41" t="s">
        <v>4</v>
      </c>
      <c r="BG10" s="41" t="s">
        <v>4</v>
      </c>
      <c r="BH10" s="41" t="s">
        <v>4</v>
      </c>
      <c r="BI10" s="41" t="s">
        <v>4</v>
      </c>
      <c r="BJ10" s="41" t="s">
        <v>4</v>
      </c>
      <c r="BK10" s="41" t="s">
        <v>4</v>
      </c>
      <c r="BL10" s="41" t="s">
        <v>4</v>
      </c>
      <c r="BM10" s="41" t="s">
        <v>4</v>
      </c>
      <c r="BN10" s="41" t="s">
        <v>4</v>
      </c>
      <c r="BO10" s="140" t="s">
        <v>4</v>
      </c>
      <c r="BP10" s="202" t="s">
        <v>4</v>
      </c>
      <c r="BQ10" s="41" t="s">
        <v>4</v>
      </c>
      <c r="BR10" s="41" t="s">
        <v>4</v>
      </c>
      <c r="BS10" s="41" t="s">
        <v>4</v>
      </c>
      <c r="BT10" s="41" t="s">
        <v>4</v>
      </c>
      <c r="BU10" s="41" t="s">
        <v>4</v>
      </c>
      <c r="BV10" s="41" t="s">
        <v>4</v>
      </c>
      <c r="BW10" s="41" t="s">
        <v>4</v>
      </c>
      <c r="BX10" s="41" t="s">
        <v>4</v>
      </c>
      <c r="BY10" s="41" t="s">
        <v>4</v>
      </c>
      <c r="BZ10" s="41" t="s">
        <v>4</v>
      </c>
      <c r="CA10" s="41" t="s">
        <v>4</v>
      </c>
      <c r="CB10" s="41" t="s">
        <v>4</v>
      </c>
      <c r="CC10" s="41" t="s">
        <v>4</v>
      </c>
      <c r="CD10" s="41" t="s">
        <v>4</v>
      </c>
      <c r="CE10" s="41" t="s">
        <v>4</v>
      </c>
      <c r="CF10" s="41" t="s">
        <v>4</v>
      </c>
      <c r="CG10" s="41" t="s">
        <v>4</v>
      </c>
      <c r="CH10" s="41" t="s">
        <v>4</v>
      </c>
      <c r="CI10" s="41" t="s">
        <v>4</v>
      </c>
      <c r="CJ10" s="41" t="s">
        <v>4</v>
      </c>
      <c r="CK10" s="140" t="s">
        <v>4</v>
      </c>
      <c r="CM10" s="196"/>
    </row>
    <row r="11" spans="1:92" ht="27" customHeight="1">
      <c r="A11" s="166" t="s">
        <v>3284</v>
      </c>
      <c r="B11" s="41">
        <v>5.5</v>
      </c>
      <c r="C11" s="41">
        <v>6.3</v>
      </c>
      <c r="D11" s="41">
        <v>6.1</v>
      </c>
      <c r="E11" s="41">
        <v>5.6</v>
      </c>
      <c r="F11" s="41">
        <v>5.8</v>
      </c>
      <c r="G11" s="41">
        <v>5.7</v>
      </c>
      <c r="H11" s="41">
        <v>6.4</v>
      </c>
      <c r="I11" s="41">
        <v>6.3</v>
      </c>
      <c r="J11" s="41">
        <v>6.6</v>
      </c>
      <c r="K11" s="41">
        <v>6.1</v>
      </c>
      <c r="L11" s="41">
        <v>853</v>
      </c>
      <c r="M11" s="41">
        <v>995</v>
      </c>
      <c r="N11" s="41">
        <v>933</v>
      </c>
      <c r="O11" s="41">
        <v>937</v>
      </c>
      <c r="P11" s="41">
        <v>853</v>
      </c>
      <c r="Q11" s="41">
        <v>884</v>
      </c>
      <c r="R11" s="41">
        <v>959</v>
      </c>
      <c r="S11" s="41">
        <v>942</v>
      </c>
      <c r="T11" s="41">
        <v>995</v>
      </c>
      <c r="U11" s="41">
        <v>959</v>
      </c>
      <c r="V11" s="41" t="s">
        <v>3794</v>
      </c>
      <c r="W11" s="138" t="s">
        <v>4</v>
      </c>
      <c r="X11" s="41">
        <v>5.7</v>
      </c>
      <c r="Y11" s="41">
        <v>6.5</v>
      </c>
      <c r="Z11" s="41">
        <v>5.9</v>
      </c>
      <c r="AA11" s="41">
        <v>5.6</v>
      </c>
      <c r="AB11" s="41">
        <v>5.8</v>
      </c>
      <c r="AC11" s="41">
        <v>6</v>
      </c>
      <c r="AD11" s="41">
        <v>6.4</v>
      </c>
      <c r="AE11" s="41">
        <v>6.3</v>
      </c>
      <c r="AF11" s="41">
        <v>6.6</v>
      </c>
      <c r="AG11" s="41">
        <v>6.3</v>
      </c>
      <c r="AH11" s="41">
        <v>885</v>
      </c>
      <c r="AI11" s="41">
        <v>1027</v>
      </c>
      <c r="AJ11" s="41">
        <v>920</v>
      </c>
      <c r="AK11" s="41">
        <v>937</v>
      </c>
      <c r="AL11" s="41">
        <v>901</v>
      </c>
      <c r="AM11" s="41">
        <v>941</v>
      </c>
      <c r="AN11" s="41">
        <v>1007</v>
      </c>
      <c r="AO11" s="41">
        <v>990</v>
      </c>
      <c r="AP11" s="41">
        <v>1043</v>
      </c>
      <c r="AQ11" s="41">
        <v>991</v>
      </c>
      <c r="AR11" s="41" t="s">
        <v>3795</v>
      </c>
      <c r="AS11" s="140" t="s">
        <v>4</v>
      </c>
      <c r="AT11" s="202" t="s">
        <v>4</v>
      </c>
      <c r="AU11" s="41" t="s">
        <v>4</v>
      </c>
      <c r="AV11" s="41" t="s">
        <v>4</v>
      </c>
      <c r="AW11" s="41" t="s">
        <v>4</v>
      </c>
      <c r="AX11" s="41" t="s">
        <v>4</v>
      </c>
      <c r="AY11" s="41" t="s">
        <v>4</v>
      </c>
      <c r="AZ11" s="41" t="s">
        <v>4</v>
      </c>
      <c r="BA11" s="41" t="s">
        <v>4</v>
      </c>
      <c r="BB11" s="41" t="s">
        <v>4</v>
      </c>
      <c r="BC11" s="41" t="s">
        <v>4</v>
      </c>
      <c r="BD11" s="41" t="s">
        <v>4</v>
      </c>
      <c r="BE11" s="41" t="s">
        <v>4</v>
      </c>
      <c r="BF11" s="41" t="s">
        <v>4</v>
      </c>
      <c r="BG11" s="41" t="s">
        <v>4</v>
      </c>
      <c r="BH11" s="41" t="s">
        <v>4</v>
      </c>
      <c r="BI11" s="41" t="s">
        <v>4</v>
      </c>
      <c r="BJ11" s="41" t="s">
        <v>4</v>
      </c>
      <c r="BK11" s="41" t="s">
        <v>4</v>
      </c>
      <c r="BL11" s="41" t="s">
        <v>4</v>
      </c>
      <c r="BM11" s="41" t="s">
        <v>4</v>
      </c>
      <c r="BN11" s="41" t="s">
        <v>4</v>
      </c>
      <c r="BO11" s="140" t="s">
        <v>4</v>
      </c>
      <c r="BP11" s="202" t="s">
        <v>4</v>
      </c>
      <c r="BQ11" s="41" t="s">
        <v>4</v>
      </c>
      <c r="BR11" s="41" t="s">
        <v>4</v>
      </c>
      <c r="BS11" s="41" t="s">
        <v>4</v>
      </c>
      <c r="BT11" s="41" t="s">
        <v>4</v>
      </c>
      <c r="BU11" s="41" t="s">
        <v>4</v>
      </c>
      <c r="BV11" s="41" t="s">
        <v>4</v>
      </c>
      <c r="BW11" s="41" t="s">
        <v>4</v>
      </c>
      <c r="BX11" s="41" t="s">
        <v>4</v>
      </c>
      <c r="BY11" s="41" t="s">
        <v>4</v>
      </c>
      <c r="BZ11" s="41" t="s">
        <v>4</v>
      </c>
      <c r="CA11" s="41" t="s">
        <v>4</v>
      </c>
      <c r="CB11" s="41" t="s">
        <v>4</v>
      </c>
      <c r="CC11" s="41" t="s">
        <v>4</v>
      </c>
      <c r="CD11" s="41" t="s">
        <v>4</v>
      </c>
      <c r="CE11" s="41" t="s">
        <v>4</v>
      </c>
      <c r="CF11" s="41" t="s">
        <v>4</v>
      </c>
      <c r="CG11" s="41" t="s">
        <v>4</v>
      </c>
      <c r="CH11" s="41" t="s">
        <v>4</v>
      </c>
      <c r="CI11" s="41" t="s">
        <v>4</v>
      </c>
      <c r="CJ11" s="41" t="s">
        <v>4</v>
      </c>
      <c r="CK11" s="140" t="s">
        <v>4</v>
      </c>
      <c r="CM11" s="196"/>
    </row>
    <row r="12" spans="1:92" ht="27" customHeight="1">
      <c r="A12" s="166" t="s">
        <v>3285</v>
      </c>
      <c r="B12" s="41">
        <v>5.5</v>
      </c>
      <c r="C12" s="41">
        <v>6.3</v>
      </c>
      <c r="D12" s="41">
        <v>6.1</v>
      </c>
      <c r="E12" s="41">
        <v>5.6</v>
      </c>
      <c r="F12" s="41">
        <v>5.8</v>
      </c>
      <c r="G12" s="41">
        <v>5.7</v>
      </c>
      <c r="H12" s="41">
        <v>6.4</v>
      </c>
      <c r="I12" s="41">
        <v>6.3</v>
      </c>
      <c r="J12" s="41">
        <v>6.6</v>
      </c>
      <c r="K12" s="41">
        <v>6.1</v>
      </c>
      <c r="L12" s="41">
        <v>853</v>
      </c>
      <c r="M12" s="41">
        <v>995</v>
      </c>
      <c r="N12" s="41">
        <v>933</v>
      </c>
      <c r="O12" s="41">
        <v>937</v>
      </c>
      <c r="P12" s="41">
        <v>853</v>
      </c>
      <c r="Q12" s="41">
        <v>884</v>
      </c>
      <c r="R12" s="41">
        <v>959</v>
      </c>
      <c r="S12" s="41">
        <v>942</v>
      </c>
      <c r="T12" s="41">
        <v>995</v>
      </c>
      <c r="U12" s="41">
        <v>959</v>
      </c>
      <c r="V12" s="41" t="s">
        <v>3794</v>
      </c>
      <c r="W12" s="138" t="s">
        <v>4</v>
      </c>
      <c r="X12" s="41">
        <v>5.7</v>
      </c>
      <c r="Y12" s="41">
        <v>6.5</v>
      </c>
      <c r="Z12" s="41">
        <v>5.9</v>
      </c>
      <c r="AA12" s="41">
        <v>5.6</v>
      </c>
      <c r="AB12" s="41">
        <v>5.8</v>
      </c>
      <c r="AC12" s="41">
        <v>6</v>
      </c>
      <c r="AD12" s="41">
        <v>6.4</v>
      </c>
      <c r="AE12" s="41">
        <v>6.3</v>
      </c>
      <c r="AF12" s="41">
        <v>6.6</v>
      </c>
      <c r="AG12" s="41">
        <v>6.3</v>
      </c>
      <c r="AH12" s="41">
        <v>885</v>
      </c>
      <c r="AI12" s="41">
        <v>1027</v>
      </c>
      <c r="AJ12" s="41">
        <v>920</v>
      </c>
      <c r="AK12" s="41">
        <v>937</v>
      </c>
      <c r="AL12" s="41">
        <v>901</v>
      </c>
      <c r="AM12" s="41">
        <v>941</v>
      </c>
      <c r="AN12" s="41">
        <v>1007</v>
      </c>
      <c r="AO12" s="41">
        <v>990</v>
      </c>
      <c r="AP12" s="41">
        <v>1043</v>
      </c>
      <c r="AQ12" s="41">
        <v>991</v>
      </c>
      <c r="AR12" s="41" t="s">
        <v>3795</v>
      </c>
      <c r="AS12" s="140" t="s">
        <v>4</v>
      </c>
      <c r="AT12" s="202" t="s">
        <v>4</v>
      </c>
      <c r="AU12" s="41" t="s">
        <v>4</v>
      </c>
      <c r="AV12" s="41" t="s">
        <v>4</v>
      </c>
      <c r="AW12" s="41" t="s">
        <v>4</v>
      </c>
      <c r="AX12" s="41" t="s">
        <v>4</v>
      </c>
      <c r="AY12" s="41" t="s">
        <v>4</v>
      </c>
      <c r="AZ12" s="41" t="s">
        <v>4</v>
      </c>
      <c r="BA12" s="41" t="s">
        <v>4</v>
      </c>
      <c r="BB12" s="41" t="s">
        <v>4</v>
      </c>
      <c r="BC12" s="41" t="s">
        <v>4</v>
      </c>
      <c r="BD12" s="41" t="s">
        <v>4</v>
      </c>
      <c r="BE12" s="41" t="s">
        <v>4</v>
      </c>
      <c r="BF12" s="41" t="s">
        <v>4</v>
      </c>
      <c r="BG12" s="41" t="s">
        <v>4</v>
      </c>
      <c r="BH12" s="41" t="s">
        <v>4</v>
      </c>
      <c r="BI12" s="41" t="s">
        <v>4</v>
      </c>
      <c r="BJ12" s="41" t="s">
        <v>4</v>
      </c>
      <c r="BK12" s="41" t="s">
        <v>4</v>
      </c>
      <c r="BL12" s="41" t="s">
        <v>4</v>
      </c>
      <c r="BM12" s="41" t="s">
        <v>4</v>
      </c>
      <c r="BN12" s="41" t="s">
        <v>4</v>
      </c>
      <c r="BO12" s="140" t="s">
        <v>4</v>
      </c>
      <c r="BP12" s="202" t="s">
        <v>4</v>
      </c>
      <c r="BQ12" s="41" t="s">
        <v>4</v>
      </c>
      <c r="BR12" s="41" t="s">
        <v>4</v>
      </c>
      <c r="BS12" s="41" t="s">
        <v>4</v>
      </c>
      <c r="BT12" s="41" t="s">
        <v>4</v>
      </c>
      <c r="BU12" s="41" t="s">
        <v>4</v>
      </c>
      <c r="BV12" s="41" t="s">
        <v>4</v>
      </c>
      <c r="BW12" s="41" t="s">
        <v>4</v>
      </c>
      <c r="BX12" s="41" t="s">
        <v>4</v>
      </c>
      <c r="BY12" s="41" t="s">
        <v>4</v>
      </c>
      <c r="BZ12" s="41" t="s">
        <v>4</v>
      </c>
      <c r="CA12" s="41" t="s">
        <v>4</v>
      </c>
      <c r="CB12" s="41" t="s">
        <v>4</v>
      </c>
      <c r="CC12" s="41" t="s">
        <v>4</v>
      </c>
      <c r="CD12" s="41" t="s">
        <v>4</v>
      </c>
      <c r="CE12" s="41" t="s">
        <v>4</v>
      </c>
      <c r="CF12" s="41" t="s">
        <v>4</v>
      </c>
      <c r="CG12" s="41" t="s">
        <v>4</v>
      </c>
      <c r="CH12" s="41" t="s">
        <v>4</v>
      </c>
      <c r="CI12" s="41" t="s">
        <v>4</v>
      </c>
      <c r="CJ12" s="41" t="s">
        <v>4</v>
      </c>
      <c r="CK12" s="140" t="s">
        <v>4</v>
      </c>
      <c r="CM12" s="196"/>
    </row>
    <row r="13" spans="1:92" ht="27" customHeight="1">
      <c r="A13" s="166" t="s">
        <v>3286</v>
      </c>
      <c r="B13" s="41">
        <v>5.5</v>
      </c>
      <c r="C13" s="41">
        <v>6.3</v>
      </c>
      <c r="D13" s="41">
        <v>6.1</v>
      </c>
      <c r="E13" s="41">
        <v>5.6</v>
      </c>
      <c r="F13" s="41">
        <v>5.8</v>
      </c>
      <c r="G13" s="41">
        <v>5.7</v>
      </c>
      <c r="H13" s="41">
        <v>6.4</v>
      </c>
      <c r="I13" s="41">
        <v>6.3</v>
      </c>
      <c r="J13" s="41">
        <v>6.6</v>
      </c>
      <c r="K13" s="41">
        <v>6.1</v>
      </c>
      <c r="L13" s="41">
        <v>853</v>
      </c>
      <c r="M13" s="41">
        <v>995</v>
      </c>
      <c r="N13" s="41">
        <v>933</v>
      </c>
      <c r="O13" s="41">
        <v>937</v>
      </c>
      <c r="P13" s="41">
        <v>853</v>
      </c>
      <c r="Q13" s="41">
        <v>884</v>
      </c>
      <c r="R13" s="41">
        <v>959</v>
      </c>
      <c r="S13" s="41">
        <v>942</v>
      </c>
      <c r="T13" s="41">
        <v>995</v>
      </c>
      <c r="U13" s="41">
        <v>959</v>
      </c>
      <c r="V13" s="41" t="s">
        <v>3794</v>
      </c>
      <c r="W13" s="138" t="s">
        <v>4</v>
      </c>
      <c r="X13" s="41">
        <v>5.7</v>
      </c>
      <c r="Y13" s="41">
        <v>6.5</v>
      </c>
      <c r="Z13" s="41">
        <v>5.9</v>
      </c>
      <c r="AA13" s="41">
        <v>5.6</v>
      </c>
      <c r="AB13" s="41">
        <v>5.8</v>
      </c>
      <c r="AC13" s="41">
        <v>6</v>
      </c>
      <c r="AD13" s="41">
        <v>6.4</v>
      </c>
      <c r="AE13" s="41">
        <v>6.3</v>
      </c>
      <c r="AF13" s="41">
        <v>6.6</v>
      </c>
      <c r="AG13" s="41">
        <v>6.3</v>
      </c>
      <c r="AH13" s="41">
        <v>885</v>
      </c>
      <c r="AI13" s="41">
        <v>1027</v>
      </c>
      <c r="AJ13" s="41">
        <v>920</v>
      </c>
      <c r="AK13" s="41">
        <v>937</v>
      </c>
      <c r="AL13" s="41">
        <v>901</v>
      </c>
      <c r="AM13" s="41">
        <v>941</v>
      </c>
      <c r="AN13" s="41">
        <v>1007</v>
      </c>
      <c r="AO13" s="41">
        <v>990</v>
      </c>
      <c r="AP13" s="41">
        <v>1043</v>
      </c>
      <c r="AQ13" s="41">
        <v>991</v>
      </c>
      <c r="AR13" s="41" t="s">
        <v>3795</v>
      </c>
      <c r="AS13" s="140" t="s">
        <v>4</v>
      </c>
      <c r="AT13" s="202" t="s">
        <v>4</v>
      </c>
      <c r="AU13" s="41" t="s">
        <v>4</v>
      </c>
      <c r="AV13" s="41" t="s">
        <v>4</v>
      </c>
      <c r="AW13" s="41" t="s">
        <v>4</v>
      </c>
      <c r="AX13" s="41" t="s">
        <v>4</v>
      </c>
      <c r="AY13" s="41" t="s">
        <v>4</v>
      </c>
      <c r="AZ13" s="41" t="s">
        <v>4</v>
      </c>
      <c r="BA13" s="41" t="s">
        <v>4</v>
      </c>
      <c r="BB13" s="41" t="s">
        <v>4</v>
      </c>
      <c r="BC13" s="41" t="s">
        <v>4</v>
      </c>
      <c r="BD13" s="41" t="s">
        <v>4</v>
      </c>
      <c r="BE13" s="41" t="s">
        <v>4</v>
      </c>
      <c r="BF13" s="41" t="s">
        <v>4</v>
      </c>
      <c r="BG13" s="41" t="s">
        <v>4</v>
      </c>
      <c r="BH13" s="41" t="s">
        <v>4</v>
      </c>
      <c r="BI13" s="41" t="s">
        <v>4</v>
      </c>
      <c r="BJ13" s="41" t="s">
        <v>4</v>
      </c>
      <c r="BK13" s="41" t="s">
        <v>4</v>
      </c>
      <c r="BL13" s="41" t="s">
        <v>4</v>
      </c>
      <c r="BM13" s="41" t="s">
        <v>4</v>
      </c>
      <c r="BN13" s="41" t="s">
        <v>4</v>
      </c>
      <c r="BO13" s="140" t="s">
        <v>4</v>
      </c>
      <c r="BP13" s="202" t="s">
        <v>4</v>
      </c>
      <c r="BQ13" s="41" t="s">
        <v>4</v>
      </c>
      <c r="BR13" s="41" t="s">
        <v>4</v>
      </c>
      <c r="BS13" s="41" t="s">
        <v>4</v>
      </c>
      <c r="BT13" s="41" t="s">
        <v>4</v>
      </c>
      <c r="BU13" s="41" t="s">
        <v>4</v>
      </c>
      <c r="BV13" s="41" t="s">
        <v>4</v>
      </c>
      <c r="BW13" s="41" t="s">
        <v>4</v>
      </c>
      <c r="BX13" s="41" t="s">
        <v>4</v>
      </c>
      <c r="BY13" s="41" t="s">
        <v>4</v>
      </c>
      <c r="BZ13" s="41" t="s">
        <v>4</v>
      </c>
      <c r="CA13" s="41" t="s">
        <v>4</v>
      </c>
      <c r="CB13" s="41" t="s">
        <v>4</v>
      </c>
      <c r="CC13" s="41" t="s">
        <v>4</v>
      </c>
      <c r="CD13" s="41" t="s">
        <v>4</v>
      </c>
      <c r="CE13" s="41" t="s">
        <v>4</v>
      </c>
      <c r="CF13" s="41" t="s">
        <v>4</v>
      </c>
      <c r="CG13" s="41" t="s">
        <v>4</v>
      </c>
      <c r="CH13" s="41" t="s">
        <v>4</v>
      </c>
      <c r="CI13" s="41" t="s">
        <v>4</v>
      </c>
      <c r="CJ13" s="41" t="s">
        <v>4</v>
      </c>
      <c r="CK13" s="140" t="s">
        <v>4</v>
      </c>
      <c r="CM13" s="196"/>
    </row>
    <row r="14" spans="1:92" ht="27" customHeight="1">
      <c r="A14" s="166" t="s">
        <v>3280</v>
      </c>
      <c r="B14" s="41">
        <v>5.6</v>
      </c>
      <c r="C14" s="41">
        <v>6.4</v>
      </c>
      <c r="D14" s="41">
        <v>6.1</v>
      </c>
      <c r="E14" s="41">
        <v>5.7</v>
      </c>
      <c r="F14" s="41">
        <v>5.9</v>
      </c>
      <c r="G14" s="41">
        <v>5.8</v>
      </c>
      <c r="H14" s="41">
        <v>6.5</v>
      </c>
      <c r="I14" s="41">
        <v>6.4</v>
      </c>
      <c r="J14" s="41">
        <v>6.7</v>
      </c>
      <c r="K14" s="41">
        <v>6.2</v>
      </c>
      <c r="L14" s="41">
        <v>867</v>
      </c>
      <c r="M14" s="41">
        <v>1009</v>
      </c>
      <c r="N14" s="41">
        <v>948</v>
      </c>
      <c r="O14" s="41">
        <v>952</v>
      </c>
      <c r="P14" s="41">
        <v>866</v>
      </c>
      <c r="Q14" s="41">
        <v>899</v>
      </c>
      <c r="R14" s="41">
        <v>972</v>
      </c>
      <c r="S14" s="41">
        <v>955</v>
      </c>
      <c r="T14" s="41">
        <v>1008</v>
      </c>
      <c r="U14" s="41">
        <v>973</v>
      </c>
      <c r="V14" s="41" t="s">
        <v>3794</v>
      </c>
      <c r="W14" s="138" t="s">
        <v>4</v>
      </c>
      <c r="X14" s="41">
        <v>5.9</v>
      </c>
      <c r="Y14" s="41">
        <v>6.7</v>
      </c>
      <c r="Z14" s="41">
        <v>6.1</v>
      </c>
      <c r="AA14" s="41">
        <v>5.7</v>
      </c>
      <c r="AB14" s="41">
        <v>6</v>
      </c>
      <c r="AC14" s="41">
        <v>6.1</v>
      </c>
      <c r="AD14" s="41">
        <v>6.6</v>
      </c>
      <c r="AE14" s="41">
        <v>6.5</v>
      </c>
      <c r="AF14" s="41">
        <v>6.8</v>
      </c>
      <c r="AG14" s="41">
        <v>6.5</v>
      </c>
      <c r="AH14" s="41">
        <v>917</v>
      </c>
      <c r="AI14" s="41">
        <v>1059</v>
      </c>
      <c r="AJ14" s="41">
        <v>952</v>
      </c>
      <c r="AK14" s="41">
        <v>952</v>
      </c>
      <c r="AL14" s="41">
        <v>933</v>
      </c>
      <c r="AM14" s="41">
        <v>955</v>
      </c>
      <c r="AN14" s="41">
        <v>1039</v>
      </c>
      <c r="AO14" s="41">
        <v>1022</v>
      </c>
      <c r="AP14" s="41">
        <v>1075</v>
      </c>
      <c r="AQ14" s="41">
        <v>1023</v>
      </c>
      <c r="AR14" s="41" t="s">
        <v>3795</v>
      </c>
      <c r="AS14" s="140" t="s">
        <v>4</v>
      </c>
      <c r="AT14" s="202" t="s">
        <v>4</v>
      </c>
      <c r="AU14" s="41" t="s">
        <v>4</v>
      </c>
      <c r="AV14" s="41" t="s">
        <v>4</v>
      </c>
      <c r="AW14" s="41" t="s">
        <v>4</v>
      </c>
      <c r="AX14" s="41" t="s">
        <v>4</v>
      </c>
      <c r="AY14" s="41" t="s">
        <v>4</v>
      </c>
      <c r="AZ14" s="41" t="s">
        <v>4</v>
      </c>
      <c r="BA14" s="41" t="s">
        <v>4</v>
      </c>
      <c r="BB14" s="41" t="s">
        <v>4</v>
      </c>
      <c r="BC14" s="41" t="s">
        <v>4</v>
      </c>
      <c r="BD14" s="41" t="s">
        <v>4</v>
      </c>
      <c r="BE14" s="41" t="s">
        <v>4</v>
      </c>
      <c r="BF14" s="41" t="s">
        <v>4</v>
      </c>
      <c r="BG14" s="41" t="s">
        <v>4</v>
      </c>
      <c r="BH14" s="41" t="s">
        <v>4</v>
      </c>
      <c r="BI14" s="41" t="s">
        <v>4</v>
      </c>
      <c r="BJ14" s="41" t="s">
        <v>4</v>
      </c>
      <c r="BK14" s="41" t="s">
        <v>4</v>
      </c>
      <c r="BL14" s="41" t="s">
        <v>4</v>
      </c>
      <c r="BM14" s="41" t="s">
        <v>4</v>
      </c>
      <c r="BN14" s="41" t="s">
        <v>4</v>
      </c>
      <c r="BO14" s="140" t="s">
        <v>4</v>
      </c>
      <c r="BP14" s="202" t="s">
        <v>4</v>
      </c>
      <c r="BQ14" s="41" t="s">
        <v>4</v>
      </c>
      <c r="BR14" s="41" t="s">
        <v>4</v>
      </c>
      <c r="BS14" s="41" t="s">
        <v>4</v>
      </c>
      <c r="BT14" s="41" t="s">
        <v>4</v>
      </c>
      <c r="BU14" s="41" t="s">
        <v>4</v>
      </c>
      <c r="BV14" s="41" t="s">
        <v>4</v>
      </c>
      <c r="BW14" s="41" t="s">
        <v>4</v>
      </c>
      <c r="BX14" s="41" t="s">
        <v>4</v>
      </c>
      <c r="BY14" s="41" t="s">
        <v>4</v>
      </c>
      <c r="BZ14" s="41" t="s">
        <v>4</v>
      </c>
      <c r="CA14" s="41" t="s">
        <v>4</v>
      </c>
      <c r="CB14" s="41" t="s">
        <v>4</v>
      </c>
      <c r="CC14" s="41" t="s">
        <v>4</v>
      </c>
      <c r="CD14" s="41" t="s">
        <v>4</v>
      </c>
      <c r="CE14" s="41" t="s">
        <v>4</v>
      </c>
      <c r="CF14" s="41" t="s">
        <v>4</v>
      </c>
      <c r="CG14" s="41" t="s">
        <v>4</v>
      </c>
      <c r="CH14" s="41" t="s">
        <v>4</v>
      </c>
      <c r="CI14" s="41" t="s">
        <v>4</v>
      </c>
      <c r="CJ14" s="41" t="s">
        <v>4</v>
      </c>
      <c r="CK14" s="140" t="s">
        <v>4</v>
      </c>
      <c r="CM14" s="196"/>
    </row>
    <row r="15" spans="1:92" ht="27" customHeight="1">
      <c r="A15" s="166" t="s">
        <v>3279</v>
      </c>
      <c r="B15" s="41">
        <v>5.6</v>
      </c>
      <c r="C15" s="41">
        <v>6.4</v>
      </c>
      <c r="D15" s="41">
        <v>6.1</v>
      </c>
      <c r="E15" s="41">
        <v>5.7</v>
      </c>
      <c r="F15" s="41">
        <v>5.9</v>
      </c>
      <c r="G15" s="41">
        <v>5.8</v>
      </c>
      <c r="H15" s="41">
        <v>6.5</v>
      </c>
      <c r="I15" s="41">
        <v>6.4</v>
      </c>
      <c r="J15" s="41">
        <v>6.7</v>
      </c>
      <c r="K15" s="41">
        <v>6.2</v>
      </c>
      <c r="L15" s="41">
        <v>867</v>
      </c>
      <c r="M15" s="41">
        <v>1009</v>
      </c>
      <c r="N15" s="41">
        <v>948</v>
      </c>
      <c r="O15" s="41">
        <v>952</v>
      </c>
      <c r="P15" s="41">
        <v>866</v>
      </c>
      <c r="Q15" s="41">
        <v>899</v>
      </c>
      <c r="R15" s="41">
        <v>972</v>
      </c>
      <c r="S15" s="41">
        <v>955</v>
      </c>
      <c r="T15" s="41">
        <v>1008</v>
      </c>
      <c r="U15" s="41">
        <v>973</v>
      </c>
      <c r="V15" s="41" t="s">
        <v>3794</v>
      </c>
      <c r="W15" s="138" t="s">
        <v>4</v>
      </c>
      <c r="X15" s="41">
        <v>5.9</v>
      </c>
      <c r="Y15" s="41">
        <v>6.7</v>
      </c>
      <c r="Z15" s="41">
        <v>6.1</v>
      </c>
      <c r="AA15" s="41">
        <v>5.7</v>
      </c>
      <c r="AB15" s="41">
        <v>6</v>
      </c>
      <c r="AC15" s="41">
        <v>6.1</v>
      </c>
      <c r="AD15" s="41">
        <v>6.6</v>
      </c>
      <c r="AE15" s="41">
        <v>6.5</v>
      </c>
      <c r="AF15" s="41">
        <v>6.8</v>
      </c>
      <c r="AG15" s="41">
        <v>6.5</v>
      </c>
      <c r="AH15" s="41">
        <v>917</v>
      </c>
      <c r="AI15" s="41">
        <v>1059</v>
      </c>
      <c r="AJ15" s="41">
        <v>952</v>
      </c>
      <c r="AK15" s="41">
        <v>952</v>
      </c>
      <c r="AL15" s="41">
        <v>933</v>
      </c>
      <c r="AM15" s="41">
        <v>955</v>
      </c>
      <c r="AN15" s="41">
        <v>1039</v>
      </c>
      <c r="AO15" s="41">
        <v>1022</v>
      </c>
      <c r="AP15" s="41">
        <v>1075</v>
      </c>
      <c r="AQ15" s="41">
        <v>1023</v>
      </c>
      <c r="AR15" s="41" t="s">
        <v>3795</v>
      </c>
      <c r="AS15" s="140" t="s">
        <v>4</v>
      </c>
      <c r="AT15" s="202" t="s">
        <v>4</v>
      </c>
      <c r="AU15" s="41" t="s">
        <v>4</v>
      </c>
      <c r="AV15" s="41" t="s">
        <v>4</v>
      </c>
      <c r="AW15" s="41" t="s">
        <v>4</v>
      </c>
      <c r="AX15" s="41" t="s">
        <v>4</v>
      </c>
      <c r="AY15" s="41" t="s">
        <v>4</v>
      </c>
      <c r="AZ15" s="41" t="s">
        <v>4</v>
      </c>
      <c r="BA15" s="41" t="s">
        <v>4</v>
      </c>
      <c r="BB15" s="41" t="s">
        <v>4</v>
      </c>
      <c r="BC15" s="41" t="s">
        <v>4</v>
      </c>
      <c r="BD15" s="41" t="s">
        <v>4</v>
      </c>
      <c r="BE15" s="41" t="s">
        <v>4</v>
      </c>
      <c r="BF15" s="41" t="s">
        <v>4</v>
      </c>
      <c r="BG15" s="41" t="s">
        <v>4</v>
      </c>
      <c r="BH15" s="41" t="s">
        <v>4</v>
      </c>
      <c r="BI15" s="41" t="s">
        <v>4</v>
      </c>
      <c r="BJ15" s="41" t="s">
        <v>4</v>
      </c>
      <c r="BK15" s="41" t="s">
        <v>4</v>
      </c>
      <c r="BL15" s="41" t="s">
        <v>4</v>
      </c>
      <c r="BM15" s="41" t="s">
        <v>4</v>
      </c>
      <c r="BN15" s="41" t="s">
        <v>4</v>
      </c>
      <c r="BO15" s="140" t="s">
        <v>4</v>
      </c>
      <c r="BP15" s="202" t="s">
        <v>4</v>
      </c>
      <c r="BQ15" s="41" t="s">
        <v>4</v>
      </c>
      <c r="BR15" s="41" t="s">
        <v>4</v>
      </c>
      <c r="BS15" s="41" t="s">
        <v>4</v>
      </c>
      <c r="BT15" s="41" t="s">
        <v>4</v>
      </c>
      <c r="BU15" s="41" t="s">
        <v>4</v>
      </c>
      <c r="BV15" s="41" t="s">
        <v>4</v>
      </c>
      <c r="BW15" s="41" t="s">
        <v>4</v>
      </c>
      <c r="BX15" s="41" t="s">
        <v>4</v>
      </c>
      <c r="BY15" s="41" t="s">
        <v>4</v>
      </c>
      <c r="BZ15" s="41" t="s">
        <v>4</v>
      </c>
      <c r="CA15" s="41" t="s">
        <v>4</v>
      </c>
      <c r="CB15" s="41" t="s">
        <v>4</v>
      </c>
      <c r="CC15" s="41" t="s">
        <v>4</v>
      </c>
      <c r="CD15" s="41" t="s">
        <v>4</v>
      </c>
      <c r="CE15" s="41" t="s">
        <v>4</v>
      </c>
      <c r="CF15" s="41" t="s">
        <v>4</v>
      </c>
      <c r="CG15" s="41" t="s">
        <v>4</v>
      </c>
      <c r="CH15" s="41" t="s">
        <v>4</v>
      </c>
      <c r="CI15" s="41" t="s">
        <v>4</v>
      </c>
      <c r="CJ15" s="41" t="s">
        <v>4</v>
      </c>
      <c r="CK15" s="140" t="s">
        <v>4</v>
      </c>
      <c r="CM15" s="196"/>
    </row>
    <row r="16" spans="1:92" ht="27" customHeight="1">
      <c r="A16" s="166" t="s">
        <v>3281</v>
      </c>
      <c r="B16" s="41">
        <v>5.6</v>
      </c>
      <c r="C16" s="41">
        <v>6.4</v>
      </c>
      <c r="D16" s="41">
        <v>6.1</v>
      </c>
      <c r="E16" s="41">
        <v>5.7</v>
      </c>
      <c r="F16" s="41">
        <v>5.9</v>
      </c>
      <c r="G16" s="41">
        <v>5.8</v>
      </c>
      <c r="H16" s="41">
        <v>6.5</v>
      </c>
      <c r="I16" s="41">
        <v>6.4</v>
      </c>
      <c r="J16" s="41">
        <v>6.7</v>
      </c>
      <c r="K16" s="41">
        <v>6.2</v>
      </c>
      <c r="L16" s="41">
        <v>867</v>
      </c>
      <c r="M16" s="41">
        <v>1009</v>
      </c>
      <c r="N16" s="41">
        <v>948</v>
      </c>
      <c r="O16" s="41">
        <v>952</v>
      </c>
      <c r="P16" s="41">
        <v>866</v>
      </c>
      <c r="Q16" s="41">
        <v>899</v>
      </c>
      <c r="R16" s="41">
        <v>972</v>
      </c>
      <c r="S16" s="41">
        <v>955</v>
      </c>
      <c r="T16" s="41">
        <v>1008</v>
      </c>
      <c r="U16" s="41">
        <v>973</v>
      </c>
      <c r="V16" s="41" t="s">
        <v>3794</v>
      </c>
      <c r="W16" s="138" t="s">
        <v>4</v>
      </c>
      <c r="X16" s="41">
        <v>5.9</v>
      </c>
      <c r="Y16" s="41">
        <v>6.7</v>
      </c>
      <c r="Z16" s="41">
        <v>6.1</v>
      </c>
      <c r="AA16" s="41">
        <v>5.7</v>
      </c>
      <c r="AB16" s="41">
        <v>6</v>
      </c>
      <c r="AC16" s="41">
        <v>6.1</v>
      </c>
      <c r="AD16" s="41">
        <v>6.6</v>
      </c>
      <c r="AE16" s="41">
        <v>6.5</v>
      </c>
      <c r="AF16" s="41">
        <v>6.8</v>
      </c>
      <c r="AG16" s="41">
        <v>6.5</v>
      </c>
      <c r="AH16" s="41">
        <v>917</v>
      </c>
      <c r="AI16" s="41">
        <v>1059</v>
      </c>
      <c r="AJ16" s="41">
        <v>952</v>
      </c>
      <c r="AK16" s="41">
        <v>952</v>
      </c>
      <c r="AL16" s="41">
        <v>933</v>
      </c>
      <c r="AM16" s="41">
        <v>955</v>
      </c>
      <c r="AN16" s="41">
        <v>1039</v>
      </c>
      <c r="AO16" s="41">
        <v>1022</v>
      </c>
      <c r="AP16" s="41">
        <v>1075</v>
      </c>
      <c r="AQ16" s="41">
        <v>1023</v>
      </c>
      <c r="AR16" s="41" t="s">
        <v>3795</v>
      </c>
      <c r="AS16" s="140" t="s">
        <v>4</v>
      </c>
      <c r="AT16" s="202" t="s">
        <v>4</v>
      </c>
      <c r="AU16" s="41" t="s">
        <v>4</v>
      </c>
      <c r="AV16" s="41" t="s">
        <v>4</v>
      </c>
      <c r="AW16" s="41" t="s">
        <v>4</v>
      </c>
      <c r="AX16" s="41" t="s">
        <v>4</v>
      </c>
      <c r="AY16" s="41" t="s">
        <v>4</v>
      </c>
      <c r="AZ16" s="41" t="s">
        <v>4</v>
      </c>
      <c r="BA16" s="41" t="s">
        <v>4</v>
      </c>
      <c r="BB16" s="41" t="s">
        <v>4</v>
      </c>
      <c r="BC16" s="41" t="s">
        <v>4</v>
      </c>
      <c r="BD16" s="41" t="s">
        <v>4</v>
      </c>
      <c r="BE16" s="41" t="s">
        <v>4</v>
      </c>
      <c r="BF16" s="41" t="s">
        <v>4</v>
      </c>
      <c r="BG16" s="41" t="s">
        <v>4</v>
      </c>
      <c r="BH16" s="41" t="s">
        <v>4</v>
      </c>
      <c r="BI16" s="41" t="s">
        <v>4</v>
      </c>
      <c r="BJ16" s="41" t="s">
        <v>4</v>
      </c>
      <c r="BK16" s="41" t="s">
        <v>4</v>
      </c>
      <c r="BL16" s="41" t="s">
        <v>4</v>
      </c>
      <c r="BM16" s="41" t="s">
        <v>4</v>
      </c>
      <c r="BN16" s="41" t="s">
        <v>4</v>
      </c>
      <c r="BO16" s="140" t="s">
        <v>4</v>
      </c>
      <c r="BP16" s="202" t="s">
        <v>4</v>
      </c>
      <c r="BQ16" s="41" t="s">
        <v>4</v>
      </c>
      <c r="BR16" s="41" t="s">
        <v>4</v>
      </c>
      <c r="BS16" s="41" t="s">
        <v>4</v>
      </c>
      <c r="BT16" s="41" t="s">
        <v>4</v>
      </c>
      <c r="BU16" s="41" t="s">
        <v>4</v>
      </c>
      <c r="BV16" s="41" t="s">
        <v>4</v>
      </c>
      <c r="BW16" s="41" t="s">
        <v>4</v>
      </c>
      <c r="BX16" s="41" t="s">
        <v>4</v>
      </c>
      <c r="BY16" s="41" t="s">
        <v>4</v>
      </c>
      <c r="BZ16" s="41" t="s">
        <v>4</v>
      </c>
      <c r="CA16" s="41" t="s">
        <v>4</v>
      </c>
      <c r="CB16" s="41" t="s">
        <v>4</v>
      </c>
      <c r="CC16" s="41" t="s">
        <v>4</v>
      </c>
      <c r="CD16" s="41" t="s">
        <v>4</v>
      </c>
      <c r="CE16" s="41" t="s">
        <v>4</v>
      </c>
      <c r="CF16" s="41" t="s">
        <v>4</v>
      </c>
      <c r="CG16" s="41" t="s">
        <v>4</v>
      </c>
      <c r="CH16" s="41" t="s">
        <v>4</v>
      </c>
      <c r="CI16" s="41" t="s">
        <v>4</v>
      </c>
      <c r="CJ16" s="41" t="s">
        <v>4</v>
      </c>
      <c r="CK16" s="140" t="s">
        <v>4</v>
      </c>
      <c r="CM16" s="196"/>
    </row>
    <row r="17" spans="1:89" s="196" customFormat="1" ht="27" customHeight="1">
      <c r="A17" s="166" t="s">
        <v>3405</v>
      </c>
      <c r="B17" s="41">
        <v>5.6</v>
      </c>
      <c r="C17" s="41">
        <v>6.4</v>
      </c>
      <c r="D17" s="41">
        <v>6.1</v>
      </c>
      <c r="E17" s="41">
        <v>5.6</v>
      </c>
      <c r="F17" s="41">
        <v>5.9</v>
      </c>
      <c r="G17" s="41">
        <v>5.7</v>
      </c>
      <c r="H17" s="41">
        <v>6.5</v>
      </c>
      <c r="I17" s="41">
        <v>6.4</v>
      </c>
      <c r="J17" s="41">
        <v>6.7</v>
      </c>
      <c r="K17" s="41">
        <v>6.2</v>
      </c>
      <c r="L17" s="41">
        <v>871</v>
      </c>
      <c r="M17" s="41">
        <v>1013</v>
      </c>
      <c r="N17" s="41">
        <v>933</v>
      </c>
      <c r="O17" s="41">
        <v>937</v>
      </c>
      <c r="P17" s="41">
        <v>870</v>
      </c>
      <c r="Q17" s="41">
        <v>884</v>
      </c>
      <c r="R17" s="41">
        <v>976</v>
      </c>
      <c r="S17" s="41">
        <v>959</v>
      </c>
      <c r="T17" s="41">
        <v>1012</v>
      </c>
      <c r="U17" s="41">
        <v>977</v>
      </c>
      <c r="V17" s="41" t="s">
        <v>3794</v>
      </c>
      <c r="W17" s="138" t="s">
        <v>4</v>
      </c>
      <c r="X17" s="41">
        <v>5.8</v>
      </c>
      <c r="Y17" s="41">
        <v>6.6</v>
      </c>
      <c r="Z17" s="41">
        <v>6</v>
      </c>
      <c r="AA17" s="41">
        <v>5.6</v>
      </c>
      <c r="AB17" s="41">
        <v>5.9</v>
      </c>
      <c r="AC17" s="41">
        <v>6</v>
      </c>
      <c r="AD17" s="41">
        <v>6.5</v>
      </c>
      <c r="AE17" s="41">
        <v>6.4</v>
      </c>
      <c r="AF17" s="41">
        <v>6.7</v>
      </c>
      <c r="AG17" s="41">
        <v>6.4</v>
      </c>
      <c r="AH17" s="41">
        <v>903</v>
      </c>
      <c r="AI17" s="41">
        <v>1045</v>
      </c>
      <c r="AJ17" s="41">
        <v>938</v>
      </c>
      <c r="AK17" s="41">
        <v>937</v>
      </c>
      <c r="AL17" s="41">
        <v>919</v>
      </c>
      <c r="AM17" s="41">
        <v>941</v>
      </c>
      <c r="AN17" s="41">
        <v>1025</v>
      </c>
      <c r="AO17" s="41">
        <v>1008</v>
      </c>
      <c r="AP17" s="41">
        <v>1061</v>
      </c>
      <c r="AQ17" s="41">
        <v>1009</v>
      </c>
      <c r="AR17" s="41" t="s">
        <v>3795</v>
      </c>
      <c r="AS17" s="140" t="s">
        <v>4</v>
      </c>
      <c r="AT17" s="202" t="s">
        <v>4</v>
      </c>
      <c r="AU17" s="41" t="s">
        <v>4</v>
      </c>
      <c r="AV17" s="41" t="s">
        <v>4</v>
      </c>
      <c r="AW17" s="41" t="s">
        <v>4</v>
      </c>
      <c r="AX17" s="41" t="s">
        <v>4</v>
      </c>
      <c r="AY17" s="41" t="s">
        <v>4</v>
      </c>
      <c r="AZ17" s="41" t="s">
        <v>4</v>
      </c>
      <c r="BA17" s="41" t="s">
        <v>4</v>
      </c>
      <c r="BB17" s="41" t="s">
        <v>4</v>
      </c>
      <c r="BC17" s="41" t="s">
        <v>4</v>
      </c>
      <c r="BD17" s="41" t="s">
        <v>4</v>
      </c>
      <c r="BE17" s="41" t="s">
        <v>4</v>
      </c>
      <c r="BF17" s="41" t="s">
        <v>4</v>
      </c>
      <c r="BG17" s="41" t="s">
        <v>4</v>
      </c>
      <c r="BH17" s="41" t="s">
        <v>4</v>
      </c>
      <c r="BI17" s="41" t="s">
        <v>4</v>
      </c>
      <c r="BJ17" s="41" t="s">
        <v>4</v>
      </c>
      <c r="BK17" s="41" t="s">
        <v>4</v>
      </c>
      <c r="BL17" s="41" t="s">
        <v>4</v>
      </c>
      <c r="BM17" s="41" t="s">
        <v>4</v>
      </c>
      <c r="BN17" s="41" t="s">
        <v>4</v>
      </c>
      <c r="BO17" s="140" t="s">
        <v>4</v>
      </c>
      <c r="BP17" s="202" t="s">
        <v>4</v>
      </c>
      <c r="BQ17" s="41" t="s">
        <v>4</v>
      </c>
      <c r="BR17" s="41" t="s">
        <v>4</v>
      </c>
      <c r="BS17" s="41" t="s">
        <v>4</v>
      </c>
      <c r="BT17" s="41" t="s">
        <v>4</v>
      </c>
      <c r="BU17" s="41" t="s">
        <v>4</v>
      </c>
      <c r="BV17" s="41" t="s">
        <v>4</v>
      </c>
      <c r="BW17" s="41" t="s">
        <v>4</v>
      </c>
      <c r="BX17" s="41" t="s">
        <v>4</v>
      </c>
      <c r="BY17" s="41" t="s">
        <v>4</v>
      </c>
      <c r="BZ17" s="41" t="s">
        <v>4</v>
      </c>
      <c r="CA17" s="41" t="s">
        <v>4</v>
      </c>
      <c r="CB17" s="41" t="s">
        <v>4</v>
      </c>
      <c r="CC17" s="41" t="s">
        <v>4</v>
      </c>
      <c r="CD17" s="41" t="s">
        <v>4</v>
      </c>
      <c r="CE17" s="41" t="s">
        <v>4</v>
      </c>
      <c r="CF17" s="41" t="s">
        <v>4</v>
      </c>
      <c r="CG17" s="41" t="s">
        <v>4</v>
      </c>
      <c r="CH17" s="41" t="s">
        <v>4</v>
      </c>
      <c r="CI17" s="41" t="s">
        <v>4</v>
      </c>
      <c r="CJ17" s="41" t="s">
        <v>4</v>
      </c>
      <c r="CK17" s="140" t="s">
        <v>4</v>
      </c>
    </row>
    <row r="18" spans="1:89" s="196" customFormat="1" ht="27" customHeight="1">
      <c r="A18" s="166" t="s">
        <v>3283</v>
      </c>
      <c r="B18" s="41">
        <v>5.6</v>
      </c>
      <c r="C18" s="41">
        <v>6.4</v>
      </c>
      <c r="D18" s="41">
        <v>6.1</v>
      </c>
      <c r="E18" s="41">
        <v>5.6</v>
      </c>
      <c r="F18" s="41">
        <v>5.9</v>
      </c>
      <c r="G18" s="41">
        <v>5.7</v>
      </c>
      <c r="H18" s="41">
        <v>6.5</v>
      </c>
      <c r="I18" s="41">
        <v>6.4</v>
      </c>
      <c r="J18" s="41">
        <v>6.7</v>
      </c>
      <c r="K18" s="41">
        <v>6.2</v>
      </c>
      <c r="L18" s="41">
        <v>871</v>
      </c>
      <c r="M18" s="41">
        <v>1013</v>
      </c>
      <c r="N18" s="41">
        <v>933</v>
      </c>
      <c r="O18" s="41">
        <v>937</v>
      </c>
      <c r="P18" s="41">
        <v>870</v>
      </c>
      <c r="Q18" s="41">
        <v>884</v>
      </c>
      <c r="R18" s="41">
        <v>976</v>
      </c>
      <c r="S18" s="41">
        <v>959</v>
      </c>
      <c r="T18" s="41">
        <v>1012</v>
      </c>
      <c r="U18" s="41">
        <v>977</v>
      </c>
      <c r="V18" s="41" t="s">
        <v>3794</v>
      </c>
      <c r="W18" s="138" t="s">
        <v>4</v>
      </c>
      <c r="X18" s="41">
        <v>5.8</v>
      </c>
      <c r="Y18" s="41">
        <v>6.6</v>
      </c>
      <c r="Z18" s="41">
        <v>6</v>
      </c>
      <c r="AA18" s="41">
        <v>5.6</v>
      </c>
      <c r="AB18" s="41">
        <v>6</v>
      </c>
      <c r="AC18" s="41">
        <v>6</v>
      </c>
      <c r="AD18" s="41">
        <v>6.6</v>
      </c>
      <c r="AE18" s="41">
        <v>6.5</v>
      </c>
      <c r="AF18" s="41">
        <v>6.8</v>
      </c>
      <c r="AG18" s="41">
        <v>6.4</v>
      </c>
      <c r="AH18" s="41">
        <v>903</v>
      </c>
      <c r="AI18" s="41">
        <v>1045</v>
      </c>
      <c r="AJ18" s="41">
        <v>938</v>
      </c>
      <c r="AK18" s="41">
        <v>937</v>
      </c>
      <c r="AL18" s="41">
        <v>933</v>
      </c>
      <c r="AM18" s="41">
        <v>941</v>
      </c>
      <c r="AN18" s="41">
        <v>1039</v>
      </c>
      <c r="AO18" s="41">
        <v>1022</v>
      </c>
      <c r="AP18" s="41">
        <v>1075</v>
      </c>
      <c r="AQ18" s="41">
        <v>1009</v>
      </c>
      <c r="AR18" s="41" t="s">
        <v>3795</v>
      </c>
      <c r="AS18" s="140" t="s">
        <v>4</v>
      </c>
      <c r="AT18" s="202" t="s">
        <v>4</v>
      </c>
      <c r="AU18" s="41" t="s">
        <v>4</v>
      </c>
      <c r="AV18" s="41" t="s">
        <v>4</v>
      </c>
      <c r="AW18" s="41" t="s">
        <v>4</v>
      </c>
      <c r="AX18" s="41" t="s">
        <v>4</v>
      </c>
      <c r="AY18" s="41" t="s">
        <v>4</v>
      </c>
      <c r="AZ18" s="41" t="s">
        <v>4</v>
      </c>
      <c r="BA18" s="41" t="s">
        <v>4</v>
      </c>
      <c r="BB18" s="41" t="s">
        <v>4</v>
      </c>
      <c r="BC18" s="41" t="s">
        <v>4</v>
      </c>
      <c r="BD18" s="41" t="s">
        <v>4</v>
      </c>
      <c r="BE18" s="41" t="s">
        <v>4</v>
      </c>
      <c r="BF18" s="41" t="s">
        <v>4</v>
      </c>
      <c r="BG18" s="41" t="s">
        <v>4</v>
      </c>
      <c r="BH18" s="41" t="s">
        <v>4</v>
      </c>
      <c r="BI18" s="41" t="s">
        <v>4</v>
      </c>
      <c r="BJ18" s="41" t="s">
        <v>4</v>
      </c>
      <c r="BK18" s="41" t="s">
        <v>4</v>
      </c>
      <c r="BL18" s="41" t="s">
        <v>4</v>
      </c>
      <c r="BM18" s="41" t="s">
        <v>4</v>
      </c>
      <c r="BN18" s="41" t="s">
        <v>4</v>
      </c>
      <c r="BO18" s="140" t="s">
        <v>4</v>
      </c>
      <c r="BP18" s="202" t="s">
        <v>4</v>
      </c>
      <c r="BQ18" s="41" t="s">
        <v>4</v>
      </c>
      <c r="BR18" s="41" t="s">
        <v>4</v>
      </c>
      <c r="BS18" s="41" t="s">
        <v>4</v>
      </c>
      <c r="BT18" s="41" t="s">
        <v>4</v>
      </c>
      <c r="BU18" s="41" t="s">
        <v>4</v>
      </c>
      <c r="BV18" s="41" t="s">
        <v>4</v>
      </c>
      <c r="BW18" s="41" t="s">
        <v>4</v>
      </c>
      <c r="BX18" s="41" t="s">
        <v>4</v>
      </c>
      <c r="BY18" s="41" t="s">
        <v>4</v>
      </c>
      <c r="BZ18" s="41" t="s">
        <v>4</v>
      </c>
      <c r="CA18" s="41" t="s">
        <v>4</v>
      </c>
      <c r="CB18" s="41" t="s">
        <v>4</v>
      </c>
      <c r="CC18" s="41" t="s">
        <v>4</v>
      </c>
      <c r="CD18" s="41" t="s">
        <v>4</v>
      </c>
      <c r="CE18" s="41" t="s">
        <v>4</v>
      </c>
      <c r="CF18" s="41" t="s">
        <v>4</v>
      </c>
      <c r="CG18" s="41" t="s">
        <v>4</v>
      </c>
      <c r="CH18" s="41" t="s">
        <v>4</v>
      </c>
      <c r="CI18" s="41" t="s">
        <v>4</v>
      </c>
      <c r="CJ18" s="41" t="s">
        <v>4</v>
      </c>
      <c r="CK18" s="140" t="s">
        <v>4</v>
      </c>
    </row>
    <row r="19" spans="1:89" s="196" customFormat="1" ht="27" customHeight="1">
      <c r="A19" s="166" t="s">
        <v>3282</v>
      </c>
      <c r="B19" s="41">
        <v>5.6</v>
      </c>
      <c r="C19" s="41">
        <v>6.4</v>
      </c>
      <c r="D19" s="41">
        <v>6.1</v>
      </c>
      <c r="E19" s="41">
        <v>5.6</v>
      </c>
      <c r="F19" s="41">
        <v>5.9</v>
      </c>
      <c r="G19" s="41">
        <v>5.7</v>
      </c>
      <c r="H19" s="41">
        <v>6.5</v>
      </c>
      <c r="I19" s="41">
        <v>6.4</v>
      </c>
      <c r="J19" s="41">
        <v>6.7</v>
      </c>
      <c r="K19" s="41">
        <v>6.2</v>
      </c>
      <c r="L19" s="41">
        <v>871</v>
      </c>
      <c r="M19" s="41">
        <v>1013</v>
      </c>
      <c r="N19" s="41">
        <v>933</v>
      </c>
      <c r="O19" s="41">
        <v>937</v>
      </c>
      <c r="P19" s="41">
        <v>870</v>
      </c>
      <c r="Q19" s="41">
        <v>884</v>
      </c>
      <c r="R19" s="41">
        <v>976</v>
      </c>
      <c r="S19" s="41">
        <v>959</v>
      </c>
      <c r="T19" s="41">
        <v>1012</v>
      </c>
      <c r="U19" s="41">
        <v>977</v>
      </c>
      <c r="V19" s="41" t="s">
        <v>3794</v>
      </c>
      <c r="W19" s="138" t="s">
        <v>4</v>
      </c>
      <c r="X19" s="41">
        <v>5.8</v>
      </c>
      <c r="Y19" s="41">
        <v>6.6</v>
      </c>
      <c r="Z19" s="41">
        <v>6</v>
      </c>
      <c r="AA19" s="41">
        <v>5.6</v>
      </c>
      <c r="AB19" s="41">
        <v>6</v>
      </c>
      <c r="AC19" s="41">
        <v>6</v>
      </c>
      <c r="AD19" s="41">
        <v>6.6</v>
      </c>
      <c r="AE19" s="41">
        <v>6.5</v>
      </c>
      <c r="AF19" s="41">
        <v>6.8</v>
      </c>
      <c r="AG19" s="41">
        <v>6.4</v>
      </c>
      <c r="AH19" s="41">
        <v>903</v>
      </c>
      <c r="AI19" s="41">
        <v>1045</v>
      </c>
      <c r="AJ19" s="41">
        <v>938</v>
      </c>
      <c r="AK19" s="41">
        <v>937</v>
      </c>
      <c r="AL19" s="41">
        <v>933</v>
      </c>
      <c r="AM19" s="41">
        <v>941</v>
      </c>
      <c r="AN19" s="41">
        <v>1039</v>
      </c>
      <c r="AO19" s="41">
        <v>1022</v>
      </c>
      <c r="AP19" s="41">
        <v>1075</v>
      </c>
      <c r="AQ19" s="41">
        <v>1009</v>
      </c>
      <c r="AR19" s="41" t="s">
        <v>3795</v>
      </c>
      <c r="AS19" s="140" t="s">
        <v>4</v>
      </c>
      <c r="AT19" s="202" t="s">
        <v>4</v>
      </c>
      <c r="AU19" s="41" t="s">
        <v>4</v>
      </c>
      <c r="AV19" s="41" t="s">
        <v>4</v>
      </c>
      <c r="AW19" s="41" t="s">
        <v>4</v>
      </c>
      <c r="AX19" s="41" t="s">
        <v>4</v>
      </c>
      <c r="AY19" s="41" t="s">
        <v>4</v>
      </c>
      <c r="AZ19" s="41" t="s">
        <v>4</v>
      </c>
      <c r="BA19" s="41" t="s">
        <v>4</v>
      </c>
      <c r="BB19" s="41" t="s">
        <v>4</v>
      </c>
      <c r="BC19" s="41" t="s">
        <v>4</v>
      </c>
      <c r="BD19" s="41" t="s">
        <v>4</v>
      </c>
      <c r="BE19" s="41" t="s">
        <v>4</v>
      </c>
      <c r="BF19" s="41" t="s">
        <v>4</v>
      </c>
      <c r="BG19" s="41" t="s">
        <v>4</v>
      </c>
      <c r="BH19" s="41" t="s">
        <v>4</v>
      </c>
      <c r="BI19" s="41" t="s">
        <v>4</v>
      </c>
      <c r="BJ19" s="41" t="s">
        <v>4</v>
      </c>
      <c r="BK19" s="41" t="s">
        <v>4</v>
      </c>
      <c r="BL19" s="41" t="s">
        <v>4</v>
      </c>
      <c r="BM19" s="41" t="s">
        <v>4</v>
      </c>
      <c r="BN19" s="41" t="s">
        <v>4</v>
      </c>
      <c r="BO19" s="140" t="s">
        <v>4</v>
      </c>
      <c r="BP19" s="202" t="s">
        <v>4</v>
      </c>
      <c r="BQ19" s="41" t="s">
        <v>4</v>
      </c>
      <c r="BR19" s="41" t="s">
        <v>4</v>
      </c>
      <c r="BS19" s="41" t="s">
        <v>4</v>
      </c>
      <c r="BT19" s="41" t="s">
        <v>4</v>
      </c>
      <c r="BU19" s="41" t="s">
        <v>4</v>
      </c>
      <c r="BV19" s="41" t="s">
        <v>4</v>
      </c>
      <c r="BW19" s="41" t="s">
        <v>4</v>
      </c>
      <c r="BX19" s="41" t="s">
        <v>4</v>
      </c>
      <c r="BY19" s="41" t="s">
        <v>4</v>
      </c>
      <c r="BZ19" s="41" t="s">
        <v>4</v>
      </c>
      <c r="CA19" s="41" t="s">
        <v>4</v>
      </c>
      <c r="CB19" s="41" t="s">
        <v>4</v>
      </c>
      <c r="CC19" s="41" t="s">
        <v>4</v>
      </c>
      <c r="CD19" s="41" t="s">
        <v>4</v>
      </c>
      <c r="CE19" s="41" t="s">
        <v>4</v>
      </c>
      <c r="CF19" s="41" t="s">
        <v>4</v>
      </c>
      <c r="CG19" s="41" t="s">
        <v>4</v>
      </c>
      <c r="CH19" s="41" t="s">
        <v>4</v>
      </c>
      <c r="CI19" s="41" t="s">
        <v>4</v>
      </c>
      <c r="CJ19" s="41" t="s">
        <v>4</v>
      </c>
      <c r="CK19" s="140" t="s">
        <v>4</v>
      </c>
    </row>
    <row r="20" spans="1:89" s="196" customFormat="1" ht="27" customHeight="1">
      <c r="A20" s="166" t="s">
        <v>3269</v>
      </c>
      <c r="B20" s="41">
        <v>5.7</v>
      </c>
      <c r="C20" s="41">
        <v>6.5</v>
      </c>
      <c r="D20" s="41">
        <v>6.1</v>
      </c>
      <c r="E20" s="41">
        <v>5.7</v>
      </c>
      <c r="F20" s="41">
        <v>5.9</v>
      </c>
      <c r="G20" s="41">
        <v>5.8</v>
      </c>
      <c r="H20" s="41">
        <v>6.5</v>
      </c>
      <c r="I20" s="41">
        <v>6.4</v>
      </c>
      <c r="J20" s="41">
        <v>6.7</v>
      </c>
      <c r="K20" s="41">
        <v>6.3</v>
      </c>
      <c r="L20" s="41">
        <v>885</v>
      </c>
      <c r="M20" s="41">
        <v>1027</v>
      </c>
      <c r="N20" s="41">
        <v>948</v>
      </c>
      <c r="O20" s="41">
        <v>952</v>
      </c>
      <c r="P20" s="41">
        <v>866</v>
      </c>
      <c r="Q20" s="41">
        <v>899</v>
      </c>
      <c r="R20" s="41">
        <v>972</v>
      </c>
      <c r="S20" s="41">
        <v>955</v>
      </c>
      <c r="T20" s="41">
        <v>1008</v>
      </c>
      <c r="U20" s="41">
        <v>991</v>
      </c>
      <c r="V20" s="41" t="s">
        <v>3794</v>
      </c>
      <c r="W20" s="138" t="s">
        <v>4</v>
      </c>
      <c r="X20" s="41">
        <v>5.9</v>
      </c>
      <c r="Y20" s="41">
        <v>6.7</v>
      </c>
      <c r="Z20" s="41">
        <v>6.1</v>
      </c>
      <c r="AA20" s="41">
        <v>5.7</v>
      </c>
      <c r="AB20" s="41">
        <v>6</v>
      </c>
      <c r="AC20" s="41">
        <v>6.1</v>
      </c>
      <c r="AD20" s="41">
        <v>6.6</v>
      </c>
      <c r="AE20" s="41">
        <v>6.5</v>
      </c>
      <c r="AF20" s="41">
        <v>6.8</v>
      </c>
      <c r="AG20" s="41">
        <v>6.5</v>
      </c>
      <c r="AH20" s="41">
        <v>917</v>
      </c>
      <c r="AI20" s="41">
        <v>1059</v>
      </c>
      <c r="AJ20" s="41">
        <v>952</v>
      </c>
      <c r="AK20" s="41">
        <v>952</v>
      </c>
      <c r="AL20" s="41">
        <v>933</v>
      </c>
      <c r="AM20" s="41">
        <v>955</v>
      </c>
      <c r="AN20" s="41">
        <v>1039</v>
      </c>
      <c r="AO20" s="41">
        <v>1022</v>
      </c>
      <c r="AP20" s="41">
        <v>1075</v>
      </c>
      <c r="AQ20" s="41">
        <v>1023</v>
      </c>
      <c r="AR20" s="41" t="s">
        <v>3795</v>
      </c>
      <c r="AS20" s="140" t="s">
        <v>4</v>
      </c>
      <c r="AT20" s="202" t="s">
        <v>4</v>
      </c>
      <c r="AU20" s="41" t="s">
        <v>4</v>
      </c>
      <c r="AV20" s="41" t="s">
        <v>4</v>
      </c>
      <c r="AW20" s="41" t="s">
        <v>4</v>
      </c>
      <c r="AX20" s="41" t="s">
        <v>4</v>
      </c>
      <c r="AY20" s="41" t="s">
        <v>4</v>
      </c>
      <c r="AZ20" s="41" t="s">
        <v>4</v>
      </c>
      <c r="BA20" s="41" t="s">
        <v>4</v>
      </c>
      <c r="BB20" s="41" t="s">
        <v>4</v>
      </c>
      <c r="BC20" s="41" t="s">
        <v>4</v>
      </c>
      <c r="BD20" s="41" t="s">
        <v>4</v>
      </c>
      <c r="BE20" s="41" t="s">
        <v>4</v>
      </c>
      <c r="BF20" s="41" t="s">
        <v>4</v>
      </c>
      <c r="BG20" s="41" t="s">
        <v>4</v>
      </c>
      <c r="BH20" s="41" t="s">
        <v>4</v>
      </c>
      <c r="BI20" s="41" t="s">
        <v>4</v>
      </c>
      <c r="BJ20" s="41" t="s">
        <v>4</v>
      </c>
      <c r="BK20" s="41" t="s">
        <v>4</v>
      </c>
      <c r="BL20" s="41" t="s">
        <v>4</v>
      </c>
      <c r="BM20" s="41" t="s">
        <v>4</v>
      </c>
      <c r="BN20" s="41" t="s">
        <v>4</v>
      </c>
      <c r="BO20" s="140" t="s">
        <v>4</v>
      </c>
      <c r="BP20" s="202" t="s">
        <v>4</v>
      </c>
      <c r="BQ20" s="41" t="s">
        <v>4</v>
      </c>
      <c r="BR20" s="41" t="s">
        <v>4</v>
      </c>
      <c r="BS20" s="41" t="s">
        <v>4</v>
      </c>
      <c r="BT20" s="41" t="s">
        <v>4</v>
      </c>
      <c r="BU20" s="41" t="s">
        <v>4</v>
      </c>
      <c r="BV20" s="41" t="s">
        <v>4</v>
      </c>
      <c r="BW20" s="41" t="s">
        <v>4</v>
      </c>
      <c r="BX20" s="41" t="s">
        <v>4</v>
      </c>
      <c r="BY20" s="41" t="s">
        <v>4</v>
      </c>
      <c r="BZ20" s="41" t="s">
        <v>4</v>
      </c>
      <c r="CA20" s="41" t="s">
        <v>4</v>
      </c>
      <c r="CB20" s="41" t="s">
        <v>4</v>
      </c>
      <c r="CC20" s="41" t="s">
        <v>4</v>
      </c>
      <c r="CD20" s="41" t="s">
        <v>4</v>
      </c>
      <c r="CE20" s="41" t="s">
        <v>4</v>
      </c>
      <c r="CF20" s="41" t="s">
        <v>4</v>
      </c>
      <c r="CG20" s="41" t="s">
        <v>4</v>
      </c>
      <c r="CH20" s="41" t="s">
        <v>4</v>
      </c>
      <c r="CI20" s="41" t="s">
        <v>4</v>
      </c>
      <c r="CJ20" s="41" t="s">
        <v>4</v>
      </c>
      <c r="CK20" s="140" t="s">
        <v>4</v>
      </c>
    </row>
    <row r="21" spans="1:89" s="196" customFormat="1" ht="27" customHeight="1">
      <c r="A21" s="166" t="s">
        <v>3271</v>
      </c>
      <c r="B21" s="41">
        <v>5.7</v>
      </c>
      <c r="C21" s="41">
        <v>6.5</v>
      </c>
      <c r="D21" s="41">
        <v>6.1</v>
      </c>
      <c r="E21" s="41">
        <v>5.7</v>
      </c>
      <c r="F21" s="41">
        <v>5.9</v>
      </c>
      <c r="G21" s="41">
        <v>5.8</v>
      </c>
      <c r="H21" s="41">
        <v>6.5</v>
      </c>
      <c r="I21" s="41">
        <v>6.4</v>
      </c>
      <c r="J21" s="41">
        <v>6.7</v>
      </c>
      <c r="K21" s="41">
        <v>6.3</v>
      </c>
      <c r="L21" s="41">
        <v>885</v>
      </c>
      <c r="M21" s="41">
        <v>1027</v>
      </c>
      <c r="N21" s="41">
        <v>948</v>
      </c>
      <c r="O21" s="41">
        <v>952</v>
      </c>
      <c r="P21" s="41">
        <v>866</v>
      </c>
      <c r="Q21" s="41">
        <v>899</v>
      </c>
      <c r="R21" s="41">
        <v>972</v>
      </c>
      <c r="S21" s="41">
        <v>955</v>
      </c>
      <c r="T21" s="41">
        <v>1008</v>
      </c>
      <c r="U21" s="41">
        <v>991</v>
      </c>
      <c r="V21" s="41" t="s">
        <v>3794</v>
      </c>
      <c r="W21" s="138" t="s">
        <v>4</v>
      </c>
      <c r="X21" s="41">
        <v>5.9</v>
      </c>
      <c r="Y21" s="41">
        <v>6.7</v>
      </c>
      <c r="Z21" s="41">
        <v>6.1</v>
      </c>
      <c r="AA21" s="41">
        <v>5.7</v>
      </c>
      <c r="AB21" s="41">
        <v>6</v>
      </c>
      <c r="AC21" s="41">
        <v>6.1</v>
      </c>
      <c r="AD21" s="41">
        <v>6.6</v>
      </c>
      <c r="AE21" s="41">
        <v>6.5</v>
      </c>
      <c r="AF21" s="41">
        <v>6.8</v>
      </c>
      <c r="AG21" s="41">
        <v>6.5</v>
      </c>
      <c r="AH21" s="41">
        <v>917</v>
      </c>
      <c r="AI21" s="41">
        <v>1059</v>
      </c>
      <c r="AJ21" s="41">
        <v>952</v>
      </c>
      <c r="AK21" s="41">
        <v>952</v>
      </c>
      <c r="AL21" s="41">
        <v>933</v>
      </c>
      <c r="AM21" s="41">
        <v>955</v>
      </c>
      <c r="AN21" s="41">
        <v>1039</v>
      </c>
      <c r="AO21" s="41">
        <v>1022</v>
      </c>
      <c r="AP21" s="41">
        <v>1075</v>
      </c>
      <c r="AQ21" s="41">
        <v>1023</v>
      </c>
      <c r="AR21" s="41" t="s">
        <v>3795</v>
      </c>
      <c r="AS21" s="140" t="s">
        <v>4</v>
      </c>
      <c r="AT21" s="202" t="s">
        <v>4</v>
      </c>
      <c r="AU21" s="41" t="s">
        <v>4</v>
      </c>
      <c r="AV21" s="41" t="s">
        <v>4</v>
      </c>
      <c r="AW21" s="41" t="s">
        <v>4</v>
      </c>
      <c r="AX21" s="41" t="s">
        <v>4</v>
      </c>
      <c r="AY21" s="41" t="s">
        <v>4</v>
      </c>
      <c r="AZ21" s="41" t="s">
        <v>4</v>
      </c>
      <c r="BA21" s="41" t="s">
        <v>4</v>
      </c>
      <c r="BB21" s="41" t="s">
        <v>4</v>
      </c>
      <c r="BC21" s="41" t="s">
        <v>4</v>
      </c>
      <c r="BD21" s="41" t="s">
        <v>4</v>
      </c>
      <c r="BE21" s="41" t="s">
        <v>4</v>
      </c>
      <c r="BF21" s="41" t="s">
        <v>4</v>
      </c>
      <c r="BG21" s="41" t="s">
        <v>4</v>
      </c>
      <c r="BH21" s="41" t="s">
        <v>4</v>
      </c>
      <c r="BI21" s="41" t="s">
        <v>4</v>
      </c>
      <c r="BJ21" s="41" t="s">
        <v>4</v>
      </c>
      <c r="BK21" s="41" t="s">
        <v>4</v>
      </c>
      <c r="BL21" s="41" t="s">
        <v>4</v>
      </c>
      <c r="BM21" s="41" t="s">
        <v>4</v>
      </c>
      <c r="BN21" s="41" t="s">
        <v>4</v>
      </c>
      <c r="BO21" s="140" t="s">
        <v>4</v>
      </c>
      <c r="BP21" s="202" t="s">
        <v>4</v>
      </c>
      <c r="BQ21" s="41" t="s">
        <v>4</v>
      </c>
      <c r="BR21" s="41" t="s">
        <v>4</v>
      </c>
      <c r="BS21" s="41" t="s">
        <v>4</v>
      </c>
      <c r="BT21" s="41" t="s">
        <v>4</v>
      </c>
      <c r="BU21" s="41" t="s">
        <v>4</v>
      </c>
      <c r="BV21" s="41" t="s">
        <v>4</v>
      </c>
      <c r="BW21" s="41" t="s">
        <v>4</v>
      </c>
      <c r="BX21" s="41" t="s">
        <v>4</v>
      </c>
      <c r="BY21" s="41" t="s">
        <v>4</v>
      </c>
      <c r="BZ21" s="41" t="s">
        <v>4</v>
      </c>
      <c r="CA21" s="41" t="s">
        <v>4</v>
      </c>
      <c r="CB21" s="41" t="s">
        <v>4</v>
      </c>
      <c r="CC21" s="41" t="s">
        <v>4</v>
      </c>
      <c r="CD21" s="41" t="s">
        <v>4</v>
      </c>
      <c r="CE21" s="41" t="s">
        <v>4</v>
      </c>
      <c r="CF21" s="41" t="s">
        <v>4</v>
      </c>
      <c r="CG21" s="41" t="s">
        <v>4</v>
      </c>
      <c r="CH21" s="41" t="s">
        <v>4</v>
      </c>
      <c r="CI21" s="41" t="s">
        <v>4</v>
      </c>
      <c r="CJ21" s="41" t="s">
        <v>4</v>
      </c>
      <c r="CK21" s="140" t="s">
        <v>4</v>
      </c>
    </row>
    <row r="22" spans="1:89" s="196" customFormat="1" ht="27" customHeight="1">
      <c r="A22" s="166" t="s">
        <v>3308</v>
      </c>
      <c r="B22" s="41">
        <v>5.8</v>
      </c>
      <c r="C22" s="41">
        <v>6.6</v>
      </c>
      <c r="D22" s="41">
        <v>6.3</v>
      </c>
      <c r="E22" s="41">
        <v>5.8</v>
      </c>
      <c r="F22" s="41">
        <v>6</v>
      </c>
      <c r="G22" s="41">
        <v>5.9</v>
      </c>
      <c r="H22" s="41">
        <v>6.6</v>
      </c>
      <c r="I22" s="41">
        <v>6.5</v>
      </c>
      <c r="J22" s="41">
        <v>6.8</v>
      </c>
      <c r="K22" s="41">
        <v>6.4</v>
      </c>
      <c r="L22" s="41">
        <v>891</v>
      </c>
      <c r="M22" s="41">
        <v>1033</v>
      </c>
      <c r="N22" s="41">
        <v>972</v>
      </c>
      <c r="O22" s="41">
        <v>977</v>
      </c>
      <c r="P22" s="41">
        <v>873</v>
      </c>
      <c r="Q22" s="41">
        <v>923</v>
      </c>
      <c r="R22" s="41">
        <v>979</v>
      </c>
      <c r="S22" s="41">
        <v>962</v>
      </c>
      <c r="T22" s="41">
        <v>1015</v>
      </c>
      <c r="U22" s="41">
        <v>997</v>
      </c>
      <c r="V22" s="41" t="s">
        <v>3794</v>
      </c>
      <c r="W22" s="138" t="s">
        <v>4</v>
      </c>
      <c r="X22" s="41">
        <v>6.1</v>
      </c>
      <c r="Y22" s="41">
        <v>6.9</v>
      </c>
      <c r="Z22" s="41">
        <v>6.3</v>
      </c>
      <c r="AA22" s="41">
        <v>5.8</v>
      </c>
      <c r="AB22" s="41">
        <v>6</v>
      </c>
      <c r="AC22" s="41">
        <v>6.2</v>
      </c>
      <c r="AD22" s="41">
        <v>6.6</v>
      </c>
      <c r="AE22" s="41">
        <v>6.5</v>
      </c>
      <c r="AF22" s="41">
        <v>6.8</v>
      </c>
      <c r="AG22" s="41">
        <v>6.7</v>
      </c>
      <c r="AH22" s="41">
        <v>941</v>
      </c>
      <c r="AI22" s="41">
        <v>1083</v>
      </c>
      <c r="AJ22" s="41">
        <v>976</v>
      </c>
      <c r="AK22" s="41">
        <v>977</v>
      </c>
      <c r="AL22" s="41">
        <v>933</v>
      </c>
      <c r="AM22" s="41">
        <v>979</v>
      </c>
      <c r="AN22" s="41">
        <v>1039</v>
      </c>
      <c r="AO22" s="41">
        <v>1022</v>
      </c>
      <c r="AP22" s="41">
        <v>1075</v>
      </c>
      <c r="AQ22" s="41">
        <v>1047</v>
      </c>
      <c r="AR22" s="41" t="s">
        <v>3795</v>
      </c>
      <c r="AS22" s="140" t="s">
        <v>4</v>
      </c>
      <c r="AT22" s="202" t="s">
        <v>4</v>
      </c>
      <c r="AU22" s="41" t="s">
        <v>4</v>
      </c>
      <c r="AV22" s="41" t="s">
        <v>4</v>
      </c>
      <c r="AW22" s="41" t="s">
        <v>4</v>
      </c>
      <c r="AX22" s="41" t="s">
        <v>4</v>
      </c>
      <c r="AY22" s="41" t="s">
        <v>4</v>
      </c>
      <c r="AZ22" s="41" t="s">
        <v>4</v>
      </c>
      <c r="BA22" s="41" t="s">
        <v>4</v>
      </c>
      <c r="BB22" s="41" t="s">
        <v>4</v>
      </c>
      <c r="BC22" s="41" t="s">
        <v>4</v>
      </c>
      <c r="BD22" s="41" t="s">
        <v>4</v>
      </c>
      <c r="BE22" s="41" t="s">
        <v>4</v>
      </c>
      <c r="BF22" s="41" t="s">
        <v>4</v>
      </c>
      <c r="BG22" s="41" t="s">
        <v>4</v>
      </c>
      <c r="BH22" s="41" t="s">
        <v>4</v>
      </c>
      <c r="BI22" s="41" t="s">
        <v>4</v>
      </c>
      <c r="BJ22" s="41" t="s">
        <v>4</v>
      </c>
      <c r="BK22" s="41" t="s">
        <v>4</v>
      </c>
      <c r="BL22" s="41" t="s">
        <v>4</v>
      </c>
      <c r="BM22" s="41" t="s">
        <v>4</v>
      </c>
      <c r="BN22" s="41" t="s">
        <v>4</v>
      </c>
      <c r="BO22" s="140" t="s">
        <v>4</v>
      </c>
      <c r="BP22" s="202" t="s">
        <v>4</v>
      </c>
      <c r="BQ22" s="41" t="s">
        <v>4</v>
      </c>
      <c r="BR22" s="41" t="s">
        <v>4</v>
      </c>
      <c r="BS22" s="41" t="s">
        <v>4</v>
      </c>
      <c r="BT22" s="41" t="s">
        <v>4</v>
      </c>
      <c r="BU22" s="41" t="s">
        <v>4</v>
      </c>
      <c r="BV22" s="41" t="s">
        <v>4</v>
      </c>
      <c r="BW22" s="41" t="s">
        <v>4</v>
      </c>
      <c r="BX22" s="41" t="s">
        <v>4</v>
      </c>
      <c r="BY22" s="41" t="s">
        <v>4</v>
      </c>
      <c r="BZ22" s="41" t="s">
        <v>4</v>
      </c>
      <c r="CA22" s="41" t="s">
        <v>4</v>
      </c>
      <c r="CB22" s="41" t="s">
        <v>4</v>
      </c>
      <c r="CC22" s="41" t="s">
        <v>4</v>
      </c>
      <c r="CD22" s="41" t="s">
        <v>4</v>
      </c>
      <c r="CE22" s="41" t="s">
        <v>4</v>
      </c>
      <c r="CF22" s="41" t="s">
        <v>4</v>
      </c>
      <c r="CG22" s="41" t="s">
        <v>4</v>
      </c>
      <c r="CH22" s="41" t="s">
        <v>4</v>
      </c>
      <c r="CI22" s="41" t="s">
        <v>4</v>
      </c>
      <c r="CJ22" s="41" t="s">
        <v>4</v>
      </c>
      <c r="CK22" s="140" t="s">
        <v>4</v>
      </c>
    </row>
    <row r="23" spans="1:89" s="196" customFormat="1" ht="27" customHeight="1">
      <c r="A23" s="166" t="s">
        <v>3290</v>
      </c>
      <c r="B23" s="41">
        <v>6</v>
      </c>
      <c r="C23" s="41">
        <v>6.8</v>
      </c>
      <c r="D23" s="41">
        <v>6.5</v>
      </c>
      <c r="E23" s="41">
        <v>6.1</v>
      </c>
      <c r="F23" s="41">
        <v>6.4</v>
      </c>
      <c r="G23" s="41">
        <v>6.1</v>
      </c>
      <c r="H23" s="41">
        <v>7</v>
      </c>
      <c r="I23" s="41">
        <v>6.9</v>
      </c>
      <c r="J23" s="41">
        <v>7.2</v>
      </c>
      <c r="K23" s="41">
        <v>6.6</v>
      </c>
      <c r="L23" s="41">
        <v>935</v>
      </c>
      <c r="M23" s="41">
        <v>1077</v>
      </c>
      <c r="N23" s="41">
        <v>1015</v>
      </c>
      <c r="O23" s="41">
        <v>1021</v>
      </c>
      <c r="P23" s="41">
        <v>950</v>
      </c>
      <c r="Q23" s="41">
        <v>966</v>
      </c>
      <c r="R23" s="41">
        <v>1056</v>
      </c>
      <c r="S23" s="41">
        <v>1039</v>
      </c>
      <c r="T23" s="41">
        <v>1092</v>
      </c>
      <c r="U23" s="41">
        <v>1041</v>
      </c>
      <c r="V23" s="41" t="s">
        <v>3794</v>
      </c>
      <c r="W23" s="138" t="s">
        <v>4</v>
      </c>
      <c r="X23" s="41">
        <v>6.3</v>
      </c>
      <c r="Y23" s="41">
        <v>7.1</v>
      </c>
      <c r="Z23" s="41">
        <v>6.5</v>
      </c>
      <c r="AA23" s="41">
        <v>6.1</v>
      </c>
      <c r="AB23" s="41">
        <v>6.5</v>
      </c>
      <c r="AC23" s="41">
        <v>6.5</v>
      </c>
      <c r="AD23" s="41">
        <v>7.1</v>
      </c>
      <c r="AE23" s="41">
        <v>7</v>
      </c>
      <c r="AF23" s="41">
        <v>7.3</v>
      </c>
      <c r="AG23" s="41">
        <v>6.9</v>
      </c>
      <c r="AH23" s="41">
        <v>985</v>
      </c>
      <c r="AI23" s="41">
        <v>1127</v>
      </c>
      <c r="AJ23" s="41">
        <v>1020</v>
      </c>
      <c r="AK23" s="41">
        <v>1021</v>
      </c>
      <c r="AL23" s="41">
        <v>1020</v>
      </c>
      <c r="AM23" s="41">
        <v>1023</v>
      </c>
      <c r="AN23" s="41">
        <v>1126</v>
      </c>
      <c r="AO23" s="41">
        <v>1109</v>
      </c>
      <c r="AP23" s="41">
        <v>1162</v>
      </c>
      <c r="AQ23" s="41">
        <v>1091</v>
      </c>
      <c r="AR23" s="41" t="s">
        <v>3795</v>
      </c>
      <c r="AS23" s="140" t="s">
        <v>4</v>
      </c>
      <c r="AT23" s="202" t="s">
        <v>4</v>
      </c>
      <c r="AU23" s="41" t="s">
        <v>4</v>
      </c>
      <c r="AV23" s="41" t="s">
        <v>4</v>
      </c>
      <c r="AW23" s="41" t="s">
        <v>4</v>
      </c>
      <c r="AX23" s="41" t="s">
        <v>4</v>
      </c>
      <c r="AY23" s="41" t="s">
        <v>4</v>
      </c>
      <c r="AZ23" s="41" t="s">
        <v>4</v>
      </c>
      <c r="BA23" s="41" t="s">
        <v>4</v>
      </c>
      <c r="BB23" s="41" t="s">
        <v>4</v>
      </c>
      <c r="BC23" s="41" t="s">
        <v>4</v>
      </c>
      <c r="BD23" s="41" t="s">
        <v>4</v>
      </c>
      <c r="BE23" s="41" t="s">
        <v>4</v>
      </c>
      <c r="BF23" s="41" t="s">
        <v>4</v>
      </c>
      <c r="BG23" s="41" t="s">
        <v>4</v>
      </c>
      <c r="BH23" s="41" t="s">
        <v>4</v>
      </c>
      <c r="BI23" s="41" t="s">
        <v>4</v>
      </c>
      <c r="BJ23" s="41" t="s">
        <v>4</v>
      </c>
      <c r="BK23" s="41" t="s">
        <v>4</v>
      </c>
      <c r="BL23" s="41" t="s">
        <v>4</v>
      </c>
      <c r="BM23" s="41" t="s">
        <v>4</v>
      </c>
      <c r="BN23" s="41" t="s">
        <v>4</v>
      </c>
      <c r="BO23" s="140" t="s">
        <v>4</v>
      </c>
      <c r="BP23" s="202" t="s">
        <v>4</v>
      </c>
      <c r="BQ23" s="41" t="s">
        <v>4</v>
      </c>
      <c r="BR23" s="41" t="s">
        <v>4</v>
      </c>
      <c r="BS23" s="41" t="s">
        <v>4</v>
      </c>
      <c r="BT23" s="41" t="s">
        <v>4</v>
      </c>
      <c r="BU23" s="41" t="s">
        <v>4</v>
      </c>
      <c r="BV23" s="41" t="s">
        <v>4</v>
      </c>
      <c r="BW23" s="41" t="s">
        <v>4</v>
      </c>
      <c r="BX23" s="41" t="s">
        <v>4</v>
      </c>
      <c r="BY23" s="41" t="s">
        <v>4</v>
      </c>
      <c r="BZ23" s="41" t="s">
        <v>4</v>
      </c>
      <c r="CA23" s="41" t="s">
        <v>4</v>
      </c>
      <c r="CB23" s="41" t="s">
        <v>4</v>
      </c>
      <c r="CC23" s="41" t="s">
        <v>4</v>
      </c>
      <c r="CD23" s="41" t="s">
        <v>4</v>
      </c>
      <c r="CE23" s="41" t="s">
        <v>4</v>
      </c>
      <c r="CF23" s="41" t="s">
        <v>4</v>
      </c>
      <c r="CG23" s="41" t="s">
        <v>4</v>
      </c>
      <c r="CH23" s="41" t="s">
        <v>4</v>
      </c>
      <c r="CI23" s="41" t="s">
        <v>4</v>
      </c>
      <c r="CJ23" s="41" t="s">
        <v>4</v>
      </c>
      <c r="CK23" s="140" t="s">
        <v>4</v>
      </c>
    </row>
    <row r="24" spans="1:89" s="196" customFormat="1" ht="27" customHeight="1">
      <c r="A24" s="166" t="s">
        <v>3294</v>
      </c>
      <c r="B24" s="41">
        <v>6</v>
      </c>
      <c r="C24" s="41">
        <v>6.8</v>
      </c>
      <c r="D24" s="41">
        <v>6.5</v>
      </c>
      <c r="E24" s="41">
        <v>6.1</v>
      </c>
      <c r="F24" s="41">
        <v>6.4</v>
      </c>
      <c r="G24" s="41">
        <v>6.1</v>
      </c>
      <c r="H24" s="41">
        <v>7</v>
      </c>
      <c r="I24" s="41">
        <v>6.9</v>
      </c>
      <c r="J24" s="41">
        <v>7.2</v>
      </c>
      <c r="K24" s="41">
        <v>6.6</v>
      </c>
      <c r="L24" s="41">
        <v>935</v>
      </c>
      <c r="M24" s="41">
        <v>1077</v>
      </c>
      <c r="N24" s="41">
        <v>1015</v>
      </c>
      <c r="O24" s="41">
        <v>1021</v>
      </c>
      <c r="P24" s="41">
        <v>950</v>
      </c>
      <c r="Q24" s="41">
        <v>966</v>
      </c>
      <c r="R24" s="41">
        <v>1056</v>
      </c>
      <c r="S24" s="41">
        <v>1039</v>
      </c>
      <c r="T24" s="41">
        <v>1092</v>
      </c>
      <c r="U24" s="41">
        <v>1041</v>
      </c>
      <c r="V24" s="41" t="s">
        <v>3794</v>
      </c>
      <c r="W24" s="138" t="s">
        <v>4</v>
      </c>
      <c r="X24" s="41">
        <v>6.3</v>
      </c>
      <c r="Y24" s="41">
        <v>7.1</v>
      </c>
      <c r="Z24" s="41">
        <v>6.5</v>
      </c>
      <c r="AA24" s="41">
        <v>6.1</v>
      </c>
      <c r="AB24" s="41">
        <v>6.5</v>
      </c>
      <c r="AC24" s="41">
        <v>6.5</v>
      </c>
      <c r="AD24" s="41">
        <v>7.1</v>
      </c>
      <c r="AE24" s="41">
        <v>7</v>
      </c>
      <c r="AF24" s="41">
        <v>7.3</v>
      </c>
      <c r="AG24" s="41">
        <v>6.9</v>
      </c>
      <c r="AH24" s="41">
        <v>985</v>
      </c>
      <c r="AI24" s="41">
        <v>1127</v>
      </c>
      <c r="AJ24" s="41">
        <v>1020</v>
      </c>
      <c r="AK24" s="41">
        <v>1021</v>
      </c>
      <c r="AL24" s="41">
        <v>1020</v>
      </c>
      <c r="AM24" s="41">
        <v>1023</v>
      </c>
      <c r="AN24" s="41">
        <v>1126</v>
      </c>
      <c r="AO24" s="41">
        <v>1109</v>
      </c>
      <c r="AP24" s="41">
        <v>1162</v>
      </c>
      <c r="AQ24" s="41">
        <v>1091</v>
      </c>
      <c r="AR24" s="41" t="s">
        <v>3795</v>
      </c>
      <c r="AS24" s="140" t="s">
        <v>4</v>
      </c>
      <c r="AT24" s="202" t="s">
        <v>4</v>
      </c>
      <c r="AU24" s="41" t="s">
        <v>4</v>
      </c>
      <c r="AV24" s="41" t="s">
        <v>4</v>
      </c>
      <c r="AW24" s="41" t="s">
        <v>4</v>
      </c>
      <c r="AX24" s="41" t="s">
        <v>4</v>
      </c>
      <c r="AY24" s="41" t="s">
        <v>4</v>
      </c>
      <c r="AZ24" s="41" t="s">
        <v>4</v>
      </c>
      <c r="BA24" s="41" t="s">
        <v>4</v>
      </c>
      <c r="BB24" s="41" t="s">
        <v>4</v>
      </c>
      <c r="BC24" s="41" t="s">
        <v>4</v>
      </c>
      <c r="BD24" s="41" t="s">
        <v>4</v>
      </c>
      <c r="BE24" s="41" t="s">
        <v>4</v>
      </c>
      <c r="BF24" s="41" t="s">
        <v>4</v>
      </c>
      <c r="BG24" s="41" t="s">
        <v>4</v>
      </c>
      <c r="BH24" s="41" t="s">
        <v>4</v>
      </c>
      <c r="BI24" s="41" t="s">
        <v>4</v>
      </c>
      <c r="BJ24" s="41" t="s">
        <v>4</v>
      </c>
      <c r="BK24" s="41" t="s">
        <v>4</v>
      </c>
      <c r="BL24" s="41" t="s">
        <v>4</v>
      </c>
      <c r="BM24" s="41" t="s">
        <v>4</v>
      </c>
      <c r="BN24" s="41" t="s">
        <v>4</v>
      </c>
      <c r="BO24" s="140" t="s">
        <v>4</v>
      </c>
      <c r="BP24" s="202" t="s">
        <v>4</v>
      </c>
      <c r="BQ24" s="41" t="s">
        <v>4</v>
      </c>
      <c r="BR24" s="41" t="s">
        <v>4</v>
      </c>
      <c r="BS24" s="41" t="s">
        <v>4</v>
      </c>
      <c r="BT24" s="41" t="s">
        <v>4</v>
      </c>
      <c r="BU24" s="41" t="s">
        <v>4</v>
      </c>
      <c r="BV24" s="41" t="s">
        <v>4</v>
      </c>
      <c r="BW24" s="41" t="s">
        <v>4</v>
      </c>
      <c r="BX24" s="41" t="s">
        <v>4</v>
      </c>
      <c r="BY24" s="41" t="s">
        <v>4</v>
      </c>
      <c r="BZ24" s="41" t="s">
        <v>4</v>
      </c>
      <c r="CA24" s="41" t="s">
        <v>4</v>
      </c>
      <c r="CB24" s="41" t="s">
        <v>4</v>
      </c>
      <c r="CC24" s="41" t="s">
        <v>4</v>
      </c>
      <c r="CD24" s="41" t="s">
        <v>4</v>
      </c>
      <c r="CE24" s="41" t="s">
        <v>4</v>
      </c>
      <c r="CF24" s="41" t="s">
        <v>4</v>
      </c>
      <c r="CG24" s="41" t="s">
        <v>4</v>
      </c>
      <c r="CH24" s="41" t="s">
        <v>4</v>
      </c>
      <c r="CI24" s="41" t="s">
        <v>4</v>
      </c>
      <c r="CJ24" s="41" t="s">
        <v>4</v>
      </c>
      <c r="CK24" s="140" t="s">
        <v>4</v>
      </c>
    </row>
    <row r="25" spans="1:89" s="196" customFormat="1" ht="27" customHeight="1">
      <c r="A25" s="166" t="s">
        <v>3292</v>
      </c>
      <c r="B25" s="41">
        <v>6.1</v>
      </c>
      <c r="C25" s="41">
        <v>6.9</v>
      </c>
      <c r="D25" s="41">
        <v>6.6</v>
      </c>
      <c r="E25" s="41">
        <v>6.2</v>
      </c>
      <c r="F25" s="41">
        <v>6.4</v>
      </c>
      <c r="G25" s="41">
        <v>6.2</v>
      </c>
      <c r="H25" s="41">
        <v>7</v>
      </c>
      <c r="I25" s="41">
        <v>6.9</v>
      </c>
      <c r="J25" s="41">
        <v>7.2</v>
      </c>
      <c r="K25" s="41">
        <v>6.7</v>
      </c>
      <c r="L25" s="41">
        <v>949</v>
      </c>
      <c r="M25" s="41">
        <v>1091</v>
      </c>
      <c r="N25" s="41">
        <v>1030</v>
      </c>
      <c r="O25" s="41">
        <v>1036</v>
      </c>
      <c r="P25" s="41">
        <v>950</v>
      </c>
      <c r="Q25" s="41">
        <v>981</v>
      </c>
      <c r="R25" s="41">
        <v>1056</v>
      </c>
      <c r="S25" s="41">
        <v>1039</v>
      </c>
      <c r="T25" s="41">
        <v>1092</v>
      </c>
      <c r="U25" s="41">
        <v>1055</v>
      </c>
      <c r="V25" s="41" t="s">
        <v>3794</v>
      </c>
      <c r="W25" s="138" t="s">
        <v>4</v>
      </c>
      <c r="X25" s="41">
        <v>6.4</v>
      </c>
      <c r="Y25" s="41">
        <v>7.2</v>
      </c>
      <c r="Z25" s="41">
        <v>6.6</v>
      </c>
      <c r="AA25" s="41">
        <v>6.2</v>
      </c>
      <c r="AB25" s="41">
        <v>6.5</v>
      </c>
      <c r="AC25" s="41">
        <v>6.6</v>
      </c>
      <c r="AD25" s="41">
        <v>7.1</v>
      </c>
      <c r="AE25" s="41">
        <v>7</v>
      </c>
      <c r="AF25" s="41">
        <v>7.3</v>
      </c>
      <c r="AG25" s="41">
        <v>7</v>
      </c>
      <c r="AH25" s="41">
        <v>999</v>
      </c>
      <c r="AI25" s="41">
        <v>1141</v>
      </c>
      <c r="AJ25" s="41">
        <v>1034</v>
      </c>
      <c r="AK25" s="41">
        <v>1036</v>
      </c>
      <c r="AL25" s="41">
        <v>1020</v>
      </c>
      <c r="AM25" s="41">
        <v>1037</v>
      </c>
      <c r="AN25" s="41">
        <v>1126</v>
      </c>
      <c r="AO25" s="41">
        <v>1109</v>
      </c>
      <c r="AP25" s="41">
        <v>1162</v>
      </c>
      <c r="AQ25" s="41">
        <v>1105</v>
      </c>
      <c r="AR25" s="41" t="s">
        <v>3795</v>
      </c>
      <c r="AS25" s="140" t="s">
        <v>4</v>
      </c>
      <c r="AT25" s="202" t="s">
        <v>4</v>
      </c>
      <c r="AU25" s="41" t="s">
        <v>4</v>
      </c>
      <c r="AV25" s="41" t="s">
        <v>4</v>
      </c>
      <c r="AW25" s="41" t="s">
        <v>4</v>
      </c>
      <c r="AX25" s="41" t="s">
        <v>4</v>
      </c>
      <c r="AY25" s="41" t="s">
        <v>4</v>
      </c>
      <c r="AZ25" s="41" t="s">
        <v>4</v>
      </c>
      <c r="BA25" s="41" t="s">
        <v>4</v>
      </c>
      <c r="BB25" s="41" t="s">
        <v>4</v>
      </c>
      <c r="BC25" s="41" t="s">
        <v>4</v>
      </c>
      <c r="BD25" s="41" t="s">
        <v>4</v>
      </c>
      <c r="BE25" s="41" t="s">
        <v>4</v>
      </c>
      <c r="BF25" s="41" t="s">
        <v>4</v>
      </c>
      <c r="BG25" s="41" t="s">
        <v>4</v>
      </c>
      <c r="BH25" s="41" t="s">
        <v>4</v>
      </c>
      <c r="BI25" s="41" t="s">
        <v>4</v>
      </c>
      <c r="BJ25" s="41" t="s">
        <v>4</v>
      </c>
      <c r="BK25" s="41" t="s">
        <v>4</v>
      </c>
      <c r="BL25" s="41" t="s">
        <v>4</v>
      </c>
      <c r="BM25" s="41" t="s">
        <v>4</v>
      </c>
      <c r="BN25" s="41" t="s">
        <v>4</v>
      </c>
      <c r="BO25" s="140" t="s">
        <v>4</v>
      </c>
      <c r="BP25" s="202" t="s">
        <v>4</v>
      </c>
      <c r="BQ25" s="41" t="s">
        <v>4</v>
      </c>
      <c r="BR25" s="41" t="s">
        <v>4</v>
      </c>
      <c r="BS25" s="41" t="s">
        <v>4</v>
      </c>
      <c r="BT25" s="41" t="s">
        <v>4</v>
      </c>
      <c r="BU25" s="41" t="s">
        <v>4</v>
      </c>
      <c r="BV25" s="41" t="s">
        <v>4</v>
      </c>
      <c r="BW25" s="41" t="s">
        <v>4</v>
      </c>
      <c r="BX25" s="41" t="s">
        <v>4</v>
      </c>
      <c r="BY25" s="41" t="s">
        <v>4</v>
      </c>
      <c r="BZ25" s="41" t="s">
        <v>4</v>
      </c>
      <c r="CA25" s="41" t="s">
        <v>4</v>
      </c>
      <c r="CB25" s="41" t="s">
        <v>4</v>
      </c>
      <c r="CC25" s="41" t="s">
        <v>4</v>
      </c>
      <c r="CD25" s="41" t="s">
        <v>4</v>
      </c>
      <c r="CE25" s="41" t="s">
        <v>4</v>
      </c>
      <c r="CF25" s="41" t="s">
        <v>4</v>
      </c>
      <c r="CG25" s="41" t="s">
        <v>4</v>
      </c>
      <c r="CH25" s="41" t="s">
        <v>4</v>
      </c>
      <c r="CI25" s="41" t="s">
        <v>4</v>
      </c>
      <c r="CJ25" s="41" t="s">
        <v>4</v>
      </c>
      <c r="CK25" s="140" t="s">
        <v>4</v>
      </c>
    </row>
    <row r="26" spans="1:89" s="196" customFormat="1" ht="27" customHeight="1">
      <c r="A26" s="166" t="s">
        <v>3291</v>
      </c>
      <c r="B26" s="41">
        <v>6.1</v>
      </c>
      <c r="C26" s="41">
        <v>6.9</v>
      </c>
      <c r="D26" s="41">
        <v>6.6</v>
      </c>
      <c r="E26" s="41">
        <v>6.2</v>
      </c>
      <c r="F26" s="41">
        <v>6.4</v>
      </c>
      <c r="G26" s="41">
        <v>6.2</v>
      </c>
      <c r="H26" s="41">
        <v>7</v>
      </c>
      <c r="I26" s="41">
        <v>6.9</v>
      </c>
      <c r="J26" s="41">
        <v>7.2</v>
      </c>
      <c r="K26" s="41">
        <v>6.7</v>
      </c>
      <c r="L26" s="41">
        <v>949</v>
      </c>
      <c r="M26" s="41">
        <v>1091</v>
      </c>
      <c r="N26" s="41">
        <v>1030</v>
      </c>
      <c r="O26" s="41">
        <v>1036</v>
      </c>
      <c r="P26" s="41">
        <v>950</v>
      </c>
      <c r="Q26" s="41">
        <v>981</v>
      </c>
      <c r="R26" s="41">
        <v>1056</v>
      </c>
      <c r="S26" s="41">
        <v>1039</v>
      </c>
      <c r="T26" s="41">
        <v>1092</v>
      </c>
      <c r="U26" s="41">
        <v>1055</v>
      </c>
      <c r="V26" s="41" t="s">
        <v>3794</v>
      </c>
      <c r="W26" s="138" t="s">
        <v>4</v>
      </c>
      <c r="X26" s="41">
        <v>6.4</v>
      </c>
      <c r="Y26" s="41">
        <v>7.2</v>
      </c>
      <c r="Z26" s="41">
        <v>6.6</v>
      </c>
      <c r="AA26" s="41">
        <v>6.2</v>
      </c>
      <c r="AB26" s="41">
        <v>6.5</v>
      </c>
      <c r="AC26" s="41">
        <v>6.6</v>
      </c>
      <c r="AD26" s="41">
        <v>7.1</v>
      </c>
      <c r="AE26" s="41">
        <v>7</v>
      </c>
      <c r="AF26" s="41">
        <v>7.3</v>
      </c>
      <c r="AG26" s="41">
        <v>7</v>
      </c>
      <c r="AH26" s="41">
        <v>999</v>
      </c>
      <c r="AI26" s="41">
        <v>1141</v>
      </c>
      <c r="AJ26" s="41">
        <v>1034</v>
      </c>
      <c r="AK26" s="41">
        <v>1036</v>
      </c>
      <c r="AL26" s="41">
        <v>1020</v>
      </c>
      <c r="AM26" s="41">
        <v>1037</v>
      </c>
      <c r="AN26" s="41">
        <v>1126</v>
      </c>
      <c r="AO26" s="41">
        <v>1109</v>
      </c>
      <c r="AP26" s="41">
        <v>1162</v>
      </c>
      <c r="AQ26" s="41">
        <v>1105</v>
      </c>
      <c r="AR26" s="41" t="s">
        <v>3795</v>
      </c>
      <c r="AS26" s="140" t="s">
        <v>4</v>
      </c>
      <c r="AT26" s="202" t="s">
        <v>4</v>
      </c>
      <c r="AU26" s="41" t="s">
        <v>4</v>
      </c>
      <c r="AV26" s="41" t="s">
        <v>4</v>
      </c>
      <c r="AW26" s="41" t="s">
        <v>4</v>
      </c>
      <c r="AX26" s="41" t="s">
        <v>4</v>
      </c>
      <c r="AY26" s="41" t="s">
        <v>4</v>
      </c>
      <c r="AZ26" s="41" t="s">
        <v>4</v>
      </c>
      <c r="BA26" s="41" t="s">
        <v>4</v>
      </c>
      <c r="BB26" s="41" t="s">
        <v>4</v>
      </c>
      <c r="BC26" s="41" t="s">
        <v>4</v>
      </c>
      <c r="BD26" s="41" t="s">
        <v>4</v>
      </c>
      <c r="BE26" s="41" t="s">
        <v>4</v>
      </c>
      <c r="BF26" s="41" t="s">
        <v>4</v>
      </c>
      <c r="BG26" s="41" t="s">
        <v>4</v>
      </c>
      <c r="BH26" s="41" t="s">
        <v>4</v>
      </c>
      <c r="BI26" s="41" t="s">
        <v>4</v>
      </c>
      <c r="BJ26" s="41" t="s">
        <v>4</v>
      </c>
      <c r="BK26" s="41" t="s">
        <v>4</v>
      </c>
      <c r="BL26" s="41" t="s">
        <v>4</v>
      </c>
      <c r="BM26" s="41" t="s">
        <v>4</v>
      </c>
      <c r="BN26" s="41" t="s">
        <v>4</v>
      </c>
      <c r="BO26" s="140" t="s">
        <v>4</v>
      </c>
      <c r="BP26" s="202" t="s">
        <v>4</v>
      </c>
      <c r="BQ26" s="41" t="s">
        <v>4</v>
      </c>
      <c r="BR26" s="41" t="s">
        <v>4</v>
      </c>
      <c r="BS26" s="41" t="s">
        <v>4</v>
      </c>
      <c r="BT26" s="41" t="s">
        <v>4</v>
      </c>
      <c r="BU26" s="41" t="s">
        <v>4</v>
      </c>
      <c r="BV26" s="41" t="s">
        <v>4</v>
      </c>
      <c r="BW26" s="41" t="s">
        <v>4</v>
      </c>
      <c r="BX26" s="41" t="s">
        <v>4</v>
      </c>
      <c r="BY26" s="41" t="s">
        <v>4</v>
      </c>
      <c r="BZ26" s="41" t="s">
        <v>4</v>
      </c>
      <c r="CA26" s="41" t="s">
        <v>4</v>
      </c>
      <c r="CB26" s="41" t="s">
        <v>4</v>
      </c>
      <c r="CC26" s="41" t="s">
        <v>4</v>
      </c>
      <c r="CD26" s="41" t="s">
        <v>4</v>
      </c>
      <c r="CE26" s="41" t="s">
        <v>4</v>
      </c>
      <c r="CF26" s="41" t="s">
        <v>4</v>
      </c>
      <c r="CG26" s="41" t="s">
        <v>4</v>
      </c>
      <c r="CH26" s="41" t="s">
        <v>4</v>
      </c>
      <c r="CI26" s="41" t="s">
        <v>4</v>
      </c>
      <c r="CJ26" s="41" t="s">
        <v>4</v>
      </c>
      <c r="CK26" s="140" t="s">
        <v>4</v>
      </c>
    </row>
    <row r="27" spans="1:89" s="196" customFormat="1" ht="27" customHeight="1">
      <c r="A27" s="166" t="s">
        <v>3293</v>
      </c>
      <c r="B27" s="41">
        <v>5.8</v>
      </c>
      <c r="C27" s="41">
        <v>6.6</v>
      </c>
      <c r="D27" s="41">
        <v>6.3</v>
      </c>
      <c r="E27" s="41">
        <v>5.9</v>
      </c>
      <c r="F27" s="41">
        <v>6.4</v>
      </c>
      <c r="G27" s="41">
        <v>6</v>
      </c>
      <c r="H27" s="41">
        <v>7</v>
      </c>
      <c r="I27" s="41">
        <v>6.9</v>
      </c>
      <c r="J27" s="41">
        <v>7.2</v>
      </c>
      <c r="K27" s="41">
        <v>6.4</v>
      </c>
      <c r="L27" s="41">
        <v>906</v>
      </c>
      <c r="M27" s="41">
        <v>1048</v>
      </c>
      <c r="N27" s="41">
        <v>986</v>
      </c>
      <c r="O27" s="41">
        <v>991</v>
      </c>
      <c r="P27" s="41">
        <v>950</v>
      </c>
      <c r="Q27" s="41">
        <v>937</v>
      </c>
      <c r="R27" s="41">
        <v>1056</v>
      </c>
      <c r="S27" s="41">
        <v>1039</v>
      </c>
      <c r="T27" s="41">
        <v>1092</v>
      </c>
      <c r="U27" s="41">
        <v>1012</v>
      </c>
      <c r="V27" s="41" t="s">
        <v>3794</v>
      </c>
      <c r="W27" s="138" t="s">
        <v>4</v>
      </c>
      <c r="X27" s="41">
        <v>6.1</v>
      </c>
      <c r="Y27" s="41">
        <v>6.9</v>
      </c>
      <c r="Z27" s="41">
        <v>6.3</v>
      </c>
      <c r="AA27" s="41">
        <v>5.9</v>
      </c>
      <c r="AB27" s="41">
        <v>6.5</v>
      </c>
      <c r="AC27" s="41">
        <v>6.3</v>
      </c>
      <c r="AD27" s="41">
        <v>7.1</v>
      </c>
      <c r="AE27" s="41">
        <v>7</v>
      </c>
      <c r="AF27" s="41">
        <v>7.3</v>
      </c>
      <c r="AG27" s="41">
        <v>6.7</v>
      </c>
      <c r="AH27" s="41">
        <v>956</v>
      </c>
      <c r="AI27" s="41">
        <v>1098</v>
      </c>
      <c r="AJ27" s="41">
        <v>991</v>
      </c>
      <c r="AK27" s="41">
        <v>991</v>
      </c>
      <c r="AL27" s="41">
        <v>1020</v>
      </c>
      <c r="AM27" s="41">
        <v>994</v>
      </c>
      <c r="AN27" s="41">
        <v>1126</v>
      </c>
      <c r="AO27" s="41">
        <v>1109</v>
      </c>
      <c r="AP27" s="41">
        <v>1162</v>
      </c>
      <c r="AQ27" s="41">
        <v>1062</v>
      </c>
      <c r="AR27" s="41" t="s">
        <v>3795</v>
      </c>
      <c r="AS27" s="140" t="s">
        <v>4</v>
      </c>
      <c r="AT27" s="202" t="s">
        <v>4</v>
      </c>
      <c r="AU27" s="41" t="s">
        <v>4</v>
      </c>
      <c r="AV27" s="41" t="s">
        <v>4</v>
      </c>
      <c r="AW27" s="41" t="s">
        <v>4</v>
      </c>
      <c r="AX27" s="41" t="s">
        <v>4</v>
      </c>
      <c r="AY27" s="41" t="s">
        <v>4</v>
      </c>
      <c r="AZ27" s="41" t="s">
        <v>4</v>
      </c>
      <c r="BA27" s="41" t="s">
        <v>4</v>
      </c>
      <c r="BB27" s="41" t="s">
        <v>4</v>
      </c>
      <c r="BC27" s="41" t="s">
        <v>4</v>
      </c>
      <c r="BD27" s="41" t="s">
        <v>4</v>
      </c>
      <c r="BE27" s="41" t="s">
        <v>4</v>
      </c>
      <c r="BF27" s="41" t="s">
        <v>4</v>
      </c>
      <c r="BG27" s="41" t="s">
        <v>4</v>
      </c>
      <c r="BH27" s="41" t="s">
        <v>4</v>
      </c>
      <c r="BI27" s="41" t="s">
        <v>4</v>
      </c>
      <c r="BJ27" s="41" t="s">
        <v>4</v>
      </c>
      <c r="BK27" s="41" t="s">
        <v>4</v>
      </c>
      <c r="BL27" s="41" t="s">
        <v>4</v>
      </c>
      <c r="BM27" s="41" t="s">
        <v>4</v>
      </c>
      <c r="BN27" s="41" t="s">
        <v>4</v>
      </c>
      <c r="BO27" s="140" t="s">
        <v>4</v>
      </c>
      <c r="BP27" s="202" t="s">
        <v>4</v>
      </c>
      <c r="BQ27" s="41" t="s">
        <v>4</v>
      </c>
      <c r="BR27" s="41" t="s">
        <v>4</v>
      </c>
      <c r="BS27" s="41" t="s">
        <v>4</v>
      </c>
      <c r="BT27" s="41" t="s">
        <v>4</v>
      </c>
      <c r="BU27" s="41" t="s">
        <v>4</v>
      </c>
      <c r="BV27" s="41" t="s">
        <v>4</v>
      </c>
      <c r="BW27" s="41" t="s">
        <v>4</v>
      </c>
      <c r="BX27" s="41" t="s">
        <v>4</v>
      </c>
      <c r="BY27" s="41" t="s">
        <v>4</v>
      </c>
      <c r="BZ27" s="41" t="s">
        <v>4</v>
      </c>
      <c r="CA27" s="41" t="s">
        <v>4</v>
      </c>
      <c r="CB27" s="41" t="s">
        <v>4</v>
      </c>
      <c r="CC27" s="41" t="s">
        <v>4</v>
      </c>
      <c r="CD27" s="41" t="s">
        <v>4</v>
      </c>
      <c r="CE27" s="41" t="s">
        <v>4</v>
      </c>
      <c r="CF27" s="41" t="s">
        <v>4</v>
      </c>
      <c r="CG27" s="41" t="s">
        <v>4</v>
      </c>
      <c r="CH27" s="41" t="s">
        <v>4</v>
      </c>
      <c r="CI27" s="41" t="s">
        <v>4</v>
      </c>
      <c r="CJ27" s="41" t="s">
        <v>4</v>
      </c>
      <c r="CK27" s="140" t="s">
        <v>4</v>
      </c>
    </row>
    <row r="28" spans="1:89" s="196" customFormat="1" ht="27" customHeight="1">
      <c r="A28" s="166" t="s">
        <v>3302</v>
      </c>
      <c r="B28" s="41">
        <v>6.1</v>
      </c>
      <c r="C28" s="41">
        <v>6.9</v>
      </c>
      <c r="D28" s="41">
        <v>6.6</v>
      </c>
      <c r="E28" s="41">
        <v>6.2</v>
      </c>
      <c r="F28" s="41">
        <v>6.4</v>
      </c>
      <c r="G28" s="41">
        <v>6.2</v>
      </c>
      <c r="H28" s="41">
        <v>7</v>
      </c>
      <c r="I28" s="41">
        <v>6.9</v>
      </c>
      <c r="J28" s="41">
        <v>7.2</v>
      </c>
      <c r="K28" s="41">
        <v>6.7</v>
      </c>
      <c r="L28" s="41">
        <v>949</v>
      </c>
      <c r="M28" s="41">
        <v>1091</v>
      </c>
      <c r="N28" s="41">
        <v>1030</v>
      </c>
      <c r="O28" s="41">
        <v>1036</v>
      </c>
      <c r="P28" s="41">
        <v>950</v>
      </c>
      <c r="Q28" s="41">
        <v>981</v>
      </c>
      <c r="R28" s="41">
        <v>1056</v>
      </c>
      <c r="S28" s="41">
        <v>1039</v>
      </c>
      <c r="T28" s="41">
        <v>1092</v>
      </c>
      <c r="U28" s="41">
        <v>1055</v>
      </c>
      <c r="V28" s="41" t="s">
        <v>3794</v>
      </c>
      <c r="W28" s="138" t="s">
        <v>4</v>
      </c>
      <c r="X28" s="41">
        <v>6.4</v>
      </c>
      <c r="Y28" s="41">
        <v>7.2</v>
      </c>
      <c r="Z28" s="41">
        <v>6.6</v>
      </c>
      <c r="AA28" s="41">
        <v>6.2</v>
      </c>
      <c r="AB28" s="41">
        <v>6.5</v>
      </c>
      <c r="AC28" s="41">
        <v>6.6</v>
      </c>
      <c r="AD28" s="41">
        <v>7.1</v>
      </c>
      <c r="AE28" s="41">
        <v>7</v>
      </c>
      <c r="AF28" s="41">
        <v>7.3</v>
      </c>
      <c r="AG28" s="41">
        <v>7</v>
      </c>
      <c r="AH28" s="41">
        <v>999</v>
      </c>
      <c r="AI28" s="41">
        <v>1141</v>
      </c>
      <c r="AJ28" s="41">
        <v>1034</v>
      </c>
      <c r="AK28" s="41">
        <v>1036</v>
      </c>
      <c r="AL28" s="41">
        <v>1020</v>
      </c>
      <c r="AM28" s="41">
        <v>1037</v>
      </c>
      <c r="AN28" s="41">
        <v>1126</v>
      </c>
      <c r="AO28" s="41">
        <v>1109</v>
      </c>
      <c r="AP28" s="41">
        <v>1162</v>
      </c>
      <c r="AQ28" s="41">
        <v>1105</v>
      </c>
      <c r="AR28" s="41" t="s">
        <v>3795</v>
      </c>
      <c r="AS28" s="140" t="s">
        <v>4</v>
      </c>
      <c r="AT28" s="202" t="s">
        <v>4</v>
      </c>
      <c r="AU28" s="41" t="s">
        <v>4</v>
      </c>
      <c r="AV28" s="41" t="s">
        <v>4</v>
      </c>
      <c r="AW28" s="41" t="s">
        <v>4</v>
      </c>
      <c r="AX28" s="41" t="s">
        <v>4</v>
      </c>
      <c r="AY28" s="41" t="s">
        <v>4</v>
      </c>
      <c r="AZ28" s="41" t="s">
        <v>4</v>
      </c>
      <c r="BA28" s="41" t="s">
        <v>4</v>
      </c>
      <c r="BB28" s="41" t="s">
        <v>4</v>
      </c>
      <c r="BC28" s="41" t="s">
        <v>4</v>
      </c>
      <c r="BD28" s="41" t="s">
        <v>4</v>
      </c>
      <c r="BE28" s="41" t="s">
        <v>4</v>
      </c>
      <c r="BF28" s="41" t="s">
        <v>4</v>
      </c>
      <c r="BG28" s="41" t="s">
        <v>4</v>
      </c>
      <c r="BH28" s="41" t="s">
        <v>4</v>
      </c>
      <c r="BI28" s="41" t="s">
        <v>4</v>
      </c>
      <c r="BJ28" s="41" t="s">
        <v>4</v>
      </c>
      <c r="BK28" s="41" t="s">
        <v>4</v>
      </c>
      <c r="BL28" s="41" t="s">
        <v>4</v>
      </c>
      <c r="BM28" s="41" t="s">
        <v>4</v>
      </c>
      <c r="BN28" s="41" t="s">
        <v>4</v>
      </c>
      <c r="BO28" s="140" t="s">
        <v>4</v>
      </c>
      <c r="BP28" s="202" t="s">
        <v>4</v>
      </c>
      <c r="BQ28" s="41" t="s">
        <v>4</v>
      </c>
      <c r="BR28" s="41" t="s">
        <v>4</v>
      </c>
      <c r="BS28" s="41" t="s">
        <v>4</v>
      </c>
      <c r="BT28" s="41" t="s">
        <v>4</v>
      </c>
      <c r="BU28" s="41" t="s">
        <v>4</v>
      </c>
      <c r="BV28" s="41" t="s">
        <v>4</v>
      </c>
      <c r="BW28" s="41" t="s">
        <v>4</v>
      </c>
      <c r="BX28" s="41" t="s">
        <v>4</v>
      </c>
      <c r="BY28" s="41" t="s">
        <v>4</v>
      </c>
      <c r="BZ28" s="41" t="s">
        <v>4</v>
      </c>
      <c r="CA28" s="41" t="s">
        <v>4</v>
      </c>
      <c r="CB28" s="41" t="s">
        <v>4</v>
      </c>
      <c r="CC28" s="41" t="s">
        <v>4</v>
      </c>
      <c r="CD28" s="41" t="s">
        <v>4</v>
      </c>
      <c r="CE28" s="41" t="s">
        <v>4</v>
      </c>
      <c r="CF28" s="41" t="s">
        <v>4</v>
      </c>
      <c r="CG28" s="41" t="s">
        <v>4</v>
      </c>
      <c r="CH28" s="41" t="s">
        <v>4</v>
      </c>
      <c r="CI28" s="41" t="s">
        <v>4</v>
      </c>
      <c r="CJ28" s="41" t="s">
        <v>4</v>
      </c>
      <c r="CK28" s="140" t="s">
        <v>4</v>
      </c>
    </row>
    <row r="29" spans="1:89" s="196" customFormat="1" ht="27" customHeight="1">
      <c r="A29" s="166" t="s">
        <v>3296</v>
      </c>
      <c r="B29" s="41">
        <v>6.1</v>
      </c>
      <c r="C29" s="41">
        <v>6.9</v>
      </c>
      <c r="D29" s="41">
        <v>6.6</v>
      </c>
      <c r="E29" s="41">
        <v>6.2</v>
      </c>
      <c r="F29" s="41">
        <v>6.4</v>
      </c>
      <c r="G29" s="41">
        <v>6.2</v>
      </c>
      <c r="H29" s="41">
        <v>7</v>
      </c>
      <c r="I29" s="41">
        <v>6.9</v>
      </c>
      <c r="J29" s="41">
        <v>7.2</v>
      </c>
      <c r="K29" s="41">
        <v>6.7</v>
      </c>
      <c r="L29" s="41">
        <v>954</v>
      </c>
      <c r="M29" s="41">
        <v>1096</v>
      </c>
      <c r="N29" s="41">
        <v>1034</v>
      </c>
      <c r="O29" s="41">
        <v>1041</v>
      </c>
      <c r="P29" s="41">
        <v>950</v>
      </c>
      <c r="Q29" s="41">
        <v>986</v>
      </c>
      <c r="R29" s="41">
        <v>1056</v>
      </c>
      <c r="S29" s="41">
        <v>1039</v>
      </c>
      <c r="T29" s="41">
        <v>1092</v>
      </c>
      <c r="U29" s="41">
        <v>1060</v>
      </c>
      <c r="V29" s="41" t="s">
        <v>3794</v>
      </c>
      <c r="W29" s="138" t="s">
        <v>4</v>
      </c>
      <c r="X29" s="41">
        <v>6.4</v>
      </c>
      <c r="Y29" s="41">
        <v>7.2</v>
      </c>
      <c r="Z29" s="41">
        <v>6.6</v>
      </c>
      <c r="AA29" s="41">
        <v>6.2</v>
      </c>
      <c r="AB29" s="41">
        <v>6.5</v>
      </c>
      <c r="AC29" s="41">
        <v>6.6</v>
      </c>
      <c r="AD29" s="41">
        <v>7.1</v>
      </c>
      <c r="AE29" s="41">
        <v>7</v>
      </c>
      <c r="AF29" s="41">
        <v>7.3</v>
      </c>
      <c r="AG29" s="41">
        <v>7</v>
      </c>
      <c r="AH29" s="41">
        <v>1004</v>
      </c>
      <c r="AI29" s="41">
        <v>1146</v>
      </c>
      <c r="AJ29" s="41">
        <v>1039</v>
      </c>
      <c r="AK29" s="41">
        <v>1041</v>
      </c>
      <c r="AL29" s="41">
        <v>1020</v>
      </c>
      <c r="AM29" s="41">
        <v>1042</v>
      </c>
      <c r="AN29" s="41">
        <v>1126</v>
      </c>
      <c r="AO29" s="41">
        <v>1109</v>
      </c>
      <c r="AP29" s="41">
        <v>1162</v>
      </c>
      <c r="AQ29" s="41">
        <v>1110</v>
      </c>
      <c r="AR29" s="41" t="s">
        <v>3795</v>
      </c>
      <c r="AS29" s="140" t="s">
        <v>4</v>
      </c>
      <c r="AT29" s="202" t="s">
        <v>4</v>
      </c>
      <c r="AU29" s="41" t="s">
        <v>4</v>
      </c>
      <c r="AV29" s="41" t="s">
        <v>4</v>
      </c>
      <c r="AW29" s="41" t="s">
        <v>4</v>
      </c>
      <c r="AX29" s="41" t="s">
        <v>4</v>
      </c>
      <c r="AY29" s="41" t="s">
        <v>4</v>
      </c>
      <c r="AZ29" s="41" t="s">
        <v>4</v>
      </c>
      <c r="BA29" s="41" t="s">
        <v>4</v>
      </c>
      <c r="BB29" s="41" t="s">
        <v>4</v>
      </c>
      <c r="BC29" s="41" t="s">
        <v>4</v>
      </c>
      <c r="BD29" s="41" t="s">
        <v>4</v>
      </c>
      <c r="BE29" s="41" t="s">
        <v>4</v>
      </c>
      <c r="BF29" s="41" t="s">
        <v>4</v>
      </c>
      <c r="BG29" s="41" t="s">
        <v>4</v>
      </c>
      <c r="BH29" s="41" t="s">
        <v>4</v>
      </c>
      <c r="BI29" s="41" t="s">
        <v>4</v>
      </c>
      <c r="BJ29" s="41" t="s">
        <v>4</v>
      </c>
      <c r="BK29" s="41" t="s">
        <v>4</v>
      </c>
      <c r="BL29" s="41" t="s">
        <v>4</v>
      </c>
      <c r="BM29" s="41" t="s">
        <v>4</v>
      </c>
      <c r="BN29" s="41" t="s">
        <v>4</v>
      </c>
      <c r="BO29" s="140" t="s">
        <v>4</v>
      </c>
      <c r="BP29" s="202" t="s">
        <v>4</v>
      </c>
      <c r="BQ29" s="41" t="s">
        <v>4</v>
      </c>
      <c r="BR29" s="41" t="s">
        <v>4</v>
      </c>
      <c r="BS29" s="41" t="s">
        <v>4</v>
      </c>
      <c r="BT29" s="41" t="s">
        <v>4</v>
      </c>
      <c r="BU29" s="41" t="s">
        <v>4</v>
      </c>
      <c r="BV29" s="41" t="s">
        <v>4</v>
      </c>
      <c r="BW29" s="41" t="s">
        <v>4</v>
      </c>
      <c r="BX29" s="41" t="s">
        <v>4</v>
      </c>
      <c r="BY29" s="41" t="s">
        <v>4</v>
      </c>
      <c r="BZ29" s="41" t="s">
        <v>4</v>
      </c>
      <c r="CA29" s="41" t="s">
        <v>4</v>
      </c>
      <c r="CB29" s="41" t="s">
        <v>4</v>
      </c>
      <c r="CC29" s="41" t="s">
        <v>4</v>
      </c>
      <c r="CD29" s="41" t="s">
        <v>4</v>
      </c>
      <c r="CE29" s="41" t="s">
        <v>4</v>
      </c>
      <c r="CF29" s="41" t="s">
        <v>4</v>
      </c>
      <c r="CG29" s="41" t="s">
        <v>4</v>
      </c>
      <c r="CH29" s="41" t="s">
        <v>4</v>
      </c>
      <c r="CI29" s="41" t="s">
        <v>4</v>
      </c>
      <c r="CJ29" s="41" t="s">
        <v>4</v>
      </c>
      <c r="CK29" s="140" t="s">
        <v>4</v>
      </c>
    </row>
    <row r="30" spans="1:89" s="196" customFormat="1" ht="27" customHeight="1">
      <c r="A30" s="166" t="s">
        <v>3295</v>
      </c>
      <c r="B30" s="41">
        <v>6.1</v>
      </c>
      <c r="C30" s="41">
        <v>6.9</v>
      </c>
      <c r="D30" s="41">
        <v>6.6</v>
      </c>
      <c r="E30" s="41">
        <v>6.2</v>
      </c>
      <c r="F30" s="41">
        <v>6.4</v>
      </c>
      <c r="G30" s="41">
        <v>6.2</v>
      </c>
      <c r="H30" s="41">
        <v>7</v>
      </c>
      <c r="I30" s="41">
        <v>6.9</v>
      </c>
      <c r="J30" s="41">
        <v>7.2</v>
      </c>
      <c r="K30" s="41">
        <v>6.7</v>
      </c>
      <c r="L30" s="41">
        <v>954</v>
      </c>
      <c r="M30" s="41">
        <v>1096</v>
      </c>
      <c r="N30" s="41">
        <v>1034</v>
      </c>
      <c r="O30" s="41">
        <v>1041</v>
      </c>
      <c r="P30" s="41">
        <v>950</v>
      </c>
      <c r="Q30" s="41">
        <v>986</v>
      </c>
      <c r="R30" s="41">
        <v>1056</v>
      </c>
      <c r="S30" s="41">
        <v>1039</v>
      </c>
      <c r="T30" s="41">
        <v>1092</v>
      </c>
      <c r="U30" s="41">
        <v>1060</v>
      </c>
      <c r="V30" s="41" t="s">
        <v>3794</v>
      </c>
      <c r="W30" s="138" t="s">
        <v>4</v>
      </c>
      <c r="X30" s="41">
        <v>6.4</v>
      </c>
      <c r="Y30" s="41">
        <v>7.2</v>
      </c>
      <c r="Z30" s="41">
        <v>6.6</v>
      </c>
      <c r="AA30" s="41">
        <v>6.2</v>
      </c>
      <c r="AB30" s="41">
        <v>6.5</v>
      </c>
      <c r="AC30" s="41">
        <v>6.6</v>
      </c>
      <c r="AD30" s="41">
        <v>7.1</v>
      </c>
      <c r="AE30" s="41">
        <v>7</v>
      </c>
      <c r="AF30" s="41">
        <v>7.3</v>
      </c>
      <c r="AG30" s="41">
        <v>7</v>
      </c>
      <c r="AH30" s="41">
        <v>1004</v>
      </c>
      <c r="AI30" s="41">
        <v>1146</v>
      </c>
      <c r="AJ30" s="41">
        <v>1039</v>
      </c>
      <c r="AK30" s="41">
        <v>1041</v>
      </c>
      <c r="AL30" s="41">
        <v>1020</v>
      </c>
      <c r="AM30" s="41">
        <v>1042</v>
      </c>
      <c r="AN30" s="41">
        <v>1126</v>
      </c>
      <c r="AO30" s="41">
        <v>1109</v>
      </c>
      <c r="AP30" s="41">
        <v>1162</v>
      </c>
      <c r="AQ30" s="41">
        <v>1110</v>
      </c>
      <c r="AR30" s="41" t="s">
        <v>3795</v>
      </c>
      <c r="AS30" s="140" t="s">
        <v>4</v>
      </c>
      <c r="AT30" s="202" t="s">
        <v>4</v>
      </c>
      <c r="AU30" s="41" t="s">
        <v>4</v>
      </c>
      <c r="AV30" s="41" t="s">
        <v>4</v>
      </c>
      <c r="AW30" s="41" t="s">
        <v>4</v>
      </c>
      <c r="AX30" s="41" t="s">
        <v>4</v>
      </c>
      <c r="AY30" s="41" t="s">
        <v>4</v>
      </c>
      <c r="AZ30" s="41" t="s">
        <v>4</v>
      </c>
      <c r="BA30" s="41" t="s">
        <v>4</v>
      </c>
      <c r="BB30" s="41" t="s">
        <v>4</v>
      </c>
      <c r="BC30" s="41" t="s">
        <v>4</v>
      </c>
      <c r="BD30" s="41" t="s">
        <v>4</v>
      </c>
      <c r="BE30" s="41" t="s">
        <v>4</v>
      </c>
      <c r="BF30" s="41" t="s">
        <v>4</v>
      </c>
      <c r="BG30" s="41" t="s">
        <v>4</v>
      </c>
      <c r="BH30" s="41" t="s">
        <v>4</v>
      </c>
      <c r="BI30" s="41" t="s">
        <v>4</v>
      </c>
      <c r="BJ30" s="41" t="s">
        <v>4</v>
      </c>
      <c r="BK30" s="41" t="s">
        <v>4</v>
      </c>
      <c r="BL30" s="41" t="s">
        <v>4</v>
      </c>
      <c r="BM30" s="41" t="s">
        <v>4</v>
      </c>
      <c r="BN30" s="41" t="s">
        <v>4</v>
      </c>
      <c r="BO30" s="140" t="s">
        <v>4</v>
      </c>
      <c r="BP30" s="202" t="s">
        <v>4</v>
      </c>
      <c r="BQ30" s="41" t="s">
        <v>4</v>
      </c>
      <c r="BR30" s="41" t="s">
        <v>4</v>
      </c>
      <c r="BS30" s="41" t="s">
        <v>4</v>
      </c>
      <c r="BT30" s="41" t="s">
        <v>4</v>
      </c>
      <c r="BU30" s="41" t="s">
        <v>4</v>
      </c>
      <c r="BV30" s="41" t="s">
        <v>4</v>
      </c>
      <c r="BW30" s="41" t="s">
        <v>4</v>
      </c>
      <c r="BX30" s="41" t="s">
        <v>4</v>
      </c>
      <c r="BY30" s="41" t="s">
        <v>4</v>
      </c>
      <c r="BZ30" s="41" t="s">
        <v>4</v>
      </c>
      <c r="CA30" s="41" t="s">
        <v>4</v>
      </c>
      <c r="CB30" s="41" t="s">
        <v>4</v>
      </c>
      <c r="CC30" s="41" t="s">
        <v>4</v>
      </c>
      <c r="CD30" s="41" t="s">
        <v>4</v>
      </c>
      <c r="CE30" s="41" t="s">
        <v>4</v>
      </c>
      <c r="CF30" s="41" t="s">
        <v>4</v>
      </c>
      <c r="CG30" s="41" t="s">
        <v>4</v>
      </c>
      <c r="CH30" s="41" t="s">
        <v>4</v>
      </c>
      <c r="CI30" s="41" t="s">
        <v>4</v>
      </c>
      <c r="CJ30" s="41" t="s">
        <v>4</v>
      </c>
      <c r="CK30" s="140" t="s">
        <v>4</v>
      </c>
    </row>
    <row r="31" spans="1:89" s="196" customFormat="1" ht="27" customHeight="1">
      <c r="A31" s="166" t="s">
        <v>3301</v>
      </c>
      <c r="B31" s="41">
        <v>6.1</v>
      </c>
      <c r="C31" s="41">
        <v>6.9</v>
      </c>
      <c r="D31" s="41">
        <v>6.6</v>
      </c>
      <c r="E31" s="41">
        <v>6.2</v>
      </c>
      <c r="F31" s="41">
        <v>6.4</v>
      </c>
      <c r="G31" s="41">
        <v>6.2</v>
      </c>
      <c r="H31" s="41">
        <v>7</v>
      </c>
      <c r="I31" s="41">
        <v>6.9</v>
      </c>
      <c r="J31" s="41">
        <v>7.2</v>
      </c>
      <c r="K31" s="41">
        <v>6.7</v>
      </c>
      <c r="L31" s="41">
        <v>954</v>
      </c>
      <c r="M31" s="41">
        <v>1096</v>
      </c>
      <c r="N31" s="41">
        <v>1034</v>
      </c>
      <c r="O31" s="41">
        <v>1041</v>
      </c>
      <c r="P31" s="41">
        <v>950</v>
      </c>
      <c r="Q31" s="41">
        <v>986</v>
      </c>
      <c r="R31" s="41">
        <v>1056</v>
      </c>
      <c r="S31" s="41">
        <v>1039</v>
      </c>
      <c r="T31" s="41">
        <v>1092</v>
      </c>
      <c r="U31" s="41">
        <v>1060</v>
      </c>
      <c r="V31" s="41" t="s">
        <v>3794</v>
      </c>
      <c r="W31" s="138" t="s">
        <v>4</v>
      </c>
      <c r="X31" s="41">
        <v>6.4</v>
      </c>
      <c r="Y31" s="41">
        <v>7.2</v>
      </c>
      <c r="Z31" s="41">
        <v>6.6</v>
      </c>
      <c r="AA31" s="41">
        <v>6.2</v>
      </c>
      <c r="AB31" s="41">
        <v>6.5</v>
      </c>
      <c r="AC31" s="41">
        <v>6.6</v>
      </c>
      <c r="AD31" s="41">
        <v>7.1</v>
      </c>
      <c r="AE31" s="41">
        <v>7</v>
      </c>
      <c r="AF31" s="41">
        <v>7.3</v>
      </c>
      <c r="AG31" s="41">
        <v>7</v>
      </c>
      <c r="AH31" s="41">
        <v>1004</v>
      </c>
      <c r="AI31" s="41">
        <v>1146</v>
      </c>
      <c r="AJ31" s="41">
        <v>1039</v>
      </c>
      <c r="AK31" s="41">
        <v>1041</v>
      </c>
      <c r="AL31" s="41">
        <v>1020</v>
      </c>
      <c r="AM31" s="41">
        <v>1042</v>
      </c>
      <c r="AN31" s="41">
        <v>1126</v>
      </c>
      <c r="AO31" s="41">
        <v>1109</v>
      </c>
      <c r="AP31" s="41">
        <v>1162</v>
      </c>
      <c r="AQ31" s="41">
        <v>1110</v>
      </c>
      <c r="AR31" s="41" t="s">
        <v>3795</v>
      </c>
      <c r="AS31" s="140" t="s">
        <v>4</v>
      </c>
      <c r="AT31" s="202" t="s">
        <v>4</v>
      </c>
      <c r="AU31" s="41" t="s">
        <v>4</v>
      </c>
      <c r="AV31" s="41" t="s">
        <v>4</v>
      </c>
      <c r="AW31" s="41" t="s">
        <v>4</v>
      </c>
      <c r="AX31" s="41" t="s">
        <v>4</v>
      </c>
      <c r="AY31" s="41" t="s">
        <v>4</v>
      </c>
      <c r="AZ31" s="41" t="s">
        <v>4</v>
      </c>
      <c r="BA31" s="41" t="s">
        <v>4</v>
      </c>
      <c r="BB31" s="41" t="s">
        <v>4</v>
      </c>
      <c r="BC31" s="41" t="s">
        <v>4</v>
      </c>
      <c r="BD31" s="41" t="s">
        <v>4</v>
      </c>
      <c r="BE31" s="41" t="s">
        <v>4</v>
      </c>
      <c r="BF31" s="41" t="s">
        <v>4</v>
      </c>
      <c r="BG31" s="41" t="s">
        <v>4</v>
      </c>
      <c r="BH31" s="41" t="s">
        <v>4</v>
      </c>
      <c r="BI31" s="41" t="s">
        <v>4</v>
      </c>
      <c r="BJ31" s="41" t="s">
        <v>4</v>
      </c>
      <c r="BK31" s="41" t="s">
        <v>4</v>
      </c>
      <c r="BL31" s="41" t="s">
        <v>4</v>
      </c>
      <c r="BM31" s="41" t="s">
        <v>4</v>
      </c>
      <c r="BN31" s="41" t="s">
        <v>4</v>
      </c>
      <c r="BO31" s="140" t="s">
        <v>4</v>
      </c>
      <c r="BP31" s="202" t="s">
        <v>4</v>
      </c>
      <c r="BQ31" s="41" t="s">
        <v>4</v>
      </c>
      <c r="BR31" s="41" t="s">
        <v>4</v>
      </c>
      <c r="BS31" s="41" t="s">
        <v>4</v>
      </c>
      <c r="BT31" s="41" t="s">
        <v>4</v>
      </c>
      <c r="BU31" s="41" t="s">
        <v>4</v>
      </c>
      <c r="BV31" s="41" t="s">
        <v>4</v>
      </c>
      <c r="BW31" s="41" t="s">
        <v>4</v>
      </c>
      <c r="BX31" s="41" t="s">
        <v>4</v>
      </c>
      <c r="BY31" s="41" t="s">
        <v>4</v>
      </c>
      <c r="BZ31" s="41" t="s">
        <v>4</v>
      </c>
      <c r="CA31" s="41" t="s">
        <v>4</v>
      </c>
      <c r="CB31" s="41" t="s">
        <v>4</v>
      </c>
      <c r="CC31" s="41" t="s">
        <v>4</v>
      </c>
      <c r="CD31" s="41" t="s">
        <v>4</v>
      </c>
      <c r="CE31" s="41" t="s">
        <v>4</v>
      </c>
      <c r="CF31" s="41" t="s">
        <v>4</v>
      </c>
      <c r="CG31" s="41" t="s">
        <v>4</v>
      </c>
      <c r="CH31" s="41" t="s">
        <v>4</v>
      </c>
      <c r="CI31" s="41" t="s">
        <v>4</v>
      </c>
      <c r="CJ31" s="41" t="s">
        <v>4</v>
      </c>
      <c r="CK31" s="140" t="s">
        <v>4</v>
      </c>
    </row>
    <row r="32" spans="1:89" s="196" customFormat="1" ht="27" customHeight="1">
      <c r="A32" s="166" t="s">
        <v>3320</v>
      </c>
      <c r="B32" s="41">
        <v>7</v>
      </c>
      <c r="C32" s="41">
        <v>7.8</v>
      </c>
      <c r="D32" s="41">
        <v>7.7</v>
      </c>
      <c r="E32" s="41">
        <v>7.2</v>
      </c>
      <c r="F32" s="41">
        <v>7.4</v>
      </c>
      <c r="G32" s="41">
        <v>7.1</v>
      </c>
      <c r="H32" s="41">
        <v>8</v>
      </c>
      <c r="I32" s="41">
        <v>7.9</v>
      </c>
      <c r="J32" s="41">
        <v>8.1999999999999993</v>
      </c>
      <c r="K32" s="41">
        <v>7.6</v>
      </c>
      <c r="L32" s="41">
        <v>1108</v>
      </c>
      <c r="M32" s="41">
        <v>1250</v>
      </c>
      <c r="N32" s="41">
        <v>1223</v>
      </c>
      <c r="O32" s="41">
        <v>1234</v>
      </c>
      <c r="P32" s="41">
        <v>1119</v>
      </c>
      <c r="Q32" s="41">
        <v>1140</v>
      </c>
      <c r="R32" s="41">
        <v>1225</v>
      </c>
      <c r="S32" s="41">
        <v>1208</v>
      </c>
      <c r="T32" s="41">
        <v>1261</v>
      </c>
      <c r="U32" s="41">
        <v>1214</v>
      </c>
      <c r="V32" s="41" t="s">
        <v>3794</v>
      </c>
      <c r="W32" s="138" t="s">
        <v>4</v>
      </c>
      <c r="X32" s="41">
        <v>7.2</v>
      </c>
      <c r="Y32" s="41">
        <v>8</v>
      </c>
      <c r="Z32" s="41">
        <v>7.4</v>
      </c>
      <c r="AA32" s="41">
        <v>7.2</v>
      </c>
      <c r="AB32" s="41">
        <v>7.3</v>
      </c>
      <c r="AC32" s="41">
        <v>7.4</v>
      </c>
      <c r="AD32" s="41">
        <v>7.9</v>
      </c>
      <c r="AE32" s="41">
        <v>7.8</v>
      </c>
      <c r="AF32" s="41">
        <v>8.1</v>
      </c>
      <c r="AG32" s="41">
        <v>7.8</v>
      </c>
      <c r="AH32" s="41">
        <v>1159</v>
      </c>
      <c r="AI32" s="41">
        <v>1301</v>
      </c>
      <c r="AJ32" s="41">
        <v>1194</v>
      </c>
      <c r="AK32" s="41">
        <v>1234</v>
      </c>
      <c r="AL32" s="41">
        <v>1175</v>
      </c>
      <c r="AM32" s="41">
        <v>1196</v>
      </c>
      <c r="AN32" s="41">
        <v>1281</v>
      </c>
      <c r="AO32" s="41">
        <v>1264</v>
      </c>
      <c r="AP32" s="41">
        <v>1317</v>
      </c>
      <c r="AQ32" s="41">
        <v>1265</v>
      </c>
      <c r="AR32" s="41" t="s">
        <v>3795</v>
      </c>
      <c r="AS32" s="140" t="s">
        <v>4</v>
      </c>
      <c r="AT32" s="202" t="s">
        <v>4</v>
      </c>
      <c r="AU32" s="41" t="s">
        <v>4</v>
      </c>
      <c r="AV32" s="41" t="s">
        <v>4</v>
      </c>
      <c r="AW32" s="41" t="s">
        <v>4</v>
      </c>
      <c r="AX32" s="41" t="s">
        <v>4</v>
      </c>
      <c r="AY32" s="41" t="s">
        <v>4</v>
      </c>
      <c r="AZ32" s="41" t="s">
        <v>4</v>
      </c>
      <c r="BA32" s="41" t="s">
        <v>4</v>
      </c>
      <c r="BB32" s="41" t="s">
        <v>4</v>
      </c>
      <c r="BC32" s="41" t="s">
        <v>4</v>
      </c>
      <c r="BD32" s="41" t="s">
        <v>4</v>
      </c>
      <c r="BE32" s="41" t="s">
        <v>4</v>
      </c>
      <c r="BF32" s="41" t="s">
        <v>4</v>
      </c>
      <c r="BG32" s="41" t="s">
        <v>4</v>
      </c>
      <c r="BH32" s="41" t="s">
        <v>4</v>
      </c>
      <c r="BI32" s="41" t="s">
        <v>4</v>
      </c>
      <c r="BJ32" s="41" t="s">
        <v>4</v>
      </c>
      <c r="BK32" s="41" t="s">
        <v>4</v>
      </c>
      <c r="BL32" s="41" t="s">
        <v>4</v>
      </c>
      <c r="BM32" s="41" t="s">
        <v>4</v>
      </c>
      <c r="BN32" s="41" t="s">
        <v>4</v>
      </c>
      <c r="BO32" s="140" t="s">
        <v>4</v>
      </c>
      <c r="BP32" s="202" t="s">
        <v>4</v>
      </c>
      <c r="BQ32" s="41" t="s">
        <v>4</v>
      </c>
      <c r="BR32" s="41" t="s">
        <v>4</v>
      </c>
      <c r="BS32" s="41" t="s">
        <v>4</v>
      </c>
      <c r="BT32" s="41" t="s">
        <v>4</v>
      </c>
      <c r="BU32" s="41" t="s">
        <v>4</v>
      </c>
      <c r="BV32" s="41" t="s">
        <v>4</v>
      </c>
      <c r="BW32" s="41" t="s">
        <v>4</v>
      </c>
      <c r="BX32" s="41" t="s">
        <v>4</v>
      </c>
      <c r="BY32" s="41" t="s">
        <v>4</v>
      </c>
      <c r="BZ32" s="41" t="s">
        <v>4</v>
      </c>
      <c r="CA32" s="41" t="s">
        <v>4</v>
      </c>
      <c r="CB32" s="41" t="s">
        <v>4</v>
      </c>
      <c r="CC32" s="41" t="s">
        <v>4</v>
      </c>
      <c r="CD32" s="41" t="s">
        <v>4</v>
      </c>
      <c r="CE32" s="41" t="s">
        <v>4</v>
      </c>
      <c r="CF32" s="41" t="s">
        <v>4</v>
      </c>
      <c r="CG32" s="41" t="s">
        <v>4</v>
      </c>
      <c r="CH32" s="41" t="s">
        <v>4</v>
      </c>
      <c r="CI32" s="41" t="s">
        <v>4</v>
      </c>
      <c r="CJ32" s="41" t="s">
        <v>4</v>
      </c>
      <c r="CK32" s="140" t="s">
        <v>4</v>
      </c>
    </row>
    <row r="33" spans="1:89" s="196" customFormat="1" ht="27" customHeight="1">
      <c r="A33" s="166" t="s">
        <v>3324</v>
      </c>
      <c r="B33" s="41">
        <v>7</v>
      </c>
      <c r="C33" s="41">
        <v>7.8</v>
      </c>
      <c r="D33" s="41">
        <v>7.2</v>
      </c>
      <c r="E33" s="41">
        <v>7.3</v>
      </c>
      <c r="F33" s="41">
        <v>7.2</v>
      </c>
      <c r="G33" s="41">
        <v>7.5</v>
      </c>
      <c r="H33" s="41">
        <v>7.8</v>
      </c>
      <c r="I33" s="41">
        <v>7.7</v>
      </c>
      <c r="J33" s="41">
        <v>8</v>
      </c>
      <c r="K33" s="41">
        <v>7.6</v>
      </c>
      <c r="L33" s="41">
        <v>1056</v>
      </c>
      <c r="M33" s="41">
        <v>1198</v>
      </c>
      <c r="N33" s="41">
        <v>1091</v>
      </c>
      <c r="O33" s="41">
        <v>1109</v>
      </c>
      <c r="P33" s="41">
        <v>1067</v>
      </c>
      <c r="Q33" s="41">
        <v>1120</v>
      </c>
      <c r="R33" s="41">
        <v>1173</v>
      </c>
      <c r="S33" s="41">
        <v>1156</v>
      </c>
      <c r="T33" s="41">
        <v>1209</v>
      </c>
      <c r="U33" s="41">
        <v>1162</v>
      </c>
      <c r="V33" s="41" t="s">
        <v>3796</v>
      </c>
      <c r="W33" s="140" t="s">
        <v>4</v>
      </c>
      <c r="X33" s="41" t="s">
        <v>4</v>
      </c>
      <c r="Y33" s="41" t="s">
        <v>4</v>
      </c>
      <c r="Z33" s="41" t="s">
        <v>4</v>
      </c>
      <c r="AA33" s="41" t="s">
        <v>4</v>
      </c>
      <c r="AB33" s="41" t="s">
        <v>4</v>
      </c>
      <c r="AC33" s="41" t="s">
        <v>4</v>
      </c>
      <c r="AD33" s="41" t="s">
        <v>4</v>
      </c>
      <c r="AE33" s="41" t="s">
        <v>4</v>
      </c>
      <c r="AF33" s="41" t="s">
        <v>4</v>
      </c>
      <c r="AG33" s="41" t="s">
        <v>4</v>
      </c>
      <c r="AH33" s="41" t="s">
        <v>4</v>
      </c>
      <c r="AI33" s="41" t="s">
        <v>4</v>
      </c>
      <c r="AJ33" s="41" t="s">
        <v>4</v>
      </c>
      <c r="AK33" s="41" t="s">
        <v>4</v>
      </c>
      <c r="AL33" s="41" t="s">
        <v>4</v>
      </c>
      <c r="AM33" s="41" t="s">
        <v>4</v>
      </c>
      <c r="AN33" s="41" t="s">
        <v>4</v>
      </c>
      <c r="AO33" s="41" t="s">
        <v>4</v>
      </c>
      <c r="AP33" s="41" t="s">
        <v>4</v>
      </c>
      <c r="AQ33" s="41" t="s">
        <v>4</v>
      </c>
      <c r="AR33" s="41" t="s">
        <v>4</v>
      </c>
      <c r="AS33" s="140" t="s">
        <v>4</v>
      </c>
      <c r="AT33" s="41" t="s">
        <v>4</v>
      </c>
      <c r="AU33" s="41" t="s">
        <v>4</v>
      </c>
      <c r="AV33" s="41" t="s">
        <v>4</v>
      </c>
      <c r="AW33" s="41" t="s">
        <v>4</v>
      </c>
      <c r="AX33" s="41" t="s">
        <v>4</v>
      </c>
      <c r="AY33" s="41" t="s">
        <v>4</v>
      </c>
      <c r="AZ33" s="41" t="s">
        <v>4</v>
      </c>
      <c r="BA33" s="41" t="s">
        <v>4</v>
      </c>
      <c r="BB33" s="41" t="s">
        <v>4</v>
      </c>
      <c r="BC33" s="41" t="s">
        <v>4</v>
      </c>
      <c r="BD33" s="41" t="s">
        <v>4</v>
      </c>
      <c r="BE33" s="41" t="s">
        <v>4</v>
      </c>
      <c r="BF33" s="41" t="s">
        <v>4</v>
      </c>
      <c r="BG33" s="41" t="s">
        <v>4</v>
      </c>
      <c r="BH33" s="41" t="s">
        <v>4</v>
      </c>
      <c r="BI33" s="41" t="s">
        <v>4</v>
      </c>
      <c r="BJ33" s="41" t="s">
        <v>4</v>
      </c>
      <c r="BK33" s="41" t="s">
        <v>4</v>
      </c>
      <c r="BL33" s="41" t="s">
        <v>4</v>
      </c>
      <c r="BM33" s="41" t="s">
        <v>4</v>
      </c>
      <c r="BN33" s="41" t="s">
        <v>4</v>
      </c>
      <c r="BO33" s="140" t="s">
        <v>4</v>
      </c>
      <c r="BP33" s="202" t="s">
        <v>4</v>
      </c>
      <c r="BQ33" s="41" t="s">
        <v>4</v>
      </c>
      <c r="BR33" s="41" t="s">
        <v>4</v>
      </c>
      <c r="BS33" s="41" t="s">
        <v>4</v>
      </c>
      <c r="BT33" s="41" t="s">
        <v>4</v>
      </c>
      <c r="BU33" s="41" t="s">
        <v>4</v>
      </c>
      <c r="BV33" s="41" t="s">
        <v>4</v>
      </c>
      <c r="BW33" s="41" t="s">
        <v>4</v>
      </c>
      <c r="BX33" s="41" t="s">
        <v>4</v>
      </c>
      <c r="BY33" s="41" t="s">
        <v>4</v>
      </c>
      <c r="BZ33" s="41" t="s">
        <v>4</v>
      </c>
      <c r="CA33" s="41" t="s">
        <v>4</v>
      </c>
      <c r="CB33" s="41" t="s">
        <v>4</v>
      </c>
      <c r="CC33" s="41" t="s">
        <v>4</v>
      </c>
      <c r="CD33" s="41" t="s">
        <v>4</v>
      </c>
      <c r="CE33" s="41" t="s">
        <v>4</v>
      </c>
      <c r="CF33" s="41" t="s">
        <v>4</v>
      </c>
      <c r="CG33" s="41" t="s">
        <v>4</v>
      </c>
      <c r="CH33" s="41" t="s">
        <v>4</v>
      </c>
      <c r="CI33" s="41" t="s">
        <v>4</v>
      </c>
      <c r="CJ33" s="41" t="s">
        <v>4</v>
      </c>
      <c r="CK33" s="140" t="s">
        <v>4</v>
      </c>
    </row>
    <row r="34" spans="1:89" s="196" customFormat="1" ht="27" customHeight="1">
      <c r="A34" s="166" t="s">
        <v>3306</v>
      </c>
      <c r="B34" s="41" t="s">
        <v>4</v>
      </c>
      <c r="C34" s="41" t="s">
        <v>4</v>
      </c>
      <c r="D34" s="41" t="s">
        <v>4</v>
      </c>
      <c r="E34" s="41" t="s">
        <v>4</v>
      </c>
      <c r="F34" s="41" t="s">
        <v>4</v>
      </c>
      <c r="G34" s="41" t="s">
        <v>4</v>
      </c>
      <c r="H34" s="41" t="s">
        <v>4</v>
      </c>
      <c r="I34" s="41" t="s">
        <v>4</v>
      </c>
      <c r="J34" s="41" t="s">
        <v>4</v>
      </c>
      <c r="K34" s="41" t="s">
        <v>4</v>
      </c>
      <c r="L34" s="41" t="s">
        <v>4</v>
      </c>
      <c r="M34" s="41" t="s">
        <v>4</v>
      </c>
      <c r="N34" s="41" t="s">
        <v>4</v>
      </c>
      <c r="O34" s="41" t="s">
        <v>4</v>
      </c>
      <c r="P34" s="41" t="s">
        <v>4</v>
      </c>
      <c r="Q34" s="41" t="s">
        <v>4</v>
      </c>
      <c r="R34" s="41" t="s">
        <v>4</v>
      </c>
      <c r="S34" s="41" t="s">
        <v>4</v>
      </c>
      <c r="T34" s="41" t="s">
        <v>4</v>
      </c>
      <c r="U34" s="41" t="s">
        <v>4</v>
      </c>
      <c r="V34" s="41" t="s">
        <v>4</v>
      </c>
      <c r="W34" s="140" t="s">
        <v>4</v>
      </c>
      <c r="X34" s="41" t="s">
        <v>4</v>
      </c>
      <c r="Y34" s="41" t="s">
        <v>4</v>
      </c>
      <c r="Z34" s="41" t="s">
        <v>4</v>
      </c>
      <c r="AA34" s="41" t="s">
        <v>4</v>
      </c>
      <c r="AB34" s="41" t="s">
        <v>4</v>
      </c>
      <c r="AC34" s="41" t="s">
        <v>4</v>
      </c>
      <c r="AD34" s="41" t="s">
        <v>4</v>
      </c>
      <c r="AE34" s="41" t="s">
        <v>4</v>
      </c>
      <c r="AF34" s="41" t="s">
        <v>4</v>
      </c>
      <c r="AG34" s="41" t="s">
        <v>4</v>
      </c>
      <c r="AH34" s="41" t="s">
        <v>4</v>
      </c>
      <c r="AI34" s="41" t="s">
        <v>4</v>
      </c>
      <c r="AJ34" s="41" t="s">
        <v>4</v>
      </c>
      <c r="AK34" s="41" t="s">
        <v>4</v>
      </c>
      <c r="AL34" s="41" t="s">
        <v>4</v>
      </c>
      <c r="AM34" s="41" t="s">
        <v>4</v>
      </c>
      <c r="AN34" s="41" t="s">
        <v>4</v>
      </c>
      <c r="AO34" s="41" t="s">
        <v>4</v>
      </c>
      <c r="AP34" s="41" t="s">
        <v>4</v>
      </c>
      <c r="AQ34" s="41" t="s">
        <v>4</v>
      </c>
      <c r="AR34" s="41" t="s">
        <v>4</v>
      </c>
      <c r="AS34" s="140" t="s">
        <v>4</v>
      </c>
      <c r="AT34" s="41">
        <v>6.2</v>
      </c>
      <c r="AU34" s="41">
        <v>7</v>
      </c>
      <c r="AV34" s="41">
        <v>6.4</v>
      </c>
      <c r="AW34" s="41">
        <v>6.7</v>
      </c>
      <c r="AX34" s="41">
        <v>6.3</v>
      </c>
      <c r="AY34" s="41">
        <v>6.6</v>
      </c>
      <c r="AZ34" s="41">
        <v>6.9</v>
      </c>
      <c r="BA34" s="41">
        <v>6.8</v>
      </c>
      <c r="BB34" s="41">
        <v>7.1</v>
      </c>
      <c r="BC34" s="41">
        <v>6.8</v>
      </c>
      <c r="BD34" s="41">
        <v>954</v>
      </c>
      <c r="BE34" s="41">
        <v>1096</v>
      </c>
      <c r="BF34" s="41">
        <v>989</v>
      </c>
      <c r="BG34" s="41">
        <v>1047</v>
      </c>
      <c r="BH34" s="41">
        <v>976</v>
      </c>
      <c r="BI34" s="41">
        <v>1029</v>
      </c>
      <c r="BJ34" s="41">
        <v>1082</v>
      </c>
      <c r="BK34" s="41">
        <v>1065</v>
      </c>
      <c r="BL34" s="41">
        <v>1118</v>
      </c>
      <c r="BM34" s="41">
        <v>1060</v>
      </c>
      <c r="BN34" s="48" t="s">
        <v>3797</v>
      </c>
      <c r="BO34" s="140" t="s">
        <v>4</v>
      </c>
      <c r="BP34" s="41">
        <v>5.8</v>
      </c>
      <c r="BQ34" s="41">
        <v>6.6</v>
      </c>
      <c r="BR34" s="41">
        <v>6</v>
      </c>
      <c r="BS34" s="41">
        <v>6.6</v>
      </c>
      <c r="BT34" s="41">
        <v>6.2</v>
      </c>
      <c r="BU34" s="41">
        <v>6.5</v>
      </c>
      <c r="BV34" s="41">
        <v>6.8</v>
      </c>
      <c r="BW34" s="41">
        <v>6.7</v>
      </c>
      <c r="BX34" s="41">
        <v>7</v>
      </c>
      <c r="BY34" s="41">
        <v>6.4</v>
      </c>
      <c r="BZ34" s="41">
        <v>862</v>
      </c>
      <c r="CA34" s="41">
        <v>1004</v>
      </c>
      <c r="CB34" s="41">
        <v>897</v>
      </c>
      <c r="CC34" s="41">
        <v>1007</v>
      </c>
      <c r="CD34" s="41">
        <v>936</v>
      </c>
      <c r="CE34" s="41">
        <v>989</v>
      </c>
      <c r="CF34" s="41">
        <v>1042</v>
      </c>
      <c r="CG34" s="41">
        <v>1025</v>
      </c>
      <c r="CH34" s="41">
        <v>1078</v>
      </c>
      <c r="CI34" s="41">
        <v>968</v>
      </c>
      <c r="CJ34" s="48" t="s">
        <v>3798</v>
      </c>
      <c r="CK34" s="140" t="s">
        <v>4</v>
      </c>
    </row>
    <row r="35" spans="1:89" s="196" customFormat="1" ht="27" customHeight="1">
      <c r="A35" s="166" t="s">
        <v>3390</v>
      </c>
      <c r="B35" s="41" t="s">
        <v>4</v>
      </c>
      <c r="C35" s="41" t="s">
        <v>4</v>
      </c>
      <c r="D35" s="41" t="s">
        <v>4</v>
      </c>
      <c r="E35" s="41" t="s">
        <v>4</v>
      </c>
      <c r="F35" s="41" t="s">
        <v>4</v>
      </c>
      <c r="G35" s="41" t="s">
        <v>4</v>
      </c>
      <c r="H35" s="41" t="s">
        <v>4</v>
      </c>
      <c r="I35" s="41" t="s">
        <v>4</v>
      </c>
      <c r="J35" s="41" t="s">
        <v>4</v>
      </c>
      <c r="K35" s="41" t="s">
        <v>4</v>
      </c>
      <c r="L35" s="41" t="s">
        <v>4</v>
      </c>
      <c r="M35" s="41" t="s">
        <v>4</v>
      </c>
      <c r="N35" s="41" t="s">
        <v>4</v>
      </c>
      <c r="O35" s="41" t="s">
        <v>4</v>
      </c>
      <c r="P35" s="41" t="s">
        <v>4</v>
      </c>
      <c r="Q35" s="41" t="s">
        <v>4</v>
      </c>
      <c r="R35" s="41" t="s">
        <v>4</v>
      </c>
      <c r="S35" s="41" t="s">
        <v>4</v>
      </c>
      <c r="T35" s="41" t="s">
        <v>4</v>
      </c>
      <c r="U35" s="41" t="s">
        <v>4</v>
      </c>
      <c r="V35" s="41" t="s">
        <v>4</v>
      </c>
      <c r="W35" s="140" t="s">
        <v>4</v>
      </c>
      <c r="X35" s="41" t="s">
        <v>4</v>
      </c>
      <c r="Y35" s="41" t="s">
        <v>4</v>
      </c>
      <c r="Z35" s="41" t="s">
        <v>4</v>
      </c>
      <c r="AA35" s="41" t="s">
        <v>4</v>
      </c>
      <c r="AB35" s="41" t="s">
        <v>4</v>
      </c>
      <c r="AC35" s="41" t="s">
        <v>4</v>
      </c>
      <c r="AD35" s="41" t="s">
        <v>4</v>
      </c>
      <c r="AE35" s="41" t="s">
        <v>4</v>
      </c>
      <c r="AF35" s="41" t="s">
        <v>4</v>
      </c>
      <c r="AG35" s="41" t="s">
        <v>4</v>
      </c>
      <c r="AH35" s="41" t="s">
        <v>4</v>
      </c>
      <c r="AI35" s="41" t="s">
        <v>4</v>
      </c>
      <c r="AJ35" s="41" t="s">
        <v>4</v>
      </c>
      <c r="AK35" s="41" t="s">
        <v>4</v>
      </c>
      <c r="AL35" s="41" t="s">
        <v>4</v>
      </c>
      <c r="AM35" s="41" t="s">
        <v>4</v>
      </c>
      <c r="AN35" s="41" t="s">
        <v>4</v>
      </c>
      <c r="AO35" s="41" t="s">
        <v>4</v>
      </c>
      <c r="AP35" s="41" t="s">
        <v>4</v>
      </c>
      <c r="AQ35" s="41" t="s">
        <v>4</v>
      </c>
      <c r="AR35" s="41" t="s">
        <v>4</v>
      </c>
      <c r="AS35" s="140" t="s">
        <v>4</v>
      </c>
      <c r="AT35" s="41">
        <v>6.2</v>
      </c>
      <c r="AU35" s="41">
        <v>7</v>
      </c>
      <c r="AV35" s="41">
        <v>6.4</v>
      </c>
      <c r="AW35" s="41">
        <v>6.7</v>
      </c>
      <c r="AX35" s="41">
        <v>6.3</v>
      </c>
      <c r="AY35" s="41">
        <v>6.6</v>
      </c>
      <c r="AZ35" s="41">
        <v>6.9</v>
      </c>
      <c r="BA35" s="41">
        <v>6.8</v>
      </c>
      <c r="BB35" s="41">
        <v>7.1</v>
      </c>
      <c r="BC35" s="41">
        <v>6.8</v>
      </c>
      <c r="BD35" s="41">
        <v>954</v>
      </c>
      <c r="BE35" s="41">
        <v>1096</v>
      </c>
      <c r="BF35" s="41">
        <v>989</v>
      </c>
      <c r="BG35" s="41">
        <v>1047</v>
      </c>
      <c r="BH35" s="41">
        <v>976</v>
      </c>
      <c r="BI35" s="41">
        <v>1029</v>
      </c>
      <c r="BJ35" s="41">
        <v>1082</v>
      </c>
      <c r="BK35" s="41">
        <v>1065</v>
      </c>
      <c r="BL35" s="41">
        <v>1118</v>
      </c>
      <c r="BM35" s="41">
        <v>1060</v>
      </c>
      <c r="BN35" s="48" t="s">
        <v>3797</v>
      </c>
      <c r="BO35" s="140" t="s">
        <v>4</v>
      </c>
      <c r="BP35" s="41">
        <v>5.8</v>
      </c>
      <c r="BQ35" s="41">
        <v>6.6</v>
      </c>
      <c r="BR35" s="41">
        <v>6</v>
      </c>
      <c r="BS35" s="41">
        <v>6.6</v>
      </c>
      <c r="BT35" s="41">
        <v>6.2</v>
      </c>
      <c r="BU35" s="41">
        <v>6.5</v>
      </c>
      <c r="BV35" s="41">
        <v>6.8</v>
      </c>
      <c r="BW35" s="41">
        <v>6.7</v>
      </c>
      <c r="BX35" s="41">
        <v>7</v>
      </c>
      <c r="BY35" s="41">
        <v>6.4</v>
      </c>
      <c r="BZ35" s="41">
        <v>862</v>
      </c>
      <c r="CA35" s="41">
        <v>1004</v>
      </c>
      <c r="CB35" s="41">
        <v>897</v>
      </c>
      <c r="CC35" s="41">
        <v>1007</v>
      </c>
      <c r="CD35" s="41">
        <v>936</v>
      </c>
      <c r="CE35" s="41">
        <v>989</v>
      </c>
      <c r="CF35" s="41">
        <v>1042</v>
      </c>
      <c r="CG35" s="41">
        <v>1025</v>
      </c>
      <c r="CH35" s="41">
        <v>1078</v>
      </c>
      <c r="CI35" s="41">
        <v>968</v>
      </c>
      <c r="CJ35" s="48" t="s">
        <v>3798</v>
      </c>
      <c r="CK35" s="140" t="s">
        <v>4</v>
      </c>
    </row>
    <row r="36" spans="1:89" s="196" customFormat="1" ht="27" customHeight="1">
      <c r="A36" s="166" t="s">
        <v>3304</v>
      </c>
      <c r="B36" s="41" t="s">
        <v>4</v>
      </c>
      <c r="C36" s="41" t="s">
        <v>4</v>
      </c>
      <c r="D36" s="41" t="s">
        <v>4</v>
      </c>
      <c r="E36" s="41" t="s">
        <v>4</v>
      </c>
      <c r="F36" s="41" t="s">
        <v>4</v>
      </c>
      <c r="G36" s="41" t="s">
        <v>4</v>
      </c>
      <c r="H36" s="41" t="s">
        <v>4</v>
      </c>
      <c r="I36" s="41" t="s">
        <v>4</v>
      </c>
      <c r="J36" s="41" t="s">
        <v>4</v>
      </c>
      <c r="K36" s="41" t="s">
        <v>4</v>
      </c>
      <c r="L36" s="41" t="s">
        <v>4</v>
      </c>
      <c r="M36" s="41" t="s">
        <v>4</v>
      </c>
      <c r="N36" s="41" t="s">
        <v>4</v>
      </c>
      <c r="O36" s="41" t="s">
        <v>4</v>
      </c>
      <c r="P36" s="41" t="s">
        <v>4</v>
      </c>
      <c r="Q36" s="41" t="s">
        <v>4</v>
      </c>
      <c r="R36" s="41" t="s">
        <v>4</v>
      </c>
      <c r="S36" s="41" t="s">
        <v>4</v>
      </c>
      <c r="T36" s="41" t="s">
        <v>4</v>
      </c>
      <c r="U36" s="41" t="s">
        <v>4</v>
      </c>
      <c r="V36" s="41" t="s">
        <v>4</v>
      </c>
      <c r="W36" s="140" t="s">
        <v>4</v>
      </c>
      <c r="X36" s="41" t="s">
        <v>4</v>
      </c>
      <c r="Y36" s="41" t="s">
        <v>4</v>
      </c>
      <c r="Z36" s="41" t="s">
        <v>4</v>
      </c>
      <c r="AA36" s="41" t="s">
        <v>4</v>
      </c>
      <c r="AB36" s="41" t="s">
        <v>4</v>
      </c>
      <c r="AC36" s="41" t="s">
        <v>4</v>
      </c>
      <c r="AD36" s="41" t="s">
        <v>4</v>
      </c>
      <c r="AE36" s="41" t="s">
        <v>4</v>
      </c>
      <c r="AF36" s="41" t="s">
        <v>4</v>
      </c>
      <c r="AG36" s="41" t="s">
        <v>4</v>
      </c>
      <c r="AH36" s="41" t="s">
        <v>4</v>
      </c>
      <c r="AI36" s="41" t="s">
        <v>4</v>
      </c>
      <c r="AJ36" s="41" t="s">
        <v>4</v>
      </c>
      <c r="AK36" s="41" t="s">
        <v>4</v>
      </c>
      <c r="AL36" s="41" t="s">
        <v>4</v>
      </c>
      <c r="AM36" s="41" t="s">
        <v>4</v>
      </c>
      <c r="AN36" s="41" t="s">
        <v>4</v>
      </c>
      <c r="AO36" s="41" t="s">
        <v>4</v>
      </c>
      <c r="AP36" s="41" t="s">
        <v>4</v>
      </c>
      <c r="AQ36" s="41" t="s">
        <v>4</v>
      </c>
      <c r="AR36" s="41" t="s">
        <v>4</v>
      </c>
      <c r="AS36" s="140" t="s">
        <v>4</v>
      </c>
      <c r="AT36" s="41">
        <v>6.2</v>
      </c>
      <c r="AU36" s="41">
        <v>7</v>
      </c>
      <c r="AV36" s="41">
        <v>6.4</v>
      </c>
      <c r="AW36" s="41">
        <v>6.7</v>
      </c>
      <c r="AX36" s="41">
        <v>6.3</v>
      </c>
      <c r="AY36" s="41">
        <v>6.6</v>
      </c>
      <c r="AZ36" s="41">
        <v>6.9</v>
      </c>
      <c r="BA36" s="41">
        <v>6.8</v>
      </c>
      <c r="BB36" s="41">
        <v>7.1</v>
      </c>
      <c r="BC36" s="41">
        <v>6.8</v>
      </c>
      <c r="BD36" s="41">
        <v>954</v>
      </c>
      <c r="BE36" s="41">
        <v>1096</v>
      </c>
      <c r="BF36" s="41">
        <v>989</v>
      </c>
      <c r="BG36" s="41">
        <v>1047</v>
      </c>
      <c r="BH36" s="41">
        <v>976</v>
      </c>
      <c r="BI36" s="41">
        <v>1029</v>
      </c>
      <c r="BJ36" s="41">
        <v>1082</v>
      </c>
      <c r="BK36" s="41">
        <v>1065</v>
      </c>
      <c r="BL36" s="41">
        <v>1118</v>
      </c>
      <c r="BM36" s="41">
        <v>1060</v>
      </c>
      <c r="BN36" s="48" t="s">
        <v>3797</v>
      </c>
      <c r="BO36" s="140" t="s">
        <v>4</v>
      </c>
      <c r="BP36" s="41">
        <v>5.8</v>
      </c>
      <c r="BQ36" s="41">
        <v>6.6</v>
      </c>
      <c r="BR36" s="41">
        <v>6</v>
      </c>
      <c r="BS36" s="41">
        <v>6.6</v>
      </c>
      <c r="BT36" s="41">
        <v>6.2</v>
      </c>
      <c r="BU36" s="41">
        <v>6.5</v>
      </c>
      <c r="BV36" s="41">
        <v>6.8</v>
      </c>
      <c r="BW36" s="41">
        <v>6.7</v>
      </c>
      <c r="BX36" s="41">
        <v>7</v>
      </c>
      <c r="BY36" s="41">
        <v>6.4</v>
      </c>
      <c r="BZ36" s="41">
        <v>862</v>
      </c>
      <c r="CA36" s="41">
        <v>1004</v>
      </c>
      <c r="CB36" s="41">
        <v>897</v>
      </c>
      <c r="CC36" s="41">
        <v>1007</v>
      </c>
      <c r="CD36" s="41">
        <v>936</v>
      </c>
      <c r="CE36" s="41">
        <v>989</v>
      </c>
      <c r="CF36" s="41">
        <v>1042</v>
      </c>
      <c r="CG36" s="41">
        <v>1025</v>
      </c>
      <c r="CH36" s="41">
        <v>1078</v>
      </c>
      <c r="CI36" s="41">
        <v>968</v>
      </c>
      <c r="CJ36" s="48" t="s">
        <v>3798</v>
      </c>
      <c r="CK36" s="140" t="s">
        <v>4</v>
      </c>
    </row>
    <row r="37" spans="1:89" s="196" customFormat="1" ht="27" customHeight="1">
      <c r="A37" s="166" t="s">
        <v>3298</v>
      </c>
      <c r="B37" s="41" t="s">
        <v>4</v>
      </c>
      <c r="C37" s="41" t="s">
        <v>4</v>
      </c>
      <c r="D37" s="41" t="s">
        <v>4</v>
      </c>
      <c r="E37" s="41" t="s">
        <v>4</v>
      </c>
      <c r="F37" s="41" t="s">
        <v>4</v>
      </c>
      <c r="G37" s="41" t="s">
        <v>4</v>
      </c>
      <c r="H37" s="41" t="s">
        <v>4</v>
      </c>
      <c r="I37" s="41" t="s">
        <v>4</v>
      </c>
      <c r="J37" s="41" t="s">
        <v>4</v>
      </c>
      <c r="K37" s="41" t="s">
        <v>4</v>
      </c>
      <c r="L37" s="41" t="s">
        <v>4</v>
      </c>
      <c r="M37" s="41" t="s">
        <v>4</v>
      </c>
      <c r="N37" s="41" t="s">
        <v>4</v>
      </c>
      <c r="O37" s="41" t="s">
        <v>4</v>
      </c>
      <c r="P37" s="41" t="s">
        <v>4</v>
      </c>
      <c r="Q37" s="41" t="s">
        <v>4</v>
      </c>
      <c r="R37" s="41" t="s">
        <v>4</v>
      </c>
      <c r="S37" s="41" t="s">
        <v>4</v>
      </c>
      <c r="T37" s="41" t="s">
        <v>4</v>
      </c>
      <c r="U37" s="41" t="s">
        <v>4</v>
      </c>
      <c r="V37" s="41" t="s">
        <v>4</v>
      </c>
      <c r="W37" s="140" t="s">
        <v>4</v>
      </c>
      <c r="X37" s="41" t="s">
        <v>4</v>
      </c>
      <c r="Y37" s="41" t="s">
        <v>4</v>
      </c>
      <c r="Z37" s="41" t="s">
        <v>4</v>
      </c>
      <c r="AA37" s="41" t="s">
        <v>4</v>
      </c>
      <c r="AB37" s="41" t="s">
        <v>4</v>
      </c>
      <c r="AC37" s="41" t="s">
        <v>4</v>
      </c>
      <c r="AD37" s="41" t="s">
        <v>4</v>
      </c>
      <c r="AE37" s="41" t="s">
        <v>4</v>
      </c>
      <c r="AF37" s="41" t="s">
        <v>4</v>
      </c>
      <c r="AG37" s="41" t="s">
        <v>4</v>
      </c>
      <c r="AH37" s="41" t="s">
        <v>4</v>
      </c>
      <c r="AI37" s="41" t="s">
        <v>4</v>
      </c>
      <c r="AJ37" s="41" t="s">
        <v>4</v>
      </c>
      <c r="AK37" s="41" t="s">
        <v>4</v>
      </c>
      <c r="AL37" s="41" t="s">
        <v>4</v>
      </c>
      <c r="AM37" s="41" t="s">
        <v>4</v>
      </c>
      <c r="AN37" s="41" t="s">
        <v>4</v>
      </c>
      <c r="AO37" s="41" t="s">
        <v>4</v>
      </c>
      <c r="AP37" s="41" t="s">
        <v>4</v>
      </c>
      <c r="AQ37" s="41" t="s">
        <v>4</v>
      </c>
      <c r="AR37" s="41" t="s">
        <v>4</v>
      </c>
      <c r="AS37" s="140" t="s">
        <v>4</v>
      </c>
      <c r="AT37" s="41">
        <v>6.3</v>
      </c>
      <c r="AU37" s="41">
        <v>7.1</v>
      </c>
      <c r="AV37" s="41">
        <v>6.5</v>
      </c>
      <c r="AW37" s="41">
        <v>6.8</v>
      </c>
      <c r="AX37" s="41">
        <v>6.4</v>
      </c>
      <c r="AY37" s="41">
        <v>6.7</v>
      </c>
      <c r="AZ37" s="41">
        <v>7</v>
      </c>
      <c r="BA37" s="41">
        <v>6.9</v>
      </c>
      <c r="BB37" s="41">
        <v>7.2</v>
      </c>
      <c r="BC37" s="41">
        <v>6.9</v>
      </c>
      <c r="BD37" s="41">
        <v>983</v>
      </c>
      <c r="BE37" s="41">
        <v>1125</v>
      </c>
      <c r="BF37" s="41">
        <v>1018</v>
      </c>
      <c r="BG37" s="41">
        <v>1076</v>
      </c>
      <c r="BH37" s="41">
        <v>1005</v>
      </c>
      <c r="BI37" s="41">
        <v>1058</v>
      </c>
      <c r="BJ37" s="41">
        <v>1111</v>
      </c>
      <c r="BK37" s="41">
        <v>1094</v>
      </c>
      <c r="BL37" s="41">
        <v>1147</v>
      </c>
      <c r="BM37" s="41">
        <v>1089</v>
      </c>
      <c r="BN37" s="48" t="s">
        <v>3799</v>
      </c>
      <c r="BO37" s="140" t="s">
        <v>4</v>
      </c>
      <c r="BP37" s="41">
        <v>6</v>
      </c>
      <c r="BQ37" s="41">
        <v>6.8</v>
      </c>
      <c r="BR37" s="41">
        <v>6.2</v>
      </c>
      <c r="BS37" s="41">
        <v>6.8</v>
      </c>
      <c r="BT37" s="41">
        <v>6.4</v>
      </c>
      <c r="BU37" s="41">
        <v>6.7</v>
      </c>
      <c r="BV37" s="41">
        <v>7</v>
      </c>
      <c r="BW37" s="41">
        <v>6.9</v>
      </c>
      <c r="BX37" s="41">
        <v>7.2</v>
      </c>
      <c r="BY37" s="41">
        <v>6.6</v>
      </c>
      <c r="BZ37" s="41">
        <v>891</v>
      </c>
      <c r="CA37" s="41">
        <v>1033</v>
      </c>
      <c r="CB37" s="41">
        <v>926</v>
      </c>
      <c r="CC37" s="41">
        <v>1036</v>
      </c>
      <c r="CD37" s="41">
        <v>965</v>
      </c>
      <c r="CE37" s="41">
        <v>1018</v>
      </c>
      <c r="CF37" s="41">
        <v>1071</v>
      </c>
      <c r="CG37" s="41">
        <v>1054</v>
      </c>
      <c r="CH37" s="41">
        <v>1107</v>
      </c>
      <c r="CI37" s="41">
        <v>997</v>
      </c>
      <c r="CJ37" s="48" t="s">
        <v>3800</v>
      </c>
      <c r="CK37" s="140" t="s">
        <v>4</v>
      </c>
    </row>
    <row r="38" spans="1:89" s="196" customFormat="1" ht="27" customHeight="1">
      <c r="A38" s="166" t="s">
        <v>3408</v>
      </c>
      <c r="B38" s="41" t="s">
        <v>4</v>
      </c>
      <c r="C38" s="41" t="s">
        <v>4</v>
      </c>
      <c r="D38" s="41" t="s">
        <v>4</v>
      </c>
      <c r="E38" s="41" t="s">
        <v>4</v>
      </c>
      <c r="F38" s="41" t="s">
        <v>4</v>
      </c>
      <c r="G38" s="41" t="s">
        <v>4</v>
      </c>
      <c r="H38" s="41" t="s">
        <v>4</v>
      </c>
      <c r="I38" s="41" t="s">
        <v>4</v>
      </c>
      <c r="J38" s="41" t="s">
        <v>4</v>
      </c>
      <c r="K38" s="41" t="s">
        <v>4</v>
      </c>
      <c r="L38" s="41" t="s">
        <v>4</v>
      </c>
      <c r="M38" s="41" t="s">
        <v>4</v>
      </c>
      <c r="N38" s="41" t="s">
        <v>4</v>
      </c>
      <c r="O38" s="41" t="s">
        <v>4</v>
      </c>
      <c r="P38" s="41" t="s">
        <v>4</v>
      </c>
      <c r="Q38" s="41" t="s">
        <v>4</v>
      </c>
      <c r="R38" s="41" t="s">
        <v>4</v>
      </c>
      <c r="S38" s="41" t="s">
        <v>4</v>
      </c>
      <c r="T38" s="41" t="s">
        <v>4</v>
      </c>
      <c r="U38" s="41" t="s">
        <v>4</v>
      </c>
      <c r="V38" s="41" t="s">
        <v>4</v>
      </c>
      <c r="W38" s="140" t="s">
        <v>4</v>
      </c>
      <c r="X38" s="41" t="s">
        <v>4</v>
      </c>
      <c r="Y38" s="41" t="s">
        <v>4</v>
      </c>
      <c r="Z38" s="41" t="s">
        <v>4</v>
      </c>
      <c r="AA38" s="41" t="s">
        <v>4</v>
      </c>
      <c r="AB38" s="41" t="s">
        <v>4</v>
      </c>
      <c r="AC38" s="41" t="s">
        <v>4</v>
      </c>
      <c r="AD38" s="41" t="s">
        <v>4</v>
      </c>
      <c r="AE38" s="41" t="s">
        <v>4</v>
      </c>
      <c r="AF38" s="41" t="s">
        <v>4</v>
      </c>
      <c r="AG38" s="41" t="s">
        <v>4</v>
      </c>
      <c r="AH38" s="41" t="s">
        <v>4</v>
      </c>
      <c r="AI38" s="41" t="s">
        <v>4</v>
      </c>
      <c r="AJ38" s="41" t="s">
        <v>4</v>
      </c>
      <c r="AK38" s="41" t="s">
        <v>4</v>
      </c>
      <c r="AL38" s="41" t="s">
        <v>4</v>
      </c>
      <c r="AM38" s="41" t="s">
        <v>4</v>
      </c>
      <c r="AN38" s="41" t="s">
        <v>4</v>
      </c>
      <c r="AO38" s="41" t="s">
        <v>4</v>
      </c>
      <c r="AP38" s="41" t="s">
        <v>4</v>
      </c>
      <c r="AQ38" s="41" t="s">
        <v>4</v>
      </c>
      <c r="AR38" s="41" t="s">
        <v>4</v>
      </c>
      <c r="AS38" s="140" t="s">
        <v>4</v>
      </c>
      <c r="AT38" s="41">
        <v>6.3</v>
      </c>
      <c r="AU38" s="41">
        <v>7.1</v>
      </c>
      <c r="AV38" s="41">
        <v>6.5</v>
      </c>
      <c r="AW38" s="41">
        <v>6.8</v>
      </c>
      <c r="AX38" s="41">
        <v>6.4</v>
      </c>
      <c r="AY38" s="41">
        <v>6.7</v>
      </c>
      <c r="AZ38" s="41">
        <v>7</v>
      </c>
      <c r="BA38" s="41">
        <v>6.9</v>
      </c>
      <c r="BB38" s="41">
        <v>7.2</v>
      </c>
      <c r="BC38" s="41">
        <v>6.9</v>
      </c>
      <c r="BD38" s="41">
        <v>981</v>
      </c>
      <c r="BE38" s="41">
        <v>1123</v>
      </c>
      <c r="BF38" s="41">
        <v>1016</v>
      </c>
      <c r="BG38" s="41">
        <v>1074</v>
      </c>
      <c r="BH38" s="41">
        <v>1003</v>
      </c>
      <c r="BI38" s="41">
        <v>1056</v>
      </c>
      <c r="BJ38" s="41">
        <v>1109</v>
      </c>
      <c r="BK38" s="41">
        <v>1092</v>
      </c>
      <c r="BL38" s="41">
        <v>1145</v>
      </c>
      <c r="BM38" s="41">
        <v>1087</v>
      </c>
      <c r="BN38" s="48" t="s">
        <v>3797</v>
      </c>
      <c r="BO38" s="140" t="s">
        <v>4</v>
      </c>
      <c r="BP38" s="41">
        <v>6</v>
      </c>
      <c r="BQ38" s="41">
        <v>6.8</v>
      </c>
      <c r="BR38" s="41">
        <v>6.2</v>
      </c>
      <c r="BS38" s="41">
        <v>6.8</v>
      </c>
      <c r="BT38" s="41">
        <v>6.4</v>
      </c>
      <c r="BU38" s="41">
        <v>6.7</v>
      </c>
      <c r="BV38" s="41">
        <v>7</v>
      </c>
      <c r="BW38" s="41">
        <v>6.9</v>
      </c>
      <c r="BX38" s="41">
        <v>7.2</v>
      </c>
      <c r="BY38" s="41">
        <v>6.6</v>
      </c>
      <c r="BZ38" s="41">
        <v>889</v>
      </c>
      <c r="CA38" s="41">
        <v>1031</v>
      </c>
      <c r="CB38" s="41">
        <v>924</v>
      </c>
      <c r="CC38" s="41">
        <v>1034</v>
      </c>
      <c r="CD38" s="41">
        <v>963</v>
      </c>
      <c r="CE38" s="41">
        <v>1016</v>
      </c>
      <c r="CF38" s="41">
        <v>1069</v>
      </c>
      <c r="CG38" s="41">
        <v>1052</v>
      </c>
      <c r="CH38" s="41">
        <v>1105</v>
      </c>
      <c r="CI38" s="41">
        <v>995</v>
      </c>
      <c r="CJ38" s="48" t="s">
        <v>3801</v>
      </c>
      <c r="CK38" s="140" t="s">
        <v>4</v>
      </c>
    </row>
    <row r="39" spans="1:89" s="196" customFormat="1" ht="27" customHeight="1">
      <c r="A39" s="166" t="s">
        <v>3309</v>
      </c>
      <c r="B39" s="41" t="s">
        <v>4</v>
      </c>
      <c r="C39" s="41" t="s">
        <v>4</v>
      </c>
      <c r="D39" s="41" t="s">
        <v>4</v>
      </c>
      <c r="E39" s="41" t="s">
        <v>4</v>
      </c>
      <c r="F39" s="41" t="s">
        <v>4</v>
      </c>
      <c r="G39" s="41" t="s">
        <v>4</v>
      </c>
      <c r="H39" s="41" t="s">
        <v>4</v>
      </c>
      <c r="I39" s="41" t="s">
        <v>4</v>
      </c>
      <c r="J39" s="41" t="s">
        <v>4</v>
      </c>
      <c r="K39" s="41" t="s">
        <v>4</v>
      </c>
      <c r="L39" s="41" t="s">
        <v>4</v>
      </c>
      <c r="M39" s="41" t="s">
        <v>4</v>
      </c>
      <c r="N39" s="41" t="s">
        <v>4</v>
      </c>
      <c r="O39" s="41" t="s">
        <v>4</v>
      </c>
      <c r="P39" s="41" t="s">
        <v>4</v>
      </c>
      <c r="Q39" s="41" t="s">
        <v>4</v>
      </c>
      <c r="R39" s="41" t="s">
        <v>4</v>
      </c>
      <c r="S39" s="41" t="s">
        <v>4</v>
      </c>
      <c r="T39" s="41" t="s">
        <v>4</v>
      </c>
      <c r="U39" s="41" t="s">
        <v>4</v>
      </c>
      <c r="V39" s="41" t="s">
        <v>4</v>
      </c>
      <c r="W39" s="140" t="s">
        <v>4</v>
      </c>
      <c r="X39" s="41"/>
      <c r="Y39" s="41"/>
      <c r="Z39" s="41"/>
      <c r="AA39" s="41"/>
      <c r="AB39" s="41"/>
      <c r="AC39" s="41"/>
      <c r="AD39" s="41"/>
      <c r="AE39" s="41"/>
      <c r="AF39" s="41"/>
      <c r="AG39" s="41"/>
      <c r="AH39" s="41"/>
      <c r="AI39" s="41"/>
      <c r="AJ39" s="41"/>
      <c r="AK39" s="41"/>
      <c r="AL39" s="41"/>
      <c r="AM39" s="41"/>
      <c r="AN39" s="41"/>
      <c r="AO39" s="41"/>
      <c r="AP39" s="41"/>
      <c r="AQ39" s="41"/>
      <c r="AR39" s="41" t="s">
        <v>4</v>
      </c>
      <c r="AS39" s="140" t="s">
        <v>4</v>
      </c>
      <c r="AT39" s="41">
        <v>6.3</v>
      </c>
      <c r="AU39" s="41">
        <v>7.1</v>
      </c>
      <c r="AV39" s="41">
        <v>6.5</v>
      </c>
      <c r="AW39" s="41">
        <v>6.8</v>
      </c>
      <c r="AX39" s="41">
        <v>6.4</v>
      </c>
      <c r="AY39" s="41">
        <v>6.7</v>
      </c>
      <c r="AZ39" s="41">
        <v>7</v>
      </c>
      <c r="BA39" s="41">
        <v>6.9</v>
      </c>
      <c r="BB39" s="41">
        <v>7.2</v>
      </c>
      <c r="BC39" s="41">
        <v>6.9</v>
      </c>
      <c r="BD39" s="41">
        <v>981</v>
      </c>
      <c r="BE39" s="41">
        <v>1123</v>
      </c>
      <c r="BF39" s="41">
        <v>1016</v>
      </c>
      <c r="BG39" s="41">
        <v>1074</v>
      </c>
      <c r="BH39" s="41">
        <v>1003</v>
      </c>
      <c r="BI39" s="41">
        <v>1056</v>
      </c>
      <c r="BJ39" s="41">
        <v>1109</v>
      </c>
      <c r="BK39" s="41">
        <v>1092</v>
      </c>
      <c r="BL39" s="41">
        <v>1145</v>
      </c>
      <c r="BM39" s="41">
        <v>1087</v>
      </c>
      <c r="BN39" s="48" t="s">
        <v>3797</v>
      </c>
      <c r="BO39" s="140" t="s">
        <v>4</v>
      </c>
      <c r="BP39" s="41">
        <v>6</v>
      </c>
      <c r="BQ39" s="41">
        <v>6.8</v>
      </c>
      <c r="BR39" s="41">
        <v>6.2</v>
      </c>
      <c r="BS39" s="41">
        <v>6.8</v>
      </c>
      <c r="BT39" s="41">
        <v>6.4</v>
      </c>
      <c r="BU39" s="41">
        <v>6.7</v>
      </c>
      <c r="BV39" s="41">
        <v>7</v>
      </c>
      <c r="BW39" s="41">
        <v>6.9</v>
      </c>
      <c r="BX39" s="41">
        <v>7.2</v>
      </c>
      <c r="BY39" s="41">
        <v>6.6</v>
      </c>
      <c r="BZ39" s="41">
        <v>889</v>
      </c>
      <c r="CA39" s="41">
        <v>1031</v>
      </c>
      <c r="CB39" s="41">
        <v>924</v>
      </c>
      <c r="CC39" s="41">
        <v>1034</v>
      </c>
      <c r="CD39" s="41">
        <v>963</v>
      </c>
      <c r="CE39" s="41">
        <v>1016</v>
      </c>
      <c r="CF39" s="41">
        <v>1069</v>
      </c>
      <c r="CG39" s="41">
        <v>1052</v>
      </c>
      <c r="CH39" s="41">
        <v>1105</v>
      </c>
      <c r="CI39" s="41">
        <v>995</v>
      </c>
      <c r="CJ39" s="48" t="s">
        <v>3801</v>
      </c>
      <c r="CK39" s="140" t="s">
        <v>4</v>
      </c>
    </row>
    <row r="40" spans="1:89" s="196" customFormat="1" ht="27" customHeight="1">
      <c r="A40" s="166" t="s">
        <v>3305</v>
      </c>
      <c r="B40" s="41" t="s">
        <v>4</v>
      </c>
      <c r="C40" s="41" t="s">
        <v>4</v>
      </c>
      <c r="D40" s="41" t="s">
        <v>4</v>
      </c>
      <c r="E40" s="41" t="s">
        <v>4</v>
      </c>
      <c r="F40" s="41" t="s">
        <v>4</v>
      </c>
      <c r="G40" s="41" t="s">
        <v>4</v>
      </c>
      <c r="H40" s="41" t="s">
        <v>4</v>
      </c>
      <c r="I40" s="41" t="s">
        <v>4</v>
      </c>
      <c r="J40" s="41" t="s">
        <v>4</v>
      </c>
      <c r="K40" s="41" t="s">
        <v>4</v>
      </c>
      <c r="L40" s="41" t="s">
        <v>4</v>
      </c>
      <c r="M40" s="41" t="s">
        <v>4</v>
      </c>
      <c r="N40" s="41" t="s">
        <v>4</v>
      </c>
      <c r="O40" s="41" t="s">
        <v>4</v>
      </c>
      <c r="P40" s="41" t="s">
        <v>4</v>
      </c>
      <c r="Q40" s="41" t="s">
        <v>4</v>
      </c>
      <c r="R40" s="41" t="s">
        <v>4</v>
      </c>
      <c r="S40" s="41" t="s">
        <v>4</v>
      </c>
      <c r="T40" s="41" t="s">
        <v>4</v>
      </c>
      <c r="U40" s="41" t="s">
        <v>4</v>
      </c>
      <c r="V40" s="41" t="s">
        <v>4</v>
      </c>
      <c r="W40" s="140" t="s">
        <v>4</v>
      </c>
      <c r="X40" s="41" t="s">
        <v>4</v>
      </c>
      <c r="Y40" s="41" t="s">
        <v>4</v>
      </c>
      <c r="Z40" s="41" t="s">
        <v>4</v>
      </c>
      <c r="AA40" s="41" t="s">
        <v>4</v>
      </c>
      <c r="AB40" s="41" t="s">
        <v>4</v>
      </c>
      <c r="AC40" s="41" t="s">
        <v>4</v>
      </c>
      <c r="AD40" s="41" t="s">
        <v>4</v>
      </c>
      <c r="AE40" s="41" t="s">
        <v>4</v>
      </c>
      <c r="AF40" s="41" t="s">
        <v>4</v>
      </c>
      <c r="AG40" s="41" t="s">
        <v>4</v>
      </c>
      <c r="AH40" s="41" t="s">
        <v>4</v>
      </c>
      <c r="AI40" s="41" t="s">
        <v>4</v>
      </c>
      <c r="AJ40" s="41" t="s">
        <v>4</v>
      </c>
      <c r="AK40" s="41" t="s">
        <v>4</v>
      </c>
      <c r="AL40" s="41" t="s">
        <v>4</v>
      </c>
      <c r="AM40" s="41" t="s">
        <v>4</v>
      </c>
      <c r="AN40" s="41" t="s">
        <v>4</v>
      </c>
      <c r="AO40" s="41" t="s">
        <v>4</v>
      </c>
      <c r="AP40" s="41" t="s">
        <v>4</v>
      </c>
      <c r="AQ40" s="41" t="s">
        <v>4</v>
      </c>
      <c r="AR40" s="41" t="s">
        <v>4</v>
      </c>
      <c r="AS40" s="140" t="s">
        <v>4</v>
      </c>
      <c r="AT40" s="41">
        <v>6.2</v>
      </c>
      <c r="AU40" s="41">
        <v>7</v>
      </c>
      <c r="AV40" s="41">
        <v>6.4</v>
      </c>
      <c r="AW40" s="41">
        <v>6.7</v>
      </c>
      <c r="AX40" s="41">
        <v>6.3</v>
      </c>
      <c r="AY40" s="41">
        <v>6.6</v>
      </c>
      <c r="AZ40" s="41">
        <v>6.9</v>
      </c>
      <c r="BA40" s="41">
        <v>6.8</v>
      </c>
      <c r="BB40" s="41">
        <v>7.1</v>
      </c>
      <c r="BC40" s="41">
        <v>6.8</v>
      </c>
      <c r="BD40" s="41">
        <v>954</v>
      </c>
      <c r="BE40" s="41">
        <v>1096</v>
      </c>
      <c r="BF40" s="41">
        <v>989</v>
      </c>
      <c r="BG40" s="41">
        <v>1047</v>
      </c>
      <c r="BH40" s="41">
        <v>976</v>
      </c>
      <c r="BI40" s="41">
        <v>1029</v>
      </c>
      <c r="BJ40" s="41">
        <v>1082</v>
      </c>
      <c r="BK40" s="41">
        <v>1065</v>
      </c>
      <c r="BL40" s="41">
        <v>1118</v>
      </c>
      <c r="BM40" s="41">
        <v>1060</v>
      </c>
      <c r="BN40" s="48" t="s">
        <v>3802</v>
      </c>
      <c r="BO40" s="140" t="s">
        <v>4</v>
      </c>
      <c r="BP40" s="41">
        <v>5.8</v>
      </c>
      <c r="BQ40" s="41">
        <v>6.6</v>
      </c>
      <c r="BR40" s="41">
        <v>6</v>
      </c>
      <c r="BS40" s="41">
        <v>6.6</v>
      </c>
      <c r="BT40" s="41">
        <v>6.2</v>
      </c>
      <c r="BU40" s="41">
        <v>6.5</v>
      </c>
      <c r="BV40" s="41">
        <v>6.8</v>
      </c>
      <c r="BW40" s="41">
        <v>6.7</v>
      </c>
      <c r="BX40" s="41">
        <v>7</v>
      </c>
      <c r="BY40" s="41">
        <v>6.4</v>
      </c>
      <c r="BZ40" s="41">
        <v>862</v>
      </c>
      <c r="CA40" s="41">
        <v>1004</v>
      </c>
      <c r="CB40" s="41">
        <v>897</v>
      </c>
      <c r="CC40" s="41">
        <v>1007</v>
      </c>
      <c r="CD40" s="41">
        <v>936</v>
      </c>
      <c r="CE40" s="41">
        <v>989</v>
      </c>
      <c r="CF40" s="41">
        <v>1042</v>
      </c>
      <c r="CG40" s="41">
        <v>1025</v>
      </c>
      <c r="CH40" s="41">
        <v>1078</v>
      </c>
      <c r="CI40" s="41">
        <v>968</v>
      </c>
      <c r="CJ40" s="48" t="s">
        <v>3798</v>
      </c>
      <c r="CK40" s="140" t="s">
        <v>4</v>
      </c>
    </row>
    <row r="41" spans="1:89" s="196" customFormat="1" ht="27" customHeight="1">
      <c r="A41" s="166" t="s">
        <v>3288</v>
      </c>
      <c r="B41" s="41" t="s">
        <v>4</v>
      </c>
      <c r="C41" s="41" t="s">
        <v>4</v>
      </c>
      <c r="D41" s="41" t="s">
        <v>4</v>
      </c>
      <c r="E41" s="41" t="s">
        <v>4</v>
      </c>
      <c r="F41" s="41" t="s">
        <v>4</v>
      </c>
      <c r="G41" s="41" t="s">
        <v>4</v>
      </c>
      <c r="H41" s="41" t="s">
        <v>4</v>
      </c>
      <c r="I41" s="41" t="s">
        <v>4</v>
      </c>
      <c r="J41" s="41" t="s">
        <v>4</v>
      </c>
      <c r="K41" s="41" t="s">
        <v>4</v>
      </c>
      <c r="L41" s="41" t="s">
        <v>4</v>
      </c>
      <c r="M41" s="41" t="s">
        <v>4</v>
      </c>
      <c r="N41" s="41" t="s">
        <v>4</v>
      </c>
      <c r="O41" s="41" t="s">
        <v>4</v>
      </c>
      <c r="P41" s="41" t="s">
        <v>4</v>
      </c>
      <c r="Q41" s="41" t="s">
        <v>4</v>
      </c>
      <c r="R41" s="41" t="s">
        <v>4</v>
      </c>
      <c r="S41" s="41" t="s">
        <v>4</v>
      </c>
      <c r="T41" s="41" t="s">
        <v>4</v>
      </c>
      <c r="U41" s="41" t="s">
        <v>4</v>
      </c>
      <c r="V41" s="41" t="s">
        <v>4</v>
      </c>
      <c r="W41" s="140" t="s">
        <v>4</v>
      </c>
      <c r="X41" s="41" t="s">
        <v>4</v>
      </c>
      <c r="Y41" s="41" t="s">
        <v>4</v>
      </c>
      <c r="Z41" s="41" t="s">
        <v>4</v>
      </c>
      <c r="AA41" s="41" t="s">
        <v>4</v>
      </c>
      <c r="AB41" s="41" t="s">
        <v>4</v>
      </c>
      <c r="AC41" s="41" t="s">
        <v>4</v>
      </c>
      <c r="AD41" s="41" t="s">
        <v>4</v>
      </c>
      <c r="AE41" s="41" t="s">
        <v>4</v>
      </c>
      <c r="AF41" s="41" t="s">
        <v>4</v>
      </c>
      <c r="AG41" s="41" t="s">
        <v>4</v>
      </c>
      <c r="AH41" s="41" t="s">
        <v>4</v>
      </c>
      <c r="AI41" s="41" t="s">
        <v>4</v>
      </c>
      <c r="AJ41" s="41" t="s">
        <v>4</v>
      </c>
      <c r="AK41" s="41" t="s">
        <v>4</v>
      </c>
      <c r="AL41" s="41" t="s">
        <v>4</v>
      </c>
      <c r="AM41" s="41" t="s">
        <v>4</v>
      </c>
      <c r="AN41" s="41" t="s">
        <v>4</v>
      </c>
      <c r="AO41" s="41" t="s">
        <v>4</v>
      </c>
      <c r="AP41" s="41" t="s">
        <v>4</v>
      </c>
      <c r="AQ41" s="41" t="s">
        <v>4</v>
      </c>
      <c r="AR41" s="41" t="s">
        <v>4</v>
      </c>
      <c r="AS41" s="140" t="s">
        <v>4</v>
      </c>
      <c r="AT41" s="41">
        <v>6.2</v>
      </c>
      <c r="AU41" s="41">
        <v>7</v>
      </c>
      <c r="AV41" s="41">
        <v>6.4</v>
      </c>
      <c r="AW41" s="41">
        <v>6.7</v>
      </c>
      <c r="AX41" s="41">
        <v>6.3</v>
      </c>
      <c r="AY41" s="41">
        <v>6.6</v>
      </c>
      <c r="AZ41" s="41">
        <v>6.9</v>
      </c>
      <c r="BA41" s="41">
        <v>6.8</v>
      </c>
      <c r="BB41" s="41">
        <v>7.1</v>
      </c>
      <c r="BC41" s="41">
        <v>6.8</v>
      </c>
      <c r="BD41" s="41">
        <v>954</v>
      </c>
      <c r="BE41" s="41">
        <v>1096</v>
      </c>
      <c r="BF41" s="41">
        <v>989</v>
      </c>
      <c r="BG41" s="41">
        <v>1047</v>
      </c>
      <c r="BH41" s="41">
        <v>976</v>
      </c>
      <c r="BI41" s="41">
        <v>1029</v>
      </c>
      <c r="BJ41" s="41">
        <v>1082</v>
      </c>
      <c r="BK41" s="41">
        <v>1065</v>
      </c>
      <c r="BL41" s="41">
        <v>1118</v>
      </c>
      <c r="BM41" s="41">
        <v>1060</v>
      </c>
      <c r="BN41" s="41" t="s">
        <v>3794</v>
      </c>
      <c r="BO41" s="140" t="s">
        <v>3803</v>
      </c>
      <c r="BP41" s="41">
        <v>5.8</v>
      </c>
      <c r="BQ41" s="41">
        <v>6.6</v>
      </c>
      <c r="BR41" s="41">
        <v>6</v>
      </c>
      <c r="BS41" s="41">
        <v>6.6</v>
      </c>
      <c r="BT41" s="41">
        <v>6.2</v>
      </c>
      <c r="BU41" s="41">
        <v>6.5</v>
      </c>
      <c r="BV41" s="41">
        <v>6.8</v>
      </c>
      <c r="BW41" s="41">
        <v>6.7</v>
      </c>
      <c r="BX41" s="41">
        <v>7</v>
      </c>
      <c r="BY41" s="41">
        <v>6.4</v>
      </c>
      <c r="BZ41" s="41">
        <v>862</v>
      </c>
      <c r="CA41" s="41">
        <v>1004</v>
      </c>
      <c r="CB41" s="41">
        <v>897</v>
      </c>
      <c r="CC41" s="41">
        <v>1007</v>
      </c>
      <c r="CD41" s="41">
        <v>936</v>
      </c>
      <c r="CE41" s="41">
        <v>989</v>
      </c>
      <c r="CF41" s="41">
        <v>1042</v>
      </c>
      <c r="CG41" s="41">
        <v>1025</v>
      </c>
      <c r="CH41" s="41">
        <v>1078</v>
      </c>
      <c r="CI41" s="41">
        <v>968</v>
      </c>
      <c r="CJ41" s="41" t="s">
        <v>3804</v>
      </c>
      <c r="CK41" s="140" t="s">
        <v>4</v>
      </c>
    </row>
    <row r="42" spans="1:89" s="196" customFormat="1" ht="27" customHeight="1">
      <c r="A42" s="166" t="s">
        <v>3289</v>
      </c>
      <c r="B42" s="41" t="s">
        <v>4</v>
      </c>
      <c r="C42" s="41" t="s">
        <v>4</v>
      </c>
      <c r="D42" s="41" t="s">
        <v>4</v>
      </c>
      <c r="E42" s="41" t="s">
        <v>4</v>
      </c>
      <c r="F42" s="41" t="s">
        <v>4</v>
      </c>
      <c r="G42" s="41" t="s">
        <v>4</v>
      </c>
      <c r="H42" s="41" t="s">
        <v>4</v>
      </c>
      <c r="I42" s="41" t="s">
        <v>4</v>
      </c>
      <c r="J42" s="41" t="s">
        <v>4</v>
      </c>
      <c r="K42" s="41" t="s">
        <v>4</v>
      </c>
      <c r="L42" s="41" t="s">
        <v>4</v>
      </c>
      <c r="M42" s="41" t="s">
        <v>4</v>
      </c>
      <c r="N42" s="41" t="s">
        <v>4</v>
      </c>
      <c r="O42" s="41" t="s">
        <v>4</v>
      </c>
      <c r="P42" s="41" t="s">
        <v>4</v>
      </c>
      <c r="Q42" s="41" t="s">
        <v>4</v>
      </c>
      <c r="R42" s="41" t="s">
        <v>4</v>
      </c>
      <c r="S42" s="41" t="s">
        <v>4</v>
      </c>
      <c r="T42" s="41" t="s">
        <v>4</v>
      </c>
      <c r="U42" s="41" t="s">
        <v>4</v>
      </c>
      <c r="V42" s="41" t="s">
        <v>4</v>
      </c>
      <c r="W42" s="140" t="s">
        <v>4</v>
      </c>
      <c r="X42" s="41" t="s">
        <v>4</v>
      </c>
      <c r="Y42" s="41" t="s">
        <v>4</v>
      </c>
      <c r="Z42" s="41" t="s">
        <v>4</v>
      </c>
      <c r="AA42" s="41" t="s">
        <v>4</v>
      </c>
      <c r="AB42" s="41" t="s">
        <v>4</v>
      </c>
      <c r="AC42" s="41" t="s">
        <v>4</v>
      </c>
      <c r="AD42" s="41" t="s">
        <v>4</v>
      </c>
      <c r="AE42" s="41" t="s">
        <v>4</v>
      </c>
      <c r="AF42" s="41" t="s">
        <v>4</v>
      </c>
      <c r="AG42" s="41" t="s">
        <v>4</v>
      </c>
      <c r="AH42" s="41" t="s">
        <v>4</v>
      </c>
      <c r="AI42" s="41" t="s">
        <v>4</v>
      </c>
      <c r="AJ42" s="41" t="s">
        <v>4</v>
      </c>
      <c r="AK42" s="41" t="s">
        <v>4</v>
      </c>
      <c r="AL42" s="41" t="s">
        <v>4</v>
      </c>
      <c r="AM42" s="41" t="s">
        <v>4</v>
      </c>
      <c r="AN42" s="41" t="s">
        <v>4</v>
      </c>
      <c r="AO42" s="41" t="s">
        <v>4</v>
      </c>
      <c r="AP42" s="41" t="s">
        <v>4</v>
      </c>
      <c r="AQ42" s="41" t="s">
        <v>4</v>
      </c>
      <c r="AR42" s="41" t="s">
        <v>4</v>
      </c>
      <c r="AS42" s="140" t="s">
        <v>4</v>
      </c>
      <c r="AT42" s="41">
        <v>6.2</v>
      </c>
      <c r="AU42" s="41">
        <v>7</v>
      </c>
      <c r="AV42" s="41">
        <v>6.4</v>
      </c>
      <c r="AW42" s="41">
        <v>6.7</v>
      </c>
      <c r="AX42" s="41">
        <v>6.3</v>
      </c>
      <c r="AY42" s="41">
        <v>6.6</v>
      </c>
      <c r="AZ42" s="41">
        <v>6.9</v>
      </c>
      <c r="BA42" s="41">
        <v>6.8</v>
      </c>
      <c r="BB42" s="41">
        <v>7.1</v>
      </c>
      <c r="BC42" s="41">
        <v>6.8</v>
      </c>
      <c r="BD42" s="41">
        <v>954</v>
      </c>
      <c r="BE42" s="41">
        <v>1096</v>
      </c>
      <c r="BF42" s="41">
        <v>989</v>
      </c>
      <c r="BG42" s="41">
        <v>1047</v>
      </c>
      <c r="BH42" s="41">
        <v>976</v>
      </c>
      <c r="BI42" s="41">
        <v>1029</v>
      </c>
      <c r="BJ42" s="41">
        <v>1082</v>
      </c>
      <c r="BK42" s="41">
        <v>1065</v>
      </c>
      <c r="BL42" s="41">
        <v>1118</v>
      </c>
      <c r="BM42" s="41">
        <v>1060</v>
      </c>
      <c r="BN42" s="41" t="s">
        <v>3794</v>
      </c>
      <c r="BO42" s="140" t="s">
        <v>3803</v>
      </c>
      <c r="BP42" s="41">
        <v>5.8</v>
      </c>
      <c r="BQ42" s="41">
        <v>6.6</v>
      </c>
      <c r="BR42" s="41">
        <v>6</v>
      </c>
      <c r="BS42" s="41">
        <v>6.6</v>
      </c>
      <c r="BT42" s="41">
        <v>6.2</v>
      </c>
      <c r="BU42" s="41">
        <v>6.5</v>
      </c>
      <c r="BV42" s="41">
        <v>6.8</v>
      </c>
      <c r="BW42" s="41">
        <v>6.7</v>
      </c>
      <c r="BX42" s="41">
        <v>7</v>
      </c>
      <c r="BY42" s="41">
        <v>6.4</v>
      </c>
      <c r="BZ42" s="41">
        <v>862</v>
      </c>
      <c r="CA42" s="41">
        <v>1004</v>
      </c>
      <c r="CB42" s="41">
        <v>897</v>
      </c>
      <c r="CC42" s="41">
        <v>1007</v>
      </c>
      <c r="CD42" s="41">
        <v>936</v>
      </c>
      <c r="CE42" s="41">
        <v>989</v>
      </c>
      <c r="CF42" s="41">
        <v>1042</v>
      </c>
      <c r="CG42" s="41">
        <v>1025</v>
      </c>
      <c r="CH42" s="41">
        <v>1078</v>
      </c>
      <c r="CI42" s="41">
        <v>968</v>
      </c>
      <c r="CJ42" s="41" t="s">
        <v>3804</v>
      </c>
      <c r="CK42" s="140" t="s">
        <v>4</v>
      </c>
    </row>
    <row r="43" spans="1:89" s="196" customFormat="1" ht="27" customHeight="1">
      <c r="A43" s="166" t="s">
        <v>3307</v>
      </c>
      <c r="B43" s="41" t="s">
        <v>4</v>
      </c>
      <c r="C43" s="41" t="s">
        <v>4</v>
      </c>
      <c r="D43" s="41" t="s">
        <v>4</v>
      </c>
      <c r="E43" s="41" t="s">
        <v>4</v>
      </c>
      <c r="F43" s="41" t="s">
        <v>4</v>
      </c>
      <c r="G43" s="41" t="s">
        <v>4</v>
      </c>
      <c r="H43" s="41" t="s">
        <v>4</v>
      </c>
      <c r="I43" s="41" t="s">
        <v>4</v>
      </c>
      <c r="J43" s="41" t="s">
        <v>4</v>
      </c>
      <c r="K43" s="41" t="s">
        <v>4</v>
      </c>
      <c r="L43" s="41" t="s">
        <v>4</v>
      </c>
      <c r="M43" s="41" t="s">
        <v>4</v>
      </c>
      <c r="N43" s="41" t="s">
        <v>4</v>
      </c>
      <c r="O43" s="41" t="s">
        <v>4</v>
      </c>
      <c r="P43" s="41" t="s">
        <v>4</v>
      </c>
      <c r="Q43" s="41" t="s">
        <v>4</v>
      </c>
      <c r="R43" s="41" t="s">
        <v>4</v>
      </c>
      <c r="S43" s="41" t="s">
        <v>4</v>
      </c>
      <c r="T43" s="41" t="s">
        <v>4</v>
      </c>
      <c r="U43" s="41" t="s">
        <v>4</v>
      </c>
      <c r="V43" s="41" t="s">
        <v>4</v>
      </c>
      <c r="W43" s="140" t="s">
        <v>4</v>
      </c>
      <c r="X43" s="41" t="s">
        <v>4</v>
      </c>
      <c r="Y43" s="41" t="s">
        <v>4</v>
      </c>
      <c r="Z43" s="41" t="s">
        <v>4</v>
      </c>
      <c r="AA43" s="41" t="s">
        <v>4</v>
      </c>
      <c r="AB43" s="41" t="s">
        <v>4</v>
      </c>
      <c r="AC43" s="41" t="s">
        <v>4</v>
      </c>
      <c r="AD43" s="41" t="s">
        <v>4</v>
      </c>
      <c r="AE43" s="41" t="s">
        <v>4</v>
      </c>
      <c r="AF43" s="41" t="s">
        <v>4</v>
      </c>
      <c r="AG43" s="41" t="s">
        <v>4</v>
      </c>
      <c r="AH43" s="41" t="s">
        <v>4</v>
      </c>
      <c r="AI43" s="41" t="s">
        <v>4</v>
      </c>
      <c r="AJ43" s="41" t="s">
        <v>4</v>
      </c>
      <c r="AK43" s="41" t="s">
        <v>4</v>
      </c>
      <c r="AL43" s="41" t="s">
        <v>4</v>
      </c>
      <c r="AM43" s="41" t="s">
        <v>4</v>
      </c>
      <c r="AN43" s="41" t="s">
        <v>4</v>
      </c>
      <c r="AO43" s="41" t="s">
        <v>4</v>
      </c>
      <c r="AP43" s="41" t="s">
        <v>4</v>
      </c>
      <c r="AQ43" s="41" t="s">
        <v>4</v>
      </c>
      <c r="AR43" s="41" t="s">
        <v>4</v>
      </c>
      <c r="AS43" s="140" t="s">
        <v>4</v>
      </c>
      <c r="AT43" s="41">
        <v>6.2</v>
      </c>
      <c r="AU43" s="41">
        <v>7</v>
      </c>
      <c r="AV43" s="41">
        <v>6.4</v>
      </c>
      <c r="AW43" s="41">
        <v>6.7</v>
      </c>
      <c r="AX43" s="41">
        <v>6.3</v>
      </c>
      <c r="AY43" s="41">
        <v>6.6</v>
      </c>
      <c r="AZ43" s="41">
        <v>6.9</v>
      </c>
      <c r="BA43" s="41">
        <v>6.8</v>
      </c>
      <c r="BB43" s="41">
        <v>7.1</v>
      </c>
      <c r="BC43" s="41">
        <v>6.8</v>
      </c>
      <c r="BD43" s="41">
        <v>964</v>
      </c>
      <c r="BE43" s="41">
        <v>1106</v>
      </c>
      <c r="BF43" s="41">
        <v>999</v>
      </c>
      <c r="BG43" s="41">
        <v>1057</v>
      </c>
      <c r="BH43" s="41">
        <v>986</v>
      </c>
      <c r="BI43" s="41">
        <v>1039</v>
      </c>
      <c r="BJ43" s="41">
        <v>1092</v>
      </c>
      <c r="BK43" s="41">
        <v>1075</v>
      </c>
      <c r="BL43" s="41">
        <v>1128</v>
      </c>
      <c r="BM43" s="41">
        <v>1070</v>
      </c>
      <c r="BN43" s="41" t="s">
        <v>3794</v>
      </c>
      <c r="BO43" s="140" t="s">
        <v>4</v>
      </c>
      <c r="BP43" s="41">
        <v>5.9</v>
      </c>
      <c r="BQ43" s="41">
        <v>6.7</v>
      </c>
      <c r="BR43" s="41">
        <v>6.1</v>
      </c>
      <c r="BS43" s="41">
        <v>6.7</v>
      </c>
      <c r="BT43" s="41">
        <v>6.3</v>
      </c>
      <c r="BU43" s="41">
        <v>6.6</v>
      </c>
      <c r="BV43" s="41">
        <v>6.9</v>
      </c>
      <c r="BW43" s="41">
        <v>6.8</v>
      </c>
      <c r="BX43" s="41">
        <v>7.1</v>
      </c>
      <c r="BY43" s="41">
        <v>6.5</v>
      </c>
      <c r="BZ43" s="41">
        <v>872</v>
      </c>
      <c r="CA43" s="41">
        <v>1014</v>
      </c>
      <c r="CB43" s="41">
        <v>907</v>
      </c>
      <c r="CC43" s="41">
        <v>1017</v>
      </c>
      <c r="CD43" s="41">
        <v>946</v>
      </c>
      <c r="CE43" s="41">
        <v>999</v>
      </c>
      <c r="CF43" s="41">
        <v>1052</v>
      </c>
      <c r="CG43" s="41">
        <v>1035</v>
      </c>
      <c r="CH43" s="41">
        <v>1088</v>
      </c>
      <c r="CI43" s="41">
        <v>978</v>
      </c>
      <c r="CJ43" s="41" t="s">
        <v>3804</v>
      </c>
      <c r="CK43" s="140" t="s">
        <v>4</v>
      </c>
    </row>
    <row r="44" spans="1:89" s="196" customFormat="1" ht="27" customHeight="1">
      <c r="A44" s="166" t="s">
        <v>3300</v>
      </c>
      <c r="B44" s="41" t="s">
        <v>4</v>
      </c>
      <c r="C44" s="41" t="s">
        <v>4</v>
      </c>
      <c r="D44" s="41" t="s">
        <v>4</v>
      </c>
      <c r="E44" s="41" t="s">
        <v>4</v>
      </c>
      <c r="F44" s="41" t="s">
        <v>4</v>
      </c>
      <c r="G44" s="41" t="s">
        <v>4</v>
      </c>
      <c r="H44" s="41" t="s">
        <v>4</v>
      </c>
      <c r="I44" s="41" t="s">
        <v>4</v>
      </c>
      <c r="J44" s="41" t="s">
        <v>4</v>
      </c>
      <c r="K44" s="41" t="s">
        <v>4</v>
      </c>
      <c r="L44" s="41" t="s">
        <v>4</v>
      </c>
      <c r="M44" s="41" t="s">
        <v>4</v>
      </c>
      <c r="N44" s="41" t="s">
        <v>4</v>
      </c>
      <c r="O44" s="41" t="s">
        <v>4</v>
      </c>
      <c r="P44" s="41" t="s">
        <v>4</v>
      </c>
      <c r="Q44" s="41" t="s">
        <v>4</v>
      </c>
      <c r="R44" s="41" t="s">
        <v>4</v>
      </c>
      <c r="S44" s="41" t="s">
        <v>4</v>
      </c>
      <c r="T44" s="41" t="s">
        <v>4</v>
      </c>
      <c r="U44" s="41" t="s">
        <v>4</v>
      </c>
      <c r="V44" s="41" t="s">
        <v>4</v>
      </c>
      <c r="W44" s="140" t="s">
        <v>4</v>
      </c>
      <c r="X44" s="41" t="s">
        <v>4</v>
      </c>
      <c r="Y44" s="41" t="s">
        <v>4</v>
      </c>
      <c r="Z44" s="41" t="s">
        <v>4</v>
      </c>
      <c r="AA44" s="41" t="s">
        <v>4</v>
      </c>
      <c r="AB44" s="41" t="s">
        <v>4</v>
      </c>
      <c r="AC44" s="41" t="s">
        <v>4</v>
      </c>
      <c r="AD44" s="41" t="s">
        <v>4</v>
      </c>
      <c r="AE44" s="41" t="s">
        <v>4</v>
      </c>
      <c r="AF44" s="41" t="s">
        <v>4</v>
      </c>
      <c r="AG44" s="41" t="s">
        <v>4</v>
      </c>
      <c r="AH44" s="41" t="s">
        <v>4</v>
      </c>
      <c r="AI44" s="41" t="s">
        <v>4</v>
      </c>
      <c r="AJ44" s="41" t="s">
        <v>4</v>
      </c>
      <c r="AK44" s="41" t="s">
        <v>4</v>
      </c>
      <c r="AL44" s="41" t="s">
        <v>4</v>
      </c>
      <c r="AM44" s="41" t="s">
        <v>4</v>
      </c>
      <c r="AN44" s="41" t="s">
        <v>4</v>
      </c>
      <c r="AO44" s="41" t="s">
        <v>4</v>
      </c>
      <c r="AP44" s="41" t="s">
        <v>4</v>
      </c>
      <c r="AQ44" s="41" t="s">
        <v>4</v>
      </c>
      <c r="AR44" s="41" t="s">
        <v>4</v>
      </c>
      <c r="AS44" s="140" t="s">
        <v>4</v>
      </c>
      <c r="AT44" s="41">
        <v>6.3</v>
      </c>
      <c r="AU44" s="41">
        <v>7.1</v>
      </c>
      <c r="AV44" s="41">
        <v>6.5</v>
      </c>
      <c r="AW44" s="41">
        <v>6.7</v>
      </c>
      <c r="AX44" s="41">
        <v>6.3</v>
      </c>
      <c r="AY44" s="41">
        <v>6.6</v>
      </c>
      <c r="AZ44" s="41">
        <v>6.9</v>
      </c>
      <c r="BA44" s="41">
        <v>6.8</v>
      </c>
      <c r="BB44" s="41">
        <v>7.1</v>
      </c>
      <c r="BC44" s="41">
        <v>6.9</v>
      </c>
      <c r="BD44" s="41">
        <v>969</v>
      </c>
      <c r="BE44" s="41">
        <v>1111</v>
      </c>
      <c r="BF44" s="41">
        <v>1004</v>
      </c>
      <c r="BG44" s="41">
        <v>1062</v>
      </c>
      <c r="BH44" s="41">
        <v>991</v>
      </c>
      <c r="BI44" s="41">
        <v>1044</v>
      </c>
      <c r="BJ44" s="41">
        <v>1097</v>
      </c>
      <c r="BK44" s="41">
        <v>1080</v>
      </c>
      <c r="BL44" s="41">
        <v>1133</v>
      </c>
      <c r="BM44" s="41">
        <v>1075</v>
      </c>
      <c r="BN44" s="41" t="s">
        <v>3794</v>
      </c>
      <c r="BO44" s="140" t="s">
        <v>4</v>
      </c>
      <c r="BP44" s="41">
        <v>5.9</v>
      </c>
      <c r="BQ44" s="41">
        <v>6.7</v>
      </c>
      <c r="BR44" s="41">
        <v>6.1</v>
      </c>
      <c r="BS44" s="41">
        <v>6.7</v>
      </c>
      <c r="BT44" s="41">
        <v>6.3</v>
      </c>
      <c r="BU44" s="41">
        <v>6.6</v>
      </c>
      <c r="BV44" s="41">
        <v>6.9</v>
      </c>
      <c r="BW44" s="41">
        <v>6.8</v>
      </c>
      <c r="BX44" s="41">
        <v>7.1</v>
      </c>
      <c r="BY44" s="41">
        <v>6.5</v>
      </c>
      <c r="BZ44" s="41">
        <v>877</v>
      </c>
      <c r="CA44" s="41">
        <v>1019</v>
      </c>
      <c r="CB44" s="41">
        <v>912</v>
      </c>
      <c r="CC44" s="41">
        <v>1022</v>
      </c>
      <c r="CD44" s="41">
        <v>951</v>
      </c>
      <c r="CE44" s="41">
        <v>1004</v>
      </c>
      <c r="CF44" s="41">
        <v>1057</v>
      </c>
      <c r="CG44" s="41">
        <v>1040</v>
      </c>
      <c r="CH44" s="41">
        <v>1093</v>
      </c>
      <c r="CI44" s="41">
        <v>983</v>
      </c>
      <c r="CJ44" s="41" t="s">
        <v>3801</v>
      </c>
      <c r="CK44" s="140" t="s">
        <v>4</v>
      </c>
    </row>
    <row r="45" spans="1:89" s="196" customFormat="1" ht="27" customHeight="1">
      <c r="A45" s="166" t="s">
        <v>3299</v>
      </c>
      <c r="B45" s="41" t="s">
        <v>4</v>
      </c>
      <c r="C45" s="41" t="s">
        <v>4</v>
      </c>
      <c r="D45" s="41" t="s">
        <v>4</v>
      </c>
      <c r="E45" s="41" t="s">
        <v>4</v>
      </c>
      <c r="F45" s="41" t="s">
        <v>4</v>
      </c>
      <c r="G45" s="41" t="s">
        <v>4</v>
      </c>
      <c r="H45" s="41" t="s">
        <v>4</v>
      </c>
      <c r="I45" s="41" t="s">
        <v>4</v>
      </c>
      <c r="J45" s="41" t="s">
        <v>4</v>
      </c>
      <c r="K45" s="41" t="s">
        <v>4</v>
      </c>
      <c r="L45" s="41" t="s">
        <v>4</v>
      </c>
      <c r="M45" s="41" t="s">
        <v>4</v>
      </c>
      <c r="N45" s="41" t="s">
        <v>4</v>
      </c>
      <c r="O45" s="41" t="s">
        <v>4</v>
      </c>
      <c r="P45" s="41" t="s">
        <v>4</v>
      </c>
      <c r="Q45" s="41" t="s">
        <v>4</v>
      </c>
      <c r="R45" s="41" t="s">
        <v>4</v>
      </c>
      <c r="S45" s="41" t="s">
        <v>4</v>
      </c>
      <c r="T45" s="41" t="s">
        <v>4</v>
      </c>
      <c r="U45" s="41" t="s">
        <v>4</v>
      </c>
      <c r="V45" s="41" t="s">
        <v>4</v>
      </c>
      <c r="W45" s="140" t="s">
        <v>4</v>
      </c>
      <c r="X45" s="41" t="s">
        <v>4</v>
      </c>
      <c r="Y45" s="41" t="s">
        <v>4</v>
      </c>
      <c r="Z45" s="41" t="s">
        <v>4</v>
      </c>
      <c r="AA45" s="41" t="s">
        <v>4</v>
      </c>
      <c r="AB45" s="41" t="s">
        <v>4</v>
      </c>
      <c r="AC45" s="41" t="s">
        <v>4</v>
      </c>
      <c r="AD45" s="41" t="s">
        <v>4</v>
      </c>
      <c r="AE45" s="41" t="s">
        <v>4</v>
      </c>
      <c r="AF45" s="41" t="s">
        <v>4</v>
      </c>
      <c r="AG45" s="41" t="s">
        <v>4</v>
      </c>
      <c r="AH45" s="41" t="s">
        <v>4</v>
      </c>
      <c r="AI45" s="41" t="s">
        <v>4</v>
      </c>
      <c r="AJ45" s="41" t="s">
        <v>4</v>
      </c>
      <c r="AK45" s="41" t="s">
        <v>4</v>
      </c>
      <c r="AL45" s="41" t="s">
        <v>4</v>
      </c>
      <c r="AM45" s="41" t="s">
        <v>4</v>
      </c>
      <c r="AN45" s="41" t="s">
        <v>4</v>
      </c>
      <c r="AO45" s="41" t="s">
        <v>4</v>
      </c>
      <c r="AP45" s="41" t="s">
        <v>4</v>
      </c>
      <c r="AQ45" s="41" t="s">
        <v>4</v>
      </c>
      <c r="AR45" s="41" t="s">
        <v>4</v>
      </c>
      <c r="AS45" s="140" t="s">
        <v>4</v>
      </c>
      <c r="AT45" s="41">
        <v>6.2</v>
      </c>
      <c r="AU45" s="41">
        <v>7</v>
      </c>
      <c r="AV45" s="41">
        <v>6.4</v>
      </c>
      <c r="AW45" s="41">
        <v>6.7</v>
      </c>
      <c r="AX45" s="41">
        <v>6.3</v>
      </c>
      <c r="AY45" s="41">
        <v>6.6</v>
      </c>
      <c r="AZ45" s="41">
        <v>6.9</v>
      </c>
      <c r="BA45" s="41">
        <v>6.8</v>
      </c>
      <c r="BB45" s="41">
        <v>7.1</v>
      </c>
      <c r="BC45" s="41">
        <v>6.8</v>
      </c>
      <c r="BD45" s="41">
        <v>954</v>
      </c>
      <c r="BE45" s="41">
        <v>1096</v>
      </c>
      <c r="BF45" s="41">
        <v>989</v>
      </c>
      <c r="BG45" s="41">
        <v>1047</v>
      </c>
      <c r="BH45" s="41">
        <v>976</v>
      </c>
      <c r="BI45" s="41">
        <v>1029</v>
      </c>
      <c r="BJ45" s="41">
        <v>1082</v>
      </c>
      <c r="BK45" s="41">
        <v>1065</v>
      </c>
      <c r="BL45" s="41">
        <v>1118</v>
      </c>
      <c r="BM45" s="41">
        <v>1060</v>
      </c>
      <c r="BN45" s="41" t="s">
        <v>3794</v>
      </c>
      <c r="BO45" s="140" t="s">
        <v>4</v>
      </c>
      <c r="BP45" s="41">
        <v>5.8</v>
      </c>
      <c r="BQ45" s="41">
        <v>6.6</v>
      </c>
      <c r="BR45" s="41">
        <v>6</v>
      </c>
      <c r="BS45" s="41">
        <v>6.6</v>
      </c>
      <c r="BT45" s="41">
        <v>6.2</v>
      </c>
      <c r="BU45" s="41">
        <v>6.5</v>
      </c>
      <c r="BV45" s="41">
        <v>6.8</v>
      </c>
      <c r="BW45" s="41">
        <v>6.7</v>
      </c>
      <c r="BX45" s="41">
        <v>7</v>
      </c>
      <c r="BY45" s="41">
        <v>6.4</v>
      </c>
      <c r="BZ45" s="41">
        <v>862</v>
      </c>
      <c r="CA45" s="41">
        <v>1004</v>
      </c>
      <c r="CB45" s="41">
        <v>897</v>
      </c>
      <c r="CC45" s="41">
        <v>1007</v>
      </c>
      <c r="CD45" s="41">
        <v>936</v>
      </c>
      <c r="CE45" s="41">
        <v>989</v>
      </c>
      <c r="CF45" s="41">
        <v>1042</v>
      </c>
      <c r="CG45" s="41">
        <v>1025</v>
      </c>
      <c r="CH45" s="41">
        <v>1078</v>
      </c>
      <c r="CI45" s="41">
        <v>968</v>
      </c>
      <c r="CJ45" s="41" t="s">
        <v>3801</v>
      </c>
      <c r="CK45" s="140" t="s">
        <v>4</v>
      </c>
    </row>
    <row r="46" spans="1:89" s="196" customFormat="1" ht="27" customHeight="1">
      <c r="A46" s="166" t="s">
        <v>3303</v>
      </c>
      <c r="B46" s="41" t="s">
        <v>4</v>
      </c>
      <c r="C46" s="41" t="s">
        <v>4</v>
      </c>
      <c r="D46" s="41" t="s">
        <v>4</v>
      </c>
      <c r="E46" s="41" t="s">
        <v>4</v>
      </c>
      <c r="F46" s="41" t="s">
        <v>4</v>
      </c>
      <c r="G46" s="41" t="s">
        <v>4</v>
      </c>
      <c r="H46" s="41" t="s">
        <v>4</v>
      </c>
      <c r="I46" s="41" t="s">
        <v>4</v>
      </c>
      <c r="J46" s="41" t="s">
        <v>4</v>
      </c>
      <c r="K46" s="41" t="s">
        <v>4</v>
      </c>
      <c r="L46" s="41" t="s">
        <v>4</v>
      </c>
      <c r="M46" s="41" t="s">
        <v>4</v>
      </c>
      <c r="N46" s="41" t="s">
        <v>4</v>
      </c>
      <c r="O46" s="41" t="s">
        <v>4</v>
      </c>
      <c r="P46" s="41" t="s">
        <v>4</v>
      </c>
      <c r="Q46" s="41" t="s">
        <v>4</v>
      </c>
      <c r="R46" s="41" t="s">
        <v>4</v>
      </c>
      <c r="S46" s="41" t="s">
        <v>4</v>
      </c>
      <c r="T46" s="41" t="s">
        <v>4</v>
      </c>
      <c r="U46" s="41" t="s">
        <v>4</v>
      </c>
      <c r="V46" s="41" t="s">
        <v>4</v>
      </c>
      <c r="W46" s="140" t="s">
        <v>4</v>
      </c>
      <c r="X46" s="41" t="s">
        <v>4</v>
      </c>
      <c r="Y46" s="41" t="s">
        <v>4</v>
      </c>
      <c r="Z46" s="41" t="s">
        <v>4</v>
      </c>
      <c r="AA46" s="41" t="s">
        <v>4</v>
      </c>
      <c r="AB46" s="41" t="s">
        <v>4</v>
      </c>
      <c r="AC46" s="41" t="s">
        <v>4</v>
      </c>
      <c r="AD46" s="41" t="s">
        <v>4</v>
      </c>
      <c r="AE46" s="41" t="s">
        <v>4</v>
      </c>
      <c r="AF46" s="41" t="s">
        <v>4</v>
      </c>
      <c r="AG46" s="41" t="s">
        <v>4</v>
      </c>
      <c r="AH46" s="41" t="s">
        <v>4</v>
      </c>
      <c r="AI46" s="41" t="s">
        <v>4</v>
      </c>
      <c r="AJ46" s="41" t="s">
        <v>4</v>
      </c>
      <c r="AK46" s="41" t="s">
        <v>4</v>
      </c>
      <c r="AL46" s="41" t="s">
        <v>4</v>
      </c>
      <c r="AM46" s="41" t="s">
        <v>4</v>
      </c>
      <c r="AN46" s="41" t="s">
        <v>4</v>
      </c>
      <c r="AO46" s="41" t="s">
        <v>4</v>
      </c>
      <c r="AP46" s="41" t="s">
        <v>4</v>
      </c>
      <c r="AQ46" s="41" t="s">
        <v>4</v>
      </c>
      <c r="AR46" s="41" t="s">
        <v>4</v>
      </c>
      <c r="AS46" s="140" t="s">
        <v>4</v>
      </c>
      <c r="AT46" s="41">
        <v>6.3</v>
      </c>
      <c r="AU46" s="41">
        <v>7.1</v>
      </c>
      <c r="AV46" s="41">
        <v>6.5</v>
      </c>
      <c r="AW46" s="41">
        <v>6.8</v>
      </c>
      <c r="AX46" s="41">
        <v>6.4</v>
      </c>
      <c r="AY46" s="41">
        <v>6.7</v>
      </c>
      <c r="AZ46" s="41">
        <v>7</v>
      </c>
      <c r="BA46" s="41">
        <v>6.9</v>
      </c>
      <c r="BB46" s="41">
        <v>7.2</v>
      </c>
      <c r="BC46" s="41">
        <v>6.9</v>
      </c>
      <c r="BD46" s="41">
        <v>983</v>
      </c>
      <c r="BE46" s="41">
        <v>1125</v>
      </c>
      <c r="BF46" s="41">
        <v>1018</v>
      </c>
      <c r="BG46" s="41">
        <v>1076</v>
      </c>
      <c r="BH46" s="41">
        <v>1005</v>
      </c>
      <c r="BI46" s="41">
        <v>1058</v>
      </c>
      <c r="BJ46" s="41">
        <v>1111</v>
      </c>
      <c r="BK46" s="41">
        <v>1094</v>
      </c>
      <c r="BL46" s="41">
        <v>1147</v>
      </c>
      <c r="BM46" s="41">
        <v>1089</v>
      </c>
      <c r="BN46" s="41" t="s">
        <v>3805</v>
      </c>
      <c r="BO46" s="140" t="s">
        <v>4</v>
      </c>
      <c r="BP46" s="41">
        <v>6</v>
      </c>
      <c r="BQ46" s="41">
        <v>6.8</v>
      </c>
      <c r="BR46" s="41">
        <v>6.2</v>
      </c>
      <c r="BS46" s="41">
        <v>6.8</v>
      </c>
      <c r="BT46" s="41">
        <v>6.4</v>
      </c>
      <c r="BU46" s="41">
        <v>6.7</v>
      </c>
      <c r="BV46" s="41">
        <v>7</v>
      </c>
      <c r="BW46" s="41">
        <v>6.9</v>
      </c>
      <c r="BX46" s="41">
        <v>7.2</v>
      </c>
      <c r="BY46" s="41">
        <v>6.6</v>
      </c>
      <c r="BZ46" s="41">
        <v>891</v>
      </c>
      <c r="CA46" s="41">
        <v>1033</v>
      </c>
      <c r="CB46" s="41">
        <v>926</v>
      </c>
      <c r="CC46" s="41">
        <v>1036</v>
      </c>
      <c r="CD46" s="41">
        <v>965</v>
      </c>
      <c r="CE46" s="41">
        <v>1018</v>
      </c>
      <c r="CF46" s="41">
        <v>1071</v>
      </c>
      <c r="CG46" s="41">
        <v>1054</v>
      </c>
      <c r="CH46" s="41">
        <v>1107</v>
      </c>
      <c r="CI46" s="41">
        <v>997</v>
      </c>
      <c r="CJ46" s="41" t="s">
        <v>3806</v>
      </c>
      <c r="CK46" s="140" t="s">
        <v>4</v>
      </c>
    </row>
    <row r="47" spans="1:89" s="196" customFormat="1" ht="27" customHeight="1">
      <c r="A47" s="166" t="s">
        <v>3310</v>
      </c>
      <c r="B47" s="41" t="s">
        <v>4</v>
      </c>
      <c r="C47" s="41" t="s">
        <v>4</v>
      </c>
      <c r="D47" s="41" t="s">
        <v>4</v>
      </c>
      <c r="E47" s="41" t="s">
        <v>4</v>
      </c>
      <c r="F47" s="41" t="s">
        <v>4</v>
      </c>
      <c r="G47" s="41" t="s">
        <v>4</v>
      </c>
      <c r="H47" s="41" t="s">
        <v>4</v>
      </c>
      <c r="I47" s="41" t="s">
        <v>4</v>
      </c>
      <c r="J47" s="41" t="s">
        <v>4</v>
      </c>
      <c r="K47" s="41" t="s">
        <v>4</v>
      </c>
      <c r="L47" s="41" t="s">
        <v>4</v>
      </c>
      <c r="M47" s="41" t="s">
        <v>4</v>
      </c>
      <c r="N47" s="41" t="s">
        <v>4</v>
      </c>
      <c r="O47" s="41" t="s">
        <v>4</v>
      </c>
      <c r="P47" s="41" t="s">
        <v>4</v>
      </c>
      <c r="Q47" s="41" t="s">
        <v>4</v>
      </c>
      <c r="R47" s="41" t="s">
        <v>4</v>
      </c>
      <c r="S47" s="41" t="s">
        <v>4</v>
      </c>
      <c r="T47" s="41" t="s">
        <v>4</v>
      </c>
      <c r="U47" s="41" t="s">
        <v>4</v>
      </c>
      <c r="V47" s="41" t="s">
        <v>4</v>
      </c>
      <c r="W47" s="140" t="s">
        <v>4</v>
      </c>
      <c r="X47" s="41" t="s">
        <v>4</v>
      </c>
      <c r="Y47" s="41" t="s">
        <v>4</v>
      </c>
      <c r="Z47" s="41" t="s">
        <v>4</v>
      </c>
      <c r="AA47" s="41" t="s">
        <v>4</v>
      </c>
      <c r="AB47" s="41" t="s">
        <v>4</v>
      </c>
      <c r="AC47" s="41" t="s">
        <v>4</v>
      </c>
      <c r="AD47" s="41" t="s">
        <v>4</v>
      </c>
      <c r="AE47" s="41" t="s">
        <v>4</v>
      </c>
      <c r="AF47" s="41" t="s">
        <v>4</v>
      </c>
      <c r="AG47" s="41" t="s">
        <v>4</v>
      </c>
      <c r="AH47" s="41" t="s">
        <v>4</v>
      </c>
      <c r="AI47" s="41" t="s">
        <v>4</v>
      </c>
      <c r="AJ47" s="41" t="s">
        <v>4</v>
      </c>
      <c r="AK47" s="41" t="s">
        <v>4</v>
      </c>
      <c r="AL47" s="41" t="s">
        <v>4</v>
      </c>
      <c r="AM47" s="41" t="s">
        <v>4</v>
      </c>
      <c r="AN47" s="41" t="s">
        <v>4</v>
      </c>
      <c r="AO47" s="41" t="s">
        <v>4</v>
      </c>
      <c r="AP47" s="41" t="s">
        <v>4</v>
      </c>
      <c r="AQ47" s="41" t="s">
        <v>4</v>
      </c>
      <c r="AR47" s="41" t="s">
        <v>4</v>
      </c>
      <c r="AS47" s="140" t="s">
        <v>4</v>
      </c>
      <c r="AT47" s="41">
        <v>6.6</v>
      </c>
      <c r="AU47" s="41">
        <v>7.4</v>
      </c>
      <c r="AV47" s="41">
        <v>6.8</v>
      </c>
      <c r="AW47" s="41">
        <v>7.1</v>
      </c>
      <c r="AX47" s="41">
        <v>6.7</v>
      </c>
      <c r="AY47" s="41">
        <v>7</v>
      </c>
      <c r="AZ47" s="41">
        <v>7.3</v>
      </c>
      <c r="BA47" s="41">
        <v>7.2</v>
      </c>
      <c r="BB47" s="41">
        <v>7.5</v>
      </c>
      <c r="BC47" s="41">
        <v>7.2</v>
      </c>
      <c r="BD47" s="41">
        <v>1027</v>
      </c>
      <c r="BE47" s="41">
        <v>1169</v>
      </c>
      <c r="BF47" s="41">
        <v>1062</v>
      </c>
      <c r="BG47" s="41">
        <v>1120</v>
      </c>
      <c r="BH47" s="41">
        <v>1049</v>
      </c>
      <c r="BI47" s="41">
        <v>1102</v>
      </c>
      <c r="BJ47" s="41">
        <v>1155</v>
      </c>
      <c r="BK47" s="41">
        <v>1138</v>
      </c>
      <c r="BL47" s="41">
        <v>1191</v>
      </c>
      <c r="BM47" s="41">
        <v>1133</v>
      </c>
      <c r="BN47" s="41" t="s">
        <v>3807</v>
      </c>
      <c r="BO47" s="140" t="s">
        <v>4</v>
      </c>
      <c r="BP47" s="41">
        <v>6.2</v>
      </c>
      <c r="BQ47" s="41">
        <v>7</v>
      </c>
      <c r="BR47" s="41">
        <v>6.4</v>
      </c>
      <c r="BS47" s="41">
        <v>7</v>
      </c>
      <c r="BT47" s="41">
        <v>6.6</v>
      </c>
      <c r="BU47" s="41">
        <v>6.9</v>
      </c>
      <c r="BV47" s="41">
        <v>7.2</v>
      </c>
      <c r="BW47" s="41">
        <v>7.1</v>
      </c>
      <c r="BX47" s="41">
        <v>7.4</v>
      </c>
      <c r="BY47" s="41">
        <v>6.8</v>
      </c>
      <c r="BZ47" s="41">
        <v>935</v>
      </c>
      <c r="CA47" s="41">
        <v>1077</v>
      </c>
      <c r="CB47" s="41">
        <v>970</v>
      </c>
      <c r="CC47" s="41">
        <v>1079</v>
      </c>
      <c r="CD47" s="41">
        <v>1008</v>
      </c>
      <c r="CE47" s="41">
        <v>1061</v>
      </c>
      <c r="CF47" s="41">
        <v>1114</v>
      </c>
      <c r="CG47" s="41">
        <v>1097</v>
      </c>
      <c r="CH47" s="41">
        <v>1150</v>
      </c>
      <c r="CI47" s="41">
        <v>1041</v>
      </c>
      <c r="CJ47" s="41" t="s">
        <v>3808</v>
      </c>
      <c r="CK47" s="140" t="s">
        <v>4</v>
      </c>
    </row>
    <row r="48" spans="1:89" s="196" customFormat="1" ht="27" customHeight="1">
      <c r="A48" s="166" t="s">
        <v>3409</v>
      </c>
      <c r="B48" s="41" t="s">
        <v>4</v>
      </c>
      <c r="C48" s="41" t="s">
        <v>4</v>
      </c>
      <c r="D48" s="41" t="s">
        <v>4</v>
      </c>
      <c r="E48" s="41" t="s">
        <v>4</v>
      </c>
      <c r="F48" s="41" t="s">
        <v>4</v>
      </c>
      <c r="G48" s="41" t="s">
        <v>4</v>
      </c>
      <c r="H48" s="41" t="s">
        <v>4</v>
      </c>
      <c r="I48" s="41" t="s">
        <v>4</v>
      </c>
      <c r="J48" s="41" t="s">
        <v>4</v>
      </c>
      <c r="K48" s="41" t="s">
        <v>4</v>
      </c>
      <c r="L48" s="41" t="s">
        <v>4</v>
      </c>
      <c r="M48" s="41" t="s">
        <v>4</v>
      </c>
      <c r="N48" s="41" t="s">
        <v>4</v>
      </c>
      <c r="O48" s="41" t="s">
        <v>4</v>
      </c>
      <c r="P48" s="41" t="s">
        <v>4</v>
      </c>
      <c r="Q48" s="41" t="s">
        <v>4</v>
      </c>
      <c r="R48" s="41" t="s">
        <v>4</v>
      </c>
      <c r="S48" s="41" t="s">
        <v>4</v>
      </c>
      <c r="T48" s="41" t="s">
        <v>4</v>
      </c>
      <c r="U48" s="41" t="s">
        <v>4</v>
      </c>
      <c r="V48" s="41" t="s">
        <v>4</v>
      </c>
      <c r="W48" s="140" t="s">
        <v>4</v>
      </c>
      <c r="X48" s="41" t="s">
        <v>4</v>
      </c>
      <c r="Y48" s="41" t="s">
        <v>4</v>
      </c>
      <c r="Z48" s="41" t="s">
        <v>4</v>
      </c>
      <c r="AA48" s="41" t="s">
        <v>4</v>
      </c>
      <c r="AB48" s="41" t="s">
        <v>4</v>
      </c>
      <c r="AC48" s="41" t="s">
        <v>4</v>
      </c>
      <c r="AD48" s="41" t="s">
        <v>4</v>
      </c>
      <c r="AE48" s="41" t="s">
        <v>4</v>
      </c>
      <c r="AF48" s="41" t="s">
        <v>4</v>
      </c>
      <c r="AG48" s="41" t="s">
        <v>4</v>
      </c>
      <c r="AH48" s="41" t="s">
        <v>4</v>
      </c>
      <c r="AI48" s="41" t="s">
        <v>4</v>
      </c>
      <c r="AJ48" s="41" t="s">
        <v>4</v>
      </c>
      <c r="AK48" s="41" t="s">
        <v>4</v>
      </c>
      <c r="AL48" s="41" t="s">
        <v>4</v>
      </c>
      <c r="AM48" s="41" t="s">
        <v>4</v>
      </c>
      <c r="AN48" s="41" t="s">
        <v>4</v>
      </c>
      <c r="AO48" s="41" t="s">
        <v>4</v>
      </c>
      <c r="AP48" s="41" t="s">
        <v>4</v>
      </c>
      <c r="AQ48" s="41" t="s">
        <v>4</v>
      </c>
      <c r="AR48" s="41" t="s">
        <v>4</v>
      </c>
      <c r="AS48" s="140" t="s">
        <v>4</v>
      </c>
      <c r="AT48" s="41">
        <v>6.6</v>
      </c>
      <c r="AU48" s="41">
        <v>7.4</v>
      </c>
      <c r="AV48" s="41">
        <v>6.8</v>
      </c>
      <c r="AW48" s="41">
        <v>7.1</v>
      </c>
      <c r="AX48" s="41">
        <v>6.7</v>
      </c>
      <c r="AY48" s="41">
        <v>7</v>
      </c>
      <c r="AZ48" s="41">
        <v>7.3</v>
      </c>
      <c r="BA48" s="41">
        <v>7.2</v>
      </c>
      <c r="BB48" s="41">
        <v>7.5</v>
      </c>
      <c r="BC48" s="41">
        <v>7.2</v>
      </c>
      <c r="BD48" s="41">
        <v>1027</v>
      </c>
      <c r="BE48" s="41">
        <v>1169</v>
      </c>
      <c r="BF48" s="41">
        <v>1062</v>
      </c>
      <c r="BG48" s="41">
        <v>1120</v>
      </c>
      <c r="BH48" s="41">
        <v>1049</v>
      </c>
      <c r="BI48" s="41">
        <v>1102</v>
      </c>
      <c r="BJ48" s="41">
        <v>1155</v>
      </c>
      <c r="BK48" s="41">
        <v>1138</v>
      </c>
      <c r="BL48" s="41">
        <v>1191</v>
      </c>
      <c r="BM48" s="41">
        <v>1133</v>
      </c>
      <c r="BN48" s="41" t="s">
        <v>3807</v>
      </c>
      <c r="BO48" s="140" t="s">
        <v>4</v>
      </c>
      <c r="BP48" s="41">
        <v>6.2</v>
      </c>
      <c r="BQ48" s="41">
        <v>7</v>
      </c>
      <c r="BR48" s="41">
        <v>6.4</v>
      </c>
      <c r="BS48" s="41">
        <v>7</v>
      </c>
      <c r="BT48" s="41">
        <v>6.6</v>
      </c>
      <c r="BU48" s="41">
        <v>6.9</v>
      </c>
      <c r="BV48" s="41">
        <v>7.2</v>
      </c>
      <c r="BW48" s="41">
        <v>7.1</v>
      </c>
      <c r="BX48" s="41">
        <v>7.4</v>
      </c>
      <c r="BY48" s="41">
        <v>6.8</v>
      </c>
      <c r="BZ48" s="41">
        <v>935</v>
      </c>
      <c r="CA48" s="41">
        <v>1077</v>
      </c>
      <c r="CB48" s="41">
        <v>970</v>
      </c>
      <c r="CC48" s="41">
        <v>1079</v>
      </c>
      <c r="CD48" s="41">
        <v>1008</v>
      </c>
      <c r="CE48" s="41">
        <v>1061</v>
      </c>
      <c r="CF48" s="41">
        <v>1114</v>
      </c>
      <c r="CG48" s="41">
        <v>1097</v>
      </c>
      <c r="CH48" s="41">
        <v>1150</v>
      </c>
      <c r="CI48" s="41">
        <v>1041</v>
      </c>
      <c r="CJ48" s="41" t="s">
        <v>3808</v>
      </c>
      <c r="CK48" s="140" t="s">
        <v>4</v>
      </c>
    </row>
    <row r="49" spans="1:89" ht="42" customHeight="1">
      <c r="A49" s="203" t="s">
        <v>3651</v>
      </c>
      <c r="B49" s="792" t="s">
        <v>3809</v>
      </c>
      <c r="C49" s="793"/>
      <c r="D49" s="793"/>
      <c r="E49" s="793"/>
      <c r="F49" s="793"/>
      <c r="G49" s="793"/>
      <c r="H49" s="793"/>
      <c r="I49" s="793"/>
      <c r="J49" s="793"/>
      <c r="K49" s="793"/>
      <c r="L49" s="793"/>
      <c r="M49" s="793"/>
      <c r="N49" s="793"/>
      <c r="O49" s="793"/>
      <c r="P49" s="793"/>
      <c r="Q49" s="793"/>
      <c r="R49" s="793"/>
      <c r="S49" s="793"/>
      <c r="T49" s="793"/>
      <c r="U49" s="793"/>
      <c r="V49" s="793"/>
      <c r="W49" s="793"/>
      <c r="X49" s="793"/>
      <c r="Y49" s="793"/>
      <c r="Z49" s="793"/>
      <c r="AA49" s="793"/>
      <c r="AB49" s="793"/>
      <c r="AC49" s="793"/>
      <c r="AD49" s="793"/>
      <c r="AE49" s="793"/>
      <c r="AF49" s="793"/>
      <c r="AG49" s="793"/>
      <c r="AH49" s="793"/>
      <c r="AI49" s="793"/>
      <c r="AJ49" s="793"/>
      <c r="AK49" s="793"/>
      <c r="AL49" s="793"/>
      <c r="AM49" s="793"/>
      <c r="AN49" s="793"/>
      <c r="AO49" s="793"/>
      <c r="AP49" s="793"/>
      <c r="AQ49" s="793"/>
      <c r="AR49" s="793"/>
      <c r="AS49" s="793"/>
      <c r="AT49" s="793"/>
      <c r="AU49" s="793"/>
      <c r="AV49" s="793"/>
      <c r="AW49" s="793"/>
      <c r="AX49" s="793"/>
      <c r="AY49" s="793"/>
      <c r="AZ49" s="793"/>
      <c r="BA49" s="793"/>
      <c r="BB49" s="793"/>
      <c r="BC49" s="793"/>
      <c r="BD49" s="793"/>
      <c r="BE49" s="793"/>
      <c r="BF49" s="793"/>
      <c r="BG49" s="793"/>
      <c r="BH49" s="793"/>
      <c r="BI49" s="793"/>
      <c r="BJ49" s="793"/>
      <c r="BK49" s="793"/>
      <c r="BL49" s="793"/>
      <c r="BM49" s="793"/>
      <c r="BN49" s="793"/>
      <c r="BO49" s="794"/>
      <c r="BP49" s="793"/>
      <c r="BQ49" s="793"/>
      <c r="BR49" s="793"/>
      <c r="BS49" s="793"/>
      <c r="BT49" s="793"/>
      <c r="BU49" s="793"/>
      <c r="BV49" s="793"/>
      <c r="BW49" s="793"/>
      <c r="BX49" s="793"/>
      <c r="BY49" s="793"/>
      <c r="BZ49" s="793"/>
      <c r="CA49" s="793"/>
      <c r="CB49" s="793"/>
      <c r="CC49" s="793"/>
      <c r="CD49" s="793"/>
      <c r="CE49" s="793"/>
      <c r="CF49" s="793"/>
      <c r="CG49" s="793"/>
      <c r="CH49" s="793"/>
      <c r="CI49" s="793"/>
      <c r="CJ49" s="793"/>
      <c r="CK49" s="794"/>
    </row>
    <row r="50" spans="1:89" ht="38" customHeight="1">
      <c r="A50" s="203" t="s">
        <v>3810</v>
      </c>
      <c r="B50" s="667" t="s">
        <v>3811</v>
      </c>
      <c r="C50" s="668"/>
      <c r="D50" s="668"/>
      <c r="E50" s="668"/>
      <c r="F50" s="668"/>
      <c r="G50" s="668"/>
      <c r="H50" s="668"/>
      <c r="I50" s="668"/>
      <c r="J50" s="668"/>
      <c r="K50" s="668"/>
      <c r="L50" s="668"/>
      <c r="M50" s="668"/>
      <c r="N50" s="668"/>
      <c r="O50" s="668"/>
      <c r="P50" s="668"/>
      <c r="Q50" s="668"/>
      <c r="R50" s="668"/>
      <c r="S50" s="668"/>
      <c r="T50" s="668"/>
      <c r="U50" s="668"/>
      <c r="V50" s="668"/>
      <c r="W50" s="668"/>
      <c r="X50" s="668"/>
      <c r="Y50" s="668"/>
      <c r="Z50" s="668"/>
      <c r="AA50" s="668"/>
      <c r="AB50" s="668"/>
      <c r="AC50" s="668"/>
      <c r="AD50" s="668"/>
      <c r="AE50" s="668"/>
      <c r="AF50" s="668"/>
      <c r="AG50" s="668"/>
      <c r="AH50" s="668"/>
      <c r="AI50" s="668"/>
      <c r="AJ50" s="668"/>
      <c r="AK50" s="668"/>
      <c r="AL50" s="668"/>
      <c r="AM50" s="668"/>
      <c r="AN50" s="668"/>
      <c r="AO50" s="668"/>
      <c r="AP50" s="668"/>
      <c r="AQ50" s="668"/>
      <c r="AR50" s="668"/>
      <c r="AS50" s="668"/>
      <c r="AT50" s="668"/>
      <c r="AU50" s="668"/>
      <c r="AV50" s="668"/>
      <c r="AW50" s="668"/>
      <c r="AX50" s="668"/>
      <c r="AY50" s="668"/>
      <c r="AZ50" s="668"/>
      <c r="BA50" s="668"/>
      <c r="BB50" s="668"/>
      <c r="BC50" s="668"/>
      <c r="BD50" s="668"/>
      <c r="BE50" s="668"/>
      <c r="BF50" s="668"/>
      <c r="BG50" s="668"/>
      <c r="BH50" s="668"/>
      <c r="BI50" s="668"/>
      <c r="BJ50" s="668"/>
      <c r="BK50" s="668"/>
      <c r="BL50" s="668"/>
      <c r="BM50" s="668"/>
      <c r="BN50" s="668"/>
      <c r="BO50" s="669"/>
      <c r="BP50" s="668"/>
      <c r="BQ50" s="668"/>
      <c r="BR50" s="668"/>
      <c r="BS50" s="668"/>
      <c r="BT50" s="668"/>
      <c r="BU50" s="668"/>
      <c r="BV50" s="668"/>
      <c r="BW50" s="668"/>
      <c r="BX50" s="668"/>
      <c r="BY50" s="668"/>
      <c r="BZ50" s="668"/>
      <c r="CA50" s="668"/>
      <c r="CB50" s="668"/>
      <c r="CC50" s="668"/>
      <c r="CD50" s="668"/>
      <c r="CE50" s="668"/>
      <c r="CF50" s="668"/>
      <c r="CG50" s="668"/>
      <c r="CH50" s="668"/>
      <c r="CI50" s="668"/>
      <c r="CJ50" s="668"/>
      <c r="CK50" s="669"/>
    </row>
    <row r="51" spans="1:89" ht="92" customHeight="1">
      <c r="A51" s="502" t="s">
        <v>3682</v>
      </c>
      <c r="B51" s="795" t="s">
        <v>3705</v>
      </c>
      <c r="C51" s="796"/>
      <c r="D51" s="796"/>
      <c r="E51" s="796"/>
      <c r="F51" s="796"/>
      <c r="G51" s="796"/>
      <c r="H51" s="796"/>
      <c r="I51" s="796"/>
      <c r="J51" s="796"/>
      <c r="K51" s="796"/>
      <c r="L51" s="796"/>
      <c r="M51" s="796"/>
      <c r="N51" s="796"/>
      <c r="O51" s="796"/>
      <c r="P51" s="796"/>
      <c r="Q51" s="796"/>
      <c r="R51" s="796"/>
      <c r="S51" s="796"/>
      <c r="T51" s="796"/>
      <c r="U51" s="796"/>
      <c r="V51" s="796"/>
      <c r="W51" s="796"/>
      <c r="X51" s="796"/>
      <c r="Y51" s="796"/>
      <c r="Z51" s="796"/>
      <c r="AA51" s="796"/>
      <c r="AB51" s="796"/>
      <c r="AC51" s="796"/>
      <c r="AD51" s="796"/>
      <c r="AE51" s="796"/>
      <c r="AF51" s="796"/>
      <c r="AG51" s="796"/>
      <c r="AH51" s="796"/>
      <c r="AI51" s="796"/>
      <c r="AJ51" s="796"/>
      <c r="AK51" s="796"/>
      <c r="AL51" s="796"/>
      <c r="AM51" s="796"/>
      <c r="AN51" s="796"/>
      <c r="AO51" s="796"/>
      <c r="AP51" s="796"/>
      <c r="AQ51" s="796"/>
      <c r="AR51" s="796"/>
      <c r="AS51" s="796"/>
      <c r="AT51" s="796"/>
      <c r="AU51" s="796"/>
      <c r="AV51" s="796"/>
      <c r="AW51" s="796"/>
      <c r="AX51" s="796"/>
      <c r="AY51" s="796"/>
      <c r="AZ51" s="796"/>
      <c r="BA51" s="796"/>
      <c r="BB51" s="796"/>
      <c r="BC51" s="796"/>
      <c r="BD51" s="796"/>
      <c r="BE51" s="796"/>
      <c r="BF51" s="796"/>
      <c r="BG51" s="796"/>
      <c r="BH51" s="796"/>
      <c r="BI51" s="796"/>
      <c r="BJ51" s="796"/>
      <c r="BK51" s="796"/>
      <c r="BL51" s="796"/>
      <c r="BM51" s="796"/>
      <c r="BN51" s="796"/>
      <c r="BO51" s="797"/>
      <c r="BP51" s="796"/>
      <c r="BQ51" s="796"/>
      <c r="BR51" s="796"/>
      <c r="BS51" s="796"/>
      <c r="BT51" s="796"/>
      <c r="BU51" s="796"/>
      <c r="BV51" s="796"/>
      <c r="BW51" s="796"/>
      <c r="BX51" s="796"/>
      <c r="BY51" s="796"/>
      <c r="BZ51" s="796"/>
      <c r="CA51" s="796"/>
      <c r="CB51" s="796"/>
      <c r="CC51" s="796"/>
      <c r="CD51" s="796"/>
      <c r="CE51" s="796"/>
      <c r="CF51" s="796"/>
      <c r="CG51" s="796"/>
      <c r="CH51" s="796"/>
      <c r="CI51" s="796"/>
      <c r="CJ51" s="796"/>
      <c r="CK51" s="797"/>
    </row>
    <row r="52" spans="1:89" ht="30" customHeight="1">
      <c r="A52" s="502"/>
      <c r="B52" s="667" t="s">
        <v>3812</v>
      </c>
      <c r="C52" s="668"/>
      <c r="D52" s="668"/>
      <c r="E52" s="668"/>
      <c r="F52" s="668"/>
      <c r="G52" s="668"/>
      <c r="H52" s="668"/>
      <c r="I52" s="668"/>
      <c r="J52" s="668"/>
      <c r="K52" s="668"/>
      <c r="L52" s="668"/>
      <c r="M52" s="668"/>
      <c r="N52" s="668"/>
      <c r="O52" s="668"/>
      <c r="P52" s="668"/>
      <c r="Q52" s="668"/>
      <c r="R52" s="668"/>
      <c r="S52" s="668"/>
      <c r="T52" s="668"/>
      <c r="U52" s="668"/>
      <c r="V52" s="668"/>
      <c r="W52" s="668"/>
      <c r="X52" s="668"/>
      <c r="Y52" s="668"/>
      <c r="Z52" s="668"/>
      <c r="AA52" s="668"/>
      <c r="AB52" s="668"/>
      <c r="AC52" s="668"/>
      <c r="AD52" s="668"/>
      <c r="AE52" s="668"/>
      <c r="AF52" s="668"/>
      <c r="AG52" s="668"/>
      <c r="AH52" s="668"/>
      <c r="AI52" s="668"/>
      <c r="AJ52" s="668"/>
      <c r="AK52" s="668"/>
      <c r="AL52" s="668"/>
      <c r="AM52" s="668"/>
      <c r="AN52" s="668"/>
      <c r="AO52" s="668"/>
      <c r="AP52" s="668"/>
      <c r="AQ52" s="668"/>
      <c r="AR52" s="668"/>
      <c r="AS52" s="668"/>
      <c r="AT52" s="668"/>
      <c r="AU52" s="668"/>
      <c r="AV52" s="668"/>
      <c r="AW52" s="668"/>
      <c r="AX52" s="668"/>
      <c r="AY52" s="668"/>
      <c r="AZ52" s="668"/>
      <c r="BA52" s="668"/>
      <c r="BB52" s="668"/>
      <c r="BC52" s="668"/>
      <c r="BD52" s="668"/>
      <c r="BE52" s="668"/>
      <c r="BF52" s="668"/>
      <c r="BG52" s="668"/>
      <c r="BH52" s="668"/>
      <c r="BI52" s="668"/>
      <c r="BJ52" s="668"/>
      <c r="BK52" s="668"/>
      <c r="BL52" s="668"/>
      <c r="BM52" s="668"/>
      <c r="BN52" s="668"/>
      <c r="BO52" s="669"/>
      <c r="BP52" s="668"/>
      <c r="BQ52" s="668"/>
      <c r="BR52" s="668"/>
      <c r="BS52" s="668"/>
      <c r="BT52" s="668"/>
      <c r="BU52" s="668"/>
      <c r="BV52" s="668"/>
      <c r="BW52" s="668"/>
      <c r="BX52" s="668"/>
      <c r="BY52" s="668"/>
      <c r="BZ52" s="668"/>
      <c r="CA52" s="668"/>
      <c r="CB52" s="668"/>
      <c r="CC52" s="668"/>
      <c r="CD52" s="668"/>
      <c r="CE52" s="668"/>
      <c r="CF52" s="668"/>
      <c r="CG52" s="668"/>
      <c r="CH52" s="668"/>
      <c r="CI52" s="668"/>
      <c r="CJ52" s="668"/>
      <c r="CK52" s="669"/>
    </row>
    <row r="53" spans="1:89" ht="30" customHeight="1">
      <c r="A53" s="502"/>
      <c r="B53" s="661" t="s">
        <v>3813</v>
      </c>
      <c r="C53" s="662"/>
      <c r="D53" s="662"/>
      <c r="E53" s="662"/>
      <c r="F53" s="662"/>
      <c r="G53" s="662"/>
      <c r="H53" s="662"/>
      <c r="I53" s="662"/>
      <c r="J53" s="662"/>
      <c r="K53" s="662"/>
      <c r="L53" s="662"/>
      <c r="M53" s="662"/>
      <c r="N53" s="662"/>
      <c r="O53" s="662"/>
      <c r="P53" s="662"/>
      <c r="Q53" s="662"/>
      <c r="R53" s="662"/>
      <c r="S53" s="662"/>
      <c r="T53" s="662"/>
      <c r="U53" s="662"/>
      <c r="V53" s="662"/>
      <c r="W53" s="662"/>
      <c r="X53" s="662"/>
      <c r="Y53" s="662"/>
      <c r="Z53" s="662"/>
      <c r="AA53" s="662"/>
      <c r="AB53" s="662"/>
      <c r="AC53" s="662"/>
      <c r="AD53" s="662"/>
      <c r="AE53" s="662"/>
      <c r="AF53" s="662"/>
      <c r="AG53" s="662"/>
      <c r="AH53" s="662"/>
      <c r="AI53" s="662"/>
      <c r="AJ53" s="662"/>
      <c r="AK53" s="662"/>
      <c r="AL53" s="662"/>
      <c r="AM53" s="662"/>
      <c r="AN53" s="662"/>
      <c r="AO53" s="662"/>
      <c r="AP53" s="662"/>
      <c r="AQ53" s="662"/>
      <c r="AR53" s="662"/>
      <c r="AS53" s="662"/>
      <c r="AT53" s="662"/>
      <c r="AU53" s="662"/>
      <c r="AV53" s="662"/>
      <c r="AW53" s="662"/>
      <c r="AX53" s="662"/>
      <c r="AY53" s="662"/>
      <c r="AZ53" s="662"/>
      <c r="BA53" s="662"/>
      <c r="BB53" s="662"/>
      <c r="BC53" s="662"/>
      <c r="BD53" s="662"/>
      <c r="BE53" s="662"/>
      <c r="BF53" s="662"/>
      <c r="BG53" s="662"/>
      <c r="BH53" s="662"/>
      <c r="BI53" s="662"/>
      <c r="BJ53" s="662"/>
      <c r="BK53" s="662"/>
      <c r="BL53" s="662"/>
      <c r="BM53" s="662"/>
      <c r="BN53" s="662"/>
      <c r="BO53" s="663"/>
      <c r="BP53" s="662"/>
      <c r="BQ53" s="662"/>
      <c r="BR53" s="662"/>
      <c r="BS53" s="662"/>
      <c r="BT53" s="662"/>
      <c r="BU53" s="662"/>
      <c r="BV53" s="662"/>
      <c r="BW53" s="662"/>
      <c r="BX53" s="662"/>
      <c r="BY53" s="662"/>
      <c r="BZ53" s="662"/>
      <c r="CA53" s="662"/>
      <c r="CB53" s="662"/>
      <c r="CC53" s="662"/>
      <c r="CD53" s="662"/>
      <c r="CE53" s="662"/>
      <c r="CF53" s="662"/>
      <c r="CG53" s="662"/>
      <c r="CH53" s="662"/>
      <c r="CI53" s="662"/>
      <c r="CJ53" s="662"/>
      <c r="CK53" s="663"/>
    </row>
    <row r="54" spans="1:89" ht="30" customHeight="1">
      <c r="A54" s="502"/>
      <c r="B54" s="664" t="s">
        <v>3814</v>
      </c>
      <c r="C54" s="665"/>
      <c r="D54" s="665"/>
      <c r="E54" s="665"/>
      <c r="F54" s="665"/>
      <c r="G54" s="665"/>
      <c r="H54" s="665"/>
      <c r="I54" s="665"/>
      <c r="J54" s="665"/>
      <c r="K54" s="665"/>
      <c r="L54" s="665"/>
      <c r="M54" s="665"/>
      <c r="N54" s="665"/>
      <c r="O54" s="665"/>
      <c r="P54" s="665"/>
      <c r="Q54" s="665"/>
      <c r="R54" s="665"/>
      <c r="S54" s="665"/>
      <c r="T54" s="665"/>
      <c r="U54" s="665"/>
      <c r="V54" s="665"/>
      <c r="W54" s="665"/>
      <c r="X54" s="665"/>
      <c r="Y54" s="665"/>
      <c r="Z54" s="665"/>
      <c r="AA54" s="665"/>
      <c r="AB54" s="665"/>
      <c r="AC54" s="665"/>
      <c r="AD54" s="665"/>
      <c r="AE54" s="665"/>
      <c r="AF54" s="665"/>
      <c r="AG54" s="665"/>
      <c r="AH54" s="665"/>
      <c r="AI54" s="665"/>
      <c r="AJ54" s="665"/>
      <c r="AK54" s="665"/>
      <c r="AL54" s="665"/>
      <c r="AM54" s="665"/>
      <c r="AN54" s="665"/>
      <c r="AO54" s="665"/>
      <c r="AP54" s="665"/>
      <c r="AQ54" s="665"/>
      <c r="AR54" s="665"/>
      <c r="AS54" s="665"/>
      <c r="AT54" s="665"/>
      <c r="AU54" s="665"/>
      <c r="AV54" s="665"/>
      <c r="AW54" s="665"/>
      <c r="AX54" s="665"/>
      <c r="AY54" s="665"/>
      <c r="AZ54" s="665"/>
      <c r="BA54" s="665"/>
      <c r="BB54" s="665"/>
      <c r="BC54" s="665"/>
      <c r="BD54" s="665"/>
      <c r="BE54" s="665"/>
      <c r="BF54" s="665"/>
      <c r="BG54" s="665"/>
      <c r="BH54" s="665"/>
      <c r="BI54" s="665"/>
      <c r="BJ54" s="665"/>
      <c r="BK54" s="665"/>
      <c r="BL54" s="665"/>
      <c r="BM54" s="665"/>
      <c r="BN54" s="665"/>
      <c r="BO54" s="666"/>
      <c r="BP54" s="665"/>
      <c r="BQ54" s="665"/>
      <c r="BR54" s="665"/>
      <c r="BS54" s="665"/>
      <c r="BT54" s="665"/>
      <c r="BU54" s="665"/>
      <c r="BV54" s="665"/>
      <c r="BW54" s="665"/>
      <c r="BX54" s="665"/>
      <c r="BY54" s="665"/>
      <c r="BZ54" s="665"/>
      <c r="CA54" s="665"/>
      <c r="CB54" s="665"/>
      <c r="CC54" s="665"/>
      <c r="CD54" s="665"/>
      <c r="CE54" s="665"/>
      <c r="CF54" s="665"/>
      <c r="CG54" s="665"/>
      <c r="CH54" s="665"/>
      <c r="CI54" s="665"/>
      <c r="CJ54" s="665"/>
      <c r="CK54" s="666"/>
    </row>
    <row r="55" spans="1:89" ht="35" customHeight="1"/>
  </sheetData>
  <mergeCells count="31">
    <mergeCell ref="B54:CK54"/>
    <mergeCell ref="A4:A6"/>
    <mergeCell ref="A51:A54"/>
    <mergeCell ref="V5:V6"/>
    <mergeCell ref="W5:W6"/>
    <mergeCell ref="AR5:AR6"/>
    <mergeCell ref="AS5:AS6"/>
    <mergeCell ref="BN5:BN6"/>
    <mergeCell ref="BO5:BO6"/>
    <mergeCell ref="CJ5:CJ6"/>
    <mergeCell ref="CK5:CK6"/>
    <mergeCell ref="B49:CK49"/>
    <mergeCell ref="B50:CK50"/>
    <mergeCell ref="B51:CK51"/>
    <mergeCell ref="B52:CK52"/>
    <mergeCell ref="B53:CK53"/>
    <mergeCell ref="AT4:BO4"/>
    <mergeCell ref="BP4:CK4"/>
    <mergeCell ref="B5:K5"/>
    <mergeCell ref="L5:U5"/>
    <mergeCell ref="X5:AG5"/>
    <mergeCell ref="AH5:AQ5"/>
    <mergeCell ref="AT5:BC5"/>
    <mergeCell ref="BD5:BM5"/>
    <mergeCell ref="BP5:BY5"/>
    <mergeCell ref="BZ5:CI5"/>
    <mergeCell ref="F1:AS1"/>
    <mergeCell ref="F2:AS2"/>
    <mergeCell ref="A3:B3"/>
    <mergeCell ref="B4:W4"/>
    <mergeCell ref="X4:AS4"/>
  </mergeCells>
  <phoneticPr fontId="233" type="noConversion"/>
  <pageMargins left="0.75" right="0.75" top="1" bottom="1" header="0.5" footer="0.5"/>
  <pageSetup paperSize="9" scale="55" orientation="landscape"/>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13">
    <tabColor theme="4"/>
  </sheetPr>
  <dimension ref="A1:EC134"/>
  <sheetViews>
    <sheetView showGridLines="0" zoomScale="90" zoomScaleNormal="90" workbookViewId="0">
      <pane xSplit="1" ySplit="6" topLeftCell="B7" activePane="bottomRight" state="frozen"/>
      <selection pane="topRight"/>
      <selection pane="bottomLeft"/>
      <selection pane="bottomRight" activeCell="B4" sqref="B4:W4"/>
    </sheetView>
  </sheetViews>
  <sheetFormatPr defaultColWidth="5.59765625" defaultRowHeight="14" customHeight="1"/>
  <cols>
    <col min="1" max="1" width="10.59765625" style="169" customWidth="1"/>
    <col min="2" max="4" width="5.1328125" style="167" customWidth="1"/>
    <col min="5" max="5" width="13.73046875" style="167" customWidth="1"/>
    <col min="6" max="6" width="5.1328125" style="167" customWidth="1"/>
    <col min="7" max="9" width="8.59765625" style="167" customWidth="1"/>
    <col min="10" max="11" width="10.59765625" style="167" customWidth="1"/>
    <col min="12" max="14" width="5.1328125" style="167" customWidth="1"/>
    <col min="15" max="15" width="13.73046875" style="167" customWidth="1"/>
    <col min="16" max="16" width="5.1328125" style="167" customWidth="1"/>
    <col min="17" max="19" width="8.59765625" style="167" customWidth="1"/>
    <col min="20" max="21" width="10.59765625" style="167" customWidth="1"/>
    <col min="22" max="23" width="8.59765625" style="167" customWidth="1"/>
    <col min="24" max="26" width="5.1328125" style="167" customWidth="1"/>
    <col min="27" max="27" width="13.73046875" style="167" customWidth="1"/>
    <col min="28" max="28" width="5.1328125" style="167" customWidth="1"/>
    <col min="29" max="31" width="8.59765625" style="167" customWidth="1"/>
    <col min="32" max="33" width="10.59765625" style="167" customWidth="1"/>
    <col min="34" max="36" width="5.1328125" style="167" customWidth="1"/>
    <col min="37" max="37" width="13.73046875" style="167" customWidth="1"/>
    <col min="38" max="38" width="5.1328125" style="167" customWidth="1"/>
    <col min="39" max="41" width="8.59765625" style="167" customWidth="1"/>
    <col min="42" max="43" width="10.59765625" style="167" customWidth="1"/>
    <col min="44" max="45" width="8.59765625" style="167" customWidth="1"/>
    <col min="46" max="48" width="5.1328125" style="167" customWidth="1"/>
    <col min="49" max="49" width="13.73046875" style="170" customWidth="1"/>
    <col min="50" max="50" width="5.1328125" style="167" customWidth="1"/>
    <col min="51" max="53" width="8.59765625" style="167" customWidth="1"/>
    <col min="54" max="55" width="10.59765625" style="167" customWidth="1"/>
    <col min="56" max="58" width="5.1328125" style="167" customWidth="1"/>
    <col min="59" max="59" width="13.73046875" style="167" customWidth="1"/>
    <col min="60" max="60" width="5.1328125" style="167" customWidth="1"/>
    <col min="61" max="63" width="8.59765625" style="167" customWidth="1"/>
    <col min="64" max="65" width="10.59765625" style="167" customWidth="1"/>
    <col min="66" max="66" width="8.59765625" style="167" customWidth="1"/>
    <col min="67" max="67" width="10.59765625" style="167" customWidth="1"/>
    <col min="68" max="70" width="5.1328125" style="167" customWidth="1"/>
    <col min="71" max="71" width="13.73046875" style="170" customWidth="1"/>
    <col min="72" max="72" width="5.1328125" style="167" customWidth="1"/>
    <col min="73" max="75" width="8.59765625" style="167" customWidth="1"/>
    <col min="76" max="77" width="10.59765625" style="167" customWidth="1"/>
    <col min="78" max="80" width="5.1328125" style="167" customWidth="1"/>
    <col min="81" max="81" width="13.73046875" style="167" customWidth="1"/>
    <col min="82" max="82" width="5.1328125" style="167" customWidth="1"/>
    <col min="83" max="85" width="8.59765625" style="167" customWidth="1"/>
    <col min="86" max="87" width="10.59765625" style="167" customWidth="1"/>
    <col min="88" max="88" width="8.59765625" style="167" customWidth="1"/>
    <col min="89" max="89" width="10.59765625" style="167" customWidth="1"/>
    <col min="90" max="92" width="5.1328125" style="167" customWidth="1"/>
    <col min="93" max="93" width="13.73046875" style="170" customWidth="1"/>
    <col min="94" max="94" width="5.1328125" style="167" customWidth="1"/>
    <col min="95" max="97" width="8.59765625" style="167" customWidth="1"/>
    <col min="98" max="99" width="10.59765625" style="167" customWidth="1"/>
    <col min="100" max="102" width="5.1328125" style="167" customWidth="1"/>
    <col min="103" max="103" width="13.73046875" style="167" customWidth="1"/>
    <col min="104" max="104" width="5.1328125" style="167" customWidth="1"/>
    <col min="105" max="107" width="8.59765625" style="167" customWidth="1"/>
    <col min="108" max="109" width="10.59765625" style="167" customWidth="1"/>
    <col min="110" max="111" width="8.59765625" style="167" customWidth="1"/>
    <col min="112" max="127" width="4.86328125" style="167" customWidth="1"/>
    <col min="128" max="16191" width="5.59765625" style="167" customWidth="1"/>
    <col min="16192" max="16215" width="4.86328125" style="167" customWidth="1"/>
    <col min="16216" max="16223" width="4.86328125" style="167"/>
    <col min="16224" max="16384" width="5.59765625" style="167"/>
  </cols>
  <sheetData>
    <row r="1" spans="1:133" ht="47" customHeight="1">
      <c r="A1" s="59"/>
      <c r="B1" s="171"/>
      <c r="C1" s="171"/>
      <c r="D1" s="171"/>
      <c r="E1" s="171"/>
      <c r="F1" s="485" t="s">
        <v>3815</v>
      </c>
      <c r="G1" s="485"/>
      <c r="H1" s="485"/>
      <c r="I1" s="485"/>
      <c r="J1" s="485"/>
      <c r="K1" s="485"/>
      <c r="L1" s="485"/>
      <c r="M1" s="485"/>
      <c r="N1" s="485"/>
      <c r="O1" s="485"/>
      <c r="P1" s="485"/>
      <c r="Q1" s="485"/>
      <c r="R1" s="485"/>
      <c r="S1" s="485"/>
      <c r="T1" s="485"/>
      <c r="U1" s="485"/>
      <c r="V1" s="485"/>
      <c r="W1" s="485"/>
      <c r="X1" s="485"/>
      <c r="Y1" s="485"/>
      <c r="Z1" s="485"/>
      <c r="AA1" s="485"/>
      <c r="AB1" s="485"/>
      <c r="AC1" s="485"/>
      <c r="AD1" s="485"/>
      <c r="AE1" s="485"/>
      <c r="AF1" s="485"/>
      <c r="AG1" s="485"/>
      <c r="AH1" s="485"/>
      <c r="AI1" s="485"/>
      <c r="AJ1" s="485"/>
      <c r="AK1" s="485"/>
      <c r="AL1" s="485"/>
      <c r="AM1" s="485"/>
      <c r="AN1" s="485"/>
      <c r="AO1" s="485"/>
      <c r="AP1" s="485"/>
      <c r="AQ1" s="485"/>
      <c r="AR1" s="485"/>
      <c r="AS1" s="485"/>
      <c r="AT1" s="104"/>
      <c r="AU1" s="104"/>
      <c r="AV1" s="104"/>
      <c r="AW1" s="104"/>
      <c r="AX1" s="104"/>
      <c r="AY1" s="104"/>
      <c r="AZ1" s="104"/>
      <c r="BA1" s="104"/>
      <c r="BB1" s="104"/>
      <c r="BC1" s="104"/>
      <c r="BD1" s="104"/>
      <c r="BE1" s="104"/>
      <c r="BF1" s="104"/>
      <c r="BG1" s="104"/>
      <c r="BH1" s="104"/>
      <c r="BI1" s="104"/>
      <c r="BJ1" s="104"/>
      <c r="BK1" s="104"/>
      <c r="BL1" s="104"/>
      <c r="BM1" s="104"/>
      <c r="BN1" s="104"/>
      <c r="BO1" s="104"/>
      <c r="BP1" s="104"/>
      <c r="BQ1" s="104"/>
      <c r="BR1" s="104"/>
      <c r="BS1" s="104"/>
      <c r="BT1" s="104"/>
      <c r="BU1" s="104"/>
      <c r="BV1" s="104"/>
      <c r="BW1" s="104"/>
      <c r="BX1" s="104"/>
      <c r="BY1" s="104"/>
      <c r="BZ1" s="104"/>
      <c r="CA1" s="104"/>
      <c r="CB1" s="104"/>
      <c r="CC1" s="104"/>
      <c r="CD1" s="104"/>
      <c r="CE1" s="104"/>
      <c r="CF1" s="104"/>
      <c r="CG1" s="104"/>
      <c r="CH1" s="104"/>
      <c r="CI1" s="104"/>
      <c r="CJ1" s="104"/>
      <c r="CK1" s="104"/>
      <c r="CL1" s="78"/>
      <c r="CM1" s="78"/>
      <c r="CN1" s="78"/>
      <c r="CO1" s="78"/>
      <c r="CP1" s="78"/>
      <c r="CQ1" s="78"/>
      <c r="CR1" s="78"/>
      <c r="CS1" s="78"/>
      <c r="CT1" s="78"/>
      <c r="CU1" s="78"/>
      <c r="CV1" s="78"/>
      <c r="CW1" s="78"/>
      <c r="CX1" s="78"/>
      <c r="CY1" s="78"/>
      <c r="CZ1" s="78"/>
      <c r="DA1" s="78"/>
      <c r="DB1" s="78"/>
      <c r="DC1" s="78"/>
      <c r="DD1" s="78"/>
      <c r="DE1" s="78"/>
      <c r="DF1" s="78"/>
      <c r="DG1" s="78"/>
    </row>
    <row r="2" spans="1:133" ht="26" customHeight="1">
      <c r="A2" s="59"/>
      <c r="B2" s="171"/>
      <c r="C2" s="171"/>
      <c r="D2" s="171"/>
      <c r="E2" s="171"/>
      <c r="F2" s="486" t="s">
        <v>3710</v>
      </c>
      <c r="G2" s="486"/>
      <c r="H2" s="486"/>
      <c r="I2" s="486"/>
      <c r="J2" s="486"/>
      <c r="K2" s="486"/>
      <c r="L2" s="486"/>
      <c r="M2" s="486"/>
      <c r="N2" s="486"/>
      <c r="O2" s="486"/>
      <c r="P2" s="486"/>
      <c r="Q2" s="486"/>
      <c r="R2" s="486"/>
      <c r="S2" s="486"/>
      <c r="T2" s="486"/>
      <c r="U2" s="486"/>
      <c r="V2" s="486"/>
      <c r="W2" s="486"/>
      <c r="X2" s="486"/>
      <c r="Y2" s="486"/>
      <c r="Z2" s="486"/>
      <c r="AA2" s="486"/>
      <c r="AB2" s="486"/>
      <c r="AC2" s="486"/>
      <c r="AD2" s="486"/>
      <c r="AE2" s="486"/>
      <c r="AF2" s="486"/>
      <c r="AG2" s="486"/>
      <c r="AH2" s="486"/>
      <c r="AI2" s="486"/>
      <c r="AJ2" s="486"/>
      <c r="AK2" s="486"/>
      <c r="AL2" s="486"/>
      <c r="AM2" s="486"/>
      <c r="AN2" s="486"/>
      <c r="AO2" s="486"/>
      <c r="AP2" s="486"/>
      <c r="AQ2" s="486"/>
      <c r="AR2" s="486"/>
      <c r="AS2" s="486"/>
      <c r="AT2" s="13"/>
      <c r="AU2" s="13"/>
      <c r="AV2" s="13"/>
      <c r="AW2" s="13"/>
      <c r="AX2" s="13"/>
      <c r="AY2" s="13"/>
      <c r="AZ2" s="13"/>
      <c r="BA2" s="13"/>
      <c r="BB2" s="13"/>
      <c r="BC2" s="13"/>
      <c r="BD2" s="13"/>
      <c r="BE2" s="13"/>
      <c r="BF2" s="13"/>
      <c r="BG2" s="13"/>
      <c r="BH2" s="13"/>
      <c r="BI2" s="13"/>
      <c r="BJ2" s="13"/>
      <c r="BK2" s="13"/>
      <c r="BL2" s="13"/>
      <c r="BM2" s="13"/>
      <c r="BN2" s="13"/>
      <c r="BO2" s="13"/>
      <c r="BP2" s="13"/>
      <c r="BQ2" s="13"/>
      <c r="BR2" s="13"/>
      <c r="BS2" s="13"/>
      <c r="BT2" s="13"/>
      <c r="BU2" s="13"/>
      <c r="BV2" s="13"/>
      <c r="BW2" s="13"/>
      <c r="BX2" s="13"/>
      <c r="BY2" s="13"/>
      <c r="BZ2" s="13"/>
      <c r="CA2" s="13"/>
      <c r="CB2" s="13"/>
      <c r="CC2" s="13"/>
      <c r="CD2" s="13"/>
      <c r="CE2" s="13"/>
      <c r="CF2" s="13"/>
      <c r="CG2" s="13"/>
      <c r="CH2" s="13"/>
      <c r="CI2" s="13"/>
      <c r="CJ2" s="13"/>
      <c r="CK2" s="13"/>
      <c r="CL2" s="5"/>
      <c r="CM2" s="5"/>
      <c r="CN2" s="5"/>
      <c r="CO2" s="5"/>
      <c r="CP2" s="5"/>
      <c r="CQ2" s="5"/>
      <c r="CR2" s="5"/>
      <c r="CS2" s="5"/>
      <c r="CT2" s="5"/>
      <c r="CU2" s="5"/>
      <c r="CV2" s="5"/>
      <c r="CW2" s="5"/>
      <c r="CX2" s="5"/>
      <c r="CY2" s="5"/>
      <c r="CZ2" s="5"/>
      <c r="DA2" s="5"/>
      <c r="DB2" s="5"/>
      <c r="DC2" s="5"/>
      <c r="DD2" s="5"/>
      <c r="DE2" s="5"/>
      <c r="DF2" s="5"/>
      <c r="DG2" s="5"/>
    </row>
    <row r="3" spans="1:133" s="168" customFormat="1" ht="25.05" customHeight="1">
      <c r="A3" s="772"/>
      <c r="B3" s="686"/>
      <c r="C3" s="60"/>
      <c r="D3" s="60"/>
      <c r="E3" s="60"/>
      <c r="F3" s="60"/>
      <c r="G3" s="60"/>
      <c r="H3" s="60"/>
      <c r="I3" s="60"/>
      <c r="J3" s="60"/>
      <c r="K3" s="60"/>
      <c r="L3" s="173"/>
      <c r="M3" s="173"/>
      <c r="N3" s="173"/>
      <c r="O3" s="173"/>
      <c r="P3" s="173"/>
      <c r="Q3" s="173"/>
      <c r="R3" s="173"/>
      <c r="S3" s="173"/>
      <c r="T3" s="173"/>
      <c r="U3" s="173"/>
      <c r="V3" s="173"/>
      <c r="W3" s="173"/>
      <c r="DF3" s="167"/>
      <c r="DG3" s="167"/>
      <c r="DH3" s="167"/>
      <c r="DI3" s="167"/>
      <c r="DJ3" s="167"/>
      <c r="DK3" s="167"/>
      <c r="DL3" s="167"/>
      <c r="DM3" s="167"/>
      <c r="DN3" s="167"/>
      <c r="DO3" s="167"/>
      <c r="DP3" s="167"/>
      <c r="DQ3" s="167"/>
      <c r="DR3" s="167"/>
      <c r="DS3" s="167"/>
      <c r="DT3" s="167"/>
      <c r="DU3" s="167"/>
      <c r="DV3" s="167"/>
      <c r="DW3" s="167"/>
      <c r="DX3" s="167"/>
      <c r="DY3" s="167"/>
      <c r="DZ3" s="167"/>
      <c r="EA3" s="167"/>
      <c r="EB3" s="167"/>
      <c r="EC3" s="167"/>
    </row>
    <row r="4" spans="1:133" ht="40.049999999999997" customHeight="1">
      <c r="A4" s="737" t="s">
        <v>3648</v>
      </c>
      <c r="B4" s="798" t="s">
        <v>3251</v>
      </c>
      <c r="C4" s="799"/>
      <c r="D4" s="799"/>
      <c r="E4" s="674"/>
      <c r="F4" s="674"/>
      <c r="G4" s="674"/>
      <c r="H4" s="674"/>
      <c r="I4" s="674"/>
      <c r="J4" s="674"/>
      <c r="K4" s="674"/>
      <c r="L4" s="674"/>
      <c r="M4" s="674"/>
      <c r="N4" s="674"/>
      <c r="O4" s="674"/>
      <c r="P4" s="674"/>
      <c r="Q4" s="674"/>
      <c r="R4" s="674"/>
      <c r="S4" s="674"/>
      <c r="T4" s="674"/>
      <c r="U4" s="674"/>
      <c r="V4" s="674"/>
      <c r="W4" s="675"/>
      <c r="X4" s="676" t="s">
        <v>3816</v>
      </c>
      <c r="Y4" s="676"/>
      <c r="Z4" s="676"/>
      <c r="AA4" s="677"/>
      <c r="AB4" s="677"/>
      <c r="AC4" s="677"/>
      <c r="AD4" s="677"/>
      <c r="AE4" s="677"/>
      <c r="AF4" s="677"/>
      <c r="AG4" s="677"/>
      <c r="AH4" s="677"/>
      <c r="AI4" s="677"/>
      <c r="AJ4" s="677"/>
      <c r="AK4" s="677"/>
      <c r="AL4" s="677"/>
      <c r="AM4" s="677"/>
      <c r="AN4" s="677"/>
      <c r="AO4" s="677"/>
      <c r="AP4" s="677"/>
      <c r="AQ4" s="677"/>
      <c r="AR4" s="677"/>
      <c r="AS4" s="678"/>
      <c r="AT4" s="800" t="s">
        <v>3817</v>
      </c>
      <c r="AU4" s="800"/>
      <c r="AV4" s="800"/>
      <c r="AW4" s="801"/>
      <c r="AX4" s="801"/>
      <c r="AY4" s="801"/>
      <c r="AZ4" s="801"/>
      <c r="BA4" s="801"/>
      <c r="BB4" s="801"/>
      <c r="BC4" s="801"/>
      <c r="BD4" s="801"/>
      <c r="BE4" s="801"/>
      <c r="BF4" s="801"/>
      <c r="BG4" s="801"/>
      <c r="BH4" s="801"/>
      <c r="BI4" s="801"/>
      <c r="BJ4" s="801"/>
      <c r="BK4" s="801"/>
      <c r="BL4" s="801"/>
      <c r="BM4" s="801"/>
      <c r="BN4" s="801"/>
      <c r="BO4" s="802"/>
      <c r="BP4" s="803" t="s">
        <v>3818</v>
      </c>
      <c r="BQ4" s="803"/>
      <c r="BR4" s="803"/>
      <c r="BS4" s="804"/>
      <c r="BT4" s="804"/>
      <c r="BU4" s="804"/>
      <c r="BV4" s="804"/>
      <c r="BW4" s="804"/>
      <c r="BX4" s="804"/>
      <c r="BY4" s="804"/>
      <c r="BZ4" s="804"/>
      <c r="CA4" s="804"/>
      <c r="CB4" s="804"/>
      <c r="CC4" s="804"/>
      <c r="CD4" s="804"/>
      <c r="CE4" s="804"/>
      <c r="CF4" s="804"/>
      <c r="CG4" s="804"/>
      <c r="CH4" s="804"/>
      <c r="CI4" s="804"/>
      <c r="CJ4" s="804"/>
      <c r="CK4" s="805"/>
      <c r="CL4" s="806" t="s">
        <v>3819</v>
      </c>
      <c r="CM4" s="806"/>
      <c r="CN4" s="806"/>
      <c r="CO4" s="807"/>
      <c r="CP4" s="807"/>
      <c r="CQ4" s="807"/>
      <c r="CR4" s="807"/>
      <c r="CS4" s="807"/>
      <c r="CT4" s="807"/>
      <c r="CU4" s="807"/>
      <c r="CV4" s="807"/>
      <c r="CW4" s="807"/>
      <c r="CX4" s="807"/>
      <c r="CY4" s="807"/>
      <c r="CZ4" s="807"/>
      <c r="DA4" s="807"/>
      <c r="DB4" s="807"/>
      <c r="DC4" s="807"/>
      <c r="DD4" s="807"/>
      <c r="DE4" s="807"/>
      <c r="DF4" s="807"/>
      <c r="DG4" s="808"/>
    </row>
    <row r="5" spans="1:133" s="168" customFormat="1" ht="30" customHeight="1">
      <c r="A5" s="737"/>
      <c r="B5" s="809" t="s">
        <v>3820</v>
      </c>
      <c r="C5" s="779"/>
      <c r="D5" s="779"/>
      <c r="E5" s="779"/>
      <c r="F5" s="779"/>
      <c r="G5" s="779"/>
      <c r="H5" s="779"/>
      <c r="I5" s="779"/>
      <c r="J5" s="779"/>
      <c r="K5" s="779"/>
      <c r="L5" s="737" t="s">
        <v>3789</v>
      </c>
      <c r="M5" s="779"/>
      <c r="N5" s="779"/>
      <c r="O5" s="779"/>
      <c r="P5" s="779"/>
      <c r="Q5" s="779"/>
      <c r="R5" s="779"/>
      <c r="S5" s="779"/>
      <c r="T5" s="779"/>
      <c r="U5" s="780"/>
      <c r="V5" s="822" t="s">
        <v>3684</v>
      </c>
      <c r="W5" s="824" t="s">
        <v>3685</v>
      </c>
      <c r="X5" s="781" t="s">
        <v>3820</v>
      </c>
      <c r="Y5" s="781"/>
      <c r="Z5" s="781"/>
      <c r="AA5" s="781"/>
      <c r="AB5" s="781"/>
      <c r="AC5" s="781"/>
      <c r="AD5" s="781"/>
      <c r="AE5" s="781"/>
      <c r="AF5" s="781"/>
      <c r="AG5" s="781"/>
      <c r="AH5" s="782" t="s">
        <v>3789</v>
      </c>
      <c r="AI5" s="781"/>
      <c r="AJ5" s="781"/>
      <c r="AK5" s="781"/>
      <c r="AL5" s="781"/>
      <c r="AM5" s="781"/>
      <c r="AN5" s="781"/>
      <c r="AO5" s="781"/>
      <c r="AP5" s="781"/>
      <c r="AQ5" s="783"/>
      <c r="AR5" s="825" t="s">
        <v>3684</v>
      </c>
      <c r="AS5" s="827" t="s">
        <v>3685</v>
      </c>
      <c r="AT5" s="784" t="s">
        <v>3820</v>
      </c>
      <c r="AU5" s="784"/>
      <c r="AV5" s="784"/>
      <c r="AW5" s="784"/>
      <c r="AX5" s="784"/>
      <c r="AY5" s="784"/>
      <c r="AZ5" s="784"/>
      <c r="BA5" s="784"/>
      <c r="BB5" s="784"/>
      <c r="BC5" s="784"/>
      <c r="BD5" s="785" t="s">
        <v>3789</v>
      </c>
      <c r="BE5" s="784"/>
      <c r="BF5" s="784"/>
      <c r="BG5" s="784"/>
      <c r="BH5" s="784"/>
      <c r="BI5" s="784"/>
      <c r="BJ5" s="784"/>
      <c r="BK5" s="784"/>
      <c r="BL5" s="784"/>
      <c r="BM5" s="786"/>
      <c r="BN5" s="743" t="s">
        <v>3684</v>
      </c>
      <c r="BO5" s="746" t="s">
        <v>3821</v>
      </c>
      <c r="BP5" s="810" t="s">
        <v>3820</v>
      </c>
      <c r="BQ5" s="810"/>
      <c r="BR5" s="810"/>
      <c r="BS5" s="810"/>
      <c r="BT5" s="810"/>
      <c r="BU5" s="810"/>
      <c r="BV5" s="810"/>
      <c r="BW5" s="810"/>
      <c r="BX5" s="810"/>
      <c r="BY5" s="810"/>
      <c r="BZ5" s="811" t="s">
        <v>3789</v>
      </c>
      <c r="CA5" s="810"/>
      <c r="CB5" s="810"/>
      <c r="CC5" s="810"/>
      <c r="CD5" s="810"/>
      <c r="CE5" s="810"/>
      <c r="CF5" s="810"/>
      <c r="CG5" s="810"/>
      <c r="CH5" s="810"/>
      <c r="CI5" s="812"/>
      <c r="CJ5" s="831" t="s">
        <v>3684</v>
      </c>
      <c r="CK5" s="833" t="s">
        <v>3685</v>
      </c>
      <c r="CL5" s="787" t="s">
        <v>3820</v>
      </c>
      <c r="CM5" s="787"/>
      <c r="CN5" s="787"/>
      <c r="CO5" s="787"/>
      <c r="CP5" s="787"/>
      <c r="CQ5" s="787"/>
      <c r="CR5" s="787"/>
      <c r="CS5" s="787"/>
      <c r="CT5" s="787"/>
      <c r="CU5" s="787"/>
      <c r="CV5" s="788" t="s">
        <v>3789</v>
      </c>
      <c r="CW5" s="787"/>
      <c r="CX5" s="787"/>
      <c r="CY5" s="787"/>
      <c r="CZ5" s="787"/>
      <c r="DA5" s="787"/>
      <c r="DB5" s="787"/>
      <c r="DC5" s="787"/>
      <c r="DD5" s="787"/>
      <c r="DE5" s="789"/>
      <c r="DF5" s="765" t="s">
        <v>3684</v>
      </c>
      <c r="DG5" s="767" t="s">
        <v>3685</v>
      </c>
    </row>
    <row r="6" spans="1:133" s="168" customFormat="1" ht="61.05" customHeight="1">
      <c r="A6" s="737"/>
      <c r="B6" s="184" t="s">
        <v>25</v>
      </c>
      <c r="C6" s="185" t="s">
        <v>61</v>
      </c>
      <c r="D6" s="185" t="s">
        <v>47</v>
      </c>
      <c r="E6" s="186" t="s">
        <v>133</v>
      </c>
      <c r="F6" s="187" t="s">
        <v>41</v>
      </c>
      <c r="G6" s="187" t="s">
        <v>3686</v>
      </c>
      <c r="H6" s="187" t="s">
        <v>64</v>
      </c>
      <c r="I6" s="187" t="s">
        <v>74</v>
      </c>
      <c r="J6" s="187" t="s">
        <v>70</v>
      </c>
      <c r="K6" s="187" t="s">
        <v>150</v>
      </c>
      <c r="L6" s="187" t="s">
        <v>25</v>
      </c>
      <c r="M6" s="187" t="s">
        <v>61</v>
      </c>
      <c r="N6" s="187" t="s">
        <v>47</v>
      </c>
      <c r="O6" s="186" t="s">
        <v>133</v>
      </c>
      <c r="P6" s="187" t="s">
        <v>41</v>
      </c>
      <c r="Q6" s="187" t="s">
        <v>3686</v>
      </c>
      <c r="R6" s="187" t="s">
        <v>64</v>
      </c>
      <c r="S6" s="187" t="s">
        <v>74</v>
      </c>
      <c r="T6" s="187" t="s">
        <v>70</v>
      </c>
      <c r="U6" s="187" t="s">
        <v>150</v>
      </c>
      <c r="V6" s="823"/>
      <c r="W6" s="824"/>
      <c r="X6" s="174" t="s">
        <v>25</v>
      </c>
      <c r="Y6" s="174" t="s">
        <v>61</v>
      </c>
      <c r="Z6" s="174" t="s">
        <v>47</v>
      </c>
      <c r="AA6" s="175" t="s">
        <v>133</v>
      </c>
      <c r="AB6" s="176" t="s">
        <v>41</v>
      </c>
      <c r="AC6" s="176" t="s">
        <v>3686</v>
      </c>
      <c r="AD6" s="176" t="s">
        <v>64</v>
      </c>
      <c r="AE6" s="176" t="s">
        <v>74</v>
      </c>
      <c r="AF6" s="176" t="s">
        <v>70</v>
      </c>
      <c r="AG6" s="176" t="s">
        <v>150</v>
      </c>
      <c r="AH6" s="176" t="s">
        <v>25</v>
      </c>
      <c r="AI6" s="176" t="s">
        <v>61</v>
      </c>
      <c r="AJ6" s="176" t="s">
        <v>47</v>
      </c>
      <c r="AK6" s="175" t="s">
        <v>133</v>
      </c>
      <c r="AL6" s="176" t="s">
        <v>41</v>
      </c>
      <c r="AM6" s="176" t="s">
        <v>3686</v>
      </c>
      <c r="AN6" s="176" t="s">
        <v>64</v>
      </c>
      <c r="AO6" s="176" t="s">
        <v>74</v>
      </c>
      <c r="AP6" s="176" t="s">
        <v>70</v>
      </c>
      <c r="AQ6" s="176" t="s">
        <v>150</v>
      </c>
      <c r="AR6" s="826"/>
      <c r="AS6" s="828"/>
      <c r="AT6" s="163" t="s">
        <v>25</v>
      </c>
      <c r="AU6" s="163" t="s">
        <v>61</v>
      </c>
      <c r="AV6" s="163" t="s">
        <v>47</v>
      </c>
      <c r="AW6" s="164" t="s">
        <v>133</v>
      </c>
      <c r="AX6" s="165" t="s">
        <v>41</v>
      </c>
      <c r="AY6" s="165" t="s">
        <v>3686</v>
      </c>
      <c r="AZ6" s="165" t="s">
        <v>64</v>
      </c>
      <c r="BA6" s="165" t="s">
        <v>74</v>
      </c>
      <c r="BB6" s="165" t="s">
        <v>70</v>
      </c>
      <c r="BC6" s="165" t="s">
        <v>150</v>
      </c>
      <c r="BD6" s="165" t="s">
        <v>25</v>
      </c>
      <c r="BE6" s="165" t="s">
        <v>61</v>
      </c>
      <c r="BF6" s="165" t="s">
        <v>47</v>
      </c>
      <c r="BG6" s="164" t="s">
        <v>133</v>
      </c>
      <c r="BH6" s="165" t="s">
        <v>41</v>
      </c>
      <c r="BI6" s="165" t="s">
        <v>3686</v>
      </c>
      <c r="BJ6" s="165" t="s">
        <v>64</v>
      </c>
      <c r="BK6" s="165" t="s">
        <v>74</v>
      </c>
      <c r="BL6" s="165" t="s">
        <v>70</v>
      </c>
      <c r="BM6" s="165" t="s">
        <v>150</v>
      </c>
      <c r="BN6" s="829"/>
      <c r="BO6" s="830"/>
      <c r="BP6" s="188" t="s">
        <v>25</v>
      </c>
      <c r="BQ6" s="188" t="s">
        <v>61</v>
      </c>
      <c r="BR6" s="188" t="s">
        <v>47</v>
      </c>
      <c r="BS6" s="189" t="s">
        <v>133</v>
      </c>
      <c r="BT6" s="190" t="s">
        <v>41</v>
      </c>
      <c r="BU6" s="190" t="s">
        <v>3686</v>
      </c>
      <c r="BV6" s="190" t="s">
        <v>64</v>
      </c>
      <c r="BW6" s="190" t="s">
        <v>74</v>
      </c>
      <c r="BX6" s="190" t="s">
        <v>70</v>
      </c>
      <c r="BY6" s="190" t="s">
        <v>150</v>
      </c>
      <c r="BZ6" s="190" t="s">
        <v>25</v>
      </c>
      <c r="CA6" s="190" t="s">
        <v>61</v>
      </c>
      <c r="CB6" s="190" t="s">
        <v>47</v>
      </c>
      <c r="CC6" s="189" t="s">
        <v>133</v>
      </c>
      <c r="CD6" s="190" t="s">
        <v>41</v>
      </c>
      <c r="CE6" s="190" t="s">
        <v>3686</v>
      </c>
      <c r="CF6" s="190" t="s">
        <v>64</v>
      </c>
      <c r="CG6" s="190" t="s">
        <v>74</v>
      </c>
      <c r="CH6" s="190" t="s">
        <v>70</v>
      </c>
      <c r="CI6" s="190" t="s">
        <v>150</v>
      </c>
      <c r="CJ6" s="832"/>
      <c r="CK6" s="834"/>
      <c r="CL6" s="177" t="s">
        <v>25</v>
      </c>
      <c r="CM6" s="177" t="s">
        <v>61</v>
      </c>
      <c r="CN6" s="177" t="s">
        <v>47</v>
      </c>
      <c r="CO6" s="178" t="s">
        <v>133</v>
      </c>
      <c r="CP6" s="179" t="s">
        <v>41</v>
      </c>
      <c r="CQ6" s="179" t="s">
        <v>3686</v>
      </c>
      <c r="CR6" s="179" t="s">
        <v>64</v>
      </c>
      <c r="CS6" s="179" t="s">
        <v>74</v>
      </c>
      <c r="CT6" s="179" t="s">
        <v>70</v>
      </c>
      <c r="CU6" s="179" t="s">
        <v>150</v>
      </c>
      <c r="CV6" s="179" t="s">
        <v>25</v>
      </c>
      <c r="CW6" s="179" t="s">
        <v>61</v>
      </c>
      <c r="CX6" s="179" t="s">
        <v>47</v>
      </c>
      <c r="CY6" s="178" t="s">
        <v>133</v>
      </c>
      <c r="CZ6" s="179" t="s">
        <v>41</v>
      </c>
      <c r="DA6" s="179" t="s">
        <v>3686</v>
      </c>
      <c r="DB6" s="179" t="s">
        <v>64</v>
      </c>
      <c r="DC6" s="179" t="s">
        <v>74</v>
      </c>
      <c r="DD6" s="179" t="s">
        <v>70</v>
      </c>
      <c r="DE6" s="179" t="s">
        <v>150</v>
      </c>
      <c r="DF6" s="835"/>
      <c r="DG6" s="836"/>
    </row>
    <row r="7" spans="1:133" ht="27" customHeight="1">
      <c r="A7" s="182" t="s">
        <v>3261</v>
      </c>
      <c r="B7" s="41">
        <v>15.2</v>
      </c>
      <c r="C7" s="41">
        <v>16</v>
      </c>
      <c r="D7" s="41">
        <v>15.4</v>
      </c>
      <c r="E7" s="41">
        <v>14.6</v>
      </c>
      <c r="F7" s="41">
        <v>14.2</v>
      </c>
      <c r="G7" s="41">
        <v>14.5</v>
      </c>
      <c r="H7" s="41">
        <v>14.8</v>
      </c>
      <c r="I7" s="41">
        <v>14.7</v>
      </c>
      <c r="J7" s="41">
        <v>15</v>
      </c>
      <c r="K7" s="41">
        <v>14.8</v>
      </c>
      <c r="L7" s="41">
        <v>2631</v>
      </c>
      <c r="M7" s="41">
        <v>2773</v>
      </c>
      <c r="N7" s="41">
        <v>2666</v>
      </c>
      <c r="O7" s="41">
        <v>2524</v>
      </c>
      <c r="P7" s="41">
        <v>2453</v>
      </c>
      <c r="Q7" s="41">
        <v>2506</v>
      </c>
      <c r="R7" s="41">
        <v>2559</v>
      </c>
      <c r="S7" s="41">
        <v>2542</v>
      </c>
      <c r="T7" s="41">
        <v>2595</v>
      </c>
      <c r="U7" s="41">
        <v>2559</v>
      </c>
      <c r="V7" s="41" t="s">
        <v>3722</v>
      </c>
      <c r="W7" s="138" t="s">
        <v>3723</v>
      </c>
      <c r="X7" s="41">
        <v>11.3</v>
      </c>
      <c r="Y7" s="41">
        <v>12.1</v>
      </c>
      <c r="Z7" s="41">
        <v>11.5</v>
      </c>
      <c r="AA7" s="41">
        <v>11.2</v>
      </c>
      <c r="AB7" s="41">
        <v>10.8</v>
      </c>
      <c r="AC7" s="41">
        <v>11.1</v>
      </c>
      <c r="AD7" s="41">
        <v>11.4</v>
      </c>
      <c r="AE7" s="41">
        <v>11.3</v>
      </c>
      <c r="AF7" s="41">
        <v>11.6</v>
      </c>
      <c r="AG7" s="41">
        <v>11.4</v>
      </c>
      <c r="AH7" s="41">
        <v>1964</v>
      </c>
      <c r="AI7" s="41">
        <v>2106</v>
      </c>
      <c r="AJ7" s="41">
        <v>1999</v>
      </c>
      <c r="AK7" s="41">
        <v>1946</v>
      </c>
      <c r="AL7" s="41">
        <v>1875</v>
      </c>
      <c r="AM7" s="41">
        <v>1928</v>
      </c>
      <c r="AN7" s="41">
        <v>1981</v>
      </c>
      <c r="AO7" s="41">
        <v>1964</v>
      </c>
      <c r="AP7" s="41">
        <v>2017</v>
      </c>
      <c r="AQ7" s="41">
        <v>1981</v>
      </c>
      <c r="AR7" s="41" t="s">
        <v>3822</v>
      </c>
      <c r="AS7" s="140" t="s">
        <v>3727</v>
      </c>
      <c r="AT7" s="41">
        <v>10.3</v>
      </c>
      <c r="AU7" s="41">
        <v>11.3</v>
      </c>
      <c r="AV7" s="41">
        <v>10.5</v>
      </c>
      <c r="AW7" s="41">
        <v>10.4</v>
      </c>
      <c r="AX7" s="41">
        <v>10</v>
      </c>
      <c r="AY7" s="41">
        <v>10.3</v>
      </c>
      <c r="AZ7" s="41">
        <v>10.6</v>
      </c>
      <c r="BA7" s="41">
        <v>10.5</v>
      </c>
      <c r="BB7" s="41">
        <v>10.8</v>
      </c>
      <c r="BC7" s="41">
        <v>10.6</v>
      </c>
      <c r="BD7" s="41">
        <v>1772</v>
      </c>
      <c r="BE7" s="41">
        <v>1949</v>
      </c>
      <c r="BF7" s="41">
        <v>1807</v>
      </c>
      <c r="BG7" s="41">
        <v>1789</v>
      </c>
      <c r="BH7" s="41">
        <v>1718</v>
      </c>
      <c r="BI7" s="41">
        <v>1771</v>
      </c>
      <c r="BJ7" s="41">
        <v>1824</v>
      </c>
      <c r="BK7" s="41">
        <v>1807</v>
      </c>
      <c r="BL7" s="41">
        <v>1860</v>
      </c>
      <c r="BM7" s="41">
        <v>1824</v>
      </c>
      <c r="BN7" s="41" t="s">
        <v>3823</v>
      </c>
      <c r="BO7" s="138" t="s">
        <v>3824</v>
      </c>
      <c r="BP7" s="41">
        <v>8.6</v>
      </c>
      <c r="BQ7" s="41">
        <v>9.4</v>
      </c>
      <c r="BR7" s="41">
        <v>8.8000000000000007</v>
      </c>
      <c r="BS7" s="41">
        <v>8.3000000000000007</v>
      </c>
      <c r="BT7" s="41">
        <v>7.9</v>
      </c>
      <c r="BU7" s="41">
        <v>8.1999999999999993</v>
      </c>
      <c r="BV7" s="41">
        <v>8.5</v>
      </c>
      <c r="BW7" s="41">
        <v>8.4</v>
      </c>
      <c r="BX7" s="41">
        <v>8.6999999999999993</v>
      </c>
      <c r="BY7" s="41">
        <v>8.5</v>
      </c>
      <c r="BZ7" s="41">
        <v>1457</v>
      </c>
      <c r="CA7" s="41">
        <v>1599</v>
      </c>
      <c r="CB7" s="41">
        <v>1492</v>
      </c>
      <c r="CC7" s="41">
        <v>1395</v>
      </c>
      <c r="CD7" s="41">
        <v>1324</v>
      </c>
      <c r="CE7" s="41">
        <v>1377</v>
      </c>
      <c r="CF7" s="41">
        <v>1430</v>
      </c>
      <c r="CG7" s="41">
        <v>1413</v>
      </c>
      <c r="CH7" s="41">
        <v>1466</v>
      </c>
      <c r="CI7" s="41">
        <v>1430</v>
      </c>
      <c r="CJ7" s="41" t="s">
        <v>3728</v>
      </c>
      <c r="CK7" s="138" t="s">
        <v>3731</v>
      </c>
      <c r="CL7" s="41">
        <v>7.1</v>
      </c>
      <c r="CM7" s="41">
        <v>7.9</v>
      </c>
      <c r="CN7" s="41">
        <v>7.5</v>
      </c>
      <c r="CO7" s="41">
        <v>7.4</v>
      </c>
      <c r="CP7" s="41">
        <v>7</v>
      </c>
      <c r="CQ7" s="41">
        <v>7.3</v>
      </c>
      <c r="CR7" s="41">
        <v>7.6</v>
      </c>
      <c r="CS7" s="41">
        <v>7.5</v>
      </c>
      <c r="CT7" s="41">
        <v>7.8</v>
      </c>
      <c r="CU7" s="41">
        <v>7.2</v>
      </c>
      <c r="CV7" s="41">
        <v>1166</v>
      </c>
      <c r="CW7" s="41">
        <v>1308</v>
      </c>
      <c r="CX7" s="41">
        <v>1242</v>
      </c>
      <c r="CY7" s="41">
        <v>1224</v>
      </c>
      <c r="CZ7" s="41">
        <v>1153</v>
      </c>
      <c r="DA7" s="41">
        <v>1206</v>
      </c>
      <c r="DB7" s="41">
        <v>1259</v>
      </c>
      <c r="DC7" s="41">
        <v>1242</v>
      </c>
      <c r="DD7" s="41">
        <v>1295</v>
      </c>
      <c r="DE7" s="41">
        <v>1189</v>
      </c>
      <c r="DF7" s="191" t="s">
        <v>3825</v>
      </c>
      <c r="DG7" s="192" t="s">
        <v>3826</v>
      </c>
    </row>
    <row r="8" spans="1:133" ht="27" customHeight="1">
      <c r="A8" s="182" t="s">
        <v>3266</v>
      </c>
      <c r="B8" s="41">
        <v>15.2</v>
      </c>
      <c r="C8" s="41">
        <v>16</v>
      </c>
      <c r="D8" s="41">
        <v>15.4</v>
      </c>
      <c r="E8" s="41">
        <v>14.6</v>
      </c>
      <c r="F8" s="41">
        <v>14.2</v>
      </c>
      <c r="G8" s="41">
        <v>14.5</v>
      </c>
      <c r="H8" s="41">
        <v>14.8</v>
      </c>
      <c r="I8" s="41">
        <v>14.7</v>
      </c>
      <c r="J8" s="41">
        <v>15</v>
      </c>
      <c r="K8" s="41">
        <v>14.8</v>
      </c>
      <c r="L8" s="41">
        <v>2631</v>
      </c>
      <c r="M8" s="41">
        <v>2773</v>
      </c>
      <c r="N8" s="41">
        <v>2666</v>
      </c>
      <c r="O8" s="41">
        <v>2524</v>
      </c>
      <c r="P8" s="41">
        <v>2453</v>
      </c>
      <c r="Q8" s="41">
        <v>2506</v>
      </c>
      <c r="R8" s="41">
        <v>2559</v>
      </c>
      <c r="S8" s="41">
        <v>2542</v>
      </c>
      <c r="T8" s="41">
        <v>2595</v>
      </c>
      <c r="U8" s="41">
        <v>2559</v>
      </c>
      <c r="V8" s="41" t="s">
        <v>3722</v>
      </c>
      <c r="W8" s="138" t="s">
        <v>3723</v>
      </c>
      <c r="X8" s="41">
        <v>11.3</v>
      </c>
      <c r="Y8" s="41">
        <v>12.1</v>
      </c>
      <c r="Z8" s="41">
        <v>11.5</v>
      </c>
      <c r="AA8" s="41">
        <v>11.2</v>
      </c>
      <c r="AB8" s="41">
        <v>10.8</v>
      </c>
      <c r="AC8" s="41">
        <v>11.1</v>
      </c>
      <c r="AD8" s="41">
        <v>11.4</v>
      </c>
      <c r="AE8" s="41">
        <v>11.3</v>
      </c>
      <c r="AF8" s="41">
        <v>11.6</v>
      </c>
      <c r="AG8" s="41">
        <v>11.4</v>
      </c>
      <c r="AH8" s="41">
        <v>1964</v>
      </c>
      <c r="AI8" s="41">
        <v>2106</v>
      </c>
      <c r="AJ8" s="41">
        <v>1999</v>
      </c>
      <c r="AK8" s="41">
        <v>1946</v>
      </c>
      <c r="AL8" s="41">
        <v>1875</v>
      </c>
      <c r="AM8" s="41">
        <v>1928</v>
      </c>
      <c r="AN8" s="41">
        <v>1981</v>
      </c>
      <c r="AO8" s="41">
        <v>1964</v>
      </c>
      <c r="AP8" s="41">
        <v>2017</v>
      </c>
      <c r="AQ8" s="41">
        <v>1981</v>
      </c>
      <c r="AR8" s="41" t="s">
        <v>3724</v>
      </c>
      <c r="AS8" s="140" t="s">
        <v>3727</v>
      </c>
      <c r="AT8" s="41">
        <v>10.3</v>
      </c>
      <c r="AU8" s="41">
        <v>11.3</v>
      </c>
      <c r="AV8" s="41">
        <v>10.5</v>
      </c>
      <c r="AW8" s="41">
        <v>10.4</v>
      </c>
      <c r="AX8" s="41">
        <v>10</v>
      </c>
      <c r="AY8" s="41">
        <v>10.3</v>
      </c>
      <c r="AZ8" s="41">
        <v>10.6</v>
      </c>
      <c r="BA8" s="41">
        <v>10.5</v>
      </c>
      <c r="BB8" s="41">
        <v>10.8</v>
      </c>
      <c r="BC8" s="41">
        <v>10.6</v>
      </c>
      <c r="BD8" s="41">
        <v>1772</v>
      </c>
      <c r="BE8" s="41">
        <v>1949</v>
      </c>
      <c r="BF8" s="41">
        <v>1807</v>
      </c>
      <c r="BG8" s="41">
        <v>1789</v>
      </c>
      <c r="BH8" s="41">
        <v>1718</v>
      </c>
      <c r="BI8" s="41">
        <v>1771</v>
      </c>
      <c r="BJ8" s="41">
        <v>1824</v>
      </c>
      <c r="BK8" s="41">
        <v>1807</v>
      </c>
      <c r="BL8" s="41">
        <v>1860</v>
      </c>
      <c r="BM8" s="41">
        <v>1824</v>
      </c>
      <c r="BN8" s="41" t="s">
        <v>3726</v>
      </c>
      <c r="BO8" s="138" t="s">
        <v>3824</v>
      </c>
      <c r="BP8" s="41">
        <v>8.6</v>
      </c>
      <c r="BQ8" s="41">
        <v>9.4</v>
      </c>
      <c r="BR8" s="41">
        <v>8.8000000000000007</v>
      </c>
      <c r="BS8" s="41">
        <v>8.3000000000000007</v>
      </c>
      <c r="BT8" s="41">
        <v>7.9</v>
      </c>
      <c r="BU8" s="41">
        <v>8.1999999999999993</v>
      </c>
      <c r="BV8" s="41">
        <v>8.5</v>
      </c>
      <c r="BW8" s="41">
        <v>8.4</v>
      </c>
      <c r="BX8" s="41">
        <v>8.6999999999999993</v>
      </c>
      <c r="BY8" s="41">
        <v>8.5</v>
      </c>
      <c r="BZ8" s="41">
        <v>1457</v>
      </c>
      <c r="CA8" s="41">
        <v>1599</v>
      </c>
      <c r="CB8" s="41">
        <v>1492</v>
      </c>
      <c r="CC8" s="41">
        <v>1395</v>
      </c>
      <c r="CD8" s="41">
        <v>1324</v>
      </c>
      <c r="CE8" s="41">
        <v>1377</v>
      </c>
      <c r="CF8" s="41">
        <v>1430</v>
      </c>
      <c r="CG8" s="41">
        <v>1413</v>
      </c>
      <c r="CH8" s="41">
        <v>1466</v>
      </c>
      <c r="CI8" s="41">
        <v>1430</v>
      </c>
      <c r="CJ8" s="41" t="s">
        <v>3728</v>
      </c>
      <c r="CK8" s="138" t="s">
        <v>3731</v>
      </c>
      <c r="CL8" s="41">
        <v>7.1</v>
      </c>
      <c r="CM8" s="41">
        <v>7.9</v>
      </c>
      <c r="CN8" s="41">
        <v>7.5</v>
      </c>
      <c r="CO8" s="41">
        <v>7.4</v>
      </c>
      <c r="CP8" s="41">
        <v>7</v>
      </c>
      <c r="CQ8" s="41">
        <v>7.3</v>
      </c>
      <c r="CR8" s="41">
        <v>7.6</v>
      </c>
      <c r="CS8" s="41">
        <v>7.5</v>
      </c>
      <c r="CT8" s="41">
        <v>7.8</v>
      </c>
      <c r="CU8" s="41">
        <v>7.2</v>
      </c>
      <c r="CV8" s="41">
        <v>1166</v>
      </c>
      <c r="CW8" s="41">
        <v>1308</v>
      </c>
      <c r="CX8" s="41">
        <v>1242</v>
      </c>
      <c r="CY8" s="41">
        <v>1224</v>
      </c>
      <c r="CZ8" s="41">
        <v>1153</v>
      </c>
      <c r="DA8" s="41">
        <v>1206</v>
      </c>
      <c r="DB8" s="41">
        <v>1259</v>
      </c>
      <c r="DC8" s="41">
        <v>1242</v>
      </c>
      <c r="DD8" s="41">
        <v>1295</v>
      </c>
      <c r="DE8" s="41">
        <v>1189</v>
      </c>
      <c r="DF8" s="191" t="s">
        <v>3825</v>
      </c>
      <c r="DG8" s="192" t="s">
        <v>3826</v>
      </c>
    </row>
    <row r="9" spans="1:133" ht="27" customHeight="1">
      <c r="A9" s="182" t="s">
        <v>3267</v>
      </c>
      <c r="B9" s="41">
        <v>15.2</v>
      </c>
      <c r="C9" s="41">
        <v>16</v>
      </c>
      <c r="D9" s="41">
        <v>15.4</v>
      </c>
      <c r="E9" s="41">
        <v>14.6</v>
      </c>
      <c r="F9" s="41">
        <v>14.2</v>
      </c>
      <c r="G9" s="41">
        <v>14.5</v>
      </c>
      <c r="H9" s="41">
        <v>14.8</v>
      </c>
      <c r="I9" s="41">
        <v>14.7</v>
      </c>
      <c r="J9" s="41">
        <v>15</v>
      </c>
      <c r="K9" s="41">
        <v>14.8</v>
      </c>
      <c r="L9" s="41">
        <v>2631</v>
      </c>
      <c r="M9" s="41">
        <v>2773</v>
      </c>
      <c r="N9" s="41">
        <v>2666</v>
      </c>
      <c r="O9" s="41">
        <v>2524</v>
      </c>
      <c r="P9" s="41">
        <v>2453</v>
      </c>
      <c r="Q9" s="41">
        <v>2506</v>
      </c>
      <c r="R9" s="41">
        <v>2559</v>
      </c>
      <c r="S9" s="41">
        <v>2542</v>
      </c>
      <c r="T9" s="41">
        <v>2595</v>
      </c>
      <c r="U9" s="41">
        <v>2559</v>
      </c>
      <c r="V9" s="41" t="s">
        <v>3722</v>
      </c>
      <c r="W9" s="138" t="s">
        <v>4</v>
      </c>
      <c r="X9" s="41">
        <v>11.3</v>
      </c>
      <c r="Y9" s="41">
        <v>12.1</v>
      </c>
      <c r="Z9" s="41">
        <v>11.5</v>
      </c>
      <c r="AA9" s="41">
        <v>11.2</v>
      </c>
      <c r="AB9" s="41">
        <v>10.8</v>
      </c>
      <c r="AC9" s="41">
        <v>11.1</v>
      </c>
      <c r="AD9" s="41">
        <v>11.4</v>
      </c>
      <c r="AE9" s="41">
        <v>11.3</v>
      </c>
      <c r="AF9" s="41">
        <v>11.6</v>
      </c>
      <c r="AG9" s="41">
        <v>11.4</v>
      </c>
      <c r="AH9" s="41">
        <v>1964</v>
      </c>
      <c r="AI9" s="41">
        <v>2106</v>
      </c>
      <c r="AJ9" s="41">
        <v>1999</v>
      </c>
      <c r="AK9" s="41">
        <v>1946</v>
      </c>
      <c r="AL9" s="41">
        <v>1875</v>
      </c>
      <c r="AM9" s="41">
        <v>1928</v>
      </c>
      <c r="AN9" s="41">
        <v>1981</v>
      </c>
      <c r="AO9" s="41">
        <v>1964</v>
      </c>
      <c r="AP9" s="41">
        <v>2017</v>
      </c>
      <c r="AQ9" s="41">
        <v>1981</v>
      </c>
      <c r="AR9" s="41" t="s">
        <v>3827</v>
      </c>
      <c r="AS9" s="140" t="s">
        <v>3727</v>
      </c>
      <c r="AT9" s="41">
        <v>10.3</v>
      </c>
      <c r="AU9" s="41">
        <v>11.3</v>
      </c>
      <c r="AV9" s="41">
        <v>10.5</v>
      </c>
      <c r="AW9" s="41">
        <v>10.4</v>
      </c>
      <c r="AX9" s="41">
        <v>10</v>
      </c>
      <c r="AY9" s="41">
        <v>10.3</v>
      </c>
      <c r="AZ9" s="41">
        <v>10.6</v>
      </c>
      <c r="BA9" s="41">
        <v>10.5</v>
      </c>
      <c r="BB9" s="41">
        <v>10.8</v>
      </c>
      <c r="BC9" s="41">
        <v>10.6</v>
      </c>
      <c r="BD9" s="41">
        <v>1772</v>
      </c>
      <c r="BE9" s="41">
        <v>1949</v>
      </c>
      <c r="BF9" s="41">
        <v>1807</v>
      </c>
      <c r="BG9" s="41">
        <v>1789</v>
      </c>
      <c r="BH9" s="41">
        <v>1718</v>
      </c>
      <c r="BI9" s="41">
        <v>1771</v>
      </c>
      <c r="BJ9" s="41">
        <v>1824</v>
      </c>
      <c r="BK9" s="41">
        <v>1807</v>
      </c>
      <c r="BL9" s="41">
        <v>1860</v>
      </c>
      <c r="BM9" s="41">
        <v>1824</v>
      </c>
      <c r="BN9" s="41" t="s">
        <v>3828</v>
      </c>
      <c r="BO9" s="138" t="s">
        <v>3824</v>
      </c>
      <c r="BP9" s="41">
        <v>8.6</v>
      </c>
      <c r="BQ9" s="41">
        <v>9.4</v>
      </c>
      <c r="BR9" s="41">
        <v>8.8000000000000007</v>
      </c>
      <c r="BS9" s="41">
        <v>8.3000000000000007</v>
      </c>
      <c r="BT9" s="41">
        <v>7.9</v>
      </c>
      <c r="BU9" s="41">
        <v>8.1999999999999993</v>
      </c>
      <c r="BV9" s="41">
        <v>8.5</v>
      </c>
      <c r="BW9" s="41">
        <v>8.4</v>
      </c>
      <c r="BX9" s="41">
        <v>8.6999999999999993</v>
      </c>
      <c r="BY9" s="41">
        <v>8.5</v>
      </c>
      <c r="BZ9" s="41">
        <v>1457</v>
      </c>
      <c r="CA9" s="41">
        <v>1599</v>
      </c>
      <c r="CB9" s="41">
        <v>1492</v>
      </c>
      <c r="CC9" s="41">
        <v>1395</v>
      </c>
      <c r="CD9" s="41">
        <v>1324</v>
      </c>
      <c r="CE9" s="41">
        <v>1377</v>
      </c>
      <c r="CF9" s="41">
        <v>1430</v>
      </c>
      <c r="CG9" s="41">
        <v>1413</v>
      </c>
      <c r="CH9" s="41">
        <v>1466</v>
      </c>
      <c r="CI9" s="41">
        <v>1430</v>
      </c>
      <c r="CJ9" s="41" t="s">
        <v>3728</v>
      </c>
      <c r="CK9" s="138" t="s">
        <v>3731</v>
      </c>
      <c r="CL9" s="41">
        <v>7.1</v>
      </c>
      <c r="CM9" s="41">
        <v>7.9</v>
      </c>
      <c r="CN9" s="41">
        <v>7.5</v>
      </c>
      <c r="CO9" s="41">
        <v>7.4</v>
      </c>
      <c r="CP9" s="41">
        <v>7</v>
      </c>
      <c r="CQ9" s="41">
        <v>7.3</v>
      </c>
      <c r="CR9" s="41">
        <v>7.6</v>
      </c>
      <c r="CS9" s="41">
        <v>7.5</v>
      </c>
      <c r="CT9" s="41">
        <v>7.8</v>
      </c>
      <c r="CU9" s="41">
        <v>7.2</v>
      </c>
      <c r="CV9" s="41">
        <v>1166</v>
      </c>
      <c r="CW9" s="41">
        <v>1308</v>
      </c>
      <c r="CX9" s="41">
        <v>1242</v>
      </c>
      <c r="CY9" s="41">
        <v>1224</v>
      </c>
      <c r="CZ9" s="41">
        <v>1153</v>
      </c>
      <c r="DA9" s="41">
        <v>1206</v>
      </c>
      <c r="DB9" s="41">
        <v>1259</v>
      </c>
      <c r="DC9" s="41">
        <v>1242</v>
      </c>
      <c r="DD9" s="41">
        <v>1295</v>
      </c>
      <c r="DE9" s="41">
        <v>1189</v>
      </c>
      <c r="DF9" s="191" t="s">
        <v>3825</v>
      </c>
      <c r="DG9" s="192" t="s">
        <v>3826</v>
      </c>
    </row>
    <row r="10" spans="1:133" ht="27" customHeight="1">
      <c r="A10" s="182" t="s">
        <v>3268</v>
      </c>
      <c r="B10" s="41">
        <v>15.2</v>
      </c>
      <c r="C10" s="41">
        <v>16</v>
      </c>
      <c r="D10" s="41">
        <v>15.4</v>
      </c>
      <c r="E10" s="41">
        <v>14.6</v>
      </c>
      <c r="F10" s="41">
        <v>14.2</v>
      </c>
      <c r="G10" s="41">
        <v>14.5</v>
      </c>
      <c r="H10" s="41">
        <v>14.8</v>
      </c>
      <c r="I10" s="41">
        <v>14.7</v>
      </c>
      <c r="J10" s="41">
        <v>15</v>
      </c>
      <c r="K10" s="41">
        <v>14.8</v>
      </c>
      <c r="L10" s="41">
        <v>2631</v>
      </c>
      <c r="M10" s="41">
        <v>2773</v>
      </c>
      <c r="N10" s="41">
        <v>2666</v>
      </c>
      <c r="O10" s="41">
        <v>2524</v>
      </c>
      <c r="P10" s="41">
        <v>2453</v>
      </c>
      <c r="Q10" s="41">
        <v>2506</v>
      </c>
      <c r="R10" s="41">
        <v>2559</v>
      </c>
      <c r="S10" s="41">
        <v>2542</v>
      </c>
      <c r="T10" s="41">
        <v>2595</v>
      </c>
      <c r="U10" s="41">
        <v>2559</v>
      </c>
      <c r="V10" s="41" t="s">
        <v>3722</v>
      </c>
      <c r="W10" s="138" t="s">
        <v>4</v>
      </c>
      <c r="X10" s="41">
        <v>11.3</v>
      </c>
      <c r="Y10" s="41">
        <v>12.1</v>
      </c>
      <c r="Z10" s="41">
        <v>11.5</v>
      </c>
      <c r="AA10" s="41">
        <v>11.2</v>
      </c>
      <c r="AB10" s="41">
        <v>10.8</v>
      </c>
      <c r="AC10" s="41">
        <v>11.1</v>
      </c>
      <c r="AD10" s="41">
        <v>11.4</v>
      </c>
      <c r="AE10" s="41">
        <v>11.3</v>
      </c>
      <c r="AF10" s="41">
        <v>11.6</v>
      </c>
      <c r="AG10" s="41">
        <v>11.4</v>
      </c>
      <c r="AH10" s="41">
        <v>1964</v>
      </c>
      <c r="AI10" s="41">
        <v>2106</v>
      </c>
      <c r="AJ10" s="41">
        <v>1999</v>
      </c>
      <c r="AK10" s="41">
        <v>1946</v>
      </c>
      <c r="AL10" s="41">
        <v>1875</v>
      </c>
      <c r="AM10" s="41">
        <v>1928</v>
      </c>
      <c r="AN10" s="41">
        <v>1981</v>
      </c>
      <c r="AO10" s="41">
        <v>1964</v>
      </c>
      <c r="AP10" s="41">
        <v>2017</v>
      </c>
      <c r="AQ10" s="41">
        <v>1981</v>
      </c>
      <c r="AR10" s="41" t="s">
        <v>3827</v>
      </c>
      <c r="AS10" s="140" t="s">
        <v>3727</v>
      </c>
      <c r="AT10" s="41">
        <v>10.3</v>
      </c>
      <c r="AU10" s="41">
        <v>11.3</v>
      </c>
      <c r="AV10" s="41">
        <v>10.5</v>
      </c>
      <c r="AW10" s="41">
        <v>10.4</v>
      </c>
      <c r="AX10" s="41">
        <v>10</v>
      </c>
      <c r="AY10" s="41">
        <v>10.3</v>
      </c>
      <c r="AZ10" s="41">
        <v>10.6</v>
      </c>
      <c r="BA10" s="41">
        <v>10.5</v>
      </c>
      <c r="BB10" s="41">
        <v>10.8</v>
      </c>
      <c r="BC10" s="41">
        <v>10.6</v>
      </c>
      <c r="BD10" s="41">
        <v>1772</v>
      </c>
      <c r="BE10" s="41">
        <v>1949</v>
      </c>
      <c r="BF10" s="41">
        <v>1807</v>
      </c>
      <c r="BG10" s="41">
        <v>1789</v>
      </c>
      <c r="BH10" s="41">
        <v>1718</v>
      </c>
      <c r="BI10" s="41">
        <v>1771</v>
      </c>
      <c r="BJ10" s="41">
        <v>1824</v>
      </c>
      <c r="BK10" s="41">
        <v>1807</v>
      </c>
      <c r="BL10" s="41">
        <v>1860</v>
      </c>
      <c r="BM10" s="41">
        <v>1824</v>
      </c>
      <c r="BN10" s="41" t="s">
        <v>3828</v>
      </c>
      <c r="BO10" s="138" t="s">
        <v>3824</v>
      </c>
      <c r="BP10" s="41">
        <v>8.6</v>
      </c>
      <c r="BQ10" s="41">
        <v>9.4</v>
      </c>
      <c r="BR10" s="41">
        <v>8.8000000000000007</v>
      </c>
      <c r="BS10" s="41">
        <v>8.3000000000000007</v>
      </c>
      <c r="BT10" s="41">
        <v>7.9</v>
      </c>
      <c r="BU10" s="41">
        <v>8.1999999999999993</v>
      </c>
      <c r="BV10" s="41">
        <v>8.5</v>
      </c>
      <c r="BW10" s="41">
        <v>8.4</v>
      </c>
      <c r="BX10" s="41">
        <v>8.6999999999999993</v>
      </c>
      <c r="BY10" s="41">
        <v>8.5</v>
      </c>
      <c r="BZ10" s="41">
        <v>1457</v>
      </c>
      <c r="CA10" s="41">
        <v>1599</v>
      </c>
      <c r="CB10" s="41">
        <v>1492</v>
      </c>
      <c r="CC10" s="41">
        <v>1395</v>
      </c>
      <c r="CD10" s="41">
        <v>1324</v>
      </c>
      <c r="CE10" s="41">
        <v>1377</v>
      </c>
      <c r="CF10" s="41">
        <v>1430</v>
      </c>
      <c r="CG10" s="41">
        <v>1413</v>
      </c>
      <c r="CH10" s="41">
        <v>1466</v>
      </c>
      <c r="CI10" s="41">
        <v>1430</v>
      </c>
      <c r="CJ10" s="41" t="s">
        <v>3728</v>
      </c>
      <c r="CK10" s="138" t="s">
        <v>3731</v>
      </c>
      <c r="CL10" s="41">
        <v>7.1</v>
      </c>
      <c r="CM10" s="41">
        <v>7.9</v>
      </c>
      <c r="CN10" s="41">
        <v>7.5</v>
      </c>
      <c r="CO10" s="41">
        <v>7.4</v>
      </c>
      <c r="CP10" s="41">
        <v>7</v>
      </c>
      <c r="CQ10" s="41">
        <v>7.3</v>
      </c>
      <c r="CR10" s="41">
        <v>7.6</v>
      </c>
      <c r="CS10" s="41">
        <v>7.5</v>
      </c>
      <c r="CT10" s="41">
        <v>7.8</v>
      </c>
      <c r="CU10" s="41">
        <v>7.2</v>
      </c>
      <c r="CV10" s="41">
        <v>1166</v>
      </c>
      <c r="CW10" s="41">
        <v>1308</v>
      </c>
      <c r="CX10" s="41">
        <v>1242</v>
      </c>
      <c r="CY10" s="41">
        <v>1224</v>
      </c>
      <c r="CZ10" s="41">
        <v>1153</v>
      </c>
      <c r="DA10" s="41">
        <v>1206</v>
      </c>
      <c r="DB10" s="41">
        <v>1259</v>
      </c>
      <c r="DC10" s="41">
        <v>1242</v>
      </c>
      <c r="DD10" s="41">
        <v>1295</v>
      </c>
      <c r="DE10" s="41">
        <v>1189</v>
      </c>
      <c r="DF10" s="191" t="s">
        <v>3825</v>
      </c>
      <c r="DG10" s="192" t="s">
        <v>3826</v>
      </c>
    </row>
    <row r="11" spans="1:133" ht="27" customHeight="1">
      <c r="A11" s="182" t="s">
        <v>3284</v>
      </c>
      <c r="B11" s="41" t="s">
        <v>4</v>
      </c>
      <c r="C11" s="41" t="s">
        <v>4</v>
      </c>
      <c r="D11" s="41" t="s">
        <v>4</v>
      </c>
      <c r="E11" s="41" t="s">
        <v>4</v>
      </c>
      <c r="F11" s="41" t="s">
        <v>4</v>
      </c>
      <c r="G11" s="41" t="s">
        <v>4</v>
      </c>
      <c r="H11" s="41" t="s">
        <v>4</v>
      </c>
      <c r="I11" s="41" t="s">
        <v>4</v>
      </c>
      <c r="J11" s="41" t="s">
        <v>4</v>
      </c>
      <c r="K11" s="41" t="s">
        <v>4</v>
      </c>
      <c r="L11" s="41" t="s">
        <v>4</v>
      </c>
      <c r="M11" s="41" t="s">
        <v>4</v>
      </c>
      <c r="N11" s="41" t="s">
        <v>4</v>
      </c>
      <c r="O11" s="41" t="s">
        <v>4</v>
      </c>
      <c r="P11" s="41" t="s">
        <v>4</v>
      </c>
      <c r="Q11" s="41" t="s">
        <v>4</v>
      </c>
      <c r="R11" s="41" t="s">
        <v>4</v>
      </c>
      <c r="S11" s="41" t="s">
        <v>4</v>
      </c>
      <c r="T11" s="41" t="s">
        <v>4</v>
      </c>
      <c r="U11" s="41" t="s">
        <v>4</v>
      </c>
      <c r="V11" s="41" t="s">
        <v>4</v>
      </c>
      <c r="W11" s="138" t="s">
        <v>4</v>
      </c>
      <c r="X11" s="41">
        <v>11.3</v>
      </c>
      <c r="Y11" s="41">
        <v>12.1</v>
      </c>
      <c r="Z11" s="41">
        <v>11.5</v>
      </c>
      <c r="AA11" s="41">
        <v>11.2</v>
      </c>
      <c r="AB11" s="41">
        <v>10.8</v>
      </c>
      <c r="AC11" s="41">
        <v>11.1</v>
      </c>
      <c r="AD11" s="41">
        <v>11.4</v>
      </c>
      <c r="AE11" s="41">
        <v>11.3</v>
      </c>
      <c r="AF11" s="41">
        <v>11.6</v>
      </c>
      <c r="AG11" s="41">
        <v>11.4</v>
      </c>
      <c r="AH11" s="41">
        <v>1964</v>
      </c>
      <c r="AI11" s="41">
        <v>2106</v>
      </c>
      <c r="AJ11" s="41">
        <v>1999</v>
      </c>
      <c r="AK11" s="41">
        <v>1946</v>
      </c>
      <c r="AL11" s="41">
        <v>1875</v>
      </c>
      <c r="AM11" s="41">
        <v>1928</v>
      </c>
      <c r="AN11" s="41">
        <v>1981</v>
      </c>
      <c r="AO11" s="41">
        <v>1964</v>
      </c>
      <c r="AP11" s="41">
        <v>2017</v>
      </c>
      <c r="AQ11" s="41">
        <v>1981</v>
      </c>
      <c r="AR11" s="41" t="s">
        <v>3822</v>
      </c>
      <c r="AS11" s="140" t="s">
        <v>4</v>
      </c>
      <c r="AT11" s="41">
        <v>10.3</v>
      </c>
      <c r="AU11" s="41">
        <v>11.3</v>
      </c>
      <c r="AV11" s="41">
        <v>10.5</v>
      </c>
      <c r="AW11" s="41">
        <v>10.4</v>
      </c>
      <c r="AX11" s="41">
        <v>10</v>
      </c>
      <c r="AY11" s="41">
        <v>10.3</v>
      </c>
      <c r="AZ11" s="41">
        <v>10.6</v>
      </c>
      <c r="BA11" s="41">
        <v>10.5</v>
      </c>
      <c r="BB11" s="41">
        <v>10.8</v>
      </c>
      <c r="BC11" s="41">
        <v>10.6</v>
      </c>
      <c r="BD11" s="41">
        <v>1772</v>
      </c>
      <c r="BE11" s="41">
        <v>1949</v>
      </c>
      <c r="BF11" s="41">
        <v>1807</v>
      </c>
      <c r="BG11" s="41">
        <v>1789</v>
      </c>
      <c r="BH11" s="41">
        <v>1718</v>
      </c>
      <c r="BI11" s="41">
        <v>1771</v>
      </c>
      <c r="BJ11" s="41">
        <v>1824</v>
      </c>
      <c r="BK11" s="41">
        <v>1807</v>
      </c>
      <c r="BL11" s="41">
        <v>1860</v>
      </c>
      <c r="BM11" s="41">
        <v>1824</v>
      </c>
      <c r="BN11" s="41" t="s">
        <v>3823</v>
      </c>
      <c r="BO11" s="138" t="s">
        <v>4</v>
      </c>
      <c r="BP11" s="41">
        <v>8.6</v>
      </c>
      <c r="BQ11" s="41">
        <v>9.4</v>
      </c>
      <c r="BR11" s="41">
        <v>8.8000000000000007</v>
      </c>
      <c r="BS11" s="41">
        <v>8.3000000000000007</v>
      </c>
      <c r="BT11" s="41">
        <v>7.9</v>
      </c>
      <c r="BU11" s="41">
        <v>8.1999999999999993</v>
      </c>
      <c r="BV11" s="41">
        <v>8.5</v>
      </c>
      <c r="BW11" s="41">
        <v>8.4</v>
      </c>
      <c r="BX11" s="41">
        <v>8.6999999999999993</v>
      </c>
      <c r="BY11" s="41">
        <v>8.5</v>
      </c>
      <c r="BZ11" s="41">
        <v>1457</v>
      </c>
      <c r="CA11" s="41">
        <v>1599</v>
      </c>
      <c r="CB11" s="41">
        <v>1492</v>
      </c>
      <c r="CC11" s="41">
        <v>1395</v>
      </c>
      <c r="CD11" s="41">
        <v>1324</v>
      </c>
      <c r="CE11" s="41">
        <v>1377</v>
      </c>
      <c r="CF11" s="41">
        <v>1430</v>
      </c>
      <c r="CG11" s="41">
        <v>1413</v>
      </c>
      <c r="CH11" s="41">
        <v>1466</v>
      </c>
      <c r="CI11" s="41">
        <v>1430</v>
      </c>
      <c r="CJ11" s="41" t="s">
        <v>3728</v>
      </c>
      <c r="CK11" s="138" t="s">
        <v>4</v>
      </c>
      <c r="CL11" s="41">
        <v>7.1</v>
      </c>
      <c r="CM11" s="41">
        <v>7.9</v>
      </c>
      <c r="CN11" s="41">
        <v>7.5</v>
      </c>
      <c r="CO11" s="41">
        <v>7.4</v>
      </c>
      <c r="CP11" s="41">
        <v>7</v>
      </c>
      <c r="CQ11" s="41">
        <v>7.3</v>
      </c>
      <c r="CR11" s="41">
        <v>7.6</v>
      </c>
      <c r="CS11" s="41">
        <v>7.5</v>
      </c>
      <c r="CT11" s="41">
        <v>7.8</v>
      </c>
      <c r="CU11" s="41">
        <v>7.2</v>
      </c>
      <c r="CV11" s="41">
        <v>1166</v>
      </c>
      <c r="CW11" s="41">
        <v>1308</v>
      </c>
      <c r="CX11" s="41">
        <v>1242</v>
      </c>
      <c r="CY11" s="41">
        <v>1224</v>
      </c>
      <c r="CZ11" s="41">
        <v>1153</v>
      </c>
      <c r="DA11" s="41">
        <v>1206</v>
      </c>
      <c r="DB11" s="41">
        <v>1259</v>
      </c>
      <c r="DC11" s="41">
        <v>1242</v>
      </c>
      <c r="DD11" s="41">
        <v>1295</v>
      </c>
      <c r="DE11" s="41">
        <v>1189</v>
      </c>
      <c r="DF11" s="191" t="s">
        <v>3825</v>
      </c>
      <c r="DG11" s="192" t="s">
        <v>4</v>
      </c>
      <c r="DH11" s="193"/>
    </row>
    <row r="12" spans="1:133" ht="27" customHeight="1">
      <c r="A12" s="182" t="s">
        <v>3285</v>
      </c>
      <c r="B12" s="41" t="s">
        <v>4</v>
      </c>
      <c r="C12" s="41" t="s">
        <v>4</v>
      </c>
      <c r="D12" s="41" t="s">
        <v>4</v>
      </c>
      <c r="E12" s="41" t="s">
        <v>4</v>
      </c>
      <c r="F12" s="41" t="s">
        <v>4</v>
      </c>
      <c r="G12" s="41" t="s">
        <v>4</v>
      </c>
      <c r="H12" s="41" t="s">
        <v>4</v>
      </c>
      <c r="I12" s="41" t="s">
        <v>4</v>
      </c>
      <c r="J12" s="41" t="s">
        <v>4</v>
      </c>
      <c r="K12" s="41" t="s">
        <v>4</v>
      </c>
      <c r="L12" s="41" t="s">
        <v>4</v>
      </c>
      <c r="M12" s="41" t="s">
        <v>4</v>
      </c>
      <c r="N12" s="41" t="s">
        <v>4</v>
      </c>
      <c r="O12" s="41" t="s">
        <v>4</v>
      </c>
      <c r="P12" s="41" t="s">
        <v>4</v>
      </c>
      <c r="Q12" s="41" t="s">
        <v>4</v>
      </c>
      <c r="R12" s="41" t="s">
        <v>4</v>
      </c>
      <c r="S12" s="41" t="s">
        <v>4</v>
      </c>
      <c r="T12" s="41" t="s">
        <v>4</v>
      </c>
      <c r="U12" s="41" t="s">
        <v>4</v>
      </c>
      <c r="V12" s="41" t="s">
        <v>4</v>
      </c>
      <c r="W12" s="138" t="s">
        <v>4</v>
      </c>
      <c r="X12" s="41">
        <v>11.3</v>
      </c>
      <c r="Y12" s="41">
        <v>12.1</v>
      </c>
      <c r="Z12" s="41">
        <v>11.5</v>
      </c>
      <c r="AA12" s="41">
        <v>11.2</v>
      </c>
      <c r="AB12" s="41">
        <v>10.8</v>
      </c>
      <c r="AC12" s="41">
        <v>11.1</v>
      </c>
      <c r="AD12" s="41">
        <v>11.4</v>
      </c>
      <c r="AE12" s="41">
        <v>11.3</v>
      </c>
      <c r="AF12" s="41">
        <v>11.6</v>
      </c>
      <c r="AG12" s="41">
        <v>11.4</v>
      </c>
      <c r="AH12" s="41">
        <v>1964</v>
      </c>
      <c r="AI12" s="41">
        <v>2106</v>
      </c>
      <c r="AJ12" s="41">
        <v>1999</v>
      </c>
      <c r="AK12" s="41">
        <v>1946</v>
      </c>
      <c r="AL12" s="41">
        <v>1875</v>
      </c>
      <c r="AM12" s="41">
        <v>1928</v>
      </c>
      <c r="AN12" s="41">
        <v>1981</v>
      </c>
      <c r="AO12" s="41">
        <v>1964</v>
      </c>
      <c r="AP12" s="41">
        <v>2017</v>
      </c>
      <c r="AQ12" s="41">
        <v>1981</v>
      </c>
      <c r="AR12" s="41" t="s">
        <v>3822</v>
      </c>
      <c r="AS12" s="140" t="s">
        <v>4</v>
      </c>
      <c r="AT12" s="41">
        <v>10.3</v>
      </c>
      <c r="AU12" s="41">
        <v>11.3</v>
      </c>
      <c r="AV12" s="41">
        <v>10.5</v>
      </c>
      <c r="AW12" s="41">
        <v>10.4</v>
      </c>
      <c r="AX12" s="41">
        <v>10</v>
      </c>
      <c r="AY12" s="41">
        <v>10.3</v>
      </c>
      <c r="AZ12" s="41">
        <v>10.6</v>
      </c>
      <c r="BA12" s="41">
        <v>10.5</v>
      </c>
      <c r="BB12" s="41">
        <v>10.8</v>
      </c>
      <c r="BC12" s="41">
        <v>10.6</v>
      </c>
      <c r="BD12" s="41">
        <v>1772</v>
      </c>
      <c r="BE12" s="41">
        <v>1949</v>
      </c>
      <c r="BF12" s="41">
        <v>1807</v>
      </c>
      <c r="BG12" s="41">
        <v>1789</v>
      </c>
      <c r="BH12" s="41">
        <v>1718</v>
      </c>
      <c r="BI12" s="41">
        <v>1771</v>
      </c>
      <c r="BJ12" s="41">
        <v>1824</v>
      </c>
      <c r="BK12" s="41">
        <v>1807</v>
      </c>
      <c r="BL12" s="41">
        <v>1860</v>
      </c>
      <c r="BM12" s="41">
        <v>1824</v>
      </c>
      <c r="BN12" s="41" t="s">
        <v>3823</v>
      </c>
      <c r="BO12" s="138" t="s">
        <v>4</v>
      </c>
      <c r="BP12" s="41">
        <v>8.6</v>
      </c>
      <c r="BQ12" s="41">
        <v>9.4</v>
      </c>
      <c r="BR12" s="41">
        <v>8.8000000000000007</v>
      </c>
      <c r="BS12" s="41">
        <v>8.3000000000000007</v>
      </c>
      <c r="BT12" s="41">
        <v>7.9</v>
      </c>
      <c r="BU12" s="41">
        <v>8.1999999999999993</v>
      </c>
      <c r="BV12" s="41">
        <v>8.5</v>
      </c>
      <c r="BW12" s="41">
        <v>8.4</v>
      </c>
      <c r="BX12" s="41">
        <v>8.6999999999999993</v>
      </c>
      <c r="BY12" s="41">
        <v>8.5</v>
      </c>
      <c r="BZ12" s="41">
        <v>1457</v>
      </c>
      <c r="CA12" s="41">
        <v>1599</v>
      </c>
      <c r="CB12" s="41">
        <v>1492</v>
      </c>
      <c r="CC12" s="41">
        <v>1395</v>
      </c>
      <c r="CD12" s="41">
        <v>1324</v>
      </c>
      <c r="CE12" s="41">
        <v>1377</v>
      </c>
      <c r="CF12" s="41">
        <v>1430</v>
      </c>
      <c r="CG12" s="41">
        <v>1413</v>
      </c>
      <c r="CH12" s="41">
        <v>1466</v>
      </c>
      <c r="CI12" s="41">
        <v>1430</v>
      </c>
      <c r="CJ12" s="41" t="s">
        <v>3728</v>
      </c>
      <c r="CK12" s="138" t="s">
        <v>4</v>
      </c>
      <c r="CL12" s="41">
        <v>7.1</v>
      </c>
      <c r="CM12" s="41">
        <v>7.9</v>
      </c>
      <c r="CN12" s="41">
        <v>7.5</v>
      </c>
      <c r="CO12" s="41">
        <v>7.4</v>
      </c>
      <c r="CP12" s="41">
        <v>7</v>
      </c>
      <c r="CQ12" s="41">
        <v>7.3</v>
      </c>
      <c r="CR12" s="41">
        <v>7.6</v>
      </c>
      <c r="CS12" s="41">
        <v>7.5</v>
      </c>
      <c r="CT12" s="41">
        <v>7.8</v>
      </c>
      <c r="CU12" s="41">
        <v>7.2</v>
      </c>
      <c r="CV12" s="41">
        <v>1166</v>
      </c>
      <c r="CW12" s="41">
        <v>1308</v>
      </c>
      <c r="CX12" s="41">
        <v>1242</v>
      </c>
      <c r="CY12" s="41">
        <v>1224</v>
      </c>
      <c r="CZ12" s="41">
        <v>1153</v>
      </c>
      <c r="DA12" s="41">
        <v>1206</v>
      </c>
      <c r="DB12" s="41">
        <v>1259</v>
      </c>
      <c r="DC12" s="41">
        <v>1242</v>
      </c>
      <c r="DD12" s="41">
        <v>1295</v>
      </c>
      <c r="DE12" s="41">
        <v>1189</v>
      </c>
      <c r="DF12" s="191" t="s">
        <v>3825</v>
      </c>
      <c r="DG12" s="192" t="s">
        <v>4</v>
      </c>
      <c r="DH12" s="193"/>
    </row>
    <row r="13" spans="1:133" ht="27" customHeight="1">
      <c r="A13" s="182" t="s">
        <v>3286</v>
      </c>
      <c r="B13" s="41" t="s">
        <v>4</v>
      </c>
      <c r="C13" s="41" t="s">
        <v>4</v>
      </c>
      <c r="D13" s="41" t="s">
        <v>4</v>
      </c>
      <c r="E13" s="41" t="s">
        <v>4</v>
      </c>
      <c r="F13" s="41" t="s">
        <v>4</v>
      </c>
      <c r="G13" s="41" t="s">
        <v>4</v>
      </c>
      <c r="H13" s="41" t="s">
        <v>4</v>
      </c>
      <c r="I13" s="41" t="s">
        <v>4</v>
      </c>
      <c r="J13" s="41" t="s">
        <v>4</v>
      </c>
      <c r="K13" s="41" t="s">
        <v>4</v>
      </c>
      <c r="L13" s="41" t="s">
        <v>4</v>
      </c>
      <c r="M13" s="41" t="s">
        <v>4</v>
      </c>
      <c r="N13" s="41" t="s">
        <v>4</v>
      </c>
      <c r="O13" s="41" t="s">
        <v>4</v>
      </c>
      <c r="P13" s="41" t="s">
        <v>4</v>
      </c>
      <c r="Q13" s="41" t="s">
        <v>4</v>
      </c>
      <c r="R13" s="41" t="s">
        <v>4</v>
      </c>
      <c r="S13" s="41" t="s">
        <v>4</v>
      </c>
      <c r="T13" s="41" t="s">
        <v>4</v>
      </c>
      <c r="U13" s="41" t="s">
        <v>4</v>
      </c>
      <c r="V13" s="41" t="s">
        <v>4</v>
      </c>
      <c r="W13" s="138" t="s">
        <v>4</v>
      </c>
      <c r="X13" s="41">
        <v>11.3</v>
      </c>
      <c r="Y13" s="41">
        <v>12.1</v>
      </c>
      <c r="Z13" s="41">
        <v>11.5</v>
      </c>
      <c r="AA13" s="41">
        <v>11.2</v>
      </c>
      <c r="AB13" s="41">
        <v>10.8</v>
      </c>
      <c r="AC13" s="41">
        <v>11.1</v>
      </c>
      <c r="AD13" s="41">
        <v>11.4</v>
      </c>
      <c r="AE13" s="41">
        <v>11.3</v>
      </c>
      <c r="AF13" s="41">
        <v>11.6</v>
      </c>
      <c r="AG13" s="41">
        <v>11.4</v>
      </c>
      <c r="AH13" s="41">
        <v>1964</v>
      </c>
      <c r="AI13" s="41">
        <v>2106</v>
      </c>
      <c r="AJ13" s="41">
        <v>1999</v>
      </c>
      <c r="AK13" s="41">
        <v>1946</v>
      </c>
      <c r="AL13" s="41">
        <v>1875</v>
      </c>
      <c r="AM13" s="41">
        <v>1928</v>
      </c>
      <c r="AN13" s="41">
        <v>1981</v>
      </c>
      <c r="AO13" s="41">
        <v>1964</v>
      </c>
      <c r="AP13" s="41">
        <v>2017</v>
      </c>
      <c r="AQ13" s="41">
        <v>1981</v>
      </c>
      <c r="AR13" s="41" t="s">
        <v>3822</v>
      </c>
      <c r="AS13" s="140" t="s">
        <v>4</v>
      </c>
      <c r="AT13" s="41">
        <v>10.3</v>
      </c>
      <c r="AU13" s="41">
        <v>11.3</v>
      </c>
      <c r="AV13" s="41">
        <v>10.5</v>
      </c>
      <c r="AW13" s="41">
        <v>10.4</v>
      </c>
      <c r="AX13" s="41">
        <v>10</v>
      </c>
      <c r="AY13" s="41">
        <v>10.3</v>
      </c>
      <c r="AZ13" s="41">
        <v>10.6</v>
      </c>
      <c r="BA13" s="41">
        <v>10.5</v>
      </c>
      <c r="BB13" s="41">
        <v>10.8</v>
      </c>
      <c r="BC13" s="41">
        <v>10.6</v>
      </c>
      <c r="BD13" s="41">
        <v>1772</v>
      </c>
      <c r="BE13" s="41">
        <v>1949</v>
      </c>
      <c r="BF13" s="41">
        <v>1807</v>
      </c>
      <c r="BG13" s="41">
        <v>1789</v>
      </c>
      <c r="BH13" s="41">
        <v>1718</v>
      </c>
      <c r="BI13" s="41">
        <v>1771</v>
      </c>
      <c r="BJ13" s="41">
        <v>1824</v>
      </c>
      <c r="BK13" s="41">
        <v>1807</v>
      </c>
      <c r="BL13" s="41">
        <v>1860</v>
      </c>
      <c r="BM13" s="41">
        <v>1824</v>
      </c>
      <c r="BN13" s="41" t="s">
        <v>3823</v>
      </c>
      <c r="BO13" s="138" t="s">
        <v>4</v>
      </c>
      <c r="BP13" s="41">
        <v>8.6</v>
      </c>
      <c r="BQ13" s="41">
        <v>9.4</v>
      </c>
      <c r="BR13" s="41">
        <v>8.8000000000000007</v>
      </c>
      <c r="BS13" s="41">
        <v>8.3000000000000007</v>
      </c>
      <c r="BT13" s="41">
        <v>7.9</v>
      </c>
      <c r="BU13" s="41">
        <v>8.1999999999999993</v>
      </c>
      <c r="BV13" s="41">
        <v>8.5</v>
      </c>
      <c r="BW13" s="41">
        <v>8.4</v>
      </c>
      <c r="BX13" s="41">
        <v>8.6999999999999993</v>
      </c>
      <c r="BY13" s="41">
        <v>8.5</v>
      </c>
      <c r="BZ13" s="41">
        <v>1457</v>
      </c>
      <c r="CA13" s="41">
        <v>1599</v>
      </c>
      <c r="CB13" s="41">
        <v>1492</v>
      </c>
      <c r="CC13" s="41">
        <v>1395</v>
      </c>
      <c r="CD13" s="41">
        <v>1324</v>
      </c>
      <c r="CE13" s="41">
        <v>1377</v>
      </c>
      <c r="CF13" s="41">
        <v>1430</v>
      </c>
      <c r="CG13" s="41">
        <v>1413</v>
      </c>
      <c r="CH13" s="41">
        <v>1466</v>
      </c>
      <c r="CI13" s="41">
        <v>1430</v>
      </c>
      <c r="CJ13" s="41" t="s">
        <v>3728</v>
      </c>
      <c r="CK13" s="138" t="s">
        <v>4</v>
      </c>
      <c r="CL13" s="41">
        <v>7.1</v>
      </c>
      <c r="CM13" s="41">
        <v>7.9</v>
      </c>
      <c r="CN13" s="41">
        <v>7.5</v>
      </c>
      <c r="CO13" s="41">
        <v>7.4</v>
      </c>
      <c r="CP13" s="41">
        <v>7</v>
      </c>
      <c r="CQ13" s="41">
        <v>7.3</v>
      </c>
      <c r="CR13" s="41">
        <v>7.6</v>
      </c>
      <c r="CS13" s="41">
        <v>7.5</v>
      </c>
      <c r="CT13" s="41">
        <v>7.8</v>
      </c>
      <c r="CU13" s="41">
        <v>7.2</v>
      </c>
      <c r="CV13" s="41">
        <v>1166</v>
      </c>
      <c r="CW13" s="41">
        <v>1308</v>
      </c>
      <c r="CX13" s="41">
        <v>1242</v>
      </c>
      <c r="CY13" s="41">
        <v>1224</v>
      </c>
      <c r="CZ13" s="41">
        <v>1153</v>
      </c>
      <c r="DA13" s="41">
        <v>1206</v>
      </c>
      <c r="DB13" s="41">
        <v>1259</v>
      </c>
      <c r="DC13" s="41">
        <v>1242</v>
      </c>
      <c r="DD13" s="41">
        <v>1295</v>
      </c>
      <c r="DE13" s="41">
        <v>1189</v>
      </c>
      <c r="DF13" s="191" t="s">
        <v>3825</v>
      </c>
      <c r="DG13" s="192" t="s">
        <v>4</v>
      </c>
      <c r="DH13" s="193"/>
    </row>
    <row r="14" spans="1:133" ht="27" customHeight="1">
      <c r="A14" s="130" t="s">
        <v>3269</v>
      </c>
      <c r="B14" s="41" t="s">
        <v>4</v>
      </c>
      <c r="C14" s="41" t="s">
        <v>4</v>
      </c>
      <c r="D14" s="41" t="s">
        <v>4</v>
      </c>
      <c r="E14" s="41" t="s">
        <v>4</v>
      </c>
      <c r="F14" s="41" t="s">
        <v>4</v>
      </c>
      <c r="G14" s="41" t="s">
        <v>4</v>
      </c>
      <c r="H14" s="41" t="s">
        <v>4</v>
      </c>
      <c r="I14" s="41" t="s">
        <v>4</v>
      </c>
      <c r="J14" s="41" t="s">
        <v>4</v>
      </c>
      <c r="K14" s="41" t="s">
        <v>4</v>
      </c>
      <c r="L14" s="41" t="s">
        <v>4</v>
      </c>
      <c r="M14" s="41" t="s">
        <v>4</v>
      </c>
      <c r="N14" s="41" t="s">
        <v>4</v>
      </c>
      <c r="O14" s="41" t="s">
        <v>4</v>
      </c>
      <c r="P14" s="41" t="s">
        <v>4</v>
      </c>
      <c r="Q14" s="41" t="s">
        <v>4</v>
      </c>
      <c r="R14" s="41" t="s">
        <v>4</v>
      </c>
      <c r="S14" s="41" t="s">
        <v>4</v>
      </c>
      <c r="T14" s="41" t="s">
        <v>4</v>
      </c>
      <c r="U14" s="41" t="s">
        <v>4</v>
      </c>
      <c r="V14" s="41" t="s">
        <v>4</v>
      </c>
      <c r="W14" s="138" t="s">
        <v>4</v>
      </c>
      <c r="X14" s="41">
        <v>11.4</v>
      </c>
      <c r="Y14" s="41">
        <v>12.2</v>
      </c>
      <c r="Z14" s="41">
        <v>11.6</v>
      </c>
      <c r="AA14" s="41">
        <v>11.3</v>
      </c>
      <c r="AB14" s="41">
        <v>10.9</v>
      </c>
      <c r="AC14" s="41">
        <v>11.2</v>
      </c>
      <c r="AD14" s="41">
        <v>11.5</v>
      </c>
      <c r="AE14" s="41">
        <v>11.4</v>
      </c>
      <c r="AF14" s="41">
        <v>11.7</v>
      </c>
      <c r="AG14" s="41">
        <v>11.5</v>
      </c>
      <c r="AH14" s="41">
        <v>1979</v>
      </c>
      <c r="AI14" s="41">
        <v>2121</v>
      </c>
      <c r="AJ14" s="41">
        <v>2014</v>
      </c>
      <c r="AK14" s="41">
        <v>1961</v>
      </c>
      <c r="AL14" s="41">
        <v>1890</v>
      </c>
      <c r="AM14" s="41">
        <v>1943</v>
      </c>
      <c r="AN14" s="41">
        <v>1996</v>
      </c>
      <c r="AO14" s="41">
        <v>1979</v>
      </c>
      <c r="AP14" s="41">
        <v>2032</v>
      </c>
      <c r="AQ14" s="41">
        <v>1996</v>
      </c>
      <c r="AR14" s="41" t="s">
        <v>3829</v>
      </c>
      <c r="AS14" s="140" t="s">
        <v>4</v>
      </c>
      <c r="AT14" s="41">
        <v>10.4</v>
      </c>
      <c r="AU14" s="41">
        <v>11.4</v>
      </c>
      <c r="AV14" s="41">
        <v>10.6</v>
      </c>
      <c r="AW14" s="41">
        <v>10.5</v>
      </c>
      <c r="AX14" s="41">
        <v>10.1</v>
      </c>
      <c r="AY14" s="41">
        <v>10.4</v>
      </c>
      <c r="AZ14" s="41">
        <v>10.7</v>
      </c>
      <c r="BA14" s="41">
        <v>10.6</v>
      </c>
      <c r="BB14" s="41">
        <v>10.9</v>
      </c>
      <c r="BC14" s="41">
        <v>10.7</v>
      </c>
      <c r="BD14" s="41">
        <v>1787</v>
      </c>
      <c r="BE14" s="41">
        <v>1964</v>
      </c>
      <c r="BF14" s="41">
        <v>1822</v>
      </c>
      <c r="BG14" s="41">
        <v>1804</v>
      </c>
      <c r="BH14" s="41">
        <v>1733</v>
      </c>
      <c r="BI14" s="41">
        <v>1786</v>
      </c>
      <c r="BJ14" s="41">
        <v>1839</v>
      </c>
      <c r="BK14" s="41">
        <v>1822</v>
      </c>
      <c r="BL14" s="41">
        <v>1875</v>
      </c>
      <c r="BM14" s="41">
        <v>1839</v>
      </c>
      <c r="BN14" s="41" t="s">
        <v>3830</v>
      </c>
      <c r="BO14" s="138" t="s">
        <v>4</v>
      </c>
      <c r="BP14" s="41">
        <v>8.6999999999999993</v>
      </c>
      <c r="BQ14" s="41">
        <v>9.5</v>
      </c>
      <c r="BR14" s="41">
        <v>8.9</v>
      </c>
      <c r="BS14" s="41">
        <v>8.4</v>
      </c>
      <c r="BT14" s="41">
        <v>8</v>
      </c>
      <c r="BU14" s="41">
        <v>8.3000000000000007</v>
      </c>
      <c r="BV14" s="41">
        <v>8.6</v>
      </c>
      <c r="BW14" s="41">
        <v>8.5</v>
      </c>
      <c r="BX14" s="41">
        <v>8.8000000000000007</v>
      </c>
      <c r="BY14" s="41">
        <v>8.6</v>
      </c>
      <c r="BZ14" s="41">
        <v>1471</v>
      </c>
      <c r="CA14" s="41">
        <v>1613</v>
      </c>
      <c r="CB14" s="41">
        <v>1506</v>
      </c>
      <c r="CC14" s="41">
        <v>1410</v>
      </c>
      <c r="CD14" s="41">
        <v>1339</v>
      </c>
      <c r="CE14" s="41">
        <v>1392</v>
      </c>
      <c r="CF14" s="41">
        <v>1445</v>
      </c>
      <c r="CG14" s="41">
        <v>1428</v>
      </c>
      <c r="CH14" s="41">
        <v>1481</v>
      </c>
      <c r="CI14" s="41">
        <v>1445</v>
      </c>
      <c r="CJ14" s="41" t="s">
        <v>3831</v>
      </c>
      <c r="CK14" s="138" t="s">
        <v>4</v>
      </c>
      <c r="CL14" s="41">
        <v>7.2</v>
      </c>
      <c r="CM14" s="41">
        <v>8</v>
      </c>
      <c r="CN14" s="41">
        <v>7.6</v>
      </c>
      <c r="CO14" s="41">
        <v>7.5</v>
      </c>
      <c r="CP14" s="41">
        <v>7.1</v>
      </c>
      <c r="CQ14" s="41">
        <v>7.4</v>
      </c>
      <c r="CR14" s="41">
        <v>7.7</v>
      </c>
      <c r="CS14" s="41">
        <v>7.6</v>
      </c>
      <c r="CT14" s="41">
        <v>7.9</v>
      </c>
      <c r="CU14" s="41">
        <v>7.3</v>
      </c>
      <c r="CV14" s="41">
        <v>1180</v>
      </c>
      <c r="CW14" s="41">
        <v>1322</v>
      </c>
      <c r="CX14" s="41">
        <v>1257</v>
      </c>
      <c r="CY14" s="41">
        <v>1239</v>
      </c>
      <c r="CZ14" s="41">
        <v>1168</v>
      </c>
      <c r="DA14" s="41">
        <v>1221</v>
      </c>
      <c r="DB14" s="41">
        <v>1274</v>
      </c>
      <c r="DC14" s="41">
        <v>1257</v>
      </c>
      <c r="DD14" s="41">
        <v>1310</v>
      </c>
      <c r="DE14" s="41">
        <v>1204</v>
      </c>
      <c r="DF14" s="191" t="s">
        <v>3832</v>
      </c>
      <c r="DG14" s="192" t="s">
        <v>4</v>
      </c>
    </row>
    <row r="15" spans="1:133" ht="27" customHeight="1">
      <c r="A15" s="130" t="s">
        <v>3271</v>
      </c>
      <c r="B15" s="41" t="s">
        <v>4</v>
      </c>
      <c r="C15" s="41" t="s">
        <v>4</v>
      </c>
      <c r="D15" s="41" t="s">
        <v>4</v>
      </c>
      <c r="E15" s="41" t="s">
        <v>4</v>
      </c>
      <c r="F15" s="41" t="s">
        <v>4</v>
      </c>
      <c r="G15" s="41" t="s">
        <v>4</v>
      </c>
      <c r="H15" s="41" t="s">
        <v>4</v>
      </c>
      <c r="I15" s="41" t="s">
        <v>4</v>
      </c>
      <c r="J15" s="41" t="s">
        <v>4</v>
      </c>
      <c r="K15" s="41" t="s">
        <v>4</v>
      </c>
      <c r="L15" s="41" t="s">
        <v>4</v>
      </c>
      <c r="M15" s="41" t="s">
        <v>4</v>
      </c>
      <c r="N15" s="41" t="s">
        <v>4</v>
      </c>
      <c r="O15" s="41" t="s">
        <v>4</v>
      </c>
      <c r="P15" s="41" t="s">
        <v>4</v>
      </c>
      <c r="Q15" s="41" t="s">
        <v>4</v>
      </c>
      <c r="R15" s="41" t="s">
        <v>4</v>
      </c>
      <c r="S15" s="41" t="s">
        <v>4</v>
      </c>
      <c r="T15" s="41" t="s">
        <v>4</v>
      </c>
      <c r="U15" s="41" t="s">
        <v>4</v>
      </c>
      <c r="V15" s="41" t="s">
        <v>4</v>
      </c>
      <c r="W15" s="138" t="s">
        <v>4</v>
      </c>
      <c r="X15" s="41">
        <v>11.4</v>
      </c>
      <c r="Y15" s="41">
        <v>12.2</v>
      </c>
      <c r="Z15" s="41">
        <v>11.6</v>
      </c>
      <c r="AA15" s="41">
        <v>11.3</v>
      </c>
      <c r="AB15" s="41">
        <v>10.9</v>
      </c>
      <c r="AC15" s="41">
        <v>11.2</v>
      </c>
      <c r="AD15" s="41">
        <v>11.5</v>
      </c>
      <c r="AE15" s="41">
        <v>11.4</v>
      </c>
      <c r="AF15" s="41">
        <v>11.7</v>
      </c>
      <c r="AG15" s="41">
        <v>11.5</v>
      </c>
      <c r="AH15" s="41">
        <v>1979</v>
      </c>
      <c r="AI15" s="41">
        <v>2121</v>
      </c>
      <c r="AJ15" s="41">
        <v>2014</v>
      </c>
      <c r="AK15" s="41">
        <v>1961</v>
      </c>
      <c r="AL15" s="41">
        <v>1890</v>
      </c>
      <c r="AM15" s="41">
        <v>1943</v>
      </c>
      <c r="AN15" s="41">
        <v>1996</v>
      </c>
      <c r="AO15" s="41">
        <v>1979</v>
      </c>
      <c r="AP15" s="41">
        <v>2032</v>
      </c>
      <c r="AQ15" s="41">
        <v>1996</v>
      </c>
      <c r="AR15" s="41" t="s">
        <v>3829</v>
      </c>
      <c r="AS15" s="140" t="s">
        <v>4</v>
      </c>
      <c r="AT15" s="41">
        <v>10.4</v>
      </c>
      <c r="AU15" s="41">
        <v>11.4</v>
      </c>
      <c r="AV15" s="41">
        <v>10.6</v>
      </c>
      <c r="AW15" s="41">
        <v>10.5</v>
      </c>
      <c r="AX15" s="41">
        <v>10.1</v>
      </c>
      <c r="AY15" s="41">
        <v>10.4</v>
      </c>
      <c r="AZ15" s="41">
        <v>10.7</v>
      </c>
      <c r="BA15" s="41">
        <v>10.6</v>
      </c>
      <c r="BB15" s="41">
        <v>10.9</v>
      </c>
      <c r="BC15" s="41">
        <v>10.7</v>
      </c>
      <c r="BD15" s="41">
        <v>1787</v>
      </c>
      <c r="BE15" s="41">
        <v>1964</v>
      </c>
      <c r="BF15" s="41">
        <v>1822</v>
      </c>
      <c r="BG15" s="41">
        <v>1804</v>
      </c>
      <c r="BH15" s="41">
        <v>1733</v>
      </c>
      <c r="BI15" s="41">
        <v>1786</v>
      </c>
      <c r="BJ15" s="41">
        <v>1839</v>
      </c>
      <c r="BK15" s="41">
        <v>1822</v>
      </c>
      <c r="BL15" s="41">
        <v>1875</v>
      </c>
      <c r="BM15" s="41">
        <v>1839</v>
      </c>
      <c r="BN15" s="41" t="s">
        <v>3830</v>
      </c>
      <c r="BO15" s="138" t="s">
        <v>4</v>
      </c>
      <c r="BP15" s="41">
        <v>8.6999999999999993</v>
      </c>
      <c r="BQ15" s="41">
        <v>9.5</v>
      </c>
      <c r="BR15" s="41">
        <v>8.9</v>
      </c>
      <c r="BS15" s="41">
        <v>8.4</v>
      </c>
      <c r="BT15" s="41">
        <v>8</v>
      </c>
      <c r="BU15" s="41">
        <v>8.3000000000000007</v>
      </c>
      <c r="BV15" s="41">
        <v>8.6</v>
      </c>
      <c r="BW15" s="41">
        <v>8.5</v>
      </c>
      <c r="BX15" s="41">
        <v>8.8000000000000007</v>
      </c>
      <c r="BY15" s="41">
        <v>8.6</v>
      </c>
      <c r="BZ15" s="41">
        <v>1471</v>
      </c>
      <c r="CA15" s="41">
        <v>1613</v>
      </c>
      <c r="CB15" s="41">
        <v>1506</v>
      </c>
      <c r="CC15" s="41">
        <v>1410</v>
      </c>
      <c r="CD15" s="41">
        <v>1339</v>
      </c>
      <c r="CE15" s="41">
        <v>1392</v>
      </c>
      <c r="CF15" s="41">
        <v>1445</v>
      </c>
      <c r="CG15" s="41">
        <v>1428</v>
      </c>
      <c r="CH15" s="41">
        <v>1481</v>
      </c>
      <c r="CI15" s="41">
        <v>1445</v>
      </c>
      <c r="CJ15" s="41" t="s">
        <v>3831</v>
      </c>
      <c r="CK15" s="138" t="s">
        <v>4</v>
      </c>
      <c r="CL15" s="41">
        <v>7.2</v>
      </c>
      <c r="CM15" s="41">
        <v>8</v>
      </c>
      <c r="CN15" s="41">
        <v>7.6</v>
      </c>
      <c r="CO15" s="41">
        <v>7.5</v>
      </c>
      <c r="CP15" s="41">
        <v>7.1</v>
      </c>
      <c r="CQ15" s="41">
        <v>7.4</v>
      </c>
      <c r="CR15" s="41">
        <v>7.7</v>
      </c>
      <c r="CS15" s="41">
        <v>7.6</v>
      </c>
      <c r="CT15" s="41">
        <v>7.9</v>
      </c>
      <c r="CU15" s="41">
        <v>7.3</v>
      </c>
      <c r="CV15" s="41">
        <v>1180</v>
      </c>
      <c r="CW15" s="41">
        <v>1322</v>
      </c>
      <c r="CX15" s="41">
        <v>1257</v>
      </c>
      <c r="CY15" s="41">
        <v>1239</v>
      </c>
      <c r="CZ15" s="41">
        <v>1168</v>
      </c>
      <c r="DA15" s="41">
        <v>1221</v>
      </c>
      <c r="DB15" s="41">
        <v>1274</v>
      </c>
      <c r="DC15" s="41">
        <v>1257</v>
      </c>
      <c r="DD15" s="41">
        <v>1310</v>
      </c>
      <c r="DE15" s="41">
        <v>1204</v>
      </c>
      <c r="DF15" s="191" t="s">
        <v>3832</v>
      </c>
      <c r="DG15" s="192" t="s">
        <v>4</v>
      </c>
    </row>
    <row r="16" spans="1:133" ht="27" customHeight="1">
      <c r="A16" s="182" t="s">
        <v>3272</v>
      </c>
      <c r="B16" s="41" t="s">
        <v>4</v>
      </c>
      <c r="C16" s="41" t="s">
        <v>4</v>
      </c>
      <c r="D16" s="41" t="s">
        <v>4</v>
      </c>
      <c r="E16" s="41" t="s">
        <v>4</v>
      </c>
      <c r="F16" s="41" t="s">
        <v>4</v>
      </c>
      <c r="G16" s="41" t="s">
        <v>4</v>
      </c>
      <c r="H16" s="41" t="s">
        <v>4</v>
      </c>
      <c r="I16" s="41" t="s">
        <v>4</v>
      </c>
      <c r="J16" s="41" t="s">
        <v>4</v>
      </c>
      <c r="K16" s="41" t="s">
        <v>4</v>
      </c>
      <c r="L16" s="41" t="s">
        <v>4</v>
      </c>
      <c r="M16" s="41" t="s">
        <v>4</v>
      </c>
      <c r="N16" s="41" t="s">
        <v>4</v>
      </c>
      <c r="O16" s="41" t="s">
        <v>4</v>
      </c>
      <c r="P16" s="41" t="s">
        <v>4</v>
      </c>
      <c r="Q16" s="41" t="s">
        <v>4</v>
      </c>
      <c r="R16" s="41" t="s">
        <v>4</v>
      </c>
      <c r="S16" s="41" t="s">
        <v>4</v>
      </c>
      <c r="T16" s="41" t="s">
        <v>4</v>
      </c>
      <c r="U16" s="41" t="s">
        <v>4</v>
      </c>
      <c r="V16" s="41" t="s">
        <v>4</v>
      </c>
      <c r="W16" s="138" t="s">
        <v>4</v>
      </c>
      <c r="X16" s="41">
        <v>11.4</v>
      </c>
      <c r="Y16" s="41">
        <v>12.2</v>
      </c>
      <c r="Z16" s="41">
        <v>11.6</v>
      </c>
      <c r="AA16" s="41">
        <v>11.3</v>
      </c>
      <c r="AB16" s="41">
        <v>10.9</v>
      </c>
      <c r="AC16" s="41">
        <v>11.2</v>
      </c>
      <c r="AD16" s="41">
        <v>11.5</v>
      </c>
      <c r="AE16" s="41">
        <v>11.4</v>
      </c>
      <c r="AF16" s="41">
        <v>11.7</v>
      </c>
      <c r="AG16" s="41">
        <v>11.5</v>
      </c>
      <c r="AH16" s="41">
        <v>1979</v>
      </c>
      <c r="AI16" s="41">
        <v>2121</v>
      </c>
      <c r="AJ16" s="41">
        <v>2014</v>
      </c>
      <c r="AK16" s="41">
        <v>1961</v>
      </c>
      <c r="AL16" s="41">
        <v>1890</v>
      </c>
      <c r="AM16" s="41">
        <v>1943</v>
      </c>
      <c r="AN16" s="41">
        <v>1996</v>
      </c>
      <c r="AO16" s="41">
        <v>1979</v>
      </c>
      <c r="AP16" s="41">
        <v>2032</v>
      </c>
      <c r="AQ16" s="41">
        <v>1996</v>
      </c>
      <c r="AR16" s="41" t="s">
        <v>3822</v>
      </c>
      <c r="AS16" s="140" t="s">
        <v>4</v>
      </c>
      <c r="AT16" s="41">
        <v>10.4</v>
      </c>
      <c r="AU16" s="41">
        <v>11.4</v>
      </c>
      <c r="AV16" s="41">
        <v>10.6</v>
      </c>
      <c r="AW16" s="41">
        <v>10.5</v>
      </c>
      <c r="AX16" s="41">
        <v>10.1</v>
      </c>
      <c r="AY16" s="41">
        <v>10.4</v>
      </c>
      <c r="AZ16" s="41">
        <v>10.7</v>
      </c>
      <c r="BA16" s="41">
        <v>10.6</v>
      </c>
      <c r="BB16" s="41">
        <v>10.9</v>
      </c>
      <c r="BC16" s="41">
        <v>10.7</v>
      </c>
      <c r="BD16" s="41">
        <v>1787</v>
      </c>
      <c r="BE16" s="41">
        <v>1964</v>
      </c>
      <c r="BF16" s="41">
        <v>1822</v>
      </c>
      <c r="BG16" s="41">
        <v>1804</v>
      </c>
      <c r="BH16" s="41">
        <v>1733</v>
      </c>
      <c r="BI16" s="41">
        <v>1786</v>
      </c>
      <c r="BJ16" s="41">
        <v>1839</v>
      </c>
      <c r="BK16" s="41">
        <v>1822</v>
      </c>
      <c r="BL16" s="41">
        <v>1875</v>
      </c>
      <c r="BM16" s="41">
        <v>1839</v>
      </c>
      <c r="BN16" s="41" t="s">
        <v>3823</v>
      </c>
      <c r="BO16" s="138" t="s">
        <v>4</v>
      </c>
      <c r="BP16" s="41">
        <v>8.6999999999999993</v>
      </c>
      <c r="BQ16" s="41">
        <v>9.5</v>
      </c>
      <c r="BR16" s="41">
        <v>8.9</v>
      </c>
      <c r="BS16" s="41">
        <v>8.4</v>
      </c>
      <c r="BT16" s="41">
        <v>8</v>
      </c>
      <c r="BU16" s="41">
        <v>8.3000000000000007</v>
      </c>
      <c r="BV16" s="41">
        <v>8.6</v>
      </c>
      <c r="BW16" s="41">
        <v>8.5</v>
      </c>
      <c r="BX16" s="41">
        <v>8.8000000000000007</v>
      </c>
      <c r="BY16" s="41">
        <v>8.6</v>
      </c>
      <c r="BZ16" s="41">
        <v>1471</v>
      </c>
      <c r="CA16" s="41">
        <v>1613</v>
      </c>
      <c r="CB16" s="41">
        <v>1506</v>
      </c>
      <c r="CC16" s="41">
        <v>1410</v>
      </c>
      <c r="CD16" s="41">
        <v>1339</v>
      </c>
      <c r="CE16" s="41">
        <v>1392</v>
      </c>
      <c r="CF16" s="41">
        <v>1445</v>
      </c>
      <c r="CG16" s="41">
        <v>1428</v>
      </c>
      <c r="CH16" s="41">
        <v>1481</v>
      </c>
      <c r="CI16" s="41">
        <v>1445</v>
      </c>
      <c r="CJ16" s="41" t="s">
        <v>3728</v>
      </c>
      <c r="CK16" s="138" t="s">
        <v>4</v>
      </c>
      <c r="CL16" s="41">
        <v>7.2</v>
      </c>
      <c r="CM16" s="41">
        <v>8</v>
      </c>
      <c r="CN16" s="41">
        <v>7.6</v>
      </c>
      <c r="CO16" s="41">
        <v>7.5</v>
      </c>
      <c r="CP16" s="41">
        <v>7.1</v>
      </c>
      <c r="CQ16" s="41">
        <v>7.4</v>
      </c>
      <c r="CR16" s="41">
        <v>7.7</v>
      </c>
      <c r="CS16" s="41">
        <v>7.6</v>
      </c>
      <c r="CT16" s="41">
        <v>7.9</v>
      </c>
      <c r="CU16" s="41">
        <v>7.3</v>
      </c>
      <c r="CV16" s="41">
        <v>1180</v>
      </c>
      <c r="CW16" s="41">
        <v>1322</v>
      </c>
      <c r="CX16" s="41">
        <v>1257</v>
      </c>
      <c r="CY16" s="41">
        <v>1239</v>
      </c>
      <c r="CZ16" s="41">
        <v>1168</v>
      </c>
      <c r="DA16" s="41">
        <v>1221</v>
      </c>
      <c r="DB16" s="41">
        <v>1274</v>
      </c>
      <c r="DC16" s="41">
        <v>1257</v>
      </c>
      <c r="DD16" s="41">
        <v>1310</v>
      </c>
      <c r="DE16" s="41">
        <v>1204</v>
      </c>
      <c r="DF16" s="191" t="s">
        <v>3825</v>
      </c>
      <c r="DG16" s="192" t="s">
        <v>4</v>
      </c>
    </row>
    <row r="17" spans="1:113" ht="27" customHeight="1">
      <c r="A17" s="182" t="s">
        <v>3273</v>
      </c>
      <c r="B17" s="41" t="s">
        <v>4</v>
      </c>
      <c r="C17" s="41" t="s">
        <v>4</v>
      </c>
      <c r="D17" s="41" t="s">
        <v>4</v>
      </c>
      <c r="E17" s="41" t="s">
        <v>4</v>
      </c>
      <c r="F17" s="41" t="s">
        <v>4</v>
      </c>
      <c r="G17" s="41" t="s">
        <v>4</v>
      </c>
      <c r="H17" s="41" t="s">
        <v>4</v>
      </c>
      <c r="I17" s="41" t="s">
        <v>4</v>
      </c>
      <c r="J17" s="41" t="s">
        <v>4</v>
      </c>
      <c r="K17" s="41" t="s">
        <v>4</v>
      </c>
      <c r="L17" s="41" t="s">
        <v>4</v>
      </c>
      <c r="M17" s="41" t="s">
        <v>4</v>
      </c>
      <c r="N17" s="41" t="s">
        <v>4</v>
      </c>
      <c r="O17" s="41" t="s">
        <v>4</v>
      </c>
      <c r="P17" s="41" t="s">
        <v>4</v>
      </c>
      <c r="Q17" s="41" t="s">
        <v>4</v>
      </c>
      <c r="R17" s="41" t="s">
        <v>4</v>
      </c>
      <c r="S17" s="41" t="s">
        <v>4</v>
      </c>
      <c r="T17" s="41" t="s">
        <v>4</v>
      </c>
      <c r="U17" s="41" t="s">
        <v>4</v>
      </c>
      <c r="V17" s="41" t="s">
        <v>4</v>
      </c>
      <c r="W17" s="138" t="s">
        <v>4</v>
      </c>
      <c r="X17" s="41">
        <v>11.4</v>
      </c>
      <c r="Y17" s="41">
        <v>12.2</v>
      </c>
      <c r="Z17" s="41">
        <v>11.6</v>
      </c>
      <c r="AA17" s="41">
        <v>11.3</v>
      </c>
      <c r="AB17" s="41">
        <v>10.9</v>
      </c>
      <c r="AC17" s="41">
        <v>11.2</v>
      </c>
      <c r="AD17" s="41">
        <v>11.5</v>
      </c>
      <c r="AE17" s="41">
        <v>11.4</v>
      </c>
      <c r="AF17" s="41">
        <v>11.7</v>
      </c>
      <c r="AG17" s="41">
        <v>11.5</v>
      </c>
      <c r="AH17" s="41">
        <v>1979</v>
      </c>
      <c r="AI17" s="41">
        <v>2121</v>
      </c>
      <c r="AJ17" s="41">
        <v>2014</v>
      </c>
      <c r="AK17" s="41">
        <v>1961</v>
      </c>
      <c r="AL17" s="41">
        <v>1890</v>
      </c>
      <c r="AM17" s="41">
        <v>1943</v>
      </c>
      <c r="AN17" s="41">
        <v>1996</v>
      </c>
      <c r="AO17" s="41">
        <v>1979</v>
      </c>
      <c r="AP17" s="41">
        <v>2032</v>
      </c>
      <c r="AQ17" s="41">
        <v>1996</v>
      </c>
      <c r="AR17" s="41" t="s">
        <v>3822</v>
      </c>
      <c r="AS17" s="140" t="s">
        <v>4</v>
      </c>
      <c r="AT17" s="41">
        <v>10.4</v>
      </c>
      <c r="AU17" s="41">
        <v>11.4</v>
      </c>
      <c r="AV17" s="41">
        <v>10.6</v>
      </c>
      <c r="AW17" s="41">
        <v>10.5</v>
      </c>
      <c r="AX17" s="41">
        <v>10.1</v>
      </c>
      <c r="AY17" s="41">
        <v>10.4</v>
      </c>
      <c r="AZ17" s="41">
        <v>10.7</v>
      </c>
      <c r="BA17" s="41">
        <v>10.6</v>
      </c>
      <c r="BB17" s="41">
        <v>10.9</v>
      </c>
      <c r="BC17" s="41">
        <v>10.7</v>
      </c>
      <c r="BD17" s="41">
        <v>1787</v>
      </c>
      <c r="BE17" s="41">
        <v>1964</v>
      </c>
      <c r="BF17" s="41">
        <v>1822</v>
      </c>
      <c r="BG17" s="41">
        <v>1804</v>
      </c>
      <c r="BH17" s="41">
        <v>1733</v>
      </c>
      <c r="BI17" s="41">
        <v>1786</v>
      </c>
      <c r="BJ17" s="41">
        <v>1839</v>
      </c>
      <c r="BK17" s="41">
        <v>1822</v>
      </c>
      <c r="BL17" s="41">
        <v>1875</v>
      </c>
      <c r="BM17" s="41">
        <v>1839</v>
      </c>
      <c r="BN17" s="41" t="s">
        <v>3823</v>
      </c>
      <c r="BO17" s="138" t="s">
        <v>4</v>
      </c>
      <c r="BP17" s="41">
        <v>8.6999999999999993</v>
      </c>
      <c r="BQ17" s="41">
        <v>9.5</v>
      </c>
      <c r="BR17" s="41">
        <v>8.9</v>
      </c>
      <c r="BS17" s="41">
        <v>8.4</v>
      </c>
      <c r="BT17" s="41">
        <v>8</v>
      </c>
      <c r="BU17" s="41">
        <v>8.3000000000000007</v>
      </c>
      <c r="BV17" s="41">
        <v>8.6</v>
      </c>
      <c r="BW17" s="41">
        <v>8.5</v>
      </c>
      <c r="BX17" s="41">
        <v>8.8000000000000007</v>
      </c>
      <c r="BY17" s="41">
        <v>8.6</v>
      </c>
      <c r="BZ17" s="41">
        <v>1471</v>
      </c>
      <c r="CA17" s="41">
        <v>1613</v>
      </c>
      <c r="CB17" s="41">
        <v>1506</v>
      </c>
      <c r="CC17" s="41">
        <v>1410</v>
      </c>
      <c r="CD17" s="41">
        <v>1339</v>
      </c>
      <c r="CE17" s="41">
        <v>1392</v>
      </c>
      <c r="CF17" s="41">
        <v>1445</v>
      </c>
      <c r="CG17" s="41">
        <v>1428</v>
      </c>
      <c r="CH17" s="41">
        <v>1481</v>
      </c>
      <c r="CI17" s="41">
        <v>1445</v>
      </c>
      <c r="CJ17" s="41" t="s">
        <v>3728</v>
      </c>
      <c r="CK17" s="138" t="s">
        <v>4</v>
      </c>
      <c r="CL17" s="41">
        <v>7.2</v>
      </c>
      <c r="CM17" s="41">
        <v>8</v>
      </c>
      <c r="CN17" s="41">
        <v>7.6</v>
      </c>
      <c r="CO17" s="41">
        <v>7.5</v>
      </c>
      <c r="CP17" s="41">
        <v>7.1</v>
      </c>
      <c r="CQ17" s="41">
        <v>7.4</v>
      </c>
      <c r="CR17" s="41">
        <v>7.7</v>
      </c>
      <c r="CS17" s="41">
        <v>7.6</v>
      </c>
      <c r="CT17" s="41">
        <v>7.9</v>
      </c>
      <c r="CU17" s="41">
        <v>7.3</v>
      </c>
      <c r="CV17" s="41">
        <v>1180</v>
      </c>
      <c r="CW17" s="41">
        <v>1322</v>
      </c>
      <c r="CX17" s="41">
        <v>1257</v>
      </c>
      <c r="CY17" s="41">
        <v>1239</v>
      </c>
      <c r="CZ17" s="41">
        <v>1168</v>
      </c>
      <c r="DA17" s="41">
        <v>1221</v>
      </c>
      <c r="DB17" s="41">
        <v>1274</v>
      </c>
      <c r="DC17" s="41">
        <v>1257</v>
      </c>
      <c r="DD17" s="41">
        <v>1310</v>
      </c>
      <c r="DE17" s="41">
        <v>1204</v>
      </c>
      <c r="DF17" s="191" t="s">
        <v>3825</v>
      </c>
      <c r="DG17" s="192" t="s">
        <v>4</v>
      </c>
    </row>
    <row r="18" spans="1:113" ht="27" customHeight="1">
      <c r="A18" s="182" t="s">
        <v>3274</v>
      </c>
      <c r="B18" s="41" t="s">
        <v>4</v>
      </c>
      <c r="C18" s="41" t="s">
        <v>4</v>
      </c>
      <c r="D18" s="41" t="s">
        <v>4</v>
      </c>
      <c r="E18" s="41" t="s">
        <v>4</v>
      </c>
      <c r="F18" s="41" t="s">
        <v>4</v>
      </c>
      <c r="G18" s="41" t="s">
        <v>4</v>
      </c>
      <c r="H18" s="41" t="s">
        <v>4</v>
      </c>
      <c r="I18" s="41" t="s">
        <v>4</v>
      </c>
      <c r="J18" s="41" t="s">
        <v>4</v>
      </c>
      <c r="K18" s="41" t="s">
        <v>4</v>
      </c>
      <c r="L18" s="41" t="s">
        <v>4</v>
      </c>
      <c r="M18" s="41" t="s">
        <v>4</v>
      </c>
      <c r="N18" s="41" t="s">
        <v>4</v>
      </c>
      <c r="O18" s="41" t="s">
        <v>4</v>
      </c>
      <c r="P18" s="41" t="s">
        <v>4</v>
      </c>
      <c r="Q18" s="41" t="s">
        <v>4</v>
      </c>
      <c r="R18" s="41" t="s">
        <v>4</v>
      </c>
      <c r="S18" s="41" t="s">
        <v>4</v>
      </c>
      <c r="T18" s="41" t="s">
        <v>4</v>
      </c>
      <c r="U18" s="41" t="s">
        <v>4</v>
      </c>
      <c r="V18" s="41" t="s">
        <v>4</v>
      </c>
      <c r="W18" s="138" t="s">
        <v>4</v>
      </c>
      <c r="X18" s="41">
        <v>11.4</v>
      </c>
      <c r="Y18" s="41">
        <v>12.2</v>
      </c>
      <c r="Z18" s="41">
        <v>11.6</v>
      </c>
      <c r="AA18" s="41">
        <v>11.3</v>
      </c>
      <c r="AB18" s="41">
        <v>10.9</v>
      </c>
      <c r="AC18" s="41">
        <v>11.2</v>
      </c>
      <c r="AD18" s="41">
        <v>11.5</v>
      </c>
      <c r="AE18" s="41">
        <v>11.4</v>
      </c>
      <c r="AF18" s="41">
        <v>11.7</v>
      </c>
      <c r="AG18" s="41">
        <v>11.5</v>
      </c>
      <c r="AH18" s="41">
        <v>1979</v>
      </c>
      <c r="AI18" s="41">
        <v>2121</v>
      </c>
      <c r="AJ18" s="41">
        <v>2014</v>
      </c>
      <c r="AK18" s="41">
        <v>1961</v>
      </c>
      <c r="AL18" s="41">
        <v>1890</v>
      </c>
      <c r="AM18" s="41">
        <v>1943</v>
      </c>
      <c r="AN18" s="41">
        <v>1996</v>
      </c>
      <c r="AO18" s="41">
        <v>1979</v>
      </c>
      <c r="AP18" s="41">
        <v>2032</v>
      </c>
      <c r="AQ18" s="41">
        <v>1996</v>
      </c>
      <c r="AR18" s="41" t="s">
        <v>3822</v>
      </c>
      <c r="AS18" s="140" t="s">
        <v>4</v>
      </c>
      <c r="AT18" s="41">
        <v>10.4</v>
      </c>
      <c r="AU18" s="41">
        <v>11.4</v>
      </c>
      <c r="AV18" s="41">
        <v>10.6</v>
      </c>
      <c r="AW18" s="41">
        <v>10.5</v>
      </c>
      <c r="AX18" s="41">
        <v>10.1</v>
      </c>
      <c r="AY18" s="41">
        <v>10.4</v>
      </c>
      <c r="AZ18" s="41">
        <v>10.7</v>
      </c>
      <c r="BA18" s="41">
        <v>10.6</v>
      </c>
      <c r="BB18" s="41">
        <v>10.9</v>
      </c>
      <c r="BC18" s="41">
        <v>10.7</v>
      </c>
      <c r="BD18" s="41">
        <v>1787</v>
      </c>
      <c r="BE18" s="41">
        <v>1964</v>
      </c>
      <c r="BF18" s="41">
        <v>1822</v>
      </c>
      <c r="BG18" s="41">
        <v>1804</v>
      </c>
      <c r="BH18" s="41">
        <v>1733</v>
      </c>
      <c r="BI18" s="41">
        <v>1786</v>
      </c>
      <c r="BJ18" s="41">
        <v>1839</v>
      </c>
      <c r="BK18" s="41">
        <v>1822</v>
      </c>
      <c r="BL18" s="41">
        <v>1875</v>
      </c>
      <c r="BM18" s="41">
        <v>1839</v>
      </c>
      <c r="BN18" s="41" t="s">
        <v>3823</v>
      </c>
      <c r="BO18" s="138" t="s">
        <v>4</v>
      </c>
      <c r="BP18" s="41">
        <v>8.6999999999999993</v>
      </c>
      <c r="BQ18" s="41">
        <v>9.5</v>
      </c>
      <c r="BR18" s="41">
        <v>8.9</v>
      </c>
      <c r="BS18" s="41">
        <v>8.4</v>
      </c>
      <c r="BT18" s="41">
        <v>8</v>
      </c>
      <c r="BU18" s="41">
        <v>8.3000000000000007</v>
      </c>
      <c r="BV18" s="41">
        <v>8.6</v>
      </c>
      <c r="BW18" s="41">
        <v>8.5</v>
      </c>
      <c r="BX18" s="41">
        <v>8.8000000000000007</v>
      </c>
      <c r="BY18" s="41">
        <v>8.6</v>
      </c>
      <c r="BZ18" s="41">
        <v>1471</v>
      </c>
      <c r="CA18" s="41">
        <v>1613</v>
      </c>
      <c r="CB18" s="41">
        <v>1506</v>
      </c>
      <c r="CC18" s="41">
        <v>1410</v>
      </c>
      <c r="CD18" s="41">
        <v>1339</v>
      </c>
      <c r="CE18" s="41">
        <v>1392</v>
      </c>
      <c r="CF18" s="41">
        <v>1445</v>
      </c>
      <c r="CG18" s="41">
        <v>1428</v>
      </c>
      <c r="CH18" s="41">
        <v>1481</v>
      </c>
      <c r="CI18" s="41">
        <v>1445</v>
      </c>
      <c r="CJ18" s="41" t="s">
        <v>3728</v>
      </c>
      <c r="CK18" s="138" t="s">
        <v>4</v>
      </c>
      <c r="CL18" s="41">
        <v>7.2</v>
      </c>
      <c r="CM18" s="41">
        <v>8</v>
      </c>
      <c r="CN18" s="41">
        <v>7.6</v>
      </c>
      <c r="CO18" s="41">
        <v>7.5</v>
      </c>
      <c r="CP18" s="41">
        <v>7.1</v>
      </c>
      <c r="CQ18" s="41">
        <v>7.4</v>
      </c>
      <c r="CR18" s="41">
        <v>7.7</v>
      </c>
      <c r="CS18" s="41">
        <v>7.6</v>
      </c>
      <c r="CT18" s="41">
        <v>7.9</v>
      </c>
      <c r="CU18" s="41">
        <v>7.3</v>
      </c>
      <c r="CV18" s="41">
        <v>1180</v>
      </c>
      <c r="CW18" s="41">
        <v>1322</v>
      </c>
      <c r="CX18" s="41">
        <v>1257</v>
      </c>
      <c r="CY18" s="41">
        <v>1239</v>
      </c>
      <c r="CZ18" s="41">
        <v>1168</v>
      </c>
      <c r="DA18" s="41">
        <v>1221</v>
      </c>
      <c r="DB18" s="41">
        <v>1274</v>
      </c>
      <c r="DC18" s="41">
        <v>1257</v>
      </c>
      <c r="DD18" s="41">
        <v>1310</v>
      </c>
      <c r="DE18" s="41">
        <v>1204</v>
      </c>
      <c r="DF18" s="191" t="s">
        <v>3825</v>
      </c>
      <c r="DG18" s="192" t="s">
        <v>4</v>
      </c>
      <c r="DI18" s="194"/>
    </row>
    <row r="19" spans="1:113" ht="27" customHeight="1">
      <c r="A19" s="182" t="s">
        <v>3275</v>
      </c>
      <c r="B19" s="41" t="s">
        <v>4</v>
      </c>
      <c r="C19" s="41" t="s">
        <v>4</v>
      </c>
      <c r="D19" s="41" t="s">
        <v>4</v>
      </c>
      <c r="E19" s="41" t="s">
        <v>4</v>
      </c>
      <c r="F19" s="41" t="s">
        <v>4</v>
      </c>
      <c r="G19" s="41" t="s">
        <v>4</v>
      </c>
      <c r="H19" s="41" t="s">
        <v>4</v>
      </c>
      <c r="I19" s="41" t="s">
        <v>4</v>
      </c>
      <c r="J19" s="41" t="s">
        <v>4</v>
      </c>
      <c r="K19" s="41" t="s">
        <v>4</v>
      </c>
      <c r="L19" s="41" t="s">
        <v>4</v>
      </c>
      <c r="M19" s="41" t="s">
        <v>4</v>
      </c>
      <c r="N19" s="41" t="s">
        <v>4</v>
      </c>
      <c r="O19" s="41" t="s">
        <v>4</v>
      </c>
      <c r="P19" s="41" t="s">
        <v>4</v>
      </c>
      <c r="Q19" s="41" t="s">
        <v>4</v>
      </c>
      <c r="R19" s="41" t="s">
        <v>4</v>
      </c>
      <c r="S19" s="41" t="s">
        <v>4</v>
      </c>
      <c r="T19" s="41" t="s">
        <v>4</v>
      </c>
      <c r="U19" s="41" t="s">
        <v>4</v>
      </c>
      <c r="V19" s="41" t="s">
        <v>4</v>
      </c>
      <c r="W19" s="138" t="s">
        <v>4</v>
      </c>
      <c r="X19" s="41">
        <v>11.4</v>
      </c>
      <c r="Y19" s="41">
        <v>12.2</v>
      </c>
      <c r="Z19" s="41">
        <v>11.6</v>
      </c>
      <c r="AA19" s="41">
        <v>11.3</v>
      </c>
      <c r="AB19" s="41">
        <v>10.9</v>
      </c>
      <c r="AC19" s="41">
        <v>11.2</v>
      </c>
      <c r="AD19" s="41">
        <v>11.5</v>
      </c>
      <c r="AE19" s="41">
        <v>11.4</v>
      </c>
      <c r="AF19" s="41">
        <v>11.7</v>
      </c>
      <c r="AG19" s="41">
        <v>11.5</v>
      </c>
      <c r="AH19" s="41">
        <v>1979</v>
      </c>
      <c r="AI19" s="41">
        <v>2121</v>
      </c>
      <c r="AJ19" s="41">
        <v>2014</v>
      </c>
      <c r="AK19" s="41">
        <v>1961</v>
      </c>
      <c r="AL19" s="41">
        <v>1890</v>
      </c>
      <c r="AM19" s="41">
        <v>1943</v>
      </c>
      <c r="AN19" s="41">
        <v>1996</v>
      </c>
      <c r="AO19" s="41">
        <v>1979</v>
      </c>
      <c r="AP19" s="41">
        <v>2032</v>
      </c>
      <c r="AQ19" s="41">
        <v>1996</v>
      </c>
      <c r="AR19" s="41" t="s">
        <v>3822</v>
      </c>
      <c r="AS19" s="140" t="s">
        <v>4</v>
      </c>
      <c r="AT19" s="41">
        <v>10.4</v>
      </c>
      <c r="AU19" s="41">
        <v>11.4</v>
      </c>
      <c r="AV19" s="41">
        <v>10.6</v>
      </c>
      <c r="AW19" s="41">
        <v>10.5</v>
      </c>
      <c r="AX19" s="41">
        <v>10.1</v>
      </c>
      <c r="AY19" s="41">
        <v>10.4</v>
      </c>
      <c r="AZ19" s="41">
        <v>10.7</v>
      </c>
      <c r="BA19" s="41">
        <v>10.6</v>
      </c>
      <c r="BB19" s="41">
        <v>10.9</v>
      </c>
      <c r="BC19" s="41">
        <v>10.7</v>
      </c>
      <c r="BD19" s="41">
        <v>1787</v>
      </c>
      <c r="BE19" s="41">
        <v>1964</v>
      </c>
      <c r="BF19" s="41">
        <v>1822</v>
      </c>
      <c r="BG19" s="41">
        <v>1804</v>
      </c>
      <c r="BH19" s="41">
        <v>1733</v>
      </c>
      <c r="BI19" s="41">
        <v>1786</v>
      </c>
      <c r="BJ19" s="41">
        <v>1839</v>
      </c>
      <c r="BK19" s="41">
        <v>1822</v>
      </c>
      <c r="BL19" s="41">
        <v>1875</v>
      </c>
      <c r="BM19" s="41">
        <v>1839</v>
      </c>
      <c r="BN19" s="41" t="s">
        <v>3823</v>
      </c>
      <c r="BO19" s="138" t="s">
        <v>4</v>
      </c>
      <c r="BP19" s="41">
        <v>8.6999999999999993</v>
      </c>
      <c r="BQ19" s="41">
        <v>9.5</v>
      </c>
      <c r="BR19" s="41">
        <v>8.9</v>
      </c>
      <c r="BS19" s="41">
        <v>8.4</v>
      </c>
      <c r="BT19" s="41">
        <v>8</v>
      </c>
      <c r="BU19" s="41">
        <v>8.3000000000000007</v>
      </c>
      <c r="BV19" s="41">
        <v>8.6</v>
      </c>
      <c r="BW19" s="41">
        <v>8.5</v>
      </c>
      <c r="BX19" s="41">
        <v>8.8000000000000007</v>
      </c>
      <c r="BY19" s="41">
        <v>8.6</v>
      </c>
      <c r="BZ19" s="41">
        <v>1471</v>
      </c>
      <c r="CA19" s="41">
        <v>1613</v>
      </c>
      <c r="CB19" s="41">
        <v>1506</v>
      </c>
      <c r="CC19" s="41">
        <v>1410</v>
      </c>
      <c r="CD19" s="41">
        <v>1339</v>
      </c>
      <c r="CE19" s="41">
        <v>1392</v>
      </c>
      <c r="CF19" s="41">
        <v>1445</v>
      </c>
      <c r="CG19" s="41">
        <v>1428</v>
      </c>
      <c r="CH19" s="41">
        <v>1481</v>
      </c>
      <c r="CI19" s="41">
        <v>1445</v>
      </c>
      <c r="CJ19" s="41" t="s">
        <v>3728</v>
      </c>
      <c r="CK19" s="138" t="s">
        <v>4</v>
      </c>
      <c r="CL19" s="41">
        <v>7.2</v>
      </c>
      <c r="CM19" s="41">
        <v>8</v>
      </c>
      <c r="CN19" s="41">
        <v>7.6</v>
      </c>
      <c r="CO19" s="41">
        <v>7.5</v>
      </c>
      <c r="CP19" s="41">
        <v>7.1</v>
      </c>
      <c r="CQ19" s="41">
        <v>7.4</v>
      </c>
      <c r="CR19" s="41">
        <v>7.7</v>
      </c>
      <c r="CS19" s="41">
        <v>7.6</v>
      </c>
      <c r="CT19" s="41">
        <v>7.9</v>
      </c>
      <c r="CU19" s="41">
        <v>7.3</v>
      </c>
      <c r="CV19" s="41">
        <v>1180</v>
      </c>
      <c r="CW19" s="41">
        <v>1322</v>
      </c>
      <c r="CX19" s="41">
        <v>1257</v>
      </c>
      <c r="CY19" s="41">
        <v>1239</v>
      </c>
      <c r="CZ19" s="41">
        <v>1168</v>
      </c>
      <c r="DA19" s="41">
        <v>1221</v>
      </c>
      <c r="DB19" s="41">
        <v>1274</v>
      </c>
      <c r="DC19" s="41">
        <v>1257</v>
      </c>
      <c r="DD19" s="41">
        <v>1310</v>
      </c>
      <c r="DE19" s="41">
        <v>1204</v>
      </c>
      <c r="DF19" s="191" t="s">
        <v>3825</v>
      </c>
      <c r="DG19" s="192" t="s">
        <v>4</v>
      </c>
    </row>
    <row r="20" spans="1:113" ht="27" customHeight="1">
      <c r="A20" s="182" t="s">
        <v>3278</v>
      </c>
      <c r="B20" s="41" t="s">
        <v>4</v>
      </c>
      <c r="C20" s="41" t="s">
        <v>4</v>
      </c>
      <c r="D20" s="41" t="s">
        <v>4</v>
      </c>
      <c r="E20" s="41" t="s">
        <v>4</v>
      </c>
      <c r="F20" s="41" t="s">
        <v>4</v>
      </c>
      <c r="G20" s="41" t="s">
        <v>4</v>
      </c>
      <c r="H20" s="41" t="s">
        <v>4</v>
      </c>
      <c r="I20" s="41" t="s">
        <v>4</v>
      </c>
      <c r="J20" s="41" t="s">
        <v>4</v>
      </c>
      <c r="K20" s="41" t="s">
        <v>4</v>
      </c>
      <c r="L20" s="41" t="s">
        <v>4</v>
      </c>
      <c r="M20" s="41" t="s">
        <v>4</v>
      </c>
      <c r="N20" s="41" t="s">
        <v>4</v>
      </c>
      <c r="O20" s="41" t="s">
        <v>4</v>
      </c>
      <c r="P20" s="41" t="s">
        <v>4</v>
      </c>
      <c r="Q20" s="41" t="s">
        <v>4</v>
      </c>
      <c r="R20" s="41" t="s">
        <v>4</v>
      </c>
      <c r="S20" s="41" t="s">
        <v>4</v>
      </c>
      <c r="T20" s="41" t="s">
        <v>4</v>
      </c>
      <c r="U20" s="41" t="s">
        <v>4</v>
      </c>
      <c r="V20" s="41" t="s">
        <v>4</v>
      </c>
      <c r="W20" s="138" t="s">
        <v>4</v>
      </c>
      <c r="X20" s="41">
        <v>11.4</v>
      </c>
      <c r="Y20" s="41">
        <v>12.2</v>
      </c>
      <c r="Z20" s="41">
        <v>11.6</v>
      </c>
      <c r="AA20" s="41">
        <v>11.3</v>
      </c>
      <c r="AB20" s="41">
        <v>10.9</v>
      </c>
      <c r="AC20" s="41">
        <v>11.2</v>
      </c>
      <c r="AD20" s="41">
        <v>11.5</v>
      </c>
      <c r="AE20" s="41">
        <v>11.4</v>
      </c>
      <c r="AF20" s="41">
        <v>11.7</v>
      </c>
      <c r="AG20" s="41">
        <v>11.5</v>
      </c>
      <c r="AH20" s="41">
        <v>1979</v>
      </c>
      <c r="AI20" s="41">
        <v>2121</v>
      </c>
      <c r="AJ20" s="41">
        <v>2014</v>
      </c>
      <c r="AK20" s="41">
        <v>1961</v>
      </c>
      <c r="AL20" s="41">
        <v>1890</v>
      </c>
      <c r="AM20" s="41">
        <v>1943</v>
      </c>
      <c r="AN20" s="41">
        <v>1996</v>
      </c>
      <c r="AO20" s="41">
        <v>1979</v>
      </c>
      <c r="AP20" s="41">
        <v>2032</v>
      </c>
      <c r="AQ20" s="41">
        <v>1996</v>
      </c>
      <c r="AR20" s="41" t="s">
        <v>3833</v>
      </c>
      <c r="AS20" s="140" t="s">
        <v>4</v>
      </c>
      <c r="AT20" s="41">
        <v>10.4</v>
      </c>
      <c r="AU20" s="41">
        <v>11.4</v>
      </c>
      <c r="AV20" s="41">
        <v>10.6</v>
      </c>
      <c r="AW20" s="41">
        <v>10.5</v>
      </c>
      <c r="AX20" s="41">
        <v>10.1</v>
      </c>
      <c r="AY20" s="41">
        <v>10.4</v>
      </c>
      <c r="AZ20" s="41">
        <v>10.7</v>
      </c>
      <c r="BA20" s="41">
        <v>10.6</v>
      </c>
      <c r="BB20" s="41">
        <v>10.9</v>
      </c>
      <c r="BC20" s="41">
        <v>10.7</v>
      </c>
      <c r="BD20" s="41">
        <v>1787</v>
      </c>
      <c r="BE20" s="41">
        <v>1964</v>
      </c>
      <c r="BF20" s="41">
        <v>1822</v>
      </c>
      <c r="BG20" s="41">
        <v>1804</v>
      </c>
      <c r="BH20" s="41">
        <v>1733</v>
      </c>
      <c r="BI20" s="41">
        <v>1786</v>
      </c>
      <c r="BJ20" s="41">
        <v>1839</v>
      </c>
      <c r="BK20" s="41">
        <v>1822</v>
      </c>
      <c r="BL20" s="41">
        <v>1875</v>
      </c>
      <c r="BM20" s="41">
        <v>1839</v>
      </c>
      <c r="BN20" s="41" t="s">
        <v>3834</v>
      </c>
      <c r="BO20" s="138" t="s">
        <v>4</v>
      </c>
      <c r="BP20" s="41">
        <v>8.6999999999999993</v>
      </c>
      <c r="BQ20" s="41">
        <v>9.5</v>
      </c>
      <c r="BR20" s="41">
        <v>8.9</v>
      </c>
      <c r="BS20" s="41">
        <v>8.4</v>
      </c>
      <c r="BT20" s="41">
        <v>8</v>
      </c>
      <c r="BU20" s="41">
        <v>8.3000000000000007</v>
      </c>
      <c r="BV20" s="41">
        <v>8.6</v>
      </c>
      <c r="BW20" s="41">
        <v>8.5</v>
      </c>
      <c r="BX20" s="41">
        <v>8.8000000000000007</v>
      </c>
      <c r="BY20" s="41">
        <v>8.6</v>
      </c>
      <c r="BZ20" s="41">
        <v>1471</v>
      </c>
      <c r="CA20" s="41">
        <v>1613</v>
      </c>
      <c r="CB20" s="41">
        <v>1506</v>
      </c>
      <c r="CC20" s="41">
        <v>1410</v>
      </c>
      <c r="CD20" s="41">
        <v>1339</v>
      </c>
      <c r="CE20" s="41">
        <v>1392</v>
      </c>
      <c r="CF20" s="41">
        <v>1445</v>
      </c>
      <c r="CG20" s="41">
        <v>1428</v>
      </c>
      <c r="CH20" s="41">
        <v>1481</v>
      </c>
      <c r="CI20" s="41">
        <v>1445</v>
      </c>
      <c r="CJ20" s="41" t="s">
        <v>3835</v>
      </c>
      <c r="CK20" s="138" t="s">
        <v>4</v>
      </c>
      <c r="CL20" s="41">
        <v>7.2</v>
      </c>
      <c r="CM20" s="41">
        <v>8</v>
      </c>
      <c r="CN20" s="41">
        <v>7.6</v>
      </c>
      <c r="CO20" s="41">
        <v>7.5</v>
      </c>
      <c r="CP20" s="41">
        <v>7.1</v>
      </c>
      <c r="CQ20" s="41">
        <v>7.4</v>
      </c>
      <c r="CR20" s="41">
        <v>7.7</v>
      </c>
      <c r="CS20" s="41">
        <v>7.6</v>
      </c>
      <c r="CT20" s="41">
        <v>7.9</v>
      </c>
      <c r="CU20" s="41">
        <v>7.3</v>
      </c>
      <c r="CV20" s="41">
        <v>1180</v>
      </c>
      <c r="CW20" s="41">
        <v>1322</v>
      </c>
      <c r="CX20" s="41">
        <v>1257</v>
      </c>
      <c r="CY20" s="41">
        <v>1239</v>
      </c>
      <c r="CZ20" s="41">
        <v>1168</v>
      </c>
      <c r="DA20" s="41">
        <v>1221</v>
      </c>
      <c r="DB20" s="41">
        <v>1274</v>
      </c>
      <c r="DC20" s="41">
        <v>1257</v>
      </c>
      <c r="DD20" s="41">
        <v>1310</v>
      </c>
      <c r="DE20" s="41">
        <v>1204</v>
      </c>
      <c r="DF20" s="191" t="s">
        <v>3836</v>
      </c>
      <c r="DG20" s="192" t="s">
        <v>4</v>
      </c>
    </row>
    <row r="21" spans="1:113" ht="27" customHeight="1">
      <c r="A21" s="182" t="s">
        <v>3279</v>
      </c>
      <c r="B21" s="41" t="s">
        <v>4</v>
      </c>
      <c r="C21" s="41" t="s">
        <v>4</v>
      </c>
      <c r="D21" s="41" t="s">
        <v>4</v>
      </c>
      <c r="E21" s="41" t="s">
        <v>4</v>
      </c>
      <c r="F21" s="41" t="s">
        <v>4</v>
      </c>
      <c r="G21" s="41" t="s">
        <v>4</v>
      </c>
      <c r="H21" s="41" t="s">
        <v>4</v>
      </c>
      <c r="I21" s="41" t="s">
        <v>4</v>
      </c>
      <c r="J21" s="41" t="s">
        <v>4</v>
      </c>
      <c r="K21" s="41" t="s">
        <v>4</v>
      </c>
      <c r="L21" s="41" t="s">
        <v>4</v>
      </c>
      <c r="M21" s="41" t="s">
        <v>4</v>
      </c>
      <c r="N21" s="41" t="s">
        <v>4</v>
      </c>
      <c r="O21" s="41" t="s">
        <v>4</v>
      </c>
      <c r="P21" s="41" t="s">
        <v>4</v>
      </c>
      <c r="Q21" s="41" t="s">
        <v>4</v>
      </c>
      <c r="R21" s="41" t="s">
        <v>4</v>
      </c>
      <c r="S21" s="41" t="s">
        <v>4</v>
      </c>
      <c r="T21" s="41" t="s">
        <v>4</v>
      </c>
      <c r="U21" s="41" t="s">
        <v>4</v>
      </c>
      <c r="V21" s="41" t="s">
        <v>4</v>
      </c>
      <c r="W21" s="138" t="s">
        <v>4</v>
      </c>
      <c r="X21" s="41">
        <v>11.4</v>
      </c>
      <c r="Y21" s="41">
        <v>12.2</v>
      </c>
      <c r="Z21" s="41">
        <v>11.6</v>
      </c>
      <c r="AA21" s="41">
        <v>11.3</v>
      </c>
      <c r="AB21" s="41">
        <v>10.9</v>
      </c>
      <c r="AC21" s="41">
        <v>11.2</v>
      </c>
      <c r="AD21" s="41">
        <v>11.5</v>
      </c>
      <c r="AE21" s="41">
        <v>11.4</v>
      </c>
      <c r="AF21" s="41">
        <v>11.7</v>
      </c>
      <c r="AG21" s="41">
        <v>11.5</v>
      </c>
      <c r="AH21" s="41">
        <v>1979</v>
      </c>
      <c r="AI21" s="41">
        <v>2121</v>
      </c>
      <c r="AJ21" s="41">
        <v>2014</v>
      </c>
      <c r="AK21" s="41">
        <v>1961</v>
      </c>
      <c r="AL21" s="41">
        <v>1890</v>
      </c>
      <c r="AM21" s="41">
        <v>1943</v>
      </c>
      <c r="AN21" s="41">
        <v>1996</v>
      </c>
      <c r="AO21" s="41">
        <v>1979</v>
      </c>
      <c r="AP21" s="41">
        <v>2032</v>
      </c>
      <c r="AQ21" s="41">
        <v>1996</v>
      </c>
      <c r="AR21" s="41" t="s">
        <v>3829</v>
      </c>
      <c r="AS21" s="140" t="s">
        <v>4</v>
      </c>
      <c r="AT21" s="41">
        <v>10.4</v>
      </c>
      <c r="AU21" s="41">
        <v>11.4</v>
      </c>
      <c r="AV21" s="41">
        <v>10.6</v>
      </c>
      <c r="AW21" s="41">
        <v>10.5</v>
      </c>
      <c r="AX21" s="41">
        <v>10.1</v>
      </c>
      <c r="AY21" s="41">
        <v>10.4</v>
      </c>
      <c r="AZ21" s="41">
        <v>10.7</v>
      </c>
      <c r="BA21" s="41">
        <v>10.6</v>
      </c>
      <c r="BB21" s="41">
        <v>10.9</v>
      </c>
      <c r="BC21" s="41">
        <v>10.7</v>
      </c>
      <c r="BD21" s="41">
        <v>1787</v>
      </c>
      <c r="BE21" s="41">
        <v>1964</v>
      </c>
      <c r="BF21" s="41">
        <v>1822</v>
      </c>
      <c r="BG21" s="41">
        <v>1804</v>
      </c>
      <c r="BH21" s="41">
        <v>1733</v>
      </c>
      <c r="BI21" s="41">
        <v>1786</v>
      </c>
      <c r="BJ21" s="41">
        <v>1839</v>
      </c>
      <c r="BK21" s="41">
        <v>1822</v>
      </c>
      <c r="BL21" s="41">
        <v>1875</v>
      </c>
      <c r="BM21" s="41">
        <v>1839</v>
      </c>
      <c r="BN21" s="41" t="s">
        <v>3830</v>
      </c>
      <c r="BO21" s="138" t="s">
        <v>4</v>
      </c>
      <c r="BP21" s="41">
        <v>8.6999999999999993</v>
      </c>
      <c r="BQ21" s="41">
        <v>9.5</v>
      </c>
      <c r="BR21" s="41">
        <v>8.9</v>
      </c>
      <c r="BS21" s="41">
        <v>8.4</v>
      </c>
      <c r="BT21" s="41">
        <v>8</v>
      </c>
      <c r="BU21" s="41">
        <v>8.3000000000000007</v>
      </c>
      <c r="BV21" s="41">
        <v>8.6</v>
      </c>
      <c r="BW21" s="41">
        <v>8.5</v>
      </c>
      <c r="BX21" s="41">
        <v>8.8000000000000007</v>
      </c>
      <c r="BY21" s="41">
        <v>8.6</v>
      </c>
      <c r="BZ21" s="41">
        <v>1471</v>
      </c>
      <c r="CA21" s="41">
        <v>1613</v>
      </c>
      <c r="CB21" s="41">
        <v>1506</v>
      </c>
      <c r="CC21" s="41">
        <v>1410</v>
      </c>
      <c r="CD21" s="41">
        <v>1339</v>
      </c>
      <c r="CE21" s="41">
        <v>1392</v>
      </c>
      <c r="CF21" s="41">
        <v>1445</v>
      </c>
      <c r="CG21" s="41">
        <v>1428</v>
      </c>
      <c r="CH21" s="41">
        <v>1481</v>
      </c>
      <c r="CI21" s="41">
        <v>1445</v>
      </c>
      <c r="CJ21" s="41" t="s">
        <v>3831</v>
      </c>
      <c r="CK21" s="138" t="s">
        <v>4</v>
      </c>
      <c r="CL21" s="41">
        <v>7.2</v>
      </c>
      <c r="CM21" s="41">
        <v>8</v>
      </c>
      <c r="CN21" s="41">
        <v>7.6</v>
      </c>
      <c r="CO21" s="41">
        <v>7.5</v>
      </c>
      <c r="CP21" s="41">
        <v>7.1</v>
      </c>
      <c r="CQ21" s="41">
        <v>7.4</v>
      </c>
      <c r="CR21" s="41">
        <v>7.7</v>
      </c>
      <c r="CS21" s="41">
        <v>7.6</v>
      </c>
      <c r="CT21" s="41">
        <v>7.9</v>
      </c>
      <c r="CU21" s="41">
        <v>7.3</v>
      </c>
      <c r="CV21" s="41">
        <v>1180</v>
      </c>
      <c r="CW21" s="41">
        <v>1322</v>
      </c>
      <c r="CX21" s="41">
        <v>1257</v>
      </c>
      <c r="CY21" s="41">
        <v>1239</v>
      </c>
      <c r="CZ21" s="41">
        <v>1168</v>
      </c>
      <c r="DA21" s="41">
        <v>1221</v>
      </c>
      <c r="DB21" s="41">
        <v>1274</v>
      </c>
      <c r="DC21" s="41">
        <v>1257</v>
      </c>
      <c r="DD21" s="41">
        <v>1310</v>
      </c>
      <c r="DE21" s="41">
        <v>1204</v>
      </c>
      <c r="DF21" s="191" t="s">
        <v>3832</v>
      </c>
      <c r="DG21" s="192" t="s">
        <v>4</v>
      </c>
    </row>
    <row r="22" spans="1:113" ht="27" customHeight="1">
      <c r="A22" s="182" t="s">
        <v>3280</v>
      </c>
      <c r="B22" s="41" t="s">
        <v>4</v>
      </c>
      <c r="C22" s="41" t="s">
        <v>4</v>
      </c>
      <c r="D22" s="41" t="s">
        <v>4</v>
      </c>
      <c r="E22" s="41" t="s">
        <v>4</v>
      </c>
      <c r="F22" s="41" t="s">
        <v>4</v>
      </c>
      <c r="G22" s="41" t="s">
        <v>4</v>
      </c>
      <c r="H22" s="41" t="s">
        <v>4</v>
      </c>
      <c r="I22" s="41" t="s">
        <v>4</v>
      </c>
      <c r="J22" s="41" t="s">
        <v>4</v>
      </c>
      <c r="K22" s="41" t="s">
        <v>4</v>
      </c>
      <c r="L22" s="41" t="s">
        <v>4</v>
      </c>
      <c r="M22" s="41" t="s">
        <v>4</v>
      </c>
      <c r="N22" s="41" t="s">
        <v>4</v>
      </c>
      <c r="O22" s="41" t="s">
        <v>4</v>
      </c>
      <c r="P22" s="41" t="s">
        <v>4</v>
      </c>
      <c r="Q22" s="41" t="s">
        <v>4</v>
      </c>
      <c r="R22" s="41" t="s">
        <v>4</v>
      </c>
      <c r="S22" s="41" t="s">
        <v>4</v>
      </c>
      <c r="T22" s="41" t="s">
        <v>4</v>
      </c>
      <c r="U22" s="41" t="s">
        <v>4</v>
      </c>
      <c r="V22" s="41" t="s">
        <v>4</v>
      </c>
      <c r="W22" s="138" t="s">
        <v>4</v>
      </c>
      <c r="X22" s="41">
        <v>11.4</v>
      </c>
      <c r="Y22" s="41">
        <v>12.2</v>
      </c>
      <c r="Z22" s="41">
        <v>11.6</v>
      </c>
      <c r="AA22" s="41">
        <v>11.3</v>
      </c>
      <c r="AB22" s="41">
        <v>10.9</v>
      </c>
      <c r="AC22" s="41">
        <v>11.2</v>
      </c>
      <c r="AD22" s="41">
        <v>11.5</v>
      </c>
      <c r="AE22" s="41">
        <v>11.4</v>
      </c>
      <c r="AF22" s="41">
        <v>11.7</v>
      </c>
      <c r="AG22" s="41">
        <v>11.5</v>
      </c>
      <c r="AH22" s="41">
        <v>1979</v>
      </c>
      <c r="AI22" s="41">
        <v>2121</v>
      </c>
      <c r="AJ22" s="41">
        <v>2014</v>
      </c>
      <c r="AK22" s="41">
        <v>1961</v>
      </c>
      <c r="AL22" s="41">
        <v>1890</v>
      </c>
      <c r="AM22" s="41">
        <v>1943</v>
      </c>
      <c r="AN22" s="41">
        <v>1996</v>
      </c>
      <c r="AO22" s="41">
        <v>1979</v>
      </c>
      <c r="AP22" s="41">
        <v>2032</v>
      </c>
      <c r="AQ22" s="41">
        <v>1996</v>
      </c>
      <c r="AR22" s="41" t="s">
        <v>3829</v>
      </c>
      <c r="AS22" s="140" t="s">
        <v>4</v>
      </c>
      <c r="AT22" s="41">
        <v>10.4</v>
      </c>
      <c r="AU22" s="41">
        <v>11.4</v>
      </c>
      <c r="AV22" s="41">
        <v>10.6</v>
      </c>
      <c r="AW22" s="41">
        <v>10.5</v>
      </c>
      <c r="AX22" s="41">
        <v>10.1</v>
      </c>
      <c r="AY22" s="41">
        <v>10.4</v>
      </c>
      <c r="AZ22" s="41">
        <v>10.7</v>
      </c>
      <c r="BA22" s="41">
        <v>10.6</v>
      </c>
      <c r="BB22" s="41">
        <v>10.9</v>
      </c>
      <c r="BC22" s="41">
        <v>10.7</v>
      </c>
      <c r="BD22" s="41">
        <v>1787</v>
      </c>
      <c r="BE22" s="41">
        <v>1964</v>
      </c>
      <c r="BF22" s="41">
        <v>1822</v>
      </c>
      <c r="BG22" s="41">
        <v>1804</v>
      </c>
      <c r="BH22" s="41">
        <v>1733</v>
      </c>
      <c r="BI22" s="41">
        <v>1786</v>
      </c>
      <c r="BJ22" s="41">
        <v>1839</v>
      </c>
      <c r="BK22" s="41">
        <v>1822</v>
      </c>
      <c r="BL22" s="41">
        <v>1875</v>
      </c>
      <c r="BM22" s="41">
        <v>1839</v>
      </c>
      <c r="BN22" s="41" t="s">
        <v>3830</v>
      </c>
      <c r="BO22" s="138" t="s">
        <v>4</v>
      </c>
      <c r="BP22" s="41">
        <v>8.6999999999999993</v>
      </c>
      <c r="BQ22" s="41">
        <v>9.5</v>
      </c>
      <c r="BR22" s="41">
        <v>8.9</v>
      </c>
      <c r="BS22" s="41">
        <v>8.4</v>
      </c>
      <c r="BT22" s="41">
        <v>8</v>
      </c>
      <c r="BU22" s="41">
        <v>8.3000000000000007</v>
      </c>
      <c r="BV22" s="41">
        <v>8.6</v>
      </c>
      <c r="BW22" s="41">
        <v>8.5</v>
      </c>
      <c r="BX22" s="41">
        <v>8.8000000000000007</v>
      </c>
      <c r="BY22" s="41">
        <v>8.6</v>
      </c>
      <c r="BZ22" s="41">
        <v>1471</v>
      </c>
      <c r="CA22" s="41">
        <v>1613</v>
      </c>
      <c r="CB22" s="41">
        <v>1506</v>
      </c>
      <c r="CC22" s="41">
        <v>1410</v>
      </c>
      <c r="CD22" s="41">
        <v>1339</v>
      </c>
      <c r="CE22" s="41">
        <v>1392</v>
      </c>
      <c r="CF22" s="41">
        <v>1445</v>
      </c>
      <c r="CG22" s="41">
        <v>1428</v>
      </c>
      <c r="CH22" s="41">
        <v>1481</v>
      </c>
      <c r="CI22" s="41">
        <v>1445</v>
      </c>
      <c r="CJ22" s="41" t="s">
        <v>3831</v>
      </c>
      <c r="CK22" s="138" t="s">
        <v>4</v>
      </c>
      <c r="CL22" s="41">
        <v>7.2</v>
      </c>
      <c r="CM22" s="41">
        <v>8</v>
      </c>
      <c r="CN22" s="41">
        <v>7.6</v>
      </c>
      <c r="CO22" s="41">
        <v>7.5</v>
      </c>
      <c r="CP22" s="41">
        <v>7.1</v>
      </c>
      <c r="CQ22" s="41">
        <v>7.4</v>
      </c>
      <c r="CR22" s="41">
        <v>7.7</v>
      </c>
      <c r="CS22" s="41">
        <v>7.6</v>
      </c>
      <c r="CT22" s="41">
        <v>7.9</v>
      </c>
      <c r="CU22" s="41">
        <v>7.3</v>
      </c>
      <c r="CV22" s="41">
        <v>1180</v>
      </c>
      <c r="CW22" s="41">
        <v>1322</v>
      </c>
      <c r="CX22" s="41">
        <v>1257</v>
      </c>
      <c r="CY22" s="41">
        <v>1239</v>
      </c>
      <c r="CZ22" s="41">
        <v>1168</v>
      </c>
      <c r="DA22" s="41">
        <v>1221</v>
      </c>
      <c r="DB22" s="41">
        <v>1274</v>
      </c>
      <c r="DC22" s="41">
        <v>1257</v>
      </c>
      <c r="DD22" s="41">
        <v>1310</v>
      </c>
      <c r="DE22" s="41">
        <v>1204</v>
      </c>
      <c r="DF22" s="191" t="s">
        <v>3832</v>
      </c>
      <c r="DG22" s="192" t="s">
        <v>4</v>
      </c>
    </row>
    <row r="23" spans="1:113" ht="27" customHeight="1">
      <c r="A23" s="182" t="s">
        <v>3281</v>
      </c>
      <c r="B23" s="41" t="s">
        <v>4</v>
      </c>
      <c r="C23" s="41" t="s">
        <v>4</v>
      </c>
      <c r="D23" s="41" t="s">
        <v>4</v>
      </c>
      <c r="E23" s="41" t="s">
        <v>4</v>
      </c>
      <c r="F23" s="41" t="s">
        <v>4</v>
      </c>
      <c r="G23" s="41" t="s">
        <v>4</v>
      </c>
      <c r="H23" s="41" t="s">
        <v>4</v>
      </c>
      <c r="I23" s="41" t="s">
        <v>4</v>
      </c>
      <c r="J23" s="41" t="s">
        <v>4</v>
      </c>
      <c r="K23" s="41" t="s">
        <v>4</v>
      </c>
      <c r="L23" s="41" t="s">
        <v>4</v>
      </c>
      <c r="M23" s="41" t="s">
        <v>4</v>
      </c>
      <c r="N23" s="41" t="s">
        <v>4</v>
      </c>
      <c r="O23" s="41" t="s">
        <v>4</v>
      </c>
      <c r="P23" s="41" t="s">
        <v>4</v>
      </c>
      <c r="Q23" s="41" t="s">
        <v>4</v>
      </c>
      <c r="R23" s="41" t="s">
        <v>4</v>
      </c>
      <c r="S23" s="41" t="s">
        <v>4</v>
      </c>
      <c r="T23" s="41" t="s">
        <v>4</v>
      </c>
      <c r="U23" s="41" t="s">
        <v>4</v>
      </c>
      <c r="V23" s="41" t="s">
        <v>4</v>
      </c>
      <c r="W23" s="138" t="s">
        <v>4</v>
      </c>
      <c r="X23" s="41">
        <v>11.4</v>
      </c>
      <c r="Y23" s="41">
        <v>12.2</v>
      </c>
      <c r="Z23" s="41">
        <v>11.6</v>
      </c>
      <c r="AA23" s="41">
        <v>11.3</v>
      </c>
      <c r="AB23" s="41">
        <v>10.9</v>
      </c>
      <c r="AC23" s="41">
        <v>11.2</v>
      </c>
      <c r="AD23" s="41">
        <v>11.5</v>
      </c>
      <c r="AE23" s="41">
        <v>11.4</v>
      </c>
      <c r="AF23" s="41">
        <v>11.7</v>
      </c>
      <c r="AG23" s="41">
        <v>11.5</v>
      </c>
      <c r="AH23" s="41">
        <v>1979</v>
      </c>
      <c r="AI23" s="41">
        <v>2121</v>
      </c>
      <c r="AJ23" s="41">
        <v>2014</v>
      </c>
      <c r="AK23" s="41">
        <v>1961</v>
      </c>
      <c r="AL23" s="41">
        <v>1890</v>
      </c>
      <c r="AM23" s="41">
        <v>1943</v>
      </c>
      <c r="AN23" s="41">
        <v>1996</v>
      </c>
      <c r="AO23" s="41">
        <v>1979</v>
      </c>
      <c r="AP23" s="41">
        <v>2032</v>
      </c>
      <c r="AQ23" s="41">
        <v>1996</v>
      </c>
      <c r="AR23" s="41" t="s">
        <v>3829</v>
      </c>
      <c r="AS23" s="140" t="s">
        <v>4</v>
      </c>
      <c r="AT23" s="41">
        <v>10.4</v>
      </c>
      <c r="AU23" s="41">
        <v>11.4</v>
      </c>
      <c r="AV23" s="41">
        <v>10.6</v>
      </c>
      <c r="AW23" s="41">
        <v>10.5</v>
      </c>
      <c r="AX23" s="41">
        <v>10.1</v>
      </c>
      <c r="AY23" s="41">
        <v>10.4</v>
      </c>
      <c r="AZ23" s="41">
        <v>10.7</v>
      </c>
      <c r="BA23" s="41">
        <v>10.6</v>
      </c>
      <c r="BB23" s="41">
        <v>10.9</v>
      </c>
      <c r="BC23" s="41">
        <v>10.7</v>
      </c>
      <c r="BD23" s="41">
        <v>1787</v>
      </c>
      <c r="BE23" s="41">
        <v>1964</v>
      </c>
      <c r="BF23" s="41">
        <v>1822</v>
      </c>
      <c r="BG23" s="41">
        <v>1804</v>
      </c>
      <c r="BH23" s="41">
        <v>1733</v>
      </c>
      <c r="BI23" s="41">
        <v>1786</v>
      </c>
      <c r="BJ23" s="41">
        <v>1839</v>
      </c>
      <c r="BK23" s="41">
        <v>1822</v>
      </c>
      <c r="BL23" s="41">
        <v>1875</v>
      </c>
      <c r="BM23" s="41">
        <v>1839</v>
      </c>
      <c r="BN23" s="41" t="s">
        <v>3830</v>
      </c>
      <c r="BO23" s="138" t="s">
        <v>4</v>
      </c>
      <c r="BP23" s="41">
        <v>8.6999999999999993</v>
      </c>
      <c r="BQ23" s="41">
        <v>9.5</v>
      </c>
      <c r="BR23" s="41">
        <v>8.9</v>
      </c>
      <c r="BS23" s="41">
        <v>8.4</v>
      </c>
      <c r="BT23" s="41">
        <v>8</v>
      </c>
      <c r="BU23" s="41">
        <v>8.3000000000000007</v>
      </c>
      <c r="BV23" s="41">
        <v>8.6</v>
      </c>
      <c r="BW23" s="41">
        <v>8.5</v>
      </c>
      <c r="BX23" s="41">
        <v>8.8000000000000007</v>
      </c>
      <c r="BY23" s="41">
        <v>8.6</v>
      </c>
      <c r="BZ23" s="41">
        <v>1471</v>
      </c>
      <c r="CA23" s="41">
        <v>1613</v>
      </c>
      <c r="CB23" s="41">
        <v>1506</v>
      </c>
      <c r="CC23" s="41">
        <v>1410</v>
      </c>
      <c r="CD23" s="41">
        <v>1339</v>
      </c>
      <c r="CE23" s="41">
        <v>1392</v>
      </c>
      <c r="CF23" s="41">
        <v>1445</v>
      </c>
      <c r="CG23" s="41">
        <v>1428</v>
      </c>
      <c r="CH23" s="41">
        <v>1481</v>
      </c>
      <c r="CI23" s="41">
        <v>1445</v>
      </c>
      <c r="CJ23" s="41" t="s">
        <v>3831</v>
      </c>
      <c r="CK23" s="138" t="s">
        <v>4</v>
      </c>
      <c r="CL23" s="41">
        <v>7.2</v>
      </c>
      <c r="CM23" s="41">
        <v>8</v>
      </c>
      <c r="CN23" s="41">
        <v>7.6</v>
      </c>
      <c r="CO23" s="41">
        <v>7.5</v>
      </c>
      <c r="CP23" s="41">
        <v>7.1</v>
      </c>
      <c r="CQ23" s="41">
        <v>7.4</v>
      </c>
      <c r="CR23" s="41">
        <v>7.7</v>
      </c>
      <c r="CS23" s="41">
        <v>7.6</v>
      </c>
      <c r="CT23" s="41">
        <v>7.9</v>
      </c>
      <c r="CU23" s="41">
        <v>7.3</v>
      </c>
      <c r="CV23" s="41">
        <v>1180</v>
      </c>
      <c r="CW23" s="41">
        <v>1322</v>
      </c>
      <c r="CX23" s="41">
        <v>1257</v>
      </c>
      <c r="CY23" s="41">
        <v>1239</v>
      </c>
      <c r="CZ23" s="41">
        <v>1168</v>
      </c>
      <c r="DA23" s="41">
        <v>1221</v>
      </c>
      <c r="DB23" s="41">
        <v>1274</v>
      </c>
      <c r="DC23" s="41">
        <v>1257</v>
      </c>
      <c r="DD23" s="41">
        <v>1310</v>
      </c>
      <c r="DE23" s="41">
        <v>1204</v>
      </c>
      <c r="DF23" s="191" t="s">
        <v>3832</v>
      </c>
      <c r="DG23" s="192" t="s">
        <v>4</v>
      </c>
      <c r="DH23" s="193"/>
    </row>
    <row r="24" spans="1:113" ht="27" customHeight="1">
      <c r="A24" s="182" t="s">
        <v>3308</v>
      </c>
      <c r="B24" s="41" t="s">
        <v>4</v>
      </c>
      <c r="C24" s="41" t="s">
        <v>4</v>
      </c>
      <c r="D24" s="41" t="s">
        <v>4</v>
      </c>
      <c r="E24" s="41" t="s">
        <v>4</v>
      </c>
      <c r="F24" s="41" t="s">
        <v>4</v>
      </c>
      <c r="G24" s="41" t="s">
        <v>4</v>
      </c>
      <c r="H24" s="41" t="s">
        <v>4</v>
      </c>
      <c r="I24" s="41" t="s">
        <v>4</v>
      </c>
      <c r="J24" s="41" t="s">
        <v>4</v>
      </c>
      <c r="K24" s="41" t="s">
        <v>4</v>
      </c>
      <c r="L24" s="41" t="s">
        <v>4</v>
      </c>
      <c r="M24" s="41" t="s">
        <v>4</v>
      </c>
      <c r="N24" s="41" t="s">
        <v>4</v>
      </c>
      <c r="O24" s="41" t="s">
        <v>4</v>
      </c>
      <c r="P24" s="41" t="s">
        <v>4</v>
      </c>
      <c r="Q24" s="41" t="s">
        <v>4</v>
      </c>
      <c r="R24" s="41" t="s">
        <v>4</v>
      </c>
      <c r="S24" s="41" t="s">
        <v>4</v>
      </c>
      <c r="T24" s="41" t="s">
        <v>4</v>
      </c>
      <c r="U24" s="41" t="s">
        <v>4</v>
      </c>
      <c r="V24" s="41" t="s">
        <v>4</v>
      </c>
      <c r="W24" s="138" t="s">
        <v>4</v>
      </c>
      <c r="X24" s="41">
        <v>11.4</v>
      </c>
      <c r="Y24" s="41">
        <v>12.2</v>
      </c>
      <c r="Z24" s="41">
        <v>11.6</v>
      </c>
      <c r="AA24" s="41">
        <v>11.3</v>
      </c>
      <c r="AB24" s="41">
        <v>10.9</v>
      </c>
      <c r="AC24" s="41">
        <v>11.2</v>
      </c>
      <c r="AD24" s="41">
        <v>11.5</v>
      </c>
      <c r="AE24" s="41">
        <v>11.4</v>
      </c>
      <c r="AF24" s="41">
        <v>11.7</v>
      </c>
      <c r="AG24" s="41">
        <v>11.5</v>
      </c>
      <c r="AH24" s="41">
        <v>1979</v>
      </c>
      <c r="AI24" s="41">
        <v>2121</v>
      </c>
      <c r="AJ24" s="41">
        <v>2014</v>
      </c>
      <c r="AK24" s="41">
        <v>1961</v>
      </c>
      <c r="AL24" s="41">
        <v>1890</v>
      </c>
      <c r="AM24" s="41">
        <v>1943</v>
      </c>
      <c r="AN24" s="41">
        <v>1996</v>
      </c>
      <c r="AO24" s="41">
        <v>1979</v>
      </c>
      <c r="AP24" s="41">
        <v>2032</v>
      </c>
      <c r="AQ24" s="41">
        <v>1996</v>
      </c>
      <c r="AR24" s="41" t="s">
        <v>3726</v>
      </c>
      <c r="AS24" s="140" t="s">
        <v>4</v>
      </c>
      <c r="AT24" s="41">
        <v>10.4</v>
      </c>
      <c r="AU24" s="41">
        <v>11.4</v>
      </c>
      <c r="AV24" s="41">
        <v>10.6</v>
      </c>
      <c r="AW24" s="41">
        <v>10.5</v>
      </c>
      <c r="AX24" s="41">
        <v>10.1</v>
      </c>
      <c r="AY24" s="41">
        <v>10.4</v>
      </c>
      <c r="AZ24" s="41">
        <v>10.7</v>
      </c>
      <c r="BA24" s="41">
        <v>10.6</v>
      </c>
      <c r="BB24" s="41">
        <v>10.9</v>
      </c>
      <c r="BC24" s="41">
        <v>10.7</v>
      </c>
      <c r="BD24" s="41">
        <v>1787</v>
      </c>
      <c r="BE24" s="41">
        <v>1964</v>
      </c>
      <c r="BF24" s="41">
        <v>1822</v>
      </c>
      <c r="BG24" s="41">
        <v>1804</v>
      </c>
      <c r="BH24" s="41">
        <v>1733</v>
      </c>
      <c r="BI24" s="41">
        <v>1786</v>
      </c>
      <c r="BJ24" s="41">
        <v>1839</v>
      </c>
      <c r="BK24" s="41">
        <v>1822</v>
      </c>
      <c r="BL24" s="41">
        <v>1875</v>
      </c>
      <c r="BM24" s="41">
        <v>1839</v>
      </c>
      <c r="BN24" s="41" t="s">
        <v>3728</v>
      </c>
      <c r="BO24" s="138" t="s">
        <v>4</v>
      </c>
      <c r="BP24" s="41">
        <v>8.6999999999999993</v>
      </c>
      <c r="BQ24" s="41">
        <v>9.5</v>
      </c>
      <c r="BR24" s="41">
        <v>8.9</v>
      </c>
      <c r="BS24" s="41">
        <v>8.4</v>
      </c>
      <c r="BT24" s="41">
        <v>8</v>
      </c>
      <c r="BU24" s="41">
        <v>8.3000000000000007</v>
      </c>
      <c r="BV24" s="41">
        <v>8.6</v>
      </c>
      <c r="BW24" s="41">
        <v>8.5</v>
      </c>
      <c r="BX24" s="41">
        <v>8.8000000000000007</v>
      </c>
      <c r="BY24" s="41">
        <v>8.6</v>
      </c>
      <c r="BZ24" s="41">
        <v>1471</v>
      </c>
      <c r="CA24" s="41">
        <v>1613</v>
      </c>
      <c r="CB24" s="41">
        <v>1506</v>
      </c>
      <c r="CC24" s="41">
        <v>1410</v>
      </c>
      <c r="CD24" s="41">
        <v>1339</v>
      </c>
      <c r="CE24" s="41">
        <v>1392</v>
      </c>
      <c r="CF24" s="41">
        <v>1445</v>
      </c>
      <c r="CG24" s="41">
        <v>1428</v>
      </c>
      <c r="CH24" s="41">
        <v>1481</v>
      </c>
      <c r="CI24" s="41">
        <v>1445</v>
      </c>
      <c r="CJ24" s="41" t="s">
        <v>3825</v>
      </c>
      <c r="CK24" s="138" t="s">
        <v>4</v>
      </c>
      <c r="CL24" s="41">
        <v>7.2</v>
      </c>
      <c r="CM24" s="41">
        <v>8</v>
      </c>
      <c r="CN24" s="41">
        <v>7.6</v>
      </c>
      <c r="CO24" s="41">
        <v>7.5</v>
      </c>
      <c r="CP24" s="41">
        <v>7.1</v>
      </c>
      <c r="CQ24" s="41">
        <v>7.4</v>
      </c>
      <c r="CR24" s="41">
        <v>7.7</v>
      </c>
      <c r="CS24" s="41">
        <v>7.6</v>
      </c>
      <c r="CT24" s="41">
        <v>7.9</v>
      </c>
      <c r="CU24" s="41">
        <v>7.3</v>
      </c>
      <c r="CV24" s="41">
        <v>1180</v>
      </c>
      <c r="CW24" s="41">
        <v>1322</v>
      </c>
      <c r="CX24" s="41">
        <v>1257</v>
      </c>
      <c r="CY24" s="41">
        <v>1239</v>
      </c>
      <c r="CZ24" s="41">
        <v>1168</v>
      </c>
      <c r="DA24" s="41">
        <v>1221</v>
      </c>
      <c r="DB24" s="41">
        <v>1274</v>
      </c>
      <c r="DC24" s="41">
        <v>1257</v>
      </c>
      <c r="DD24" s="41">
        <v>1310</v>
      </c>
      <c r="DE24" s="41">
        <v>1204</v>
      </c>
      <c r="DF24" s="191" t="s">
        <v>3837</v>
      </c>
      <c r="DG24" s="192" t="s">
        <v>4</v>
      </c>
      <c r="DH24" s="193"/>
    </row>
    <row r="25" spans="1:113" ht="27" customHeight="1">
      <c r="A25" s="130" t="s">
        <v>3282</v>
      </c>
      <c r="B25" s="41" t="s">
        <v>4</v>
      </c>
      <c r="C25" s="41" t="s">
        <v>4</v>
      </c>
      <c r="D25" s="41" t="s">
        <v>4</v>
      </c>
      <c r="E25" s="41" t="s">
        <v>4</v>
      </c>
      <c r="F25" s="41" t="s">
        <v>4</v>
      </c>
      <c r="G25" s="41" t="s">
        <v>4</v>
      </c>
      <c r="H25" s="41" t="s">
        <v>4</v>
      </c>
      <c r="I25" s="41" t="s">
        <v>4</v>
      </c>
      <c r="J25" s="41" t="s">
        <v>4</v>
      </c>
      <c r="K25" s="41" t="s">
        <v>4</v>
      </c>
      <c r="L25" s="41" t="s">
        <v>4</v>
      </c>
      <c r="M25" s="41" t="s">
        <v>4</v>
      </c>
      <c r="N25" s="41" t="s">
        <v>4</v>
      </c>
      <c r="O25" s="41" t="s">
        <v>4</v>
      </c>
      <c r="P25" s="41" t="s">
        <v>4</v>
      </c>
      <c r="Q25" s="41" t="s">
        <v>4</v>
      </c>
      <c r="R25" s="41" t="s">
        <v>4</v>
      </c>
      <c r="S25" s="41" t="s">
        <v>4</v>
      </c>
      <c r="T25" s="41" t="s">
        <v>4</v>
      </c>
      <c r="U25" s="41" t="s">
        <v>4</v>
      </c>
      <c r="V25" s="41" t="s">
        <v>4</v>
      </c>
      <c r="W25" s="138" t="s">
        <v>4</v>
      </c>
      <c r="X25" s="41">
        <v>11.4</v>
      </c>
      <c r="Y25" s="41">
        <v>12.2</v>
      </c>
      <c r="Z25" s="41">
        <v>11.6</v>
      </c>
      <c r="AA25" s="41">
        <v>11.3</v>
      </c>
      <c r="AB25" s="41">
        <v>10.9</v>
      </c>
      <c r="AC25" s="41">
        <v>11.2</v>
      </c>
      <c r="AD25" s="41">
        <v>11.5</v>
      </c>
      <c r="AE25" s="41">
        <v>11.4</v>
      </c>
      <c r="AF25" s="41">
        <v>11.7</v>
      </c>
      <c r="AG25" s="41">
        <v>11.5</v>
      </c>
      <c r="AH25" s="41">
        <v>1979</v>
      </c>
      <c r="AI25" s="41">
        <v>2121</v>
      </c>
      <c r="AJ25" s="41">
        <v>2014</v>
      </c>
      <c r="AK25" s="41">
        <v>1961</v>
      </c>
      <c r="AL25" s="41">
        <v>1890</v>
      </c>
      <c r="AM25" s="41">
        <v>1943</v>
      </c>
      <c r="AN25" s="41">
        <v>1996</v>
      </c>
      <c r="AO25" s="41">
        <v>1979</v>
      </c>
      <c r="AP25" s="41">
        <v>2032</v>
      </c>
      <c r="AQ25" s="41">
        <v>1996</v>
      </c>
      <c r="AR25" s="41" t="s">
        <v>3822</v>
      </c>
      <c r="AS25" s="140" t="s">
        <v>4</v>
      </c>
      <c r="AT25" s="41">
        <v>10.4</v>
      </c>
      <c r="AU25" s="41">
        <v>11.4</v>
      </c>
      <c r="AV25" s="41">
        <v>10.6</v>
      </c>
      <c r="AW25" s="41">
        <v>10.5</v>
      </c>
      <c r="AX25" s="41">
        <v>10.1</v>
      </c>
      <c r="AY25" s="41">
        <v>10.4</v>
      </c>
      <c r="AZ25" s="41">
        <v>10.7</v>
      </c>
      <c r="BA25" s="41">
        <v>10.6</v>
      </c>
      <c r="BB25" s="41">
        <v>10.9</v>
      </c>
      <c r="BC25" s="41">
        <v>10.7</v>
      </c>
      <c r="BD25" s="41">
        <v>1787</v>
      </c>
      <c r="BE25" s="41">
        <v>1964</v>
      </c>
      <c r="BF25" s="41">
        <v>1822</v>
      </c>
      <c r="BG25" s="41">
        <v>1804</v>
      </c>
      <c r="BH25" s="41">
        <v>1733</v>
      </c>
      <c r="BI25" s="41">
        <v>1786</v>
      </c>
      <c r="BJ25" s="41">
        <v>1839</v>
      </c>
      <c r="BK25" s="41">
        <v>1822</v>
      </c>
      <c r="BL25" s="41">
        <v>1875</v>
      </c>
      <c r="BM25" s="41">
        <v>1839</v>
      </c>
      <c r="BN25" s="41" t="s">
        <v>3823</v>
      </c>
      <c r="BO25" s="138" t="s">
        <v>4</v>
      </c>
      <c r="BP25" s="41">
        <v>8.6999999999999993</v>
      </c>
      <c r="BQ25" s="41">
        <v>9.5</v>
      </c>
      <c r="BR25" s="41">
        <v>8.9</v>
      </c>
      <c r="BS25" s="41">
        <v>8.4</v>
      </c>
      <c r="BT25" s="41">
        <v>8</v>
      </c>
      <c r="BU25" s="41">
        <v>8.3000000000000007</v>
      </c>
      <c r="BV25" s="41">
        <v>8.6</v>
      </c>
      <c r="BW25" s="41">
        <v>8.5</v>
      </c>
      <c r="BX25" s="41">
        <v>8.8000000000000007</v>
      </c>
      <c r="BY25" s="41">
        <v>8.6</v>
      </c>
      <c r="BZ25" s="41">
        <v>1471</v>
      </c>
      <c r="CA25" s="41">
        <v>1613</v>
      </c>
      <c r="CB25" s="41">
        <v>1506</v>
      </c>
      <c r="CC25" s="41">
        <v>1410</v>
      </c>
      <c r="CD25" s="41">
        <v>1339</v>
      </c>
      <c r="CE25" s="41">
        <v>1392</v>
      </c>
      <c r="CF25" s="41">
        <v>1445</v>
      </c>
      <c r="CG25" s="41">
        <v>1428</v>
      </c>
      <c r="CH25" s="41">
        <v>1481</v>
      </c>
      <c r="CI25" s="41">
        <v>1445</v>
      </c>
      <c r="CJ25" s="41" t="s">
        <v>3728</v>
      </c>
      <c r="CK25" s="138" t="s">
        <v>4</v>
      </c>
      <c r="CL25" s="41">
        <v>7.2</v>
      </c>
      <c r="CM25" s="41">
        <v>8</v>
      </c>
      <c r="CN25" s="41">
        <v>7.6</v>
      </c>
      <c r="CO25" s="41">
        <v>7.5</v>
      </c>
      <c r="CP25" s="41">
        <v>7.1</v>
      </c>
      <c r="CQ25" s="41">
        <v>7.4</v>
      </c>
      <c r="CR25" s="41">
        <v>7.7</v>
      </c>
      <c r="CS25" s="41">
        <v>7.6</v>
      </c>
      <c r="CT25" s="41">
        <v>7.9</v>
      </c>
      <c r="CU25" s="41">
        <v>7.3</v>
      </c>
      <c r="CV25" s="41">
        <v>1180</v>
      </c>
      <c r="CW25" s="41">
        <v>1322</v>
      </c>
      <c r="CX25" s="41">
        <v>1257</v>
      </c>
      <c r="CY25" s="41">
        <v>1239</v>
      </c>
      <c r="CZ25" s="41">
        <v>1168</v>
      </c>
      <c r="DA25" s="41">
        <v>1221</v>
      </c>
      <c r="DB25" s="41">
        <v>1274</v>
      </c>
      <c r="DC25" s="41">
        <v>1257</v>
      </c>
      <c r="DD25" s="41">
        <v>1310</v>
      </c>
      <c r="DE25" s="41">
        <v>1204</v>
      </c>
      <c r="DF25" s="191" t="s">
        <v>3825</v>
      </c>
      <c r="DG25" s="192" t="s">
        <v>4</v>
      </c>
      <c r="DH25" s="193"/>
    </row>
    <row r="26" spans="1:113" ht="27" customHeight="1">
      <c r="A26" s="182" t="s">
        <v>3283</v>
      </c>
      <c r="B26" s="41" t="s">
        <v>4</v>
      </c>
      <c r="C26" s="41" t="s">
        <v>4</v>
      </c>
      <c r="D26" s="41" t="s">
        <v>4</v>
      </c>
      <c r="E26" s="41" t="s">
        <v>4</v>
      </c>
      <c r="F26" s="41" t="s">
        <v>4</v>
      </c>
      <c r="G26" s="41" t="s">
        <v>4</v>
      </c>
      <c r="H26" s="41" t="s">
        <v>4</v>
      </c>
      <c r="I26" s="41" t="s">
        <v>4</v>
      </c>
      <c r="J26" s="41" t="s">
        <v>4</v>
      </c>
      <c r="K26" s="41" t="s">
        <v>4</v>
      </c>
      <c r="L26" s="41" t="s">
        <v>4</v>
      </c>
      <c r="M26" s="41" t="s">
        <v>4</v>
      </c>
      <c r="N26" s="41" t="s">
        <v>4</v>
      </c>
      <c r="O26" s="41" t="s">
        <v>4</v>
      </c>
      <c r="P26" s="41" t="s">
        <v>4</v>
      </c>
      <c r="Q26" s="41" t="s">
        <v>4</v>
      </c>
      <c r="R26" s="41" t="s">
        <v>4</v>
      </c>
      <c r="S26" s="41" t="s">
        <v>4</v>
      </c>
      <c r="T26" s="41" t="s">
        <v>4</v>
      </c>
      <c r="U26" s="41" t="s">
        <v>4</v>
      </c>
      <c r="V26" s="41" t="s">
        <v>4</v>
      </c>
      <c r="W26" s="138" t="s">
        <v>4</v>
      </c>
      <c r="X26" s="41">
        <v>11.4</v>
      </c>
      <c r="Y26" s="41">
        <v>12.2</v>
      </c>
      <c r="Z26" s="41">
        <v>11.6</v>
      </c>
      <c r="AA26" s="41">
        <v>11.3</v>
      </c>
      <c r="AB26" s="41">
        <v>10.9</v>
      </c>
      <c r="AC26" s="41">
        <v>11.2</v>
      </c>
      <c r="AD26" s="41">
        <v>11.5</v>
      </c>
      <c r="AE26" s="41">
        <v>11.4</v>
      </c>
      <c r="AF26" s="41">
        <v>11.7</v>
      </c>
      <c r="AG26" s="41">
        <v>11.5</v>
      </c>
      <c r="AH26" s="41">
        <v>1979</v>
      </c>
      <c r="AI26" s="41">
        <v>2121</v>
      </c>
      <c r="AJ26" s="41">
        <v>2014</v>
      </c>
      <c r="AK26" s="41">
        <v>1961</v>
      </c>
      <c r="AL26" s="41">
        <v>1890</v>
      </c>
      <c r="AM26" s="41">
        <v>1943</v>
      </c>
      <c r="AN26" s="41">
        <v>1996</v>
      </c>
      <c r="AO26" s="41">
        <v>1979</v>
      </c>
      <c r="AP26" s="41">
        <v>2032</v>
      </c>
      <c r="AQ26" s="41">
        <v>1996</v>
      </c>
      <c r="AR26" s="41" t="s">
        <v>3822</v>
      </c>
      <c r="AS26" s="140" t="s">
        <v>4</v>
      </c>
      <c r="AT26" s="41">
        <v>10.4</v>
      </c>
      <c r="AU26" s="41">
        <v>11.4</v>
      </c>
      <c r="AV26" s="41">
        <v>10.6</v>
      </c>
      <c r="AW26" s="41">
        <v>10.5</v>
      </c>
      <c r="AX26" s="41">
        <v>10.1</v>
      </c>
      <c r="AY26" s="41">
        <v>10.4</v>
      </c>
      <c r="AZ26" s="41">
        <v>10.7</v>
      </c>
      <c r="BA26" s="41">
        <v>10.6</v>
      </c>
      <c r="BB26" s="41">
        <v>10.9</v>
      </c>
      <c r="BC26" s="41">
        <v>10.7</v>
      </c>
      <c r="BD26" s="41">
        <v>1787</v>
      </c>
      <c r="BE26" s="41">
        <v>1964</v>
      </c>
      <c r="BF26" s="41">
        <v>1822</v>
      </c>
      <c r="BG26" s="41">
        <v>1804</v>
      </c>
      <c r="BH26" s="41">
        <v>1733</v>
      </c>
      <c r="BI26" s="41">
        <v>1786</v>
      </c>
      <c r="BJ26" s="41">
        <v>1839</v>
      </c>
      <c r="BK26" s="41">
        <v>1822</v>
      </c>
      <c r="BL26" s="41">
        <v>1875</v>
      </c>
      <c r="BM26" s="41">
        <v>1839</v>
      </c>
      <c r="BN26" s="41" t="s">
        <v>3823</v>
      </c>
      <c r="BO26" s="138" t="s">
        <v>4</v>
      </c>
      <c r="BP26" s="41">
        <v>8.6999999999999993</v>
      </c>
      <c r="BQ26" s="41">
        <v>9.5</v>
      </c>
      <c r="BR26" s="41">
        <v>8.9</v>
      </c>
      <c r="BS26" s="41">
        <v>8.4</v>
      </c>
      <c r="BT26" s="41">
        <v>8</v>
      </c>
      <c r="BU26" s="41">
        <v>8.3000000000000007</v>
      </c>
      <c r="BV26" s="41">
        <v>8.6</v>
      </c>
      <c r="BW26" s="41">
        <v>8.5</v>
      </c>
      <c r="BX26" s="41">
        <v>8.8000000000000007</v>
      </c>
      <c r="BY26" s="41">
        <v>8.6</v>
      </c>
      <c r="BZ26" s="41">
        <v>1471</v>
      </c>
      <c r="CA26" s="41">
        <v>1613</v>
      </c>
      <c r="CB26" s="41">
        <v>1506</v>
      </c>
      <c r="CC26" s="41">
        <v>1410</v>
      </c>
      <c r="CD26" s="41">
        <v>1339</v>
      </c>
      <c r="CE26" s="41">
        <v>1392</v>
      </c>
      <c r="CF26" s="41">
        <v>1445</v>
      </c>
      <c r="CG26" s="41">
        <v>1428</v>
      </c>
      <c r="CH26" s="41">
        <v>1481</v>
      </c>
      <c r="CI26" s="41">
        <v>1445</v>
      </c>
      <c r="CJ26" s="41" t="s">
        <v>3728</v>
      </c>
      <c r="CK26" s="138" t="s">
        <v>4</v>
      </c>
      <c r="CL26" s="41">
        <v>7.2</v>
      </c>
      <c r="CM26" s="41">
        <v>8</v>
      </c>
      <c r="CN26" s="41">
        <v>7.6</v>
      </c>
      <c r="CO26" s="41">
        <v>7.5</v>
      </c>
      <c r="CP26" s="41">
        <v>7.1</v>
      </c>
      <c r="CQ26" s="41">
        <v>7.4</v>
      </c>
      <c r="CR26" s="41">
        <v>7.7</v>
      </c>
      <c r="CS26" s="41">
        <v>7.6</v>
      </c>
      <c r="CT26" s="41">
        <v>7.9</v>
      </c>
      <c r="CU26" s="41">
        <v>7.3</v>
      </c>
      <c r="CV26" s="41">
        <v>1180</v>
      </c>
      <c r="CW26" s="41">
        <v>1322</v>
      </c>
      <c r="CX26" s="41">
        <v>1257</v>
      </c>
      <c r="CY26" s="41">
        <v>1239</v>
      </c>
      <c r="CZ26" s="41">
        <v>1168</v>
      </c>
      <c r="DA26" s="41">
        <v>1221</v>
      </c>
      <c r="DB26" s="41">
        <v>1274</v>
      </c>
      <c r="DC26" s="41">
        <v>1257</v>
      </c>
      <c r="DD26" s="41">
        <v>1310</v>
      </c>
      <c r="DE26" s="41">
        <v>1204</v>
      </c>
      <c r="DF26" s="191" t="s">
        <v>3825</v>
      </c>
      <c r="DG26" s="192" t="s">
        <v>4</v>
      </c>
      <c r="DH26" s="193"/>
    </row>
    <row r="27" spans="1:113" ht="27" customHeight="1">
      <c r="A27" s="182" t="s">
        <v>3288</v>
      </c>
      <c r="B27" s="41">
        <v>15.7</v>
      </c>
      <c r="C27" s="41">
        <v>16.5</v>
      </c>
      <c r="D27" s="41">
        <v>15.9</v>
      </c>
      <c r="E27" s="41">
        <v>15.1</v>
      </c>
      <c r="F27" s="41">
        <v>14.7</v>
      </c>
      <c r="G27" s="41">
        <v>15</v>
      </c>
      <c r="H27" s="41">
        <v>15.3</v>
      </c>
      <c r="I27" s="41">
        <v>15.2</v>
      </c>
      <c r="J27" s="41">
        <v>15.5</v>
      </c>
      <c r="K27" s="41">
        <v>15.3</v>
      </c>
      <c r="L27" s="41">
        <v>2722</v>
      </c>
      <c r="M27" s="41">
        <v>2864</v>
      </c>
      <c r="N27" s="41">
        <v>2757</v>
      </c>
      <c r="O27" s="41">
        <v>2615</v>
      </c>
      <c r="P27" s="41">
        <v>2544</v>
      </c>
      <c r="Q27" s="41">
        <v>2597</v>
      </c>
      <c r="R27" s="41">
        <v>2650</v>
      </c>
      <c r="S27" s="41">
        <v>2633</v>
      </c>
      <c r="T27" s="41">
        <v>2686</v>
      </c>
      <c r="U27" s="41">
        <v>2650</v>
      </c>
      <c r="V27" s="41" t="s">
        <v>3724</v>
      </c>
      <c r="W27" s="138" t="s">
        <v>3824</v>
      </c>
      <c r="X27" s="41">
        <v>11.8</v>
      </c>
      <c r="Y27" s="41">
        <v>12.6</v>
      </c>
      <c r="Z27" s="41">
        <v>12</v>
      </c>
      <c r="AA27" s="41">
        <v>11.7</v>
      </c>
      <c r="AB27" s="41">
        <v>11.3</v>
      </c>
      <c r="AC27" s="41">
        <v>11.6</v>
      </c>
      <c r="AD27" s="41">
        <v>11.9</v>
      </c>
      <c r="AE27" s="41">
        <v>11.8</v>
      </c>
      <c r="AF27" s="41">
        <v>12.1</v>
      </c>
      <c r="AG27" s="41">
        <v>11.9</v>
      </c>
      <c r="AH27" s="41">
        <v>2056</v>
      </c>
      <c r="AI27" s="41">
        <v>2198</v>
      </c>
      <c r="AJ27" s="41">
        <v>2091</v>
      </c>
      <c r="AK27" s="41">
        <v>2038</v>
      </c>
      <c r="AL27" s="41">
        <v>1967</v>
      </c>
      <c r="AM27" s="41">
        <v>2020</v>
      </c>
      <c r="AN27" s="41">
        <v>2073</v>
      </c>
      <c r="AO27" s="41">
        <v>2056</v>
      </c>
      <c r="AP27" s="41">
        <v>2109</v>
      </c>
      <c r="AQ27" s="41">
        <v>2073</v>
      </c>
      <c r="AR27" s="41" t="s">
        <v>3726</v>
      </c>
      <c r="AS27" s="140" t="s">
        <v>3729</v>
      </c>
      <c r="AT27" s="41">
        <v>10.8</v>
      </c>
      <c r="AU27" s="41">
        <v>11.8</v>
      </c>
      <c r="AV27" s="41">
        <v>11</v>
      </c>
      <c r="AW27" s="41">
        <v>10.9</v>
      </c>
      <c r="AX27" s="41">
        <v>10.5</v>
      </c>
      <c r="AY27" s="41">
        <v>10.8</v>
      </c>
      <c r="AZ27" s="41">
        <v>11.1</v>
      </c>
      <c r="BA27" s="41">
        <v>11</v>
      </c>
      <c r="BB27" s="41">
        <v>11.3</v>
      </c>
      <c r="BC27" s="41">
        <v>11.1</v>
      </c>
      <c r="BD27" s="41">
        <v>1864</v>
      </c>
      <c r="BE27" s="41">
        <v>2041</v>
      </c>
      <c r="BF27" s="41">
        <v>1899</v>
      </c>
      <c r="BG27" s="41">
        <v>1881</v>
      </c>
      <c r="BH27" s="41">
        <v>1810</v>
      </c>
      <c r="BI27" s="41">
        <v>1863</v>
      </c>
      <c r="BJ27" s="41">
        <v>1916</v>
      </c>
      <c r="BK27" s="41">
        <v>1899</v>
      </c>
      <c r="BL27" s="41">
        <v>1952</v>
      </c>
      <c r="BM27" s="41">
        <v>1916</v>
      </c>
      <c r="BN27" s="41" t="s">
        <v>3728</v>
      </c>
      <c r="BO27" s="138" t="s">
        <v>3731</v>
      </c>
      <c r="BP27" s="41">
        <v>9.1</v>
      </c>
      <c r="BQ27" s="41">
        <v>9.9</v>
      </c>
      <c r="BR27" s="41">
        <v>9.3000000000000007</v>
      </c>
      <c r="BS27" s="41">
        <v>8.8000000000000007</v>
      </c>
      <c r="BT27" s="41">
        <v>8.4</v>
      </c>
      <c r="BU27" s="41">
        <v>8.6999999999999993</v>
      </c>
      <c r="BV27" s="41">
        <v>9</v>
      </c>
      <c r="BW27" s="41">
        <v>8.9</v>
      </c>
      <c r="BX27" s="41">
        <v>9.1999999999999993</v>
      </c>
      <c r="BY27" s="41">
        <v>9</v>
      </c>
      <c r="BZ27" s="41">
        <v>1548</v>
      </c>
      <c r="CA27" s="41">
        <v>1690</v>
      </c>
      <c r="CB27" s="41">
        <v>1583</v>
      </c>
      <c r="CC27" s="41">
        <v>1487</v>
      </c>
      <c r="CD27" s="41">
        <v>1416</v>
      </c>
      <c r="CE27" s="41">
        <v>1469</v>
      </c>
      <c r="CF27" s="41">
        <v>1522</v>
      </c>
      <c r="CG27" s="41">
        <v>1505</v>
      </c>
      <c r="CH27" s="41">
        <v>1558</v>
      </c>
      <c r="CI27" s="41">
        <v>1522</v>
      </c>
      <c r="CJ27" s="41" t="s">
        <v>3825</v>
      </c>
      <c r="CK27" s="138" t="s">
        <v>3838</v>
      </c>
      <c r="CL27" s="41">
        <v>7.6</v>
      </c>
      <c r="CM27" s="41">
        <v>8.4</v>
      </c>
      <c r="CN27" s="41">
        <v>7.9</v>
      </c>
      <c r="CO27" s="41">
        <v>7.8</v>
      </c>
      <c r="CP27" s="41">
        <v>7.4</v>
      </c>
      <c r="CQ27" s="41">
        <v>7.7</v>
      </c>
      <c r="CR27" s="41">
        <v>8</v>
      </c>
      <c r="CS27" s="41">
        <v>7.9</v>
      </c>
      <c r="CT27" s="41">
        <v>8.1999999999999993</v>
      </c>
      <c r="CU27" s="41">
        <v>7.7</v>
      </c>
      <c r="CV27" s="41">
        <v>1258</v>
      </c>
      <c r="CW27" s="41">
        <v>1400</v>
      </c>
      <c r="CX27" s="41">
        <v>1316</v>
      </c>
      <c r="CY27" s="41">
        <v>1298</v>
      </c>
      <c r="CZ27" s="41">
        <v>1227</v>
      </c>
      <c r="DA27" s="41">
        <v>1280</v>
      </c>
      <c r="DB27" s="41">
        <v>1333</v>
      </c>
      <c r="DC27" s="41">
        <v>1316</v>
      </c>
      <c r="DD27" s="41">
        <v>1369</v>
      </c>
      <c r="DE27" s="41">
        <v>1281</v>
      </c>
      <c r="DF27" s="191" t="s">
        <v>3837</v>
      </c>
      <c r="DG27" s="192" t="s">
        <v>3826</v>
      </c>
      <c r="DH27" s="193"/>
    </row>
    <row r="28" spans="1:113" ht="27" customHeight="1">
      <c r="A28" s="182" t="s">
        <v>3289</v>
      </c>
      <c r="B28" s="41">
        <v>15.7</v>
      </c>
      <c r="C28" s="41">
        <v>16.5</v>
      </c>
      <c r="D28" s="41">
        <v>15.9</v>
      </c>
      <c r="E28" s="41">
        <v>15.1</v>
      </c>
      <c r="F28" s="41">
        <v>14.7</v>
      </c>
      <c r="G28" s="41">
        <v>15</v>
      </c>
      <c r="H28" s="41">
        <v>15.3</v>
      </c>
      <c r="I28" s="41">
        <v>15.2</v>
      </c>
      <c r="J28" s="41">
        <v>15.5</v>
      </c>
      <c r="K28" s="41">
        <v>15.3</v>
      </c>
      <c r="L28" s="41">
        <v>2722</v>
      </c>
      <c r="M28" s="41">
        <v>2864</v>
      </c>
      <c r="N28" s="41">
        <v>2757</v>
      </c>
      <c r="O28" s="41">
        <v>2615</v>
      </c>
      <c r="P28" s="41">
        <v>2544</v>
      </c>
      <c r="Q28" s="41">
        <v>2597</v>
      </c>
      <c r="R28" s="41">
        <v>2650</v>
      </c>
      <c r="S28" s="41">
        <v>2633</v>
      </c>
      <c r="T28" s="41">
        <v>2686</v>
      </c>
      <c r="U28" s="41">
        <v>2650</v>
      </c>
      <c r="V28" s="41" t="s">
        <v>3724</v>
      </c>
      <c r="W28" s="138" t="s">
        <v>3824</v>
      </c>
      <c r="X28" s="41">
        <v>11.8</v>
      </c>
      <c r="Y28" s="41">
        <v>12.6</v>
      </c>
      <c r="Z28" s="41">
        <v>12</v>
      </c>
      <c r="AA28" s="41">
        <v>11.7</v>
      </c>
      <c r="AB28" s="41">
        <v>11.3</v>
      </c>
      <c r="AC28" s="41">
        <v>11.6</v>
      </c>
      <c r="AD28" s="41">
        <v>11.9</v>
      </c>
      <c r="AE28" s="41">
        <v>11.8</v>
      </c>
      <c r="AF28" s="41">
        <v>12.1</v>
      </c>
      <c r="AG28" s="41">
        <v>11.9</v>
      </c>
      <c r="AH28" s="41">
        <v>2056</v>
      </c>
      <c r="AI28" s="41">
        <v>2198</v>
      </c>
      <c r="AJ28" s="41">
        <v>2091</v>
      </c>
      <c r="AK28" s="41">
        <v>2038</v>
      </c>
      <c r="AL28" s="41">
        <v>1967</v>
      </c>
      <c r="AM28" s="41">
        <v>2020</v>
      </c>
      <c r="AN28" s="41">
        <v>2073</v>
      </c>
      <c r="AO28" s="41">
        <v>2056</v>
      </c>
      <c r="AP28" s="41">
        <v>2109</v>
      </c>
      <c r="AQ28" s="41">
        <v>2073</v>
      </c>
      <c r="AR28" s="41" t="s">
        <v>3726</v>
      </c>
      <c r="AS28" s="140" t="s">
        <v>3729</v>
      </c>
      <c r="AT28" s="41">
        <v>10.8</v>
      </c>
      <c r="AU28" s="41">
        <v>11.8</v>
      </c>
      <c r="AV28" s="41">
        <v>11</v>
      </c>
      <c r="AW28" s="41">
        <v>10.9</v>
      </c>
      <c r="AX28" s="41">
        <v>10.5</v>
      </c>
      <c r="AY28" s="41">
        <v>10.8</v>
      </c>
      <c r="AZ28" s="41">
        <v>11.1</v>
      </c>
      <c r="BA28" s="41">
        <v>11</v>
      </c>
      <c r="BB28" s="41">
        <v>11.3</v>
      </c>
      <c r="BC28" s="41">
        <v>11.1</v>
      </c>
      <c r="BD28" s="41">
        <v>1864</v>
      </c>
      <c r="BE28" s="41">
        <v>2041</v>
      </c>
      <c r="BF28" s="41">
        <v>1899</v>
      </c>
      <c r="BG28" s="41">
        <v>1881</v>
      </c>
      <c r="BH28" s="41">
        <v>1810</v>
      </c>
      <c r="BI28" s="41">
        <v>1863</v>
      </c>
      <c r="BJ28" s="41">
        <v>1916</v>
      </c>
      <c r="BK28" s="41">
        <v>1899</v>
      </c>
      <c r="BL28" s="41">
        <v>1952</v>
      </c>
      <c r="BM28" s="41">
        <v>1916</v>
      </c>
      <c r="BN28" s="41" t="s">
        <v>3728</v>
      </c>
      <c r="BO28" s="138" t="s">
        <v>3731</v>
      </c>
      <c r="BP28" s="41">
        <v>9.1</v>
      </c>
      <c r="BQ28" s="41">
        <v>9.9</v>
      </c>
      <c r="BR28" s="41">
        <v>9.3000000000000007</v>
      </c>
      <c r="BS28" s="41">
        <v>8.8000000000000007</v>
      </c>
      <c r="BT28" s="41">
        <v>8.4</v>
      </c>
      <c r="BU28" s="41">
        <v>8.6999999999999993</v>
      </c>
      <c r="BV28" s="41">
        <v>9</v>
      </c>
      <c r="BW28" s="41">
        <v>8.9</v>
      </c>
      <c r="BX28" s="41">
        <v>9.1999999999999993</v>
      </c>
      <c r="BY28" s="41">
        <v>9</v>
      </c>
      <c r="BZ28" s="41">
        <v>1548</v>
      </c>
      <c r="CA28" s="41">
        <v>1690</v>
      </c>
      <c r="CB28" s="41">
        <v>1583</v>
      </c>
      <c r="CC28" s="41">
        <v>1487</v>
      </c>
      <c r="CD28" s="41">
        <v>1416</v>
      </c>
      <c r="CE28" s="41">
        <v>1469</v>
      </c>
      <c r="CF28" s="41">
        <v>1522</v>
      </c>
      <c r="CG28" s="41">
        <v>1505</v>
      </c>
      <c r="CH28" s="41">
        <v>1558</v>
      </c>
      <c r="CI28" s="41">
        <v>1522</v>
      </c>
      <c r="CJ28" s="41" t="s">
        <v>3825</v>
      </c>
      <c r="CK28" s="138" t="s">
        <v>3838</v>
      </c>
      <c r="CL28" s="41">
        <v>7.6</v>
      </c>
      <c r="CM28" s="41">
        <v>8.4</v>
      </c>
      <c r="CN28" s="41">
        <v>7.9</v>
      </c>
      <c r="CO28" s="41">
        <v>7.8</v>
      </c>
      <c r="CP28" s="41">
        <v>7.4</v>
      </c>
      <c r="CQ28" s="41">
        <v>7.7</v>
      </c>
      <c r="CR28" s="41">
        <v>8</v>
      </c>
      <c r="CS28" s="41">
        <v>7.9</v>
      </c>
      <c r="CT28" s="41">
        <v>8.1999999999999993</v>
      </c>
      <c r="CU28" s="41">
        <v>7.7</v>
      </c>
      <c r="CV28" s="41">
        <v>1258</v>
      </c>
      <c r="CW28" s="41">
        <v>1400</v>
      </c>
      <c r="CX28" s="41">
        <v>1316</v>
      </c>
      <c r="CY28" s="41">
        <v>1298</v>
      </c>
      <c r="CZ28" s="41">
        <v>1227</v>
      </c>
      <c r="DA28" s="41">
        <v>1280</v>
      </c>
      <c r="DB28" s="41">
        <v>1333</v>
      </c>
      <c r="DC28" s="41">
        <v>1316</v>
      </c>
      <c r="DD28" s="41">
        <v>1369</v>
      </c>
      <c r="DE28" s="41">
        <v>1281</v>
      </c>
      <c r="DF28" s="191" t="s">
        <v>3837</v>
      </c>
      <c r="DG28" s="192" t="s">
        <v>3826</v>
      </c>
      <c r="DH28" s="193"/>
    </row>
    <row r="29" spans="1:113" ht="27" customHeight="1">
      <c r="A29" s="182" t="s">
        <v>3290</v>
      </c>
      <c r="B29" s="41">
        <v>15.7</v>
      </c>
      <c r="C29" s="41">
        <v>16.5</v>
      </c>
      <c r="D29" s="41">
        <v>15.9</v>
      </c>
      <c r="E29" s="41">
        <v>15.1</v>
      </c>
      <c r="F29" s="41">
        <v>14.7</v>
      </c>
      <c r="G29" s="41">
        <v>15</v>
      </c>
      <c r="H29" s="41">
        <v>15.3</v>
      </c>
      <c r="I29" s="41">
        <v>15.2</v>
      </c>
      <c r="J29" s="41">
        <v>15.5</v>
      </c>
      <c r="K29" s="41">
        <v>15.3</v>
      </c>
      <c r="L29" s="41">
        <v>2722</v>
      </c>
      <c r="M29" s="41">
        <v>2864</v>
      </c>
      <c r="N29" s="41">
        <v>2757</v>
      </c>
      <c r="O29" s="41">
        <v>2615</v>
      </c>
      <c r="P29" s="41">
        <v>2544</v>
      </c>
      <c r="Q29" s="41">
        <v>2597</v>
      </c>
      <c r="R29" s="41">
        <v>2650</v>
      </c>
      <c r="S29" s="41">
        <v>2633</v>
      </c>
      <c r="T29" s="41">
        <v>2686</v>
      </c>
      <c r="U29" s="41">
        <v>2650</v>
      </c>
      <c r="V29" s="41" t="s">
        <v>3724</v>
      </c>
      <c r="W29" s="138" t="s">
        <v>3824</v>
      </c>
      <c r="X29" s="41">
        <v>11.8</v>
      </c>
      <c r="Y29" s="41">
        <v>12.6</v>
      </c>
      <c r="Z29" s="41">
        <v>12</v>
      </c>
      <c r="AA29" s="41">
        <v>11.7</v>
      </c>
      <c r="AB29" s="41">
        <v>11.3</v>
      </c>
      <c r="AC29" s="41">
        <v>11.6</v>
      </c>
      <c r="AD29" s="41">
        <v>11.9</v>
      </c>
      <c r="AE29" s="41">
        <v>11.8</v>
      </c>
      <c r="AF29" s="41">
        <v>12.1</v>
      </c>
      <c r="AG29" s="41">
        <v>11.9</v>
      </c>
      <c r="AH29" s="41">
        <v>2056</v>
      </c>
      <c r="AI29" s="41">
        <v>2198</v>
      </c>
      <c r="AJ29" s="41">
        <v>2091</v>
      </c>
      <c r="AK29" s="41">
        <v>2038</v>
      </c>
      <c r="AL29" s="41">
        <v>1967</v>
      </c>
      <c r="AM29" s="41">
        <v>2020</v>
      </c>
      <c r="AN29" s="41">
        <v>2073</v>
      </c>
      <c r="AO29" s="41">
        <v>2056</v>
      </c>
      <c r="AP29" s="41">
        <v>2109</v>
      </c>
      <c r="AQ29" s="41">
        <v>2073</v>
      </c>
      <c r="AR29" s="41" t="s">
        <v>3726</v>
      </c>
      <c r="AS29" s="140" t="s">
        <v>3729</v>
      </c>
      <c r="AT29" s="41">
        <v>10.8</v>
      </c>
      <c r="AU29" s="41">
        <v>11.8</v>
      </c>
      <c r="AV29" s="41">
        <v>11</v>
      </c>
      <c r="AW29" s="41">
        <v>10.9</v>
      </c>
      <c r="AX29" s="41">
        <v>10.5</v>
      </c>
      <c r="AY29" s="41">
        <v>10.8</v>
      </c>
      <c r="AZ29" s="41">
        <v>11.1</v>
      </c>
      <c r="BA29" s="41">
        <v>11</v>
      </c>
      <c r="BB29" s="41">
        <v>11.3</v>
      </c>
      <c r="BC29" s="41">
        <v>11.1</v>
      </c>
      <c r="BD29" s="41">
        <v>1864</v>
      </c>
      <c r="BE29" s="41">
        <v>2041</v>
      </c>
      <c r="BF29" s="41">
        <v>1899</v>
      </c>
      <c r="BG29" s="41">
        <v>1881</v>
      </c>
      <c r="BH29" s="41">
        <v>1810</v>
      </c>
      <c r="BI29" s="41">
        <v>1863</v>
      </c>
      <c r="BJ29" s="41">
        <v>1916</v>
      </c>
      <c r="BK29" s="41">
        <v>1899</v>
      </c>
      <c r="BL29" s="41">
        <v>1952</v>
      </c>
      <c r="BM29" s="41">
        <v>1916</v>
      </c>
      <c r="BN29" s="41" t="s">
        <v>3728</v>
      </c>
      <c r="BO29" s="138" t="s">
        <v>3731</v>
      </c>
      <c r="BP29" s="41">
        <v>9.1</v>
      </c>
      <c r="BQ29" s="41">
        <v>9.9</v>
      </c>
      <c r="BR29" s="41">
        <v>9.3000000000000007</v>
      </c>
      <c r="BS29" s="41">
        <v>8.8000000000000007</v>
      </c>
      <c r="BT29" s="41">
        <v>8.4</v>
      </c>
      <c r="BU29" s="41">
        <v>8.6999999999999993</v>
      </c>
      <c r="BV29" s="41">
        <v>9</v>
      </c>
      <c r="BW29" s="41">
        <v>8.9</v>
      </c>
      <c r="BX29" s="41">
        <v>9.1999999999999993</v>
      </c>
      <c r="BY29" s="41">
        <v>9</v>
      </c>
      <c r="BZ29" s="41">
        <v>1548</v>
      </c>
      <c r="CA29" s="41">
        <v>1690</v>
      </c>
      <c r="CB29" s="41">
        <v>1583</v>
      </c>
      <c r="CC29" s="41">
        <v>1487</v>
      </c>
      <c r="CD29" s="41">
        <v>1416</v>
      </c>
      <c r="CE29" s="41">
        <v>1469</v>
      </c>
      <c r="CF29" s="41">
        <v>1522</v>
      </c>
      <c r="CG29" s="41">
        <v>1505</v>
      </c>
      <c r="CH29" s="41">
        <v>1558</v>
      </c>
      <c r="CI29" s="41">
        <v>1522</v>
      </c>
      <c r="CJ29" s="41" t="s">
        <v>3825</v>
      </c>
      <c r="CK29" s="138" t="s">
        <v>3838</v>
      </c>
      <c r="CL29" s="41">
        <v>7.6</v>
      </c>
      <c r="CM29" s="41">
        <v>8.4</v>
      </c>
      <c r="CN29" s="41">
        <v>7.9</v>
      </c>
      <c r="CO29" s="41">
        <v>7.8</v>
      </c>
      <c r="CP29" s="41">
        <v>7.4</v>
      </c>
      <c r="CQ29" s="41">
        <v>7.7</v>
      </c>
      <c r="CR29" s="41">
        <v>8</v>
      </c>
      <c r="CS29" s="41">
        <v>7.9</v>
      </c>
      <c r="CT29" s="41">
        <v>8.1999999999999993</v>
      </c>
      <c r="CU29" s="41">
        <v>7.7</v>
      </c>
      <c r="CV29" s="41">
        <v>1258</v>
      </c>
      <c r="CW29" s="41">
        <v>1400</v>
      </c>
      <c r="CX29" s="41">
        <v>1316</v>
      </c>
      <c r="CY29" s="41">
        <v>1298</v>
      </c>
      <c r="CZ29" s="41">
        <v>1227</v>
      </c>
      <c r="DA29" s="41">
        <v>1280</v>
      </c>
      <c r="DB29" s="41">
        <v>1333</v>
      </c>
      <c r="DC29" s="41">
        <v>1316</v>
      </c>
      <c r="DD29" s="41">
        <v>1369</v>
      </c>
      <c r="DE29" s="41">
        <v>1281</v>
      </c>
      <c r="DF29" s="191" t="s">
        <v>3837</v>
      </c>
      <c r="DG29" s="192" t="s">
        <v>3826</v>
      </c>
      <c r="DH29" s="193"/>
    </row>
    <row r="30" spans="1:113" ht="27" customHeight="1">
      <c r="A30" s="182" t="s">
        <v>3291</v>
      </c>
      <c r="B30" s="41">
        <v>15.7</v>
      </c>
      <c r="C30" s="41">
        <v>16.5</v>
      </c>
      <c r="D30" s="41">
        <v>15.9</v>
      </c>
      <c r="E30" s="41">
        <v>15.1</v>
      </c>
      <c r="F30" s="41">
        <v>14.7</v>
      </c>
      <c r="G30" s="41">
        <v>15</v>
      </c>
      <c r="H30" s="41">
        <v>15.3</v>
      </c>
      <c r="I30" s="41">
        <v>15.2</v>
      </c>
      <c r="J30" s="41">
        <v>15.5</v>
      </c>
      <c r="K30" s="41">
        <v>15.3</v>
      </c>
      <c r="L30" s="41">
        <v>2722</v>
      </c>
      <c r="M30" s="41">
        <v>2864</v>
      </c>
      <c r="N30" s="41">
        <v>2757</v>
      </c>
      <c r="O30" s="41">
        <v>2615</v>
      </c>
      <c r="P30" s="41">
        <v>2544</v>
      </c>
      <c r="Q30" s="41">
        <v>2597</v>
      </c>
      <c r="R30" s="41">
        <v>2650</v>
      </c>
      <c r="S30" s="41">
        <v>2633</v>
      </c>
      <c r="T30" s="41">
        <v>2686</v>
      </c>
      <c r="U30" s="41">
        <v>2650</v>
      </c>
      <c r="V30" s="41" t="s">
        <v>3724</v>
      </c>
      <c r="W30" s="138" t="s">
        <v>3824</v>
      </c>
      <c r="X30" s="41">
        <v>11.8</v>
      </c>
      <c r="Y30" s="41">
        <v>12.6</v>
      </c>
      <c r="Z30" s="41">
        <v>12</v>
      </c>
      <c r="AA30" s="41">
        <v>11.7</v>
      </c>
      <c r="AB30" s="41">
        <v>11.3</v>
      </c>
      <c r="AC30" s="41">
        <v>11.6</v>
      </c>
      <c r="AD30" s="41">
        <v>11.9</v>
      </c>
      <c r="AE30" s="41">
        <v>11.8</v>
      </c>
      <c r="AF30" s="41">
        <v>12.1</v>
      </c>
      <c r="AG30" s="41">
        <v>11.9</v>
      </c>
      <c r="AH30" s="41">
        <v>2056</v>
      </c>
      <c r="AI30" s="41">
        <v>2198</v>
      </c>
      <c r="AJ30" s="41">
        <v>2091</v>
      </c>
      <c r="AK30" s="41">
        <v>2038</v>
      </c>
      <c r="AL30" s="41">
        <v>1967</v>
      </c>
      <c r="AM30" s="41">
        <v>2020</v>
      </c>
      <c r="AN30" s="41">
        <v>2073</v>
      </c>
      <c r="AO30" s="41">
        <v>2056</v>
      </c>
      <c r="AP30" s="41">
        <v>2109</v>
      </c>
      <c r="AQ30" s="41">
        <v>2073</v>
      </c>
      <c r="AR30" s="41" t="s">
        <v>3726</v>
      </c>
      <c r="AS30" s="140" t="s">
        <v>3729</v>
      </c>
      <c r="AT30" s="41">
        <v>10.8</v>
      </c>
      <c r="AU30" s="41">
        <v>11.8</v>
      </c>
      <c r="AV30" s="41">
        <v>11</v>
      </c>
      <c r="AW30" s="41">
        <v>10.9</v>
      </c>
      <c r="AX30" s="41">
        <v>10.5</v>
      </c>
      <c r="AY30" s="41">
        <v>10.8</v>
      </c>
      <c r="AZ30" s="41">
        <v>11.1</v>
      </c>
      <c r="BA30" s="41">
        <v>11</v>
      </c>
      <c r="BB30" s="41">
        <v>11.3</v>
      </c>
      <c r="BC30" s="41">
        <v>11.1</v>
      </c>
      <c r="BD30" s="41">
        <v>1864</v>
      </c>
      <c r="BE30" s="41">
        <v>2041</v>
      </c>
      <c r="BF30" s="41">
        <v>1899</v>
      </c>
      <c r="BG30" s="41">
        <v>1881</v>
      </c>
      <c r="BH30" s="41">
        <v>1810</v>
      </c>
      <c r="BI30" s="41">
        <v>1863</v>
      </c>
      <c r="BJ30" s="41">
        <v>1916</v>
      </c>
      <c r="BK30" s="41">
        <v>1899</v>
      </c>
      <c r="BL30" s="41">
        <v>1952</v>
      </c>
      <c r="BM30" s="41">
        <v>1916</v>
      </c>
      <c r="BN30" s="41" t="s">
        <v>3728</v>
      </c>
      <c r="BO30" s="138" t="s">
        <v>3731</v>
      </c>
      <c r="BP30" s="41">
        <v>9.1</v>
      </c>
      <c r="BQ30" s="41">
        <v>9.9</v>
      </c>
      <c r="BR30" s="41">
        <v>9.3000000000000007</v>
      </c>
      <c r="BS30" s="41">
        <v>8.8000000000000007</v>
      </c>
      <c r="BT30" s="41">
        <v>8.4</v>
      </c>
      <c r="BU30" s="41">
        <v>8.6999999999999993</v>
      </c>
      <c r="BV30" s="41">
        <v>9</v>
      </c>
      <c r="BW30" s="41">
        <v>8.9</v>
      </c>
      <c r="BX30" s="41">
        <v>9.1999999999999993</v>
      </c>
      <c r="BY30" s="41">
        <v>9</v>
      </c>
      <c r="BZ30" s="41">
        <v>1548</v>
      </c>
      <c r="CA30" s="41">
        <v>1690</v>
      </c>
      <c r="CB30" s="41">
        <v>1583</v>
      </c>
      <c r="CC30" s="41">
        <v>1487</v>
      </c>
      <c r="CD30" s="41">
        <v>1416</v>
      </c>
      <c r="CE30" s="41">
        <v>1469</v>
      </c>
      <c r="CF30" s="41">
        <v>1522</v>
      </c>
      <c r="CG30" s="41">
        <v>1505</v>
      </c>
      <c r="CH30" s="41">
        <v>1558</v>
      </c>
      <c r="CI30" s="41">
        <v>1522</v>
      </c>
      <c r="CJ30" s="41" t="s">
        <v>3825</v>
      </c>
      <c r="CK30" s="138" t="s">
        <v>3838</v>
      </c>
      <c r="CL30" s="41">
        <v>7.6</v>
      </c>
      <c r="CM30" s="41">
        <v>8.4</v>
      </c>
      <c r="CN30" s="41">
        <v>7.9</v>
      </c>
      <c r="CO30" s="41">
        <v>7.8</v>
      </c>
      <c r="CP30" s="41">
        <v>7.4</v>
      </c>
      <c r="CQ30" s="41">
        <v>7.7</v>
      </c>
      <c r="CR30" s="41">
        <v>8</v>
      </c>
      <c r="CS30" s="41">
        <v>7.9</v>
      </c>
      <c r="CT30" s="41">
        <v>8.1999999999999993</v>
      </c>
      <c r="CU30" s="41">
        <v>7.7</v>
      </c>
      <c r="CV30" s="41">
        <v>1258</v>
      </c>
      <c r="CW30" s="41">
        <v>1400</v>
      </c>
      <c r="CX30" s="41">
        <v>1316</v>
      </c>
      <c r="CY30" s="41">
        <v>1298</v>
      </c>
      <c r="CZ30" s="41">
        <v>1227</v>
      </c>
      <c r="DA30" s="41">
        <v>1280</v>
      </c>
      <c r="DB30" s="41">
        <v>1333</v>
      </c>
      <c r="DC30" s="41">
        <v>1316</v>
      </c>
      <c r="DD30" s="41">
        <v>1369</v>
      </c>
      <c r="DE30" s="41">
        <v>1281</v>
      </c>
      <c r="DF30" s="191" t="s">
        <v>3837</v>
      </c>
      <c r="DG30" s="192" t="s">
        <v>3826</v>
      </c>
      <c r="DH30" s="193"/>
    </row>
    <row r="31" spans="1:113" ht="27" customHeight="1">
      <c r="A31" s="182" t="s">
        <v>3292</v>
      </c>
      <c r="B31" s="41">
        <v>15.7</v>
      </c>
      <c r="C31" s="41">
        <v>16.5</v>
      </c>
      <c r="D31" s="41">
        <v>15.9</v>
      </c>
      <c r="E31" s="41">
        <v>15.1</v>
      </c>
      <c r="F31" s="41">
        <v>14.7</v>
      </c>
      <c r="G31" s="41">
        <v>15</v>
      </c>
      <c r="H31" s="41">
        <v>15.3</v>
      </c>
      <c r="I31" s="41">
        <v>15.2</v>
      </c>
      <c r="J31" s="41">
        <v>15.5</v>
      </c>
      <c r="K31" s="41">
        <v>15.3</v>
      </c>
      <c r="L31" s="41">
        <v>2722</v>
      </c>
      <c r="M31" s="41">
        <v>2864</v>
      </c>
      <c r="N31" s="41">
        <v>2757</v>
      </c>
      <c r="O31" s="41">
        <v>2615</v>
      </c>
      <c r="P31" s="41">
        <v>2544</v>
      </c>
      <c r="Q31" s="41">
        <v>2597</v>
      </c>
      <c r="R31" s="41">
        <v>2650</v>
      </c>
      <c r="S31" s="41">
        <v>2633</v>
      </c>
      <c r="T31" s="41">
        <v>2686</v>
      </c>
      <c r="U31" s="41">
        <v>2650</v>
      </c>
      <c r="V31" s="41" t="s">
        <v>3724</v>
      </c>
      <c r="W31" s="138" t="s">
        <v>3824</v>
      </c>
      <c r="X31" s="41">
        <v>11.8</v>
      </c>
      <c r="Y31" s="41">
        <v>12.6</v>
      </c>
      <c r="Z31" s="41">
        <v>12</v>
      </c>
      <c r="AA31" s="41">
        <v>11.7</v>
      </c>
      <c r="AB31" s="41">
        <v>11.3</v>
      </c>
      <c r="AC31" s="41">
        <v>11.6</v>
      </c>
      <c r="AD31" s="41">
        <v>11.9</v>
      </c>
      <c r="AE31" s="41">
        <v>11.8</v>
      </c>
      <c r="AF31" s="41">
        <v>12.1</v>
      </c>
      <c r="AG31" s="41">
        <v>11.9</v>
      </c>
      <c r="AH31" s="41">
        <v>2056</v>
      </c>
      <c r="AI31" s="41">
        <v>2198</v>
      </c>
      <c r="AJ31" s="41">
        <v>2091</v>
      </c>
      <c r="AK31" s="41">
        <v>2038</v>
      </c>
      <c r="AL31" s="41">
        <v>1967</v>
      </c>
      <c r="AM31" s="41">
        <v>2020</v>
      </c>
      <c r="AN31" s="41">
        <v>2073</v>
      </c>
      <c r="AO31" s="41">
        <v>2056</v>
      </c>
      <c r="AP31" s="41">
        <v>2109</v>
      </c>
      <c r="AQ31" s="41">
        <v>2073</v>
      </c>
      <c r="AR31" s="41" t="s">
        <v>3726</v>
      </c>
      <c r="AS31" s="140" t="s">
        <v>3729</v>
      </c>
      <c r="AT31" s="41">
        <v>10.8</v>
      </c>
      <c r="AU31" s="41">
        <v>11.8</v>
      </c>
      <c r="AV31" s="41">
        <v>11</v>
      </c>
      <c r="AW31" s="41">
        <v>10.9</v>
      </c>
      <c r="AX31" s="41">
        <v>10.5</v>
      </c>
      <c r="AY31" s="41">
        <v>10.8</v>
      </c>
      <c r="AZ31" s="41">
        <v>11.1</v>
      </c>
      <c r="BA31" s="41">
        <v>11</v>
      </c>
      <c r="BB31" s="41">
        <v>11.3</v>
      </c>
      <c r="BC31" s="41">
        <v>11.1</v>
      </c>
      <c r="BD31" s="41">
        <v>1864</v>
      </c>
      <c r="BE31" s="41">
        <v>2041</v>
      </c>
      <c r="BF31" s="41">
        <v>1899</v>
      </c>
      <c r="BG31" s="41">
        <v>1881</v>
      </c>
      <c r="BH31" s="41">
        <v>1810</v>
      </c>
      <c r="BI31" s="41">
        <v>1863</v>
      </c>
      <c r="BJ31" s="41">
        <v>1916</v>
      </c>
      <c r="BK31" s="41">
        <v>1899</v>
      </c>
      <c r="BL31" s="41">
        <v>1952</v>
      </c>
      <c r="BM31" s="41">
        <v>1916</v>
      </c>
      <c r="BN31" s="41" t="s">
        <v>3728</v>
      </c>
      <c r="BO31" s="138" t="s">
        <v>3731</v>
      </c>
      <c r="BP31" s="41">
        <v>9.1</v>
      </c>
      <c r="BQ31" s="41">
        <v>9.9</v>
      </c>
      <c r="BR31" s="41">
        <v>9.3000000000000007</v>
      </c>
      <c r="BS31" s="41">
        <v>8.8000000000000007</v>
      </c>
      <c r="BT31" s="41">
        <v>8.4</v>
      </c>
      <c r="BU31" s="41">
        <v>8.6999999999999993</v>
      </c>
      <c r="BV31" s="41">
        <v>9</v>
      </c>
      <c r="BW31" s="41">
        <v>8.9</v>
      </c>
      <c r="BX31" s="41">
        <v>9.1999999999999993</v>
      </c>
      <c r="BY31" s="41">
        <v>9</v>
      </c>
      <c r="BZ31" s="41">
        <v>1548</v>
      </c>
      <c r="CA31" s="41">
        <v>1690</v>
      </c>
      <c r="CB31" s="41">
        <v>1583</v>
      </c>
      <c r="CC31" s="41">
        <v>1487</v>
      </c>
      <c r="CD31" s="41">
        <v>1416</v>
      </c>
      <c r="CE31" s="41">
        <v>1469</v>
      </c>
      <c r="CF31" s="41">
        <v>1522</v>
      </c>
      <c r="CG31" s="41">
        <v>1505</v>
      </c>
      <c r="CH31" s="41">
        <v>1558</v>
      </c>
      <c r="CI31" s="41">
        <v>1522</v>
      </c>
      <c r="CJ31" s="41" t="s">
        <v>3825</v>
      </c>
      <c r="CK31" s="138" t="s">
        <v>3838</v>
      </c>
      <c r="CL31" s="41">
        <v>7.6</v>
      </c>
      <c r="CM31" s="41">
        <v>8.4</v>
      </c>
      <c r="CN31" s="41">
        <v>7.9</v>
      </c>
      <c r="CO31" s="41">
        <v>7.8</v>
      </c>
      <c r="CP31" s="41">
        <v>7.4</v>
      </c>
      <c r="CQ31" s="41">
        <v>7.7</v>
      </c>
      <c r="CR31" s="41">
        <v>8</v>
      </c>
      <c r="CS31" s="41">
        <v>7.9</v>
      </c>
      <c r="CT31" s="41">
        <v>8.1999999999999993</v>
      </c>
      <c r="CU31" s="41">
        <v>7.7</v>
      </c>
      <c r="CV31" s="41">
        <v>1258</v>
      </c>
      <c r="CW31" s="41">
        <v>1400</v>
      </c>
      <c r="CX31" s="41">
        <v>1316</v>
      </c>
      <c r="CY31" s="41">
        <v>1298</v>
      </c>
      <c r="CZ31" s="41">
        <v>1227</v>
      </c>
      <c r="DA31" s="41">
        <v>1280</v>
      </c>
      <c r="DB31" s="41">
        <v>1333</v>
      </c>
      <c r="DC31" s="41">
        <v>1316</v>
      </c>
      <c r="DD31" s="41">
        <v>1369</v>
      </c>
      <c r="DE31" s="41">
        <v>1281</v>
      </c>
      <c r="DF31" s="191" t="s">
        <v>3837</v>
      </c>
      <c r="DG31" s="192" t="s">
        <v>3826</v>
      </c>
      <c r="DH31" s="193"/>
    </row>
    <row r="32" spans="1:113" ht="27" customHeight="1">
      <c r="A32" s="182" t="s">
        <v>3293</v>
      </c>
      <c r="B32" s="41" t="s">
        <v>4</v>
      </c>
      <c r="C32" s="41" t="s">
        <v>4</v>
      </c>
      <c r="D32" s="41" t="s">
        <v>4</v>
      </c>
      <c r="E32" s="41" t="s">
        <v>4</v>
      </c>
      <c r="F32" s="41" t="s">
        <v>4</v>
      </c>
      <c r="G32" s="41" t="s">
        <v>4</v>
      </c>
      <c r="H32" s="41" t="s">
        <v>4</v>
      </c>
      <c r="I32" s="41" t="s">
        <v>4</v>
      </c>
      <c r="J32" s="41" t="s">
        <v>4</v>
      </c>
      <c r="K32" s="41" t="s">
        <v>4</v>
      </c>
      <c r="L32" s="41" t="s">
        <v>4</v>
      </c>
      <c r="M32" s="41" t="s">
        <v>4</v>
      </c>
      <c r="N32" s="41" t="s">
        <v>4</v>
      </c>
      <c r="O32" s="41" t="s">
        <v>4</v>
      </c>
      <c r="P32" s="41" t="s">
        <v>4</v>
      </c>
      <c r="Q32" s="41" t="s">
        <v>4</v>
      </c>
      <c r="R32" s="41" t="s">
        <v>4</v>
      </c>
      <c r="S32" s="41" t="s">
        <v>4</v>
      </c>
      <c r="T32" s="41" t="s">
        <v>4</v>
      </c>
      <c r="U32" s="41" t="s">
        <v>4</v>
      </c>
      <c r="V32" s="41" t="s">
        <v>4</v>
      </c>
      <c r="W32" s="138" t="s">
        <v>4</v>
      </c>
      <c r="X32" s="41">
        <v>11.8</v>
      </c>
      <c r="Y32" s="41">
        <v>12.6</v>
      </c>
      <c r="Z32" s="41">
        <v>12</v>
      </c>
      <c r="AA32" s="41">
        <v>11.7</v>
      </c>
      <c r="AB32" s="41">
        <v>11.3</v>
      </c>
      <c r="AC32" s="41">
        <v>11.6</v>
      </c>
      <c r="AD32" s="41">
        <v>11.9</v>
      </c>
      <c r="AE32" s="41">
        <v>11.8</v>
      </c>
      <c r="AF32" s="41">
        <v>12.1</v>
      </c>
      <c r="AG32" s="41">
        <v>11.9</v>
      </c>
      <c r="AH32" s="41">
        <v>2056</v>
      </c>
      <c r="AI32" s="41">
        <v>2198</v>
      </c>
      <c r="AJ32" s="41">
        <v>2091</v>
      </c>
      <c r="AK32" s="41">
        <v>2038</v>
      </c>
      <c r="AL32" s="41">
        <v>1967</v>
      </c>
      <c r="AM32" s="41">
        <v>2020</v>
      </c>
      <c r="AN32" s="41">
        <v>2073</v>
      </c>
      <c r="AO32" s="41">
        <v>2056</v>
      </c>
      <c r="AP32" s="41">
        <v>2109</v>
      </c>
      <c r="AQ32" s="41">
        <v>2073</v>
      </c>
      <c r="AR32" s="41" t="s">
        <v>3726</v>
      </c>
      <c r="AS32" s="140" t="s">
        <v>3729</v>
      </c>
      <c r="AT32" s="41">
        <v>10.8</v>
      </c>
      <c r="AU32" s="41">
        <v>11.8</v>
      </c>
      <c r="AV32" s="41">
        <v>11</v>
      </c>
      <c r="AW32" s="41">
        <v>10.9</v>
      </c>
      <c r="AX32" s="41">
        <v>10.5</v>
      </c>
      <c r="AY32" s="41">
        <v>10.8</v>
      </c>
      <c r="AZ32" s="41">
        <v>11.1</v>
      </c>
      <c r="BA32" s="41">
        <v>11</v>
      </c>
      <c r="BB32" s="41">
        <v>11.3</v>
      </c>
      <c r="BC32" s="41">
        <v>11.1</v>
      </c>
      <c r="BD32" s="41">
        <v>1864</v>
      </c>
      <c r="BE32" s="41">
        <v>2041</v>
      </c>
      <c r="BF32" s="41">
        <v>1899</v>
      </c>
      <c r="BG32" s="41">
        <v>1881</v>
      </c>
      <c r="BH32" s="41">
        <v>1810</v>
      </c>
      <c r="BI32" s="41">
        <v>1863</v>
      </c>
      <c r="BJ32" s="41">
        <v>1916</v>
      </c>
      <c r="BK32" s="41">
        <v>1899</v>
      </c>
      <c r="BL32" s="41">
        <v>1952</v>
      </c>
      <c r="BM32" s="41">
        <v>1916</v>
      </c>
      <c r="BN32" s="41" t="s">
        <v>3728</v>
      </c>
      <c r="BO32" s="138" t="s">
        <v>3731</v>
      </c>
      <c r="BP32" s="41">
        <v>9.1</v>
      </c>
      <c r="BQ32" s="41">
        <v>9.9</v>
      </c>
      <c r="BR32" s="41">
        <v>9.3000000000000007</v>
      </c>
      <c r="BS32" s="41">
        <v>8.8000000000000007</v>
      </c>
      <c r="BT32" s="41">
        <v>8.4</v>
      </c>
      <c r="BU32" s="41">
        <v>8.6999999999999993</v>
      </c>
      <c r="BV32" s="41">
        <v>9</v>
      </c>
      <c r="BW32" s="41">
        <v>8.9</v>
      </c>
      <c r="BX32" s="41">
        <v>9.1999999999999993</v>
      </c>
      <c r="BY32" s="41">
        <v>9</v>
      </c>
      <c r="BZ32" s="41">
        <v>1548</v>
      </c>
      <c r="CA32" s="41">
        <v>1690</v>
      </c>
      <c r="CB32" s="41">
        <v>1583</v>
      </c>
      <c r="CC32" s="41">
        <v>1487</v>
      </c>
      <c r="CD32" s="41">
        <v>1416</v>
      </c>
      <c r="CE32" s="41">
        <v>1469</v>
      </c>
      <c r="CF32" s="41">
        <v>1522</v>
      </c>
      <c r="CG32" s="41">
        <v>1505</v>
      </c>
      <c r="CH32" s="41">
        <v>1558</v>
      </c>
      <c r="CI32" s="41">
        <v>1522</v>
      </c>
      <c r="CJ32" s="41" t="s">
        <v>3825</v>
      </c>
      <c r="CK32" s="138" t="s">
        <v>3838</v>
      </c>
      <c r="CL32" s="41">
        <v>7.6</v>
      </c>
      <c r="CM32" s="41">
        <v>8.4</v>
      </c>
      <c r="CN32" s="41">
        <v>7.9</v>
      </c>
      <c r="CO32" s="41">
        <v>7.8</v>
      </c>
      <c r="CP32" s="41">
        <v>7.4</v>
      </c>
      <c r="CQ32" s="41">
        <v>7.7</v>
      </c>
      <c r="CR32" s="41">
        <v>8</v>
      </c>
      <c r="CS32" s="41">
        <v>7.9</v>
      </c>
      <c r="CT32" s="41">
        <v>8.1999999999999993</v>
      </c>
      <c r="CU32" s="41">
        <v>7.7</v>
      </c>
      <c r="CV32" s="41">
        <v>1258</v>
      </c>
      <c r="CW32" s="41">
        <v>1400</v>
      </c>
      <c r="CX32" s="41">
        <v>1316</v>
      </c>
      <c r="CY32" s="41">
        <v>1298</v>
      </c>
      <c r="CZ32" s="41">
        <v>1227</v>
      </c>
      <c r="DA32" s="41">
        <v>1280</v>
      </c>
      <c r="DB32" s="41">
        <v>1333</v>
      </c>
      <c r="DC32" s="41">
        <v>1316</v>
      </c>
      <c r="DD32" s="41">
        <v>1369</v>
      </c>
      <c r="DE32" s="41">
        <v>1281</v>
      </c>
      <c r="DF32" s="191" t="s">
        <v>3837</v>
      </c>
      <c r="DG32" s="192" t="s">
        <v>3826</v>
      </c>
      <c r="DH32" s="193"/>
    </row>
    <row r="33" spans="1:112" ht="27" customHeight="1">
      <c r="A33" s="182" t="s">
        <v>3294</v>
      </c>
      <c r="B33" s="41">
        <v>15.7</v>
      </c>
      <c r="C33" s="41">
        <v>16.5</v>
      </c>
      <c r="D33" s="41">
        <v>15.9</v>
      </c>
      <c r="E33" s="41">
        <v>15.1</v>
      </c>
      <c r="F33" s="41">
        <v>14.7</v>
      </c>
      <c r="G33" s="41">
        <v>15</v>
      </c>
      <c r="H33" s="41">
        <v>15.3</v>
      </c>
      <c r="I33" s="41">
        <v>15.2</v>
      </c>
      <c r="J33" s="41">
        <v>15.5</v>
      </c>
      <c r="K33" s="41">
        <v>15.3</v>
      </c>
      <c r="L33" s="41">
        <v>2722</v>
      </c>
      <c r="M33" s="41">
        <v>2864</v>
      </c>
      <c r="N33" s="41">
        <v>2757</v>
      </c>
      <c r="O33" s="41">
        <v>2615</v>
      </c>
      <c r="P33" s="41">
        <v>2544</v>
      </c>
      <c r="Q33" s="41">
        <v>2597</v>
      </c>
      <c r="R33" s="41">
        <v>2650</v>
      </c>
      <c r="S33" s="41">
        <v>2633</v>
      </c>
      <c r="T33" s="41">
        <v>2686</v>
      </c>
      <c r="U33" s="41">
        <v>2650</v>
      </c>
      <c r="V33" s="41" t="s">
        <v>3724</v>
      </c>
      <c r="W33" s="138" t="s">
        <v>3824</v>
      </c>
      <c r="X33" s="41">
        <v>11.8</v>
      </c>
      <c r="Y33" s="41">
        <v>12.6</v>
      </c>
      <c r="Z33" s="41">
        <v>12</v>
      </c>
      <c r="AA33" s="41">
        <v>11.7</v>
      </c>
      <c r="AB33" s="41">
        <v>11.3</v>
      </c>
      <c r="AC33" s="41">
        <v>11.6</v>
      </c>
      <c r="AD33" s="41">
        <v>11.9</v>
      </c>
      <c r="AE33" s="41">
        <v>11.8</v>
      </c>
      <c r="AF33" s="41">
        <v>12.1</v>
      </c>
      <c r="AG33" s="41">
        <v>11.9</v>
      </c>
      <c r="AH33" s="41">
        <v>2056</v>
      </c>
      <c r="AI33" s="41">
        <v>2198</v>
      </c>
      <c r="AJ33" s="41">
        <v>2091</v>
      </c>
      <c r="AK33" s="41">
        <v>2038</v>
      </c>
      <c r="AL33" s="41">
        <v>1967</v>
      </c>
      <c r="AM33" s="41">
        <v>2020</v>
      </c>
      <c r="AN33" s="41">
        <v>2073</v>
      </c>
      <c r="AO33" s="41">
        <v>2056</v>
      </c>
      <c r="AP33" s="41">
        <v>2109</v>
      </c>
      <c r="AQ33" s="41">
        <v>2073</v>
      </c>
      <c r="AR33" s="41" t="s">
        <v>3726</v>
      </c>
      <c r="AS33" s="140" t="s">
        <v>3729</v>
      </c>
      <c r="AT33" s="41">
        <v>10.8</v>
      </c>
      <c r="AU33" s="41">
        <v>11.8</v>
      </c>
      <c r="AV33" s="41">
        <v>11</v>
      </c>
      <c r="AW33" s="41">
        <v>10.9</v>
      </c>
      <c r="AX33" s="41">
        <v>10.5</v>
      </c>
      <c r="AY33" s="41">
        <v>10.8</v>
      </c>
      <c r="AZ33" s="41">
        <v>11.1</v>
      </c>
      <c r="BA33" s="41">
        <v>11</v>
      </c>
      <c r="BB33" s="41">
        <v>11.3</v>
      </c>
      <c r="BC33" s="41">
        <v>11.1</v>
      </c>
      <c r="BD33" s="41">
        <v>1864</v>
      </c>
      <c r="BE33" s="41">
        <v>2041</v>
      </c>
      <c r="BF33" s="41">
        <v>1899</v>
      </c>
      <c r="BG33" s="41">
        <v>1881</v>
      </c>
      <c r="BH33" s="41">
        <v>1810</v>
      </c>
      <c r="BI33" s="41">
        <v>1863</v>
      </c>
      <c r="BJ33" s="41">
        <v>1916</v>
      </c>
      <c r="BK33" s="41">
        <v>1899</v>
      </c>
      <c r="BL33" s="41">
        <v>1952</v>
      </c>
      <c r="BM33" s="41">
        <v>1916</v>
      </c>
      <c r="BN33" s="41" t="s">
        <v>3728</v>
      </c>
      <c r="BO33" s="138" t="s">
        <v>3731</v>
      </c>
      <c r="BP33" s="41">
        <v>9.1</v>
      </c>
      <c r="BQ33" s="41">
        <v>9.9</v>
      </c>
      <c r="BR33" s="41">
        <v>9.3000000000000007</v>
      </c>
      <c r="BS33" s="41">
        <v>8.8000000000000007</v>
      </c>
      <c r="BT33" s="41">
        <v>8.4</v>
      </c>
      <c r="BU33" s="41">
        <v>8.6999999999999993</v>
      </c>
      <c r="BV33" s="41">
        <v>9</v>
      </c>
      <c r="BW33" s="41">
        <v>8.9</v>
      </c>
      <c r="BX33" s="41">
        <v>9.1999999999999993</v>
      </c>
      <c r="BY33" s="41">
        <v>9</v>
      </c>
      <c r="BZ33" s="41">
        <v>1548</v>
      </c>
      <c r="CA33" s="41">
        <v>1690</v>
      </c>
      <c r="CB33" s="41">
        <v>1583</v>
      </c>
      <c r="CC33" s="41">
        <v>1487</v>
      </c>
      <c r="CD33" s="41">
        <v>1416</v>
      </c>
      <c r="CE33" s="41">
        <v>1469</v>
      </c>
      <c r="CF33" s="41">
        <v>1522</v>
      </c>
      <c r="CG33" s="41">
        <v>1505</v>
      </c>
      <c r="CH33" s="41">
        <v>1558</v>
      </c>
      <c r="CI33" s="41">
        <v>1522</v>
      </c>
      <c r="CJ33" s="41" t="s">
        <v>3825</v>
      </c>
      <c r="CK33" s="138" t="s">
        <v>3838</v>
      </c>
      <c r="CL33" s="41">
        <v>7.6</v>
      </c>
      <c r="CM33" s="41">
        <v>8.4</v>
      </c>
      <c r="CN33" s="41">
        <v>7.9</v>
      </c>
      <c r="CO33" s="41">
        <v>7.8</v>
      </c>
      <c r="CP33" s="41">
        <v>7.4</v>
      </c>
      <c r="CQ33" s="41">
        <v>7.7</v>
      </c>
      <c r="CR33" s="41">
        <v>8</v>
      </c>
      <c r="CS33" s="41">
        <v>7.9</v>
      </c>
      <c r="CT33" s="41">
        <v>8.1999999999999993</v>
      </c>
      <c r="CU33" s="41">
        <v>7.7</v>
      </c>
      <c r="CV33" s="41">
        <v>1258</v>
      </c>
      <c r="CW33" s="41">
        <v>1400</v>
      </c>
      <c r="CX33" s="41">
        <v>1316</v>
      </c>
      <c r="CY33" s="41">
        <v>1298</v>
      </c>
      <c r="CZ33" s="41">
        <v>1227</v>
      </c>
      <c r="DA33" s="41">
        <v>1280</v>
      </c>
      <c r="DB33" s="41">
        <v>1333</v>
      </c>
      <c r="DC33" s="41">
        <v>1316</v>
      </c>
      <c r="DD33" s="41">
        <v>1369</v>
      </c>
      <c r="DE33" s="41">
        <v>1281</v>
      </c>
      <c r="DF33" s="191" t="s">
        <v>3837</v>
      </c>
      <c r="DG33" s="192" t="s">
        <v>3826</v>
      </c>
      <c r="DH33" s="193"/>
    </row>
    <row r="34" spans="1:112" ht="27" customHeight="1">
      <c r="A34" s="182" t="s">
        <v>3295</v>
      </c>
      <c r="B34" s="41" t="s">
        <v>4</v>
      </c>
      <c r="C34" s="41" t="s">
        <v>4</v>
      </c>
      <c r="D34" s="41" t="s">
        <v>4</v>
      </c>
      <c r="E34" s="41" t="s">
        <v>4</v>
      </c>
      <c r="F34" s="41" t="s">
        <v>4</v>
      </c>
      <c r="G34" s="41" t="s">
        <v>4</v>
      </c>
      <c r="H34" s="41" t="s">
        <v>4</v>
      </c>
      <c r="I34" s="41" t="s">
        <v>4</v>
      </c>
      <c r="J34" s="41" t="s">
        <v>4</v>
      </c>
      <c r="K34" s="41" t="s">
        <v>4</v>
      </c>
      <c r="L34" s="41" t="s">
        <v>4</v>
      </c>
      <c r="M34" s="41" t="s">
        <v>4</v>
      </c>
      <c r="N34" s="41" t="s">
        <v>4</v>
      </c>
      <c r="O34" s="41" t="s">
        <v>4</v>
      </c>
      <c r="P34" s="41" t="s">
        <v>4</v>
      </c>
      <c r="Q34" s="41" t="s">
        <v>4</v>
      </c>
      <c r="R34" s="41" t="s">
        <v>4</v>
      </c>
      <c r="S34" s="41" t="s">
        <v>4</v>
      </c>
      <c r="T34" s="41" t="s">
        <v>4</v>
      </c>
      <c r="U34" s="41" t="s">
        <v>4</v>
      </c>
      <c r="V34" s="41" t="s">
        <v>4</v>
      </c>
      <c r="W34" s="138" t="s">
        <v>4</v>
      </c>
      <c r="X34" s="41">
        <v>11.8</v>
      </c>
      <c r="Y34" s="41">
        <v>12.6</v>
      </c>
      <c r="Z34" s="41">
        <v>12</v>
      </c>
      <c r="AA34" s="41">
        <v>11.7</v>
      </c>
      <c r="AB34" s="41">
        <v>11.3</v>
      </c>
      <c r="AC34" s="41">
        <v>11.6</v>
      </c>
      <c r="AD34" s="41">
        <v>11.9</v>
      </c>
      <c r="AE34" s="41">
        <v>11.8</v>
      </c>
      <c r="AF34" s="41">
        <v>12.1</v>
      </c>
      <c r="AG34" s="41">
        <v>11.9</v>
      </c>
      <c r="AH34" s="41">
        <v>2056</v>
      </c>
      <c r="AI34" s="41">
        <v>2198</v>
      </c>
      <c r="AJ34" s="41">
        <v>2091</v>
      </c>
      <c r="AK34" s="41">
        <v>2038</v>
      </c>
      <c r="AL34" s="41">
        <v>1967</v>
      </c>
      <c r="AM34" s="41">
        <v>2020</v>
      </c>
      <c r="AN34" s="41">
        <v>2073</v>
      </c>
      <c r="AO34" s="41">
        <v>2056</v>
      </c>
      <c r="AP34" s="41">
        <v>2109</v>
      </c>
      <c r="AQ34" s="41">
        <v>2073</v>
      </c>
      <c r="AR34" s="41" t="s">
        <v>3726</v>
      </c>
      <c r="AS34" s="140" t="s">
        <v>3729</v>
      </c>
      <c r="AT34" s="41">
        <v>10.8</v>
      </c>
      <c r="AU34" s="41">
        <v>11.8</v>
      </c>
      <c r="AV34" s="41">
        <v>11</v>
      </c>
      <c r="AW34" s="41">
        <v>10.9</v>
      </c>
      <c r="AX34" s="41">
        <v>10.5</v>
      </c>
      <c r="AY34" s="41">
        <v>10.8</v>
      </c>
      <c r="AZ34" s="41">
        <v>11.1</v>
      </c>
      <c r="BA34" s="41">
        <v>11</v>
      </c>
      <c r="BB34" s="41">
        <v>11.3</v>
      </c>
      <c r="BC34" s="41">
        <v>11.1</v>
      </c>
      <c r="BD34" s="41">
        <v>1864</v>
      </c>
      <c r="BE34" s="41">
        <v>2041</v>
      </c>
      <c r="BF34" s="41">
        <v>1899</v>
      </c>
      <c r="BG34" s="41">
        <v>1881</v>
      </c>
      <c r="BH34" s="41">
        <v>1810</v>
      </c>
      <c r="BI34" s="41">
        <v>1863</v>
      </c>
      <c r="BJ34" s="41">
        <v>1916</v>
      </c>
      <c r="BK34" s="41">
        <v>1899</v>
      </c>
      <c r="BL34" s="41">
        <v>1952</v>
      </c>
      <c r="BM34" s="41">
        <v>1916</v>
      </c>
      <c r="BN34" s="41" t="s">
        <v>3728</v>
      </c>
      <c r="BO34" s="138" t="s">
        <v>3731</v>
      </c>
      <c r="BP34" s="41">
        <v>9.1</v>
      </c>
      <c r="BQ34" s="41">
        <v>9.9</v>
      </c>
      <c r="BR34" s="41">
        <v>9.3000000000000007</v>
      </c>
      <c r="BS34" s="41">
        <v>8.8000000000000007</v>
      </c>
      <c r="BT34" s="41">
        <v>8.4</v>
      </c>
      <c r="BU34" s="41">
        <v>8.6999999999999993</v>
      </c>
      <c r="BV34" s="41">
        <v>9</v>
      </c>
      <c r="BW34" s="41">
        <v>8.9</v>
      </c>
      <c r="BX34" s="41">
        <v>9.1999999999999993</v>
      </c>
      <c r="BY34" s="41">
        <v>9</v>
      </c>
      <c r="BZ34" s="41">
        <v>1548</v>
      </c>
      <c r="CA34" s="41">
        <v>1690</v>
      </c>
      <c r="CB34" s="41">
        <v>1583</v>
      </c>
      <c r="CC34" s="41">
        <v>1487</v>
      </c>
      <c r="CD34" s="41">
        <v>1416</v>
      </c>
      <c r="CE34" s="41">
        <v>1469</v>
      </c>
      <c r="CF34" s="41">
        <v>1522</v>
      </c>
      <c r="CG34" s="41">
        <v>1505</v>
      </c>
      <c r="CH34" s="41">
        <v>1558</v>
      </c>
      <c r="CI34" s="41">
        <v>1522</v>
      </c>
      <c r="CJ34" s="41" t="s">
        <v>3825</v>
      </c>
      <c r="CK34" s="138" t="s">
        <v>3838</v>
      </c>
      <c r="CL34" s="41">
        <v>7.6</v>
      </c>
      <c r="CM34" s="41">
        <v>8.4</v>
      </c>
      <c r="CN34" s="41">
        <v>7.9</v>
      </c>
      <c r="CO34" s="41">
        <v>7.8</v>
      </c>
      <c r="CP34" s="41">
        <v>7.4</v>
      </c>
      <c r="CQ34" s="41">
        <v>7.7</v>
      </c>
      <c r="CR34" s="41">
        <v>8</v>
      </c>
      <c r="CS34" s="41">
        <v>7.9</v>
      </c>
      <c r="CT34" s="41">
        <v>8.1999999999999993</v>
      </c>
      <c r="CU34" s="41">
        <v>7.7</v>
      </c>
      <c r="CV34" s="41">
        <v>1258</v>
      </c>
      <c r="CW34" s="41">
        <v>1400</v>
      </c>
      <c r="CX34" s="41">
        <v>1316</v>
      </c>
      <c r="CY34" s="41">
        <v>1298</v>
      </c>
      <c r="CZ34" s="41">
        <v>1227</v>
      </c>
      <c r="DA34" s="41">
        <v>1280</v>
      </c>
      <c r="DB34" s="41">
        <v>1333</v>
      </c>
      <c r="DC34" s="41">
        <v>1316</v>
      </c>
      <c r="DD34" s="41">
        <v>1369</v>
      </c>
      <c r="DE34" s="41">
        <v>1281</v>
      </c>
      <c r="DF34" s="191" t="s">
        <v>3837</v>
      </c>
      <c r="DG34" s="192" t="s">
        <v>3826</v>
      </c>
      <c r="DH34" s="193"/>
    </row>
    <row r="35" spans="1:112" ht="27" customHeight="1">
      <c r="A35" s="182" t="s">
        <v>3296</v>
      </c>
      <c r="B35" s="41" t="s">
        <v>4</v>
      </c>
      <c r="C35" s="41" t="s">
        <v>4</v>
      </c>
      <c r="D35" s="41" t="s">
        <v>4</v>
      </c>
      <c r="E35" s="41" t="s">
        <v>4</v>
      </c>
      <c r="F35" s="41" t="s">
        <v>4</v>
      </c>
      <c r="G35" s="41" t="s">
        <v>4</v>
      </c>
      <c r="H35" s="41" t="s">
        <v>4</v>
      </c>
      <c r="I35" s="41" t="s">
        <v>4</v>
      </c>
      <c r="J35" s="41" t="s">
        <v>4</v>
      </c>
      <c r="K35" s="41" t="s">
        <v>4</v>
      </c>
      <c r="L35" s="41" t="s">
        <v>4</v>
      </c>
      <c r="M35" s="41" t="s">
        <v>4</v>
      </c>
      <c r="N35" s="41" t="s">
        <v>4</v>
      </c>
      <c r="O35" s="41" t="s">
        <v>4</v>
      </c>
      <c r="P35" s="41" t="s">
        <v>4</v>
      </c>
      <c r="Q35" s="41" t="s">
        <v>4</v>
      </c>
      <c r="R35" s="41" t="s">
        <v>4</v>
      </c>
      <c r="S35" s="41" t="s">
        <v>4</v>
      </c>
      <c r="T35" s="41" t="s">
        <v>4</v>
      </c>
      <c r="U35" s="41" t="s">
        <v>4</v>
      </c>
      <c r="V35" s="41" t="s">
        <v>4</v>
      </c>
      <c r="W35" s="138" t="s">
        <v>4</v>
      </c>
      <c r="X35" s="41">
        <v>11.8</v>
      </c>
      <c r="Y35" s="41">
        <v>12.6</v>
      </c>
      <c r="Z35" s="41">
        <v>12</v>
      </c>
      <c r="AA35" s="41">
        <v>11.7</v>
      </c>
      <c r="AB35" s="41">
        <v>11.3</v>
      </c>
      <c r="AC35" s="41">
        <v>11.6</v>
      </c>
      <c r="AD35" s="41">
        <v>11.9</v>
      </c>
      <c r="AE35" s="41">
        <v>11.8</v>
      </c>
      <c r="AF35" s="41">
        <v>12.1</v>
      </c>
      <c r="AG35" s="41">
        <v>11.9</v>
      </c>
      <c r="AH35" s="41">
        <v>2056</v>
      </c>
      <c r="AI35" s="41">
        <v>2198</v>
      </c>
      <c r="AJ35" s="41">
        <v>2091</v>
      </c>
      <c r="AK35" s="41">
        <v>2038</v>
      </c>
      <c r="AL35" s="41">
        <v>1967</v>
      </c>
      <c r="AM35" s="41">
        <v>2020</v>
      </c>
      <c r="AN35" s="41">
        <v>2073</v>
      </c>
      <c r="AO35" s="41">
        <v>2056</v>
      </c>
      <c r="AP35" s="41">
        <v>2109</v>
      </c>
      <c r="AQ35" s="41">
        <v>2073</v>
      </c>
      <c r="AR35" s="41" t="s">
        <v>3726</v>
      </c>
      <c r="AS35" s="140" t="s">
        <v>3729</v>
      </c>
      <c r="AT35" s="41">
        <v>10.8</v>
      </c>
      <c r="AU35" s="41">
        <v>11.8</v>
      </c>
      <c r="AV35" s="41">
        <v>11</v>
      </c>
      <c r="AW35" s="41">
        <v>10.9</v>
      </c>
      <c r="AX35" s="41">
        <v>10.5</v>
      </c>
      <c r="AY35" s="41">
        <v>10.8</v>
      </c>
      <c r="AZ35" s="41">
        <v>11.1</v>
      </c>
      <c r="BA35" s="41">
        <v>11</v>
      </c>
      <c r="BB35" s="41">
        <v>11.3</v>
      </c>
      <c r="BC35" s="41">
        <v>11.1</v>
      </c>
      <c r="BD35" s="41">
        <v>1864</v>
      </c>
      <c r="BE35" s="41">
        <v>2041</v>
      </c>
      <c r="BF35" s="41">
        <v>1899</v>
      </c>
      <c r="BG35" s="41">
        <v>1881</v>
      </c>
      <c r="BH35" s="41">
        <v>1810</v>
      </c>
      <c r="BI35" s="41">
        <v>1863</v>
      </c>
      <c r="BJ35" s="41">
        <v>1916</v>
      </c>
      <c r="BK35" s="41">
        <v>1899</v>
      </c>
      <c r="BL35" s="41">
        <v>1952</v>
      </c>
      <c r="BM35" s="41">
        <v>1916</v>
      </c>
      <c r="BN35" s="41" t="s">
        <v>3728</v>
      </c>
      <c r="BO35" s="138" t="s">
        <v>3731</v>
      </c>
      <c r="BP35" s="41">
        <v>9.1</v>
      </c>
      <c r="BQ35" s="41">
        <v>9.9</v>
      </c>
      <c r="BR35" s="41">
        <v>9.3000000000000007</v>
      </c>
      <c r="BS35" s="41">
        <v>8.8000000000000007</v>
      </c>
      <c r="BT35" s="41">
        <v>8.4</v>
      </c>
      <c r="BU35" s="41">
        <v>8.6999999999999993</v>
      </c>
      <c r="BV35" s="41">
        <v>9</v>
      </c>
      <c r="BW35" s="41">
        <v>8.9</v>
      </c>
      <c r="BX35" s="41">
        <v>9.1999999999999993</v>
      </c>
      <c r="BY35" s="41">
        <v>9</v>
      </c>
      <c r="BZ35" s="41">
        <v>1548</v>
      </c>
      <c r="CA35" s="41">
        <v>1690</v>
      </c>
      <c r="CB35" s="41">
        <v>1583</v>
      </c>
      <c r="CC35" s="41">
        <v>1487</v>
      </c>
      <c r="CD35" s="41">
        <v>1416</v>
      </c>
      <c r="CE35" s="41">
        <v>1469</v>
      </c>
      <c r="CF35" s="41">
        <v>1522</v>
      </c>
      <c r="CG35" s="41">
        <v>1505</v>
      </c>
      <c r="CH35" s="41">
        <v>1558</v>
      </c>
      <c r="CI35" s="41">
        <v>1522</v>
      </c>
      <c r="CJ35" s="41" t="s">
        <v>3825</v>
      </c>
      <c r="CK35" s="138" t="s">
        <v>3838</v>
      </c>
      <c r="CL35" s="41">
        <v>7.6</v>
      </c>
      <c r="CM35" s="41">
        <v>8.4</v>
      </c>
      <c r="CN35" s="41">
        <v>7.9</v>
      </c>
      <c r="CO35" s="41">
        <v>7.8</v>
      </c>
      <c r="CP35" s="41">
        <v>7.4</v>
      </c>
      <c r="CQ35" s="41">
        <v>7.7</v>
      </c>
      <c r="CR35" s="41">
        <v>8</v>
      </c>
      <c r="CS35" s="41">
        <v>7.9</v>
      </c>
      <c r="CT35" s="41">
        <v>8.1999999999999993</v>
      </c>
      <c r="CU35" s="41">
        <v>7.7</v>
      </c>
      <c r="CV35" s="41">
        <v>1258</v>
      </c>
      <c r="CW35" s="41">
        <v>1400</v>
      </c>
      <c r="CX35" s="41">
        <v>1316</v>
      </c>
      <c r="CY35" s="41">
        <v>1298</v>
      </c>
      <c r="CZ35" s="41">
        <v>1227</v>
      </c>
      <c r="DA35" s="41">
        <v>1280</v>
      </c>
      <c r="DB35" s="41">
        <v>1333</v>
      </c>
      <c r="DC35" s="41">
        <v>1316</v>
      </c>
      <c r="DD35" s="41">
        <v>1369</v>
      </c>
      <c r="DE35" s="41">
        <v>1281</v>
      </c>
      <c r="DF35" s="191" t="s">
        <v>3837</v>
      </c>
      <c r="DG35" s="192" t="s">
        <v>3826</v>
      </c>
      <c r="DH35" s="193"/>
    </row>
    <row r="36" spans="1:112" ht="27" customHeight="1">
      <c r="A36" s="182" t="s">
        <v>3298</v>
      </c>
      <c r="B36" s="41" t="s">
        <v>4</v>
      </c>
      <c r="C36" s="41" t="s">
        <v>4</v>
      </c>
      <c r="D36" s="41" t="s">
        <v>4</v>
      </c>
      <c r="E36" s="41" t="s">
        <v>4</v>
      </c>
      <c r="F36" s="41" t="s">
        <v>4</v>
      </c>
      <c r="G36" s="41" t="s">
        <v>4</v>
      </c>
      <c r="H36" s="41" t="s">
        <v>4</v>
      </c>
      <c r="I36" s="41" t="s">
        <v>4</v>
      </c>
      <c r="J36" s="41" t="s">
        <v>4</v>
      </c>
      <c r="K36" s="41" t="s">
        <v>4</v>
      </c>
      <c r="L36" s="41" t="s">
        <v>4</v>
      </c>
      <c r="M36" s="41" t="s">
        <v>4</v>
      </c>
      <c r="N36" s="41" t="s">
        <v>4</v>
      </c>
      <c r="O36" s="41" t="s">
        <v>4</v>
      </c>
      <c r="P36" s="41" t="s">
        <v>4</v>
      </c>
      <c r="Q36" s="41" t="s">
        <v>4</v>
      </c>
      <c r="R36" s="41" t="s">
        <v>4</v>
      </c>
      <c r="S36" s="41" t="s">
        <v>4</v>
      </c>
      <c r="T36" s="41" t="s">
        <v>4</v>
      </c>
      <c r="U36" s="41" t="s">
        <v>4</v>
      </c>
      <c r="V36" s="41" t="s">
        <v>4</v>
      </c>
      <c r="W36" s="138" t="s">
        <v>4</v>
      </c>
      <c r="X36" s="41">
        <v>11.8</v>
      </c>
      <c r="Y36" s="41">
        <v>12.6</v>
      </c>
      <c r="Z36" s="41">
        <v>12</v>
      </c>
      <c r="AA36" s="41">
        <v>11.7</v>
      </c>
      <c r="AB36" s="41">
        <v>11.3</v>
      </c>
      <c r="AC36" s="41">
        <v>11.6</v>
      </c>
      <c r="AD36" s="41">
        <v>11.9</v>
      </c>
      <c r="AE36" s="41">
        <v>11.8</v>
      </c>
      <c r="AF36" s="41">
        <v>12.1</v>
      </c>
      <c r="AG36" s="41">
        <v>11.9</v>
      </c>
      <c r="AH36" s="41">
        <v>2056</v>
      </c>
      <c r="AI36" s="41">
        <v>2198</v>
      </c>
      <c r="AJ36" s="41">
        <v>2091</v>
      </c>
      <c r="AK36" s="41">
        <v>2038</v>
      </c>
      <c r="AL36" s="41">
        <v>1967</v>
      </c>
      <c r="AM36" s="41">
        <v>2020</v>
      </c>
      <c r="AN36" s="41">
        <v>2073</v>
      </c>
      <c r="AO36" s="41">
        <v>2056</v>
      </c>
      <c r="AP36" s="41">
        <v>2109</v>
      </c>
      <c r="AQ36" s="41">
        <v>2073</v>
      </c>
      <c r="AR36" s="41" t="s">
        <v>3839</v>
      </c>
      <c r="AS36" s="140" t="s">
        <v>4</v>
      </c>
      <c r="AT36" s="41">
        <v>10.8</v>
      </c>
      <c r="AU36" s="41">
        <v>11.8</v>
      </c>
      <c r="AV36" s="41">
        <v>11</v>
      </c>
      <c r="AW36" s="41">
        <v>10.9</v>
      </c>
      <c r="AX36" s="41">
        <v>10.5</v>
      </c>
      <c r="AY36" s="41">
        <v>10.8</v>
      </c>
      <c r="AZ36" s="41">
        <v>11.1</v>
      </c>
      <c r="BA36" s="41">
        <v>11</v>
      </c>
      <c r="BB36" s="41">
        <v>11.3</v>
      </c>
      <c r="BC36" s="41">
        <v>11.1</v>
      </c>
      <c r="BD36" s="41">
        <v>1864</v>
      </c>
      <c r="BE36" s="41">
        <v>2041</v>
      </c>
      <c r="BF36" s="41">
        <v>1899</v>
      </c>
      <c r="BG36" s="41">
        <v>1881</v>
      </c>
      <c r="BH36" s="41">
        <v>1810</v>
      </c>
      <c r="BI36" s="41">
        <v>1863</v>
      </c>
      <c r="BJ36" s="41">
        <v>1916</v>
      </c>
      <c r="BK36" s="41">
        <v>1899</v>
      </c>
      <c r="BL36" s="41">
        <v>1952</v>
      </c>
      <c r="BM36" s="41">
        <v>1916</v>
      </c>
      <c r="BN36" s="41" t="s">
        <v>3743</v>
      </c>
      <c r="BO36" s="138" t="s">
        <v>4</v>
      </c>
      <c r="BP36" s="41">
        <v>9.1</v>
      </c>
      <c r="BQ36" s="41">
        <v>9.9</v>
      </c>
      <c r="BR36" s="41">
        <v>9.3000000000000007</v>
      </c>
      <c r="BS36" s="41">
        <v>8.8000000000000007</v>
      </c>
      <c r="BT36" s="41">
        <v>8.4</v>
      </c>
      <c r="BU36" s="41">
        <v>8.6999999999999993</v>
      </c>
      <c r="BV36" s="41">
        <v>9</v>
      </c>
      <c r="BW36" s="41">
        <v>8.9</v>
      </c>
      <c r="BX36" s="41">
        <v>9.1999999999999993</v>
      </c>
      <c r="BY36" s="41">
        <v>9</v>
      </c>
      <c r="BZ36" s="41">
        <v>1548</v>
      </c>
      <c r="CA36" s="41">
        <v>1690</v>
      </c>
      <c r="CB36" s="41">
        <v>1583</v>
      </c>
      <c r="CC36" s="41">
        <v>1487</v>
      </c>
      <c r="CD36" s="41">
        <v>1416</v>
      </c>
      <c r="CE36" s="41">
        <v>1469</v>
      </c>
      <c r="CF36" s="41">
        <v>1522</v>
      </c>
      <c r="CG36" s="41">
        <v>1505</v>
      </c>
      <c r="CH36" s="41">
        <v>1558</v>
      </c>
      <c r="CI36" s="41">
        <v>1522</v>
      </c>
      <c r="CJ36" s="41" t="s">
        <v>3700</v>
      </c>
      <c r="CK36" s="138" t="s">
        <v>4</v>
      </c>
      <c r="CL36" s="41">
        <v>7.6</v>
      </c>
      <c r="CM36" s="41">
        <v>8.4</v>
      </c>
      <c r="CN36" s="41">
        <v>7.9</v>
      </c>
      <c r="CO36" s="41">
        <v>7.8</v>
      </c>
      <c r="CP36" s="41">
        <v>7.4</v>
      </c>
      <c r="CQ36" s="41">
        <v>7.7</v>
      </c>
      <c r="CR36" s="41">
        <v>8</v>
      </c>
      <c r="CS36" s="41">
        <v>7.9</v>
      </c>
      <c r="CT36" s="41">
        <v>8.1999999999999993</v>
      </c>
      <c r="CU36" s="41">
        <v>7.7</v>
      </c>
      <c r="CV36" s="41">
        <v>1258</v>
      </c>
      <c r="CW36" s="41">
        <v>1400</v>
      </c>
      <c r="CX36" s="41">
        <v>1316</v>
      </c>
      <c r="CY36" s="41">
        <v>1298</v>
      </c>
      <c r="CZ36" s="41">
        <v>1227</v>
      </c>
      <c r="DA36" s="41">
        <v>1280</v>
      </c>
      <c r="DB36" s="41">
        <v>1333</v>
      </c>
      <c r="DC36" s="41">
        <v>1316</v>
      </c>
      <c r="DD36" s="41">
        <v>1369</v>
      </c>
      <c r="DE36" s="41">
        <v>1281</v>
      </c>
      <c r="DF36" s="191" t="s">
        <v>3702</v>
      </c>
      <c r="DG36" s="192" t="s">
        <v>4</v>
      </c>
      <c r="DH36" s="193"/>
    </row>
    <row r="37" spans="1:112" ht="27" customHeight="1">
      <c r="A37" s="182" t="s">
        <v>3299</v>
      </c>
      <c r="B37" s="41" t="s">
        <v>4</v>
      </c>
      <c r="C37" s="41" t="s">
        <v>4</v>
      </c>
      <c r="D37" s="41" t="s">
        <v>4</v>
      </c>
      <c r="E37" s="41" t="s">
        <v>4</v>
      </c>
      <c r="F37" s="41" t="s">
        <v>4</v>
      </c>
      <c r="G37" s="41" t="s">
        <v>4</v>
      </c>
      <c r="H37" s="41" t="s">
        <v>4</v>
      </c>
      <c r="I37" s="41" t="s">
        <v>4</v>
      </c>
      <c r="J37" s="41" t="s">
        <v>4</v>
      </c>
      <c r="K37" s="41" t="s">
        <v>4</v>
      </c>
      <c r="L37" s="41" t="s">
        <v>4</v>
      </c>
      <c r="M37" s="41" t="s">
        <v>4</v>
      </c>
      <c r="N37" s="41" t="s">
        <v>4</v>
      </c>
      <c r="O37" s="41" t="s">
        <v>4</v>
      </c>
      <c r="P37" s="41" t="s">
        <v>4</v>
      </c>
      <c r="Q37" s="41" t="s">
        <v>4</v>
      </c>
      <c r="R37" s="41" t="s">
        <v>4</v>
      </c>
      <c r="S37" s="41" t="s">
        <v>4</v>
      </c>
      <c r="T37" s="41" t="s">
        <v>4</v>
      </c>
      <c r="U37" s="41" t="s">
        <v>4</v>
      </c>
      <c r="V37" s="41" t="s">
        <v>4</v>
      </c>
      <c r="W37" s="138" t="s">
        <v>4</v>
      </c>
      <c r="X37" s="41">
        <v>11.8</v>
      </c>
      <c r="Y37" s="41">
        <v>12.6</v>
      </c>
      <c r="Z37" s="41">
        <v>12</v>
      </c>
      <c r="AA37" s="41">
        <v>11.7</v>
      </c>
      <c r="AB37" s="41">
        <v>11.3</v>
      </c>
      <c r="AC37" s="41">
        <v>11.6</v>
      </c>
      <c r="AD37" s="41">
        <v>11.9</v>
      </c>
      <c r="AE37" s="41">
        <v>11.8</v>
      </c>
      <c r="AF37" s="41">
        <v>12.1</v>
      </c>
      <c r="AG37" s="41">
        <v>11.9</v>
      </c>
      <c r="AH37" s="41">
        <v>2056</v>
      </c>
      <c r="AI37" s="41">
        <v>2198</v>
      </c>
      <c r="AJ37" s="41">
        <v>2091</v>
      </c>
      <c r="AK37" s="41">
        <v>2038</v>
      </c>
      <c r="AL37" s="41">
        <v>1967</v>
      </c>
      <c r="AM37" s="41">
        <v>2020</v>
      </c>
      <c r="AN37" s="41">
        <v>2073</v>
      </c>
      <c r="AO37" s="41">
        <v>2056</v>
      </c>
      <c r="AP37" s="41">
        <v>2109</v>
      </c>
      <c r="AQ37" s="41">
        <v>2073</v>
      </c>
      <c r="AR37" s="41" t="s">
        <v>3726</v>
      </c>
      <c r="AS37" s="140" t="s">
        <v>4</v>
      </c>
      <c r="AT37" s="41">
        <v>10.8</v>
      </c>
      <c r="AU37" s="41">
        <v>11.8</v>
      </c>
      <c r="AV37" s="41">
        <v>11</v>
      </c>
      <c r="AW37" s="41">
        <v>10.9</v>
      </c>
      <c r="AX37" s="41">
        <v>10.5</v>
      </c>
      <c r="AY37" s="41">
        <v>10.8</v>
      </c>
      <c r="AZ37" s="41">
        <v>11.1</v>
      </c>
      <c r="BA37" s="41">
        <v>11</v>
      </c>
      <c r="BB37" s="41">
        <v>11.3</v>
      </c>
      <c r="BC37" s="41">
        <v>11.1</v>
      </c>
      <c r="BD37" s="41">
        <v>1864</v>
      </c>
      <c r="BE37" s="41">
        <v>2041</v>
      </c>
      <c r="BF37" s="41">
        <v>1899</v>
      </c>
      <c r="BG37" s="41">
        <v>1881</v>
      </c>
      <c r="BH37" s="41">
        <v>1810</v>
      </c>
      <c r="BI37" s="41">
        <v>1863</v>
      </c>
      <c r="BJ37" s="41">
        <v>1916</v>
      </c>
      <c r="BK37" s="41">
        <v>1899</v>
      </c>
      <c r="BL37" s="41">
        <v>1952</v>
      </c>
      <c r="BM37" s="41">
        <v>1916</v>
      </c>
      <c r="BN37" s="41" t="s">
        <v>3728</v>
      </c>
      <c r="BO37" s="138" t="s">
        <v>4</v>
      </c>
      <c r="BP37" s="41">
        <v>9.1</v>
      </c>
      <c r="BQ37" s="41">
        <v>9.9</v>
      </c>
      <c r="BR37" s="41">
        <v>9.3000000000000007</v>
      </c>
      <c r="BS37" s="41">
        <v>8.8000000000000007</v>
      </c>
      <c r="BT37" s="41">
        <v>8.4</v>
      </c>
      <c r="BU37" s="41">
        <v>8.6999999999999993</v>
      </c>
      <c r="BV37" s="41">
        <v>9</v>
      </c>
      <c r="BW37" s="41">
        <v>8.9</v>
      </c>
      <c r="BX37" s="41">
        <v>9.1999999999999993</v>
      </c>
      <c r="BY37" s="41">
        <v>9</v>
      </c>
      <c r="BZ37" s="41">
        <v>1548</v>
      </c>
      <c r="CA37" s="41">
        <v>1690</v>
      </c>
      <c r="CB37" s="41">
        <v>1583</v>
      </c>
      <c r="CC37" s="41">
        <v>1487</v>
      </c>
      <c r="CD37" s="41">
        <v>1416</v>
      </c>
      <c r="CE37" s="41">
        <v>1469</v>
      </c>
      <c r="CF37" s="41">
        <v>1522</v>
      </c>
      <c r="CG37" s="41">
        <v>1505</v>
      </c>
      <c r="CH37" s="41">
        <v>1558</v>
      </c>
      <c r="CI37" s="41">
        <v>1522</v>
      </c>
      <c r="CJ37" s="41" t="s">
        <v>3825</v>
      </c>
      <c r="CK37" s="138" t="s">
        <v>4</v>
      </c>
      <c r="CL37" s="41">
        <v>7.6</v>
      </c>
      <c r="CM37" s="41">
        <v>8.4</v>
      </c>
      <c r="CN37" s="41">
        <v>7.9</v>
      </c>
      <c r="CO37" s="41">
        <v>7.8</v>
      </c>
      <c r="CP37" s="41">
        <v>7.4</v>
      </c>
      <c r="CQ37" s="41">
        <v>7.7</v>
      </c>
      <c r="CR37" s="41">
        <v>8</v>
      </c>
      <c r="CS37" s="41">
        <v>7.9</v>
      </c>
      <c r="CT37" s="41">
        <v>8.1999999999999993</v>
      </c>
      <c r="CU37" s="41">
        <v>7.7</v>
      </c>
      <c r="CV37" s="41">
        <v>1258</v>
      </c>
      <c r="CW37" s="41">
        <v>1400</v>
      </c>
      <c r="CX37" s="41">
        <v>1316</v>
      </c>
      <c r="CY37" s="41">
        <v>1298</v>
      </c>
      <c r="CZ37" s="41">
        <v>1227</v>
      </c>
      <c r="DA37" s="41">
        <v>1280</v>
      </c>
      <c r="DB37" s="41">
        <v>1333</v>
      </c>
      <c r="DC37" s="41">
        <v>1316</v>
      </c>
      <c r="DD37" s="41">
        <v>1369</v>
      </c>
      <c r="DE37" s="41">
        <v>1281</v>
      </c>
      <c r="DF37" s="191" t="s">
        <v>3837</v>
      </c>
      <c r="DG37" s="192" t="s">
        <v>4</v>
      </c>
      <c r="DH37" s="193"/>
    </row>
    <row r="38" spans="1:112" ht="27" customHeight="1">
      <c r="A38" s="182" t="s">
        <v>3300</v>
      </c>
      <c r="B38" s="41" t="s">
        <v>4</v>
      </c>
      <c r="C38" s="41" t="s">
        <v>4</v>
      </c>
      <c r="D38" s="41" t="s">
        <v>4</v>
      </c>
      <c r="E38" s="41" t="s">
        <v>4</v>
      </c>
      <c r="F38" s="41" t="s">
        <v>4</v>
      </c>
      <c r="G38" s="41" t="s">
        <v>4</v>
      </c>
      <c r="H38" s="41" t="s">
        <v>4</v>
      </c>
      <c r="I38" s="41" t="s">
        <v>4</v>
      </c>
      <c r="J38" s="41" t="s">
        <v>4</v>
      </c>
      <c r="K38" s="41" t="s">
        <v>4</v>
      </c>
      <c r="L38" s="41" t="s">
        <v>4</v>
      </c>
      <c r="M38" s="41" t="s">
        <v>4</v>
      </c>
      <c r="N38" s="41" t="s">
        <v>4</v>
      </c>
      <c r="O38" s="41" t="s">
        <v>4</v>
      </c>
      <c r="P38" s="41" t="s">
        <v>4</v>
      </c>
      <c r="Q38" s="41" t="s">
        <v>4</v>
      </c>
      <c r="R38" s="41" t="s">
        <v>4</v>
      </c>
      <c r="S38" s="41" t="s">
        <v>4</v>
      </c>
      <c r="T38" s="41" t="s">
        <v>4</v>
      </c>
      <c r="U38" s="41" t="s">
        <v>4</v>
      </c>
      <c r="V38" s="41" t="s">
        <v>4</v>
      </c>
      <c r="W38" s="138" t="s">
        <v>4</v>
      </c>
      <c r="X38" s="41">
        <v>11.8</v>
      </c>
      <c r="Y38" s="41">
        <v>12.6</v>
      </c>
      <c r="Z38" s="41">
        <v>12</v>
      </c>
      <c r="AA38" s="41">
        <v>11.7</v>
      </c>
      <c r="AB38" s="41">
        <v>11.3</v>
      </c>
      <c r="AC38" s="41">
        <v>11.6</v>
      </c>
      <c r="AD38" s="41">
        <v>11.9</v>
      </c>
      <c r="AE38" s="41">
        <v>11.8</v>
      </c>
      <c r="AF38" s="41">
        <v>12.1</v>
      </c>
      <c r="AG38" s="41">
        <v>11.9</v>
      </c>
      <c r="AH38" s="41">
        <v>2056</v>
      </c>
      <c r="AI38" s="41">
        <v>2198</v>
      </c>
      <c r="AJ38" s="41">
        <v>2091</v>
      </c>
      <c r="AK38" s="41">
        <v>2038</v>
      </c>
      <c r="AL38" s="41">
        <v>1967</v>
      </c>
      <c r="AM38" s="41">
        <v>2020</v>
      </c>
      <c r="AN38" s="41">
        <v>2073</v>
      </c>
      <c r="AO38" s="41">
        <v>2056</v>
      </c>
      <c r="AP38" s="41">
        <v>2109</v>
      </c>
      <c r="AQ38" s="41">
        <v>2073</v>
      </c>
      <c r="AR38" s="41" t="s">
        <v>3726</v>
      </c>
      <c r="AS38" s="140" t="s">
        <v>4</v>
      </c>
      <c r="AT38" s="41">
        <v>10.8</v>
      </c>
      <c r="AU38" s="41">
        <v>11.8</v>
      </c>
      <c r="AV38" s="41">
        <v>11</v>
      </c>
      <c r="AW38" s="41">
        <v>10.9</v>
      </c>
      <c r="AX38" s="41">
        <v>10.5</v>
      </c>
      <c r="AY38" s="41">
        <v>10.8</v>
      </c>
      <c r="AZ38" s="41">
        <v>11.1</v>
      </c>
      <c r="BA38" s="41">
        <v>11</v>
      </c>
      <c r="BB38" s="41">
        <v>11.3</v>
      </c>
      <c r="BC38" s="41">
        <v>11.1</v>
      </c>
      <c r="BD38" s="41">
        <v>1864</v>
      </c>
      <c r="BE38" s="41">
        <v>2041</v>
      </c>
      <c r="BF38" s="41">
        <v>1899</v>
      </c>
      <c r="BG38" s="41">
        <v>1881</v>
      </c>
      <c r="BH38" s="41">
        <v>1810</v>
      </c>
      <c r="BI38" s="41">
        <v>1863</v>
      </c>
      <c r="BJ38" s="41">
        <v>1916</v>
      </c>
      <c r="BK38" s="41">
        <v>1899</v>
      </c>
      <c r="BL38" s="41">
        <v>1952</v>
      </c>
      <c r="BM38" s="41">
        <v>1916</v>
      </c>
      <c r="BN38" s="41" t="s">
        <v>3728</v>
      </c>
      <c r="BO38" s="138" t="s">
        <v>4</v>
      </c>
      <c r="BP38" s="41">
        <v>9.1</v>
      </c>
      <c r="BQ38" s="41">
        <v>9.9</v>
      </c>
      <c r="BR38" s="41">
        <v>9.3000000000000007</v>
      </c>
      <c r="BS38" s="41">
        <v>8.8000000000000007</v>
      </c>
      <c r="BT38" s="41">
        <v>8.4</v>
      </c>
      <c r="BU38" s="41">
        <v>8.6999999999999993</v>
      </c>
      <c r="BV38" s="41">
        <v>9</v>
      </c>
      <c r="BW38" s="41">
        <v>8.9</v>
      </c>
      <c r="BX38" s="41">
        <v>9.1999999999999993</v>
      </c>
      <c r="BY38" s="41">
        <v>9</v>
      </c>
      <c r="BZ38" s="41">
        <v>1548</v>
      </c>
      <c r="CA38" s="41">
        <v>1690</v>
      </c>
      <c r="CB38" s="41">
        <v>1583</v>
      </c>
      <c r="CC38" s="41">
        <v>1487</v>
      </c>
      <c r="CD38" s="41">
        <v>1416</v>
      </c>
      <c r="CE38" s="41">
        <v>1469</v>
      </c>
      <c r="CF38" s="41">
        <v>1522</v>
      </c>
      <c r="CG38" s="41">
        <v>1505</v>
      </c>
      <c r="CH38" s="41">
        <v>1558</v>
      </c>
      <c r="CI38" s="41">
        <v>1522</v>
      </c>
      <c r="CJ38" s="41" t="s">
        <v>3825</v>
      </c>
      <c r="CK38" s="138" t="s">
        <v>4</v>
      </c>
      <c r="CL38" s="41">
        <v>7.6</v>
      </c>
      <c r="CM38" s="41">
        <v>8.4</v>
      </c>
      <c r="CN38" s="41">
        <v>7.9</v>
      </c>
      <c r="CO38" s="41">
        <v>7.8</v>
      </c>
      <c r="CP38" s="41">
        <v>7.4</v>
      </c>
      <c r="CQ38" s="41">
        <v>7.7</v>
      </c>
      <c r="CR38" s="41">
        <v>8</v>
      </c>
      <c r="CS38" s="41">
        <v>7.9</v>
      </c>
      <c r="CT38" s="41">
        <v>8.1999999999999993</v>
      </c>
      <c r="CU38" s="41">
        <v>7.7</v>
      </c>
      <c r="CV38" s="41">
        <v>1258</v>
      </c>
      <c r="CW38" s="41">
        <v>1400</v>
      </c>
      <c r="CX38" s="41">
        <v>1316</v>
      </c>
      <c r="CY38" s="41">
        <v>1298</v>
      </c>
      <c r="CZ38" s="41">
        <v>1227</v>
      </c>
      <c r="DA38" s="41">
        <v>1280</v>
      </c>
      <c r="DB38" s="41">
        <v>1333</v>
      </c>
      <c r="DC38" s="41">
        <v>1316</v>
      </c>
      <c r="DD38" s="41">
        <v>1369</v>
      </c>
      <c r="DE38" s="41">
        <v>1281</v>
      </c>
      <c r="DF38" s="191" t="s">
        <v>3837</v>
      </c>
      <c r="DG38" s="192" t="s">
        <v>4</v>
      </c>
      <c r="DH38" s="193"/>
    </row>
    <row r="39" spans="1:112" ht="27" customHeight="1">
      <c r="A39" s="130" t="s">
        <v>3301</v>
      </c>
      <c r="B39" s="41" t="s">
        <v>4</v>
      </c>
      <c r="C39" s="41" t="s">
        <v>4</v>
      </c>
      <c r="D39" s="41" t="s">
        <v>4</v>
      </c>
      <c r="E39" s="41" t="s">
        <v>4</v>
      </c>
      <c r="F39" s="41" t="s">
        <v>4</v>
      </c>
      <c r="G39" s="41" t="s">
        <v>4</v>
      </c>
      <c r="H39" s="41" t="s">
        <v>4</v>
      </c>
      <c r="I39" s="41" t="s">
        <v>4</v>
      </c>
      <c r="J39" s="41" t="s">
        <v>4</v>
      </c>
      <c r="K39" s="41" t="s">
        <v>4</v>
      </c>
      <c r="L39" s="41" t="s">
        <v>4</v>
      </c>
      <c r="M39" s="41" t="s">
        <v>4</v>
      </c>
      <c r="N39" s="41" t="s">
        <v>4</v>
      </c>
      <c r="O39" s="41" t="s">
        <v>4</v>
      </c>
      <c r="P39" s="41" t="s">
        <v>4</v>
      </c>
      <c r="Q39" s="41" t="s">
        <v>4</v>
      </c>
      <c r="R39" s="41" t="s">
        <v>4</v>
      </c>
      <c r="S39" s="41" t="s">
        <v>4</v>
      </c>
      <c r="T39" s="41" t="s">
        <v>4</v>
      </c>
      <c r="U39" s="41" t="s">
        <v>4</v>
      </c>
      <c r="V39" s="41" t="s">
        <v>4</v>
      </c>
      <c r="W39" s="138" t="s">
        <v>4</v>
      </c>
      <c r="X39" s="41">
        <v>11.8</v>
      </c>
      <c r="Y39" s="41">
        <v>12.6</v>
      </c>
      <c r="Z39" s="41">
        <v>12</v>
      </c>
      <c r="AA39" s="41">
        <v>11.7</v>
      </c>
      <c r="AB39" s="41">
        <v>11.3</v>
      </c>
      <c r="AC39" s="41">
        <v>11.6</v>
      </c>
      <c r="AD39" s="41">
        <v>11.9</v>
      </c>
      <c r="AE39" s="41">
        <v>11.8</v>
      </c>
      <c r="AF39" s="41">
        <v>12.1</v>
      </c>
      <c r="AG39" s="41">
        <v>11.9</v>
      </c>
      <c r="AH39" s="41">
        <v>2056</v>
      </c>
      <c r="AI39" s="41">
        <v>2198</v>
      </c>
      <c r="AJ39" s="41">
        <v>2091</v>
      </c>
      <c r="AK39" s="41">
        <v>2038</v>
      </c>
      <c r="AL39" s="41">
        <v>1967</v>
      </c>
      <c r="AM39" s="41">
        <v>2020</v>
      </c>
      <c r="AN39" s="41">
        <v>2073</v>
      </c>
      <c r="AO39" s="41">
        <v>2056</v>
      </c>
      <c r="AP39" s="41">
        <v>2109</v>
      </c>
      <c r="AQ39" s="41">
        <v>2073</v>
      </c>
      <c r="AR39" s="41" t="s">
        <v>3726</v>
      </c>
      <c r="AS39" s="140" t="s">
        <v>4</v>
      </c>
      <c r="AT39" s="41">
        <v>10.8</v>
      </c>
      <c r="AU39" s="41">
        <v>11.8</v>
      </c>
      <c r="AV39" s="41">
        <v>11</v>
      </c>
      <c r="AW39" s="41">
        <v>10.9</v>
      </c>
      <c r="AX39" s="41">
        <v>10.5</v>
      </c>
      <c r="AY39" s="41">
        <v>10.8</v>
      </c>
      <c r="AZ39" s="41">
        <v>11.1</v>
      </c>
      <c r="BA39" s="41">
        <v>11</v>
      </c>
      <c r="BB39" s="41">
        <v>11.3</v>
      </c>
      <c r="BC39" s="41">
        <v>11.1</v>
      </c>
      <c r="BD39" s="41">
        <v>1864</v>
      </c>
      <c r="BE39" s="41">
        <v>2041</v>
      </c>
      <c r="BF39" s="41">
        <v>1899</v>
      </c>
      <c r="BG39" s="41">
        <v>1881</v>
      </c>
      <c r="BH39" s="41">
        <v>1810</v>
      </c>
      <c r="BI39" s="41">
        <v>1863</v>
      </c>
      <c r="BJ39" s="41">
        <v>1916</v>
      </c>
      <c r="BK39" s="41">
        <v>1899</v>
      </c>
      <c r="BL39" s="41">
        <v>1952</v>
      </c>
      <c r="BM39" s="41">
        <v>1916</v>
      </c>
      <c r="BN39" s="41" t="s">
        <v>3728</v>
      </c>
      <c r="BO39" s="138" t="s">
        <v>4</v>
      </c>
      <c r="BP39" s="41">
        <v>9.1</v>
      </c>
      <c r="BQ39" s="41">
        <v>9.9</v>
      </c>
      <c r="BR39" s="41">
        <v>9.3000000000000007</v>
      </c>
      <c r="BS39" s="41">
        <v>8.8000000000000007</v>
      </c>
      <c r="BT39" s="41">
        <v>8.4</v>
      </c>
      <c r="BU39" s="41">
        <v>8.6999999999999993</v>
      </c>
      <c r="BV39" s="41">
        <v>9</v>
      </c>
      <c r="BW39" s="41">
        <v>8.9</v>
      </c>
      <c r="BX39" s="41">
        <v>9.1999999999999993</v>
      </c>
      <c r="BY39" s="41">
        <v>9</v>
      </c>
      <c r="BZ39" s="41">
        <v>1548</v>
      </c>
      <c r="CA39" s="41">
        <v>1690</v>
      </c>
      <c r="CB39" s="41">
        <v>1583</v>
      </c>
      <c r="CC39" s="41">
        <v>1487</v>
      </c>
      <c r="CD39" s="41">
        <v>1416</v>
      </c>
      <c r="CE39" s="41">
        <v>1469</v>
      </c>
      <c r="CF39" s="41">
        <v>1522</v>
      </c>
      <c r="CG39" s="41">
        <v>1505</v>
      </c>
      <c r="CH39" s="41">
        <v>1558</v>
      </c>
      <c r="CI39" s="41">
        <v>1522</v>
      </c>
      <c r="CJ39" s="41" t="s">
        <v>3825</v>
      </c>
      <c r="CK39" s="138" t="s">
        <v>4</v>
      </c>
      <c r="CL39" s="41">
        <v>7.6</v>
      </c>
      <c r="CM39" s="41">
        <v>8.4</v>
      </c>
      <c r="CN39" s="41">
        <v>7.9</v>
      </c>
      <c r="CO39" s="41">
        <v>7.8</v>
      </c>
      <c r="CP39" s="41">
        <v>7.4</v>
      </c>
      <c r="CQ39" s="41">
        <v>7.7</v>
      </c>
      <c r="CR39" s="41">
        <v>8</v>
      </c>
      <c r="CS39" s="41">
        <v>7.9</v>
      </c>
      <c r="CT39" s="41">
        <v>8.1999999999999993</v>
      </c>
      <c r="CU39" s="41">
        <v>7.7</v>
      </c>
      <c r="CV39" s="41">
        <v>1258</v>
      </c>
      <c r="CW39" s="41">
        <v>1400</v>
      </c>
      <c r="CX39" s="41">
        <v>1316</v>
      </c>
      <c r="CY39" s="41">
        <v>1298</v>
      </c>
      <c r="CZ39" s="41">
        <v>1227</v>
      </c>
      <c r="DA39" s="41">
        <v>1280</v>
      </c>
      <c r="DB39" s="41">
        <v>1333</v>
      </c>
      <c r="DC39" s="41">
        <v>1316</v>
      </c>
      <c r="DD39" s="41">
        <v>1369</v>
      </c>
      <c r="DE39" s="41">
        <v>1281</v>
      </c>
      <c r="DF39" s="191" t="s">
        <v>3837</v>
      </c>
      <c r="DG39" s="192" t="s">
        <v>4</v>
      </c>
    </row>
    <row r="40" spans="1:112" ht="27" customHeight="1">
      <c r="A40" s="180" t="s">
        <v>3302</v>
      </c>
      <c r="B40" s="41" t="s">
        <v>4</v>
      </c>
      <c r="C40" s="41" t="s">
        <v>4</v>
      </c>
      <c r="D40" s="41" t="s">
        <v>4</v>
      </c>
      <c r="E40" s="41" t="s">
        <v>4</v>
      </c>
      <c r="F40" s="41" t="s">
        <v>4</v>
      </c>
      <c r="G40" s="41" t="s">
        <v>4</v>
      </c>
      <c r="H40" s="41" t="s">
        <v>4</v>
      </c>
      <c r="I40" s="41" t="s">
        <v>4</v>
      </c>
      <c r="J40" s="41" t="s">
        <v>4</v>
      </c>
      <c r="K40" s="41" t="s">
        <v>4</v>
      </c>
      <c r="L40" s="41" t="s">
        <v>4</v>
      </c>
      <c r="M40" s="41" t="s">
        <v>4</v>
      </c>
      <c r="N40" s="41" t="s">
        <v>4</v>
      </c>
      <c r="O40" s="41" t="s">
        <v>4</v>
      </c>
      <c r="P40" s="41" t="s">
        <v>4</v>
      </c>
      <c r="Q40" s="41" t="s">
        <v>4</v>
      </c>
      <c r="R40" s="41" t="s">
        <v>4</v>
      </c>
      <c r="S40" s="41" t="s">
        <v>4</v>
      </c>
      <c r="T40" s="41" t="s">
        <v>4</v>
      </c>
      <c r="U40" s="41" t="s">
        <v>4</v>
      </c>
      <c r="V40" s="41" t="s">
        <v>4</v>
      </c>
      <c r="W40" s="138" t="s">
        <v>4</v>
      </c>
      <c r="X40" s="41">
        <v>11.8</v>
      </c>
      <c r="Y40" s="41">
        <v>12.6</v>
      </c>
      <c r="Z40" s="41">
        <v>12</v>
      </c>
      <c r="AA40" s="41">
        <v>11.7</v>
      </c>
      <c r="AB40" s="41">
        <v>11.3</v>
      </c>
      <c r="AC40" s="41">
        <v>11.6</v>
      </c>
      <c r="AD40" s="41">
        <v>11.9</v>
      </c>
      <c r="AE40" s="41">
        <v>11.8</v>
      </c>
      <c r="AF40" s="41">
        <v>12.1</v>
      </c>
      <c r="AG40" s="41">
        <v>11.9</v>
      </c>
      <c r="AH40" s="41">
        <v>2056</v>
      </c>
      <c r="AI40" s="41">
        <v>2198</v>
      </c>
      <c r="AJ40" s="41">
        <v>2091</v>
      </c>
      <c r="AK40" s="41">
        <v>2038</v>
      </c>
      <c r="AL40" s="41">
        <v>1967</v>
      </c>
      <c r="AM40" s="41">
        <v>2020</v>
      </c>
      <c r="AN40" s="41">
        <v>2073</v>
      </c>
      <c r="AO40" s="41">
        <v>2056</v>
      </c>
      <c r="AP40" s="41">
        <v>2109</v>
      </c>
      <c r="AQ40" s="41">
        <v>2073</v>
      </c>
      <c r="AR40" s="41" t="s">
        <v>3726</v>
      </c>
      <c r="AS40" s="140" t="s">
        <v>4</v>
      </c>
      <c r="AT40" s="41">
        <v>10.8</v>
      </c>
      <c r="AU40" s="41">
        <v>11.8</v>
      </c>
      <c r="AV40" s="41">
        <v>11</v>
      </c>
      <c r="AW40" s="41">
        <v>10.9</v>
      </c>
      <c r="AX40" s="41">
        <v>10.5</v>
      </c>
      <c r="AY40" s="41">
        <v>10.8</v>
      </c>
      <c r="AZ40" s="41">
        <v>11.1</v>
      </c>
      <c r="BA40" s="41">
        <v>11</v>
      </c>
      <c r="BB40" s="41">
        <v>11.3</v>
      </c>
      <c r="BC40" s="41">
        <v>11.1</v>
      </c>
      <c r="BD40" s="41">
        <v>1864</v>
      </c>
      <c r="BE40" s="41">
        <v>2041</v>
      </c>
      <c r="BF40" s="41">
        <v>1899</v>
      </c>
      <c r="BG40" s="41">
        <v>1881</v>
      </c>
      <c r="BH40" s="41">
        <v>1810</v>
      </c>
      <c r="BI40" s="41">
        <v>1863</v>
      </c>
      <c r="BJ40" s="41">
        <v>1916</v>
      </c>
      <c r="BK40" s="41">
        <v>1899</v>
      </c>
      <c r="BL40" s="41">
        <v>1952</v>
      </c>
      <c r="BM40" s="41">
        <v>1916</v>
      </c>
      <c r="BN40" s="41" t="s">
        <v>3728</v>
      </c>
      <c r="BO40" s="138" t="s">
        <v>4</v>
      </c>
      <c r="BP40" s="41">
        <v>9.1</v>
      </c>
      <c r="BQ40" s="41">
        <v>9.9</v>
      </c>
      <c r="BR40" s="41">
        <v>9.3000000000000007</v>
      </c>
      <c r="BS40" s="41">
        <v>8.8000000000000007</v>
      </c>
      <c r="BT40" s="41">
        <v>8.4</v>
      </c>
      <c r="BU40" s="41">
        <v>8.6999999999999993</v>
      </c>
      <c r="BV40" s="41">
        <v>9</v>
      </c>
      <c r="BW40" s="41">
        <v>8.9</v>
      </c>
      <c r="BX40" s="41">
        <v>9.1999999999999993</v>
      </c>
      <c r="BY40" s="41">
        <v>9</v>
      </c>
      <c r="BZ40" s="41">
        <v>1548</v>
      </c>
      <c r="CA40" s="41">
        <v>1690</v>
      </c>
      <c r="CB40" s="41">
        <v>1583</v>
      </c>
      <c r="CC40" s="41">
        <v>1487</v>
      </c>
      <c r="CD40" s="41">
        <v>1416</v>
      </c>
      <c r="CE40" s="41">
        <v>1469</v>
      </c>
      <c r="CF40" s="41">
        <v>1522</v>
      </c>
      <c r="CG40" s="41">
        <v>1505</v>
      </c>
      <c r="CH40" s="41">
        <v>1558</v>
      </c>
      <c r="CI40" s="41">
        <v>1522</v>
      </c>
      <c r="CJ40" s="41" t="s">
        <v>3825</v>
      </c>
      <c r="CK40" s="138" t="s">
        <v>4</v>
      </c>
      <c r="CL40" s="41">
        <v>7.6</v>
      </c>
      <c r="CM40" s="41">
        <v>8.4</v>
      </c>
      <c r="CN40" s="41">
        <v>7.9</v>
      </c>
      <c r="CO40" s="41">
        <v>7.8</v>
      </c>
      <c r="CP40" s="41">
        <v>7.4</v>
      </c>
      <c r="CQ40" s="41">
        <v>7.7</v>
      </c>
      <c r="CR40" s="41">
        <v>8</v>
      </c>
      <c r="CS40" s="41">
        <v>7.9</v>
      </c>
      <c r="CT40" s="41">
        <v>8.1999999999999993</v>
      </c>
      <c r="CU40" s="41">
        <v>7.7</v>
      </c>
      <c r="CV40" s="41">
        <v>1258</v>
      </c>
      <c r="CW40" s="41">
        <v>1400</v>
      </c>
      <c r="CX40" s="41">
        <v>1316</v>
      </c>
      <c r="CY40" s="41">
        <v>1298</v>
      </c>
      <c r="CZ40" s="41">
        <v>1227</v>
      </c>
      <c r="DA40" s="41">
        <v>1280</v>
      </c>
      <c r="DB40" s="41">
        <v>1333</v>
      </c>
      <c r="DC40" s="41">
        <v>1316</v>
      </c>
      <c r="DD40" s="41">
        <v>1369</v>
      </c>
      <c r="DE40" s="41">
        <v>1281</v>
      </c>
      <c r="DF40" s="191" t="s">
        <v>3837</v>
      </c>
      <c r="DG40" s="192" t="s">
        <v>4</v>
      </c>
    </row>
    <row r="41" spans="1:112" ht="27" customHeight="1">
      <c r="A41" s="182" t="s">
        <v>3307</v>
      </c>
      <c r="B41" s="41" t="s">
        <v>4</v>
      </c>
      <c r="C41" s="41" t="s">
        <v>4</v>
      </c>
      <c r="D41" s="41" t="s">
        <v>4</v>
      </c>
      <c r="E41" s="41" t="s">
        <v>4</v>
      </c>
      <c r="F41" s="41" t="s">
        <v>4</v>
      </c>
      <c r="G41" s="41" t="s">
        <v>4</v>
      </c>
      <c r="H41" s="41" t="s">
        <v>4</v>
      </c>
      <c r="I41" s="41" t="s">
        <v>4</v>
      </c>
      <c r="J41" s="41" t="s">
        <v>4</v>
      </c>
      <c r="K41" s="41" t="s">
        <v>4</v>
      </c>
      <c r="L41" s="41" t="s">
        <v>4</v>
      </c>
      <c r="M41" s="41" t="s">
        <v>4</v>
      </c>
      <c r="N41" s="41" t="s">
        <v>4</v>
      </c>
      <c r="O41" s="41" t="s">
        <v>4</v>
      </c>
      <c r="P41" s="41" t="s">
        <v>4</v>
      </c>
      <c r="Q41" s="41" t="s">
        <v>4</v>
      </c>
      <c r="R41" s="41" t="s">
        <v>4</v>
      </c>
      <c r="S41" s="41" t="s">
        <v>4</v>
      </c>
      <c r="T41" s="41" t="s">
        <v>4</v>
      </c>
      <c r="U41" s="41" t="s">
        <v>4</v>
      </c>
      <c r="V41" s="41" t="s">
        <v>4</v>
      </c>
      <c r="W41" s="138" t="s">
        <v>4</v>
      </c>
      <c r="X41" s="41">
        <v>11.8</v>
      </c>
      <c r="Y41" s="41">
        <v>12.6</v>
      </c>
      <c r="Z41" s="41">
        <v>12</v>
      </c>
      <c r="AA41" s="41">
        <v>11.7</v>
      </c>
      <c r="AB41" s="41">
        <v>11.3</v>
      </c>
      <c r="AC41" s="41">
        <v>11.6</v>
      </c>
      <c r="AD41" s="41">
        <v>11.9</v>
      </c>
      <c r="AE41" s="41">
        <v>11.8</v>
      </c>
      <c r="AF41" s="41">
        <v>12.1</v>
      </c>
      <c r="AG41" s="41">
        <v>11.9</v>
      </c>
      <c r="AH41" s="41">
        <v>2056</v>
      </c>
      <c r="AI41" s="41">
        <v>2198</v>
      </c>
      <c r="AJ41" s="41">
        <v>2091</v>
      </c>
      <c r="AK41" s="41">
        <v>2038</v>
      </c>
      <c r="AL41" s="41">
        <v>1967</v>
      </c>
      <c r="AM41" s="41">
        <v>2020</v>
      </c>
      <c r="AN41" s="41">
        <v>2073</v>
      </c>
      <c r="AO41" s="41">
        <v>2056</v>
      </c>
      <c r="AP41" s="41">
        <v>2109</v>
      </c>
      <c r="AQ41" s="41">
        <v>2073</v>
      </c>
      <c r="AR41" s="41" t="s">
        <v>3726</v>
      </c>
      <c r="AS41" s="140" t="s">
        <v>4</v>
      </c>
      <c r="AT41" s="41">
        <v>10.8</v>
      </c>
      <c r="AU41" s="41">
        <v>11.8</v>
      </c>
      <c r="AV41" s="41">
        <v>11</v>
      </c>
      <c r="AW41" s="41">
        <v>10.9</v>
      </c>
      <c r="AX41" s="41">
        <v>10.5</v>
      </c>
      <c r="AY41" s="41">
        <v>10.8</v>
      </c>
      <c r="AZ41" s="41">
        <v>11.1</v>
      </c>
      <c r="BA41" s="41">
        <v>11</v>
      </c>
      <c r="BB41" s="41">
        <v>11.3</v>
      </c>
      <c r="BC41" s="41">
        <v>11.1</v>
      </c>
      <c r="BD41" s="41">
        <v>1864</v>
      </c>
      <c r="BE41" s="41">
        <v>2041</v>
      </c>
      <c r="BF41" s="41">
        <v>1899</v>
      </c>
      <c r="BG41" s="41">
        <v>1881</v>
      </c>
      <c r="BH41" s="41">
        <v>1810</v>
      </c>
      <c r="BI41" s="41">
        <v>1863</v>
      </c>
      <c r="BJ41" s="41">
        <v>1916</v>
      </c>
      <c r="BK41" s="41">
        <v>1899</v>
      </c>
      <c r="BL41" s="41">
        <v>1952</v>
      </c>
      <c r="BM41" s="41">
        <v>1916</v>
      </c>
      <c r="BN41" s="41" t="s">
        <v>3728</v>
      </c>
      <c r="BO41" s="138" t="s">
        <v>4</v>
      </c>
      <c r="BP41" s="41">
        <v>9.1</v>
      </c>
      <c r="BQ41" s="41">
        <v>9.9</v>
      </c>
      <c r="BR41" s="41">
        <v>9.3000000000000007</v>
      </c>
      <c r="BS41" s="41">
        <v>8.8000000000000007</v>
      </c>
      <c r="BT41" s="41">
        <v>8.4</v>
      </c>
      <c r="BU41" s="41">
        <v>8.6999999999999993</v>
      </c>
      <c r="BV41" s="41">
        <v>9</v>
      </c>
      <c r="BW41" s="41">
        <v>8.9</v>
      </c>
      <c r="BX41" s="41">
        <v>9.1999999999999993</v>
      </c>
      <c r="BY41" s="41">
        <v>9</v>
      </c>
      <c r="BZ41" s="41">
        <v>1548</v>
      </c>
      <c r="CA41" s="41">
        <v>1690</v>
      </c>
      <c r="CB41" s="41">
        <v>1583</v>
      </c>
      <c r="CC41" s="41">
        <v>1487</v>
      </c>
      <c r="CD41" s="41">
        <v>1416</v>
      </c>
      <c r="CE41" s="41">
        <v>1469</v>
      </c>
      <c r="CF41" s="41">
        <v>1522</v>
      </c>
      <c r="CG41" s="41">
        <v>1505</v>
      </c>
      <c r="CH41" s="41">
        <v>1558</v>
      </c>
      <c r="CI41" s="41">
        <v>1522</v>
      </c>
      <c r="CJ41" s="41" t="s">
        <v>3825</v>
      </c>
      <c r="CK41" s="138" t="s">
        <v>4</v>
      </c>
      <c r="CL41" s="41">
        <v>7.6</v>
      </c>
      <c r="CM41" s="41">
        <v>8.4</v>
      </c>
      <c r="CN41" s="41">
        <v>7.9</v>
      </c>
      <c r="CO41" s="41">
        <v>7.8</v>
      </c>
      <c r="CP41" s="41">
        <v>7.4</v>
      </c>
      <c r="CQ41" s="41">
        <v>7.7</v>
      </c>
      <c r="CR41" s="41">
        <v>8</v>
      </c>
      <c r="CS41" s="41">
        <v>7.9</v>
      </c>
      <c r="CT41" s="41">
        <v>8.1999999999999993</v>
      </c>
      <c r="CU41" s="41">
        <v>7.7</v>
      </c>
      <c r="CV41" s="41">
        <v>1258</v>
      </c>
      <c r="CW41" s="41">
        <v>1400</v>
      </c>
      <c r="CX41" s="41">
        <v>1316</v>
      </c>
      <c r="CY41" s="41">
        <v>1298</v>
      </c>
      <c r="CZ41" s="41">
        <v>1227</v>
      </c>
      <c r="DA41" s="41">
        <v>1280</v>
      </c>
      <c r="DB41" s="41">
        <v>1333</v>
      </c>
      <c r="DC41" s="41">
        <v>1316</v>
      </c>
      <c r="DD41" s="41">
        <v>1369</v>
      </c>
      <c r="DE41" s="41">
        <v>1281</v>
      </c>
      <c r="DF41" s="191" t="s">
        <v>3837</v>
      </c>
      <c r="DG41" s="192" t="s">
        <v>4</v>
      </c>
      <c r="DH41" s="193"/>
    </row>
    <row r="42" spans="1:112" ht="27" customHeight="1">
      <c r="A42" s="182" t="s">
        <v>3303</v>
      </c>
      <c r="B42" s="41" t="s">
        <v>4</v>
      </c>
      <c r="C42" s="41" t="s">
        <v>4</v>
      </c>
      <c r="D42" s="41" t="s">
        <v>4</v>
      </c>
      <c r="E42" s="41" t="s">
        <v>4</v>
      </c>
      <c r="F42" s="41" t="s">
        <v>4</v>
      </c>
      <c r="G42" s="41" t="s">
        <v>4</v>
      </c>
      <c r="H42" s="41" t="s">
        <v>4</v>
      </c>
      <c r="I42" s="41" t="s">
        <v>4</v>
      </c>
      <c r="J42" s="41" t="s">
        <v>4</v>
      </c>
      <c r="K42" s="41" t="s">
        <v>4</v>
      </c>
      <c r="L42" s="41" t="s">
        <v>4</v>
      </c>
      <c r="M42" s="41" t="s">
        <v>4</v>
      </c>
      <c r="N42" s="41" t="s">
        <v>4</v>
      </c>
      <c r="O42" s="41" t="s">
        <v>4</v>
      </c>
      <c r="P42" s="41" t="s">
        <v>4</v>
      </c>
      <c r="Q42" s="41" t="s">
        <v>4</v>
      </c>
      <c r="R42" s="41" t="s">
        <v>4</v>
      </c>
      <c r="S42" s="41" t="s">
        <v>4</v>
      </c>
      <c r="T42" s="41" t="s">
        <v>4</v>
      </c>
      <c r="U42" s="41" t="s">
        <v>4</v>
      </c>
      <c r="V42" s="41" t="s">
        <v>4</v>
      </c>
      <c r="W42" s="138" t="s">
        <v>4</v>
      </c>
      <c r="X42" s="41">
        <v>11.9</v>
      </c>
      <c r="Y42" s="41">
        <v>12.7</v>
      </c>
      <c r="Z42" s="41">
        <v>12.1</v>
      </c>
      <c r="AA42" s="41">
        <v>11.8</v>
      </c>
      <c r="AB42" s="41">
        <v>11.4</v>
      </c>
      <c r="AC42" s="41">
        <v>11.7</v>
      </c>
      <c r="AD42" s="41">
        <v>12</v>
      </c>
      <c r="AE42" s="41">
        <v>11.9</v>
      </c>
      <c r="AF42" s="41">
        <v>12.2</v>
      </c>
      <c r="AG42" s="41">
        <v>12</v>
      </c>
      <c r="AH42" s="41">
        <v>2066</v>
      </c>
      <c r="AI42" s="41">
        <v>2208</v>
      </c>
      <c r="AJ42" s="41">
        <v>2101</v>
      </c>
      <c r="AK42" s="41">
        <v>2048</v>
      </c>
      <c r="AL42" s="41">
        <v>1977</v>
      </c>
      <c r="AM42" s="41">
        <v>2030</v>
      </c>
      <c r="AN42" s="41">
        <v>2083</v>
      </c>
      <c r="AO42" s="41">
        <v>2066</v>
      </c>
      <c r="AP42" s="41">
        <v>2119</v>
      </c>
      <c r="AQ42" s="41">
        <v>2083</v>
      </c>
      <c r="AR42" s="41" t="s">
        <v>3833</v>
      </c>
      <c r="AS42" s="140" t="s">
        <v>4</v>
      </c>
      <c r="AT42" s="41">
        <v>11</v>
      </c>
      <c r="AU42" s="41">
        <v>11.8</v>
      </c>
      <c r="AV42" s="41">
        <v>11</v>
      </c>
      <c r="AW42" s="41">
        <v>10.9</v>
      </c>
      <c r="AX42" s="41">
        <v>10.5</v>
      </c>
      <c r="AY42" s="41">
        <v>10.8</v>
      </c>
      <c r="AZ42" s="41">
        <v>11.1</v>
      </c>
      <c r="BA42" s="41">
        <v>11</v>
      </c>
      <c r="BB42" s="41">
        <v>11.3</v>
      </c>
      <c r="BC42" s="41">
        <v>11.1</v>
      </c>
      <c r="BD42" s="41">
        <v>1909</v>
      </c>
      <c r="BE42" s="41">
        <v>2051</v>
      </c>
      <c r="BF42" s="41">
        <v>1909</v>
      </c>
      <c r="BG42" s="41">
        <v>1891</v>
      </c>
      <c r="BH42" s="41">
        <v>1820</v>
      </c>
      <c r="BI42" s="41">
        <v>1873</v>
      </c>
      <c r="BJ42" s="41">
        <v>1926</v>
      </c>
      <c r="BK42" s="41">
        <v>1909</v>
      </c>
      <c r="BL42" s="41">
        <v>1962</v>
      </c>
      <c r="BM42" s="41">
        <v>1926</v>
      </c>
      <c r="BN42" s="41" t="s">
        <v>3834</v>
      </c>
      <c r="BO42" s="138" t="s">
        <v>4</v>
      </c>
      <c r="BP42" s="41">
        <v>9.3000000000000007</v>
      </c>
      <c r="BQ42" s="41">
        <v>10.1</v>
      </c>
      <c r="BR42" s="41">
        <v>9.5</v>
      </c>
      <c r="BS42" s="41">
        <v>8.8000000000000007</v>
      </c>
      <c r="BT42" s="41">
        <v>8.4</v>
      </c>
      <c r="BU42" s="41">
        <v>8.6999999999999993</v>
      </c>
      <c r="BV42" s="41">
        <v>9</v>
      </c>
      <c r="BW42" s="41">
        <v>8.9</v>
      </c>
      <c r="BX42" s="41">
        <v>9.1999999999999993</v>
      </c>
      <c r="BY42" s="41">
        <v>9</v>
      </c>
      <c r="BZ42" s="41">
        <v>1576</v>
      </c>
      <c r="CA42" s="41">
        <v>1718</v>
      </c>
      <c r="CB42" s="41">
        <v>1611</v>
      </c>
      <c r="CC42" s="41">
        <v>1497</v>
      </c>
      <c r="CD42" s="41">
        <v>1426</v>
      </c>
      <c r="CE42" s="41">
        <v>1479</v>
      </c>
      <c r="CF42" s="41">
        <v>1532</v>
      </c>
      <c r="CG42" s="41">
        <v>1515</v>
      </c>
      <c r="CH42" s="41">
        <v>1568</v>
      </c>
      <c r="CI42" s="41">
        <v>1532</v>
      </c>
      <c r="CJ42" s="41" t="s">
        <v>3835</v>
      </c>
      <c r="CK42" s="138" t="s">
        <v>4</v>
      </c>
      <c r="CL42" s="41">
        <v>7.9</v>
      </c>
      <c r="CM42" s="41">
        <v>8.6999999999999993</v>
      </c>
      <c r="CN42" s="41">
        <v>7.9</v>
      </c>
      <c r="CO42" s="41">
        <v>7.8</v>
      </c>
      <c r="CP42" s="41">
        <v>7.4</v>
      </c>
      <c r="CQ42" s="41">
        <v>7.7</v>
      </c>
      <c r="CR42" s="41">
        <v>8</v>
      </c>
      <c r="CS42" s="41">
        <v>7.9</v>
      </c>
      <c r="CT42" s="41">
        <v>8.1999999999999993</v>
      </c>
      <c r="CU42" s="41">
        <v>8</v>
      </c>
      <c r="CV42" s="41">
        <v>1320</v>
      </c>
      <c r="CW42" s="41">
        <v>1462</v>
      </c>
      <c r="CX42" s="41">
        <v>1326</v>
      </c>
      <c r="CY42" s="41">
        <v>1308</v>
      </c>
      <c r="CZ42" s="41">
        <v>1237</v>
      </c>
      <c r="DA42" s="41">
        <v>1290</v>
      </c>
      <c r="DB42" s="41">
        <v>1343</v>
      </c>
      <c r="DC42" s="41">
        <v>1326</v>
      </c>
      <c r="DD42" s="41">
        <v>1379</v>
      </c>
      <c r="DE42" s="41">
        <v>1344</v>
      </c>
      <c r="DF42" s="191" t="s">
        <v>3836</v>
      </c>
      <c r="DG42" s="192" t="s">
        <v>4</v>
      </c>
      <c r="DH42" s="193"/>
    </row>
    <row r="43" spans="1:112" ht="27" customHeight="1">
      <c r="A43" s="182" t="s">
        <v>3304</v>
      </c>
      <c r="B43" s="41" t="s">
        <v>4</v>
      </c>
      <c r="C43" s="41" t="s">
        <v>4</v>
      </c>
      <c r="D43" s="41" t="s">
        <v>4</v>
      </c>
      <c r="E43" s="41" t="s">
        <v>4</v>
      </c>
      <c r="F43" s="41" t="s">
        <v>4</v>
      </c>
      <c r="G43" s="41" t="s">
        <v>4</v>
      </c>
      <c r="H43" s="41" t="s">
        <v>4</v>
      </c>
      <c r="I43" s="41" t="s">
        <v>4</v>
      </c>
      <c r="J43" s="41" t="s">
        <v>4</v>
      </c>
      <c r="K43" s="41" t="s">
        <v>4</v>
      </c>
      <c r="L43" s="41" t="s">
        <v>4</v>
      </c>
      <c r="M43" s="41" t="s">
        <v>4</v>
      </c>
      <c r="N43" s="41" t="s">
        <v>4</v>
      </c>
      <c r="O43" s="41" t="s">
        <v>4</v>
      </c>
      <c r="P43" s="41" t="s">
        <v>4</v>
      </c>
      <c r="Q43" s="41" t="s">
        <v>4</v>
      </c>
      <c r="R43" s="41" t="s">
        <v>4</v>
      </c>
      <c r="S43" s="41" t="s">
        <v>4</v>
      </c>
      <c r="T43" s="41" t="s">
        <v>4</v>
      </c>
      <c r="U43" s="41" t="s">
        <v>4</v>
      </c>
      <c r="V43" s="41" t="s">
        <v>4</v>
      </c>
      <c r="W43" s="138" t="s">
        <v>4</v>
      </c>
      <c r="X43" s="41">
        <v>11.9</v>
      </c>
      <c r="Y43" s="41">
        <v>12.7</v>
      </c>
      <c r="Z43" s="41">
        <v>12.1</v>
      </c>
      <c r="AA43" s="41">
        <v>11.8</v>
      </c>
      <c r="AB43" s="41">
        <v>11.4</v>
      </c>
      <c r="AC43" s="41">
        <v>11.7</v>
      </c>
      <c r="AD43" s="41">
        <v>12</v>
      </c>
      <c r="AE43" s="41">
        <v>11.9</v>
      </c>
      <c r="AF43" s="41">
        <v>12.2</v>
      </c>
      <c r="AG43" s="41">
        <v>12</v>
      </c>
      <c r="AH43" s="41">
        <v>2066</v>
      </c>
      <c r="AI43" s="41">
        <v>2208</v>
      </c>
      <c r="AJ43" s="41">
        <v>2101</v>
      </c>
      <c r="AK43" s="41">
        <v>2048</v>
      </c>
      <c r="AL43" s="41">
        <v>1977</v>
      </c>
      <c r="AM43" s="41">
        <v>2030</v>
      </c>
      <c r="AN43" s="41">
        <v>2083</v>
      </c>
      <c r="AO43" s="41">
        <v>2066</v>
      </c>
      <c r="AP43" s="41">
        <v>2119</v>
      </c>
      <c r="AQ43" s="41">
        <v>2083</v>
      </c>
      <c r="AR43" s="41" t="s">
        <v>3833</v>
      </c>
      <c r="AS43" s="140" t="s">
        <v>4</v>
      </c>
      <c r="AT43" s="41">
        <v>11</v>
      </c>
      <c r="AU43" s="41">
        <v>11.8</v>
      </c>
      <c r="AV43" s="41">
        <v>11</v>
      </c>
      <c r="AW43" s="41">
        <v>10.9</v>
      </c>
      <c r="AX43" s="41">
        <v>10.5</v>
      </c>
      <c r="AY43" s="41">
        <v>10.8</v>
      </c>
      <c r="AZ43" s="41">
        <v>11.1</v>
      </c>
      <c r="BA43" s="41">
        <v>11</v>
      </c>
      <c r="BB43" s="41">
        <v>11.3</v>
      </c>
      <c r="BC43" s="41">
        <v>11.1</v>
      </c>
      <c r="BD43" s="41">
        <v>1909</v>
      </c>
      <c r="BE43" s="41">
        <v>2051</v>
      </c>
      <c r="BF43" s="41">
        <v>1909</v>
      </c>
      <c r="BG43" s="41">
        <v>1891</v>
      </c>
      <c r="BH43" s="41">
        <v>1820</v>
      </c>
      <c r="BI43" s="41">
        <v>1873</v>
      </c>
      <c r="BJ43" s="41">
        <v>1926</v>
      </c>
      <c r="BK43" s="41">
        <v>1909</v>
      </c>
      <c r="BL43" s="41">
        <v>1962</v>
      </c>
      <c r="BM43" s="41">
        <v>1926</v>
      </c>
      <c r="BN43" s="41" t="s">
        <v>3834</v>
      </c>
      <c r="BO43" s="138" t="s">
        <v>4</v>
      </c>
      <c r="BP43" s="41">
        <v>9.3000000000000007</v>
      </c>
      <c r="BQ43" s="41">
        <v>10.1</v>
      </c>
      <c r="BR43" s="41">
        <v>9.5</v>
      </c>
      <c r="BS43" s="41">
        <v>8.8000000000000007</v>
      </c>
      <c r="BT43" s="41">
        <v>8.4</v>
      </c>
      <c r="BU43" s="41">
        <v>8.6999999999999993</v>
      </c>
      <c r="BV43" s="41">
        <v>9</v>
      </c>
      <c r="BW43" s="41">
        <v>8.9</v>
      </c>
      <c r="BX43" s="41">
        <v>9.1999999999999993</v>
      </c>
      <c r="BY43" s="41">
        <v>9</v>
      </c>
      <c r="BZ43" s="41">
        <v>1576</v>
      </c>
      <c r="CA43" s="41">
        <v>1718</v>
      </c>
      <c r="CB43" s="41">
        <v>1611</v>
      </c>
      <c r="CC43" s="41">
        <v>1497</v>
      </c>
      <c r="CD43" s="41">
        <v>1426</v>
      </c>
      <c r="CE43" s="41">
        <v>1479</v>
      </c>
      <c r="CF43" s="41">
        <v>1532</v>
      </c>
      <c r="CG43" s="41">
        <v>1515</v>
      </c>
      <c r="CH43" s="41">
        <v>1568</v>
      </c>
      <c r="CI43" s="41">
        <v>1532</v>
      </c>
      <c r="CJ43" s="41" t="s">
        <v>3835</v>
      </c>
      <c r="CK43" s="138" t="s">
        <v>4</v>
      </c>
      <c r="CL43" s="41">
        <v>7.9</v>
      </c>
      <c r="CM43" s="41">
        <v>8.6999999999999993</v>
      </c>
      <c r="CN43" s="41">
        <v>7.9</v>
      </c>
      <c r="CO43" s="41">
        <v>7.8</v>
      </c>
      <c r="CP43" s="41">
        <v>7.4</v>
      </c>
      <c r="CQ43" s="41">
        <v>7.7</v>
      </c>
      <c r="CR43" s="41">
        <v>8</v>
      </c>
      <c r="CS43" s="41">
        <v>7.9</v>
      </c>
      <c r="CT43" s="41">
        <v>8.1999999999999993</v>
      </c>
      <c r="CU43" s="41">
        <v>8</v>
      </c>
      <c r="CV43" s="41">
        <v>1320</v>
      </c>
      <c r="CW43" s="41">
        <v>1462</v>
      </c>
      <c r="CX43" s="41">
        <v>1326</v>
      </c>
      <c r="CY43" s="41">
        <v>1308</v>
      </c>
      <c r="CZ43" s="41">
        <v>1237</v>
      </c>
      <c r="DA43" s="41">
        <v>1290</v>
      </c>
      <c r="DB43" s="41">
        <v>1343</v>
      </c>
      <c r="DC43" s="41">
        <v>1326</v>
      </c>
      <c r="DD43" s="41">
        <v>1379</v>
      </c>
      <c r="DE43" s="41">
        <v>1344</v>
      </c>
      <c r="DF43" s="191" t="s">
        <v>3836</v>
      </c>
      <c r="DG43" s="192" t="s">
        <v>4</v>
      </c>
      <c r="DH43" s="193"/>
    </row>
    <row r="44" spans="1:112" ht="27" customHeight="1">
      <c r="A44" s="182" t="s">
        <v>3305</v>
      </c>
      <c r="B44" s="41" t="s">
        <v>4</v>
      </c>
      <c r="C44" s="41" t="s">
        <v>4</v>
      </c>
      <c r="D44" s="41" t="s">
        <v>4</v>
      </c>
      <c r="E44" s="41" t="s">
        <v>4</v>
      </c>
      <c r="F44" s="41" t="s">
        <v>4</v>
      </c>
      <c r="G44" s="41" t="s">
        <v>4</v>
      </c>
      <c r="H44" s="41" t="s">
        <v>4</v>
      </c>
      <c r="I44" s="41" t="s">
        <v>4</v>
      </c>
      <c r="J44" s="41" t="s">
        <v>4</v>
      </c>
      <c r="K44" s="41" t="s">
        <v>4</v>
      </c>
      <c r="L44" s="41" t="s">
        <v>4</v>
      </c>
      <c r="M44" s="41" t="s">
        <v>4</v>
      </c>
      <c r="N44" s="41" t="s">
        <v>4</v>
      </c>
      <c r="O44" s="41" t="s">
        <v>4</v>
      </c>
      <c r="P44" s="41" t="s">
        <v>4</v>
      </c>
      <c r="Q44" s="41" t="s">
        <v>4</v>
      </c>
      <c r="R44" s="41" t="s">
        <v>4</v>
      </c>
      <c r="S44" s="41" t="s">
        <v>4</v>
      </c>
      <c r="T44" s="41" t="s">
        <v>4</v>
      </c>
      <c r="U44" s="41" t="s">
        <v>4</v>
      </c>
      <c r="V44" s="41" t="s">
        <v>4</v>
      </c>
      <c r="W44" s="138" t="s">
        <v>4</v>
      </c>
      <c r="X44" s="41">
        <v>11.9</v>
      </c>
      <c r="Y44" s="41">
        <v>12.7</v>
      </c>
      <c r="Z44" s="41">
        <v>12.1</v>
      </c>
      <c r="AA44" s="41">
        <v>11.8</v>
      </c>
      <c r="AB44" s="41">
        <v>11.4</v>
      </c>
      <c r="AC44" s="41">
        <v>11.7</v>
      </c>
      <c r="AD44" s="41">
        <v>12</v>
      </c>
      <c r="AE44" s="41">
        <v>11.9</v>
      </c>
      <c r="AF44" s="41">
        <v>12.2</v>
      </c>
      <c r="AG44" s="41">
        <v>12</v>
      </c>
      <c r="AH44" s="41">
        <v>2066</v>
      </c>
      <c r="AI44" s="41">
        <v>2208</v>
      </c>
      <c r="AJ44" s="41">
        <v>2101</v>
      </c>
      <c r="AK44" s="41">
        <v>2048</v>
      </c>
      <c r="AL44" s="41">
        <v>1977</v>
      </c>
      <c r="AM44" s="41">
        <v>2030</v>
      </c>
      <c r="AN44" s="41">
        <v>2083</v>
      </c>
      <c r="AO44" s="41">
        <v>2066</v>
      </c>
      <c r="AP44" s="41">
        <v>2119</v>
      </c>
      <c r="AQ44" s="41">
        <v>2083</v>
      </c>
      <c r="AR44" s="41" t="s">
        <v>3833</v>
      </c>
      <c r="AS44" s="140" t="s">
        <v>4</v>
      </c>
      <c r="AT44" s="41">
        <v>11</v>
      </c>
      <c r="AU44" s="41">
        <v>11.8</v>
      </c>
      <c r="AV44" s="41">
        <v>11</v>
      </c>
      <c r="AW44" s="41">
        <v>10.9</v>
      </c>
      <c r="AX44" s="41">
        <v>10.5</v>
      </c>
      <c r="AY44" s="41">
        <v>10.8</v>
      </c>
      <c r="AZ44" s="41">
        <v>11.1</v>
      </c>
      <c r="BA44" s="41">
        <v>11</v>
      </c>
      <c r="BB44" s="41">
        <v>11.3</v>
      </c>
      <c r="BC44" s="41">
        <v>11.1</v>
      </c>
      <c r="BD44" s="41">
        <v>1909</v>
      </c>
      <c r="BE44" s="41">
        <v>2051</v>
      </c>
      <c r="BF44" s="41">
        <v>1909</v>
      </c>
      <c r="BG44" s="41">
        <v>1891</v>
      </c>
      <c r="BH44" s="41">
        <v>1820</v>
      </c>
      <c r="BI44" s="41">
        <v>1873</v>
      </c>
      <c r="BJ44" s="41">
        <v>1926</v>
      </c>
      <c r="BK44" s="41">
        <v>1909</v>
      </c>
      <c r="BL44" s="41">
        <v>1962</v>
      </c>
      <c r="BM44" s="41">
        <v>1926</v>
      </c>
      <c r="BN44" s="41" t="s">
        <v>3834</v>
      </c>
      <c r="BO44" s="138" t="s">
        <v>4</v>
      </c>
      <c r="BP44" s="41">
        <v>9.3000000000000007</v>
      </c>
      <c r="BQ44" s="41">
        <v>10.1</v>
      </c>
      <c r="BR44" s="41">
        <v>9.5</v>
      </c>
      <c r="BS44" s="41">
        <v>8.8000000000000007</v>
      </c>
      <c r="BT44" s="41">
        <v>8.4</v>
      </c>
      <c r="BU44" s="41">
        <v>8.6999999999999993</v>
      </c>
      <c r="BV44" s="41">
        <v>9</v>
      </c>
      <c r="BW44" s="41">
        <v>8.9</v>
      </c>
      <c r="BX44" s="41">
        <v>9.1999999999999993</v>
      </c>
      <c r="BY44" s="41">
        <v>9</v>
      </c>
      <c r="BZ44" s="41">
        <v>1576</v>
      </c>
      <c r="CA44" s="41">
        <v>1718</v>
      </c>
      <c r="CB44" s="41">
        <v>1611</v>
      </c>
      <c r="CC44" s="41">
        <v>1497</v>
      </c>
      <c r="CD44" s="41">
        <v>1426</v>
      </c>
      <c r="CE44" s="41">
        <v>1479</v>
      </c>
      <c r="CF44" s="41">
        <v>1532</v>
      </c>
      <c r="CG44" s="41">
        <v>1515</v>
      </c>
      <c r="CH44" s="41">
        <v>1568</v>
      </c>
      <c r="CI44" s="41">
        <v>1532</v>
      </c>
      <c r="CJ44" s="41" t="s">
        <v>3835</v>
      </c>
      <c r="CK44" s="138" t="s">
        <v>4</v>
      </c>
      <c r="CL44" s="41">
        <v>7.9</v>
      </c>
      <c r="CM44" s="41">
        <v>8.6999999999999993</v>
      </c>
      <c r="CN44" s="41">
        <v>7.9</v>
      </c>
      <c r="CO44" s="41">
        <v>7.8</v>
      </c>
      <c r="CP44" s="41">
        <v>7.4</v>
      </c>
      <c r="CQ44" s="41">
        <v>7.7</v>
      </c>
      <c r="CR44" s="41">
        <v>8</v>
      </c>
      <c r="CS44" s="41">
        <v>7.9</v>
      </c>
      <c r="CT44" s="41">
        <v>8.1999999999999993</v>
      </c>
      <c r="CU44" s="41">
        <v>8</v>
      </c>
      <c r="CV44" s="41">
        <v>1320</v>
      </c>
      <c r="CW44" s="41">
        <v>1462</v>
      </c>
      <c r="CX44" s="41">
        <v>1326</v>
      </c>
      <c r="CY44" s="41">
        <v>1308</v>
      </c>
      <c r="CZ44" s="41">
        <v>1237</v>
      </c>
      <c r="DA44" s="41">
        <v>1290</v>
      </c>
      <c r="DB44" s="41">
        <v>1343</v>
      </c>
      <c r="DC44" s="41">
        <v>1326</v>
      </c>
      <c r="DD44" s="41">
        <v>1379</v>
      </c>
      <c r="DE44" s="41">
        <v>1344</v>
      </c>
      <c r="DF44" s="191" t="s">
        <v>3836</v>
      </c>
      <c r="DG44" s="192" t="s">
        <v>4</v>
      </c>
      <c r="DH44" s="193"/>
    </row>
    <row r="45" spans="1:112" ht="27" customHeight="1">
      <c r="A45" s="182" t="s">
        <v>3306</v>
      </c>
      <c r="B45" s="41" t="s">
        <v>4</v>
      </c>
      <c r="C45" s="41" t="s">
        <v>4</v>
      </c>
      <c r="D45" s="41" t="s">
        <v>4</v>
      </c>
      <c r="E45" s="41" t="s">
        <v>4</v>
      </c>
      <c r="F45" s="41" t="s">
        <v>4</v>
      </c>
      <c r="G45" s="41" t="s">
        <v>4</v>
      </c>
      <c r="H45" s="41" t="s">
        <v>4</v>
      </c>
      <c r="I45" s="41" t="s">
        <v>4</v>
      </c>
      <c r="J45" s="41" t="s">
        <v>4</v>
      </c>
      <c r="K45" s="41" t="s">
        <v>4</v>
      </c>
      <c r="L45" s="41" t="s">
        <v>4</v>
      </c>
      <c r="M45" s="41" t="s">
        <v>4</v>
      </c>
      <c r="N45" s="41" t="s">
        <v>4</v>
      </c>
      <c r="O45" s="41" t="s">
        <v>4</v>
      </c>
      <c r="P45" s="41" t="s">
        <v>4</v>
      </c>
      <c r="Q45" s="41" t="s">
        <v>4</v>
      </c>
      <c r="R45" s="41" t="s">
        <v>4</v>
      </c>
      <c r="S45" s="41" t="s">
        <v>4</v>
      </c>
      <c r="T45" s="41" t="s">
        <v>4</v>
      </c>
      <c r="U45" s="41" t="s">
        <v>4</v>
      </c>
      <c r="V45" s="41" t="s">
        <v>4</v>
      </c>
      <c r="W45" s="138" t="s">
        <v>4</v>
      </c>
      <c r="X45" s="41">
        <v>11.9</v>
      </c>
      <c r="Y45" s="41">
        <v>12.7</v>
      </c>
      <c r="Z45" s="41">
        <v>12.1</v>
      </c>
      <c r="AA45" s="41">
        <v>11.8</v>
      </c>
      <c r="AB45" s="41">
        <v>11.4</v>
      </c>
      <c r="AC45" s="41">
        <v>11.7</v>
      </c>
      <c r="AD45" s="41">
        <v>12</v>
      </c>
      <c r="AE45" s="41">
        <v>11.9</v>
      </c>
      <c r="AF45" s="41">
        <v>12.2</v>
      </c>
      <c r="AG45" s="41">
        <v>12</v>
      </c>
      <c r="AH45" s="41">
        <v>2066</v>
      </c>
      <c r="AI45" s="41">
        <v>2208</v>
      </c>
      <c r="AJ45" s="41">
        <v>2101</v>
      </c>
      <c r="AK45" s="41">
        <v>2048</v>
      </c>
      <c r="AL45" s="41">
        <v>1977</v>
      </c>
      <c r="AM45" s="41">
        <v>2030</v>
      </c>
      <c r="AN45" s="41">
        <v>2083</v>
      </c>
      <c r="AO45" s="41">
        <v>2066</v>
      </c>
      <c r="AP45" s="41">
        <v>2119</v>
      </c>
      <c r="AQ45" s="41">
        <v>2083</v>
      </c>
      <c r="AR45" s="41" t="s">
        <v>3833</v>
      </c>
      <c r="AS45" s="140" t="s">
        <v>4</v>
      </c>
      <c r="AT45" s="41">
        <v>11</v>
      </c>
      <c r="AU45" s="41">
        <v>11.8</v>
      </c>
      <c r="AV45" s="41">
        <v>11</v>
      </c>
      <c r="AW45" s="41">
        <v>10.9</v>
      </c>
      <c r="AX45" s="41">
        <v>10.5</v>
      </c>
      <c r="AY45" s="41">
        <v>10.8</v>
      </c>
      <c r="AZ45" s="41">
        <v>11.1</v>
      </c>
      <c r="BA45" s="41">
        <v>11</v>
      </c>
      <c r="BB45" s="41">
        <v>11.3</v>
      </c>
      <c r="BC45" s="41">
        <v>11.1</v>
      </c>
      <c r="BD45" s="41">
        <v>1909</v>
      </c>
      <c r="BE45" s="41">
        <v>2051</v>
      </c>
      <c r="BF45" s="41">
        <v>1909</v>
      </c>
      <c r="BG45" s="41">
        <v>1891</v>
      </c>
      <c r="BH45" s="41">
        <v>1820</v>
      </c>
      <c r="BI45" s="41">
        <v>1873</v>
      </c>
      <c r="BJ45" s="41">
        <v>1926</v>
      </c>
      <c r="BK45" s="41">
        <v>1909</v>
      </c>
      <c r="BL45" s="41">
        <v>1962</v>
      </c>
      <c r="BM45" s="41">
        <v>1926</v>
      </c>
      <c r="BN45" s="41" t="s">
        <v>3834</v>
      </c>
      <c r="BO45" s="138" t="s">
        <v>4</v>
      </c>
      <c r="BP45" s="41">
        <v>9.3000000000000007</v>
      </c>
      <c r="BQ45" s="41">
        <v>10.1</v>
      </c>
      <c r="BR45" s="41">
        <v>9.5</v>
      </c>
      <c r="BS45" s="41">
        <v>8.8000000000000007</v>
      </c>
      <c r="BT45" s="41">
        <v>8.4</v>
      </c>
      <c r="BU45" s="41">
        <v>8.6999999999999993</v>
      </c>
      <c r="BV45" s="41">
        <v>9</v>
      </c>
      <c r="BW45" s="41">
        <v>8.9</v>
      </c>
      <c r="BX45" s="41">
        <v>9.1999999999999993</v>
      </c>
      <c r="BY45" s="41">
        <v>9</v>
      </c>
      <c r="BZ45" s="41">
        <v>1576</v>
      </c>
      <c r="CA45" s="41">
        <v>1718</v>
      </c>
      <c r="CB45" s="41">
        <v>1611</v>
      </c>
      <c r="CC45" s="41">
        <v>1497</v>
      </c>
      <c r="CD45" s="41">
        <v>1426</v>
      </c>
      <c r="CE45" s="41">
        <v>1479</v>
      </c>
      <c r="CF45" s="41">
        <v>1532</v>
      </c>
      <c r="CG45" s="41">
        <v>1515</v>
      </c>
      <c r="CH45" s="41">
        <v>1568</v>
      </c>
      <c r="CI45" s="41">
        <v>1532</v>
      </c>
      <c r="CJ45" s="41" t="s">
        <v>3835</v>
      </c>
      <c r="CK45" s="138" t="s">
        <v>4</v>
      </c>
      <c r="CL45" s="41">
        <v>7.9</v>
      </c>
      <c r="CM45" s="41">
        <v>8.6999999999999993</v>
      </c>
      <c r="CN45" s="41">
        <v>7.9</v>
      </c>
      <c r="CO45" s="41">
        <v>7.8</v>
      </c>
      <c r="CP45" s="41">
        <v>7.4</v>
      </c>
      <c r="CQ45" s="41">
        <v>7.7</v>
      </c>
      <c r="CR45" s="41">
        <v>8</v>
      </c>
      <c r="CS45" s="41">
        <v>7.9</v>
      </c>
      <c r="CT45" s="41">
        <v>8.1999999999999993</v>
      </c>
      <c r="CU45" s="41">
        <v>8</v>
      </c>
      <c r="CV45" s="41">
        <v>1320</v>
      </c>
      <c r="CW45" s="41">
        <v>1462</v>
      </c>
      <c r="CX45" s="41">
        <v>1326</v>
      </c>
      <c r="CY45" s="41">
        <v>1308</v>
      </c>
      <c r="CZ45" s="41">
        <v>1237</v>
      </c>
      <c r="DA45" s="41">
        <v>1290</v>
      </c>
      <c r="DB45" s="41">
        <v>1343</v>
      </c>
      <c r="DC45" s="41">
        <v>1326</v>
      </c>
      <c r="DD45" s="41">
        <v>1379</v>
      </c>
      <c r="DE45" s="41">
        <v>1344</v>
      </c>
      <c r="DF45" s="191" t="s">
        <v>3836</v>
      </c>
      <c r="DG45" s="192" t="s">
        <v>4</v>
      </c>
      <c r="DH45" s="193"/>
    </row>
    <row r="46" spans="1:112" ht="27" customHeight="1">
      <c r="A46" s="182" t="s">
        <v>3309</v>
      </c>
      <c r="B46" s="41" t="s">
        <v>4</v>
      </c>
      <c r="C46" s="41" t="s">
        <v>4</v>
      </c>
      <c r="D46" s="41" t="s">
        <v>4</v>
      </c>
      <c r="E46" s="41" t="s">
        <v>4</v>
      </c>
      <c r="F46" s="41" t="s">
        <v>4</v>
      </c>
      <c r="G46" s="41" t="s">
        <v>4</v>
      </c>
      <c r="H46" s="41" t="s">
        <v>4</v>
      </c>
      <c r="I46" s="41" t="s">
        <v>4</v>
      </c>
      <c r="J46" s="41" t="s">
        <v>4</v>
      </c>
      <c r="K46" s="41" t="s">
        <v>4</v>
      </c>
      <c r="L46" s="41" t="s">
        <v>4</v>
      </c>
      <c r="M46" s="41" t="s">
        <v>4</v>
      </c>
      <c r="N46" s="41" t="s">
        <v>4</v>
      </c>
      <c r="O46" s="41" t="s">
        <v>4</v>
      </c>
      <c r="P46" s="41" t="s">
        <v>4</v>
      </c>
      <c r="Q46" s="41" t="s">
        <v>4</v>
      </c>
      <c r="R46" s="41" t="s">
        <v>4</v>
      </c>
      <c r="S46" s="41" t="s">
        <v>4</v>
      </c>
      <c r="T46" s="41" t="s">
        <v>4</v>
      </c>
      <c r="U46" s="41" t="s">
        <v>4</v>
      </c>
      <c r="V46" s="41" t="s">
        <v>4</v>
      </c>
      <c r="W46" s="138" t="s">
        <v>4</v>
      </c>
      <c r="X46" s="41">
        <v>11.9</v>
      </c>
      <c r="Y46" s="41">
        <v>12.7</v>
      </c>
      <c r="Z46" s="41">
        <v>12.1</v>
      </c>
      <c r="AA46" s="41">
        <v>11.8</v>
      </c>
      <c r="AB46" s="41">
        <v>11.4</v>
      </c>
      <c r="AC46" s="41">
        <v>11.7</v>
      </c>
      <c r="AD46" s="41">
        <v>12</v>
      </c>
      <c r="AE46" s="41">
        <v>11.9</v>
      </c>
      <c r="AF46" s="41">
        <v>12.2</v>
      </c>
      <c r="AG46" s="41">
        <v>12</v>
      </c>
      <c r="AH46" s="41">
        <v>2066</v>
      </c>
      <c r="AI46" s="41">
        <v>2208</v>
      </c>
      <c r="AJ46" s="41">
        <v>2101</v>
      </c>
      <c r="AK46" s="41">
        <v>2048</v>
      </c>
      <c r="AL46" s="41">
        <v>1977</v>
      </c>
      <c r="AM46" s="41">
        <v>2030</v>
      </c>
      <c r="AN46" s="41">
        <v>2083</v>
      </c>
      <c r="AO46" s="41">
        <v>2066</v>
      </c>
      <c r="AP46" s="41">
        <v>2119</v>
      </c>
      <c r="AQ46" s="41">
        <v>2083</v>
      </c>
      <c r="AR46" s="41" t="s">
        <v>3833</v>
      </c>
      <c r="AS46" s="140" t="s">
        <v>4</v>
      </c>
      <c r="AT46" s="41">
        <v>11</v>
      </c>
      <c r="AU46" s="41">
        <v>11.8</v>
      </c>
      <c r="AV46" s="41">
        <v>11</v>
      </c>
      <c r="AW46" s="41">
        <v>10.9</v>
      </c>
      <c r="AX46" s="41">
        <v>10.5</v>
      </c>
      <c r="AY46" s="41">
        <v>10.8</v>
      </c>
      <c r="AZ46" s="41">
        <v>11.1</v>
      </c>
      <c r="BA46" s="41">
        <v>11</v>
      </c>
      <c r="BB46" s="41">
        <v>11.3</v>
      </c>
      <c r="BC46" s="41">
        <v>11.1</v>
      </c>
      <c r="BD46" s="41">
        <v>1909</v>
      </c>
      <c r="BE46" s="41">
        <v>2051</v>
      </c>
      <c r="BF46" s="41">
        <v>1909</v>
      </c>
      <c r="BG46" s="41">
        <v>1891</v>
      </c>
      <c r="BH46" s="41">
        <v>1820</v>
      </c>
      <c r="BI46" s="41">
        <v>1873</v>
      </c>
      <c r="BJ46" s="41">
        <v>1926</v>
      </c>
      <c r="BK46" s="41">
        <v>1909</v>
      </c>
      <c r="BL46" s="41">
        <v>1962</v>
      </c>
      <c r="BM46" s="41">
        <v>1926</v>
      </c>
      <c r="BN46" s="41" t="s">
        <v>3834</v>
      </c>
      <c r="BO46" s="138" t="s">
        <v>4</v>
      </c>
      <c r="BP46" s="41">
        <v>9.3000000000000007</v>
      </c>
      <c r="BQ46" s="41">
        <v>10.1</v>
      </c>
      <c r="BR46" s="41">
        <v>9.5</v>
      </c>
      <c r="BS46" s="41">
        <v>8.8000000000000007</v>
      </c>
      <c r="BT46" s="41">
        <v>8.4</v>
      </c>
      <c r="BU46" s="41">
        <v>8.6999999999999993</v>
      </c>
      <c r="BV46" s="41">
        <v>9</v>
      </c>
      <c r="BW46" s="41">
        <v>8.9</v>
      </c>
      <c r="BX46" s="41">
        <v>9.1999999999999993</v>
      </c>
      <c r="BY46" s="41">
        <v>9</v>
      </c>
      <c r="BZ46" s="41">
        <v>1576</v>
      </c>
      <c r="CA46" s="41">
        <v>1718</v>
      </c>
      <c r="CB46" s="41">
        <v>1611</v>
      </c>
      <c r="CC46" s="41">
        <v>1497</v>
      </c>
      <c r="CD46" s="41">
        <v>1426</v>
      </c>
      <c r="CE46" s="41">
        <v>1479</v>
      </c>
      <c r="CF46" s="41">
        <v>1532</v>
      </c>
      <c r="CG46" s="41">
        <v>1515</v>
      </c>
      <c r="CH46" s="41">
        <v>1568</v>
      </c>
      <c r="CI46" s="41">
        <v>1532</v>
      </c>
      <c r="CJ46" s="41" t="s">
        <v>3835</v>
      </c>
      <c r="CK46" s="138" t="s">
        <v>4</v>
      </c>
      <c r="CL46" s="41">
        <v>7.9</v>
      </c>
      <c r="CM46" s="41">
        <v>8.6999999999999993</v>
      </c>
      <c r="CN46" s="41">
        <v>7.9</v>
      </c>
      <c r="CO46" s="41">
        <v>7.8</v>
      </c>
      <c r="CP46" s="41">
        <v>7.4</v>
      </c>
      <c r="CQ46" s="41">
        <v>7.7</v>
      </c>
      <c r="CR46" s="41">
        <v>8</v>
      </c>
      <c r="CS46" s="41">
        <v>7.9</v>
      </c>
      <c r="CT46" s="41">
        <v>8.1999999999999993</v>
      </c>
      <c r="CU46" s="41">
        <v>8</v>
      </c>
      <c r="CV46" s="41">
        <v>1320</v>
      </c>
      <c r="CW46" s="41">
        <v>1462</v>
      </c>
      <c r="CX46" s="41">
        <v>1326</v>
      </c>
      <c r="CY46" s="41">
        <v>1308</v>
      </c>
      <c r="CZ46" s="41">
        <v>1237</v>
      </c>
      <c r="DA46" s="41">
        <v>1290</v>
      </c>
      <c r="DB46" s="41">
        <v>1343</v>
      </c>
      <c r="DC46" s="41">
        <v>1326</v>
      </c>
      <c r="DD46" s="41">
        <v>1379</v>
      </c>
      <c r="DE46" s="41">
        <v>1344</v>
      </c>
      <c r="DF46" s="191" t="s">
        <v>3836</v>
      </c>
      <c r="DG46" s="192" t="s">
        <v>4</v>
      </c>
      <c r="DH46" s="193"/>
    </row>
    <row r="47" spans="1:112" ht="27" customHeight="1">
      <c r="A47" s="182" t="s">
        <v>3310</v>
      </c>
      <c r="B47" s="41" t="s">
        <v>4</v>
      </c>
      <c r="C47" s="41" t="s">
        <v>4</v>
      </c>
      <c r="D47" s="41" t="s">
        <v>4</v>
      </c>
      <c r="E47" s="41" t="s">
        <v>4</v>
      </c>
      <c r="F47" s="41" t="s">
        <v>4</v>
      </c>
      <c r="G47" s="41" t="s">
        <v>4</v>
      </c>
      <c r="H47" s="41" t="s">
        <v>4</v>
      </c>
      <c r="I47" s="41" t="s">
        <v>4</v>
      </c>
      <c r="J47" s="41" t="s">
        <v>4</v>
      </c>
      <c r="K47" s="41" t="s">
        <v>4</v>
      </c>
      <c r="L47" s="41" t="s">
        <v>4</v>
      </c>
      <c r="M47" s="41" t="s">
        <v>4</v>
      </c>
      <c r="N47" s="41" t="s">
        <v>4</v>
      </c>
      <c r="O47" s="41" t="s">
        <v>4</v>
      </c>
      <c r="P47" s="41" t="s">
        <v>4</v>
      </c>
      <c r="Q47" s="41" t="s">
        <v>4</v>
      </c>
      <c r="R47" s="41" t="s">
        <v>4</v>
      </c>
      <c r="S47" s="41" t="s">
        <v>4</v>
      </c>
      <c r="T47" s="41" t="s">
        <v>4</v>
      </c>
      <c r="U47" s="41" t="s">
        <v>4</v>
      </c>
      <c r="V47" s="41" t="s">
        <v>4</v>
      </c>
      <c r="W47" s="138" t="s">
        <v>4</v>
      </c>
      <c r="X47" s="41">
        <v>11.9</v>
      </c>
      <c r="Y47" s="41">
        <v>12.7</v>
      </c>
      <c r="Z47" s="41">
        <v>12.1</v>
      </c>
      <c r="AA47" s="41">
        <v>11.8</v>
      </c>
      <c r="AB47" s="41">
        <v>11.4</v>
      </c>
      <c r="AC47" s="41">
        <v>11.7</v>
      </c>
      <c r="AD47" s="41">
        <v>12</v>
      </c>
      <c r="AE47" s="41">
        <v>11.9</v>
      </c>
      <c r="AF47" s="41">
        <v>12.2</v>
      </c>
      <c r="AG47" s="41">
        <v>12</v>
      </c>
      <c r="AH47" s="41">
        <v>2066</v>
      </c>
      <c r="AI47" s="41">
        <v>2208</v>
      </c>
      <c r="AJ47" s="41">
        <v>2101</v>
      </c>
      <c r="AK47" s="41">
        <v>2048</v>
      </c>
      <c r="AL47" s="41">
        <v>1977</v>
      </c>
      <c r="AM47" s="41">
        <v>2030</v>
      </c>
      <c r="AN47" s="41">
        <v>2083</v>
      </c>
      <c r="AO47" s="41">
        <v>2066</v>
      </c>
      <c r="AP47" s="41">
        <v>2119</v>
      </c>
      <c r="AQ47" s="41">
        <v>2083</v>
      </c>
      <c r="AR47" s="41" t="s">
        <v>3833</v>
      </c>
      <c r="AS47" s="140" t="s">
        <v>4</v>
      </c>
      <c r="AT47" s="41">
        <v>11</v>
      </c>
      <c r="AU47" s="41">
        <v>11.8</v>
      </c>
      <c r="AV47" s="41">
        <v>11</v>
      </c>
      <c r="AW47" s="41">
        <v>10.9</v>
      </c>
      <c r="AX47" s="41">
        <v>10.5</v>
      </c>
      <c r="AY47" s="41">
        <v>10.8</v>
      </c>
      <c r="AZ47" s="41">
        <v>11.1</v>
      </c>
      <c r="BA47" s="41">
        <v>11</v>
      </c>
      <c r="BB47" s="41">
        <v>11.3</v>
      </c>
      <c r="BC47" s="41">
        <v>11.1</v>
      </c>
      <c r="BD47" s="41">
        <v>1909</v>
      </c>
      <c r="BE47" s="41">
        <v>2051</v>
      </c>
      <c r="BF47" s="41">
        <v>1909</v>
      </c>
      <c r="BG47" s="41">
        <v>1891</v>
      </c>
      <c r="BH47" s="41">
        <v>1820</v>
      </c>
      <c r="BI47" s="41">
        <v>1873</v>
      </c>
      <c r="BJ47" s="41">
        <v>1926</v>
      </c>
      <c r="BK47" s="41">
        <v>1909</v>
      </c>
      <c r="BL47" s="41">
        <v>1962</v>
      </c>
      <c r="BM47" s="41">
        <v>1926</v>
      </c>
      <c r="BN47" s="41" t="s">
        <v>3834</v>
      </c>
      <c r="BO47" s="138" t="s">
        <v>4</v>
      </c>
      <c r="BP47" s="41">
        <v>9.3000000000000007</v>
      </c>
      <c r="BQ47" s="41">
        <v>10.1</v>
      </c>
      <c r="BR47" s="41">
        <v>9.5</v>
      </c>
      <c r="BS47" s="41">
        <v>8.8000000000000007</v>
      </c>
      <c r="BT47" s="41">
        <v>8.4</v>
      </c>
      <c r="BU47" s="41">
        <v>8.6999999999999993</v>
      </c>
      <c r="BV47" s="41">
        <v>9</v>
      </c>
      <c r="BW47" s="41">
        <v>8.9</v>
      </c>
      <c r="BX47" s="41">
        <v>9.1999999999999993</v>
      </c>
      <c r="BY47" s="41">
        <v>9</v>
      </c>
      <c r="BZ47" s="41">
        <v>1576</v>
      </c>
      <c r="CA47" s="41">
        <v>1718</v>
      </c>
      <c r="CB47" s="41">
        <v>1611</v>
      </c>
      <c r="CC47" s="41">
        <v>1497</v>
      </c>
      <c r="CD47" s="41">
        <v>1426</v>
      </c>
      <c r="CE47" s="41">
        <v>1479</v>
      </c>
      <c r="CF47" s="41">
        <v>1532</v>
      </c>
      <c r="CG47" s="41">
        <v>1515</v>
      </c>
      <c r="CH47" s="41">
        <v>1568</v>
      </c>
      <c r="CI47" s="41">
        <v>1532</v>
      </c>
      <c r="CJ47" s="41" t="s">
        <v>3835</v>
      </c>
      <c r="CK47" s="138" t="s">
        <v>4</v>
      </c>
      <c r="CL47" s="41">
        <v>7.9</v>
      </c>
      <c r="CM47" s="41">
        <v>8.6999999999999993</v>
      </c>
      <c r="CN47" s="41">
        <v>7.9</v>
      </c>
      <c r="CO47" s="41">
        <v>7.8</v>
      </c>
      <c r="CP47" s="41">
        <v>7.4</v>
      </c>
      <c r="CQ47" s="41">
        <v>7.7</v>
      </c>
      <c r="CR47" s="41">
        <v>8</v>
      </c>
      <c r="CS47" s="41">
        <v>7.9</v>
      </c>
      <c r="CT47" s="41">
        <v>8.1999999999999993</v>
      </c>
      <c r="CU47" s="41">
        <v>8</v>
      </c>
      <c r="CV47" s="41">
        <v>1320</v>
      </c>
      <c r="CW47" s="41">
        <v>1462</v>
      </c>
      <c r="CX47" s="41">
        <v>1326</v>
      </c>
      <c r="CY47" s="41">
        <v>1308</v>
      </c>
      <c r="CZ47" s="41">
        <v>1237</v>
      </c>
      <c r="DA47" s="41">
        <v>1290</v>
      </c>
      <c r="DB47" s="41">
        <v>1343</v>
      </c>
      <c r="DC47" s="41">
        <v>1326</v>
      </c>
      <c r="DD47" s="41">
        <v>1379</v>
      </c>
      <c r="DE47" s="41">
        <v>1344</v>
      </c>
      <c r="DF47" s="191" t="s">
        <v>3836</v>
      </c>
      <c r="DG47" s="192" t="s">
        <v>4</v>
      </c>
      <c r="DH47" s="193"/>
    </row>
    <row r="48" spans="1:112" ht="27" customHeight="1">
      <c r="A48" s="182" t="s">
        <v>3311</v>
      </c>
      <c r="B48" s="41" t="s">
        <v>4</v>
      </c>
      <c r="C48" s="41" t="s">
        <v>4</v>
      </c>
      <c r="D48" s="41" t="s">
        <v>4</v>
      </c>
      <c r="E48" s="41" t="s">
        <v>4</v>
      </c>
      <c r="F48" s="41" t="s">
        <v>4</v>
      </c>
      <c r="G48" s="41" t="s">
        <v>4</v>
      </c>
      <c r="H48" s="41" t="s">
        <v>4</v>
      </c>
      <c r="I48" s="41" t="s">
        <v>4</v>
      </c>
      <c r="J48" s="41" t="s">
        <v>4</v>
      </c>
      <c r="K48" s="41" t="s">
        <v>4</v>
      </c>
      <c r="L48" s="41" t="s">
        <v>4</v>
      </c>
      <c r="M48" s="41" t="s">
        <v>4</v>
      </c>
      <c r="N48" s="41" t="s">
        <v>4</v>
      </c>
      <c r="O48" s="41" t="s">
        <v>4</v>
      </c>
      <c r="P48" s="41" t="s">
        <v>4</v>
      </c>
      <c r="Q48" s="41" t="s">
        <v>4</v>
      </c>
      <c r="R48" s="41" t="s">
        <v>4</v>
      </c>
      <c r="S48" s="41" t="s">
        <v>4</v>
      </c>
      <c r="T48" s="41" t="s">
        <v>4</v>
      </c>
      <c r="U48" s="41" t="s">
        <v>4</v>
      </c>
      <c r="V48" s="41" t="s">
        <v>4</v>
      </c>
      <c r="W48" s="138" t="s">
        <v>4</v>
      </c>
      <c r="X48" s="41">
        <v>11.9</v>
      </c>
      <c r="Y48" s="41">
        <v>12.7</v>
      </c>
      <c r="Z48" s="41">
        <v>12.1</v>
      </c>
      <c r="AA48" s="41">
        <v>11.8</v>
      </c>
      <c r="AB48" s="41">
        <v>11.4</v>
      </c>
      <c r="AC48" s="41">
        <v>11.7</v>
      </c>
      <c r="AD48" s="41">
        <v>12</v>
      </c>
      <c r="AE48" s="41">
        <v>11.9</v>
      </c>
      <c r="AF48" s="41">
        <v>12.2</v>
      </c>
      <c r="AG48" s="41">
        <v>12</v>
      </c>
      <c r="AH48" s="41">
        <v>2066</v>
      </c>
      <c r="AI48" s="41">
        <v>2208</v>
      </c>
      <c r="AJ48" s="41">
        <v>2101</v>
      </c>
      <c r="AK48" s="41">
        <v>2048</v>
      </c>
      <c r="AL48" s="41">
        <v>1977</v>
      </c>
      <c r="AM48" s="41">
        <v>2030</v>
      </c>
      <c r="AN48" s="41">
        <v>2083</v>
      </c>
      <c r="AO48" s="41">
        <v>2066</v>
      </c>
      <c r="AP48" s="41">
        <v>2119</v>
      </c>
      <c r="AQ48" s="41">
        <v>2083</v>
      </c>
      <c r="AR48" s="41" t="s">
        <v>3833</v>
      </c>
      <c r="AS48" s="140" t="s">
        <v>4</v>
      </c>
      <c r="AT48" s="41">
        <v>11</v>
      </c>
      <c r="AU48" s="41">
        <v>11.8</v>
      </c>
      <c r="AV48" s="41">
        <v>11</v>
      </c>
      <c r="AW48" s="41">
        <v>10.9</v>
      </c>
      <c r="AX48" s="41">
        <v>10.5</v>
      </c>
      <c r="AY48" s="41">
        <v>10.8</v>
      </c>
      <c r="AZ48" s="41">
        <v>11.1</v>
      </c>
      <c r="BA48" s="41">
        <v>11</v>
      </c>
      <c r="BB48" s="41">
        <v>11.3</v>
      </c>
      <c r="BC48" s="41">
        <v>11.1</v>
      </c>
      <c r="BD48" s="41">
        <v>1909</v>
      </c>
      <c r="BE48" s="41">
        <v>2051</v>
      </c>
      <c r="BF48" s="41">
        <v>1909</v>
      </c>
      <c r="BG48" s="41">
        <v>1891</v>
      </c>
      <c r="BH48" s="41">
        <v>1820</v>
      </c>
      <c r="BI48" s="41">
        <v>1873</v>
      </c>
      <c r="BJ48" s="41">
        <v>1926</v>
      </c>
      <c r="BK48" s="41">
        <v>1909</v>
      </c>
      <c r="BL48" s="41">
        <v>1962</v>
      </c>
      <c r="BM48" s="41">
        <v>1926</v>
      </c>
      <c r="BN48" s="41" t="s">
        <v>3834</v>
      </c>
      <c r="BO48" s="138" t="s">
        <v>4</v>
      </c>
      <c r="BP48" s="41">
        <v>9.3000000000000007</v>
      </c>
      <c r="BQ48" s="41">
        <v>10.1</v>
      </c>
      <c r="BR48" s="41">
        <v>9.5</v>
      </c>
      <c r="BS48" s="41">
        <v>8.8000000000000007</v>
      </c>
      <c r="BT48" s="41">
        <v>8.4</v>
      </c>
      <c r="BU48" s="41">
        <v>8.6999999999999993</v>
      </c>
      <c r="BV48" s="41">
        <v>9</v>
      </c>
      <c r="BW48" s="41">
        <v>8.9</v>
      </c>
      <c r="BX48" s="41">
        <v>9.1999999999999993</v>
      </c>
      <c r="BY48" s="41">
        <v>9</v>
      </c>
      <c r="BZ48" s="41">
        <v>1576</v>
      </c>
      <c r="CA48" s="41">
        <v>1718</v>
      </c>
      <c r="CB48" s="41">
        <v>1611</v>
      </c>
      <c r="CC48" s="41">
        <v>1497</v>
      </c>
      <c r="CD48" s="41">
        <v>1426</v>
      </c>
      <c r="CE48" s="41">
        <v>1479</v>
      </c>
      <c r="CF48" s="41">
        <v>1532</v>
      </c>
      <c r="CG48" s="41">
        <v>1515</v>
      </c>
      <c r="CH48" s="41">
        <v>1568</v>
      </c>
      <c r="CI48" s="41">
        <v>1532</v>
      </c>
      <c r="CJ48" s="41" t="s">
        <v>3835</v>
      </c>
      <c r="CK48" s="138" t="s">
        <v>4</v>
      </c>
      <c r="CL48" s="41">
        <v>7.9</v>
      </c>
      <c r="CM48" s="41">
        <v>8.6999999999999993</v>
      </c>
      <c r="CN48" s="41">
        <v>7.9</v>
      </c>
      <c r="CO48" s="41">
        <v>7.8</v>
      </c>
      <c r="CP48" s="41">
        <v>7.4</v>
      </c>
      <c r="CQ48" s="41">
        <v>7.7</v>
      </c>
      <c r="CR48" s="41">
        <v>8</v>
      </c>
      <c r="CS48" s="41">
        <v>7.9</v>
      </c>
      <c r="CT48" s="41">
        <v>8.1999999999999993</v>
      </c>
      <c r="CU48" s="41">
        <v>8</v>
      </c>
      <c r="CV48" s="41">
        <v>1320</v>
      </c>
      <c r="CW48" s="41">
        <v>1462</v>
      </c>
      <c r="CX48" s="41">
        <v>1326</v>
      </c>
      <c r="CY48" s="41">
        <v>1308</v>
      </c>
      <c r="CZ48" s="41">
        <v>1237</v>
      </c>
      <c r="DA48" s="41">
        <v>1290</v>
      </c>
      <c r="DB48" s="41">
        <v>1343</v>
      </c>
      <c r="DC48" s="41">
        <v>1326</v>
      </c>
      <c r="DD48" s="41">
        <v>1379</v>
      </c>
      <c r="DE48" s="41">
        <v>1344</v>
      </c>
      <c r="DF48" s="191" t="s">
        <v>3836</v>
      </c>
      <c r="DG48" s="192" t="s">
        <v>4</v>
      </c>
      <c r="DH48" s="193"/>
    </row>
    <row r="49" spans="1:112" ht="27" customHeight="1">
      <c r="A49" s="182" t="s">
        <v>3312</v>
      </c>
      <c r="B49" s="41" t="s">
        <v>4</v>
      </c>
      <c r="C49" s="41" t="s">
        <v>4</v>
      </c>
      <c r="D49" s="41" t="s">
        <v>4</v>
      </c>
      <c r="E49" s="41" t="s">
        <v>4</v>
      </c>
      <c r="F49" s="41" t="s">
        <v>4</v>
      </c>
      <c r="G49" s="41" t="s">
        <v>4</v>
      </c>
      <c r="H49" s="41" t="s">
        <v>4</v>
      </c>
      <c r="I49" s="41" t="s">
        <v>4</v>
      </c>
      <c r="J49" s="41" t="s">
        <v>4</v>
      </c>
      <c r="K49" s="41" t="s">
        <v>4</v>
      </c>
      <c r="L49" s="41" t="s">
        <v>4</v>
      </c>
      <c r="M49" s="41" t="s">
        <v>4</v>
      </c>
      <c r="N49" s="41" t="s">
        <v>4</v>
      </c>
      <c r="O49" s="41" t="s">
        <v>4</v>
      </c>
      <c r="P49" s="41" t="s">
        <v>4</v>
      </c>
      <c r="Q49" s="41" t="s">
        <v>4</v>
      </c>
      <c r="R49" s="41" t="s">
        <v>4</v>
      </c>
      <c r="S49" s="41" t="s">
        <v>4</v>
      </c>
      <c r="T49" s="41" t="s">
        <v>4</v>
      </c>
      <c r="U49" s="41" t="s">
        <v>4</v>
      </c>
      <c r="V49" s="41" t="s">
        <v>4</v>
      </c>
      <c r="W49" s="138" t="s">
        <v>4</v>
      </c>
      <c r="X49" s="41">
        <v>11.9</v>
      </c>
      <c r="Y49" s="41">
        <v>12.7</v>
      </c>
      <c r="Z49" s="41">
        <v>12.1</v>
      </c>
      <c r="AA49" s="41">
        <v>11.8</v>
      </c>
      <c r="AB49" s="41">
        <v>11.4</v>
      </c>
      <c r="AC49" s="41">
        <v>11.7</v>
      </c>
      <c r="AD49" s="41">
        <v>12</v>
      </c>
      <c r="AE49" s="41">
        <v>11.9</v>
      </c>
      <c r="AF49" s="41">
        <v>12.2</v>
      </c>
      <c r="AG49" s="41">
        <v>12</v>
      </c>
      <c r="AH49" s="41">
        <v>2066</v>
      </c>
      <c r="AI49" s="41">
        <v>2208</v>
      </c>
      <c r="AJ49" s="41">
        <v>2101</v>
      </c>
      <c r="AK49" s="41">
        <v>2048</v>
      </c>
      <c r="AL49" s="41">
        <v>1977</v>
      </c>
      <c r="AM49" s="41">
        <v>2030</v>
      </c>
      <c r="AN49" s="41">
        <v>2083</v>
      </c>
      <c r="AO49" s="41">
        <v>2066</v>
      </c>
      <c r="AP49" s="41">
        <v>2119</v>
      </c>
      <c r="AQ49" s="41">
        <v>2083</v>
      </c>
      <c r="AR49" s="41" t="s">
        <v>3833</v>
      </c>
      <c r="AS49" s="140" t="s">
        <v>4</v>
      </c>
      <c r="AT49" s="41">
        <v>11</v>
      </c>
      <c r="AU49" s="41">
        <v>11.8</v>
      </c>
      <c r="AV49" s="41">
        <v>11</v>
      </c>
      <c r="AW49" s="41">
        <v>10.9</v>
      </c>
      <c r="AX49" s="41">
        <v>10.5</v>
      </c>
      <c r="AY49" s="41">
        <v>10.8</v>
      </c>
      <c r="AZ49" s="41">
        <v>11.1</v>
      </c>
      <c r="BA49" s="41">
        <v>11</v>
      </c>
      <c r="BB49" s="41">
        <v>11.3</v>
      </c>
      <c r="BC49" s="41">
        <v>11.1</v>
      </c>
      <c r="BD49" s="41">
        <v>1909</v>
      </c>
      <c r="BE49" s="41">
        <v>2051</v>
      </c>
      <c r="BF49" s="41">
        <v>1909</v>
      </c>
      <c r="BG49" s="41">
        <v>1891</v>
      </c>
      <c r="BH49" s="41">
        <v>1820</v>
      </c>
      <c r="BI49" s="41">
        <v>1873</v>
      </c>
      <c r="BJ49" s="41">
        <v>1926</v>
      </c>
      <c r="BK49" s="41">
        <v>1909</v>
      </c>
      <c r="BL49" s="41">
        <v>1962</v>
      </c>
      <c r="BM49" s="41">
        <v>1926</v>
      </c>
      <c r="BN49" s="41" t="s">
        <v>3834</v>
      </c>
      <c r="BO49" s="138" t="s">
        <v>4</v>
      </c>
      <c r="BP49" s="41">
        <v>9.3000000000000007</v>
      </c>
      <c r="BQ49" s="41">
        <v>10.1</v>
      </c>
      <c r="BR49" s="41">
        <v>9.5</v>
      </c>
      <c r="BS49" s="41">
        <v>8.8000000000000007</v>
      </c>
      <c r="BT49" s="41">
        <v>8.4</v>
      </c>
      <c r="BU49" s="41">
        <v>8.6999999999999993</v>
      </c>
      <c r="BV49" s="41">
        <v>9</v>
      </c>
      <c r="BW49" s="41">
        <v>8.9</v>
      </c>
      <c r="BX49" s="41">
        <v>9.1999999999999993</v>
      </c>
      <c r="BY49" s="41">
        <v>9</v>
      </c>
      <c r="BZ49" s="41">
        <v>1576</v>
      </c>
      <c r="CA49" s="41">
        <v>1718</v>
      </c>
      <c r="CB49" s="41">
        <v>1611</v>
      </c>
      <c r="CC49" s="41">
        <v>1497</v>
      </c>
      <c r="CD49" s="41">
        <v>1426</v>
      </c>
      <c r="CE49" s="41">
        <v>1479</v>
      </c>
      <c r="CF49" s="41">
        <v>1532</v>
      </c>
      <c r="CG49" s="41">
        <v>1515</v>
      </c>
      <c r="CH49" s="41">
        <v>1568</v>
      </c>
      <c r="CI49" s="41">
        <v>1532</v>
      </c>
      <c r="CJ49" s="41" t="s">
        <v>3835</v>
      </c>
      <c r="CK49" s="138" t="s">
        <v>4</v>
      </c>
      <c r="CL49" s="41">
        <v>7.9</v>
      </c>
      <c r="CM49" s="41">
        <v>8.6999999999999993</v>
      </c>
      <c r="CN49" s="41">
        <v>7.9</v>
      </c>
      <c r="CO49" s="41">
        <v>7.8</v>
      </c>
      <c r="CP49" s="41">
        <v>7.4</v>
      </c>
      <c r="CQ49" s="41">
        <v>7.7</v>
      </c>
      <c r="CR49" s="41">
        <v>8</v>
      </c>
      <c r="CS49" s="41">
        <v>7.9</v>
      </c>
      <c r="CT49" s="41">
        <v>8.1999999999999993</v>
      </c>
      <c r="CU49" s="41">
        <v>8</v>
      </c>
      <c r="CV49" s="41">
        <v>1320</v>
      </c>
      <c r="CW49" s="41">
        <v>1462</v>
      </c>
      <c r="CX49" s="41">
        <v>1326</v>
      </c>
      <c r="CY49" s="41">
        <v>1308</v>
      </c>
      <c r="CZ49" s="41">
        <v>1237</v>
      </c>
      <c r="DA49" s="41">
        <v>1290</v>
      </c>
      <c r="DB49" s="41">
        <v>1343</v>
      </c>
      <c r="DC49" s="41">
        <v>1326</v>
      </c>
      <c r="DD49" s="41">
        <v>1379</v>
      </c>
      <c r="DE49" s="41">
        <v>1344</v>
      </c>
      <c r="DF49" s="191" t="s">
        <v>3836</v>
      </c>
      <c r="DG49" s="192" t="s">
        <v>4</v>
      </c>
      <c r="DH49" s="193"/>
    </row>
    <row r="50" spans="1:112" ht="27" customHeight="1">
      <c r="A50" s="182" t="s">
        <v>3313</v>
      </c>
      <c r="B50" s="41" t="s">
        <v>4</v>
      </c>
      <c r="C50" s="41" t="s">
        <v>4</v>
      </c>
      <c r="D50" s="41" t="s">
        <v>4</v>
      </c>
      <c r="E50" s="41" t="s">
        <v>4</v>
      </c>
      <c r="F50" s="41" t="s">
        <v>4</v>
      </c>
      <c r="G50" s="41" t="s">
        <v>4</v>
      </c>
      <c r="H50" s="41" t="s">
        <v>4</v>
      </c>
      <c r="I50" s="41" t="s">
        <v>4</v>
      </c>
      <c r="J50" s="41" t="s">
        <v>4</v>
      </c>
      <c r="K50" s="41" t="s">
        <v>4</v>
      </c>
      <c r="L50" s="41" t="s">
        <v>4</v>
      </c>
      <c r="M50" s="41" t="s">
        <v>4</v>
      </c>
      <c r="N50" s="41" t="s">
        <v>4</v>
      </c>
      <c r="O50" s="41" t="s">
        <v>4</v>
      </c>
      <c r="P50" s="41" t="s">
        <v>4</v>
      </c>
      <c r="Q50" s="41" t="s">
        <v>4</v>
      </c>
      <c r="R50" s="41" t="s">
        <v>4</v>
      </c>
      <c r="S50" s="41" t="s">
        <v>4</v>
      </c>
      <c r="T50" s="41" t="s">
        <v>4</v>
      </c>
      <c r="U50" s="41" t="s">
        <v>4</v>
      </c>
      <c r="V50" s="41" t="s">
        <v>4</v>
      </c>
      <c r="W50" s="138" t="s">
        <v>4</v>
      </c>
      <c r="X50" s="41">
        <v>11.9</v>
      </c>
      <c r="Y50" s="41">
        <v>12.7</v>
      </c>
      <c r="Z50" s="41">
        <v>12.1</v>
      </c>
      <c r="AA50" s="41">
        <v>11.8</v>
      </c>
      <c r="AB50" s="41">
        <v>11.4</v>
      </c>
      <c r="AC50" s="41">
        <v>11.7</v>
      </c>
      <c r="AD50" s="41">
        <v>12</v>
      </c>
      <c r="AE50" s="41">
        <v>11.9</v>
      </c>
      <c r="AF50" s="41">
        <v>12.2</v>
      </c>
      <c r="AG50" s="41">
        <v>12</v>
      </c>
      <c r="AH50" s="41">
        <v>2066</v>
      </c>
      <c r="AI50" s="41">
        <v>2208</v>
      </c>
      <c r="AJ50" s="41">
        <v>2101</v>
      </c>
      <c r="AK50" s="41">
        <v>2048</v>
      </c>
      <c r="AL50" s="41">
        <v>1977</v>
      </c>
      <c r="AM50" s="41">
        <v>2030</v>
      </c>
      <c r="AN50" s="41">
        <v>2083</v>
      </c>
      <c r="AO50" s="41">
        <v>2066</v>
      </c>
      <c r="AP50" s="41">
        <v>2119</v>
      </c>
      <c r="AQ50" s="41">
        <v>2083</v>
      </c>
      <c r="AR50" s="41" t="s">
        <v>3833</v>
      </c>
      <c r="AS50" s="140" t="s">
        <v>4</v>
      </c>
      <c r="AT50" s="41">
        <v>11</v>
      </c>
      <c r="AU50" s="41">
        <v>11.8</v>
      </c>
      <c r="AV50" s="41">
        <v>11</v>
      </c>
      <c r="AW50" s="41">
        <v>10.9</v>
      </c>
      <c r="AX50" s="41">
        <v>10.5</v>
      </c>
      <c r="AY50" s="41">
        <v>10.8</v>
      </c>
      <c r="AZ50" s="41">
        <v>11.1</v>
      </c>
      <c r="BA50" s="41">
        <v>11</v>
      </c>
      <c r="BB50" s="41">
        <v>11.3</v>
      </c>
      <c r="BC50" s="41">
        <v>11.1</v>
      </c>
      <c r="BD50" s="41">
        <v>1909</v>
      </c>
      <c r="BE50" s="41">
        <v>2051</v>
      </c>
      <c r="BF50" s="41">
        <v>1909</v>
      </c>
      <c r="BG50" s="41">
        <v>1891</v>
      </c>
      <c r="BH50" s="41">
        <v>1820</v>
      </c>
      <c r="BI50" s="41">
        <v>1873</v>
      </c>
      <c r="BJ50" s="41">
        <v>1926</v>
      </c>
      <c r="BK50" s="41">
        <v>1909</v>
      </c>
      <c r="BL50" s="41">
        <v>1962</v>
      </c>
      <c r="BM50" s="41">
        <v>1926</v>
      </c>
      <c r="BN50" s="41" t="s">
        <v>3834</v>
      </c>
      <c r="BO50" s="138" t="s">
        <v>4</v>
      </c>
      <c r="BP50" s="41">
        <v>9.3000000000000007</v>
      </c>
      <c r="BQ50" s="41">
        <v>10.1</v>
      </c>
      <c r="BR50" s="41">
        <v>9.5</v>
      </c>
      <c r="BS50" s="41">
        <v>8.8000000000000007</v>
      </c>
      <c r="BT50" s="41">
        <v>8.4</v>
      </c>
      <c r="BU50" s="41">
        <v>8.6999999999999993</v>
      </c>
      <c r="BV50" s="41">
        <v>9</v>
      </c>
      <c r="BW50" s="41">
        <v>8.9</v>
      </c>
      <c r="BX50" s="41">
        <v>9.1999999999999993</v>
      </c>
      <c r="BY50" s="41">
        <v>9</v>
      </c>
      <c r="BZ50" s="41">
        <v>1576</v>
      </c>
      <c r="CA50" s="41">
        <v>1718</v>
      </c>
      <c r="CB50" s="41">
        <v>1611</v>
      </c>
      <c r="CC50" s="41">
        <v>1497</v>
      </c>
      <c r="CD50" s="41">
        <v>1426</v>
      </c>
      <c r="CE50" s="41">
        <v>1479</v>
      </c>
      <c r="CF50" s="41">
        <v>1532</v>
      </c>
      <c r="CG50" s="41">
        <v>1515</v>
      </c>
      <c r="CH50" s="41">
        <v>1568</v>
      </c>
      <c r="CI50" s="41">
        <v>1532</v>
      </c>
      <c r="CJ50" s="41" t="s">
        <v>3835</v>
      </c>
      <c r="CK50" s="138" t="s">
        <v>4</v>
      </c>
      <c r="CL50" s="41">
        <v>7.9</v>
      </c>
      <c r="CM50" s="41">
        <v>8.6999999999999993</v>
      </c>
      <c r="CN50" s="41">
        <v>7.9</v>
      </c>
      <c r="CO50" s="41">
        <v>7.8</v>
      </c>
      <c r="CP50" s="41">
        <v>7.4</v>
      </c>
      <c r="CQ50" s="41">
        <v>7.7</v>
      </c>
      <c r="CR50" s="41">
        <v>8</v>
      </c>
      <c r="CS50" s="41">
        <v>7.9</v>
      </c>
      <c r="CT50" s="41">
        <v>8.1999999999999993</v>
      </c>
      <c r="CU50" s="41">
        <v>8</v>
      </c>
      <c r="CV50" s="41">
        <v>1320</v>
      </c>
      <c r="CW50" s="41">
        <v>1462</v>
      </c>
      <c r="CX50" s="41">
        <v>1326</v>
      </c>
      <c r="CY50" s="41">
        <v>1308</v>
      </c>
      <c r="CZ50" s="41">
        <v>1237</v>
      </c>
      <c r="DA50" s="41">
        <v>1290</v>
      </c>
      <c r="DB50" s="41">
        <v>1343</v>
      </c>
      <c r="DC50" s="41">
        <v>1326</v>
      </c>
      <c r="DD50" s="41">
        <v>1379</v>
      </c>
      <c r="DE50" s="41">
        <v>1344</v>
      </c>
      <c r="DF50" s="191" t="s">
        <v>3836</v>
      </c>
      <c r="DG50" s="192" t="s">
        <v>4</v>
      </c>
      <c r="DH50" s="193"/>
    </row>
    <row r="51" spans="1:112" ht="27" customHeight="1">
      <c r="A51" s="182" t="s">
        <v>3315</v>
      </c>
      <c r="B51" s="41" t="s">
        <v>4</v>
      </c>
      <c r="C51" s="41" t="s">
        <v>4</v>
      </c>
      <c r="D51" s="41" t="s">
        <v>4</v>
      </c>
      <c r="E51" s="41" t="s">
        <v>4</v>
      </c>
      <c r="F51" s="41" t="s">
        <v>4</v>
      </c>
      <c r="G51" s="41" t="s">
        <v>4</v>
      </c>
      <c r="H51" s="41" t="s">
        <v>4</v>
      </c>
      <c r="I51" s="41" t="s">
        <v>4</v>
      </c>
      <c r="J51" s="41" t="s">
        <v>4</v>
      </c>
      <c r="K51" s="41" t="s">
        <v>4</v>
      </c>
      <c r="L51" s="41" t="s">
        <v>4</v>
      </c>
      <c r="M51" s="41" t="s">
        <v>4</v>
      </c>
      <c r="N51" s="41" t="s">
        <v>4</v>
      </c>
      <c r="O51" s="41" t="s">
        <v>4</v>
      </c>
      <c r="P51" s="41" t="s">
        <v>4</v>
      </c>
      <c r="Q51" s="41" t="s">
        <v>4</v>
      </c>
      <c r="R51" s="41" t="s">
        <v>4</v>
      </c>
      <c r="S51" s="41" t="s">
        <v>4</v>
      </c>
      <c r="T51" s="41" t="s">
        <v>4</v>
      </c>
      <c r="U51" s="41" t="s">
        <v>4</v>
      </c>
      <c r="V51" s="41" t="s">
        <v>4</v>
      </c>
      <c r="W51" s="138" t="s">
        <v>4</v>
      </c>
      <c r="X51" s="41">
        <v>11.9</v>
      </c>
      <c r="Y51" s="41">
        <v>12.7</v>
      </c>
      <c r="Z51" s="41">
        <v>12.1</v>
      </c>
      <c r="AA51" s="41">
        <v>11.8</v>
      </c>
      <c r="AB51" s="41">
        <v>11.4</v>
      </c>
      <c r="AC51" s="41">
        <v>11.7</v>
      </c>
      <c r="AD51" s="41">
        <v>12</v>
      </c>
      <c r="AE51" s="41">
        <v>11.9</v>
      </c>
      <c r="AF51" s="41">
        <v>12.2</v>
      </c>
      <c r="AG51" s="41">
        <v>12</v>
      </c>
      <c r="AH51" s="41">
        <v>2066</v>
      </c>
      <c r="AI51" s="41">
        <v>2208</v>
      </c>
      <c r="AJ51" s="41">
        <v>2101</v>
      </c>
      <c r="AK51" s="41">
        <v>2048</v>
      </c>
      <c r="AL51" s="41">
        <v>1977</v>
      </c>
      <c r="AM51" s="41">
        <v>2030</v>
      </c>
      <c r="AN51" s="41">
        <v>2083</v>
      </c>
      <c r="AO51" s="41">
        <v>2066</v>
      </c>
      <c r="AP51" s="41">
        <v>2119</v>
      </c>
      <c r="AQ51" s="41">
        <v>2083</v>
      </c>
      <c r="AR51" s="41" t="s">
        <v>3833</v>
      </c>
      <c r="AS51" s="140" t="s">
        <v>4</v>
      </c>
      <c r="AT51" s="41">
        <v>11</v>
      </c>
      <c r="AU51" s="41">
        <v>11.8</v>
      </c>
      <c r="AV51" s="41">
        <v>11</v>
      </c>
      <c r="AW51" s="41">
        <v>10.9</v>
      </c>
      <c r="AX51" s="41">
        <v>10.5</v>
      </c>
      <c r="AY51" s="41">
        <v>10.8</v>
      </c>
      <c r="AZ51" s="41">
        <v>11.1</v>
      </c>
      <c r="BA51" s="41">
        <v>11</v>
      </c>
      <c r="BB51" s="41">
        <v>11.3</v>
      </c>
      <c r="BC51" s="41">
        <v>11.1</v>
      </c>
      <c r="BD51" s="41">
        <v>1909</v>
      </c>
      <c r="BE51" s="41">
        <v>2051</v>
      </c>
      <c r="BF51" s="41">
        <v>1909</v>
      </c>
      <c r="BG51" s="41">
        <v>1891</v>
      </c>
      <c r="BH51" s="41">
        <v>1820</v>
      </c>
      <c r="BI51" s="41">
        <v>1873</v>
      </c>
      <c r="BJ51" s="41">
        <v>1926</v>
      </c>
      <c r="BK51" s="41">
        <v>1909</v>
      </c>
      <c r="BL51" s="41">
        <v>1962</v>
      </c>
      <c r="BM51" s="41">
        <v>1926</v>
      </c>
      <c r="BN51" s="41" t="s">
        <v>3834</v>
      </c>
      <c r="BO51" s="138" t="s">
        <v>4</v>
      </c>
      <c r="BP51" s="41">
        <v>9.3000000000000007</v>
      </c>
      <c r="BQ51" s="41">
        <v>10.1</v>
      </c>
      <c r="BR51" s="41">
        <v>9.5</v>
      </c>
      <c r="BS51" s="41">
        <v>8.8000000000000007</v>
      </c>
      <c r="BT51" s="41">
        <v>8.4</v>
      </c>
      <c r="BU51" s="41">
        <v>8.6999999999999993</v>
      </c>
      <c r="BV51" s="41">
        <v>9</v>
      </c>
      <c r="BW51" s="41">
        <v>8.9</v>
      </c>
      <c r="BX51" s="41">
        <v>9.1999999999999993</v>
      </c>
      <c r="BY51" s="41">
        <v>9</v>
      </c>
      <c r="BZ51" s="41">
        <v>1576</v>
      </c>
      <c r="CA51" s="41">
        <v>1718</v>
      </c>
      <c r="CB51" s="41">
        <v>1611</v>
      </c>
      <c r="CC51" s="41">
        <v>1497</v>
      </c>
      <c r="CD51" s="41">
        <v>1426</v>
      </c>
      <c r="CE51" s="41">
        <v>1479</v>
      </c>
      <c r="CF51" s="41">
        <v>1532</v>
      </c>
      <c r="CG51" s="41">
        <v>1515</v>
      </c>
      <c r="CH51" s="41">
        <v>1568</v>
      </c>
      <c r="CI51" s="41">
        <v>1532</v>
      </c>
      <c r="CJ51" s="41" t="s">
        <v>3835</v>
      </c>
      <c r="CK51" s="138" t="s">
        <v>4</v>
      </c>
      <c r="CL51" s="41">
        <v>7.9</v>
      </c>
      <c r="CM51" s="41">
        <v>8.6999999999999993</v>
      </c>
      <c r="CN51" s="41">
        <v>7.9</v>
      </c>
      <c r="CO51" s="41">
        <v>7.8</v>
      </c>
      <c r="CP51" s="41">
        <v>7.4</v>
      </c>
      <c r="CQ51" s="41">
        <v>7.7</v>
      </c>
      <c r="CR51" s="41">
        <v>8</v>
      </c>
      <c r="CS51" s="41">
        <v>7.9</v>
      </c>
      <c r="CT51" s="41">
        <v>8.1999999999999993</v>
      </c>
      <c r="CU51" s="41">
        <v>8</v>
      </c>
      <c r="CV51" s="41">
        <v>1320</v>
      </c>
      <c r="CW51" s="41">
        <v>1462</v>
      </c>
      <c r="CX51" s="41">
        <v>1326</v>
      </c>
      <c r="CY51" s="41">
        <v>1308</v>
      </c>
      <c r="CZ51" s="41">
        <v>1237</v>
      </c>
      <c r="DA51" s="41">
        <v>1290</v>
      </c>
      <c r="DB51" s="41">
        <v>1343</v>
      </c>
      <c r="DC51" s="41">
        <v>1326</v>
      </c>
      <c r="DD51" s="41">
        <v>1379</v>
      </c>
      <c r="DE51" s="41">
        <v>1344</v>
      </c>
      <c r="DF51" s="191" t="s">
        <v>3836</v>
      </c>
      <c r="DG51" s="192" t="s">
        <v>4</v>
      </c>
      <c r="DH51" s="193"/>
    </row>
    <row r="52" spans="1:112" ht="27" customHeight="1">
      <c r="A52" s="182" t="s">
        <v>3840</v>
      </c>
      <c r="B52" s="41" t="s">
        <v>4</v>
      </c>
      <c r="C52" s="41" t="s">
        <v>4</v>
      </c>
      <c r="D52" s="41" t="s">
        <v>4</v>
      </c>
      <c r="E52" s="41" t="s">
        <v>4</v>
      </c>
      <c r="F52" s="41" t="s">
        <v>4</v>
      </c>
      <c r="G52" s="41" t="s">
        <v>4</v>
      </c>
      <c r="H52" s="41" t="s">
        <v>4</v>
      </c>
      <c r="I52" s="41" t="s">
        <v>4</v>
      </c>
      <c r="J52" s="41" t="s">
        <v>4</v>
      </c>
      <c r="K52" s="41" t="s">
        <v>4</v>
      </c>
      <c r="L52" s="41" t="s">
        <v>4</v>
      </c>
      <c r="M52" s="41" t="s">
        <v>4</v>
      </c>
      <c r="N52" s="41" t="s">
        <v>4</v>
      </c>
      <c r="O52" s="41" t="s">
        <v>4</v>
      </c>
      <c r="P52" s="41" t="s">
        <v>4</v>
      </c>
      <c r="Q52" s="41" t="s">
        <v>4</v>
      </c>
      <c r="R52" s="41" t="s">
        <v>4</v>
      </c>
      <c r="S52" s="41" t="s">
        <v>4</v>
      </c>
      <c r="T52" s="41" t="s">
        <v>4</v>
      </c>
      <c r="U52" s="41" t="s">
        <v>4</v>
      </c>
      <c r="V52" s="41" t="s">
        <v>4</v>
      </c>
      <c r="W52" s="138" t="s">
        <v>4</v>
      </c>
      <c r="X52" s="41">
        <v>11.9</v>
      </c>
      <c r="Y52" s="41">
        <v>12.7</v>
      </c>
      <c r="Z52" s="41">
        <v>12.1</v>
      </c>
      <c r="AA52" s="41">
        <v>11.8</v>
      </c>
      <c r="AB52" s="41">
        <v>11.4</v>
      </c>
      <c r="AC52" s="41">
        <v>11.7</v>
      </c>
      <c r="AD52" s="41">
        <v>12</v>
      </c>
      <c r="AE52" s="41">
        <v>11.9</v>
      </c>
      <c r="AF52" s="41">
        <v>12.2</v>
      </c>
      <c r="AG52" s="41">
        <v>12</v>
      </c>
      <c r="AH52" s="41">
        <v>2066</v>
      </c>
      <c r="AI52" s="41">
        <v>2208</v>
      </c>
      <c r="AJ52" s="41">
        <v>2101</v>
      </c>
      <c r="AK52" s="41">
        <v>2048</v>
      </c>
      <c r="AL52" s="41">
        <v>1977</v>
      </c>
      <c r="AM52" s="41">
        <v>2030</v>
      </c>
      <c r="AN52" s="41">
        <v>2083</v>
      </c>
      <c r="AO52" s="41">
        <v>2066</v>
      </c>
      <c r="AP52" s="41">
        <v>2119</v>
      </c>
      <c r="AQ52" s="41">
        <v>2083</v>
      </c>
      <c r="AR52" s="41" t="s">
        <v>3833</v>
      </c>
      <c r="AS52" s="140" t="s">
        <v>4</v>
      </c>
      <c r="AT52" s="41">
        <v>11</v>
      </c>
      <c r="AU52" s="41">
        <v>11.8</v>
      </c>
      <c r="AV52" s="41">
        <v>11</v>
      </c>
      <c r="AW52" s="41">
        <v>10.9</v>
      </c>
      <c r="AX52" s="41">
        <v>10.5</v>
      </c>
      <c r="AY52" s="41">
        <v>10.8</v>
      </c>
      <c r="AZ52" s="41">
        <v>11.1</v>
      </c>
      <c r="BA52" s="41">
        <v>11</v>
      </c>
      <c r="BB52" s="41">
        <v>11.3</v>
      </c>
      <c r="BC52" s="41">
        <v>11.1</v>
      </c>
      <c r="BD52" s="41">
        <v>1909</v>
      </c>
      <c r="BE52" s="41">
        <v>2051</v>
      </c>
      <c r="BF52" s="41">
        <v>1909</v>
      </c>
      <c r="BG52" s="41">
        <v>1891</v>
      </c>
      <c r="BH52" s="41">
        <v>1820</v>
      </c>
      <c r="BI52" s="41">
        <v>1873</v>
      </c>
      <c r="BJ52" s="41">
        <v>1926</v>
      </c>
      <c r="BK52" s="41">
        <v>1909</v>
      </c>
      <c r="BL52" s="41">
        <v>1962</v>
      </c>
      <c r="BM52" s="41">
        <v>1926</v>
      </c>
      <c r="BN52" s="41" t="s">
        <v>3834</v>
      </c>
      <c r="BO52" s="138" t="s">
        <v>4</v>
      </c>
      <c r="BP52" s="41">
        <v>9.3000000000000007</v>
      </c>
      <c r="BQ52" s="41">
        <v>10.1</v>
      </c>
      <c r="BR52" s="41">
        <v>9.5</v>
      </c>
      <c r="BS52" s="41">
        <v>8.8000000000000007</v>
      </c>
      <c r="BT52" s="41">
        <v>8.4</v>
      </c>
      <c r="BU52" s="41">
        <v>8.6999999999999993</v>
      </c>
      <c r="BV52" s="41">
        <v>9</v>
      </c>
      <c r="BW52" s="41">
        <v>8.9</v>
      </c>
      <c r="BX52" s="41">
        <v>9.1999999999999993</v>
      </c>
      <c r="BY52" s="41">
        <v>9</v>
      </c>
      <c r="BZ52" s="41">
        <v>1576</v>
      </c>
      <c r="CA52" s="41">
        <v>1718</v>
      </c>
      <c r="CB52" s="41">
        <v>1611</v>
      </c>
      <c r="CC52" s="41">
        <v>1497</v>
      </c>
      <c r="CD52" s="41">
        <v>1426</v>
      </c>
      <c r="CE52" s="41">
        <v>1479</v>
      </c>
      <c r="CF52" s="41">
        <v>1532</v>
      </c>
      <c r="CG52" s="41">
        <v>1515</v>
      </c>
      <c r="CH52" s="41">
        <v>1568</v>
      </c>
      <c r="CI52" s="41">
        <v>1532</v>
      </c>
      <c r="CJ52" s="41" t="s">
        <v>3835</v>
      </c>
      <c r="CK52" s="138" t="s">
        <v>4</v>
      </c>
      <c r="CL52" s="41">
        <v>7.9</v>
      </c>
      <c r="CM52" s="41">
        <v>8.6999999999999993</v>
      </c>
      <c r="CN52" s="41">
        <v>7.9</v>
      </c>
      <c r="CO52" s="41">
        <v>7.8</v>
      </c>
      <c r="CP52" s="41">
        <v>7.4</v>
      </c>
      <c r="CQ52" s="41">
        <v>7.7</v>
      </c>
      <c r="CR52" s="41">
        <v>8</v>
      </c>
      <c r="CS52" s="41">
        <v>7.9</v>
      </c>
      <c r="CT52" s="41">
        <v>8.1999999999999993</v>
      </c>
      <c r="CU52" s="41">
        <v>8</v>
      </c>
      <c r="CV52" s="41">
        <v>1320</v>
      </c>
      <c r="CW52" s="41">
        <v>1462</v>
      </c>
      <c r="CX52" s="41">
        <v>1326</v>
      </c>
      <c r="CY52" s="41">
        <v>1308</v>
      </c>
      <c r="CZ52" s="41">
        <v>1237</v>
      </c>
      <c r="DA52" s="41">
        <v>1290</v>
      </c>
      <c r="DB52" s="41">
        <v>1343</v>
      </c>
      <c r="DC52" s="41">
        <v>1326</v>
      </c>
      <c r="DD52" s="41">
        <v>1379</v>
      </c>
      <c r="DE52" s="41">
        <v>1344</v>
      </c>
      <c r="DF52" s="191" t="s">
        <v>3836</v>
      </c>
      <c r="DG52" s="192" t="s">
        <v>4</v>
      </c>
      <c r="DH52" s="193"/>
    </row>
    <row r="53" spans="1:112" ht="27" customHeight="1">
      <c r="A53" s="182" t="s">
        <v>3318</v>
      </c>
      <c r="B53" s="41" t="s">
        <v>4</v>
      </c>
      <c r="C53" s="41" t="s">
        <v>4</v>
      </c>
      <c r="D53" s="41" t="s">
        <v>4</v>
      </c>
      <c r="E53" s="41" t="s">
        <v>4</v>
      </c>
      <c r="F53" s="41" t="s">
        <v>4</v>
      </c>
      <c r="G53" s="41" t="s">
        <v>4</v>
      </c>
      <c r="H53" s="41" t="s">
        <v>4</v>
      </c>
      <c r="I53" s="41" t="s">
        <v>4</v>
      </c>
      <c r="J53" s="41" t="s">
        <v>4</v>
      </c>
      <c r="K53" s="41" t="s">
        <v>4</v>
      </c>
      <c r="L53" s="41" t="s">
        <v>4</v>
      </c>
      <c r="M53" s="41" t="s">
        <v>4</v>
      </c>
      <c r="N53" s="41" t="s">
        <v>4</v>
      </c>
      <c r="O53" s="41" t="s">
        <v>4</v>
      </c>
      <c r="P53" s="41" t="s">
        <v>4</v>
      </c>
      <c r="Q53" s="41" t="s">
        <v>4</v>
      </c>
      <c r="R53" s="41" t="s">
        <v>4</v>
      </c>
      <c r="S53" s="41" t="s">
        <v>4</v>
      </c>
      <c r="T53" s="41" t="s">
        <v>4</v>
      </c>
      <c r="U53" s="41" t="s">
        <v>4</v>
      </c>
      <c r="V53" s="41" t="s">
        <v>4</v>
      </c>
      <c r="W53" s="138" t="s">
        <v>4</v>
      </c>
      <c r="X53" s="41">
        <v>12.7</v>
      </c>
      <c r="Y53" s="41">
        <v>13.5</v>
      </c>
      <c r="Z53" s="41">
        <v>12.9</v>
      </c>
      <c r="AA53" s="41">
        <v>12.6</v>
      </c>
      <c r="AB53" s="41">
        <v>12.2</v>
      </c>
      <c r="AC53" s="41">
        <v>12.5</v>
      </c>
      <c r="AD53" s="41">
        <v>12.8</v>
      </c>
      <c r="AE53" s="41">
        <v>12.7</v>
      </c>
      <c r="AF53" s="41">
        <v>13</v>
      </c>
      <c r="AG53" s="41">
        <v>12.8</v>
      </c>
      <c r="AH53" s="41">
        <v>2234</v>
      </c>
      <c r="AI53" s="41">
        <v>2376</v>
      </c>
      <c r="AJ53" s="41">
        <v>2269</v>
      </c>
      <c r="AK53" s="41">
        <v>2216</v>
      </c>
      <c r="AL53" s="41">
        <v>2145</v>
      </c>
      <c r="AM53" s="41">
        <v>2198</v>
      </c>
      <c r="AN53" s="41">
        <v>2251</v>
      </c>
      <c r="AO53" s="41">
        <v>2234</v>
      </c>
      <c r="AP53" s="41">
        <v>2287</v>
      </c>
      <c r="AQ53" s="41">
        <v>2251</v>
      </c>
      <c r="AR53" s="41" t="s">
        <v>3753</v>
      </c>
      <c r="AS53" s="140" t="s">
        <v>4</v>
      </c>
      <c r="AT53" s="41">
        <v>11.9</v>
      </c>
      <c r="AU53" s="41">
        <v>12.7</v>
      </c>
      <c r="AV53" s="41">
        <v>11.9</v>
      </c>
      <c r="AW53" s="41">
        <v>11.8</v>
      </c>
      <c r="AX53" s="41">
        <v>11.4</v>
      </c>
      <c r="AY53" s="41">
        <v>11.7</v>
      </c>
      <c r="AZ53" s="41">
        <v>12</v>
      </c>
      <c r="BA53" s="41">
        <v>11.9</v>
      </c>
      <c r="BB53" s="41">
        <v>12.2</v>
      </c>
      <c r="BC53" s="41">
        <v>12</v>
      </c>
      <c r="BD53" s="41">
        <v>2078</v>
      </c>
      <c r="BE53" s="41">
        <v>2220</v>
      </c>
      <c r="BF53" s="41">
        <v>2078</v>
      </c>
      <c r="BG53" s="41">
        <v>2060</v>
      </c>
      <c r="BH53" s="41">
        <v>1989</v>
      </c>
      <c r="BI53" s="41">
        <v>2042</v>
      </c>
      <c r="BJ53" s="41">
        <v>2095</v>
      </c>
      <c r="BK53" s="41">
        <v>2078</v>
      </c>
      <c r="BL53" s="41">
        <v>2131</v>
      </c>
      <c r="BM53" s="41">
        <v>2095</v>
      </c>
      <c r="BN53" s="41" t="s">
        <v>3841</v>
      </c>
      <c r="BO53" s="138" t="s">
        <v>4</v>
      </c>
      <c r="BP53" s="41">
        <v>10.1</v>
      </c>
      <c r="BQ53" s="41">
        <v>10.9</v>
      </c>
      <c r="BR53" s="41">
        <v>10.3</v>
      </c>
      <c r="BS53" s="41">
        <v>9.9</v>
      </c>
      <c r="BT53" s="41">
        <v>9.5</v>
      </c>
      <c r="BU53" s="41">
        <v>9.8000000000000007</v>
      </c>
      <c r="BV53" s="41">
        <v>10.1</v>
      </c>
      <c r="BW53" s="41">
        <v>10</v>
      </c>
      <c r="BX53" s="41">
        <v>10.3</v>
      </c>
      <c r="BY53" s="41">
        <v>10.1</v>
      </c>
      <c r="BZ53" s="41">
        <v>1745</v>
      </c>
      <c r="CA53" s="41">
        <v>1887</v>
      </c>
      <c r="CB53" s="41">
        <v>1780</v>
      </c>
      <c r="CC53" s="41">
        <v>1701</v>
      </c>
      <c r="CD53" s="41">
        <v>1630</v>
      </c>
      <c r="CE53" s="41">
        <v>1683</v>
      </c>
      <c r="CF53" s="41">
        <v>1736</v>
      </c>
      <c r="CG53" s="41">
        <v>1719</v>
      </c>
      <c r="CH53" s="41">
        <v>1772</v>
      </c>
      <c r="CI53" s="41">
        <v>1736</v>
      </c>
      <c r="CJ53" s="41" t="s">
        <v>3842</v>
      </c>
      <c r="CK53" s="138" t="s">
        <v>4</v>
      </c>
      <c r="CL53" s="41">
        <v>8.8000000000000007</v>
      </c>
      <c r="CM53" s="41">
        <v>9.6</v>
      </c>
      <c r="CN53" s="41">
        <v>9.1</v>
      </c>
      <c r="CO53" s="41">
        <v>9</v>
      </c>
      <c r="CP53" s="41">
        <v>8.6</v>
      </c>
      <c r="CQ53" s="41">
        <v>8.9</v>
      </c>
      <c r="CR53" s="41">
        <v>9.1999999999999993</v>
      </c>
      <c r="CS53" s="41">
        <v>9.1</v>
      </c>
      <c r="CT53" s="41">
        <v>9.4</v>
      </c>
      <c r="CU53" s="41">
        <v>8.9</v>
      </c>
      <c r="CV53" s="41">
        <v>1489</v>
      </c>
      <c r="CW53" s="41">
        <v>1631</v>
      </c>
      <c r="CX53" s="41">
        <v>1548</v>
      </c>
      <c r="CY53" s="41">
        <v>1530</v>
      </c>
      <c r="CZ53" s="41">
        <v>1459</v>
      </c>
      <c r="DA53" s="41">
        <v>1512</v>
      </c>
      <c r="DB53" s="41">
        <v>1565</v>
      </c>
      <c r="DC53" s="41">
        <v>1548</v>
      </c>
      <c r="DD53" s="41">
        <v>1601</v>
      </c>
      <c r="DE53" s="41">
        <v>1513</v>
      </c>
      <c r="DF53" s="191" t="s">
        <v>3843</v>
      </c>
      <c r="DG53" s="192" t="s">
        <v>4</v>
      </c>
      <c r="DH53" s="193"/>
    </row>
    <row r="54" spans="1:112" ht="27" customHeight="1">
      <c r="A54" s="182" t="s">
        <v>3319</v>
      </c>
      <c r="B54" s="41" t="s">
        <v>4</v>
      </c>
      <c r="C54" s="41" t="s">
        <v>4</v>
      </c>
      <c r="D54" s="41" t="s">
        <v>4</v>
      </c>
      <c r="E54" s="41" t="s">
        <v>4</v>
      </c>
      <c r="F54" s="41" t="s">
        <v>4</v>
      </c>
      <c r="G54" s="41" t="s">
        <v>4</v>
      </c>
      <c r="H54" s="41" t="s">
        <v>4</v>
      </c>
      <c r="I54" s="41" t="s">
        <v>4</v>
      </c>
      <c r="J54" s="41" t="s">
        <v>4</v>
      </c>
      <c r="K54" s="41" t="s">
        <v>4</v>
      </c>
      <c r="L54" s="41" t="s">
        <v>4</v>
      </c>
      <c r="M54" s="41" t="s">
        <v>4</v>
      </c>
      <c r="N54" s="41" t="s">
        <v>4</v>
      </c>
      <c r="O54" s="41" t="s">
        <v>4</v>
      </c>
      <c r="P54" s="41" t="s">
        <v>4</v>
      </c>
      <c r="Q54" s="41" t="s">
        <v>4</v>
      </c>
      <c r="R54" s="41" t="s">
        <v>4</v>
      </c>
      <c r="S54" s="41" t="s">
        <v>4</v>
      </c>
      <c r="T54" s="41" t="s">
        <v>4</v>
      </c>
      <c r="U54" s="41" t="s">
        <v>4</v>
      </c>
      <c r="V54" s="41" t="s">
        <v>4</v>
      </c>
      <c r="W54" s="138" t="s">
        <v>4</v>
      </c>
      <c r="X54" s="41">
        <v>12.7</v>
      </c>
      <c r="Y54" s="41">
        <v>13.5</v>
      </c>
      <c r="Z54" s="41">
        <v>12.9</v>
      </c>
      <c r="AA54" s="41">
        <v>12.6</v>
      </c>
      <c r="AB54" s="41">
        <v>12.2</v>
      </c>
      <c r="AC54" s="41">
        <v>12.5</v>
      </c>
      <c r="AD54" s="41">
        <v>12.8</v>
      </c>
      <c r="AE54" s="41">
        <v>12.7</v>
      </c>
      <c r="AF54" s="41">
        <v>13</v>
      </c>
      <c r="AG54" s="41">
        <v>12.8</v>
      </c>
      <c r="AH54" s="41">
        <v>2234</v>
      </c>
      <c r="AI54" s="41">
        <v>2376</v>
      </c>
      <c r="AJ54" s="41">
        <v>2269</v>
      </c>
      <c r="AK54" s="41">
        <v>2216</v>
      </c>
      <c r="AL54" s="41">
        <v>2145</v>
      </c>
      <c r="AM54" s="41">
        <v>2198</v>
      </c>
      <c r="AN54" s="41">
        <v>2251</v>
      </c>
      <c r="AO54" s="41">
        <v>2234</v>
      </c>
      <c r="AP54" s="41">
        <v>2287</v>
      </c>
      <c r="AQ54" s="41">
        <v>2251</v>
      </c>
      <c r="AR54" s="41" t="s">
        <v>3753</v>
      </c>
      <c r="AS54" s="140" t="s">
        <v>4</v>
      </c>
      <c r="AT54" s="41">
        <v>11.9</v>
      </c>
      <c r="AU54" s="41">
        <v>12.7</v>
      </c>
      <c r="AV54" s="41">
        <v>11.9</v>
      </c>
      <c r="AW54" s="41">
        <v>11.8</v>
      </c>
      <c r="AX54" s="41">
        <v>11.4</v>
      </c>
      <c r="AY54" s="41">
        <v>11.7</v>
      </c>
      <c r="AZ54" s="41">
        <v>12</v>
      </c>
      <c r="BA54" s="41">
        <v>11.9</v>
      </c>
      <c r="BB54" s="41">
        <v>12.2</v>
      </c>
      <c r="BC54" s="41">
        <v>12</v>
      </c>
      <c r="BD54" s="41">
        <v>2078</v>
      </c>
      <c r="BE54" s="41">
        <v>2220</v>
      </c>
      <c r="BF54" s="41">
        <v>2078</v>
      </c>
      <c r="BG54" s="41">
        <v>2060</v>
      </c>
      <c r="BH54" s="41">
        <v>1989</v>
      </c>
      <c r="BI54" s="41">
        <v>2042</v>
      </c>
      <c r="BJ54" s="41">
        <v>2095</v>
      </c>
      <c r="BK54" s="41">
        <v>2078</v>
      </c>
      <c r="BL54" s="41">
        <v>2131</v>
      </c>
      <c r="BM54" s="41">
        <v>2095</v>
      </c>
      <c r="BN54" s="41" t="s">
        <v>3841</v>
      </c>
      <c r="BO54" s="138" t="s">
        <v>4</v>
      </c>
      <c r="BP54" s="41">
        <v>10.1</v>
      </c>
      <c r="BQ54" s="41">
        <v>10.9</v>
      </c>
      <c r="BR54" s="41">
        <v>10.3</v>
      </c>
      <c r="BS54" s="41">
        <v>9.9</v>
      </c>
      <c r="BT54" s="41">
        <v>9.5</v>
      </c>
      <c r="BU54" s="41">
        <v>9.8000000000000007</v>
      </c>
      <c r="BV54" s="41">
        <v>10.1</v>
      </c>
      <c r="BW54" s="41">
        <v>10</v>
      </c>
      <c r="BX54" s="41">
        <v>10.3</v>
      </c>
      <c r="BY54" s="41">
        <v>10.1</v>
      </c>
      <c r="BZ54" s="41">
        <v>1745</v>
      </c>
      <c r="CA54" s="41">
        <v>1887</v>
      </c>
      <c r="CB54" s="41">
        <v>1780</v>
      </c>
      <c r="CC54" s="41">
        <v>1701</v>
      </c>
      <c r="CD54" s="41">
        <v>1630</v>
      </c>
      <c r="CE54" s="41">
        <v>1683</v>
      </c>
      <c r="CF54" s="41">
        <v>1736</v>
      </c>
      <c r="CG54" s="41">
        <v>1719</v>
      </c>
      <c r="CH54" s="41">
        <v>1772</v>
      </c>
      <c r="CI54" s="41">
        <v>1736</v>
      </c>
      <c r="CJ54" s="41" t="s">
        <v>3842</v>
      </c>
      <c r="CK54" s="138" t="s">
        <v>4</v>
      </c>
      <c r="CL54" s="41">
        <v>8.8000000000000007</v>
      </c>
      <c r="CM54" s="41">
        <v>9.6</v>
      </c>
      <c r="CN54" s="41">
        <v>9.1</v>
      </c>
      <c r="CO54" s="41">
        <v>9</v>
      </c>
      <c r="CP54" s="41">
        <v>8.6</v>
      </c>
      <c r="CQ54" s="41">
        <v>8.9</v>
      </c>
      <c r="CR54" s="41">
        <v>9.1999999999999993</v>
      </c>
      <c r="CS54" s="41">
        <v>9.1</v>
      </c>
      <c r="CT54" s="41">
        <v>9.4</v>
      </c>
      <c r="CU54" s="41">
        <v>8.9</v>
      </c>
      <c r="CV54" s="41">
        <v>1489</v>
      </c>
      <c r="CW54" s="41">
        <v>1631</v>
      </c>
      <c r="CX54" s="41">
        <v>1548</v>
      </c>
      <c r="CY54" s="41">
        <v>1530</v>
      </c>
      <c r="CZ54" s="41">
        <v>1459</v>
      </c>
      <c r="DA54" s="41">
        <v>1512</v>
      </c>
      <c r="DB54" s="41">
        <v>1565</v>
      </c>
      <c r="DC54" s="41">
        <v>1548</v>
      </c>
      <c r="DD54" s="41">
        <v>1601</v>
      </c>
      <c r="DE54" s="41">
        <v>1513</v>
      </c>
      <c r="DF54" s="191" t="s">
        <v>3843</v>
      </c>
      <c r="DG54" s="192" t="s">
        <v>4</v>
      </c>
      <c r="DH54" s="193"/>
    </row>
    <row r="55" spans="1:112" ht="27" customHeight="1">
      <c r="A55" s="182" t="s">
        <v>3320</v>
      </c>
      <c r="B55" s="41" t="s">
        <v>4</v>
      </c>
      <c r="C55" s="41" t="s">
        <v>4</v>
      </c>
      <c r="D55" s="41" t="s">
        <v>4</v>
      </c>
      <c r="E55" s="41" t="s">
        <v>4</v>
      </c>
      <c r="F55" s="41" t="s">
        <v>4</v>
      </c>
      <c r="G55" s="41" t="s">
        <v>4</v>
      </c>
      <c r="H55" s="41" t="s">
        <v>4</v>
      </c>
      <c r="I55" s="41" t="s">
        <v>4</v>
      </c>
      <c r="J55" s="41" t="s">
        <v>4</v>
      </c>
      <c r="K55" s="41" t="s">
        <v>4</v>
      </c>
      <c r="L55" s="41" t="s">
        <v>4</v>
      </c>
      <c r="M55" s="41" t="s">
        <v>4</v>
      </c>
      <c r="N55" s="41" t="s">
        <v>4</v>
      </c>
      <c r="O55" s="41" t="s">
        <v>4</v>
      </c>
      <c r="P55" s="41" t="s">
        <v>4</v>
      </c>
      <c r="Q55" s="41" t="s">
        <v>4</v>
      </c>
      <c r="R55" s="41" t="s">
        <v>4</v>
      </c>
      <c r="S55" s="41" t="s">
        <v>4</v>
      </c>
      <c r="T55" s="41" t="s">
        <v>4</v>
      </c>
      <c r="U55" s="41" t="s">
        <v>4</v>
      </c>
      <c r="V55" s="41" t="s">
        <v>4</v>
      </c>
      <c r="W55" s="138" t="s">
        <v>4</v>
      </c>
      <c r="X55" s="41">
        <v>12.7</v>
      </c>
      <c r="Y55" s="41">
        <v>13.5</v>
      </c>
      <c r="Z55" s="41">
        <v>12.9</v>
      </c>
      <c r="AA55" s="41">
        <v>12.6</v>
      </c>
      <c r="AB55" s="41">
        <v>12.2</v>
      </c>
      <c r="AC55" s="41">
        <v>12.5</v>
      </c>
      <c r="AD55" s="41">
        <v>12.8</v>
      </c>
      <c r="AE55" s="41">
        <v>12.7</v>
      </c>
      <c r="AF55" s="41">
        <v>13</v>
      </c>
      <c r="AG55" s="41">
        <v>12.8</v>
      </c>
      <c r="AH55" s="41">
        <v>2234</v>
      </c>
      <c r="AI55" s="41">
        <v>2376</v>
      </c>
      <c r="AJ55" s="41">
        <v>2269</v>
      </c>
      <c r="AK55" s="41">
        <v>2216</v>
      </c>
      <c r="AL55" s="41">
        <v>2145</v>
      </c>
      <c r="AM55" s="41">
        <v>2198</v>
      </c>
      <c r="AN55" s="41">
        <v>2251</v>
      </c>
      <c r="AO55" s="41">
        <v>2234</v>
      </c>
      <c r="AP55" s="41">
        <v>2287</v>
      </c>
      <c r="AQ55" s="41">
        <v>2251</v>
      </c>
      <c r="AR55" s="41" t="s">
        <v>3753</v>
      </c>
      <c r="AS55" s="140" t="s">
        <v>4</v>
      </c>
      <c r="AT55" s="41">
        <v>11.9</v>
      </c>
      <c r="AU55" s="41">
        <v>12.7</v>
      </c>
      <c r="AV55" s="41">
        <v>11.9</v>
      </c>
      <c r="AW55" s="41">
        <v>11.8</v>
      </c>
      <c r="AX55" s="41">
        <v>11.4</v>
      </c>
      <c r="AY55" s="41">
        <v>11.7</v>
      </c>
      <c r="AZ55" s="41">
        <v>12</v>
      </c>
      <c r="BA55" s="41">
        <v>11.9</v>
      </c>
      <c r="BB55" s="41">
        <v>12.2</v>
      </c>
      <c r="BC55" s="41">
        <v>12</v>
      </c>
      <c r="BD55" s="41">
        <v>2078</v>
      </c>
      <c r="BE55" s="41">
        <v>2220</v>
      </c>
      <c r="BF55" s="41">
        <v>2078</v>
      </c>
      <c r="BG55" s="41">
        <v>2060</v>
      </c>
      <c r="BH55" s="41">
        <v>1989</v>
      </c>
      <c r="BI55" s="41">
        <v>2042</v>
      </c>
      <c r="BJ55" s="41">
        <v>2095</v>
      </c>
      <c r="BK55" s="41">
        <v>2078</v>
      </c>
      <c r="BL55" s="41">
        <v>2131</v>
      </c>
      <c r="BM55" s="41">
        <v>2095</v>
      </c>
      <c r="BN55" s="41" t="s">
        <v>3841</v>
      </c>
      <c r="BO55" s="138" t="s">
        <v>4</v>
      </c>
      <c r="BP55" s="41">
        <v>10.1</v>
      </c>
      <c r="BQ55" s="41">
        <v>10.9</v>
      </c>
      <c r="BR55" s="41">
        <v>10.3</v>
      </c>
      <c r="BS55" s="41">
        <v>9.9</v>
      </c>
      <c r="BT55" s="41">
        <v>9.5</v>
      </c>
      <c r="BU55" s="41">
        <v>9.8000000000000007</v>
      </c>
      <c r="BV55" s="41">
        <v>10.1</v>
      </c>
      <c r="BW55" s="41">
        <v>10</v>
      </c>
      <c r="BX55" s="41">
        <v>10.3</v>
      </c>
      <c r="BY55" s="41">
        <v>10.1</v>
      </c>
      <c r="BZ55" s="41">
        <v>1745</v>
      </c>
      <c r="CA55" s="41">
        <v>1887</v>
      </c>
      <c r="CB55" s="41">
        <v>1780</v>
      </c>
      <c r="CC55" s="41">
        <v>1701</v>
      </c>
      <c r="CD55" s="41">
        <v>1630</v>
      </c>
      <c r="CE55" s="41">
        <v>1683</v>
      </c>
      <c r="CF55" s="41">
        <v>1736</v>
      </c>
      <c r="CG55" s="41">
        <v>1719</v>
      </c>
      <c r="CH55" s="41">
        <v>1772</v>
      </c>
      <c r="CI55" s="41">
        <v>1736</v>
      </c>
      <c r="CJ55" s="41" t="s">
        <v>3842</v>
      </c>
      <c r="CK55" s="138" t="s">
        <v>4</v>
      </c>
      <c r="CL55" s="41">
        <v>8.8000000000000007</v>
      </c>
      <c r="CM55" s="41">
        <v>9.6</v>
      </c>
      <c r="CN55" s="41">
        <v>9.1</v>
      </c>
      <c r="CO55" s="41">
        <v>9</v>
      </c>
      <c r="CP55" s="41">
        <v>8.6</v>
      </c>
      <c r="CQ55" s="41">
        <v>8.9</v>
      </c>
      <c r="CR55" s="41">
        <v>9.1999999999999993</v>
      </c>
      <c r="CS55" s="41">
        <v>9.1</v>
      </c>
      <c r="CT55" s="41">
        <v>9.4</v>
      </c>
      <c r="CU55" s="41">
        <v>8.9</v>
      </c>
      <c r="CV55" s="41">
        <v>1489</v>
      </c>
      <c r="CW55" s="41">
        <v>1631</v>
      </c>
      <c r="CX55" s="41">
        <v>1548</v>
      </c>
      <c r="CY55" s="41">
        <v>1530</v>
      </c>
      <c r="CZ55" s="41">
        <v>1459</v>
      </c>
      <c r="DA55" s="41">
        <v>1512</v>
      </c>
      <c r="DB55" s="41">
        <v>1565</v>
      </c>
      <c r="DC55" s="41">
        <v>1548</v>
      </c>
      <c r="DD55" s="41">
        <v>1601</v>
      </c>
      <c r="DE55" s="41">
        <v>1513</v>
      </c>
      <c r="DF55" s="191" t="s">
        <v>3843</v>
      </c>
      <c r="DG55" s="192" t="s">
        <v>4</v>
      </c>
      <c r="DH55" s="193"/>
    </row>
    <row r="56" spans="1:112" ht="27" customHeight="1">
      <c r="A56" s="182" t="s">
        <v>3321</v>
      </c>
      <c r="B56" s="41" t="s">
        <v>4</v>
      </c>
      <c r="C56" s="41" t="s">
        <v>4</v>
      </c>
      <c r="D56" s="41" t="s">
        <v>4</v>
      </c>
      <c r="E56" s="41" t="s">
        <v>4</v>
      </c>
      <c r="F56" s="41" t="s">
        <v>4</v>
      </c>
      <c r="G56" s="41" t="s">
        <v>4</v>
      </c>
      <c r="H56" s="41" t="s">
        <v>4</v>
      </c>
      <c r="I56" s="41" t="s">
        <v>4</v>
      </c>
      <c r="J56" s="41" t="s">
        <v>4</v>
      </c>
      <c r="K56" s="41" t="s">
        <v>4</v>
      </c>
      <c r="L56" s="41" t="s">
        <v>4</v>
      </c>
      <c r="M56" s="41" t="s">
        <v>4</v>
      </c>
      <c r="N56" s="41" t="s">
        <v>4</v>
      </c>
      <c r="O56" s="41" t="s">
        <v>4</v>
      </c>
      <c r="P56" s="41" t="s">
        <v>4</v>
      </c>
      <c r="Q56" s="41" t="s">
        <v>4</v>
      </c>
      <c r="R56" s="41" t="s">
        <v>4</v>
      </c>
      <c r="S56" s="41" t="s">
        <v>4</v>
      </c>
      <c r="T56" s="41" t="s">
        <v>4</v>
      </c>
      <c r="U56" s="41" t="s">
        <v>4</v>
      </c>
      <c r="V56" s="41" t="s">
        <v>4</v>
      </c>
      <c r="W56" s="138" t="s">
        <v>4</v>
      </c>
      <c r="X56" s="41">
        <v>13.3</v>
      </c>
      <c r="Y56" s="41">
        <v>14.1</v>
      </c>
      <c r="Z56" s="41">
        <v>13.5</v>
      </c>
      <c r="AA56" s="41">
        <v>13.2</v>
      </c>
      <c r="AB56" s="41">
        <v>12.8</v>
      </c>
      <c r="AC56" s="41">
        <v>13.1</v>
      </c>
      <c r="AD56" s="41">
        <v>13.4</v>
      </c>
      <c r="AE56" s="41">
        <v>13.3</v>
      </c>
      <c r="AF56" s="41">
        <v>13.6</v>
      </c>
      <c r="AG56" s="41">
        <v>13.4</v>
      </c>
      <c r="AH56" s="41">
        <v>2341</v>
      </c>
      <c r="AI56" s="41">
        <v>2483</v>
      </c>
      <c r="AJ56" s="41">
        <v>2376</v>
      </c>
      <c r="AK56" s="41">
        <v>2323</v>
      </c>
      <c r="AL56" s="41">
        <v>2252</v>
      </c>
      <c r="AM56" s="41">
        <v>2305</v>
      </c>
      <c r="AN56" s="41">
        <v>2358</v>
      </c>
      <c r="AO56" s="41">
        <v>2341</v>
      </c>
      <c r="AP56" s="41">
        <v>2394</v>
      </c>
      <c r="AQ56" s="41">
        <v>2358</v>
      </c>
      <c r="AR56" s="41" t="s">
        <v>3691</v>
      </c>
      <c r="AS56" s="140" t="s">
        <v>4</v>
      </c>
      <c r="AT56" s="41">
        <v>12.5</v>
      </c>
      <c r="AU56" s="41">
        <v>13.3</v>
      </c>
      <c r="AV56" s="41">
        <v>12.5</v>
      </c>
      <c r="AW56" s="41">
        <v>12.4</v>
      </c>
      <c r="AX56" s="41">
        <v>12</v>
      </c>
      <c r="AY56" s="41">
        <v>12.3</v>
      </c>
      <c r="AZ56" s="41">
        <v>12.6</v>
      </c>
      <c r="BA56" s="41">
        <v>12.5</v>
      </c>
      <c r="BB56" s="41">
        <v>12.8</v>
      </c>
      <c r="BC56" s="41">
        <v>12.6</v>
      </c>
      <c r="BD56" s="41">
        <v>2184</v>
      </c>
      <c r="BE56" s="41">
        <v>2326</v>
      </c>
      <c r="BF56" s="41">
        <v>2184</v>
      </c>
      <c r="BG56" s="41">
        <v>2166</v>
      </c>
      <c r="BH56" s="41">
        <v>2095</v>
      </c>
      <c r="BI56" s="41">
        <v>2148</v>
      </c>
      <c r="BJ56" s="41">
        <v>2201</v>
      </c>
      <c r="BK56" s="41">
        <v>2184</v>
      </c>
      <c r="BL56" s="41">
        <v>2237</v>
      </c>
      <c r="BM56" s="41">
        <v>2201</v>
      </c>
      <c r="BN56" s="41" t="s">
        <v>3780</v>
      </c>
      <c r="BO56" s="138" t="s">
        <v>4</v>
      </c>
      <c r="BP56" s="41">
        <v>10.7</v>
      </c>
      <c r="BQ56" s="41">
        <v>11.5</v>
      </c>
      <c r="BR56" s="41">
        <v>10.9</v>
      </c>
      <c r="BS56" s="41">
        <v>10.5</v>
      </c>
      <c r="BT56" s="41">
        <v>10.1</v>
      </c>
      <c r="BU56" s="41">
        <v>10.4</v>
      </c>
      <c r="BV56" s="41">
        <v>10.7</v>
      </c>
      <c r="BW56" s="41">
        <v>10.6</v>
      </c>
      <c r="BX56" s="41">
        <v>10.9</v>
      </c>
      <c r="BY56" s="41">
        <v>10.7</v>
      </c>
      <c r="BZ56" s="41">
        <v>1851</v>
      </c>
      <c r="CA56" s="41">
        <v>1993</v>
      </c>
      <c r="CB56" s="41">
        <v>1886</v>
      </c>
      <c r="CC56" s="41">
        <v>1807</v>
      </c>
      <c r="CD56" s="41">
        <v>1736</v>
      </c>
      <c r="CE56" s="41">
        <v>1789</v>
      </c>
      <c r="CF56" s="41">
        <v>1842</v>
      </c>
      <c r="CG56" s="41">
        <v>1825</v>
      </c>
      <c r="CH56" s="41">
        <v>1878</v>
      </c>
      <c r="CI56" s="41">
        <v>1842</v>
      </c>
      <c r="CJ56" s="41" t="s">
        <v>3772</v>
      </c>
      <c r="CK56" s="138" t="s">
        <v>4</v>
      </c>
      <c r="CL56" s="41">
        <v>9.3000000000000007</v>
      </c>
      <c r="CM56" s="41">
        <v>10.1</v>
      </c>
      <c r="CN56" s="41">
        <v>9.6</v>
      </c>
      <c r="CO56" s="41">
        <v>9.5</v>
      </c>
      <c r="CP56" s="41">
        <v>9.1</v>
      </c>
      <c r="CQ56" s="41">
        <v>9.4</v>
      </c>
      <c r="CR56" s="41">
        <v>9.6999999999999993</v>
      </c>
      <c r="CS56" s="41">
        <v>9.6</v>
      </c>
      <c r="CT56" s="41">
        <v>9.9</v>
      </c>
      <c r="CU56" s="41">
        <v>9.4</v>
      </c>
      <c r="CV56" s="41">
        <v>1595</v>
      </c>
      <c r="CW56" s="41">
        <v>1737</v>
      </c>
      <c r="CX56" s="41">
        <v>1654</v>
      </c>
      <c r="CY56" s="41">
        <v>1636</v>
      </c>
      <c r="CZ56" s="41">
        <v>1565</v>
      </c>
      <c r="DA56" s="41">
        <v>1618</v>
      </c>
      <c r="DB56" s="41">
        <v>1671</v>
      </c>
      <c r="DC56" s="41">
        <v>1654</v>
      </c>
      <c r="DD56" s="41">
        <v>1707</v>
      </c>
      <c r="DE56" s="41">
        <v>1619</v>
      </c>
      <c r="DF56" s="191" t="s">
        <v>3772</v>
      </c>
      <c r="DG56" s="192" t="s">
        <v>4</v>
      </c>
      <c r="DH56" s="193"/>
    </row>
    <row r="57" spans="1:112" ht="27" customHeight="1">
      <c r="A57" s="182" t="s">
        <v>3322</v>
      </c>
      <c r="B57" s="41" t="s">
        <v>4</v>
      </c>
      <c r="C57" s="41" t="s">
        <v>4</v>
      </c>
      <c r="D57" s="41" t="s">
        <v>4</v>
      </c>
      <c r="E57" s="41" t="s">
        <v>4</v>
      </c>
      <c r="F57" s="41" t="s">
        <v>4</v>
      </c>
      <c r="G57" s="41" t="s">
        <v>4</v>
      </c>
      <c r="H57" s="41" t="s">
        <v>4</v>
      </c>
      <c r="I57" s="41" t="s">
        <v>4</v>
      </c>
      <c r="J57" s="41" t="s">
        <v>4</v>
      </c>
      <c r="K57" s="41" t="s">
        <v>4</v>
      </c>
      <c r="L57" s="41" t="s">
        <v>4</v>
      </c>
      <c r="M57" s="41" t="s">
        <v>4</v>
      </c>
      <c r="N57" s="41" t="s">
        <v>4</v>
      </c>
      <c r="O57" s="41" t="s">
        <v>4</v>
      </c>
      <c r="P57" s="41" t="s">
        <v>4</v>
      </c>
      <c r="Q57" s="41" t="s">
        <v>4</v>
      </c>
      <c r="R57" s="41" t="s">
        <v>4</v>
      </c>
      <c r="S57" s="41" t="s">
        <v>4</v>
      </c>
      <c r="T57" s="41" t="s">
        <v>4</v>
      </c>
      <c r="U57" s="41" t="s">
        <v>4</v>
      </c>
      <c r="V57" s="41" t="s">
        <v>4</v>
      </c>
      <c r="W57" s="138" t="s">
        <v>4</v>
      </c>
      <c r="X57" s="41">
        <v>13.3</v>
      </c>
      <c r="Y57" s="41">
        <v>14.1</v>
      </c>
      <c r="Z57" s="41">
        <v>13.5</v>
      </c>
      <c r="AA57" s="41">
        <v>13.2</v>
      </c>
      <c r="AB57" s="41">
        <v>12.8</v>
      </c>
      <c r="AC57" s="41">
        <v>13.1</v>
      </c>
      <c r="AD57" s="41">
        <v>13.4</v>
      </c>
      <c r="AE57" s="41">
        <v>13.3</v>
      </c>
      <c r="AF57" s="41">
        <v>13.6</v>
      </c>
      <c r="AG57" s="41">
        <v>13.4</v>
      </c>
      <c r="AH57" s="41">
        <v>2341</v>
      </c>
      <c r="AI57" s="41">
        <v>2483</v>
      </c>
      <c r="AJ57" s="41">
        <v>2376</v>
      </c>
      <c r="AK57" s="41">
        <v>2323</v>
      </c>
      <c r="AL57" s="41">
        <v>2252</v>
      </c>
      <c r="AM57" s="41">
        <v>2305</v>
      </c>
      <c r="AN57" s="41">
        <v>2358</v>
      </c>
      <c r="AO57" s="41">
        <v>2341</v>
      </c>
      <c r="AP57" s="41">
        <v>2394</v>
      </c>
      <c r="AQ57" s="41">
        <v>2358</v>
      </c>
      <c r="AR57" s="41" t="s">
        <v>3691</v>
      </c>
      <c r="AS57" s="140" t="s">
        <v>4</v>
      </c>
      <c r="AT57" s="41">
        <v>12.5</v>
      </c>
      <c r="AU57" s="41">
        <v>13.3</v>
      </c>
      <c r="AV57" s="41">
        <v>12.5</v>
      </c>
      <c r="AW57" s="41">
        <v>12.4</v>
      </c>
      <c r="AX57" s="41">
        <v>12</v>
      </c>
      <c r="AY57" s="41">
        <v>12.3</v>
      </c>
      <c r="AZ57" s="41">
        <v>12.6</v>
      </c>
      <c r="BA57" s="41">
        <v>12.5</v>
      </c>
      <c r="BB57" s="41">
        <v>12.8</v>
      </c>
      <c r="BC57" s="41">
        <v>12.6</v>
      </c>
      <c r="BD57" s="41">
        <v>2184</v>
      </c>
      <c r="BE57" s="41">
        <v>2326</v>
      </c>
      <c r="BF57" s="41">
        <v>2184</v>
      </c>
      <c r="BG57" s="41">
        <v>2166</v>
      </c>
      <c r="BH57" s="41">
        <v>2095</v>
      </c>
      <c r="BI57" s="41">
        <v>2148</v>
      </c>
      <c r="BJ57" s="41">
        <v>2201</v>
      </c>
      <c r="BK57" s="41">
        <v>2184</v>
      </c>
      <c r="BL57" s="41">
        <v>2237</v>
      </c>
      <c r="BM57" s="41">
        <v>2201</v>
      </c>
      <c r="BN57" s="41" t="s">
        <v>3780</v>
      </c>
      <c r="BO57" s="138" t="s">
        <v>4</v>
      </c>
      <c r="BP57" s="41">
        <v>10.7</v>
      </c>
      <c r="BQ57" s="41">
        <v>11.5</v>
      </c>
      <c r="BR57" s="41">
        <v>10.9</v>
      </c>
      <c r="BS57" s="41">
        <v>10.5</v>
      </c>
      <c r="BT57" s="41">
        <v>10.1</v>
      </c>
      <c r="BU57" s="41">
        <v>10.4</v>
      </c>
      <c r="BV57" s="41">
        <v>10.7</v>
      </c>
      <c r="BW57" s="41">
        <v>10.6</v>
      </c>
      <c r="BX57" s="41">
        <v>10.9</v>
      </c>
      <c r="BY57" s="41">
        <v>10.7</v>
      </c>
      <c r="BZ57" s="41">
        <v>1851</v>
      </c>
      <c r="CA57" s="41">
        <v>1993</v>
      </c>
      <c r="CB57" s="41">
        <v>1886</v>
      </c>
      <c r="CC57" s="41">
        <v>1807</v>
      </c>
      <c r="CD57" s="41">
        <v>1736</v>
      </c>
      <c r="CE57" s="41">
        <v>1789</v>
      </c>
      <c r="CF57" s="41">
        <v>1842</v>
      </c>
      <c r="CG57" s="41">
        <v>1825</v>
      </c>
      <c r="CH57" s="41">
        <v>1878</v>
      </c>
      <c r="CI57" s="41">
        <v>1842</v>
      </c>
      <c r="CJ57" s="41" t="s">
        <v>3772</v>
      </c>
      <c r="CK57" s="138" t="s">
        <v>4</v>
      </c>
      <c r="CL57" s="41">
        <v>9.3000000000000007</v>
      </c>
      <c r="CM57" s="41">
        <v>10.1</v>
      </c>
      <c r="CN57" s="41">
        <v>9.6</v>
      </c>
      <c r="CO57" s="41">
        <v>9.5</v>
      </c>
      <c r="CP57" s="41">
        <v>9.1</v>
      </c>
      <c r="CQ57" s="41">
        <v>9.4</v>
      </c>
      <c r="CR57" s="41">
        <v>9.6999999999999993</v>
      </c>
      <c r="CS57" s="41">
        <v>9.6</v>
      </c>
      <c r="CT57" s="41">
        <v>9.9</v>
      </c>
      <c r="CU57" s="41">
        <v>9.4</v>
      </c>
      <c r="CV57" s="41">
        <v>1595</v>
      </c>
      <c r="CW57" s="41">
        <v>1737</v>
      </c>
      <c r="CX57" s="41">
        <v>1654</v>
      </c>
      <c r="CY57" s="41">
        <v>1636</v>
      </c>
      <c r="CZ57" s="41">
        <v>1565</v>
      </c>
      <c r="DA57" s="41">
        <v>1618</v>
      </c>
      <c r="DB57" s="41">
        <v>1671</v>
      </c>
      <c r="DC57" s="41">
        <v>1654</v>
      </c>
      <c r="DD57" s="41">
        <v>1707</v>
      </c>
      <c r="DE57" s="41">
        <v>1619</v>
      </c>
      <c r="DF57" s="191" t="s">
        <v>3772</v>
      </c>
      <c r="DG57" s="192" t="s">
        <v>4</v>
      </c>
      <c r="DH57" s="193"/>
    </row>
    <row r="58" spans="1:112" ht="27" customHeight="1">
      <c r="A58" s="182" t="s">
        <v>3323</v>
      </c>
      <c r="B58" s="41" t="s">
        <v>4</v>
      </c>
      <c r="C58" s="41" t="s">
        <v>4</v>
      </c>
      <c r="D58" s="41" t="s">
        <v>4</v>
      </c>
      <c r="E58" s="41" t="s">
        <v>4</v>
      </c>
      <c r="F58" s="41" t="s">
        <v>4</v>
      </c>
      <c r="G58" s="41" t="s">
        <v>4</v>
      </c>
      <c r="H58" s="41" t="s">
        <v>4</v>
      </c>
      <c r="I58" s="41" t="s">
        <v>4</v>
      </c>
      <c r="J58" s="41" t="s">
        <v>4</v>
      </c>
      <c r="K58" s="41" t="s">
        <v>4</v>
      </c>
      <c r="L58" s="41" t="s">
        <v>4</v>
      </c>
      <c r="M58" s="41" t="s">
        <v>4</v>
      </c>
      <c r="N58" s="41" t="s">
        <v>4</v>
      </c>
      <c r="O58" s="41" t="s">
        <v>4</v>
      </c>
      <c r="P58" s="41" t="s">
        <v>4</v>
      </c>
      <c r="Q58" s="41" t="s">
        <v>4</v>
      </c>
      <c r="R58" s="41" t="s">
        <v>4</v>
      </c>
      <c r="S58" s="41" t="s">
        <v>4</v>
      </c>
      <c r="T58" s="41" t="s">
        <v>4</v>
      </c>
      <c r="U58" s="41" t="s">
        <v>4</v>
      </c>
      <c r="V58" s="41" t="s">
        <v>4</v>
      </c>
      <c r="W58" s="138" t="s">
        <v>4</v>
      </c>
      <c r="X58" s="41">
        <v>13.3</v>
      </c>
      <c r="Y58" s="41">
        <v>14.1</v>
      </c>
      <c r="Z58" s="41">
        <v>13.5</v>
      </c>
      <c r="AA58" s="41">
        <v>13.2</v>
      </c>
      <c r="AB58" s="41">
        <v>12.8</v>
      </c>
      <c r="AC58" s="41">
        <v>13.1</v>
      </c>
      <c r="AD58" s="41">
        <v>13.4</v>
      </c>
      <c r="AE58" s="41">
        <v>13.3</v>
      </c>
      <c r="AF58" s="41">
        <v>13.6</v>
      </c>
      <c r="AG58" s="41">
        <v>13.4</v>
      </c>
      <c r="AH58" s="41">
        <v>2341</v>
      </c>
      <c r="AI58" s="41">
        <v>2483</v>
      </c>
      <c r="AJ58" s="41">
        <v>2376</v>
      </c>
      <c r="AK58" s="41">
        <v>2323</v>
      </c>
      <c r="AL58" s="41">
        <v>2252</v>
      </c>
      <c r="AM58" s="41">
        <v>2305</v>
      </c>
      <c r="AN58" s="41">
        <v>2358</v>
      </c>
      <c r="AO58" s="41">
        <v>2341</v>
      </c>
      <c r="AP58" s="41">
        <v>2394</v>
      </c>
      <c r="AQ58" s="41">
        <v>2358</v>
      </c>
      <c r="AR58" s="41" t="s">
        <v>3691</v>
      </c>
      <c r="AS58" s="140" t="s">
        <v>4</v>
      </c>
      <c r="AT58" s="41">
        <v>12.5</v>
      </c>
      <c r="AU58" s="41">
        <v>13.3</v>
      </c>
      <c r="AV58" s="41">
        <v>12.5</v>
      </c>
      <c r="AW58" s="41">
        <v>12.4</v>
      </c>
      <c r="AX58" s="41">
        <v>12</v>
      </c>
      <c r="AY58" s="41">
        <v>12.3</v>
      </c>
      <c r="AZ58" s="41">
        <v>12.6</v>
      </c>
      <c r="BA58" s="41">
        <v>12.5</v>
      </c>
      <c r="BB58" s="41">
        <v>12.8</v>
      </c>
      <c r="BC58" s="41">
        <v>12.6</v>
      </c>
      <c r="BD58" s="41">
        <v>2184</v>
      </c>
      <c r="BE58" s="41">
        <v>2326</v>
      </c>
      <c r="BF58" s="41">
        <v>2184</v>
      </c>
      <c r="BG58" s="41">
        <v>2166</v>
      </c>
      <c r="BH58" s="41">
        <v>2095</v>
      </c>
      <c r="BI58" s="41">
        <v>2148</v>
      </c>
      <c r="BJ58" s="41">
        <v>2201</v>
      </c>
      <c r="BK58" s="41">
        <v>2184</v>
      </c>
      <c r="BL58" s="41">
        <v>2237</v>
      </c>
      <c r="BM58" s="41">
        <v>2201</v>
      </c>
      <c r="BN58" s="41" t="s">
        <v>3780</v>
      </c>
      <c r="BO58" s="138" t="s">
        <v>4</v>
      </c>
      <c r="BP58" s="41">
        <v>10.7</v>
      </c>
      <c r="BQ58" s="41">
        <v>11.5</v>
      </c>
      <c r="BR58" s="41">
        <v>10.9</v>
      </c>
      <c r="BS58" s="41">
        <v>10.5</v>
      </c>
      <c r="BT58" s="41">
        <v>10.1</v>
      </c>
      <c r="BU58" s="41">
        <v>10.4</v>
      </c>
      <c r="BV58" s="41">
        <v>10.7</v>
      </c>
      <c r="BW58" s="41">
        <v>10.6</v>
      </c>
      <c r="BX58" s="41">
        <v>10.9</v>
      </c>
      <c r="BY58" s="41">
        <v>10.7</v>
      </c>
      <c r="BZ58" s="41">
        <v>1851</v>
      </c>
      <c r="CA58" s="41">
        <v>1993</v>
      </c>
      <c r="CB58" s="41">
        <v>1886</v>
      </c>
      <c r="CC58" s="41">
        <v>1807</v>
      </c>
      <c r="CD58" s="41">
        <v>1736</v>
      </c>
      <c r="CE58" s="41">
        <v>1789</v>
      </c>
      <c r="CF58" s="41">
        <v>1842</v>
      </c>
      <c r="CG58" s="41">
        <v>1825</v>
      </c>
      <c r="CH58" s="41">
        <v>1878</v>
      </c>
      <c r="CI58" s="41">
        <v>1842</v>
      </c>
      <c r="CJ58" s="41" t="s">
        <v>3772</v>
      </c>
      <c r="CK58" s="138" t="s">
        <v>4</v>
      </c>
      <c r="CL58" s="41">
        <v>9.3000000000000007</v>
      </c>
      <c r="CM58" s="41">
        <v>10.1</v>
      </c>
      <c r="CN58" s="41">
        <v>9.6</v>
      </c>
      <c r="CO58" s="41">
        <v>9.5</v>
      </c>
      <c r="CP58" s="41">
        <v>9.1</v>
      </c>
      <c r="CQ58" s="41">
        <v>9.4</v>
      </c>
      <c r="CR58" s="41">
        <v>9.6999999999999993</v>
      </c>
      <c r="CS58" s="41">
        <v>9.6</v>
      </c>
      <c r="CT58" s="41">
        <v>9.9</v>
      </c>
      <c r="CU58" s="41">
        <v>9.4</v>
      </c>
      <c r="CV58" s="41">
        <v>1595</v>
      </c>
      <c r="CW58" s="41">
        <v>1737</v>
      </c>
      <c r="CX58" s="41">
        <v>1654</v>
      </c>
      <c r="CY58" s="41">
        <v>1636</v>
      </c>
      <c r="CZ58" s="41">
        <v>1565</v>
      </c>
      <c r="DA58" s="41">
        <v>1618</v>
      </c>
      <c r="DB58" s="41">
        <v>1671</v>
      </c>
      <c r="DC58" s="41">
        <v>1654</v>
      </c>
      <c r="DD58" s="41">
        <v>1707</v>
      </c>
      <c r="DE58" s="41">
        <v>1619</v>
      </c>
      <c r="DF58" s="191" t="s">
        <v>3772</v>
      </c>
      <c r="DG58" s="192" t="s">
        <v>4</v>
      </c>
      <c r="DH58" s="193"/>
    </row>
    <row r="59" spans="1:112" ht="27" customHeight="1">
      <c r="A59" s="182" t="s">
        <v>3324</v>
      </c>
      <c r="B59" s="41" t="s">
        <v>4</v>
      </c>
      <c r="C59" s="41" t="s">
        <v>4</v>
      </c>
      <c r="D59" s="41" t="s">
        <v>4</v>
      </c>
      <c r="E59" s="41" t="s">
        <v>4</v>
      </c>
      <c r="F59" s="41" t="s">
        <v>4</v>
      </c>
      <c r="G59" s="41" t="s">
        <v>4</v>
      </c>
      <c r="H59" s="41" t="s">
        <v>4</v>
      </c>
      <c r="I59" s="41" t="s">
        <v>4</v>
      </c>
      <c r="J59" s="41" t="s">
        <v>4</v>
      </c>
      <c r="K59" s="41" t="s">
        <v>4</v>
      </c>
      <c r="L59" s="41" t="s">
        <v>4</v>
      </c>
      <c r="M59" s="41" t="s">
        <v>4</v>
      </c>
      <c r="N59" s="41" t="s">
        <v>4</v>
      </c>
      <c r="O59" s="41" t="s">
        <v>4</v>
      </c>
      <c r="P59" s="41" t="s">
        <v>4</v>
      </c>
      <c r="Q59" s="41" t="s">
        <v>4</v>
      </c>
      <c r="R59" s="41" t="s">
        <v>4</v>
      </c>
      <c r="S59" s="41" t="s">
        <v>4</v>
      </c>
      <c r="T59" s="41" t="s">
        <v>4</v>
      </c>
      <c r="U59" s="41" t="s">
        <v>4</v>
      </c>
      <c r="V59" s="41" t="s">
        <v>4</v>
      </c>
      <c r="W59" s="138" t="s">
        <v>4</v>
      </c>
      <c r="X59" s="41">
        <v>13.3</v>
      </c>
      <c r="Y59" s="41">
        <v>14.1</v>
      </c>
      <c r="Z59" s="41">
        <v>13.5</v>
      </c>
      <c r="AA59" s="41">
        <v>13.2</v>
      </c>
      <c r="AB59" s="41">
        <v>12.8</v>
      </c>
      <c r="AC59" s="41">
        <v>13.1</v>
      </c>
      <c r="AD59" s="41">
        <v>13.4</v>
      </c>
      <c r="AE59" s="41">
        <v>13.3</v>
      </c>
      <c r="AF59" s="41">
        <v>13.6</v>
      </c>
      <c r="AG59" s="41">
        <v>13.4</v>
      </c>
      <c r="AH59" s="41">
        <v>2341</v>
      </c>
      <c r="AI59" s="41">
        <v>2483</v>
      </c>
      <c r="AJ59" s="41">
        <v>2376</v>
      </c>
      <c r="AK59" s="41">
        <v>2323</v>
      </c>
      <c r="AL59" s="41">
        <v>2252</v>
      </c>
      <c r="AM59" s="41">
        <v>2305</v>
      </c>
      <c r="AN59" s="41">
        <v>2358</v>
      </c>
      <c r="AO59" s="41">
        <v>2341</v>
      </c>
      <c r="AP59" s="41">
        <v>2394</v>
      </c>
      <c r="AQ59" s="41">
        <v>2358</v>
      </c>
      <c r="AR59" s="41" t="s">
        <v>3691</v>
      </c>
      <c r="AS59" s="140" t="s">
        <v>4</v>
      </c>
      <c r="AT59" s="41">
        <v>12.5</v>
      </c>
      <c r="AU59" s="41">
        <v>13.3</v>
      </c>
      <c r="AV59" s="41">
        <v>12.5</v>
      </c>
      <c r="AW59" s="41">
        <v>12.4</v>
      </c>
      <c r="AX59" s="41">
        <v>12</v>
      </c>
      <c r="AY59" s="41">
        <v>12.3</v>
      </c>
      <c r="AZ59" s="41">
        <v>12.6</v>
      </c>
      <c r="BA59" s="41">
        <v>12.5</v>
      </c>
      <c r="BB59" s="41">
        <v>12.8</v>
      </c>
      <c r="BC59" s="41">
        <v>12.6</v>
      </c>
      <c r="BD59" s="41">
        <v>2184</v>
      </c>
      <c r="BE59" s="41">
        <v>2326</v>
      </c>
      <c r="BF59" s="41">
        <v>2184</v>
      </c>
      <c r="BG59" s="41">
        <v>2166</v>
      </c>
      <c r="BH59" s="41">
        <v>2095</v>
      </c>
      <c r="BI59" s="41">
        <v>2148</v>
      </c>
      <c r="BJ59" s="41">
        <v>2201</v>
      </c>
      <c r="BK59" s="41">
        <v>2184</v>
      </c>
      <c r="BL59" s="41">
        <v>2237</v>
      </c>
      <c r="BM59" s="41">
        <v>2201</v>
      </c>
      <c r="BN59" s="41" t="s">
        <v>3780</v>
      </c>
      <c r="BO59" s="138" t="s">
        <v>4</v>
      </c>
      <c r="BP59" s="41">
        <v>10.7</v>
      </c>
      <c r="BQ59" s="41">
        <v>11.5</v>
      </c>
      <c r="BR59" s="41">
        <v>10.9</v>
      </c>
      <c r="BS59" s="41">
        <v>10.5</v>
      </c>
      <c r="BT59" s="41">
        <v>10.1</v>
      </c>
      <c r="BU59" s="41">
        <v>10.4</v>
      </c>
      <c r="BV59" s="41">
        <v>10.7</v>
      </c>
      <c r="BW59" s="41">
        <v>10.6</v>
      </c>
      <c r="BX59" s="41">
        <v>10.9</v>
      </c>
      <c r="BY59" s="41">
        <v>10.7</v>
      </c>
      <c r="BZ59" s="41">
        <v>1851</v>
      </c>
      <c r="CA59" s="41">
        <v>1993</v>
      </c>
      <c r="CB59" s="41">
        <v>1886</v>
      </c>
      <c r="CC59" s="41">
        <v>1807</v>
      </c>
      <c r="CD59" s="41">
        <v>1736</v>
      </c>
      <c r="CE59" s="41">
        <v>1789</v>
      </c>
      <c r="CF59" s="41">
        <v>1842</v>
      </c>
      <c r="CG59" s="41">
        <v>1825</v>
      </c>
      <c r="CH59" s="41">
        <v>1878</v>
      </c>
      <c r="CI59" s="41">
        <v>1842</v>
      </c>
      <c r="CJ59" s="41" t="s">
        <v>3772</v>
      </c>
      <c r="CK59" s="138" t="s">
        <v>4</v>
      </c>
      <c r="CL59" s="41">
        <v>9.3000000000000007</v>
      </c>
      <c r="CM59" s="41">
        <v>10.1</v>
      </c>
      <c r="CN59" s="41">
        <v>9.6</v>
      </c>
      <c r="CO59" s="41">
        <v>9.5</v>
      </c>
      <c r="CP59" s="41">
        <v>9.1</v>
      </c>
      <c r="CQ59" s="41">
        <v>9.4</v>
      </c>
      <c r="CR59" s="41">
        <v>9.6999999999999993</v>
      </c>
      <c r="CS59" s="41">
        <v>9.6</v>
      </c>
      <c r="CT59" s="41">
        <v>9.9</v>
      </c>
      <c r="CU59" s="41">
        <v>9.4</v>
      </c>
      <c r="CV59" s="41">
        <v>1595</v>
      </c>
      <c r="CW59" s="41">
        <v>1737</v>
      </c>
      <c r="CX59" s="41">
        <v>1654</v>
      </c>
      <c r="CY59" s="41">
        <v>1636</v>
      </c>
      <c r="CZ59" s="41">
        <v>1565</v>
      </c>
      <c r="DA59" s="41">
        <v>1618</v>
      </c>
      <c r="DB59" s="41">
        <v>1671</v>
      </c>
      <c r="DC59" s="41">
        <v>1654</v>
      </c>
      <c r="DD59" s="41">
        <v>1707</v>
      </c>
      <c r="DE59" s="41">
        <v>1619</v>
      </c>
      <c r="DF59" s="191" t="s">
        <v>3772</v>
      </c>
      <c r="DG59" s="192" t="s">
        <v>4</v>
      </c>
      <c r="DH59" s="193"/>
    </row>
    <row r="60" spans="1:112" ht="27" customHeight="1">
      <c r="A60" s="195" t="s">
        <v>3326</v>
      </c>
      <c r="B60" s="41" t="s">
        <v>4</v>
      </c>
      <c r="C60" s="41" t="s">
        <v>4</v>
      </c>
      <c r="D60" s="41" t="s">
        <v>4</v>
      </c>
      <c r="E60" s="41" t="s">
        <v>4</v>
      </c>
      <c r="F60" s="41" t="s">
        <v>4</v>
      </c>
      <c r="G60" s="41" t="s">
        <v>4</v>
      </c>
      <c r="H60" s="41" t="s">
        <v>4</v>
      </c>
      <c r="I60" s="41" t="s">
        <v>4</v>
      </c>
      <c r="J60" s="41" t="s">
        <v>4</v>
      </c>
      <c r="K60" s="41" t="s">
        <v>4</v>
      </c>
      <c r="L60" s="41" t="s">
        <v>4</v>
      </c>
      <c r="M60" s="41" t="s">
        <v>4</v>
      </c>
      <c r="N60" s="41" t="s">
        <v>4</v>
      </c>
      <c r="O60" s="41" t="s">
        <v>4</v>
      </c>
      <c r="P60" s="41" t="s">
        <v>4</v>
      </c>
      <c r="Q60" s="41" t="s">
        <v>4</v>
      </c>
      <c r="R60" s="41" t="s">
        <v>4</v>
      </c>
      <c r="S60" s="41" t="s">
        <v>4</v>
      </c>
      <c r="T60" s="41" t="s">
        <v>4</v>
      </c>
      <c r="U60" s="41" t="s">
        <v>4</v>
      </c>
      <c r="V60" s="41" t="s">
        <v>4</v>
      </c>
      <c r="W60" s="138" t="s">
        <v>4</v>
      </c>
      <c r="X60" s="41">
        <v>13.3</v>
      </c>
      <c r="Y60" s="41">
        <v>14.1</v>
      </c>
      <c r="Z60" s="41">
        <v>13.5</v>
      </c>
      <c r="AA60" s="41">
        <v>13.2</v>
      </c>
      <c r="AB60" s="41">
        <v>12.8</v>
      </c>
      <c r="AC60" s="41">
        <v>13.1</v>
      </c>
      <c r="AD60" s="41">
        <v>13.4</v>
      </c>
      <c r="AE60" s="41">
        <v>13.3</v>
      </c>
      <c r="AF60" s="41">
        <v>13.6</v>
      </c>
      <c r="AG60" s="41">
        <v>13.4</v>
      </c>
      <c r="AH60" s="41">
        <v>2341</v>
      </c>
      <c r="AI60" s="41">
        <v>2483</v>
      </c>
      <c r="AJ60" s="41">
        <v>2376</v>
      </c>
      <c r="AK60" s="41">
        <v>2323</v>
      </c>
      <c r="AL60" s="41">
        <v>2252</v>
      </c>
      <c r="AM60" s="41">
        <v>2305</v>
      </c>
      <c r="AN60" s="41">
        <v>2358</v>
      </c>
      <c r="AO60" s="41">
        <v>2341</v>
      </c>
      <c r="AP60" s="41">
        <v>2394</v>
      </c>
      <c r="AQ60" s="41">
        <v>2358</v>
      </c>
      <c r="AR60" s="41" t="s">
        <v>3691</v>
      </c>
      <c r="AS60" s="140" t="s">
        <v>4</v>
      </c>
      <c r="AT60" s="41">
        <v>12.5</v>
      </c>
      <c r="AU60" s="41">
        <v>13.3</v>
      </c>
      <c r="AV60" s="41">
        <v>12.5</v>
      </c>
      <c r="AW60" s="41">
        <v>12.4</v>
      </c>
      <c r="AX60" s="41">
        <v>12</v>
      </c>
      <c r="AY60" s="41">
        <v>12.3</v>
      </c>
      <c r="AZ60" s="41">
        <v>12.6</v>
      </c>
      <c r="BA60" s="41">
        <v>12.5</v>
      </c>
      <c r="BB60" s="41">
        <v>12.8</v>
      </c>
      <c r="BC60" s="41">
        <v>12.6</v>
      </c>
      <c r="BD60" s="41">
        <v>2184</v>
      </c>
      <c r="BE60" s="41">
        <v>2326</v>
      </c>
      <c r="BF60" s="41">
        <v>2184</v>
      </c>
      <c r="BG60" s="41">
        <v>2166</v>
      </c>
      <c r="BH60" s="41">
        <v>2095</v>
      </c>
      <c r="BI60" s="41">
        <v>2148</v>
      </c>
      <c r="BJ60" s="41">
        <v>2201</v>
      </c>
      <c r="BK60" s="41">
        <v>2184</v>
      </c>
      <c r="BL60" s="41">
        <v>2237</v>
      </c>
      <c r="BM60" s="41">
        <v>2201</v>
      </c>
      <c r="BN60" s="41" t="s">
        <v>3780</v>
      </c>
      <c r="BO60" s="138" t="s">
        <v>4</v>
      </c>
      <c r="BP60" s="41">
        <v>10.7</v>
      </c>
      <c r="BQ60" s="41">
        <v>11.5</v>
      </c>
      <c r="BR60" s="41">
        <v>10.9</v>
      </c>
      <c r="BS60" s="41">
        <v>10.5</v>
      </c>
      <c r="BT60" s="41">
        <v>10.1</v>
      </c>
      <c r="BU60" s="41">
        <v>10.4</v>
      </c>
      <c r="BV60" s="41">
        <v>10.7</v>
      </c>
      <c r="BW60" s="41">
        <v>10.6</v>
      </c>
      <c r="BX60" s="41">
        <v>10.9</v>
      </c>
      <c r="BY60" s="41">
        <v>10.7</v>
      </c>
      <c r="BZ60" s="41">
        <v>1851</v>
      </c>
      <c r="CA60" s="41">
        <v>1993</v>
      </c>
      <c r="CB60" s="41">
        <v>1886</v>
      </c>
      <c r="CC60" s="41">
        <v>1807</v>
      </c>
      <c r="CD60" s="41">
        <v>1736</v>
      </c>
      <c r="CE60" s="41">
        <v>1789</v>
      </c>
      <c r="CF60" s="41">
        <v>1842</v>
      </c>
      <c r="CG60" s="41">
        <v>1825</v>
      </c>
      <c r="CH60" s="41">
        <v>1878</v>
      </c>
      <c r="CI60" s="41">
        <v>1842</v>
      </c>
      <c r="CJ60" s="41" t="s">
        <v>3772</v>
      </c>
      <c r="CK60" s="138" t="s">
        <v>4</v>
      </c>
      <c r="CL60" s="41">
        <v>9.3000000000000007</v>
      </c>
      <c r="CM60" s="41">
        <v>10.1</v>
      </c>
      <c r="CN60" s="41">
        <v>9.6</v>
      </c>
      <c r="CO60" s="41">
        <v>9.5</v>
      </c>
      <c r="CP60" s="41">
        <v>9.1</v>
      </c>
      <c r="CQ60" s="41">
        <v>9.4</v>
      </c>
      <c r="CR60" s="41">
        <v>9.6999999999999993</v>
      </c>
      <c r="CS60" s="41">
        <v>9.6</v>
      </c>
      <c r="CT60" s="41">
        <v>9.9</v>
      </c>
      <c r="CU60" s="41">
        <v>9.4</v>
      </c>
      <c r="CV60" s="41">
        <v>1595</v>
      </c>
      <c r="CW60" s="41">
        <v>1737</v>
      </c>
      <c r="CX60" s="41">
        <v>1654</v>
      </c>
      <c r="CY60" s="41">
        <v>1636</v>
      </c>
      <c r="CZ60" s="41">
        <v>1565</v>
      </c>
      <c r="DA60" s="41">
        <v>1618</v>
      </c>
      <c r="DB60" s="41">
        <v>1671</v>
      </c>
      <c r="DC60" s="41">
        <v>1654</v>
      </c>
      <c r="DD60" s="41">
        <v>1707</v>
      </c>
      <c r="DE60" s="41">
        <v>1619</v>
      </c>
      <c r="DF60" s="191" t="s">
        <v>3772</v>
      </c>
      <c r="DG60" s="192" t="s">
        <v>4</v>
      </c>
      <c r="DH60" s="193"/>
    </row>
    <row r="61" spans="1:112" ht="27" customHeight="1">
      <c r="A61" s="195" t="s">
        <v>3327</v>
      </c>
      <c r="B61" s="41" t="s">
        <v>4</v>
      </c>
      <c r="C61" s="41" t="s">
        <v>4</v>
      </c>
      <c r="D61" s="41" t="s">
        <v>4</v>
      </c>
      <c r="E61" s="41" t="s">
        <v>4</v>
      </c>
      <c r="F61" s="41" t="s">
        <v>4</v>
      </c>
      <c r="G61" s="41" t="s">
        <v>4</v>
      </c>
      <c r="H61" s="41" t="s">
        <v>4</v>
      </c>
      <c r="I61" s="41" t="s">
        <v>4</v>
      </c>
      <c r="J61" s="41" t="s">
        <v>4</v>
      </c>
      <c r="K61" s="41" t="s">
        <v>4</v>
      </c>
      <c r="L61" s="41" t="s">
        <v>4</v>
      </c>
      <c r="M61" s="41" t="s">
        <v>4</v>
      </c>
      <c r="N61" s="41" t="s">
        <v>4</v>
      </c>
      <c r="O61" s="41" t="s">
        <v>4</v>
      </c>
      <c r="P61" s="41" t="s">
        <v>4</v>
      </c>
      <c r="Q61" s="41" t="s">
        <v>4</v>
      </c>
      <c r="R61" s="41" t="s">
        <v>4</v>
      </c>
      <c r="S61" s="41" t="s">
        <v>4</v>
      </c>
      <c r="T61" s="41" t="s">
        <v>4</v>
      </c>
      <c r="U61" s="41" t="s">
        <v>4</v>
      </c>
      <c r="V61" s="41" t="s">
        <v>4</v>
      </c>
      <c r="W61" s="138" t="s">
        <v>4</v>
      </c>
      <c r="X61" s="41">
        <v>13.3</v>
      </c>
      <c r="Y61" s="41">
        <v>14.1</v>
      </c>
      <c r="Z61" s="41">
        <v>13.5</v>
      </c>
      <c r="AA61" s="41">
        <v>13.2</v>
      </c>
      <c r="AB61" s="41">
        <v>12.8</v>
      </c>
      <c r="AC61" s="41">
        <v>13.1</v>
      </c>
      <c r="AD61" s="41">
        <v>13.4</v>
      </c>
      <c r="AE61" s="41">
        <v>13.3</v>
      </c>
      <c r="AF61" s="41">
        <v>13.6</v>
      </c>
      <c r="AG61" s="41">
        <v>13.4</v>
      </c>
      <c r="AH61" s="41">
        <v>2341</v>
      </c>
      <c r="AI61" s="41">
        <v>2483</v>
      </c>
      <c r="AJ61" s="41">
        <v>2376</v>
      </c>
      <c r="AK61" s="41">
        <v>2323</v>
      </c>
      <c r="AL61" s="41">
        <v>2252</v>
      </c>
      <c r="AM61" s="41">
        <v>2305</v>
      </c>
      <c r="AN61" s="41">
        <v>2358</v>
      </c>
      <c r="AO61" s="41">
        <v>2341</v>
      </c>
      <c r="AP61" s="41">
        <v>2394</v>
      </c>
      <c r="AQ61" s="41">
        <v>2358</v>
      </c>
      <c r="AR61" s="41" t="s">
        <v>3691</v>
      </c>
      <c r="AS61" s="140" t="s">
        <v>4</v>
      </c>
      <c r="AT61" s="41">
        <v>12.5</v>
      </c>
      <c r="AU61" s="41">
        <v>13.3</v>
      </c>
      <c r="AV61" s="41">
        <v>12.5</v>
      </c>
      <c r="AW61" s="41">
        <v>12.4</v>
      </c>
      <c r="AX61" s="41">
        <v>12</v>
      </c>
      <c r="AY61" s="41">
        <v>12.3</v>
      </c>
      <c r="AZ61" s="41">
        <v>12.6</v>
      </c>
      <c r="BA61" s="41">
        <v>12.5</v>
      </c>
      <c r="BB61" s="41">
        <v>12.8</v>
      </c>
      <c r="BC61" s="41">
        <v>12.6</v>
      </c>
      <c r="BD61" s="41">
        <v>2184</v>
      </c>
      <c r="BE61" s="41">
        <v>2326</v>
      </c>
      <c r="BF61" s="41">
        <v>2184</v>
      </c>
      <c r="BG61" s="41">
        <v>2166</v>
      </c>
      <c r="BH61" s="41">
        <v>2095</v>
      </c>
      <c r="BI61" s="41">
        <v>2148</v>
      </c>
      <c r="BJ61" s="41">
        <v>2201</v>
      </c>
      <c r="BK61" s="41">
        <v>2184</v>
      </c>
      <c r="BL61" s="41">
        <v>2237</v>
      </c>
      <c r="BM61" s="41">
        <v>2201</v>
      </c>
      <c r="BN61" s="41" t="s">
        <v>3780</v>
      </c>
      <c r="BO61" s="138" t="s">
        <v>4</v>
      </c>
      <c r="BP61" s="41">
        <v>10.7</v>
      </c>
      <c r="BQ61" s="41">
        <v>11.5</v>
      </c>
      <c r="BR61" s="41">
        <v>10.9</v>
      </c>
      <c r="BS61" s="41">
        <v>10.5</v>
      </c>
      <c r="BT61" s="41">
        <v>10.1</v>
      </c>
      <c r="BU61" s="41">
        <v>10.4</v>
      </c>
      <c r="BV61" s="41">
        <v>10.7</v>
      </c>
      <c r="BW61" s="41">
        <v>10.6</v>
      </c>
      <c r="BX61" s="41">
        <v>10.9</v>
      </c>
      <c r="BY61" s="41">
        <v>10.7</v>
      </c>
      <c r="BZ61" s="41">
        <v>1851</v>
      </c>
      <c r="CA61" s="41">
        <v>1993</v>
      </c>
      <c r="CB61" s="41">
        <v>1886</v>
      </c>
      <c r="CC61" s="41">
        <v>1807</v>
      </c>
      <c r="CD61" s="41">
        <v>1736</v>
      </c>
      <c r="CE61" s="41">
        <v>1789</v>
      </c>
      <c r="CF61" s="41">
        <v>1842</v>
      </c>
      <c r="CG61" s="41">
        <v>1825</v>
      </c>
      <c r="CH61" s="41">
        <v>1878</v>
      </c>
      <c r="CI61" s="41">
        <v>1842</v>
      </c>
      <c r="CJ61" s="41" t="s">
        <v>3772</v>
      </c>
      <c r="CK61" s="138" t="s">
        <v>4</v>
      </c>
      <c r="CL61" s="41">
        <v>9.3000000000000007</v>
      </c>
      <c r="CM61" s="41">
        <v>10.1</v>
      </c>
      <c r="CN61" s="41">
        <v>9.6</v>
      </c>
      <c r="CO61" s="41">
        <v>9.5</v>
      </c>
      <c r="CP61" s="41">
        <v>9.1</v>
      </c>
      <c r="CQ61" s="41">
        <v>9.4</v>
      </c>
      <c r="CR61" s="41">
        <v>9.6999999999999993</v>
      </c>
      <c r="CS61" s="41">
        <v>9.6</v>
      </c>
      <c r="CT61" s="41">
        <v>9.9</v>
      </c>
      <c r="CU61" s="41">
        <v>9.4</v>
      </c>
      <c r="CV61" s="41">
        <v>1595</v>
      </c>
      <c r="CW61" s="41">
        <v>1737</v>
      </c>
      <c r="CX61" s="41">
        <v>1654</v>
      </c>
      <c r="CY61" s="41">
        <v>1636</v>
      </c>
      <c r="CZ61" s="41">
        <v>1565</v>
      </c>
      <c r="DA61" s="41">
        <v>1618</v>
      </c>
      <c r="DB61" s="41">
        <v>1671</v>
      </c>
      <c r="DC61" s="41">
        <v>1654</v>
      </c>
      <c r="DD61" s="41">
        <v>1707</v>
      </c>
      <c r="DE61" s="41">
        <v>1619</v>
      </c>
      <c r="DF61" s="191" t="s">
        <v>3772</v>
      </c>
      <c r="DG61" s="192" t="s">
        <v>4</v>
      </c>
      <c r="DH61" s="193"/>
    </row>
    <row r="62" spans="1:112" ht="27" customHeight="1">
      <c r="A62" s="195" t="s">
        <v>3328</v>
      </c>
      <c r="B62" s="41">
        <v>17.100000000000001</v>
      </c>
      <c r="C62" s="41">
        <v>17.899999999999999</v>
      </c>
      <c r="D62" s="41">
        <v>17.3</v>
      </c>
      <c r="E62" s="41">
        <v>16.5</v>
      </c>
      <c r="F62" s="41">
        <v>16.100000000000001</v>
      </c>
      <c r="G62" s="41">
        <v>16.399999999999999</v>
      </c>
      <c r="H62" s="41">
        <v>16.7</v>
      </c>
      <c r="I62" s="41">
        <v>16.600000000000001</v>
      </c>
      <c r="J62" s="41">
        <v>16.899999999999999</v>
      </c>
      <c r="K62" s="41">
        <v>16.7</v>
      </c>
      <c r="L62" s="41">
        <v>2988</v>
      </c>
      <c r="M62" s="41">
        <v>3130</v>
      </c>
      <c r="N62" s="41">
        <v>3023</v>
      </c>
      <c r="O62" s="41">
        <v>2881</v>
      </c>
      <c r="P62" s="41">
        <v>2810</v>
      </c>
      <c r="Q62" s="41">
        <v>2863</v>
      </c>
      <c r="R62" s="41">
        <v>2916</v>
      </c>
      <c r="S62" s="41">
        <v>2899</v>
      </c>
      <c r="T62" s="41">
        <v>2952</v>
      </c>
      <c r="U62" s="41">
        <v>2916</v>
      </c>
      <c r="V62" s="41" t="s">
        <v>3829</v>
      </c>
      <c r="W62" s="138" t="s">
        <v>3844</v>
      </c>
      <c r="X62" s="41">
        <v>13.2</v>
      </c>
      <c r="Y62" s="41">
        <v>14</v>
      </c>
      <c r="Z62" s="41">
        <v>13.4</v>
      </c>
      <c r="AA62" s="41">
        <v>13.1</v>
      </c>
      <c r="AB62" s="41">
        <v>12.7</v>
      </c>
      <c r="AC62" s="41">
        <v>13</v>
      </c>
      <c r="AD62" s="41">
        <v>13.3</v>
      </c>
      <c r="AE62" s="41">
        <v>13.2</v>
      </c>
      <c r="AF62" s="41">
        <v>13.5</v>
      </c>
      <c r="AG62" s="41">
        <v>13.3</v>
      </c>
      <c r="AH62" s="41">
        <v>2321</v>
      </c>
      <c r="AI62" s="41">
        <v>2463</v>
      </c>
      <c r="AJ62" s="41">
        <v>2356</v>
      </c>
      <c r="AK62" s="41">
        <v>2303</v>
      </c>
      <c r="AL62" s="41">
        <v>2232</v>
      </c>
      <c r="AM62" s="41">
        <v>2285</v>
      </c>
      <c r="AN62" s="41">
        <v>2338</v>
      </c>
      <c r="AO62" s="41">
        <v>2321</v>
      </c>
      <c r="AP62" s="41">
        <v>2374</v>
      </c>
      <c r="AQ62" s="41">
        <v>2338</v>
      </c>
      <c r="AR62" s="41" t="s">
        <v>3845</v>
      </c>
      <c r="AS62" s="140" t="s">
        <v>4</v>
      </c>
      <c r="AT62" s="41">
        <v>12.4</v>
      </c>
      <c r="AU62" s="41">
        <v>13.2</v>
      </c>
      <c r="AV62" s="41">
        <v>12.4</v>
      </c>
      <c r="AW62" s="41">
        <v>12.3</v>
      </c>
      <c r="AX62" s="41">
        <v>11.9</v>
      </c>
      <c r="AY62" s="41">
        <v>12.2</v>
      </c>
      <c r="AZ62" s="41">
        <v>12.5</v>
      </c>
      <c r="BA62" s="41">
        <v>12.4</v>
      </c>
      <c r="BB62" s="41">
        <v>12.7</v>
      </c>
      <c r="BC62" s="41">
        <v>12.5</v>
      </c>
      <c r="BD62" s="41">
        <v>2164</v>
      </c>
      <c r="BE62" s="41">
        <v>2306</v>
      </c>
      <c r="BF62" s="41">
        <v>2164</v>
      </c>
      <c r="BG62" s="41">
        <v>2146</v>
      </c>
      <c r="BH62" s="41">
        <v>2075</v>
      </c>
      <c r="BI62" s="41">
        <v>2128</v>
      </c>
      <c r="BJ62" s="41">
        <v>2181</v>
      </c>
      <c r="BK62" s="41">
        <v>2164</v>
      </c>
      <c r="BL62" s="41">
        <v>2217</v>
      </c>
      <c r="BM62" s="41">
        <v>2181</v>
      </c>
      <c r="BN62" s="41" t="s">
        <v>3846</v>
      </c>
      <c r="BO62" s="138" t="s">
        <v>4</v>
      </c>
      <c r="BP62" s="41">
        <v>10.6</v>
      </c>
      <c r="BQ62" s="41">
        <v>11.4</v>
      </c>
      <c r="BR62" s="41">
        <v>10.8</v>
      </c>
      <c r="BS62" s="41">
        <v>10.4</v>
      </c>
      <c r="BT62" s="41">
        <v>10</v>
      </c>
      <c r="BU62" s="41">
        <v>10.3</v>
      </c>
      <c r="BV62" s="41">
        <v>10.6</v>
      </c>
      <c r="BW62" s="41">
        <v>10.5</v>
      </c>
      <c r="BX62" s="41">
        <v>10.8</v>
      </c>
      <c r="BY62" s="41">
        <v>10.6</v>
      </c>
      <c r="BZ62" s="41">
        <v>1832</v>
      </c>
      <c r="CA62" s="41">
        <v>1974</v>
      </c>
      <c r="CB62" s="41">
        <v>1867</v>
      </c>
      <c r="CC62" s="41">
        <v>1787</v>
      </c>
      <c r="CD62" s="41">
        <v>1716</v>
      </c>
      <c r="CE62" s="41">
        <v>1769</v>
      </c>
      <c r="CF62" s="41">
        <v>1822</v>
      </c>
      <c r="CG62" s="41">
        <v>1805</v>
      </c>
      <c r="CH62" s="41">
        <v>1858</v>
      </c>
      <c r="CI62" s="41">
        <v>1822</v>
      </c>
      <c r="CJ62" s="41" t="s">
        <v>3847</v>
      </c>
      <c r="CK62" s="138" t="s">
        <v>4</v>
      </c>
      <c r="CL62" s="41">
        <v>9.1999999999999993</v>
      </c>
      <c r="CM62" s="41">
        <v>10</v>
      </c>
      <c r="CN62" s="41">
        <v>9.5</v>
      </c>
      <c r="CO62" s="41">
        <v>9.4</v>
      </c>
      <c r="CP62" s="41">
        <v>9</v>
      </c>
      <c r="CQ62" s="41">
        <v>9.3000000000000007</v>
      </c>
      <c r="CR62" s="41">
        <v>9.6</v>
      </c>
      <c r="CS62" s="41">
        <v>9.5</v>
      </c>
      <c r="CT62" s="41">
        <v>9.8000000000000007</v>
      </c>
      <c r="CU62" s="41">
        <v>9.3000000000000007</v>
      </c>
      <c r="CV62" s="41">
        <v>1576</v>
      </c>
      <c r="CW62" s="41">
        <v>1718</v>
      </c>
      <c r="CX62" s="41">
        <v>1635</v>
      </c>
      <c r="CY62" s="41">
        <v>1617</v>
      </c>
      <c r="CZ62" s="41">
        <v>1546</v>
      </c>
      <c r="DA62" s="41">
        <v>1599</v>
      </c>
      <c r="DB62" s="41">
        <v>1652</v>
      </c>
      <c r="DC62" s="41">
        <v>1635</v>
      </c>
      <c r="DD62" s="41">
        <v>1688</v>
      </c>
      <c r="DE62" s="41">
        <v>1600</v>
      </c>
      <c r="DF62" s="191" t="s">
        <v>3848</v>
      </c>
      <c r="DG62" s="192" t="s">
        <v>4</v>
      </c>
      <c r="DH62" s="193"/>
    </row>
    <row r="63" spans="1:112" ht="27" customHeight="1">
      <c r="A63" s="195" t="s">
        <v>3329</v>
      </c>
      <c r="B63" s="41" t="s">
        <v>4</v>
      </c>
      <c r="C63" s="41" t="s">
        <v>4</v>
      </c>
      <c r="D63" s="41" t="s">
        <v>4</v>
      </c>
      <c r="E63" s="41" t="s">
        <v>4</v>
      </c>
      <c r="F63" s="41" t="s">
        <v>4</v>
      </c>
      <c r="G63" s="41" t="s">
        <v>4</v>
      </c>
      <c r="H63" s="41" t="s">
        <v>4</v>
      </c>
      <c r="I63" s="41" t="s">
        <v>4</v>
      </c>
      <c r="J63" s="41" t="s">
        <v>4</v>
      </c>
      <c r="K63" s="41" t="s">
        <v>4</v>
      </c>
      <c r="L63" s="41" t="s">
        <v>4</v>
      </c>
      <c r="M63" s="41" t="s">
        <v>4</v>
      </c>
      <c r="N63" s="41" t="s">
        <v>4</v>
      </c>
      <c r="O63" s="41" t="s">
        <v>4</v>
      </c>
      <c r="P63" s="41" t="s">
        <v>4</v>
      </c>
      <c r="Q63" s="41" t="s">
        <v>4</v>
      </c>
      <c r="R63" s="41" t="s">
        <v>4</v>
      </c>
      <c r="S63" s="41" t="s">
        <v>4</v>
      </c>
      <c r="T63" s="41" t="s">
        <v>4</v>
      </c>
      <c r="U63" s="41" t="s">
        <v>4</v>
      </c>
      <c r="V63" s="41" t="s">
        <v>4</v>
      </c>
      <c r="W63" s="138" t="s">
        <v>4</v>
      </c>
      <c r="X63" s="41">
        <v>13.2</v>
      </c>
      <c r="Y63" s="41">
        <v>14</v>
      </c>
      <c r="Z63" s="41">
        <v>13.4</v>
      </c>
      <c r="AA63" s="41">
        <v>13.1</v>
      </c>
      <c r="AB63" s="41">
        <v>12.7</v>
      </c>
      <c r="AC63" s="41">
        <v>13</v>
      </c>
      <c r="AD63" s="41">
        <v>13.3</v>
      </c>
      <c r="AE63" s="41">
        <v>13.2</v>
      </c>
      <c r="AF63" s="41">
        <v>13.5</v>
      </c>
      <c r="AG63" s="41">
        <v>13.3</v>
      </c>
      <c r="AH63" s="41">
        <v>2321</v>
      </c>
      <c r="AI63" s="41">
        <v>2463</v>
      </c>
      <c r="AJ63" s="41">
        <v>2356</v>
      </c>
      <c r="AK63" s="41">
        <v>2303</v>
      </c>
      <c r="AL63" s="41">
        <v>2232</v>
      </c>
      <c r="AM63" s="41">
        <v>2285</v>
      </c>
      <c r="AN63" s="41">
        <v>2338</v>
      </c>
      <c r="AO63" s="41">
        <v>2321</v>
      </c>
      <c r="AP63" s="41">
        <v>2374</v>
      </c>
      <c r="AQ63" s="41">
        <v>2338</v>
      </c>
      <c r="AR63" s="41" t="s">
        <v>3849</v>
      </c>
      <c r="AS63" s="140" t="s">
        <v>4</v>
      </c>
      <c r="AT63" s="41">
        <v>12.4</v>
      </c>
      <c r="AU63" s="41">
        <v>13.2</v>
      </c>
      <c r="AV63" s="41">
        <v>12.4</v>
      </c>
      <c r="AW63" s="41">
        <v>12.3</v>
      </c>
      <c r="AX63" s="41">
        <v>11.9</v>
      </c>
      <c r="AY63" s="41">
        <v>12.2</v>
      </c>
      <c r="AZ63" s="41">
        <v>12.5</v>
      </c>
      <c r="BA63" s="41">
        <v>12.4</v>
      </c>
      <c r="BB63" s="41">
        <v>12.7</v>
      </c>
      <c r="BC63" s="41">
        <v>12.5</v>
      </c>
      <c r="BD63" s="41">
        <v>2164</v>
      </c>
      <c r="BE63" s="41">
        <v>2306</v>
      </c>
      <c r="BF63" s="41">
        <v>2164</v>
      </c>
      <c r="BG63" s="41">
        <v>2146</v>
      </c>
      <c r="BH63" s="41">
        <v>2075</v>
      </c>
      <c r="BI63" s="41">
        <v>2128</v>
      </c>
      <c r="BJ63" s="41">
        <v>2181</v>
      </c>
      <c r="BK63" s="41">
        <v>2164</v>
      </c>
      <c r="BL63" s="41">
        <v>2217</v>
      </c>
      <c r="BM63" s="41">
        <v>2181</v>
      </c>
      <c r="BN63" s="41" t="s">
        <v>3850</v>
      </c>
      <c r="BO63" s="138" t="s">
        <v>4</v>
      </c>
      <c r="BP63" s="41">
        <v>10.6</v>
      </c>
      <c r="BQ63" s="41">
        <v>11.4</v>
      </c>
      <c r="BR63" s="41">
        <v>10.8</v>
      </c>
      <c r="BS63" s="41">
        <v>10.4</v>
      </c>
      <c r="BT63" s="41">
        <v>10</v>
      </c>
      <c r="BU63" s="41">
        <v>10.3</v>
      </c>
      <c r="BV63" s="41">
        <v>10.6</v>
      </c>
      <c r="BW63" s="41">
        <v>10.5</v>
      </c>
      <c r="BX63" s="41">
        <v>10.8</v>
      </c>
      <c r="BY63" s="41">
        <v>10.6</v>
      </c>
      <c r="BZ63" s="41">
        <v>1832</v>
      </c>
      <c r="CA63" s="41">
        <v>1974</v>
      </c>
      <c r="CB63" s="41">
        <v>1867</v>
      </c>
      <c r="CC63" s="41">
        <v>1787</v>
      </c>
      <c r="CD63" s="41">
        <v>1716</v>
      </c>
      <c r="CE63" s="41">
        <v>1769</v>
      </c>
      <c r="CF63" s="41">
        <v>1822</v>
      </c>
      <c r="CG63" s="41">
        <v>1805</v>
      </c>
      <c r="CH63" s="41">
        <v>1858</v>
      </c>
      <c r="CI63" s="41">
        <v>1822</v>
      </c>
      <c r="CJ63" s="41" t="s">
        <v>3851</v>
      </c>
      <c r="CK63" s="138" t="s">
        <v>4</v>
      </c>
      <c r="CL63" s="41">
        <v>9.1999999999999993</v>
      </c>
      <c r="CM63" s="41">
        <v>10</v>
      </c>
      <c r="CN63" s="41">
        <v>9.5</v>
      </c>
      <c r="CO63" s="41">
        <v>9.4</v>
      </c>
      <c r="CP63" s="41">
        <v>9</v>
      </c>
      <c r="CQ63" s="41">
        <v>9.3000000000000007</v>
      </c>
      <c r="CR63" s="41">
        <v>9.6</v>
      </c>
      <c r="CS63" s="41">
        <v>9.5</v>
      </c>
      <c r="CT63" s="41">
        <v>9.8000000000000007</v>
      </c>
      <c r="CU63" s="41">
        <v>9.3000000000000007</v>
      </c>
      <c r="CV63" s="41">
        <v>1576</v>
      </c>
      <c r="CW63" s="41">
        <v>1718</v>
      </c>
      <c r="CX63" s="41">
        <v>1635</v>
      </c>
      <c r="CY63" s="41">
        <v>1617</v>
      </c>
      <c r="CZ63" s="41">
        <v>1546</v>
      </c>
      <c r="DA63" s="41">
        <v>1599</v>
      </c>
      <c r="DB63" s="41">
        <v>1652</v>
      </c>
      <c r="DC63" s="41">
        <v>1635</v>
      </c>
      <c r="DD63" s="41">
        <v>1688</v>
      </c>
      <c r="DE63" s="41">
        <v>1600</v>
      </c>
      <c r="DF63" s="191" t="s">
        <v>3852</v>
      </c>
      <c r="DG63" s="192" t="s">
        <v>4</v>
      </c>
      <c r="DH63" s="193"/>
    </row>
    <row r="64" spans="1:112" ht="27" customHeight="1">
      <c r="A64" s="195" t="s">
        <v>3330</v>
      </c>
      <c r="B64" s="41" t="s">
        <v>4</v>
      </c>
      <c r="C64" s="41" t="s">
        <v>4</v>
      </c>
      <c r="D64" s="41" t="s">
        <v>4</v>
      </c>
      <c r="E64" s="41" t="s">
        <v>4</v>
      </c>
      <c r="F64" s="41" t="s">
        <v>4</v>
      </c>
      <c r="G64" s="41" t="s">
        <v>4</v>
      </c>
      <c r="H64" s="41" t="s">
        <v>4</v>
      </c>
      <c r="I64" s="41" t="s">
        <v>4</v>
      </c>
      <c r="J64" s="41" t="s">
        <v>4</v>
      </c>
      <c r="K64" s="41" t="s">
        <v>4</v>
      </c>
      <c r="L64" s="41" t="s">
        <v>4</v>
      </c>
      <c r="M64" s="41" t="s">
        <v>4</v>
      </c>
      <c r="N64" s="41" t="s">
        <v>4</v>
      </c>
      <c r="O64" s="41" t="s">
        <v>4</v>
      </c>
      <c r="P64" s="41" t="s">
        <v>4</v>
      </c>
      <c r="Q64" s="41" t="s">
        <v>4</v>
      </c>
      <c r="R64" s="41" t="s">
        <v>4</v>
      </c>
      <c r="S64" s="41" t="s">
        <v>4</v>
      </c>
      <c r="T64" s="41" t="s">
        <v>4</v>
      </c>
      <c r="U64" s="41" t="s">
        <v>4</v>
      </c>
      <c r="V64" s="41" t="s">
        <v>4</v>
      </c>
      <c r="W64" s="138" t="s">
        <v>4</v>
      </c>
      <c r="X64" s="41">
        <v>13.2</v>
      </c>
      <c r="Y64" s="41">
        <v>14</v>
      </c>
      <c r="Z64" s="41">
        <v>13.4</v>
      </c>
      <c r="AA64" s="41">
        <v>13.1</v>
      </c>
      <c r="AB64" s="41">
        <v>12.7</v>
      </c>
      <c r="AC64" s="41">
        <v>13</v>
      </c>
      <c r="AD64" s="41">
        <v>13.3</v>
      </c>
      <c r="AE64" s="41">
        <v>13.2</v>
      </c>
      <c r="AF64" s="41">
        <v>13.5</v>
      </c>
      <c r="AG64" s="41">
        <v>13.3</v>
      </c>
      <c r="AH64" s="41">
        <v>2321</v>
      </c>
      <c r="AI64" s="41">
        <v>2463</v>
      </c>
      <c r="AJ64" s="41">
        <v>2356</v>
      </c>
      <c r="AK64" s="41">
        <v>2303</v>
      </c>
      <c r="AL64" s="41">
        <v>2232</v>
      </c>
      <c r="AM64" s="41">
        <v>2285</v>
      </c>
      <c r="AN64" s="41">
        <v>2338</v>
      </c>
      <c r="AO64" s="41">
        <v>2321</v>
      </c>
      <c r="AP64" s="41">
        <v>2374</v>
      </c>
      <c r="AQ64" s="41">
        <v>2338</v>
      </c>
      <c r="AR64" s="41" t="s">
        <v>3845</v>
      </c>
      <c r="AS64" s="140" t="s">
        <v>4</v>
      </c>
      <c r="AT64" s="41">
        <v>12.4</v>
      </c>
      <c r="AU64" s="41">
        <v>13.2</v>
      </c>
      <c r="AV64" s="41">
        <v>12.4</v>
      </c>
      <c r="AW64" s="41">
        <v>12.3</v>
      </c>
      <c r="AX64" s="41">
        <v>11.9</v>
      </c>
      <c r="AY64" s="41">
        <v>12.2</v>
      </c>
      <c r="AZ64" s="41">
        <v>12.5</v>
      </c>
      <c r="BA64" s="41">
        <v>12.4</v>
      </c>
      <c r="BB64" s="41">
        <v>12.7</v>
      </c>
      <c r="BC64" s="41">
        <v>12.5</v>
      </c>
      <c r="BD64" s="41">
        <v>2164</v>
      </c>
      <c r="BE64" s="41">
        <v>2306</v>
      </c>
      <c r="BF64" s="41">
        <v>2164</v>
      </c>
      <c r="BG64" s="41">
        <v>2146</v>
      </c>
      <c r="BH64" s="41">
        <v>2075</v>
      </c>
      <c r="BI64" s="41">
        <v>2128</v>
      </c>
      <c r="BJ64" s="41">
        <v>2181</v>
      </c>
      <c r="BK64" s="41">
        <v>2164</v>
      </c>
      <c r="BL64" s="41">
        <v>2217</v>
      </c>
      <c r="BM64" s="41">
        <v>2181</v>
      </c>
      <c r="BN64" s="41" t="s">
        <v>3846</v>
      </c>
      <c r="BO64" s="138" t="s">
        <v>4</v>
      </c>
      <c r="BP64" s="41">
        <v>10.6</v>
      </c>
      <c r="BQ64" s="41">
        <v>11.4</v>
      </c>
      <c r="BR64" s="41">
        <v>10.8</v>
      </c>
      <c r="BS64" s="41">
        <v>10.4</v>
      </c>
      <c r="BT64" s="41">
        <v>10</v>
      </c>
      <c r="BU64" s="41">
        <v>10.3</v>
      </c>
      <c r="BV64" s="41">
        <v>10.6</v>
      </c>
      <c r="BW64" s="41">
        <v>10.5</v>
      </c>
      <c r="BX64" s="41">
        <v>10.8</v>
      </c>
      <c r="BY64" s="41">
        <v>10.6</v>
      </c>
      <c r="BZ64" s="41">
        <v>1832</v>
      </c>
      <c r="CA64" s="41">
        <v>1974</v>
      </c>
      <c r="CB64" s="41">
        <v>1867</v>
      </c>
      <c r="CC64" s="41">
        <v>1787</v>
      </c>
      <c r="CD64" s="41">
        <v>1716</v>
      </c>
      <c r="CE64" s="41">
        <v>1769</v>
      </c>
      <c r="CF64" s="41">
        <v>1822</v>
      </c>
      <c r="CG64" s="41">
        <v>1805</v>
      </c>
      <c r="CH64" s="41">
        <v>1858</v>
      </c>
      <c r="CI64" s="41">
        <v>1822</v>
      </c>
      <c r="CJ64" s="41" t="s">
        <v>3847</v>
      </c>
      <c r="CK64" s="138" t="s">
        <v>4</v>
      </c>
      <c r="CL64" s="41">
        <v>9.1999999999999993</v>
      </c>
      <c r="CM64" s="41">
        <v>10</v>
      </c>
      <c r="CN64" s="41">
        <v>9.5</v>
      </c>
      <c r="CO64" s="41">
        <v>9.4</v>
      </c>
      <c r="CP64" s="41">
        <v>9</v>
      </c>
      <c r="CQ64" s="41">
        <v>9.3000000000000007</v>
      </c>
      <c r="CR64" s="41">
        <v>9.6</v>
      </c>
      <c r="CS64" s="41">
        <v>9.5</v>
      </c>
      <c r="CT64" s="41">
        <v>9.8000000000000007</v>
      </c>
      <c r="CU64" s="41">
        <v>9.3000000000000007</v>
      </c>
      <c r="CV64" s="41">
        <v>1576</v>
      </c>
      <c r="CW64" s="41">
        <v>1718</v>
      </c>
      <c r="CX64" s="41">
        <v>1635</v>
      </c>
      <c r="CY64" s="41">
        <v>1617</v>
      </c>
      <c r="CZ64" s="41">
        <v>1546</v>
      </c>
      <c r="DA64" s="41">
        <v>1599</v>
      </c>
      <c r="DB64" s="41">
        <v>1652</v>
      </c>
      <c r="DC64" s="41">
        <v>1635</v>
      </c>
      <c r="DD64" s="41">
        <v>1688</v>
      </c>
      <c r="DE64" s="41">
        <v>1600</v>
      </c>
      <c r="DF64" s="191" t="s">
        <v>3848</v>
      </c>
      <c r="DG64" s="192" t="s">
        <v>4</v>
      </c>
      <c r="DH64" s="193"/>
    </row>
    <row r="65" spans="1:112" ht="27" customHeight="1">
      <c r="A65" s="195" t="s">
        <v>3331</v>
      </c>
      <c r="B65" s="41" t="s">
        <v>4</v>
      </c>
      <c r="C65" s="41" t="s">
        <v>4</v>
      </c>
      <c r="D65" s="41" t="s">
        <v>4</v>
      </c>
      <c r="E65" s="41" t="s">
        <v>4</v>
      </c>
      <c r="F65" s="41" t="s">
        <v>4</v>
      </c>
      <c r="G65" s="41" t="s">
        <v>4</v>
      </c>
      <c r="H65" s="41" t="s">
        <v>4</v>
      </c>
      <c r="I65" s="41" t="s">
        <v>4</v>
      </c>
      <c r="J65" s="41" t="s">
        <v>4</v>
      </c>
      <c r="K65" s="41" t="s">
        <v>4</v>
      </c>
      <c r="L65" s="41" t="s">
        <v>4</v>
      </c>
      <c r="M65" s="41" t="s">
        <v>4</v>
      </c>
      <c r="N65" s="41" t="s">
        <v>4</v>
      </c>
      <c r="O65" s="41" t="s">
        <v>4</v>
      </c>
      <c r="P65" s="41" t="s">
        <v>4</v>
      </c>
      <c r="Q65" s="41" t="s">
        <v>4</v>
      </c>
      <c r="R65" s="41" t="s">
        <v>4</v>
      </c>
      <c r="S65" s="41" t="s">
        <v>4</v>
      </c>
      <c r="T65" s="41" t="s">
        <v>4</v>
      </c>
      <c r="U65" s="41" t="s">
        <v>4</v>
      </c>
      <c r="V65" s="41" t="s">
        <v>4</v>
      </c>
      <c r="W65" s="138" t="s">
        <v>4</v>
      </c>
      <c r="X65" s="41">
        <v>13.2</v>
      </c>
      <c r="Y65" s="41">
        <v>14</v>
      </c>
      <c r="Z65" s="41">
        <v>13.4</v>
      </c>
      <c r="AA65" s="41">
        <v>13.1</v>
      </c>
      <c r="AB65" s="41">
        <v>12.7</v>
      </c>
      <c r="AC65" s="41">
        <v>13</v>
      </c>
      <c r="AD65" s="41">
        <v>13.3</v>
      </c>
      <c r="AE65" s="41">
        <v>13.2</v>
      </c>
      <c r="AF65" s="41">
        <v>13.5</v>
      </c>
      <c r="AG65" s="41">
        <v>13.3</v>
      </c>
      <c r="AH65" s="41">
        <v>2321</v>
      </c>
      <c r="AI65" s="41">
        <v>2463</v>
      </c>
      <c r="AJ65" s="41">
        <v>2356</v>
      </c>
      <c r="AK65" s="41">
        <v>2303</v>
      </c>
      <c r="AL65" s="41">
        <v>2232</v>
      </c>
      <c r="AM65" s="41">
        <v>2285</v>
      </c>
      <c r="AN65" s="41">
        <v>2338</v>
      </c>
      <c r="AO65" s="41">
        <v>2321</v>
      </c>
      <c r="AP65" s="41">
        <v>2374</v>
      </c>
      <c r="AQ65" s="41">
        <v>2338</v>
      </c>
      <c r="AR65" s="41" t="s">
        <v>3845</v>
      </c>
      <c r="AS65" s="140" t="s">
        <v>4</v>
      </c>
      <c r="AT65" s="41">
        <v>12.4</v>
      </c>
      <c r="AU65" s="41">
        <v>13.2</v>
      </c>
      <c r="AV65" s="41">
        <v>12.4</v>
      </c>
      <c r="AW65" s="41">
        <v>12.3</v>
      </c>
      <c r="AX65" s="41">
        <v>11.9</v>
      </c>
      <c r="AY65" s="41">
        <v>12.2</v>
      </c>
      <c r="AZ65" s="41">
        <v>12.5</v>
      </c>
      <c r="BA65" s="41">
        <v>12.4</v>
      </c>
      <c r="BB65" s="41">
        <v>12.7</v>
      </c>
      <c r="BC65" s="41">
        <v>12.5</v>
      </c>
      <c r="BD65" s="41">
        <v>2164</v>
      </c>
      <c r="BE65" s="41">
        <v>2306</v>
      </c>
      <c r="BF65" s="41">
        <v>2164</v>
      </c>
      <c r="BG65" s="41">
        <v>2146</v>
      </c>
      <c r="BH65" s="41">
        <v>2075</v>
      </c>
      <c r="BI65" s="41">
        <v>2128</v>
      </c>
      <c r="BJ65" s="41">
        <v>2181</v>
      </c>
      <c r="BK65" s="41">
        <v>2164</v>
      </c>
      <c r="BL65" s="41">
        <v>2217</v>
      </c>
      <c r="BM65" s="41">
        <v>2181</v>
      </c>
      <c r="BN65" s="41" t="s">
        <v>3846</v>
      </c>
      <c r="BO65" s="138" t="s">
        <v>4</v>
      </c>
      <c r="BP65" s="41">
        <v>10.6</v>
      </c>
      <c r="BQ65" s="41">
        <v>11.4</v>
      </c>
      <c r="BR65" s="41">
        <v>10.8</v>
      </c>
      <c r="BS65" s="41">
        <v>10.4</v>
      </c>
      <c r="BT65" s="41">
        <v>10</v>
      </c>
      <c r="BU65" s="41">
        <v>10.3</v>
      </c>
      <c r="BV65" s="41">
        <v>10.6</v>
      </c>
      <c r="BW65" s="41">
        <v>10.5</v>
      </c>
      <c r="BX65" s="41">
        <v>10.8</v>
      </c>
      <c r="BY65" s="41">
        <v>10.6</v>
      </c>
      <c r="BZ65" s="41">
        <v>1832</v>
      </c>
      <c r="CA65" s="41">
        <v>1974</v>
      </c>
      <c r="CB65" s="41">
        <v>1867</v>
      </c>
      <c r="CC65" s="41">
        <v>1787</v>
      </c>
      <c r="CD65" s="41">
        <v>1716</v>
      </c>
      <c r="CE65" s="41">
        <v>1769</v>
      </c>
      <c r="CF65" s="41">
        <v>1822</v>
      </c>
      <c r="CG65" s="41">
        <v>1805</v>
      </c>
      <c r="CH65" s="41">
        <v>1858</v>
      </c>
      <c r="CI65" s="41">
        <v>1822</v>
      </c>
      <c r="CJ65" s="41" t="s">
        <v>3847</v>
      </c>
      <c r="CK65" s="138" t="s">
        <v>4</v>
      </c>
      <c r="CL65" s="41">
        <v>9.1999999999999993</v>
      </c>
      <c r="CM65" s="41">
        <v>10</v>
      </c>
      <c r="CN65" s="41">
        <v>9.5</v>
      </c>
      <c r="CO65" s="41">
        <v>9.4</v>
      </c>
      <c r="CP65" s="41">
        <v>9</v>
      </c>
      <c r="CQ65" s="41">
        <v>9.3000000000000007</v>
      </c>
      <c r="CR65" s="41">
        <v>9.6</v>
      </c>
      <c r="CS65" s="41">
        <v>9.5</v>
      </c>
      <c r="CT65" s="41">
        <v>9.8000000000000007</v>
      </c>
      <c r="CU65" s="41">
        <v>9.3000000000000007</v>
      </c>
      <c r="CV65" s="41">
        <v>1576</v>
      </c>
      <c r="CW65" s="41">
        <v>1718</v>
      </c>
      <c r="CX65" s="41">
        <v>1635</v>
      </c>
      <c r="CY65" s="41">
        <v>1617</v>
      </c>
      <c r="CZ65" s="41">
        <v>1546</v>
      </c>
      <c r="DA65" s="41">
        <v>1599</v>
      </c>
      <c r="DB65" s="41">
        <v>1652</v>
      </c>
      <c r="DC65" s="41">
        <v>1635</v>
      </c>
      <c r="DD65" s="41">
        <v>1688</v>
      </c>
      <c r="DE65" s="41">
        <v>1600</v>
      </c>
      <c r="DF65" s="191" t="s">
        <v>3848</v>
      </c>
      <c r="DG65" s="192" t="s">
        <v>4</v>
      </c>
      <c r="DH65" s="193"/>
    </row>
    <row r="66" spans="1:112" ht="27" customHeight="1">
      <c r="A66" s="195" t="s">
        <v>3332</v>
      </c>
      <c r="B66" s="41" t="s">
        <v>4</v>
      </c>
      <c r="C66" s="41" t="s">
        <v>4</v>
      </c>
      <c r="D66" s="41" t="s">
        <v>4</v>
      </c>
      <c r="E66" s="41" t="s">
        <v>4</v>
      </c>
      <c r="F66" s="41" t="s">
        <v>4</v>
      </c>
      <c r="G66" s="41" t="s">
        <v>4</v>
      </c>
      <c r="H66" s="41" t="s">
        <v>4</v>
      </c>
      <c r="I66" s="41" t="s">
        <v>4</v>
      </c>
      <c r="J66" s="41" t="s">
        <v>4</v>
      </c>
      <c r="K66" s="41" t="s">
        <v>4</v>
      </c>
      <c r="L66" s="41" t="s">
        <v>4</v>
      </c>
      <c r="M66" s="41" t="s">
        <v>4</v>
      </c>
      <c r="N66" s="41" t="s">
        <v>4</v>
      </c>
      <c r="O66" s="41" t="s">
        <v>4</v>
      </c>
      <c r="P66" s="41" t="s">
        <v>4</v>
      </c>
      <c r="Q66" s="41" t="s">
        <v>4</v>
      </c>
      <c r="R66" s="41" t="s">
        <v>4</v>
      </c>
      <c r="S66" s="41" t="s">
        <v>4</v>
      </c>
      <c r="T66" s="41" t="s">
        <v>4</v>
      </c>
      <c r="U66" s="41" t="s">
        <v>4</v>
      </c>
      <c r="V66" s="41" t="s">
        <v>4</v>
      </c>
      <c r="W66" s="138" t="s">
        <v>4</v>
      </c>
      <c r="X66" s="41">
        <v>13.2</v>
      </c>
      <c r="Y66" s="41">
        <v>14</v>
      </c>
      <c r="Z66" s="41">
        <v>13.4</v>
      </c>
      <c r="AA66" s="41">
        <v>13.1</v>
      </c>
      <c r="AB66" s="41">
        <v>12.7</v>
      </c>
      <c r="AC66" s="41">
        <v>13</v>
      </c>
      <c r="AD66" s="41">
        <v>13.3</v>
      </c>
      <c r="AE66" s="41">
        <v>13.2</v>
      </c>
      <c r="AF66" s="41">
        <v>13.5</v>
      </c>
      <c r="AG66" s="41">
        <v>13.3</v>
      </c>
      <c r="AH66" s="41">
        <v>2321</v>
      </c>
      <c r="AI66" s="41">
        <v>2463</v>
      </c>
      <c r="AJ66" s="41">
        <v>2356</v>
      </c>
      <c r="AK66" s="41">
        <v>2303</v>
      </c>
      <c r="AL66" s="41">
        <v>2232</v>
      </c>
      <c r="AM66" s="41">
        <v>2285</v>
      </c>
      <c r="AN66" s="41">
        <v>2338</v>
      </c>
      <c r="AO66" s="41">
        <v>2321</v>
      </c>
      <c r="AP66" s="41">
        <v>2374</v>
      </c>
      <c r="AQ66" s="41">
        <v>2338</v>
      </c>
      <c r="AR66" s="41" t="s">
        <v>3845</v>
      </c>
      <c r="AS66" s="140" t="s">
        <v>4</v>
      </c>
      <c r="AT66" s="41">
        <v>12.4</v>
      </c>
      <c r="AU66" s="41">
        <v>13.2</v>
      </c>
      <c r="AV66" s="41">
        <v>12.4</v>
      </c>
      <c r="AW66" s="41">
        <v>12.3</v>
      </c>
      <c r="AX66" s="41">
        <v>11.9</v>
      </c>
      <c r="AY66" s="41">
        <v>12.2</v>
      </c>
      <c r="AZ66" s="41">
        <v>12.5</v>
      </c>
      <c r="BA66" s="41">
        <v>12.4</v>
      </c>
      <c r="BB66" s="41">
        <v>12.7</v>
      </c>
      <c r="BC66" s="41">
        <v>12.5</v>
      </c>
      <c r="BD66" s="41">
        <v>2164</v>
      </c>
      <c r="BE66" s="41">
        <v>2306</v>
      </c>
      <c r="BF66" s="41">
        <v>2164</v>
      </c>
      <c r="BG66" s="41">
        <v>2146</v>
      </c>
      <c r="BH66" s="41">
        <v>2075</v>
      </c>
      <c r="BI66" s="41">
        <v>2128</v>
      </c>
      <c r="BJ66" s="41">
        <v>2181</v>
      </c>
      <c r="BK66" s="41">
        <v>2164</v>
      </c>
      <c r="BL66" s="41">
        <v>2217</v>
      </c>
      <c r="BM66" s="41">
        <v>2181</v>
      </c>
      <c r="BN66" s="41" t="s">
        <v>3846</v>
      </c>
      <c r="BO66" s="138" t="s">
        <v>4</v>
      </c>
      <c r="BP66" s="41">
        <v>10.6</v>
      </c>
      <c r="BQ66" s="41">
        <v>11.4</v>
      </c>
      <c r="BR66" s="41">
        <v>10.8</v>
      </c>
      <c r="BS66" s="41">
        <v>10.4</v>
      </c>
      <c r="BT66" s="41">
        <v>10</v>
      </c>
      <c r="BU66" s="41">
        <v>10.3</v>
      </c>
      <c r="BV66" s="41">
        <v>10.6</v>
      </c>
      <c r="BW66" s="41">
        <v>10.5</v>
      </c>
      <c r="BX66" s="41">
        <v>10.8</v>
      </c>
      <c r="BY66" s="41">
        <v>10.6</v>
      </c>
      <c r="BZ66" s="41">
        <v>1832</v>
      </c>
      <c r="CA66" s="41">
        <v>1974</v>
      </c>
      <c r="CB66" s="41">
        <v>1867</v>
      </c>
      <c r="CC66" s="41">
        <v>1787</v>
      </c>
      <c r="CD66" s="41">
        <v>1716</v>
      </c>
      <c r="CE66" s="41">
        <v>1769</v>
      </c>
      <c r="CF66" s="41">
        <v>1822</v>
      </c>
      <c r="CG66" s="41">
        <v>1805</v>
      </c>
      <c r="CH66" s="41">
        <v>1858</v>
      </c>
      <c r="CI66" s="41">
        <v>1822</v>
      </c>
      <c r="CJ66" s="41" t="s">
        <v>3847</v>
      </c>
      <c r="CK66" s="138" t="s">
        <v>4</v>
      </c>
      <c r="CL66" s="41">
        <v>9.1999999999999993</v>
      </c>
      <c r="CM66" s="41">
        <v>10</v>
      </c>
      <c r="CN66" s="41">
        <v>9.5</v>
      </c>
      <c r="CO66" s="41">
        <v>9.4</v>
      </c>
      <c r="CP66" s="41">
        <v>9</v>
      </c>
      <c r="CQ66" s="41">
        <v>9.3000000000000007</v>
      </c>
      <c r="CR66" s="41">
        <v>9.6</v>
      </c>
      <c r="CS66" s="41">
        <v>9.5</v>
      </c>
      <c r="CT66" s="41">
        <v>9.8000000000000007</v>
      </c>
      <c r="CU66" s="41">
        <v>9.3000000000000007</v>
      </c>
      <c r="CV66" s="41">
        <v>1576</v>
      </c>
      <c r="CW66" s="41">
        <v>1718</v>
      </c>
      <c r="CX66" s="41">
        <v>1635</v>
      </c>
      <c r="CY66" s="41">
        <v>1617</v>
      </c>
      <c r="CZ66" s="41">
        <v>1546</v>
      </c>
      <c r="DA66" s="41">
        <v>1599</v>
      </c>
      <c r="DB66" s="41">
        <v>1652</v>
      </c>
      <c r="DC66" s="41">
        <v>1635</v>
      </c>
      <c r="DD66" s="41">
        <v>1688</v>
      </c>
      <c r="DE66" s="41">
        <v>1600</v>
      </c>
      <c r="DF66" s="191" t="s">
        <v>3848</v>
      </c>
      <c r="DG66" s="192" t="s">
        <v>4</v>
      </c>
      <c r="DH66" s="193"/>
    </row>
    <row r="67" spans="1:112" ht="27" customHeight="1">
      <c r="A67" s="195" t="s">
        <v>3333</v>
      </c>
      <c r="B67" s="41" t="s">
        <v>4</v>
      </c>
      <c r="C67" s="41" t="s">
        <v>4</v>
      </c>
      <c r="D67" s="41" t="s">
        <v>4</v>
      </c>
      <c r="E67" s="41" t="s">
        <v>4</v>
      </c>
      <c r="F67" s="41" t="s">
        <v>4</v>
      </c>
      <c r="G67" s="41" t="s">
        <v>4</v>
      </c>
      <c r="H67" s="41" t="s">
        <v>4</v>
      </c>
      <c r="I67" s="41" t="s">
        <v>4</v>
      </c>
      <c r="J67" s="41" t="s">
        <v>4</v>
      </c>
      <c r="K67" s="41" t="s">
        <v>4</v>
      </c>
      <c r="L67" s="41" t="s">
        <v>4</v>
      </c>
      <c r="M67" s="41" t="s">
        <v>4</v>
      </c>
      <c r="N67" s="41" t="s">
        <v>4</v>
      </c>
      <c r="O67" s="41" t="s">
        <v>4</v>
      </c>
      <c r="P67" s="41" t="s">
        <v>4</v>
      </c>
      <c r="Q67" s="41" t="s">
        <v>4</v>
      </c>
      <c r="R67" s="41" t="s">
        <v>4</v>
      </c>
      <c r="S67" s="41" t="s">
        <v>4</v>
      </c>
      <c r="T67" s="41" t="s">
        <v>4</v>
      </c>
      <c r="U67" s="41" t="s">
        <v>4</v>
      </c>
      <c r="V67" s="41" t="s">
        <v>4</v>
      </c>
      <c r="W67" s="138" t="s">
        <v>4</v>
      </c>
      <c r="X67" s="41">
        <v>13.2</v>
      </c>
      <c r="Y67" s="41">
        <v>14</v>
      </c>
      <c r="Z67" s="41">
        <v>13.4</v>
      </c>
      <c r="AA67" s="41">
        <v>13.1</v>
      </c>
      <c r="AB67" s="41">
        <v>12.7</v>
      </c>
      <c r="AC67" s="41">
        <v>13</v>
      </c>
      <c r="AD67" s="41">
        <v>13.3</v>
      </c>
      <c r="AE67" s="41">
        <v>13.2</v>
      </c>
      <c r="AF67" s="41">
        <v>13.5</v>
      </c>
      <c r="AG67" s="41">
        <v>13.3</v>
      </c>
      <c r="AH67" s="41">
        <v>2321</v>
      </c>
      <c r="AI67" s="41">
        <v>2463</v>
      </c>
      <c r="AJ67" s="41">
        <v>2356</v>
      </c>
      <c r="AK67" s="41">
        <v>2303</v>
      </c>
      <c r="AL67" s="41">
        <v>2232</v>
      </c>
      <c r="AM67" s="41">
        <v>2285</v>
      </c>
      <c r="AN67" s="41">
        <v>2338</v>
      </c>
      <c r="AO67" s="41">
        <v>2321</v>
      </c>
      <c r="AP67" s="41">
        <v>2374</v>
      </c>
      <c r="AQ67" s="41">
        <v>2338</v>
      </c>
      <c r="AR67" s="41" t="s">
        <v>3845</v>
      </c>
      <c r="AS67" s="140" t="s">
        <v>4</v>
      </c>
      <c r="AT67" s="41">
        <v>12.4</v>
      </c>
      <c r="AU67" s="41">
        <v>13.2</v>
      </c>
      <c r="AV67" s="41">
        <v>12.4</v>
      </c>
      <c r="AW67" s="41">
        <v>12.3</v>
      </c>
      <c r="AX67" s="41">
        <v>11.9</v>
      </c>
      <c r="AY67" s="41">
        <v>12.2</v>
      </c>
      <c r="AZ67" s="41">
        <v>12.5</v>
      </c>
      <c r="BA67" s="41">
        <v>12.4</v>
      </c>
      <c r="BB67" s="41">
        <v>12.7</v>
      </c>
      <c r="BC67" s="41">
        <v>12.5</v>
      </c>
      <c r="BD67" s="41">
        <v>2164</v>
      </c>
      <c r="BE67" s="41">
        <v>2306</v>
      </c>
      <c r="BF67" s="41">
        <v>2164</v>
      </c>
      <c r="BG67" s="41">
        <v>2146</v>
      </c>
      <c r="BH67" s="41">
        <v>2075</v>
      </c>
      <c r="BI67" s="41">
        <v>2128</v>
      </c>
      <c r="BJ67" s="41">
        <v>2181</v>
      </c>
      <c r="BK67" s="41">
        <v>2164</v>
      </c>
      <c r="BL67" s="41">
        <v>2217</v>
      </c>
      <c r="BM67" s="41">
        <v>2181</v>
      </c>
      <c r="BN67" s="41" t="s">
        <v>3846</v>
      </c>
      <c r="BO67" s="138" t="s">
        <v>4</v>
      </c>
      <c r="BP67" s="41">
        <v>10.6</v>
      </c>
      <c r="BQ67" s="41">
        <v>11.4</v>
      </c>
      <c r="BR67" s="41">
        <v>10.8</v>
      </c>
      <c r="BS67" s="41">
        <v>10.4</v>
      </c>
      <c r="BT67" s="41">
        <v>10</v>
      </c>
      <c r="BU67" s="41">
        <v>10.3</v>
      </c>
      <c r="BV67" s="41">
        <v>10.6</v>
      </c>
      <c r="BW67" s="41">
        <v>10.5</v>
      </c>
      <c r="BX67" s="41">
        <v>10.8</v>
      </c>
      <c r="BY67" s="41">
        <v>10.6</v>
      </c>
      <c r="BZ67" s="41">
        <v>1832</v>
      </c>
      <c r="CA67" s="41">
        <v>1974</v>
      </c>
      <c r="CB67" s="41">
        <v>1867</v>
      </c>
      <c r="CC67" s="41">
        <v>1787</v>
      </c>
      <c r="CD67" s="41">
        <v>1716</v>
      </c>
      <c r="CE67" s="41">
        <v>1769</v>
      </c>
      <c r="CF67" s="41">
        <v>1822</v>
      </c>
      <c r="CG67" s="41">
        <v>1805</v>
      </c>
      <c r="CH67" s="41">
        <v>1858</v>
      </c>
      <c r="CI67" s="41">
        <v>1822</v>
      </c>
      <c r="CJ67" s="41" t="s">
        <v>3847</v>
      </c>
      <c r="CK67" s="138" t="s">
        <v>4</v>
      </c>
      <c r="CL67" s="41">
        <v>9.1999999999999993</v>
      </c>
      <c r="CM67" s="41">
        <v>10</v>
      </c>
      <c r="CN67" s="41">
        <v>9.5</v>
      </c>
      <c r="CO67" s="41">
        <v>9.4</v>
      </c>
      <c r="CP67" s="41">
        <v>9</v>
      </c>
      <c r="CQ67" s="41">
        <v>9.3000000000000007</v>
      </c>
      <c r="CR67" s="41">
        <v>9.6</v>
      </c>
      <c r="CS67" s="41">
        <v>9.5</v>
      </c>
      <c r="CT67" s="41">
        <v>9.8000000000000007</v>
      </c>
      <c r="CU67" s="41">
        <v>9.3000000000000007</v>
      </c>
      <c r="CV67" s="41">
        <v>1576</v>
      </c>
      <c r="CW67" s="41">
        <v>1718</v>
      </c>
      <c r="CX67" s="41">
        <v>1635</v>
      </c>
      <c r="CY67" s="41">
        <v>1617</v>
      </c>
      <c r="CZ67" s="41">
        <v>1546</v>
      </c>
      <c r="DA67" s="41">
        <v>1599</v>
      </c>
      <c r="DB67" s="41">
        <v>1652</v>
      </c>
      <c r="DC67" s="41">
        <v>1635</v>
      </c>
      <c r="DD67" s="41">
        <v>1688</v>
      </c>
      <c r="DE67" s="41">
        <v>1600</v>
      </c>
      <c r="DF67" s="191" t="s">
        <v>3848</v>
      </c>
      <c r="DG67" s="192" t="s">
        <v>4</v>
      </c>
      <c r="DH67" s="193"/>
    </row>
    <row r="68" spans="1:112" ht="27" customHeight="1">
      <c r="A68" s="195" t="s">
        <v>3334</v>
      </c>
      <c r="B68" s="41" t="s">
        <v>4</v>
      </c>
      <c r="C68" s="41" t="s">
        <v>4</v>
      </c>
      <c r="D68" s="41" t="s">
        <v>4</v>
      </c>
      <c r="E68" s="41" t="s">
        <v>4</v>
      </c>
      <c r="F68" s="41" t="s">
        <v>4</v>
      </c>
      <c r="G68" s="41" t="s">
        <v>4</v>
      </c>
      <c r="H68" s="41" t="s">
        <v>4</v>
      </c>
      <c r="I68" s="41" t="s">
        <v>4</v>
      </c>
      <c r="J68" s="41" t="s">
        <v>4</v>
      </c>
      <c r="K68" s="41" t="s">
        <v>4</v>
      </c>
      <c r="L68" s="41" t="s">
        <v>4</v>
      </c>
      <c r="M68" s="41" t="s">
        <v>4</v>
      </c>
      <c r="N68" s="41" t="s">
        <v>4</v>
      </c>
      <c r="O68" s="41" t="s">
        <v>4</v>
      </c>
      <c r="P68" s="41" t="s">
        <v>4</v>
      </c>
      <c r="Q68" s="41" t="s">
        <v>4</v>
      </c>
      <c r="R68" s="41" t="s">
        <v>4</v>
      </c>
      <c r="S68" s="41" t="s">
        <v>4</v>
      </c>
      <c r="T68" s="41" t="s">
        <v>4</v>
      </c>
      <c r="U68" s="41" t="s">
        <v>4</v>
      </c>
      <c r="V68" s="41" t="s">
        <v>4</v>
      </c>
      <c r="W68" s="138" t="s">
        <v>4</v>
      </c>
      <c r="X68" s="41">
        <v>13.2</v>
      </c>
      <c r="Y68" s="41">
        <v>14</v>
      </c>
      <c r="Z68" s="41">
        <v>13.4</v>
      </c>
      <c r="AA68" s="41">
        <v>13.1</v>
      </c>
      <c r="AB68" s="41">
        <v>12.7</v>
      </c>
      <c r="AC68" s="41">
        <v>13</v>
      </c>
      <c r="AD68" s="41">
        <v>13.3</v>
      </c>
      <c r="AE68" s="41">
        <v>13.2</v>
      </c>
      <c r="AF68" s="41">
        <v>13.5</v>
      </c>
      <c r="AG68" s="41">
        <v>13.3</v>
      </c>
      <c r="AH68" s="41">
        <v>2321</v>
      </c>
      <c r="AI68" s="41">
        <v>2463</v>
      </c>
      <c r="AJ68" s="41">
        <v>2356</v>
      </c>
      <c r="AK68" s="41">
        <v>2303</v>
      </c>
      <c r="AL68" s="41">
        <v>2232</v>
      </c>
      <c r="AM68" s="41">
        <v>2285</v>
      </c>
      <c r="AN68" s="41">
        <v>2338</v>
      </c>
      <c r="AO68" s="41">
        <v>2321</v>
      </c>
      <c r="AP68" s="41">
        <v>2374</v>
      </c>
      <c r="AQ68" s="41">
        <v>2338</v>
      </c>
      <c r="AR68" s="41" t="s">
        <v>3845</v>
      </c>
      <c r="AS68" s="140" t="s">
        <v>4</v>
      </c>
      <c r="AT68" s="41">
        <v>12.4</v>
      </c>
      <c r="AU68" s="41">
        <v>13.2</v>
      </c>
      <c r="AV68" s="41">
        <v>12.4</v>
      </c>
      <c r="AW68" s="41">
        <v>12.3</v>
      </c>
      <c r="AX68" s="41">
        <v>11.9</v>
      </c>
      <c r="AY68" s="41">
        <v>12.2</v>
      </c>
      <c r="AZ68" s="41">
        <v>12.5</v>
      </c>
      <c r="BA68" s="41">
        <v>12.4</v>
      </c>
      <c r="BB68" s="41">
        <v>12.7</v>
      </c>
      <c r="BC68" s="41">
        <v>12.5</v>
      </c>
      <c r="BD68" s="41">
        <v>2164</v>
      </c>
      <c r="BE68" s="41">
        <v>2306</v>
      </c>
      <c r="BF68" s="41">
        <v>2164</v>
      </c>
      <c r="BG68" s="41">
        <v>2146</v>
      </c>
      <c r="BH68" s="41">
        <v>2075</v>
      </c>
      <c r="BI68" s="41">
        <v>2128</v>
      </c>
      <c r="BJ68" s="41">
        <v>2181</v>
      </c>
      <c r="BK68" s="41">
        <v>2164</v>
      </c>
      <c r="BL68" s="41">
        <v>2217</v>
      </c>
      <c r="BM68" s="41">
        <v>2181</v>
      </c>
      <c r="BN68" s="41" t="s">
        <v>3846</v>
      </c>
      <c r="BO68" s="138" t="s">
        <v>4</v>
      </c>
      <c r="BP68" s="41">
        <v>10.6</v>
      </c>
      <c r="BQ68" s="41">
        <v>11.4</v>
      </c>
      <c r="BR68" s="41">
        <v>10.8</v>
      </c>
      <c r="BS68" s="41">
        <v>10.4</v>
      </c>
      <c r="BT68" s="41">
        <v>10</v>
      </c>
      <c r="BU68" s="41">
        <v>10.3</v>
      </c>
      <c r="BV68" s="41">
        <v>10.6</v>
      </c>
      <c r="BW68" s="41">
        <v>10.5</v>
      </c>
      <c r="BX68" s="41">
        <v>10.8</v>
      </c>
      <c r="BY68" s="41">
        <v>10.6</v>
      </c>
      <c r="BZ68" s="41">
        <v>1832</v>
      </c>
      <c r="CA68" s="41">
        <v>1974</v>
      </c>
      <c r="CB68" s="41">
        <v>1867</v>
      </c>
      <c r="CC68" s="41">
        <v>1787</v>
      </c>
      <c r="CD68" s="41">
        <v>1716</v>
      </c>
      <c r="CE68" s="41">
        <v>1769</v>
      </c>
      <c r="CF68" s="41">
        <v>1822</v>
      </c>
      <c r="CG68" s="41">
        <v>1805</v>
      </c>
      <c r="CH68" s="41">
        <v>1858</v>
      </c>
      <c r="CI68" s="41">
        <v>1822</v>
      </c>
      <c r="CJ68" s="41" t="s">
        <v>3847</v>
      </c>
      <c r="CK68" s="138" t="s">
        <v>4</v>
      </c>
      <c r="CL68" s="41">
        <v>9.1999999999999993</v>
      </c>
      <c r="CM68" s="41">
        <v>10</v>
      </c>
      <c r="CN68" s="41">
        <v>9.5</v>
      </c>
      <c r="CO68" s="41">
        <v>9.4</v>
      </c>
      <c r="CP68" s="41">
        <v>9</v>
      </c>
      <c r="CQ68" s="41">
        <v>9.3000000000000007</v>
      </c>
      <c r="CR68" s="41">
        <v>9.6</v>
      </c>
      <c r="CS68" s="41">
        <v>9.5</v>
      </c>
      <c r="CT68" s="41">
        <v>9.8000000000000007</v>
      </c>
      <c r="CU68" s="41">
        <v>9.3000000000000007</v>
      </c>
      <c r="CV68" s="41">
        <v>1576</v>
      </c>
      <c r="CW68" s="41">
        <v>1718</v>
      </c>
      <c r="CX68" s="41">
        <v>1635</v>
      </c>
      <c r="CY68" s="41">
        <v>1617</v>
      </c>
      <c r="CZ68" s="41">
        <v>1546</v>
      </c>
      <c r="DA68" s="41">
        <v>1599</v>
      </c>
      <c r="DB68" s="41">
        <v>1652</v>
      </c>
      <c r="DC68" s="41">
        <v>1635</v>
      </c>
      <c r="DD68" s="41">
        <v>1688</v>
      </c>
      <c r="DE68" s="41">
        <v>1600</v>
      </c>
      <c r="DF68" s="191" t="s">
        <v>3848</v>
      </c>
      <c r="DG68" s="192" t="s">
        <v>4</v>
      </c>
      <c r="DH68" s="193"/>
    </row>
    <row r="69" spans="1:112" ht="27" customHeight="1">
      <c r="A69" s="195" t="s">
        <v>3335</v>
      </c>
      <c r="B69" s="41" t="s">
        <v>4</v>
      </c>
      <c r="C69" s="41" t="s">
        <v>4</v>
      </c>
      <c r="D69" s="41" t="s">
        <v>4</v>
      </c>
      <c r="E69" s="41" t="s">
        <v>4</v>
      </c>
      <c r="F69" s="41" t="s">
        <v>4</v>
      </c>
      <c r="G69" s="41" t="s">
        <v>4</v>
      </c>
      <c r="H69" s="41" t="s">
        <v>4</v>
      </c>
      <c r="I69" s="41" t="s">
        <v>4</v>
      </c>
      <c r="J69" s="41" t="s">
        <v>4</v>
      </c>
      <c r="K69" s="41" t="s">
        <v>4</v>
      </c>
      <c r="L69" s="41" t="s">
        <v>4</v>
      </c>
      <c r="M69" s="41" t="s">
        <v>4</v>
      </c>
      <c r="N69" s="41" t="s">
        <v>4</v>
      </c>
      <c r="O69" s="41" t="s">
        <v>4</v>
      </c>
      <c r="P69" s="41" t="s">
        <v>4</v>
      </c>
      <c r="Q69" s="41" t="s">
        <v>4</v>
      </c>
      <c r="R69" s="41" t="s">
        <v>4</v>
      </c>
      <c r="S69" s="41" t="s">
        <v>4</v>
      </c>
      <c r="T69" s="41" t="s">
        <v>4</v>
      </c>
      <c r="U69" s="41" t="s">
        <v>4</v>
      </c>
      <c r="V69" s="41" t="s">
        <v>4</v>
      </c>
      <c r="W69" s="138" t="s">
        <v>4</v>
      </c>
      <c r="X69" s="41">
        <v>13.2</v>
      </c>
      <c r="Y69" s="41">
        <v>14</v>
      </c>
      <c r="Z69" s="41">
        <v>13.4</v>
      </c>
      <c r="AA69" s="41">
        <v>13.1</v>
      </c>
      <c r="AB69" s="41">
        <v>12.7</v>
      </c>
      <c r="AC69" s="41">
        <v>13</v>
      </c>
      <c r="AD69" s="41">
        <v>13.3</v>
      </c>
      <c r="AE69" s="41">
        <v>13.2</v>
      </c>
      <c r="AF69" s="41">
        <v>13.5</v>
      </c>
      <c r="AG69" s="41">
        <v>13.3</v>
      </c>
      <c r="AH69" s="41">
        <v>2321</v>
      </c>
      <c r="AI69" s="41">
        <v>2463</v>
      </c>
      <c r="AJ69" s="41">
        <v>2356</v>
      </c>
      <c r="AK69" s="41">
        <v>2303</v>
      </c>
      <c r="AL69" s="41">
        <v>2232</v>
      </c>
      <c r="AM69" s="41">
        <v>2285</v>
      </c>
      <c r="AN69" s="41">
        <v>2338</v>
      </c>
      <c r="AO69" s="41">
        <v>2321</v>
      </c>
      <c r="AP69" s="41">
        <v>2374</v>
      </c>
      <c r="AQ69" s="41">
        <v>2338</v>
      </c>
      <c r="AR69" s="41" t="s">
        <v>3845</v>
      </c>
      <c r="AS69" s="140" t="s">
        <v>4</v>
      </c>
      <c r="AT69" s="41">
        <v>12.4</v>
      </c>
      <c r="AU69" s="41">
        <v>13.2</v>
      </c>
      <c r="AV69" s="41">
        <v>12.4</v>
      </c>
      <c r="AW69" s="41">
        <v>12.3</v>
      </c>
      <c r="AX69" s="41">
        <v>11.9</v>
      </c>
      <c r="AY69" s="41">
        <v>12.2</v>
      </c>
      <c r="AZ69" s="41">
        <v>12.5</v>
      </c>
      <c r="BA69" s="41">
        <v>12.4</v>
      </c>
      <c r="BB69" s="41">
        <v>12.7</v>
      </c>
      <c r="BC69" s="41">
        <v>12.5</v>
      </c>
      <c r="BD69" s="41">
        <v>2164</v>
      </c>
      <c r="BE69" s="41">
        <v>2306</v>
      </c>
      <c r="BF69" s="41">
        <v>2164</v>
      </c>
      <c r="BG69" s="41">
        <v>2146</v>
      </c>
      <c r="BH69" s="41">
        <v>2075</v>
      </c>
      <c r="BI69" s="41">
        <v>2128</v>
      </c>
      <c r="BJ69" s="41">
        <v>2181</v>
      </c>
      <c r="BK69" s="41">
        <v>2164</v>
      </c>
      <c r="BL69" s="41">
        <v>2217</v>
      </c>
      <c r="BM69" s="41">
        <v>2181</v>
      </c>
      <c r="BN69" s="41" t="s">
        <v>3846</v>
      </c>
      <c r="BO69" s="138" t="s">
        <v>4</v>
      </c>
      <c r="BP69" s="41">
        <v>10.6</v>
      </c>
      <c r="BQ69" s="41">
        <v>11.4</v>
      </c>
      <c r="BR69" s="41">
        <v>10.8</v>
      </c>
      <c r="BS69" s="41">
        <v>10.4</v>
      </c>
      <c r="BT69" s="41">
        <v>10</v>
      </c>
      <c r="BU69" s="41">
        <v>10.3</v>
      </c>
      <c r="BV69" s="41">
        <v>10.6</v>
      </c>
      <c r="BW69" s="41">
        <v>10.5</v>
      </c>
      <c r="BX69" s="41">
        <v>10.8</v>
      </c>
      <c r="BY69" s="41">
        <v>10.6</v>
      </c>
      <c r="BZ69" s="41">
        <v>1832</v>
      </c>
      <c r="CA69" s="41">
        <v>1974</v>
      </c>
      <c r="CB69" s="41">
        <v>1867</v>
      </c>
      <c r="CC69" s="41">
        <v>1787</v>
      </c>
      <c r="CD69" s="41">
        <v>1716</v>
      </c>
      <c r="CE69" s="41">
        <v>1769</v>
      </c>
      <c r="CF69" s="41">
        <v>1822</v>
      </c>
      <c r="CG69" s="41">
        <v>1805</v>
      </c>
      <c r="CH69" s="41">
        <v>1858</v>
      </c>
      <c r="CI69" s="41">
        <v>1822</v>
      </c>
      <c r="CJ69" s="41" t="s">
        <v>3847</v>
      </c>
      <c r="CK69" s="138" t="s">
        <v>4</v>
      </c>
      <c r="CL69" s="41">
        <v>9.1999999999999993</v>
      </c>
      <c r="CM69" s="41">
        <v>10</v>
      </c>
      <c r="CN69" s="41">
        <v>9.5</v>
      </c>
      <c r="CO69" s="41">
        <v>9.4</v>
      </c>
      <c r="CP69" s="41">
        <v>9</v>
      </c>
      <c r="CQ69" s="41">
        <v>9.3000000000000007</v>
      </c>
      <c r="CR69" s="41">
        <v>9.6</v>
      </c>
      <c r="CS69" s="41">
        <v>9.5</v>
      </c>
      <c r="CT69" s="41">
        <v>9.8000000000000007</v>
      </c>
      <c r="CU69" s="41">
        <v>9.3000000000000007</v>
      </c>
      <c r="CV69" s="41">
        <v>1576</v>
      </c>
      <c r="CW69" s="41">
        <v>1718</v>
      </c>
      <c r="CX69" s="41">
        <v>1635</v>
      </c>
      <c r="CY69" s="41">
        <v>1617</v>
      </c>
      <c r="CZ69" s="41">
        <v>1546</v>
      </c>
      <c r="DA69" s="41">
        <v>1599</v>
      </c>
      <c r="DB69" s="41">
        <v>1652</v>
      </c>
      <c r="DC69" s="41">
        <v>1635</v>
      </c>
      <c r="DD69" s="41">
        <v>1688</v>
      </c>
      <c r="DE69" s="41">
        <v>1600</v>
      </c>
      <c r="DF69" s="191" t="s">
        <v>3848</v>
      </c>
      <c r="DG69" s="192" t="s">
        <v>4</v>
      </c>
      <c r="DH69" s="193"/>
    </row>
    <row r="70" spans="1:112" ht="27" customHeight="1">
      <c r="A70" s="195" t="s">
        <v>3337</v>
      </c>
      <c r="B70" s="41" t="s">
        <v>4</v>
      </c>
      <c r="C70" s="41" t="s">
        <v>4</v>
      </c>
      <c r="D70" s="41" t="s">
        <v>4</v>
      </c>
      <c r="E70" s="41" t="s">
        <v>4</v>
      </c>
      <c r="F70" s="41" t="s">
        <v>4</v>
      </c>
      <c r="G70" s="41" t="s">
        <v>4</v>
      </c>
      <c r="H70" s="41" t="s">
        <v>4</v>
      </c>
      <c r="I70" s="41" t="s">
        <v>4</v>
      </c>
      <c r="J70" s="41" t="s">
        <v>4</v>
      </c>
      <c r="K70" s="41" t="s">
        <v>4</v>
      </c>
      <c r="L70" s="41" t="s">
        <v>4</v>
      </c>
      <c r="M70" s="41" t="s">
        <v>4</v>
      </c>
      <c r="N70" s="41" t="s">
        <v>4</v>
      </c>
      <c r="O70" s="41" t="s">
        <v>4</v>
      </c>
      <c r="P70" s="41" t="s">
        <v>4</v>
      </c>
      <c r="Q70" s="41" t="s">
        <v>4</v>
      </c>
      <c r="R70" s="41" t="s">
        <v>4</v>
      </c>
      <c r="S70" s="41" t="s">
        <v>4</v>
      </c>
      <c r="T70" s="41" t="s">
        <v>4</v>
      </c>
      <c r="U70" s="41" t="s">
        <v>4</v>
      </c>
      <c r="V70" s="41" t="s">
        <v>4</v>
      </c>
      <c r="W70" s="138" t="s">
        <v>4</v>
      </c>
      <c r="X70" s="41">
        <v>13.4</v>
      </c>
      <c r="Y70" s="41">
        <v>14.2</v>
      </c>
      <c r="Z70" s="41">
        <v>13.6</v>
      </c>
      <c r="AA70" s="41">
        <v>13.3</v>
      </c>
      <c r="AB70" s="41">
        <v>12.9</v>
      </c>
      <c r="AC70" s="41">
        <v>13.2</v>
      </c>
      <c r="AD70" s="41">
        <v>13.5</v>
      </c>
      <c r="AE70" s="41">
        <v>13.4</v>
      </c>
      <c r="AF70" s="41">
        <v>13.7</v>
      </c>
      <c r="AG70" s="41">
        <v>13.5</v>
      </c>
      <c r="AH70" s="41">
        <v>2370</v>
      </c>
      <c r="AI70" s="41">
        <v>2512</v>
      </c>
      <c r="AJ70" s="41">
        <v>2405</v>
      </c>
      <c r="AK70" s="41">
        <v>2352</v>
      </c>
      <c r="AL70" s="41">
        <v>2281</v>
      </c>
      <c r="AM70" s="41">
        <v>2334</v>
      </c>
      <c r="AN70" s="41">
        <v>2387</v>
      </c>
      <c r="AO70" s="41">
        <v>2370</v>
      </c>
      <c r="AP70" s="41">
        <v>2423</v>
      </c>
      <c r="AQ70" s="41">
        <v>2387</v>
      </c>
      <c r="AR70" s="41" t="s">
        <v>3845</v>
      </c>
      <c r="AS70" s="140" t="s">
        <v>4</v>
      </c>
      <c r="AT70" s="41">
        <v>12.6</v>
      </c>
      <c r="AU70" s="41">
        <v>13.4</v>
      </c>
      <c r="AV70" s="41">
        <v>12.6</v>
      </c>
      <c r="AW70" s="41">
        <v>12.5</v>
      </c>
      <c r="AX70" s="41">
        <v>12.1</v>
      </c>
      <c r="AY70" s="41">
        <v>12.4</v>
      </c>
      <c r="AZ70" s="41">
        <v>12.7</v>
      </c>
      <c r="BA70" s="41">
        <v>12.6</v>
      </c>
      <c r="BB70" s="41">
        <v>12.9</v>
      </c>
      <c r="BC70" s="41">
        <v>12.7</v>
      </c>
      <c r="BD70" s="41">
        <v>2213</v>
      </c>
      <c r="BE70" s="41">
        <v>2355</v>
      </c>
      <c r="BF70" s="41">
        <v>2213</v>
      </c>
      <c r="BG70" s="41">
        <v>2195</v>
      </c>
      <c r="BH70" s="41">
        <v>2124</v>
      </c>
      <c r="BI70" s="41">
        <v>2177</v>
      </c>
      <c r="BJ70" s="41">
        <v>2230</v>
      </c>
      <c r="BK70" s="41">
        <v>2213</v>
      </c>
      <c r="BL70" s="41">
        <v>2266</v>
      </c>
      <c r="BM70" s="41">
        <v>2230</v>
      </c>
      <c r="BN70" s="41" t="s">
        <v>3846</v>
      </c>
      <c r="BO70" s="138" t="s">
        <v>4</v>
      </c>
      <c r="BP70" s="41">
        <v>10.8</v>
      </c>
      <c r="BQ70" s="41">
        <v>11.6</v>
      </c>
      <c r="BR70" s="41">
        <v>11</v>
      </c>
      <c r="BS70" s="41">
        <v>10.6</v>
      </c>
      <c r="BT70" s="41">
        <v>10.199999999999999</v>
      </c>
      <c r="BU70" s="41">
        <v>10.5</v>
      </c>
      <c r="BV70" s="41">
        <v>10.8</v>
      </c>
      <c r="BW70" s="41">
        <v>10.7</v>
      </c>
      <c r="BX70" s="41">
        <v>11</v>
      </c>
      <c r="BY70" s="41">
        <v>10.8</v>
      </c>
      <c r="BZ70" s="41">
        <v>1880</v>
      </c>
      <c r="CA70" s="41">
        <v>2022</v>
      </c>
      <c r="CB70" s="41">
        <v>1915</v>
      </c>
      <c r="CC70" s="41">
        <v>1836</v>
      </c>
      <c r="CD70" s="41">
        <v>1765</v>
      </c>
      <c r="CE70" s="41">
        <v>1818</v>
      </c>
      <c r="CF70" s="41">
        <v>1871</v>
      </c>
      <c r="CG70" s="41">
        <v>1854</v>
      </c>
      <c r="CH70" s="41">
        <v>1907</v>
      </c>
      <c r="CI70" s="41">
        <v>1871</v>
      </c>
      <c r="CJ70" s="41" t="s">
        <v>3847</v>
      </c>
      <c r="CK70" s="138" t="s">
        <v>4</v>
      </c>
      <c r="CL70" s="41">
        <v>9.5</v>
      </c>
      <c r="CM70" s="41">
        <v>10.3</v>
      </c>
      <c r="CN70" s="41">
        <v>9.8000000000000007</v>
      </c>
      <c r="CO70" s="41">
        <v>9.6999999999999993</v>
      </c>
      <c r="CP70" s="41">
        <v>9.3000000000000007</v>
      </c>
      <c r="CQ70" s="41">
        <v>9.6</v>
      </c>
      <c r="CR70" s="41">
        <v>9.9</v>
      </c>
      <c r="CS70" s="41">
        <v>9.8000000000000007</v>
      </c>
      <c r="CT70" s="41">
        <v>10.1</v>
      </c>
      <c r="CU70" s="41">
        <v>9.6</v>
      </c>
      <c r="CV70" s="41">
        <v>1624</v>
      </c>
      <c r="CW70" s="41">
        <v>1766</v>
      </c>
      <c r="CX70" s="41">
        <v>1683</v>
      </c>
      <c r="CY70" s="41">
        <v>1665</v>
      </c>
      <c r="CZ70" s="41">
        <v>1594</v>
      </c>
      <c r="DA70" s="41">
        <v>1647</v>
      </c>
      <c r="DB70" s="41">
        <v>1700</v>
      </c>
      <c r="DC70" s="41">
        <v>1683</v>
      </c>
      <c r="DD70" s="41">
        <v>1736</v>
      </c>
      <c r="DE70" s="41">
        <v>1648</v>
      </c>
      <c r="DF70" s="191" t="s">
        <v>3848</v>
      </c>
      <c r="DG70" s="192" t="s">
        <v>4</v>
      </c>
      <c r="DH70" s="193"/>
    </row>
    <row r="71" spans="1:112" ht="27" customHeight="1">
      <c r="A71" s="195" t="s">
        <v>3338</v>
      </c>
      <c r="B71" s="41" t="s">
        <v>4</v>
      </c>
      <c r="C71" s="41" t="s">
        <v>4</v>
      </c>
      <c r="D71" s="41" t="s">
        <v>4</v>
      </c>
      <c r="E71" s="41" t="s">
        <v>4</v>
      </c>
      <c r="F71" s="41" t="s">
        <v>4</v>
      </c>
      <c r="G71" s="41" t="s">
        <v>4</v>
      </c>
      <c r="H71" s="41" t="s">
        <v>4</v>
      </c>
      <c r="I71" s="41" t="s">
        <v>4</v>
      </c>
      <c r="J71" s="41" t="s">
        <v>4</v>
      </c>
      <c r="K71" s="41" t="s">
        <v>4</v>
      </c>
      <c r="L71" s="41" t="s">
        <v>4</v>
      </c>
      <c r="M71" s="41" t="s">
        <v>4</v>
      </c>
      <c r="N71" s="41" t="s">
        <v>4</v>
      </c>
      <c r="O71" s="41" t="s">
        <v>4</v>
      </c>
      <c r="P71" s="41" t="s">
        <v>4</v>
      </c>
      <c r="Q71" s="41" t="s">
        <v>4</v>
      </c>
      <c r="R71" s="41" t="s">
        <v>4</v>
      </c>
      <c r="S71" s="41" t="s">
        <v>4</v>
      </c>
      <c r="T71" s="41" t="s">
        <v>4</v>
      </c>
      <c r="U71" s="41" t="s">
        <v>4</v>
      </c>
      <c r="V71" s="41" t="s">
        <v>4</v>
      </c>
      <c r="W71" s="138" t="s">
        <v>4</v>
      </c>
      <c r="X71" s="41">
        <v>13.4</v>
      </c>
      <c r="Y71" s="41">
        <v>14.2</v>
      </c>
      <c r="Z71" s="41">
        <v>13.6</v>
      </c>
      <c r="AA71" s="41">
        <v>13.3</v>
      </c>
      <c r="AB71" s="41">
        <v>12.9</v>
      </c>
      <c r="AC71" s="41">
        <v>13.2</v>
      </c>
      <c r="AD71" s="41">
        <v>13.5</v>
      </c>
      <c r="AE71" s="41">
        <v>13.4</v>
      </c>
      <c r="AF71" s="41">
        <v>13.7</v>
      </c>
      <c r="AG71" s="41">
        <v>13.5</v>
      </c>
      <c r="AH71" s="41">
        <v>2370</v>
      </c>
      <c r="AI71" s="41">
        <v>2512</v>
      </c>
      <c r="AJ71" s="41">
        <v>2405</v>
      </c>
      <c r="AK71" s="41">
        <v>2352</v>
      </c>
      <c r="AL71" s="41">
        <v>2281</v>
      </c>
      <c r="AM71" s="41">
        <v>2334</v>
      </c>
      <c r="AN71" s="41">
        <v>2387</v>
      </c>
      <c r="AO71" s="41">
        <v>2370</v>
      </c>
      <c r="AP71" s="41">
        <v>2423</v>
      </c>
      <c r="AQ71" s="41">
        <v>2387</v>
      </c>
      <c r="AR71" s="41" t="s">
        <v>3845</v>
      </c>
      <c r="AS71" s="140" t="s">
        <v>4</v>
      </c>
      <c r="AT71" s="41">
        <v>12.6</v>
      </c>
      <c r="AU71" s="41">
        <v>13.4</v>
      </c>
      <c r="AV71" s="41">
        <v>12.6</v>
      </c>
      <c r="AW71" s="41">
        <v>12.5</v>
      </c>
      <c r="AX71" s="41">
        <v>12.1</v>
      </c>
      <c r="AY71" s="41">
        <v>12.4</v>
      </c>
      <c r="AZ71" s="41">
        <v>12.7</v>
      </c>
      <c r="BA71" s="41">
        <v>12.6</v>
      </c>
      <c r="BB71" s="41">
        <v>12.9</v>
      </c>
      <c r="BC71" s="41">
        <v>12.7</v>
      </c>
      <c r="BD71" s="41">
        <v>2213</v>
      </c>
      <c r="BE71" s="41">
        <v>2355</v>
      </c>
      <c r="BF71" s="41">
        <v>2213</v>
      </c>
      <c r="BG71" s="41">
        <v>2195</v>
      </c>
      <c r="BH71" s="41">
        <v>2124</v>
      </c>
      <c r="BI71" s="41">
        <v>2177</v>
      </c>
      <c r="BJ71" s="41">
        <v>2230</v>
      </c>
      <c r="BK71" s="41">
        <v>2213</v>
      </c>
      <c r="BL71" s="41">
        <v>2266</v>
      </c>
      <c r="BM71" s="41">
        <v>2230</v>
      </c>
      <c r="BN71" s="41" t="s">
        <v>3846</v>
      </c>
      <c r="BO71" s="138" t="s">
        <v>4</v>
      </c>
      <c r="BP71" s="41">
        <v>10.8</v>
      </c>
      <c r="BQ71" s="41">
        <v>11.6</v>
      </c>
      <c r="BR71" s="41">
        <v>11</v>
      </c>
      <c r="BS71" s="41">
        <v>10.6</v>
      </c>
      <c r="BT71" s="41">
        <v>10.199999999999999</v>
      </c>
      <c r="BU71" s="41">
        <v>10.5</v>
      </c>
      <c r="BV71" s="41">
        <v>10.8</v>
      </c>
      <c r="BW71" s="41">
        <v>10.7</v>
      </c>
      <c r="BX71" s="41">
        <v>11</v>
      </c>
      <c r="BY71" s="41">
        <v>10.8</v>
      </c>
      <c r="BZ71" s="41">
        <v>1880</v>
      </c>
      <c r="CA71" s="41">
        <v>2022</v>
      </c>
      <c r="CB71" s="41">
        <v>1915</v>
      </c>
      <c r="CC71" s="41">
        <v>1836</v>
      </c>
      <c r="CD71" s="41">
        <v>1765</v>
      </c>
      <c r="CE71" s="41">
        <v>1818</v>
      </c>
      <c r="CF71" s="41">
        <v>1871</v>
      </c>
      <c r="CG71" s="41">
        <v>1854</v>
      </c>
      <c r="CH71" s="41">
        <v>1907</v>
      </c>
      <c r="CI71" s="41">
        <v>1871</v>
      </c>
      <c r="CJ71" s="41" t="s">
        <v>3847</v>
      </c>
      <c r="CK71" s="138" t="s">
        <v>4</v>
      </c>
      <c r="CL71" s="41">
        <v>9.5</v>
      </c>
      <c r="CM71" s="41">
        <v>10.3</v>
      </c>
      <c r="CN71" s="41">
        <v>9.8000000000000007</v>
      </c>
      <c r="CO71" s="41">
        <v>9.6999999999999993</v>
      </c>
      <c r="CP71" s="41">
        <v>9.3000000000000007</v>
      </c>
      <c r="CQ71" s="41">
        <v>9.6</v>
      </c>
      <c r="CR71" s="41">
        <v>9.9</v>
      </c>
      <c r="CS71" s="41">
        <v>9.8000000000000007</v>
      </c>
      <c r="CT71" s="41">
        <v>10.1</v>
      </c>
      <c r="CU71" s="41">
        <v>9.6</v>
      </c>
      <c r="CV71" s="41">
        <v>1624</v>
      </c>
      <c r="CW71" s="41">
        <v>1766</v>
      </c>
      <c r="CX71" s="41">
        <v>1683</v>
      </c>
      <c r="CY71" s="41">
        <v>1665</v>
      </c>
      <c r="CZ71" s="41">
        <v>1594</v>
      </c>
      <c r="DA71" s="41">
        <v>1647</v>
      </c>
      <c r="DB71" s="41">
        <v>1700</v>
      </c>
      <c r="DC71" s="41">
        <v>1683</v>
      </c>
      <c r="DD71" s="41">
        <v>1736</v>
      </c>
      <c r="DE71" s="41">
        <v>1648</v>
      </c>
      <c r="DF71" s="191" t="s">
        <v>3848</v>
      </c>
      <c r="DG71" s="192" t="s">
        <v>4</v>
      </c>
      <c r="DH71" s="193"/>
    </row>
    <row r="72" spans="1:112" ht="27" customHeight="1">
      <c r="A72" s="195" t="s">
        <v>3340</v>
      </c>
      <c r="B72" s="41" t="s">
        <v>4</v>
      </c>
      <c r="C72" s="41" t="s">
        <v>4</v>
      </c>
      <c r="D72" s="41" t="s">
        <v>4</v>
      </c>
      <c r="E72" s="41" t="s">
        <v>4</v>
      </c>
      <c r="F72" s="41" t="s">
        <v>4</v>
      </c>
      <c r="G72" s="41" t="s">
        <v>4</v>
      </c>
      <c r="H72" s="41" t="s">
        <v>4</v>
      </c>
      <c r="I72" s="41" t="s">
        <v>4</v>
      </c>
      <c r="J72" s="41" t="s">
        <v>4</v>
      </c>
      <c r="K72" s="41" t="s">
        <v>4</v>
      </c>
      <c r="L72" s="41" t="s">
        <v>4</v>
      </c>
      <c r="M72" s="41" t="s">
        <v>4</v>
      </c>
      <c r="N72" s="41" t="s">
        <v>4</v>
      </c>
      <c r="O72" s="41" t="s">
        <v>4</v>
      </c>
      <c r="P72" s="41" t="s">
        <v>4</v>
      </c>
      <c r="Q72" s="41" t="s">
        <v>4</v>
      </c>
      <c r="R72" s="41" t="s">
        <v>4</v>
      </c>
      <c r="S72" s="41" t="s">
        <v>4</v>
      </c>
      <c r="T72" s="41" t="s">
        <v>4</v>
      </c>
      <c r="U72" s="41" t="s">
        <v>4</v>
      </c>
      <c r="V72" s="41" t="s">
        <v>4</v>
      </c>
      <c r="W72" s="138" t="s">
        <v>4</v>
      </c>
      <c r="X72" s="41">
        <v>13.4</v>
      </c>
      <c r="Y72" s="41">
        <v>14.2</v>
      </c>
      <c r="Z72" s="41">
        <v>13.6</v>
      </c>
      <c r="AA72" s="41">
        <v>13.3</v>
      </c>
      <c r="AB72" s="41">
        <v>12.9</v>
      </c>
      <c r="AC72" s="41">
        <v>13.2</v>
      </c>
      <c r="AD72" s="41">
        <v>13.5</v>
      </c>
      <c r="AE72" s="41">
        <v>13.4</v>
      </c>
      <c r="AF72" s="41">
        <v>13.7</v>
      </c>
      <c r="AG72" s="41">
        <v>13.5</v>
      </c>
      <c r="AH72" s="41">
        <v>2370</v>
      </c>
      <c r="AI72" s="41">
        <v>2512</v>
      </c>
      <c r="AJ72" s="41">
        <v>2405</v>
      </c>
      <c r="AK72" s="41">
        <v>2352</v>
      </c>
      <c r="AL72" s="41">
        <v>2281</v>
      </c>
      <c r="AM72" s="41">
        <v>2334</v>
      </c>
      <c r="AN72" s="41">
        <v>2387</v>
      </c>
      <c r="AO72" s="41">
        <v>2370</v>
      </c>
      <c r="AP72" s="41">
        <v>2423</v>
      </c>
      <c r="AQ72" s="41">
        <v>2387</v>
      </c>
      <c r="AR72" s="41" t="s">
        <v>3845</v>
      </c>
      <c r="AS72" s="140" t="s">
        <v>4</v>
      </c>
      <c r="AT72" s="41">
        <v>12.6</v>
      </c>
      <c r="AU72" s="41">
        <v>13.4</v>
      </c>
      <c r="AV72" s="41">
        <v>12.6</v>
      </c>
      <c r="AW72" s="41">
        <v>12.5</v>
      </c>
      <c r="AX72" s="41">
        <v>12.1</v>
      </c>
      <c r="AY72" s="41">
        <v>12.4</v>
      </c>
      <c r="AZ72" s="41">
        <v>12.7</v>
      </c>
      <c r="BA72" s="41">
        <v>12.6</v>
      </c>
      <c r="BB72" s="41">
        <v>12.9</v>
      </c>
      <c r="BC72" s="41">
        <v>12.7</v>
      </c>
      <c r="BD72" s="41">
        <v>2213</v>
      </c>
      <c r="BE72" s="41">
        <v>2355</v>
      </c>
      <c r="BF72" s="41">
        <v>2213</v>
      </c>
      <c r="BG72" s="41">
        <v>2195</v>
      </c>
      <c r="BH72" s="41">
        <v>2124</v>
      </c>
      <c r="BI72" s="41">
        <v>2177</v>
      </c>
      <c r="BJ72" s="41">
        <v>2230</v>
      </c>
      <c r="BK72" s="41">
        <v>2213</v>
      </c>
      <c r="BL72" s="41">
        <v>2266</v>
      </c>
      <c r="BM72" s="41">
        <v>2230</v>
      </c>
      <c r="BN72" s="41" t="s">
        <v>3846</v>
      </c>
      <c r="BO72" s="138" t="s">
        <v>4</v>
      </c>
      <c r="BP72" s="41">
        <v>10.8</v>
      </c>
      <c r="BQ72" s="41">
        <v>11.6</v>
      </c>
      <c r="BR72" s="41">
        <v>11</v>
      </c>
      <c r="BS72" s="41">
        <v>10.6</v>
      </c>
      <c r="BT72" s="41">
        <v>10.199999999999999</v>
      </c>
      <c r="BU72" s="41">
        <v>10.5</v>
      </c>
      <c r="BV72" s="41">
        <v>10.8</v>
      </c>
      <c r="BW72" s="41">
        <v>10.7</v>
      </c>
      <c r="BX72" s="41">
        <v>11</v>
      </c>
      <c r="BY72" s="41">
        <v>10.8</v>
      </c>
      <c r="BZ72" s="41">
        <v>1880</v>
      </c>
      <c r="CA72" s="41">
        <v>2022</v>
      </c>
      <c r="CB72" s="41">
        <v>1915</v>
      </c>
      <c r="CC72" s="41">
        <v>1836</v>
      </c>
      <c r="CD72" s="41">
        <v>1765</v>
      </c>
      <c r="CE72" s="41">
        <v>1818</v>
      </c>
      <c r="CF72" s="41">
        <v>1871</v>
      </c>
      <c r="CG72" s="41">
        <v>1854</v>
      </c>
      <c r="CH72" s="41">
        <v>1907</v>
      </c>
      <c r="CI72" s="41">
        <v>1871</v>
      </c>
      <c r="CJ72" s="41" t="s">
        <v>3847</v>
      </c>
      <c r="CK72" s="138" t="s">
        <v>4</v>
      </c>
      <c r="CL72" s="41">
        <v>9.5</v>
      </c>
      <c r="CM72" s="41">
        <v>10.3</v>
      </c>
      <c r="CN72" s="41">
        <v>9.8000000000000007</v>
      </c>
      <c r="CO72" s="41">
        <v>9.6999999999999993</v>
      </c>
      <c r="CP72" s="41">
        <v>9.3000000000000007</v>
      </c>
      <c r="CQ72" s="41">
        <v>9.6</v>
      </c>
      <c r="CR72" s="41">
        <v>9.9</v>
      </c>
      <c r="CS72" s="41">
        <v>9.8000000000000007</v>
      </c>
      <c r="CT72" s="41">
        <v>10.1</v>
      </c>
      <c r="CU72" s="41">
        <v>9.6</v>
      </c>
      <c r="CV72" s="41">
        <v>1624</v>
      </c>
      <c r="CW72" s="41">
        <v>1766</v>
      </c>
      <c r="CX72" s="41">
        <v>1683</v>
      </c>
      <c r="CY72" s="41">
        <v>1665</v>
      </c>
      <c r="CZ72" s="41">
        <v>1594</v>
      </c>
      <c r="DA72" s="41">
        <v>1647</v>
      </c>
      <c r="DB72" s="41">
        <v>1700</v>
      </c>
      <c r="DC72" s="41">
        <v>1683</v>
      </c>
      <c r="DD72" s="41">
        <v>1736</v>
      </c>
      <c r="DE72" s="41">
        <v>1648</v>
      </c>
      <c r="DF72" s="191" t="s">
        <v>3848</v>
      </c>
      <c r="DG72" s="192" t="s">
        <v>4</v>
      </c>
      <c r="DH72" s="193"/>
    </row>
    <row r="73" spans="1:112" ht="27" customHeight="1">
      <c r="A73" s="195" t="s">
        <v>3341</v>
      </c>
      <c r="B73" s="41" t="s">
        <v>4</v>
      </c>
      <c r="C73" s="41" t="s">
        <v>4</v>
      </c>
      <c r="D73" s="41" t="s">
        <v>4</v>
      </c>
      <c r="E73" s="41" t="s">
        <v>4</v>
      </c>
      <c r="F73" s="41" t="s">
        <v>4</v>
      </c>
      <c r="G73" s="41" t="s">
        <v>4</v>
      </c>
      <c r="H73" s="41" t="s">
        <v>4</v>
      </c>
      <c r="I73" s="41" t="s">
        <v>4</v>
      </c>
      <c r="J73" s="41" t="s">
        <v>4</v>
      </c>
      <c r="K73" s="41" t="s">
        <v>4</v>
      </c>
      <c r="L73" s="41" t="s">
        <v>4</v>
      </c>
      <c r="M73" s="41" t="s">
        <v>4</v>
      </c>
      <c r="N73" s="41" t="s">
        <v>4</v>
      </c>
      <c r="O73" s="41" t="s">
        <v>4</v>
      </c>
      <c r="P73" s="41" t="s">
        <v>4</v>
      </c>
      <c r="Q73" s="41" t="s">
        <v>4</v>
      </c>
      <c r="R73" s="41" t="s">
        <v>4</v>
      </c>
      <c r="S73" s="41" t="s">
        <v>4</v>
      </c>
      <c r="T73" s="41" t="s">
        <v>4</v>
      </c>
      <c r="U73" s="41" t="s">
        <v>4</v>
      </c>
      <c r="V73" s="41" t="s">
        <v>4</v>
      </c>
      <c r="W73" s="138" t="s">
        <v>4</v>
      </c>
      <c r="X73" s="41">
        <v>13.4</v>
      </c>
      <c r="Y73" s="41">
        <v>14.2</v>
      </c>
      <c r="Z73" s="41">
        <v>13.6</v>
      </c>
      <c r="AA73" s="41">
        <v>13.3</v>
      </c>
      <c r="AB73" s="41">
        <v>12.9</v>
      </c>
      <c r="AC73" s="41">
        <v>13.2</v>
      </c>
      <c r="AD73" s="41">
        <v>13.5</v>
      </c>
      <c r="AE73" s="41">
        <v>13.4</v>
      </c>
      <c r="AF73" s="41">
        <v>13.7</v>
      </c>
      <c r="AG73" s="41">
        <v>13.5</v>
      </c>
      <c r="AH73" s="41">
        <v>2370</v>
      </c>
      <c r="AI73" s="41">
        <v>2512</v>
      </c>
      <c r="AJ73" s="41">
        <v>2405</v>
      </c>
      <c r="AK73" s="41">
        <v>2352</v>
      </c>
      <c r="AL73" s="41">
        <v>2281</v>
      </c>
      <c r="AM73" s="41">
        <v>2334</v>
      </c>
      <c r="AN73" s="41">
        <v>2387</v>
      </c>
      <c r="AO73" s="41">
        <v>2370</v>
      </c>
      <c r="AP73" s="41">
        <v>2423</v>
      </c>
      <c r="AQ73" s="41">
        <v>2387</v>
      </c>
      <c r="AR73" s="41" t="s">
        <v>3845</v>
      </c>
      <c r="AS73" s="140" t="s">
        <v>4</v>
      </c>
      <c r="AT73" s="41">
        <v>12.6</v>
      </c>
      <c r="AU73" s="41">
        <v>13.4</v>
      </c>
      <c r="AV73" s="41">
        <v>12.6</v>
      </c>
      <c r="AW73" s="41">
        <v>12.5</v>
      </c>
      <c r="AX73" s="41">
        <v>12.1</v>
      </c>
      <c r="AY73" s="41">
        <v>12.4</v>
      </c>
      <c r="AZ73" s="41">
        <v>12.7</v>
      </c>
      <c r="BA73" s="41">
        <v>12.6</v>
      </c>
      <c r="BB73" s="41">
        <v>12.9</v>
      </c>
      <c r="BC73" s="41">
        <v>12.7</v>
      </c>
      <c r="BD73" s="41">
        <v>2213</v>
      </c>
      <c r="BE73" s="41">
        <v>2355</v>
      </c>
      <c r="BF73" s="41">
        <v>2213</v>
      </c>
      <c r="BG73" s="41">
        <v>2195</v>
      </c>
      <c r="BH73" s="41">
        <v>2124</v>
      </c>
      <c r="BI73" s="41">
        <v>2177</v>
      </c>
      <c r="BJ73" s="41">
        <v>2230</v>
      </c>
      <c r="BK73" s="41">
        <v>2213</v>
      </c>
      <c r="BL73" s="41">
        <v>2266</v>
      </c>
      <c r="BM73" s="41">
        <v>2230</v>
      </c>
      <c r="BN73" s="41" t="s">
        <v>3846</v>
      </c>
      <c r="BO73" s="138" t="s">
        <v>4</v>
      </c>
      <c r="BP73" s="41">
        <v>10.8</v>
      </c>
      <c r="BQ73" s="41">
        <v>11.6</v>
      </c>
      <c r="BR73" s="41">
        <v>11</v>
      </c>
      <c r="BS73" s="41">
        <v>10.6</v>
      </c>
      <c r="BT73" s="41">
        <v>10.199999999999999</v>
      </c>
      <c r="BU73" s="41">
        <v>10.5</v>
      </c>
      <c r="BV73" s="41">
        <v>10.8</v>
      </c>
      <c r="BW73" s="41">
        <v>10.7</v>
      </c>
      <c r="BX73" s="41">
        <v>11</v>
      </c>
      <c r="BY73" s="41">
        <v>10.8</v>
      </c>
      <c r="BZ73" s="41">
        <v>1880</v>
      </c>
      <c r="CA73" s="41">
        <v>2022</v>
      </c>
      <c r="CB73" s="41">
        <v>1915</v>
      </c>
      <c r="CC73" s="41">
        <v>1836</v>
      </c>
      <c r="CD73" s="41">
        <v>1765</v>
      </c>
      <c r="CE73" s="41">
        <v>1818</v>
      </c>
      <c r="CF73" s="41">
        <v>1871</v>
      </c>
      <c r="CG73" s="41">
        <v>1854</v>
      </c>
      <c r="CH73" s="41">
        <v>1907</v>
      </c>
      <c r="CI73" s="41">
        <v>1871</v>
      </c>
      <c r="CJ73" s="41" t="s">
        <v>3847</v>
      </c>
      <c r="CK73" s="138" t="s">
        <v>4</v>
      </c>
      <c r="CL73" s="41">
        <v>9.5</v>
      </c>
      <c r="CM73" s="41">
        <v>10.3</v>
      </c>
      <c r="CN73" s="41">
        <v>9.8000000000000007</v>
      </c>
      <c r="CO73" s="41">
        <v>9.6999999999999993</v>
      </c>
      <c r="CP73" s="41">
        <v>9.3000000000000007</v>
      </c>
      <c r="CQ73" s="41">
        <v>9.6</v>
      </c>
      <c r="CR73" s="41">
        <v>9.9</v>
      </c>
      <c r="CS73" s="41">
        <v>9.8000000000000007</v>
      </c>
      <c r="CT73" s="41">
        <v>10.1</v>
      </c>
      <c r="CU73" s="41">
        <v>9.6</v>
      </c>
      <c r="CV73" s="41">
        <v>1624</v>
      </c>
      <c r="CW73" s="41">
        <v>1766</v>
      </c>
      <c r="CX73" s="41">
        <v>1683</v>
      </c>
      <c r="CY73" s="41">
        <v>1665</v>
      </c>
      <c r="CZ73" s="41">
        <v>1594</v>
      </c>
      <c r="DA73" s="41">
        <v>1647</v>
      </c>
      <c r="DB73" s="41">
        <v>1700</v>
      </c>
      <c r="DC73" s="41">
        <v>1683</v>
      </c>
      <c r="DD73" s="41">
        <v>1736</v>
      </c>
      <c r="DE73" s="41">
        <v>1648</v>
      </c>
      <c r="DF73" s="191" t="s">
        <v>3848</v>
      </c>
      <c r="DG73" s="192" t="s">
        <v>4</v>
      </c>
      <c r="DH73" s="193"/>
    </row>
    <row r="74" spans="1:112" ht="27" customHeight="1">
      <c r="A74" s="195" t="s">
        <v>3342</v>
      </c>
      <c r="B74" s="41" t="s">
        <v>4</v>
      </c>
      <c r="C74" s="41" t="s">
        <v>4</v>
      </c>
      <c r="D74" s="41" t="s">
        <v>4</v>
      </c>
      <c r="E74" s="41" t="s">
        <v>4</v>
      </c>
      <c r="F74" s="41" t="s">
        <v>4</v>
      </c>
      <c r="G74" s="41" t="s">
        <v>4</v>
      </c>
      <c r="H74" s="41" t="s">
        <v>4</v>
      </c>
      <c r="I74" s="41" t="s">
        <v>4</v>
      </c>
      <c r="J74" s="41" t="s">
        <v>4</v>
      </c>
      <c r="K74" s="41" t="s">
        <v>4</v>
      </c>
      <c r="L74" s="41" t="s">
        <v>4</v>
      </c>
      <c r="M74" s="41" t="s">
        <v>4</v>
      </c>
      <c r="N74" s="41" t="s">
        <v>4</v>
      </c>
      <c r="O74" s="41" t="s">
        <v>4</v>
      </c>
      <c r="P74" s="41" t="s">
        <v>4</v>
      </c>
      <c r="Q74" s="41" t="s">
        <v>4</v>
      </c>
      <c r="R74" s="41" t="s">
        <v>4</v>
      </c>
      <c r="S74" s="41" t="s">
        <v>4</v>
      </c>
      <c r="T74" s="41" t="s">
        <v>4</v>
      </c>
      <c r="U74" s="41" t="s">
        <v>4</v>
      </c>
      <c r="V74" s="41" t="s">
        <v>4</v>
      </c>
      <c r="W74" s="138" t="s">
        <v>4</v>
      </c>
      <c r="X74" s="41">
        <v>13.4</v>
      </c>
      <c r="Y74" s="41">
        <v>14.2</v>
      </c>
      <c r="Z74" s="41">
        <v>13.6</v>
      </c>
      <c r="AA74" s="41">
        <v>13.3</v>
      </c>
      <c r="AB74" s="41">
        <v>12.9</v>
      </c>
      <c r="AC74" s="41">
        <v>13.2</v>
      </c>
      <c r="AD74" s="41">
        <v>13.5</v>
      </c>
      <c r="AE74" s="41">
        <v>13.4</v>
      </c>
      <c r="AF74" s="41">
        <v>13.7</v>
      </c>
      <c r="AG74" s="41">
        <v>13.5</v>
      </c>
      <c r="AH74" s="41">
        <v>2370</v>
      </c>
      <c r="AI74" s="41">
        <v>2512</v>
      </c>
      <c r="AJ74" s="41">
        <v>2405</v>
      </c>
      <c r="AK74" s="41">
        <v>2352</v>
      </c>
      <c r="AL74" s="41">
        <v>2281</v>
      </c>
      <c r="AM74" s="41">
        <v>2334</v>
      </c>
      <c r="AN74" s="41">
        <v>2387</v>
      </c>
      <c r="AO74" s="41">
        <v>2370</v>
      </c>
      <c r="AP74" s="41">
        <v>2423</v>
      </c>
      <c r="AQ74" s="41">
        <v>2387</v>
      </c>
      <c r="AR74" s="41" t="s">
        <v>3845</v>
      </c>
      <c r="AS74" s="140" t="s">
        <v>4</v>
      </c>
      <c r="AT74" s="41">
        <v>12.6</v>
      </c>
      <c r="AU74" s="41">
        <v>13.4</v>
      </c>
      <c r="AV74" s="41">
        <v>12.6</v>
      </c>
      <c r="AW74" s="41">
        <v>12.5</v>
      </c>
      <c r="AX74" s="41">
        <v>12.1</v>
      </c>
      <c r="AY74" s="41">
        <v>12.4</v>
      </c>
      <c r="AZ74" s="41">
        <v>12.7</v>
      </c>
      <c r="BA74" s="41">
        <v>12.6</v>
      </c>
      <c r="BB74" s="41">
        <v>12.9</v>
      </c>
      <c r="BC74" s="41">
        <v>12.7</v>
      </c>
      <c r="BD74" s="41">
        <v>2213</v>
      </c>
      <c r="BE74" s="41">
        <v>2355</v>
      </c>
      <c r="BF74" s="41">
        <v>2213</v>
      </c>
      <c r="BG74" s="41">
        <v>2195</v>
      </c>
      <c r="BH74" s="41">
        <v>2124</v>
      </c>
      <c r="BI74" s="41">
        <v>2177</v>
      </c>
      <c r="BJ74" s="41">
        <v>2230</v>
      </c>
      <c r="BK74" s="41">
        <v>2213</v>
      </c>
      <c r="BL74" s="41">
        <v>2266</v>
      </c>
      <c r="BM74" s="41">
        <v>2230</v>
      </c>
      <c r="BN74" s="41" t="s">
        <v>3846</v>
      </c>
      <c r="BO74" s="138" t="s">
        <v>4</v>
      </c>
      <c r="BP74" s="41">
        <v>10.8</v>
      </c>
      <c r="BQ74" s="41">
        <v>11.6</v>
      </c>
      <c r="BR74" s="41">
        <v>11</v>
      </c>
      <c r="BS74" s="41">
        <v>10.6</v>
      </c>
      <c r="BT74" s="41">
        <v>10.199999999999999</v>
      </c>
      <c r="BU74" s="41">
        <v>10.5</v>
      </c>
      <c r="BV74" s="41">
        <v>10.8</v>
      </c>
      <c r="BW74" s="41">
        <v>10.7</v>
      </c>
      <c r="BX74" s="41">
        <v>11</v>
      </c>
      <c r="BY74" s="41">
        <v>10.8</v>
      </c>
      <c r="BZ74" s="41">
        <v>1880</v>
      </c>
      <c r="CA74" s="41">
        <v>2022</v>
      </c>
      <c r="CB74" s="41">
        <v>1915</v>
      </c>
      <c r="CC74" s="41">
        <v>1836</v>
      </c>
      <c r="CD74" s="41">
        <v>1765</v>
      </c>
      <c r="CE74" s="41">
        <v>1818</v>
      </c>
      <c r="CF74" s="41">
        <v>1871</v>
      </c>
      <c r="CG74" s="41">
        <v>1854</v>
      </c>
      <c r="CH74" s="41">
        <v>1907</v>
      </c>
      <c r="CI74" s="41">
        <v>1871</v>
      </c>
      <c r="CJ74" s="41" t="s">
        <v>3847</v>
      </c>
      <c r="CK74" s="138" t="s">
        <v>4</v>
      </c>
      <c r="CL74" s="41">
        <v>9.5</v>
      </c>
      <c r="CM74" s="41">
        <v>10.3</v>
      </c>
      <c r="CN74" s="41">
        <v>9.8000000000000007</v>
      </c>
      <c r="CO74" s="41">
        <v>9.6999999999999993</v>
      </c>
      <c r="CP74" s="41">
        <v>9.3000000000000007</v>
      </c>
      <c r="CQ74" s="41">
        <v>9.6</v>
      </c>
      <c r="CR74" s="41">
        <v>9.9</v>
      </c>
      <c r="CS74" s="41">
        <v>9.8000000000000007</v>
      </c>
      <c r="CT74" s="41">
        <v>10.1</v>
      </c>
      <c r="CU74" s="41">
        <v>9.6</v>
      </c>
      <c r="CV74" s="41">
        <v>1624</v>
      </c>
      <c r="CW74" s="41">
        <v>1766</v>
      </c>
      <c r="CX74" s="41">
        <v>1683</v>
      </c>
      <c r="CY74" s="41">
        <v>1665</v>
      </c>
      <c r="CZ74" s="41">
        <v>1594</v>
      </c>
      <c r="DA74" s="41">
        <v>1647</v>
      </c>
      <c r="DB74" s="41">
        <v>1700</v>
      </c>
      <c r="DC74" s="41">
        <v>1683</v>
      </c>
      <c r="DD74" s="41">
        <v>1736</v>
      </c>
      <c r="DE74" s="41">
        <v>1648</v>
      </c>
      <c r="DF74" s="191" t="s">
        <v>3848</v>
      </c>
      <c r="DG74" s="192" t="s">
        <v>4</v>
      </c>
      <c r="DH74" s="193"/>
    </row>
    <row r="75" spans="1:112" ht="27" customHeight="1">
      <c r="A75" s="195" t="s">
        <v>3343</v>
      </c>
      <c r="B75" s="41" t="s">
        <v>4</v>
      </c>
      <c r="C75" s="41" t="s">
        <v>4</v>
      </c>
      <c r="D75" s="41" t="s">
        <v>4</v>
      </c>
      <c r="E75" s="41" t="s">
        <v>4</v>
      </c>
      <c r="F75" s="41" t="s">
        <v>4</v>
      </c>
      <c r="G75" s="41" t="s">
        <v>4</v>
      </c>
      <c r="H75" s="41" t="s">
        <v>4</v>
      </c>
      <c r="I75" s="41" t="s">
        <v>4</v>
      </c>
      <c r="J75" s="41" t="s">
        <v>4</v>
      </c>
      <c r="K75" s="41" t="s">
        <v>4</v>
      </c>
      <c r="L75" s="41" t="s">
        <v>4</v>
      </c>
      <c r="M75" s="41" t="s">
        <v>4</v>
      </c>
      <c r="N75" s="41" t="s">
        <v>4</v>
      </c>
      <c r="O75" s="41" t="s">
        <v>4</v>
      </c>
      <c r="P75" s="41" t="s">
        <v>4</v>
      </c>
      <c r="Q75" s="41" t="s">
        <v>4</v>
      </c>
      <c r="R75" s="41" t="s">
        <v>4</v>
      </c>
      <c r="S75" s="41" t="s">
        <v>4</v>
      </c>
      <c r="T75" s="41" t="s">
        <v>4</v>
      </c>
      <c r="U75" s="41" t="s">
        <v>4</v>
      </c>
      <c r="V75" s="41" t="s">
        <v>4</v>
      </c>
      <c r="W75" s="138" t="s">
        <v>4</v>
      </c>
      <c r="X75" s="41">
        <v>13.4</v>
      </c>
      <c r="Y75" s="41">
        <v>14.2</v>
      </c>
      <c r="Z75" s="41">
        <v>13.6</v>
      </c>
      <c r="AA75" s="41">
        <v>13.3</v>
      </c>
      <c r="AB75" s="41">
        <v>12.9</v>
      </c>
      <c r="AC75" s="41">
        <v>13.2</v>
      </c>
      <c r="AD75" s="41">
        <v>13.5</v>
      </c>
      <c r="AE75" s="41">
        <v>13.4</v>
      </c>
      <c r="AF75" s="41">
        <v>13.7</v>
      </c>
      <c r="AG75" s="41">
        <v>13.5</v>
      </c>
      <c r="AH75" s="41">
        <v>2370</v>
      </c>
      <c r="AI75" s="41">
        <v>2512</v>
      </c>
      <c r="AJ75" s="41">
        <v>2405</v>
      </c>
      <c r="AK75" s="41">
        <v>2352</v>
      </c>
      <c r="AL75" s="41">
        <v>2281</v>
      </c>
      <c r="AM75" s="41">
        <v>2334</v>
      </c>
      <c r="AN75" s="41">
        <v>2387</v>
      </c>
      <c r="AO75" s="41">
        <v>2370</v>
      </c>
      <c r="AP75" s="41">
        <v>2423</v>
      </c>
      <c r="AQ75" s="41">
        <v>2387</v>
      </c>
      <c r="AR75" s="41" t="s">
        <v>3845</v>
      </c>
      <c r="AS75" s="140" t="s">
        <v>4</v>
      </c>
      <c r="AT75" s="41">
        <v>12.6</v>
      </c>
      <c r="AU75" s="41">
        <v>13.4</v>
      </c>
      <c r="AV75" s="41">
        <v>12.6</v>
      </c>
      <c r="AW75" s="41">
        <v>12.5</v>
      </c>
      <c r="AX75" s="41">
        <v>12.1</v>
      </c>
      <c r="AY75" s="41">
        <v>12.4</v>
      </c>
      <c r="AZ75" s="41">
        <v>12.7</v>
      </c>
      <c r="BA75" s="41">
        <v>12.6</v>
      </c>
      <c r="BB75" s="41">
        <v>12.9</v>
      </c>
      <c r="BC75" s="41">
        <v>12.7</v>
      </c>
      <c r="BD75" s="41">
        <v>2213</v>
      </c>
      <c r="BE75" s="41">
        <v>2355</v>
      </c>
      <c r="BF75" s="41">
        <v>2213</v>
      </c>
      <c r="BG75" s="41">
        <v>2195</v>
      </c>
      <c r="BH75" s="41">
        <v>2124</v>
      </c>
      <c r="BI75" s="41">
        <v>2177</v>
      </c>
      <c r="BJ75" s="41">
        <v>2230</v>
      </c>
      <c r="BK75" s="41">
        <v>2213</v>
      </c>
      <c r="BL75" s="41">
        <v>2266</v>
      </c>
      <c r="BM75" s="41">
        <v>2230</v>
      </c>
      <c r="BN75" s="41" t="s">
        <v>3846</v>
      </c>
      <c r="BO75" s="138" t="s">
        <v>4</v>
      </c>
      <c r="BP75" s="41">
        <v>10.8</v>
      </c>
      <c r="BQ75" s="41">
        <v>11.6</v>
      </c>
      <c r="BR75" s="41">
        <v>11</v>
      </c>
      <c r="BS75" s="41">
        <v>10.6</v>
      </c>
      <c r="BT75" s="41">
        <v>10.199999999999999</v>
      </c>
      <c r="BU75" s="41">
        <v>10.5</v>
      </c>
      <c r="BV75" s="41">
        <v>10.8</v>
      </c>
      <c r="BW75" s="41">
        <v>10.7</v>
      </c>
      <c r="BX75" s="41">
        <v>11</v>
      </c>
      <c r="BY75" s="41">
        <v>10.8</v>
      </c>
      <c r="BZ75" s="41">
        <v>1880</v>
      </c>
      <c r="CA75" s="41">
        <v>2022</v>
      </c>
      <c r="CB75" s="41">
        <v>1915</v>
      </c>
      <c r="CC75" s="41">
        <v>1836</v>
      </c>
      <c r="CD75" s="41">
        <v>1765</v>
      </c>
      <c r="CE75" s="41">
        <v>1818</v>
      </c>
      <c r="CF75" s="41">
        <v>1871</v>
      </c>
      <c r="CG75" s="41">
        <v>1854</v>
      </c>
      <c r="CH75" s="41">
        <v>1907</v>
      </c>
      <c r="CI75" s="41">
        <v>1871</v>
      </c>
      <c r="CJ75" s="41" t="s">
        <v>3847</v>
      </c>
      <c r="CK75" s="138" t="s">
        <v>4</v>
      </c>
      <c r="CL75" s="41">
        <v>9.5</v>
      </c>
      <c r="CM75" s="41">
        <v>10.3</v>
      </c>
      <c r="CN75" s="41">
        <v>9.8000000000000007</v>
      </c>
      <c r="CO75" s="41">
        <v>9.6999999999999993</v>
      </c>
      <c r="CP75" s="41">
        <v>9.3000000000000007</v>
      </c>
      <c r="CQ75" s="41">
        <v>9.6</v>
      </c>
      <c r="CR75" s="41">
        <v>9.9</v>
      </c>
      <c r="CS75" s="41">
        <v>9.8000000000000007</v>
      </c>
      <c r="CT75" s="41">
        <v>10.1</v>
      </c>
      <c r="CU75" s="41">
        <v>9.6</v>
      </c>
      <c r="CV75" s="41">
        <v>1624</v>
      </c>
      <c r="CW75" s="41">
        <v>1766</v>
      </c>
      <c r="CX75" s="41">
        <v>1683</v>
      </c>
      <c r="CY75" s="41">
        <v>1665</v>
      </c>
      <c r="CZ75" s="41">
        <v>1594</v>
      </c>
      <c r="DA75" s="41">
        <v>1647</v>
      </c>
      <c r="DB75" s="41">
        <v>1700</v>
      </c>
      <c r="DC75" s="41">
        <v>1683</v>
      </c>
      <c r="DD75" s="41">
        <v>1736</v>
      </c>
      <c r="DE75" s="41">
        <v>1648</v>
      </c>
      <c r="DF75" s="191" t="s">
        <v>3848</v>
      </c>
      <c r="DG75" s="192" t="s">
        <v>4</v>
      </c>
      <c r="DH75" s="193"/>
    </row>
    <row r="76" spans="1:112" ht="27" customHeight="1">
      <c r="A76" s="195" t="s">
        <v>3345</v>
      </c>
      <c r="B76" s="41" t="s">
        <v>4</v>
      </c>
      <c r="C76" s="41" t="s">
        <v>4</v>
      </c>
      <c r="D76" s="41" t="s">
        <v>4</v>
      </c>
      <c r="E76" s="41" t="s">
        <v>4</v>
      </c>
      <c r="F76" s="41" t="s">
        <v>4</v>
      </c>
      <c r="G76" s="41" t="s">
        <v>4</v>
      </c>
      <c r="H76" s="41" t="s">
        <v>4</v>
      </c>
      <c r="I76" s="41" t="s">
        <v>4</v>
      </c>
      <c r="J76" s="41" t="s">
        <v>4</v>
      </c>
      <c r="K76" s="41" t="s">
        <v>4</v>
      </c>
      <c r="L76" s="41" t="s">
        <v>4</v>
      </c>
      <c r="M76" s="41" t="s">
        <v>4</v>
      </c>
      <c r="N76" s="41" t="s">
        <v>4</v>
      </c>
      <c r="O76" s="41" t="s">
        <v>4</v>
      </c>
      <c r="P76" s="41" t="s">
        <v>4</v>
      </c>
      <c r="Q76" s="41" t="s">
        <v>4</v>
      </c>
      <c r="R76" s="41" t="s">
        <v>4</v>
      </c>
      <c r="S76" s="41" t="s">
        <v>4</v>
      </c>
      <c r="T76" s="41" t="s">
        <v>4</v>
      </c>
      <c r="U76" s="41" t="s">
        <v>4</v>
      </c>
      <c r="V76" s="41" t="s">
        <v>4</v>
      </c>
      <c r="W76" s="138" t="s">
        <v>4</v>
      </c>
      <c r="X76" s="41">
        <v>13.4</v>
      </c>
      <c r="Y76" s="41">
        <v>14.2</v>
      </c>
      <c r="Z76" s="41">
        <v>13.6</v>
      </c>
      <c r="AA76" s="41">
        <v>13.3</v>
      </c>
      <c r="AB76" s="41">
        <v>12.9</v>
      </c>
      <c r="AC76" s="41">
        <v>13.2</v>
      </c>
      <c r="AD76" s="41">
        <v>13.5</v>
      </c>
      <c r="AE76" s="41">
        <v>13.4</v>
      </c>
      <c r="AF76" s="41">
        <v>13.7</v>
      </c>
      <c r="AG76" s="41">
        <v>13.5</v>
      </c>
      <c r="AH76" s="41">
        <v>2370</v>
      </c>
      <c r="AI76" s="41">
        <v>2512</v>
      </c>
      <c r="AJ76" s="41">
        <v>2405</v>
      </c>
      <c r="AK76" s="41">
        <v>2352</v>
      </c>
      <c r="AL76" s="41">
        <v>2281</v>
      </c>
      <c r="AM76" s="41">
        <v>2334</v>
      </c>
      <c r="AN76" s="41">
        <v>2387</v>
      </c>
      <c r="AO76" s="41">
        <v>2370</v>
      </c>
      <c r="AP76" s="41">
        <v>2423</v>
      </c>
      <c r="AQ76" s="41">
        <v>2387</v>
      </c>
      <c r="AR76" s="41" t="s">
        <v>3845</v>
      </c>
      <c r="AS76" s="140" t="s">
        <v>4</v>
      </c>
      <c r="AT76" s="41">
        <v>12.6</v>
      </c>
      <c r="AU76" s="41">
        <v>13.4</v>
      </c>
      <c r="AV76" s="41">
        <v>12.6</v>
      </c>
      <c r="AW76" s="41">
        <v>12.5</v>
      </c>
      <c r="AX76" s="41">
        <v>12.1</v>
      </c>
      <c r="AY76" s="41">
        <v>12.4</v>
      </c>
      <c r="AZ76" s="41">
        <v>12.7</v>
      </c>
      <c r="BA76" s="41">
        <v>12.6</v>
      </c>
      <c r="BB76" s="41">
        <v>12.9</v>
      </c>
      <c r="BC76" s="41">
        <v>12.7</v>
      </c>
      <c r="BD76" s="41">
        <v>2213</v>
      </c>
      <c r="BE76" s="41">
        <v>2355</v>
      </c>
      <c r="BF76" s="41">
        <v>2213</v>
      </c>
      <c r="BG76" s="41">
        <v>2195</v>
      </c>
      <c r="BH76" s="41">
        <v>2124</v>
      </c>
      <c r="BI76" s="41">
        <v>2177</v>
      </c>
      <c r="BJ76" s="41">
        <v>2230</v>
      </c>
      <c r="BK76" s="41">
        <v>2213</v>
      </c>
      <c r="BL76" s="41">
        <v>2266</v>
      </c>
      <c r="BM76" s="41">
        <v>2230</v>
      </c>
      <c r="BN76" s="41" t="s">
        <v>3846</v>
      </c>
      <c r="BO76" s="138" t="s">
        <v>4</v>
      </c>
      <c r="BP76" s="41">
        <v>10.8</v>
      </c>
      <c r="BQ76" s="41">
        <v>11.6</v>
      </c>
      <c r="BR76" s="41">
        <v>11</v>
      </c>
      <c r="BS76" s="41">
        <v>10.6</v>
      </c>
      <c r="BT76" s="41">
        <v>10.199999999999999</v>
      </c>
      <c r="BU76" s="41">
        <v>10.5</v>
      </c>
      <c r="BV76" s="41">
        <v>10.8</v>
      </c>
      <c r="BW76" s="41">
        <v>10.7</v>
      </c>
      <c r="BX76" s="41">
        <v>11</v>
      </c>
      <c r="BY76" s="41">
        <v>10.8</v>
      </c>
      <c r="BZ76" s="41">
        <v>1880</v>
      </c>
      <c r="CA76" s="41">
        <v>2022</v>
      </c>
      <c r="CB76" s="41">
        <v>1915</v>
      </c>
      <c r="CC76" s="41">
        <v>1836</v>
      </c>
      <c r="CD76" s="41">
        <v>1765</v>
      </c>
      <c r="CE76" s="41">
        <v>1818</v>
      </c>
      <c r="CF76" s="41">
        <v>1871</v>
      </c>
      <c r="CG76" s="41">
        <v>1854</v>
      </c>
      <c r="CH76" s="41">
        <v>1907</v>
      </c>
      <c r="CI76" s="41">
        <v>1871</v>
      </c>
      <c r="CJ76" s="41" t="s">
        <v>3847</v>
      </c>
      <c r="CK76" s="138" t="s">
        <v>4</v>
      </c>
      <c r="CL76" s="41">
        <v>9.5</v>
      </c>
      <c r="CM76" s="41">
        <v>10.3</v>
      </c>
      <c r="CN76" s="41">
        <v>9.8000000000000007</v>
      </c>
      <c r="CO76" s="41">
        <v>9.6999999999999993</v>
      </c>
      <c r="CP76" s="41">
        <v>9.3000000000000007</v>
      </c>
      <c r="CQ76" s="41">
        <v>9.6</v>
      </c>
      <c r="CR76" s="41">
        <v>9.9</v>
      </c>
      <c r="CS76" s="41">
        <v>9.8000000000000007</v>
      </c>
      <c r="CT76" s="41">
        <v>10.1</v>
      </c>
      <c r="CU76" s="41">
        <v>9.6</v>
      </c>
      <c r="CV76" s="41">
        <v>1624</v>
      </c>
      <c r="CW76" s="41">
        <v>1766</v>
      </c>
      <c r="CX76" s="41">
        <v>1683</v>
      </c>
      <c r="CY76" s="41">
        <v>1665</v>
      </c>
      <c r="CZ76" s="41">
        <v>1594</v>
      </c>
      <c r="DA76" s="41">
        <v>1647</v>
      </c>
      <c r="DB76" s="41">
        <v>1700</v>
      </c>
      <c r="DC76" s="41">
        <v>1683</v>
      </c>
      <c r="DD76" s="41">
        <v>1736</v>
      </c>
      <c r="DE76" s="41">
        <v>1648</v>
      </c>
      <c r="DF76" s="191" t="s">
        <v>3848</v>
      </c>
      <c r="DG76" s="192" t="s">
        <v>4</v>
      </c>
      <c r="DH76" s="193"/>
    </row>
    <row r="77" spans="1:112" ht="27" customHeight="1">
      <c r="A77" s="183" t="s">
        <v>3346</v>
      </c>
      <c r="B77" s="41" t="s">
        <v>4</v>
      </c>
      <c r="C77" s="41" t="s">
        <v>4</v>
      </c>
      <c r="D77" s="41" t="s">
        <v>4</v>
      </c>
      <c r="E77" s="41" t="s">
        <v>4</v>
      </c>
      <c r="F77" s="41" t="s">
        <v>4</v>
      </c>
      <c r="G77" s="41" t="s">
        <v>4</v>
      </c>
      <c r="H77" s="41" t="s">
        <v>4</v>
      </c>
      <c r="I77" s="41" t="s">
        <v>4</v>
      </c>
      <c r="J77" s="41" t="s">
        <v>4</v>
      </c>
      <c r="K77" s="41" t="s">
        <v>4</v>
      </c>
      <c r="L77" s="41" t="s">
        <v>4</v>
      </c>
      <c r="M77" s="41" t="s">
        <v>4</v>
      </c>
      <c r="N77" s="41" t="s">
        <v>4</v>
      </c>
      <c r="O77" s="41" t="s">
        <v>4</v>
      </c>
      <c r="P77" s="41" t="s">
        <v>4</v>
      </c>
      <c r="Q77" s="41" t="s">
        <v>4</v>
      </c>
      <c r="R77" s="41" t="s">
        <v>4</v>
      </c>
      <c r="S77" s="41" t="s">
        <v>4</v>
      </c>
      <c r="T77" s="41" t="s">
        <v>4</v>
      </c>
      <c r="U77" s="41" t="s">
        <v>4</v>
      </c>
      <c r="V77" s="41" t="s">
        <v>4</v>
      </c>
      <c r="W77" s="138" t="s">
        <v>4</v>
      </c>
      <c r="X77" s="41">
        <v>13.6</v>
      </c>
      <c r="Y77" s="41">
        <v>14.4</v>
      </c>
      <c r="Z77" s="41">
        <v>13.8</v>
      </c>
      <c r="AA77" s="41">
        <v>13.5</v>
      </c>
      <c r="AB77" s="41">
        <v>13.1</v>
      </c>
      <c r="AC77" s="41">
        <v>13.4</v>
      </c>
      <c r="AD77" s="41">
        <v>13.7</v>
      </c>
      <c r="AE77" s="41">
        <v>13.6</v>
      </c>
      <c r="AF77" s="41">
        <v>13.9</v>
      </c>
      <c r="AG77" s="41">
        <v>13.7</v>
      </c>
      <c r="AH77" s="41">
        <v>2408</v>
      </c>
      <c r="AI77" s="41">
        <v>2550</v>
      </c>
      <c r="AJ77" s="41">
        <v>2443</v>
      </c>
      <c r="AK77" s="41">
        <v>2390</v>
      </c>
      <c r="AL77" s="41">
        <v>2319</v>
      </c>
      <c r="AM77" s="41">
        <v>2372</v>
      </c>
      <c r="AN77" s="41">
        <v>2425</v>
      </c>
      <c r="AO77" s="41">
        <v>2408</v>
      </c>
      <c r="AP77" s="41">
        <v>2461</v>
      </c>
      <c r="AQ77" s="41">
        <v>2425</v>
      </c>
      <c r="AR77" s="41" t="s">
        <v>3691</v>
      </c>
      <c r="AS77" s="140" t="s">
        <v>4</v>
      </c>
      <c r="AT77" s="41">
        <v>12.8</v>
      </c>
      <c r="AU77" s="41">
        <v>13.6</v>
      </c>
      <c r="AV77" s="41">
        <v>12.8</v>
      </c>
      <c r="AW77" s="41">
        <v>12.7</v>
      </c>
      <c r="AX77" s="41">
        <v>12.3</v>
      </c>
      <c r="AY77" s="41">
        <v>12.6</v>
      </c>
      <c r="AZ77" s="41">
        <v>12.9</v>
      </c>
      <c r="BA77" s="41">
        <v>12.8</v>
      </c>
      <c r="BB77" s="41">
        <v>13.1</v>
      </c>
      <c r="BC77" s="41">
        <v>12.9</v>
      </c>
      <c r="BD77" s="41">
        <v>2251</v>
      </c>
      <c r="BE77" s="41">
        <v>2393</v>
      </c>
      <c r="BF77" s="41">
        <v>2251</v>
      </c>
      <c r="BG77" s="41">
        <v>2233</v>
      </c>
      <c r="BH77" s="41">
        <v>2162</v>
      </c>
      <c r="BI77" s="41">
        <v>2215</v>
      </c>
      <c r="BJ77" s="41">
        <v>2268</v>
      </c>
      <c r="BK77" s="41">
        <v>2251</v>
      </c>
      <c r="BL77" s="41">
        <v>2304</v>
      </c>
      <c r="BM77" s="41">
        <v>2268</v>
      </c>
      <c r="BN77" s="41" t="s">
        <v>3780</v>
      </c>
      <c r="BO77" s="138" t="s">
        <v>4</v>
      </c>
      <c r="BP77" s="41">
        <v>11</v>
      </c>
      <c r="BQ77" s="41">
        <v>11.8</v>
      </c>
      <c r="BR77" s="41">
        <v>11.2</v>
      </c>
      <c r="BS77" s="41">
        <v>10.8</v>
      </c>
      <c r="BT77" s="41">
        <v>10.4</v>
      </c>
      <c r="BU77" s="41">
        <v>10.7</v>
      </c>
      <c r="BV77" s="41">
        <v>11</v>
      </c>
      <c r="BW77" s="41">
        <v>10.9</v>
      </c>
      <c r="BX77" s="41">
        <v>11.2</v>
      </c>
      <c r="BY77" s="41">
        <v>11</v>
      </c>
      <c r="BZ77" s="41">
        <v>1919</v>
      </c>
      <c r="CA77" s="41">
        <v>2061</v>
      </c>
      <c r="CB77" s="41">
        <v>1954</v>
      </c>
      <c r="CC77" s="41">
        <v>1874</v>
      </c>
      <c r="CD77" s="41">
        <v>1803</v>
      </c>
      <c r="CE77" s="41">
        <v>1856</v>
      </c>
      <c r="CF77" s="41">
        <v>1909</v>
      </c>
      <c r="CG77" s="41">
        <v>1892</v>
      </c>
      <c r="CH77" s="41">
        <v>1945</v>
      </c>
      <c r="CI77" s="41">
        <v>1909</v>
      </c>
      <c r="CJ77" s="41" t="s">
        <v>3772</v>
      </c>
      <c r="CK77" s="138" t="s">
        <v>4</v>
      </c>
      <c r="CL77" s="41">
        <v>9.6999999999999993</v>
      </c>
      <c r="CM77" s="41">
        <v>10.5</v>
      </c>
      <c r="CN77" s="41">
        <v>10</v>
      </c>
      <c r="CO77" s="41">
        <v>9.9</v>
      </c>
      <c r="CP77" s="41">
        <v>9.5</v>
      </c>
      <c r="CQ77" s="41">
        <v>9.8000000000000007</v>
      </c>
      <c r="CR77" s="41">
        <v>10.1</v>
      </c>
      <c r="CS77" s="41">
        <v>10</v>
      </c>
      <c r="CT77" s="41">
        <v>10.3</v>
      </c>
      <c r="CU77" s="41">
        <v>9.8000000000000007</v>
      </c>
      <c r="CV77" s="41">
        <v>1663</v>
      </c>
      <c r="CW77" s="41">
        <v>1805</v>
      </c>
      <c r="CX77" s="41">
        <v>1722</v>
      </c>
      <c r="CY77" s="41">
        <v>1704</v>
      </c>
      <c r="CZ77" s="41">
        <v>1633</v>
      </c>
      <c r="DA77" s="41">
        <v>1686</v>
      </c>
      <c r="DB77" s="41">
        <v>1739</v>
      </c>
      <c r="DC77" s="41">
        <v>1722</v>
      </c>
      <c r="DD77" s="41">
        <v>1775</v>
      </c>
      <c r="DE77" s="41">
        <v>1687</v>
      </c>
      <c r="DF77" s="191" t="s">
        <v>3853</v>
      </c>
      <c r="DG77" s="192" t="s">
        <v>4</v>
      </c>
      <c r="DH77" s="193"/>
    </row>
    <row r="78" spans="1:112" ht="27" customHeight="1">
      <c r="A78" s="183" t="s">
        <v>3854</v>
      </c>
      <c r="B78" s="41" t="s">
        <v>4</v>
      </c>
      <c r="C78" s="41" t="s">
        <v>4</v>
      </c>
      <c r="D78" s="41" t="s">
        <v>4</v>
      </c>
      <c r="E78" s="41" t="s">
        <v>4</v>
      </c>
      <c r="F78" s="41" t="s">
        <v>4</v>
      </c>
      <c r="G78" s="41" t="s">
        <v>4</v>
      </c>
      <c r="H78" s="41" t="s">
        <v>4</v>
      </c>
      <c r="I78" s="41" t="s">
        <v>4</v>
      </c>
      <c r="J78" s="41" t="s">
        <v>4</v>
      </c>
      <c r="K78" s="41" t="s">
        <v>4</v>
      </c>
      <c r="L78" s="41" t="s">
        <v>4</v>
      </c>
      <c r="M78" s="41" t="s">
        <v>4</v>
      </c>
      <c r="N78" s="41" t="s">
        <v>4</v>
      </c>
      <c r="O78" s="41" t="s">
        <v>4</v>
      </c>
      <c r="P78" s="41" t="s">
        <v>4</v>
      </c>
      <c r="Q78" s="41" t="s">
        <v>4</v>
      </c>
      <c r="R78" s="41" t="s">
        <v>4</v>
      </c>
      <c r="S78" s="41" t="s">
        <v>4</v>
      </c>
      <c r="T78" s="41" t="s">
        <v>4</v>
      </c>
      <c r="U78" s="41" t="s">
        <v>4</v>
      </c>
      <c r="V78" s="41" t="s">
        <v>4</v>
      </c>
      <c r="W78" s="138" t="s">
        <v>4</v>
      </c>
      <c r="X78" s="41">
        <v>13.6</v>
      </c>
      <c r="Y78" s="41">
        <v>14.4</v>
      </c>
      <c r="Z78" s="41">
        <v>13.8</v>
      </c>
      <c r="AA78" s="41">
        <v>13.5</v>
      </c>
      <c r="AB78" s="41">
        <v>13.1</v>
      </c>
      <c r="AC78" s="41">
        <v>13.4</v>
      </c>
      <c r="AD78" s="41">
        <v>13.7</v>
      </c>
      <c r="AE78" s="41">
        <v>13.6</v>
      </c>
      <c r="AF78" s="41">
        <v>13.9</v>
      </c>
      <c r="AG78" s="41">
        <v>13.7</v>
      </c>
      <c r="AH78" s="41">
        <v>2408</v>
      </c>
      <c r="AI78" s="41">
        <v>2550</v>
      </c>
      <c r="AJ78" s="41">
        <v>2443</v>
      </c>
      <c r="AK78" s="41">
        <v>2390</v>
      </c>
      <c r="AL78" s="41">
        <v>2319</v>
      </c>
      <c r="AM78" s="41">
        <v>2372</v>
      </c>
      <c r="AN78" s="41">
        <v>2425</v>
      </c>
      <c r="AO78" s="41">
        <v>2408</v>
      </c>
      <c r="AP78" s="41">
        <v>2461</v>
      </c>
      <c r="AQ78" s="41">
        <v>2425</v>
      </c>
      <c r="AR78" s="41" t="s">
        <v>3691</v>
      </c>
      <c r="AS78" s="140" t="s">
        <v>4</v>
      </c>
      <c r="AT78" s="41">
        <v>12.8</v>
      </c>
      <c r="AU78" s="41">
        <v>13.6</v>
      </c>
      <c r="AV78" s="41">
        <v>12.8</v>
      </c>
      <c r="AW78" s="41">
        <v>12.7</v>
      </c>
      <c r="AX78" s="41">
        <v>12.3</v>
      </c>
      <c r="AY78" s="41">
        <v>12.6</v>
      </c>
      <c r="AZ78" s="41">
        <v>12.9</v>
      </c>
      <c r="BA78" s="41">
        <v>12.8</v>
      </c>
      <c r="BB78" s="41">
        <v>13.1</v>
      </c>
      <c r="BC78" s="41">
        <v>12.9</v>
      </c>
      <c r="BD78" s="41">
        <v>2251</v>
      </c>
      <c r="BE78" s="41">
        <v>2393</v>
      </c>
      <c r="BF78" s="41">
        <v>2251</v>
      </c>
      <c r="BG78" s="41">
        <v>2233</v>
      </c>
      <c r="BH78" s="41">
        <v>2162</v>
      </c>
      <c r="BI78" s="41">
        <v>2215</v>
      </c>
      <c r="BJ78" s="41">
        <v>2268</v>
      </c>
      <c r="BK78" s="41">
        <v>2251</v>
      </c>
      <c r="BL78" s="41">
        <v>2304</v>
      </c>
      <c r="BM78" s="41">
        <v>2268</v>
      </c>
      <c r="BN78" s="41" t="s">
        <v>3780</v>
      </c>
      <c r="BO78" s="138" t="s">
        <v>4</v>
      </c>
      <c r="BP78" s="41">
        <v>11</v>
      </c>
      <c r="BQ78" s="41">
        <v>11.8</v>
      </c>
      <c r="BR78" s="41">
        <v>11.2</v>
      </c>
      <c r="BS78" s="41">
        <v>10.8</v>
      </c>
      <c r="BT78" s="41">
        <v>10.4</v>
      </c>
      <c r="BU78" s="41">
        <v>10.7</v>
      </c>
      <c r="BV78" s="41">
        <v>11</v>
      </c>
      <c r="BW78" s="41">
        <v>10.9</v>
      </c>
      <c r="BX78" s="41">
        <v>11.2</v>
      </c>
      <c r="BY78" s="41">
        <v>11</v>
      </c>
      <c r="BZ78" s="41">
        <v>1919</v>
      </c>
      <c r="CA78" s="41">
        <v>2061</v>
      </c>
      <c r="CB78" s="41">
        <v>1954</v>
      </c>
      <c r="CC78" s="41">
        <v>1874</v>
      </c>
      <c r="CD78" s="41">
        <v>1803</v>
      </c>
      <c r="CE78" s="41">
        <v>1856</v>
      </c>
      <c r="CF78" s="41">
        <v>1909</v>
      </c>
      <c r="CG78" s="41">
        <v>1892</v>
      </c>
      <c r="CH78" s="41">
        <v>1945</v>
      </c>
      <c r="CI78" s="41">
        <v>1909</v>
      </c>
      <c r="CJ78" s="41" t="s">
        <v>3772</v>
      </c>
      <c r="CK78" s="138" t="s">
        <v>4</v>
      </c>
      <c r="CL78" s="41">
        <v>9.6999999999999993</v>
      </c>
      <c r="CM78" s="41">
        <v>10.5</v>
      </c>
      <c r="CN78" s="41">
        <v>10</v>
      </c>
      <c r="CO78" s="41">
        <v>9.9</v>
      </c>
      <c r="CP78" s="41">
        <v>9.5</v>
      </c>
      <c r="CQ78" s="41">
        <v>9.8000000000000007</v>
      </c>
      <c r="CR78" s="41">
        <v>10.1</v>
      </c>
      <c r="CS78" s="41">
        <v>10</v>
      </c>
      <c r="CT78" s="41">
        <v>10.3</v>
      </c>
      <c r="CU78" s="41">
        <v>9.8000000000000007</v>
      </c>
      <c r="CV78" s="41">
        <v>1663</v>
      </c>
      <c r="CW78" s="41">
        <v>1805</v>
      </c>
      <c r="CX78" s="41">
        <v>1722</v>
      </c>
      <c r="CY78" s="41">
        <v>1704</v>
      </c>
      <c r="CZ78" s="41">
        <v>1633</v>
      </c>
      <c r="DA78" s="41">
        <v>1686</v>
      </c>
      <c r="DB78" s="41">
        <v>1739</v>
      </c>
      <c r="DC78" s="41">
        <v>1722</v>
      </c>
      <c r="DD78" s="41">
        <v>1775</v>
      </c>
      <c r="DE78" s="41">
        <v>1687</v>
      </c>
      <c r="DF78" s="191" t="s">
        <v>3853</v>
      </c>
      <c r="DG78" s="192" t="s">
        <v>4</v>
      </c>
      <c r="DH78" s="193"/>
    </row>
    <row r="79" spans="1:112" ht="27" customHeight="1">
      <c r="A79" s="195" t="s">
        <v>3347</v>
      </c>
      <c r="B79" s="41">
        <v>17.5</v>
      </c>
      <c r="C79" s="41">
        <v>18.3</v>
      </c>
      <c r="D79" s="41">
        <v>17.7</v>
      </c>
      <c r="E79" s="41">
        <v>16.899999999999999</v>
      </c>
      <c r="F79" s="41">
        <v>16.5</v>
      </c>
      <c r="G79" s="41">
        <v>16.8</v>
      </c>
      <c r="H79" s="41">
        <v>17.100000000000001</v>
      </c>
      <c r="I79" s="41">
        <v>17</v>
      </c>
      <c r="J79" s="41">
        <v>17.3</v>
      </c>
      <c r="K79" s="41">
        <v>17.100000000000001</v>
      </c>
      <c r="L79" s="41">
        <v>3075</v>
      </c>
      <c r="M79" s="41">
        <v>3217</v>
      </c>
      <c r="N79" s="41">
        <v>3110</v>
      </c>
      <c r="O79" s="41">
        <v>2968</v>
      </c>
      <c r="P79" s="41">
        <v>2897</v>
      </c>
      <c r="Q79" s="41">
        <v>2950</v>
      </c>
      <c r="R79" s="41">
        <v>3003</v>
      </c>
      <c r="S79" s="41">
        <v>2986</v>
      </c>
      <c r="T79" s="41">
        <v>3039</v>
      </c>
      <c r="U79" s="41">
        <v>3003</v>
      </c>
      <c r="V79" s="41" t="s">
        <v>3829</v>
      </c>
      <c r="W79" s="138" t="s">
        <v>3844</v>
      </c>
      <c r="X79" s="41">
        <v>13.6</v>
      </c>
      <c r="Y79" s="41">
        <v>14.4</v>
      </c>
      <c r="Z79" s="41">
        <v>13.8</v>
      </c>
      <c r="AA79" s="41">
        <v>13.5</v>
      </c>
      <c r="AB79" s="41">
        <v>13.1</v>
      </c>
      <c r="AC79" s="41">
        <v>13.4</v>
      </c>
      <c r="AD79" s="41">
        <v>13.7</v>
      </c>
      <c r="AE79" s="41">
        <v>13.6</v>
      </c>
      <c r="AF79" s="41">
        <v>13.9</v>
      </c>
      <c r="AG79" s="41">
        <v>13.7</v>
      </c>
      <c r="AH79" s="41">
        <v>2408</v>
      </c>
      <c r="AI79" s="41">
        <v>2550</v>
      </c>
      <c r="AJ79" s="41">
        <v>2443</v>
      </c>
      <c r="AK79" s="41">
        <v>2390</v>
      </c>
      <c r="AL79" s="41">
        <v>2319</v>
      </c>
      <c r="AM79" s="41">
        <v>2372</v>
      </c>
      <c r="AN79" s="41">
        <v>2425</v>
      </c>
      <c r="AO79" s="41">
        <v>2408</v>
      </c>
      <c r="AP79" s="41">
        <v>2461</v>
      </c>
      <c r="AQ79" s="41">
        <v>2425</v>
      </c>
      <c r="AR79" s="41" t="s">
        <v>3691</v>
      </c>
      <c r="AS79" s="140" t="s">
        <v>4</v>
      </c>
      <c r="AT79" s="41">
        <v>12.8</v>
      </c>
      <c r="AU79" s="41">
        <v>13.6</v>
      </c>
      <c r="AV79" s="41">
        <v>12.8</v>
      </c>
      <c r="AW79" s="41">
        <v>12.7</v>
      </c>
      <c r="AX79" s="41">
        <v>12.3</v>
      </c>
      <c r="AY79" s="41">
        <v>12.6</v>
      </c>
      <c r="AZ79" s="41">
        <v>12.9</v>
      </c>
      <c r="BA79" s="41">
        <v>12.8</v>
      </c>
      <c r="BB79" s="41">
        <v>13.1</v>
      </c>
      <c r="BC79" s="41">
        <v>12.9</v>
      </c>
      <c r="BD79" s="41">
        <v>2251</v>
      </c>
      <c r="BE79" s="41">
        <v>2393</v>
      </c>
      <c r="BF79" s="41">
        <v>2251</v>
      </c>
      <c r="BG79" s="41">
        <v>2233</v>
      </c>
      <c r="BH79" s="41">
        <v>2162</v>
      </c>
      <c r="BI79" s="41">
        <v>2215</v>
      </c>
      <c r="BJ79" s="41">
        <v>2268</v>
      </c>
      <c r="BK79" s="41">
        <v>2251</v>
      </c>
      <c r="BL79" s="41">
        <v>2304</v>
      </c>
      <c r="BM79" s="41">
        <v>2268</v>
      </c>
      <c r="BN79" s="41" t="s">
        <v>3780</v>
      </c>
      <c r="BO79" s="138" t="s">
        <v>4</v>
      </c>
      <c r="BP79" s="41">
        <v>11</v>
      </c>
      <c r="BQ79" s="41">
        <v>11.8</v>
      </c>
      <c r="BR79" s="41">
        <v>11.2</v>
      </c>
      <c r="BS79" s="41">
        <v>10.8</v>
      </c>
      <c r="BT79" s="41">
        <v>10.4</v>
      </c>
      <c r="BU79" s="41">
        <v>10.7</v>
      </c>
      <c r="BV79" s="41">
        <v>11</v>
      </c>
      <c r="BW79" s="41">
        <v>10.9</v>
      </c>
      <c r="BX79" s="41">
        <v>11.2</v>
      </c>
      <c r="BY79" s="41">
        <v>11</v>
      </c>
      <c r="BZ79" s="41">
        <v>1919</v>
      </c>
      <c r="CA79" s="41">
        <v>2061</v>
      </c>
      <c r="CB79" s="41">
        <v>1954</v>
      </c>
      <c r="CC79" s="41">
        <v>1874</v>
      </c>
      <c r="CD79" s="41">
        <v>1803</v>
      </c>
      <c r="CE79" s="41">
        <v>1856</v>
      </c>
      <c r="CF79" s="41">
        <v>1909</v>
      </c>
      <c r="CG79" s="41">
        <v>1892</v>
      </c>
      <c r="CH79" s="41">
        <v>1945</v>
      </c>
      <c r="CI79" s="41">
        <v>1909</v>
      </c>
      <c r="CJ79" s="41" t="s">
        <v>3772</v>
      </c>
      <c r="CK79" s="138" t="s">
        <v>4</v>
      </c>
      <c r="CL79" s="41">
        <v>9.6999999999999993</v>
      </c>
      <c r="CM79" s="41">
        <v>10.5</v>
      </c>
      <c r="CN79" s="41">
        <v>10</v>
      </c>
      <c r="CO79" s="41">
        <v>9.9</v>
      </c>
      <c r="CP79" s="41">
        <v>9.5</v>
      </c>
      <c r="CQ79" s="41">
        <v>9.8000000000000007</v>
      </c>
      <c r="CR79" s="41">
        <v>10.1</v>
      </c>
      <c r="CS79" s="41">
        <v>10</v>
      </c>
      <c r="CT79" s="41">
        <v>10.3</v>
      </c>
      <c r="CU79" s="41">
        <v>9.8000000000000007</v>
      </c>
      <c r="CV79" s="41">
        <v>1663</v>
      </c>
      <c r="CW79" s="41">
        <v>1805</v>
      </c>
      <c r="CX79" s="41">
        <v>1722</v>
      </c>
      <c r="CY79" s="41">
        <v>1704</v>
      </c>
      <c r="CZ79" s="41">
        <v>1633</v>
      </c>
      <c r="DA79" s="41">
        <v>1686</v>
      </c>
      <c r="DB79" s="41">
        <v>1739</v>
      </c>
      <c r="DC79" s="41">
        <v>1722</v>
      </c>
      <c r="DD79" s="41">
        <v>1775</v>
      </c>
      <c r="DE79" s="41">
        <v>1687</v>
      </c>
      <c r="DF79" s="191" t="s">
        <v>3853</v>
      </c>
      <c r="DG79" s="192" t="s">
        <v>4</v>
      </c>
      <c r="DH79" s="193"/>
    </row>
    <row r="80" spans="1:112" ht="27" customHeight="1">
      <c r="A80" s="195" t="s">
        <v>3348</v>
      </c>
      <c r="B80" s="41">
        <v>17.5</v>
      </c>
      <c r="C80" s="41">
        <v>18.3</v>
      </c>
      <c r="D80" s="41">
        <v>17.7</v>
      </c>
      <c r="E80" s="41">
        <v>16.899999999999999</v>
      </c>
      <c r="F80" s="41">
        <v>16.5</v>
      </c>
      <c r="G80" s="41">
        <v>16.8</v>
      </c>
      <c r="H80" s="41">
        <v>17.100000000000001</v>
      </c>
      <c r="I80" s="41">
        <v>17</v>
      </c>
      <c r="J80" s="41">
        <v>17.3</v>
      </c>
      <c r="K80" s="41">
        <v>17.100000000000001</v>
      </c>
      <c r="L80" s="41">
        <v>3075</v>
      </c>
      <c r="M80" s="41">
        <v>3217</v>
      </c>
      <c r="N80" s="41">
        <v>3110</v>
      </c>
      <c r="O80" s="41">
        <v>2968</v>
      </c>
      <c r="P80" s="41">
        <v>2897</v>
      </c>
      <c r="Q80" s="41">
        <v>2950</v>
      </c>
      <c r="R80" s="41">
        <v>3003</v>
      </c>
      <c r="S80" s="41">
        <v>2986</v>
      </c>
      <c r="T80" s="41">
        <v>3039</v>
      </c>
      <c r="U80" s="41">
        <v>3003</v>
      </c>
      <c r="V80" s="41" t="s">
        <v>3829</v>
      </c>
      <c r="W80" s="138" t="s">
        <v>3844</v>
      </c>
      <c r="X80" s="41">
        <v>13.6</v>
      </c>
      <c r="Y80" s="41">
        <v>14.4</v>
      </c>
      <c r="Z80" s="41">
        <v>13.8</v>
      </c>
      <c r="AA80" s="41">
        <v>13.5</v>
      </c>
      <c r="AB80" s="41">
        <v>13.1</v>
      </c>
      <c r="AC80" s="41">
        <v>13.4</v>
      </c>
      <c r="AD80" s="41">
        <v>13.7</v>
      </c>
      <c r="AE80" s="41">
        <v>13.6</v>
      </c>
      <c r="AF80" s="41">
        <v>13.9</v>
      </c>
      <c r="AG80" s="41">
        <v>13.7</v>
      </c>
      <c r="AH80" s="41">
        <v>2408</v>
      </c>
      <c r="AI80" s="41">
        <v>2550</v>
      </c>
      <c r="AJ80" s="41">
        <v>2443</v>
      </c>
      <c r="AK80" s="41">
        <v>2390</v>
      </c>
      <c r="AL80" s="41">
        <v>2319</v>
      </c>
      <c r="AM80" s="41">
        <v>2372</v>
      </c>
      <c r="AN80" s="41">
        <v>2425</v>
      </c>
      <c r="AO80" s="41">
        <v>2408</v>
      </c>
      <c r="AP80" s="41">
        <v>2461</v>
      </c>
      <c r="AQ80" s="41">
        <v>2425</v>
      </c>
      <c r="AR80" s="41" t="s">
        <v>3691</v>
      </c>
      <c r="AS80" s="140" t="s">
        <v>4</v>
      </c>
      <c r="AT80" s="41">
        <v>12.8</v>
      </c>
      <c r="AU80" s="41">
        <v>13.6</v>
      </c>
      <c r="AV80" s="41">
        <v>12.8</v>
      </c>
      <c r="AW80" s="41">
        <v>12.7</v>
      </c>
      <c r="AX80" s="41">
        <v>12.3</v>
      </c>
      <c r="AY80" s="41">
        <v>12.6</v>
      </c>
      <c r="AZ80" s="41">
        <v>12.9</v>
      </c>
      <c r="BA80" s="41">
        <v>12.8</v>
      </c>
      <c r="BB80" s="41">
        <v>13.1</v>
      </c>
      <c r="BC80" s="41">
        <v>12.9</v>
      </c>
      <c r="BD80" s="41">
        <v>2251</v>
      </c>
      <c r="BE80" s="41">
        <v>2393</v>
      </c>
      <c r="BF80" s="41">
        <v>2251</v>
      </c>
      <c r="BG80" s="41">
        <v>2233</v>
      </c>
      <c r="BH80" s="41">
        <v>2162</v>
      </c>
      <c r="BI80" s="41">
        <v>2215</v>
      </c>
      <c r="BJ80" s="41">
        <v>2268</v>
      </c>
      <c r="BK80" s="41">
        <v>2251</v>
      </c>
      <c r="BL80" s="41">
        <v>2304</v>
      </c>
      <c r="BM80" s="41">
        <v>2268</v>
      </c>
      <c r="BN80" s="41" t="s">
        <v>3780</v>
      </c>
      <c r="BO80" s="138" t="s">
        <v>4</v>
      </c>
      <c r="BP80" s="41">
        <v>11</v>
      </c>
      <c r="BQ80" s="41">
        <v>11.8</v>
      </c>
      <c r="BR80" s="41">
        <v>11.2</v>
      </c>
      <c r="BS80" s="41">
        <v>10.8</v>
      </c>
      <c r="BT80" s="41">
        <v>10.4</v>
      </c>
      <c r="BU80" s="41">
        <v>10.7</v>
      </c>
      <c r="BV80" s="41">
        <v>11</v>
      </c>
      <c r="BW80" s="41">
        <v>10.9</v>
      </c>
      <c r="BX80" s="41">
        <v>11.2</v>
      </c>
      <c r="BY80" s="41">
        <v>11</v>
      </c>
      <c r="BZ80" s="41">
        <v>1919</v>
      </c>
      <c r="CA80" s="41">
        <v>2061</v>
      </c>
      <c r="CB80" s="41">
        <v>1954</v>
      </c>
      <c r="CC80" s="41">
        <v>1874</v>
      </c>
      <c r="CD80" s="41">
        <v>1803</v>
      </c>
      <c r="CE80" s="41">
        <v>1856</v>
      </c>
      <c r="CF80" s="41">
        <v>1909</v>
      </c>
      <c r="CG80" s="41">
        <v>1892</v>
      </c>
      <c r="CH80" s="41">
        <v>1945</v>
      </c>
      <c r="CI80" s="41">
        <v>1909</v>
      </c>
      <c r="CJ80" s="41" t="s">
        <v>3772</v>
      </c>
      <c r="CK80" s="138" t="s">
        <v>4</v>
      </c>
      <c r="CL80" s="41">
        <v>9.6999999999999993</v>
      </c>
      <c r="CM80" s="41">
        <v>10.5</v>
      </c>
      <c r="CN80" s="41">
        <v>10</v>
      </c>
      <c r="CO80" s="41">
        <v>9.9</v>
      </c>
      <c r="CP80" s="41">
        <v>9.5</v>
      </c>
      <c r="CQ80" s="41">
        <v>9.8000000000000007</v>
      </c>
      <c r="CR80" s="41">
        <v>10.1</v>
      </c>
      <c r="CS80" s="41">
        <v>10</v>
      </c>
      <c r="CT80" s="41">
        <v>10.3</v>
      </c>
      <c r="CU80" s="41">
        <v>9.8000000000000007</v>
      </c>
      <c r="CV80" s="41">
        <v>1663</v>
      </c>
      <c r="CW80" s="41">
        <v>1805</v>
      </c>
      <c r="CX80" s="41">
        <v>1722</v>
      </c>
      <c r="CY80" s="41">
        <v>1704</v>
      </c>
      <c r="CZ80" s="41">
        <v>1633</v>
      </c>
      <c r="DA80" s="41">
        <v>1686</v>
      </c>
      <c r="DB80" s="41">
        <v>1739</v>
      </c>
      <c r="DC80" s="41">
        <v>1722</v>
      </c>
      <c r="DD80" s="41">
        <v>1775</v>
      </c>
      <c r="DE80" s="41">
        <v>1687</v>
      </c>
      <c r="DF80" s="191" t="s">
        <v>3853</v>
      </c>
      <c r="DG80" s="192" t="s">
        <v>4</v>
      </c>
      <c r="DH80" s="193"/>
    </row>
    <row r="81" spans="1:112" ht="27" customHeight="1">
      <c r="A81" s="195" t="s">
        <v>3349</v>
      </c>
      <c r="B81" s="41">
        <v>17.5</v>
      </c>
      <c r="C81" s="41">
        <v>18.3</v>
      </c>
      <c r="D81" s="41">
        <v>17.7</v>
      </c>
      <c r="E81" s="41">
        <v>16.899999999999999</v>
      </c>
      <c r="F81" s="41">
        <v>16.5</v>
      </c>
      <c r="G81" s="41">
        <v>16.8</v>
      </c>
      <c r="H81" s="41">
        <v>17.100000000000001</v>
      </c>
      <c r="I81" s="41">
        <v>17</v>
      </c>
      <c r="J81" s="41">
        <v>17.3</v>
      </c>
      <c r="K81" s="41">
        <v>17.100000000000001</v>
      </c>
      <c r="L81" s="41">
        <v>3075</v>
      </c>
      <c r="M81" s="41">
        <v>3217</v>
      </c>
      <c r="N81" s="41">
        <v>3110</v>
      </c>
      <c r="O81" s="41">
        <v>2968</v>
      </c>
      <c r="P81" s="41">
        <v>2897</v>
      </c>
      <c r="Q81" s="41">
        <v>2950</v>
      </c>
      <c r="R81" s="41">
        <v>3003</v>
      </c>
      <c r="S81" s="41">
        <v>2986</v>
      </c>
      <c r="T81" s="41">
        <v>3039</v>
      </c>
      <c r="U81" s="41">
        <v>3003</v>
      </c>
      <c r="V81" s="41" t="s">
        <v>3829</v>
      </c>
      <c r="W81" s="138" t="s">
        <v>3844</v>
      </c>
      <c r="X81" s="41">
        <v>13.6</v>
      </c>
      <c r="Y81" s="41">
        <v>14.4</v>
      </c>
      <c r="Z81" s="41">
        <v>13.8</v>
      </c>
      <c r="AA81" s="41">
        <v>13.5</v>
      </c>
      <c r="AB81" s="41">
        <v>13.1</v>
      </c>
      <c r="AC81" s="41">
        <v>13.4</v>
      </c>
      <c r="AD81" s="41">
        <v>13.7</v>
      </c>
      <c r="AE81" s="41">
        <v>13.6</v>
      </c>
      <c r="AF81" s="41">
        <v>13.9</v>
      </c>
      <c r="AG81" s="41">
        <v>13.7</v>
      </c>
      <c r="AH81" s="41">
        <v>2408</v>
      </c>
      <c r="AI81" s="41">
        <v>2550</v>
      </c>
      <c r="AJ81" s="41">
        <v>2443</v>
      </c>
      <c r="AK81" s="41">
        <v>2390</v>
      </c>
      <c r="AL81" s="41">
        <v>2319</v>
      </c>
      <c r="AM81" s="41">
        <v>2372</v>
      </c>
      <c r="AN81" s="41">
        <v>2425</v>
      </c>
      <c r="AO81" s="41">
        <v>2408</v>
      </c>
      <c r="AP81" s="41">
        <v>2461</v>
      </c>
      <c r="AQ81" s="41">
        <v>2425</v>
      </c>
      <c r="AR81" s="41" t="s">
        <v>3691</v>
      </c>
      <c r="AS81" s="140" t="s">
        <v>4</v>
      </c>
      <c r="AT81" s="41">
        <v>12.8</v>
      </c>
      <c r="AU81" s="41">
        <v>13.6</v>
      </c>
      <c r="AV81" s="41">
        <v>12.8</v>
      </c>
      <c r="AW81" s="41">
        <v>12.7</v>
      </c>
      <c r="AX81" s="41">
        <v>12.3</v>
      </c>
      <c r="AY81" s="41">
        <v>12.6</v>
      </c>
      <c r="AZ81" s="41">
        <v>12.9</v>
      </c>
      <c r="BA81" s="41">
        <v>12.8</v>
      </c>
      <c r="BB81" s="41">
        <v>13.1</v>
      </c>
      <c r="BC81" s="41">
        <v>12.9</v>
      </c>
      <c r="BD81" s="41">
        <v>2251</v>
      </c>
      <c r="BE81" s="41">
        <v>2393</v>
      </c>
      <c r="BF81" s="41">
        <v>2251</v>
      </c>
      <c r="BG81" s="41">
        <v>2233</v>
      </c>
      <c r="BH81" s="41">
        <v>2162</v>
      </c>
      <c r="BI81" s="41">
        <v>2215</v>
      </c>
      <c r="BJ81" s="41">
        <v>2268</v>
      </c>
      <c r="BK81" s="41">
        <v>2251</v>
      </c>
      <c r="BL81" s="41">
        <v>2304</v>
      </c>
      <c r="BM81" s="41">
        <v>2268</v>
      </c>
      <c r="BN81" s="41" t="s">
        <v>3780</v>
      </c>
      <c r="BO81" s="138" t="s">
        <v>4</v>
      </c>
      <c r="BP81" s="41">
        <v>11</v>
      </c>
      <c r="BQ81" s="41">
        <v>11.8</v>
      </c>
      <c r="BR81" s="41">
        <v>11.2</v>
      </c>
      <c r="BS81" s="41">
        <v>10.8</v>
      </c>
      <c r="BT81" s="41">
        <v>10.4</v>
      </c>
      <c r="BU81" s="41">
        <v>10.7</v>
      </c>
      <c r="BV81" s="41">
        <v>11</v>
      </c>
      <c r="BW81" s="41">
        <v>10.9</v>
      </c>
      <c r="BX81" s="41">
        <v>11.2</v>
      </c>
      <c r="BY81" s="41">
        <v>11</v>
      </c>
      <c r="BZ81" s="41">
        <v>1919</v>
      </c>
      <c r="CA81" s="41">
        <v>2061</v>
      </c>
      <c r="CB81" s="41">
        <v>1954</v>
      </c>
      <c r="CC81" s="41">
        <v>1874</v>
      </c>
      <c r="CD81" s="41">
        <v>1803</v>
      </c>
      <c r="CE81" s="41">
        <v>1856</v>
      </c>
      <c r="CF81" s="41">
        <v>1909</v>
      </c>
      <c r="CG81" s="41">
        <v>1892</v>
      </c>
      <c r="CH81" s="41">
        <v>1945</v>
      </c>
      <c r="CI81" s="41">
        <v>1909</v>
      </c>
      <c r="CJ81" s="41" t="s">
        <v>3772</v>
      </c>
      <c r="CK81" s="138" t="s">
        <v>4</v>
      </c>
      <c r="CL81" s="41">
        <v>9.6999999999999993</v>
      </c>
      <c r="CM81" s="41">
        <v>10.5</v>
      </c>
      <c r="CN81" s="41">
        <v>10</v>
      </c>
      <c r="CO81" s="41">
        <v>9.9</v>
      </c>
      <c r="CP81" s="41">
        <v>9.5</v>
      </c>
      <c r="CQ81" s="41">
        <v>9.8000000000000007</v>
      </c>
      <c r="CR81" s="41">
        <v>10.1</v>
      </c>
      <c r="CS81" s="41">
        <v>10</v>
      </c>
      <c r="CT81" s="41">
        <v>10.3</v>
      </c>
      <c r="CU81" s="41">
        <v>9.8000000000000007</v>
      </c>
      <c r="CV81" s="41">
        <v>1663</v>
      </c>
      <c r="CW81" s="41">
        <v>1805</v>
      </c>
      <c r="CX81" s="41">
        <v>1722</v>
      </c>
      <c r="CY81" s="41">
        <v>1704</v>
      </c>
      <c r="CZ81" s="41">
        <v>1633</v>
      </c>
      <c r="DA81" s="41">
        <v>1686</v>
      </c>
      <c r="DB81" s="41">
        <v>1739</v>
      </c>
      <c r="DC81" s="41">
        <v>1722</v>
      </c>
      <c r="DD81" s="41">
        <v>1775</v>
      </c>
      <c r="DE81" s="41">
        <v>1687</v>
      </c>
      <c r="DF81" s="191" t="s">
        <v>3853</v>
      </c>
      <c r="DG81" s="192" t="s">
        <v>4</v>
      </c>
      <c r="DH81" s="193"/>
    </row>
    <row r="82" spans="1:112" ht="27" customHeight="1">
      <c r="A82" s="195" t="s">
        <v>3350</v>
      </c>
      <c r="B82" s="41" t="s">
        <v>4</v>
      </c>
      <c r="C82" s="41" t="s">
        <v>4</v>
      </c>
      <c r="D82" s="41" t="s">
        <v>4</v>
      </c>
      <c r="E82" s="41" t="s">
        <v>4</v>
      </c>
      <c r="F82" s="41" t="s">
        <v>4</v>
      </c>
      <c r="G82" s="41" t="s">
        <v>4</v>
      </c>
      <c r="H82" s="41" t="s">
        <v>4</v>
      </c>
      <c r="I82" s="41" t="s">
        <v>4</v>
      </c>
      <c r="J82" s="41" t="s">
        <v>4</v>
      </c>
      <c r="K82" s="41" t="s">
        <v>4</v>
      </c>
      <c r="L82" s="41" t="s">
        <v>4</v>
      </c>
      <c r="M82" s="41" t="s">
        <v>4</v>
      </c>
      <c r="N82" s="41" t="s">
        <v>4</v>
      </c>
      <c r="O82" s="41" t="s">
        <v>4</v>
      </c>
      <c r="P82" s="41" t="s">
        <v>4</v>
      </c>
      <c r="Q82" s="41" t="s">
        <v>4</v>
      </c>
      <c r="R82" s="41" t="s">
        <v>4</v>
      </c>
      <c r="S82" s="41" t="s">
        <v>4</v>
      </c>
      <c r="T82" s="41" t="s">
        <v>4</v>
      </c>
      <c r="U82" s="41" t="s">
        <v>4</v>
      </c>
      <c r="V82" s="41" t="s">
        <v>4</v>
      </c>
      <c r="W82" s="138" t="s">
        <v>4</v>
      </c>
      <c r="X82" s="41">
        <v>13.6</v>
      </c>
      <c r="Y82" s="41">
        <v>14.4</v>
      </c>
      <c r="Z82" s="41">
        <v>13.8</v>
      </c>
      <c r="AA82" s="41">
        <v>13.5</v>
      </c>
      <c r="AB82" s="41">
        <v>13.1</v>
      </c>
      <c r="AC82" s="41">
        <v>13.4</v>
      </c>
      <c r="AD82" s="41">
        <v>13.7</v>
      </c>
      <c r="AE82" s="41">
        <v>13.6</v>
      </c>
      <c r="AF82" s="41">
        <v>13.9</v>
      </c>
      <c r="AG82" s="41">
        <v>13.7</v>
      </c>
      <c r="AH82" s="41">
        <v>2408</v>
      </c>
      <c r="AI82" s="41">
        <v>2550</v>
      </c>
      <c r="AJ82" s="41">
        <v>2443</v>
      </c>
      <c r="AK82" s="41">
        <v>2390</v>
      </c>
      <c r="AL82" s="41">
        <v>2319</v>
      </c>
      <c r="AM82" s="41">
        <v>2372</v>
      </c>
      <c r="AN82" s="41">
        <v>2425</v>
      </c>
      <c r="AO82" s="41">
        <v>2408</v>
      </c>
      <c r="AP82" s="41">
        <v>2461</v>
      </c>
      <c r="AQ82" s="41">
        <v>2425</v>
      </c>
      <c r="AR82" s="41" t="s">
        <v>3691</v>
      </c>
      <c r="AS82" s="140" t="s">
        <v>4</v>
      </c>
      <c r="AT82" s="41">
        <v>12.8</v>
      </c>
      <c r="AU82" s="41">
        <v>13.6</v>
      </c>
      <c r="AV82" s="41">
        <v>12.8</v>
      </c>
      <c r="AW82" s="41">
        <v>12.7</v>
      </c>
      <c r="AX82" s="41">
        <v>12.3</v>
      </c>
      <c r="AY82" s="41">
        <v>12.6</v>
      </c>
      <c r="AZ82" s="41">
        <v>12.9</v>
      </c>
      <c r="BA82" s="41">
        <v>12.8</v>
      </c>
      <c r="BB82" s="41">
        <v>13.1</v>
      </c>
      <c r="BC82" s="41">
        <v>12.9</v>
      </c>
      <c r="BD82" s="41">
        <v>2251</v>
      </c>
      <c r="BE82" s="41">
        <v>2393</v>
      </c>
      <c r="BF82" s="41">
        <v>2251</v>
      </c>
      <c r="BG82" s="41">
        <v>2233</v>
      </c>
      <c r="BH82" s="41">
        <v>2162</v>
      </c>
      <c r="BI82" s="41">
        <v>2215</v>
      </c>
      <c r="BJ82" s="41">
        <v>2268</v>
      </c>
      <c r="BK82" s="41">
        <v>2251</v>
      </c>
      <c r="BL82" s="41">
        <v>2304</v>
      </c>
      <c r="BM82" s="41">
        <v>2268</v>
      </c>
      <c r="BN82" s="41" t="s">
        <v>3780</v>
      </c>
      <c r="BO82" s="138" t="s">
        <v>4</v>
      </c>
      <c r="BP82" s="41">
        <v>11</v>
      </c>
      <c r="BQ82" s="41">
        <v>11.8</v>
      </c>
      <c r="BR82" s="41">
        <v>11.2</v>
      </c>
      <c r="BS82" s="41">
        <v>10.8</v>
      </c>
      <c r="BT82" s="41">
        <v>10.4</v>
      </c>
      <c r="BU82" s="41">
        <v>10.7</v>
      </c>
      <c r="BV82" s="41">
        <v>11</v>
      </c>
      <c r="BW82" s="41">
        <v>10.9</v>
      </c>
      <c r="BX82" s="41">
        <v>11.2</v>
      </c>
      <c r="BY82" s="41">
        <v>11</v>
      </c>
      <c r="BZ82" s="41">
        <v>1919</v>
      </c>
      <c r="CA82" s="41">
        <v>2061</v>
      </c>
      <c r="CB82" s="41">
        <v>1954</v>
      </c>
      <c r="CC82" s="41">
        <v>1874</v>
      </c>
      <c r="CD82" s="41">
        <v>1803</v>
      </c>
      <c r="CE82" s="41">
        <v>1856</v>
      </c>
      <c r="CF82" s="41">
        <v>1909</v>
      </c>
      <c r="CG82" s="41">
        <v>1892</v>
      </c>
      <c r="CH82" s="41">
        <v>1945</v>
      </c>
      <c r="CI82" s="41">
        <v>1909</v>
      </c>
      <c r="CJ82" s="41" t="s">
        <v>3772</v>
      </c>
      <c r="CK82" s="138" t="s">
        <v>4</v>
      </c>
      <c r="CL82" s="41">
        <v>9.6999999999999993</v>
      </c>
      <c r="CM82" s="41">
        <v>10.5</v>
      </c>
      <c r="CN82" s="41">
        <v>10</v>
      </c>
      <c r="CO82" s="41">
        <v>9.9</v>
      </c>
      <c r="CP82" s="41">
        <v>9.5</v>
      </c>
      <c r="CQ82" s="41">
        <v>9.8000000000000007</v>
      </c>
      <c r="CR82" s="41">
        <v>10.1</v>
      </c>
      <c r="CS82" s="41">
        <v>10</v>
      </c>
      <c r="CT82" s="41">
        <v>10.3</v>
      </c>
      <c r="CU82" s="41">
        <v>9.8000000000000007</v>
      </c>
      <c r="CV82" s="41">
        <v>1663</v>
      </c>
      <c r="CW82" s="41">
        <v>1805</v>
      </c>
      <c r="CX82" s="41">
        <v>1722</v>
      </c>
      <c r="CY82" s="41">
        <v>1704</v>
      </c>
      <c r="CZ82" s="41">
        <v>1633</v>
      </c>
      <c r="DA82" s="41">
        <v>1686</v>
      </c>
      <c r="DB82" s="41">
        <v>1739</v>
      </c>
      <c r="DC82" s="41">
        <v>1722</v>
      </c>
      <c r="DD82" s="41">
        <v>1775</v>
      </c>
      <c r="DE82" s="41">
        <v>1687</v>
      </c>
      <c r="DF82" s="191" t="s">
        <v>3853</v>
      </c>
      <c r="DG82" s="192" t="s">
        <v>4</v>
      </c>
      <c r="DH82" s="193"/>
    </row>
    <row r="83" spans="1:112" ht="27" customHeight="1">
      <c r="A83" s="195" t="s">
        <v>3351</v>
      </c>
      <c r="B83" s="41" t="s">
        <v>4</v>
      </c>
      <c r="C83" s="41" t="s">
        <v>4</v>
      </c>
      <c r="D83" s="41" t="s">
        <v>4</v>
      </c>
      <c r="E83" s="41" t="s">
        <v>4</v>
      </c>
      <c r="F83" s="41" t="s">
        <v>4</v>
      </c>
      <c r="G83" s="41" t="s">
        <v>4</v>
      </c>
      <c r="H83" s="41" t="s">
        <v>4</v>
      </c>
      <c r="I83" s="41" t="s">
        <v>4</v>
      </c>
      <c r="J83" s="41" t="s">
        <v>4</v>
      </c>
      <c r="K83" s="41" t="s">
        <v>4</v>
      </c>
      <c r="L83" s="41" t="s">
        <v>4</v>
      </c>
      <c r="M83" s="41" t="s">
        <v>4</v>
      </c>
      <c r="N83" s="41" t="s">
        <v>4</v>
      </c>
      <c r="O83" s="41" t="s">
        <v>4</v>
      </c>
      <c r="P83" s="41" t="s">
        <v>4</v>
      </c>
      <c r="Q83" s="41" t="s">
        <v>4</v>
      </c>
      <c r="R83" s="41" t="s">
        <v>4</v>
      </c>
      <c r="S83" s="41" t="s">
        <v>4</v>
      </c>
      <c r="T83" s="41" t="s">
        <v>4</v>
      </c>
      <c r="U83" s="41" t="s">
        <v>4</v>
      </c>
      <c r="V83" s="41" t="s">
        <v>4</v>
      </c>
      <c r="W83" s="138" t="s">
        <v>4</v>
      </c>
      <c r="X83" s="41">
        <v>13.6</v>
      </c>
      <c r="Y83" s="41">
        <v>14.4</v>
      </c>
      <c r="Z83" s="41">
        <v>13.8</v>
      </c>
      <c r="AA83" s="41">
        <v>13.5</v>
      </c>
      <c r="AB83" s="41">
        <v>13.1</v>
      </c>
      <c r="AC83" s="41">
        <v>13.4</v>
      </c>
      <c r="AD83" s="41">
        <v>13.7</v>
      </c>
      <c r="AE83" s="41">
        <v>13.6</v>
      </c>
      <c r="AF83" s="41">
        <v>13.9</v>
      </c>
      <c r="AG83" s="41">
        <v>13.7</v>
      </c>
      <c r="AH83" s="41">
        <v>2408</v>
      </c>
      <c r="AI83" s="41">
        <v>2550</v>
      </c>
      <c r="AJ83" s="41">
        <v>2443</v>
      </c>
      <c r="AK83" s="41">
        <v>2390</v>
      </c>
      <c r="AL83" s="41">
        <v>2319</v>
      </c>
      <c r="AM83" s="41">
        <v>2372</v>
      </c>
      <c r="AN83" s="41">
        <v>2425</v>
      </c>
      <c r="AO83" s="41">
        <v>2408</v>
      </c>
      <c r="AP83" s="41">
        <v>2461</v>
      </c>
      <c r="AQ83" s="41">
        <v>2425</v>
      </c>
      <c r="AR83" s="41" t="s">
        <v>3691</v>
      </c>
      <c r="AS83" s="140" t="s">
        <v>4</v>
      </c>
      <c r="AT83" s="41">
        <v>12.8</v>
      </c>
      <c r="AU83" s="41">
        <v>13.6</v>
      </c>
      <c r="AV83" s="41">
        <v>12.8</v>
      </c>
      <c r="AW83" s="41">
        <v>12.7</v>
      </c>
      <c r="AX83" s="41">
        <v>12.3</v>
      </c>
      <c r="AY83" s="41">
        <v>12.6</v>
      </c>
      <c r="AZ83" s="41">
        <v>12.9</v>
      </c>
      <c r="BA83" s="41">
        <v>12.8</v>
      </c>
      <c r="BB83" s="41">
        <v>13.1</v>
      </c>
      <c r="BC83" s="41">
        <v>12.9</v>
      </c>
      <c r="BD83" s="41">
        <v>2251</v>
      </c>
      <c r="BE83" s="41">
        <v>2393</v>
      </c>
      <c r="BF83" s="41">
        <v>2251</v>
      </c>
      <c r="BG83" s="41">
        <v>2233</v>
      </c>
      <c r="BH83" s="41">
        <v>2162</v>
      </c>
      <c r="BI83" s="41">
        <v>2215</v>
      </c>
      <c r="BJ83" s="41">
        <v>2268</v>
      </c>
      <c r="BK83" s="41">
        <v>2251</v>
      </c>
      <c r="BL83" s="41">
        <v>2304</v>
      </c>
      <c r="BM83" s="41">
        <v>2268</v>
      </c>
      <c r="BN83" s="41" t="s">
        <v>3780</v>
      </c>
      <c r="BO83" s="138" t="s">
        <v>4</v>
      </c>
      <c r="BP83" s="41">
        <v>11</v>
      </c>
      <c r="BQ83" s="41">
        <v>11.8</v>
      </c>
      <c r="BR83" s="41">
        <v>11.2</v>
      </c>
      <c r="BS83" s="41">
        <v>10.8</v>
      </c>
      <c r="BT83" s="41">
        <v>10.4</v>
      </c>
      <c r="BU83" s="41">
        <v>10.7</v>
      </c>
      <c r="BV83" s="41">
        <v>11</v>
      </c>
      <c r="BW83" s="41">
        <v>10.9</v>
      </c>
      <c r="BX83" s="41">
        <v>11.2</v>
      </c>
      <c r="BY83" s="41">
        <v>11</v>
      </c>
      <c r="BZ83" s="41">
        <v>1919</v>
      </c>
      <c r="CA83" s="41">
        <v>2061</v>
      </c>
      <c r="CB83" s="41">
        <v>1954</v>
      </c>
      <c r="CC83" s="41">
        <v>1874</v>
      </c>
      <c r="CD83" s="41">
        <v>1803</v>
      </c>
      <c r="CE83" s="41">
        <v>1856</v>
      </c>
      <c r="CF83" s="41">
        <v>1909</v>
      </c>
      <c r="CG83" s="41">
        <v>1892</v>
      </c>
      <c r="CH83" s="41">
        <v>1945</v>
      </c>
      <c r="CI83" s="41">
        <v>1909</v>
      </c>
      <c r="CJ83" s="41" t="s">
        <v>3772</v>
      </c>
      <c r="CK83" s="138" t="s">
        <v>4</v>
      </c>
      <c r="CL83" s="41">
        <v>9.6999999999999993</v>
      </c>
      <c r="CM83" s="41">
        <v>10.5</v>
      </c>
      <c r="CN83" s="41">
        <v>10</v>
      </c>
      <c r="CO83" s="41">
        <v>9.9</v>
      </c>
      <c r="CP83" s="41">
        <v>9.5</v>
      </c>
      <c r="CQ83" s="41">
        <v>9.8000000000000007</v>
      </c>
      <c r="CR83" s="41">
        <v>10.1</v>
      </c>
      <c r="CS83" s="41">
        <v>10</v>
      </c>
      <c r="CT83" s="41">
        <v>10.3</v>
      </c>
      <c r="CU83" s="41">
        <v>9.8000000000000007</v>
      </c>
      <c r="CV83" s="41">
        <v>1663</v>
      </c>
      <c r="CW83" s="41">
        <v>1805</v>
      </c>
      <c r="CX83" s="41">
        <v>1722</v>
      </c>
      <c r="CY83" s="41">
        <v>1704</v>
      </c>
      <c r="CZ83" s="41">
        <v>1633</v>
      </c>
      <c r="DA83" s="41">
        <v>1686</v>
      </c>
      <c r="DB83" s="41">
        <v>1739</v>
      </c>
      <c r="DC83" s="41">
        <v>1722</v>
      </c>
      <c r="DD83" s="41">
        <v>1775</v>
      </c>
      <c r="DE83" s="41">
        <v>1687</v>
      </c>
      <c r="DF83" s="191" t="s">
        <v>3853</v>
      </c>
      <c r="DG83" s="192" t="s">
        <v>4</v>
      </c>
      <c r="DH83" s="193"/>
    </row>
    <row r="84" spans="1:112" ht="27" customHeight="1">
      <c r="A84" s="195" t="s">
        <v>3353</v>
      </c>
      <c r="B84" s="41" t="s">
        <v>4</v>
      </c>
      <c r="C84" s="41" t="s">
        <v>4</v>
      </c>
      <c r="D84" s="41" t="s">
        <v>4</v>
      </c>
      <c r="E84" s="41" t="s">
        <v>4</v>
      </c>
      <c r="F84" s="41" t="s">
        <v>4</v>
      </c>
      <c r="G84" s="41" t="s">
        <v>4</v>
      </c>
      <c r="H84" s="41" t="s">
        <v>4</v>
      </c>
      <c r="I84" s="41" t="s">
        <v>4</v>
      </c>
      <c r="J84" s="41" t="s">
        <v>4</v>
      </c>
      <c r="K84" s="41" t="s">
        <v>4</v>
      </c>
      <c r="L84" s="41" t="s">
        <v>4</v>
      </c>
      <c r="M84" s="41" t="s">
        <v>4</v>
      </c>
      <c r="N84" s="41" t="s">
        <v>4</v>
      </c>
      <c r="O84" s="41" t="s">
        <v>4</v>
      </c>
      <c r="P84" s="41" t="s">
        <v>4</v>
      </c>
      <c r="Q84" s="41" t="s">
        <v>4</v>
      </c>
      <c r="R84" s="41" t="s">
        <v>4</v>
      </c>
      <c r="S84" s="41" t="s">
        <v>4</v>
      </c>
      <c r="T84" s="41" t="s">
        <v>4</v>
      </c>
      <c r="U84" s="41" t="s">
        <v>4</v>
      </c>
      <c r="V84" s="41" t="s">
        <v>4</v>
      </c>
      <c r="W84" s="138" t="s">
        <v>4</v>
      </c>
      <c r="X84" s="41">
        <v>13.6</v>
      </c>
      <c r="Y84" s="41">
        <v>14.4</v>
      </c>
      <c r="Z84" s="41">
        <v>13.8</v>
      </c>
      <c r="AA84" s="41">
        <v>13.5</v>
      </c>
      <c r="AB84" s="41">
        <v>13.1</v>
      </c>
      <c r="AC84" s="41">
        <v>13.4</v>
      </c>
      <c r="AD84" s="41">
        <v>13.7</v>
      </c>
      <c r="AE84" s="41">
        <v>13.6</v>
      </c>
      <c r="AF84" s="41">
        <v>13.9</v>
      </c>
      <c r="AG84" s="41">
        <v>13.7</v>
      </c>
      <c r="AH84" s="41">
        <v>2408</v>
      </c>
      <c r="AI84" s="41">
        <v>2550</v>
      </c>
      <c r="AJ84" s="41">
        <v>2443</v>
      </c>
      <c r="AK84" s="41">
        <v>2390</v>
      </c>
      <c r="AL84" s="41">
        <v>2319</v>
      </c>
      <c r="AM84" s="41">
        <v>2372</v>
      </c>
      <c r="AN84" s="41">
        <v>2425</v>
      </c>
      <c r="AO84" s="41">
        <v>2408</v>
      </c>
      <c r="AP84" s="41">
        <v>2461</v>
      </c>
      <c r="AQ84" s="41">
        <v>2425</v>
      </c>
      <c r="AR84" s="41" t="s">
        <v>3691</v>
      </c>
      <c r="AS84" s="140" t="s">
        <v>4</v>
      </c>
      <c r="AT84" s="41">
        <v>12.8</v>
      </c>
      <c r="AU84" s="41">
        <v>13.6</v>
      </c>
      <c r="AV84" s="41">
        <v>12.8</v>
      </c>
      <c r="AW84" s="41">
        <v>12.7</v>
      </c>
      <c r="AX84" s="41">
        <v>12.3</v>
      </c>
      <c r="AY84" s="41">
        <v>12.6</v>
      </c>
      <c r="AZ84" s="41">
        <v>12.9</v>
      </c>
      <c r="BA84" s="41">
        <v>12.8</v>
      </c>
      <c r="BB84" s="41">
        <v>13.1</v>
      </c>
      <c r="BC84" s="41">
        <v>12.9</v>
      </c>
      <c r="BD84" s="41">
        <v>2251</v>
      </c>
      <c r="BE84" s="41">
        <v>2393</v>
      </c>
      <c r="BF84" s="41">
        <v>2251</v>
      </c>
      <c r="BG84" s="41">
        <v>2233</v>
      </c>
      <c r="BH84" s="41">
        <v>2162</v>
      </c>
      <c r="BI84" s="41">
        <v>2215</v>
      </c>
      <c r="BJ84" s="41">
        <v>2268</v>
      </c>
      <c r="BK84" s="41">
        <v>2251</v>
      </c>
      <c r="BL84" s="41">
        <v>2304</v>
      </c>
      <c r="BM84" s="41">
        <v>2268</v>
      </c>
      <c r="BN84" s="41" t="s">
        <v>3780</v>
      </c>
      <c r="BO84" s="138" t="s">
        <v>4</v>
      </c>
      <c r="BP84" s="41">
        <v>11</v>
      </c>
      <c r="BQ84" s="41">
        <v>11.8</v>
      </c>
      <c r="BR84" s="41">
        <v>11.2</v>
      </c>
      <c r="BS84" s="41">
        <v>10.8</v>
      </c>
      <c r="BT84" s="41">
        <v>10.4</v>
      </c>
      <c r="BU84" s="41">
        <v>10.7</v>
      </c>
      <c r="BV84" s="41">
        <v>11</v>
      </c>
      <c r="BW84" s="41">
        <v>10.9</v>
      </c>
      <c r="BX84" s="41">
        <v>11.2</v>
      </c>
      <c r="BY84" s="41">
        <v>11</v>
      </c>
      <c r="BZ84" s="41">
        <v>1919</v>
      </c>
      <c r="CA84" s="41">
        <v>2061</v>
      </c>
      <c r="CB84" s="41">
        <v>1954</v>
      </c>
      <c r="CC84" s="41">
        <v>1874</v>
      </c>
      <c r="CD84" s="41">
        <v>1803</v>
      </c>
      <c r="CE84" s="41">
        <v>1856</v>
      </c>
      <c r="CF84" s="41">
        <v>1909</v>
      </c>
      <c r="CG84" s="41">
        <v>1892</v>
      </c>
      <c r="CH84" s="41">
        <v>1945</v>
      </c>
      <c r="CI84" s="41">
        <v>1909</v>
      </c>
      <c r="CJ84" s="41" t="s">
        <v>3772</v>
      </c>
      <c r="CK84" s="138" t="s">
        <v>4</v>
      </c>
      <c r="CL84" s="41">
        <v>9.6999999999999993</v>
      </c>
      <c r="CM84" s="41">
        <v>10.5</v>
      </c>
      <c r="CN84" s="41">
        <v>10</v>
      </c>
      <c r="CO84" s="41">
        <v>9.9</v>
      </c>
      <c r="CP84" s="41">
        <v>9.5</v>
      </c>
      <c r="CQ84" s="41">
        <v>9.8000000000000007</v>
      </c>
      <c r="CR84" s="41">
        <v>10.1</v>
      </c>
      <c r="CS84" s="41">
        <v>10</v>
      </c>
      <c r="CT84" s="41">
        <v>10.3</v>
      </c>
      <c r="CU84" s="41">
        <v>9.8000000000000007</v>
      </c>
      <c r="CV84" s="41">
        <v>1663</v>
      </c>
      <c r="CW84" s="41">
        <v>1805</v>
      </c>
      <c r="CX84" s="41">
        <v>1722</v>
      </c>
      <c r="CY84" s="41">
        <v>1704</v>
      </c>
      <c r="CZ84" s="41">
        <v>1633</v>
      </c>
      <c r="DA84" s="41">
        <v>1686</v>
      </c>
      <c r="DB84" s="41">
        <v>1739</v>
      </c>
      <c r="DC84" s="41">
        <v>1722</v>
      </c>
      <c r="DD84" s="41">
        <v>1775</v>
      </c>
      <c r="DE84" s="41">
        <v>1687</v>
      </c>
      <c r="DF84" s="191" t="s">
        <v>3853</v>
      </c>
      <c r="DG84" s="192" t="s">
        <v>4</v>
      </c>
      <c r="DH84" s="193"/>
    </row>
    <row r="85" spans="1:112" ht="27" customHeight="1">
      <c r="A85" s="195" t="s">
        <v>3355</v>
      </c>
      <c r="B85" s="41" t="s">
        <v>4</v>
      </c>
      <c r="C85" s="41" t="s">
        <v>4</v>
      </c>
      <c r="D85" s="41" t="s">
        <v>4</v>
      </c>
      <c r="E85" s="41" t="s">
        <v>4</v>
      </c>
      <c r="F85" s="41" t="s">
        <v>4</v>
      </c>
      <c r="G85" s="41" t="s">
        <v>4</v>
      </c>
      <c r="H85" s="41" t="s">
        <v>4</v>
      </c>
      <c r="I85" s="41" t="s">
        <v>4</v>
      </c>
      <c r="J85" s="41" t="s">
        <v>4</v>
      </c>
      <c r="K85" s="41" t="s">
        <v>4</v>
      </c>
      <c r="L85" s="41" t="s">
        <v>4</v>
      </c>
      <c r="M85" s="41" t="s">
        <v>4</v>
      </c>
      <c r="N85" s="41" t="s">
        <v>4</v>
      </c>
      <c r="O85" s="41" t="s">
        <v>4</v>
      </c>
      <c r="P85" s="41" t="s">
        <v>4</v>
      </c>
      <c r="Q85" s="41" t="s">
        <v>4</v>
      </c>
      <c r="R85" s="41" t="s">
        <v>4</v>
      </c>
      <c r="S85" s="41" t="s">
        <v>4</v>
      </c>
      <c r="T85" s="41" t="s">
        <v>4</v>
      </c>
      <c r="U85" s="41" t="s">
        <v>4</v>
      </c>
      <c r="V85" s="41" t="s">
        <v>4</v>
      </c>
      <c r="W85" s="138" t="s">
        <v>4</v>
      </c>
      <c r="X85" s="41">
        <v>13.9</v>
      </c>
      <c r="Y85" s="41">
        <v>14.7</v>
      </c>
      <c r="Z85" s="41">
        <v>14.1</v>
      </c>
      <c r="AA85" s="41">
        <v>13.8</v>
      </c>
      <c r="AB85" s="41">
        <v>13.4</v>
      </c>
      <c r="AC85" s="41">
        <v>13.7</v>
      </c>
      <c r="AD85" s="41">
        <v>14</v>
      </c>
      <c r="AE85" s="41">
        <v>13.9</v>
      </c>
      <c r="AF85" s="41">
        <v>14.2</v>
      </c>
      <c r="AG85" s="41">
        <v>14</v>
      </c>
      <c r="AH85" s="41">
        <v>2466</v>
      </c>
      <c r="AI85" s="41">
        <v>2608</v>
      </c>
      <c r="AJ85" s="41">
        <v>2501</v>
      </c>
      <c r="AK85" s="41">
        <v>2448</v>
      </c>
      <c r="AL85" s="41">
        <v>2377</v>
      </c>
      <c r="AM85" s="41">
        <v>2430</v>
      </c>
      <c r="AN85" s="41">
        <v>2483</v>
      </c>
      <c r="AO85" s="41">
        <v>2466</v>
      </c>
      <c r="AP85" s="41">
        <v>2519</v>
      </c>
      <c r="AQ85" s="41">
        <v>2483</v>
      </c>
      <c r="AR85" s="41" t="s">
        <v>3691</v>
      </c>
      <c r="AS85" s="140" t="s">
        <v>4</v>
      </c>
      <c r="AT85" s="41">
        <v>13.1</v>
      </c>
      <c r="AU85" s="41">
        <v>13.9</v>
      </c>
      <c r="AV85" s="41">
        <v>13.1</v>
      </c>
      <c r="AW85" s="41">
        <v>13</v>
      </c>
      <c r="AX85" s="41">
        <v>12.6</v>
      </c>
      <c r="AY85" s="41">
        <v>12.9</v>
      </c>
      <c r="AZ85" s="41">
        <v>13.2</v>
      </c>
      <c r="BA85" s="41">
        <v>13.1</v>
      </c>
      <c r="BB85" s="41">
        <v>13.4</v>
      </c>
      <c r="BC85" s="41">
        <v>13.2</v>
      </c>
      <c r="BD85" s="41">
        <v>2309</v>
      </c>
      <c r="BE85" s="41">
        <v>2451</v>
      </c>
      <c r="BF85" s="41">
        <v>2309</v>
      </c>
      <c r="BG85" s="41">
        <v>2291</v>
      </c>
      <c r="BH85" s="41">
        <v>2220</v>
      </c>
      <c r="BI85" s="41">
        <v>2273</v>
      </c>
      <c r="BJ85" s="41">
        <v>2326</v>
      </c>
      <c r="BK85" s="41">
        <v>2309</v>
      </c>
      <c r="BL85" s="41">
        <v>2362</v>
      </c>
      <c r="BM85" s="41">
        <v>2326</v>
      </c>
      <c r="BN85" s="41" t="s">
        <v>3780</v>
      </c>
      <c r="BO85" s="138" t="s">
        <v>4</v>
      </c>
      <c r="BP85" s="41">
        <v>11.3</v>
      </c>
      <c r="BQ85" s="41">
        <v>12.1</v>
      </c>
      <c r="BR85" s="41">
        <v>11.5</v>
      </c>
      <c r="BS85" s="41">
        <v>11.1</v>
      </c>
      <c r="BT85" s="41">
        <v>10.7</v>
      </c>
      <c r="BU85" s="41">
        <v>11</v>
      </c>
      <c r="BV85" s="41">
        <v>11.3</v>
      </c>
      <c r="BW85" s="41">
        <v>11.2</v>
      </c>
      <c r="BX85" s="41">
        <v>11.5</v>
      </c>
      <c r="BY85" s="41">
        <v>11.3</v>
      </c>
      <c r="BZ85" s="41">
        <v>1977</v>
      </c>
      <c r="CA85" s="41">
        <v>2119</v>
      </c>
      <c r="CB85" s="41">
        <v>2012</v>
      </c>
      <c r="CC85" s="41">
        <v>1932</v>
      </c>
      <c r="CD85" s="41">
        <v>1861</v>
      </c>
      <c r="CE85" s="41">
        <v>1914</v>
      </c>
      <c r="CF85" s="41">
        <v>1967</v>
      </c>
      <c r="CG85" s="41">
        <v>1950</v>
      </c>
      <c r="CH85" s="41">
        <v>2003</v>
      </c>
      <c r="CI85" s="41">
        <v>1967</v>
      </c>
      <c r="CJ85" s="41" t="s">
        <v>3772</v>
      </c>
      <c r="CK85" s="138" t="s">
        <v>4</v>
      </c>
      <c r="CL85" s="41">
        <v>10</v>
      </c>
      <c r="CM85" s="41">
        <v>10.8</v>
      </c>
      <c r="CN85" s="41">
        <v>10.3</v>
      </c>
      <c r="CO85" s="41">
        <v>10.199999999999999</v>
      </c>
      <c r="CP85" s="41">
        <v>9.8000000000000007</v>
      </c>
      <c r="CQ85" s="41">
        <v>10.1</v>
      </c>
      <c r="CR85" s="41">
        <v>10.4</v>
      </c>
      <c r="CS85" s="41">
        <v>10.3</v>
      </c>
      <c r="CT85" s="41">
        <v>10.6</v>
      </c>
      <c r="CU85" s="41">
        <v>10.1</v>
      </c>
      <c r="CV85" s="41">
        <v>1721</v>
      </c>
      <c r="CW85" s="41">
        <v>1863</v>
      </c>
      <c r="CX85" s="41">
        <v>1779</v>
      </c>
      <c r="CY85" s="41">
        <v>1761</v>
      </c>
      <c r="CZ85" s="41">
        <v>1690</v>
      </c>
      <c r="DA85" s="41">
        <v>1743</v>
      </c>
      <c r="DB85" s="41">
        <v>1796</v>
      </c>
      <c r="DC85" s="41">
        <v>1779</v>
      </c>
      <c r="DD85" s="41">
        <v>1832</v>
      </c>
      <c r="DE85" s="41">
        <v>1744</v>
      </c>
      <c r="DF85" s="191" t="s">
        <v>3853</v>
      </c>
      <c r="DG85" s="192" t="s">
        <v>4</v>
      </c>
      <c r="DH85" s="193"/>
    </row>
    <row r="86" spans="1:112" ht="27" customHeight="1">
      <c r="A86" s="195" t="s">
        <v>3356</v>
      </c>
      <c r="B86" s="41" t="s">
        <v>4</v>
      </c>
      <c r="C86" s="41" t="s">
        <v>4</v>
      </c>
      <c r="D86" s="41" t="s">
        <v>4</v>
      </c>
      <c r="E86" s="41" t="s">
        <v>4</v>
      </c>
      <c r="F86" s="41" t="s">
        <v>4</v>
      </c>
      <c r="G86" s="41" t="s">
        <v>4</v>
      </c>
      <c r="H86" s="41" t="s">
        <v>4</v>
      </c>
      <c r="I86" s="41" t="s">
        <v>4</v>
      </c>
      <c r="J86" s="41" t="s">
        <v>4</v>
      </c>
      <c r="K86" s="41" t="s">
        <v>4</v>
      </c>
      <c r="L86" s="41" t="s">
        <v>4</v>
      </c>
      <c r="M86" s="41" t="s">
        <v>4</v>
      </c>
      <c r="N86" s="41" t="s">
        <v>4</v>
      </c>
      <c r="O86" s="41" t="s">
        <v>4</v>
      </c>
      <c r="P86" s="41" t="s">
        <v>4</v>
      </c>
      <c r="Q86" s="41" t="s">
        <v>4</v>
      </c>
      <c r="R86" s="41" t="s">
        <v>4</v>
      </c>
      <c r="S86" s="41" t="s">
        <v>4</v>
      </c>
      <c r="T86" s="41" t="s">
        <v>4</v>
      </c>
      <c r="U86" s="41" t="s">
        <v>4</v>
      </c>
      <c r="V86" s="41" t="s">
        <v>4</v>
      </c>
      <c r="W86" s="138" t="s">
        <v>4</v>
      </c>
      <c r="X86" s="41">
        <v>13.9</v>
      </c>
      <c r="Y86" s="41">
        <v>14.7</v>
      </c>
      <c r="Z86" s="41">
        <v>14.1</v>
      </c>
      <c r="AA86" s="41">
        <v>13.8</v>
      </c>
      <c r="AB86" s="41">
        <v>13.4</v>
      </c>
      <c r="AC86" s="41">
        <v>13.7</v>
      </c>
      <c r="AD86" s="41">
        <v>14</v>
      </c>
      <c r="AE86" s="41">
        <v>13.9</v>
      </c>
      <c r="AF86" s="41">
        <v>14.2</v>
      </c>
      <c r="AG86" s="41">
        <v>14</v>
      </c>
      <c r="AH86" s="41">
        <v>2466</v>
      </c>
      <c r="AI86" s="41">
        <v>2608</v>
      </c>
      <c r="AJ86" s="41">
        <v>2501</v>
      </c>
      <c r="AK86" s="41">
        <v>2448</v>
      </c>
      <c r="AL86" s="41">
        <v>2377</v>
      </c>
      <c r="AM86" s="41">
        <v>2430</v>
      </c>
      <c r="AN86" s="41">
        <v>2483</v>
      </c>
      <c r="AO86" s="41">
        <v>2466</v>
      </c>
      <c r="AP86" s="41">
        <v>2519</v>
      </c>
      <c r="AQ86" s="41">
        <v>2483</v>
      </c>
      <c r="AR86" s="41" t="s">
        <v>3691</v>
      </c>
      <c r="AS86" s="140" t="s">
        <v>4</v>
      </c>
      <c r="AT86" s="41">
        <v>13.1</v>
      </c>
      <c r="AU86" s="41">
        <v>13.9</v>
      </c>
      <c r="AV86" s="41">
        <v>13.1</v>
      </c>
      <c r="AW86" s="41">
        <v>13</v>
      </c>
      <c r="AX86" s="41">
        <v>12.6</v>
      </c>
      <c r="AY86" s="41">
        <v>12.9</v>
      </c>
      <c r="AZ86" s="41">
        <v>13.2</v>
      </c>
      <c r="BA86" s="41">
        <v>13.1</v>
      </c>
      <c r="BB86" s="41">
        <v>13.4</v>
      </c>
      <c r="BC86" s="41">
        <v>13.2</v>
      </c>
      <c r="BD86" s="41">
        <v>2309</v>
      </c>
      <c r="BE86" s="41">
        <v>2451</v>
      </c>
      <c r="BF86" s="41">
        <v>2309</v>
      </c>
      <c r="BG86" s="41">
        <v>2291</v>
      </c>
      <c r="BH86" s="41">
        <v>2220</v>
      </c>
      <c r="BI86" s="41">
        <v>2273</v>
      </c>
      <c r="BJ86" s="41">
        <v>2326</v>
      </c>
      <c r="BK86" s="41">
        <v>2309</v>
      </c>
      <c r="BL86" s="41">
        <v>2362</v>
      </c>
      <c r="BM86" s="41">
        <v>2326</v>
      </c>
      <c r="BN86" s="41" t="s">
        <v>3780</v>
      </c>
      <c r="BO86" s="138" t="s">
        <v>4</v>
      </c>
      <c r="BP86" s="41">
        <v>11.3</v>
      </c>
      <c r="BQ86" s="41">
        <v>12.1</v>
      </c>
      <c r="BR86" s="41">
        <v>11.5</v>
      </c>
      <c r="BS86" s="41">
        <v>11.1</v>
      </c>
      <c r="BT86" s="41">
        <v>10.7</v>
      </c>
      <c r="BU86" s="41">
        <v>11</v>
      </c>
      <c r="BV86" s="41">
        <v>11.3</v>
      </c>
      <c r="BW86" s="41">
        <v>11.2</v>
      </c>
      <c r="BX86" s="41">
        <v>11.5</v>
      </c>
      <c r="BY86" s="41">
        <v>11.3</v>
      </c>
      <c r="BZ86" s="41">
        <v>1977</v>
      </c>
      <c r="CA86" s="41">
        <v>2119</v>
      </c>
      <c r="CB86" s="41">
        <v>2012</v>
      </c>
      <c r="CC86" s="41">
        <v>1932</v>
      </c>
      <c r="CD86" s="41">
        <v>1861</v>
      </c>
      <c r="CE86" s="41">
        <v>1914</v>
      </c>
      <c r="CF86" s="41">
        <v>1967</v>
      </c>
      <c r="CG86" s="41">
        <v>1950</v>
      </c>
      <c r="CH86" s="41">
        <v>2003</v>
      </c>
      <c r="CI86" s="41">
        <v>1967</v>
      </c>
      <c r="CJ86" s="41" t="s">
        <v>3772</v>
      </c>
      <c r="CK86" s="138" t="s">
        <v>4</v>
      </c>
      <c r="CL86" s="41">
        <v>10</v>
      </c>
      <c r="CM86" s="41">
        <v>10.8</v>
      </c>
      <c r="CN86" s="41">
        <v>10.3</v>
      </c>
      <c r="CO86" s="41">
        <v>10.199999999999999</v>
      </c>
      <c r="CP86" s="41">
        <v>9.8000000000000007</v>
      </c>
      <c r="CQ86" s="41">
        <v>10.1</v>
      </c>
      <c r="CR86" s="41">
        <v>10.4</v>
      </c>
      <c r="CS86" s="41">
        <v>10.3</v>
      </c>
      <c r="CT86" s="41">
        <v>10.6</v>
      </c>
      <c r="CU86" s="41">
        <v>10.1</v>
      </c>
      <c r="CV86" s="41">
        <v>1721</v>
      </c>
      <c r="CW86" s="41">
        <v>1863</v>
      </c>
      <c r="CX86" s="41">
        <v>1779</v>
      </c>
      <c r="CY86" s="41">
        <v>1761</v>
      </c>
      <c r="CZ86" s="41">
        <v>1690</v>
      </c>
      <c r="DA86" s="41">
        <v>1743</v>
      </c>
      <c r="DB86" s="41">
        <v>1796</v>
      </c>
      <c r="DC86" s="41">
        <v>1779</v>
      </c>
      <c r="DD86" s="41">
        <v>1832</v>
      </c>
      <c r="DE86" s="41">
        <v>1744</v>
      </c>
      <c r="DF86" s="191" t="s">
        <v>3853</v>
      </c>
      <c r="DG86" s="192" t="s">
        <v>4</v>
      </c>
      <c r="DH86" s="193"/>
    </row>
    <row r="87" spans="1:112" ht="27" customHeight="1">
      <c r="A87" s="195" t="s">
        <v>3357</v>
      </c>
      <c r="B87" s="41" t="s">
        <v>4</v>
      </c>
      <c r="C87" s="41" t="s">
        <v>4</v>
      </c>
      <c r="D87" s="41" t="s">
        <v>4</v>
      </c>
      <c r="E87" s="41" t="s">
        <v>4</v>
      </c>
      <c r="F87" s="41" t="s">
        <v>4</v>
      </c>
      <c r="G87" s="41" t="s">
        <v>4</v>
      </c>
      <c r="H87" s="41" t="s">
        <v>4</v>
      </c>
      <c r="I87" s="41" t="s">
        <v>4</v>
      </c>
      <c r="J87" s="41" t="s">
        <v>4</v>
      </c>
      <c r="K87" s="41" t="s">
        <v>4</v>
      </c>
      <c r="L87" s="41" t="s">
        <v>4</v>
      </c>
      <c r="M87" s="41" t="s">
        <v>4</v>
      </c>
      <c r="N87" s="41" t="s">
        <v>4</v>
      </c>
      <c r="O87" s="41" t="s">
        <v>4</v>
      </c>
      <c r="P87" s="41" t="s">
        <v>4</v>
      </c>
      <c r="Q87" s="41" t="s">
        <v>4</v>
      </c>
      <c r="R87" s="41" t="s">
        <v>4</v>
      </c>
      <c r="S87" s="41" t="s">
        <v>4</v>
      </c>
      <c r="T87" s="41" t="s">
        <v>4</v>
      </c>
      <c r="U87" s="41" t="s">
        <v>4</v>
      </c>
      <c r="V87" s="41" t="s">
        <v>4</v>
      </c>
      <c r="W87" s="138" t="s">
        <v>4</v>
      </c>
      <c r="X87" s="41">
        <v>13.9</v>
      </c>
      <c r="Y87" s="41">
        <v>14.7</v>
      </c>
      <c r="Z87" s="41">
        <v>14.1</v>
      </c>
      <c r="AA87" s="41">
        <v>13.8</v>
      </c>
      <c r="AB87" s="41">
        <v>13.4</v>
      </c>
      <c r="AC87" s="41">
        <v>13.7</v>
      </c>
      <c r="AD87" s="41">
        <v>14</v>
      </c>
      <c r="AE87" s="41">
        <v>13.9</v>
      </c>
      <c r="AF87" s="41">
        <v>14.2</v>
      </c>
      <c r="AG87" s="41">
        <v>14</v>
      </c>
      <c r="AH87" s="41">
        <v>2466</v>
      </c>
      <c r="AI87" s="41">
        <v>2608</v>
      </c>
      <c r="AJ87" s="41">
        <v>2501</v>
      </c>
      <c r="AK87" s="41">
        <v>2448</v>
      </c>
      <c r="AL87" s="41">
        <v>2377</v>
      </c>
      <c r="AM87" s="41">
        <v>2430</v>
      </c>
      <c r="AN87" s="41">
        <v>2483</v>
      </c>
      <c r="AO87" s="41">
        <v>2466</v>
      </c>
      <c r="AP87" s="41">
        <v>2519</v>
      </c>
      <c r="AQ87" s="41">
        <v>2483</v>
      </c>
      <c r="AR87" s="41" t="s">
        <v>3691</v>
      </c>
      <c r="AS87" s="140" t="s">
        <v>4</v>
      </c>
      <c r="AT87" s="41">
        <v>13.1</v>
      </c>
      <c r="AU87" s="41">
        <v>13.9</v>
      </c>
      <c r="AV87" s="41">
        <v>13.1</v>
      </c>
      <c r="AW87" s="41">
        <v>13</v>
      </c>
      <c r="AX87" s="41">
        <v>12.6</v>
      </c>
      <c r="AY87" s="41">
        <v>12.9</v>
      </c>
      <c r="AZ87" s="41">
        <v>13.2</v>
      </c>
      <c r="BA87" s="41">
        <v>13.1</v>
      </c>
      <c r="BB87" s="41">
        <v>13.4</v>
      </c>
      <c r="BC87" s="41">
        <v>13.2</v>
      </c>
      <c r="BD87" s="41">
        <v>2309</v>
      </c>
      <c r="BE87" s="41">
        <v>2451</v>
      </c>
      <c r="BF87" s="41">
        <v>2309</v>
      </c>
      <c r="BG87" s="41">
        <v>2291</v>
      </c>
      <c r="BH87" s="41">
        <v>2220</v>
      </c>
      <c r="BI87" s="41">
        <v>2273</v>
      </c>
      <c r="BJ87" s="41">
        <v>2326</v>
      </c>
      <c r="BK87" s="41">
        <v>2309</v>
      </c>
      <c r="BL87" s="41">
        <v>2362</v>
      </c>
      <c r="BM87" s="41">
        <v>2326</v>
      </c>
      <c r="BN87" s="41" t="s">
        <v>3780</v>
      </c>
      <c r="BO87" s="138" t="s">
        <v>4</v>
      </c>
      <c r="BP87" s="41">
        <v>11.3</v>
      </c>
      <c r="BQ87" s="41">
        <v>12.1</v>
      </c>
      <c r="BR87" s="41">
        <v>11.5</v>
      </c>
      <c r="BS87" s="41">
        <v>11.1</v>
      </c>
      <c r="BT87" s="41">
        <v>10.7</v>
      </c>
      <c r="BU87" s="41">
        <v>11</v>
      </c>
      <c r="BV87" s="41">
        <v>11.3</v>
      </c>
      <c r="BW87" s="41">
        <v>11.2</v>
      </c>
      <c r="BX87" s="41">
        <v>11.5</v>
      </c>
      <c r="BY87" s="41">
        <v>11.3</v>
      </c>
      <c r="BZ87" s="41">
        <v>1977</v>
      </c>
      <c r="CA87" s="41">
        <v>2119</v>
      </c>
      <c r="CB87" s="41">
        <v>2012</v>
      </c>
      <c r="CC87" s="41">
        <v>1932</v>
      </c>
      <c r="CD87" s="41">
        <v>1861</v>
      </c>
      <c r="CE87" s="41">
        <v>1914</v>
      </c>
      <c r="CF87" s="41">
        <v>1967</v>
      </c>
      <c r="CG87" s="41">
        <v>1950</v>
      </c>
      <c r="CH87" s="41">
        <v>2003</v>
      </c>
      <c r="CI87" s="41">
        <v>1967</v>
      </c>
      <c r="CJ87" s="41" t="s">
        <v>3772</v>
      </c>
      <c r="CK87" s="138" t="s">
        <v>4</v>
      </c>
      <c r="CL87" s="41">
        <v>10</v>
      </c>
      <c r="CM87" s="41">
        <v>10.8</v>
      </c>
      <c r="CN87" s="41">
        <v>10.3</v>
      </c>
      <c r="CO87" s="41">
        <v>10.199999999999999</v>
      </c>
      <c r="CP87" s="41">
        <v>9.8000000000000007</v>
      </c>
      <c r="CQ87" s="41">
        <v>10.1</v>
      </c>
      <c r="CR87" s="41">
        <v>10.4</v>
      </c>
      <c r="CS87" s="41">
        <v>10.3</v>
      </c>
      <c r="CT87" s="41">
        <v>10.6</v>
      </c>
      <c r="CU87" s="41">
        <v>10.1</v>
      </c>
      <c r="CV87" s="41">
        <v>1721</v>
      </c>
      <c r="CW87" s="41">
        <v>1863</v>
      </c>
      <c r="CX87" s="41">
        <v>1779</v>
      </c>
      <c r="CY87" s="41">
        <v>1761</v>
      </c>
      <c r="CZ87" s="41">
        <v>1690</v>
      </c>
      <c r="DA87" s="41">
        <v>1743</v>
      </c>
      <c r="DB87" s="41">
        <v>1796</v>
      </c>
      <c r="DC87" s="41">
        <v>1779</v>
      </c>
      <c r="DD87" s="41">
        <v>1832</v>
      </c>
      <c r="DE87" s="41">
        <v>1744</v>
      </c>
      <c r="DF87" s="191" t="s">
        <v>3853</v>
      </c>
      <c r="DG87" s="192" t="s">
        <v>4</v>
      </c>
      <c r="DH87" s="193"/>
    </row>
    <row r="88" spans="1:112" ht="27" customHeight="1">
      <c r="A88" s="195" t="s">
        <v>3358</v>
      </c>
      <c r="B88" s="41" t="s">
        <v>4</v>
      </c>
      <c r="C88" s="41" t="s">
        <v>4</v>
      </c>
      <c r="D88" s="41" t="s">
        <v>4</v>
      </c>
      <c r="E88" s="41" t="s">
        <v>4</v>
      </c>
      <c r="F88" s="41" t="s">
        <v>4</v>
      </c>
      <c r="G88" s="41" t="s">
        <v>4</v>
      </c>
      <c r="H88" s="41" t="s">
        <v>4</v>
      </c>
      <c r="I88" s="41" t="s">
        <v>4</v>
      </c>
      <c r="J88" s="41" t="s">
        <v>4</v>
      </c>
      <c r="K88" s="41" t="s">
        <v>4</v>
      </c>
      <c r="L88" s="41" t="s">
        <v>4</v>
      </c>
      <c r="M88" s="41" t="s">
        <v>4</v>
      </c>
      <c r="N88" s="41" t="s">
        <v>4</v>
      </c>
      <c r="O88" s="41" t="s">
        <v>4</v>
      </c>
      <c r="P88" s="41" t="s">
        <v>4</v>
      </c>
      <c r="Q88" s="41" t="s">
        <v>4</v>
      </c>
      <c r="R88" s="41" t="s">
        <v>4</v>
      </c>
      <c r="S88" s="41" t="s">
        <v>4</v>
      </c>
      <c r="T88" s="41" t="s">
        <v>4</v>
      </c>
      <c r="U88" s="41" t="s">
        <v>4</v>
      </c>
      <c r="V88" s="41" t="s">
        <v>4</v>
      </c>
      <c r="W88" s="138" t="s">
        <v>4</v>
      </c>
      <c r="X88" s="41">
        <v>13.9</v>
      </c>
      <c r="Y88" s="41">
        <v>14.7</v>
      </c>
      <c r="Z88" s="41">
        <v>14.1</v>
      </c>
      <c r="AA88" s="41">
        <v>13.8</v>
      </c>
      <c r="AB88" s="41">
        <v>13.4</v>
      </c>
      <c r="AC88" s="41">
        <v>13.7</v>
      </c>
      <c r="AD88" s="41">
        <v>14</v>
      </c>
      <c r="AE88" s="41">
        <v>13.9</v>
      </c>
      <c r="AF88" s="41">
        <v>14.2</v>
      </c>
      <c r="AG88" s="41">
        <v>14</v>
      </c>
      <c r="AH88" s="41">
        <v>2466</v>
      </c>
      <c r="AI88" s="41">
        <v>2608</v>
      </c>
      <c r="AJ88" s="41">
        <v>2501</v>
      </c>
      <c r="AK88" s="41">
        <v>2448</v>
      </c>
      <c r="AL88" s="41">
        <v>2377</v>
      </c>
      <c r="AM88" s="41">
        <v>2430</v>
      </c>
      <c r="AN88" s="41">
        <v>2483</v>
      </c>
      <c r="AO88" s="41">
        <v>2466</v>
      </c>
      <c r="AP88" s="41">
        <v>2519</v>
      </c>
      <c r="AQ88" s="41">
        <v>2483</v>
      </c>
      <c r="AR88" s="41" t="s">
        <v>3691</v>
      </c>
      <c r="AS88" s="140" t="s">
        <v>4</v>
      </c>
      <c r="AT88" s="41">
        <v>13.1</v>
      </c>
      <c r="AU88" s="41">
        <v>13.9</v>
      </c>
      <c r="AV88" s="41">
        <v>13.1</v>
      </c>
      <c r="AW88" s="41">
        <v>13</v>
      </c>
      <c r="AX88" s="41">
        <v>12.6</v>
      </c>
      <c r="AY88" s="41">
        <v>12.9</v>
      </c>
      <c r="AZ88" s="41">
        <v>13.2</v>
      </c>
      <c r="BA88" s="41">
        <v>13.1</v>
      </c>
      <c r="BB88" s="41">
        <v>13.4</v>
      </c>
      <c r="BC88" s="41">
        <v>13.2</v>
      </c>
      <c r="BD88" s="41">
        <v>2309</v>
      </c>
      <c r="BE88" s="41">
        <v>2451</v>
      </c>
      <c r="BF88" s="41">
        <v>2309</v>
      </c>
      <c r="BG88" s="41">
        <v>2291</v>
      </c>
      <c r="BH88" s="41">
        <v>2220</v>
      </c>
      <c r="BI88" s="41">
        <v>2273</v>
      </c>
      <c r="BJ88" s="41">
        <v>2326</v>
      </c>
      <c r="BK88" s="41">
        <v>2309</v>
      </c>
      <c r="BL88" s="41">
        <v>2362</v>
      </c>
      <c r="BM88" s="41">
        <v>2326</v>
      </c>
      <c r="BN88" s="41" t="s">
        <v>3780</v>
      </c>
      <c r="BO88" s="138" t="s">
        <v>4</v>
      </c>
      <c r="BP88" s="41">
        <v>11.3</v>
      </c>
      <c r="BQ88" s="41">
        <v>12.1</v>
      </c>
      <c r="BR88" s="41">
        <v>11.5</v>
      </c>
      <c r="BS88" s="41">
        <v>11.1</v>
      </c>
      <c r="BT88" s="41">
        <v>10.7</v>
      </c>
      <c r="BU88" s="41">
        <v>11</v>
      </c>
      <c r="BV88" s="41">
        <v>11.3</v>
      </c>
      <c r="BW88" s="41">
        <v>11.2</v>
      </c>
      <c r="BX88" s="41">
        <v>11.5</v>
      </c>
      <c r="BY88" s="41">
        <v>11.3</v>
      </c>
      <c r="BZ88" s="41">
        <v>1977</v>
      </c>
      <c r="CA88" s="41">
        <v>2119</v>
      </c>
      <c r="CB88" s="41">
        <v>2012</v>
      </c>
      <c r="CC88" s="41">
        <v>1932</v>
      </c>
      <c r="CD88" s="41">
        <v>1861</v>
      </c>
      <c r="CE88" s="41">
        <v>1914</v>
      </c>
      <c r="CF88" s="41">
        <v>1967</v>
      </c>
      <c r="CG88" s="41">
        <v>1950</v>
      </c>
      <c r="CH88" s="41">
        <v>2003</v>
      </c>
      <c r="CI88" s="41">
        <v>1967</v>
      </c>
      <c r="CJ88" s="41" t="s">
        <v>3772</v>
      </c>
      <c r="CK88" s="138" t="s">
        <v>4</v>
      </c>
      <c r="CL88" s="41">
        <v>10</v>
      </c>
      <c r="CM88" s="41">
        <v>10.8</v>
      </c>
      <c r="CN88" s="41">
        <v>10.3</v>
      </c>
      <c r="CO88" s="41">
        <v>10.199999999999999</v>
      </c>
      <c r="CP88" s="41">
        <v>9.8000000000000007</v>
      </c>
      <c r="CQ88" s="41">
        <v>10.1</v>
      </c>
      <c r="CR88" s="41">
        <v>10.4</v>
      </c>
      <c r="CS88" s="41">
        <v>10.3</v>
      </c>
      <c r="CT88" s="41">
        <v>10.6</v>
      </c>
      <c r="CU88" s="41">
        <v>10.1</v>
      </c>
      <c r="CV88" s="41">
        <v>1721</v>
      </c>
      <c r="CW88" s="41">
        <v>1863</v>
      </c>
      <c r="CX88" s="41">
        <v>1779</v>
      </c>
      <c r="CY88" s="41">
        <v>1761</v>
      </c>
      <c r="CZ88" s="41">
        <v>1690</v>
      </c>
      <c r="DA88" s="41">
        <v>1743</v>
      </c>
      <c r="DB88" s="41">
        <v>1796</v>
      </c>
      <c r="DC88" s="41">
        <v>1779</v>
      </c>
      <c r="DD88" s="41">
        <v>1832</v>
      </c>
      <c r="DE88" s="41">
        <v>1744</v>
      </c>
      <c r="DF88" s="191" t="s">
        <v>3853</v>
      </c>
      <c r="DG88" s="192" t="s">
        <v>4</v>
      </c>
      <c r="DH88" s="193"/>
    </row>
    <row r="89" spans="1:112" ht="27" customHeight="1">
      <c r="A89" s="195" t="s">
        <v>3359</v>
      </c>
      <c r="B89" s="41" t="s">
        <v>4</v>
      </c>
      <c r="C89" s="41" t="s">
        <v>4</v>
      </c>
      <c r="D89" s="41" t="s">
        <v>4</v>
      </c>
      <c r="E89" s="41" t="s">
        <v>4</v>
      </c>
      <c r="F89" s="41" t="s">
        <v>4</v>
      </c>
      <c r="G89" s="41" t="s">
        <v>4</v>
      </c>
      <c r="H89" s="41" t="s">
        <v>4</v>
      </c>
      <c r="I89" s="41" t="s">
        <v>4</v>
      </c>
      <c r="J89" s="41" t="s">
        <v>4</v>
      </c>
      <c r="K89" s="41" t="s">
        <v>4</v>
      </c>
      <c r="L89" s="41" t="s">
        <v>4</v>
      </c>
      <c r="M89" s="41" t="s">
        <v>4</v>
      </c>
      <c r="N89" s="41" t="s">
        <v>4</v>
      </c>
      <c r="O89" s="41" t="s">
        <v>4</v>
      </c>
      <c r="P89" s="41" t="s">
        <v>4</v>
      </c>
      <c r="Q89" s="41" t="s">
        <v>4</v>
      </c>
      <c r="R89" s="41" t="s">
        <v>4</v>
      </c>
      <c r="S89" s="41" t="s">
        <v>4</v>
      </c>
      <c r="T89" s="41" t="s">
        <v>4</v>
      </c>
      <c r="U89" s="41" t="s">
        <v>4</v>
      </c>
      <c r="V89" s="41" t="s">
        <v>4</v>
      </c>
      <c r="W89" s="138" t="s">
        <v>4</v>
      </c>
      <c r="X89" s="41">
        <v>13.9</v>
      </c>
      <c r="Y89" s="41">
        <v>14.7</v>
      </c>
      <c r="Z89" s="41">
        <v>14.1</v>
      </c>
      <c r="AA89" s="41">
        <v>13.8</v>
      </c>
      <c r="AB89" s="41">
        <v>13.4</v>
      </c>
      <c r="AC89" s="41">
        <v>13.7</v>
      </c>
      <c r="AD89" s="41">
        <v>14</v>
      </c>
      <c r="AE89" s="41">
        <v>13.9</v>
      </c>
      <c r="AF89" s="41">
        <v>14.2</v>
      </c>
      <c r="AG89" s="41">
        <v>14</v>
      </c>
      <c r="AH89" s="41">
        <v>2466</v>
      </c>
      <c r="AI89" s="41">
        <v>2608</v>
      </c>
      <c r="AJ89" s="41">
        <v>2501</v>
      </c>
      <c r="AK89" s="41">
        <v>2448</v>
      </c>
      <c r="AL89" s="41">
        <v>2377</v>
      </c>
      <c r="AM89" s="41">
        <v>2430</v>
      </c>
      <c r="AN89" s="41">
        <v>2483</v>
      </c>
      <c r="AO89" s="41">
        <v>2466</v>
      </c>
      <c r="AP89" s="41">
        <v>2519</v>
      </c>
      <c r="AQ89" s="41">
        <v>2483</v>
      </c>
      <c r="AR89" s="41" t="s">
        <v>3691</v>
      </c>
      <c r="AS89" s="140" t="s">
        <v>4</v>
      </c>
      <c r="AT89" s="41">
        <v>13.1</v>
      </c>
      <c r="AU89" s="41">
        <v>13.9</v>
      </c>
      <c r="AV89" s="41">
        <v>13.1</v>
      </c>
      <c r="AW89" s="41">
        <v>13</v>
      </c>
      <c r="AX89" s="41">
        <v>12.6</v>
      </c>
      <c r="AY89" s="41">
        <v>12.9</v>
      </c>
      <c r="AZ89" s="41">
        <v>13.2</v>
      </c>
      <c r="BA89" s="41">
        <v>13.1</v>
      </c>
      <c r="BB89" s="41">
        <v>13.4</v>
      </c>
      <c r="BC89" s="41">
        <v>13.2</v>
      </c>
      <c r="BD89" s="41">
        <v>2309</v>
      </c>
      <c r="BE89" s="41">
        <v>2451</v>
      </c>
      <c r="BF89" s="41">
        <v>2309</v>
      </c>
      <c r="BG89" s="41">
        <v>2291</v>
      </c>
      <c r="BH89" s="41">
        <v>2220</v>
      </c>
      <c r="BI89" s="41">
        <v>2273</v>
      </c>
      <c r="BJ89" s="41">
        <v>2326</v>
      </c>
      <c r="BK89" s="41">
        <v>2309</v>
      </c>
      <c r="BL89" s="41">
        <v>2362</v>
      </c>
      <c r="BM89" s="41">
        <v>2326</v>
      </c>
      <c r="BN89" s="41" t="s">
        <v>3780</v>
      </c>
      <c r="BO89" s="138" t="s">
        <v>4</v>
      </c>
      <c r="BP89" s="41">
        <v>11.3</v>
      </c>
      <c r="BQ89" s="41">
        <v>12.1</v>
      </c>
      <c r="BR89" s="41">
        <v>11.5</v>
      </c>
      <c r="BS89" s="41">
        <v>11.1</v>
      </c>
      <c r="BT89" s="41">
        <v>10.7</v>
      </c>
      <c r="BU89" s="41">
        <v>11</v>
      </c>
      <c r="BV89" s="41">
        <v>11.3</v>
      </c>
      <c r="BW89" s="41">
        <v>11.2</v>
      </c>
      <c r="BX89" s="41">
        <v>11.5</v>
      </c>
      <c r="BY89" s="41">
        <v>11.3</v>
      </c>
      <c r="BZ89" s="41">
        <v>1977</v>
      </c>
      <c r="CA89" s="41">
        <v>2119</v>
      </c>
      <c r="CB89" s="41">
        <v>2012</v>
      </c>
      <c r="CC89" s="41">
        <v>1932</v>
      </c>
      <c r="CD89" s="41">
        <v>1861</v>
      </c>
      <c r="CE89" s="41">
        <v>1914</v>
      </c>
      <c r="CF89" s="41">
        <v>1967</v>
      </c>
      <c r="CG89" s="41">
        <v>1950</v>
      </c>
      <c r="CH89" s="41">
        <v>2003</v>
      </c>
      <c r="CI89" s="41">
        <v>1967</v>
      </c>
      <c r="CJ89" s="41" t="s">
        <v>3772</v>
      </c>
      <c r="CK89" s="138" t="s">
        <v>4</v>
      </c>
      <c r="CL89" s="41">
        <v>10</v>
      </c>
      <c r="CM89" s="41">
        <v>10.8</v>
      </c>
      <c r="CN89" s="41">
        <v>10.3</v>
      </c>
      <c r="CO89" s="41">
        <v>10.199999999999999</v>
      </c>
      <c r="CP89" s="41">
        <v>9.8000000000000007</v>
      </c>
      <c r="CQ89" s="41">
        <v>10.1</v>
      </c>
      <c r="CR89" s="41">
        <v>10.4</v>
      </c>
      <c r="CS89" s="41">
        <v>10.3</v>
      </c>
      <c r="CT89" s="41">
        <v>10.6</v>
      </c>
      <c r="CU89" s="41">
        <v>10.1</v>
      </c>
      <c r="CV89" s="41">
        <v>1721</v>
      </c>
      <c r="CW89" s="41">
        <v>1863</v>
      </c>
      <c r="CX89" s="41">
        <v>1779</v>
      </c>
      <c r="CY89" s="41">
        <v>1761</v>
      </c>
      <c r="CZ89" s="41">
        <v>1690</v>
      </c>
      <c r="DA89" s="41">
        <v>1743</v>
      </c>
      <c r="DB89" s="41">
        <v>1796</v>
      </c>
      <c r="DC89" s="41">
        <v>1779</v>
      </c>
      <c r="DD89" s="41">
        <v>1832</v>
      </c>
      <c r="DE89" s="41">
        <v>1744</v>
      </c>
      <c r="DF89" s="191" t="s">
        <v>3853</v>
      </c>
      <c r="DG89" s="192" t="s">
        <v>4</v>
      </c>
      <c r="DH89" s="193"/>
    </row>
    <row r="90" spans="1:112" ht="27" customHeight="1">
      <c r="A90" s="195" t="s">
        <v>3360</v>
      </c>
      <c r="B90" s="41" t="s">
        <v>4</v>
      </c>
      <c r="C90" s="41" t="s">
        <v>4</v>
      </c>
      <c r="D90" s="41" t="s">
        <v>4</v>
      </c>
      <c r="E90" s="41" t="s">
        <v>4</v>
      </c>
      <c r="F90" s="41" t="s">
        <v>4</v>
      </c>
      <c r="G90" s="41" t="s">
        <v>4</v>
      </c>
      <c r="H90" s="41" t="s">
        <v>4</v>
      </c>
      <c r="I90" s="41" t="s">
        <v>4</v>
      </c>
      <c r="J90" s="41" t="s">
        <v>4</v>
      </c>
      <c r="K90" s="41" t="s">
        <v>4</v>
      </c>
      <c r="L90" s="41" t="s">
        <v>4</v>
      </c>
      <c r="M90" s="41" t="s">
        <v>4</v>
      </c>
      <c r="N90" s="41" t="s">
        <v>4</v>
      </c>
      <c r="O90" s="41" t="s">
        <v>4</v>
      </c>
      <c r="P90" s="41" t="s">
        <v>4</v>
      </c>
      <c r="Q90" s="41" t="s">
        <v>4</v>
      </c>
      <c r="R90" s="41" t="s">
        <v>4</v>
      </c>
      <c r="S90" s="41" t="s">
        <v>4</v>
      </c>
      <c r="T90" s="41" t="s">
        <v>4</v>
      </c>
      <c r="U90" s="41" t="s">
        <v>4</v>
      </c>
      <c r="V90" s="41" t="s">
        <v>4</v>
      </c>
      <c r="W90" s="138" t="s">
        <v>4</v>
      </c>
      <c r="X90" s="41">
        <v>14.4</v>
      </c>
      <c r="Y90" s="41">
        <v>15.2</v>
      </c>
      <c r="Z90" s="41">
        <v>14.6</v>
      </c>
      <c r="AA90" s="41">
        <v>14.3</v>
      </c>
      <c r="AB90" s="41">
        <v>13.9</v>
      </c>
      <c r="AC90" s="41">
        <v>14.2</v>
      </c>
      <c r="AD90" s="41">
        <v>14.5</v>
      </c>
      <c r="AE90" s="41">
        <v>14.4</v>
      </c>
      <c r="AF90" s="41">
        <v>14.7</v>
      </c>
      <c r="AG90" s="41">
        <v>14.5</v>
      </c>
      <c r="AH90" s="41">
        <v>2567</v>
      </c>
      <c r="AI90" s="41">
        <v>2709</v>
      </c>
      <c r="AJ90" s="41">
        <v>2602</v>
      </c>
      <c r="AK90" s="41">
        <v>2549</v>
      </c>
      <c r="AL90" s="41">
        <v>2478</v>
      </c>
      <c r="AM90" s="41">
        <v>2531</v>
      </c>
      <c r="AN90" s="41">
        <v>2584</v>
      </c>
      <c r="AO90" s="41">
        <v>2567</v>
      </c>
      <c r="AP90" s="41">
        <v>2620</v>
      </c>
      <c r="AQ90" s="41">
        <v>2584</v>
      </c>
      <c r="AR90" s="41" t="s">
        <v>3691</v>
      </c>
      <c r="AS90" s="140" t="s">
        <v>4</v>
      </c>
      <c r="AT90" s="41">
        <v>13.6</v>
      </c>
      <c r="AU90" s="41">
        <v>14.4</v>
      </c>
      <c r="AV90" s="41">
        <v>13.6</v>
      </c>
      <c r="AW90" s="41">
        <v>13.5</v>
      </c>
      <c r="AX90" s="41">
        <v>13.1</v>
      </c>
      <c r="AY90" s="41">
        <v>13.4</v>
      </c>
      <c r="AZ90" s="41">
        <v>13.7</v>
      </c>
      <c r="BA90" s="41">
        <v>13.6</v>
      </c>
      <c r="BB90" s="41">
        <v>13.9</v>
      </c>
      <c r="BC90" s="41">
        <v>13.7</v>
      </c>
      <c r="BD90" s="41">
        <v>2411</v>
      </c>
      <c r="BE90" s="41">
        <v>2553</v>
      </c>
      <c r="BF90" s="41">
        <v>2411</v>
      </c>
      <c r="BG90" s="41">
        <v>2393</v>
      </c>
      <c r="BH90" s="41">
        <v>2322</v>
      </c>
      <c r="BI90" s="41">
        <v>2375</v>
      </c>
      <c r="BJ90" s="41">
        <v>2428</v>
      </c>
      <c r="BK90" s="41">
        <v>2411</v>
      </c>
      <c r="BL90" s="41">
        <v>2464</v>
      </c>
      <c r="BM90" s="41">
        <v>2428</v>
      </c>
      <c r="BN90" s="41" t="s">
        <v>3780</v>
      </c>
      <c r="BO90" s="138" t="s">
        <v>4</v>
      </c>
      <c r="BP90" s="41">
        <v>11.8</v>
      </c>
      <c r="BQ90" s="41">
        <v>12.6</v>
      </c>
      <c r="BR90" s="41">
        <v>12</v>
      </c>
      <c r="BS90" s="41">
        <v>11.6</v>
      </c>
      <c r="BT90" s="41">
        <v>11.2</v>
      </c>
      <c r="BU90" s="41">
        <v>11.5</v>
      </c>
      <c r="BV90" s="41">
        <v>11.8</v>
      </c>
      <c r="BW90" s="41">
        <v>11.7</v>
      </c>
      <c r="BX90" s="41">
        <v>12</v>
      </c>
      <c r="BY90" s="41">
        <v>11.8</v>
      </c>
      <c r="BZ90" s="41">
        <v>2078</v>
      </c>
      <c r="CA90" s="41">
        <v>2220</v>
      </c>
      <c r="CB90" s="41">
        <v>2113</v>
      </c>
      <c r="CC90" s="41">
        <v>2034</v>
      </c>
      <c r="CD90" s="41">
        <v>1963</v>
      </c>
      <c r="CE90" s="41">
        <v>2016</v>
      </c>
      <c r="CF90" s="41">
        <v>2069</v>
      </c>
      <c r="CG90" s="41">
        <v>2052</v>
      </c>
      <c r="CH90" s="41">
        <v>2105</v>
      </c>
      <c r="CI90" s="41">
        <v>2069</v>
      </c>
      <c r="CJ90" s="41" t="s">
        <v>3772</v>
      </c>
      <c r="CK90" s="138" t="s">
        <v>4</v>
      </c>
      <c r="CL90" s="41">
        <v>10.5</v>
      </c>
      <c r="CM90" s="41">
        <v>11.3</v>
      </c>
      <c r="CN90" s="41">
        <v>10.8</v>
      </c>
      <c r="CO90" s="41">
        <v>10.7</v>
      </c>
      <c r="CP90" s="41">
        <v>10.3</v>
      </c>
      <c r="CQ90" s="41">
        <v>10.6</v>
      </c>
      <c r="CR90" s="41">
        <v>10.9</v>
      </c>
      <c r="CS90" s="41">
        <v>10.8</v>
      </c>
      <c r="CT90" s="41">
        <v>11.1</v>
      </c>
      <c r="CU90" s="41">
        <v>10.6</v>
      </c>
      <c r="CV90" s="41">
        <v>1822</v>
      </c>
      <c r="CW90" s="41">
        <v>1964</v>
      </c>
      <c r="CX90" s="41">
        <v>1881</v>
      </c>
      <c r="CY90" s="41">
        <v>1863</v>
      </c>
      <c r="CZ90" s="41">
        <v>1792</v>
      </c>
      <c r="DA90" s="41">
        <v>1845</v>
      </c>
      <c r="DB90" s="41">
        <v>1898</v>
      </c>
      <c r="DC90" s="41">
        <v>1881</v>
      </c>
      <c r="DD90" s="41">
        <v>1934</v>
      </c>
      <c r="DE90" s="41">
        <v>1846</v>
      </c>
      <c r="DF90" s="191" t="s">
        <v>3853</v>
      </c>
      <c r="DG90" s="192" t="s">
        <v>4</v>
      </c>
      <c r="DH90" s="193"/>
    </row>
    <row r="91" spans="1:112" ht="27" customHeight="1">
      <c r="A91" s="195" t="s">
        <v>3361</v>
      </c>
      <c r="B91" s="41" t="s">
        <v>4</v>
      </c>
      <c r="C91" s="41" t="s">
        <v>4</v>
      </c>
      <c r="D91" s="41" t="s">
        <v>4</v>
      </c>
      <c r="E91" s="41" t="s">
        <v>4</v>
      </c>
      <c r="F91" s="41" t="s">
        <v>4</v>
      </c>
      <c r="G91" s="41" t="s">
        <v>4</v>
      </c>
      <c r="H91" s="41" t="s">
        <v>4</v>
      </c>
      <c r="I91" s="41" t="s">
        <v>4</v>
      </c>
      <c r="J91" s="41" t="s">
        <v>4</v>
      </c>
      <c r="K91" s="41" t="s">
        <v>4</v>
      </c>
      <c r="L91" s="41" t="s">
        <v>4</v>
      </c>
      <c r="M91" s="41" t="s">
        <v>4</v>
      </c>
      <c r="N91" s="41" t="s">
        <v>4</v>
      </c>
      <c r="O91" s="41" t="s">
        <v>4</v>
      </c>
      <c r="P91" s="41" t="s">
        <v>4</v>
      </c>
      <c r="Q91" s="41" t="s">
        <v>4</v>
      </c>
      <c r="R91" s="41" t="s">
        <v>4</v>
      </c>
      <c r="S91" s="41" t="s">
        <v>4</v>
      </c>
      <c r="T91" s="41" t="s">
        <v>4</v>
      </c>
      <c r="U91" s="41" t="s">
        <v>4</v>
      </c>
      <c r="V91" s="41" t="s">
        <v>4</v>
      </c>
      <c r="W91" s="138" t="s">
        <v>4</v>
      </c>
      <c r="X91" s="41">
        <v>14.4</v>
      </c>
      <c r="Y91" s="41">
        <v>15.2</v>
      </c>
      <c r="Z91" s="41">
        <v>14.6</v>
      </c>
      <c r="AA91" s="41">
        <v>14.3</v>
      </c>
      <c r="AB91" s="41">
        <v>13.9</v>
      </c>
      <c r="AC91" s="41">
        <v>14.2</v>
      </c>
      <c r="AD91" s="41">
        <v>14.5</v>
      </c>
      <c r="AE91" s="41">
        <v>14.4</v>
      </c>
      <c r="AF91" s="41">
        <v>14.7</v>
      </c>
      <c r="AG91" s="41">
        <v>14.5</v>
      </c>
      <c r="AH91" s="41">
        <v>2567</v>
      </c>
      <c r="AI91" s="41">
        <v>2709</v>
      </c>
      <c r="AJ91" s="41">
        <v>2602</v>
      </c>
      <c r="AK91" s="41">
        <v>2549</v>
      </c>
      <c r="AL91" s="41">
        <v>2478</v>
      </c>
      <c r="AM91" s="41">
        <v>2531</v>
      </c>
      <c r="AN91" s="41">
        <v>2584</v>
      </c>
      <c r="AO91" s="41">
        <v>2567</v>
      </c>
      <c r="AP91" s="41">
        <v>2620</v>
      </c>
      <c r="AQ91" s="41">
        <v>2584</v>
      </c>
      <c r="AR91" s="41" t="s">
        <v>3691</v>
      </c>
      <c r="AS91" s="140" t="s">
        <v>4</v>
      </c>
      <c r="AT91" s="41">
        <v>13.6</v>
      </c>
      <c r="AU91" s="41">
        <v>14.4</v>
      </c>
      <c r="AV91" s="41">
        <v>13.6</v>
      </c>
      <c r="AW91" s="41">
        <v>13.5</v>
      </c>
      <c r="AX91" s="41">
        <v>13.1</v>
      </c>
      <c r="AY91" s="41">
        <v>13.4</v>
      </c>
      <c r="AZ91" s="41">
        <v>13.7</v>
      </c>
      <c r="BA91" s="41">
        <v>13.6</v>
      </c>
      <c r="BB91" s="41">
        <v>13.9</v>
      </c>
      <c r="BC91" s="41">
        <v>13.7</v>
      </c>
      <c r="BD91" s="41">
        <v>2411</v>
      </c>
      <c r="BE91" s="41">
        <v>2553</v>
      </c>
      <c r="BF91" s="41">
        <v>2411</v>
      </c>
      <c r="BG91" s="41">
        <v>2393</v>
      </c>
      <c r="BH91" s="41">
        <v>2322</v>
      </c>
      <c r="BI91" s="41">
        <v>2375</v>
      </c>
      <c r="BJ91" s="41">
        <v>2428</v>
      </c>
      <c r="BK91" s="41">
        <v>2411</v>
      </c>
      <c r="BL91" s="41">
        <v>2464</v>
      </c>
      <c r="BM91" s="41">
        <v>2428</v>
      </c>
      <c r="BN91" s="41" t="s">
        <v>3780</v>
      </c>
      <c r="BO91" s="138" t="s">
        <v>4</v>
      </c>
      <c r="BP91" s="41">
        <v>11.8</v>
      </c>
      <c r="BQ91" s="41">
        <v>12.6</v>
      </c>
      <c r="BR91" s="41">
        <v>12</v>
      </c>
      <c r="BS91" s="41">
        <v>11.6</v>
      </c>
      <c r="BT91" s="41">
        <v>11.2</v>
      </c>
      <c r="BU91" s="41">
        <v>11.5</v>
      </c>
      <c r="BV91" s="41">
        <v>11.8</v>
      </c>
      <c r="BW91" s="41">
        <v>11.7</v>
      </c>
      <c r="BX91" s="41">
        <v>12</v>
      </c>
      <c r="BY91" s="41">
        <v>11.8</v>
      </c>
      <c r="BZ91" s="41">
        <v>2078</v>
      </c>
      <c r="CA91" s="41">
        <v>2220</v>
      </c>
      <c r="CB91" s="41">
        <v>2113</v>
      </c>
      <c r="CC91" s="41">
        <v>2034</v>
      </c>
      <c r="CD91" s="41">
        <v>1963</v>
      </c>
      <c r="CE91" s="41">
        <v>2016</v>
      </c>
      <c r="CF91" s="41">
        <v>2069</v>
      </c>
      <c r="CG91" s="41">
        <v>2052</v>
      </c>
      <c r="CH91" s="41">
        <v>2105</v>
      </c>
      <c r="CI91" s="41">
        <v>2069</v>
      </c>
      <c r="CJ91" s="41" t="s">
        <v>3772</v>
      </c>
      <c r="CK91" s="138" t="s">
        <v>4</v>
      </c>
      <c r="CL91" s="41">
        <v>10.5</v>
      </c>
      <c r="CM91" s="41">
        <v>11.3</v>
      </c>
      <c r="CN91" s="41">
        <v>10.8</v>
      </c>
      <c r="CO91" s="41">
        <v>10.7</v>
      </c>
      <c r="CP91" s="41">
        <v>10.3</v>
      </c>
      <c r="CQ91" s="41">
        <v>10.6</v>
      </c>
      <c r="CR91" s="41">
        <v>10.9</v>
      </c>
      <c r="CS91" s="41">
        <v>10.8</v>
      </c>
      <c r="CT91" s="41">
        <v>11.1</v>
      </c>
      <c r="CU91" s="41">
        <v>10.6</v>
      </c>
      <c r="CV91" s="41">
        <v>1822</v>
      </c>
      <c r="CW91" s="41">
        <v>1964</v>
      </c>
      <c r="CX91" s="41">
        <v>1881</v>
      </c>
      <c r="CY91" s="41">
        <v>1863</v>
      </c>
      <c r="CZ91" s="41">
        <v>1792</v>
      </c>
      <c r="DA91" s="41">
        <v>1845</v>
      </c>
      <c r="DB91" s="41">
        <v>1898</v>
      </c>
      <c r="DC91" s="41">
        <v>1881</v>
      </c>
      <c r="DD91" s="41">
        <v>1934</v>
      </c>
      <c r="DE91" s="41">
        <v>1846</v>
      </c>
      <c r="DF91" s="191" t="s">
        <v>3853</v>
      </c>
      <c r="DG91" s="192" t="s">
        <v>4</v>
      </c>
      <c r="DH91" s="193"/>
    </row>
    <row r="92" spans="1:112" ht="27" customHeight="1">
      <c r="A92" s="195" t="s">
        <v>3362</v>
      </c>
      <c r="B92" s="41" t="s">
        <v>4</v>
      </c>
      <c r="C92" s="41" t="s">
        <v>4</v>
      </c>
      <c r="D92" s="41" t="s">
        <v>4</v>
      </c>
      <c r="E92" s="41" t="s">
        <v>4</v>
      </c>
      <c r="F92" s="41" t="s">
        <v>4</v>
      </c>
      <c r="G92" s="41" t="s">
        <v>4</v>
      </c>
      <c r="H92" s="41" t="s">
        <v>4</v>
      </c>
      <c r="I92" s="41" t="s">
        <v>4</v>
      </c>
      <c r="J92" s="41" t="s">
        <v>4</v>
      </c>
      <c r="K92" s="41" t="s">
        <v>4</v>
      </c>
      <c r="L92" s="41" t="s">
        <v>4</v>
      </c>
      <c r="M92" s="41" t="s">
        <v>4</v>
      </c>
      <c r="N92" s="41" t="s">
        <v>4</v>
      </c>
      <c r="O92" s="41" t="s">
        <v>4</v>
      </c>
      <c r="P92" s="41" t="s">
        <v>4</v>
      </c>
      <c r="Q92" s="41" t="s">
        <v>4</v>
      </c>
      <c r="R92" s="41" t="s">
        <v>4</v>
      </c>
      <c r="S92" s="41" t="s">
        <v>4</v>
      </c>
      <c r="T92" s="41" t="s">
        <v>4</v>
      </c>
      <c r="U92" s="41" t="s">
        <v>4</v>
      </c>
      <c r="V92" s="41" t="s">
        <v>4</v>
      </c>
      <c r="W92" s="138" t="s">
        <v>4</v>
      </c>
      <c r="X92" s="41">
        <v>14.4</v>
      </c>
      <c r="Y92" s="41">
        <v>15.2</v>
      </c>
      <c r="Z92" s="41">
        <v>14.6</v>
      </c>
      <c r="AA92" s="41">
        <v>14.3</v>
      </c>
      <c r="AB92" s="41">
        <v>13.9</v>
      </c>
      <c r="AC92" s="41">
        <v>14.2</v>
      </c>
      <c r="AD92" s="41">
        <v>14.5</v>
      </c>
      <c r="AE92" s="41">
        <v>14.4</v>
      </c>
      <c r="AF92" s="41">
        <v>14.7</v>
      </c>
      <c r="AG92" s="41">
        <v>14.5</v>
      </c>
      <c r="AH92" s="41">
        <v>2567</v>
      </c>
      <c r="AI92" s="41">
        <v>2709</v>
      </c>
      <c r="AJ92" s="41">
        <v>2602</v>
      </c>
      <c r="AK92" s="41">
        <v>2549</v>
      </c>
      <c r="AL92" s="41">
        <v>2478</v>
      </c>
      <c r="AM92" s="41">
        <v>2531</v>
      </c>
      <c r="AN92" s="41">
        <v>2584</v>
      </c>
      <c r="AO92" s="41">
        <v>2567</v>
      </c>
      <c r="AP92" s="41">
        <v>2620</v>
      </c>
      <c r="AQ92" s="41">
        <v>2584</v>
      </c>
      <c r="AR92" s="41" t="s">
        <v>3691</v>
      </c>
      <c r="AS92" s="140" t="s">
        <v>4</v>
      </c>
      <c r="AT92" s="41">
        <v>13.6</v>
      </c>
      <c r="AU92" s="41">
        <v>14.4</v>
      </c>
      <c r="AV92" s="41">
        <v>13.6</v>
      </c>
      <c r="AW92" s="41">
        <v>13.5</v>
      </c>
      <c r="AX92" s="41">
        <v>13.1</v>
      </c>
      <c r="AY92" s="41">
        <v>13.4</v>
      </c>
      <c r="AZ92" s="41">
        <v>13.7</v>
      </c>
      <c r="BA92" s="41">
        <v>13.6</v>
      </c>
      <c r="BB92" s="41">
        <v>13.9</v>
      </c>
      <c r="BC92" s="41">
        <v>13.7</v>
      </c>
      <c r="BD92" s="41">
        <v>2411</v>
      </c>
      <c r="BE92" s="41">
        <v>2553</v>
      </c>
      <c r="BF92" s="41">
        <v>2411</v>
      </c>
      <c r="BG92" s="41">
        <v>2393</v>
      </c>
      <c r="BH92" s="41">
        <v>2322</v>
      </c>
      <c r="BI92" s="41">
        <v>2375</v>
      </c>
      <c r="BJ92" s="41">
        <v>2428</v>
      </c>
      <c r="BK92" s="41">
        <v>2411</v>
      </c>
      <c r="BL92" s="41">
        <v>2464</v>
      </c>
      <c r="BM92" s="41">
        <v>2428</v>
      </c>
      <c r="BN92" s="41" t="s">
        <v>3780</v>
      </c>
      <c r="BO92" s="138" t="s">
        <v>4</v>
      </c>
      <c r="BP92" s="41">
        <v>11.8</v>
      </c>
      <c r="BQ92" s="41">
        <v>12.6</v>
      </c>
      <c r="BR92" s="41">
        <v>12</v>
      </c>
      <c r="BS92" s="41">
        <v>11.6</v>
      </c>
      <c r="BT92" s="41">
        <v>11.2</v>
      </c>
      <c r="BU92" s="41">
        <v>11.5</v>
      </c>
      <c r="BV92" s="41">
        <v>11.8</v>
      </c>
      <c r="BW92" s="41">
        <v>11.7</v>
      </c>
      <c r="BX92" s="41">
        <v>12</v>
      </c>
      <c r="BY92" s="41">
        <v>11.8</v>
      </c>
      <c r="BZ92" s="41">
        <v>2078</v>
      </c>
      <c r="CA92" s="41">
        <v>2220</v>
      </c>
      <c r="CB92" s="41">
        <v>2113</v>
      </c>
      <c r="CC92" s="41">
        <v>2034</v>
      </c>
      <c r="CD92" s="41">
        <v>1963</v>
      </c>
      <c r="CE92" s="41">
        <v>2016</v>
      </c>
      <c r="CF92" s="41">
        <v>2069</v>
      </c>
      <c r="CG92" s="41">
        <v>2052</v>
      </c>
      <c r="CH92" s="41">
        <v>2105</v>
      </c>
      <c r="CI92" s="41">
        <v>2069</v>
      </c>
      <c r="CJ92" s="41" t="s">
        <v>3772</v>
      </c>
      <c r="CK92" s="138" t="s">
        <v>4</v>
      </c>
      <c r="CL92" s="41">
        <v>10.5</v>
      </c>
      <c r="CM92" s="41">
        <v>11.3</v>
      </c>
      <c r="CN92" s="41">
        <v>10.8</v>
      </c>
      <c r="CO92" s="41">
        <v>10.7</v>
      </c>
      <c r="CP92" s="41">
        <v>10.3</v>
      </c>
      <c r="CQ92" s="41">
        <v>10.6</v>
      </c>
      <c r="CR92" s="41">
        <v>10.9</v>
      </c>
      <c r="CS92" s="41">
        <v>10.8</v>
      </c>
      <c r="CT92" s="41">
        <v>11.1</v>
      </c>
      <c r="CU92" s="41">
        <v>10.6</v>
      </c>
      <c r="CV92" s="41">
        <v>1822</v>
      </c>
      <c r="CW92" s="41">
        <v>1964</v>
      </c>
      <c r="CX92" s="41">
        <v>1881</v>
      </c>
      <c r="CY92" s="41">
        <v>1863</v>
      </c>
      <c r="CZ92" s="41">
        <v>1792</v>
      </c>
      <c r="DA92" s="41">
        <v>1845</v>
      </c>
      <c r="DB92" s="41">
        <v>1898</v>
      </c>
      <c r="DC92" s="41">
        <v>1881</v>
      </c>
      <c r="DD92" s="41">
        <v>1934</v>
      </c>
      <c r="DE92" s="41">
        <v>1846</v>
      </c>
      <c r="DF92" s="191" t="s">
        <v>3853</v>
      </c>
      <c r="DG92" s="192" t="s">
        <v>4</v>
      </c>
      <c r="DH92" s="193"/>
    </row>
    <row r="93" spans="1:112" ht="27" customHeight="1">
      <c r="A93" s="195" t="s">
        <v>3363</v>
      </c>
      <c r="B93" s="41" t="s">
        <v>4</v>
      </c>
      <c r="C93" s="41" t="s">
        <v>4</v>
      </c>
      <c r="D93" s="41" t="s">
        <v>4</v>
      </c>
      <c r="E93" s="41" t="s">
        <v>4</v>
      </c>
      <c r="F93" s="41" t="s">
        <v>4</v>
      </c>
      <c r="G93" s="41" t="s">
        <v>4</v>
      </c>
      <c r="H93" s="41" t="s">
        <v>4</v>
      </c>
      <c r="I93" s="41" t="s">
        <v>4</v>
      </c>
      <c r="J93" s="41" t="s">
        <v>4</v>
      </c>
      <c r="K93" s="41" t="s">
        <v>4</v>
      </c>
      <c r="L93" s="41" t="s">
        <v>4</v>
      </c>
      <c r="M93" s="41" t="s">
        <v>4</v>
      </c>
      <c r="N93" s="41" t="s">
        <v>4</v>
      </c>
      <c r="O93" s="41" t="s">
        <v>4</v>
      </c>
      <c r="P93" s="41" t="s">
        <v>4</v>
      </c>
      <c r="Q93" s="41" t="s">
        <v>4</v>
      </c>
      <c r="R93" s="41" t="s">
        <v>4</v>
      </c>
      <c r="S93" s="41" t="s">
        <v>4</v>
      </c>
      <c r="T93" s="41" t="s">
        <v>4</v>
      </c>
      <c r="U93" s="41" t="s">
        <v>4</v>
      </c>
      <c r="V93" s="41" t="s">
        <v>4</v>
      </c>
      <c r="W93" s="138" t="s">
        <v>4</v>
      </c>
      <c r="X93" s="41">
        <v>14.7</v>
      </c>
      <c r="Y93" s="41">
        <v>15.5</v>
      </c>
      <c r="Z93" s="41">
        <v>14.9</v>
      </c>
      <c r="AA93" s="41">
        <v>14.6</v>
      </c>
      <c r="AB93" s="41">
        <v>14.2</v>
      </c>
      <c r="AC93" s="41">
        <v>14.5</v>
      </c>
      <c r="AD93" s="41">
        <v>14.8</v>
      </c>
      <c r="AE93" s="41">
        <v>14.7</v>
      </c>
      <c r="AF93" s="41">
        <v>15</v>
      </c>
      <c r="AG93" s="41">
        <v>14.8</v>
      </c>
      <c r="AH93" s="41">
        <v>2611</v>
      </c>
      <c r="AI93" s="41">
        <v>2753</v>
      </c>
      <c r="AJ93" s="41">
        <v>2646</v>
      </c>
      <c r="AK93" s="41">
        <v>2593</v>
      </c>
      <c r="AL93" s="41">
        <v>2522</v>
      </c>
      <c r="AM93" s="41">
        <v>2575</v>
      </c>
      <c r="AN93" s="41">
        <v>2628</v>
      </c>
      <c r="AO93" s="41">
        <v>2611</v>
      </c>
      <c r="AP93" s="41">
        <v>2664</v>
      </c>
      <c r="AQ93" s="41">
        <v>2628</v>
      </c>
      <c r="AR93" s="41" t="s">
        <v>3696</v>
      </c>
      <c r="AS93" s="140" t="s">
        <v>4</v>
      </c>
      <c r="AT93" s="41">
        <v>13.8</v>
      </c>
      <c r="AU93" s="41">
        <v>14.6</v>
      </c>
      <c r="AV93" s="41">
        <v>13.8</v>
      </c>
      <c r="AW93" s="41">
        <v>13.7</v>
      </c>
      <c r="AX93" s="41">
        <v>13.3</v>
      </c>
      <c r="AY93" s="41">
        <v>13.6</v>
      </c>
      <c r="AZ93" s="41">
        <v>13.9</v>
      </c>
      <c r="BA93" s="41">
        <v>13.8</v>
      </c>
      <c r="BB93" s="41">
        <v>14.1</v>
      </c>
      <c r="BC93" s="41">
        <v>13.9</v>
      </c>
      <c r="BD93" s="41">
        <v>2454</v>
      </c>
      <c r="BE93" s="41">
        <v>2596</v>
      </c>
      <c r="BF93" s="41">
        <v>2454</v>
      </c>
      <c r="BG93" s="41">
        <v>2436</v>
      </c>
      <c r="BH93" s="41">
        <v>2365</v>
      </c>
      <c r="BI93" s="41">
        <v>2418</v>
      </c>
      <c r="BJ93" s="41">
        <v>2471</v>
      </c>
      <c r="BK93" s="41">
        <v>2454</v>
      </c>
      <c r="BL93" s="41">
        <v>2507</v>
      </c>
      <c r="BM93" s="41">
        <v>2471</v>
      </c>
      <c r="BN93" s="41" t="s">
        <v>3693</v>
      </c>
      <c r="BO93" s="138" t="s">
        <v>4</v>
      </c>
      <c r="BP93" s="41">
        <v>12.1</v>
      </c>
      <c r="BQ93" s="41">
        <v>12.9</v>
      </c>
      <c r="BR93" s="41">
        <v>12.3</v>
      </c>
      <c r="BS93" s="41">
        <v>11.8</v>
      </c>
      <c r="BT93" s="41">
        <v>11.4</v>
      </c>
      <c r="BU93" s="41">
        <v>11.7</v>
      </c>
      <c r="BV93" s="41">
        <v>12</v>
      </c>
      <c r="BW93" s="41">
        <v>11.9</v>
      </c>
      <c r="BX93" s="41">
        <v>12.2</v>
      </c>
      <c r="BY93" s="41">
        <v>12</v>
      </c>
      <c r="BZ93" s="41">
        <v>2121</v>
      </c>
      <c r="CA93" s="41">
        <v>2263</v>
      </c>
      <c r="CB93" s="41">
        <v>2156</v>
      </c>
      <c r="CC93" s="41">
        <v>2077</v>
      </c>
      <c r="CD93" s="41">
        <v>2006</v>
      </c>
      <c r="CE93" s="41">
        <v>2059</v>
      </c>
      <c r="CF93" s="41">
        <v>2112</v>
      </c>
      <c r="CG93" s="41">
        <v>2095</v>
      </c>
      <c r="CH93" s="41">
        <v>2148</v>
      </c>
      <c r="CI93" s="41">
        <v>2112</v>
      </c>
      <c r="CJ93" s="41" t="s">
        <v>3855</v>
      </c>
      <c r="CK93" s="138" t="s">
        <v>4</v>
      </c>
      <c r="CL93" s="41">
        <v>10.7</v>
      </c>
      <c r="CM93" s="41">
        <v>11.5</v>
      </c>
      <c r="CN93" s="41">
        <v>11</v>
      </c>
      <c r="CO93" s="41">
        <v>10.9</v>
      </c>
      <c r="CP93" s="41">
        <v>10.5</v>
      </c>
      <c r="CQ93" s="41">
        <v>10.8</v>
      </c>
      <c r="CR93" s="41">
        <v>11.1</v>
      </c>
      <c r="CS93" s="41">
        <v>11</v>
      </c>
      <c r="CT93" s="41">
        <v>11.3</v>
      </c>
      <c r="CU93" s="41">
        <v>10.8</v>
      </c>
      <c r="CV93" s="41">
        <v>1866</v>
      </c>
      <c r="CW93" s="41">
        <v>2008</v>
      </c>
      <c r="CX93" s="41">
        <v>1924</v>
      </c>
      <c r="CY93" s="41">
        <v>1906</v>
      </c>
      <c r="CZ93" s="41">
        <v>1835</v>
      </c>
      <c r="DA93" s="41">
        <v>1888</v>
      </c>
      <c r="DB93" s="41">
        <v>1941</v>
      </c>
      <c r="DC93" s="41">
        <v>1924</v>
      </c>
      <c r="DD93" s="41">
        <v>1977</v>
      </c>
      <c r="DE93" s="41">
        <v>1889</v>
      </c>
      <c r="DF93" s="191" t="s">
        <v>3856</v>
      </c>
      <c r="DG93" s="192" t="s">
        <v>4</v>
      </c>
      <c r="DH93" s="193"/>
    </row>
    <row r="94" spans="1:112" ht="27" customHeight="1">
      <c r="A94" s="195" t="s">
        <v>3364</v>
      </c>
      <c r="B94" s="41" t="s">
        <v>4</v>
      </c>
      <c r="C94" s="41" t="s">
        <v>4</v>
      </c>
      <c r="D94" s="41" t="s">
        <v>4</v>
      </c>
      <c r="E94" s="41" t="s">
        <v>4</v>
      </c>
      <c r="F94" s="41" t="s">
        <v>4</v>
      </c>
      <c r="G94" s="41" t="s">
        <v>4</v>
      </c>
      <c r="H94" s="41" t="s">
        <v>4</v>
      </c>
      <c r="I94" s="41" t="s">
        <v>4</v>
      </c>
      <c r="J94" s="41" t="s">
        <v>4</v>
      </c>
      <c r="K94" s="41" t="s">
        <v>4</v>
      </c>
      <c r="L94" s="41" t="s">
        <v>4</v>
      </c>
      <c r="M94" s="41" t="s">
        <v>4</v>
      </c>
      <c r="N94" s="41" t="s">
        <v>4</v>
      </c>
      <c r="O94" s="41" t="s">
        <v>4</v>
      </c>
      <c r="P94" s="41" t="s">
        <v>4</v>
      </c>
      <c r="Q94" s="41" t="s">
        <v>4</v>
      </c>
      <c r="R94" s="41" t="s">
        <v>4</v>
      </c>
      <c r="S94" s="41" t="s">
        <v>4</v>
      </c>
      <c r="T94" s="41" t="s">
        <v>4</v>
      </c>
      <c r="U94" s="41" t="s">
        <v>4</v>
      </c>
      <c r="V94" s="41" t="s">
        <v>4</v>
      </c>
      <c r="W94" s="138" t="s">
        <v>4</v>
      </c>
      <c r="X94" s="41">
        <v>14.7</v>
      </c>
      <c r="Y94" s="41">
        <v>15.5</v>
      </c>
      <c r="Z94" s="41">
        <v>14.9</v>
      </c>
      <c r="AA94" s="41">
        <v>14.6</v>
      </c>
      <c r="AB94" s="41">
        <v>14.2</v>
      </c>
      <c r="AC94" s="41">
        <v>14.5</v>
      </c>
      <c r="AD94" s="41">
        <v>14.8</v>
      </c>
      <c r="AE94" s="41">
        <v>14.7</v>
      </c>
      <c r="AF94" s="41">
        <v>15</v>
      </c>
      <c r="AG94" s="41">
        <v>14.8</v>
      </c>
      <c r="AH94" s="41">
        <v>2611</v>
      </c>
      <c r="AI94" s="41">
        <v>2753</v>
      </c>
      <c r="AJ94" s="41">
        <v>2646</v>
      </c>
      <c r="AK94" s="41">
        <v>2593</v>
      </c>
      <c r="AL94" s="41">
        <v>2522</v>
      </c>
      <c r="AM94" s="41">
        <v>2575</v>
      </c>
      <c r="AN94" s="41">
        <v>2628</v>
      </c>
      <c r="AO94" s="41">
        <v>2611</v>
      </c>
      <c r="AP94" s="41">
        <v>2664</v>
      </c>
      <c r="AQ94" s="41">
        <v>2628</v>
      </c>
      <c r="AR94" s="41" t="s">
        <v>3696</v>
      </c>
      <c r="AS94" s="140" t="s">
        <v>4</v>
      </c>
      <c r="AT94" s="41">
        <v>13.8</v>
      </c>
      <c r="AU94" s="41">
        <v>14.6</v>
      </c>
      <c r="AV94" s="41">
        <v>13.8</v>
      </c>
      <c r="AW94" s="41">
        <v>13.7</v>
      </c>
      <c r="AX94" s="41">
        <v>13.3</v>
      </c>
      <c r="AY94" s="41">
        <v>13.6</v>
      </c>
      <c r="AZ94" s="41">
        <v>13.9</v>
      </c>
      <c r="BA94" s="41">
        <v>13.8</v>
      </c>
      <c r="BB94" s="41">
        <v>14.1</v>
      </c>
      <c r="BC94" s="41">
        <v>13.9</v>
      </c>
      <c r="BD94" s="41">
        <v>2454</v>
      </c>
      <c r="BE94" s="41">
        <v>2596</v>
      </c>
      <c r="BF94" s="41">
        <v>2454</v>
      </c>
      <c r="BG94" s="41">
        <v>2436</v>
      </c>
      <c r="BH94" s="41">
        <v>2365</v>
      </c>
      <c r="BI94" s="41">
        <v>2418</v>
      </c>
      <c r="BJ94" s="41">
        <v>2471</v>
      </c>
      <c r="BK94" s="41">
        <v>2454</v>
      </c>
      <c r="BL94" s="41">
        <v>2507</v>
      </c>
      <c r="BM94" s="41">
        <v>2471</v>
      </c>
      <c r="BN94" s="41" t="s">
        <v>3693</v>
      </c>
      <c r="BO94" s="138" t="s">
        <v>4</v>
      </c>
      <c r="BP94" s="41">
        <v>12.1</v>
      </c>
      <c r="BQ94" s="41">
        <v>12.9</v>
      </c>
      <c r="BR94" s="41">
        <v>12.3</v>
      </c>
      <c r="BS94" s="41">
        <v>11.8</v>
      </c>
      <c r="BT94" s="41">
        <v>11.4</v>
      </c>
      <c r="BU94" s="41">
        <v>11.7</v>
      </c>
      <c r="BV94" s="41">
        <v>12</v>
      </c>
      <c r="BW94" s="41">
        <v>11.9</v>
      </c>
      <c r="BX94" s="41">
        <v>12.2</v>
      </c>
      <c r="BY94" s="41">
        <v>12</v>
      </c>
      <c r="BZ94" s="41">
        <v>2121</v>
      </c>
      <c r="CA94" s="41">
        <v>2263</v>
      </c>
      <c r="CB94" s="41">
        <v>2156</v>
      </c>
      <c r="CC94" s="41">
        <v>2077</v>
      </c>
      <c r="CD94" s="41">
        <v>2006</v>
      </c>
      <c r="CE94" s="41">
        <v>2059</v>
      </c>
      <c r="CF94" s="41">
        <v>2112</v>
      </c>
      <c r="CG94" s="41">
        <v>2095</v>
      </c>
      <c r="CH94" s="41">
        <v>2148</v>
      </c>
      <c r="CI94" s="41">
        <v>2112</v>
      </c>
      <c r="CJ94" s="41" t="s">
        <v>3855</v>
      </c>
      <c r="CK94" s="138" t="s">
        <v>4</v>
      </c>
      <c r="CL94" s="41">
        <v>10.7</v>
      </c>
      <c r="CM94" s="41">
        <v>11.5</v>
      </c>
      <c r="CN94" s="41">
        <v>11</v>
      </c>
      <c r="CO94" s="41">
        <v>10.9</v>
      </c>
      <c r="CP94" s="41">
        <v>10.5</v>
      </c>
      <c r="CQ94" s="41">
        <v>10.8</v>
      </c>
      <c r="CR94" s="41">
        <v>11.1</v>
      </c>
      <c r="CS94" s="41">
        <v>11</v>
      </c>
      <c r="CT94" s="41">
        <v>11.3</v>
      </c>
      <c r="CU94" s="41">
        <v>10.8</v>
      </c>
      <c r="CV94" s="41">
        <v>1866</v>
      </c>
      <c r="CW94" s="41">
        <v>2008</v>
      </c>
      <c r="CX94" s="41">
        <v>1924</v>
      </c>
      <c r="CY94" s="41">
        <v>1906</v>
      </c>
      <c r="CZ94" s="41">
        <v>1835</v>
      </c>
      <c r="DA94" s="41">
        <v>1888</v>
      </c>
      <c r="DB94" s="41">
        <v>1941</v>
      </c>
      <c r="DC94" s="41">
        <v>1924</v>
      </c>
      <c r="DD94" s="41">
        <v>1977</v>
      </c>
      <c r="DE94" s="41">
        <v>1889</v>
      </c>
      <c r="DF94" s="191" t="s">
        <v>3856</v>
      </c>
      <c r="DG94" s="192" t="s">
        <v>4</v>
      </c>
      <c r="DH94" s="193"/>
    </row>
    <row r="95" spans="1:112" ht="27" customHeight="1">
      <c r="A95" s="195" t="s">
        <v>3365</v>
      </c>
      <c r="B95" s="41" t="s">
        <v>4</v>
      </c>
      <c r="C95" s="41" t="s">
        <v>4</v>
      </c>
      <c r="D95" s="41" t="s">
        <v>4</v>
      </c>
      <c r="E95" s="41" t="s">
        <v>4</v>
      </c>
      <c r="F95" s="41" t="s">
        <v>4</v>
      </c>
      <c r="G95" s="41" t="s">
        <v>4</v>
      </c>
      <c r="H95" s="41" t="s">
        <v>4</v>
      </c>
      <c r="I95" s="41" t="s">
        <v>4</v>
      </c>
      <c r="J95" s="41" t="s">
        <v>4</v>
      </c>
      <c r="K95" s="41" t="s">
        <v>4</v>
      </c>
      <c r="L95" s="41" t="s">
        <v>4</v>
      </c>
      <c r="M95" s="41" t="s">
        <v>4</v>
      </c>
      <c r="N95" s="41" t="s">
        <v>4</v>
      </c>
      <c r="O95" s="41" t="s">
        <v>4</v>
      </c>
      <c r="P95" s="41" t="s">
        <v>4</v>
      </c>
      <c r="Q95" s="41" t="s">
        <v>4</v>
      </c>
      <c r="R95" s="41" t="s">
        <v>4</v>
      </c>
      <c r="S95" s="41" t="s">
        <v>4</v>
      </c>
      <c r="T95" s="41" t="s">
        <v>4</v>
      </c>
      <c r="U95" s="41" t="s">
        <v>4</v>
      </c>
      <c r="V95" s="41" t="s">
        <v>4</v>
      </c>
      <c r="W95" s="138" t="s">
        <v>4</v>
      </c>
      <c r="X95" s="41">
        <v>14.7</v>
      </c>
      <c r="Y95" s="41">
        <v>15.5</v>
      </c>
      <c r="Z95" s="41">
        <v>14.9</v>
      </c>
      <c r="AA95" s="41">
        <v>14.6</v>
      </c>
      <c r="AB95" s="41">
        <v>14.2</v>
      </c>
      <c r="AC95" s="41">
        <v>14.5</v>
      </c>
      <c r="AD95" s="41">
        <v>14.8</v>
      </c>
      <c r="AE95" s="41">
        <v>14.7</v>
      </c>
      <c r="AF95" s="41">
        <v>15</v>
      </c>
      <c r="AG95" s="41">
        <v>14.8</v>
      </c>
      <c r="AH95" s="41">
        <v>2611</v>
      </c>
      <c r="AI95" s="41">
        <v>2753</v>
      </c>
      <c r="AJ95" s="41">
        <v>2646</v>
      </c>
      <c r="AK95" s="41">
        <v>2593</v>
      </c>
      <c r="AL95" s="41">
        <v>2522</v>
      </c>
      <c r="AM95" s="41">
        <v>2575</v>
      </c>
      <c r="AN95" s="41">
        <v>2628</v>
      </c>
      <c r="AO95" s="41">
        <v>2611</v>
      </c>
      <c r="AP95" s="41">
        <v>2664</v>
      </c>
      <c r="AQ95" s="41">
        <v>2628</v>
      </c>
      <c r="AR95" s="41" t="s">
        <v>3696</v>
      </c>
      <c r="AS95" s="140" t="s">
        <v>4</v>
      </c>
      <c r="AT95" s="41">
        <v>13.8</v>
      </c>
      <c r="AU95" s="41">
        <v>14.6</v>
      </c>
      <c r="AV95" s="41">
        <v>13.8</v>
      </c>
      <c r="AW95" s="41">
        <v>13.7</v>
      </c>
      <c r="AX95" s="41">
        <v>13.3</v>
      </c>
      <c r="AY95" s="41">
        <v>13.6</v>
      </c>
      <c r="AZ95" s="41">
        <v>13.9</v>
      </c>
      <c r="BA95" s="41">
        <v>13.8</v>
      </c>
      <c r="BB95" s="41">
        <v>14.1</v>
      </c>
      <c r="BC95" s="41">
        <v>13.9</v>
      </c>
      <c r="BD95" s="41">
        <v>2454</v>
      </c>
      <c r="BE95" s="41">
        <v>2596</v>
      </c>
      <c r="BF95" s="41">
        <v>2454</v>
      </c>
      <c r="BG95" s="41">
        <v>2436</v>
      </c>
      <c r="BH95" s="41">
        <v>2365</v>
      </c>
      <c r="BI95" s="41">
        <v>2418</v>
      </c>
      <c r="BJ95" s="41">
        <v>2471</v>
      </c>
      <c r="BK95" s="41">
        <v>2454</v>
      </c>
      <c r="BL95" s="41">
        <v>2507</v>
      </c>
      <c r="BM95" s="41">
        <v>2471</v>
      </c>
      <c r="BN95" s="41" t="s">
        <v>3693</v>
      </c>
      <c r="BO95" s="138" t="s">
        <v>4</v>
      </c>
      <c r="BP95" s="41">
        <v>12.1</v>
      </c>
      <c r="BQ95" s="41">
        <v>12.9</v>
      </c>
      <c r="BR95" s="41">
        <v>12.3</v>
      </c>
      <c r="BS95" s="41">
        <v>11.8</v>
      </c>
      <c r="BT95" s="41">
        <v>11.4</v>
      </c>
      <c r="BU95" s="41">
        <v>11.7</v>
      </c>
      <c r="BV95" s="41">
        <v>12</v>
      </c>
      <c r="BW95" s="41">
        <v>11.9</v>
      </c>
      <c r="BX95" s="41">
        <v>12.2</v>
      </c>
      <c r="BY95" s="41">
        <v>12</v>
      </c>
      <c r="BZ95" s="41">
        <v>2121</v>
      </c>
      <c r="CA95" s="41">
        <v>2263</v>
      </c>
      <c r="CB95" s="41">
        <v>2156</v>
      </c>
      <c r="CC95" s="41">
        <v>2077</v>
      </c>
      <c r="CD95" s="41">
        <v>2006</v>
      </c>
      <c r="CE95" s="41">
        <v>2059</v>
      </c>
      <c r="CF95" s="41">
        <v>2112</v>
      </c>
      <c r="CG95" s="41">
        <v>2095</v>
      </c>
      <c r="CH95" s="41">
        <v>2148</v>
      </c>
      <c r="CI95" s="41">
        <v>2112</v>
      </c>
      <c r="CJ95" s="41" t="s">
        <v>3855</v>
      </c>
      <c r="CK95" s="138" t="s">
        <v>4</v>
      </c>
      <c r="CL95" s="41">
        <v>10.7</v>
      </c>
      <c r="CM95" s="41">
        <v>11.5</v>
      </c>
      <c r="CN95" s="41">
        <v>11</v>
      </c>
      <c r="CO95" s="41">
        <v>10.9</v>
      </c>
      <c r="CP95" s="41">
        <v>10.5</v>
      </c>
      <c r="CQ95" s="41">
        <v>10.8</v>
      </c>
      <c r="CR95" s="41">
        <v>11.1</v>
      </c>
      <c r="CS95" s="41">
        <v>11</v>
      </c>
      <c r="CT95" s="41">
        <v>11.3</v>
      </c>
      <c r="CU95" s="41">
        <v>10.8</v>
      </c>
      <c r="CV95" s="41">
        <v>1866</v>
      </c>
      <c r="CW95" s="41">
        <v>2008</v>
      </c>
      <c r="CX95" s="41">
        <v>1924</v>
      </c>
      <c r="CY95" s="41">
        <v>1906</v>
      </c>
      <c r="CZ95" s="41">
        <v>1835</v>
      </c>
      <c r="DA95" s="41">
        <v>1888</v>
      </c>
      <c r="DB95" s="41">
        <v>1941</v>
      </c>
      <c r="DC95" s="41">
        <v>1924</v>
      </c>
      <c r="DD95" s="41">
        <v>1977</v>
      </c>
      <c r="DE95" s="41">
        <v>1889</v>
      </c>
      <c r="DF95" s="191" t="s">
        <v>3856</v>
      </c>
      <c r="DG95" s="192" t="s">
        <v>4</v>
      </c>
      <c r="DH95" s="193"/>
    </row>
    <row r="96" spans="1:112" ht="27" customHeight="1">
      <c r="A96" s="195" t="s">
        <v>3366</v>
      </c>
      <c r="B96" s="41" t="s">
        <v>4</v>
      </c>
      <c r="C96" s="41" t="s">
        <v>4</v>
      </c>
      <c r="D96" s="41" t="s">
        <v>4</v>
      </c>
      <c r="E96" s="41" t="s">
        <v>4</v>
      </c>
      <c r="F96" s="41" t="s">
        <v>4</v>
      </c>
      <c r="G96" s="41" t="s">
        <v>4</v>
      </c>
      <c r="H96" s="41" t="s">
        <v>4</v>
      </c>
      <c r="I96" s="41" t="s">
        <v>4</v>
      </c>
      <c r="J96" s="41" t="s">
        <v>4</v>
      </c>
      <c r="K96" s="41" t="s">
        <v>4</v>
      </c>
      <c r="L96" s="41" t="s">
        <v>4</v>
      </c>
      <c r="M96" s="41" t="s">
        <v>4</v>
      </c>
      <c r="N96" s="41" t="s">
        <v>4</v>
      </c>
      <c r="O96" s="41" t="s">
        <v>4</v>
      </c>
      <c r="P96" s="41" t="s">
        <v>4</v>
      </c>
      <c r="Q96" s="41" t="s">
        <v>4</v>
      </c>
      <c r="R96" s="41" t="s">
        <v>4</v>
      </c>
      <c r="S96" s="41" t="s">
        <v>4</v>
      </c>
      <c r="T96" s="41" t="s">
        <v>4</v>
      </c>
      <c r="U96" s="41" t="s">
        <v>4</v>
      </c>
      <c r="V96" s="41" t="s">
        <v>4</v>
      </c>
      <c r="W96" s="138" t="s">
        <v>4</v>
      </c>
      <c r="X96" s="41">
        <v>14.7</v>
      </c>
      <c r="Y96" s="41">
        <v>15.5</v>
      </c>
      <c r="Z96" s="41">
        <v>14.9</v>
      </c>
      <c r="AA96" s="41">
        <v>14.6</v>
      </c>
      <c r="AB96" s="41">
        <v>14.2</v>
      </c>
      <c r="AC96" s="41">
        <v>14.5</v>
      </c>
      <c r="AD96" s="41">
        <v>14.8</v>
      </c>
      <c r="AE96" s="41">
        <v>14.7</v>
      </c>
      <c r="AF96" s="41">
        <v>15</v>
      </c>
      <c r="AG96" s="41">
        <v>14.8</v>
      </c>
      <c r="AH96" s="41">
        <v>2611</v>
      </c>
      <c r="AI96" s="41">
        <v>2753</v>
      </c>
      <c r="AJ96" s="41">
        <v>2646</v>
      </c>
      <c r="AK96" s="41">
        <v>2593</v>
      </c>
      <c r="AL96" s="41">
        <v>2522</v>
      </c>
      <c r="AM96" s="41">
        <v>2575</v>
      </c>
      <c r="AN96" s="41">
        <v>2628</v>
      </c>
      <c r="AO96" s="41">
        <v>2611</v>
      </c>
      <c r="AP96" s="41">
        <v>2664</v>
      </c>
      <c r="AQ96" s="41">
        <v>2628</v>
      </c>
      <c r="AR96" s="41" t="s">
        <v>3696</v>
      </c>
      <c r="AS96" s="140" t="s">
        <v>4</v>
      </c>
      <c r="AT96" s="41">
        <v>13.8</v>
      </c>
      <c r="AU96" s="41">
        <v>14.6</v>
      </c>
      <c r="AV96" s="41">
        <v>13.8</v>
      </c>
      <c r="AW96" s="41">
        <v>13.7</v>
      </c>
      <c r="AX96" s="41">
        <v>13.3</v>
      </c>
      <c r="AY96" s="41">
        <v>13.6</v>
      </c>
      <c r="AZ96" s="41">
        <v>13.9</v>
      </c>
      <c r="BA96" s="41">
        <v>13.8</v>
      </c>
      <c r="BB96" s="41">
        <v>14.1</v>
      </c>
      <c r="BC96" s="41">
        <v>13.9</v>
      </c>
      <c r="BD96" s="41">
        <v>2454</v>
      </c>
      <c r="BE96" s="41">
        <v>2596</v>
      </c>
      <c r="BF96" s="41">
        <v>2454</v>
      </c>
      <c r="BG96" s="41">
        <v>2436</v>
      </c>
      <c r="BH96" s="41">
        <v>2365</v>
      </c>
      <c r="BI96" s="41">
        <v>2418</v>
      </c>
      <c r="BJ96" s="41">
        <v>2471</v>
      </c>
      <c r="BK96" s="41">
        <v>2454</v>
      </c>
      <c r="BL96" s="41">
        <v>2507</v>
      </c>
      <c r="BM96" s="41">
        <v>2471</v>
      </c>
      <c r="BN96" s="41" t="s">
        <v>3693</v>
      </c>
      <c r="BO96" s="138" t="s">
        <v>4</v>
      </c>
      <c r="BP96" s="41">
        <v>12.1</v>
      </c>
      <c r="BQ96" s="41">
        <v>12.9</v>
      </c>
      <c r="BR96" s="41">
        <v>12.3</v>
      </c>
      <c r="BS96" s="41">
        <v>11.8</v>
      </c>
      <c r="BT96" s="41">
        <v>11.4</v>
      </c>
      <c r="BU96" s="41">
        <v>11.7</v>
      </c>
      <c r="BV96" s="41">
        <v>12</v>
      </c>
      <c r="BW96" s="41">
        <v>11.9</v>
      </c>
      <c r="BX96" s="41">
        <v>12.2</v>
      </c>
      <c r="BY96" s="41">
        <v>12</v>
      </c>
      <c r="BZ96" s="41">
        <v>2121</v>
      </c>
      <c r="CA96" s="41">
        <v>2263</v>
      </c>
      <c r="CB96" s="41">
        <v>2156</v>
      </c>
      <c r="CC96" s="41">
        <v>2077</v>
      </c>
      <c r="CD96" s="41">
        <v>2006</v>
      </c>
      <c r="CE96" s="41">
        <v>2059</v>
      </c>
      <c r="CF96" s="41">
        <v>2112</v>
      </c>
      <c r="CG96" s="41">
        <v>2095</v>
      </c>
      <c r="CH96" s="41">
        <v>2148</v>
      </c>
      <c r="CI96" s="41">
        <v>2112</v>
      </c>
      <c r="CJ96" s="41" t="s">
        <v>3855</v>
      </c>
      <c r="CK96" s="138" t="s">
        <v>4</v>
      </c>
      <c r="CL96" s="41">
        <v>10.7</v>
      </c>
      <c r="CM96" s="41">
        <v>11.5</v>
      </c>
      <c r="CN96" s="41">
        <v>11</v>
      </c>
      <c r="CO96" s="41">
        <v>10.9</v>
      </c>
      <c r="CP96" s="41">
        <v>10.5</v>
      </c>
      <c r="CQ96" s="41">
        <v>10.8</v>
      </c>
      <c r="CR96" s="41">
        <v>11.1</v>
      </c>
      <c r="CS96" s="41">
        <v>11</v>
      </c>
      <c r="CT96" s="41">
        <v>11.3</v>
      </c>
      <c r="CU96" s="41">
        <v>10.8</v>
      </c>
      <c r="CV96" s="41">
        <v>1866</v>
      </c>
      <c r="CW96" s="41">
        <v>2008</v>
      </c>
      <c r="CX96" s="41">
        <v>1924</v>
      </c>
      <c r="CY96" s="41">
        <v>1906</v>
      </c>
      <c r="CZ96" s="41">
        <v>1835</v>
      </c>
      <c r="DA96" s="41">
        <v>1888</v>
      </c>
      <c r="DB96" s="41">
        <v>1941</v>
      </c>
      <c r="DC96" s="41">
        <v>1924</v>
      </c>
      <c r="DD96" s="41">
        <v>1977</v>
      </c>
      <c r="DE96" s="41">
        <v>1889</v>
      </c>
      <c r="DF96" s="191" t="s">
        <v>3856</v>
      </c>
      <c r="DG96" s="192" t="s">
        <v>4</v>
      </c>
      <c r="DH96" s="193"/>
    </row>
    <row r="97" spans="1:112" ht="27" customHeight="1">
      <c r="A97" s="195" t="s">
        <v>3368</v>
      </c>
      <c r="B97" s="41" t="s">
        <v>4</v>
      </c>
      <c r="C97" s="41" t="s">
        <v>4</v>
      </c>
      <c r="D97" s="41" t="s">
        <v>4</v>
      </c>
      <c r="E97" s="41" t="s">
        <v>4</v>
      </c>
      <c r="F97" s="41" t="s">
        <v>4</v>
      </c>
      <c r="G97" s="41" t="s">
        <v>4</v>
      </c>
      <c r="H97" s="41" t="s">
        <v>4</v>
      </c>
      <c r="I97" s="41" t="s">
        <v>4</v>
      </c>
      <c r="J97" s="41" t="s">
        <v>4</v>
      </c>
      <c r="K97" s="41" t="s">
        <v>4</v>
      </c>
      <c r="L97" s="41" t="s">
        <v>4</v>
      </c>
      <c r="M97" s="41" t="s">
        <v>4</v>
      </c>
      <c r="N97" s="41" t="s">
        <v>4</v>
      </c>
      <c r="O97" s="41" t="s">
        <v>4</v>
      </c>
      <c r="P97" s="41" t="s">
        <v>4</v>
      </c>
      <c r="Q97" s="41" t="s">
        <v>4</v>
      </c>
      <c r="R97" s="41" t="s">
        <v>4</v>
      </c>
      <c r="S97" s="41" t="s">
        <v>4</v>
      </c>
      <c r="T97" s="41" t="s">
        <v>4</v>
      </c>
      <c r="U97" s="41" t="s">
        <v>4</v>
      </c>
      <c r="V97" s="41" t="s">
        <v>4</v>
      </c>
      <c r="W97" s="138" t="s">
        <v>4</v>
      </c>
      <c r="X97" s="41">
        <v>14.7</v>
      </c>
      <c r="Y97" s="41">
        <v>15.5</v>
      </c>
      <c r="Z97" s="41">
        <v>14.9</v>
      </c>
      <c r="AA97" s="41">
        <v>14.6</v>
      </c>
      <c r="AB97" s="41">
        <v>14.2</v>
      </c>
      <c r="AC97" s="41">
        <v>14.5</v>
      </c>
      <c r="AD97" s="41">
        <v>14.8</v>
      </c>
      <c r="AE97" s="41">
        <v>14.7</v>
      </c>
      <c r="AF97" s="41">
        <v>15</v>
      </c>
      <c r="AG97" s="41">
        <v>14.8</v>
      </c>
      <c r="AH97" s="41">
        <v>2611</v>
      </c>
      <c r="AI97" s="41">
        <v>2753</v>
      </c>
      <c r="AJ97" s="41">
        <v>2646</v>
      </c>
      <c r="AK97" s="41">
        <v>2593</v>
      </c>
      <c r="AL97" s="41">
        <v>2522</v>
      </c>
      <c r="AM97" s="41">
        <v>2575</v>
      </c>
      <c r="AN97" s="41">
        <v>2628</v>
      </c>
      <c r="AO97" s="41">
        <v>2611</v>
      </c>
      <c r="AP97" s="41">
        <v>2664</v>
      </c>
      <c r="AQ97" s="41">
        <v>2628</v>
      </c>
      <c r="AR97" s="41" t="s">
        <v>3696</v>
      </c>
      <c r="AS97" s="140" t="s">
        <v>4</v>
      </c>
      <c r="AT97" s="41">
        <v>13.8</v>
      </c>
      <c r="AU97" s="41">
        <v>14.6</v>
      </c>
      <c r="AV97" s="41">
        <v>13.8</v>
      </c>
      <c r="AW97" s="41">
        <v>13.7</v>
      </c>
      <c r="AX97" s="41">
        <v>13.3</v>
      </c>
      <c r="AY97" s="41">
        <v>13.6</v>
      </c>
      <c r="AZ97" s="41">
        <v>13.9</v>
      </c>
      <c r="BA97" s="41">
        <v>13.8</v>
      </c>
      <c r="BB97" s="41">
        <v>14.1</v>
      </c>
      <c r="BC97" s="41">
        <v>13.9</v>
      </c>
      <c r="BD97" s="41">
        <v>2454</v>
      </c>
      <c r="BE97" s="41">
        <v>2596</v>
      </c>
      <c r="BF97" s="41">
        <v>2454</v>
      </c>
      <c r="BG97" s="41">
        <v>2436</v>
      </c>
      <c r="BH97" s="41">
        <v>2365</v>
      </c>
      <c r="BI97" s="41">
        <v>2418</v>
      </c>
      <c r="BJ97" s="41">
        <v>2471</v>
      </c>
      <c r="BK97" s="41">
        <v>2454</v>
      </c>
      <c r="BL97" s="41">
        <v>2507</v>
      </c>
      <c r="BM97" s="41">
        <v>2471</v>
      </c>
      <c r="BN97" s="41" t="s">
        <v>3693</v>
      </c>
      <c r="BO97" s="138" t="s">
        <v>4</v>
      </c>
      <c r="BP97" s="41">
        <v>12.1</v>
      </c>
      <c r="BQ97" s="41">
        <v>12.9</v>
      </c>
      <c r="BR97" s="41">
        <v>12.3</v>
      </c>
      <c r="BS97" s="41">
        <v>11.8</v>
      </c>
      <c r="BT97" s="41">
        <v>11.4</v>
      </c>
      <c r="BU97" s="41">
        <v>11.7</v>
      </c>
      <c r="BV97" s="41">
        <v>12</v>
      </c>
      <c r="BW97" s="41">
        <v>11.9</v>
      </c>
      <c r="BX97" s="41">
        <v>12.2</v>
      </c>
      <c r="BY97" s="41">
        <v>12</v>
      </c>
      <c r="BZ97" s="41">
        <v>2121</v>
      </c>
      <c r="CA97" s="41">
        <v>2263</v>
      </c>
      <c r="CB97" s="41">
        <v>2156</v>
      </c>
      <c r="CC97" s="41">
        <v>2077</v>
      </c>
      <c r="CD97" s="41">
        <v>2006</v>
      </c>
      <c r="CE97" s="41">
        <v>2059</v>
      </c>
      <c r="CF97" s="41">
        <v>2112</v>
      </c>
      <c r="CG97" s="41">
        <v>2095</v>
      </c>
      <c r="CH97" s="41">
        <v>2148</v>
      </c>
      <c r="CI97" s="41">
        <v>2112</v>
      </c>
      <c r="CJ97" s="41" t="s">
        <v>3855</v>
      </c>
      <c r="CK97" s="138" t="s">
        <v>4</v>
      </c>
      <c r="CL97" s="41">
        <v>10.7</v>
      </c>
      <c r="CM97" s="41">
        <v>11.5</v>
      </c>
      <c r="CN97" s="41">
        <v>11</v>
      </c>
      <c r="CO97" s="41">
        <v>10.9</v>
      </c>
      <c r="CP97" s="41">
        <v>10.5</v>
      </c>
      <c r="CQ97" s="41">
        <v>10.8</v>
      </c>
      <c r="CR97" s="41">
        <v>11.1</v>
      </c>
      <c r="CS97" s="41">
        <v>11</v>
      </c>
      <c r="CT97" s="41">
        <v>11.3</v>
      </c>
      <c r="CU97" s="41">
        <v>10.8</v>
      </c>
      <c r="CV97" s="41">
        <v>1866</v>
      </c>
      <c r="CW97" s="41">
        <v>2008</v>
      </c>
      <c r="CX97" s="41">
        <v>1924</v>
      </c>
      <c r="CY97" s="41">
        <v>1906</v>
      </c>
      <c r="CZ97" s="41">
        <v>1835</v>
      </c>
      <c r="DA97" s="41">
        <v>1888</v>
      </c>
      <c r="DB97" s="41">
        <v>1941</v>
      </c>
      <c r="DC97" s="41">
        <v>1924</v>
      </c>
      <c r="DD97" s="41">
        <v>1977</v>
      </c>
      <c r="DE97" s="41">
        <v>1889</v>
      </c>
      <c r="DF97" s="191" t="s">
        <v>3856</v>
      </c>
      <c r="DG97" s="192" t="s">
        <v>4</v>
      </c>
      <c r="DH97" s="193"/>
    </row>
    <row r="98" spans="1:112" ht="27" customHeight="1">
      <c r="A98" s="195" t="s">
        <v>3374</v>
      </c>
      <c r="B98" s="41" t="s">
        <v>4</v>
      </c>
      <c r="C98" s="41" t="s">
        <v>4</v>
      </c>
      <c r="D98" s="41" t="s">
        <v>4</v>
      </c>
      <c r="E98" s="41" t="s">
        <v>4</v>
      </c>
      <c r="F98" s="41" t="s">
        <v>4</v>
      </c>
      <c r="G98" s="41" t="s">
        <v>4</v>
      </c>
      <c r="H98" s="41" t="s">
        <v>4</v>
      </c>
      <c r="I98" s="41" t="s">
        <v>4</v>
      </c>
      <c r="J98" s="41" t="s">
        <v>4</v>
      </c>
      <c r="K98" s="41" t="s">
        <v>4</v>
      </c>
      <c r="L98" s="41" t="s">
        <v>4</v>
      </c>
      <c r="M98" s="41" t="s">
        <v>4</v>
      </c>
      <c r="N98" s="41" t="s">
        <v>4</v>
      </c>
      <c r="O98" s="41" t="s">
        <v>4</v>
      </c>
      <c r="P98" s="41" t="s">
        <v>4</v>
      </c>
      <c r="Q98" s="41" t="s">
        <v>4</v>
      </c>
      <c r="R98" s="41" t="s">
        <v>4</v>
      </c>
      <c r="S98" s="41" t="s">
        <v>4</v>
      </c>
      <c r="T98" s="41" t="s">
        <v>4</v>
      </c>
      <c r="U98" s="41" t="s">
        <v>4</v>
      </c>
      <c r="V98" s="41" t="s">
        <v>4</v>
      </c>
      <c r="W98" s="138" t="s">
        <v>4</v>
      </c>
      <c r="X98" s="41">
        <v>14.7</v>
      </c>
      <c r="Y98" s="41">
        <v>15.5</v>
      </c>
      <c r="Z98" s="41">
        <v>14.9</v>
      </c>
      <c r="AA98" s="41">
        <v>14.6</v>
      </c>
      <c r="AB98" s="41">
        <v>14.2</v>
      </c>
      <c r="AC98" s="41">
        <v>14.5</v>
      </c>
      <c r="AD98" s="41">
        <v>14.8</v>
      </c>
      <c r="AE98" s="41">
        <v>14.7</v>
      </c>
      <c r="AF98" s="41">
        <v>15</v>
      </c>
      <c r="AG98" s="41">
        <v>14.8</v>
      </c>
      <c r="AH98" s="41">
        <v>2611</v>
      </c>
      <c r="AI98" s="41">
        <v>2753</v>
      </c>
      <c r="AJ98" s="41">
        <v>2646</v>
      </c>
      <c r="AK98" s="41">
        <v>2593</v>
      </c>
      <c r="AL98" s="41">
        <v>2522</v>
      </c>
      <c r="AM98" s="41">
        <v>2575</v>
      </c>
      <c r="AN98" s="41">
        <v>2628</v>
      </c>
      <c r="AO98" s="41">
        <v>2611</v>
      </c>
      <c r="AP98" s="41">
        <v>2664</v>
      </c>
      <c r="AQ98" s="41">
        <v>2628</v>
      </c>
      <c r="AR98" s="41" t="s">
        <v>3696</v>
      </c>
      <c r="AS98" s="140" t="s">
        <v>4</v>
      </c>
      <c r="AT98" s="41">
        <v>13.8</v>
      </c>
      <c r="AU98" s="41">
        <v>14.6</v>
      </c>
      <c r="AV98" s="41">
        <v>13.8</v>
      </c>
      <c r="AW98" s="41">
        <v>13.7</v>
      </c>
      <c r="AX98" s="41">
        <v>13.3</v>
      </c>
      <c r="AY98" s="41">
        <v>13.6</v>
      </c>
      <c r="AZ98" s="41">
        <v>13.9</v>
      </c>
      <c r="BA98" s="41">
        <v>13.8</v>
      </c>
      <c r="BB98" s="41">
        <v>14.1</v>
      </c>
      <c r="BC98" s="41">
        <v>13.9</v>
      </c>
      <c r="BD98" s="41">
        <v>2454</v>
      </c>
      <c r="BE98" s="41">
        <v>2596</v>
      </c>
      <c r="BF98" s="41">
        <v>2454</v>
      </c>
      <c r="BG98" s="41">
        <v>2436</v>
      </c>
      <c r="BH98" s="41">
        <v>2365</v>
      </c>
      <c r="BI98" s="41">
        <v>2418</v>
      </c>
      <c r="BJ98" s="41">
        <v>2471</v>
      </c>
      <c r="BK98" s="41">
        <v>2454</v>
      </c>
      <c r="BL98" s="41">
        <v>2507</v>
      </c>
      <c r="BM98" s="41">
        <v>2471</v>
      </c>
      <c r="BN98" s="41" t="s">
        <v>3693</v>
      </c>
      <c r="BO98" s="138" t="s">
        <v>4</v>
      </c>
      <c r="BP98" s="41">
        <v>12.1</v>
      </c>
      <c r="BQ98" s="41">
        <v>12.9</v>
      </c>
      <c r="BR98" s="41">
        <v>12.3</v>
      </c>
      <c r="BS98" s="41">
        <v>11.8</v>
      </c>
      <c r="BT98" s="41">
        <v>11.4</v>
      </c>
      <c r="BU98" s="41">
        <v>11.7</v>
      </c>
      <c r="BV98" s="41">
        <v>12</v>
      </c>
      <c r="BW98" s="41">
        <v>11.9</v>
      </c>
      <c r="BX98" s="41">
        <v>12.2</v>
      </c>
      <c r="BY98" s="41">
        <v>12</v>
      </c>
      <c r="BZ98" s="41">
        <v>2121</v>
      </c>
      <c r="CA98" s="41">
        <v>2263</v>
      </c>
      <c r="CB98" s="41">
        <v>2156</v>
      </c>
      <c r="CC98" s="41">
        <v>2077</v>
      </c>
      <c r="CD98" s="41">
        <v>2006</v>
      </c>
      <c r="CE98" s="41">
        <v>2059</v>
      </c>
      <c r="CF98" s="41">
        <v>2112</v>
      </c>
      <c r="CG98" s="41">
        <v>2095</v>
      </c>
      <c r="CH98" s="41">
        <v>2148</v>
      </c>
      <c r="CI98" s="41">
        <v>2112</v>
      </c>
      <c r="CJ98" s="41" t="s">
        <v>3855</v>
      </c>
      <c r="CK98" s="138" t="s">
        <v>4</v>
      </c>
      <c r="CL98" s="41">
        <v>10.7</v>
      </c>
      <c r="CM98" s="41">
        <v>11.5</v>
      </c>
      <c r="CN98" s="41">
        <v>11</v>
      </c>
      <c r="CO98" s="41">
        <v>10.9</v>
      </c>
      <c r="CP98" s="41">
        <v>10.5</v>
      </c>
      <c r="CQ98" s="41">
        <v>10.8</v>
      </c>
      <c r="CR98" s="41">
        <v>11.1</v>
      </c>
      <c r="CS98" s="41">
        <v>11</v>
      </c>
      <c r="CT98" s="41">
        <v>11.3</v>
      </c>
      <c r="CU98" s="41">
        <v>10.8</v>
      </c>
      <c r="CV98" s="41">
        <v>1866</v>
      </c>
      <c r="CW98" s="41">
        <v>2008</v>
      </c>
      <c r="CX98" s="41">
        <v>1924</v>
      </c>
      <c r="CY98" s="41">
        <v>1906</v>
      </c>
      <c r="CZ98" s="41">
        <v>1835</v>
      </c>
      <c r="DA98" s="41">
        <v>1888</v>
      </c>
      <c r="DB98" s="41">
        <v>1941</v>
      </c>
      <c r="DC98" s="41">
        <v>1924</v>
      </c>
      <c r="DD98" s="41">
        <v>1977</v>
      </c>
      <c r="DE98" s="41">
        <v>1889</v>
      </c>
      <c r="DF98" s="191" t="s">
        <v>3856</v>
      </c>
      <c r="DG98" s="192" t="s">
        <v>4</v>
      </c>
      <c r="DH98" s="193"/>
    </row>
    <row r="99" spans="1:112" ht="27" customHeight="1">
      <c r="A99" s="195" t="s">
        <v>3375</v>
      </c>
      <c r="B99" s="41" t="s">
        <v>4</v>
      </c>
      <c r="C99" s="41" t="s">
        <v>4</v>
      </c>
      <c r="D99" s="41" t="s">
        <v>4</v>
      </c>
      <c r="E99" s="41" t="s">
        <v>4</v>
      </c>
      <c r="F99" s="41" t="s">
        <v>4</v>
      </c>
      <c r="G99" s="41" t="s">
        <v>4</v>
      </c>
      <c r="H99" s="41" t="s">
        <v>4</v>
      </c>
      <c r="I99" s="41" t="s">
        <v>4</v>
      </c>
      <c r="J99" s="41" t="s">
        <v>4</v>
      </c>
      <c r="K99" s="41" t="s">
        <v>4</v>
      </c>
      <c r="L99" s="41" t="s">
        <v>4</v>
      </c>
      <c r="M99" s="41" t="s">
        <v>4</v>
      </c>
      <c r="N99" s="41" t="s">
        <v>4</v>
      </c>
      <c r="O99" s="41" t="s">
        <v>4</v>
      </c>
      <c r="P99" s="41" t="s">
        <v>4</v>
      </c>
      <c r="Q99" s="41" t="s">
        <v>4</v>
      </c>
      <c r="R99" s="41" t="s">
        <v>4</v>
      </c>
      <c r="S99" s="41" t="s">
        <v>4</v>
      </c>
      <c r="T99" s="41" t="s">
        <v>4</v>
      </c>
      <c r="U99" s="41" t="s">
        <v>4</v>
      </c>
      <c r="V99" s="41" t="s">
        <v>4</v>
      </c>
      <c r="W99" s="138" t="s">
        <v>4</v>
      </c>
      <c r="X99" s="41">
        <v>14.7</v>
      </c>
      <c r="Y99" s="41">
        <v>15.5</v>
      </c>
      <c r="Z99" s="41">
        <v>14.9</v>
      </c>
      <c r="AA99" s="41">
        <v>14.6</v>
      </c>
      <c r="AB99" s="41">
        <v>14.2</v>
      </c>
      <c r="AC99" s="41">
        <v>14.5</v>
      </c>
      <c r="AD99" s="41">
        <v>14.8</v>
      </c>
      <c r="AE99" s="41">
        <v>14.7</v>
      </c>
      <c r="AF99" s="41">
        <v>15</v>
      </c>
      <c r="AG99" s="41">
        <v>14.8</v>
      </c>
      <c r="AH99" s="41">
        <v>2611</v>
      </c>
      <c r="AI99" s="41">
        <v>2753</v>
      </c>
      <c r="AJ99" s="41">
        <v>2646</v>
      </c>
      <c r="AK99" s="41">
        <v>2593</v>
      </c>
      <c r="AL99" s="41">
        <v>2522</v>
      </c>
      <c r="AM99" s="41">
        <v>2575</v>
      </c>
      <c r="AN99" s="41">
        <v>2628</v>
      </c>
      <c r="AO99" s="41">
        <v>2611</v>
      </c>
      <c r="AP99" s="41">
        <v>2664</v>
      </c>
      <c r="AQ99" s="41">
        <v>2628</v>
      </c>
      <c r="AR99" s="41" t="s">
        <v>3688</v>
      </c>
      <c r="AS99" s="140" t="s">
        <v>4</v>
      </c>
      <c r="AT99" s="41">
        <v>13.8</v>
      </c>
      <c r="AU99" s="41">
        <v>14.6</v>
      </c>
      <c r="AV99" s="41">
        <v>13.8</v>
      </c>
      <c r="AW99" s="41">
        <v>13.7</v>
      </c>
      <c r="AX99" s="41">
        <v>13.3</v>
      </c>
      <c r="AY99" s="41">
        <v>13.6</v>
      </c>
      <c r="AZ99" s="41">
        <v>13.9</v>
      </c>
      <c r="BA99" s="41">
        <v>13.8</v>
      </c>
      <c r="BB99" s="41">
        <v>14.1</v>
      </c>
      <c r="BC99" s="41">
        <v>13.9</v>
      </c>
      <c r="BD99" s="41">
        <v>2454</v>
      </c>
      <c r="BE99" s="41">
        <v>2596</v>
      </c>
      <c r="BF99" s="41">
        <v>2454</v>
      </c>
      <c r="BG99" s="41">
        <v>2436</v>
      </c>
      <c r="BH99" s="41">
        <v>2365</v>
      </c>
      <c r="BI99" s="41">
        <v>2418</v>
      </c>
      <c r="BJ99" s="41">
        <v>2471</v>
      </c>
      <c r="BK99" s="41">
        <v>2454</v>
      </c>
      <c r="BL99" s="41">
        <v>2507</v>
      </c>
      <c r="BM99" s="41">
        <v>2471</v>
      </c>
      <c r="BN99" s="41" t="s">
        <v>3767</v>
      </c>
      <c r="BO99" s="138" t="s">
        <v>4</v>
      </c>
      <c r="BP99" s="41">
        <v>12.2</v>
      </c>
      <c r="BQ99" s="41">
        <v>13</v>
      </c>
      <c r="BR99" s="41">
        <v>12.4</v>
      </c>
      <c r="BS99" s="41">
        <v>11.8</v>
      </c>
      <c r="BT99" s="41">
        <v>11.4</v>
      </c>
      <c r="BU99" s="41">
        <v>11.7</v>
      </c>
      <c r="BV99" s="41">
        <v>12</v>
      </c>
      <c r="BW99" s="41">
        <v>11.9</v>
      </c>
      <c r="BX99" s="41">
        <v>12.2</v>
      </c>
      <c r="BY99" s="41">
        <v>12</v>
      </c>
      <c r="BZ99" s="41">
        <v>2121</v>
      </c>
      <c r="CA99" s="41">
        <v>2263</v>
      </c>
      <c r="CB99" s="41">
        <v>2156</v>
      </c>
      <c r="CC99" s="41">
        <v>2077</v>
      </c>
      <c r="CD99" s="41">
        <v>2006</v>
      </c>
      <c r="CE99" s="41">
        <v>2059</v>
      </c>
      <c r="CF99" s="41">
        <v>2112</v>
      </c>
      <c r="CG99" s="41">
        <v>2095</v>
      </c>
      <c r="CH99" s="41">
        <v>2148</v>
      </c>
      <c r="CI99" s="41">
        <v>2112</v>
      </c>
      <c r="CJ99" s="41" t="s">
        <v>3857</v>
      </c>
      <c r="CK99" s="138" t="s">
        <v>4</v>
      </c>
      <c r="CL99" s="41">
        <v>10.8</v>
      </c>
      <c r="CM99" s="41">
        <v>11.6</v>
      </c>
      <c r="CN99" s="41">
        <v>11</v>
      </c>
      <c r="CO99" s="41">
        <v>10.9</v>
      </c>
      <c r="CP99" s="41">
        <v>10.5</v>
      </c>
      <c r="CQ99" s="41">
        <v>10.8</v>
      </c>
      <c r="CR99" s="41">
        <v>11.1</v>
      </c>
      <c r="CS99" s="41">
        <v>11</v>
      </c>
      <c r="CT99" s="41">
        <v>11.3</v>
      </c>
      <c r="CU99" s="41">
        <v>10.8</v>
      </c>
      <c r="CV99" s="41">
        <v>1866</v>
      </c>
      <c r="CW99" s="41">
        <v>2008</v>
      </c>
      <c r="CX99" s="41">
        <v>1924</v>
      </c>
      <c r="CY99" s="41">
        <v>1906</v>
      </c>
      <c r="CZ99" s="41">
        <v>1835</v>
      </c>
      <c r="DA99" s="41">
        <v>1888</v>
      </c>
      <c r="DB99" s="41">
        <v>1941</v>
      </c>
      <c r="DC99" s="41">
        <v>1924</v>
      </c>
      <c r="DD99" s="41">
        <v>1977</v>
      </c>
      <c r="DE99" s="41">
        <v>1889</v>
      </c>
      <c r="DF99" s="191" t="s">
        <v>3858</v>
      </c>
      <c r="DG99" s="192" t="s">
        <v>4</v>
      </c>
      <c r="DH99" s="193"/>
    </row>
    <row r="100" spans="1:112" ht="27" customHeight="1">
      <c r="A100" s="195" t="s">
        <v>3377</v>
      </c>
      <c r="B100" s="41" t="s">
        <v>4</v>
      </c>
      <c r="C100" s="41" t="s">
        <v>4</v>
      </c>
      <c r="D100" s="41" t="s">
        <v>4</v>
      </c>
      <c r="E100" s="41" t="s">
        <v>4</v>
      </c>
      <c r="F100" s="41" t="s">
        <v>4</v>
      </c>
      <c r="G100" s="41" t="s">
        <v>4</v>
      </c>
      <c r="H100" s="41" t="s">
        <v>4</v>
      </c>
      <c r="I100" s="41" t="s">
        <v>4</v>
      </c>
      <c r="J100" s="41" t="s">
        <v>4</v>
      </c>
      <c r="K100" s="41" t="s">
        <v>4</v>
      </c>
      <c r="L100" s="41" t="s">
        <v>4</v>
      </c>
      <c r="M100" s="41" t="s">
        <v>4</v>
      </c>
      <c r="N100" s="41" t="s">
        <v>4</v>
      </c>
      <c r="O100" s="41" t="s">
        <v>4</v>
      </c>
      <c r="P100" s="41" t="s">
        <v>4</v>
      </c>
      <c r="Q100" s="41" t="s">
        <v>4</v>
      </c>
      <c r="R100" s="41" t="s">
        <v>4</v>
      </c>
      <c r="S100" s="41" t="s">
        <v>4</v>
      </c>
      <c r="T100" s="41" t="s">
        <v>4</v>
      </c>
      <c r="U100" s="41" t="s">
        <v>4</v>
      </c>
      <c r="V100" s="41" t="s">
        <v>4</v>
      </c>
      <c r="W100" s="138" t="s">
        <v>4</v>
      </c>
      <c r="X100" s="41">
        <v>14.7</v>
      </c>
      <c r="Y100" s="41">
        <v>15.5</v>
      </c>
      <c r="Z100" s="41">
        <v>14.9</v>
      </c>
      <c r="AA100" s="41">
        <v>14.6</v>
      </c>
      <c r="AB100" s="41">
        <v>14.2</v>
      </c>
      <c r="AC100" s="41">
        <v>14.5</v>
      </c>
      <c r="AD100" s="41">
        <v>14.8</v>
      </c>
      <c r="AE100" s="41">
        <v>14.7</v>
      </c>
      <c r="AF100" s="41">
        <v>15</v>
      </c>
      <c r="AG100" s="41">
        <v>14.8</v>
      </c>
      <c r="AH100" s="41">
        <v>2611</v>
      </c>
      <c r="AI100" s="41">
        <v>2753</v>
      </c>
      <c r="AJ100" s="41">
        <v>2646</v>
      </c>
      <c r="AK100" s="41">
        <v>2593</v>
      </c>
      <c r="AL100" s="41">
        <v>2522</v>
      </c>
      <c r="AM100" s="41">
        <v>2575</v>
      </c>
      <c r="AN100" s="41">
        <v>2628</v>
      </c>
      <c r="AO100" s="41">
        <v>2611</v>
      </c>
      <c r="AP100" s="41">
        <v>2664</v>
      </c>
      <c r="AQ100" s="41">
        <v>2628</v>
      </c>
      <c r="AR100" s="41" t="s">
        <v>3688</v>
      </c>
      <c r="AS100" s="140" t="s">
        <v>4</v>
      </c>
      <c r="AT100" s="41">
        <v>13.8</v>
      </c>
      <c r="AU100" s="41">
        <v>14.6</v>
      </c>
      <c r="AV100" s="41">
        <v>13.8</v>
      </c>
      <c r="AW100" s="41">
        <v>13.7</v>
      </c>
      <c r="AX100" s="41">
        <v>13.3</v>
      </c>
      <c r="AY100" s="41">
        <v>13.6</v>
      </c>
      <c r="AZ100" s="41">
        <v>13.9</v>
      </c>
      <c r="BA100" s="41">
        <v>13.8</v>
      </c>
      <c r="BB100" s="41">
        <v>14.1</v>
      </c>
      <c r="BC100" s="41">
        <v>13.9</v>
      </c>
      <c r="BD100" s="41">
        <v>2454</v>
      </c>
      <c r="BE100" s="41">
        <v>2596</v>
      </c>
      <c r="BF100" s="41">
        <v>2454</v>
      </c>
      <c r="BG100" s="41">
        <v>2436</v>
      </c>
      <c r="BH100" s="41">
        <v>2365</v>
      </c>
      <c r="BI100" s="41">
        <v>2418</v>
      </c>
      <c r="BJ100" s="41">
        <v>2471</v>
      </c>
      <c r="BK100" s="41">
        <v>2454</v>
      </c>
      <c r="BL100" s="41">
        <v>2507</v>
      </c>
      <c r="BM100" s="41">
        <v>2471</v>
      </c>
      <c r="BN100" s="41" t="s">
        <v>3767</v>
      </c>
      <c r="BO100" s="138" t="s">
        <v>4</v>
      </c>
      <c r="BP100" s="41">
        <v>12.2</v>
      </c>
      <c r="BQ100" s="41">
        <v>13</v>
      </c>
      <c r="BR100" s="41">
        <v>12.4</v>
      </c>
      <c r="BS100" s="41">
        <v>11.8</v>
      </c>
      <c r="BT100" s="41">
        <v>11.4</v>
      </c>
      <c r="BU100" s="41">
        <v>11.7</v>
      </c>
      <c r="BV100" s="41">
        <v>12</v>
      </c>
      <c r="BW100" s="41">
        <v>11.9</v>
      </c>
      <c r="BX100" s="41">
        <v>12.2</v>
      </c>
      <c r="BY100" s="41">
        <v>12</v>
      </c>
      <c r="BZ100" s="41">
        <v>2121</v>
      </c>
      <c r="CA100" s="41">
        <v>2263</v>
      </c>
      <c r="CB100" s="41">
        <v>2156</v>
      </c>
      <c r="CC100" s="41">
        <v>2077</v>
      </c>
      <c r="CD100" s="41">
        <v>2006</v>
      </c>
      <c r="CE100" s="41">
        <v>2059</v>
      </c>
      <c r="CF100" s="41">
        <v>2112</v>
      </c>
      <c r="CG100" s="41">
        <v>2095</v>
      </c>
      <c r="CH100" s="41">
        <v>2148</v>
      </c>
      <c r="CI100" s="41">
        <v>2112</v>
      </c>
      <c r="CJ100" s="41" t="s">
        <v>3857</v>
      </c>
      <c r="CK100" s="138" t="s">
        <v>4</v>
      </c>
      <c r="CL100" s="41">
        <v>10.8</v>
      </c>
      <c r="CM100" s="41">
        <v>11.6</v>
      </c>
      <c r="CN100" s="41">
        <v>11</v>
      </c>
      <c r="CO100" s="41">
        <v>10.9</v>
      </c>
      <c r="CP100" s="41">
        <v>10.5</v>
      </c>
      <c r="CQ100" s="41">
        <v>10.8</v>
      </c>
      <c r="CR100" s="41">
        <v>11.1</v>
      </c>
      <c r="CS100" s="41">
        <v>11</v>
      </c>
      <c r="CT100" s="41">
        <v>11.3</v>
      </c>
      <c r="CU100" s="41">
        <v>10.8</v>
      </c>
      <c r="CV100" s="41">
        <v>1866</v>
      </c>
      <c r="CW100" s="41">
        <v>2008</v>
      </c>
      <c r="CX100" s="41">
        <v>1924</v>
      </c>
      <c r="CY100" s="41">
        <v>1906</v>
      </c>
      <c r="CZ100" s="41">
        <v>1835</v>
      </c>
      <c r="DA100" s="41">
        <v>1888</v>
      </c>
      <c r="DB100" s="41">
        <v>1941</v>
      </c>
      <c r="DC100" s="41">
        <v>1924</v>
      </c>
      <c r="DD100" s="41">
        <v>1977</v>
      </c>
      <c r="DE100" s="41">
        <v>1889</v>
      </c>
      <c r="DF100" s="191" t="s">
        <v>3858</v>
      </c>
      <c r="DG100" s="192" t="s">
        <v>4</v>
      </c>
      <c r="DH100" s="193"/>
    </row>
    <row r="101" spans="1:112" ht="27" customHeight="1">
      <c r="A101" s="195" t="s">
        <v>3381</v>
      </c>
      <c r="B101" s="41" t="s">
        <v>4</v>
      </c>
      <c r="C101" s="41" t="s">
        <v>4</v>
      </c>
      <c r="D101" s="41" t="s">
        <v>4</v>
      </c>
      <c r="E101" s="41" t="s">
        <v>4</v>
      </c>
      <c r="F101" s="41" t="s">
        <v>4</v>
      </c>
      <c r="G101" s="41" t="s">
        <v>4</v>
      </c>
      <c r="H101" s="41" t="s">
        <v>4</v>
      </c>
      <c r="I101" s="41" t="s">
        <v>4</v>
      </c>
      <c r="J101" s="41" t="s">
        <v>4</v>
      </c>
      <c r="K101" s="41" t="s">
        <v>4</v>
      </c>
      <c r="L101" s="41" t="s">
        <v>4</v>
      </c>
      <c r="M101" s="41" t="s">
        <v>4</v>
      </c>
      <c r="N101" s="41" t="s">
        <v>4</v>
      </c>
      <c r="O101" s="41" t="s">
        <v>4</v>
      </c>
      <c r="P101" s="41" t="s">
        <v>4</v>
      </c>
      <c r="Q101" s="41" t="s">
        <v>4</v>
      </c>
      <c r="R101" s="41" t="s">
        <v>4</v>
      </c>
      <c r="S101" s="41" t="s">
        <v>4</v>
      </c>
      <c r="T101" s="41" t="s">
        <v>4</v>
      </c>
      <c r="U101" s="41" t="s">
        <v>4</v>
      </c>
      <c r="V101" s="41" t="s">
        <v>4</v>
      </c>
      <c r="W101" s="138" t="s">
        <v>4</v>
      </c>
      <c r="X101" s="41">
        <v>14.7</v>
      </c>
      <c r="Y101" s="41">
        <v>15.5</v>
      </c>
      <c r="Z101" s="41">
        <v>14.9</v>
      </c>
      <c r="AA101" s="41">
        <v>14.6</v>
      </c>
      <c r="AB101" s="41">
        <v>14.2</v>
      </c>
      <c r="AC101" s="41">
        <v>14.5</v>
      </c>
      <c r="AD101" s="41">
        <v>14.8</v>
      </c>
      <c r="AE101" s="41">
        <v>14.7</v>
      </c>
      <c r="AF101" s="41">
        <v>15</v>
      </c>
      <c r="AG101" s="41">
        <v>14.8</v>
      </c>
      <c r="AH101" s="41">
        <v>2611</v>
      </c>
      <c r="AI101" s="41">
        <v>2753</v>
      </c>
      <c r="AJ101" s="41">
        <v>2646</v>
      </c>
      <c r="AK101" s="41">
        <v>2593</v>
      </c>
      <c r="AL101" s="41">
        <v>2522</v>
      </c>
      <c r="AM101" s="41">
        <v>2575</v>
      </c>
      <c r="AN101" s="41">
        <v>2628</v>
      </c>
      <c r="AO101" s="41">
        <v>2611</v>
      </c>
      <c r="AP101" s="41">
        <v>2664</v>
      </c>
      <c r="AQ101" s="41">
        <v>2628</v>
      </c>
      <c r="AR101" s="41" t="s">
        <v>3688</v>
      </c>
      <c r="AS101" s="140" t="s">
        <v>4</v>
      </c>
      <c r="AT101" s="41">
        <v>13.8</v>
      </c>
      <c r="AU101" s="41">
        <v>14.6</v>
      </c>
      <c r="AV101" s="41">
        <v>13.8</v>
      </c>
      <c r="AW101" s="41">
        <v>13.7</v>
      </c>
      <c r="AX101" s="41">
        <v>13.3</v>
      </c>
      <c r="AY101" s="41">
        <v>13.6</v>
      </c>
      <c r="AZ101" s="41">
        <v>13.9</v>
      </c>
      <c r="BA101" s="41">
        <v>13.8</v>
      </c>
      <c r="BB101" s="41">
        <v>14.1</v>
      </c>
      <c r="BC101" s="41">
        <v>13.9</v>
      </c>
      <c r="BD101" s="41">
        <v>2454</v>
      </c>
      <c r="BE101" s="41">
        <v>2596</v>
      </c>
      <c r="BF101" s="41">
        <v>2454</v>
      </c>
      <c r="BG101" s="41">
        <v>2436</v>
      </c>
      <c r="BH101" s="41">
        <v>2365</v>
      </c>
      <c r="BI101" s="41">
        <v>2418</v>
      </c>
      <c r="BJ101" s="41">
        <v>2471</v>
      </c>
      <c r="BK101" s="41">
        <v>2454</v>
      </c>
      <c r="BL101" s="41">
        <v>2507</v>
      </c>
      <c r="BM101" s="41">
        <v>2471</v>
      </c>
      <c r="BN101" s="41" t="s">
        <v>3767</v>
      </c>
      <c r="BO101" s="138" t="s">
        <v>4</v>
      </c>
      <c r="BP101" s="41">
        <v>12.2</v>
      </c>
      <c r="BQ101" s="41">
        <v>13</v>
      </c>
      <c r="BR101" s="41">
        <v>12.4</v>
      </c>
      <c r="BS101" s="41">
        <v>11.8</v>
      </c>
      <c r="BT101" s="41">
        <v>11.4</v>
      </c>
      <c r="BU101" s="41">
        <v>11.7</v>
      </c>
      <c r="BV101" s="41">
        <v>12</v>
      </c>
      <c r="BW101" s="41">
        <v>11.9</v>
      </c>
      <c r="BX101" s="41">
        <v>12.2</v>
      </c>
      <c r="BY101" s="41">
        <v>12</v>
      </c>
      <c r="BZ101" s="41">
        <v>2121</v>
      </c>
      <c r="CA101" s="41">
        <v>2263</v>
      </c>
      <c r="CB101" s="41">
        <v>2156</v>
      </c>
      <c r="CC101" s="41">
        <v>2077</v>
      </c>
      <c r="CD101" s="41">
        <v>2006</v>
      </c>
      <c r="CE101" s="41">
        <v>2059</v>
      </c>
      <c r="CF101" s="41">
        <v>2112</v>
      </c>
      <c r="CG101" s="41">
        <v>2095</v>
      </c>
      <c r="CH101" s="41">
        <v>2148</v>
      </c>
      <c r="CI101" s="41">
        <v>2112</v>
      </c>
      <c r="CJ101" s="41" t="s">
        <v>3857</v>
      </c>
      <c r="CK101" s="138" t="s">
        <v>4</v>
      </c>
      <c r="CL101" s="41">
        <v>10.8</v>
      </c>
      <c r="CM101" s="41">
        <v>11.6</v>
      </c>
      <c r="CN101" s="41">
        <v>11</v>
      </c>
      <c r="CO101" s="41">
        <v>10.9</v>
      </c>
      <c r="CP101" s="41">
        <v>10.5</v>
      </c>
      <c r="CQ101" s="41">
        <v>10.8</v>
      </c>
      <c r="CR101" s="41">
        <v>11.1</v>
      </c>
      <c r="CS101" s="41">
        <v>11</v>
      </c>
      <c r="CT101" s="41">
        <v>11.3</v>
      </c>
      <c r="CU101" s="41">
        <v>10.8</v>
      </c>
      <c r="CV101" s="41">
        <v>1866</v>
      </c>
      <c r="CW101" s="41">
        <v>2008</v>
      </c>
      <c r="CX101" s="41">
        <v>1924</v>
      </c>
      <c r="CY101" s="41">
        <v>1906</v>
      </c>
      <c r="CZ101" s="41">
        <v>1835</v>
      </c>
      <c r="DA101" s="41">
        <v>1888</v>
      </c>
      <c r="DB101" s="41">
        <v>1941</v>
      </c>
      <c r="DC101" s="41">
        <v>1924</v>
      </c>
      <c r="DD101" s="41">
        <v>1977</v>
      </c>
      <c r="DE101" s="41">
        <v>1889</v>
      </c>
      <c r="DF101" s="191" t="s">
        <v>3858</v>
      </c>
      <c r="DG101" s="192" t="s">
        <v>4</v>
      </c>
      <c r="DH101" s="193"/>
    </row>
    <row r="102" spans="1:112" ht="27" customHeight="1">
      <c r="A102" s="195" t="s">
        <v>3382</v>
      </c>
      <c r="B102" s="41" t="s">
        <v>4</v>
      </c>
      <c r="C102" s="41" t="s">
        <v>4</v>
      </c>
      <c r="D102" s="41" t="s">
        <v>4</v>
      </c>
      <c r="E102" s="41" t="s">
        <v>4</v>
      </c>
      <c r="F102" s="41" t="s">
        <v>4</v>
      </c>
      <c r="G102" s="41" t="s">
        <v>4</v>
      </c>
      <c r="H102" s="41" t="s">
        <v>4</v>
      </c>
      <c r="I102" s="41" t="s">
        <v>4</v>
      </c>
      <c r="J102" s="41" t="s">
        <v>4</v>
      </c>
      <c r="K102" s="41" t="s">
        <v>4</v>
      </c>
      <c r="L102" s="41" t="s">
        <v>4</v>
      </c>
      <c r="M102" s="41" t="s">
        <v>4</v>
      </c>
      <c r="N102" s="41" t="s">
        <v>4</v>
      </c>
      <c r="O102" s="41" t="s">
        <v>4</v>
      </c>
      <c r="P102" s="41" t="s">
        <v>4</v>
      </c>
      <c r="Q102" s="41" t="s">
        <v>4</v>
      </c>
      <c r="R102" s="41" t="s">
        <v>4</v>
      </c>
      <c r="S102" s="41" t="s">
        <v>4</v>
      </c>
      <c r="T102" s="41" t="s">
        <v>4</v>
      </c>
      <c r="U102" s="41" t="s">
        <v>4</v>
      </c>
      <c r="V102" s="41" t="s">
        <v>4</v>
      </c>
      <c r="W102" s="138" t="s">
        <v>4</v>
      </c>
      <c r="X102" s="41">
        <v>14.7</v>
      </c>
      <c r="Y102" s="41">
        <v>15.5</v>
      </c>
      <c r="Z102" s="41">
        <v>14.9</v>
      </c>
      <c r="AA102" s="41">
        <v>14.6</v>
      </c>
      <c r="AB102" s="41">
        <v>14.2</v>
      </c>
      <c r="AC102" s="41">
        <v>14.5</v>
      </c>
      <c r="AD102" s="41">
        <v>14.8</v>
      </c>
      <c r="AE102" s="41">
        <v>14.7</v>
      </c>
      <c r="AF102" s="41">
        <v>15</v>
      </c>
      <c r="AG102" s="41">
        <v>14.8</v>
      </c>
      <c r="AH102" s="41">
        <v>2611</v>
      </c>
      <c r="AI102" s="41">
        <v>2753</v>
      </c>
      <c r="AJ102" s="41">
        <v>2646</v>
      </c>
      <c r="AK102" s="41">
        <v>2593</v>
      </c>
      <c r="AL102" s="41">
        <v>2522</v>
      </c>
      <c r="AM102" s="41">
        <v>2575</v>
      </c>
      <c r="AN102" s="41">
        <v>2628</v>
      </c>
      <c r="AO102" s="41">
        <v>2611</v>
      </c>
      <c r="AP102" s="41">
        <v>2664</v>
      </c>
      <c r="AQ102" s="41">
        <v>2628</v>
      </c>
      <c r="AR102" s="41" t="s">
        <v>3688</v>
      </c>
      <c r="AS102" s="140" t="s">
        <v>4</v>
      </c>
      <c r="AT102" s="41">
        <v>13.8</v>
      </c>
      <c r="AU102" s="41">
        <v>14.6</v>
      </c>
      <c r="AV102" s="41">
        <v>13.8</v>
      </c>
      <c r="AW102" s="41">
        <v>13.7</v>
      </c>
      <c r="AX102" s="41">
        <v>13.3</v>
      </c>
      <c r="AY102" s="41">
        <v>13.6</v>
      </c>
      <c r="AZ102" s="41">
        <v>13.9</v>
      </c>
      <c r="BA102" s="41">
        <v>13.8</v>
      </c>
      <c r="BB102" s="41">
        <v>14.1</v>
      </c>
      <c r="BC102" s="41">
        <v>13.9</v>
      </c>
      <c r="BD102" s="41">
        <v>2454</v>
      </c>
      <c r="BE102" s="41">
        <v>2596</v>
      </c>
      <c r="BF102" s="41">
        <v>2454</v>
      </c>
      <c r="BG102" s="41">
        <v>2436</v>
      </c>
      <c r="BH102" s="41">
        <v>2365</v>
      </c>
      <c r="BI102" s="41">
        <v>2418</v>
      </c>
      <c r="BJ102" s="41">
        <v>2471</v>
      </c>
      <c r="BK102" s="41">
        <v>2454</v>
      </c>
      <c r="BL102" s="41">
        <v>2507</v>
      </c>
      <c r="BM102" s="41">
        <v>2471</v>
      </c>
      <c r="BN102" s="41" t="s">
        <v>3767</v>
      </c>
      <c r="BO102" s="138" t="s">
        <v>4</v>
      </c>
      <c r="BP102" s="41">
        <v>12.2</v>
      </c>
      <c r="BQ102" s="41">
        <v>13</v>
      </c>
      <c r="BR102" s="41">
        <v>12.4</v>
      </c>
      <c r="BS102" s="41">
        <v>11.8</v>
      </c>
      <c r="BT102" s="41">
        <v>11.4</v>
      </c>
      <c r="BU102" s="41">
        <v>11.7</v>
      </c>
      <c r="BV102" s="41">
        <v>12</v>
      </c>
      <c r="BW102" s="41">
        <v>11.9</v>
      </c>
      <c r="BX102" s="41">
        <v>12.2</v>
      </c>
      <c r="BY102" s="41">
        <v>12</v>
      </c>
      <c r="BZ102" s="41">
        <v>2121</v>
      </c>
      <c r="CA102" s="41">
        <v>2263</v>
      </c>
      <c r="CB102" s="41">
        <v>2156</v>
      </c>
      <c r="CC102" s="41">
        <v>2077</v>
      </c>
      <c r="CD102" s="41">
        <v>2006</v>
      </c>
      <c r="CE102" s="41">
        <v>2059</v>
      </c>
      <c r="CF102" s="41">
        <v>2112</v>
      </c>
      <c r="CG102" s="41">
        <v>2095</v>
      </c>
      <c r="CH102" s="41">
        <v>2148</v>
      </c>
      <c r="CI102" s="41">
        <v>2112</v>
      </c>
      <c r="CJ102" s="41" t="s">
        <v>3857</v>
      </c>
      <c r="CK102" s="138" t="s">
        <v>4</v>
      </c>
      <c r="CL102" s="41">
        <v>10.8</v>
      </c>
      <c r="CM102" s="41">
        <v>11.6</v>
      </c>
      <c r="CN102" s="41">
        <v>11</v>
      </c>
      <c r="CO102" s="41">
        <v>10.9</v>
      </c>
      <c r="CP102" s="41">
        <v>10.5</v>
      </c>
      <c r="CQ102" s="41">
        <v>10.8</v>
      </c>
      <c r="CR102" s="41">
        <v>11.1</v>
      </c>
      <c r="CS102" s="41">
        <v>11</v>
      </c>
      <c r="CT102" s="41">
        <v>11.3</v>
      </c>
      <c r="CU102" s="41">
        <v>10.8</v>
      </c>
      <c r="CV102" s="41">
        <v>1866</v>
      </c>
      <c r="CW102" s="41">
        <v>2008</v>
      </c>
      <c r="CX102" s="41">
        <v>1924</v>
      </c>
      <c r="CY102" s="41">
        <v>1906</v>
      </c>
      <c r="CZ102" s="41">
        <v>1835</v>
      </c>
      <c r="DA102" s="41">
        <v>1888</v>
      </c>
      <c r="DB102" s="41">
        <v>1941</v>
      </c>
      <c r="DC102" s="41">
        <v>1924</v>
      </c>
      <c r="DD102" s="41">
        <v>1977</v>
      </c>
      <c r="DE102" s="41">
        <v>1889</v>
      </c>
      <c r="DF102" s="191" t="s">
        <v>3858</v>
      </c>
      <c r="DG102" s="192" t="s">
        <v>4</v>
      </c>
      <c r="DH102" s="193"/>
    </row>
    <row r="103" spans="1:112" ht="27" customHeight="1">
      <c r="A103" s="195" t="s">
        <v>3376</v>
      </c>
      <c r="B103" s="41" t="s">
        <v>4</v>
      </c>
      <c r="C103" s="41" t="s">
        <v>4</v>
      </c>
      <c r="D103" s="41" t="s">
        <v>4</v>
      </c>
      <c r="E103" s="41" t="s">
        <v>4</v>
      </c>
      <c r="F103" s="41" t="s">
        <v>4</v>
      </c>
      <c r="G103" s="41" t="s">
        <v>4</v>
      </c>
      <c r="H103" s="41" t="s">
        <v>4</v>
      </c>
      <c r="I103" s="41" t="s">
        <v>4</v>
      </c>
      <c r="J103" s="41" t="s">
        <v>4</v>
      </c>
      <c r="K103" s="41" t="s">
        <v>4</v>
      </c>
      <c r="L103" s="41" t="s">
        <v>4</v>
      </c>
      <c r="M103" s="41" t="s">
        <v>4</v>
      </c>
      <c r="N103" s="41" t="s">
        <v>4</v>
      </c>
      <c r="O103" s="41" t="s">
        <v>4</v>
      </c>
      <c r="P103" s="41" t="s">
        <v>4</v>
      </c>
      <c r="Q103" s="41" t="s">
        <v>4</v>
      </c>
      <c r="R103" s="41" t="s">
        <v>4</v>
      </c>
      <c r="S103" s="41" t="s">
        <v>4</v>
      </c>
      <c r="T103" s="41" t="s">
        <v>4</v>
      </c>
      <c r="U103" s="41" t="s">
        <v>4</v>
      </c>
      <c r="V103" s="41" t="s">
        <v>4</v>
      </c>
      <c r="W103" s="138" t="s">
        <v>4</v>
      </c>
      <c r="X103" s="41">
        <v>14.7</v>
      </c>
      <c r="Y103" s="41">
        <v>15.5</v>
      </c>
      <c r="Z103" s="41">
        <v>14.9</v>
      </c>
      <c r="AA103" s="41">
        <v>14.6</v>
      </c>
      <c r="AB103" s="41">
        <v>14.2</v>
      </c>
      <c r="AC103" s="41">
        <v>14.5</v>
      </c>
      <c r="AD103" s="41">
        <v>14.8</v>
      </c>
      <c r="AE103" s="41">
        <v>14.7</v>
      </c>
      <c r="AF103" s="41">
        <v>15</v>
      </c>
      <c r="AG103" s="41">
        <v>14.8</v>
      </c>
      <c r="AH103" s="41">
        <v>2611</v>
      </c>
      <c r="AI103" s="41">
        <v>2753</v>
      </c>
      <c r="AJ103" s="41">
        <v>2646</v>
      </c>
      <c r="AK103" s="41">
        <v>2593</v>
      </c>
      <c r="AL103" s="41">
        <v>2522</v>
      </c>
      <c r="AM103" s="41">
        <v>2575</v>
      </c>
      <c r="AN103" s="41">
        <v>2628</v>
      </c>
      <c r="AO103" s="41">
        <v>2611</v>
      </c>
      <c r="AP103" s="41">
        <v>2664</v>
      </c>
      <c r="AQ103" s="41">
        <v>2628</v>
      </c>
      <c r="AR103" s="41" t="s">
        <v>3688</v>
      </c>
      <c r="AS103" s="140" t="s">
        <v>4</v>
      </c>
      <c r="AT103" s="41">
        <v>13.8</v>
      </c>
      <c r="AU103" s="41">
        <v>14.6</v>
      </c>
      <c r="AV103" s="41">
        <v>13.8</v>
      </c>
      <c r="AW103" s="41">
        <v>13.7</v>
      </c>
      <c r="AX103" s="41">
        <v>13.3</v>
      </c>
      <c r="AY103" s="41">
        <v>13.6</v>
      </c>
      <c r="AZ103" s="41">
        <v>13.9</v>
      </c>
      <c r="BA103" s="41">
        <v>13.8</v>
      </c>
      <c r="BB103" s="41">
        <v>14.1</v>
      </c>
      <c r="BC103" s="41">
        <v>13.9</v>
      </c>
      <c r="BD103" s="41">
        <v>2454</v>
      </c>
      <c r="BE103" s="41">
        <v>2596</v>
      </c>
      <c r="BF103" s="41">
        <v>2454</v>
      </c>
      <c r="BG103" s="41">
        <v>2436</v>
      </c>
      <c r="BH103" s="41">
        <v>2365</v>
      </c>
      <c r="BI103" s="41">
        <v>2418</v>
      </c>
      <c r="BJ103" s="41">
        <v>2471</v>
      </c>
      <c r="BK103" s="41">
        <v>2454</v>
      </c>
      <c r="BL103" s="41">
        <v>2507</v>
      </c>
      <c r="BM103" s="41">
        <v>2471</v>
      </c>
      <c r="BN103" s="41" t="s">
        <v>3767</v>
      </c>
      <c r="BO103" s="138" t="s">
        <v>4</v>
      </c>
      <c r="BP103" s="41">
        <v>12.3</v>
      </c>
      <c r="BQ103" s="41">
        <v>13.1</v>
      </c>
      <c r="BR103" s="41">
        <v>12.5</v>
      </c>
      <c r="BS103" s="41">
        <v>11.8</v>
      </c>
      <c r="BT103" s="41">
        <v>11.4</v>
      </c>
      <c r="BU103" s="41">
        <v>11.7</v>
      </c>
      <c r="BV103" s="41">
        <v>12</v>
      </c>
      <c r="BW103" s="41">
        <v>11.9</v>
      </c>
      <c r="BX103" s="41">
        <v>12.2</v>
      </c>
      <c r="BY103" s="41">
        <v>12</v>
      </c>
      <c r="BZ103" s="41">
        <v>2121</v>
      </c>
      <c r="CA103" s="41">
        <v>2263</v>
      </c>
      <c r="CB103" s="41">
        <v>2156</v>
      </c>
      <c r="CC103" s="41">
        <v>2077</v>
      </c>
      <c r="CD103" s="41">
        <v>2006</v>
      </c>
      <c r="CE103" s="41">
        <v>2059</v>
      </c>
      <c r="CF103" s="41">
        <v>2112</v>
      </c>
      <c r="CG103" s="41">
        <v>2095</v>
      </c>
      <c r="CH103" s="41">
        <v>2148</v>
      </c>
      <c r="CI103" s="41">
        <v>2112</v>
      </c>
      <c r="CJ103" s="41" t="s">
        <v>3857</v>
      </c>
      <c r="CK103" s="138" t="s">
        <v>4</v>
      </c>
      <c r="CL103" s="41">
        <v>10.9</v>
      </c>
      <c r="CM103" s="41">
        <v>11.7</v>
      </c>
      <c r="CN103" s="41">
        <v>11</v>
      </c>
      <c r="CO103" s="41">
        <v>10.9</v>
      </c>
      <c r="CP103" s="41">
        <v>10.5</v>
      </c>
      <c r="CQ103" s="41">
        <v>10.8</v>
      </c>
      <c r="CR103" s="41">
        <v>11.1</v>
      </c>
      <c r="CS103" s="41">
        <v>11</v>
      </c>
      <c r="CT103" s="41">
        <v>11.3</v>
      </c>
      <c r="CU103" s="41">
        <v>10.8</v>
      </c>
      <c r="CV103" s="41">
        <v>1866</v>
      </c>
      <c r="CW103" s="41">
        <v>2008</v>
      </c>
      <c r="CX103" s="41">
        <v>1924</v>
      </c>
      <c r="CY103" s="41">
        <v>1906</v>
      </c>
      <c r="CZ103" s="41">
        <v>1835</v>
      </c>
      <c r="DA103" s="41">
        <v>1888</v>
      </c>
      <c r="DB103" s="41">
        <v>1941</v>
      </c>
      <c r="DC103" s="41">
        <v>1924</v>
      </c>
      <c r="DD103" s="41">
        <v>1977</v>
      </c>
      <c r="DE103" s="41">
        <v>1889</v>
      </c>
      <c r="DF103" s="191" t="s">
        <v>3858</v>
      </c>
      <c r="DG103" s="192" t="s">
        <v>4</v>
      </c>
      <c r="DH103" s="193"/>
    </row>
    <row r="104" spans="1:112" ht="27" customHeight="1">
      <c r="A104" s="195" t="s">
        <v>3378</v>
      </c>
      <c r="B104" s="41" t="s">
        <v>4</v>
      </c>
      <c r="C104" s="41" t="s">
        <v>4</v>
      </c>
      <c r="D104" s="41" t="s">
        <v>4</v>
      </c>
      <c r="E104" s="41" t="s">
        <v>4</v>
      </c>
      <c r="F104" s="41" t="s">
        <v>4</v>
      </c>
      <c r="G104" s="41" t="s">
        <v>4</v>
      </c>
      <c r="H104" s="41" t="s">
        <v>4</v>
      </c>
      <c r="I104" s="41" t="s">
        <v>4</v>
      </c>
      <c r="J104" s="41" t="s">
        <v>4</v>
      </c>
      <c r="K104" s="41" t="s">
        <v>4</v>
      </c>
      <c r="L104" s="41" t="s">
        <v>4</v>
      </c>
      <c r="M104" s="41" t="s">
        <v>4</v>
      </c>
      <c r="N104" s="41" t="s">
        <v>4</v>
      </c>
      <c r="O104" s="41" t="s">
        <v>4</v>
      </c>
      <c r="P104" s="41" t="s">
        <v>4</v>
      </c>
      <c r="Q104" s="41" t="s">
        <v>4</v>
      </c>
      <c r="R104" s="41" t="s">
        <v>4</v>
      </c>
      <c r="S104" s="41" t="s">
        <v>4</v>
      </c>
      <c r="T104" s="41" t="s">
        <v>4</v>
      </c>
      <c r="U104" s="41" t="s">
        <v>4</v>
      </c>
      <c r="V104" s="41" t="s">
        <v>4</v>
      </c>
      <c r="W104" s="138" t="s">
        <v>4</v>
      </c>
      <c r="X104" s="41">
        <v>14.7</v>
      </c>
      <c r="Y104" s="41">
        <v>15.5</v>
      </c>
      <c r="Z104" s="41">
        <v>14.9</v>
      </c>
      <c r="AA104" s="41">
        <v>14.6</v>
      </c>
      <c r="AB104" s="41">
        <v>14.2</v>
      </c>
      <c r="AC104" s="41">
        <v>14.5</v>
      </c>
      <c r="AD104" s="41">
        <v>14.8</v>
      </c>
      <c r="AE104" s="41">
        <v>14.7</v>
      </c>
      <c r="AF104" s="41">
        <v>15</v>
      </c>
      <c r="AG104" s="41">
        <v>14.8</v>
      </c>
      <c r="AH104" s="41">
        <v>2611</v>
      </c>
      <c r="AI104" s="41">
        <v>2753</v>
      </c>
      <c r="AJ104" s="41">
        <v>2646</v>
      </c>
      <c r="AK104" s="41">
        <v>2593</v>
      </c>
      <c r="AL104" s="41">
        <v>2522</v>
      </c>
      <c r="AM104" s="41">
        <v>2575</v>
      </c>
      <c r="AN104" s="41">
        <v>2628</v>
      </c>
      <c r="AO104" s="41">
        <v>2611</v>
      </c>
      <c r="AP104" s="41">
        <v>2664</v>
      </c>
      <c r="AQ104" s="41">
        <v>2628</v>
      </c>
      <c r="AR104" s="41" t="s">
        <v>3688</v>
      </c>
      <c r="AS104" s="140" t="s">
        <v>4</v>
      </c>
      <c r="AT104" s="41">
        <v>13.8</v>
      </c>
      <c r="AU104" s="41">
        <v>14.6</v>
      </c>
      <c r="AV104" s="41">
        <v>13.8</v>
      </c>
      <c r="AW104" s="41">
        <v>13.7</v>
      </c>
      <c r="AX104" s="41">
        <v>13.3</v>
      </c>
      <c r="AY104" s="41">
        <v>13.6</v>
      </c>
      <c r="AZ104" s="41">
        <v>13.9</v>
      </c>
      <c r="BA104" s="41">
        <v>13.8</v>
      </c>
      <c r="BB104" s="41">
        <v>14.1</v>
      </c>
      <c r="BC104" s="41">
        <v>13.9</v>
      </c>
      <c r="BD104" s="41">
        <v>2454</v>
      </c>
      <c r="BE104" s="41">
        <v>2596</v>
      </c>
      <c r="BF104" s="41">
        <v>2454</v>
      </c>
      <c r="BG104" s="41">
        <v>2436</v>
      </c>
      <c r="BH104" s="41">
        <v>2365</v>
      </c>
      <c r="BI104" s="41">
        <v>2418</v>
      </c>
      <c r="BJ104" s="41">
        <v>2471</v>
      </c>
      <c r="BK104" s="41">
        <v>2454</v>
      </c>
      <c r="BL104" s="41">
        <v>2507</v>
      </c>
      <c r="BM104" s="41">
        <v>2471</v>
      </c>
      <c r="BN104" s="41" t="s">
        <v>3767</v>
      </c>
      <c r="BO104" s="138" t="s">
        <v>4</v>
      </c>
      <c r="BP104" s="41">
        <v>12.3</v>
      </c>
      <c r="BQ104" s="41">
        <v>13.1</v>
      </c>
      <c r="BR104" s="41">
        <v>12.5</v>
      </c>
      <c r="BS104" s="41">
        <v>11.8</v>
      </c>
      <c r="BT104" s="41">
        <v>11.4</v>
      </c>
      <c r="BU104" s="41">
        <v>11.7</v>
      </c>
      <c r="BV104" s="41">
        <v>12</v>
      </c>
      <c r="BW104" s="41">
        <v>11.9</v>
      </c>
      <c r="BX104" s="41">
        <v>12.2</v>
      </c>
      <c r="BY104" s="41">
        <v>12</v>
      </c>
      <c r="BZ104" s="41">
        <v>2121</v>
      </c>
      <c r="CA104" s="41">
        <v>2263</v>
      </c>
      <c r="CB104" s="41">
        <v>2156</v>
      </c>
      <c r="CC104" s="41">
        <v>2077</v>
      </c>
      <c r="CD104" s="41">
        <v>2006</v>
      </c>
      <c r="CE104" s="41">
        <v>2059</v>
      </c>
      <c r="CF104" s="41">
        <v>2112</v>
      </c>
      <c r="CG104" s="41">
        <v>2095</v>
      </c>
      <c r="CH104" s="41">
        <v>2148</v>
      </c>
      <c r="CI104" s="41">
        <v>2112</v>
      </c>
      <c r="CJ104" s="41" t="s">
        <v>3857</v>
      </c>
      <c r="CK104" s="138" t="s">
        <v>4</v>
      </c>
      <c r="CL104" s="41">
        <v>10.9</v>
      </c>
      <c r="CM104" s="41">
        <v>11.7</v>
      </c>
      <c r="CN104" s="41">
        <v>11</v>
      </c>
      <c r="CO104" s="41">
        <v>10.9</v>
      </c>
      <c r="CP104" s="41">
        <v>10.5</v>
      </c>
      <c r="CQ104" s="41">
        <v>10.8</v>
      </c>
      <c r="CR104" s="41">
        <v>11.1</v>
      </c>
      <c r="CS104" s="41">
        <v>11</v>
      </c>
      <c r="CT104" s="41">
        <v>11.3</v>
      </c>
      <c r="CU104" s="41">
        <v>10.8</v>
      </c>
      <c r="CV104" s="41">
        <v>1866</v>
      </c>
      <c r="CW104" s="41">
        <v>2008</v>
      </c>
      <c r="CX104" s="41">
        <v>1924</v>
      </c>
      <c r="CY104" s="41">
        <v>1906</v>
      </c>
      <c r="CZ104" s="41">
        <v>1835</v>
      </c>
      <c r="DA104" s="41">
        <v>1888</v>
      </c>
      <c r="DB104" s="41">
        <v>1941</v>
      </c>
      <c r="DC104" s="41">
        <v>1924</v>
      </c>
      <c r="DD104" s="41">
        <v>1977</v>
      </c>
      <c r="DE104" s="41">
        <v>1889</v>
      </c>
      <c r="DF104" s="191" t="s">
        <v>3858</v>
      </c>
      <c r="DG104" s="192" t="s">
        <v>4</v>
      </c>
      <c r="DH104" s="193"/>
    </row>
    <row r="105" spans="1:112" ht="27" customHeight="1">
      <c r="A105" s="195" t="s">
        <v>3380</v>
      </c>
      <c r="B105" s="41" t="s">
        <v>4</v>
      </c>
      <c r="C105" s="41" t="s">
        <v>4</v>
      </c>
      <c r="D105" s="41" t="s">
        <v>4</v>
      </c>
      <c r="E105" s="41" t="s">
        <v>4</v>
      </c>
      <c r="F105" s="41" t="s">
        <v>4</v>
      </c>
      <c r="G105" s="41" t="s">
        <v>4</v>
      </c>
      <c r="H105" s="41" t="s">
        <v>4</v>
      </c>
      <c r="I105" s="41" t="s">
        <v>4</v>
      </c>
      <c r="J105" s="41" t="s">
        <v>4</v>
      </c>
      <c r="K105" s="41" t="s">
        <v>4</v>
      </c>
      <c r="L105" s="41" t="s">
        <v>4</v>
      </c>
      <c r="M105" s="41" t="s">
        <v>4</v>
      </c>
      <c r="N105" s="41" t="s">
        <v>4</v>
      </c>
      <c r="O105" s="41" t="s">
        <v>4</v>
      </c>
      <c r="P105" s="41" t="s">
        <v>4</v>
      </c>
      <c r="Q105" s="41" t="s">
        <v>4</v>
      </c>
      <c r="R105" s="41" t="s">
        <v>4</v>
      </c>
      <c r="S105" s="41" t="s">
        <v>4</v>
      </c>
      <c r="T105" s="41" t="s">
        <v>4</v>
      </c>
      <c r="U105" s="41" t="s">
        <v>4</v>
      </c>
      <c r="V105" s="41" t="s">
        <v>4</v>
      </c>
      <c r="W105" s="138" t="s">
        <v>4</v>
      </c>
      <c r="X105" s="41">
        <v>14.7</v>
      </c>
      <c r="Y105" s="41">
        <v>15.5</v>
      </c>
      <c r="Z105" s="41">
        <v>14.9</v>
      </c>
      <c r="AA105" s="41">
        <v>14.6</v>
      </c>
      <c r="AB105" s="41">
        <v>14.2</v>
      </c>
      <c r="AC105" s="41">
        <v>14.5</v>
      </c>
      <c r="AD105" s="41">
        <v>14.8</v>
      </c>
      <c r="AE105" s="41">
        <v>14.7</v>
      </c>
      <c r="AF105" s="41">
        <v>15</v>
      </c>
      <c r="AG105" s="41">
        <v>14.8</v>
      </c>
      <c r="AH105" s="41">
        <v>2611</v>
      </c>
      <c r="AI105" s="41">
        <v>2753</v>
      </c>
      <c r="AJ105" s="41">
        <v>2646</v>
      </c>
      <c r="AK105" s="41">
        <v>2593</v>
      </c>
      <c r="AL105" s="41">
        <v>2522</v>
      </c>
      <c r="AM105" s="41">
        <v>2575</v>
      </c>
      <c r="AN105" s="41">
        <v>2628</v>
      </c>
      <c r="AO105" s="41">
        <v>2611</v>
      </c>
      <c r="AP105" s="41">
        <v>2664</v>
      </c>
      <c r="AQ105" s="41">
        <v>2628</v>
      </c>
      <c r="AR105" s="41" t="s">
        <v>3688</v>
      </c>
      <c r="AS105" s="140" t="s">
        <v>4</v>
      </c>
      <c r="AT105" s="41">
        <v>13.8</v>
      </c>
      <c r="AU105" s="41">
        <v>14.6</v>
      </c>
      <c r="AV105" s="41">
        <v>13.8</v>
      </c>
      <c r="AW105" s="41">
        <v>13.7</v>
      </c>
      <c r="AX105" s="41">
        <v>13.3</v>
      </c>
      <c r="AY105" s="41">
        <v>13.6</v>
      </c>
      <c r="AZ105" s="41">
        <v>13.9</v>
      </c>
      <c r="BA105" s="41">
        <v>13.8</v>
      </c>
      <c r="BB105" s="41">
        <v>14.1</v>
      </c>
      <c r="BC105" s="41">
        <v>13.9</v>
      </c>
      <c r="BD105" s="41">
        <v>2454</v>
      </c>
      <c r="BE105" s="41">
        <v>2596</v>
      </c>
      <c r="BF105" s="41">
        <v>2454</v>
      </c>
      <c r="BG105" s="41">
        <v>2436</v>
      </c>
      <c r="BH105" s="41">
        <v>2365</v>
      </c>
      <c r="BI105" s="41">
        <v>2418</v>
      </c>
      <c r="BJ105" s="41">
        <v>2471</v>
      </c>
      <c r="BK105" s="41">
        <v>2454</v>
      </c>
      <c r="BL105" s="41">
        <v>2507</v>
      </c>
      <c r="BM105" s="41">
        <v>2471</v>
      </c>
      <c r="BN105" s="41" t="s">
        <v>3767</v>
      </c>
      <c r="BO105" s="138" t="s">
        <v>4</v>
      </c>
      <c r="BP105" s="41">
        <v>12.3</v>
      </c>
      <c r="BQ105" s="41">
        <v>13.1</v>
      </c>
      <c r="BR105" s="41">
        <v>12.5</v>
      </c>
      <c r="BS105" s="41">
        <v>11.8</v>
      </c>
      <c r="BT105" s="41">
        <v>11.4</v>
      </c>
      <c r="BU105" s="41">
        <v>11.7</v>
      </c>
      <c r="BV105" s="41">
        <v>12</v>
      </c>
      <c r="BW105" s="41">
        <v>11.9</v>
      </c>
      <c r="BX105" s="41">
        <v>12.2</v>
      </c>
      <c r="BY105" s="41">
        <v>12</v>
      </c>
      <c r="BZ105" s="41">
        <v>2121</v>
      </c>
      <c r="CA105" s="41">
        <v>2263</v>
      </c>
      <c r="CB105" s="41">
        <v>2156</v>
      </c>
      <c r="CC105" s="41">
        <v>2077</v>
      </c>
      <c r="CD105" s="41">
        <v>2006</v>
      </c>
      <c r="CE105" s="41">
        <v>2059</v>
      </c>
      <c r="CF105" s="41">
        <v>2112</v>
      </c>
      <c r="CG105" s="41">
        <v>2095</v>
      </c>
      <c r="CH105" s="41">
        <v>2148</v>
      </c>
      <c r="CI105" s="41">
        <v>2112</v>
      </c>
      <c r="CJ105" s="41" t="s">
        <v>3857</v>
      </c>
      <c r="CK105" s="138" t="s">
        <v>4</v>
      </c>
      <c r="CL105" s="41">
        <v>10.9</v>
      </c>
      <c r="CM105" s="41">
        <v>11.7</v>
      </c>
      <c r="CN105" s="41">
        <v>11</v>
      </c>
      <c r="CO105" s="41">
        <v>10.9</v>
      </c>
      <c r="CP105" s="41">
        <v>10.5</v>
      </c>
      <c r="CQ105" s="41">
        <v>10.8</v>
      </c>
      <c r="CR105" s="41">
        <v>11.1</v>
      </c>
      <c r="CS105" s="41">
        <v>11</v>
      </c>
      <c r="CT105" s="41">
        <v>11.3</v>
      </c>
      <c r="CU105" s="41">
        <v>10.8</v>
      </c>
      <c r="CV105" s="41">
        <v>1866</v>
      </c>
      <c r="CW105" s="41">
        <v>2008</v>
      </c>
      <c r="CX105" s="41">
        <v>1924</v>
      </c>
      <c r="CY105" s="41">
        <v>1906</v>
      </c>
      <c r="CZ105" s="41">
        <v>1835</v>
      </c>
      <c r="DA105" s="41">
        <v>1888</v>
      </c>
      <c r="DB105" s="41">
        <v>1941</v>
      </c>
      <c r="DC105" s="41">
        <v>1924</v>
      </c>
      <c r="DD105" s="41">
        <v>1977</v>
      </c>
      <c r="DE105" s="41">
        <v>1889</v>
      </c>
      <c r="DF105" s="191" t="s">
        <v>3858</v>
      </c>
      <c r="DG105" s="192" t="s">
        <v>4</v>
      </c>
      <c r="DH105" s="193"/>
    </row>
    <row r="106" spans="1:112" ht="27" customHeight="1">
      <c r="A106" s="195" t="s">
        <v>3385</v>
      </c>
      <c r="B106" s="41" t="s">
        <v>4</v>
      </c>
      <c r="C106" s="41" t="s">
        <v>4</v>
      </c>
      <c r="D106" s="41" t="s">
        <v>4</v>
      </c>
      <c r="E106" s="41" t="s">
        <v>4</v>
      </c>
      <c r="F106" s="41" t="s">
        <v>4</v>
      </c>
      <c r="G106" s="41" t="s">
        <v>4</v>
      </c>
      <c r="H106" s="41" t="s">
        <v>4</v>
      </c>
      <c r="I106" s="41" t="s">
        <v>4</v>
      </c>
      <c r="J106" s="41" t="s">
        <v>4</v>
      </c>
      <c r="K106" s="41" t="s">
        <v>4</v>
      </c>
      <c r="L106" s="41" t="s">
        <v>4</v>
      </c>
      <c r="M106" s="41" t="s">
        <v>4</v>
      </c>
      <c r="N106" s="41" t="s">
        <v>4</v>
      </c>
      <c r="O106" s="41" t="s">
        <v>4</v>
      </c>
      <c r="P106" s="41" t="s">
        <v>4</v>
      </c>
      <c r="Q106" s="41" t="s">
        <v>4</v>
      </c>
      <c r="R106" s="41" t="s">
        <v>4</v>
      </c>
      <c r="S106" s="41" t="s">
        <v>4</v>
      </c>
      <c r="T106" s="41" t="s">
        <v>4</v>
      </c>
      <c r="U106" s="41" t="s">
        <v>4</v>
      </c>
      <c r="V106" s="41" t="s">
        <v>4</v>
      </c>
      <c r="W106" s="138" t="s">
        <v>4</v>
      </c>
      <c r="X106" s="41">
        <v>14.7</v>
      </c>
      <c r="Y106" s="41">
        <v>15.5</v>
      </c>
      <c r="Z106" s="41">
        <v>14.9</v>
      </c>
      <c r="AA106" s="41">
        <v>14.6</v>
      </c>
      <c r="AB106" s="41">
        <v>14.2</v>
      </c>
      <c r="AC106" s="41">
        <v>14.5</v>
      </c>
      <c r="AD106" s="41">
        <v>14.8</v>
      </c>
      <c r="AE106" s="41">
        <v>14.7</v>
      </c>
      <c r="AF106" s="41">
        <v>15</v>
      </c>
      <c r="AG106" s="41">
        <v>14.8</v>
      </c>
      <c r="AH106" s="41">
        <v>2611</v>
      </c>
      <c r="AI106" s="41">
        <v>2753</v>
      </c>
      <c r="AJ106" s="41">
        <v>2646</v>
      </c>
      <c r="AK106" s="41">
        <v>2593</v>
      </c>
      <c r="AL106" s="41">
        <v>2522</v>
      </c>
      <c r="AM106" s="41">
        <v>2575</v>
      </c>
      <c r="AN106" s="41">
        <v>2628</v>
      </c>
      <c r="AO106" s="41">
        <v>2611</v>
      </c>
      <c r="AP106" s="41">
        <v>2664</v>
      </c>
      <c r="AQ106" s="41">
        <v>2628</v>
      </c>
      <c r="AR106" s="41" t="s">
        <v>3688</v>
      </c>
      <c r="AS106" s="140" t="s">
        <v>4</v>
      </c>
      <c r="AT106" s="41">
        <v>13.8</v>
      </c>
      <c r="AU106" s="41">
        <v>14.6</v>
      </c>
      <c r="AV106" s="41">
        <v>13.8</v>
      </c>
      <c r="AW106" s="41">
        <v>13.7</v>
      </c>
      <c r="AX106" s="41">
        <v>13.3</v>
      </c>
      <c r="AY106" s="41">
        <v>13.6</v>
      </c>
      <c r="AZ106" s="41">
        <v>13.9</v>
      </c>
      <c r="BA106" s="41">
        <v>13.8</v>
      </c>
      <c r="BB106" s="41">
        <v>14.1</v>
      </c>
      <c r="BC106" s="41">
        <v>13.9</v>
      </c>
      <c r="BD106" s="41">
        <v>2454</v>
      </c>
      <c r="BE106" s="41">
        <v>2596</v>
      </c>
      <c r="BF106" s="41">
        <v>2454</v>
      </c>
      <c r="BG106" s="41">
        <v>2436</v>
      </c>
      <c r="BH106" s="41">
        <v>2365</v>
      </c>
      <c r="BI106" s="41">
        <v>2418</v>
      </c>
      <c r="BJ106" s="41">
        <v>2471</v>
      </c>
      <c r="BK106" s="41">
        <v>2454</v>
      </c>
      <c r="BL106" s="41">
        <v>2507</v>
      </c>
      <c r="BM106" s="41">
        <v>2471</v>
      </c>
      <c r="BN106" s="41" t="s">
        <v>3767</v>
      </c>
      <c r="BO106" s="138" t="s">
        <v>4</v>
      </c>
      <c r="BP106" s="41">
        <v>12.3</v>
      </c>
      <c r="BQ106" s="41">
        <v>13.1</v>
      </c>
      <c r="BR106" s="41">
        <v>12.5</v>
      </c>
      <c r="BS106" s="41">
        <v>11.8</v>
      </c>
      <c r="BT106" s="41">
        <v>11.4</v>
      </c>
      <c r="BU106" s="41">
        <v>11.7</v>
      </c>
      <c r="BV106" s="41">
        <v>12</v>
      </c>
      <c r="BW106" s="41">
        <v>11.9</v>
      </c>
      <c r="BX106" s="41">
        <v>12.2</v>
      </c>
      <c r="BY106" s="41">
        <v>12</v>
      </c>
      <c r="BZ106" s="41">
        <v>2121</v>
      </c>
      <c r="CA106" s="41">
        <v>2263</v>
      </c>
      <c r="CB106" s="41">
        <v>2156</v>
      </c>
      <c r="CC106" s="41">
        <v>2077</v>
      </c>
      <c r="CD106" s="41">
        <v>2006</v>
      </c>
      <c r="CE106" s="41">
        <v>2059</v>
      </c>
      <c r="CF106" s="41">
        <v>2112</v>
      </c>
      <c r="CG106" s="41">
        <v>2095</v>
      </c>
      <c r="CH106" s="41">
        <v>2148</v>
      </c>
      <c r="CI106" s="41">
        <v>2112</v>
      </c>
      <c r="CJ106" s="41" t="s">
        <v>3857</v>
      </c>
      <c r="CK106" s="138" t="s">
        <v>4</v>
      </c>
      <c r="CL106" s="41">
        <v>10.9</v>
      </c>
      <c r="CM106" s="41">
        <v>11.7</v>
      </c>
      <c r="CN106" s="41">
        <v>11</v>
      </c>
      <c r="CO106" s="41">
        <v>10.9</v>
      </c>
      <c r="CP106" s="41">
        <v>10.5</v>
      </c>
      <c r="CQ106" s="41">
        <v>10.8</v>
      </c>
      <c r="CR106" s="41">
        <v>11.1</v>
      </c>
      <c r="CS106" s="41">
        <v>11</v>
      </c>
      <c r="CT106" s="41">
        <v>11.3</v>
      </c>
      <c r="CU106" s="41">
        <v>10.8</v>
      </c>
      <c r="CV106" s="41">
        <v>1866</v>
      </c>
      <c r="CW106" s="41">
        <v>2008</v>
      </c>
      <c r="CX106" s="41">
        <v>1924</v>
      </c>
      <c r="CY106" s="41">
        <v>1906</v>
      </c>
      <c r="CZ106" s="41">
        <v>1835</v>
      </c>
      <c r="DA106" s="41">
        <v>1888</v>
      </c>
      <c r="DB106" s="41">
        <v>1941</v>
      </c>
      <c r="DC106" s="41">
        <v>1924</v>
      </c>
      <c r="DD106" s="41">
        <v>1977</v>
      </c>
      <c r="DE106" s="41">
        <v>1889</v>
      </c>
      <c r="DF106" s="191" t="s">
        <v>3858</v>
      </c>
      <c r="DG106" s="192" t="s">
        <v>4</v>
      </c>
      <c r="DH106" s="193"/>
    </row>
    <row r="107" spans="1:112" ht="27" customHeight="1">
      <c r="A107" s="195" t="s">
        <v>3386</v>
      </c>
      <c r="B107" s="41" t="s">
        <v>4</v>
      </c>
      <c r="C107" s="41" t="s">
        <v>4</v>
      </c>
      <c r="D107" s="41" t="s">
        <v>4</v>
      </c>
      <c r="E107" s="41" t="s">
        <v>4</v>
      </c>
      <c r="F107" s="41" t="s">
        <v>4</v>
      </c>
      <c r="G107" s="41" t="s">
        <v>4</v>
      </c>
      <c r="H107" s="41" t="s">
        <v>4</v>
      </c>
      <c r="I107" s="41" t="s">
        <v>4</v>
      </c>
      <c r="J107" s="41" t="s">
        <v>4</v>
      </c>
      <c r="K107" s="41" t="s">
        <v>4</v>
      </c>
      <c r="L107" s="41" t="s">
        <v>4</v>
      </c>
      <c r="M107" s="41" t="s">
        <v>4</v>
      </c>
      <c r="N107" s="41" t="s">
        <v>4</v>
      </c>
      <c r="O107" s="41" t="s">
        <v>4</v>
      </c>
      <c r="P107" s="41" t="s">
        <v>4</v>
      </c>
      <c r="Q107" s="41" t="s">
        <v>4</v>
      </c>
      <c r="R107" s="41" t="s">
        <v>4</v>
      </c>
      <c r="S107" s="41" t="s">
        <v>4</v>
      </c>
      <c r="T107" s="41" t="s">
        <v>4</v>
      </c>
      <c r="U107" s="41" t="s">
        <v>4</v>
      </c>
      <c r="V107" s="41" t="s">
        <v>4</v>
      </c>
      <c r="W107" s="138" t="s">
        <v>4</v>
      </c>
      <c r="X107" s="41">
        <v>14.7</v>
      </c>
      <c r="Y107" s="41">
        <v>15.5</v>
      </c>
      <c r="Z107" s="41">
        <v>14.9</v>
      </c>
      <c r="AA107" s="41">
        <v>14.6</v>
      </c>
      <c r="AB107" s="41">
        <v>14.2</v>
      </c>
      <c r="AC107" s="41">
        <v>14.5</v>
      </c>
      <c r="AD107" s="41">
        <v>14.8</v>
      </c>
      <c r="AE107" s="41">
        <v>14.7</v>
      </c>
      <c r="AF107" s="41">
        <v>15</v>
      </c>
      <c r="AG107" s="41">
        <v>14.8</v>
      </c>
      <c r="AH107" s="41">
        <v>2611</v>
      </c>
      <c r="AI107" s="41">
        <v>2753</v>
      </c>
      <c r="AJ107" s="41">
        <v>2646</v>
      </c>
      <c r="AK107" s="41">
        <v>2593</v>
      </c>
      <c r="AL107" s="41">
        <v>2522</v>
      </c>
      <c r="AM107" s="41">
        <v>2575</v>
      </c>
      <c r="AN107" s="41">
        <v>2628</v>
      </c>
      <c r="AO107" s="41">
        <v>2611</v>
      </c>
      <c r="AP107" s="41">
        <v>2664</v>
      </c>
      <c r="AQ107" s="41">
        <v>2628</v>
      </c>
      <c r="AR107" s="41" t="s">
        <v>3688</v>
      </c>
      <c r="AS107" s="140" t="s">
        <v>4</v>
      </c>
      <c r="AT107" s="41">
        <v>13.8</v>
      </c>
      <c r="AU107" s="41">
        <v>14.6</v>
      </c>
      <c r="AV107" s="41">
        <v>13.8</v>
      </c>
      <c r="AW107" s="41">
        <v>13.7</v>
      </c>
      <c r="AX107" s="41">
        <v>13.3</v>
      </c>
      <c r="AY107" s="41">
        <v>13.6</v>
      </c>
      <c r="AZ107" s="41">
        <v>13.9</v>
      </c>
      <c r="BA107" s="41">
        <v>13.8</v>
      </c>
      <c r="BB107" s="41">
        <v>14.1</v>
      </c>
      <c r="BC107" s="41">
        <v>13.9</v>
      </c>
      <c r="BD107" s="41">
        <v>2454</v>
      </c>
      <c r="BE107" s="41">
        <v>2596</v>
      </c>
      <c r="BF107" s="41">
        <v>2454</v>
      </c>
      <c r="BG107" s="41">
        <v>2436</v>
      </c>
      <c r="BH107" s="41">
        <v>2365</v>
      </c>
      <c r="BI107" s="41">
        <v>2418</v>
      </c>
      <c r="BJ107" s="41">
        <v>2471</v>
      </c>
      <c r="BK107" s="41">
        <v>2454</v>
      </c>
      <c r="BL107" s="41">
        <v>2507</v>
      </c>
      <c r="BM107" s="41">
        <v>2471</v>
      </c>
      <c r="BN107" s="41" t="s">
        <v>3767</v>
      </c>
      <c r="BO107" s="138" t="s">
        <v>4</v>
      </c>
      <c r="BP107" s="41">
        <v>12.3</v>
      </c>
      <c r="BQ107" s="41">
        <v>13.1</v>
      </c>
      <c r="BR107" s="41">
        <v>12.5</v>
      </c>
      <c r="BS107" s="41">
        <v>11.8</v>
      </c>
      <c r="BT107" s="41">
        <v>11.4</v>
      </c>
      <c r="BU107" s="41">
        <v>11.7</v>
      </c>
      <c r="BV107" s="41">
        <v>12</v>
      </c>
      <c r="BW107" s="41">
        <v>11.9</v>
      </c>
      <c r="BX107" s="41">
        <v>12.2</v>
      </c>
      <c r="BY107" s="41">
        <v>12</v>
      </c>
      <c r="BZ107" s="41">
        <v>2121</v>
      </c>
      <c r="CA107" s="41">
        <v>2263</v>
      </c>
      <c r="CB107" s="41">
        <v>2156</v>
      </c>
      <c r="CC107" s="41">
        <v>2077</v>
      </c>
      <c r="CD107" s="41">
        <v>2006</v>
      </c>
      <c r="CE107" s="41">
        <v>2059</v>
      </c>
      <c r="CF107" s="41">
        <v>2112</v>
      </c>
      <c r="CG107" s="41">
        <v>2095</v>
      </c>
      <c r="CH107" s="41">
        <v>2148</v>
      </c>
      <c r="CI107" s="41">
        <v>2112</v>
      </c>
      <c r="CJ107" s="41" t="s">
        <v>3857</v>
      </c>
      <c r="CK107" s="138" t="s">
        <v>4</v>
      </c>
      <c r="CL107" s="41">
        <v>10.9</v>
      </c>
      <c r="CM107" s="41">
        <v>11.7</v>
      </c>
      <c r="CN107" s="41">
        <v>11</v>
      </c>
      <c r="CO107" s="41">
        <v>10.9</v>
      </c>
      <c r="CP107" s="41">
        <v>10.5</v>
      </c>
      <c r="CQ107" s="41">
        <v>10.8</v>
      </c>
      <c r="CR107" s="41">
        <v>11.1</v>
      </c>
      <c r="CS107" s="41">
        <v>11</v>
      </c>
      <c r="CT107" s="41">
        <v>11.3</v>
      </c>
      <c r="CU107" s="41">
        <v>10.8</v>
      </c>
      <c r="CV107" s="41">
        <v>1866</v>
      </c>
      <c r="CW107" s="41">
        <v>2008</v>
      </c>
      <c r="CX107" s="41">
        <v>1924</v>
      </c>
      <c r="CY107" s="41">
        <v>1906</v>
      </c>
      <c r="CZ107" s="41">
        <v>1835</v>
      </c>
      <c r="DA107" s="41">
        <v>1888</v>
      </c>
      <c r="DB107" s="41">
        <v>1941</v>
      </c>
      <c r="DC107" s="41">
        <v>1924</v>
      </c>
      <c r="DD107" s="41">
        <v>1977</v>
      </c>
      <c r="DE107" s="41">
        <v>1889</v>
      </c>
      <c r="DF107" s="191" t="s">
        <v>3858</v>
      </c>
      <c r="DG107" s="192" t="s">
        <v>4</v>
      </c>
      <c r="DH107" s="193"/>
    </row>
    <row r="108" spans="1:112" ht="27" customHeight="1">
      <c r="A108" s="195" t="s">
        <v>3388</v>
      </c>
      <c r="B108" s="41" t="s">
        <v>4</v>
      </c>
      <c r="C108" s="41" t="s">
        <v>4</v>
      </c>
      <c r="D108" s="41" t="s">
        <v>4</v>
      </c>
      <c r="E108" s="41" t="s">
        <v>4</v>
      </c>
      <c r="F108" s="41" t="s">
        <v>4</v>
      </c>
      <c r="G108" s="41" t="s">
        <v>4</v>
      </c>
      <c r="H108" s="41" t="s">
        <v>4</v>
      </c>
      <c r="I108" s="41" t="s">
        <v>4</v>
      </c>
      <c r="J108" s="41" t="s">
        <v>4</v>
      </c>
      <c r="K108" s="41" t="s">
        <v>4</v>
      </c>
      <c r="L108" s="41" t="s">
        <v>4</v>
      </c>
      <c r="M108" s="41" t="s">
        <v>4</v>
      </c>
      <c r="N108" s="41" t="s">
        <v>4</v>
      </c>
      <c r="O108" s="41" t="s">
        <v>4</v>
      </c>
      <c r="P108" s="41" t="s">
        <v>4</v>
      </c>
      <c r="Q108" s="41" t="s">
        <v>4</v>
      </c>
      <c r="R108" s="41" t="s">
        <v>4</v>
      </c>
      <c r="S108" s="41" t="s">
        <v>4</v>
      </c>
      <c r="T108" s="41" t="s">
        <v>4</v>
      </c>
      <c r="U108" s="41" t="s">
        <v>4</v>
      </c>
      <c r="V108" s="41" t="s">
        <v>4</v>
      </c>
      <c r="W108" s="138" t="s">
        <v>4</v>
      </c>
      <c r="X108" s="41">
        <v>14.7</v>
      </c>
      <c r="Y108" s="41">
        <v>15.5</v>
      </c>
      <c r="Z108" s="41">
        <v>14.9</v>
      </c>
      <c r="AA108" s="41">
        <v>14.6</v>
      </c>
      <c r="AB108" s="41">
        <v>14.2</v>
      </c>
      <c r="AC108" s="41">
        <v>14.5</v>
      </c>
      <c r="AD108" s="41">
        <v>14.8</v>
      </c>
      <c r="AE108" s="41">
        <v>14.7</v>
      </c>
      <c r="AF108" s="41">
        <v>15</v>
      </c>
      <c r="AG108" s="41">
        <v>14.8</v>
      </c>
      <c r="AH108" s="41">
        <v>2611</v>
      </c>
      <c r="AI108" s="41">
        <v>2753</v>
      </c>
      <c r="AJ108" s="41">
        <v>2646</v>
      </c>
      <c r="AK108" s="41">
        <v>2593</v>
      </c>
      <c r="AL108" s="41">
        <v>2522</v>
      </c>
      <c r="AM108" s="41">
        <v>2575</v>
      </c>
      <c r="AN108" s="41">
        <v>2628</v>
      </c>
      <c r="AO108" s="41">
        <v>2611</v>
      </c>
      <c r="AP108" s="41">
        <v>2664</v>
      </c>
      <c r="AQ108" s="41">
        <v>2628</v>
      </c>
      <c r="AR108" s="41" t="s">
        <v>3688</v>
      </c>
      <c r="AS108" s="140" t="s">
        <v>4</v>
      </c>
      <c r="AT108" s="41">
        <v>13.8</v>
      </c>
      <c r="AU108" s="41">
        <v>14.6</v>
      </c>
      <c r="AV108" s="41">
        <v>13.8</v>
      </c>
      <c r="AW108" s="41">
        <v>13.7</v>
      </c>
      <c r="AX108" s="41">
        <v>13.3</v>
      </c>
      <c r="AY108" s="41">
        <v>13.6</v>
      </c>
      <c r="AZ108" s="41">
        <v>13.9</v>
      </c>
      <c r="BA108" s="41">
        <v>13.8</v>
      </c>
      <c r="BB108" s="41">
        <v>14.1</v>
      </c>
      <c r="BC108" s="41">
        <v>13.9</v>
      </c>
      <c r="BD108" s="41">
        <v>2454</v>
      </c>
      <c r="BE108" s="41">
        <v>2596</v>
      </c>
      <c r="BF108" s="41">
        <v>2454</v>
      </c>
      <c r="BG108" s="41">
        <v>2436</v>
      </c>
      <c r="BH108" s="41">
        <v>2365</v>
      </c>
      <c r="BI108" s="41">
        <v>2418</v>
      </c>
      <c r="BJ108" s="41">
        <v>2471</v>
      </c>
      <c r="BK108" s="41">
        <v>2454</v>
      </c>
      <c r="BL108" s="41">
        <v>2507</v>
      </c>
      <c r="BM108" s="41">
        <v>2471</v>
      </c>
      <c r="BN108" s="41" t="s">
        <v>3767</v>
      </c>
      <c r="BO108" s="138" t="s">
        <v>4</v>
      </c>
      <c r="BP108" s="41">
        <v>12.3</v>
      </c>
      <c r="BQ108" s="41">
        <v>13.1</v>
      </c>
      <c r="BR108" s="41">
        <v>12.5</v>
      </c>
      <c r="BS108" s="41">
        <v>11.8</v>
      </c>
      <c r="BT108" s="41">
        <v>11.4</v>
      </c>
      <c r="BU108" s="41">
        <v>11.7</v>
      </c>
      <c r="BV108" s="41">
        <v>12</v>
      </c>
      <c r="BW108" s="41">
        <v>11.9</v>
      </c>
      <c r="BX108" s="41">
        <v>12.2</v>
      </c>
      <c r="BY108" s="41">
        <v>12</v>
      </c>
      <c r="BZ108" s="41">
        <v>2121</v>
      </c>
      <c r="CA108" s="41">
        <v>2263</v>
      </c>
      <c r="CB108" s="41">
        <v>2156</v>
      </c>
      <c r="CC108" s="41">
        <v>2077</v>
      </c>
      <c r="CD108" s="41">
        <v>2006</v>
      </c>
      <c r="CE108" s="41">
        <v>2059</v>
      </c>
      <c r="CF108" s="41">
        <v>2112</v>
      </c>
      <c r="CG108" s="41">
        <v>2095</v>
      </c>
      <c r="CH108" s="41">
        <v>2148</v>
      </c>
      <c r="CI108" s="41">
        <v>2112</v>
      </c>
      <c r="CJ108" s="41" t="s">
        <v>3857</v>
      </c>
      <c r="CK108" s="138" t="s">
        <v>4</v>
      </c>
      <c r="CL108" s="41">
        <v>10.9</v>
      </c>
      <c r="CM108" s="41">
        <v>11.7</v>
      </c>
      <c r="CN108" s="41">
        <v>11</v>
      </c>
      <c r="CO108" s="41">
        <v>10.9</v>
      </c>
      <c r="CP108" s="41">
        <v>10.5</v>
      </c>
      <c r="CQ108" s="41">
        <v>10.8</v>
      </c>
      <c r="CR108" s="41">
        <v>11.1</v>
      </c>
      <c r="CS108" s="41">
        <v>11</v>
      </c>
      <c r="CT108" s="41">
        <v>11.3</v>
      </c>
      <c r="CU108" s="41">
        <v>10.8</v>
      </c>
      <c r="CV108" s="41">
        <v>1866</v>
      </c>
      <c r="CW108" s="41">
        <v>2008</v>
      </c>
      <c r="CX108" s="41">
        <v>1924</v>
      </c>
      <c r="CY108" s="41">
        <v>1906</v>
      </c>
      <c r="CZ108" s="41">
        <v>1835</v>
      </c>
      <c r="DA108" s="41">
        <v>1888</v>
      </c>
      <c r="DB108" s="41">
        <v>1941</v>
      </c>
      <c r="DC108" s="41">
        <v>1924</v>
      </c>
      <c r="DD108" s="41">
        <v>1977</v>
      </c>
      <c r="DE108" s="41">
        <v>1889</v>
      </c>
      <c r="DF108" s="191" t="s">
        <v>3858</v>
      </c>
      <c r="DG108" s="192" t="s">
        <v>4</v>
      </c>
      <c r="DH108" s="193"/>
    </row>
    <row r="109" spans="1:112" ht="27" customHeight="1">
      <c r="A109" s="130" t="s">
        <v>3390</v>
      </c>
      <c r="B109" s="41" t="s">
        <v>4</v>
      </c>
      <c r="C109" s="41" t="s">
        <v>4</v>
      </c>
      <c r="D109" s="41" t="s">
        <v>4</v>
      </c>
      <c r="E109" s="41" t="s">
        <v>4</v>
      </c>
      <c r="F109" s="41" t="s">
        <v>4</v>
      </c>
      <c r="G109" s="41" t="s">
        <v>4</v>
      </c>
      <c r="H109" s="41" t="s">
        <v>4</v>
      </c>
      <c r="I109" s="41" t="s">
        <v>4</v>
      </c>
      <c r="J109" s="41" t="s">
        <v>4</v>
      </c>
      <c r="K109" s="41" t="s">
        <v>4</v>
      </c>
      <c r="L109" s="41" t="s">
        <v>4</v>
      </c>
      <c r="M109" s="41" t="s">
        <v>4</v>
      </c>
      <c r="N109" s="41" t="s">
        <v>4</v>
      </c>
      <c r="O109" s="41" t="s">
        <v>4</v>
      </c>
      <c r="P109" s="41" t="s">
        <v>4</v>
      </c>
      <c r="Q109" s="41" t="s">
        <v>4</v>
      </c>
      <c r="R109" s="41" t="s">
        <v>4</v>
      </c>
      <c r="S109" s="41" t="s">
        <v>4</v>
      </c>
      <c r="T109" s="41" t="s">
        <v>4</v>
      </c>
      <c r="U109" s="41" t="s">
        <v>4</v>
      </c>
      <c r="V109" s="41" t="s">
        <v>4</v>
      </c>
      <c r="W109" s="138" t="s">
        <v>4</v>
      </c>
      <c r="X109" s="41">
        <v>13</v>
      </c>
      <c r="Y109" s="41">
        <v>13.8</v>
      </c>
      <c r="Z109" s="41">
        <v>13.2</v>
      </c>
      <c r="AA109" s="41">
        <v>12.9</v>
      </c>
      <c r="AB109" s="41">
        <v>12.5</v>
      </c>
      <c r="AC109" s="41">
        <v>12.8</v>
      </c>
      <c r="AD109" s="41">
        <v>13.1</v>
      </c>
      <c r="AE109" s="41">
        <v>13</v>
      </c>
      <c r="AF109" s="41">
        <v>13.3</v>
      </c>
      <c r="AG109" s="41">
        <v>13.1</v>
      </c>
      <c r="AH109" s="41">
        <v>2280</v>
      </c>
      <c r="AI109" s="41">
        <v>2422</v>
      </c>
      <c r="AJ109" s="41">
        <v>2315</v>
      </c>
      <c r="AK109" s="41">
        <v>2262</v>
      </c>
      <c r="AL109" s="41">
        <v>2191</v>
      </c>
      <c r="AM109" s="41">
        <v>2244</v>
      </c>
      <c r="AN109" s="41">
        <v>2297</v>
      </c>
      <c r="AO109" s="41">
        <v>2280</v>
      </c>
      <c r="AP109" s="41">
        <v>2333</v>
      </c>
      <c r="AQ109" s="41">
        <v>2297</v>
      </c>
      <c r="AR109" s="41" t="s">
        <v>3833</v>
      </c>
      <c r="AS109" s="140" t="s">
        <v>4</v>
      </c>
      <c r="AT109" s="41">
        <v>12.1</v>
      </c>
      <c r="AU109" s="41">
        <v>12.9</v>
      </c>
      <c r="AV109" s="41">
        <v>12.1</v>
      </c>
      <c r="AW109" s="41">
        <v>12</v>
      </c>
      <c r="AX109" s="41">
        <v>11.6</v>
      </c>
      <c r="AY109" s="41">
        <v>11.9</v>
      </c>
      <c r="AZ109" s="41">
        <v>12.2</v>
      </c>
      <c r="BA109" s="41">
        <v>12.1</v>
      </c>
      <c r="BB109" s="41">
        <v>12.4</v>
      </c>
      <c r="BC109" s="41">
        <v>12.2</v>
      </c>
      <c r="BD109" s="41">
        <v>2124</v>
      </c>
      <c r="BE109" s="41">
        <v>2266</v>
      </c>
      <c r="BF109" s="41">
        <v>2124</v>
      </c>
      <c r="BG109" s="41">
        <v>2106</v>
      </c>
      <c r="BH109" s="41">
        <v>2035</v>
      </c>
      <c r="BI109" s="41">
        <v>2088</v>
      </c>
      <c r="BJ109" s="41">
        <v>2141</v>
      </c>
      <c r="BK109" s="41">
        <v>2124</v>
      </c>
      <c r="BL109" s="41">
        <v>2177</v>
      </c>
      <c r="BM109" s="41">
        <v>2141</v>
      </c>
      <c r="BN109" s="41" t="s">
        <v>3834</v>
      </c>
      <c r="BO109" s="138" t="s">
        <v>4</v>
      </c>
      <c r="BP109" s="41">
        <v>10.4</v>
      </c>
      <c r="BQ109" s="41">
        <v>11.2</v>
      </c>
      <c r="BR109" s="41">
        <v>10.6</v>
      </c>
      <c r="BS109" s="41">
        <v>10.1</v>
      </c>
      <c r="BT109" s="41">
        <v>9.6999999999999993</v>
      </c>
      <c r="BU109" s="41">
        <v>10</v>
      </c>
      <c r="BV109" s="41">
        <v>10.3</v>
      </c>
      <c r="BW109" s="41">
        <v>10.199999999999999</v>
      </c>
      <c r="BX109" s="41">
        <v>10.5</v>
      </c>
      <c r="BY109" s="41">
        <v>10.3</v>
      </c>
      <c r="BZ109" s="41">
        <v>1791</v>
      </c>
      <c r="CA109" s="41">
        <v>1933</v>
      </c>
      <c r="CB109" s="41">
        <v>1826</v>
      </c>
      <c r="CC109" s="41">
        <v>1746</v>
      </c>
      <c r="CD109" s="41">
        <v>1675</v>
      </c>
      <c r="CE109" s="41">
        <v>1728</v>
      </c>
      <c r="CF109" s="41">
        <v>1781</v>
      </c>
      <c r="CG109" s="41">
        <v>1764</v>
      </c>
      <c r="CH109" s="41">
        <v>1817</v>
      </c>
      <c r="CI109" s="41">
        <v>1781</v>
      </c>
      <c r="CJ109" s="41" t="s">
        <v>3835</v>
      </c>
      <c r="CK109" s="138" t="s">
        <v>4</v>
      </c>
      <c r="CL109" s="41">
        <v>9</v>
      </c>
      <c r="CM109" s="41">
        <v>9.8000000000000007</v>
      </c>
      <c r="CN109" s="41">
        <v>9.3000000000000007</v>
      </c>
      <c r="CO109" s="41">
        <v>9.1999999999999993</v>
      </c>
      <c r="CP109" s="41">
        <v>8.8000000000000007</v>
      </c>
      <c r="CQ109" s="41">
        <v>9.1</v>
      </c>
      <c r="CR109" s="41">
        <v>9.4</v>
      </c>
      <c r="CS109" s="41">
        <v>9.3000000000000007</v>
      </c>
      <c r="CT109" s="41">
        <v>9.6</v>
      </c>
      <c r="CU109" s="41">
        <v>9.1</v>
      </c>
      <c r="CV109" s="41">
        <v>1535</v>
      </c>
      <c r="CW109" s="41">
        <v>1677</v>
      </c>
      <c r="CX109" s="41">
        <v>1594</v>
      </c>
      <c r="CY109" s="41">
        <v>1576</v>
      </c>
      <c r="CZ109" s="41">
        <v>1505</v>
      </c>
      <c r="DA109" s="41">
        <v>1558</v>
      </c>
      <c r="DB109" s="41">
        <v>1611</v>
      </c>
      <c r="DC109" s="41">
        <v>1594</v>
      </c>
      <c r="DD109" s="41">
        <v>1647</v>
      </c>
      <c r="DE109" s="41">
        <v>1559</v>
      </c>
      <c r="DF109" s="191" t="s">
        <v>3836</v>
      </c>
      <c r="DG109" s="192" t="s">
        <v>4</v>
      </c>
      <c r="DH109" s="193"/>
    </row>
    <row r="110" spans="1:112" ht="27" customHeight="1">
      <c r="A110" s="130" t="s">
        <v>3392</v>
      </c>
      <c r="B110" s="41" t="s">
        <v>4</v>
      </c>
      <c r="C110" s="41" t="s">
        <v>4</v>
      </c>
      <c r="D110" s="41" t="s">
        <v>4</v>
      </c>
      <c r="E110" s="41" t="s">
        <v>4</v>
      </c>
      <c r="F110" s="41" t="s">
        <v>4</v>
      </c>
      <c r="G110" s="41" t="s">
        <v>4</v>
      </c>
      <c r="H110" s="41" t="s">
        <v>4</v>
      </c>
      <c r="I110" s="41" t="s">
        <v>4</v>
      </c>
      <c r="J110" s="41" t="s">
        <v>4</v>
      </c>
      <c r="K110" s="41" t="s">
        <v>4</v>
      </c>
      <c r="L110" s="41" t="s">
        <v>4</v>
      </c>
      <c r="M110" s="41" t="s">
        <v>4</v>
      </c>
      <c r="N110" s="41" t="s">
        <v>4</v>
      </c>
      <c r="O110" s="41" t="s">
        <v>4</v>
      </c>
      <c r="P110" s="41" t="s">
        <v>4</v>
      </c>
      <c r="Q110" s="41" t="s">
        <v>4</v>
      </c>
      <c r="R110" s="41" t="s">
        <v>4</v>
      </c>
      <c r="S110" s="41" t="s">
        <v>4</v>
      </c>
      <c r="T110" s="41" t="s">
        <v>4</v>
      </c>
      <c r="U110" s="41" t="s">
        <v>4</v>
      </c>
      <c r="V110" s="41" t="s">
        <v>4</v>
      </c>
      <c r="W110" s="138" t="s">
        <v>4</v>
      </c>
      <c r="X110" s="41">
        <v>12.9</v>
      </c>
      <c r="Y110" s="41">
        <v>13.7</v>
      </c>
      <c r="Z110" s="41">
        <v>13.1</v>
      </c>
      <c r="AA110" s="41">
        <v>12.8</v>
      </c>
      <c r="AB110" s="41">
        <v>12.4</v>
      </c>
      <c r="AC110" s="41">
        <v>12.7</v>
      </c>
      <c r="AD110" s="41">
        <v>13</v>
      </c>
      <c r="AE110" s="41">
        <v>12.9</v>
      </c>
      <c r="AF110" s="41">
        <v>13.2</v>
      </c>
      <c r="AG110" s="41">
        <v>13</v>
      </c>
      <c r="AH110" s="41">
        <v>2351</v>
      </c>
      <c r="AI110" s="41">
        <v>2493</v>
      </c>
      <c r="AJ110" s="41">
        <v>2386</v>
      </c>
      <c r="AK110" s="41">
        <v>2315</v>
      </c>
      <c r="AL110" s="41">
        <v>2262</v>
      </c>
      <c r="AM110" s="41">
        <v>2315</v>
      </c>
      <c r="AN110" s="41">
        <v>2368</v>
      </c>
      <c r="AO110" s="41">
        <v>2351</v>
      </c>
      <c r="AP110" s="41">
        <v>2404</v>
      </c>
      <c r="AQ110" s="41">
        <v>2368</v>
      </c>
      <c r="AR110" s="41" t="s">
        <v>3741</v>
      </c>
      <c r="AS110" s="140" t="s">
        <v>4</v>
      </c>
      <c r="AT110" s="41">
        <v>12.1</v>
      </c>
      <c r="AU110" s="41">
        <v>12.9</v>
      </c>
      <c r="AV110" s="41">
        <v>12.1</v>
      </c>
      <c r="AW110" s="41">
        <v>12</v>
      </c>
      <c r="AX110" s="41">
        <v>11.6</v>
      </c>
      <c r="AY110" s="41">
        <v>11.9</v>
      </c>
      <c r="AZ110" s="41">
        <v>12.2</v>
      </c>
      <c r="BA110" s="41">
        <v>12.1</v>
      </c>
      <c r="BB110" s="41">
        <v>12.4</v>
      </c>
      <c r="BC110" s="41">
        <v>12.2</v>
      </c>
      <c r="BD110" s="41">
        <v>2210</v>
      </c>
      <c r="BE110" s="41">
        <v>2352</v>
      </c>
      <c r="BF110" s="41">
        <v>2192</v>
      </c>
      <c r="BG110" s="41">
        <v>2174</v>
      </c>
      <c r="BH110" s="41">
        <v>2121</v>
      </c>
      <c r="BI110" s="41">
        <v>2174</v>
      </c>
      <c r="BJ110" s="41">
        <v>2227</v>
      </c>
      <c r="BK110" s="41">
        <v>2210</v>
      </c>
      <c r="BL110" s="41">
        <v>2263</v>
      </c>
      <c r="BM110" s="41">
        <v>2227</v>
      </c>
      <c r="BN110" s="41" t="s">
        <v>3859</v>
      </c>
      <c r="BO110" s="138" t="s">
        <v>4</v>
      </c>
      <c r="BP110" s="41">
        <v>10.3</v>
      </c>
      <c r="BQ110" s="41">
        <v>11.1</v>
      </c>
      <c r="BR110" s="41">
        <v>10.5</v>
      </c>
      <c r="BS110" s="41">
        <v>10.199999999999999</v>
      </c>
      <c r="BT110" s="41">
        <v>9.8000000000000007</v>
      </c>
      <c r="BU110" s="41">
        <v>10.1</v>
      </c>
      <c r="BV110" s="41">
        <v>10.4</v>
      </c>
      <c r="BW110" s="41">
        <v>10.3</v>
      </c>
      <c r="BX110" s="41">
        <v>10.6</v>
      </c>
      <c r="BY110" s="41">
        <v>10.4</v>
      </c>
      <c r="BZ110" s="41">
        <v>1905</v>
      </c>
      <c r="CA110" s="41">
        <v>2047</v>
      </c>
      <c r="CB110" s="41">
        <v>1940</v>
      </c>
      <c r="CC110" s="41">
        <v>1887</v>
      </c>
      <c r="CD110" s="41">
        <v>1816</v>
      </c>
      <c r="CE110" s="41">
        <v>1869</v>
      </c>
      <c r="CF110" s="41">
        <v>1922</v>
      </c>
      <c r="CG110" s="41">
        <v>1905</v>
      </c>
      <c r="CH110" s="41">
        <v>1958</v>
      </c>
      <c r="CI110" s="41">
        <v>1922</v>
      </c>
      <c r="CJ110" s="41" t="s">
        <v>3860</v>
      </c>
      <c r="CK110" s="138" t="s">
        <v>4</v>
      </c>
      <c r="CL110" s="41">
        <v>9.3000000000000007</v>
      </c>
      <c r="CM110" s="41">
        <v>10.1</v>
      </c>
      <c r="CN110" s="41">
        <v>9.8000000000000007</v>
      </c>
      <c r="CO110" s="41">
        <v>9.6999999999999993</v>
      </c>
      <c r="CP110" s="41">
        <v>9.3000000000000007</v>
      </c>
      <c r="CQ110" s="41">
        <v>9.6</v>
      </c>
      <c r="CR110" s="41">
        <v>9.9</v>
      </c>
      <c r="CS110" s="41">
        <v>9.8000000000000007</v>
      </c>
      <c r="CT110" s="41">
        <v>10.1</v>
      </c>
      <c r="CU110" s="41">
        <v>9.9</v>
      </c>
      <c r="CV110" s="41">
        <v>1627</v>
      </c>
      <c r="CW110" s="41">
        <v>1769</v>
      </c>
      <c r="CX110" s="41">
        <v>1729.1</v>
      </c>
      <c r="CY110" s="41">
        <v>1729</v>
      </c>
      <c r="CZ110" s="41">
        <v>1676</v>
      </c>
      <c r="DA110" s="41">
        <v>1729</v>
      </c>
      <c r="DB110" s="41">
        <v>1782</v>
      </c>
      <c r="DC110" s="41">
        <v>1765</v>
      </c>
      <c r="DD110" s="41">
        <v>1818</v>
      </c>
      <c r="DE110" s="41">
        <v>1733</v>
      </c>
      <c r="DF110" s="191" t="s">
        <v>3861</v>
      </c>
      <c r="DG110" s="192" t="s">
        <v>4</v>
      </c>
      <c r="DH110" s="193"/>
    </row>
    <row r="111" spans="1:112" ht="27" customHeight="1">
      <c r="A111" s="130" t="s">
        <v>3393</v>
      </c>
      <c r="B111" s="41" t="s">
        <v>4</v>
      </c>
      <c r="C111" s="41" t="s">
        <v>4</v>
      </c>
      <c r="D111" s="41" t="s">
        <v>4</v>
      </c>
      <c r="E111" s="41" t="s">
        <v>4</v>
      </c>
      <c r="F111" s="41" t="s">
        <v>4</v>
      </c>
      <c r="G111" s="41" t="s">
        <v>4</v>
      </c>
      <c r="H111" s="41" t="s">
        <v>4</v>
      </c>
      <c r="I111" s="41" t="s">
        <v>4</v>
      </c>
      <c r="J111" s="41" t="s">
        <v>4</v>
      </c>
      <c r="K111" s="41" t="s">
        <v>4</v>
      </c>
      <c r="L111" s="41" t="s">
        <v>4</v>
      </c>
      <c r="M111" s="41" t="s">
        <v>4</v>
      </c>
      <c r="N111" s="41" t="s">
        <v>4</v>
      </c>
      <c r="O111" s="41" t="s">
        <v>4</v>
      </c>
      <c r="P111" s="41" t="s">
        <v>4</v>
      </c>
      <c r="Q111" s="41" t="s">
        <v>4</v>
      </c>
      <c r="R111" s="41" t="s">
        <v>4</v>
      </c>
      <c r="S111" s="41" t="s">
        <v>4</v>
      </c>
      <c r="T111" s="41" t="s">
        <v>4</v>
      </c>
      <c r="U111" s="41" t="s">
        <v>4</v>
      </c>
      <c r="V111" s="41" t="s">
        <v>4</v>
      </c>
      <c r="W111" s="138" t="s">
        <v>4</v>
      </c>
      <c r="X111" s="41">
        <v>16.5</v>
      </c>
      <c r="Y111" s="41">
        <v>17.3</v>
      </c>
      <c r="Z111" s="41">
        <v>16.7</v>
      </c>
      <c r="AA111" s="41">
        <v>16.399999999999999</v>
      </c>
      <c r="AB111" s="41">
        <v>16</v>
      </c>
      <c r="AC111" s="41">
        <v>16.3</v>
      </c>
      <c r="AD111" s="41">
        <v>16.600000000000001</v>
      </c>
      <c r="AE111" s="41">
        <v>16.5</v>
      </c>
      <c r="AF111" s="41">
        <v>16.8</v>
      </c>
      <c r="AG111" s="41">
        <v>16.600000000000001</v>
      </c>
      <c r="AH111" s="41">
        <v>2844</v>
      </c>
      <c r="AI111" s="41">
        <v>2986</v>
      </c>
      <c r="AJ111" s="41">
        <v>2879</v>
      </c>
      <c r="AK111" s="41">
        <v>2808</v>
      </c>
      <c r="AL111" s="41">
        <v>2755</v>
      </c>
      <c r="AM111" s="41">
        <v>2808</v>
      </c>
      <c r="AN111" s="41">
        <v>2861</v>
      </c>
      <c r="AO111" s="41">
        <v>2844</v>
      </c>
      <c r="AP111" s="41">
        <v>2897</v>
      </c>
      <c r="AQ111" s="41">
        <v>2861</v>
      </c>
      <c r="AR111" s="41" t="s">
        <v>3741</v>
      </c>
      <c r="AS111" s="140" t="s">
        <v>4</v>
      </c>
      <c r="AT111" s="41">
        <v>15.7</v>
      </c>
      <c r="AU111" s="41">
        <v>16.5</v>
      </c>
      <c r="AV111" s="41">
        <v>15.7</v>
      </c>
      <c r="AW111" s="41">
        <v>15.6</v>
      </c>
      <c r="AX111" s="41">
        <v>15.2</v>
      </c>
      <c r="AY111" s="41">
        <v>15.5</v>
      </c>
      <c r="AZ111" s="41">
        <v>15.8</v>
      </c>
      <c r="BA111" s="41">
        <v>15.7</v>
      </c>
      <c r="BB111" s="41">
        <v>16</v>
      </c>
      <c r="BC111" s="41">
        <v>15.8</v>
      </c>
      <c r="BD111" s="41">
        <v>2703</v>
      </c>
      <c r="BE111" s="41">
        <v>2845</v>
      </c>
      <c r="BF111" s="41">
        <v>2685</v>
      </c>
      <c r="BG111" s="41">
        <v>2667</v>
      </c>
      <c r="BH111" s="41">
        <v>2614</v>
      </c>
      <c r="BI111" s="41">
        <v>2667</v>
      </c>
      <c r="BJ111" s="41">
        <v>2720</v>
      </c>
      <c r="BK111" s="41">
        <v>2703</v>
      </c>
      <c r="BL111" s="41">
        <v>2756</v>
      </c>
      <c r="BM111" s="41">
        <v>2720</v>
      </c>
      <c r="BN111" s="41" t="s">
        <v>3859</v>
      </c>
      <c r="BO111" s="138" t="s">
        <v>4</v>
      </c>
      <c r="BP111" s="41">
        <v>13.9</v>
      </c>
      <c r="BQ111" s="41">
        <v>14.7</v>
      </c>
      <c r="BR111" s="41">
        <v>14.1</v>
      </c>
      <c r="BS111" s="41">
        <v>13.8</v>
      </c>
      <c r="BT111" s="41">
        <v>13.4</v>
      </c>
      <c r="BU111" s="41">
        <v>13.7</v>
      </c>
      <c r="BV111" s="41">
        <v>14</v>
      </c>
      <c r="BW111" s="41">
        <v>13.9</v>
      </c>
      <c r="BX111" s="41">
        <v>14.2</v>
      </c>
      <c r="BY111" s="41">
        <v>14</v>
      </c>
      <c r="BZ111" s="41">
        <v>2398</v>
      </c>
      <c r="CA111" s="41">
        <v>2540</v>
      </c>
      <c r="CB111" s="41">
        <v>2433</v>
      </c>
      <c r="CC111" s="41">
        <v>2380</v>
      </c>
      <c r="CD111" s="41">
        <v>2309</v>
      </c>
      <c r="CE111" s="41">
        <v>2362</v>
      </c>
      <c r="CF111" s="41">
        <v>2415</v>
      </c>
      <c r="CG111" s="41">
        <v>2398</v>
      </c>
      <c r="CH111" s="41">
        <v>2451</v>
      </c>
      <c r="CI111" s="41">
        <v>2415</v>
      </c>
      <c r="CJ111" s="41" t="s">
        <v>3860</v>
      </c>
      <c r="CK111" s="138" t="s">
        <v>4</v>
      </c>
      <c r="CL111" s="41">
        <v>12.9</v>
      </c>
      <c r="CM111" s="41">
        <v>13.7</v>
      </c>
      <c r="CN111" s="41">
        <v>13.4</v>
      </c>
      <c r="CO111" s="41">
        <v>13.3</v>
      </c>
      <c r="CP111" s="41">
        <v>12.9</v>
      </c>
      <c r="CQ111" s="41">
        <v>13.2</v>
      </c>
      <c r="CR111" s="41">
        <v>13.5</v>
      </c>
      <c r="CS111" s="41">
        <v>13.4</v>
      </c>
      <c r="CT111" s="41">
        <v>13.7</v>
      </c>
      <c r="CU111" s="41">
        <v>13.5</v>
      </c>
      <c r="CV111" s="41">
        <v>2120</v>
      </c>
      <c r="CW111" s="41">
        <v>2262</v>
      </c>
      <c r="CX111" s="41">
        <v>2222.1</v>
      </c>
      <c r="CY111" s="41">
        <v>2222</v>
      </c>
      <c r="CZ111" s="41">
        <v>2169</v>
      </c>
      <c r="DA111" s="41">
        <v>2222</v>
      </c>
      <c r="DB111" s="41">
        <v>2275</v>
      </c>
      <c r="DC111" s="41">
        <v>2258</v>
      </c>
      <c r="DD111" s="41">
        <v>2311</v>
      </c>
      <c r="DE111" s="41">
        <v>2226</v>
      </c>
      <c r="DF111" s="191" t="s">
        <v>3861</v>
      </c>
      <c r="DG111" s="192" t="s">
        <v>4</v>
      </c>
      <c r="DH111" s="193"/>
    </row>
    <row r="112" spans="1:112" ht="27" customHeight="1">
      <c r="A112" s="130" t="s">
        <v>3394</v>
      </c>
      <c r="B112" s="41" t="s">
        <v>4</v>
      </c>
      <c r="C112" s="41" t="s">
        <v>4</v>
      </c>
      <c r="D112" s="41" t="s">
        <v>4</v>
      </c>
      <c r="E112" s="41" t="s">
        <v>4</v>
      </c>
      <c r="F112" s="41" t="s">
        <v>4</v>
      </c>
      <c r="G112" s="41" t="s">
        <v>4</v>
      </c>
      <c r="H112" s="41" t="s">
        <v>4</v>
      </c>
      <c r="I112" s="41" t="s">
        <v>4</v>
      </c>
      <c r="J112" s="41" t="s">
        <v>4</v>
      </c>
      <c r="K112" s="41" t="s">
        <v>4</v>
      </c>
      <c r="L112" s="41" t="s">
        <v>4</v>
      </c>
      <c r="M112" s="41" t="s">
        <v>4</v>
      </c>
      <c r="N112" s="41" t="s">
        <v>4</v>
      </c>
      <c r="O112" s="41" t="s">
        <v>4</v>
      </c>
      <c r="P112" s="41" t="s">
        <v>4</v>
      </c>
      <c r="Q112" s="41" t="s">
        <v>4</v>
      </c>
      <c r="R112" s="41" t="s">
        <v>4</v>
      </c>
      <c r="S112" s="41" t="s">
        <v>4</v>
      </c>
      <c r="T112" s="41" t="s">
        <v>4</v>
      </c>
      <c r="U112" s="41" t="s">
        <v>4</v>
      </c>
      <c r="V112" s="41" t="s">
        <v>4</v>
      </c>
      <c r="W112" s="138" t="s">
        <v>4</v>
      </c>
      <c r="X112" s="41">
        <v>16.5</v>
      </c>
      <c r="Y112" s="41">
        <v>17.3</v>
      </c>
      <c r="Z112" s="41">
        <v>16.7</v>
      </c>
      <c r="AA112" s="41">
        <v>16.399999999999999</v>
      </c>
      <c r="AB112" s="41">
        <v>16</v>
      </c>
      <c r="AC112" s="41">
        <v>16.3</v>
      </c>
      <c r="AD112" s="41">
        <v>16.600000000000001</v>
      </c>
      <c r="AE112" s="41">
        <v>16.5</v>
      </c>
      <c r="AF112" s="41">
        <v>16.8</v>
      </c>
      <c r="AG112" s="41">
        <v>16.600000000000001</v>
      </c>
      <c r="AH112" s="41">
        <v>3009</v>
      </c>
      <c r="AI112" s="41">
        <v>3151</v>
      </c>
      <c r="AJ112" s="41">
        <v>3044</v>
      </c>
      <c r="AK112" s="41">
        <v>2973</v>
      </c>
      <c r="AL112" s="41">
        <v>2920</v>
      </c>
      <c r="AM112" s="41">
        <v>2973</v>
      </c>
      <c r="AN112" s="41">
        <v>3026</v>
      </c>
      <c r="AO112" s="41">
        <v>3009</v>
      </c>
      <c r="AP112" s="41">
        <v>3062</v>
      </c>
      <c r="AQ112" s="41">
        <v>3026</v>
      </c>
      <c r="AR112" s="41" t="s">
        <v>3741</v>
      </c>
      <c r="AS112" s="140" t="s">
        <v>4</v>
      </c>
      <c r="AT112" s="41">
        <v>15.7</v>
      </c>
      <c r="AU112" s="41">
        <v>16.5</v>
      </c>
      <c r="AV112" s="41">
        <v>15.7</v>
      </c>
      <c r="AW112" s="41">
        <v>15.6</v>
      </c>
      <c r="AX112" s="41">
        <v>15.2</v>
      </c>
      <c r="AY112" s="41">
        <v>15.5</v>
      </c>
      <c r="AZ112" s="41">
        <v>15.8</v>
      </c>
      <c r="BA112" s="41">
        <v>15.7</v>
      </c>
      <c r="BB112" s="41">
        <v>16</v>
      </c>
      <c r="BC112" s="41">
        <v>15.8</v>
      </c>
      <c r="BD112" s="41">
        <v>2868</v>
      </c>
      <c r="BE112" s="41">
        <v>3010</v>
      </c>
      <c r="BF112" s="41">
        <v>2850</v>
      </c>
      <c r="BG112" s="41">
        <v>2832</v>
      </c>
      <c r="BH112" s="41">
        <v>2779</v>
      </c>
      <c r="BI112" s="41">
        <v>2832</v>
      </c>
      <c r="BJ112" s="41">
        <v>2885</v>
      </c>
      <c r="BK112" s="41">
        <v>2868</v>
      </c>
      <c r="BL112" s="41">
        <v>2921</v>
      </c>
      <c r="BM112" s="41">
        <v>2885</v>
      </c>
      <c r="BN112" s="41" t="s">
        <v>3859</v>
      </c>
      <c r="BO112" s="138" t="s">
        <v>4</v>
      </c>
      <c r="BP112" s="41">
        <v>13.9</v>
      </c>
      <c r="BQ112" s="41">
        <v>14.7</v>
      </c>
      <c r="BR112" s="41">
        <v>14.1</v>
      </c>
      <c r="BS112" s="41">
        <v>13.8</v>
      </c>
      <c r="BT112" s="41">
        <v>13.4</v>
      </c>
      <c r="BU112" s="41">
        <v>13.7</v>
      </c>
      <c r="BV112" s="41">
        <v>14</v>
      </c>
      <c r="BW112" s="41">
        <v>13.9</v>
      </c>
      <c r="BX112" s="41">
        <v>14.2</v>
      </c>
      <c r="BY112" s="41">
        <v>14</v>
      </c>
      <c r="BZ112" s="41">
        <v>2563</v>
      </c>
      <c r="CA112" s="41">
        <v>2705</v>
      </c>
      <c r="CB112" s="41">
        <v>2598</v>
      </c>
      <c r="CC112" s="41">
        <v>2545</v>
      </c>
      <c r="CD112" s="41">
        <v>2474</v>
      </c>
      <c r="CE112" s="41">
        <v>2527</v>
      </c>
      <c r="CF112" s="41">
        <v>2580</v>
      </c>
      <c r="CG112" s="41">
        <v>2563</v>
      </c>
      <c r="CH112" s="41">
        <v>2616</v>
      </c>
      <c r="CI112" s="41">
        <v>2580</v>
      </c>
      <c r="CJ112" s="41" t="s">
        <v>3860</v>
      </c>
      <c r="CK112" s="138" t="s">
        <v>4</v>
      </c>
      <c r="CL112" s="41">
        <v>12.9</v>
      </c>
      <c r="CM112" s="41">
        <v>13.7</v>
      </c>
      <c r="CN112" s="41">
        <v>13.4</v>
      </c>
      <c r="CO112" s="41">
        <v>13.3</v>
      </c>
      <c r="CP112" s="41">
        <v>12.9</v>
      </c>
      <c r="CQ112" s="41">
        <v>13.2</v>
      </c>
      <c r="CR112" s="41">
        <v>13.5</v>
      </c>
      <c r="CS112" s="41">
        <v>13.4</v>
      </c>
      <c r="CT112" s="41">
        <v>13.7</v>
      </c>
      <c r="CU112" s="41">
        <v>13.5</v>
      </c>
      <c r="CV112" s="41">
        <v>2285</v>
      </c>
      <c r="CW112" s="41">
        <v>2427</v>
      </c>
      <c r="CX112" s="41">
        <v>2387.1</v>
      </c>
      <c r="CY112" s="41">
        <v>2387</v>
      </c>
      <c r="CZ112" s="41">
        <v>2334</v>
      </c>
      <c r="DA112" s="41">
        <v>2387</v>
      </c>
      <c r="DB112" s="41">
        <v>2440</v>
      </c>
      <c r="DC112" s="41">
        <v>2423</v>
      </c>
      <c r="DD112" s="41">
        <v>2476</v>
      </c>
      <c r="DE112" s="41">
        <v>2391</v>
      </c>
      <c r="DF112" s="191" t="s">
        <v>3861</v>
      </c>
      <c r="DG112" s="192" t="s">
        <v>4</v>
      </c>
      <c r="DH112" s="193"/>
    </row>
    <row r="113" spans="1:112" ht="27" customHeight="1">
      <c r="A113" s="130" t="s">
        <v>3395</v>
      </c>
      <c r="B113" s="41" t="s">
        <v>4</v>
      </c>
      <c r="C113" s="41" t="s">
        <v>4</v>
      </c>
      <c r="D113" s="41" t="s">
        <v>4</v>
      </c>
      <c r="E113" s="41" t="s">
        <v>4</v>
      </c>
      <c r="F113" s="41" t="s">
        <v>4</v>
      </c>
      <c r="G113" s="41" t="s">
        <v>4</v>
      </c>
      <c r="H113" s="41" t="s">
        <v>4</v>
      </c>
      <c r="I113" s="41" t="s">
        <v>4</v>
      </c>
      <c r="J113" s="41" t="s">
        <v>4</v>
      </c>
      <c r="K113" s="41" t="s">
        <v>4</v>
      </c>
      <c r="L113" s="41" t="s">
        <v>4</v>
      </c>
      <c r="M113" s="41" t="s">
        <v>4</v>
      </c>
      <c r="N113" s="41" t="s">
        <v>4</v>
      </c>
      <c r="O113" s="41" t="s">
        <v>4</v>
      </c>
      <c r="P113" s="41" t="s">
        <v>4</v>
      </c>
      <c r="Q113" s="41" t="s">
        <v>4</v>
      </c>
      <c r="R113" s="41" t="s">
        <v>4</v>
      </c>
      <c r="S113" s="41" t="s">
        <v>4</v>
      </c>
      <c r="T113" s="41" t="s">
        <v>4</v>
      </c>
      <c r="U113" s="41" t="s">
        <v>4</v>
      </c>
      <c r="V113" s="41" t="s">
        <v>4</v>
      </c>
      <c r="W113" s="138" t="s">
        <v>4</v>
      </c>
      <c r="X113" s="41">
        <v>16.5</v>
      </c>
      <c r="Y113" s="41">
        <v>17.3</v>
      </c>
      <c r="Z113" s="41">
        <v>16.7</v>
      </c>
      <c r="AA113" s="41">
        <v>16.399999999999999</v>
      </c>
      <c r="AB113" s="41">
        <v>16</v>
      </c>
      <c r="AC113" s="41">
        <v>16.3</v>
      </c>
      <c r="AD113" s="41">
        <v>16.600000000000001</v>
      </c>
      <c r="AE113" s="41">
        <v>16.5</v>
      </c>
      <c r="AF113" s="41">
        <v>16.8</v>
      </c>
      <c r="AG113" s="41">
        <v>16.600000000000001</v>
      </c>
      <c r="AH113" s="41">
        <v>3009</v>
      </c>
      <c r="AI113" s="41">
        <v>3151</v>
      </c>
      <c r="AJ113" s="41">
        <v>3044</v>
      </c>
      <c r="AK113" s="41">
        <v>2973</v>
      </c>
      <c r="AL113" s="41">
        <v>2920</v>
      </c>
      <c r="AM113" s="41">
        <v>2973</v>
      </c>
      <c r="AN113" s="41">
        <v>3026</v>
      </c>
      <c r="AO113" s="41">
        <v>3009</v>
      </c>
      <c r="AP113" s="41">
        <v>3062</v>
      </c>
      <c r="AQ113" s="41">
        <v>3026</v>
      </c>
      <c r="AR113" s="41" t="s">
        <v>3741</v>
      </c>
      <c r="AS113" s="140" t="s">
        <v>4</v>
      </c>
      <c r="AT113" s="41">
        <v>15.7</v>
      </c>
      <c r="AU113" s="41">
        <v>16.5</v>
      </c>
      <c r="AV113" s="41">
        <v>15.7</v>
      </c>
      <c r="AW113" s="41">
        <v>15.6</v>
      </c>
      <c r="AX113" s="41">
        <v>15.2</v>
      </c>
      <c r="AY113" s="41">
        <v>15.5</v>
      </c>
      <c r="AZ113" s="41">
        <v>15.8</v>
      </c>
      <c r="BA113" s="41">
        <v>15.7</v>
      </c>
      <c r="BB113" s="41">
        <v>16</v>
      </c>
      <c r="BC113" s="41">
        <v>15.8</v>
      </c>
      <c r="BD113" s="41">
        <v>2868</v>
      </c>
      <c r="BE113" s="41">
        <v>3010</v>
      </c>
      <c r="BF113" s="41">
        <v>2850</v>
      </c>
      <c r="BG113" s="41">
        <v>2832</v>
      </c>
      <c r="BH113" s="41">
        <v>2779</v>
      </c>
      <c r="BI113" s="41">
        <v>2832</v>
      </c>
      <c r="BJ113" s="41">
        <v>2885</v>
      </c>
      <c r="BK113" s="41">
        <v>2868</v>
      </c>
      <c r="BL113" s="41">
        <v>2921</v>
      </c>
      <c r="BM113" s="41">
        <v>2885</v>
      </c>
      <c r="BN113" s="41" t="s">
        <v>3859</v>
      </c>
      <c r="BO113" s="138" t="s">
        <v>4</v>
      </c>
      <c r="BP113" s="41">
        <v>13.9</v>
      </c>
      <c r="BQ113" s="41">
        <v>14.7</v>
      </c>
      <c r="BR113" s="41">
        <v>14.1</v>
      </c>
      <c r="BS113" s="41">
        <v>13.8</v>
      </c>
      <c r="BT113" s="41">
        <v>13.4</v>
      </c>
      <c r="BU113" s="41">
        <v>13.7</v>
      </c>
      <c r="BV113" s="41">
        <v>14</v>
      </c>
      <c r="BW113" s="41">
        <v>13.9</v>
      </c>
      <c r="BX113" s="41">
        <v>14.2</v>
      </c>
      <c r="BY113" s="41">
        <v>14</v>
      </c>
      <c r="BZ113" s="41">
        <v>2563</v>
      </c>
      <c r="CA113" s="41">
        <v>2705</v>
      </c>
      <c r="CB113" s="41">
        <v>2598</v>
      </c>
      <c r="CC113" s="41">
        <v>2545</v>
      </c>
      <c r="CD113" s="41">
        <v>2474</v>
      </c>
      <c r="CE113" s="41">
        <v>2527</v>
      </c>
      <c r="CF113" s="41">
        <v>2580</v>
      </c>
      <c r="CG113" s="41">
        <v>2563</v>
      </c>
      <c r="CH113" s="41">
        <v>2616</v>
      </c>
      <c r="CI113" s="41">
        <v>2580</v>
      </c>
      <c r="CJ113" s="41" t="s">
        <v>3860</v>
      </c>
      <c r="CK113" s="138" t="s">
        <v>4</v>
      </c>
      <c r="CL113" s="41">
        <v>12.9</v>
      </c>
      <c r="CM113" s="41">
        <v>13.7</v>
      </c>
      <c r="CN113" s="41">
        <v>13.4</v>
      </c>
      <c r="CO113" s="41">
        <v>13.3</v>
      </c>
      <c r="CP113" s="41">
        <v>12.9</v>
      </c>
      <c r="CQ113" s="41">
        <v>13.2</v>
      </c>
      <c r="CR113" s="41">
        <v>13.5</v>
      </c>
      <c r="CS113" s="41">
        <v>13.4</v>
      </c>
      <c r="CT113" s="41">
        <v>13.7</v>
      </c>
      <c r="CU113" s="41">
        <v>13.5</v>
      </c>
      <c r="CV113" s="41">
        <v>2285</v>
      </c>
      <c r="CW113" s="41">
        <v>2427</v>
      </c>
      <c r="CX113" s="41">
        <v>2387.1</v>
      </c>
      <c r="CY113" s="41">
        <v>2387</v>
      </c>
      <c r="CZ113" s="41">
        <v>2334</v>
      </c>
      <c r="DA113" s="41">
        <v>2387</v>
      </c>
      <c r="DB113" s="41">
        <v>2440</v>
      </c>
      <c r="DC113" s="41">
        <v>2423</v>
      </c>
      <c r="DD113" s="41">
        <v>2476</v>
      </c>
      <c r="DE113" s="41">
        <v>2391</v>
      </c>
      <c r="DF113" s="191" t="s">
        <v>3861</v>
      </c>
      <c r="DG113" s="192" t="s">
        <v>4</v>
      </c>
      <c r="DH113" s="193"/>
    </row>
    <row r="114" spans="1:112" ht="27" customHeight="1">
      <c r="A114" s="130" t="s">
        <v>3862</v>
      </c>
      <c r="B114" s="41" t="s">
        <v>4</v>
      </c>
      <c r="C114" s="41" t="s">
        <v>4</v>
      </c>
      <c r="D114" s="41" t="s">
        <v>4</v>
      </c>
      <c r="E114" s="41" t="s">
        <v>4</v>
      </c>
      <c r="F114" s="41" t="s">
        <v>4</v>
      </c>
      <c r="G114" s="41" t="s">
        <v>4</v>
      </c>
      <c r="H114" s="41" t="s">
        <v>4</v>
      </c>
      <c r="I114" s="41" t="s">
        <v>4</v>
      </c>
      <c r="J114" s="41" t="s">
        <v>4</v>
      </c>
      <c r="K114" s="41" t="s">
        <v>4</v>
      </c>
      <c r="L114" s="41" t="s">
        <v>4</v>
      </c>
      <c r="M114" s="41" t="s">
        <v>4</v>
      </c>
      <c r="N114" s="41" t="s">
        <v>4</v>
      </c>
      <c r="O114" s="41" t="s">
        <v>4</v>
      </c>
      <c r="P114" s="41" t="s">
        <v>4</v>
      </c>
      <c r="Q114" s="41" t="s">
        <v>4</v>
      </c>
      <c r="R114" s="41" t="s">
        <v>4</v>
      </c>
      <c r="S114" s="41" t="s">
        <v>4</v>
      </c>
      <c r="T114" s="41" t="s">
        <v>4</v>
      </c>
      <c r="U114" s="41" t="s">
        <v>4</v>
      </c>
      <c r="V114" s="41" t="s">
        <v>4</v>
      </c>
      <c r="W114" s="138" t="s">
        <v>4</v>
      </c>
      <c r="X114" s="41">
        <v>11.9</v>
      </c>
      <c r="Y114" s="41">
        <v>12.7</v>
      </c>
      <c r="Z114" s="41">
        <v>12.1</v>
      </c>
      <c r="AA114" s="41">
        <v>11.8</v>
      </c>
      <c r="AB114" s="41">
        <v>11.4</v>
      </c>
      <c r="AC114" s="41">
        <v>11.7</v>
      </c>
      <c r="AD114" s="41">
        <v>12</v>
      </c>
      <c r="AE114" s="41">
        <v>11.9</v>
      </c>
      <c r="AF114" s="41">
        <v>12.2</v>
      </c>
      <c r="AG114" s="41">
        <v>12</v>
      </c>
      <c r="AH114" s="41" t="s">
        <v>4</v>
      </c>
      <c r="AI114" s="41" t="s">
        <v>4</v>
      </c>
      <c r="AJ114" s="41" t="s">
        <v>4</v>
      </c>
      <c r="AK114" s="41" t="s">
        <v>4</v>
      </c>
      <c r="AL114" s="41" t="s">
        <v>4</v>
      </c>
      <c r="AM114" s="41" t="s">
        <v>4</v>
      </c>
      <c r="AN114" s="41" t="s">
        <v>4</v>
      </c>
      <c r="AO114" s="41" t="s">
        <v>4</v>
      </c>
      <c r="AP114" s="41" t="s">
        <v>4</v>
      </c>
      <c r="AQ114" s="41" t="s">
        <v>4</v>
      </c>
      <c r="AR114" s="41" t="s">
        <v>3863</v>
      </c>
      <c r="AS114" s="140" t="s">
        <v>4</v>
      </c>
      <c r="AT114" s="41">
        <v>11.1</v>
      </c>
      <c r="AU114" s="41">
        <v>11.9</v>
      </c>
      <c r="AV114" s="41">
        <v>11.1</v>
      </c>
      <c r="AW114" s="41">
        <v>11</v>
      </c>
      <c r="AX114" s="41">
        <v>10.6</v>
      </c>
      <c r="AY114" s="41">
        <v>10.9</v>
      </c>
      <c r="AZ114" s="41">
        <v>11.2</v>
      </c>
      <c r="BA114" s="41">
        <v>11.1</v>
      </c>
      <c r="BB114" s="41">
        <v>11.4</v>
      </c>
      <c r="BC114" s="41">
        <v>11.2</v>
      </c>
      <c r="BD114" s="41" t="s">
        <v>4</v>
      </c>
      <c r="BE114" s="41" t="s">
        <v>4</v>
      </c>
      <c r="BF114" s="41" t="s">
        <v>4</v>
      </c>
      <c r="BG114" s="41" t="s">
        <v>4</v>
      </c>
      <c r="BH114" s="41" t="s">
        <v>4</v>
      </c>
      <c r="BI114" s="41" t="s">
        <v>4</v>
      </c>
      <c r="BJ114" s="41" t="s">
        <v>4</v>
      </c>
      <c r="BK114" s="41" t="s">
        <v>4</v>
      </c>
      <c r="BL114" s="41" t="s">
        <v>4</v>
      </c>
      <c r="BM114" s="41" t="s">
        <v>4</v>
      </c>
      <c r="BN114" s="41" t="s">
        <v>3864</v>
      </c>
      <c r="BO114" s="138" t="s">
        <v>4</v>
      </c>
      <c r="BP114" s="41">
        <v>9.1999999999999993</v>
      </c>
      <c r="BQ114" s="41">
        <v>10</v>
      </c>
      <c r="BR114" s="41">
        <v>9.4</v>
      </c>
      <c r="BS114" s="41">
        <v>9.1</v>
      </c>
      <c r="BT114" s="41">
        <v>8.6999999999999993</v>
      </c>
      <c r="BU114" s="41">
        <v>9</v>
      </c>
      <c r="BV114" s="41">
        <v>9.3000000000000007</v>
      </c>
      <c r="BW114" s="41">
        <v>9.1999999999999993</v>
      </c>
      <c r="BX114" s="41">
        <v>9.5</v>
      </c>
      <c r="BY114" s="41">
        <v>9.3000000000000007</v>
      </c>
      <c r="BZ114" s="41" t="s">
        <v>4</v>
      </c>
      <c r="CA114" s="41" t="s">
        <v>4</v>
      </c>
      <c r="CB114" s="41" t="s">
        <v>4</v>
      </c>
      <c r="CC114" s="41" t="s">
        <v>4</v>
      </c>
      <c r="CD114" s="41" t="s">
        <v>4</v>
      </c>
      <c r="CE114" s="41" t="s">
        <v>4</v>
      </c>
      <c r="CF114" s="41" t="s">
        <v>4</v>
      </c>
      <c r="CG114" s="41" t="s">
        <v>4</v>
      </c>
      <c r="CH114" s="41" t="s">
        <v>4</v>
      </c>
      <c r="CI114" s="41" t="s">
        <v>4</v>
      </c>
      <c r="CJ114" s="41" t="s">
        <v>3865</v>
      </c>
      <c r="CK114" s="138" t="s">
        <v>4</v>
      </c>
      <c r="CL114" s="41">
        <v>8.6</v>
      </c>
      <c r="CM114" s="41">
        <v>9.4</v>
      </c>
      <c r="CN114" s="41">
        <v>8.6999999999999993</v>
      </c>
      <c r="CO114" s="41">
        <v>8.6</v>
      </c>
      <c r="CP114" s="41">
        <v>8.1999999999999993</v>
      </c>
      <c r="CQ114" s="41">
        <v>8.5</v>
      </c>
      <c r="CR114" s="41">
        <v>8.8000000000000007</v>
      </c>
      <c r="CS114" s="41">
        <v>8.6999999999999993</v>
      </c>
      <c r="CT114" s="41">
        <v>9</v>
      </c>
      <c r="CU114" s="41">
        <v>9.1999999999999993</v>
      </c>
      <c r="CV114" s="41" t="s">
        <v>4</v>
      </c>
      <c r="CW114" s="41" t="s">
        <v>4</v>
      </c>
      <c r="CX114" s="41" t="s">
        <v>4</v>
      </c>
      <c r="CY114" s="41" t="s">
        <v>4</v>
      </c>
      <c r="CZ114" s="41" t="s">
        <v>4</v>
      </c>
      <c r="DA114" s="41" t="s">
        <v>4</v>
      </c>
      <c r="DB114" s="41" t="s">
        <v>4</v>
      </c>
      <c r="DC114" s="41" t="s">
        <v>4</v>
      </c>
      <c r="DD114" s="41" t="s">
        <v>4</v>
      </c>
      <c r="DE114" s="41" t="s">
        <v>4</v>
      </c>
      <c r="DF114" s="191" t="s">
        <v>3866</v>
      </c>
      <c r="DG114" s="192" t="s">
        <v>4</v>
      </c>
      <c r="DH114" s="193"/>
    </row>
    <row r="115" spans="1:112" ht="27" customHeight="1">
      <c r="A115" s="130" t="s">
        <v>3867</v>
      </c>
      <c r="B115" s="41" t="s">
        <v>4</v>
      </c>
      <c r="C115" s="41" t="s">
        <v>4</v>
      </c>
      <c r="D115" s="41" t="s">
        <v>4</v>
      </c>
      <c r="E115" s="41" t="s">
        <v>4</v>
      </c>
      <c r="F115" s="41" t="s">
        <v>4</v>
      </c>
      <c r="G115" s="41" t="s">
        <v>4</v>
      </c>
      <c r="H115" s="41" t="s">
        <v>4</v>
      </c>
      <c r="I115" s="41" t="s">
        <v>4</v>
      </c>
      <c r="J115" s="41" t="s">
        <v>4</v>
      </c>
      <c r="K115" s="41" t="s">
        <v>4</v>
      </c>
      <c r="L115" s="41" t="s">
        <v>4</v>
      </c>
      <c r="M115" s="41" t="s">
        <v>4</v>
      </c>
      <c r="N115" s="41" t="s">
        <v>4</v>
      </c>
      <c r="O115" s="41" t="s">
        <v>4</v>
      </c>
      <c r="P115" s="41" t="s">
        <v>4</v>
      </c>
      <c r="Q115" s="41" t="s">
        <v>4</v>
      </c>
      <c r="R115" s="41" t="s">
        <v>4</v>
      </c>
      <c r="S115" s="41" t="s">
        <v>4</v>
      </c>
      <c r="T115" s="41" t="s">
        <v>4</v>
      </c>
      <c r="U115" s="41" t="s">
        <v>4</v>
      </c>
      <c r="V115" s="41" t="s">
        <v>4</v>
      </c>
      <c r="W115" s="138" t="s">
        <v>4</v>
      </c>
      <c r="X115" s="41">
        <v>11.9</v>
      </c>
      <c r="Y115" s="41">
        <v>12.7</v>
      </c>
      <c r="Z115" s="41">
        <v>12.1</v>
      </c>
      <c r="AA115" s="41">
        <v>11.8</v>
      </c>
      <c r="AB115" s="41">
        <v>11.4</v>
      </c>
      <c r="AC115" s="41">
        <v>11.7</v>
      </c>
      <c r="AD115" s="41">
        <v>12</v>
      </c>
      <c r="AE115" s="41">
        <v>11.9</v>
      </c>
      <c r="AF115" s="41">
        <v>12.2</v>
      </c>
      <c r="AG115" s="41">
        <v>12</v>
      </c>
      <c r="AH115" s="41" t="s">
        <v>4</v>
      </c>
      <c r="AI115" s="41" t="s">
        <v>4</v>
      </c>
      <c r="AJ115" s="41" t="s">
        <v>4</v>
      </c>
      <c r="AK115" s="41" t="s">
        <v>4</v>
      </c>
      <c r="AL115" s="41" t="s">
        <v>4</v>
      </c>
      <c r="AM115" s="41" t="s">
        <v>4</v>
      </c>
      <c r="AN115" s="41" t="s">
        <v>4</v>
      </c>
      <c r="AO115" s="41" t="s">
        <v>4</v>
      </c>
      <c r="AP115" s="41" t="s">
        <v>4</v>
      </c>
      <c r="AQ115" s="41" t="s">
        <v>4</v>
      </c>
      <c r="AR115" s="41" t="s">
        <v>3863</v>
      </c>
      <c r="AS115" s="140" t="s">
        <v>4</v>
      </c>
      <c r="AT115" s="41">
        <v>11.1</v>
      </c>
      <c r="AU115" s="41">
        <v>11.9</v>
      </c>
      <c r="AV115" s="41">
        <v>11.1</v>
      </c>
      <c r="AW115" s="41">
        <v>11</v>
      </c>
      <c r="AX115" s="41">
        <v>10.6</v>
      </c>
      <c r="AY115" s="41">
        <v>10.9</v>
      </c>
      <c r="AZ115" s="41">
        <v>11.2</v>
      </c>
      <c r="BA115" s="41">
        <v>11.1</v>
      </c>
      <c r="BB115" s="41">
        <v>11.4</v>
      </c>
      <c r="BC115" s="41">
        <v>11.2</v>
      </c>
      <c r="BD115" s="41" t="s">
        <v>4</v>
      </c>
      <c r="BE115" s="41" t="s">
        <v>4</v>
      </c>
      <c r="BF115" s="41" t="s">
        <v>4</v>
      </c>
      <c r="BG115" s="41" t="s">
        <v>4</v>
      </c>
      <c r="BH115" s="41" t="s">
        <v>4</v>
      </c>
      <c r="BI115" s="41" t="s">
        <v>4</v>
      </c>
      <c r="BJ115" s="41" t="s">
        <v>4</v>
      </c>
      <c r="BK115" s="41" t="s">
        <v>4</v>
      </c>
      <c r="BL115" s="41" t="s">
        <v>4</v>
      </c>
      <c r="BM115" s="41" t="s">
        <v>4</v>
      </c>
      <c r="BN115" s="41" t="s">
        <v>3864</v>
      </c>
      <c r="BO115" s="138" t="s">
        <v>4</v>
      </c>
      <c r="BP115" s="41">
        <v>9.1999999999999993</v>
      </c>
      <c r="BQ115" s="41">
        <v>10</v>
      </c>
      <c r="BR115" s="41">
        <v>9.4</v>
      </c>
      <c r="BS115" s="41">
        <v>9.1</v>
      </c>
      <c r="BT115" s="41">
        <v>8.6999999999999993</v>
      </c>
      <c r="BU115" s="41">
        <v>9</v>
      </c>
      <c r="BV115" s="41">
        <v>9.3000000000000007</v>
      </c>
      <c r="BW115" s="41">
        <v>9.1999999999999993</v>
      </c>
      <c r="BX115" s="41">
        <v>9.5</v>
      </c>
      <c r="BY115" s="41">
        <v>9.3000000000000007</v>
      </c>
      <c r="BZ115" s="41" t="s">
        <v>4</v>
      </c>
      <c r="CA115" s="41" t="s">
        <v>4</v>
      </c>
      <c r="CB115" s="41" t="s">
        <v>4</v>
      </c>
      <c r="CC115" s="41" t="s">
        <v>4</v>
      </c>
      <c r="CD115" s="41" t="s">
        <v>4</v>
      </c>
      <c r="CE115" s="41" t="s">
        <v>4</v>
      </c>
      <c r="CF115" s="41" t="s">
        <v>4</v>
      </c>
      <c r="CG115" s="41" t="s">
        <v>4</v>
      </c>
      <c r="CH115" s="41" t="s">
        <v>4</v>
      </c>
      <c r="CI115" s="41" t="s">
        <v>4</v>
      </c>
      <c r="CJ115" s="41" t="s">
        <v>3865</v>
      </c>
      <c r="CK115" s="138" t="s">
        <v>4</v>
      </c>
      <c r="CL115" s="41">
        <v>8.6</v>
      </c>
      <c r="CM115" s="41">
        <v>9.4</v>
      </c>
      <c r="CN115" s="41">
        <v>8.6999999999999993</v>
      </c>
      <c r="CO115" s="41">
        <v>8.6</v>
      </c>
      <c r="CP115" s="41">
        <v>8.1999999999999993</v>
      </c>
      <c r="CQ115" s="41">
        <v>8.5</v>
      </c>
      <c r="CR115" s="41">
        <v>8.8000000000000007</v>
      </c>
      <c r="CS115" s="41">
        <v>8.6999999999999993</v>
      </c>
      <c r="CT115" s="41">
        <v>9</v>
      </c>
      <c r="CU115" s="41">
        <v>9.1999999999999993</v>
      </c>
      <c r="CV115" s="41" t="s">
        <v>4</v>
      </c>
      <c r="CW115" s="41" t="s">
        <v>4</v>
      </c>
      <c r="CX115" s="41" t="s">
        <v>4</v>
      </c>
      <c r="CY115" s="41" t="s">
        <v>4</v>
      </c>
      <c r="CZ115" s="41" t="s">
        <v>4</v>
      </c>
      <c r="DA115" s="41" t="s">
        <v>4</v>
      </c>
      <c r="DB115" s="41" t="s">
        <v>4</v>
      </c>
      <c r="DC115" s="41" t="s">
        <v>4</v>
      </c>
      <c r="DD115" s="41" t="s">
        <v>4</v>
      </c>
      <c r="DE115" s="41" t="s">
        <v>4</v>
      </c>
      <c r="DF115" s="191" t="s">
        <v>3866</v>
      </c>
      <c r="DG115" s="192" t="s">
        <v>4</v>
      </c>
      <c r="DH115" s="193"/>
    </row>
    <row r="116" spans="1:112" ht="27" customHeight="1">
      <c r="A116" s="130" t="s">
        <v>3868</v>
      </c>
      <c r="B116" s="41" t="s">
        <v>4</v>
      </c>
      <c r="C116" s="41" t="s">
        <v>4</v>
      </c>
      <c r="D116" s="41" t="s">
        <v>4</v>
      </c>
      <c r="E116" s="41" t="s">
        <v>4</v>
      </c>
      <c r="F116" s="41" t="s">
        <v>4</v>
      </c>
      <c r="G116" s="41" t="s">
        <v>4</v>
      </c>
      <c r="H116" s="41" t="s">
        <v>4</v>
      </c>
      <c r="I116" s="41" t="s">
        <v>4</v>
      </c>
      <c r="J116" s="41" t="s">
        <v>4</v>
      </c>
      <c r="K116" s="41" t="s">
        <v>4</v>
      </c>
      <c r="L116" s="41" t="s">
        <v>4</v>
      </c>
      <c r="M116" s="41" t="s">
        <v>4</v>
      </c>
      <c r="N116" s="41" t="s">
        <v>4</v>
      </c>
      <c r="O116" s="41" t="s">
        <v>4</v>
      </c>
      <c r="P116" s="41" t="s">
        <v>4</v>
      </c>
      <c r="Q116" s="41" t="s">
        <v>4</v>
      </c>
      <c r="R116" s="41" t="s">
        <v>4</v>
      </c>
      <c r="S116" s="41" t="s">
        <v>4</v>
      </c>
      <c r="T116" s="41" t="s">
        <v>4</v>
      </c>
      <c r="U116" s="41" t="s">
        <v>4</v>
      </c>
      <c r="V116" s="41" t="s">
        <v>4</v>
      </c>
      <c r="W116" s="138" t="s">
        <v>4</v>
      </c>
      <c r="X116" s="41">
        <v>11.6</v>
      </c>
      <c r="Y116" s="41">
        <v>12.4</v>
      </c>
      <c r="Z116" s="41">
        <v>11.8</v>
      </c>
      <c r="AA116" s="41">
        <v>11.5</v>
      </c>
      <c r="AB116" s="41">
        <v>11.1</v>
      </c>
      <c r="AC116" s="41">
        <v>11.4</v>
      </c>
      <c r="AD116" s="41">
        <v>11.7</v>
      </c>
      <c r="AE116" s="41">
        <v>11.6</v>
      </c>
      <c r="AF116" s="41">
        <v>11.9</v>
      </c>
      <c r="AG116" s="41">
        <v>11.7</v>
      </c>
      <c r="AH116" s="41" t="s">
        <v>4</v>
      </c>
      <c r="AI116" s="41" t="s">
        <v>4</v>
      </c>
      <c r="AJ116" s="41" t="s">
        <v>4</v>
      </c>
      <c r="AK116" s="41" t="s">
        <v>4</v>
      </c>
      <c r="AL116" s="41" t="s">
        <v>4</v>
      </c>
      <c r="AM116" s="41" t="s">
        <v>4</v>
      </c>
      <c r="AN116" s="41" t="s">
        <v>4</v>
      </c>
      <c r="AO116" s="41" t="s">
        <v>4</v>
      </c>
      <c r="AP116" s="41" t="s">
        <v>4</v>
      </c>
      <c r="AQ116" s="41" t="s">
        <v>4</v>
      </c>
      <c r="AR116" s="41" t="s">
        <v>3863</v>
      </c>
      <c r="AS116" s="140" t="s">
        <v>4</v>
      </c>
      <c r="AT116" s="41">
        <v>10.8</v>
      </c>
      <c r="AU116" s="41">
        <v>11.6</v>
      </c>
      <c r="AV116" s="41">
        <v>10.8</v>
      </c>
      <c r="AW116" s="41">
        <v>10.7</v>
      </c>
      <c r="AX116" s="41">
        <v>10.3</v>
      </c>
      <c r="AY116" s="41">
        <v>10.6</v>
      </c>
      <c r="AZ116" s="41">
        <v>10.9</v>
      </c>
      <c r="BA116" s="41">
        <v>10.8</v>
      </c>
      <c r="BB116" s="41">
        <v>11.1</v>
      </c>
      <c r="BC116" s="41">
        <v>10.9</v>
      </c>
      <c r="BD116" s="41" t="s">
        <v>4</v>
      </c>
      <c r="BE116" s="41" t="s">
        <v>4</v>
      </c>
      <c r="BF116" s="41" t="s">
        <v>4</v>
      </c>
      <c r="BG116" s="41" t="s">
        <v>4</v>
      </c>
      <c r="BH116" s="41" t="s">
        <v>4</v>
      </c>
      <c r="BI116" s="41" t="s">
        <v>4</v>
      </c>
      <c r="BJ116" s="41" t="s">
        <v>4</v>
      </c>
      <c r="BK116" s="41" t="s">
        <v>4</v>
      </c>
      <c r="BL116" s="41" t="s">
        <v>4</v>
      </c>
      <c r="BM116" s="41" t="s">
        <v>4</v>
      </c>
      <c r="BN116" s="41" t="s">
        <v>3864</v>
      </c>
      <c r="BO116" s="138" t="s">
        <v>4</v>
      </c>
      <c r="BP116" s="41">
        <v>9</v>
      </c>
      <c r="BQ116" s="41">
        <v>9.8000000000000007</v>
      </c>
      <c r="BR116" s="41">
        <v>9.1999999999999993</v>
      </c>
      <c r="BS116" s="41">
        <v>8.9</v>
      </c>
      <c r="BT116" s="41">
        <v>8.5</v>
      </c>
      <c r="BU116" s="41">
        <v>8.8000000000000007</v>
      </c>
      <c r="BV116" s="41">
        <v>9.1</v>
      </c>
      <c r="BW116" s="41">
        <v>9</v>
      </c>
      <c r="BX116" s="41">
        <v>9.3000000000000007</v>
      </c>
      <c r="BY116" s="41">
        <v>9.1</v>
      </c>
      <c r="BZ116" s="41" t="s">
        <v>4</v>
      </c>
      <c r="CA116" s="41" t="s">
        <v>4</v>
      </c>
      <c r="CB116" s="41" t="s">
        <v>4</v>
      </c>
      <c r="CC116" s="41" t="s">
        <v>4</v>
      </c>
      <c r="CD116" s="41" t="s">
        <v>4</v>
      </c>
      <c r="CE116" s="41" t="s">
        <v>4</v>
      </c>
      <c r="CF116" s="41" t="s">
        <v>4</v>
      </c>
      <c r="CG116" s="41" t="s">
        <v>4</v>
      </c>
      <c r="CH116" s="41" t="s">
        <v>4</v>
      </c>
      <c r="CI116" s="41" t="s">
        <v>4</v>
      </c>
      <c r="CJ116" s="41" t="s">
        <v>3865</v>
      </c>
      <c r="CK116" s="138" t="s">
        <v>4</v>
      </c>
      <c r="CL116" s="41">
        <v>8.3000000000000007</v>
      </c>
      <c r="CM116" s="41">
        <v>9.1</v>
      </c>
      <c r="CN116" s="41">
        <v>8.4</v>
      </c>
      <c r="CO116" s="41">
        <v>8.3000000000000007</v>
      </c>
      <c r="CP116" s="41">
        <v>7.9</v>
      </c>
      <c r="CQ116" s="41">
        <v>8.1999999999999993</v>
      </c>
      <c r="CR116" s="41">
        <v>8.5</v>
      </c>
      <c r="CS116" s="41">
        <v>8.4</v>
      </c>
      <c r="CT116" s="41">
        <v>8.6999999999999993</v>
      </c>
      <c r="CU116" s="41">
        <v>8.9</v>
      </c>
      <c r="CV116" s="41" t="s">
        <v>4</v>
      </c>
      <c r="CW116" s="41" t="s">
        <v>4</v>
      </c>
      <c r="CX116" s="41" t="s">
        <v>4</v>
      </c>
      <c r="CY116" s="41" t="s">
        <v>4</v>
      </c>
      <c r="CZ116" s="41" t="s">
        <v>4</v>
      </c>
      <c r="DA116" s="41" t="s">
        <v>4</v>
      </c>
      <c r="DB116" s="41" t="s">
        <v>4</v>
      </c>
      <c r="DC116" s="41" t="s">
        <v>4</v>
      </c>
      <c r="DD116" s="41" t="s">
        <v>4</v>
      </c>
      <c r="DE116" s="41" t="s">
        <v>4</v>
      </c>
      <c r="DF116" s="191" t="s">
        <v>3866</v>
      </c>
      <c r="DG116" s="192" t="s">
        <v>4</v>
      </c>
      <c r="DH116" s="193"/>
    </row>
    <row r="117" spans="1:112" ht="54" customHeight="1">
      <c r="A117" s="129" t="s">
        <v>3651</v>
      </c>
      <c r="B117" s="813" t="s">
        <v>3869</v>
      </c>
      <c r="C117" s="814"/>
      <c r="D117" s="814"/>
      <c r="E117" s="814"/>
      <c r="F117" s="814"/>
      <c r="G117" s="814"/>
      <c r="H117" s="814"/>
      <c r="I117" s="814"/>
      <c r="J117" s="814"/>
      <c r="K117" s="814"/>
      <c r="L117" s="814"/>
      <c r="M117" s="814"/>
      <c r="N117" s="814"/>
      <c r="O117" s="814"/>
      <c r="P117" s="814"/>
      <c r="Q117" s="814"/>
      <c r="R117" s="814"/>
      <c r="S117" s="814"/>
      <c r="T117" s="814"/>
      <c r="U117" s="814"/>
      <c r="V117" s="814"/>
      <c r="W117" s="814"/>
      <c r="X117" s="814"/>
      <c r="Y117" s="814"/>
      <c r="Z117" s="814"/>
      <c r="AA117" s="814"/>
      <c r="AB117" s="814"/>
      <c r="AC117" s="814"/>
      <c r="AD117" s="814"/>
      <c r="AE117" s="814"/>
      <c r="AF117" s="814"/>
      <c r="AG117" s="814"/>
      <c r="AH117" s="814"/>
      <c r="AI117" s="814"/>
      <c r="AJ117" s="814"/>
      <c r="AK117" s="814"/>
      <c r="AL117" s="814"/>
      <c r="AM117" s="814"/>
      <c r="AN117" s="814"/>
      <c r="AO117" s="814"/>
      <c r="AP117" s="814"/>
      <c r="AQ117" s="814"/>
      <c r="AR117" s="814"/>
      <c r="AS117" s="814"/>
      <c r="AT117" s="814"/>
      <c r="AU117" s="814"/>
      <c r="AV117" s="814"/>
      <c r="AW117" s="814"/>
      <c r="AX117" s="814"/>
      <c r="AY117" s="814"/>
      <c r="AZ117" s="814"/>
      <c r="BA117" s="814"/>
      <c r="BB117" s="814"/>
      <c r="BC117" s="814"/>
      <c r="BD117" s="814"/>
      <c r="BE117" s="814"/>
      <c r="BF117" s="814"/>
      <c r="BG117" s="814"/>
      <c r="BH117" s="814"/>
      <c r="BI117" s="814"/>
      <c r="BJ117" s="814"/>
      <c r="BK117" s="814"/>
      <c r="BL117" s="814"/>
      <c r="BM117" s="814"/>
      <c r="BN117" s="814"/>
      <c r="BO117" s="814"/>
      <c r="BP117" s="814"/>
      <c r="BQ117" s="814"/>
      <c r="BR117" s="814"/>
      <c r="BS117" s="814"/>
      <c r="BT117" s="814"/>
      <c r="BU117" s="814"/>
      <c r="BV117" s="814"/>
      <c r="BW117" s="814"/>
      <c r="BX117" s="814"/>
      <c r="BY117" s="814"/>
      <c r="BZ117" s="814"/>
      <c r="CA117" s="814"/>
      <c r="CB117" s="814"/>
      <c r="CC117" s="814"/>
      <c r="CD117" s="814"/>
      <c r="CE117" s="814"/>
      <c r="CF117" s="814"/>
      <c r="CG117" s="814"/>
      <c r="CH117" s="814"/>
      <c r="CI117" s="814"/>
      <c r="CJ117" s="814"/>
      <c r="CK117" s="814"/>
      <c r="CL117" s="814"/>
      <c r="CM117" s="814"/>
      <c r="CN117" s="814"/>
      <c r="CO117" s="814"/>
      <c r="CP117" s="814"/>
      <c r="CQ117" s="814"/>
      <c r="CR117" s="814"/>
      <c r="CS117" s="814"/>
      <c r="CT117" s="814"/>
      <c r="CU117" s="814"/>
      <c r="CV117" s="814"/>
      <c r="CW117" s="814"/>
      <c r="CX117" s="814"/>
      <c r="CY117" s="814"/>
      <c r="CZ117" s="814"/>
      <c r="DA117" s="814"/>
      <c r="DB117" s="814"/>
      <c r="DC117" s="814"/>
      <c r="DD117" s="814"/>
      <c r="DE117" s="814"/>
      <c r="DF117" s="814"/>
      <c r="DG117" s="815"/>
      <c r="DH117" s="193"/>
    </row>
    <row r="118" spans="1:112" ht="37.049999999999997" customHeight="1">
      <c r="A118" s="125" t="s">
        <v>3810</v>
      </c>
      <c r="B118" s="816" t="s">
        <v>3811</v>
      </c>
      <c r="C118" s="817"/>
      <c r="D118" s="817"/>
      <c r="E118" s="817"/>
      <c r="F118" s="817"/>
      <c r="G118" s="817"/>
      <c r="H118" s="817"/>
      <c r="I118" s="817"/>
      <c r="J118" s="817"/>
      <c r="K118" s="817"/>
      <c r="L118" s="817"/>
      <c r="M118" s="817"/>
      <c r="N118" s="817"/>
      <c r="O118" s="817"/>
      <c r="P118" s="817"/>
      <c r="Q118" s="817"/>
      <c r="R118" s="817"/>
      <c r="S118" s="817"/>
      <c r="T118" s="817"/>
      <c r="U118" s="817"/>
      <c r="V118" s="817"/>
      <c r="W118" s="817"/>
      <c r="X118" s="817"/>
      <c r="Y118" s="817"/>
      <c r="Z118" s="817"/>
      <c r="AA118" s="817"/>
      <c r="AB118" s="817"/>
      <c r="AC118" s="817"/>
      <c r="AD118" s="817"/>
      <c r="AE118" s="817"/>
      <c r="AF118" s="817"/>
      <c r="AG118" s="817"/>
      <c r="AH118" s="817"/>
      <c r="AI118" s="817"/>
      <c r="AJ118" s="817"/>
      <c r="AK118" s="817"/>
      <c r="AL118" s="817"/>
      <c r="AM118" s="817"/>
      <c r="AN118" s="817"/>
      <c r="AO118" s="817"/>
      <c r="AP118" s="817"/>
      <c r="AQ118" s="817"/>
      <c r="AR118" s="817"/>
      <c r="AS118" s="817"/>
      <c r="AT118" s="817"/>
      <c r="AU118" s="817"/>
      <c r="AV118" s="817"/>
      <c r="AW118" s="817"/>
      <c r="AX118" s="817"/>
      <c r="AY118" s="817"/>
      <c r="AZ118" s="817"/>
      <c r="BA118" s="817"/>
      <c r="BB118" s="817"/>
      <c r="BC118" s="817"/>
      <c r="BD118" s="817"/>
      <c r="BE118" s="817"/>
      <c r="BF118" s="817"/>
      <c r="BG118" s="817"/>
      <c r="BH118" s="817"/>
      <c r="BI118" s="817"/>
      <c r="BJ118" s="817"/>
      <c r="BK118" s="817"/>
      <c r="BL118" s="817"/>
      <c r="BM118" s="817"/>
      <c r="BN118" s="817"/>
      <c r="BO118" s="817"/>
      <c r="BP118" s="817"/>
      <c r="BQ118" s="817"/>
      <c r="BR118" s="817"/>
      <c r="BS118" s="817"/>
      <c r="BT118" s="817"/>
      <c r="BU118" s="817"/>
      <c r="BV118" s="817"/>
      <c r="BW118" s="817"/>
      <c r="BX118" s="817"/>
      <c r="BY118" s="817"/>
      <c r="BZ118" s="817"/>
      <c r="CA118" s="817"/>
      <c r="CB118" s="817"/>
      <c r="CC118" s="817"/>
      <c r="CD118" s="817"/>
      <c r="CE118" s="817"/>
      <c r="CF118" s="817"/>
      <c r="CG118" s="817"/>
      <c r="CH118" s="817"/>
      <c r="CI118" s="817"/>
      <c r="CJ118" s="817"/>
      <c r="CK118" s="817"/>
      <c r="CL118" s="817"/>
      <c r="CM118" s="817"/>
      <c r="CN118" s="817"/>
      <c r="CO118" s="817"/>
      <c r="CP118" s="817"/>
      <c r="CQ118" s="817"/>
      <c r="CR118" s="817"/>
      <c r="CS118" s="817"/>
      <c r="CT118" s="817"/>
      <c r="CU118" s="817"/>
      <c r="CV118" s="817"/>
      <c r="CW118" s="817"/>
      <c r="CX118" s="817"/>
      <c r="CY118" s="817"/>
      <c r="CZ118" s="817"/>
      <c r="DA118" s="817"/>
      <c r="DB118" s="817"/>
      <c r="DC118" s="817"/>
      <c r="DD118" s="817"/>
      <c r="DE118" s="817"/>
      <c r="DF118" s="817"/>
      <c r="DG118" s="818"/>
      <c r="DH118" s="193"/>
    </row>
    <row r="119" spans="1:112" ht="98" customHeight="1">
      <c r="A119" s="819" t="s">
        <v>3682</v>
      </c>
      <c r="B119" s="670" t="s">
        <v>3705</v>
      </c>
      <c r="C119" s="671"/>
      <c r="D119" s="671"/>
      <c r="E119" s="671"/>
      <c r="F119" s="671"/>
      <c r="G119" s="671"/>
      <c r="H119" s="671"/>
      <c r="I119" s="671"/>
      <c r="J119" s="671"/>
      <c r="K119" s="671"/>
      <c r="L119" s="671"/>
      <c r="M119" s="671"/>
      <c r="N119" s="671"/>
      <c r="O119" s="671"/>
      <c r="P119" s="671"/>
      <c r="Q119" s="671"/>
      <c r="R119" s="671"/>
      <c r="S119" s="671"/>
      <c r="T119" s="671"/>
      <c r="U119" s="671"/>
      <c r="V119" s="671"/>
      <c r="W119" s="671"/>
      <c r="X119" s="671"/>
      <c r="Y119" s="671"/>
      <c r="Z119" s="671"/>
      <c r="AA119" s="671"/>
      <c r="AB119" s="671"/>
      <c r="AC119" s="671"/>
      <c r="AD119" s="671"/>
      <c r="AE119" s="671"/>
      <c r="AF119" s="671"/>
      <c r="AG119" s="671"/>
      <c r="AH119" s="671"/>
      <c r="AI119" s="671"/>
      <c r="AJ119" s="671"/>
      <c r="AK119" s="671"/>
      <c r="AL119" s="671"/>
      <c r="AM119" s="671"/>
      <c r="AN119" s="671"/>
      <c r="AO119" s="671"/>
      <c r="AP119" s="671"/>
      <c r="AQ119" s="671"/>
      <c r="AR119" s="671"/>
      <c r="AS119" s="671"/>
      <c r="AT119" s="671"/>
      <c r="AU119" s="671"/>
      <c r="AV119" s="671"/>
      <c r="AW119" s="671"/>
      <c r="AX119" s="671"/>
      <c r="AY119" s="671"/>
      <c r="AZ119" s="671"/>
      <c r="BA119" s="671"/>
      <c r="BB119" s="671"/>
      <c r="BC119" s="671"/>
      <c r="BD119" s="671"/>
      <c r="BE119" s="671"/>
      <c r="BF119" s="671"/>
      <c r="BG119" s="671"/>
      <c r="BH119" s="671"/>
      <c r="BI119" s="671"/>
      <c r="BJ119" s="671"/>
      <c r="BK119" s="671"/>
      <c r="BL119" s="671"/>
      <c r="BM119" s="671"/>
      <c r="BN119" s="671"/>
      <c r="BO119" s="671"/>
      <c r="BP119" s="671"/>
      <c r="BQ119" s="671"/>
      <c r="BR119" s="671"/>
      <c r="BS119" s="671"/>
      <c r="BT119" s="671"/>
      <c r="BU119" s="671"/>
      <c r="BV119" s="671"/>
      <c r="BW119" s="671"/>
      <c r="BX119" s="671"/>
      <c r="BY119" s="671"/>
      <c r="BZ119" s="671"/>
      <c r="CA119" s="671"/>
      <c r="CB119" s="671"/>
      <c r="CC119" s="671"/>
      <c r="CD119" s="671"/>
      <c r="CE119" s="671"/>
      <c r="CF119" s="671"/>
      <c r="CG119" s="671"/>
      <c r="CH119" s="671"/>
      <c r="CI119" s="671"/>
      <c r="CJ119" s="671"/>
      <c r="CK119" s="671"/>
      <c r="CL119" s="671"/>
      <c r="CM119" s="671"/>
      <c r="CN119" s="671"/>
      <c r="CO119" s="671"/>
      <c r="CP119" s="671"/>
      <c r="CQ119" s="671"/>
      <c r="CR119" s="671"/>
      <c r="CS119" s="671"/>
      <c r="CT119" s="671"/>
      <c r="CU119" s="671"/>
      <c r="CV119" s="671"/>
      <c r="CW119" s="671"/>
      <c r="CX119" s="671"/>
      <c r="CY119" s="671"/>
      <c r="CZ119" s="671"/>
      <c r="DA119" s="671"/>
      <c r="DB119" s="671"/>
      <c r="DC119" s="671"/>
      <c r="DD119" s="671"/>
      <c r="DE119" s="671"/>
      <c r="DF119" s="671"/>
      <c r="DG119" s="672"/>
      <c r="DH119" s="193"/>
    </row>
    <row r="120" spans="1:112" ht="68" customHeight="1">
      <c r="A120" s="820"/>
      <c r="B120" s="667" t="s">
        <v>3734</v>
      </c>
      <c r="C120" s="668"/>
      <c r="D120" s="668"/>
      <c r="E120" s="668"/>
      <c r="F120" s="668"/>
      <c r="G120" s="668"/>
      <c r="H120" s="668"/>
      <c r="I120" s="668"/>
      <c r="J120" s="668"/>
      <c r="K120" s="668"/>
      <c r="L120" s="668"/>
      <c r="M120" s="668"/>
      <c r="N120" s="668"/>
      <c r="O120" s="668"/>
      <c r="P120" s="668"/>
      <c r="Q120" s="668"/>
      <c r="R120" s="668"/>
      <c r="S120" s="668"/>
      <c r="T120" s="668"/>
      <c r="U120" s="668"/>
      <c r="V120" s="668"/>
      <c r="W120" s="668"/>
      <c r="X120" s="668"/>
      <c r="Y120" s="668"/>
      <c r="Z120" s="668"/>
      <c r="AA120" s="668"/>
      <c r="AB120" s="668"/>
      <c r="AC120" s="668"/>
      <c r="AD120" s="668"/>
      <c r="AE120" s="668"/>
      <c r="AF120" s="668"/>
      <c r="AG120" s="668"/>
      <c r="AH120" s="668"/>
      <c r="AI120" s="668"/>
      <c r="AJ120" s="668"/>
      <c r="AK120" s="668"/>
      <c r="AL120" s="668"/>
      <c r="AM120" s="668"/>
      <c r="AN120" s="668"/>
      <c r="AO120" s="668"/>
      <c r="AP120" s="668"/>
      <c r="AQ120" s="668"/>
      <c r="AR120" s="668"/>
      <c r="AS120" s="668"/>
      <c r="AT120" s="668"/>
      <c r="AU120" s="668"/>
      <c r="AV120" s="668"/>
      <c r="AW120" s="668"/>
      <c r="AX120" s="668"/>
      <c r="AY120" s="668"/>
      <c r="AZ120" s="668"/>
      <c r="BA120" s="668"/>
      <c r="BB120" s="668"/>
      <c r="BC120" s="668"/>
      <c r="BD120" s="668"/>
      <c r="BE120" s="668"/>
      <c r="BF120" s="668"/>
      <c r="BG120" s="668"/>
      <c r="BH120" s="668"/>
      <c r="BI120" s="668"/>
      <c r="BJ120" s="668"/>
      <c r="BK120" s="668"/>
      <c r="BL120" s="668"/>
      <c r="BM120" s="668"/>
      <c r="BN120" s="668"/>
      <c r="BO120" s="668"/>
      <c r="BP120" s="668"/>
      <c r="BQ120" s="668"/>
      <c r="BR120" s="668"/>
      <c r="BS120" s="668"/>
      <c r="BT120" s="668"/>
      <c r="BU120" s="668"/>
      <c r="BV120" s="668"/>
      <c r="BW120" s="668"/>
      <c r="BX120" s="668"/>
      <c r="BY120" s="668"/>
      <c r="BZ120" s="668"/>
      <c r="CA120" s="668"/>
      <c r="CB120" s="668"/>
      <c r="CC120" s="668"/>
      <c r="CD120" s="668"/>
      <c r="CE120" s="668"/>
      <c r="CF120" s="668"/>
      <c r="CG120" s="668"/>
      <c r="CH120" s="668"/>
      <c r="CI120" s="668"/>
      <c r="CJ120" s="668"/>
      <c r="CK120" s="668"/>
      <c r="CL120" s="668"/>
      <c r="CM120" s="668"/>
      <c r="CN120" s="668"/>
      <c r="CO120" s="668"/>
      <c r="CP120" s="668"/>
      <c r="CQ120" s="668"/>
      <c r="CR120" s="668"/>
      <c r="CS120" s="668"/>
      <c r="CT120" s="668"/>
      <c r="CU120" s="668"/>
      <c r="CV120" s="668"/>
      <c r="CW120" s="668"/>
      <c r="CX120" s="668"/>
      <c r="CY120" s="668"/>
      <c r="CZ120" s="668"/>
      <c r="DA120" s="668"/>
      <c r="DB120" s="668"/>
      <c r="DC120" s="668"/>
      <c r="DD120" s="668"/>
      <c r="DE120" s="668"/>
      <c r="DF120" s="668"/>
      <c r="DG120" s="669"/>
      <c r="DH120" s="193"/>
    </row>
    <row r="121" spans="1:112" ht="60" customHeight="1">
      <c r="A121" s="820"/>
      <c r="B121" s="667" t="s">
        <v>3870</v>
      </c>
      <c r="C121" s="668"/>
      <c r="D121" s="668"/>
      <c r="E121" s="668"/>
      <c r="F121" s="668"/>
      <c r="G121" s="668"/>
      <c r="H121" s="668"/>
      <c r="I121" s="668"/>
      <c r="J121" s="668"/>
      <c r="K121" s="668"/>
      <c r="L121" s="668"/>
      <c r="M121" s="668"/>
      <c r="N121" s="668"/>
      <c r="O121" s="668"/>
      <c r="P121" s="668"/>
      <c r="Q121" s="668"/>
      <c r="R121" s="668"/>
      <c r="S121" s="668"/>
      <c r="T121" s="668"/>
      <c r="U121" s="668"/>
      <c r="V121" s="668"/>
      <c r="W121" s="668"/>
      <c r="X121" s="668"/>
      <c r="Y121" s="668"/>
      <c r="Z121" s="668"/>
      <c r="AA121" s="668"/>
      <c r="AB121" s="668"/>
      <c r="AC121" s="668"/>
      <c r="AD121" s="668"/>
      <c r="AE121" s="668"/>
      <c r="AF121" s="668"/>
      <c r="AG121" s="668"/>
      <c r="AH121" s="668"/>
      <c r="AI121" s="668"/>
      <c r="AJ121" s="668"/>
      <c r="AK121" s="668"/>
      <c r="AL121" s="668"/>
      <c r="AM121" s="668"/>
      <c r="AN121" s="668"/>
      <c r="AO121" s="668"/>
      <c r="AP121" s="668"/>
      <c r="AQ121" s="668"/>
      <c r="AR121" s="668"/>
      <c r="AS121" s="668"/>
      <c r="AT121" s="668"/>
      <c r="AU121" s="668"/>
      <c r="AV121" s="668"/>
      <c r="AW121" s="668"/>
      <c r="AX121" s="668"/>
      <c r="AY121" s="668"/>
      <c r="AZ121" s="668"/>
      <c r="BA121" s="668"/>
      <c r="BB121" s="668"/>
      <c r="BC121" s="668"/>
      <c r="BD121" s="668"/>
      <c r="BE121" s="668"/>
      <c r="BF121" s="668"/>
      <c r="BG121" s="668"/>
      <c r="BH121" s="668"/>
      <c r="BI121" s="668"/>
      <c r="BJ121" s="668"/>
      <c r="BK121" s="668"/>
      <c r="BL121" s="668"/>
      <c r="BM121" s="668"/>
      <c r="BN121" s="668"/>
      <c r="BO121" s="668"/>
      <c r="BP121" s="668"/>
      <c r="BQ121" s="668"/>
      <c r="BR121" s="668"/>
      <c r="BS121" s="668"/>
      <c r="BT121" s="668"/>
      <c r="BU121" s="668"/>
      <c r="BV121" s="668"/>
      <c r="BW121" s="668"/>
      <c r="BX121" s="668"/>
      <c r="BY121" s="668"/>
      <c r="BZ121" s="668"/>
      <c r="CA121" s="668"/>
      <c r="CB121" s="668"/>
      <c r="CC121" s="668"/>
      <c r="CD121" s="668"/>
      <c r="CE121" s="668"/>
      <c r="CF121" s="668"/>
      <c r="CG121" s="668"/>
      <c r="CH121" s="668"/>
      <c r="CI121" s="668"/>
      <c r="CJ121" s="668"/>
      <c r="CK121" s="668"/>
      <c r="CL121" s="668"/>
      <c r="CM121" s="668"/>
      <c r="CN121" s="668"/>
      <c r="CO121" s="668"/>
      <c r="CP121" s="668"/>
      <c r="CQ121" s="668"/>
      <c r="CR121" s="668"/>
      <c r="CS121" s="668"/>
      <c r="CT121" s="668"/>
      <c r="CU121" s="668"/>
      <c r="CV121" s="668"/>
      <c r="CW121" s="668"/>
      <c r="CX121" s="668"/>
      <c r="CY121" s="668"/>
      <c r="CZ121" s="668"/>
      <c r="DA121" s="668"/>
      <c r="DB121" s="668"/>
      <c r="DC121" s="668"/>
      <c r="DD121" s="668"/>
      <c r="DE121" s="668"/>
      <c r="DF121" s="668"/>
      <c r="DG121" s="669"/>
      <c r="DH121" s="193"/>
    </row>
    <row r="122" spans="1:112" ht="22.05" customHeight="1">
      <c r="A122" s="820"/>
      <c r="B122" s="661" t="s">
        <v>3871</v>
      </c>
      <c r="C122" s="662"/>
      <c r="D122" s="662"/>
      <c r="E122" s="662"/>
      <c r="F122" s="662"/>
      <c r="G122" s="662"/>
      <c r="H122" s="662"/>
      <c r="I122" s="662"/>
      <c r="J122" s="662"/>
      <c r="K122" s="662"/>
      <c r="L122" s="662"/>
      <c r="M122" s="662"/>
      <c r="N122" s="662"/>
      <c r="O122" s="662"/>
      <c r="P122" s="662"/>
      <c r="Q122" s="662"/>
      <c r="R122" s="662"/>
      <c r="S122" s="662"/>
      <c r="T122" s="662"/>
      <c r="U122" s="662"/>
      <c r="V122" s="662"/>
      <c r="W122" s="662"/>
      <c r="X122" s="662"/>
      <c r="Y122" s="662"/>
      <c r="Z122" s="662"/>
      <c r="AA122" s="662"/>
      <c r="AB122" s="662"/>
      <c r="AC122" s="662"/>
      <c r="AD122" s="662"/>
      <c r="AE122" s="662"/>
      <c r="AF122" s="662"/>
      <c r="AG122" s="662"/>
      <c r="AH122" s="662"/>
      <c r="AI122" s="662"/>
      <c r="AJ122" s="662"/>
      <c r="AK122" s="662"/>
      <c r="AL122" s="662"/>
      <c r="AM122" s="662"/>
      <c r="AN122" s="662"/>
      <c r="AO122" s="662"/>
      <c r="AP122" s="662"/>
      <c r="AQ122" s="662"/>
      <c r="AR122" s="662"/>
      <c r="AS122" s="662"/>
      <c r="AT122" s="662"/>
      <c r="AU122" s="662"/>
      <c r="AV122" s="662"/>
      <c r="AW122" s="662"/>
      <c r="AX122" s="662"/>
      <c r="AY122" s="662"/>
      <c r="AZ122" s="662"/>
      <c r="BA122" s="662"/>
      <c r="BB122" s="662"/>
      <c r="BC122" s="662"/>
      <c r="BD122" s="662"/>
      <c r="BE122" s="662"/>
      <c r="BF122" s="662"/>
      <c r="BG122" s="662"/>
      <c r="BH122" s="662"/>
      <c r="BI122" s="662"/>
      <c r="BJ122" s="662"/>
      <c r="BK122" s="662"/>
      <c r="BL122" s="662"/>
      <c r="BM122" s="662"/>
      <c r="BN122" s="662"/>
      <c r="BO122" s="662"/>
      <c r="BP122" s="662"/>
      <c r="BQ122" s="662"/>
      <c r="BR122" s="662"/>
      <c r="BS122" s="662"/>
      <c r="BT122" s="662"/>
      <c r="BU122" s="662"/>
      <c r="BV122" s="662"/>
      <c r="BW122" s="662"/>
      <c r="BX122" s="662"/>
      <c r="BY122" s="662"/>
      <c r="BZ122" s="662"/>
      <c r="CA122" s="662"/>
      <c r="CB122" s="662"/>
      <c r="CC122" s="662"/>
      <c r="CD122" s="662"/>
      <c r="CE122" s="662"/>
      <c r="CF122" s="662"/>
      <c r="CG122" s="662"/>
      <c r="CH122" s="662"/>
      <c r="CI122" s="662"/>
      <c r="CJ122" s="662"/>
      <c r="CK122" s="662"/>
      <c r="CL122" s="662"/>
      <c r="CM122" s="662"/>
      <c r="CN122" s="662"/>
      <c r="CO122" s="662"/>
      <c r="CP122" s="662"/>
      <c r="CQ122" s="662"/>
      <c r="CR122" s="662"/>
      <c r="CS122" s="662"/>
      <c r="CT122" s="662"/>
      <c r="CU122" s="662"/>
      <c r="CV122" s="662"/>
      <c r="CW122" s="662"/>
      <c r="CX122" s="662"/>
      <c r="CY122" s="662"/>
      <c r="CZ122" s="662"/>
      <c r="DA122" s="662"/>
      <c r="DB122" s="662"/>
      <c r="DC122" s="662"/>
      <c r="DD122" s="662"/>
      <c r="DE122" s="662"/>
      <c r="DF122" s="662"/>
      <c r="DG122" s="663"/>
      <c r="DH122" s="193"/>
    </row>
    <row r="123" spans="1:112" ht="27" customHeight="1">
      <c r="A123" s="820"/>
      <c r="B123" s="661" t="s">
        <v>3746</v>
      </c>
      <c r="C123" s="662"/>
      <c r="D123" s="662"/>
      <c r="E123" s="662"/>
      <c r="F123" s="662"/>
      <c r="G123" s="662"/>
      <c r="H123" s="662"/>
      <c r="I123" s="662"/>
      <c r="J123" s="662"/>
      <c r="K123" s="662"/>
      <c r="L123" s="662"/>
      <c r="M123" s="662"/>
      <c r="N123" s="662"/>
      <c r="O123" s="662"/>
      <c r="P123" s="662"/>
      <c r="Q123" s="662"/>
      <c r="R123" s="662"/>
      <c r="S123" s="662"/>
      <c r="T123" s="662"/>
      <c r="U123" s="662"/>
      <c r="V123" s="662"/>
      <c r="W123" s="662"/>
      <c r="X123" s="662"/>
      <c r="Y123" s="662"/>
      <c r="Z123" s="662"/>
      <c r="AA123" s="662"/>
      <c r="AB123" s="662"/>
      <c r="AC123" s="662"/>
      <c r="AD123" s="662"/>
      <c r="AE123" s="662"/>
      <c r="AF123" s="662"/>
      <c r="AG123" s="662"/>
      <c r="AH123" s="662"/>
      <c r="AI123" s="662"/>
      <c r="AJ123" s="662"/>
      <c r="AK123" s="662"/>
      <c r="AL123" s="662"/>
      <c r="AM123" s="662"/>
      <c r="AN123" s="662"/>
      <c r="AO123" s="662"/>
      <c r="AP123" s="662"/>
      <c r="AQ123" s="662"/>
      <c r="AR123" s="662"/>
      <c r="AS123" s="662"/>
      <c r="AT123" s="662"/>
      <c r="AU123" s="662"/>
      <c r="AV123" s="662"/>
      <c r="AW123" s="662"/>
      <c r="AX123" s="662"/>
      <c r="AY123" s="662"/>
      <c r="AZ123" s="662"/>
      <c r="BA123" s="662"/>
      <c r="BB123" s="662"/>
      <c r="BC123" s="662"/>
      <c r="BD123" s="662"/>
      <c r="BE123" s="662"/>
      <c r="BF123" s="662"/>
      <c r="BG123" s="662"/>
      <c r="BH123" s="662"/>
      <c r="BI123" s="662"/>
      <c r="BJ123" s="662"/>
      <c r="BK123" s="662"/>
      <c r="BL123" s="662"/>
      <c r="BM123" s="662"/>
      <c r="BN123" s="662"/>
      <c r="BO123" s="662"/>
      <c r="BP123" s="662"/>
      <c r="BQ123" s="662"/>
      <c r="BR123" s="662"/>
      <c r="BS123" s="662"/>
      <c r="BT123" s="662"/>
      <c r="BU123" s="662"/>
      <c r="BV123" s="662"/>
      <c r="BW123" s="662"/>
      <c r="BX123" s="662"/>
      <c r="BY123" s="662"/>
      <c r="BZ123" s="662"/>
      <c r="CA123" s="662"/>
      <c r="CB123" s="662"/>
      <c r="CC123" s="662"/>
      <c r="CD123" s="662"/>
      <c r="CE123" s="662"/>
      <c r="CF123" s="662"/>
      <c r="CG123" s="662"/>
      <c r="CH123" s="662"/>
      <c r="CI123" s="662"/>
      <c r="CJ123" s="662"/>
      <c r="CK123" s="662"/>
      <c r="CL123" s="662"/>
      <c r="CM123" s="662"/>
      <c r="CN123" s="662"/>
      <c r="CO123" s="662"/>
      <c r="CP123" s="662"/>
      <c r="CQ123" s="662"/>
      <c r="CR123" s="662"/>
      <c r="CS123" s="662"/>
      <c r="CT123" s="662"/>
      <c r="CU123" s="662"/>
      <c r="CV123" s="662"/>
      <c r="CW123" s="662"/>
      <c r="CX123" s="662"/>
      <c r="CY123" s="662"/>
      <c r="CZ123" s="662"/>
      <c r="DA123" s="662"/>
      <c r="DB123" s="662"/>
      <c r="DC123" s="662"/>
      <c r="DD123" s="662"/>
      <c r="DE123" s="662"/>
      <c r="DF123" s="662"/>
      <c r="DG123" s="663"/>
      <c r="DH123" s="193"/>
    </row>
    <row r="124" spans="1:112" ht="30" customHeight="1">
      <c r="A124" s="820"/>
      <c r="B124" s="670" t="s">
        <v>3872</v>
      </c>
      <c r="C124" s="671"/>
      <c r="D124" s="671"/>
      <c r="E124" s="671"/>
      <c r="F124" s="671"/>
      <c r="G124" s="671"/>
      <c r="H124" s="671"/>
      <c r="I124" s="671"/>
      <c r="J124" s="671"/>
      <c r="K124" s="671"/>
      <c r="L124" s="671"/>
      <c r="M124" s="671"/>
      <c r="N124" s="671"/>
      <c r="O124" s="671"/>
      <c r="P124" s="671"/>
      <c r="Q124" s="671"/>
      <c r="R124" s="671"/>
      <c r="S124" s="671"/>
      <c r="T124" s="671"/>
      <c r="U124" s="671"/>
      <c r="V124" s="671"/>
      <c r="W124" s="671"/>
      <c r="X124" s="671"/>
      <c r="Y124" s="671"/>
      <c r="Z124" s="671"/>
      <c r="AA124" s="671"/>
      <c r="AB124" s="671"/>
      <c r="AC124" s="671"/>
      <c r="AD124" s="671"/>
      <c r="AE124" s="671"/>
      <c r="AF124" s="671"/>
      <c r="AG124" s="671"/>
      <c r="AH124" s="671"/>
      <c r="AI124" s="671"/>
      <c r="AJ124" s="671"/>
      <c r="AK124" s="671"/>
      <c r="AL124" s="671"/>
      <c r="AM124" s="671"/>
      <c r="AN124" s="671"/>
      <c r="AO124" s="671"/>
      <c r="AP124" s="671"/>
      <c r="AQ124" s="671"/>
      <c r="AR124" s="671"/>
      <c r="AS124" s="671"/>
      <c r="AT124" s="671"/>
      <c r="AU124" s="671"/>
      <c r="AV124" s="671"/>
      <c r="AW124" s="671"/>
      <c r="AX124" s="671"/>
      <c r="AY124" s="671"/>
      <c r="AZ124" s="671"/>
      <c r="BA124" s="671"/>
      <c r="BB124" s="671"/>
      <c r="BC124" s="671"/>
      <c r="BD124" s="671"/>
      <c r="BE124" s="671"/>
      <c r="BF124" s="671"/>
      <c r="BG124" s="671"/>
      <c r="BH124" s="671"/>
      <c r="BI124" s="671"/>
      <c r="BJ124" s="671"/>
      <c r="BK124" s="671"/>
      <c r="BL124" s="671"/>
      <c r="BM124" s="671"/>
      <c r="BN124" s="671"/>
      <c r="BO124" s="671"/>
      <c r="BP124" s="671"/>
      <c r="BQ124" s="671"/>
      <c r="BR124" s="671"/>
      <c r="BS124" s="671"/>
      <c r="BT124" s="671"/>
      <c r="BU124" s="671"/>
      <c r="BV124" s="671"/>
      <c r="BW124" s="671"/>
      <c r="BX124" s="671"/>
      <c r="BY124" s="671"/>
      <c r="BZ124" s="671"/>
      <c r="CA124" s="671"/>
      <c r="CB124" s="671"/>
      <c r="CC124" s="671"/>
      <c r="CD124" s="671"/>
      <c r="CE124" s="671"/>
      <c r="CF124" s="671"/>
      <c r="CG124" s="671"/>
      <c r="CH124" s="671"/>
      <c r="CI124" s="671"/>
      <c r="CJ124" s="671"/>
      <c r="CK124" s="671"/>
      <c r="CL124" s="671"/>
      <c r="CM124" s="671"/>
      <c r="CN124" s="671"/>
      <c r="CO124" s="671"/>
      <c r="CP124" s="671"/>
      <c r="CQ124" s="671"/>
      <c r="CR124" s="671"/>
      <c r="CS124" s="671"/>
      <c r="CT124" s="671"/>
      <c r="CU124" s="671"/>
      <c r="CV124" s="671"/>
      <c r="CW124" s="671"/>
      <c r="CX124" s="671"/>
      <c r="CY124" s="671"/>
      <c r="CZ124" s="671"/>
      <c r="DA124" s="671"/>
      <c r="DB124" s="671"/>
      <c r="DC124" s="671"/>
      <c r="DD124" s="671"/>
      <c r="DE124" s="671"/>
      <c r="DF124" s="671"/>
      <c r="DG124" s="672"/>
      <c r="DH124" s="193"/>
    </row>
    <row r="125" spans="1:112" ht="31.05" customHeight="1">
      <c r="A125" s="821"/>
      <c r="B125" s="661" t="s">
        <v>3873</v>
      </c>
      <c r="C125" s="662"/>
      <c r="D125" s="662"/>
      <c r="E125" s="662"/>
      <c r="F125" s="662"/>
      <c r="G125" s="662"/>
      <c r="H125" s="662"/>
      <c r="I125" s="662"/>
      <c r="J125" s="662"/>
      <c r="K125" s="662"/>
      <c r="L125" s="662"/>
      <c r="M125" s="662"/>
      <c r="N125" s="662"/>
      <c r="O125" s="662"/>
      <c r="P125" s="662"/>
      <c r="Q125" s="662"/>
      <c r="R125" s="662"/>
      <c r="S125" s="662"/>
      <c r="T125" s="662"/>
      <c r="U125" s="662"/>
      <c r="V125" s="662"/>
      <c r="W125" s="662"/>
      <c r="X125" s="662"/>
      <c r="Y125" s="662"/>
      <c r="Z125" s="662"/>
      <c r="AA125" s="662"/>
      <c r="AB125" s="662"/>
      <c r="AC125" s="662"/>
      <c r="AD125" s="662"/>
      <c r="AE125" s="662"/>
      <c r="AF125" s="662"/>
      <c r="AG125" s="662"/>
      <c r="AH125" s="662"/>
      <c r="AI125" s="662"/>
      <c r="AJ125" s="662"/>
      <c r="AK125" s="662"/>
      <c r="AL125" s="662"/>
      <c r="AM125" s="662"/>
      <c r="AN125" s="662"/>
      <c r="AO125" s="662"/>
      <c r="AP125" s="662"/>
      <c r="AQ125" s="662"/>
      <c r="AR125" s="662"/>
      <c r="AS125" s="662"/>
      <c r="AT125" s="662"/>
      <c r="AU125" s="662"/>
      <c r="AV125" s="662"/>
      <c r="AW125" s="662"/>
      <c r="AX125" s="662"/>
      <c r="AY125" s="662"/>
      <c r="AZ125" s="662"/>
      <c r="BA125" s="662"/>
      <c r="BB125" s="662"/>
      <c r="BC125" s="662"/>
      <c r="BD125" s="662"/>
      <c r="BE125" s="662"/>
      <c r="BF125" s="662"/>
      <c r="BG125" s="662"/>
      <c r="BH125" s="662"/>
      <c r="BI125" s="662"/>
      <c r="BJ125" s="662"/>
      <c r="BK125" s="662"/>
      <c r="BL125" s="662"/>
      <c r="BM125" s="662"/>
      <c r="BN125" s="662"/>
      <c r="BO125" s="662"/>
      <c r="BP125" s="662"/>
      <c r="BQ125" s="662"/>
      <c r="BR125" s="662"/>
      <c r="BS125" s="662"/>
      <c r="BT125" s="662"/>
      <c r="BU125" s="662"/>
      <c r="BV125" s="662"/>
      <c r="BW125" s="662"/>
      <c r="BX125" s="662"/>
      <c r="BY125" s="662"/>
      <c r="BZ125" s="662"/>
      <c r="CA125" s="662"/>
      <c r="CB125" s="662"/>
      <c r="CC125" s="662"/>
      <c r="CD125" s="662"/>
      <c r="CE125" s="662"/>
      <c r="CF125" s="662"/>
      <c r="CG125" s="662"/>
      <c r="CH125" s="662"/>
      <c r="CI125" s="662"/>
      <c r="CJ125" s="662"/>
      <c r="CK125" s="662"/>
      <c r="CL125" s="662"/>
      <c r="CM125" s="662"/>
      <c r="CN125" s="662"/>
      <c r="CO125" s="662"/>
      <c r="CP125" s="662"/>
      <c r="CQ125" s="662"/>
      <c r="CR125" s="662"/>
      <c r="CS125" s="662"/>
      <c r="CT125" s="662"/>
      <c r="CU125" s="662"/>
      <c r="CV125" s="662"/>
      <c r="CW125" s="662"/>
      <c r="CX125" s="662"/>
      <c r="CY125" s="662"/>
      <c r="CZ125" s="662"/>
      <c r="DA125" s="662"/>
      <c r="DB125" s="662"/>
      <c r="DC125" s="662"/>
      <c r="DD125" s="662"/>
      <c r="DE125" s="662"/>
      <c r="DF125" s="662"/>
      <c r="DG125" s="663"/>
      <c r="DH125" s="193"/>
    </row>
    <row r="126" spans="1:112" ht="14" customHeight="1">
      <c r="AW126" s="167"/>
      <c r="BS126" s="167"/>
      <c r="DH126" s="193"/>
    </row>
    <row r="127" spans="1:112" ht="14" customHeight="1">
      <c r="AW127" s="167"/>
      <c r="BS127" s="167"/>
      <c r="DH127" s="193"/>
    </row>
    <row r="128" spans="1:112" ht="14" customHeight="1">
      <c r="BS128" s="167"/>
      <c r="DH128" s="193"/>
    </row>
    <row r="129" spans="49:112" ht="14" customHeight="1">
      <c r="DH129" s="193"/>
    </row>
    <row r="134" spans="49:112" ht="14" customHeight="1">
      <c r="AW134" s="167"/>
      <c r="BS134" s="167"/>
      <c r="CO134" s="167"/>
    </row>
  </sheetData>
  <mergeCells count="39">
    <mergeCell ref="B122:DG122"/>
    <mergeCell ref="B123:DG123"/>
    <mergeCell ref="B124:DG124"/>
    <mergeCell ref="B125:DG125"/>
    <mergeCell ref="A4:A6"/>
    <mergeCell ref="A119:A125"/>
    <mergeCell ref="V5:V6"/>
    <mergeCell ref="W5:W6"/>
    <mergeCell ref="AR5:AR6"/>
    <mergeCell ref="AS5:AS6"/>
    <mergeCell ref="BN5:BN6"/>
    <mergeCell ref="BO5:BO6"/>
    <mergeCell ref="CJ5:CJ6"/>
    <mergeCell ref="CK5:CK6"/>
    <mergeCell ref="DF5:DF6"/>
    <mergeCell ref="DG5:DG6"/>
    <mergeCell ref="B117:DG117"/>
    <mergeCell ref="B118:DG118"/>
    <mergeCell ref="B119:DG119"/>
    <mergeCell ref="B120:DG120"/>
    <mergeCell ref="B121:DG121"/>
    <mergeCell ref="AT4:BO4"/>
    <mergeCell ref="BP4:CK4"/>
    <mergeCell ref="CL4:DG4"/>
    <mergeCell ref="B5:K5"/>
    <mergeCell ref="L5:U5"/>
    <mergeCell ref="X5:AG5"/>
    <mergeCell ref="AH5:AQ5"/>
    <mergeCell ref="AT5:BC5"/>
    <mergeCell ref="BD5:BM5"/>
    <mergeCell ref="BP5:BY5"/>
    <mergeCell ref="BZ5:CI5"/>
    <mergeCell ref="CL5:CU5"/>
    <mergeCell ref="CV5:DE5"/>
    <mergeCell ref="F1:AS1"/>
    <mergeCell ref="F2:AS2"/>
    <mergeCell ref="A3:B3"/>
    <mergeCell ref="B4:W4"/>
    <mergeCell ref="X4:AS4"/>
  </mergeCells>
  <phoneticPr fontId="233" type="noConversion"/>
  <pageMargins left="0.75" right="0.75" top="1" bottom="1" header="0.5" footer="0.5"/>
  <pageSetup paperSize="9" scale="55" orientation="landscape"/>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12">
    <tabColor theme="4"/>
  </sheetPr>
  <dimension ref="A1:CG125"/>
  <sheetViews>
    <sheetView showGridLines="0" zoomScale="90" zoomScaleNormal="90" workbookViewId="0">
      <pane xSplit="1" ySplit="6" topLeftCell="B7" activePane="bottomRight" state="frozen"/>
      <selection pane="topRight"/>
      <selection pane="bottomLeft"/>
      <selection pane="bottomRight" activeCell="BE3" sqref="BE3"/>
    </sheetView>
  </sheetViews>
  <sheetFormatPr defaultColWidth="5.59765625" defaultRowHeight="14" customHeight="1"/>
  <cols>
    <col min="1" max="1" width="10.59765625" style="169" customWidth="1"/>
    <col min="2" max="4" width="5.1328125" style="167" customWidth="1"/>
    <col min="5" max="5" width="12.53125" style="167" customWidth="1"/>
    <col min="6" max="6" width="5.1328125" style="167" customWidth="1"/>
    <col min="7" max="9" width="8.59765625" style="167" customWidth="1"/>
    <col min="10" max="11" width="10.59765625" style="167" customWidth="1"/>
    <col min="12" max="14" width="5.1328125" style="167" customWidth="1"/>
    <col min="15" max="15" width="12.53125" style="167" customWidth="1"/>
    <col min="16" max="16" width="5.1328125" style="167" customWidth="1"/>
    <col min="17" max="19" width="8.59765625" style="167" customWidth="1"/>
    <col min="20" max="21" width="10.59765625" style="167" customWidth="1"/>
    <col min="22" max="23" width="8.59765625" style="167" customWidth="1"/>
    <col min="24" max="26" width="5.1328125" style="167" customWidth="1"/>
    <col min="27" max="27" width="12.53125" style="170" customWidth="1"/>
    <col min="28" max="28" width="5.1328125" style="167" customWidth="1"/>
    <col min="29" max="31" width="8.59765625" style="167" customWidth="1"/>
    <col min="32" max="33" width="10.59765625" style="167" customWidth="1"/>
    <col min="34" max="36" width="5.1328125" style="167" customWidth="1"/>
    <col min="37" max="37" width="12.53125" style="167" customWidth="1"/>
    <col min="38" max="38" width="5.1328125" style="167" customWidth="1"/>
    <col min="39" max="41" width="8.59765625" style="167" customWidth="1"/>
    <col min="42" max="43" width="10.59765625" style="167" customWidth="1"/>
    <col min="44" max="45" width="8.59765625" style="167" customWidth="1"/>
    <col min="46" max="48" width="5.1328125" style="167" customWidth="1"/>
    <col min="49" max="49" width="12.53125" style="170" customWidth="1"/>
    <col min="50" max="50" width="5.1328125" style="167" customWidth="1"/>
    <col min="51" max="53" width="8.59765625" style="167" customWidth="1"/>
    <col min="54" max="55" width="10.59765625" style="167" customWidth="1"/>
    <col min="56" max="58" width="5.1328125" style="167" customWidth="1"/>
    <col min="59" max="59" width="12.53125" style="167" customWidth="1"/>
    <col min="60" max="60" width="5.1328125" style="167" customWidth="1"/>
    <col min="61" max="63" width="8.59765625" style="167" customWidth="1"/>
    <col min="64" max="65" width="10.59765625" style="167" customWidth="1"/>
    <col min="66" max="67" width="8.59765625" style="167" customWidth="1"/>
    <col min="68" max="83" width="9.59765625" style="167" customWidth="1"/>
    <col min="84" max="16107" width="5.59765625" style="167" customWidth="1"/>
    <col min="16108" max="16131" width="4.86328125" style="167" customWidth="1"/>
    <col min="16132" max="16139" width="4.86328125" style="167"/>
    <col min="16140" max="16384" width="5.59765625" style="167"/>
  </cols>
  <sheetData>
    <row r="1" spans="1:76" ht="47" customHeight="1">
      <c r="A1" s="59"/>
      <c r="B1" s="171"/>
      <c r="C1" s="171"/>
      <c r="D1" s="171"/>
      <c r="E1" s="171"/>
      <c r="F1" s="171"/>
      <c r="G1" s="171"/>
      <c r="H1" s="171"/>
      <c r="I1" s="171"/>
      <c r="J1" s="171"/>
      <c r="K1" s="171"/>
      <c r="L1" s="485" t="s">
        <v>3815</v>
      </c>
      <c r="M1" s="485"/>
      <c r="N1" s="485"/>
      <c r="O1" s="485"/>
      <c r="P1" s="485"/>
      <c r="Q1" s="485"/>
      <c r="R1" s="485"/>
      <c r="S1" s="485"/>
      <c r="T1" s="485"/>
      <c r="U1" s="485"/>
      <c r="V1" s="485"/>
      <c r="W1" s="485"/>
      <c r="X1" s="485"/>
      <c r="Y1" s="485"/>
      <c r="Z1" s="485"/>
      <c r="AA1" s="485"/>
      <c r="AB1" s="485"/>
      <c r="AC1" s="485"/>
      <c r="AD1" s="485"/>
      <c r="AE1" s="485"/>
      <c r="AF1" s="485"/>
      <c r="AG1" s="485"/>
      <c r="AH1" s="485"/>
      <c r="AI1" s="485"/>
      <c r="AJ1" s="485"/>
      <c r="AK1" s="485"/>
      <c r="AL1" s="485"/>
      <c r="AM1" s="485"/>
      <c r="AN1" s="485"/>
      <c r="AO1" s="485"/>
      <c r="AP1" s="485"/>
      <c r="AQ1" s="485"/>
      <c r="AR1" s="485"/>
      <c r="AS1" s="485"/>
      <c r="AT1" s="485"/>
      <c r="AU1" s="485"/>
      <c r="AV1" s="485"/>
      <c r="AW1" s="485"/>
      <c r="AX1" s="485"/>
      <c r="AY1" s="485"/>
      <c r="AZ1" s="485"/>
      <c r="BA1" s="485"/>
      <c r="BB1" s="485"/>
      <c r="BC1" s="485"/>
      <c r="BD1" s="485"/>
      <c r="BE1" s="485"/>
      <c r="BF1" s="485"/>
      <c r="BG1" s="485"/>
      <c r="BH1" s="485"/>
      <c r="BI1" s="485"/>
      <c r="BJ1" s="485"/>
      <c r="BK1" s="485"/>
      <c r="BL1" s="485"/>
      <c r="BM1" s="485"/>
      <c r="BN1" s="485"/>
      <c r="BO1" s="485"/>
      <c r="BP1" s="78"/>
      <c r="BQ1" s="78"/>
    </row>
    <row r="2" spans="1:76" ht="26" customHeight="1">
      <c r="A2" s="59"/>
      <c r="B2" s="171"/>
      <c r="C2" s="171"/>
      <c r="D2" s="171"/>
      <c r="E2" s="171"/>
      <c r="F2" s="171"/>
      <c r="G2" s="171"/>
      <c r="H2" s="171"/>
      <c r="I2" s="171"/>
      <c r="J2" s="171"/>
      <c r="K2" s="171"/>
      <c r="L2" s="486" t="s">
        <v>3710</v>
      </c>
      <c r="M2" s="486"/>
      <c r="N2" s="486"/>
      <c r="O2" s="486"/>
      <c r="P2" s="486"/>
      <c r="Q2" s="486"/>
      <c r="R2" s="486"/>
      <c r="S2" s="486"/>
      <c r="T2" s="486"/>
      <c r="U2" s="486"/>
      <c r="V2" s="486"/>
      <c r="W2" s="486"/>
      <c r="X2" s="486"/>
      <c r="Y2" s="486"/>
      <c r="Z2" s="486"/>
      <c r="AA2" s="486"/>
      <c r="AB2" s="486"/>
      <c r="AC2" s="486"/>
      <c r="AD2" s="486"/>
      <c r="AE2" s="486"/>
      <c r="AF2" s="486"/>
      <c r="AG2" s="486"/>
      <c r="AH2" s="486"/>
      <c r="AI2" s="486"/>
      <c r="AJ2" s="486"/>
      <c r="AK2" s="486"/>
      <c r="AL2" s="486"/>
      <c r="AM2" s="486"/>
      <c r="AN2" s="486"/>
      <c r="AO2" s="486"/>
      <c r="AP2" s="486"/>
      <c r="AQ2" s="486"/>
      <c r="AR2" s="486"/>
      <c r="AS2" s="486"/>
      <c r="AT2" s="486"/>
      <c r="AU2" s="486"/>
      <c r="AV2" s="486"/>
      <c r="AW2" s="486"/>
      <c r="AX2" s="486"/>
      <c r="AY2" s="486"/>
      <c r="AZ2" s="486"/>
      <c r="BA2" s="486"/>
      <c r="BB2" s="486"/>
      <c r="BC2" s="486"/>
      <c r="BD2" s="486"/>
      <c r="BE2" s="486"/>
      <c r="BF2" s="486"/>
      <c r="BG2" s="486"/>
      <c r="BH2" s="486"/>
      <c r="BI2" s="486"/>
      <c r="BJ2" s="486"/>
      <c r="BK2" s="486"/>
      <c r="BL2" s="486"/>
      <c r="BM2" s="486"/>
      <c r="BN2" s="486"/>
      <c r="BO2" s="486"/>
      <c r="BP2" s="5"/>
      <c r="BQ2" s="5"/>
    </row>
    <row r="3" spans="1:76" s="168" customFormat="1" ht="25.05" customHeight="1">
      <c r="A3" s="772"/>
      <c r="B3" s="686"/>
      <c r="C3" s="60"/>
      <c r="D3" s="60"/>
      <c r="E3" s="60"/>
      <c r="F3" s="60"/>
      <c r="G3" s="172"/>
      <c r="H3" s="172"/>
      <c r="I3" s="172"/>
      <c r="J3" s="172"/>
      <c r="K3" s="172"/>
      <c r="L3" s="173"/>
      <c r="M3" s="173"/>
      <c r="N3" s="173"/>
      <c r="O3" s="173"/>
      <c r="P3" s="173"/>
      <c r="Q3" s="173"/>
      <c r="R3" s="173"/>
      <c r="S3" s="173"/>
      <c r="T3" s="173"/>
      <c r="U3" s="173"/>
      <c r="V3" s="173"/>
      <c r="W3" s="173"/>
      <c r="X3" s="167"/>
      <c r="Y3" s="167"/>
      <c r="Z3" s="167"/>
      <c r="AA3" s="167"/>
      <c r="AB3" s="167"/>
      <c r="AC3" s="167"/>
      <c r="AD3" s="167"/>
      <c r="AE3" s="167"/>
      <c r="AF3" s="167"/>
      <c r="AG3" s="167"/>
      <c r="AH3" s="167"/>
      <c r="AI3" s="167"/>
      <c r="AJ3" s="167"/>
      <c r="AK3" s="167"/>
      <c r="AL3" s="167"/>
      <c r="AM3" s="167"/>
      <c r="AN3" s="167"/>
      <c r="AO3" s="167"/>
      <c r="AP3" s="167"/>
      <c r="AQ3" s="167"/>
      <c r="AR3" s="167"/>
      <c r="AS3" s="167"/>
      <c r="AT3" s="167"/>
      <c r="AU3" s="167"/>
      <c r="AV3" s="167"/>
      <c r="AW3" s="167"/>
      <c r="AX3" s="167"/>
      <c r="AY3" s="167"/>
      <c r="AZ3" s="167"/>
      <c r="BA3" s="167"/>
      <c r="BB3" s="167"/>
      <c r="BC3" s="167"/>
      <c r="BD3" s="167"/>
      <c r="BE3" s="167"/>
      <c r="BF3" s="167"/>
      <c r="BG3" s="167"/>
      <c r="BH3" s="167"/>
      <c r="BI3" s="167"/>
      <c r="BJ3" s="167"/>
      <c r="BK3" s="167"/>
      <c r="BL3" s="167"/>
      <c r="BM3" s="167"/>
      <c r="BN3" s="167"/>
      <c r="BO3" s="167"/>
    </row>
    <row r="4" spans="1:76" ht="50" customHeight="1">
      <c r="A4" s="841" t="s">
        <v>3648</v>
      </c>
      <c r="B4" s="837" t="s">
        <v>3874</v>
      </c>
      <c r="C4" s="837"/>
      <c r="D4" s="837"/>
      <c r="E4" s="838"/>
      <c r="F4" s="838"/>
      <c r="G4" s="838"/>
      <c r="H4" s="838"/>
      <c r="I4" s="838"/>
      <c r="J4" s="838"/>
      <c r="K4" s="838"/>
      <c r="L4" s="838"/>
      <c r="M4" s="838"/>
      <c r="N4" s="838"/>
      <c r="O4" s="838"/>
      <c r="P4" s="838"/>
      <c r="Q4" s="838"/>
      <c r="R4" s="838"/>
      <c r="S4" s="838"/>
      <c r="T4" s="838"/>
      <c r="U4" s="838"/>
      <c r="V4" s="838"/>
      <c r="W4" s="839"/>
      <c r="X4" s="679" t="s">
        <v>3875</v>
      </c>
      <c r="Y4" s="840"/>
      <c r="Z4" s="840"/>
      <c r="AA4" s="774"/>
      <c r="AB4" s="774"/>
      <c r="AC4" s="774"/>
      <c r="AD4" s="774"/>
      <c r="AE4" s="774"/>
      <c r="AF4" s="774"/>
      <c r="AG4" s="774"/>
      <c r="AH4" s="774"/>
      <c r="AI4" s="774"/>
      <c r="AJ4" s="774"/>
      <c r="AK4" s="774"/>
      <c r="AL4" s="774"/>
      <c r="AM4" s="774"/>
      <c r="AN4" s="774"/>
      <c r="AO4" s="774"/>
      <c r="AP4" s="774"/>
      <c r="AQ4" s="774"/>
      <c r="AR4" s="774"/>
      <c r="AS4" s="775"/>
      <c r="AT4" s="806" t="s">
        <v>3876</v>
      </c>
      <c r="AU4" s="806"/>
      <c r="AV4" s="806"/>
      <c r="AW4" s="807"/>
      <c r="AX4" s="807"/>
      <c r="AY4" s="807"/>
      <c r="AZ4" s="807"/>
      <c r="BA4" s="807"/>
      <c r="BB4" s="807"/>
      <c r="BC4" s="807"/>
      <c r="BD4" s="807"/>
      <c r="BE4" s="807"/>
      <c r="BF4" s="807"/>
      <c r="BG4" s="807"/>
      <c r="BH4" s="807"/>
      <c r="BI4" s="807"/>
      <c r="BJ4" s="807"/>
      <c r="BK4" s="807"/>
      <c r="BL4" s="807"/>
      <c r="BM4" s="807"/>
      <c r="BN4" s="807"/>
      <c r="BO4" s="808"/>
    </row>
    <row r="5" spans="1:76" s="168" customFormat="1" ht="30" customHeight="1">
      <c r="A5" s="841"/>
      <c r="B5" s="701" t="s">
        <v>3877</v>
      </c>
      <c r="C5" s="701"/>
      <c r="D5" s="701"/>
      <c r="E5" s="701"/>
      <c r="F5" s="701"/>
      <c r="G5" s="701"/>
      <c r="H5" s="701"/>
      <c r="I5" s="701"/>
      <c r="J5" s="701"/>
      <c r="K5" s="701"/>
      <c r="L5" s="843" t="s">
        <v>3789</v>
      </c>
      <c r="M5" s="701"/>
      <c r="N5" s="701"/>
      <c r="O5" s="701"/>
      <c r="P5" s="701"/>
      <c r="Q5" s="701"/>
      <c r="R5" s="701"/>
      <c r="S5" s="701"/>
      <c r="T5" s="701"/>
      <c r="U5" s="702"/>
      <c r="V5" s="825" t="s">
        <v>3684</v>
      </c>
      <c r="W5" s="827" t="s">
        <v>3685</v>
      </c>
      <c r="X5" s="703" t="s">
        <v>3877</v>
      </c>
      <c r="Y5" s="703"/>
      <c r="Z5" s="703"/>
      <c r="AA5" s="703"/>
      <c r="AB5" s="703"/>
      <c r="AC5" s="703"/>
      <c r="AD5" s="703"/>
      <c r="AE5" s="703"/>
      <c r="AF5" s="703"/>
      <c r="AG5" s="703"/>
      <c r="AH5" s="844" t="s">
        <v>3789</v>
      </c>
      <c r="AI5" s="703"/>
      <c r="AJ5" s="703"/>
      <c r="AK5" s="703"/>
      <c r="AL5" s="703"/>
      <c r="AM5" s="703"/>
      <c r="AN5" s="703"/>
      <c r="AO5" s="703"/>
      <c r="AP5" s="703"/>
      <c r="AQ5" s="704"/>
      <c r="AR5" s="743" t="s">
        <v>3684</v>
      </c>
      <c r="AS5" s="746" t="s">
        <v>3685</v>
      </c>
      <c r="AT5" s="787" t="s">
        <v>3877</v>
      </c>
      <c r="AU5" s="787"/>
      <c r="AV5" s="787"/>
      <c r="AW5" s="787"/>
      <c r="AX5" s="787"/>
      <c r="AY5" s="787"/>
      <c r="AZ5" s="787"/>
      <c r="BA5" s="787"/>
      <c r="BB5" s="787"/>
      <c r="BC5" s="787"/>
      <c r="BD5" s="788" t="s">
        <v>3789</v>
      </c>
      <c r="BE5" s="787"/>
      <c r="BF5" s="787"/>
      <c r="BG5" s="787"/>
      <c r="BH5" s="787"/>
      <c r="BI5" s="787"/>
      <c r="BJ5" s="787"/>
      <c r="BK5" s="787"/>
      <c r="BL5" s="787"/>
      <c r="BM5" s="789"/>
      <c r="BN5" s="765" t="s">
        <v>3684</v>
      </c>
      <c r="BO5" s="767" t="s">
        <v>3685</v>
      </c>
    </row>
    <row r="6" spans="1:76" s="168" customFormat="1" ht="30" customHeight="1">
      <c r="A6" s="842"/>
      <c r="B6" s="174" t="s">
        <v>25</v>
      </c>
      <c r="C6" s="174" t="s">
        <v>61</v>
      </c>
      <c r="D6" s="174" t="s">
        <v>47</v>
      </c>
      <c r="E6" s="175" t="s">
        <v>133</v>
      </c>
      <c r="F6" s="176" t="s">
        <v>41</v>
      </c>
      <c r="G6" s="176" t="s">
        <v>3686</v>
      </c>
      <c r="H6" s="176" t="s">
        <v>64</v>
      </c>
      <c r="I6" s="176" t="s">
        <v>74</v>
      </c>
      <c r="J6" s="176" t="s">
        <v>70</v>
      </c>
      <c r="K6" s="176" t="s">
        <v>150</v>
      </c>
      <c r="L6" s="176" t="s">
        <v>25</v>
      </c>
      <c r="M6" s="176" t="s">
        <v>61</v>
      </c>
      <c r="N6" s="176" t="s">
        <v>47</v>
      </c>
      <c r="O6" s="175" t="s">
        <v>133</v>
      </c>
      <c r="P6" s="176" t="s">
        <v>41</v>
      </c>
      <c r="Q6" s="176" t="s">
        <v>3686</v>
      </c>
      <c r="R6" s="176" t="s">
        <v>64</v>
      </c>
      <c r="S6" s="176" t="s">
        <v>74</v>
      </c>
      <c r="T6" s="176" t="s">
        <v>70</v>
      </c>
      <c r="U6" s="176" t="s">
        <v>150</v>
      </c>
      <c r="V6" s="826"/>
      <c r="W6" s="828"/>
      <c r="X6" s="163" t="s">
        <v>25</v>
      </c>
      <c r="Y6" s="163" t="s">
        <v>61</v>
      </c>
      <c r="Z6" s="163" t="s">
        <v>47</v>
      </c>
      <c r="AA6" s="164" t="s">
        <v>133</v>
      </c>
      <c r="AB6" s="165" t="s">
        <v>41</v>
      </c>
      <c r="AC6" s="165" t="s">
        <v>3686</v>
      </c>
      <c r="AD6" s="165" t="s">
        <v>64</v>
      </c>
      <c r="AE6" s="165" t="s">
        <v>74</v>
      </c>
      <c r="AF6" s="165" t="s">
        <v>70</v>
      </c>
      <c r="AG6" s="165" t="s">
        <v>150</v>
      </c>
      <c r="AH6" s="165" t="s">
        <v>25</v>
      </c>
      <c r="AI6" s="165" t="s">
        <v>61</v>
      </c>
      <c r="AJ6" s="165" t="s">
        <v>47</v>
      </c>
      <c r="AK6" s="164" t="s">
        <v>133</v>
      </c>
      <c r="AL6" s="165" t="s">
        <v>41</v>
      </c>
      <c r="AM6" s="165" t="s">
        <v>3686</v>
      </c>
      <c r="AN6" s="165" t="s">
        <v>64</v>
      </c>
      <c r="AO6" s="165" t="s">
        <v>74</v>
      </c>
      <c r="AP6" s="165" t="s">
        <v>70</v>
      </c>
      <c r="AQ6" s="165" t="s">
        <v>150</v>
      </c>
      <c r="AR6" s="829"/>
      <c r="AS6" s="830"/>
      <c r="AT6" s="177" t="s">
        <v>25</v>
      </c>
      <c r="AU6" s="177" t="s">
        <v>61</v>
      </c>
      <c r="AV6" s="177" t="s">
        <v>47</v>
      </c>
      <c r="AW6" s="178" t="s">
        <v>133</v>
      </c>
      <c r="AX6" s="179" t="s">
        <v>41</v>
      </c>
      <c r="AY6" s="179" t="s">
        <v>3686</v>
      </c>
      <c r="AZ6" s="179" t="s">
        <v>64</v>
      </c>
      <c r="BA6" s="179" t="s">
        <v>74</v>
      </c>
      <c r="BB6" s="179" t="s">
        <v>70</v>
      </c>
      <c r="BC6" s="179" t="s">
        <v>150</v>
      </c>
      <c r="BD6" s="179" t="s">
        <v>25</v>
      </c>
      <c r="BE6" s="179" t="s">
        <v>61</v>
      </c>
      <c r="BF6" s="179" t="s">
        <v>47</v>
      </c>
      <c r="BG6" s="178" t="s">
        <v>133</v>
      </c>
      <c r="BH6" s="179" t="s">
        <v>41</v>
      </c>
      <c r="BI6" s="179" t="s">
        <v>3686</v>
      </c>
      <c r="BJ6" s="179" t="s">
        <v>64</v>
      </c>
      <c r="BK6" s="179" t="s">
        <v>74</v>
      </c>
      <c r="BL6" s="179" t="s">
        <v>70</v>
      </c>
      <c r="BM6" s="179" t="s">
        <v>150</v>
      </c>
      <c r="BN6" s="835"/>
      <c r="BO6" s="836"/>
    </row>
    <row r="7" spans="1:76" ht="27" customHeight="1">
      <c r="A7" s="180" t="s">
        <v>3261</v>
      </c>
      <c r="B7" s="41">
        <v>7</v>
      </c>
      <c r="C7" s="41">
        <v>7.8</v>
      </c>
      <c r="D7" s="41">
        <v>7.2</v>
      </c>
      <c r="E7" s="41">
        <v>6.4</v>
      </c>
      <c r="F7" s="41">
        <v>6.6</v>
      </c>
      <c r="G7" s="41">
        <v>7</v>
      </c>
      <c r="H7" s="41">
        <v>7.2</v>
      </c>
      <c r="I7" s="41">
        <v>7.1</v>
      </c>
      <c r="J7" s="41">
        <v>7.4</v>
      </c>
      <c r="K7" s="41">
        <v>7.6</v>
      </c>
      <c r="L7" s="41">
        <v>1098</v>
      </c>
      <c r="M7" s="41">
        <v>1240</v>
      </c>
      <c r="N7" s="41">
        <v>1133</v>
      </c>
      <c r="O7" s="41">
        <v>1064</v>
      </c>
      <c r="P7" s="41">
        <v>1044</v>
      </c>
      <c r="Q7" s="41">
        <v>1100</v>
      </c>
      <c r="R7" s="41">
        <v>1150</v>
      </c>
      <c r="S7" s="41">
        <v>1133</v>
      </c>
      <c r="T7" s="41">
        <v>1186</v>
      </c>
      <c r="U7" s="41">
        <v>1204</v>
      </c>
      <c r="V7" s="41" t="s">
        <v>3864</v>
      </c>
      <c r="W7" s="140" t="s">
        <v>3844</v>
      </c>
      <c r="X7" s="41">
        <v>6.3</v>
      </c>
      <c r="Y7" s="41">
        <v>7.1</v>
      </c>
      <c r="Z7" s="41">
        <v>6.5</v>
      </c>
      <c r="AA7" s="41">
        <v>6.1</v>
      </c>
      <c r="AB7" s="41">
        <v>6.2</v>
      </c>
      <c r="AC7" s="41">
        <v>6.6</v>
      </c>
      <c r="AD7" s="41">
        <v>6.8</v>
      </c>
      <c r="AE7" s="41">
        <v>6.7</v>
      </c>
      <c r="AF7" s="41">
        <v>7</v>
      </c>
      <c r="AG7" s="41">
        <v>6.9</v>
      </c>
      <c r="AH7" s="41">
        <v>974</v>
      </c>
      <c r="AI7" s="41">
        <v>1116</v>
      </c>
      <c r="AJ7" s="41">
        <v>1009</v>
      </c>
      <c r="AK7" s="41">
        <v>1011</v>
      </c>
      <c r="AL7" s="41">
        <v>973</v>
      </c>
      <c r="AM7" s="41">
        <v>1029</v>
      </c>
      <c r="AN7" s="41">
        <v>1079</v>
      </c>
      <c r="AO7" s="41">
        <v>1062</v>
      </c>
      <c r="AP7" s="41">
        <v>1115</v>
      </c>
      <c r="AQ7" s="41">
        <v>1080</v>
      </c>
      <c r="AR7" s="41" t="s">
        <v>3878</v>
      </c>
      <c r="AS7" s="138" t="s">
        <v>3678</v>
      </c>
      <c r="AT7" s="41">
        <v>5.8</v>
      </c>
      <c r="AU7" s="41">
        <v>6.6</v>
      </c>
      <c r="AV7" s="41">
        <v>6.5</v>
      </c>
      <c r="AW7" s="41">
        <v>6.1</v>
      </c>
      <c r="AX7" s="41">
        <v>6.1</v>
      </c>
      <c r="AY7" s="41">
        <v>6.2</v>
      </c>
      <c r="AZ7" s="41">
        <v>6.7</v>
      </c>
      <c r="BA7" s="41">
        <v>6.6</v>
      </c>
      <c r="BB7" s="41">
        <v>6.9</v>
      </c>
      <c r="BC7" s="41">
        <v>6.4</v>
      </c>
      <c r="BD7" s="41">
        <v>856</v>
      </c>
      <c r="BE7" s="41">
        <v>998</v>
      </c>
      <c r="BF7" s="41">
        <v>955</v>
      </c>
      <c r="BG7" s="41">
        <v>1011</v>
      </c>
      <c r="BH7" s="41">
        <v>912</v>
      </c>
      <c r="BI7" s="41">
        <v>873</v>
      </c>
      <c r="BJ7" s="41">
        <v>1018</v>
      </c>
      <c r="BK7" s="41">
        <v>1001</v>
      </c>
      <c r="BL7" s="41">
        <v>1054</v>
      </c>
      <c r="BM7" s="41">
        <v>962</v>
      </c>
      <c r="BN7" s="41" t="s">
        <v>3879</v>
      </c>
      <c r="BO7" s="181" t="s">
        <v>4</v>
      </c>
      <c r="BP7" s="168"/>
      <c r="BQ7" s="168"/>
      <c r="BR7" s="168"/>
      <c r="BS7" s="168"/>
      <c r="BT7" s="168"/>
      <c r="BU7" s="168"/>
      <c r="BV7" s="168"/>
      <c r="BW7" s="168"/>
      <c r="BX7" s="168"/>
    </row>
    <row r="8" spans="1:76" ht="27" customHeight="1">
      <c r="A8" s="180" t="s">
        <v>3266</v>
      </c>
      <c r="B8" s="41">
        <v>7</v>
      </c>
      <c r="C8" s="41">
        <v>7.8</v>
      </c>
      <c r="D8" s="41">
        <v>7.2</v>
      </c>
      <c r="E8" s="41">
        <v>6.4</v>
      </c>
      <c r="F8" s="41">
        <v>6.6</v>
      </c>
      <c r="G8" s="41">
        <v>7</v>
      </c>
      <c r="H8" s="41">
        <v>7.2</v>
      </c>
      <c r="I8" s="41">
        <v>7.1</v>
      </c>
      <c r="J8" s="41">
        <v>7.4</v>
      </c>
      <c r="K8" s="41">
        <v>7.6</v>
      </c>
      <c r="L8" s="41">
        <v>1098</v>
      </c>
      <c r="M8" s="41">
        <v>1240</v>
      </c>
      <c r="N8" s="41">
        <v>1133</v>
      </c>
      <c r="O8" s="41">
        <v>1064</v>
      </c>
      <c r="P8" s="41">
        <v>1044</v>
      </c>
      <c r="Q8" s="41">
        <v>1100</v>
      </c>
      <c r="R8" s="41">
        <v>1150</v>
      </c>
      <c r="S8" s="41">
        <v>1133</v>
      </c>
      <c r="T8" s="41">
        <v>1186</v>
      </c>
      <c r="U8" s="41">
        <v>1204</v>
      </c>
      <c r="V8" s="41" t="s">
        <v>3864</v>
      </c>
      <c r="W8" s="140" t="s">
        <v>3844</v>
      </c>
      <c r="X8" s="41">
        <v>6.3</v>
      </c>
      <c r="Y8" s="41">
        <v>7.1</v>
      </c>
      <c r="Z8" s="41">
        <v>6.5</v>
      </c>
      <c r="AA8" s="41">
        <v>6.1</v>
      </c>
      <c r="AB8" s="41">
        <v>6.2</v>
      </c>
      <c r="AC8" s="41">
        <v>6.6</v>
      </c>
      <c r="AD8" s="41">
        <v>6.8</v>
      </c>
      <c r="AE8" s="41">
        <v>6.7</v>
      </c>
      <c r="AF8" s="41">
        <v>7</v>
      </c>
      <c r="AG8" s="41">
        <v>6.9</v>
      </c>
      <c r="AH8" s="41">
        <v>974</v>
      </c>
      <c r="AI8" s="41">
        <v>1116</v>
      </c>
      <c r="AJ8" s="41">
        <v>1009</v>
      </c>
      <c r="AK8" s="41">
        <v>1011</v>
      </c>
      <c r="AL8" s="41">
        <v>973</v>
      </c>
      <c r="AM8" s="41">
        <v>1029</v>
      </c>
      <c r="AN8" s="41">
        <v>1079</v>
      </c>
      <c r="AO8" s="41">
        <v>1062</v>
      </c>
      <c r="AP8" s="41">
        <v>1115</v>
      </c>
      <c r="AQ8" s="41">
        <v>1080</v>
      </c>
      <c r="AR8" s="41" t="s">
        <v>3878</v>
      </c>
      <c r="AS8" s="138" t="s">
        <v>3678</v>
      </c>
      <c r="AT8" s="41">
        <v>5.8</v>
      </c>
      <c r="AU8" s="41">
        <v>6.6</v>
      </c>
      <c r="AV8" s="41">
        <v>6.5</v>
      </c>
      <c r="AW8" s="41">
        <v>6.1</v>
      </c>
      <c r="AX8" s="41">
        <v>6.1</v>
      </c>
      <c r="AY8" s="41">
        <v>6.2</v>
      </c>
      <c r="AZ8" s="41">
        <v>6.7</v>
      </c>
      <c r="BA8" s="41">
        <v>6.6</v>
      </c>
      <c r="BB8" s="41">
        <v>6.9</v>
      </c>
      <c r="BC8" s="41">
        <v>6.4</v>
      </c>
      <c r="BD8" s="41">
        <v>856</v>
      </c>
      <c r="BE8" s="41">
        <v>998</v>
      </c>
      <c r="BF8" s="41">
        <v>955</v>
      </c>
      <c r="BG8" s="41">
        <v>1011</v>
      </c>
      <c r="BH8" s="41">
        <v>912</v>
      </c>
      <c r="BI8" s="41">
        <v>873</v>
      </c>
      <c r="BJ8" s="41">
        <v>1018</v>
      </c>
      <c r="BK8" s="41">
        <v>1001</v>
      </c>
      <c r="BL8" s="41">
        <v>1054</v>
      </c>
      <c r="BM8" s="41">
        <v>962</v>
      </c>
      <c r="BN8" s="41" t="s">
        <v>3879</v>
      </c>
      <c r="BO8" s="181" t="s">
        <v>4</v>
      </c>
      <c r="BP8" s="168"/>
      <c r="BQ8" s="168"/>
      <c r="BR8" s="168"/>
      <c r="BS8" s="168"/>
      <c r="BT8" s="168"/>
      <c r="BU8" s="168"/>
      <c r="BV8" s="168"/>
      <c r="BW8" s="168"/>
      <c r="BX8" s="168"/>
    </row>
    <row r="9" spans="1:76" ht="27" customHeight="1">
      <c r="A9" s="180" t="s">
        <v>3267</v>
      </c>
      <c r="B9" s="41">
        <v>7</v>
      </c>
      <c r="C9" s="41">
        <v>7.8</v>
      </c>
      <c r="D9" s="41">
        <v>7.2</v>
      </c>
      <c r="E9" s="41">
        <v>6.4</v>
      </c>
      <c r="F9" s="41">
        <v>6.6</v>
      </c>
      <c r="G9" s="41">
        <v>7</v>
      </c>
      <c r="H9" s="41">
        <v>7.2</v>
      </c>
      <c r="I9" s="41">
        <v>7.1</v>
      </c>
      <c r="J9" s="41">
        <v>7.4</v>
      </c>
      <c r="K9" s="41">
        <v>7.6</v>
      </c>
      <c r="L9" s="41">
        <v>1098</v>
      </c>
      <c r="M9" s="41">
        <v>1240</v>
      </c>
      <c r="N9" s="41">
        <v>1133</v>
      </c>
      <c r="O9" s="41">
        <v>1064</v>
      </c>
      <c r="P9" s="41">
        <v>1044</v>
      </c>
      <c r="Q9" s="41">
        <v>1100</v>
      </c>
      <c r="R9" s="41">
        <v>1150</v>
      </c>
      <c r="S9" s="41">
        <v>1133</v>
      </c>
      <c r="T9" s="41">
        <v>1186</v>
      </c>
      <c r="U9" s="41">
        <v>1204</v>
      </c>
      <c r="V9" s="41" t="s">
        <v>3864</v>
      </c>
      <c r="W9" s="140" t="s">
        <v>3844</v>
      </c>
      <c r="X9" s="41">
        <v>6.3</v>
      </c>
      <c r="Y9" s="41">
        <v>7.1</v>
      </c>
      <c r="Z9" s="41">
        <v>6.5</v>
      </c>
      <c r="AA9" s="41">
        <v>6.1</v>
      </c>
      <c r="AB9" s="41">
        <v>6.2</v>
      </c>
      <c r="AC9" s="41">
        <v>6.6</v>
      </c>
      <c r="AD9" s="41">
        <v>6.8</v>
      </c>
      <c r="AE9" s="41">
        <v>6.7</v>
      </c>
      <c r="AF9" s="41">
        <v>7</v>
      </c>
      <c r="AG9" s="41">
        <v>6.9</v>
      </c>
      <c r="AH9" s="41">
        <v>974</v>
      </c>
      <c r="AI9" s="41">
        <v>1116</v>
      </c>
      <c r="AJ9" s="41">
        <v>1009</v>
      </c>
      <c r="AK9" s="41">
        <v>1011</v>
      </c>
      <c r="AL9" s="41">
        <v>973</v>
      </c>
      <c r="AM9" s="41">
        <v>1029</v>
      </c>
      <c r="AN9" s="41">
        <v>1079</v>
      </c>
      <c r="AO9" s="41">
        <v>1062</v>
      </c>
      <c r="AP9" s="41">
        <v>1115</v>
      </c>
      <c r="AQ9" s="41">
        <v>1080</v>
      </c>
      <c r="AR9" s="41" t="s">
        <v>3878</v>
      </c>
      <c r="AS9" s="138" t="s">
        <v>3678</v>
      </c>
      <c r="AT9" s="41">
        <v>5.8</v>
      </c>
      <c r="AU9" s="41">
        <v>6.6</v>
      </c>
      <c r="AV9" s="41">
        <v>6.5</v>
      </c>
      <c r="AW9" s="41">
        <v>6.1</v>
      </c>
      <c r="AX9" s="41">
        <v>6.1</v>
      </c>
      <c r="AY9" s="41">
        <v>6.2</v>
      </c>
      <c r="AZ9" s="41">
        <v>6.7</v>
      </c>
      <c r="BA9" s="41">
        <v>6.6</v>
      </c>
      <c r="BB9" s="41">
        <v>6.9</v>
      </c>
      <c r="BC9" s="41">
        <v>6.4</v>
      </c>
      <c r="BD9" s="41">
        <v>856</v>
      </c>
      <c r="BE9" s="41">
        <v>998</v>
      </c>
      <c r="BF9" s="41">
        <v>955</v>
      </c>
      <c r="BG9" s="41">
        <v>1011</v>
      </c>
      <c r="BH9" s="41">
        <v>912</v>
      </c>
      <c r="BI9" s="41">
        <v>873</v>
      </c>
      <c r="BJ9" s="41">
        <v>1018</v>
      </c>
      <c r="BK9" s="41">
        <v>1001</v>
      </c>
      <c r="BL9" s="41">
        <v>1054</v>
      </c>
      <c r="BM9" s="41">
        <v>962</v>
      </c>
      <c r="BN9" s="41" t="s">
        <v>3879</v>
      </c>
      <c r="BO9" s="181" t="s">
        <v>4</v>
      </c>
      <c r="BP9" s="168"/>
      <c r="BQ9" s="168"/>
      <c r="BR9" s="168"/>
      <c r="BS9" s="168"/>
      <c r="BT9" s="168"/>
      <c r="BU9" s="168"/>
      <c r="BV9" s="168"/>
      <c r="BW9" s="168"/>
      <c r="BX9" s="168"/>
    </row>
    <row r="10" spans="1:76" ht="27" customHeight="1">
      <c r="A10" s="180" t="s">
        <v>3268</v>
      </c>
      <c r="B10" s="41">
        <v>7</v>
      </c>
      <c r="C10" s="41">
        <v>7.8</v>
      </c>
      <c r="D10" s="41">
        <v>7.2</v>
      </c>
      <c r="E10" s="41">
        <v>6.4</v>
      </c>
      <c r="F10" s="41">
        <v>6.6</v>
      </c>
      <c r="G10" s="41">
        <v>7</v>
      </c>
      <c r="H10" s="41">
        <v>7.2</v>
      </c>
      <c r="I10" s="41">
        <v>7.1</v>
      </c>
      <c r="J10" s="41">
        <v>7.4</v>
      </c>
      <c r="K10" s="41">
        <v>7.6</v>
      </c>
      <c r="L10" s="41">
        <v>1098</v>
      </c>
      <c r="M10" s="41">
        <v>1240</v>
      </c>
      <c r="N10" s="41">
        <v>1133</v>
      </c>
      <c r="O10" s="41">
        <v>1064</v>
      </c>
      <c r="P10" s="41">
        <v>1044</v>
      </c>
      <c r="Q10" s="41">
        <v>1100</v>
      </c>
      <c r="R10" s="41">
        <v>1150</v>
      </c>
      <c r="S10" s="41">
        <v>1133</v>
      </c>
      <c r="T10" s="41">
        <v>1186</v>
      </c>
      <c r="U10" s="41">
        <v>1204</v>
      </c>
      <c r="V10" s="41" t="s">
        <v>3864</v>
      </c>
      <c r="W10" s="140" t="s">
        <v>3844</v>
      </c>
      <c r="X10" s="41">
        <v>6.3</v>
      </c>
      <c r="Y10" s="41">
        <v>7.1</v>
      </c>
      <c r="Z10" s="41">
        <v>6.5</v>
      </c>
      <c r="AA10" s="41">
        <v>6.1</v>
      </c>
      <c r="AB10" s="41">
        <v>6.2</v>
      </c>
      <c r="AC10" s="41">
        <v>6.6</v>
      </c>
      <c r="AD10" s="41">
        <v>6.8</v>
      </c>
      <c r="AE10" s="41">
        <v>6.7</v>
      </c>
      <c r="AF10" s="41">
        <v>7</v>
      </c>
      <c r="AG10" s="41">
        <v>6.9</v>
      </c>
      <c r="AH10" s="41">
        <v>974</v>
      </c>
      <c r="AI10" s="41">
        <v>1116</v>
      </c>
      <c r="AJ10" s="41">
        <v>1009</v>
      </c>
      <c r="AK10" s="41">
        <v>1011</v>
      </c>
      <c r="AL10" s="41">
        <v>973</v>
      </c>
      <c r="AM10" s="41">
        <v>1029</v>
      </c>
      <c r="AN10" s="41">
        <v>1079</v>
      </c>
      <c r="AO10" s="41">
        <v>1062</v>
      </c>
      <c r="AP10" s="41">
        <v>1115</v>
      </c>
      <c r="AQ10" s="41">
        <v>1080</v>
      </c>
      <c r="AR10" s="41" t="s">
        <v>3878</v>
      </c>
      <c r="AS10" s="138" t="s">
        <v>3678</v>
      </c>
      <c r="AT10" s="41">
        <v>5.8</v>
      </c>
      <c r="AU10" s="41">
        <v>6.6</v>
      </c>
      <c r="AV10" s="41">
        <v>6.5</v>
      </c>
      <c r="AW10" s="41">
        <v>6.1</v>
      </c>
      <c r="AX10" s="41">
        <v>6.1</v>
      </c>
      <c r="AY10" s="41">
        <v>6.2</v>
      </c>
      <c r="AZ10" s="41">
        <v>6.7</v>
      </c>
      <c r="BA10" s="41">
        <v>6.6</v>
      </c>
      <c r="BB10" s="41">
        <v>6.9</v>
      </c>
      <c r="BC10" s="41">
        <v>6.4</v>
      </c>
      <c r="BD10" s="41">
        <v>856</v>
      </c>
      <c r="BE10" s="41">
        <v>998</v>
      </c>
      <c r="BF10" s="41">
        <v>955</v>
      </c>
      <c r="BG10" s="41">
        <v>1011</v>
      </c>
      <c r="BH10" s="41">
        <v>912</v>
      </c>
      <c r="BI10" s="41">
        <v>873</v>
      </c>
      <c r="BJ10" s="41">
        <v>1018</v>
      </c>
      <c r="BK10" s="41">
        <v>1001</v>
      </c>
      <c r="BL10" s="41">
        <v>1054</v>
      </c>
      <c r="BM10" s="41">
        <v>962</v>
      </c>
      <c r="BN10" s="41" t="s">
        <v>3879</v>
      </c>
      <c r="BO10" s="181" t="s">
        <v>4</v>
      </c>
      <c r="BP10" s="168"/>
      <c r="BQ10" s="168"/>
      <c r="BR10" s="168"/>
      <c r="BS10" s="168"/>
      <c r="BT10" s="168"/>
      <c r="BU10" s="168"/>
      <c r="BV10" s="168"/>
      <c r="BW10" s="168"/>
      <c r="BX10" s="168"/>
    </row>
    <row r="11" spans="1:76" ht="27" customHeight="1">
      <c r="A11" s="180" t="s">
        <v>3284</v>
      </c>
      <c r="B11" s="41">
        <v>7</v>
      </c>
      <c r="C11" s="41">
        <v>7.8</v>
      </c>
      <c r="D11" s="41">
        <v>7.2</v>
      </c>
      <c r="E11" s="41">
        <v>6.4</v>
      </c>
      <c r="F11" s="41">
        <v>6.6</v>
      </c>
      <c r="G11" s="41">
        <v>7</v>
      </c>
      <c r="H11" s="41">
        <v>7.2</v>
      </c>
      <c r="I11" s="41">
        <v>7.1</v>
      </c>
      <c r="J11" s="41">
        <v>7.4</v>
      </c>
      <c r="K11" s="41">
        <v>7.6</v>
      </c>
      <c r="L11" s="41">
        <v>1098</v>
      </c>
      <c r="M11" s="41">
        <v>1240</v>
      </c>
      <c r="N11" s="41">
        <v>1133</v>
      </c>
      <c r="O11" s="41">
        <v>1064</v>
      </c>
      <c r="P11" s="41">
        <v>1044</v>
      </c>
      <c r="Q11" s="41">
        <v>1100</v>
      </c>
      <c r="R11" s="41">
        <v>1150</v>
      </c>
      <c r="S11" s="41">
        <v>1133</v>
      </c>
      <c r="T11" s="41">
        <v>1186</v>
      </c>
      <c r="U11" s="41">
        <v>1204</v>
      </c>
      <c r="V11" s="41" t="s">
        <v>3864</v>
      </c>
      <c r="W11" s="140" t="s">
        <v>4</v>
      </c>
      <c r="X11" s="41">
        <v>6.3</v>
      </c>
      <c r="Y11" s="41">
        <v>7.1</v>
      </c>
      <c r="Z11" s="41">
        <v>6.5</v>
      </c>
      <c r="AA11" s="41">
        <v>6.1</v>
      </c>
      <c r="AB11" s="41">
        <v>6.2</v>
      </c>
      <c r="AC11" s="41">
        <v>6.6</v>
      </c>
      <c r="AD11" s="41">
        <v>6.8</v>
      </c>
      <c r="AE11" s="41">
        <v>6.7</v>
      </c>
      <c r="AF11" s="41">
        <v>7</v>
      </c>
      <c r="AG11" s="41">
        <v>6.9</v>
      </c>
      <c r="AH11" s="41">
        <v>974</v>
      </c>
      <c r="AI11" s="41">
        <v>1116</v>
      </c>
      <c r="AJ11" s="41">
        <v>1009</v>
      </c>
      <c r="AK11" s="41">
        <v>1011</v>
      </c>
      <c r="AL11" s="41">
        <v>973</v>
      </c>
      <c r="AM11" s="41">
        <v>1029</v>
      </c>
      <c r="AN11" s="41">
        <v>1079</v>
      </c>
      <c r="AO11" s="41">
        <v>1062</v>
      </c>
      <c r="AP11" s="41">
        <v>1115</v>
      </c>
      <c r="AQ11" s="41">
        <v>1080</v>
      </c>
      <c r="AR11" s="41" t="s">
        <v>3878</v>
      </c>
      <c r="AS11" s="138" t="s">
        <v>4</v>
      </c>
      <c r="AT11" s="41">
        <v>5.8</v>
      </c>
      <c r="AU11" s="41">
        <v>6.6</v>
      </c>
      <c r="AV11" s="41">
        <v>6.5</v>
      </c>
      <c r="AW11" s="41">
        <v>6.1</v>
      </c>
      <c r="AX11" s="41">
        <v>6.1</v>
      </c>
      <c r="AY11" s="41">
        <v>6.2</v>
      </c>
      <c r="AZ11" s="41">
        <v>6.7</v>
      </c>
      <c r="BA11" s="41">
        <v>6.6</v>
      </c>
      <c r="BB11" s="41">
        <v>6.9</v>
      </c>
      <c r="BC11" s="41">
        <v>6.4</v>
      </c>
      <c r="BD11" s="41">
        <v>856</v>
      </c>
      <c r="BE11" s="41">
        <v>998</v>
      </c>
      <c r="BF11" s="41">
        <v>955</v>
      </c>
      <c r="BG11" s="41">
        <v>1011</v>
      </c>
      <c r="BH11" s="41">
        <v>912</v>
      </c>
      <c r="BI11" s="41">
        <v>873</v>
      </c>
      <c r="BJ11" s="41">
        <v>1018</v>
      </c>
      <c r="BK11" s="41">
        <v>1001</v>
      </c>
      <c r="BL11" s="41">
        <v>1054</v>
      </c>
      <c r="BM11" s="41">
        <v>962</v>
      </c>
      <c r="BN11" s="41" t="s">
        <v>3879</v>
      </c>
      <c r="BO11" s="181" t="s">
        <v>4</v>
      </c>
      <c r="BP11" s="168"/>
      <c r="BQ11" s="168"/>
      <c r="BR11" s="168"/>
      <c r="BS11" s="168"/>
      <c r="BT11" s="168"/>
      <c r="BU11" s="168"/>
      <c r="BV11" s="168"/>
      <c r="BW11" s="168"/>
      <c r="BX11" s="168"/>
    </row>
    <row r="12" spans="1:76" ht="27" customHeight="1">
      <c r="A12" s="180" t="s">
        <v>3285</v>
      </c>
      <c r="B12" s="41">
        <v>7</v>
      </c>
      <c r="C12" s="41">
        <v>7.8</v>
      </c>
      <c r="D12" s="41">
        <v>7.2</v>
      </c>
      <c r="E12" s="41">
        <v>6.4</v>
      </c>
      <c r="F12" s="41">
        <v>6.6</v>
      </c>
      <c r="G12" s="41">
        <v>7</v>
      </c>
      <c r="H12" s="41">
        <v>7.2</v>
      </c>
      <c r="I12" s="41">
        <v>7.1</v>
      </c>
      <c r="J12" s="41">
        <v>7.4</v>
      </c>
      <c r="K12" s="41">
        <v>7.6</v>
      </c>
      <c r="L12" s="41">
        <v>1098</v>
      </c>
      <c r="M12" s="41">
        <v>1240</v>
      </c>
      <c r="N12" s="41">
        <v>1133</v>
      </c>
      <c r="O12" s="41">
        <v>1064</v>
      </c>
      <c r="P12" s="41">
        <v>1044</v>
      </c>
      <c r="Q12" s="41">
        <v>1100</v>
      </c>
      <c r="R12" s="41">
        <v>1150</v>
      </c>
      <c r="S12" s="41">
        <v>1133</v>
      </c>
      <c r="T12" s="41">
        <v>1186</v>
      </c>
      <c r="U12" s="41">
        <v>1204</v>
      </c>
      <c r="V12" s="41" t="s">
        <v>3864</v>
      </c>
      <c r="W12" s="140" t="s">
        <v>4</v>
      </c>
      <c r="X12" s="41">
        <v>6.3</v>
      </c>
      <c r="Y12" s="41">
        <v>7.1</v>
      </c>
      <c r="Z12" s="41">
        <v>6.5</v>
      </c>
      <c r="AA12" s="41">
        <v>6.1</v>
      </c>
      <c r="AB12" s="41">
        <v>6.2</v>
      </c>
      <c r="AC12" s="41">
        <v>6.6</v>
      </c>
      <c r="AD12" s="41">
        <v>6.8</v>
      </c>
      <c r="AE12" s="41">
        <v>6.7</v>
      </c>
      <c r="AF12" s="41">
        <v>7</v>
      </c>
      <c r="AG12" s="41">
        <v>6.9</v>
      </c>
      <c r="AH12" s="41">
        <v>974</v>
      </c>
      <c r="AI12" s="41">
        <v>1116</v>
      </c>
      <c r="AJ12" s="41">
        <v>1009</v>
      </c>
      <c r="AK12" s="41">
        <v>1011</v>
      </c>
      <c r="AL12" s="41">
        <v>973</v>
      </c>
      <c r="AM12" s="41">
        <v>1029</v>
      </c>
      <c r="AN12" s="41">
        <v>1079</v>
      </c>
      <c r="AO12" s="41">
        <v>1062</v>
      </c>
      <c r="AP12" s="41">
        <v>1115</v>
      </c>
      <c r="AQ12" s="41">
        <v>1080</v>
      </c>
      <c r="AR12" s="41" t="s">
        <v>3878</v>
      </c>
      <c r="AS12" s="138" t="s">
        <v>4</v>
      </c>
      <c r="AT12" s="41">
        <v>5.8</v>
      </c>
      <c r="AU12" s="41">
        <v>6.6</v>
      </c>
      <c r="AV12" s="41">
        <v>6.5</v>
      </c>
      <c r="AW12" s="41">
        <v>6.1</v>
      </c>
      <c r="AX12" s="41">
        <v>6.1</v>
      </c>
      <c r="AY12" s="41">
        <v>6.2</v>
      </c>
      <c r="AZ12" s="41">
        <v>6.7</v>
      </c>
      <c r="BA12" s="41">
        <v>6.6</v>
      </c>
      <c r="BB12" s="41">
        <v>6.9</v>
      </c>
      <c r="BC12" s="41">
        <v>6.4</v>
      </c>
      <c r="BD12" s="41">
        <v>856</v>
      </c>
      <c r="BE12" s="41">
        <v>998</v>
      </c>
      <c r="BF12" s="41">
        <v>955</v>
      </c>
      <c r="BG12" s="41">
        <v>1011</v>
      </c>
      <c r="BH12" s="41">
        <v>912</v>
      </c>
      <c r="BI12" s="41">
        <v>873</v>
      </c>
      <c r="BJ12" s="41">
        <v>1018</v>
      </c>
      <c r="BK12" s="41">
        <v>1001</v>
      </c>
      <c r="BL12" s="41">
        <v>1054</v>
      </c>
      <c r="BM12" s="41">
        <v>962</v>
      </c>
      <c r="BN12" s="41" t="s">
        <v>3879</v>
      </c>
      <c r="BO12" s="181" t="s">
        <v>4</v>
      </c>
      <c r="BP12" s="168"/>
      <c r="BQ12" s="168"/>
      <c r="BR12" s="168"/>
      <c r="BS12" s="168"/>
      <c r="BT12" s="168"/>
      <c r="BU12" s="168"/>
      <c r="BV12" s="168"/>
      <c r="BW12" s="168"/>
      <c r="BX12" s="168"/>
    </row>
    <row r="13" spans="1:76" ht="27" customHeight="1">
      <c r="A13" s="180" t="s">
        <v>3286</v>
      </c>
      <c r="B13" s="41">
        <v>7</v>
      </c>
      <c r="C13" s="41">
        <v>7.8</v>
      </c>
      <c r="D13" s="41">
        <v>7.2</v>
      </c>
      <c r="E13" s="41">
        <v>6.4</v>
      </c>
      <c r="F13" s="41">
        <v>6.6</v>
      </c>
      <c r="G13" s="41">
        <v>7</v>
      </c>
      <c r="H13" s="41">
        <v>7.2</v>
      </c>
      <c r="I13" s="41">
        <v>7.1</v>
      </c>
      <c r="J13" s="41">
        <v>7.4</v>
      </c>
      <c r="K13" s="41">
        <v>7.6</v>
      </c>
      <c r="L13" s="41">
        <v>1098</v>
      </c>
      <c r="M13" s="41">
        <v>1240</v>
      </c>
      <c r="N13" s="41">
        <v>1133</v>
      </c>
      <c r="O13" s="41">
        <v>1064</v>
      </c>
      <c r="P13" s="41">
        <v>1044</v>
      </c>
      <c r="Q13" s="41">
        <v>1100</v>
      </c>
      <c r="R13" s="41">
        <v>1150</v>
      </c>
      <c r="S13" s="41">
        <v>1133</v>
      </c>
      <c r="T13" s="41">
        <v>1186</v>
      </c>
      <c r="U13" s="41">
        <v>1204</v>
      </c>
      <c r="V13" s="41" t="s">
        <v>3864</v>
      </c>
      <c r="W13" s="140" t="s">
        <v>4</v>
      </c>
      <c r="X13" s="41">
        <v>6.3</v>
      </c>
      <c r="Y13" s="41">
        <v>7.1</v>
      </c>
      <c r="Z13" s="41">
        <v>6.5</v>
      </c>
      <c r="AA13" s="41">
        <v>6.1</v>
      </c>
      <c r="AB13" s="41">
        <v>6.2</v>
      </c>
      <c r="AC13" s="41">
        <v>6.6</v>
      </c>
      <c r="AD13" s="41">
        <v>6.8</v>
      </c>
      <c r="AE13" s="41">
        <v>6.7</v>
      </c>
      <c r="AF13" s="41">
        <v>7</v>
      </c>
      <c r="AG13" s="41">
        <v>6.9</v>
      </c>
      <c r="AH13" s="41">
        <v>974</v>
      </c>
      <c r="AI13" s="41">
        <v>1116</v>
      </c>
      <c r="AJ13" s="41">
        <v>1009</v>
      </c>
      <c r="AK13" s="41">
        <v>1011</v>
      </c>
      <c r="AL13" s="41">
        <v>973</v>
      </c>
      <c r="AM13" s="41">
        <v>1029</v>
      </c>
      <c r="AN13" s="41">
        <v>1079</v>
      </c>
      <c r="AO13" s="41">
        <v>1062</v>
      </c>
      <c r="AP13" s="41">
        <v>1115</v>
      </c>
      <c r="AQ13" s="41">
        <v>1080</v>
      </c>
      <c r="AR13" s="41" t="s">
        <v>3878</v>
      </c>
      <c r="AS13" s="138" t="s">
        <v>4</v>
      </c>
      <c r="AT13" s="41">
        <v>5.8</v>
      </c>
      <c r="AU13" s="41">
        <v>6.6</v>
      </c>
      <c r="AV13" s="41">
        <v>6.5</v>
      </c>
      <c r="AW13" s="41">
        <v>6.1</v>
      </c>
      <c r="AX13" s="41">
        <v>6.1</v>
      </c>
      <c r="AY13" s="41">
        <v>6.2</v>
      </c>
      <c r="AZ13" s="41">
        <v>6.7</v>
      </c>
      <c r="BA13" s="41">
        <v>6.6</v>
      </c>
      <c r="BB13" s="41">
        <v>6.9</v>
      </c>
      <c r="BC13" s="41">
        <v>6.4</v>
      </c>
      <c r="BD13" s="41">
        <v>856</v>
      </c>
      <c r="BE13" s="41">
        <v>998</v>
      </c>
      <c r="BF13" s="41">
        <v>955</v>
      </c>
      <c r="BG13" s="41">
        <v>1011</v>
      </c>
      <c r="BH13" s="41">
        <v>912</v>
      </c>
      <c r="BI13" s="41">
        <v>873</v>
      </c>
      <c r="BJ13" s="41">
        <v>1018</v>
      </c>
      <c r="BK13" s="41">
        <v>1001</v>
      </c>
      <c r="BL13" s="41">
        <v>1054</v>
      </c>
      <c r="BM13" s="41">
        <v>962</v>
      </c>
      <c r="BN13" s="41" t="s">
        <v>3879</v>
      </c>
      <c r="BO13" s="181" t="s">
        <v>4</v>
      </c>
      <c r="BP13" s="168"/>
      <c r="BQ13" s="168"/>
      <c r="BR13" s="168"/>
      <c r="BS13" s="168"/>
      <c r="BT13" s="168"/>
      <c r="BU13" s="168"/>
      <c r="BV13" s="168"/>
      <c r="BW13" s="168"/>
      <c r="BX13" s="168"/>
    </row>
    <row r="14" spans="1:76" ht="27" customHeight="1">
      <c r="A14" s="180" t="s">
        <v>3269</v>
      </c>
      <c r="B14" s="41">
        <v>7</v>
      </c>
      <c r="C14" s="41">
        <v>7.8</v>
      </c>
      <c r="D14" s="41">
        <v>7.2</v>
      </c>
      <c r="E14" s="41">
        <v>6.2</v>
      </c>
      <c r="F14" s="41">
        <v>6.7</v>
      </c>
      <c r="G14" s="41">
        <v>6.8</v>
      </c>
      <c r="H14" s="41">
        <v>7.3</v>
      </c>
      <c r="I14" s="41">
        <v>7.2</v>
      </c>
      <c r="J14" s="41">
        <v>7.5</v>
      </c>
      <c r="K14" s="41">
        <v>7.6</v>
      </c>
      <c r="L14" s="41">
        <v>1112</v>
      </c>
      <c r="M14" s="41">
        <v>1254</v>
      </c>
      <c r="N14" s="41">
        <v>1147</v>
      </c>
      <c r="O14" s="41">
        <v>1043</v>
      </c>
      <c r="P14" s="41">
        <v>1058</v>
      </c>
      <c r="Q14" s="41">
        <v>1080</v>
      </c>
      <c r="R14" s="41">
        <v>1164</v>
      </c>
      <c r="S14" s="41">
        <v>1147</v>
      </c>
      <c r="T14" s="41">
        <v>1200</v>
      </c>
      <c r="U14" s="41">
        <v>1218</v>
      </c>
      <c r="V14" s="41" t="s">
        <v>3673</v>
      </c>
      <c r="W14" s="140" t="s">
        <v>4</v>
      </c>
      <c r="X14" s="41">
        <v>6.3</v>
      </c>
      <c r="Y14" s="41">
        <v>7.1</v>
      </c>
      <c r="Z14" s="41">
        <v>6.5</v>
      </c>
      <c r="AA14" s="41">
        <v>6.1</v>
      </c>
      <c r="AB14" s="41">
        <v>6.3</v>
      </c>
      <c r="AC14" s="41">
        <v>6.7</v>
      </c>
      <c r="AD14" s="41">
        <v>6.9</v>
      </c>
      <c r="AE14" s="41">
        <v>6.8</v>
      </c>
      <c r="AF14" s="41">
        <v>7.1</v>
      </c>
      <c r="AG14" s="41">
        <v>6.9</v>
      </c>
      <c r="AH14" s="41">
        <v>988</v>
      </c>
      <c r="AI14" s="41">
        <v>1130</v>
      </c>
      <c r="AJ14" s="41">
        <v>1023</v>
      </c>
      <c r="AK14" s="41">
        <v>1025</v>
      </c>
      <c r="AL14" s="41">
        <v>987</v>
      </c>
      <c r="AM14" s="41">
        <v>1062</v>
      </c>
      <c r="AN14" s="41">
        <v>1093</v>
      </c>
      <c r="AO14" s="41">
        <v>1076</v>
      </c>
      <c r="AP14" s="41">
        <v>1129</v>
      </c>
      <c r="AQ14" s="41">
        <v>1094</v>
      </c>
      <c r="AR14" s="41" t="s">
        <v>3880</v>
      </c>
      <c r="AS14" s="138" t="s">
        <v>4</v>
      </c>
      <c r="AT14" s="41">
        <v>5.9</v>
      </c>
      <c r="AU14" s="41">
        <v>6.7</v>
      </c>
      <c r="AV14" s="41">
        <v>6.6</v>
      </c>
      <c r="AW14" s="41">
        <v>6.1</v>
      </c>
      <c r="AX14" s="41">
        <v>6.1</v>
      </c>
      <c r="AY14" s="41">
        <v>6.3</v>
      </c>
      <c r="AZ14" s="41">
        <v>6.7</v>
      </c>
      <c r="BA14" s="41">
        <v>6.6</v>
      </c>
      <c r="BB14" s="41">
        <v>6.9</v>
      </c>
      <c r="BC14" s="41">
        <v>6.5</v>
      </c>
      <c r="BD14" s="41">
        <v>871</v>
      </c>
      <c r="BE14" s="41">
        <v>1013</v>
      </c>
      <c r="BF14" s="41">
        <v>970</v>
      </c>
      <c r="BG14" s="41">
        <v>1025</v>
      </c>
      <c r="BH14" s="41">
        <v>926</v>
      </c>
      <c r="BI14" s="41">
        <v>906</v>
      </c>
      <c r="BJ14" s="41">
        <v>1032</v>
      </c>
      <c r="BK14" s="41">
        <v>1015</v>
      </c>
      <c r="BL14" s="41">
        <v>1068</v>
      </c>
      <c r="BM14" s="41">
        <v>977</v>
      </c>
      <c r="BN14" s="41" t="s">
        <v>3881</v>
      </c>
      <c r="BO14" s="181" t="s">
        <v>4</v>
      </c>
      <c r="BP14" s="168"/>
      <c r="BQ14" s="168"/>
      <c r="BR14" s="168"/>
      <c r="BS14" s="168"/>
      <c r="BT14" s="168"/>
      <c r="BU14" s="168"/>
      <c r="BV14" s="168"/>
      <c r="BW14" s="168"/>
      <c r="BX14" s="168"/>
    </row>
    <row r="15" spans="1:76" ht="27" customHeight="1">
      <c r="A15" s="180" t="s">
        <v>3271</v>
      </c>
      <c r="B15" s="41">
        <v>7</v>
      </c>
      <c r="C15" s="41">
        <v>7.8</v>
      </c>
      <c r="D15" s="41">
        <v>7.2</v>
      </c>
      <c r="E15" s="41">
        <v>6.2</v>
      </c>
      <c r="F15" s="41">
        <v>6.7</v>
      </c>
      <c r="G15" s="41">
        <v>6.8</v>
      </c>
      <c r="H15" s="41">
        <v>7.3</v>
      </c>
      <c r="I15" s="41">
        <v>7.2</v>
      </c>
      <c r="J15" s="41">
        <v>7.5</v>
      </c>
      <c r="K15" s="41">
        <v>7.6</v>
      </c>
      <c r="L15" s="41">
        <v>1112</v>
      </c>
      <c r="M15" s="41">
        <v>1254</v>
      </c>
      <c r="N15" s="41">
        <v>1147</v>
      </c>
      <c r="O15" s="41">
        <v>1043</v>
      </c>
      <c r="P15" s="41">
        <v>1058</v>
      </c>
      <c r="Q15" s="41">
        <v>1080</v>
      </c>
      <c r="R15" s="41">
        <v>1164</v>
      </c>
      <c r="S15" s="41">
        <v>1147</v>
      </c>
      <c r="T15" s="41">
        <v>1200</v>
      </c>
      <c r="U15" s="41">
        <v>1218</v>
      </c>
      <c r="V15" s="41" t="s">
        <v>3673</v>
      </c>
      <c r="W15" s="140" t="s">
        <v>4</v>
      </c>
      <c r="X15" s="41">
        <v>6.3</v>
      </c>
      <c r="Y15" s="41">
        <v>7.1</v>
      </c>
      <c r="Z15" s="41">
        <v>6.5</v>
      </c>
      <c r="AA15" s="41">
        <v>6.1</v>
      </c>
      <c r="AB15" s="41">
        <v>6.3</v>
      </c>
      <c r="AC15" s="41">
        <v>6.7</v>
      </c>
      <c r="AD15" s="41">
        <v>6.9</v>
      </c>
      <c r="AE15" s="41">
        <v>6.8</v>
      </c>
      <c r="AF15" s="41">
        <v>7.1</v>
      </c>
      <c r="AG15" s="41">
        <v>6.9</v>
      </c>
      <c r="AH15" s="41">
        <v>988</v>
      </c>
      <c r="AI15" s="41">
        <v>1130</v>
      </c>
      <c r="AJ15" s="41">
        <v>1023</v>
      </c>
      <c r="AK15" s="41">
        <v>1025</v>
      </c>
      <c r="AL15" s="41">
        <v>987</v>
      </c>
      <c r="AM15" s="41">
        <v>1062</v>
      </c>
      <c r="AN15" s="41">
        <v>1093</v>
      </c>
      <c r="AO15" s="41">
        <v>1076</v>
      </c>
      <c r="AP15" s="41">
        <v>1129</v>
      </c>
      <c r="AQ15" s="41">
        <v>1094</v>
      </c>
      <c r="AR15" s="41" t="s">
        <v>3880</v>
      </c>
      <c r="AS15" s="138" t="s">
        <v>4</v>
      </c>
      <c r="AT15" s="41">
        <v>5.9</v>
      </c>
      <c r="AU15" s="41">
        <v>6.7</v>
      </c>
      <c r="AV15" s="41">
        <v>6.6</v>
      </c>
      <c r="AW15" s="41">
        <v>6.1</v>
      </c>
      <c r="AX15" s="41">
        <v>6.1</v>
      </c>
      <c r="AY15" s="41">
        <v>6.3</v>
      </c>
      <c r="AZ15" s="41">
        <v>6.7</v>
      </c>
      <c r="BA15" s="41">
        <v>6.6</v>
      </c>
      <c r="BB15" s="41">
        <v>6.9</v>
      </c>
      <c r="BC15" s="41">
        <v>6.5</v>
      </c>
      <c r="BD15" s="41">
        <v>871</v>
      </c>
      <c r="BE15" s="41">
        <v>1013</v>
      </c>
      <c r="BF15" s="41">
        <v>970</v>
      </c>
      <c r="BG15" s="41">
        <v>1025</v>
      </c>
      <c r="BH15" s="41">
        <v>926</v>
      </c>
      <c r="BI15" s="41">
        <v>906</v>
      </c>
      <c r="BJ15" s="41">
        <v>1032</v>
      </c>
      <c r="BK15" s="41">
        <v>1015</v>
      </c>
      <c r="BL15" s="41">
        <v>1068</v>
      </c>
      <c r="BM15" s="41">
        <v>977</v>
      </c>
      <c r="BN15" s="41" t="s">
        <v>3881</v>
      </c>
      <c r="BO15" s="181" t="s">
        <v>4</v>
      </c>
      <c r="BP15" s="168"/>
      <c r="BQ15" s="168"/>
      <c r="BR15" s="168"/>
      <c r="BS15" s="168"/>
      <c r="BT15" s="168"/>
      <c r="BU15" s="168"/>
      <c r="BV15" s="168"/>
      <c r="BW15" s="168"/>
      <c r="BX15" s="168"/>
    </row>
    <row r="16" spans="1:76" ht="27" customHeight="1">
      <c r="A16" s="180" t="s">
        <v>3272</v>
      </c>
      <c r="B16" s="41">
        <v>7</v>
      </c>
      <c r="C16" s="41">
        <v>7.8</v>
      </c>
      <c r="D16" s="41">
        <v>7.2</v>
      </c>
      <c r="E16" s="41">
        <v>6.2</v>
      </c>
      <c r="F16" s="41">
        <v>6.7</v>
      </c>
      <c r="G16" s="41">
        <v>6.8</v>
      </c>
      <c r="H16" s="41">
        <v>7.3</v>
      </c>
      <c r="I16" s="41">
        <v>7.2</v>
      </c>
      <c r="J16" s="41">
        <v>7.5</v>
      </c>
      <c r="K16" s="41">
        <v>7.6</v>
      </c>
      <c r="L16" s="41">
        <v>1112</v>
      </c>
      <c r="M16" s="41">
        <v>1254</v>
      </c>
      <c r="N16" s="41">
        <v>1147</v>
      </c>
      <c r="O16" s="41">
        <v>1043</v>
      </c>
      <c r="P16" s="41">
        <v>1058</v>
      </c>
      <c r="Q16" s="41">
        <v>1080</v>
      </c>
      <c r="R16" s="41">
        <v>1164</v>
      </c>
      <c r="S16" s="41">
        <v>1147</v>
      </c>
      <c r="T16" s="41">
        <v>1200</v>
      </c>
      <c r="U16" s="41">
        <v>1218</v>
      </c>
      <c r="V16" s="41" t="s">
        <v>3864</v>
      </c>
      <c r="W16" s="140" t="s">
        <v>4</v>
      </c>
      <c r="X16" s="41">
        <v>6.3</v>
      </c>
      <c r="Y16" s="41">
        <v>7.1</v>
      </c>
      <c r="Z16" s="41">
        <v>6.5</v>
      </c>
      <c r="AA16" s="41">
        <v>6.1</v>
      </c>
      <c r="AB16" s="41">
        <v>6.3</v>
      </c>
      <c r="AC16" s="41">
        <v>6.7</v>
      </c>
      <c r="AD16" s="41">
        <v>6.9</v>
      </c>
      <c r="AE16" s="41">
        <v>6.8</v>
      </c>
      <c r="AF16" s="41">
        <v>7.1</v>
      </c>
      <c r="AG16" s="41">
        <v>6.9</v>
      </c>
      <c r="AH16" s="41">
        <v>988</v>
      </c>
      <c r="AI16" s="41">
        <v>1130</v>
      </c>
      <c r="AJ16" s="41">
        <v>1023</v>
      </c>
      <c r="AK16" s="41">
        <v>1025</v>
      </c>
      <c r="AL16" s="41">
        <v>987</v>
      </c>
      <c r="AM16" s="41">
        <v>1062</v>
      </c>
      <c r="AN16" s="41">
        <v>1093</v>
      </c>
      <c r="AO16" s="41">
        <v>1076</v>
      </c>
      <c r="AP16" s="41">
        <v>1129</v>
      </c>
      <c r="AQ16" s="41">
        <v>1094</v>
      </c>
      <c r="AR16" s="41" t="s">
        <v>3878</v>
      </c>
      <c r="AS16" s="138" t="s">
        <v>4</v>
      </c>
      <c r="AT16" s="41">
        <v>5.9</v>
      </c>
      <c r="AU16" s="41">
        <v>6.7</v>
      </c>
      <c r="AV16" s="41">
        <v>6.6</v>
      </c>
      <c r="AW16" s="41">
        <v>6.1</v>
      </c>
      <c r="AX16" s="41">
        <v>6.1</v>
      </c>
      <c r="AY16" s="41">
        <v>6.3</v>
      </c>
      <c r="AZ16" s="41">
        <v>6.7</v>
      </c>
      <c r="BA16" s="41">
        <v>6.6</v>
      </c>
      <c r="BB16" s="41">
        <v>6.9</v>
      </c>
      <c r="BC16" s="41">
        <v>6.5</v>
      </c>
      <c r="BD16" s="41">
        <v>871</v>
      </c>
      <c r="BE16" s="41">
        <v>1013</v>
      </c>
      <c r="BF16" s="41">
        <v>970</v>
      </c>
      <c r="BG16" s="41">
        <v>1025</v>
      </c>
      <c r="BH16" s="41">
        <v>926</v>
      </c>
      <c r="BI16" s="41">
        <v>906</v>
      </c>
      <c r="BJ16" s="41">
        <v>1032</v>
      </c>
      <c r="BK16" s="41">
        <v>1015</v>
      </c>
      <c r="BL16" s="41">
        <v>1068</v>
      </c>
      <c r="BM16" s="41">
        <v>977</v>
      </c>
      <c r="BN16" s="41" t="s">
        <v>3879</v>
      </c>
      <c r="BO16" s="181" t="s">
        <v>4</v>
      </c>
      <c r="BP16" s="168"/>
      <c r="BQ16" s="168"/>
      <c r="BR16" s="168"/>
      <c r="BS16" s="168"/>
      <c r="BT16" s="168"/>
      <c r="BU16" s="168"/>
      <c r="BV16" s="168"/>
      <c r="BW16" s="168"/>
      <c r="BX16" s="168"/>
    </row>
    <row r="17" spans="1:76" ht="27" customHeight="1">
      <c r="A17" s="180" t="s">
        <v>3273</v>
      </c>
      <c r="B17" s="41">
        <v>7</v>
      </c>
      <c r="C17" s="41">
        <v>7.8</v>
      </c>
      <c r="D17" s="41">
        <v>7.2</v>
      </c>
      <c r="E17" s="41">
        <v>6.2</v>
      </c>
      <c r="F17" s="41">
        <v>6.7</v>
      </c>
      <c r="G17" s="41">
        <v>6.8</v>
      </c>
      <c r="H17" s="41">
        <v>7.3</v>
      </c>
      <c r="I17" s="41">
        <v>7.2</v>
      </c>
      <c r="J17" s="41">
        <v>7.5</v>
      </c>
      <c r="K17" s="41">
        <v>7.6</v>
      </c>
      <c r="L17" s="41">
        <v>1112</v>
      </c>
      <c r="M17" s="41">
        <v>1254</v>
      </c>
      <c r="N17" s="41">
        <v>1147</v>
      </c>
      <c r="O17" s="41">
        <v>1043</v>
      </c>
      <c r="P17" s="41">
        <v>1058</v>
      </c>
      <c r="Q17" s="41">
        <v>1080</v>
      </c>
      <c r="R17" s="41">
        <v>1164</v>
      </c>
      <c r="S17" s="41">
        <v>1147</v>
      </c>
      <c r="T17" s="41">
        <v>1200</v>
      </c>
      <c r="U17" s="41">
        <v>1218</v>
      </c>
      <c r="V17" s="41" t="s">
        <v>3864</v>
      </c>
      <c r="W17" s="140" t="s">
        <v>4</v>
      </c>
      <c r="X17" s="41">
        <v>6.3</v>
      </c>
      <c r="Y17" s="41">
        <v>7.1</v>
      </c>
      <c r="Z17" s="41">
        <v>6.5</v>
      </c>
      <c r="AA17" s="41">
        <v>6.1</v>
      </c>
      <c r="AB17" s="41">
        <v>6.3</v>
      </c>
      <c r="AC17" s="41">
        <v>6.7</v>
      </c>
      <c r="AD17" s="41">
        <v>6.9</v>
      </c>
      <c r="AE17" s="41">
        <v>6.8</v>
      </c>
      <c r="AF17" s="41">
        <v>7.1</v>
      </c>
      <c r="AG17" s="41">
        <v>6.9</v>
      </c>
      <c r="AH17" s="41">
        <v>988</v>
      </c>
      <c r="AI17" s="41">
        <v>1130</v>
      </c>
      <c r="AJ17" s="41">
        <v>1023</v>
      </c>
      <c r="AK17" s="41">
        <v>1025</v>
      </c>
      <c r="AL17" s="41">
        <v>987</v>
      </c>
      <c r="AM17" s="41">
        <v>1062</v>
      </c>
      <c r="AN17" s="41">
        <v>1093</v>
      </c>
      <c r="AO17" s="41">
        <v>1076</v>
      </c>
      <c r="AP17" s="41">
        <v>1129</v>
      </c>
      <c r="AQ17" s="41">
        <v>1094</v>
      </c>
      <c r="AR17" s="41" t="s">
        <v>3878</v>
      </c>
      <c r="AS17" s="138" t="s">
        <v>4</v>
      </c>
      <c r="AT17" s="41">
        <v>5.9</v>
      </c>
      <c r="AU17" s="41">
        <v>6.7</v>
      </c>
      <c r="AV17" s="41">
        <v>6.6</v>
      </c>
      <c r="AW17" s="41">
        <v>6.1</v>
      </c>
      <c r="AX17" s="41">
        <v>6.1</v>
      </c>
      <c r="AY17" s="41">
        <v>6.3</v>
      </c>
      <c r="AZ17" s="41">
        <v>6.7</v>
      </c>
      <c r="BA17" s="41">
        <v>6.6</v>
      </c>
      <c r="BB17" s="41">
        <v>6.9</v>
      </c>
      <c r="BC17" s="41">
        <v>6.5</v>
      </c>
      <c r="BD17" s="41">
        <v>871</v>
      </c>
      <c r="BE17" s="41">
        <v>1013</v>
      </c>
      <c r="BF17" s="41">
        <v>970</v>
      </c>
      <c r="BG17" s="41">
        <v>1025</v>
      </c>
      <c r="BH17" s="41">
        <v>926</v>
      </c>
      <c r="BI17" s="41">
        <v>906</v>
      </c>
      <c r="BJ17" s="41">
        <v>1032</v>
      </c>
      <c r="BK17" s="41">
        <v>1015</v>
      </c>
      <c r="BL17" s="41">
        <v>1068</v>
      </c>
      <c r="BM17" s="41">
        <v>977</v>
      </c>
      <c r="BN17" s="41" t="s">
        <v>3879</v>
      </c>
      <c r="BO17" s="181" t="s">
        <v>4</v>
      </c>
      <c r="BP17" s="168"/>
      <c r="BQ17" s="168"/>
      <c r="BR17" s="168"/>
      <c r="BS17" s="168"/>
      <c r="BT17" s="168"/>
      <c r="BU17" s="168"/>
      <c r="BV17" s="168"/>
      <c r="BW17" s="168"/>
      <c r="BX17" s="168"/>
    </row>
    <row r="18" spans="1:76" ht="27" customHeight="1">
      <c r="A18" s="180" t="s">
        <v>3274</v>
      </c>
      <c r="B18" s="41">
        <v>7</v>
      </c>
      <c r="C18" s="41">
        <v>7.8</v>
      </c>
      <c r="D18" s="41">
        <v>7.2</v>
      </c>
      <c r="E18" s="41">
        <v>6.2</v>
      </c>
      <c r="F18" s="41">
        <v>6.7</v>
      </c>
      <c r="G18" s="41">
        <v>6.8</v>
      </c>
      <c r="H18" s="41">
        <v>7.3</v>
      </c>
      <c r="I18" s="41">
        <v>7.2</v>
      </c>
      <c r="J18" s="41">
        <v>7.5</v>
      </c>
      <c r="K18" s="41">
        <v>7.6</v>
      </c>
      <c r="L18" s="41">
        <v>1112</v>
      </c>
      <c r="M18" s="41">
        <v>1254</v>
      </c>
      <c r="N18" s="41">
        <v>1147</v>
      </c>
      <c r="O18" s="41">
        <v>1043</v>
      </c>
      <c r="P18" s="41">
        <v>1058</v>
      </c>
      <c r="Q18" s="41">
        <v>1080</v>
      </c>
      <c r="R18" s="41">
        <v>1164</v>
      </c>
      <c r="S18" s="41">
        <v>1147</v>
      </c>
      <c r="T18" s="41">
        <v>1200</v>
      </c>
      <c r="U18" s="41">
        <v>1218</v>
      </c>
      <c r="V18" s="41" t="s">
        <v>3864</v>
      </c>
      <c r="W18" s="140" t="s">
        <v>4</v>
      </c>
      <c r="X18" s="41">
        <v>6.3</v>
      </c>
      <c r="Y18" s="41">
        <v>7.1</v>
      </c>
      <c r="Z18" s="41">
        <v>6.5</v>
      </c>
      <c r="AA18" s="41">
        <v>6.1</v>
      </c>
      <c r="AB18" s="41">
        <v>6.3</v>
      </c>
      <c r="AC18" s="41">
        <v>6.7</v>
      </c>
      <c r="AD18" s="41">
        <v>6.9</v>
      </c>
      <c r="AE18" s="41">
        <v>6.8</v>
      </c>
      <c r="AF18" s="41">
        <v>7.1</v>
      </c>
      <c r="AG18" s="41">
        <v>6.9</v>
      </c>
      <c r="AH18" s="41">
        <v>988</v>
      </c>
      <c r="AI18" s="41">
        <v>1130</v>
      </c>
      <c r="AJ18" s="41">
        <v>1023</v>
      </c>
      <c r="AK18" s="41">
        <v>1025</v>
      </c>
      <c r="AL18" s="41">
        <v>987</v>
      </c>
      <c r="AM18" s="41">
        <v>1062</v>
      </c>
      <c r="AN18" s="41">
        <v>1093</v>
      </c>
      <c r="AO18" s="41">
        <v>1076</v>
      </c>
      <c r="AP18" s="41">
        <v>1129</v>
      </c>
      <c r="AQ18" s="41">
        <v>1094</v>
      </c>
      <c r="AR18" s="41" t="s">
        <v>3878</v>
      </c>
      <c r="AS18" s="138" t="s">
        <v>4</v>
      </c>
      <c r="AT18" s="41">
        <v>5.9</v>
      </c>
      <c r="AU18" s="41">
        <v>6.7</v>
      </c>
      <c r="AV18" s="41">
        <v>6.6</v>
      </c>
      <c r="AW18" s="41">
        <v>6.1</v>
      </c>
      <c r="AX18" s="41">
        <v>6.1</v>
      </c>
      <c r="AY18" s="41">
        <v>6.3</v>
      </c>
      <c r="AZ18" s="41">
        <v>6.7</v>
      </c>
      <c r="BA18" s="41">
        <v>6.6</v>
      </c>
      <c r="BB18" s="41">
        <v>6.9</v>
      </c>
      <c r="BC18" s="41">
        <v>6.5</v>
      </c>
      <c r="BD18" s="41">
        <v>871</v>
      </c>
      <c r="BE18" s="41">
        <v>1013</v>
      </c>
      <c r="BF18" s="41">
        <v>970</v>
      </c>
      <c r="BG18" s="41">
        <v>1025</v>
      </c>
      <c r="BH18" s="41">
        <v>926</v>
      </c>
      <c r="BI18" s="41">
        <v>906</v>
      </c>
      <c r="BJ18" s="41">
        <v>1032</v>
      </c>
      <c r="BK18" s="41">
        <v>1015</v>
      </c>
      <c r="BL18" s="41">
        <v>1068</v>
      </c>
      <c r="BM18" s="41">
        <v>977</v>
      </c>
      <c r="BN18" s="41" t="s">
        <v>3879</v>
      </c>
      <c r="BO18" s="181" t="s">
        <v>4</v>
      </c>
      <c r="BP18" s="168"/>
      <c r="BQ18" s="168"/>
      <c r="BR18" s="168"/>
      <c r="BS18" s="168"/>
      <c r="BT18" s="168"/>
      <c r="BU18" s="168"/>
      <c r="BV18" s="168"/>
      <c r="BW18" s="168"/>
      <c r="BX18" s="168"/>
    </row>
    <row r="19" spans="1:76" ht="27" customHeight="1">
      <c r="A19" s="180" t="s">
        <v>3275</v>
      </c>
      <c r="B19" s="41">
        <v>7</v>
      </c>
      <c r="C19" s="41">
        <v>7.8</v>
      </c>
      <c r="D19" s="41">
        <v>7.2</v>
      </c>
      <c r="E19" s="41">
        <v>6.2</v>
      </c>
      <c r="F19" s="41">
        <v>6.7</v>
      </c>
      <c r="G19" s="41">
        <v>6.8</v>
      </c>
      <c r="H19" s="41">
        <v>7.3</v>
      </c>
      <c r="I19" s="41">
        <v>7.2</v>
      </c>
      <c r="J19" s="41">
        <v>7.5</v>
      </c>
      <c r="K19" s="41">
        <v>7.6</v>
      </c>
      <c r="L19" s="41">
        <v>1112</v>
      </c>
      <c r="M19" s="41">
        <v>1254</v>
      </c>
      <c r="N19" s="41">
        <v>1147</v>
      </c>
      <c r="O19" s="41">
        <v>1043</v>
      </c>
      <c r="P19" s="41">
        <v>1058</v>
      </c>
      <c r="Q19" s="41">
        <v>1080</v>
      </c>
      <c r="R19" s="41">
        <v>1164</v>
      </c>
      <c r="S19" s="41">
        <v>1147</v>
      </c>
      <c r="T19" s="41">
        <v>1200</v>
      </c>
      <c r="U19" s="41">
        <v>1218</v>
      </c>
      <c r="V19" s="41" t="s">
        <v>3864</v>
      </c>
      <c r="W19" s="140" t="s">
        <v>4</v>
      </c>
      <c r="X19" s="41">
        <v>6.3</v>
      </c>
      <c r="Y19" s="41">
        <v>7.1</v>
      </c>
      <c r="Z19" s="41">
        <v>6.5</v>
      </c>
      <c r="AA19" s="41">
        <v>6.1</v>
      </c>
      <c r="AB19" s="41">
        <v>6.3</v>
      </c>
      <c r="AC19" s="41">
        <v>6.7</v>
      </c>
      <c r="AD19" s="41">
        <v>6.9</v>
      </c>
      <c r="AE19" s="41">
        <v>6.8</v>
      </c>
      <c r="AF19" s="41">
        <v>7.1</v>
      </c>
      <c r="AG19" s="41">
        <v>6.9</v>
      </c>
      <c r="AH19" s="41">
        <v>988</v>
      </c>
      <c r="AI19" s="41">
        <v>1130</v>
      </c>
      <c r="AJ19" s="41">
        <v>1023</v>
      </c>
      <c r="AK19" s="41">
        <v>1025</v>
      </c>
      <c r="AL19" s="41">
        <v>987</v>
      </c>
      <c r="AM19" s="41">
        <v>1062</v>
      </c>
      <c r="AN19" s="41">
        <v>1093</v>
      </c>
      <c r="AO19" s="41">
        <v>1076</v>
      </c>
      <c r="AP19" s="41">
        <v>1129</v>
      </c>
      <c r="AQ19" s="41">
        <v>1094</v>
      </c>
      <c r="AR19" s="41" t="s">
        <v>3878</v>
      </c>
      <c r="AS19" s="138" t="s">
        <v>4</v>
      </c>
      <c r="AT19" s="41">
        <v>5.9</v>
      </c>
      <c r="AU19" s="41">
        <v>6.7</v>
      </c>
      <c r="AV19" s="41">
        <v>6.6</v>
      </c>
      <c r="AW19" s="41">
        <v>6.1</v>
      </c>
      <c r="AX19" s="41">
        <v>6.1</v>
      </c>
      <c r="AY19" s="41">
        <v>6.3</v>
      </c>
      <c r="AZ19" s="41">
        <v>6.7</v>
      </c>
      <c r="BA19" s="41">
        <v>6.6</v>
      </c>
      <c r="BB19" s="41">
        <v>6.9</v>
      </c>
      <c r="BC19" s="41">
        <v>6.5</v>
      </c>
      <c r="BD19" s="41">
        <v>871</v>
      </c>
      <c r="BE19" s="41">
        <v>1013</v>
      </c>
      <c r="BF19" s="41">
        <v>970</v>
      </c>
      <c r="BG19" s="41">
        <v>1025</v>
      </c>
      <c r="BH19" s="41">
        <v>926</v>
      </c>
      <c r="BI19" s="41">
        <v>906</v>
      </c>
      <c r="BJ19" s="41">
        <v>1032</v>
      </c>
      <c r="BK19" s="41">
        <v>1015</v>
      </c>
      <c r="BL19" s="41">
        <v>1068</v>
      </c>
      <c r="BM19" s="41">
        <v>977</v>
      </c>
      <c r="BN19" s="41" t="s">
        <v>3879</v>
      </c>
      <c r="BO19" s="181" t="s">
        <v>4</v>
      </c>
      <c r="BP19" s="168"/>
      <c r="BQ19" s="168"/>
      <c r="BR19" s="168"/>
      <c r="BS19" s="168"/>
      <c r="BT19" s="168"/>
      <c r="BU19" s="168"/>
      <c r="BV19" s="168"/>
      <c r="BW19" s="168"/>
      <c r="BX19" s="168"/>
    </row>
    <row r="20" spans="1:76" ht="27" customHeight="1">
      <c r="A20" s="180" t="s">
        <v>3278</v>
      </c>
      <c r="B20" s="41">
        <v>7</v>
      </c>
      <c r="C20" s="41">
        <v>7.8</v>
      </c>
      <c r="D20" s="41">
        <v>7.2</v>
      </c>
      <c r="E20" s="41">
        <v>6.2</v>
      </c>
      <c r="F20" s="41">
        <v>6.7</v>
      </c>
      <c r="G20" s="41">
        <v>6.8</v>
      </c>
      <c r="H20" s="41">
        <v>7.3</v>
      </c>
      <c r="I20" s="41">
        <v>7.2</v>
      </c>
      <c r="J20" s="41">
        <v>7.5</v>
      </c>
      <c r="K20" s="41">
        <v>7.6</v>
      </c>
      <c r="L20" s="41">
        <v>1112</v>
      </c>
      <c r="M20" s="41">
        <v>1254</v>
      </c>
      <c r="N20" s="41">
        <v>1147</v>
      </c>
      <c r="O20" s="41">
        <v>1043</v>
      </c>
      <c r="P20" s="41">
        <v>1058</v>
      </c>
      <c r="Q20" s="41">
        <v>1080</v>
      </c>
      <c r="R20" s="41">
        <v>1164</v>
      </c>
      <c r="S20" s="41">
        <v>1147</v>
      </c>
      <c r="T20" s="41">
        <v>1200</v>
      </c>
      <c r="U20" s="41">
        <v>1218</v>
      </c>
      <c r="V20" s="41" t="s">
        <v>3882</v>
      </c>
      <c r="W20" s="140" t="s">
        <v>4</v>
      </c>
      <c r="X20" s="41">
        <v>6.3</v>
      </c>
      <c r="Y20" s="41">
        <v>7.1</v>
      </c>
      <c r="Z20" s="41">
        <v>6.5</v>
      </c>
      <c r="AA20" s="41">
        <v>6.1</v>
      </c>
      <c r="AB20" s="41">
        <v>6.3</v>
      </c>
      <c r="AC20" s="41">
        <v>6.7</v>
      </c>
      <c r="AD20" s="41">
        <v>6.9</v>
      </c>
      <c r="AE20" s="41">
        <v>6.8</v>
      </c>
      <c r="AF20" s="41">
        <v>7.1</v>
      </c>
      <c r="AG20" s="41">
        <v>6.9</v>
      </c>
      <c r="AH20" s="41">
        <v>988</v>
      </c>
      <c r="AI20" s="41">
        <v>1130</v>
      </c>
      <c r="AJ20" s="41">
        <v>1023</v>
      </c>
      <c r="AK20" s="41">
        <v>1025</v>
      </c>
      <c r="AL20" s="41">
        <v>987</v>
      </c>
      <c r="AM20" s="41">
        <v>1062</v>
      </c>
      <c r="AN20" s="41">
        <v>1093</v>
      </c>
      <c r="AO20" s="41">
        <v>1076</v>
      </c>
      <c r="AP20" s="41">
        <v>1129</v>
      </c>
      <c r="AQ20" s="41">
        <v>1094</v>
      </c>
      <c r="AR20" s="41" t="s">
        <v>3883</v>
      </c>
      <c r="AS20" s="138" t="s">
        <v>4</v>
      </c>
      <c r="AT20" s="41">
        <v>5.9</v>
      </c>
      <c r="AU20" s="41">
        <v>6.7</v>
      </c>
      <c r="AV20" s="41">
        <v>6.6</v>
      </c>
      <c r="AW20" s="41">
        <v>6.1</v>
      </c>
      <c r="AX20" s="41">
        <v>6.1</v>
      </c>
      <c r="AY20" s="41">
        <v>6.3</v>
      </c>
      <c r="AZ20" s="41">
        <v>6.7</v>
      </c>
      <c r="BA20" s="41">
        <v>6.6</v>
      </c>
      <c r="BB20" s="41">
        <v>6.9</v>
      </c>
      <c r="BC20" s="41">
        <v>6.5</v>
      </c>
      <c r="BD20" s="41">
        <v>871</v>
      </c>
      <c r="BE20" s="41">
        <v>1013</v>
      </c>
      <c r="BF20" s="41">
        <v>970</v>
      </c>
      <c r="BG20" s="41">
        <v>1025</v>
      </c>
      <c r="BH20" s="41">
        <v>926</v>
      </c>
      <c r="BI20" s="41">
        <v>906</v>
      </c>
      <c r="BJ20" s="41">
        <v>1032</v>
      </c>
      <c r="BK20" s="41">
        <v>1015</v>
      </c>
      <c r="BL20" s="41">
        <v>1068</v>
      </c>
      <c r="BM20" s="41">
        <v>977</v>
      </c>
      <c r="BN20" s="41" t="s">
        <v>3884</v>
      </c>
      <c r="BO20" s="181" t="s">
        <v>4</v>
      </c>
      <c r="BP20" s="168"/>
      <c r="BQ20" s="168"/>
      <c r="BR20" s="168"/>
      <c r="BS20" s="168"/>
      <c r="BT20" s="168"/>
      <c r="BU20" s="168"/>
      <c r="BV20" s="168"/>
      <c r="BW20" s="168"/>
      <c r="BX20" s="168"/>
    </row>
    <row r="21" spans="1:76" ht="27" customHeight="1">
      <c r="A21" s="180" t="s">
        <v>3279</v>
      </c>
      <c r="B21" s="41">
        <v>7</v>
      </c>
      <c r="C21" s="41">
        <v>7.8</v>
      </c>
      <c r="D21" s="41">
        <v>7.2</v>
      </c>
      <c r="E21" s="41">
        <v>6.2</v>
      </c>
      <c r="F21" s="41">
        <v>6.7</v>
      </c>
      <c r="G21" s="41">
        <v>6.8</v>
      </c>
      <c r="H21" s="41">
        <v>7.3</v>
      </c>
      <c r="I21" s="41">
        <v>7.2</v>
      </c>
      <c r="J21" s="41">
        <v>7.5</v>
      </c>
      <c r="K21" s="41">
        <v>7.6</v>
      </c>
      <c r="L21" s="41">
        <v>1112</v>
      </c>
      <c r="M21" s="41">
        <v>1254</v>
      </c>
      <c r="N21" s="41">
        <v>1147</v>
      </c>
      <c r="O21" s="41">
        <v>1043</v>
      </c>
      <c r="P21" s="41">
        <v>1058</v>
      </c>
      <c r="Q21" s="41">
        <v>1080</v>
      </c>
      <c r="R21" s="41">
        <v>1164</v>
      </c>
      <c r="S21" s="41">
        <v>1147</v>
      </c>
      <c r="T21" s="41">
        <v>1200</v>
      </c>
      <c r="U21" s="41">
        <v>1218</v>
      </c>
      <c r="V21" s="41" t="s">
        <v>3673</v>
      </c>
      <c r="W21" s="140" t="s">
        <v>4</v>
      </c>
      <c r="X21" s="41">
        <v>6.3</v>
      </c>
      <c r="Y21" s="41">
        <v>7.1</v>
      </c>
      <c r="Z21" s="41">
        <v>6.5</v>
      </c>
      <c r="AA21" s="41">
        <v>6.1</v>
      </c>
      <c r="AB21" s="41">
        <v>6.3</v>
      </c>
      <c r="AC21" s="41">
        <v>6.7</v>
      </c>
      <c r="AD21" s="41">
        <v>6.9</v>
      </c>
      <c r="AE21" s="41">
        <v>6.8</v>
      </c>
      <c r="AF21" s="41">
        <v>7.1</v>
      </c>
      <c r="AG21" s="41">
        <v>6.9</v>
      </c>
      <c r="AH21" s="41">
        <v>988</v>
      </c>
      <c r="AI21" s="41">
        <v>1130</v>
      </c>
      <c r="AJ21" s="41">
        <v>1023</v>
      </c>
      <c r="AK21" s="41">
        <v>1025</v>
      </c>
      <c r="AL21" s="41">
        <v>987</v>
      </c>
      <c r="AM21" s="41">
        <v>1062</v>
      </c>
      <c r="AN21" s="41">
        <v>1093</v>
      </c>
      <c r="AO21" s="41">
        <v>1076</v>
      </c>
      <c r="AP21" s="41">
        <v>1129</v>
      </c>
      <c r="AQ21" s="41">
        <v>1094</v>
      </c>
      <c r="AR21" s="41" t="s">
        <v>3880</v>
      </c>
      <c r="AS21" s="138" t="s">
        <v>4</v>
      </c>
      <c r="AT21" s="41">
        <v>5.9</v>
      </c>
      <c r="AU21" s="41">
        <v>6.7</v>
      </c>
      <c r="AV21" s="41">
        <v>6.6</v>
      </c>
      <c r="AW21" s="41">
        <v>6.1</v>
      </c>
      <c r="AX21" s="41">
        <v>6.1</v>
      </c>
      <c r="AY21" s="41">
        <v>6.3</v>
      </c>
      <c r="AZ21" s="41">
        <v>6.7</v>
      </c>
      <c r="BA21" s="41">
        <v>6.6</v>
      </c>
      <c r="BB21" s="41">
        <v>6.9</v>
      </c>
      <c r="BC21" s="41">
        <v>6.5</v>
      </c>
      <c r="BD21" s="41">
        <v>871</v>
      </c>
      <c r="BE21" s="41">
        <v>1013</v>
      </c>
      <c r="BF21" s="41">
        <v>970</v>
      </c>
      <c r="BG21" s="41">
        <v>1025</v>
      </c>
      <c r="BH21" s="41">
        <v>926</v>
      </c>
      <c r="BI21" s="41">
        <v>906</v>
      </c>
      <c r="BJ21" s="41">
        <v>1032</v>
      </c>
      <c r="BK21" s="41">
        <v>1015</v>
      </c>
      <c r="BL21" s="41">
        <v>1068</v>
      </c>
      <c r="BM21" s="41">
        <v>977</v>
      </c>
      <c r="BN21" s="41" t="s">
        <v>3881</v>
      </c>
      <c r="BO21" s="181" t="s">
        <v>4</v>
      </c>
      <c r="BP21" s="168"/>
      <c r="BQ21" s="168"/>
      <c r="BR21" s="168"/>
      <c r="BS21" s="168"/>
      <c r="BT21" s="168"/>
      <c r="BU21" s="168"/>
      <c r="BV21" s="168"/>
      <c r="BW21" s="168"/>
      <c r="BX21" s="168"/>
    </row>
    <row r="22" spans="1:76" ht="27" customHeight="1">
      <c r="A22" s="180" t="s">
        <v>3280</v>
      </c>
      <c r="B22" s="41">
        <v>7</v>
      </c>
      <c r="C22" s="41">
        <v>7.8</v>
      </c>
      <c r="D22" s="41">
        <v>7.2</v>
      </c>
      <c r="E22" s="41">
        <v>6.2</v>
      </c>
      <c r="F22" s="41">
        <v>6.7</v>
      </c>
      <c r="G22" s="41">
        <v>6.8</v>
      </c>
      <c r="H22" s="41">
        <v>7.3</v>
      </c>
      <c r="I22" s="41">
        <v>7.2</v>
      </c>
      <c r="J22" s="41">
        <v>7.5</v>
      </c>
      <c r="K22" s="41">
        <v>7.6</v>
      </c>
      <c r="L22" s="41">
        <v>1112</v>
      </c>
      <c r="M22" s="41">
        <v>1254</v>
      </c>
      <c r="N22" s="41">
        <v>1147</v>
      </c>
      <c r="O22" s="41">
        <v>1043</v>
      </c>
      <c r="P22" s="41">
        <v>1058</v>
      </c>
      <c r="Q22" s="41">
        <v>1080</v>
      </c>
      <c r="R22" s="41">
        <v>1164</v>
      </c>
      <c r="S22" s="41">
        <v>1147</v>
      </c>
      <c r="T22" s="41">
        <v>1200</v>
      </c>
      <c r="U22" s="41">
        <v>1218</v>
      </c>
      <c r="V22" s="41" t="s">
        <v>3673</v>
      </c>
      <c r="W22" s="140" t="s">
        <v>4</v>
      </c>
      <c r="X22" s="41">
        <v>6.3</v>
      </c>
      <c r="Y22" s="41">
        <v>7.1</v>
      </c>
      <c r="Z22" s="41">
        <v>6.5</v>
      </c>
      <c r="AA22" s="41">
        <v>6.1</v>
      </c>
      <c r="AB22" s="41">
        <v>6.3</v>
      </c>
      <c r="AC22" s="41">
        <v>6.7</v>
      </c>
      <c r="AD22" s="41">
        <v>6.9</v>
      </c>
      <c r="AE22" s="41">
        <v>6.8</v>
      </c>
      <c r="AF22" s="41">
        <v>7.1</v>
      </c>
      <c r="AG22" s="41">
        <v>6.9</v>
      </c>
      <c r="AH22" s="41">
        <v>988</v>
      </c>
      <c r="AI22" s="41">
        <v>1130</v>
      </c>
      <c r="AJ22" s="41">
        <v>1023</v>
      </c>
      <c r="AK22" s="41">
        <v>1025</v>
      </c>
      <c r="AL22" s="41">
        <v>987</v>
      </c>
      <c r="AM22" s="41">
        <v>1062</v>
      </c>
      <c r="AN22" s="41">
        <v>1093</v>
      </c>
      <c r="AO22" s="41">
        <v>1076</v>
      </c>
      <c r="AP22" s="41">
        <v>1129</v>
      </c>
      <c r="AQ22" s="41">
        <v>1094</v>
      </c>
      <c r="AR22" s="41" t="s">
        <v>3880</v>
      </c>
      <c r="AS22" s="138" t="s">
        <v>4</v>
      </c>
      <c r="AT22" s="41">
        <v>5.9</v>
      </c>
      <c r="AU22" s="41">
        <v>6.7</v>
      </c>
      <c r="AV22" s="41">
        <v>6.6</v>
      </c>
      <c r="AW22" s="41">
        <v>6.1</v>
      </c>
      <c r="AX22" s="41">
        <v>6.1</v>
      </c>
      <c r="AY22" s="41">
        <v>6.3</v>
      </c>
      <c r="AZ22" s="41">
        <v>6.7</v>
      </c>
      <c r="BA22" s="41">
        <v>6.6</v>
      </c>
      <c r="BB22" s="41">
        <v>6.9</v>
      </c>
      <c r="BC22" s="41">
        <v>6.5</v>
      </c>
      <c r="BD22" s="41">
        <v>871</v>
      </c>
      <c r="BE22" s="41">
        <v>1013</v>
      </c>
      <c r="BF22" s="41">
        <v>970</v>
      </c>
      <c r="BG22" s="41">
        <v>1025</v>
      </c>
      <c r="BH22" s="41">
        <v>926</v>
      </c>
      <c r="BI22" s="41">
        <v>906</v>
      </c>
      <c r="BJ22" s="41">
        <v>1032</v>
      </c>
      <c r="BK22" s="41">
        <v>1015</v>
      </c>
      <c r="BL22" s="41">
        <v>1068</v>
      </c>
      <c r="BM22" s="41">
        <v>977</v>
      </c>
      <c r="BN22" s="41" t="s">
        <v>3881</v>
      </c>
      <c r="BO22" s="181" t="s">
        <v>4</v>
      </c>
      <c r="BP22" s="168"/>
      <c r="BQ22" s="168"/>
      <c r="BR22" s="168"/>
      <c r="BS22" s="168"/>
      <c r="BT22" s="168"/>
      <c r="BU22" s="168"/>
      <c r="BV22" s="168"/>
      <c r="BW22" s="168"/>
      <c r="BX22" s="168"/>
    </row>
    <row r="23" spans="1:76" ht="27" customHeight="1">
      <c r="A23" s="180" t="s">
        <v>3281</v>
      </c>
      <c r="B23" s="41">
        <v>7</v>
      </c>
      <c r="C23" s="41">
        <v>7.8</v>
      </c>
      <c r="D23" s="41">
        <v>7.2</v>
      </c>
      <c r="E23" s="41">
        <v>6.2</v>
      </c>
      <c r="F23" s="41">
        <v>6.7</v>
      </c>
      <c r="G23" s="41">
        <v>6.8</v>
      </c>
      <c r="H23" s="41">
        <v>7.3</v>
      </c>
      <c r="I23" s="41">
        <v>7.2</v>
      </c>
      <c r="J23" s="41">
        <v>7.5</v>
      </c>
      <c r="K23" s="41">
        <v>7.6</v>
      </c>
      <c r="L23" s="41">
        <v>1112</v>
      </c>
      <c r="M23" s="41">
        <v>1254</v>
      </c>
      <c r="N23" s="41">
        <v>1147</v>
      </c>
      <c r="O23" s="41">
        <v>1043</v>
      </c>
      <c r="P23" s="41">
        <v>1058</v>
      </c>
      <c r="Q23" s="41">
        <v>1080</v>
      </c>
      <c r="R23" s="41">
        <v>1164</v>
      </c>
      <c r="S23" s="41">
        <v>1147</v>
      </c>
      <c r="T23" s="41">
        <v>1200</v>
      </c>
      <c r="U23" s="41">
        <v>1218</v>
      </c>
      <c r="V23" s="41" t="s">
        <v>3673</v>
      </c>
      <c r="W23" s="140" t="s">
        <v>4</v>
      </c>
      <c r="X23" s="41">
        <v>6.3</v>
      </c>
      <c r="Y23" s="41">
        <v>7.1</v>
      </c>
      <c r="Z23" s="41">
        <v>6.5</v>
      </c>
      <c r="AA23" s="41">
        <v>6.1</v>
      </c>
      <c r="AB23" s="41">
        <v>6.3</v>
      </c>
      <c r="AC23" s="41">
        <v>6.7</v>
      </c>
      <c r="AD23" s="41">
        <v>6.9</v>
      </c>
      <c r="AE23" s="41">
        <v>6.8</v>
      </c>
      <c r="AF23" s="41">
        <v>7.1</v>
      </c>
      <c r="AG23" s="41">
        <v>6.9</v>
      </c>
      <c r="AH23" s="41">
        <v>988</v>
      </c>
      <c r="AI23" s="41">
        <v>1130</v>
      </c>
      <c r="AJ23" s="41">
        <v>1023</v>
      </c>
      <c r="AK23" s="41">
        <v>1025</v>
      </c>
      <c r="AL23" s="41">
        <v>987</v>
      </c>
      <c r="AM23" s="41">
        <v>1062</v>
      </c>
      <c r="AN23" s="41">
        <v>1093</v>
      </c>
      <c r="AO23" s="41">
        <v>1076</v>
      </c>
      <c r="AP23" s="41">
        <v>1129</v>
      </c>
      <c r="AQ23" s="41">
        <v>1094</v>
      </c>
      <c r="AR23" s="41" t="s">
        <v>3880</v>
      </c>
      <c r="AS23" s="138" t="s">
        <v>4</v>
      </c>
      <c r="AT23" s="41">
        <v>5.9</v>
      </c>
      <c r="AU23" s="41">
        <v>6.7</v>
      </c>
      <c r="AV23" s="41">
        <v>6.6</v>
      </c>
      <c r="AW23" s="41">
        <v>6.1</v>
      </c>
      <c r="AX23" s="41">
        <v>6.1</v>
      </c>
      <c r="AY23" s="41">
        <v>6.3</v>
      </c>
      <c r="AZ23" s="41">
        <v>6.7</v>
      </c>
      <c r="BA23" s="41">
        <v>6.6</v>
      </c>
      <c r="BB23" s="41">
        <v>6.9</v>
      </c>
      <c r="BC23" s="41">
        <v>6.5</v>
      </c>
      <c r="BD23" s="41">
        <v>871</v>
      </c>
      <c r="BE23" s="41">
        <v>1013</v>
      </c>
      <c r="BF23" s="41">
        <v>970</v>
      </c>
      <c r="BG23" s="41">
        <v>1025</v>
      </c>
      <c r="BH23" s="41">
        <v>926</v>
      </c>
      <c r="BI23" s="41">
        <v>906</v>
      </c>
      <c r="BJ23" s="41">
        <v>1032</v>
      </c>
      <c r="BK23" s="41">
        <v>1015</v>
      </c>
      <c r="BL23" s="41">
        <v>1068</v>
      </c>
      <c r="BM23" s="41">
        <v>977</v>
      </c>
      <c r="BN23" s="41" t="s">
        <v>3881</v>
      </c>
      <c r="BO23" s="181" t="s">
        <v>4</v>
      </c>
      <c r="BP23" s="168"/>
      <c r="BQ23" s="168"/>
      <c r="BR23" s="168"/>
      <c r="BS23" s="168"/>
      <c r="BT23" s="168"/>
      <c r="BU23" s="168"/>
      <c r="BV23" s="168"/>
      <c r="BW23" s="168"/>
      <c r="BX23" s="168"/>
    </row>
    <row r="24" spans="1:76" ht="27" customHeight="1">
      <c r="A24" s="180" t="s">
        <v>3308</v>
      </c>
      <c r="B24" s="41">
        <v>7</v>
      </c>
      <c r="C24" s="41">
        <v>7.8</v>
      </c>
      <c r="D24" s="41">
        <v>7.2</v>
      </c>
      <c r="E24" s="41">
        <v>6.2</v>
      </c>
      <c r="F24" s="41">
        <v>6.7</v>
      </c>
      <c r="G24" s="41">
        <v>6.8</v>
      </c>
      <c r="H24" s="41">
        <v>7.3</v>
      </c>
      <c r="I24" s="41">
        <v>7.2</v>
      </c>
      <c r="J24" s="41">
        <v>7.5</v>
      </c>
      <c r="K24" s="41">
        <v>7.6</v>
      </c>
      <c r="L24" s="41">
        <v>1112</v>
      </c>
      <c r="M24" s="41">
        <v>1254</v>
      </c>
      <c r="N24" s="41">
        <v>1147</v>
      </c>
      <c r="O24" s="41">
        <v>1043</v>
      </c>
      <c r="P24" s="41">
        <v>1058</v>
      </c>
      <c r="Q24" s="41">
        <v>1080</v>
      </c>
      <c r="R24" s="41">
        <v>1164</v>
      </c>
      <c r="S24" s="41">
        <v>1147</v>
      </c>
      <c r="T24" s="41">
        <v>1200</v>
      </c>
      <c r="U24" s="41">
        <v>1218</v>
      </c>
      <c r="V24" s="41" t="s">
        <v>3698</v>
      </c>
      <c r="W24" s="140" t="s">
        <v>4</v>
      </c>
      <c r="X24" s="41">
        <v>6.3</v>
      </c>
      <c r="Y24" s="41">
        <v>7.1</v>
      </c>
      <c r="Z24" s="41">
        <v>6.5</v>
      </c>
      <c r="AA24" s="41">
        <v>6.1</v>
      </c>
      <c r="AB24" s="41">
        <v>6.3</v>
      </c>
      <c r="AC24" s="41">
        <v>6.7</v>
      </c>
      <c r="AD24" s="41">
        <v>6.9</v>
      </c>
      <c r="AE24" s="41">
        <v>6.8</v>
      </c>
      <c r="AF24" s="41">
        <v>7.1</v>
      </c>
      <c r="AG24" s="41">
        <v>6.9</v>
      </c>
      <c r="AH24" s="41">
        <v>988</v>
      </c>
      <c r="AI24" s="41">
        <v>1130</v>
      </c>
      <c r="AJ24" s="41">
        <v>1023</v>
      </c>
      <c r="AK24" s="41">
        <v>1025</v>
      </c>
      <c r="AL24" s="41">
        <v>987</v>
      </c>
      <c r="AM24" s="41">
        <v>1062</v>
      </c>
      <c r="AN24" s="41">
        <v>1093</v>
      </c>
      <c r="AO24" s="41">
        <v>1076</v>
      </c>
      <c r="AP24" s="41">
        <v>1129</v>
      </c>
      <c r="AQ24" s="41">
        <v>1094</v>
      </c>
      <c r="AR24" s="41" t="s">
        <v>3696</v>
      </c>
      <c r="AS24" s="138" t="s">
        <v>4</v>
      </c>
      <c r="AT24" s="41">
        <v>5.9</v>
      </c>
      <c r="AU24" s="41">
        <v>6.7</v>
      </c>
      <c r="AV24" s="41">
        <v>6.6</v>
      </c>
      <c r="AW24" s="41">
        <v>6.1</v>
      </c>
      <c r="AX24" s="41">
        <v>6.1</v>
      </c>
      <c r="AY24" s="41">
        <v>6.3</v>
      </c>
      <c r="AZ24" s="41">
        <v>6.7</v>
      </c>
      <c r="BA24" s="41">
        <v>6.6</v>
      </c>
      <c r="BB24" s="41">
        <v>6.9</v>
      </c>
      <c r="BC24" s="41">
        <v>6.5</v>
      </c>
      <c r="BD24" s="41">
        <v>871</v>
      </c>
      <c r="BE24" s="41">
        <v>1013</v>
      </c>
      <c r="BF24" s="41">
        <v>970</v>
      </c>
      <c r="BG24" s="41">
        <v>1025</v>
      </c>
      <c r="BH24" s="41">
        <v>926</v>
      </c>
      <c r="BI24" s="41">
        <v>906</v>
      </c>
      <c r="BJ24" s="41">
        <v>1032</v>
      </c>
      <c r="BK24" s="41">
        <v>1015</v>
      </c>
      <c r="BL24" s="41">
        <v>1068</v>
      </c>
      <c r="BM24" s="41">
        <v>977</v>
      </c>
      <c r="BN24" s="41" t="s">
        <v>3688</v>
      </c>
      <c r="BO24" s="181" t="s">
        <v>4</v>
      </c>
      <c r="BP24" s="168"/>
      <c r="BQ24" s="168"/>
      <c r="BR24" s="168"/>
      <c r="BS24" s="168"/>
      <c r="BT24" s="168"/>
      <c r="BU24" s="168"/>
      <c r="BV24" s="168"/>
      <c r="BW24" s="168"/>
      <c r="BX24" s="168"/>
    </row>
    <row r="25" spans="1:76" ht="27" customHeight="1">
      <c r="A25" s="180" t="s">
        <v>3282</v>
      </c>
      <c r="B25" s="41">
        <v>7</v>
      </c>
      <c r="C25" s="41">
        <v>7.8</v>
      </c>
      <c r="D25" s="41">
        <v>7.2</v>
      </c>
      <c r="E25" s="41">
        <v>6.2</v>
      </c>
      <c r="F25" s="41">
        <v>6.7</v>
      </c>
      <c r="G25" s="41">
        <v>6.8</v>
      </c>
      <c r="H25" s="41">
        <v>7.3</v>
      </c>
      <c r="I25" s="41">
        <v>7.2</v>
      </c>
      <c r="J25" s="41">
        <v>7.5</v>
      </c>
      <c r="K25" s="41">
        <v>7.6</v>
      </c>
      <c r="L25" s="41">
        <v>1112</v>
      </c>
      <c r="M25" s="41">
        <v>1254</v>
      </c>
      <c r="N25" s="41">
        <v>1147</v>
      </c>
      <c r="O25" s="41">
        <v>1043</v>
      </c>
      <c r="P25" s="41">
        <v>1058</v>
      </c>
      <c r="Q25" s="41">
        <v>1080</v>
      </c>
      <c r="R25" s="41">
        <v>1164</v>
      </c>
      <c r="S25" s="41">
        <v>1147</v>
      </c>
      <c r="T25" s="41">
        <v>1200</v>
      </c>
      <c r="U25" s="41">
        <v>1218</v>
      </c>
      <c r="V25" s="41" t="s">
        <v>3864</v>
      </c>
      <c r="W25" s="140" t="s">
        <v>4</v>
      </c>
      <c r="X25" s="41">
        <v>6.3</v>
      </c>
      <c r="Y25" s="41">
        <v>7.1</v>
      </c>
      <c r="Z25" s="41">
        <v>6.5</v>
      </c>
      <c r="AA25" s="41">
        <v>6.1</v>
      </c>
      <c r="AB25" s="41">
        <v>6.3</v>
      </c>
      <c r="AC25" s="41">
        <v>6.7</v>
      </c>
      <c r="AD25" s="41">
        <v>6.9</v>
      </c>
      <c r="AE25" s="41">
        <v>6.8</v>
      </c>
      <c r="AF25" s="41">
        <v>7.1</v>
      </c>
      <c r="AG25" s="41">
        <v>6.9</v>
      </c>
      <c r="AH25" s="41">
        <v>988</v>
      </c>
      <c r="AI25" s="41">
        <v>1130</v>
      </c>
      <c r="AJ25" s="41">
        <v>1023</v>
      </c>
      <c r="AK25" s="41">
        <v>1025</v>
      </c>
      <c r="AL25" s="41">
        <v>987</v>
      </c>
      <c r="AM25" s="41">
        <v>1062</v>
      </c>
      <c r="AN25" s="41">
        <v>1093</v>
      </c>
      <c r="AO25" s="41">
        <v>1076</v>
      </c>
      <c r="AP25" s="41">
        <v>1129</v>
      </c>
      <c r="AQ25" s="41">
        <v>1094</v>
      </c>
      <c r="AR25" s="41" t="s">
        <v>3878</v>
      </c>
      <c r="AS25" s="138" t="s">
        <v>4</v>
      </c>
      <c r="AT25" s="41">
        <v>5.9</v>
      </c>
      <c r="AU25" s="41">
        <v>6.7</v>
      </c>
      <c r="AV25" s="41">
        <v>6.6</v>
      </c>
      <c r="AW25" s="41">
        <v>6.1</v>
      </c>
      <c r="AX25" s="41">
        <v>6.1</v>
      </c>
      <c r="AY25" s="41">
        <v>6.3</v>
      </c>
      <c r="AZ25" s="41">
        <v>6.7</v>
      </c>
      <c r="BA25" s="41">
        <v>6.6</v>
      </c>
      <c r="BB25" s="41">
        <v>6.9</v>
      </c>
      <c r="BC25" s="41">
        <v>6.5</v>
      </c>
      <c r="BD25" s="41">
        <v>871</v>
      </c>
      <c r="BE25" s="41">
        <v>1013</v>
      </c>
      <c r="BF25" s="41">
        <v>970</v>
      </c>
      <c r="BG25" s="41">
        <v>1025</v>
      </c>
      <c r="BH25" s="41">
        <v>926</v>
      </c>
      <c r="BI25" s="41">
        <v>906</v>
      </c>
      <c r="BJ25" s="41">
        <v>1032</v>
      </c>
      <c r="BK25" s="41">
        <v>1015</v>
      </c>
      <c r="BL25" s="41">
        <v>1068</v>
      </c>
      <c r="BM25" s="41">
        <v>977</v>
      </c>
      <c r="BN25" s="41" t="s">
        <v>3879</v>
      </c>
      <c r="BO25" s="181" t="s">
        <v>4</v>
      </c>
      <c r="BP25" s="168"/>
      <c r="BQ25" s="168"/>
      <c r="BR25" s="168"/>
      <c r="BS25" s="168"/>
      <c r="BT25" s="168"/>
      <c r="BU25" s="168"/>
      <c r="BV25" s="168"/>
      <c r="BW25" s="168"/>
      <c r="BX25" s="168"/>
    </row>
    <row r="26" spans="1:76" ht="27" customHeight="1">
      <c r="A26" s="180" t="s">
        <v>3283</v>
      </c>
      <c r="B26" s="41">
        <v>7</v>
      </c>
      <c r="C26" s="41">
        <v>7.8</v>
      </c>
      <c r="D26" s="41">
        <v>7.2</v>
      </c>
      <c r="E26" s="41">
        <v>6.2</v>
      </c>
      <c r="F26" s="41">
        <v>6.7</v>
      </c>
      <c r="G26" s="41">
        <v>6.8</v>
      </c>
      <c r="H26" s="41">
        <v>7.3</v>
      </c>
      <c r="I26" s="41">
        <v>7.2</v>
      </c>
      <c r="J26" s="41">
        <v>7.5</v>
      </c>
      <c r="K26" s="41">
        <v>7.6</v>
      </c>
      <c r="L26" s="41">
        <v>1112</v>
      </c>
      <c r="M26" s="41">
        <v>1254</v>
      </c>
      <c r="N26" s="41">
        <v>1147</v>
      </c>
      <c r="O26" s="41">
        <v>1043</v>
      </c>
      <c r="P26" s="41">
        <v>1058</v>
      </c>
      <c r="Q26" s="41">
        <v>1080</v>
      </c>
      <c r="R26" s="41">
        <v>1164</v>
      </c>
      <c r="S26" s="41">
        <v>1147</v>
      </c>
      <c r="T26" s="41">
        <v>1200</v>
      </c>
      <c r="U26" s="41">
        <v>1218</v>
      </c>
      <c r="V26" s="41" t="s">
        <v>3864</v>
      </c>
      <c r="W26" s="140" t="s">
        <v>4</v>
      </c>
      <c r="X26" s="41">
        <v>6.3</v>
      </c>
      <c r="Y26" s="41">
        <v>7.1</v>
      </c>
      <c r="Z26" s="41">
        <v>6.5</v>
      </c>
      <c r="AA26" s="41">
        <v>6.1</v>
      </c>
      <c r="AB26" s="41">
        <v>6.3</v>
      </c>
      <c r="AC26" s="41">
        <v>6.7</v>
      </c>
      <c r="AD26" s="41">
        <v>6.9</v>
      </c>
      <c r="AE26" s="41">
        <v>6.8</v>
      </c>
      <c r="AF26" s="41">
        <v>7.1</v>
      </c>
      <c r="AG26" s="41">
        <v>6.9</v>
      </c>
      <c r="AH26" s="41">
        <v>988</v>
      </c>
      <c r="AI26" s="41">
        <v>1130</v>
      </c>
      <c r="AJ26" s="41">
        <v>1023</v>
      </c>
      <c r="AK26" s="41">
        <v>1025</v>
      </c>
      <c r="AL26" s="41">
        <v>987</v>
      </c>
      <c r="AM26" s="41">
        <v>1062</v>
      </c>
      <c r="AN26" s="41">
        <v>1093</v>
      </c>
      <c r="AO26" s="41">
        <v>1076</v>
      </c>
      <c r="AP26" s="41">
        <v>1129</v>
      </c>
      <c r="AQ26" s="41">
        <v>1094</v>
      </c>
      <c r="AR26" s="41" t="s">
        <v>3878</v>
      </c>
      <c r="AS26" s="138" t="s">
        <v>4</v>
      </c>
      <c r="AT26" s="41">
        <v>5.9</v>
      </c>
      <c r="AU26" s="41">
        <v>6.7</v>
      </c>
      <c r="AV26" s="41">
        <v>6.6</v>
      </c>
      <c r="AW26" s="41">
        <v>6.1</v>
      </c>
      <c r="AX26" s="41">
        <v>6.1</v>
      </c>
      <c r="AY26" s="41">
        <v>6.3</v>
      </c>
      <c r="AZ26" s="41">
        <v>6.7</v>
      </c>
      <c r="BA26" s="41">
        <v>6.6</v>
      </c>
      <c r="BB26" s="41">
        <v>6.9</v>
      </c>
      <c r="BC26" s="41">
        <v>6.5</v>
      </c>
      <c r="BD26" s="41">
        <v>871</v>
      </c>
      <c r="BE26" s="41">
        <v>1013</v>
      </c>
      <c r="BF26" s="41">
        <v>970</v>
      </c>
      <c r="BG26" s="41">
        <v>1025</v>
      </c>
      <c r="BH26" s="41">
        <v>926</v>
      </c>
      <c r="BI26" s="41">
        <v>906</v>
      </c>
      <c r="BJ26" s="41">
        <v>1032</v>
      </c>
      <c r="BK26" s="41">
        <v>1015</v>
      </c>
      <c r="BL26" s="41">
        <v>1068</v>
      </c>
      <c r="BM26" s="41">
        <v>977</v>
      </c>
      <c r="BN26" s="41" t="s">
        <v>3879</v>
      </c>
      <c r="BO26" s="181" t="s">
        <v>4</v>
      </c>
      <c r="BP26" s="168"/>
      <c r="BQ26" s="168"/>
      <c r="BR26" s="168"/>
      <c r="BS26" s="168"/>
      <c r="BT26" s="168"/>
      <c r="BU26" s="168"/>
      <c r="BV26" s="168"/>
      <c r="BW26" s="168"/>
      <c r="BX26" s="168"/>
    </row>
    <row r="27" spans="1:76" ht="27" customHeight="1">
      <c r="A27" s="180" t="s">
        <v>3288</v>
      </c>
      <c r="B27" s="41">
        <v>7.4</v>
      </c>
      <c r="C27" s="41">
        <v>8.1999999999999993</v>
      </c>
      <c r="D27" s="41">
        <v>7.6</v>
      </c>
      <c r="E27" s="41">
        <v>6.7</v>
      </c>
      <c r="F27" s="41">
        <v>7.1</v>
      </c>
      <c r="G27" s="41">
        <v>7.3</v>
      </c>
      <c r="H27" s="41">
        <v>7.7</v>
      </c>
      <c r="I27" s="41">
        <v>7.6</v>
      </c>
      <c r="J27" s="41">
        <v>7.9</v>
      </c>
      <c r="K27" s="41">
        <v>8</v>
      </c>
      <c r="L27" s="41">
        <v>1189</v>
      </c>
      <c r="M27" s="41">
        <v>1331</v>
      </c>
      <c r="N27" s="41">
        <v>1224</v>
      </c>
      <c r="O27" s="41">
        <v>1120</v>
      </c>
      <c r="P27" s="41">
        <v>1135</v>
      </c>
      <c r="Q27" s="41">
        <v>1157</v>
      </c>
      <c r="R27" s="41">
        <v>1241</v>
      </c>
      <c r="S27" s="41">
        <v>1224</v>
      </c>
      <c r="T27" s="41">
        <v>1277</v>
      </c>
      <c r="U27" s="41">
        <v>1295</v>
      </c>
      <c r="V27" s="41" t="s">
        <v>3698</v>
      </c>
      <c r="W27" s="140" t="s">
        <v>3844</v>
      </c>
      <c r="X27" s="41">
        <v>6.7</v>
      </c>
      <c r="Y27" s="41">
        <v>7.5</v>
      </c>
      <c r="Z27" s="41">
        <v>6.9</v>
      </c>
      <c r="AA27" s="41">
        <v>6.6</v>
      </c>
      <c r="AB27" s="41">
        <v>6.7</v>
      </c>
      <c r="AC27" s="41">
        <v>7.1</v>
      </c>
      <c r="AD27" s="41">
        <v>7.3</v>
      </c>
      <c r="AE27" s="41">
        <v>7.2</v>
      </c>
      <c r="AF27" s="41">
        <v>7.5</v>
      </c>
      <c r="AG27" s="41">
        <v>7.3</v>
      </c>
      <c r="AH27" s="41">
        <v>1065</v>
      </c>
      <c r="AI27" s="41">
        <v>1207</v>
      </c>
      <c r="AJ27" s="41">
        <v>1100</v>
      </c>
      <c r="AK27" s="41">
        <v>1102</v>
      </c>
      <c r="AL27" s="41">
        <v>1064</v>
      </c>
      <c r="AM27" s="41">
        <v>1121</v>
      </c>
      <c r="AN27" s="41">
        <v>1170</v>
      </c>
      <c r="AO27" s="41">
        <v>1153</v>
      </c>
      <c r="AP27" s="41">
        <v>1206</v>
      </c>
      <c r="AQ27" s="41">
        <v>1171</v>
      </c>
      <c r="AR27" s="41" t="s">
        <v>3696</v>
      </c>
      <c r="AS27" s="138" t="s">
        <v>3678</v>
      </c>
      <c r="AT27" s="41">
        <v>6.3</v>
      </c>
      <c r="AU27" s="41">
        <v>7.1</v>
      </c>
      <c r="AV27" s="41">
        <v>7</v>
      </c>
      <c r="AW27" s="41">
        <v>6.6</v>
      </c>
      <c r="AX27" s="41">
        <v>6.6</v>
      </c>
      <c r="AY27" s="41">
        <v>6.7</v>
      </c>
      <c r="AZ27" s="41">
        <v>7.2</v>
      </c>
      <c r="BA27" s="41">
        <v>7.1</v>
      </c>
      <c r="BB27" s="41">
        <v>7.4</v>
      </c>
      <c r="BC27" s="41">
        <v>6.9</v>
      </c>
      <c r="BD27" s="41">
        <v>948</v>
      </c>
      <c r="BE27" s="41">
        <v>1090</v>
      </c>
      <c r="BF27" s="41">
        <v>1047</v>
      </c>
      <c r="BG27" s="41">
        <v>1102</v>
      </c>
      <c r="BH27" s="41">
        <v>1004</v>
      </c>
      <c r="BI27" s="41">
        <v>965</v>
      </c>
      <c r="BJ27" s="41">
        <v>1110</v>
      </c>
      <c r="BK27" s="41">
        <v>1093</v>
      </c>
      <c r="BL27" s="41">
        <v>1146</v>
      </c>
      <c r="BM27" s="41">
        <v>1054</v>
      </c>
      <c r="BN27" s="41" t="s">
        <v>3688</v>
      </c>
      <c r="BO27" s="181" t="s">
        <v>4</v>
      </c>
      <c r="BP27" s="168"/>
      <c r="BQ27" s="168"/>
      <c r="BR27" s="168"/>
      <c r="BS27" s="168"/>
      <c r="BT27" s="168"/>
      <c r="BU27" s="168"/>
      <c r="BV27" s="168"/>
      <c r="BW27" s="168"/>
    </row>
    <row r="28" spans="1:76" ht="27" customHeight="1">
      <c r="A28" s="180" t="s">
        <v>3289</v>
      </c>
      <c r="B28" s="41">
        <v>7.4</v>
      </c>
      <c r="C28" s="41">
        <v>8.1999999999999993</v>
      </c>
      <c r="D28" s="41">
        <v>7.6</v>
      </c>
      <c r="E28" s="41">
        <v>6.7</v>
      </c>
      <c r="F28" s="41">
        <v>7.1</v>
      </c>
      <c r="G28" s="41">
        <v>7.3</v>
      </c>
      <c r="H28" s="41">
        <v>7.7</v>
      </c>
      <c r="I28" s="41">
        <v>7.6</v>
      </c>
      <c r="J28" s="41">
        <v>7.9</v>
      </c>
      <c r="K28" s="41">
        <v>8</v>
      </c>
      <c r="L28" s="41">
        <v>1189</v>
      </c>
      <c r="M28" s="41">
        <v>1331</v>
      </c>
      <c r="N28" s="41">
        <v>1224</v>
      </c>
      <c r="O28" s="41">
        <v>1120</v>
      </c>
      <c r="P28" s="41">
        <v>1135</v>
      </c>
      <c r="Q28" s="41">
        <v>1157</v>
      </c>
      <c r="R28" s="41">
        <v>1241</v>
      </c>
      <c r="S28" s="41">
        <v>1224</v>
      </c>
      <c r="T28" s="41">
        <v>1277</v>
      </c>
      <c r="U28" s="41">
        <v>1295</v>
      </c>
      <c r="V28" s="41" t="s">
        <v>3698</v>
      </c>
      <c r="W28" s="140" t="s">
        <v>3844</v>
      </c>
      <c r="X28" s="41">
        <v>6.7</v>
      </c>
      <c r="Y28" s="41">
        <v>7.5</v>
      </c>
      <c r="Z28" s="41">
        <v>6.9</v>
      </c>
      <c r="AA28" s="41">
        <v>6.6</v>
      </c>
      <c r="AB28" s="41">
        <v>6.7</v>
      </c>
      <c r="AC28" s="41">
        <v>7.1</v>
      </c>
      <c r="AD28" s="41">
        <v>7.3</v>
      </c>
      <c r="AE28" s="41">
        <v>7.2</v>
      </c>
      <c r="AF28" s="41">
        <v>7.5</v>
      </c>
      <c r="AG28" s="41">
        <v>7.3</v>
      </c>
      <c r="AH28" s="41">
        <v>1065</v>
      </c>
      <c r="AI28" s="41">
        <v>1207</v>
      </c>
      <c r="AJ28" s="41">
        <v>1100</v>
      </c>
      <c r="AK28" s="41">
        <v>1102</v>
      </c>
      <c r="AL28" s="41">
        <v>1064</v>
      </c>
      <c r="AM28" s="41">
        <v>1121</v>
      </c>
      <c r="AN28" s="41">
        <v>1170</v>
      </c>
      <c r="AO28" s="41">
        <v>1153</v>
      </c>
      <c r="AP28" s="41">
        <v>1206</v>
      </c>
      <c r="AQ28" s="41">
        <v>1171</v>
      </c>
      <c r="AR28" s="41" t="s">
        <v>3696</v>
      </c>
      <c r="AS28" s="138" t="s">
        <v>3678</v>
      </c>
      <c r="AT28" s="41">
        <v>6.3</v>
      </c>
      <c r="AU28" s="41">
        <v>7.1</v>
      </c>
      <c r="AV28" s="41">
        <v>7</v>
      </c>
      <c r="AW28" s="41">
        <v>6.6</v>
      </c>
      <c r="AX28" s="41">
        <v>6.6</v>
      </c>
      <c r="AY28" s="41">
        <v>6.7</v>
      </c>
      <c r="AZ28" s="41">
        <v>7.2</v>
      </c>
      <c r="BA28" s="41">
        <v>7.1</v>
      </c>
      <c r="BB28" s="41">
        <v>7.4</v>
      </c>
      <c r="BC28" s="41">
        <v>6.9</v>
      </c>
      <c r="BD28" s="41">
        <v>948</v>
      </c>
      <c r="BE28" s="41">
        <v>1090</v>
      </c>
      <c r="BF28" s="41">
        <v>1047</v>
      </c>
      <c r="BG28" s="41">
        <v>1102</v>
      </c>
      <c r="BH28" s="41">
        <v>1004</v>
      </c>
      <c r="BI28" s="41">
        <v>965</v>
      </c>
      <c r="BJ28" s="41">
        <v>1110</v>
      </c>
      <c r="BK28" s="41">
        <v>1093</v>
      </c>
      <c r="BL28" s="41">
        <v>1146</v>
      </c>
      <c r="BM28" s="41">
        <v>1054</v>
      </c>
      <c r="BN28" s="41" t="s">
        <v>3688</v>
      </c>
      <c r="BO28" s="181" t="s">
        <v>4</v>
      </c>
      <c r="BP28" s="168"/>
      <c r="BQ28" s="168"/>
      <c r="BR28" s="168"/>
      <c r="BS28" s="168"/>
      <c r="BT28" s="168"/>
      <c r="BU28" s="168"/>
      <c r="BV28" s="168"/>
      <c r="BW28" s="168"/>
    </row>
    <row r="29" spans="1:76" ht="27" customHeight="1">
      <c r="A29" s="180" t="s">
        <v>3290</v>
      </c>
      <c r="B29" s="41">
        <v>7.4</v>
      </c>
      <c r="C29" s="41">
        <v>8.1999999999999993</v>
      </c>
      <c r="D29" s="41">
        <v>7.6</v>
      </c>
      <c r="E29" s="41">
        <v>6.7</v>
      </c>
      <c r="F29" s="41">
        <v>7.1</v>
      </c>
      <c r="G29" s="41">
        <v>7.3</v>
      </c>
      <c r="H29" s="41">
        <v>7.7</v>
      </c>
      <c r="I29" s="41">
        <v>7.6</v>
      </c>
      <c r="J29" s="41">
        <v>7.9</v>
      </c>
      <c r="K29" s="41">
        <v>8</v>
      </c>
      <c r="L29" s="41">
        <v>1189</v>
      </c>
      <c r="M29" s="41">
        <v>1331</v>
      </c>
      <c r="N29" s="41">
        <v>1224</v>
      </c>
      <c r="O29" s="41">
        <v>1120</v>
      </c>
      <c r="P29" s="41">
        <v>1135</v>
      </c>
      <c r="Q29" s="41">
        <v>1157</v>
      </c>
      <c r="R29" s="41">
        <v>1241</v>
      </c>
      <c r="S29" s="41">
        <v>1224</v>
      </c>
      <c r="T29" s="41">
        <v>1277</v>
      </c>
      <c r="U29" s="41">
        <v>1295</v>
      </c>
      <c r="V29" s="41" t="s">
        <v>3698</v>
      </c>
      <c r="W29" s="140" t="s">
        <v>3844</v>
      </c>
      <c r="X29" s="41">
        <v>6.7</v>
      </c>
      <c r="Y29" s="41">
        <v>7.5</v>
      </c>
      <c r="Z29" s="41">
        <v>6.9</v>
      </c>
      <c r="AA29" s="41">
        <v>6.6</v>
      </c>
      <c r="AB29" s="41">
        <v>6.7</v>
      </c>
      <c r="AC29" s="41">
        <v>7.1</v>
      </c>
      <c r="AD29" s="41">
        <v>7.3</v>
      </c>
      <c r="AE29" s="41">
        <v>7.2</v>
      </c>
      <c r="AF29" s="41">
        <v>7.5</v>
      </c>
      <c r="AG29" s="41">
        <v>7.3</v>
      </c>
      <c r="AH29" s="41">
        <v>1065</v>
      </c>
      <c r="AI29" s="41">
        <v>1207</v>
      </c>
      <c r="AJ29" s="41">
        <v>1100</v>
      </c>
      <c r="AK29" s="41">
        <v>1102</v>
      </c>
      <c r="AL29" s="41">
        <v>1064</v>
      </c>
      <c r="AM29" s="41">
        <v>1121</v>
      </c>
      <c r="AN29" s="41">
        <v>1170</v>
      </c>
      <c r="AO29" s="41">
        <v>1153</v>
      </c>
      <c r="AP29" s="41">
        <v>1206</v>
      </c>
      <c r="AQ29" s="41">
        <v>1171</v>
      </c>
      <c r="AR29" s="41" t="s">
        <v>3696</v>
      </c>
      <c r="AS29" s="138" t="s">
        <v>3678</v>
      </c>
      <c r="AT29" s="41">
        <v>6.3</v>
      </c>
      <c r="AU29" s="41">
        <v>7.1</v>
      </c>
      <c r="AV29" s="41">
        <v>7</v>
      </c>
      <c r="AW29" s="41">
        <v>6.6</v>
      </c>
      <c r="AX29" s="41">
        <v>6.6</v>
      </c>
      <c r="AY29" s="41">
        <v>6.7</v>
      </c>
      <c r="AZ29" s="41">
        <v>7.2</v>
      </c>
      <c r="BA29" s="41">
        <v>7.1</v>
      </c>
      <c r="BB29" s="41">
        <v>7.4</v>
      </c>
      <c r="BC29" s="41">
        <v>6.9</v>
      </c>
      <c r="BD29" s="41">
        <v>948</v>
      </c>
      <c r="BE29" s="41">
        <v>1090</v>
      </c>
      <c r="BF29" s="41">
        <v>1047</v>
      </c>
      <c r="BG29" s="41">
        <v>1102</v>
      </c>
      <c r="BH29" s="41">
        <v>1004</v>
      </c>
      <c r="BI29" s="41">
        <v>965</v>
      </c>
      <c r="BJ29" s="41">
        <v>1110</v>
      </c>
      <c r="BK29" s="41">
        <v>1093</v>
      </c>
      <c r="BL29" s="41">
        <v>1146</v>
      </c>
      <c r="BM29" s="41">
        <v>1054</v>
      </c>
      <c r="BN29" s="41" t="s">
        <v>3688</v>
      </c>
      <c r="BO29" s="181" t="s">
        <v>4</v>
      </c>
      <c r="BP29" s="168"/>
      <c r="BQ29" s="168"/>
      <c r="BR29" s="168"/>
      <c r="BS29" s="168"/>
      <c r="BT29" s="168"/>
      <c r="BU29" s="168"/>
      <c r="BV29" s="168"/>
      <c r="BW29" s="168"/>
    </row>
    <row r="30" spans="1:76" ht="27" customHeight="1">
      <c r="A30" s="180" t="s">
        <v>3291</v>
      </c>
      <c r="B30" s="41">
        <v>7.4</v>
      </c>
      <c r="C30" s="41">
        <v>8.1999999999999993</v>
      </c>
      <c r="D30" s="41">
        <v>7.6</v>
      </c>
      <c r="E30" s="41">
        <v>6.7</v>
      </c>
      <c r="F30" s="41">
        <v>7.1</v>
      </c>
      <c r="G30" s="41">
        <v>7.3</v>
      </c>
      <c r="H30" s="41">
        <v>7.7</v>
      </c>
      <c r="I30" s="41">
        <v>7.6</v>
      </c>
      <c r="J30" s="41">
        <v>7.9</v>
      </c>
      <c r="K30" s="41">
        <v>8</v>
      </c>
      <c r="L30" s="41">
        <v>1189</v>
      </c>
      <c r="M30" s="41">
        <v>1331</v>
      </c>
      <c r="N30" s="41">
        <v>1224</v>
      </c>
      <c r="O30" s="41">
        <v>1120</v>
      </c>
      <c r="P30" s="41">
        <v>1135</v>
      </c>
      <c r="Q30" s="41">
        <v>1157</v>
      </c>
      <c r="R30" s="41">
        <v>1241</v>
      </c>
      <c r="S30" s="41">
        <v>1224</v>
      </c>
      <c r="T30" s="41">
        <v>1277</v>
      </c>
      <c r="U30" s="41">
        <v>1295</v>
      </c>
      <c r="V30" s="41" t="s">
        <v>3698</v>
      </c>
      <c r="W30" s="140" t="s">
        <v>3844</v>
      </c>
      <c r="X30" s="41">
        <v>6.7</v>
      </c>
      <c r="Y30" s="41">
        <v>7.5</v>
      </c>
      <c r="Z30" s="41">
        <v>6.9</v>
      </c>
      <c r="AA30" s="41">
        <v>6.6</v>
      </c>
      <c r="AB30" s="41">
        <v>6.7</v>
      </c>
      <c r="AC30" s="41">
        <v>7.1</v>
      </c>
      <c r="AD30" s="41">
        <v>7.3</v>
      </c>
      <c r="AE30" s="41">
        <v>7.2</v>
      </c>
      <c r="AF30" s="41">
        <v>7.5</v>
      </c>
      <c r="AG30" s="41">
        <v>7.3</v>
      </c>
      <c r="AH30" s="41">
        <v>1065</v>
      </c>
      <c r="AI30" s="41">
        <v>1207</v>
      </c>
      <c r="AJ30" s="41">
        <v>1100</v>
      </c>
      <c r="AK30" s="41">
        <v>1102</v>
      </c>
      <c r="AL30" s="41">
        <v>1064</v>
      </c>
      <c r="AM30" s="41">
        <v>1121</v>
      </c>
      <c r="AN30" s="41">
        <v>1170</v>
      </c>
      <c r="AO30" s="41">
        <v>1153</v>
      </c>
      <c r="AP30" s="41">
        <v>1206</v>
      </c>
      <c r="AQ30" s="41">
        <v>1171</v>
      </c>
      <c r="AR30" s="41" t="s">
        <v>3696</v>
      </c>
      <c r="AS30" s="138" t="s">
        <v>3678</v>
      </c>
      <c r="AT30" s="41">
        <v>6.3</v>
      </c>
      <c r="AU30" s="41">
        <v>7.1</v>
      </c>
      <c r="AV30" s="41">
        <v>7</v>
      </c>
      <c r="AW30" s="41">
        <v>6.6</v>
      </c>
      <c r="AX30" s="41">
        <v>6.6</v>
      </c>
      <c r="AY30" s="41">
        <v>6.7</v>
      </c>
      <c r="AZ30" s="41">
        <v>7.2</v>
      </c>
      <c r="BA30" s="41">
        <v>7.1</v>
      </c>
      <c r="BB30" s="41">
        <v>7.4</v>
      </c>
      <c r="BC30" s="41">
        <v>6.9</v>
      </c>
      <c r="BD30" s="41">
        <v>948</v>
      </c>
      <c r="BE30" s="41">
        <v>1090</v>
      </c>
      <c r="BF30" s="41">
        <v>1047</v>
      </c>
      <c r="BG30" s="41">
        <v>1102</v>
      </c>
      <c r="BH30" s="41">
        <v>1004</v>
      </c>
      <c r="BI30" s="41">
        <v>965</v>
      </c>
      <c r="BJ30" s="41">
        <v>1110</v>
      </c>
      <c r="BK30" s="41">
        <v>1093</v>
      </c>
      <c r="BL30" s="41">
        <v>1146</v>
      </c>
      <c r="BM30" s="41">
        <v>1054</v>
      </c>
      <c r="BN30" s="41" t="s">
        <v>3688</v>
      </c>
      <c r="BO30" s="181" t="s">
        <v>4</v>
      </c>
      <c r="BP30" s="168"/>
      <c r="BQ30" s="168"/>
      <c r="BR30" s="168"/>
      <c r="BS30" s="168"/>
      <c r="BT30" s="168"/>
      <c r="BU30" s="168"/>
      <c r="BV30" s="168"/>
      <c r="BW30" s="168"/>
    </row>
    <row r="31" spans="1:76" ht="27" customHeight="1">
      <c r="A31" s="180" t="s">
        <v>3292</v>
      </c>
      <c r="B31" s="41">
        <v>7.4</v>
      </c>
      <c r="C31" s="41">
        <v>8.1999999999999993</v>
      </c>
      <c r="D31" s="41">
        <v>7.6</v>
      </c>
      <c r="E31" s="41">
        <v>6.7</v>
      </c>
      <c r="F31" s="41">
        <v>7.1</v>
      </c>
      <c r="G31" s="41">
        <v>7.3</v>
      </c>
      <c r="H31" s="41">
        <v>7.7</v>
      </c>
      <c r="I31" s="41">
        <v>7.6</v>
      </c>
      <c r="J31" s="41">
        <v>7.9</v>
      </c>
      <c r="K31" s="41">
        <v>8</v>
      </c>
      <c r="L31" s="41">
        <v>1189</v>
      </c>
      <c r="M31" s="41">
        <v>1331</v>
      </c>
      <c r="N31" s="41">
        <v>1224</v>
      </c>
      <c r="O31" s="41">
        <v>1120</v>
      </c>
      <c r="P31" s="41">
        <v>1135</v>
      </c>
      <c r="Q31" s="41">
        <v>1157</v>
      </c>
      <c r="R31" s="41">
        <v>1241</v>
      </c>
      <c r="S31" s="41">
        <v>1224</v>
      </c>
      <c r="T31" s="41">
        <v>1277</v>
      </c>
      <c r="U31" s="41">
        <v>1295</v>
      </c>
      <c r="V31" s="41" t="s">
        <v>3698</v>
      </c>
      <c r="W31" s="140" t="s">
        <v>3844</v>
      </c>
      <c r="X31" s="41">
        <v>6.7</v>
      </c>
      <c r="Y31" s="41">
        <v>7.5</v>
      </c>
      <c r="Z31" s="41">
        <v>6.9</v>
      </c>
      <c r="AA31" s="41">
        <v>6.6</v>
      </c>
      <c r="AB31" s="41">
        <v>6.7</v>
      </c>
      <c r="AC31" s="41">
        <v>7.1</v>
      </c>
      <c r="AD31" s="41">
        <v>7.3</v>
      </c>
      <c r="AE31" s="41">
        <v>7.2</v>
      </c>
      <c r="AF31" s="41">
        <v>7.5</v>
      </c>
      <c r="AG31" s="41">
        <v>7.3</v>
      </c>
      <c r="AH31" s="41">
        <v>1065</v>
      </c>
      <c r="AI31" s="41">
        <v>1207</v>
      </c>
      <c r="AJ31" s="41">
        <v>1100</v>
      </c>
      <c r="AK31" s="41">
        <v>1102</v>
      </c>
      <c r="AL31" s="41">
        <v>1064</v>
      </c>
      <c r="AM31" s="41">
        <v>1121</v>
      </c>
      <c r="AN31" s="41">
        <v>1170</v>
      </c>
      <c r="AO31" s="41">
        <v>1153</v>
      </c>
      <c r="AP31" s="41">
        <v>1206</v>
      </c>
      <c r="AQ31" s="41">
        <v>1171</v>
      </c>
      <c r="AR31" s="41" t="s">
        <v>3696</v>
      </c>
      <c r="AS31" s="138" t="s">
        <v>3678</v>
      </c>
      <c r="AT31" s="41">
        <v>6.3</v>
      </c>
      <c r="AU31" s="41">
        <v>7.1</v>
      </c>
      <c r="AV31" s="41">
        <v>7</v>
      </c>
      <c r="AW31" s="41">
        <v>6.6</v>
      </c>
      <c r="AX31" s="41">
        <v>6.6</v>
      </c>
      <c r="AY31" s="41">
        <v>6.7</v>
      </c>
      <c r="AZ31" s="41">
        <v>7.2</v>
      </c>
      <c r="BA31" s="41">
        <v>7.1</v>
      </c>
      <c r="BB31" s="41">
        <v>7.4</v>
      </c>
      <c r="BC31" s="41">
        <v>6.9</v>
      </c>
      <c r="BD31" s="41">
        <v>948</v>
      </c>
      <c r="BE31" s="41">
        <v>1090</v>
      </c>
      <c r="BF31" s="41">
        <v>1047</v>
      </c>
      <c r="BG31" s="41">
        <v>1102</v>
      </c>
      <c r="BH31" s="41">
        <v>1004</v>
      </c>
      <c r="BI31" s="41">
        <v>965</v>
      </c>
      <c r="BJ31" s="41">
        <v>1110</v>
      </c>
      <c r="BK31" s="41">
        <v>1093</v>
      </c>
      <c r="BL31" s="41">
        <v>1146</v>
      </c>
      <c r="BM31" s="41">
        <v>1054</v>
      </c>
      <c r="BN31" s="41" t="s">
        <v>3688</v>
      </c>
      <c r="BO31" s="181" t="s">
        <v>4</v>
      </c>
      <c r="BP31" s="168"/>
      <c r="BQ31" s="168"/>
      <c r="BR31" s="168"/>
      <c r="BS31" s="168"/>
      <c r="BT31" s="168"/>
      <c r="BU31" s="168"/>
      <c r="BV31" s="168"/>
      <c r="BW31" s="168"/>
    </row>
    <row r="32" spans="1:76" ht="27" customHeight="1">
      <c r="A32" s="180" t="s">
        <v>3293</v>
      </c>
      <c r="B32" s="41">
        <v>7.4</v>
      </c>
      <c r="C32" s="41">
        <v>8.1999999999999993</v>
      </c>
      <c r="D32" s="41">
        <v>7.6</v>
      </c>
      <c r="E32" s="41">
        <v>6.7</v>
      </c>
      <c r="F32" s="41">
        <v>7.1</v>
      </c>
      <c r="G32" s="41">
        <v>7.3</v>
      </c>
      <c r="H32" s="41">
        <v>7.7</v>
      </c>
      <c r="I32" s="41">
        <v>7.6</v>
      </c>
      <c r="J32" s="41">
        <v>7.9</v>
      </c>
      <c r="K32" s="41">
        <v>8</v>
      </c>
      <c r="L32" s="41">
        <v>1189</v>
      </c>
      <c r="M32" s="41">
        <v>1331</v>
      </c>
      <c r="N32" s="41">
        <v>1224</v>
      </c>
      <c r="O32" s="41">
        <v>1120</v>
      </c>
      <c r="P32" s="41">
        <v>1135</v>
      </c>
      <c r="Q32" s="41">
        <v>1157</v>
      </c>
      <c r="R32" s="41">
        <v>1241</v>
      </c>
      <c r="S32" s="41">
        <v>1224</v>
      </c>
      <c r="T32" s="41">
        <v>1277</v>
      </c>
      <c r="U32" s="41">
        <v>1295</v>
      </c>
      <c r="V32" s="41" t="s">
        <v>3698</v>
      </c>
      <c r="W32" s="140" t="s">
        <v>3844</v>
      </c>
      <c r="X32" s="41">
        <v>6.7</v>
      </c>
      <c r="Y32" s="41">
        <v>7.5</v>
      </c>
      <c r="Z32" s="41">
        <v>6.9</v>
      </c>
      <c r="AA32" s="41">
        <v>6.6</v>
      </c>
      <c r="AB32" s="41">
        <v>6.7</v>
      </c>
      <c r="AC32" s="41">
        <v>7.1</v>
      </c>
      <c r="AD32" s="41">
        <v>7.3</v>
      </c>
      <c r="AE32" s="41">
        <v>7.2</v>
      </c>
      <c r="AF32" s="41">
        <v>7.5</v>
      </c>
      <c r="AG32" s="41">
        <v>7.3</v>
      </c>
      <c r="AH32" s="41">
        <v>1065</v>
      </c>
      <c r="AI32" s="41">
        <v>1207</v>
      </c>
      <c r="AJ32" s="41">
        <v>1100</v>
      </c>
      <c r="AK32" s="41">
        <v>1102</v>
      </c>
      <c r="AL32" s="41">
        <v>1064</v>
      </c>
      <c r="AM32" s="41">
        <v>1121</v>
      </c>
      <c r="AN32" s="41">
        <v>1170</v>
      </c>
      <c r="AO32" s="41">
        <v>1153</v>
      </c>
      <c r="AP32" s="41">
        <v>1206</v>
      </c>
      <c r="AQ32" s="41">
        <v>1171</v>
      </c>
      <c r="AR32" s="41" t="s">
        <v>3696</v>
      </c>
      <c r="AS32" s="138" t="s">
        <v>3678</v>
      </c>
      <c r="AT32" s="41">
        <v>6.3</v>
      </c>
      <c r="AU32" s="41">
        <v>7.1</v>
      </c>
      <c r="AV32" s="41">
        <v>7</v>
      </c>
      <c r="AW32" s="41">
        <v>6.6</v>
      </c>
      <c r="AX32" s="41">
        <v>6.6</v>
      </c>
      <c r="AY32" s="41">
        <v>6.7</v>
      </c>
      <c r="AZ32" s="41">
        <v>7.2</v>
      </c>
      <c r="BA32" s="41">
        <v>7.1</v>
      </c>
      <c r="BB32" s="41">
        <v>7.4</v>
      </c>
      <c r="BC32" s="41">
        <v>6.9</v>
      </c>
      <c r="BD32" s="41">
        <v>948</v>
      </c>
      <c r="BE32" s="41">
        <v>1090</v>
      </c>
      <c r="BF32" s="41">
        <v>1047</v>
      </c>
      <c r="BG32" s="41">
        <v>1102</v>
      </c>
      <c r="BH32" s="41">
        <v>1004</v>
      </c>
      <c r="BI32" s="41">
        <v>965</v>
      </c>
      <c r="BJ32" s="41">
        <v>1110</v>
      </c>
      <c r="BK32" s="41">
        <v>1093</v>
      </c>
      <c r="BL32" s="41">
        <v>1146</v>
      </c>
      <c r="BM32" s="41">
        <v>1054</v>
      </c>
      <c r="BN32" s="41" t="s">
        <v>3688</v>
      </c>
      <c r="BO32" s="181" t="s">
        <v>4</v>
      </c>
      <c r="BP32" s="168"/>
      <c r="BQ32" s="168"/>
      <c r="BR32" s="168"/>
      <c r="BS32" s="168"/>
      <c r="BT32" s="168"/>
      <c r="BU32" s="168"/>
      <c r="BV32" s="168"/>
      <c r="BW32" s="168"/>
    </row>
    <row r="33" spans="1:75" ht="27" customHeight="1">
      <c r="A33" s="180" t="s">
        <v>3294</v>
      </c>
      <c r="B33" s="41">
        <v>7.4</v>
      </c>
      <c r="C33" s="41">
        <v>8.1999999999999993</v>
      </c>
      <c r="D33" s="41">
        <v>7.6</v>
      </c>
      <c r="E33" s="41">
        <v>6.7</v>
      </c>
      <c r="F33" s="41">
        <v>7.1</v>
      </c>
      <c r="G33" s="41">
        <v>7.3</v>
      </c>
      <c r="H33" s="41">
        <v>7.7</v>
      </c>
      <c r="I33" s="41">
        <v>7.6</v>
      </c>
      <c r="J33" s="41">
        <v>7.9</v>
      </c>
      <c r="K33" s="41">
        <v>8</v>
      </c>
      <c r="L33" s="41">
        <v>1189</v>
      </c>
      <c r="M33" s="41">
        <v>1331</v>
      </c>
      <c r="N33" s="41">
        <v>1224</v>
      </c>
      <c r="O33" s="41">
        <v>1120</v>
      </c>
      <c r="P33" s="41">
        <v>1135</v>
      </c>
      <c r="Q33" s="41">
        <v>1157</v>
      </c>
      <c r="R33" s="41">
        <v>1241</v>
      </c>
      <c r="S33" s="41">
        <v>1224</v>
      </c>
      <c r="T33" s="41">
        <v>1277</v>
      </c>
      <c r="U33" s="41">
        <v>1295</v>
      </c>
      <c r="V33" s="41" t="s">
        <v>3698</v>
      </c>
      <c r="W33" s="140" t="s">
        <v>3844</v>
      </c>
      <c r="X33" s="41">
        <v>6.7</v>
      </c>
      <c r="Y33" s="41">
        <v>7.5</v>
      </c>
      <c r="Z33" s="41">
        <v>6.9</v>
      </c>
      <c r="AA33" s="41">
        <v>6.6</v>
      </c>
      <c r="AB33" s="41">
        <v>6.7</v>
      </c>
      <c r="AC33" s="41">
        <v>7.1</v>
      </c>
      <c r="AD33" s="41">
        <v>7.3</v>
      </c>
      <c r="AE33" s="41">
        <v>7.2</v>
      </c>
      <c r="AF33" s="41">
        <v>7.5</v>
      </c>
      <c r="AG33" s="41">
        <v>7.3</v>
      </c>
      <c r="AH33" s="41">
        <v>1065</v>
      </c>
      <c r="AI33" s="41">
        <v>1207</v>
      </c>
      <c r="AJ33" s="41">
        <v>1100</v>
      </c>
      <c r="AK33" s="41">
        <v>1102</v>
      </c>
      <c r="AL33" s="41">
        <v>1064</v>
      </c>
      <c r="AM33" s="41">
        <v>1121</v>
      </c>
      <c r="AN33" s="41">
        <v>1170</v>
      </c>
      <c r="AO33" s="41">
        <v>1153</v>
      </c>
      <c r="AP33" s="41">
        <v>1206</v>
      </c>
      <c r="AQ33" s="41">
        <v>1171</v>
      </c>
      <c r="AR33" s="41" t="s">
        <v>3696</v>
      </c>
      <c r="AS33" s="138" t="s">
        <v>3678</v>
      </c>
      <c r="AT33" s="41">
        <v>6.3</v>
      </c>
      <c r="AU33" s="41">
        <v>7.1</v>
      </c>
      <c r="AV33" s="41">
        <v>7</v>
      </c>
      <c r="AW33" s="41">
        <v>6.6</v>
      </c>
      <c r="AX33" s="41">
        <v>6.6</v>
      </c>
      <c r="AY33" s="41">
        <v>6.7</v>
      </c>
      <c r="AZ33" s="41">
        <v>7.2</v>
      </c>
      <c r="BA33" s="41">
        <v>7.1</v>
      </c>
      <c r="BB33" s="41">
        <v>7.4</v>
      </c>
      <c r="BC33" s="41">
        <v>6.9</v>
      </c>
      <c r="BD33" s="41">
        <v>948</v>
      </c>
      <c r="BE33" s="41">
        <v>1090</v>
      </c>
      <c r="BF33" s="41">
        <v>1047</v>
      </c>
      <c r="BG33" s="41">
        <v>1102</v>
      </c>
      <c r="BH33" s="41">
        <v>1004</v>
      </c>
      <c r="BI33" s="41">
        <v>965</v>
      </c>
      <c r="BJ33" s="41">
        <v>1110</v>
      </c>
      <c r="BK33" s="41">
        <v>1093</v>
      </c>
      <c r="BL33" s="41">
        <v>1146</v>
      </c>
      <c r="BM33" s="41">
        <v>1054</v>
      </c>
      <c r="BN33" s="41" t="s">
        <v>3688</v>
      </c>
      <c r="BO33" s="181" t="s">
        <v>4</v>
      </c>
      <c r="BP33" s="168"/>
      <c r="BQ33" s="168"/>
      <c r="BR33" s="168"/>
      <c r="BS33" s="168"/>
      <c r="BT33" s="168"/>
      <c r="BU33" s="168"/>
      <c r="BV33" s="168"/>
      <c r="BW33" s="168"/>
    </row>
    <row r="34" spans="1:75" ht="27" customHeight="1">
      <c r="A34" s="180" t="s">
        <v>3295</v>
      </c>
      <c r="B34" s="41">
        <v>7.4</v>
      </c>
      <c r="C34" s="41">
        <v>8.1999999999999993</v>
      </c>
      <c r="D34" s="41">
        <v>7.6</v>
      </c>
      <c r="E34" s="41">
        <v>6.7</v>
      </c>
      <c r="F34" s="41">
        <v>7.1</v>
      </c>
      <c r="G34" s="41">
        <v>7.3</v>
      </c>
      <c r="H34" s="41">
        <v>7.7</v>
      </c>
      <c r="I34" s="41">
        <v>7.6</v>
      </c>
      <c r="J34" s="41">
        <v>7.9</v>
      </c>
      <c r="K34" s="41">
        <v>8</v>
      </c>
      <c r="L34" s="41">
        <v>1189</v>
      </c>
      <c r="M34" s="41">
        <v>1331</v>
      </c>
      <c r="N34" s="41">
        <v>1224</v>
      </c>
      <c r="O34" s="41">
        <v>1120</v>
      </c>
      <c r="P34" s="41">
        <v>1135</v>
      </c>
      <c r="Q34" s="41">
        <v>1157</v>
      </c>
      <c r="R34" s="41">
        <v>1241</v>
      </c>
      <c r="S34" s="41">
        <v>1224</v>
      </c>
      <c r="T34" s="41">
        <v>1277</v>
      </c>
      <c r="U34" s="41">
        <v>1295</v>
      </c>
      <c r="V34" s="41" t="s">
        <v>3698</v>
      </c>
      <c r="W34" s="140" t="s">
        <v>3844</v>
      </c>
      <c r="X34" s="41">
        <v>6.7</v>
      </c>
      <c r="Y34" s="41">
        <v>7.5</v>
      </c>
      <c r="Z34" s="41">
        <v>6.9</v>
      </c>
      <c r="AA34" s="41">
        <v>6.6</v>
      </c>
      <c r="AB34" s="41">
        <v>6.7</v>
      </c>
      <c r="AC34" s="41">
        <v>7.1</v>
      </c>
      <c r="AD34" s="41">
        <v>7.3</v>
      </c>
      <c r="AE34" s="41">
        <v>7.2</v>
      </c>
      <c r="AF34" s="41">
        <v>7.5</v>
      </c>
      <c r="AG34" s="41">
        <v>7.3</v>
      </c>
      <c r="AH34" s="41">
        <v>1065</v>
      </c>
      <c r="AI34" s="41">
        <v>1207</v>
      </c>
      <c r="AJ34" s="41">
        <v>1100</v>
      </c>
      <c r="AK34" s="41">
        <v>1102</v>
      </c>
      <c r="AL34" s="41">
        <v>1064</v>
      </c>
      <c r="AM34" s="41">
        <v>1121</v>
      </c>
      <c r="AN34" s="41">
        <v>1170</v>
      </c>
      <c r="AO34" s="41">
        <v>1153</v>
      </c>
      <c r="AP34" s="41">
        <v>1206</v>
      </c>
      <c r="AQ34" s="41">
        <v>1171</v>
      </c>
      <c r="AR34" s="41" t="s">
        <v>3696</v>
      </c>
      <c r="AS34" s="138" t="s">
        <v>3678</v>
      </c>
      <c r="AT34" s="41">
        <v>6.3</v>
      </c>
      <c r="AU34" s="41">
        <v>7.1</v>
      </c>
      <c r="AV34" s="41">
        <v>7</v>
      </c>
      <c r="AW34" s="41">
        <v>6.6</v>
      </c>
      <c r="AX34" s="41">
        <v>6.6</v>
      </c>
      <c r="AY34" s="41">
        <v>6.7</v>
      </c>
      <c r="AZ34" s="41">
        <v>7.2</v>
      </c>
      <c r="BA34" s="41">
        <v>7.1</v>
      </c>
      <c r="BB34" s="41">
        <v>7.4</v>
      </c>
      <c r="BC34" s="41">
        <v>6.9</v>
      </c>
      <c r="BD34" s="41">
        <v>948</v>
      </c>
      <c r="BE34" s="41">
        <v>1090</v>
      </c>
      <c r="BF34" s="41">
        <v>1047</v>
      </c>
      <c r="BG34" s="41">
        <v>1102</v>
      </c>
      <c r="BH34" s="41">
        <v>1004</v>
      </c>
      <c r="BI34" s="41">
        <v>965</v>
      </c>
      <c r="BJ34" s="41">
        <v>1110</v>
      </c>
      <c r="BK34" s="41">
        <v>1093</v>
      </c>
      <c r="BL34" s="41">
        <v>1146</v>
      </c>
      <c r="BM34" s="41">
        <v>1054</v>
      </c>
      <c r="BN34" s="41" t="s">
        <v>3688</v>
      </c>
      <c r="BO34" s="181" t="s">
        <v>4</v>
      </c>
      <c r="BP34" s="168"/>
      <c r="BQ34" s="168"/>
      <c r="BR34" s="168"/>
      <c r="BS34" s="168"/>
      <c r="BT34" s="168"/>
      <c r="BU34" s="168"/>
      <c r="BV34" s="168"/>
      <c r="BW34" s="168"/>
    </row>
    <row r="35" spans="1:75" ht="27" customHeight="1">
      <c r="A35" s="180" t="s">
        <v>3296</v>
      </c>
      <c r="B35" s="41">
        <v>7.4</v>
      </c>
      <c r="C35" s="41">
        <v>8.1999999999999993</v>
      </c>
      <c r="D35" s="41">
        <v>7.6</v>
      </c>
      <c r="E35" s="41">
        <v>6.7</v>
      </c>
      <c r="F35" s="41">
        <v>7.1</v>
      </c>
      <c r="G35" s="41">
        <v>7.3</v>
      </c>
      <c r="H35" s="41">
        <v>7.7</v>
      </c>
      <c r="I35" s="41">
        <v>7.6</v>
      </c>
      <c r="J35" s="41">
        <v>7.9</v>
      </c>
      <c r="K35" s="41">
        <v>8</v>
      </c>
      <c r="L35" s="41">
        <v>1189</v>
      </c>
      <c r="M35" s="41">
        <v>1331</v>
      </c>
      <c r="N35" s="41">
        <v>1224</v>
      </c>
      <c r="O35" s="41">
        <v>1120</v>
      </c>
      <c r="P35" s="41">
        <v>1135</v>
      </c>
      <c r="Q35" s="41">
        <v>1157</v>
      </c>
      <c r="R35" s="41">
        <v>1241</v>
      </c>
      <c r="S35" s="41">
        <v>1224</v>
      </c>
      <c r="T35" s="41">
        <v>1277</v>
      </c>
      <c r="U35" s="41">
        <v>1295</v>
      </c>
      <c r="V35" s="41" t="s">
        <v>3698</v>
      </c>
      <c r="W35" s="140" t="s">
        <v>3844</v>
      </c>
      <c r="X35" s="41">
        <v>6.7</v>
      </c>
      <c r="Y35" s="41">
        <v>7.5</v>
      </c>
      <c r="Z35" s="41">
        <v>6.9</v>
      </c>
      <c r="AA35" s="41">
        <v>6.6</v>
      </c>
      <c r="AB35" s="41">
        <v>6.7</v>
      </c>
      <c r="AC35" s="41">
        <v>7.1</v>
      </c>
      <c r="AD35" s="41">
        <v>7.3</v>
      </c>
      <c r="AE35" s="41">
        <v>7.2</v>
      </c>
      <c r="AF35" s="41">
        <v>7.5</v>
      </c>
      <c r="AG35" s="41">
        <v>7.3</v>
      </c>
      <c r="AH35" s="41">
        <v>1065</v>
      </c>
      <c r="AI35" s="41">
        <v>1207</v>
      </c>
      <c r="AJ35" s="41">
        <v>1100</v>
      </c>
      <c r="AK35" s="41">
        <v>1102</v>
      </c>
      <c r="AL35" s="41">
        <v>1064</v>
      </c>
      <c r="AM35" s="41">
        <v>1121</v>
      </c>
      <c r="AN35" s="41">
        <v>1170</v>
      </c>
      <c r="AO35" s="41">
        <v>1153</v>
      </c>
      <c r="AP35" s="41">
        <v>1206</v>
      </c>
      <c r="AQ35" s="41">
        <v>1171</v>
      </c>
      <c r="AR35" s="41" t="s">
        <v>3696</v>
      </c>
      <c r="AS35" s="138" t="s">
        <v>3678</v>
      </c>
      <c r="AT35" s="41">
        <v>6.3</v>
      </c>
      <c r="AU35" s="41">
        <v>7.1</v>
      </c>
      <c r="AV35" s="41">
        <v>7</v>
      </c>
      <c r="AW35" s="41">
        <v>6.6</v>
      </c>
      <c r="AX35" s="41">
        <v>6.6</v>
      </c>
      <c r="AY35" s="41">
        <v>6.7</v>
      </c>
      <c r="AZ35" s="41">
        <v>7.2</v>
      </c>
      <c r="BA35" s="41">
        <v>7.1</v>
      </c>
      <c r="BB35" s="41">
        <v>7.4</v>
      </c>
      <c r="BC35" s="41">
        <v>6.9</v>
      </c>
      <c r="BD35" s="41">
        <v>948</v>
      </c>
      <c r="BE35" s="41">
        <v>1090</v>
      </c>
      <c r="BF35" s="41">
        <v>1047</v>
      </c>
      <c r="BG35" s="41">
        <v>1102</v>
      </c>
      <c r="BH35" s="41">
        <v>1004</v>
      </c>
      <c r="BI35" s="41">
        <v>965</v>
      </c>
      <c r="BJ35" s="41">
        <v>1110</v>
      </c>
      <c r="BK35" s="41">
        <v>1093</v>
      </c>
      <c r="BL35" s="41">
        <v>1146</v>
      </c>
      <c r="BM35" s="41">
        <v>1054</v>
      </c>
      <c r="BN35" s="41" t="s">
        <v>3688</v>
      </c>
      <c r="BO35" s="181" t="s">
        <v>4</v>
      </c>
      <c r="BP35" s="168"/>
      <c r="BQ35" s="168"/>
      <c r="BR35" s="168"/>
      <c r="BS35" s="168"/>
      <c r="BT35" s="168"/>
      <c r="BU35" s="168"/>
      <c r="BV35" s="168"/>
      <c r="BW35" s="168"/>
    </row>
    <row r="36" spans="1:75" ht="27" customHeight="1">
      <c r="A36" s="180" t="s">
        <v>3298</v>
      </c>
      <c r="B36" s="41">
        <v>7.4</v>
      </c>
      <c r="C36" s="41">
        <v>8.1999999999999993</v>
      </c>
      <c r="D36" s="41">
        <v>7.6</v>
      </c>
      <c r="E36" s="41">
        <v>6.7</v>
      </c>
      <c r="F36" s="41">
        <v>7.1</v>
      </c>
      <c r="G36" s="41">
        <v>7.3</v>
      </c>
      <c r="H36" s="41">
        <v>7.7</v>
      </c>
      <c r="I36" s="41">
        <v>7.6</v>
      </c>
      <c r="J36" s="41">
        <v>7.9</v>
      </c>
      <c r="K36" s="41">
        <v>8</v>
      </c>
      <c r="L36" s="41">
        <v>1189</v>
      </c>
      <c r="M36" s="41">
        <v>1331</v>
      </c>
      <c r="N36" s="41">
        <v>1224</v>
      </c>
      <c r="O36" s="41">
        <v>1120</v>
      </c>
      <c r="P36" s="41">
        <v>1135</v>
      </c>
      <c r="Q36" s="41">
        <v>1157</v>
      </c>
      <c r="R36" s="41">
        <v>1241</v>
      </c>
      <c r="S36" s="41">
        <v>1224</v>
      </c>
      <c r="T36" s="41">
        <v>1277</v>
      </c>
      <c r="U36" s="41">
        <v>1295</v>
      </c>
      <c r="V36" s="41" t="s">
        <v>3701</v>
      </c>
      <c r="W36" s="140" t="s">
        <v>4</v>
      </c>
      <c r="X36" s="41">
        <v>6.7</v>
      </c>
      <c r="Y36" s="41">
        <v>7.5</v>
      </c>
      <c r="Z36" s="41">
        <v>6.9</v>
      </c>
      <c r="AA36" s="41">
        <v>6.6</v>
      </c>
      <c r="AB36" s="41">
        <v>6.7</v>
      </c>
      <c r="AC36" s="41">
        <v>7.1</v>
      </c>
      <c r="AD36" s="41">
        <v>7.3</v>
      </c>
      <c r="AE36" s="41">
        <v>7.2</v>
      </c>
      <c r="AF36" s="41">
        <v>7.5</v>
      </c>
      <c r="AG36" s="41">
        <v>7.3</v>
      </c>
      <c r="AH36" s="41">
        <v>1065</v>
      </c>
      <c r="AI36" s="41">
        <v>1207</v>
      </c>
      <c r="AJ36" s="41">
        <v>1100</v>
      </c>
      <c r="AK36" s="41">
        <v>1102</v>
      </c>
      <c r="AL36" s="41">
        <v>1064</v>
      </c>
      <c r="AM36" s="41">
        <v>1121</v>
      </c>
      <c r="AN36" s="41">
        <v>1170</v>
      </c>
      <c r="AO36" s="41">
        <v>1153</v>
      </c>
      <c r="AP36" s="41">
        <v>1206</v>
      </c>
      <c r="AQ36" s="41">
        <v>1171</v>
      </c>
      <c r="AR36" s="41" t="s">
        <v>3885</v>
      </c>
      <c r="AS36" s="138" t="s">
        <v>4</v>
      </c>
      <c r="AT36" s="41">
        <v>6.3</v>
      </c>
      <c r="AU36" s="41">
        <v>7.1</v>
      </c>
      <c r="AV36" s="41">
        <v>7</v>
      </c>
      <c r="AW36" s="41">
        <v>6.6</v>
      </c>
      <c r="AX36" s="41">
        <v>6.6</v>
      </c>
      <c r="AY36" s="41">
        <v>6.7</v>
      </c>
      <c r="AZ36" s="41">
        <v>7.2</v>
      </c>
      <c r="BA36" s="41">
        <v>7.1</v>
      </c>
      <c r="BB36" s="41">
        <v>7.4</v>
      </c>
      <c r="BC36" s="41">
        <v>6.9</v>
      </c>
      <c r="BD36" s="41">
        <v>948</v>
      </c>
      <c r="BE36" s="41">
        <v>1090</v>
      </c>
      <c r="BF36" s="41">
        <v>1047</v>
      </c>
      <c r="BG36" s="41">
        <v>1102</v>
      </c>
      <c r="BH36" s="41">
        <v>1004</v>
      </c>
      <c r="BI36" s="41">
        <v>965</v>
      </c>
      <c r="BJ36" s="41">
        <v>1110</v>
      </c>
      <c r="BK36" s="41">
        <v>1093</v>
      </c>
      <c r="BL36" s="41">
        <v>1146</v>
      </c>
      <c r="BM36" s="41">
        <v>1054</v>
      </c>
      <c r="BN36" s="41" t="s">
        <v>3886</v>
      </c>
      <c r="BO36" s="181" t="s">
        <v>4</v>
      </c>
      <c r="BP36" s="168"/>
      <c r="BQ36" s="168"/>
      <c r="BR36" s="168"/>
      <c r="BS36" s="168"/>
      <c r="BT36" s="168"/>
      <c r="BU36" s="168"/>
      <c r="BV36" s="168"/>
      <c r="BW36" s="168"/>
    </row>
    <row r="37" spans="1:75" ht="27" customHeight="1">
      <c r="A37" s="180" t="s">
        <v>3299</v>
      </c>
      <c r="B37" s="41">
        <v>7.4</v>
      </c>
      <c r="C37" s="41">
        <v>8.1999999999999993</v>
      </c>
      <c r="D37" s="41">
        <v>7.6</v>
      </c>
      <c r="E37" s="41">
        <v>6.7</v>
      </c>
      <c r="F37" s="41">
        <v>7.1</v>
      </c>
      <c r="G37" s="41">
        <v>7.3</v>
      </c>
      <c r="H37" s="41">
        <v>7.7</v>
      </c>
      <c r="I37" s="41">
        <v>7.6</v>
      </c>
      <c r="J37" s="41">
        <v>7.9</v>
      </c>
      <c r="K37" s="41">
        <v>8</v>
      </c>
      <c r="L37" s="41">
        <v>1189</v>
      </c>
      <c r="M37" s="41">
        <v>1331</v>
      </c>
      <c r="N37" s="41">
        <v>1224</v>
      </c>
      <c r="O37" s="41">
        <v>1120</v>
      </c>
      <c r="P37" s="41">
        <v>1135</v>
      </c>
      <c r="Q37" s="41">
        <v>1157</v>
      </c>
      <c r="R37" s="41">
        <v>1241</v>
      </c>
      <c r="S37" s="41">
        <v>1224</v>
      </c>
      <c r="T37" s="41">
        <v>1277</v>
      </c>
      <c r="U37" s="41">
        <v>1295</v>
      </c>
      <c r="V37" s="41" t="s">
        <v>3698</v>
      </c>
      <c r="W37" s="140" t="s">
        <v>4</v>
      </c>
      <c r="X37" s="41">
        <v>6.7</v>
      </c>
      <c r="Y37" s="41">
        <v>7.5</v>
      </c>
      <c r="Z37" s="41">
        <v>6.9</v>
      </c>
      <c r="AA37" s="41">
        <v>6.6</v>
      </c>
      <c r="AB37" s="41">
        <v>6.7</v>
      </c>
      <c r="AC37" s="41">
        <v>7.1</v>
      </c>
      <c r="AD37" s="41">
        <v>7.3</v>
      </c>
      <c r="AE37" s="41">
        <v>7.2</v>
      </c>
      <c r="AF37" s="41">
        <v>7.5</v>
      </c>
      <c r="AG37" s="41">
        <v>7.3</v>
      </c>
      <c r="AH37" s="41">
        <v>1065</v>
      </c>
      <c r="AI37" s="41">
        <v>1207</v>
      </c>
      <c r="AJ37" s="41">
        <v>1100</v>
      </c>
      <c r="AK37" s="41">
        <v>1102</v>
      </c>
      <c r="AL37" s="41">
        <v>1064</v>
      </c>
      <c r="AM37" s="41">
        <v>1121</v>
      </c>
      <c r="AN37" s="41">
        <v>1170</v>
      </c>
      <c r="AO37" s="41">
        <v>1153</v>
      </c>
      <c r="AP37" s="41">
        <v>1206</v>
      </c>
      <c r="AQ37" s="41">
        <v>1171</v>
      </c>
      <c r="AR37" s="41" t="s">
        <v>3696</v>
      </c>
      <c r="AS37" s="138" t="s">
        <v>4</v>
      </c>
      <c r="AT37" s="41">
        <v>6.3</v>
      </c>
      <c r="AU37" s="41">
        <v>7.1</v>
      </c>
      <c r="AV37" s="41">
        <v>7</v>
      </c>
      <c r="AW37" s="41">
        <v>6.6</v>
      </c>
      <c r="AX37" s="41">
        <v>6.6</v>
      </c>
      <c r="AY37" s="41">
        <v>6.7</v>
      </c>
      <c r="AZ37" s="41">
        <v>7.2</v>
      </c>
      <c r="BA37" s="41">
        <v>7.1</v>
      </c>
      <c r="BB37" s="41">
        <v>7.4</v>
      </c>
      <c r="BC37" s="41">
        <v>6.9</v>
      </c>
      <c r="BD37" s="41">
        <v>948</v>
      </c>
      <c r="BE37" s="41">
        <v>1090</v>
      </c>
      <c r="BF37" s="41">
        <v>1047</v>
      </c>
      <c r="BG37" s="41">
        <v>1102</v>
      </c>
      <c r="BH37" s="41">
        <v>1004</v>
      </c>
      <c r="BI37" s="41">
        <v>965</v>
      </c>
      <c r="BJ37" s="41">
        <v>1110</v>
      </c>
      <c r="BK37" s="41">
        <v>1093</v>
      </c>
      <c r="BL37" s="41">
        <v>1146</v>
      </c>
      <c r="BM37" s="41">
        <v>1054</v>
      </c>
      <c r="BN37" s="41" t="s">
        <v>3688</v>
      </c>
      <c r="BO37" s="181" t="s">
        <v>4</v>
      </c>
      <c r="BP37" s="168"/>
      <c r="BQ37" s="168"/>
      <c r="BR37" s="168"/>
      <c r="BS37" s="168"/>
      <c r="BT37" s="168"/>
      <c r="BU37" s="168"/>
      <c r="BV37" s="168"/>
      <c r="BW37" s="168"/>
    </row>
    <row r="38" spans="1:75" ht="27" customHeight="1">
      <c r="A38" s="180" t="s">
        <v>3300</v>
      </c>
      <c r="B38" s="41">
        <v>7.4</v>
      </c>
      <c r="C38" s="41">
        <v>8.1999999999999993</v>
      </c>
      <c r="D38" s="41">
        <v>7.6</v>
      </c>
      <c r="E38" s="41">
        <v>6.7</v>
      </c>
      <c r="F38" s="41">
        <v>7.1</v>
      </c>
      <c r="G38" s="41">
        <v>7.3</v>
      </c>
      <c r="H38" s="41">
        <v>7.7</v>
      </c>
      <c r="I38" s="41">
        <v>7.6</v>
      </c>
      <c r="J38" s="41">
        <v>7.9</v>
      </c>
      <c r="K38" s="41">
        <v>8</v>
      </c>
      <c r="L38" s="41">
        <v>1189</v>
      </c>
      <c r="M38" s="41">
        <v>1331</v>
      </c>
      <c r="N38" s="41">
        <v>1224</v>
      </c>
      <c r="O38" s="41">
        <v>1120</v>
      </c>
      <c r="P38" s="41">
        <v>1135</v>
      </c>
      <c r="Q38" s="41">
        <v>1157</v>
      </c>
      <c r="R38" s="41">
        <v>1241</v>
      </c>
      <c r="S38" s="41">
        <v>1224</v>
      </c>
      <c r="T38" s="41">
        <v>1277</v>
      </c>
      <c r="U38" s="41">
        <v>1295</v>
      </c>
      <c r="V38" s="41" t="s">
        <v>3698</v>
      </c>
      <c r="W38" s="140" t="s">
        <v>4</v>
      </c>
      <c r="X38" s="41">
        <v>6.7</v>
      </c>
      <c r="Y38" s="41">
        <v>7.5</v>
      </c>
      <c r="Z38" s="41">
        <v>6.9</v>
      </c>
      <c r="AA38" s="41">
        <v>6.6</v>
      </c>
      <c r="AB38" s="41">
        <v>6.7</v>
      </c>
      <c r="AC38" s="41">
        <v>7.1</v>
      </c>
      <c r="AD38" s="41">
        <v>7.3</v>
      </c>
      <c r="AE38" s="41">
        <v>7.2</v>
      </c>
      <c r="AF38" s="41">
        <v>7.5</v>
      </c>
      <c r="AG38" s="41">
        <v>7.3</v>
      </c>
      <c r="AH38" s="41">
        <v>1065</v>
      </c>
      <c r="AI38" s="41">
        <v>1207</v>
      </c>
      <c r="AJ38" s="41">
        <v>1100</v>
      </c>
      <c r="AK38" s="41">
        <v>1102</v>
      </c>
      <c r="AL38" s="41">
        <v>1064</v>
      </c>
      <c r="AM38" s="41">
        <v>1121</v>
      </c>
      <c r="AN38" s="41">
        <v>1170</v>
      </c>
      <c r="AO38" s="41">
        <v>1153</v>
      </c>
      <c r="AP38" s="41">
        <v>1206</v>
      </c>
      <c r="AQ38" s="41">
        <v>1171</v>
      </c>
      <c r="AR38" s="41" t="s">
        <v>3696</v>
      </c>
      <c r="AS38" s="138" t="s">
        <v>4</v>
      </c>
      <c r="AT38" s="41">
        <v>6.3</v>
      </c>
      <c r="AU38" s="41">
        <v>7.1</v>
      </c>
      <c r="AV38" s="41">
        <v>7</v>
      </c>
      <c r="AW38" s="41">
        <v>6.6</v>
      </c>
      <c r="AX38" s="41">
        <v>6.6</v>
      </c>
      <c r="AY38" s="41">
        <v>6.7</v>
      </c>
      <c r="AZ38" s="41">
        <v>7.2</v>
      </c>
      <c r="BA38" s="41">
        <v>7.1</v>
      </c>
      <c r="BB38" s="41">
        <v>7.4</v>
      </c>
      <c r="BC38" s="41">
        <v>6.9</v>
      </c>
      <c r="BD38" s="41">
        <v>948</v>
      </c>
      <c r="BE38" s="41">
        <v>1090</v>
      </c>
      <c r="BF38" s="41">
        <v>1047</v>
      </c>
      <c r="BG38" s="41">
        <v>1102</v>
      </c>
      <c r="BH38" s="41">
        <v>1004</v>
      </c>
      <c r="BI38" s="41">
        <v>965</v>
      </c>
      <c r="BJ38" s="41">
        <v>1110</v>
      </c>
      <c r="BK38" s="41">
        <v>1093</v>
      </c>
      <c r="BL38" s="41">
        <v>1146</v>
      </c>
      <c r="BM38" s="41">
        <v>1054</v>
      </c>
      <c r="BN38" s="41" t="s">
        <v>3688</v>
      </c>
      <c r="BO38" s="181" t="s">
        <v>4</v>
      </c>
      <c r="BP38" s="168"/>
      <c r="BQ38" s="168"/>
      <c r="BR38" s="168"/>
      <c r="BS38" s="168"/>
      <c r="BT38" s="168"/>
      <c r="BU38" s="168"/>
      <c r="BV38" s="168"/>
      <c r="BW38" s="168"/>
    </row>
    <row r="39" spans="1:75" ht="27" customHeight="1">
      <c r="A39" s="180" t="s">
        <v>3301</v>
      </c>
      <c r="B39" s="41">
        <v>7.4</v>
      </c>
      <c r="C39" s="41">
        <v>8.1999999999999993</v>
      </c>
      <c r="D39" s="41">
        <v>7.6</v>
      </c>
      <c r="E39" s="41">
        <v>6.7</v>
      </c>
      <c r="F39" s="41">
        <v>7.1</v>
      </c>
      <c r="G39" s="41">
        <v>7.3</v>
      </c>
      <c r="H39" s="41">
        <v>7.7</v>
      </c>
      <c r="I39" s="41">
        <v>7.6</v>
      </c>
      <c r="J39" s="41">
        <v>7.9</v>
      </c>
      <c r="K39" s="41">
        <v>8</v>
      </c>
      <c r="L39" s="41">
        <v>1189</v>
      </c>
      <c r="M39" s="41">
        <v>1331</v>
      </c>
      <c r="N39" s="41">
        <v>1224</v>
      </c>
      <c r="O39" s="41">
        <v>1120</v>
      </c>
      <c r="P39" s="41">
        <v>1135</v>
      </c>
      <c r="Q39" s="41">
        <v>1157</v>
      </c>
      <c r="R39" s="41">
        <v>1241</v>
      </c>
      <c r="S39" s="41">
        <v>1224</v>
      </c>
      <c r="T39" s="41">
        <v>1277</v>
      </c>
      <c r="U39" s="41">
        <v>1295</v>
      </c>
      <c r="V39" s="41" t="s">
        <v>3698</v>
      </c>
      <c r="W39" s="140" t="s">
        <v>4</v>
      </c>
      <c r="X39" s="41">
        <v>6.7</v>
      </c>
      <c r="Y39" s="41">
        <v>7.5</v>
      </c>
      <c r="Z39" s="41">
        <v>6.9</v>
      </c>
      <c r="AA39" s="41">
        <v>6.6</v>
      </c>
      <c r="AB39" s="41">
        <v>6.7</v>
      </c>
      <c r="AC39" s="41">
        <v>7.1</v>
      </c>
      <c r="AD39" s="41">
        <v>7.3</v>
      </c>
      <c r="AE39" s="41">
        <v>7.2</v>
      </c>
      <c r="AF39" s="41">
        <v>7.5</v>
      </c>
      <c r="AG39" s="41">
        <v>7.3</v>
      </c>
      <c r="AH39" s="41">
        <v>1065</v>
      </c>
      <c r="AI39" s="41">
        <v>1207</v>
      </c>
      <c r="AJ39" s="41">
        <v>1100</v>
      </c>
      <c r="AK39" s="41">
        <v>1102</v>
      </c>
      <c r="AL39" s="41">
        <v>1064</v>
      </c>
      <c r="AM39" s="41">
        <v>1121</v>
      </c>
      <c r="AN39" s="41">
        <v>1170</v>
      </c>
      <c r="AO39" s="41">
        <v>1153</v>
      </c>
      <c r="AP39" s="41">
        <v>1206</v>
      </c>
      <c r="AQ39" s="41">
        <v>1171</v>
      </c>
      <c r="AR39" s="41" t="s">
        <v>3696</v>
      </c>
      <c r="AS39" s="138" t="s">
        <v>4</v>
      </c>
      <c r="AT39" s="41">
        <v>6.3</v>
      </c>
      <c r="AU39" s="41">
        <v>7.1</v>
      </c>
      <c r="AV39" s="41">
        <v>7</v>
      </c>
      <c r="AW39" s="41">
        <v>6.6</v>
      </c>
      <c r="AX39" s="41">
        <v>6.6</v>
      </c>
      <c r="AY39" s="41">
        <v>6.7</v>
      </c>
      <c r="AZ39" s="41">
        <v>7.2</v>
      </c>
      <c r="BA39" s="41">
        <v>7.1</v>
      </c>
      <c r="BB39" s="41">
        <v>7.4</v>
      </c>
      <c r="BC39" s="41">
        <v>6.9</v>
      </c>
      <c r="BD39" s="41">
        <v>948</v>
      </c>
      <c r="BE39" s="41">
        <v>1090</v>
      </c>
      <c r="BF39" s="41">
        <v>1047</v>
      </c>
      <c r="BG39" s="41">
        <v>1102</v>
      </c>
      <c r="BH39" s="41">
        <v>1004</v>
      </c>
      <c r="BI39" s="41">
        <v>965</v>
      </c>
      <c r="BJ39" s="41">
        <v>1110</v>
      </c>
      <c r="BK39" s="41">
        <v>1093</v>
      </c>
      <c r="BL39" s="41">
        <v>1146</v>
      </c>
      <c r="BM39" s="41">
        <v>1054</v>
      </c>
      <c r="BN39" s="41" t="s">
        <v>3688</v>
      </c>
      <c r="BO39" s="181" t="s">
        <v>4</v>
      </c>
      <c r="BP39" s="168"/>
      <c r="BQ39" s="168"/>
      <c r="BR39" s="168"/>
      <c r="BS39" s="168"/>
      <c r="BT39" s="168"/>
      <c r="BU39" s="168"/>
      <c r="BV39" s="168"/>
      <c r="BW39" s="168"/>
    </row>
    <row r="40" spans="1:75" ht="27" customHeight="1">
      <c r="A40" s="180" t="s">
        <v>3302</v>
      </c>
      <c r="B40" s="41">
        <v>7.4</v>
      </c>
      <c r="C40" s="41">
        <v>8.1999999999999993</v>
      </c>
      <c r="D40" s="41">
        <v>7.6</v>
      </c>
      <c r="E40" s="41">
        <v>6.7</v>
      </c>
      <c r="F40" s="41">
        <v>7.1</v>
      </c>
      <c r="G40" s="41">
        <v>7.3</v>
      </c>
      <c r="H40" s="41">
        <v>7.7</v>
      </c>
      <c r="I40" s="41">
        <v>7.6</v>
      </c>
      <c r="J40" s="41">
        <v>7.9</v>
      </c>
      <c r="K40" s="41">
        <v>8</v>
      </c>
      <c r="L40" s="41">
        <v>1189</v>
      </c>
      <c r="M40" s="41">
        <v>1331</v>
      </c>
      <c r="N40" s="41">
        <v>1224</v>
      </c>
      <c r="O40" s="41">
        <v>1120</v>
      </c>
      <c r="P40" s="41">
        <v>1135</v>
      </c>
      <c r="Q40" s="41">
        <v>1157</v>
      </c>
      <c r="R40" s="41">
        <v>1241</v>
      </c>
      <c r="S40" s="41">
        <v>1224</v>
      </c>
      <c r="T40" s="41">
        <v>1277</v>
      </c>
      <c r="U40" s="41">
        <v>1295</v>
      </c>
      <c r="V40" s="41" t="s">
        <v>3698</v>
      </c>
      <c r="W40" s="140" t="s">
        <v>4</v>
      </c>
      <c r="X40" s="41">
        <v>6.7</v>
      </c>
      <c r="Y40" s="41">
        <v>7.5</v>
      </c>
      <c r="Z40" s="41">
        <v>6.9</v>
      </c>
      <c r="AA40" s="41">
        <v>6.6</v>
      </c>
      <c r="AB40" s="41">
        <v>6.7</v>
      </c>
      <c r="AC40" s="41">
        <v>7.1</v>
      </c>
      <c r="AD40" s="41">
        <v>7.3</v>
      </c>
      <c r="AE40" s="41">
        <v>7.2</v>
      </c>
      <c r="AF40" s="41">
        <v>7.5</v>
      </c>
      <c r="AG40" s="41">
        <v>7.3</v>
      </c>
      <c r="AH40" s="41">
        <v>1065</v>
      </c>
      <c r="AI40" s="41">
        <v>1207</v>
      </c>
      <c r="AJ40" s="41">
        <v>1100</v>
      </c>
      <c r="AK40" s="41">
        <v>1102</v>
      </c>
      <c r="AL40" s="41">
        <v>1064</v>
      </c>
      <c r="AM40" s="41">
        <v>1121</v>
      </c>
      <c r="AN40" s="41">
        <v>1170</v>
      </c>
      <c r="AO40" s="41">
        <v>1153</v>
      </c>
      <c r="AP40" s="41">
        <v>1206</v>
      </c>
      <c r="AQ40" s="41">
        <v>1171</v>
      </c>
      <c r="AR40" s="41" t="s">
        <v>3696</v>
      </c>
      <c r="AS40" s="138" t="s">
        <v>4</v>
      </c>
      <c r="AT40" s="41">
        <v>6.3</v>
      </c>
      <c r="AU40" s="41">
        <v>7.1</v>
      </c>
      <c r="AV40" s="41">
        <v>7</v>
      </c>
      <c r="AW40" s="41">
        <v>6.6</v>
      </c>
      <c r="AX40" s="41">
        <v>6.6</v>
      </c>
      <c r="AY40" s="41">
        <v>6.7</v>
      </c>
      <c r="AZ40" s="41">
        <v>7.2</v>
      </c>
      <c r="BA40" s="41">
        <v>7.1</v>
      </c>
      <c r="BB40" s="41">
        <v>7.4</v>
      </c>
      <c r="BC40" s="41">
        <v>6.9</v>
      </c>
      <c r="BD40" s="41">
        <v>948</v>
      </c>
      <c r="BE40" s="41">
        <v>1090</v>
      </c>
      <c r="BF40" s="41">
        <v>1047</v>
      </c>
      <c r="BG40" s="41">
        <v>1102</v>
      </c>
      <c r="BH40" s="41">
        <v>1004</v>
      </c>
      <c r="BI40" s="41">
        <v>965</v>
      </c>
      <c r="BJ40" s="41">
        <v>1110</v>
      </c>
      <c r="BK40" s="41">
        <v>1093</v>
      </c>
      <c r="BL40" s="41">
        <v>1146</v>
      </c>
      <c r="BM40" s="41">
        <v>1054</v>
      </c>
      <c r="BN40" s="41" t="s">
        <v>3688</v>
      </c>
      <c r="BO40" s="181" t="s">
        <v>4</v>
      </c>
      <c r="BP40" s="168"/>
      <c r="BQ40" s="168"/>
      <c r="BR40" s="168"/>
      <c r="BS40" s="168"/>
      <c r="BT40" s="168"/>
      <c r="BU40" s="168"/>
      <c r="BV40" s="168"/>
      <c r="BW40" s="168"/>
    </row>
    <row r="41" spans="1:75" ht="27" customHeight="1">
      <c r="A41" s="180" t="s">
        <v>3307</v>
      </c>
      <c r="B41" s="41">
        <v>7.4</v>
      </c>
      <c r="C41" s="41">
        <v>8.1999999999999993</v>
      </c>
      <c r="D41" s="41">
        <v>7.6</v>
      </c>
      <c r="E41" s="41">
        <v>6.7</v>
      </c>
      <c r="F41" s="41">
        <v>7.1</v>
      </c>
      <c r="G41" s="41">
        <v>7.3</v>
      </c>
      <c r="H41" s="41">
        <v>7.7</v>
      </c>
      <c r="I41" s="41">
        <v>7.6</v>
      </c>
      <c r="J41" s="41">
        <v>7.9</v>
      </c>
      <c r="K41" s="41">
        <v>8</v>
      </c>
      <c r="L41" s="41">
        <v>1189</v>
      </c>
      <c r="M41" s="41">
        <v>1331</v>
      </c>
      <c r="N41" s="41">
        <v>1224</v>
      </c>
      <c r="O41" s="41">
        <v>1120</v>
      </c>
      <c r="P41" s="41">
        <v>1135</v>
      </c>
      <c r="Q41" s="41">
        <v>1157</v>
      </c>
      <c r="R41" s="41">
        <v>1241</v>
      </c>
      <c r="S41" s="41">
        <v>1224</v>
      </c>
      <c r="T41" s="41">
        <v>1277</v>
      </c>
      <c r="U41" s="41">
        <v>1295</v>
      </c>
      <c r="V41" s="41" t="s">
        <v>3698</v>
      </c>
      <c r="W41" s="140" t="s">
        <v>4</v>
      </c>
      <c r="X41" s="41">
        <v>6.7</v>
      </c>
      <c r="Y41" s="41">
        <v>7.5</v>
      </c>
      <c r="Z41" s="41">
        <v>6.9</v>
      </c>
      <c r="AA41" s="41">
        <v>6.6</v>
      </c>
      <c r="AB41" s="41">
        <v>6.7</v>
      </c>
      <c r="AC41" s="41">
        <v>7.1</v>
      </c>
      <c r="AD41" s="41">
        <v>7.3</v>
      </c>
      <c r="AE41" s="41">
        <v>7.2</v>
      </c>
      <c r="AF41" s="41">
        <v>7.5</v>
      </c>
      <c r="AG41" s="41">
        <v>7.3</v>
      </c>
      <c r="AH41" s="41">
        <v>1065</v>
      </c>
      <c r="AI41" s="41">
        <v>1207</v>
      </c>
      <c r="AJ41" s="41">
        <v>1100</v>
      </c>
      <c r="AK41" s="41">
        <v>1102</v>
      </c>
      <c r="AL41" s="41">
        <v>1064</v>
      </c>
      <c r="AM41" s="41">
        <v>1121</v>
      </c>
      <c r="AN41" s="41">
        <v>1170</v>
      </c>
      <c r="AO41" s="41">
        <v>1153</v>
      </c>
      <c r="AP41" s="41">
        <v>1206</v>
      </c>
      <c r="AQ41" s="41">
        <v>1171</v>
      </c>
      <c r="AR41" s="41" t="s">
        <v>3696</v>
      </c>
      <c r="AS41" s="138" t="s">
        <v>4</v>
      </c>
      <c r="AT41" s="41">
        <v>6.3</v>
      </c>
      <c r="AU41" s="41">
        <v>7.1</v>
      </c>
      <c r="AV41" s="41">
        <v>7</v>
      </c>
      <c r="AW41" s="41">
        <v>6.6</v>
      </c>
      <c r="AX41" s="41">
        <v>6.6</v>
      </c>
      <c r="AY41" s="41">
        <v>6.7</v>
      </c>
      <c r="AZ41" s="41">
        <v>7.2</v>
      </c>
      <c r="BA41" s="41">
        <v>7.1</v>
      </c>
      <c r="BB41" s="41">
        <v>7.4</v>
      </c>
      <c r="BC41" s="41">
        <v>6.9</v>
      </c>
      <c r="BD41" s="41">
        <v>948</v>
      </c>
      <c r="BE41" s="41">
        <v>1090</v>
      </c>
      <c r="BF41" s="41">
        <v>1047</v>
      </c>
      <c r="BG41" s="41">
        <v>1102</v>
      </c>
      <c r="BH41" s="41">
        <v>1004</v>
      </c>
      <c r="BI41" s="41">
        <v>965</v>
      </c>
      <c r="BJ41" s="41">
        <v>1110</v>
      </c>
      <c r="BK41" s="41">
        <v>1093</v>
      </c>
      <c r="BL41" s="41">
        <v>1146</v>
      </c>
      <c r="BM41" s="41">
        <v>1054</v>
      </c>
      <c r="BN41" s="41" t="s">
        <v>3688</v>
      </c>
      <c r="BO41" s="181" t="s">
        <v>4</v>
      </c>
      <c r="BP41" s="168"/>
      <c r="BQ41" s="168"/>
      <c r="BR41" s="168"/>
      <c r="BS41" s="168"/>
      <c r="BT41" s="168"/>
      <c r="BU41" s="168"/>
      <c r="BV41" s="168"/>
      <c r="BW41" s="168"/>
    </row>
    <row r="42" spans="1:75" ht="27" customHeight="1">
      <c r="A42" s="180" t="s">
        <v>3303</v>
      </c>
      <c r="B42" s="41">
        <v>7.6</v>
      </c>
      <c r="C42" s="41">
        <v>8.4</v>
      </c>
      <c r="D42" s="41">
        <v>7.8</v>
      </c>
      <c r="E42" s="41">
        <v>6.7</v>
      </c>
      <c r="F42" s="41">
        <v>7.2</v>
      </c>
      <c r="G42" s="41">
        <v>7.3</v>
      </c>
      <c r="H42" s="41">
        <v>7.8</v>
      </c>
      <c r="I42" s="41">
        <v>7.7</v>
      </c>
      <c r="J42" s="41">
        <v>8</v>
      </c>
      <c r="K42" s="41">
        <v>8.1999999999999993</v>
      </c>
      <c r="L42" s="41">
        <v>1217</v>
      </c>
      <c r="M42" s="41">
        <v>1359</v>
      </c>
      <c r="N42" s="41">
        <v>1252</v>
      </c>
      <c r="O42" s="41">
        <v>1130</v>
      </c>
      <c r="P42" s="41">
        <v>1145</v>
      </c>
      <c r="Q42" s="41">
        <v>1167</v>
      </c>
      <c r="R42" s="41">
        <v>1251</v>
      </c>
      <c r="S42" s="41">
        <v>1234</v>
      </c>
      <c r="T42" s="41">
        <v>1287</v>
      </c>
      <c r="U42" s="41">
        <v>1323</v>
      </c>
      <c r="V42" s="41" t="s">
        <v>3882</v>
      </c>
      <c r="W42" s="140" t="s">
        <v>4</v>
      </c>
      <c r="X42" s="41">
        <v>6.9</v>
      </c>
      <c r="Y42" s="41">
        <v>7.7</v>
      </c>
      <c r="Z42" s="41">
        <v>7.1</v>
      </c>
      <c r="AA42" s="41">
        <v>6.6</v>
      </c>
      <c r="AB42" s="41">
        <v>6.8</v>
      </c>
      <c r="AC42" s="41">
        <v>7.1</v>
      </c>
      <c r="AD42" s="41">
        <v>7.4</v>
      </c>
      <c r="AE42" s="41">
        <v>7.3</v>
      </c>
      <c r="AF42" s="41">
        <v>7.6</v>
      </c>
      <c r="AG42" s="41">
        <v>7.5</v>
      </c>
      <c r="AH42" s="41">
        <v>1093</v>
      </c>
      <c r="AI42" s="41">
        <v>1235</v>
      </c>
      <c r="AJ42" s="41">
        <v>1128</v>
      </c>
      <c r="AK42" s="41">
        <v>1112</v>
      </c>
      <c r="AL42" s="41">
        <v>1074</v>
      </c>
      <c r="AM42" s="41">
        <v>1131</v>
      </c>
      <c r="AN42" s="41">
        <v>1180</v>
      </c>
      <c r="AO42" s="41">
        <v>1163</v>
      </c>
      <c r="AP42" s="41">
        <v>1216</v>
      </c>
      <c r="AQ42" s="41">
        <v>1199</v>
      </c>
      <c r="AR42" s="41" t="s">
        <v>3883</v>
      </c>
      <c r="AS42" s="138" t="s">
        <v>4</v>
      </c>
      <c r="AT42" s="41">
        <v>6.5</v>
      </c>
      <c r="AU42" s="41">
        <v>7.3</v>
      </c>
      <c r="AV42" s="41">
        <v>7</v>
      </c>
      <c r="AW42" s="41">
        <v>6.6</v>
      </c>
      <c r="AX42" s="41">
        <v>6.6</v>
      </c>
      <c r="AY42" s="41">
        <v>6.7</v>
      </c>
      <c r="AZ42" s="41">
        <v>7.2</v>
      </c>
      <c r="BA42" s="41">
        <v>7.1</v>
      </c>
      <c r="BB42" s="41">
        <v>7.4</v>
      </c>
      <c r="BC42" s="41">
        <v>7.1</v>
      </c>
      <c r="BD42" s="41">
        <v>976</v>
      </c>
      <c r="BE42" s="41">
        <v>1118</v>
      </c>
      <c r="BF42" s="41">
        <v>1056</v>
      </c>
      <c r="BG42" s="41">
        <v>1112</v>
      </c>
      <c r="BH42" s="41">
        <v>1013</v>
      </c>
      <c r="BI42" s="41">
        <v>975</v>
      </c>
      <c r="BJ42" s="41">
        <v>1119</v>
      </c>
      <c r="BK42" s="41">
        <v>1102</v>
      </c>
      <c r="BL42" s="41">
        <v>1155</v>
      </c>
      <c r="BM42" s="41">
        <v>1082</v>
      </c>
      <c r="BN42" s="41" t="s">
        <v>3884</v>
      </c>
      <c r="BO42" s="181" t="s">
        <v>4</v>
      </c>
      <c r="BP42" s="168"/>
      <c r="BQ42" s="168"/>
      <c r="BR42" s="168"/>
      <c r="BS42" s="168"/>
      <c r="BT42" s="168"/>
      <c r="BU42" s="168"/>
      <c r="BV42" s="168"/>
      <c r="BW42" s="168"/>
    </row>
    <row r="43" spans="1:75" ht="27" customHeight="1">
      <c r="A43" s="180" t="s">
        <v>3304</v>
      </c>
      <c r="B43" s="41">
        <v>7.6</v>
      </c>
      <c r="C43" s="41">
        <v>8.4</v>
      </c>
      <c r="D43" s="41">
        <v>7.8</v>
      </c>
      <c r="E43" s="41">
        <v>6.7</v>
      </c>
      <c r="F43" s="41">
        <v>7.2</v>
      </c>
      <c r="G43" s="41">
        <v>7.3</v>
      </c>
      <c r="H43" s="41">
        <v>7.8</v>
      </c>
      <c r="I43" s="41">
        <v>7.7</v>
      </c>
      <c r="J43" s="41">
        <v>8</v>
      </c>
      <c r="K43" s="41">
        <v>8.1999999999999993</v>
      </c>
      <c r="L43" s="41">
        <v>1217</v>
      </c>
      <c r="M43" s="41">
        <v>1359</v>
      </c>
      <c r="N43" s="41">
        <v>1252</v>
      </c>
      <c r="O43" s="41">
        <v>1130</v>
      </c>
      <c r="P43" s="41">
        <v>1145</v>
      </c>
      <c r="Q43" s="41">
        <v>1167</v>
      </c>
      <c r="R43" s="41">
        <v>1251</v>
      </c>
      <c r="S43" s="41">
        <v>1234</v>
      </c>
      <c r="T43" s="41">
        <v>1287</v>
      </c>
      <c r="U43" s="41">
        <v>1323</v>
      </c>
      <c r="V43" s="41" t="s">
        <v>3882</v>
      </c>
      <c r="W43" s="140" t="s">
        <v>4</v>
      </c>
      <c r="X43" s="41">
        <v>6.9</v>
      </c>
      <c r="Y43" s="41">
        <v>7.7</v>
      </c>
      <c r="Z43" s="41">
        <v>7.1</v>
      </c>
      <c r="AA43" s="41">
        <v>6.6</v>
      </c>
      <c r="AB43" s="41">
        <v>6.8</v>
      </c>
      <c r="AC43" s="41">
        <v>7.1</v>
      </c>
      <c r="AD43" s="41">
        <v>7.4</v>
      </c>
      <c r="AE43" s="41">
        <v>7.3</v>
      </c>
      <c r="AF43" s="41">
        <v>7.6</v>
      </c>
      <c r="AG43" s="41">
        <v>7.5</v>
      </c>
      <c r="AH43" s="41">
        <v>1093</v>
      </c>
      <c r="AI43" s="41">
        <v>1235</v>
      </c>
      <c r="AJ43" s="41">
        <v>1128</v>
      </c>
      <c r="AK43" s="41">
        <v>1112</v>
      </c>
      <c r="AL43" s="41">
        <v>1074</v>
      </c>
      <c r="AM43" s="41">
        <v>1131</v>
      </c>
      <c r="AN43" s="41">
        <v>1180</v>
      </c>
      <c r="AO43" s="41">
        <v>1163</v>
      </c>
      <c r="AP43" s="41">
        <v>1216</v>
      </c>
      <c r="AQ43" s="41">
        <v>1199</v>
      </c>
      <c r="AR43" s="41" t="s">
        <v>3883</v>
      </c>
      <c r="AS43" s="138" t="s">
        <v>4</v>
      </c>
      <c r="AT43" s="41">
        <v>6.5</v>
      </c>
      <c r="AU43" s="41">
        <v>7.3</v>
      </c>
      <c r="AV43" s="41">
        <v>7</v>
      </c>
      <c r="AW43" s="41">
        <v>6.6</v>
      </c>
      <c r="AX43" s="41">
        <v>6.6</v>
      </c>
      <c r="AY43" s="41">
        <v>6.7</v>
      </c>
      <c r="AZ43" s="41">
        <v>7.2</v>
      </c>
      <c r="BA43" s="41">
        <v>7.1</v>
      </c>
      <c r="BB43" s="41">
        <v>7.4</v>
      </c>
      <c r="BC43" s="41">
        <v>7.1</v>
      </c>
      <c r="BD43" s="41">
        <v>976</v>
      </c>
      <c r="BE43" s="41">
        <v>1118</v>
      </c>
      <c r="BF43" s="41">
        <v>1056</v>
      </c>
      <c r="BG43" s="41">
        <v>1112</v>
      </c>
      <c r="BH43" s="41">
        <v>1013</v>
      </c>
      <c r="BI43" s="41">
        <v>975</v>
      </c>
      <c r="BJ43" s="41">
        <v>1119</v>
      </c>
      <c r="BK43" s="41">
        <v>1102</v>
      </c>
      <c r="BL43" s="41">
        <v>1155</v>
      </c>
      <c r="BM43" s="41">
        <v>1082</v>
      </c>
      <c r="BN43" s="41" t="s">
        <v>3884</v>
      </c>
      <c r="BO43" s="181" t="s">
        <v>4</v>
      </c>
      <c r="BP43" s="168"/>
      <c r="BQ43" s="168"/>
      <c r="BR43" s="168"/>
      <c r="BS43" s="168"/>
      <c r="BT43" s="168"/>
      <c r="BU43" s="168"/>
      <c r="BV43" s="168"/>
      <c r="BW43" s="168"/>
    </row>
    <row r="44" spans="1:75" ht="27" customHeight="1">
      <c r="A44" s="180" t="s">
        <v>3305</v>
      </c>
      <c r="B44" s="41">
        <v>7.6</v>
      </c>
      <c r="C44" s="41">
        <v>8.4</v>
      </c>
      <c r="D44" s="41">
        <v>7.8</v>
      </c>
      <c r="E44" s="41">
        <v>6.7</v>
      </c>
      <c r="F44" s="41">
        <v>7.2</v>
      </c>
      <c r="G44" s="41">
        <v>7.3</v>
      </c>
      <c r="H44" s="41">
        <v>7.8</v>
      </c>
      <c r="I44" s="41">
        <v>7.7</v>
      </c>
      <c r="J44" s="41">
        <v>8</v>
      </c>
      <c r="K44" s="41">
        <v>8.1999999999999993</v>
      </c>
      <c r="L44" s="41">
        <v>1217</v>
      </c>
      <c r="M44" s="41">
        <v>1359</v>
      </c>
      <c r="N44" s="41">
        <v>1252</v>
      </c>
      <c r="O44" s="41">
        <v>1130</v>
      </c>
      <c r="P44" s="41">
        <v>1145</v>
      </c>
      <c r="Q44" s="41">
        <v>1167</v>
      </c>
      <c r="R44" s="41">
        <v>1251</v>
      </c>
      <c r="S44" s="41">
        <v>1234</v>
      </c>
      <c r="T44" s="41">
        <v>1287</v>
      </c>
      <c r="U44" s="41">
        <v>1323</v>
      </c>
      <c r="V44" s="41" t="s">
        <v>3882</v>
      </c>
      <c r="W44" s="140" t="s">
        <v>4</v>
      </c>
      <c r="X44" s="41">
        <v>6.9</v>
      </c>
      <c r="Y44" s="41">
        <v>7.7</v>
      </c>
      <c r="Z44" s="41">
        <v>7.1</v>
      </c>
      <c r="AA44" s="41">
        <v>6.6</v>
      </c>
      <c r="AB44" s="41">
        <v>6.8</v>
      </c>
      <c r="AC44" s="41">
        <v>7.1</v>
      </c>
      <c r="AD44" s="41">
        <v>7.4</v>
      </c>
      <c r="AE44" s="41">
        <v>7.3</v>
      </c>
      <c r="AF44" s="41">
        <v>7.6</v>
      </c>
      <c r="AG44" s="41">
        <v>7.5</v>
      </c>
      <c r="AH44" s="41">
        <v>1093</v>
      </c>
      <c r="AI44" s="41">
        <v>1235</v>
      </c>
      <c r="AJ44" s="41">
        <v>1128</v>
      </c>
      <c r="AK44" s="41">
        <v>1112</v>
      </c>
      <c r="AL44" s="41">
        <v>1074</v>
      </c>
      <c r="AM44" s="41">
        <v>1131</v>
      </c>
      <c r="AN44" s="41">
        <v>1180</v>
      </c>
      <c r="AO44" s="41">
        <v>1163</v>
      </c>
      <c r="AP44" s="41">
        <v>1216</v>
      </c>
      <c r="AQ44" s="41">
        <v>1199</v>
      </c>
      <c r="AR44" s="41" t="s">
        <v>3883</v>
      </c>
      <c r="AS44" s="138" t="s">
        <v>4</v>
      </c>
      <c r="AT44" s="41">
        <v>6.5</v>
      </c>
      <c r="AU44" s="41">
        <v>7.3</v>
      </c>
      <c r="AV44" s="41">
        <v>7</v>
      </c>
      <c r="AW44" s="41">
        <v>6.6</v>
      </c>
      <c r="AX44" s="41">
        <v>6.6</v>
      </c>
      <c r="AY44" s="41">
        <v>6.7</v>
      </c>
      <c r="AZ44" s="41">
        <v>7.2</v>
      </c>
      <c r="BA44" s="41">
        <v>7.1</v>
      </c>
      <c r="BB44" s="41">
        <v>7.4</v>
      </c>
      <c r="BC44" s="41">
        <v>7.1</v>
      </c>
      <c r="BD44" s="41">
        <v>976</v>
      </c>
      <c r="BE44" s="41">
        <v>1118</v>
      </c>
      <c r="BF44" s="41">
        <v>1056</v>
      </c>
      <c r="BG44" s="41">
        <v>1112</v>
      </c>
      <c r="BH44" s="41">
        <v>1013</v>
      </c>
      <c r="BI44" s="41">
        <v>975</v>
      </c>
      <c r="BJ44" s="41">
        <v>1119</v>
      </c>
      <c r="BK44" s="41">
        <v>1102</v>
      </c>
      <c r="BL44" s="41">
        <v>1155</v>
      </c>
      <c r="BM44" s="41">
        <v>1082</v>
      </c>
      <c r="BN44" s="41" t="s">
        <v>3884</v>
      </c>
      <c r="BO44" s="181" t="s">
        <v>4</v>
      </c>
      <c r="BP44" s="168"/>
      <c r="BQ44" s="168"/>
      <c r="BR44" s="168"/>
      <c r="BS44" s="168"/>
      <c r="BT44" s="168"/>
      <c r="BU44" s="168"/>
      <c r="BV44" s="168"/>
      <c r="BW44" s="168"/>
    </row>
    <row r="45" spans="1:75" ht="27" customHeight="1">
      <c r="A45" s="180" t="s">
        <v>3306</v>
      </c>
      <c r="B45" s="41">
        <v>7.6</v>
      </c>
      <c r="C45" s="41">
        <v>8.4</v>
      </c>
      <c r="D45" s="41">
        <v>7.8</v>
      </c>
      <c r="E45" s="41">
        <v>6.7</v>
      </c>
      <c r="F45" s="41">
        <v>7.2</v>
      </c>
      <c r="G45" s="41">
        <v>7.3</v>
      </c>
      <c r="H45" s="41">
        <v>7.8</v>
      </c>
      <c r="I45" s="41">
        <v>7.7</v>
      </c>
      <c r="J45" s="41">
        <v>8</v>
      </c>
      <c r="K45" s="41">
        <v>8.1999999999999993</v>
      </c>
      <c r="L45" s="41">
        <v>1217</v>
      </c>
      <c r="M45" s="41">
        <v>1359</v>
      </c>
      <c r="N45" s="41">
        <v>1252</v>
      </c>
      <c r="O45" s="41">
        <v>1130</v>
      </c>
      <c r="P45" s="41">
        <v>1145</v>
      </c>
      <c r="Q45" s="41">
        <v>1167</v>
      </c>
      <c r="R45" s="41">
        <v>1251</v>
      </c>
      <c r="S45" s="41">
        <v>1234</v>
      </c>
      <c r="T45" s="41">
        <v>1287</v>
      </c>
      <c r="U45" s="41">
        <v>1323</v>
      </c>
      <c r="V45" s="41" t="s">
        <v>3882</v>
      </c>
      <c r="W45" s="140" t="s">
        <v>4</v>
      </c>
      <c r="X45" s="41">
        <v>6.9</v>
      </c>
      <c r="Y45" s="41">
        <v>7.7</v>
      </c>
      <c r="Z45" s="41">
        <v>7.1</v>
      </c>
      <c r="AA45" s="41">
        <v>6.6</v>
      </c>
      <c r="AB45" s="41">
        <v>6.8</v>
      </c>
      <c r="AC45" s="41">
        <v>7.1</v>
      </c>
      <c r="AD45" s="41">
        <v>7.4</v>
      </c>
      <c r="AE45" s="41">
        <v>7.3</v>
      </c>
      <c r="AF45" s="41">
        <v>7.6</v>
      </c>
      <c r="AG45" s="41">
        <v>7.5</v>
      </c>
      <c r="AH45" s="41">
        <v>1093</v>
      </c>
      <c r="AI45" s="41">
        <v>1235</v>
      </c>
      <c r="AJ45" s="41">
        <v>1128</v>
      </c>
      <c r="AK45" s="41">
        <v>1112</v>
      </c>
      <c r="AL45" s="41">
        <v>1074</v>
      </c>
      <c r="AM45" s="41">
        <v>1131</v>
      </c>
      <c r="AN45" s="41">
        <v>1180</v>
      </c>
      <c r="AO45" s="41">
        <v>1163</v>
      </c>
      <c r="AP45" s="41">
        <v>1216</v>
      </c>
      <c r="AQ45" s="41">
        <v>1199</v>
      </c>
      <c r="AR45" s="41" t="s">
        <v>3883</v>
      </c>
      <c r="AS45" s="138" t="s">
        <v>4</v>
      </c>
      <c r="AT45" s="41">
        <v>6.5</v>
      </c>
      <c r="AU45" s="41">
        <v>7.3</v>
      </c>
      <c r="AV45" s="41">
        <v>7</v>
      </c>
      <c r="AW45" s="41">
        <v>6.6</v>
      </c>
      <c r="AX45" s="41">
        <v>6.6</v>
      </c>
      <c r="AY45" s="41">
        <v>6.7</v>
      </c>
      <c r="AZ45" s="41">
        <v>7.2</v>
      </c>
      <c r="BA45" s="41">
        <v>7.1</v>
      </c>
      <c r="BB45" s="41">
        <v>7.4</v>
      </c>
      <c r="BC45" s="41">
        <v>7.1</v>
      </c>
      <c r="BD45" s="41">
        <v>976</v>
      </c>
      <c r="BE45" s="41">
        <v>1118</v>
      </c>
      <c r="BF45" s="41">
        <v>1056</v>
      </c>
      <c r="BG45" s="41">
        <v>1112</v>
      </c>
      <c r="BH45" s="41">
        <v>1013</v>
      </c>
      <c r="BI45" s="41">
        <v>975</v>
      </c>
      <c r="BJ45" s="41">
        <v>1119</v>
      </c>
      <c r="BK45" s="41">
        <v>1102</v>
      </c>
      <c r="BL45" s="41">
        <v>1155</v>
      </c>
      <c r="BM45" s="41">
        <v>1082</v>
      </c>
      <c r="BN45" s="41" t="s">
        <v>3884</v>
      </c>
      <c r="BO45" s="181" t="s">
        <v>4</v>
      </c>
      <c r="BP45" s="168"/>
      <c r="BQ45" s="168"/>
      <c r="BR45" s="168"/>
      <c r="BS45" s="168"/>
      <c r="BT45" s="168"/>
      <c r="BU45" s="168"/>
      <c r="BV45" s="168"/>
      <c r="BW45" s="168"/>
    </row>
    <row r="46" spans="1:75" ht="27" customHeight="1">
      <c r="A46" s="180" t="s">
        <v>3309</v>
      </c>
      <c r="B46" s="41">
        <v>7.6</v>
      </c>
      <c r="C46" s="41">
        <v>8.4</v>
      </c>
      <c r="D46" s="41">
        <v>7.8</v>
      </c>
      <c r="E46" s="41">
        <v>6.7</v>
      </c>
      <c r="F46" s="41">
        <v>7.2</v>
      </c>
      <c r="G46" s="41">
        <v>7.3</v>
      </c>
      <c r="H46" s="41">
        <v>7.8</v>
      </c>
      <c r="I46" s="41">
        <v>7.7</v>
      </c>
      <c r="J46" s="41">
        <v>8</v>
      </c>
      <c r="K46" s="41">
        <v>8.1999999999999993</v>
      </c>
      <c r="L46" s="41">
        <v>1217</v>
      </c>
      <c r="M46" s="41">
        <v>1359</v>
      </c>
      <c r="N46" s="41">
        <v>1252</v>
      </c>
      <c r="O46" s="41">
        <v>1130</v>
      </c>
      <c r="P46" s="41">
        <v>1145</v>
      </c>
      <c r="Q46" s="41">
        <v>1167</v>
      </c>
      <c r="R46" s="41">
        <v>1251</v>
      </c>
      <c r="S46" s="41">
        <v>1234</v>
      </c>
      <c r="T46" s="41">
        <v>1287</v>
      </c>
      <c r="U46" s="41">
        <v>1323</v>
      </c>
      <c r="V46" s="41" t="s">
        <v>3882</v>
      </c>
      <c r="W46" s="140" t="s">
        <v>4</v>
      </c>
      <c r="X46" s="41">
        <v>6.9</v>
      </c>
      <c r="Y46" s="41">
        <v>7.7</v>
      </c>
      <c r="Z46" s="41">
        <v>7.1</v>
      </c>
      <c r="AA46" s="41">
        <v>6.6</v>
      </c>
      <c r="AB46" s="41">
        <v>6.8</v>
      </c>
      <c r="AC46" s="41">
        <v>7.1</v>
      </c>
      <c r="AD46" s="41">
        <v>7.4</v>
      </c>
      <c r="AE46" s="41">
        <v>7.3</v>
      </c>
      <c r="AF46" s="41">
        <v>7.6</v>
      </c>
      <c r="AG46" s="41">
        <v>7.5</v>
      </c>
      <c r="AH46" s="41">
        <v>1093</v>
      </c>
      <c r="AI46" s="41">
        <v>1235</v>
      </c>
      <c r="AJ46" s="41">
        <v>1128</v>
      </c>
      <c r="AK46" s="41">
        <v>1112</v>
      </c>
      <c r="AL46" s="41">
        <v>1074</v>
      </c>
      <c r="AM46" s="41">
        <v>1131</v>
      </c>
      <c r="AN46" s="41">
        <v>1180</v>
      </c>
      <c r="AO46" s="41">
        <v>1163</v>
      </c>
      <c r="AP46" s="41">
        <v>1216</v>
      </c>
      <c r="AQ46" s="41">
        <v>1199</v>
      </c>
      <c r="AR46" s="41" t="s">
        <v>3883</v>
      </c>
      <c r="AS46" s="138" t="s">
        <v>4</v>
      </c>
      <c r="AT46" s="41">
        <v>6.5</v>
      </c>
      <c r="AU46" s="41">
        <v>7.3</v>
      </c>
      <c r="AV46" s="41">
        <v>7</v>
      </c>
      <c r="AW46" s="41">
        <v>6.6</v>
      </c>
      <c r="AX46" s="41">
        <v>6.6</v>
      </c>
      <c r="AY46" s="41">
        <v>6.7</v>
      </c>
      <c r="AZ46" s="41">
        <v>7.2</v>
      </c>
      <c r="BA46" s="41">
        <v>7.1</v>
      </c>
      <c r="BB46" s="41">
        <v>7.4</v>
      </c>
      <c r="BC46" s="41">
        <v>7.1</v>
      </c>
      <c r="BD46" s="41">
        <v>976</v>
      </c>
      <c r="BE46" s="41">
        <v>1118</v>
      </c>
      <c r="BF46" s="41">
        <v>1056</v>
      </c>
      <c r="BG46" s="41">
        <v>1112</v>
      </c>
      <c r="BH46" s="41">
        <v>1013</v>
      </c>
      <c r="BI46" s="41">
        <v>975</v>
      </c>
      <c r="BJ46" s="41">
        <v>1119</v>
      </c>
      <c r="BK46" s="41">
        <v>1102</v>
      </c>
      <c r="BL46" s="41">
        <v>1155</v>
      </c>
      <c r="BM46" s="41">
        <v>1082</v>
      </c>
      <c r="BN46" s="41" t="s">
        <v>3884</v>
      </c>
      <c r="BO46" s="181" t="s">
        <v>4</v>
      </c>
      <c r="BP46" s="168"/>
      <c r="BQ46" s="168"/>
      <c r="BR46" s="168"/>
      <c r="BS46" s="168"/>
      <c r="BT46" s="168"/>
      <c r="BU46" s="168"/>
      <c r="BV46" s="168"/>
      <c r="BW46" s="168"/>
    </row>
    <row r="47" spans="1:75" ht="27" customHeight="1">
      <c r="A47" s="180" t="s">
        <v>3310</v>
      </c>
      <c r="B47" s="41">
        <v>7.6</v>
      </c>
      <c r="C47" s="41">
        <v>8.4</v>
      </c>
      <c r="D47" s="41">
        <v>7.8</v>
      </c>
      <c r="E47" s="41">
        <v>6.7</v>
      </c>
      <c r="F47" s="41">
        <v>7.2</v>
      </c>
      <c r="G47" s="41">
        <v>7.3</v>
      </c>
      <c r="H47" s="41">
        <v>7.8</v>
      </c>
      <c r="I47" s="41">
        <v>7.7</v>
      </c>
      <c r="J47" s="41">
        <v>8</v>
      </c>
      <c r="K47" s="41">
        <v>8.1999999999999993</v>
      </c>
      <c r="L47" s="41">
        <v>1217</v>
      </c>
      <c r="M47" s="41">
        <v>1359</v>
      </c>
      <c r="N47" s="41">
        <v>1252</v>
      </c>
      <c r="O47" s="41">
        <v>1130</v>
      </c>
      <c r="P47" s="41">
        <v>1145</v>
      </c>
      <c r="Q47" s="41">
        <v>1167</v>
      </c>
      <c r="R47" s="41">
        <v>1251</v>
      </c>
      <c r="S47" s="41">
        <v>1234</v>
      </c>
      <c r="T47" s="41">
        <v>1287</v>
      </c>
      <c r="U47" s="41">
        <v>1323</v>
      </c>
      <c r="V47" s="41" t="s">
        <v>3882</v>
      </c>
      <c r="W47" s="140" t="s">
        <v>4</v>
      </c>
      <c r="X47" s="41">
        <v>6.9</v>
      </c>
      <c r="Y47" s="41">
        <v>7.7</v>
      </c>
      <c r="Z47" s="41">
        <v>7.1</v>
      </c>
      <c r="AA47" s="41">
        <v>6.6</v>
      </c>
      <c r="AB47" s="41">
        <v>6.8</v>
      </c>
      <c r="AC47" s="41">
        <v>7.1</v>
      </c>
      <c r="AD47" s="41">
        <v>7.4</v>
      </c>
      <c r="AE47" s="41">
        <v>7.3</v>
      </c>
      <c r="AF47" s="41">
        <v>7.6</v>
      </c>
      <c r="AG47" s="41">
        <v>7.5</v>
      </c>
      <c r="AH47" s="41">
        <v>1093</v>
      </c>
      <c r="AI47" s="41">
        <v>1235</v>
      </c>
      <c r="AJ47" s="41">
        <v>1128</v>
      </c>
      <c r="AK47" s="41">
        <v>1112</v>
      </c>
      <c r="AL47" s="41">
        <v>1074</v>
      </c>
      <c r="AM47" s="41">
        <v>1131</v>
      </c>
      <c r="AN47" s="41">
        <v>1180</v>
      </c>
      <c r="AO47" s="41">
        <v>1163</v>
      </c>
      <c r="AP47" s="41">
        <v>1216</v>
      </c>
      <c r="AQ47" s="41">
        <v>1199</v>
      </c>
      <c r="AR47" s="41" t="s">
        <v>3883</v>
      </c>
      <c r="AS47" s="138" t="s">
        <v>4</v>
      </c>
      <c r="AT47" s="41">
        <v>6.5</v>
      </c>
      <c r="AU47" s="41">
        <v>7.3</v>
      </c>
      <c r="AV47" s="41">
        <v>7</v>
      </c>
      <c r="AW47" s="41">
        <v>6.6</v>
      </c>
      <c r="AX47" s="41">
        <v>6.6</v>
      </c>
      <c r="AY47" s="41">
        <v>6.7</v>
      </c>
      <c r="AZ47" s="41">
        <v>7.2</v>
      </c>
      <c r="BA47" s="41">
        <v>7.1</v>
      </c>
      <c r="BB47" s="41">
        <v>7.4</v>
      </c>
      <c r="BC47" s="41">
        <v>7.1</v>
      </c>
      <c r="BD47" s="41">
        <v>976</v>
      </c>
      <c r="BE47" s="41">
        <v>1118</v>
      </c>
      <c r="BF47" s="41">
        <v>1056</v>
      </c>
      <c r="BG47" s="41">
        <v>1112</v>
      </c>
      <c r="BH47" s="41">
        <v>1013</v>
      </c>
      <c r="BI47" s="41">
        <v>975</v>
      </c>
      <c r="BJ47" s="41">
        <v>1119</v>
      </c>
      <c r="BK47" s="41">
        <v>1102</v>
      </c>
      <c r="BL47" s="41">
        <v>1155</v>
      </c>
      <c r="BM47" s="41">
        <v>1082</v>
      </c>
      <c r="BN47" s="41" t="s">
        <v>3884</v>
      </c>
      <c r="BO47" s="181" t="s">
        <v>4</v>
      </c>
      <c r="BP47" s="168"/>
      <c r="BQ47" s="168"/>
      <c r="BR47" s="168"/>
      <c r="BS47" s="168"/>
      <c r="BT47" s="168"/>
      <c r="BU47" s="168"/>
      <c r="BV47" s="168"/>
      <c r="BW47" s="168"/>
    </row>
    <row r="48" spans="1:75" ht="27" customHeight="1">
      <c r="A48" s="180" t="s">
        <v>3311</v>
      </c>
      <c r="B48" s="41">
        <v>7.6</v>
      </c>
      <c r="C48" s="41">
        <v>8.4</v>
      </c>
      <c r="D48" s="41">
        <v>7.8</v>
      </c>
      <c r="E48" s="41">
        <v>6.7</v>
      </c>
      <c r="F48" s="41">
        <v>7.2</v>
      </c>
      <c r="G48" s="41">
        <v>7.3</v>
      </c>
      <c r="H48" s="41">
        <v>7.8</v>
      </c>
      <c r="I48" s="41">
        <v>7.7</v>
      </c>
      <c r="J48" s="41">
        <v>8</v>
      </c>
      <c r="K48" s="41">
        <v>8.1999999999999993</v>
      </c>
      <c r="L48" s="41">
        <v>1217</v>
      </c>
      <c r="M48" s="41">
        <v>1359</v>
      </c>
      <c r="N48" s="41">
        <v>1252</v>
      </c>
      <c r="O48" s="41">
        <v>1130</v>
      </c>
      <c r="P48" s="41">
        <v>1145</v>
      </c>
      <c r="Q48" s="41">
        <v>1167</v>
      </c>
      <c r="R48" s="41">
        <v>1251</v>
      </c>
      <c r="S48" s="41">
        <v>1234</v>
      </c>
      <c r="T48" s="41">
        <v>1287</v>
      </c>
      <c r="U48" s="41">
        <v>1323</v>
      </c>
      <c r="V48" s="41" t="s">
        <v>3882</v>
      </c>
      <c r="W48" s="140" t="s">
        <v>4</v>
      </c>
      <c r="X48" s="41">
        <v>6.9</v>
      </c>
      <c r="Y48" s="41">
        <v>7.7</v>
      </c>
      <c r="Z48" s="41">
        <v>7.1</v>
      </c>
      <c r="AA48" s="41">
        <v>6.6</v>
      </c>
      <c r="AB48" s="41">
        <v>6.8</v>
      </c>
      <c r="AC48" s="41">
        <v>7.1</v>
      </c>
      <c r="AD48" s="41">
        <v>7.4</v>
      </c>
      <c r="AE48" s="41">
        <v>7.3</v>
      </c>
      <c r="AF48" s="41">
        <v>7.6</v>
      </c>
      <c r="AG48" s="41">
        <v>7.5</v>
      </c>
      <c r="AH48" s="41">
        <v>1093</v>
      </c>
      <c r="AI48" s="41">
        <v>1235</v>
      </c>
      <c r="AJ48" s="41">
        <v>1128</v>
      </c>
      <c r="AK48" s="41">
        <v>1112</v>
      </c>
      <c r="AL48" s="41">
        <v>1074</v>
      </c>
      <c r="AM48" s="41">
        <v>1131</v>
      </c>
      <c r="AN48" s="41">
        <v>1180</v>
      </c>
      <c r="AO48" s="41">
        <v>1163</v>
      </c>
      <c r="AP48" s="41">
        <v>1216</v>
      </c>
      <c r="AQ48" s="41">
        <v>1199</v>
      </c>
      <c r="AR48" s="41" t="s">
        <v>3883</v>
      </c>
      <c r="AS48" s="138" t="s">
        <v>4</v>
      </c>
      <c r="AT48" s="41">
        <v>6.5</v>
      </c>
      <c r="AU48" s="41">
        <v>7.3</v>
      </c>
      <c r="AV48" s="41">
        <v>7</v>
      </c>
      <c r="AW48" s="41">
        <v>6.6</v>
      </c>
      <c r="AX48" s="41">
        <v>6.6</v>
      </c>
      <c r="AY48" s="41">
        <v>6.7</v>
      </c>
      <c r="AZ48" s="41">
        <v>7.2</v>
      </c>
      <c r="BA48" s="41">
        <v>7.1</v>
      </c>
      <c r="BB48" s="41">
        <v>7.4</v>
      </c>
      <c r="BC48" s="41">
        <v>7.1</v>
      </c>
      <c r="BD48" s="41">
        <v>976</v>
      </c>
      <c r="BE48" s="41">
        <v>1118</v>
      </c>
      <c r="BF48" s="41">
        <v>1056</v>
      </c>
      <c r="BG48" s="41">
        <v>1112</v>
      </c>
      <c r="BH48" s="41">
        <v>1013</v>
      </c>
      <c r="BI48" s="41">
        <v>975</v>
      </c>
      <c r="BJ48" s="41">
        <v>1119</v>
      </c>
      <c r="BK48" s="41">
        <v>1102</v>
      </c>
      <c r="BL48" s="41">
        <v>1155</v>
      </c>
      <c r="BM48" s="41">
        <v>1082</v>
      </c>
      <c r="BN48" s="41" t="s">
        <v>3884</v>
      </c>
      <c r="BO48" s="181" t="s">
        <v>4</v>
      </c>
      <c r="BP48" s="168"/>
      <c r="BQ48" s="168"/>
      <c r="BR48" s="168"/>
      <c r="BS48" s="168"/>
      <c r="BT48" s="168"/>
      <c r="BU48" s="168"/>
      <c r="BV48" s="168"/>
      <c r="BW48" s="168"/>
    </row>
    <row r="49" spans="1:75" ht="27" customHeight="1">
      <c r="A49" s="180" t="s">
        <v>3312</v>
      </c>
      <c r="B49" s="41">
        <v>7.6</v>
      </c>
      <c r="C49" s="41">
        <v>8.4</v>
      </c>
      <c r="D49" s="41">
        <v>7.8</v>
      </c>
      <c r="E49" s="41">
        <v>6.7</v>
      </c>
      <c r="F49" s="41">
        <v>7.2</v>
      </c>
      <c r="G49" s="41">
        <v>7.3</v>
      </c>
      <c r="H49" s="41">
        <v>7.8</v>
      </c>
      <c r="I49" s="41">
        <v>7.7</v>
      </c>
      <c r="J49" s="41">
        <v>8</v>
      </c>
      <c r="K49" s="41">
        <v>8.1999999999999993</v>
      </c>
      <c r="L49" s="41">
        <v>1217</v>
      </c>
      <c r="M49" s="41">
        <v>1359</v>
      </c>
      <c r="N49" s="41">
        <v>1252</v>
      </c>
      <c r="O49" s="41">
        <v>1130</v>
      </c>
      <c r="P49" s="41">
        <v>1145</v>
      </c>
      <c r="Q49" s="41">
        <v>1167</v>
      </c>
      <c r="R49" s="41">
        <v>1251</v>
      </c>
      <c r="S49" s="41">
        <v>1234</v>
      </c>
      <c r="T49" s="41">
        <v>1287</v>
      </c>
      <c r="U49" s="41">
        <v>1323</v>
      </c>
      <c r="V49" s="41" t="s">
        <v>3882</v>
      </c>
      <c r="W49" s="140" t="s">
        <v>4</v>
      </c>
      <c r="X49" s="41">
        <v>6.9</v>
      </c>
      <c r="Y49" s="41">
        <v>7.7</v>
      </c>
      <c r="Z49" s="41">
        <v>7.1</v>
      </c>
      <c r="AA49" s="41">
        <v>6.6</v>
      </c>
      <c r="AB49" s="41">
        <v>6.8</v>
      </c>
      <c r="AC49" s="41">
        <v>7.1</v>
      </c>
      <c r="AD49" s="41">
        <v>7.4</v>
      </c>
      <c r="AE49" s="41">
        <v>7.3</v>
      </c>
      <c r="AF49" s="41">
        <v>7.6</v>
      </c>
      <c r="AG49" s="41">
        <v>7.5</v>
      </c>
      <c r="AH49" s="41">
        <v>1093</v>
      </c>
      <c r="AI49" s="41">
        <v>1235</v>
      </c>
      <c r="AJ49" s="41">
        <v>1128</v>
      </c>
      <c r="AK49" s="41">
        <v>1112</v>
      </c>
      <c r="AL49" s="41">
        <v>1074</v>
      </c>
      <c r="AM49" s="41">
        <v>1131</v>
      </c>
      <c r="AN49" s="41">
        <v>1180</v>
      </c>
      <c r="AO49" s="41">
        <v>1163</v>
      </c>
      <c r="AP49" s="41">
        <v>1216</v>
      </c>
      <c r="AQ49" s="41">
        <v>1199</v>
      </c>
      <c r="AR49" s="41" t="s">
        <v>3883</v>
      </c>
      <c r="AS49" s="138" t="s">
        <v>4</v>
      </c>
      <c r="AT49" s="41">
        <v>6.5</v>
      </c>
      <c r="AU49" s="41">
        <v>7.3</v>
      </c>
      <c r="AV49" s="41">
        <v>7</v>
      </c>
      <c r="AW49" s="41">
        <v>6.6</v>
      </c>
      <c r="AX49" s="41">
        <v>6.6</v>
      </c>
      <c r="AY49" s="41">
        <v>6.7</v>
      </c>
      <c r="AZ49" s="41">
        <v>7.2</v>
      </c>
      <c r="BA49" s="41">
        <v>7.1</v>
      </c>
      <c r="BB49" s="41">
        <v>7.4</v>
      </c>
      <c r="BC49" s="41">
        <v>7.1</v>
      </c>
      <c r="BD49" s="41">
        <v>976</v>
      </c>
      <c r="BE49" s="41">
        <v>1118</v>
      </c>
      <c r="BF49" s="41">
        <v>1056</v>
      </c>
      <c r="BG49" s="41">
        <v>1112</v>
      </c>
      <c r="BH49" s="41">
        <v>1013</v>
      </c>
      <c r="BI49" s="41">
        <v>975</v>
      </c>
      <c r="BJ49" s="41">
        <v>1119</v>
      </c>
      <c r="BK49" s="41">
        <v>1102</v>
      </c>
      <c r="BL49" s="41">
        <v>1155</v>
      </c>
      <c r="BM49" s="41">
        <v>1082</v>
      </c>
      <c r="BN49" s="41" t="s">
        <v>3884</v>
      </c>
      <c r="BO49" s="181" t="s">
        <v>4</v>
      </c>
      <c r="BP49" s="168"/>
      <c r="BQ49" s="168"/>
      <c r="BR49" s="168"/>
      <c r="BS49" s="168"/>
      <c r="BT49" s="168"/>
      <c r="BU49" s="168"/>
      <c r="BV49" s="168"/>
      <c r="BW49" s="168"/>
    </row>
    <row r="50" spans="1:75" ht="27" customHeight="1">
      <c r="A50" s="180" t="s">
        <v>3313</v>
      </c>
      <c r="B50" s="41">
        <v>7.6</v>
      </c>
      <c r="C50" s="41">
        <v>8.4</v>
      </c>
      <c r="D50" s="41">
        <v>7.8</v>
      </c>
      <c r="E50" s="41">
        <v>6.7</v>
      </c>
      <c r="F50" s="41">
        <v>7.2</v>
      </c>
      <c r="G50" s="41">
        <v>7.3</v>
      </c>
      <c r="H50" s="41">
        <v>7.8</v>
      </c>
      <c r="I50" s="41">
        <v>7.7</v>
      </c>
      <c r="J50" s="41">
        <v>8</v>
      </c>
      <c r="K50" s="41">
        <v>8.1999999999999993</v>
      </c>
      <c r="L50" s="41">
        <v>1217</v>
      </c>
      <c r="M50" s="41">
        <v>1359</v>
      </c>
      <c r="N50" s="41">
        <v>1252</v>
      </c>
      <c r="O50" s="41">
        <v>1130</v>
      </c>
      <c r="P50" s="41">
        <v>1145</v>
      </c>
      <c r="Q50" s="41">
        <v>1167</v>
      </c>
      <c r="R50" s="41">
        <v>1251</v>
      </c>
      <c r="S50" s="41">
        <v>1234</v>
      </c>
      <c r="T50" s="41">
        <v>1287</v>
      </c>
      <c r="U50" s="41">
        <v>1323</v>
      </c>
      <c r="V50" s="41" t="s">
        <v>3882</v>
      </c>
      <c r="W50" s="140" t="s">
        <v>4</v>
      </c>
      <c r="X50" s="41">
        <v>6.9</v>
      </c>
      <c r="Y50" s="41">
        <v>7.7</v>
      </c>
      <c r="Z50" s="41">
        <v>7.1</v>
      </c>
      <c r="AA50" s="41">
        <v>6.6</v>
      </c>
      <c r="AB50" s="41">
        <v>6.8</v>
      </c>
      <c r="AC50" s="41">
        <v>7.1</v>
      </c>
      <c r="AD50" s="41">
        <v>7.4</v>
      </c>
      <c r="AE50" s="41">
        <v>7.3</v>
      </c>
      <c r="AF50" s="41">
        <v>7.6</v>
      </c>
      <c r="AG50" s="41">
        <v>7.5</v>
      </c>
      <c r="AH50" s="41">
        <v>1093</v>
      </c>
      <c r="AI50" s="41">
        <v>1235</v>
      </c>
      <c r="AJ50" s="41">
        <v>1128</v>
      </c>
      <c r="AK50" s="41">
        <v>1112</v>
      </c>
      <c r="AL50" s="41">
        <v>1074</v>
      </c>
      <c r="AM50" s="41">
        <v>1131</v>
      </c>
      <c r="AN50" s="41">
        <v>1180</v>
      </c>
      <c r="AO50" s="41">
        <v>1163</v>
      </c>
      <c r="AP50" s="41">
        <v>1216</v>
      </c>
      <c r="AQ50" s="41">
        <v>1199</v>
      </c>
      <c r="AR50" s="41" t="s">
        <v>3883</v>
      </c>
      <c r="AS50" s="138" t="s">
        <v>4</v>
      </c>
      <c r="AT50" s="41">
        <v>6.5</v>
      </c>
      <c r="AU50" s="41">
        <v>7.3</v>
      </c>
      <c r="AV50" s="41">
        <v>7</v>
      </c>
      <c r="AW50" s="41">
        <v>6.6</v>
      </c>
      <c r="AX50" s="41">
        <v>6.6</v>
      </c>
      <c r="AY50" s="41">
        <v>6.7</v>
      </c>
      <c r="AZ50" s="41">
        <v>7.2</v>
      </c>
      <c r="BA50" s="41">
        <v>7.1</v>
      </c>
      <c r="BB50" s="41">
        <v>7.4</v>
      </c>
      <c r="BC50" s="41">
        <v>7.1</v>
      </c>
      <c r="BD50" s="41">
        <v>976</v>
      </c>
      <c r="BE50" s="41">
        <v>1118</v>
      </c>
      <c r="BF50" s="41">
        <v>1056</v>
      </c>
      <c r="BG50" s="41">
        <v>1112</v>
      </c>
      <c r="BH50" s="41">
        <v>1013</v>
      </c>
      <c r="BI50" s="41">
        <v>975</v>
      </c>
      <c r="BJ50" s="41">
        <v>1119</v>
      </c>
      <c r="BK50" s="41">
        <v>1102</v>
      </c>
      <c r="BL50" s="41">
        <v>1155</v>
      </c>
      <c r="BM50" s="41">
        <v>1082</v>
      </c>
      <c r="BN50" s="41" t="s">
        <v>3884</v>
      </c>
      <c r="BO50" s="181" t="s">
        <v>4</v>
      </c>
      <c r="BP50" s="168"/>
      <c r="BQ50" s="168"/>
      <c r="BR50" s="168"/>
      <c r="BS50" s="168"/>
      <c r="BT50" s="168"/>
      <c r="BU50" s="168"/>
      <c r="BV50" s="168"/>
      <c r="BW50" s="168"/>
    </row>
    <row r="51" spans="1:75" ht="27" customHeight="1">
      <c r="A51" s="182" t="s">
        <v>3315</v>
      </c>
      <c r="B51" s="41">
        <v>7.6</v>
      </c>
      <c r="C51" s="41">
        <v>8.4</v>
      </c>
      <c r="D51" s="41">
        <v>7.8</v>
      </c>
      <c r="E51" s="41">
        <v>6.7</v>
      </c>
      <c r="F51" s="41">
        <v>7.2</v>
      </c>
      <c r="G51" s="41">
        <v>7.3</v>
      </c>
      <c r="H51" s="41">
        <v>7.8</v>
      </c>
      <c r="I51" s="41">
        <v>7.7</v>
      </c>
      <c r="J51" s="41">
        <v>8</v>
      </c>
      <c r="K51" s="41">
        <v>8.1999999999999993</v>
      </c>
      <c r="L51" s="41">
        <v>1217</v>
      </c>
      <c r="M51" s="41">
        <v>1359</v>
      </c>
      <c r="N51" s="41">
        <v>1252</v>
      </c>
      <c r="O51" s="41">
        <v>1130</v>
      </c>
      <c r="P51" s="41">
        <v>1145</v>
      </c>
      <c r="Q51" s="41">
        <v>1167</v>
      </c>
      <c r="R51" s="41">
        <v>1251</v>
      </c>
      <c r="S51" s="41">
        <v>1234</v>
      </c>
      <c r="T51" s="41">
        <v>1287</v>
      </c>
      <c r="U51" s="41">
        <v>1323</v>
      </c>
      <c r="V51" s="41" t="s">
        <v>3882</v>
      </c>
      <c r="W51" s="140" t="s">
        <v>4</v>
      </c>
      <c r="X51" s="41">
        <v>6.9</v>
      </c>
      <c r="Y51" s="41">
        <v>7.7</v>
      </c>
      <c r="Z51" s="41">
        <v>7.1</v>
      </c>
      <c r="AA51" s="41">
        <v>6.6</v>
      </c>
      <c r="AB51" s="41">
        <v>6.8</v>
      </c>
      <c r="AC51" s="41">
        <v>7.1</v>
      </c>
      <c r="AD51" s="41">
        <v>7.4</v>
      </c>
      <c r="AE51" s="41">
        <v>7.3</v>
      </c>
      <c r="AF51" s="41">
        <v>7.6</v>
      </c>
      <c r="AG51" s="41">
        <v>7.5</v>
      </c>
      <c r="AH51" s="41">
        <v>1093</v>
      </c>
      <c r="AI51" s="41">
        <v>1235</v>
      </c>
      <c r="AJ51" s="41">
        <v>1128</v>
      </c>
      <c r="AK51" s="41">
        <v>1112</v>
      </c>
      <c r="AL51" s="41">
        <v>1074</v>
      </c>
      <c r="AM51" s="41">
        <v>1131</v>
      </c>
      <c r="AN51" s="41">
        <v>1180</v>
      </c>
      <c r="AO51" s="41">
        <v>1163</v>
      </c>
      <c r="AP51" s="41">
        <v>1216</v>
      </c>
      <c r="AQ51" s="41">
        <v>1199</v>
      </c>
      <c r="AR51" s="41" t="s">
        <v>3883</v>
      </c>
      <c r="AS51" s="138" t="s">
        <v>4</v>
      </c>
      <c r="AT51" s="41">
        <v>6.5</v>
      </c>
      <c r="AU51" s="41">
        <v>7.3</v>
      </c>
      <c r="AV51" s="41">
        <v>7</v>
      </c>
      <c r="AW51" s="41">
        <v>6.6</v>
      </c>
      <c r="AX51" s="41">
        <v>6.6</v>
      </c>
      <c r="AY51" s="41">
        <v>6.7</v>
      </c>
      <c r="AZ51" s="41">
        <v>7.2</v>
      </c>
      <c r="BA51" s="41">
        <v>7.1</v>
      </c>
      <c r="BB51" s="41">
        <v>7.4</v>
      </c>
      <c r="BC51" s="41">
        <v>7.1</v>
      </c>
      <c r="BD51" s="41">
        <v>976</v>
      </c>
      <c r="BE51" s="41">
        <v>1118</v>
      </c>
      <c r="BF51" s="41">
        <v>1056</v>
      </c>
      <c r="BG51" s="41">
        <v>1112</v>
      </c>
      <c r="BH51" s="41">
        <v>1013</v>
      </c>
      <c r="BI51" s="41">
        <v>975</v>
      </c>
      <c r="BJ51" s="41">
        <v>1119</v>
      </c>
      <c r="BK51" s="41">
        <v>1102</v>
      </c>
      <c r="BL51" s="41">
        <v>1155</v>
      </c>
      <c r="BM51" s="41">
        <v>1082</v>
      </c>
      <c r="BN51" s="41" t="s">
        <v>3884</v>
      </c>
      <c r="BO51" s="181" t="s">
        <v>4</v>
      </c>
      <c r="BP51" s="168"/>
      <c r="BQ51" s="168"/>
      <c r="BR51" s="168"/>
      <c r="BS51" s="168"/>
      <c r="BT51" s="168"/>
      <c r="BU51" s="168"/>
      <c r="BV51" s="168"/>
      <c r="BW51" s="168"/>
    </row>
    <row r="52" spans="1:75" ht="27" customHeight="1">
      <c r="A52" s="182" t="s">
        <v>3840</v>
      </c>
      <c r="B52" s="41">
        <v>7.6</v>
      </c>
      <c r="C52" s="41">
        <v>8.4</v>
      </c>
      <c r="D52" s="41">
        <v>7.8</v>
      </c>
      <c r="E52" s="41">
        <v>6.7</v>
      </c>
      <c r="F52" s="41">
        <v>7.2</v>
      </c>
      <c r="G52" s="41">
        <v>7.3</v>
      </c>
      <c r="H52" s="41">
        <v>7.8</v>
      </c>
      <c r="I52" s="41">
        <v>7.7</v>
      </c>
      <c r="J52" s="41">
        <v>8</v>
      </c>
      <c r="K52" s="41">
        <v>8.1999999999999993</v>
      </c>
      <c r="L52" s="41">
        <v>1217</v>
      </c>
      <c r="M52" s="41">
        <v>1359</v>
      </c>
      <c r="N52" s="41">
        <v>1252</v>
      </c>
      <c r="O52" s="41">
        <v>1130</v>
      </c>
      <c r="P52" s="41">
        <v>1145</v>
      </c>
      <c r="Q52" s="41">
        <v>1167</v>
      </c>
      <c r="R52" s="41">
        <v>1251</v>
      </c>
      <c r="S52" s="41">
        <v>1234</v>
      </c>
      <c r="T52" s="41">
        <v>1287</v>
      </c>
      <c r="U52" s="41">
        <v>1323</v>
      </c>
      <c r="V52" s="41" t="s">
        <v>3882</v>
      </c>
      <c r="W52" s="140" t="s">
        <v>4</v>
      </c>
      <c r="X52" s="41">
        <v>6.9</v>
      </c>
      <c r="Y52" s="41">
        <v>7.7</v>
      </c>
      <c r="Z52" s="41">
        <v>7.1</v>
      </c>
      <c r="AA52" s="41">
        <v>6.6</v>
      </c>
      <c r="AB52" s="41">
        <v>6.8</v>
      </c>
      <c r="AC52" s="41">
        <v>7.1</v>
      </c>
      <c r="AD52" s="41">
        <v>7.4</v>
      </c>
      <c r="AE52" s="41">
        <v>7.3</v>
      </c>
      <c r="AF52" s="41">
        <v>7.6</v>
      </c>
      <c r="AG52" s="41">
        <v>7.5</v>
      </c>
      <c r="AH52" s="41">
        <v>1093</v>
      </c>
      <c r="AI52" s="41">
        <v>1235</v>
      </c>
      <c r="AJ52" s="41">
        <v>1128</v>
      </c>
      <c r="AK52" s="41">
        <v>1112</v>
      </c>
      <c r="AL52" s="41">
        <v>1074</v>
      </c>
      <c r="AM52" s="41">
        <v>1131</v>
      </c>
      <c r="AN52" s="41">
        <v>1180</v>
      </c>
      <c r="AO52" s="41">
        <v>1163</v>
      </c>
      <c r="AP52" s="41">
        <v>1216</v>
      </c>
      <c r="AQ52" s="41">
        <v>1199</v>
      </c>
      <c r="AR52" s="41" t="s">
        <v>3883</v>
      </c>
      <c r="AS52" s="138" t="s">
        <v>4</v>
      </c>
      <c r="AT52" s="41">
        <v>6.5</v>
      </c>
      <c r="AU52" s="41">
        <v>7.3</v>
      </c>
      <c r="AV52" s="41">
        <v>7</v>
      </c>
      <c r="AW52" s="41">
        <v>6.6</v>
      </c>
      <c r="AX52" s="41">
        <v>6.6</v>
      </c>
      <c r="AY52" s="41">
        <v>6.7</v>
      </c>
      <c r="AZ52" s="41">
        <v>7.2</v>
      </c>
      <c r="BA52" s="41">
        <v>7.1</v>
      </c>
      <c r="BB52" s="41">
        <v>7.4</v>
      </c>
      <c r="BC52" s="41">
        <v>7.1</v>
      </c>
      <c r="BD52" s="41">
        <v>976</v>
      </c>
      <c r="BE52" s="41">
        <v>1118</v>
      </c>
      <c r="BF52" s="41">
        <v>1056</v>
      </c>
      <c r="BG52" s="41">
        <v>1112</v>
      </c>
      <c r="BH52" s="41">
        <v>1013</v>
      </c>
      <c r="BI52" s="41">
        <v>975</v>
      </c>
      <c r="BJ52" s="41">
        <v>1119</v>
      </c>
      <c r="BK52" s="41">
        <v>1102</v>
      </c>
      <c r="BL52" s="41">
        <v>1155</v>
      </c>
      <c r="BM52" s="41">
        <v>1082</v>
      </c>
      <c r="BN52" s="41" t="s">
        <v>3884</v>
      </c>
      <c r="BO52" s="181" t="s">
        <v>4</v>
      </c>
      <c r="BP52" s="168"/>
      <c r="BQ52" s="168"/>
      <c r="BR52" s="168"/>
      <c r="BS52" s="168"/>
      <c r="BT52" s="168"/>
      <c r="BU52" s="168"/>
      <c r="BV52" s="168"/>
      <c r="BW52" s="168"/>
    </row>
    <row r="53" spans="1:75" ht="27" customHeight="1">
      <c r="A53" s="180" t="s">
        <v>3318</v>
      </c>
      <c r="B53" s="41">
        <v>8.5</v>
      </c>
      <c r="C53" s="41">
        <v>9.3000000000000007</v>
      </c>
      <c r="D53" s="41">
        <v>8.6999999999999993</v>
      </c>
      <c r="E53" s="41">
        <v>7.6</v>
      </c>
      <c r="F53" s="41">
        <v>8.1999999999999993</v>
      </c>
      <c r="G53" s="41">
        <v>8.1999999999999993</v>
      </c>
      <c r="H53" s="41">
        <v>8.8000000000000007</v>
      </c>
      <c r="I53" s="41">
        <v>8.6999999999999993</v>
      </c>
      <c r="J53" s="41">
        <v>9</v>
      </c>
      <c r="K53" s="41">
        <v>9.1</v>
      </c>
      <c r="L53" s="41">
        <v>1386</v>
      </c>
      <c r="M53" s="41">
        <v>1528</v>
      </c>
      <c r="N53" s="41">
        <v>1421</v>
      </c>
      <c r="O53" s="41">
        <v>1299</v>
      </c>
      <c r="P53" s="41">
        <v>1332</v>
      </c>
      <c r="Q53" s="41">
        <v>1336</v>
      </c>
      <c r="R53" s="41">
        <v>1438</v>
      </c>
      <c r="S53" s="41">
        <v>1421</v>
      </c>
      <c r="T53" s="41">
        <v>1474</v>
      </c>
      <c r="U53" s="41">
        <v>1492</v>
      </c>
      <c r="V53" s="41" t="s">
        <v>3880</v>
      </c>
      <c r="W53" s="140" t="s">
        <v>4</v>
      </c>
      <c r="X53" s="41">
        <v>7.8</v>
      </c>
      <c r="Y53" s="41">
        <v>8.6</v>
      </c>
      <c r="Z53" s="41">
        <v>8</v>
      </c>
      <c r="AA53" s="41">
        <v>7.5</v>
      </c>
      <c r="AB53" s="41">
        <v>7.8</v>
      </c>
      <c r="AC53" s="41">
        <v>8</v>
      </c>
      <c r="AD53" s="41">
        <v>8.4</v>
      </c>
      <c r="AE53" s="41">
        <v>8.3000000000000007</v>
      </c>
      <c r="AF53" s="41">
        <v>8.6</v>
      </c>
      <c r="AG53" s="41">
        <v>8.4</v>
      </c>
      <c r="AH53" s="41">
        <v>1262</v>
      </c>
      <c r="AI53" s="41">
        <v>1404</v>
      </c>
      <c r="AJ53" s="41">
        <v>1297</v>
      </c>
      <c r="AK53" s="41">
        <v>1281</v>
      </c>
      <c r="AL53" s="41">
        <v>1261</v>
      </c>
      <c r="AM53" s="41">
        <v>1300</v>
      </c>
      <c r="AN53" s="41">
        <v>1367</v>
      </c>
      <c r="AO53" s="41">
        <v>1350</v>
      </c>
      <c r="AP53" s="41">
        <v>1403</v>
      </c>
      <c r="AQ53" s="41">
        <v>1368</v>
      </c>
      <c r="AR53" s="41" t="s">
        <v>3887</v>
      </c>
      <c r="AS53" s="138" t="s">
        <v>4</v>
      </c>
      <c r="AT53" s="41">
        <v>7.4</v>
      </c>
      <c r="AU53" s="41">
        <v>8.1999999999999993</v>
      </c>
      <c r="AV53" s="41">
        <v>8</v>
      </c>
      <c r="AW53" s="41">
        <v>7.5</v>
      </c>
      <c r="AX53" s="41">
        <v>7.6</v>
      </c>
      <c r="AY53" s="41">
        <v>7.6</v>
      </c>
      <c r="AZ53" s="41">
        <v>8.1999999999999993</v>
      </c>
      <c r="BA53" s="41">
        <v>8.1</v>
      </c>
      <c r="BB53" s="41">
        <v>8.4</v>
      </c>
      <c r="BC53" s="41">
        <v>8</v>
      </c>
      <c r="BD53" s="41">
        <v>1145</v>
      </c>
      <c r="BE53" s="41">
        <v>1287</v>
      </c>
      <c r="BF53" s="41">
        <v>1225</v>
      </c>
      <c r="BG53" s="41">
        <v>1281</v>
      </c>
      <c r="BH53" s="41">
        <v>1181</v>
      </c>
      <c r="BI53" s="41">
        <v>1144</v>
      </c>
      <c r="BJ53" s="41">
        <v>1287</v>
      </c>
      <c r="BK53" s="41">
        <v>1270</v>
      </c>
      <c r="BL53" s="41">
        <v>1323</v>
      </c>
      <c r="BM53" s="41">
        <v>1251</v>
      </c>
      <c r="BN53" s="41" t="s">
        <v>3888</v>
      </c>
      <c r="BO53" s="181" t="s">
        <v>4</v>
      </c>
      <c r="BP53" s="168"/>
      <c r="BQ53" s="168"/>
      <c r="BR53" s="168"/>
      <c r="BS53" s="168"/>
      <c r="BT53" s="168"/>
      <c r="BU53" s="168"/>
      <c r="BV53" s="168"/>
      <c r="BW53" s="168"/>
    </row>
    <row r="54" spans="1:75" ht="27" customHeight="1">
      <c r="A54" s="180" t="s">
        <v>3319</v>
      </c>
      <c r="B54" s="41">
        <v>8.5</v>
      </c>
      <c r="C54" s="41">
        <v>9.3000000000000007</v>
      </c>
      <c r="D54" s="41">
        <v>8.6999999999999993</v>
      </c>
      <c r="E54" s="41">
        <v>7.6</v>
      </c>
      <c r="F54" s="41">
        <v>8.1999999999999993</v>
      </c>
      <c r="G54" s="41">
        <v>8.1999999999999993</v>
      </c>
      <c r="H54" s="41">
        <v>8.8000000000000007</v>
      </c>
      <c r="I54" s="41">
        <v>8.6999999999999993</v>
      </c>
      <c r="J54" s="41">
        <v>9</v>
      </c>
      <c r="K54" s="41">
        <v>9.1</v>
      </c>
      <c r="L54" s="41">
        <v>1386</v>
      </c>
      <c r="M54" s="41">
        <v>1528</v>
      </c>
      <c r="N54" s="41">
        <v>1421</v>
      </c>
      <c r="O54" s="41">
        <v>1299</v>
      </c>
      <c r="P54" s="41">
        <v>1332</v>
      </c>
      <c r="Q54" s="41">
        <v>1336</v>
      </c>
      <c r="R54" s="41">
        <v>1438</v>
      </c>
      <c r="S54" s="41">
        <v>1421</v>
      </c>
      <c r="T54" s="41">
        <v>1474</v>
      </c>
      <c r="U54" s="41">
        <v>1492</v>
      </c>
      <c r="V54" s="41" t="s">
        <v>3880</v>
      </c>
      <c r="W54" s="140" t="s">
        <v>4</v>
      </c>
      <c r="X54" s="41">
        <v>7.8</v>
      </c>
      <c r="Y54" s="41">
        <v>8.6</v>
      </c>
      <c r="Z54" s="41">
        <v>8</v>
      </c>
      <c r="AA54" s="41">
        <v>7.5</v>
      </c>
      <c r="AB54" s="41">
        <v>7.8</v>
      </c>
      <c r="AC54" s="41">
        <v>8</v>
      </c>
      <c r="AD54" s="41">
        <v>8.4</v>
      </c>
      <c r="AE54" s="41">
        <v>8.3000000000000007</v>
      </c>
      <c r="AF54" s="41">
        <v>8.6</v>
      </c>
      <c r="AG54" s="41">
        <v>8.4</v>
      </c>
      <c r="AH54" s="41">
        <v>1262</v>
      </c>
      <c r="AI54" s="41">
        <v>1404</v>
      </c>
      <c r="AJ54" s="41">
        <v>1297</v>
      </c>
      <c r="AK54" s="41">
        <v>1281</v>
      </c>
      <c r="AL54" s="41">
        <v>1261</v>
      </c>
      <c r="AM54" s="41">
        <v>1300</v>
      </c>
      <c r="AN54" s="41">
        <v>1367</v>
      </c>
      <c r="AO54" s="41">
        <v>1350</v>
      </c>
      <c r="AP54" s="41">
        <v>1403</v>
      </c>
      <c r="AQ54" s="41">
        <v>1368</v>
      </c>
      <c r="AR54" s="41" t="s">
        <v>3887</v>
      </c>
      <c r="AS54" s="138" t="s">
        <v>4</v>
      </c>
      <c r="AT54" s="41">
        <v>7.4</v>
      </c>
      <c r="AU54" s="41">
        <v>8.1999999999999993</v>
      </c>
      <c r="AV54" s="41">
        <v>8</v>
      </c>
      <c r="AW54" s="41">
        <v>7.5</v>
      </c>
      <c r="AX54" s="41">
        <v>7.6</v>
      </c>
      <c r="AY54" s="41">
        <v>7.6</v>
      </c>
      <c r="AZ54" s="41">
        <v>8.1999999999999993</v>
      </c>
      <c r="BA54" s="41">
        <v>8.1</v>
      </c>
      <c r="BB54" s="41">
        <v>8.4</v>
      </c>
      <c r="BC54" s="41">
        <v>8</v>
      </c>
      <c r="BD54" s="41">
        <v>1145</v>
      </c>
      <c r="BE54" s="41">
        <v>1287</v>
      </c>
      <c r="BF54" s="41">
        <v>1225</v>
      </c>
      <c r="BG54" s="41">
        <v>1281</v>
      </c>
      <c r="BH54" s="41">
        <v>1181</v>
      </c>
      <c r="BI54" s="41">
        <v>1144</v>
      </c>
      <c r="BJ54" s="41">
        <v>1287</v>
      </c>
      <c r="BK54" s="41">
        <v>1270</v>
      </c>
      <c r="BL54" s="41">
        <v>1323</v>
      </c>
      <c r="BM54" s="41">
        <v>1251</v>
      </c>
      <c r="BN54" s="41" t="s">
        <v>3888</v>
      </c>
      <c r="BO54" s="181" t="s">
        <v>4</v>
      </c>
      <c r="BP54" s="168"/>
      <c r="BQ54" s="168"/>
      <c r="BR54" s="168"/>
      <c r="BS54" s="168"/>
      <c r="BT54" s="168"/>
      <c r="BU54" s="168"/>
      <c r="BV54" s="168"/>
      <c r="BW54" s="168"/>
    </row>
    <row r="55" spans="1:75" ht="27" customHeight="1">
      <c r="A55" s="180" t="s">
        <v>3320</v>
      </c>
      <c r="B55" s="41">
        <v>8.5</v>
      </c>
      <c r="C55" s="41">
        <v>9.3000000000000007</v>
      </c>
      <c r="D55" s="41">
        <v>8.6999999999999993</v>
      </c>
      <c r="E55" s="41">
        <v>7.6</v>
      </c>
      <c r="F55" s="41">
        <v>8.1999999999999993</v>
      </c>
      <c r="G55" s="41">
        <v>8.1999999999999993</v>
      </c>
      <c r="H55" s="41">
        <v>8.8000000000000007</v>
      </c>
      <c r="I55" s="41">
        <v>8.6999999999999993</v>
      </c>
      <c r="J55" s="41">
        <v>9</v>
      </c>
      <c r="K55" s="41">
        <v>9.1</v>
      </c>
      <c r="L55" s="41">
        <v>1386</v>
      </c>
      <c r="M55" s="41">
        <v>1528</v>
      </c>
      <c r="N55" s="41">
        <v>1421</v>
      </c>
      <c r="O55" s="41">
        <v>1299</v>
      </c>
      <c r="P55" s="41">
        <v>1332</v>
      </c>
      <c r="Q55" s="41">
        <v>1336</v>
      </c>
      <c r="R55" s="41">
        <v>1438</v>
      </c>
      <c r="S55" s="41">
        <v>1421</v>
      </c>
      <c r="T55" s="41">
        <v>1474</v>
      </c>
      <c r="U55" s="41">
        <v>1492</v>
      </c>
      <c r="V55" s="41" t="s">
        <v>3880</v>
      </c>
      <c r="W55" s="140" t="s">
        <v>4</v>
      </c>
      <c r="X55" s="41">
        <v>7.8</v>
      </c>
      <c r="Y55" s="41">
        <v>8.6</v>
      </c>
      <c r="Z55" s="41">
        <v>8</v>
      </c>
      <c r="AA55" s="41">
        <v>7.5</v>
      </c>
      <c r="AB55" s="41">
        <v>7.8</v>
      </c>
      <c r="AC55" s="41">
        <v>8</v>
      </c>
      <c r="AD55" s="41">
        <v>8.4</v>
      </c>
      <c r="AE55" s="41">
        <v>8.3000000000000007</v>
      </c>
      <c r="AF55" s="41">
        <v>8.6</v>
      </c>
      <c r="AG55" s="41">
        <v>8.4</v>
      </c>
      <c r="AH55" s="41">
        <v>1262</v>
      </c>
      <c r="AI55" s="41">
        <v>1404</v>
      </c>
      <c r="AJ55" s="41">
        <v>1297</v>
      </c>
      <c r="AK55" s="41">
        <v>1281</v>
      </c>
      <c r="AL55" s="41">
        <v>1261</v>
      </c>
      <c r="AM55" s="41">
        <v>1300</v>
      </c>
      <c r="AN55" s="41">
        <v>1367</v>
      </c>
      <c r="AO55" s="41">
        <v>1350</v>
      </c>
      <c r="AP55" s="41">
        <v>1403</v>
      </c>
      <c r="AQ55" s="41">
        <v>1368</v>
      </c>
      <c r="AR55" s="41" t="s">
        <v>3887</v>
      </c>
      <c r="AS55" s="138" t="s">
        <v>4</v>
      </c>
      <c r="AT55" s="41">
        <v>7.4</v>
      </c>
      <c r="AU55" s="41">
        <v>8.1999999999999993</v>
      </c>
      <c r="AV55" s="41">
        <v>8</v>
      </c>
      <c r="AW55" s="41">
        <v>7.5</v>
      </c>
      <c r="AX55" s="41">
        <v>7.6</v>
      </c>
      <c r="AY55" s="41">
        <v>7.6</v>
      </c>
      <c r="AZ55" s="41">
        <v>8.1999999999999993</v>
      </c>
      <c r="BA55" s="41">
        <v>8.1</v>
      </c>
      <c r="BB55" s="41">
        <v>8.4</v>
      </c>
      <c r="BC55" s="41">
        <v>8</v>
      </c>
      <c r="BD55" s="41">
        <v>1145</v>
      </c>
      <c r="BE55" s="41">
        <v>1287</v>
      </c>
      <c r="BF55" s="41">
        <v>1225</v>
      </c>
      <c r="BG55" s="41">
        <v>1281</v>
      </c>
      <c r="BH55" s="41">
        <v>1181</v>
      </c>
      <c r="BI55" s="41">
        <v>1144</v>
      </c>
      <c r="BJ55" s="41">
        <v>1287</v>
      </c>
      <c r="BK55" s="41">
        <v>1270</v>
      </c>
      <c r="BL55" s="41">
        <v>1323</v>
      </c>
      <c r="BM55" s="41">
        <v>1251</v>
      </c>
      <c r="BN55" s="41" t="s">
        <v>3888</v>
      </c>
      <c r="BO55" s="181" t="s">
        <v>4</v>
      </c>
      <c r="BP55" s="168"/>
      <c r="BQ55" s="168"/>
      <c r="BR55" s="168"/>
      <c r="BS55" s="168"/>
      <c r="BT55" s="168"/>
      <c r="BU55" s="168"/>
      <c r="BV55" s="168"/>
      <c r="BW55" s="168"/>
    </row>
    <row r="56" spans="1:75" ht="27" customHeight="1">
      <c r="A56" s="180" t="s">
        <v>3321</v>
      </c>
      <c r="B56" s="41">
        <v>9.1</v>
      </c>
      <c r="C56" s="41">
        <v>9.9</v>
      </c>
      <c r="D56" s="41">
        <v>9.3000000000000007</v>
      </c>
      <c r="E56" s="41">
        <v>8.1999999999999993</v>
      </c>
      <c r="F56" s="41">
        <v>8.6999999999999993</v>
      </c>
      <c r="G56" s="41">
        <v>8.8000000000000007</v>
      </c>
      <c r="H56" s="41">
        <v>9.3000000000000007</v>
      </c>
      <c r="I56" s="41">
        <v>9.1999999999999993</v>
      </c>
      <c r="J56" s="41">
        <v>9.5</v>
      </c>
      <c r="K56" s="41">
        <v>9.6999999999999993</v>
      </c>
      <c r="L56" s="41">
        <v>1492</v>
      </c>
      <c r="M56" s="41">
        <v>1634</v>
      </c>
      <c r="N56" s="41">
        <v>1527</v>
      </c>
      <c r="O56" s="41">
        <v>1405</v>
      </c>
      <c r="P56" s="41">
        <v>1438</v>
      </c>
      <c r="Q56" s="41">
        <v>1442</v>
      </c>
      <c r="R56" s="41">
        <v>1544</v>
      </c>
      <c r="S56" s="41">
        <v>1527</v>
      </c>
      <c r="T56" s="41">
        <v>1580</v>
      </c>
      <c r="U56" s="41">
        <v>1598</v>
      </c>
      <c r="V56" s="41" t="s">
        <v>3889</v>
      </c>
      <c r="W56" s="140" t="s">
        <v>4</v>
      </c>
      <c r="X56" s="41">
        <v>8.4</v>
      </c>
      <c r="Y56" s="41">
        <v>9.1999999999999993</v>
      </c>
      <c r="Z56" s="41">
        <v>8.6</v>
      </c>
      <c r="AA56" s="41">
        <v>8.1</v>
      </c>
      <c r="AB56" s="41">
        <v>8.3000000000000007</v>
      </c>
      <c r="AC56" s="41">
        <v>8.6</v>
      </c>
      <c r="AD56" s="41">
        <v>8.9</v>
      </c>
      <c r="AE56" s="41">
        <v>8.8000000000000007</v>
      </c>
      <c r="AF56" s="41">
        <v>9.1</v>
      </c>
      <c r="AG56" s="41">
        <v>9</v>
      </c>
      <c r="AH56" s="41">
        <v>1368</v>
      </c>
      <c r="AI56" s="41">
        <v>1510</v>
      </c>
      <c r="AJ56" s="41">
        <v>1403</v>
      </c>
      <c r="AK56" s="41">
        <v>1387</v>
      </c>
      <c r="AL56" s="41">
        <v>1367</v>
      </c>
      <c r="AM56" s="41">
        <v>1406</v>
      </c>
      <c r="AN56" s="41">
        <v>1473</v>
      </c>
      <c r="AO56" s="41">
        <v>1456</v>
      </c>
      <c r="AP56" s="41">
        <v>1509</v>
      </c>
      <c r="AQ56" s="41">
        <v>1474</v>
      </c>
      <c r="AR56" s="41" t="s">
        <v>3884</v>
      </c>
      <c r="AS56" s="138" t="s">
        <v>4</v>
      </c>
      <c r="AT56" s="41">
        <v>8</v>
      </c>
      <c r="AU56" s="41">
        <v>8.8000000000000007</v>
      </c>
      <c r="AV56" s="41">
        <v>8.6</v>
      </c>
      <c r="AW56" s="41">
        <v>8.1</v>
      </c>
      <c r="AX56" s="41">
        <v>8.1999999999999993</v>
      </c>
      <c r="AY56" s="41">
        <v>8</v>
      </c>
      <c r="AZ56" s="41">
        <v>8.8000000000000007</v>
      </c>
      <c r="BA56" s="41">
        <v>8.6999999999999993</v>
      </c>
      <c r="BB56" s="41">
        <v>9</v>
      </c>
      <c r="BC56" s="41">
        <v>8.6</v>
      </c>
      <c r="BD56" s="41">
        <v>1251</v>
      </c>
      <c r="BE56" s="41">
        <v>1393</v>
      </c>
      <c r="BF56" s="41">
        <v>1332</v>
      </c>
      <c r="BG56" s="41">
        <v>1387</v>
      </c>
      <c r="BH56" s="41">
        <v>1287</v>
      </c>
      <c r="BI56" s="41">
        <v>1250</v>
      </c>
      <c r="BJ56" s="41">
        <v>1393</v>
      </c>
      <c r="BK56" s="41">
        <v>1376</v>
      </c>
      <c r="BL56" s="41">
        <v>1429</v>
      </c>
      <c r="BM56" s="41">
        <v>1357</v>
      </c>
      <c r="BN56" s="41" t="s">
        <v>3890</v>
      </c>
      <c r="BO56" s="181" t="s">
        <v>4</v>
      </c>
      <c r="BP56" s="168"/>
      <c r="BQ56" s="168"/>
      <c r="BR56" s="168"/>
      <c r="BS56" s="168"/>
      <c r="BT56" s="168"/>
      <c r="BU56" s="168"/>
      <c r="BV56" s="168"/>
      <c r="BW56" s="168"/>
    </row>
    <row r="57" spans="1:75" ht="27" customHeight="1">
      <c r="A57" s="180" t="s">
        <v>3322</v>
      </c>
      <c r="B57" s="41">
        <v>9.1</v>
      </c>
      <c r="C57" s="41">
        <v>9.9</v>
      </c>
      <c r="D57" s="41">
        <v>9.3000000000000007</v>
      </c>
      <c r="E57" s="41">
        <v>8.1999999999999993</v>
      </c>
      <c r="F57" s="41">
        <v>8.6999999999999993</v>
      </c>
      <c r="G57" s="41">
        <v>8.8000000000000007</v>
      </c>
      <c r="H57" s="41">
        <v>9.3000000000000007</v>
      </c>
      <c r="I57" s="41">
        <v>9.1999999999999993</v>
      </c>
      <c r="J57" s="41">
        <v>9.5</v>
      </c>
      <c r="K57" s="41">
        <v>9.6999999999999993</v>
      </c>
      <c r="L57" s="41">
        <v>1492</v>
      </c>
      <c r="M57" s="41">
        <v>1634</v>
      </c>
      <c r="N57" s="41">
        <v>1527</v>
      </c>
      <c r="O57" s="41">
        <v>1405</v>
      </c>
      <c r="P57" s="41">
        <v>1438</v>
      </c>
      <c r="Q57" s="41">
        <v>1442</v>
      </c>
      <c r="R57" s="41">
        <v>1544</v>
      </c>
      <c r="S57" s="41">
        <v>1527</v>
      </c>
      <c r="T57" s="41">
        <v>1580</v>
      </c>
      <c r="U57" s="41">
        <v>1598</v>
      </c>
      <c r="V57" s="41" t="s">
        <v>3889</v>
      </c>
      <c r="W57" s="140" t="s">
        <v>4</v>
      </c>
      <c r="X57" s="41">
        <v>8.4</v>
      </c>
      <c r="Y57" s="41">
        <v>9.1999999999999993</v>
      </c>
      <c r="Z57" s="41">
        <v>8.6</v>
      </c>
      <c r="AA57" s="41">
        <v>8.1</v>
      </c>
      <c r="AB57" s="41">
        <v>8.3000000000000007</v>
      </c>
      <c r="AC57" s="41">
        <v>8.6</v>
      </c>
      <c r="AD57" s="41">
        <v>8.9</v>
      </c>
      <c r="AE57" s="41">
        <v>8.8000000000000007</v>
      </c>
      <c r="AF57" s="41">
        <v>9.1</v>
      </c>
      <c r="AG57" s="41">
        <v>9</v>
      </c>
      <c r="AH57" s="41">
        <v>1368</v>
      </c>
      <c r="AI57" s="41">
        <v>1510</v>
      </c>
      <c r="AJ57" s="41">
        <v>1403</v>
      </c>
      <c r="AK57" s="41">
        <v>1387</v>
      </c>
      <c r="AL57" s="41">
        <v>1367</v>
      </c>
      <c r="AM57" s="41">
        <v>1406</v>
      </c>
      <c r="AN57" s="41">
        <v>1473</v>
      </c>
      <c r="AO57" s="41">
        <v>1456</v>
      </c>
      <c r="AP57" s="41">
        <v>1509</v>
      </c>
      <c r="AQ57" s="41">
        <v>1474</v>
      </c>
      <c r="AR57" s="41" t="s">
        <v>3884</v>
      </c>
      <c r="AS57" s="138" t="s">
        <v>4</v>
      </c>
      <c r="AT57" s="41">
        <v>8</v>
      </c>
      <c r="AU57" s="41">
        <v>8.8000000000000007</v>
      </c>
      <c r="AV57" s="41">
        <v>8.6</v>
      </c>
      <c r="AW57" s="41">
        <v>8.1</v>
      </c>
      <c r="AX57" s="41">
        <v>8.1999999999999993</v>
      </c>
      <c r="AY57" s="41">
        <v>8</v>
      </c>
      <c r="AZ57" s="41">
        <v>8.8000000000000007</v>
      </c>
      <c r="BA57" s="41">
        <v>8.6999999999999993</v>
      </c>
      <c r="BB57" s="41">
        <v>9</v>
      </c>
      <c r="BC57" s="41">
        <v>8.6</v>
      </c>
      <c r="BD57" s="41">
        <v>1251</v>
      </c>
      <c r="BE57" s="41">
        <v>1393</v>
      </c>
      <c r="BF57" s="41">
        <v>1332</v>
      </c>
      <c r="BG57" s="41">
        <v>1387</v>
      </c>
      <c r="BH57" s="41">
        <v>1287</v>
      </c>
      <c r="BI57" s="41">
        <v>1250</v>
      </c>
      <c r="BJ57" s="41">
        <v>1393</v>
      </c>
      <c r="BK57" s="41">
        <v>1376</v>
      </c>
      <c r="BL57" s="41">
        <v>1429</v>
      </c>
      <c r="BM57" s="41">
        <v>1357</v>
      </c>
      <c r="BN57" s="41" t="s">
        <v>3890</v>
      </c>
      <c r="BO57" s="181" t="s">
        <v>4</v>
      </c>
      <c r="BP57" s="168"/>
      <c r="BQ57" s="168"/>
      <c r="BR57" s="168"/>
      <c r="BS57" s="168"/>
      <c r="BT57" s="168"/>
      <c r="BU57" s="168"/>
      <c r="BV57" s="168"/>
      <c r="BW57" s="168"/>
    </row>
    <row r="58" spans="1:75" ht="27" customHeight="1">
      <c r="A58" s="180" t="s">
        <v>3323</v>
      </c>
      <c r="B58" s="41">
        <v>9.1</v>
      </c>
      <c r="C58" s="41">
        <v>9.9</v>
      </c>
      <c r="D58" s="41">
        <v>9.3000000000000007</v>
      </c>
      <c r="E58" s="41">
        <v>8.1999999999999993</v>
      </c>
      <c r="F58" s="41">
        <v>8.6999999999999993</v>
      </c>
      <c r="G58" s="41">
        <v>8.8000000000000007</v>
      </c>
      <c r="H58" s="41">
        <v>9.3000000000000007</v>
      </c>
      <c r="I58" s="41">
        <v>9.1999999999999993</v>
      </c>
      <c r="J58" s="41">
        <v>9.5</v>
      </c>
      <c r="K58" s="41">
        <v>9.6999999999999993</v>
      </c>
      <c r="L58" s="41">
        <v>1492</v>
      </c>
      <c r="M58" s="41">
        <v>1634</v>
      </c>
      <c r="N58" s="41">
        <v>1527</v>
      </c>
      <c r="O58" s="41">
        <v>1405</v>
      </c>
      <c r="P58" s="41">
        <v>1438</v>
      </c>
      <c r="Q58" s="41">
        <v>1442</v>
      </c>
      <c r="R58" s="41">
        <v>1544</v>
      </c>
      <c r="S58" s="41">
        <v>1527</v>
      </c>
      <c r="T58" s="41">
        <v>1580</v>
      </c>
      <c r="U58" s="41">
        <v>1598</v>
      </c>
      <c r="V58" s="41" t="s">
        <v>3889</v>
      </c>
      <c r="W58" s="140" t="s">
        <v>4</v>
      </c>
      <c r="X58" s="41">
        <v>8.4</v>
      </c>
      <c r="Y58" s="41">
        <v>9.1999999999999993</v>
      </c>
      <c r="Z58" s="41">
        <v>8.6</v>
      </c>
      <c r="AA58" s="41">
        <v>8.1</v>
      </c>
      <c r="AB58" s="41">
        <v>8.3000000000000007</v>
      </c>
      <c r="AC58" s="41">
        <v>8.6</v>
      </c>
      <c r="AD58" s="41">
        <v>8.9</v>
      </c>
      <c r="AE58" s="41">
        <v>8.8000000000000007</v>
      </c>
      <c r="AF58" s="41">
        <v>9.1</v>
      </c>
      <c r="AG58" s="41">
        <v>9</v>
      </c>
      <c r="AH58" s="41">
        <v>1368</v>
      </c>
      <c r="AI58" s="41">
        <v>1510</v>
      </c>
      <c r="AJ58" s="41">
        <v>1403</v>
      </c>
      <c r="AK58" s="41">
        <v>1387</v>
      </c>
      <c r="AL58" s="41">
        <v>1367</v>
      </c>
      <c r="AM58" s="41">
        <v>1406</v>
      </c>
      <c r="AN58" s="41">
        <v>1473</v>
      </c>
      <c r="AO58" s="41">
        <v>1456</v>
      </c>
      <c r="AP58" s="41">
        <v>1509</v>
      </c>
      <c r="AQ58" s="41">
        <v>1474</v>
      </c>
      <c r="AR58" s="41" t="s">
        <v>3884</v>
      </c>
      <c r="AS58" s="138" t="s">
        <v>4</v>
      </c>
      <c r="AT58" s="41">
        <v>8</v>
      </c>
      <c r="AU58" s="41">
        <v>8.8000000000000007</v>
      </c>
      <c r="AV58" s="41">
        <v>8.6</v>
      </c>
      <c r="AW58" s="41">
        <v>8.1</v>
      </c>
      <c r="AX58" s="41">
        <v>8.1999999999999993</v>
      </c>
      <c r="AY58" s="41">
        <v>8</v>
      </c>
      <c r="AZ58" s="41">
        <v>8.8000000000000007</v>
      </c>
      <c r="BA58" s="41">
        <v>8.6999999999999993</v>
      </c>
      <c r="BB58" s="41">
        <v>9</v>
      </c>
      <c r="BC58" s="41">
        <v>8.6</v>
      </c>
      <c r="BD58" s="41">
        <v>1251</v>
      </c>
      <c r="BE58" s="41">
        <v>1393</v>
      </c>
      <c r="BF58" s="41">
        <v>1332</v>
      </c>
      <c r="BG58" s="41">
        <v>1387</v>
      </c>
      <c r="BH58" s="41">
        <v>1287</v>
      </c>
      <c r="BI58" s="41">
        <v>1250</v>
      </c>
      <c r="BJ58" s="41">
        <v>1393</v>
      </c>
      <c r="BK58" s="41">
        <v>1376</v>
      </c>
      <c r="BL58" s="41">
        <v>1429</v>
      </c>
      <c r="BM58" s="41">
        <v>1357</v>
      </c>
      <c r="BN58" s="41" t="s">
        <v>3890</v>
      </c>
      <c r="BO58" s="181" t="s">
        <v>4</v>
      </c>
      <c r="BP58" s="168"/>
      <c r="BQ58" s="168"/>
      <c r="BR58" s="168"/>
      <c r="BS58" s="168"/>
      <c r="BT58" s="168"/>
      <c r="BU58" s="168"/>
      <c r="BV58" s="168"/>
      <c r="BW58" s="168"/>
    </row>
    <row r="59" spans="1:75" ht="27" customHeight="1">
      <c r="A59" s="180" t="s">
        <v>3324</v>
      </c>
      <c r="B59" s="41">
        <v>9.1</v>
      </c>
      <c r="C59" s="41">
        <v>9.9</v>
      </c>
      <c r="D59" s="41">
        <v>9.3000000000000007</v>
      </c>
      <c r="E59" s="41">
        <v>8.1999999999999993</v>
      </c>
      <c r="F59" s="41">
        <v>8.6999999999999993</v>
      </c>
      <c r="G59" s="41">
        <v>8.8000000000000007</v>
      </c>
      <c r="H59" s="41">
        <v>9.3000000000000007</v>
      </c>
      <c r="I59" s="41">
        <v>9.1999999999999993</v>
      </c>
      <c r="J59" s="41">
        <v>9.5</v>
      </c>
      <c r="K59" s="41">
        <v>9.6999999999999993</v>
      </c>
      <c r="L59" s="41">
        <v>1492</v>
      </c>
      <c r="M59" s="41">
        <v>1634</v>
      </c>
      <c r="N59" s="41">
        <v>1527</v>
      </c>
      <c r="O59" s="41">
        <v>1405</v>
      </c>
      <c r="P59" s="41">
        <v>1438</v>
      </c>
      <c r="Q59" s="41">
        <v>1442</v>
      </c>
      <c r="R59" s="41">
        <v>1544</v>
      </c>
      <c r="S59" s="41">
        <v>1527</v>
      </c>
      <c r="T59" s="41">
        <v>1580</v>
      </c>
      <c r="U59" s="41">
        <v>1598</v>
      </c>
      <c r="V59" s="41" t="s">
        <v>3889</v>
      </c>
      <c r="W59" s="140" t="s">
        <v>4</v>
      </c>
      <c r="X59" s="41">
        <v>8.4</v>
      </c>
      <c r="Y59" s="41">
        <v>9.1999999999999993</v>
      </c>
      <c r="Z59" s="41">
        <v>8.6</v>
      </c>
      <c r="AA59" s="41">
        <v>8.1</v>
      </c>
      <c r="AB59" s="41">
        <v>8.3000000000000007</v>
      </c>
      <c r="AC59" s="41">
        <v>8.6</v>
      </c>
      <c r="AD59" s="41">
        <v>8.9</v>
      </c>
      <c r="AE59" s="41">
        <v>8.8000000000000007</v>
      </c>
      <c r="AF59" s="41">
        <v>9.1</v>
      </c>
      <c r="AG59" s="41">
        <v>9</v>
      </c>
      <c r="AH59" s="41">
        <v>1368</v>
      </c>
      <c r="AI59" s="41">
        <v>1510</v>
      </c>
      <c r="AJ59" s="41">
        <v>1403</v>
      </c>
      <c r="AK59" s="41">
        <v>1387</v>
      </c>
      <c r="AL59" s="41">
        <v>1367</v>
      </c>
      <c r="AM59" s="41">
        <v>1406</v>
      </c>
      <c r="AN59" s="41">
        <v>1473</v>
      </c>
      <c r="AO59" s="41">
        <v>1456</v>
      </c>
      <c r="AP59" s="41">
        <v>1509</v>
      </c>
      <c r="AQ59" s="41">
        <v>1474</v>
      </c>
      <c r="AR59" s="41" t="s">
        <v>3884</v>
      </c>
      <c r="AS59" s="138" t="s">
        <v>4</v>
      </c>
      <c r="AT59" s="41">
        <v>8</v>
      </c>
      <c r="AU59" s="41">
        <v>8.8000000000000007</v>
      </c>
      <c r="AV59" s="41">
        <v>8.6</v>
      </c>
      <c r="AW59" s="41">
        <v>8.1</v>
      </c>
      <c r="AX59" s="41">
        <v>8.1999999999999993</v>
      </c>
      <c r="AY59" s="41">
        <v>8</v>
      </c>
      <c r="AZ59" s="41">
        <v>8.8000000000000007</v>
      </c>
      <c r="BA59" s="41">
        <v>8.6999999999999993</v>
      </c>
      <c r="BB59" s="41">
        <v>9</v>
      </c>
      <c r="BC59" s="41">
        <v>8.6</v>
      </c>
      <c r="BD59" s="41">
        <v>1251</v>
      </c>
      <c r="BE59" s="41">
        <v>1393</v>
      </c>
      <c r="BF59" s="41">
        <v>1332</v>
      </c>
      <c r="BG59" s="41">
        <v>1387</v>
      </c>
      <c r="BH59" s="41">
        <v>1287</v>
      </c>
      <c r="BI59" s="41">
        <v>1250</v>
      </c>
      <c r="BJ59" s="41">
        <v>1393</v>
      </c>
      <c r="BK59" s="41">
        <v>1376</v>
      </c>
      <c r="BL59" s="41">
        <v>1429</v>
      </c>
      <c r="BM59" s="41">
        <v>1357</v>
      </c>
      <c r="BN59" s="41" t="s">
        <v>3890</v>
      </c>
      <c r="BO59" s="181" t="s">
        <v>4</v>
      </c>
      <c r="BP59" s="168"/>
      <c r="BQ59" s="168"/>
      <c r="BR59" s="168"/>
      <c r="BS59" s="168"/>
      <c r="BT59" s="168"/>
      <c r="BU59" s="168"/>
      <c r="BV59" s="168"/>
      <c r="BW59" s="168"/>
    </row>
    <row r="60" spans="1:75" ht="27" customHeight="1">
      <c r="A60" s="183" t="s">
        <v>3326</v>
      </c>
      <c r="B60" s="41">
        <v>9.1</v>
      </c>
      <c r="C60" s="41">
        <v>9.9</v>
      </c>
      <c r="D60" s="41">
        <v>9.3000000000000007</v>
      </c>
      <c r="E60" s="41">
        <v>8.1999999999999993</v>
      </c>
      <c r="F60" s="41">
        <v>8.6999999999999993</v>
      </c>
      <c r="G60" s="41">
        <v>8.8000000000000007</v>
      </c>
      <c r="H60" s="41">
        <v>9.3000000000000007</v>
      </c>
      <c r="I60" s="41">
        <v>9.1999999999999993</v>
      </c>
      <c r="J60" s="41">
        <v>9.5</v>
      </c>
      <c r="K60" s="41">
        <v>9.6999999999999993</v>
      </c>
      <c r="L60" s="41">
        <v>1492</v>
      </c>
      <c r="M60" s="41">
        <v>1634</v>
      </c>
      <c r="N60" s="41">
        <v>1527</v>
      </c>
      <c r="O60" s="41">
        <v>1405</v>
      </c>
      <c r="P60" s="41">
        <v>1438</v>
      </c>
      <c r="Q60" s="41">
        <v>1442</v>
      </c>
      <c r="R60" s="41">
        <v>1544</v>
      </c>
      <c r="S60" s="41">
        <v>1527</v>
      </c>
      <c r="T60" s="41">
        <v>1580</v>
      </c>
      <c r="U60" s="41">
        <v>1598</v>
      </c>
      <c r="V60" s="41" t="s">
        <v>3889</v>
      </c>
      <c r="W60" s="140" t="s">
        <v>4</v>
      </c>
      <c r="X60" s="41">
        <v>8.4</v>
      </c>
      <c r="Y60" s="41">
        <v>9.1999999999999993</v>
      </c>
      <c r="Z60" s="41">
        <v>8.6</v>
      </c>
      <c r="AA60" s="41">
        <v>8.1</v>
      </c>
      <c r="AB60" s="41">
        <v>8.3000000000000007</v>
      </c>
      <c r="AC60" s="41">
        <v>8.6</v>
      </c>
      <c r="AD60" s="41">
        <v>8.9</v>
      </c>
      <c r="AE60" s="41">
        <v>8.8000000000000007</v>
      </c>
      <c r="AF60" s="41">
        <v>9.1</v>
      </c>
      <c r="AG60" s="41">
        <v>9</v>
      </c>
      <c r="AH60" s="41">
        <v>1368</v>
      </c>
      <c r="AI60" s="41">
        <v>1510</v>
      </c>
      <c r="AJ60" s="41">
        <v>1403</v>
      </c>
      <c r="AK60" s="41">
        <v>1387</v>
      </c>
      <c r="AL60" s="41">
        <v>1367</v>
      </c>
      <c r="AM60" s="41">
        <v>1406</v>
      </c>
      <c r="AN60" s="41">
        <v>1473</v>
      </c>
      <c r="AO60" s="41">
        <v>1456</v>
      </c>
      <c r="AP60" s="41">
        <v>1509</v>
      </c>
      <c r="AQ60" s="41">
        <v>1474</v>
      </c>
      <c r="AR60" s="41" t="s">
        <v>3884</v>
      </c>
      <c r="AS60" s="138" t="s">
        <v>4</v>
      </c>
      <c r="AT60" s="41">
        <v>8</v>
      </c>
      <c r="AU60" s="41">
        <v>8.8000000000000007</v>
      </c>
      <c r="AV60" s="41">
        <v>8.6</v>
      </c>
      <c r="AW60" s="41">
        <v>8.1</v>
      </c>
      <c r="AX60" s="41">
        <v>8.1999999999999993</v>
      </c>
      <c r="AY60" s="41">
        <v>8</v>
      </c>
      <c r="AZ60" s="41">
        <v>8.8000000000000007</v>
      </c>
      <c r="BA60" s="41">
        <v>8.6999999999999993</v>
      </c>
      <c r="BB60" s="41">
        <v>9</v>
      </c>
      <c r="BC60" s="41">
        <v>8.6</v>
      </c>
      <c r="BD60" s="41">
        <v>1251</v>
      </c>
      <c r="BE60" s="41">
        <v>1393</v>
      </c>
      <c r="BF60" s="41">
        <v>1332</v>
      </c>
      <c r="BG60" s="41">
        <v>1387</v>
      </c>
      <c r="BH60" s="41">
        <v>1287</v>
      </c>
      <c r="BI60" s="41">
        <v>1250</v>
      </c>
      <c r="BJ60" s="41">
        <v>1393</v>
      </c>
      <c r="BK60" s="41">
        <v>1376</v>
      </c>
      <c r="BL60" s="41">
        <v>1429</v>
      </c>
      <c r="BM60" s="41">
        <v>1357</v>
      </c>
      <c r="BN60" s="41" t="s">
        <v>3890</v>
      </c>
      <c r="BO60" s="181" t="s">
        <v>4</v>
      </c>
      <c r="BP60" s="168"/>
      <c r="BQ60" s="168"/>
      <c r="BR60" s="168"/>
      <c r="BS60" s="168"/>
      <c r="BT60" s="168"/>
      <c r="BU60" s="168"/>
      <c r="BV60" s="168"/>
      <c r="BW60" s="168"/>
    </row>
    <row r="61" spans="1:75" ht="27" customHeight="1">
      <c r="A61" s="183" t="s">
        <v>3327</v>
      </c>
      <c r="B61" s="41">
        <v>9.1</v>
      </c>
      <c r="C61" s="41">
        <v>9.9</v>
      </c>
      <c r="D61" s="41">
        <v>9.3000000000000007</v>
      </c>
      <c r="E61" s="41">
        <v>8.1999999999999993</v>
      </c>
      <c r="F61" s="41">
        <v>8.6999999999999993</v>
      </c>
      <c r="G61" s="41">
        <v>8.8000000000000007</v>
      </c>
      <c r="H61" s="41">
        <v>9.3000000000000007</v>
      </c>
      <c r="I61" s="41">
        <v>9.1999999999999993</v>
      </c>
      <c r="J61" s="41">
        <v>9.5</v>
      </c>
      <c r="K61" s="41">
        <v>9.6999999999999993</v>
      </c>
      <c r="L61" s="41">
        <v>1492</v>
      </c>
      <c r="M61" s="41">
        <v>1634</v>
      </c>
      <c r="N61" s="41">
        <v>1527</v>
      </c>
      <c r="O61" s="41">
        <v>1405</v>
      </c>
      <c r="P61" s="41">
        <v>1438</v>
      </c>
      <c r="Q61" s="41">
        <v>1442</v>
      </c>
      <c r="R61" s="41">
        <v>1544</v>
      </c>
      <c r="S61" s="41">
        <v>1527</v>
      </c>
      <c r="T61" s="41">
        <v>1580</v>
      </c>
      <c r="U61" s="41">
        <v>1598</v>
      </c>
      <c r="V61" s="41" t="s">
        <v>3889</v>
      </c>
      <c r="W61" s="140" t="s">
        <v>4</v>
      </c>
      <c r="X61" s="41">
        <v>8.4</v>
      </c>
      <c r="Y61" s="41">
        <v>9.1999999999999993</v>
      </c>
      <c r="Z61" s="41">
        <v>8.6</v>
      </c>
      <c r="AA61" s="41">
        <v>8.1</v>
      </c>
      <c r="AB61" s="41">
        <v>8.3000000000000007</v>
      </c>
      <c r="AC61" s="41">
        <v>8.6</v>
      </c>
      <c r="AD61" s="41">
        <v>8.9</v>
      </c>
      <c r="AE61" s="41">
        <v>8.8000000000000007</v>
      </c>
      <c r="AF61" s="41">
        <v>9.1</v>
      </c>
      <c r="AG61" s="41">
        <v>9</v>
      </c>
      <c r="AH61" s="41">
        <v>1368</v>
      </c>
      <c r="AI61" s="41">
        <v>1510</v>
      </c>
      <c r="AJ61" s="41">
        <v>1403</v>
      </c>
      <c r="AK61" s="41">
        <v>1387</v>
      </c>
      <c r="AL61" s="41">
        <v>1367</v>
      </c>
      <c r="AM61" s="41">
        <v>1406</v>
      </c>
      <c r="AN61" s="41">
        <v>1473</v>
      </c>
      <c r="AO61" s="41">
        <v>1456</v>
      </c>
      <c r="AP61" s="41">
        <v>1509</v>
      </c>
      <c r="AQ61" s="41">
        <v>1474</v>
      </c>
      <c r="AR61" s="41" t="s">
        <v>3884</v>
      </c>
      <c r="AS61" s="138" t="s">
        <v>4</v>
      </c>
      <c r="AT61" s="41">
        <v>8</v>
      </c>
      <c r="AU61" s="41">
        <v>8.8000000000000007</v>
      </c>
      <c r="AV61" s="41">
        <v>8.6</v>
      </c>
      <c r="AW61" s="41">
        <v>8.1</v>
      </c>
      <c r="AX61" s="41">
        <v>8.1999999999999993</v>
      </c>
      <c r="AY61" s="41">
        <v>8</v>
      </c>
      <c r="AZ61" s="41">
        <v>8.8000000000000007</v>
      </c>
      <c r="BA61" s="41">
        <v>8.6999999999999993</v>
      </c>
      <c r="BB61" s="41">
        <v>9</v>
      </c>
      <c r="BC61" s="41">
        <v>8.6</v>
      </c>
      <c r="BD61" s="41">
        <v>1251</v>
      </c>
      <c r="BE61" s="41">
        <v>1393</v>
      </c>
      <c r="BF61" s="41">
        <v>1332</v>
      </c>
      <c r="BG61" s="41">
        <v>1387</v>
      </c>
      <c r="BH61" s="41">
        <v>1287</v>
      </c>
      <c r="BI61" s="41">
        <v>1250</v>
      </c>
      <c r="BJ61" s="41">
        <v>1393</v>
      </c>
      <c r="BK61" s="41">
        <v>1376</v>
      </c>
      <c r="BL61" s="41">
        <v>1429</v>
      </c>
      <c r="BM61" s="41">
        <v>1357</v>
      </c>
      <c r="BN61" s="41" t="s">
        <v>3890</v>
      </c>
      <c r="BO61" s="181" t="s">
        <v>4</v>
      </c>
      <c r="BP61" s="168"/>
      <c r="BQ61" s="168"/>
      <c r="BR61" s="168"/>
      <c r="BS61" s="168"/>
      <c r="BT61" s="168"/>
      <c r="BU61" s="168"/>
      <c r="BV61" s="168"/>
      <c r="BW61" s="168"/>
    </row>
    <row r="62" spans="1:75" ht="27" customHeight="1">
      <c r="A62" s="183" t="s">
        <v>3328</v>
      </c>
      <c r="B62" s="41">
        <v>9</v>
      </c>
      <c r="C62" s="41">
        <v>9.8000000000000007</v>
      </c>
      <c r="D62" s="41">
        <v>9.1999999999999993</v>
      </c>
      <c r="E62" s="41">
        <v>8.1</v>
      </c>
      <c r="F62" s="41">
        <v>8.6</v>
      </c>
      <c r="G62" s="41">
        <v>8.6999999999999993</v>
      </c>
      <c r="H62" s="41">
        <v>9.1999999999999993</v>
      </c>
      <c r="I62" s="41">
        <v>9.1</v>
      </c>
      <c r="J62" s="41">
        <v>9.4</v>
      </c>
      <c r="K62" s="41">
        <v>9.6</v>
      </c>
      <c r="L62" s="41">
        <v>1473</v>
      </c>
      <c r="M62" s="41">
        <v>1615</v>
      </c>
      <c r="N62" s="41">
        <v>1508</v>
      </c>
      <c r="O62" s="41">
        <v>1386</v>
      </c>
      <c r="P62" s="41">
        <v>1419</v>
      </c>
      <c r="Q62" s="41">
        <v>1422</v>
      </c>
      <c r="R62" s="41">
        <v>1525</v>
      </c>
      <c r="S62" s="41">
        <v>1508</v>
      </c>
      <c r="T62" s="41">
        <v>1561</v>
      </c>
      <c r="U62" s="41">
        <v>1579</v>
      </c>
      <c r="V62" s="41" t="s">
        <v>3880</v>
      </c>
      <c r="W62" s="140" t="s">
        <v>4</v>
      </c>
      <c r="X62" s="41">
        <v>8.3000000000000007</v>
      </c>
      <c r="Y62" s="41">
        <v>9.1</v>
      </c>
      <c r="Z62" s="41">
        <v>8.5</v>
      </c>
      <c r="AA62" s="41">
        <v>8</v>
      </c>
      <c r="AB62" s="41">
        <v>8.1999999999999993</v>
      </c>
      <c r="AC62" s="41">
        <v>8.5</v>
      </c>
      <c r="AD62" s="41">
        <v>8.8000000000000007</v>
      </c>
      <c r="AE62" s="41">
        <v>8.6999999999999993</v>
      </c>
      <c r="AF62" s="41">
        <v>9</v>
      </c>
      <c r="AG62" s="41">
        <v>8.9</v>
      </c>
      <c r="AH62" s="41">
        <v>1349</v>
      </c>
      <c r="AI62" s="41">
        <v>1491</v>
      </c>
      <c r="AJ62" s="41">
        <v>1384</v>
      </c>
      <c r="AK62" s="41">
        <v>1368</v>
      </c>
      <c r="AL62" s="41">
        <v>1348</v>
      </c>
      <c r="AM62" s="41">
        <v>1386</v>
      </c>
      <c r="AN62" s="41">
        <v>1454</v>
      </c>
      <c r="AO62" s="41">
        <v>1437</v>
      </c>
      <c r="AP62" s="41">
        <v>1490</v>
      </c>
      <c r="AQ62" s="41">
        <v>1455</v>
      </c>
      <c r="AR62" s="41" t="s">
        <v>3887</v>
      </c>
      <c r="AS62" s="138" t="s">
        <v>4</v>
      </c>
      <c r="AT62" s="41">
        <v>7.9</v>
      </c>
      <c r="AU62" s="41">
        <v>8.6999999999999993</v>
      </c>
      <c r="AV62" s="41">
        <v>8.4</v>
      </c>
      <c r="AW62" s="41">
        <v>8</v>
      </c>
      <c r="AX62" s="41">
        <v>8.1</v>
      </c>
      <c r="AY62" s="41">
        <v>7.9</v>
      </c>
      <c r="AZ62" s="41">
        <v>8.6999999999999993</v>
      </c>
      <c r="BA62" s="41">
        <v>8.6</v>
      </c>
      <c r="BB62" s="41">
        <v>8.9</v>
      </c>
      <c r="BC62" s="41">
        <v>8.5</v>
      </c>
      <c r="BD62" s="41">
        <v>1232</v>
      </c>
      <c r="BE62" s="41">
        <v>1374</v>
      </c>
      <c r="BF62" s="41">
        <v>1312</v>
      </c>
      <c r="BG62" s="41">
        <v>1368</v>
      </c>
      <c r="BH62" s="41">
        <v>1268</v>
      </c>
      <c r="BI62" s="41">
        <v>1230</v>
      </c>
      <c r="BJ62" s="41">
        <v>1374</v>
      </c>
      <c r="BK62" s="41">
        <v>1357</v>
      </c>
      <c r="BL62" s="41">
        <v>1410</v>
      </c>
      <c r="BM62" s="41">
        <v>1338</v>
      </c>
      <c r="BN62" s="41" t="s">
        <v>3888</v>
      </c>
      <c r="BO62" s="181" t="s">
        <v>4</v>
      </c>
      <c r="BP62" s="168"/>
      <c r="BQ62" s="168"/>
      <c r="BR62" s="168"/>
      <c r="BS62" s="168"/>
      <c r="BT62" s="168"/>
      <c r="BU62" s="168"/>
      <c r="BV62" s="168"/>
      <c r="BW62" s="168"/>
    </row>
    <row r="63" spans="1:75" ht="27" customHeight="1">
      <c r="A63" s="183" t="s">
        <v>3329</v>
      </c>
      <c r="B63" s="41">
        <v>9</v>
      </c>
      <c r="C63" s="41">
        <v>9.8000000000000007</v>
      </c>
      <c r="D63" s="41">
        <v>9.1999999999999993</v>
      </c>
      <c r="E63" s="41">
        <v>8.1</v>
      </c>
      <c r="F63" s="41">
        <v>8.6</v>
      </c>
      <c r="G63" s="41">
        <v>8.6999999999999993</v>
      </c>
      <c r="H63" s="41">
        <v>9.1999999999999993</v>
      </c>
      <c r="I63" s="41">
        <v>9.1</v>
      </c>
      <c r="J63" s="41">
        <v>9.4</v>
      </c>
      <c r="K63" s="41">
        <v>9.6</v>
      </c>
      <c r="L63" s="41">
        <v>1473</v>
      </c>
      <c r="M63" s="41">
        <v>1615</v>
      </c>
      <c r="N63" s="41">
        <v>1508</v>
      </c>
      <c r="O63" s="41">
        <v>1386</v>
      </c>
      <c r="P63" s="41">
        <v>1419</v>
      </c>
      <c r="Q63" s="41">
        <v>1422</v>
      </c>
      <c r="R63" s="41">
        <v>1525</v>
      </c>
      <c r="S63" s="41">
        <v>1508</v>
      </c>
      <c r="T63" s="41">
        <v>1561</v>
      </c>
      <c r="U63" s="41">
        <v>1579</v>
      </c>
      <c r="V63" s="41" t="s">
        <v>3891</v>
      </c>
      <c r="W63" s="140" t="s">
        <v>4</v>
      </c>
      <c r="X63" s="41">
        <v>8.3000000000000007</v>
      </c>
      <c r="Y63" s="41">
        <v>9.1</v>
      </c>
      <c r="Z63" s="41">
        <v>8.5</v>
      </c>
      <c r="AA63" s="41">
        <v>8</v>
      </c>
      <c r="AB63" s="41">
        <v>8.1999999999999993</v>
      </c>
      <c r="AC63" s="41">
        <v>8.5</v>
      </c>
      <c r="AD63" s="41">
        <v>8.8000000000000007</v>
      </c>
      <c r="AE63" s="41">
        <v>8.6999999999999993</v>
      </c>
      <c r="AF63" s="41">
        <v>9</v>
      </c>
      <c r="AG63" s="41">
        <v>8.9</v>
      </c>
      <c r="AH63" s="41">
        <v>1349</v>
      </c>
      <c r="AI63" s="41">
        <v>1491</v>
      </c>
      <c r="AJ63" s="41">
        <v>1384</v>
      </c>
      <c r="AK63" s="41">
        <v>1368</v>
      </c>
      <c r="AL63" s="41">
        <v>1348</v>
      </c>
      <c r="AM63" s="41">
        <v>1386</v>
      </c>
      <c r="AN63" s="41">
        <v>1454</v>
      </c>
      <c r="AO63" s="41">
        <v>1437</v>
      </c>
      <c r="AP63" s="41">
        <v>1490</v>
      </c>
      <c r="AQ63" s="41">
        <v>1455</v>
      </c>
      <c r="AR63" s="41" t="s">
        <v>3892</v>
      </c>
      <c r="AS63" s="138" t="s">
        <v>4</v>
      </c>
      <c r="AT63" s="41">
        <v>7.9</v>
      </c>
      <c r="AU63" s="41">
        <v>8.6999999999999993</v>
      </c>
      <c r="AV63" s="41">
        <v>8.4</v>
      </c>
      <c r="AW63" s="41">
        <v>8</v>
      </c>
      <c r="AX63" s="41">
        <v>8.1</v>
      </c>
      <c r="AY63" s="41">
        <v>7.9</v>
      </c>
      <c r="AZ63" s="41">
        <v>8.6999999999999993</v>
      </c>
      <c r="BA63" s="41">
        <v>8.6</v>
      </c>
      <c r="BB63" s="41">
        <v>8.9</v>
      </c>
      <c r="BC63" s="41">
        <v>8.5</v>
      </c>
      <c r="BD63" s="41">
        <v>1232</v>
      </c>
      <c r="BE63" s="41">
        <v>1374</v>
      </c>
      <c r="BF63" s="41">
        <v>1312</v>
      </c>
      <c r="BG63" s="41">
        <v>1368</v>
      </c>
      <c r="BH63" s="41">
        <v>1268</v>
      </c>
      <c r="BI63" s="41">
        <v>1230</v>
      </c>
      <c r="BJ63" s="41">
        <v>1374</v>
      </c>
      <c r="BK63" s="41">
        <v>1357</v>
      </c>
      <c r="BL63" s="41">
        <v>1410</v>
      </c>
      <c r="BM63" s="41">
        <v>1338</v>
      </c>
      <c r="BN63" s="41" t="s">
        <v>3893</v>
      </c>
      <c r="BO63" s="181" t="s">
        <v>4</v>
      </c>
      <c r="BP63" s="168"/>
      <c r="BQ63" s="168"/>
      <c r="BR63" s="168"/>
      <c r="BS63" s="168"/>
      <c r="BT63" s="168"/>
      <c r="BU63" s="168"/>
      <c r="BV63" s="168"/>
      <c r="BW63" s="168"/>
    </row>
    <row r="64" spans="1:75" ht="27" customHeight="1">
      <c r="A64" s="183" t="s">
        <v>3330</v>
      </c>
      <c r="B64" s="41">
        <v>9</v>
      </c>
      <c r="C64" s="41">
        <v>9.8000000000000007</v>
      </c>
      <c r="D64" s="41">
        <v>9.1999999999999993</v>
      </c>
      <c r="E64" s="41">
        <v>8.1</v>
      </c>
      <c r="F64" s="41">
        <v>8.6</v>
      </c>
      <c r="G64" s="41">
        <v>8.6999999999999993</v>
      </c>
      <c r="H64" s="41">
        <v>9.1999999999999993</v>
      </c>
      <c r="I64" s="41">
        <v>9.1</v>
      </c>
      <c r="J64" s="41">
        <v>9.4</v>
      </c>
      <c r="K64" s="41">
        <v>9.6</v>
      </c>
      <c r="L64" s="41">
        <v>1473</v>
      </c>
      <c r="M64" s="41">
        <v>1615</v>
      </c>
      <c r="N64" s="41">
        <v>1508</v>
      </c>
      <c r="O64" s="41">
        <v>1386</v>
      </c>
      <c r="P64" s="41">
        <v>1419</v>
      </c>
      <c r="Q64" s="41">
        <v>1422</v>
      </c>
      <c r="R64" s="41">
        <v>1525</v>
      </c>
      <c r="S64" s="41">
        <v>1508</v>
      </c>
      <c r="T64" s="41">
        <v>1561</v>
      </c>
      <c r="U64" s="41">
        <v>1579</v>
      </c>
      <c r="V64" s="41" t="s">
        <v>3880</v>
      </c>
      <c r="W64" s="140" t="s">
        <v>4</v>
      </c>
      <c r="X64" s="41">
        <v>8.3000000000000007</v>
      </c>
      <c r="Y64" s="41">
        <v>9.1</v>
      </c>
      <c r="Z64" s="41">
        <v>8.5</v>
      </c>
      <c r="AA64" s="41">
        <v>8</v>
      </c>
      <c r="AB64" s="41">
        <v>8.1999999999999993</v>
      </c>
      <c r="AC64" s="41">
        <v>8.5</v>
      </c>
      <c r="AD64" s="41">
        <v>8.8000000000000007</v>
      </c>
      <c r="AE64" s="41">
        <v>8.6999999999999993</v>
      </c>
      <c r="AF64" s="41">
        <v>9</v>
      </c>
      <c r="AG64" s="41">
        <v>8.9</v>
      </c>
      <c r="AH64" s="41">
        <v>1349</v>
      </c>
      <c r="AI64" s="41">
        <v>1491</v>
      </c>
      <c r="AJ64" s="41">
        <v>1384</v>
      </c>
      <c r="AK64" s="41">
        <v>1368</v>
      </c>
      <c r="AL64" s="41">
        <v>1348</v>
      </c>
      <c r="AM64" s="41">
        <v>1386</v>
      </c>
      <c r="AN64" s="41">
        <v>1454</v>
      </c>
      <c r="AO64" s="41">
        <v>1437</v>
      </c>
      <c r="AP64" s="41">
        <v>1490</v>
      </c>
      <c r="AQ64" s="41">
        <v>1455</v>
      </c>
      <c r="AR64" s="41" t="s">
        <v>3887</v>
      </c>
      <c r="AS64" s="138" t="s">
        <v>4</v>
      </c>
      <c r="AT64" s="41">
        <v>7.9</v>
      </c>
      <c r="AU64" s="41">
        <v>8.6999999999999993</v>
      </c>
      <c r="AV64" s="41">
        <v>8.4</v>
      </c>
      <c r="AW64" s="41">
        <v>8</v>
      </c>
      <c r="AX64" s="41">
        <v>8.1</v>
      </c>
      <c r="AY64" s="41">
        <v>7.9</v>
      </c>
      <c r="AZ64" s="41">
        <v>8.6999999999999993</v>
      </c>
      <c r="BA64" s="41">
        <v>8.6</v>
      </c>
      <c r="BB64" s="41">
        <v>8.9</v>
      </c>
      <c r="BC64" s="41">
        <v>8.5</v>
      </c>
      <c r="BD64" s="41">
        <v>1232</v>
      </c>
      <c r="BE64" s="41">
        <v>1374</v>
      </c>
      <c r="BF64" s="41">
        <v>1312</v>
      </c>
      <c r="BG64" s="41">
        <v>1368</v>
      </c>
      <c r="BH64" s="41">
        <v>1268</v>
      </c>
      <c r="BI64" s="41">
        <v>1230</v>
      </c>
      <c r="BJ64" s="41">
        <v>1374</v>
      </c>
      <c r="BK64" s="41">
        <v>1357</v>
      </c>
      <c r="BL64" s="41">
        <v>1410</v>
      </c>
      <c r="BM64" s="41">
        <v>1338</v>
      </c>
      <c r="BN64" s="41" t="s">
        <v>3888</v>
      </c>
      <c r="BO64" s="181" t="s">
        <v>4</v>
      </c>
      <c r="BP64" s="168"/>
      <c r="BQ64" s="168"/>
      <c r="BR64" s="168"/>
      <c r="BS64" s="168"/>
      <c r="BT64" s="168"/>
      <c r="BU64" s="168"/>
      <c r="BV64" s="168"/>
      <c r="BW64" s="168"/>
    </row>
    <row r="65" spans="1:75" ht="27" customHeight="1">
      <c r="A65" s="183" t="s">
        <v>3331</v>
      </c>
      <c r="B65" s="41">
        <v>9</v>
      </c>
      <c r="C65" s="41">
        <v>9.8000000000000007</v>
      </c>
      <c r="D65" s="41">
        <v>9.1999999999999993</v>
      </c>
      <c r="E65" s="41">
        <v>8.1</v>
      </c>
      <c r="F65" s="41">
        <v>8.6</v>
      </c>
      <c r="G65" s="41">
        <v>8.6999999999999993</v>
      </c>
      <c r="H65" s="41">
        <v>9.1999999999999993</v>
      </c>
      <c r="I65" s="41">
        <v>9.1</v>
      </c>
      <c r="J65" s="41">
        <v>9.4</v>
      </c>
      <c r="K65" s="41">
        <v>9.6</v>
      </c>
      <c r="L65" s="41">
        <v>1473</v>
      </c>
      <c r="M65" s="41">
        <v>1615</v>
      </c>
      <c r="N65" s="41">
        <v>1508</v>
      </c>
      <c r="O65" s="41">
        <v>1386</v>
      </c>
      <c r="P65" s="41">
        <v>1419</v>
      </c>
      <c r="Q65" s="41">
        <v>1422</v>
      </c>
      <c r="R65" s="41">
        <v>1525</v>
      </c>
      <c r="S65" s="41">
        <v>1508</v>
      </c>
      <c r="T65" s="41">
        <v>1561</v>
      </c>
      <c r="U65" s="41">
        <v>1579</v>
      </c>
      <c r="V65" s="41" t="s">
        <v>3880</v>
      </c>
      <c r="W65" s="140" t="s">
        <v>4</v>
      </c>
      <c r="X65" s="41">
        <v>8.3000000000000007</v>
      </c>
      <c r="Y65" s="41">
        <v>9.1</v>
      </c>
      <c r="Z65" s="41">
        <v>8.5</v>
      </c>
      <c r="AA65" s="41">
        <v>8</v>
      </c>
      <c r="AB65" s="41">
        <v>8.1999999999999993</v>
      </c>
      <c r="AC65" s="41">
        <v>8.5</v>
      </c>
      <c r="AD65" s="41">
        <v>8.8000000000000007</v>
      </c>
      <c r="AE65" s="41">
        <v>8.6999999999999993</v>
      </c>
      <c r="AF65" s="41">
        <v>9</v>
      </c>
      <c r="AG65" s="41">
        <v>8.9</v>
      </c>
      <c r="AH65" s="41">
        <v>1349</v>
      </c>
      <c r="AI65" s="41">
        <v>1491</v>
      </c>
      <c r="AJ65" s="41">
        <v>1384</v>
      </c>
      <c r="AK65" s="41">
        <v>1368</v>
      </c>
      <c r="AL65" s="41">
        <v>1348</v>
      </c>
      <c r="AM65" s="41">
        <v>1386</v>
      </c>
      <c r="AN65" s="41">
        <v>1454</v>
      </c>
      <c r="AO65" s="41">
        <v>1437</v>
      </c>
      <c r="AP65" s="41">
        <v>1490</v>
      </c>
      <c r="AQ65" s="41">
        <v>1455</v>
      </c>
      <c r="AR65" s="41" t="s">
        <v>3887</v>
      </c>
      <c r="AS65" s="138" t="s">
        <v>4</v>
      </c>
      <c r="AT65" s="41">
        <v>7.9</v>
      </c>
      <c r="AU65" s="41">
        <v>8.6999999999999993</v>
      </c>
      <c r="AV65" s="41">
        <v>8.4</v>
      </c>
      <c r="AW65" s="41">
        <v>8</v>
      </c>
      <c r="AX65" s="41">
        <v>8.1</v>
      </c>
      <c r="AY65" s="41">
        <v>7.9</v>
      </c>
      <c r="AZ65" s="41">
        <v>8.6999999999999993</v>
      </c>
      <c r="BA65" s="41">
        <v>8.6</v>
      </c>
      <c r="BB65" s="41">
        <v>8.9</v>
      </c>
      <c r="BC65" s="41">
        <v>8.5</v>
      </c>
      <c r="BD65" s="41">
        <v>1232</v>
      </c>
      <c r="BE65" s="41">
        <v>1374</v>
      </c>
      <c r="BF65" s="41">
        <v>1312</v>
      </c>
      <c r="BG65" s="41">
        <v>1368</v>
      </c>
      <c r="BH65" s="41">
        <v>1268</v>
      </c>
      <c r="BI65" s="41">
        <v>1230</v>
      </c>
      <c r="BJ65" s="41">
        <v>1374</v>
      </c>
      <c r="BK65" s="41">
        <v>1357</v>
      </c>
      <c r="BL65" s="41">
        <v>1410</v>
      </c>
      <c r="BM65" s="41">
        <v>1338</v>
      </c>
      <c r="BN65" s="41" t="s">
        <v>3888</v>
      </c>
      <c r="BO65" s="181" t="s">
        <v>4</v>
      </c>
      <c r="BP65" s="168"/>
      <c r="BQ65" s="168"/>
      <c r="BR65" s="168"/>
      <c r="BS65" s="168"/>
      <c r="BT65" s="168"/>
      <c r="BU65" s="168"/>
      <c r="BV65" s="168"/>
      <c r="BW65" s="168"/>
    </row>
    <row r="66" spans="1:75" ht="27" customHeight="1">
      <c r="A66" s="183" t="s">
        <v>3332</v>
      </c>
      <c r="B66" s="41">
        <v>9</v>
      </c>
      <c r="C66" s="41">
        <v>9.8000000000000007</v>
      </c>
      <c r="D66" s="41">
        <v>9.1999999999999993</v>
      </c>
      <c r="E66" s="41">
        <v>8.1</v>
      </c>
      <c r="F66" s="41">
        <v>8.6</v>
      </c>
      <c r="G66" s="41">
        <v>8.6999999999999993</v>
      </c>
      <c r="H66" s="41">
        <v>9.1999999999999993</v>
      </c>
      <c r="I66" s="41">
        <v>9.1</v>
      </c>
      <c r="J66" s="41">
        <v>9.4</v>
      </c>
      <c r="K66" s="41">
        <v>9.6</v>
      </c>
      <c r="L66" s="41">
        <v>1473</v>
      </c>
      <c r="M66" s="41">
        <v>1615</v>
      </c>
      <c r="N66" s="41">
        <v>1508</v>
      </c>
      <c r="O66" s="41">
        <v>1386</v>
      </c>
      <c r="P66" s="41">
        <v>1419</v>
      </c>
      <c r="Q66" s="41">
        <v>1422</v>
      </c>
      <c r="R66" s="41">
        <v>1525</v>
      </c>
      <c r="S66" s="41">
        <v>1508</v>
      </c>
      <c r="T66" s="41">
        <v>1561</v>
      </c>
      <c r="U66" s="41">
        <v>1579</v>
      </c>
      <c r="V66" s="41" t="s">
        <v>3880</v>
      </c>
      <c r="W66" s="140" t="s">
        <v>4</v>
      </c>
      <c r="X66" s="41">
        <v>8.3000000000000007</v>
      </c>
      <c r="Y66" s="41">
        <v>9.1</v>
      </c>
      <c r="Z66" s="41">
        <v>8.5</v>
      </c>
      <c r="AA66" s="41">
        <v>8</v>
      </c>
      <c r="AB66" s="41">
        <v>8.1999999999999993</v>
      </c>
      <c r="AC66" s="41">
        <v>8.5</v>
      </c>
      <c r="AD66" s="41">
        <v>8.8000000000000007</v>
      </c>
      <c r="AE66" s="41">
        <v>8.6999999999999993</v>
      </c>
      <c r="AF66" s="41">
        <v>9</v>
      </c>
      <c r="AG66" s="41">
        <v>8.9</v>
      </c>
      <c r="AH66" s="41">
        <v>1349</v>
      </c>
      <c r="AI66" s="41">
        <v>1491</v>
      </c>
      <c r="AJ66" s="41">
        <v>1384</v>
      </c>
      <c r="AK66" s="41">
        <v>1368</v>
      </c>
      <c r="AL66" s="41">
        <v>1348</v>
      </c>
      <c r="AM66" s="41">
        <v>1386</v>
      </c>
      <c r="AN66" s="41">
        <v>1454</v>
      </c>
      <c r="AO66" s="41">
        <v>1437</v>
      </c>
      <c r="AP66" s="41">
        <v>1490</v>
      </c>
      <c r="AQ66" s="41">
        <v>1455</v>
      </c>
      <c r="AR66" s="41" t="s">
        <v>3887</v>
      </c>
      <c r="AS66" s="138" t="s">
        <v>4</v>
      </c>
      <c r="AT66" s="41">
        <v>7.9</v>
      </c>
      <c r="AU66" s="41">
        <v>8.6999999999999993</v>
      </c>
      <c r="AV66" s="41">
        <v>8.4</v>
      </c>
      <c r="AW66" s="41">
        <v>8</v>
      </c>
      <c r="AX66" s="41">
        <v>8.1</v>
      </c>
      <c r="AY66" s="41">
        <v>7.9</v>
      </c>
      <c r="AZ66" s="41">
        <v>8.6999999999999993</v>
      </c>
      <c r="BA66" s="41">
        <v>8.6</v>
      </c>
      <c r="BB66" s="41">
        <v>8.9</v>
      </c>
      <c r="BC66" s="41">
        <v>8.5</v>
      </c>
      <c r="BD66" s="41">
        <v>1232</v>
      </c>
      <c r="BE66" s="41">
        <v>1374</v>
      </c>
      <c r="BF66" s="41">
        <v>1312</v>
      </c>
      <c r="BG66" s="41">
        <v>1368</v>
      </c>
      <c r="BH66" s="41">
        <v>1268</v>
      </c>
      <c r="BI66" s="41">
        <v>1230</v>
      </c>
      <c r="BJ66" s="41">
        <v>1374</v>
      </c>
      <c r="BK66" s="41">
        <v>1357</v>
      </c>
      <c r="BL66" s="41">
        <v>1410</v>
      </c>
      <c r="BM66" s="41">
        <v>1338</v>
      </c>
      <c r="BN66" s="41" t="s">
        <v>3888</v>
      </c>
      <c r="BO66" s="181" t="s">
        <v>4</v>
      </c>
      <c r="BP66" s="168"/>
      <c r="BQ66" s="168"/>
      <c r="BR66" s="168"/>
      <c r="BS66" s="168"/>
      <c r="BT66" s="168"/>
      <c r="BU66" s="168"/>
      <c r="BV66" s="168"/>
      <c r="BW66" s="168"/>
    </row>
    <row r="67" spans="1:75" ht="27" customHeight="1">
      <c r="A67" s="183" t="s">
        <v>3333</v>
      </c>
      <c r="B67" s="41">
        <v>9</v>
      </c>
      <c r="C67" s="41">
        <v>9.8000000000000007</v>
      </c>
      <c r="D67" s="41">
        <v>9.1999999999999993</v>
      </c>
      <c r="E67" s="41">
        <v>8.1</v>
      </c>
      <c r="F67" s="41">
        <v>8.6</v>
      </c>
      <c r="G67" s="41">
        <v>8.6999999999999993</v>
      </c>
      <c r="H67" s="41">
        <v>9.1999999999999993</v>
      </c>
      <c r="I67" s="41">
        <v>9.1</v>
      </c>
      <c r="J67" s="41">
        <v>9.4</v>
      </c>
      <c r="K67" s="41">
        <v>9.6</v>
      </c>
      <c r="L67" s="41">
        <v>1473</v>
      </c>
      <c r="M67" s="41">
        <v>1615</v>
      </c>
      <c r="N67" s="41">
        <v>1508</v>
      </c>
      <c r="O67" s="41">
        <v>1386</v>
      </c>
      <c r="P67" s="41">
        <v>1419</v>
      </c>
      <c r="Q67" s="41">
        <v>1422</v>
      </c>
      <c r="R67" s="41">
        <v>1525</v>
      </c>
      <c r="S67" s="41">
        <v>1508</v>
      </c>
      <c r="T67" s="41">
        <v>1561</v>
      </c>
      <c r="U67" s="41">
        <v>1579</v>
      </c>
      <c r="V67" s="41" t="s">
        <v>3880</v>
      </c>
      <c r="W67" s="140" t="s">
        <v>4</v>
      </c>
      <c r="X67" s="41">
        <v>8.3000000000000007</v>
      </c>
      <c r="Y67" s="41">
        <v>9.1</v>
      </c>
      <c r="Z67" s="41">
        <v>8.5</v>
      </c>
      <c r="AA67" s="41">
        <v>8</v>
      </c>
      <c r="AB67" s="41">
        <v>8.1999999999999993</v>
      </c>
      <c r="AC67" s="41">
        <v>8.5</v>
      </c>
      <c r="AD67" s="41">
        <v>8.8000000000000007</v>
      </c>
      <c r="AE67" s="41">
        <v>8.6999999999999993</v>
      </c>
      <c r="AF67" s="41">
        <v>9</v>
      </c>
      <c r="AG67" s="41">
        <v>8.9</v>
      </c>
      <c r="AH67" s="41">
        <v>1349</v>
      </c>
      <c r="AI67" s="41">
        <v>1491</v>
      </c>
      <c r="AJ67" s="41">
        <v>1384</v>
      </c>
      <c r="AK67" s="41">
        <v>1368</v>
      </c>
      <c r="AL67" s="41">
        <v>1348</v>
      </c>
      <c r="AM67" s="41">
        <v>1386</v>
      </c>
      <c r="AN67" s="41">
        <v>1454</v>
      </c>
      <c r="AO67" s="41">
        <v>1437</v>
      </c>
      <c r="AP67" s="41">
        <v>1490</v>
      </c>
      <c r="AQ67" s="41">
        <v>1455</v>
      </c>
      <c r="AR67" s="41" t="s">
        <v>3887</v>
      </c>
      <c r="AS67" s="138" t="s">
        <v>4</v>
      </c>
      <c r="AT67" s="41">
        <v>7.9</v>
      </c>
      <c r="AU67" s="41">
        <v>8.6999999999999993</v>
      </c>
      <c r="AV67" s="41">
        <v>8.4</v>
      </c>
      <c r="AW67" s="41">
        <v>8</v>
      </c>
      <c r="AX67" s="41">
        <v>8.1</v>
      </c>
      <c r="AY67" s="41">
        <v>7.9</v>
      </c>
      <c r="AZ67" s="41">
        <v>8.6999999999999993</v>
      </c>
      <c r="BA67" s="41">
        <v>8.6</v>
      </c>
      <c r="BB67" s="41">
        <v>8.9</v>
      </c>
      <c r="BC67" s="41">
        <v>8.5</v>
      </c>
      <c r="BD67" s="41">
        <v>1232</v>
      </c>
      <c r="BE67" s="41">
        <v>1374</v>
      </c>
      <c r="BF67" s="41">
        <v>1312</v>
      </c>
      <c r="BG67" s="41">
        <v>1368</v>
      </c>
      <c r="BH67" s="41">
        <v>1268</v>
      </c>
      <c r="BI67" s="41">
        <v>1230</v>
      </c>
      <c r="BJ67" s="41">
        <v>1374</v>
      </c>
      <c r="BK67" s="41">
        <v>1357</v>
      </c>
      <c r="BL67" s="41">
        <v>1410</v>
      </c>
      <c r="BM67" s="41">
        <v>1338</v>
      </c>
      <c r="BN67" s="41" t="s">
        <v>3888</v>
      </c>
      <c r="BO67" s="181" t="s">
        <v>4</v>
      </c>
      <c r="BP67" s="168"/>
      <c r="BQ67" s="168"/>
      <c r="BR67" s="168"/>
      <c r="BS67" s="168"/>
      <c r="BT67" s="168"/>
      <c r="BU67" s="168"/>
      <c r="BV67" s="168"/>
      <c r="BW67" s="168"/>
    </row>
    <row r="68" spans="1:75" ht="27" customHeight="1">
      <c r="A68" s="183" t="s">
        <v>3334</v>
      </c>
      <c r="B68" s="41">
        <v>9</v>
      </c>
      <c r="C68" s="41">
        <v>9.8000000000000007</v>
      </c>
      <c r="D68" s="41">
        <v>9.1999999999999993</v>
      </c>
      <c r="E68" s="41">
        <v>8.1</v>
      </c>
      <c r="F68" s="41">
        <v>8.6</v>
      </c>
      <c r="G68" s="41">
        <v>8.6999999999999993</v>
      </c>
      <c r="H68" s="41">
        <v>9.1999999999999993</v>
      </c>
      <c r="I68" s="41">
        <v>9.1</v>
      </c>
      <c r="J68" s="41">
        <v>9.4</v>
      </c>
      <c r="K68" s="41">
        <v>9.6</v>
      </c>
      <c r="L68" s="41">
        <v>1473</v>
      </c>
      <c r="M68" s="41">
        <v>1615</v>
      </c>
      <c r="N68" s="41">
        <v>1508</v>
      </c>
      <c r="O68" s="41">
        <v>1386</v>
      </c>
      <c r="P68" s="41">
        <v>1419</v>
      </c>
      <c r="Q68" s="41">
        <v>1422</v>
      </c>
      <c r="R68" s="41">
        <v>1525</v>
      </c>
      <c r="S68" s="41">
        <v>1508</v>
      </c>
      <c r="T68" s="41">
        <v>1561</v>
      </c>
      <c r="U68" s="41">
        <v>1579</v>
      </c>
      <c r="V68" s="41" t="s">
        <v>3880</v>
      </c>
      <c r="W68" s="140" t="s">
        <v>4</v>
      </c>
      <c r="X68" s="41">
        <v>8.3000000000000007</v>
      </c>
      <c r="Y68" s="41">
        <v>9.1</v>
      </c>
      <c r="Z68" s="41">
        <v>8.5</v>
      </c>
      <c r="AA68" s="41">
        <v>8</v>
      </c>
      <c r="AB68" s="41">
        <v>8.1999999999999993</v>
      </c>
      <c r="AC68" s="41">
        <v>8.5</v>
      </c>
      <c r="AD68" s="41">
        <v>8.8000000000000007</v>
      </c>
      <c r="AE68" s="41">
        <v>8.6999999999999993</v>
      </c>
      <c r="AF68" s="41">
        <v>9</v>
      </c>
      <c r="AG68" s="41">
        <v>8.9</v>
      </c>
      <c r="AH68" s="41">
        <v>1349</v>
      </c>
      <c r="AI68" s="41">
        <v>1491</v>
      </c>
      <c r="AJ68" s="41">
        <v>1384</v>
      </c>
      <c r="AK68" s="41">
        <v>1368</v>
      </c>
      <c r="AL68" s="41">
        <v>1348</v>
      </c>
      <c r="AM68" s="41">
        <v>1386</v>
      </c>
      <c r="AN68" s="41">
        <v>1454</v>
      </c>
      <c r="AO68" s="41">
        <v>1437</v>
      </c>
      <c r="AP68" s="41">
        <v>1490</v>
      </c>
      <c r="AQ68" s="41">
        <v>1455</v>
      </c>
      <c r="AR68" s="41" t="s">
        <v>3887</v>
      </c>
      <c r="AS68" s="138" t="s">
        <v>4</v>
      </c>
      <c r="AT68" s="41">
        <v>7.9</v>
      </c>
      <c r="AU68" s="41">
        <v>8.6999999999999993</v>
      </c>
      <c r="AV68" s="41">
        <v>8.4</v>
      </c>
      <c r="AW68" s="41">
        <v>8</v>
      </c>
      <c r="AX68" s="41">
        <v>8.1</v>
      </c>
      <c r="AY68" s="41">
        <v>7.9</v>
      </c>
      <c r="AZ68" s="41">
        <v>8.6999999999999993</v>
      </c>
      <c r="BA68" s="41">
        <v>8.6</v>
      </c>
      <c r="BB68" s="41">
        <v>8.9</v>
      </c>
      <c r="BC68" s="41">
        <v>8.5</v>
      </c>
      <c r="BD68" s="41">
        <v>1232</v>
      </c>
      <c r="BE68" s="41">
        <v>1374</v>
      </c>
      <c r="BF68" s="41">
        <v>1312</v>
      </c>
      <c r="BG68" s="41">
        <v>1368</v>
      </c>
      <c r="BH68" s="41">
        <v>1268</v>
      </c>
      <c r="BI68" s="41">
        <v>1230</v>
      </c>
      <c r="BJ68" s="41">
        <v>1374</v>
      </c>
      <c r="BK68" s="41">
        <v>1357</v>
      </c>
      <c r="BL68" s="41">
        <v>1410</v>
      </c>
      <c r="BM68" s="41">
        <v>1338</v>
      </c>
      <c r="BN68" s="41" t="s">
        <v>3888</v>
      </c>
      <c r="BO68" s="181" t="s">
        <v>4</v>
      </c>
      <c r="BP68" s="168"/>
      <c r="BQ68" s="168"/>
      <c r="BR68" s="168"/>
      <c r="BS68" s="168"/>
      <c r="BT68" s="168"/>
      <c r="BU68" s="168"/>
      <c r="BV68" s="168"/>
      <c r="BW68" s="168"/>
    </row>
    <row r="69" spans="1:75" ht="27" customHeight="1">
      <c r="A69" s="183" t="s">
        <v>3335</v>
      </c>
      <c r="B69" s="41">
        <v>9</v>
      </c>
      <c r="C69" s="41">
        <v>9.8000000000000007</v>
      </c>
      <c r="D69" s="41">
        <v>9.1999999999999993</v>
      </c>
      <c r="E69" s="41">
        <v>8.1</v>
      </c>
      <c r="F69" s="41">
        <v>8.6</v>
      </c>
      <c r="G69" s="41">
        <v>8.6999999999999993</v>
      </c>
      <c r="H69" s="41">
        <v>9.1999999999999993</v>
      </c>
      <c r="I69" s="41">
        <v>9.1</v>
      </c>
      <c r="J69" s="41">
        <v>9.4</v>
      </c>
      <c r="K69" s="41">
        <v>9.6</v>
      </c>
      <c r="L69" s="41">
        <v>1473</v>
      </c>
      <c r="M69" s="41">
        <v>1615</v>
      </c>
      <c r="N69" s="41">
        <v>1508</v>
      </c>
      <c r="O69" s="41">
        <v>1386</v>
      </c>
      <c r="P69" s="41">
        <v>1419</v>
      </c>
      <c r="Q69" s="41">
        <v>1422</v>
      </c>
      <c r="R69" s="41">
        <v>1525</v>
      </c>
      <c r="S69" s="41">
        <v>1508</v>
      </c>
      <c r="T69" s="41">
        <v>1561</v>
      </c>
      <c r="U69" s="41">
        <v>1579</v>
      </c>
      <c r="V69" s="41" t="s">
        <v>3880</v>
      </c>
      <c r="W69" s="140" t="s">
        <v>4</v>
      </c>
      <c r="X69" s="41">
        <v>8.3000000000000007</v>
      </c>
      <c r="Y69" s="41">
        <v>9.1</v>
      </c>
      <c r="Z69" s="41">
        <v>8.5</v>
      </c>
      <c r="AA69" s="41">
        <v>8</v>
      </c>
      <c r="AB69" s="41">
        <v>8.1999999999999993</v>
      </c>
      <c r="AC69" s="41">
        <v>8.5</v>
      </c>
      <c r="AD69" s="41">
        <v>8.8000000000000007</v>
      </c>
      <c r="AE69" s="41">
        <v>8.6999999999999993</v>
      </c>
      <c r="AF69" s="41">
        <v>9</v>
      </c>
      <c r="AG69" s="41">
        <v>8.9</v>
      </c>
      <c r="AH69" s="41">
        <v>1349</v>
      </c>
      <c r="AI69" s="41">
        <v>1491</v>
      </c>
      <c r="AJ69" s="41">
        <v>1384</v>
      </c>
      <c r="AK69" s="41">
        <v>1368</v>
      </c>
      <c r="AL69" s="41">
        <v>1348</v>
      </c>
      <c r="AM69" s="41">
        <v>1386</v>
      </c>
      <c r="AN69" s="41">
        <v>1454</v>
      </c>
      <c r="AO69" s="41">
        <v>1437</v>
      </c>
      <c r="AP69" s="41">
        <v>1490</v>
      </c>
      <c r="AQ69" s="41">
        <v>1455</v>
      </c>
      <c r="AR69" s="41" t="s">
        <v>3887</v>
      </c>
      <c r="AS69" s="138" t="s">
        <v>4</v>
      </c>
      <c r="AT69" s="41">
        <v>7.9</v>
      </c>
      <c r="AU69" s="41">
        <v>8.6999999999999993</v>
      </c>
      <c r="AV69" s="41">
        <v>8.4</v>
      </c>
      <c r="AW69" s="41">
        <v>8</v>
      </c>
      <c r="AX69" s="41">
        <v>8.1</v>
      </c>
      <c r="AY69" s="41">
        <v>7.9</v>
      </c>
      <c r="AZ69" s="41">
        <v>8.6999999999999993</v>
      </c>
      <c r="BA69" s="41">
        <v>8.6</v>
      </c>
      <c r="BB69" s="41">
        <v>8.9</v>
      </c>
      <c r="BC69" s="41">
        <v>8.5</v>
      </c>
      <c r="BD69" s="41">
        <v>1232</v>
      </c>
      <c r="BE69" s="41">
        <v>1374</v>
      </c>
      <c r="BF69" s="41">
        <v>1312</v>
      </c>
      <c r="BG69" s="41">
        <v>1368</v>
      </c>
      <c r="BH69" s="41">
        <v>1268</v>
      </c>
      <c r="BI69" s="41">
        <v>1230</v>
      </c>
      <c r="BJ69" s="41">
        <v>1374</v>
      </c>
      <c r="BK69" s="41">
        <v>1357</v>
      </c>
      <c r="BL69" s="41">
        <v>1410</v>
      </c>
      <c r="BM69" s="41">
        <v>1338</v>
      </c>
      <c r="BN69" s="41" t="s">
        <v>3888</v>
      </c>
      <c r="BO69" s="181" t="s">
        <v>4</v>
      </c>
      <c r="BP69" s="168"/>
      <c r="BQ69" s="168"/>
      <c r="BR69" s="168"/>
      <c r="BS69" s="168"/>
      <c r="BT69" s="168"/>
      <c r="BU69" s="168"/>
      <c r="BV69" s="168"/>
      <c r="BW69" s="168"/>
    </row>
    <row r="70" spans="1:75" ht="27" customHeight="1">
      <c r="A70" s="183" t="s">
        <v>3337</v>
      </c>
      <c r="B70" s="41">
        <v>9.3000000000000007</v>
      </c>
      <c r="C70" s="41">
        <v>10.1</v>
      </c>
      <c r="D70" s="41">
        <v>9.5</v>
      </c>
      <c r="E70" s="41">
        <v>8.3000000000000007</v>
      </c>
      <c r="F70" s="41">
        <v>8.9</v>
      </c>
      <c r="G70" s="41">
        <v>8.9</v>
      </c>
      <c r="H70" s="41">
        <v>9.5</v>
      </c>
      <c r="I70" s="41">
        <v>9.4</v>
      </c>
      <c r="J70" s="41">
        <v>9.6999999999999993</v>
      </c>
      <c r="K70" s="41">
        <v>9.9</v>
      </c>
      <c r="L70" s="41">
        <v>1521</v>
      </c>
      <c r="M70" s="41">
        <v>1663</v>
      </c>
      <c r="N70" s="41">
        <v>1556</v>
      </c>
      <c r="O70" s="41">
        <v>1434</v>
      </c>
      <c r="P70" s="41">
        <v>1467</v>
      </c>
      <c r="Q70" s="41">
        <v>1471</v>
      </c>
      <c r="R70" s="41">
        <v>1573</v>
      </c>
      <c r="S70" s="41">
        <v>1556</v>
      </c>
      <c r="T70" s="41">
        <v>1609</v>
      </c>
      <c r="U70" s="41">
        <v>1627</v>
      </c>
      <c r="V70" s="41" t="s">
        <v>3880</v>
      </c>
      <c r="W70" s="140" t="s">
        <v>4</v>
      </c>
      <c r="X70" s="41">
        <v>8.6</v>
      </c>
      <c r="Y70" s="41">
        <v>9.4</v>
      </c>
      <c r="Z70" s="41">
        <v>8.8000000000000007</v>
      </c>
      <c r="AA70" s="41">
        <v>8.1999999999999993</v>
      </c>
      <c r="AB70" s="41">
        <v>8.5</v>
      </c>
      <c r="AC70" s="41">
        <v>8.6999999999999993</v>
      </c>
      <c r="AD70" s="41">
        <v>9.1</v>
      </c>
      <c r="AE70" s="41">
        <v>9</v>
      </c>
      <c r="AF70" s="41">
        <v>9.3000000000000007</v>
      </c>
      <c r="AG70" s="41">
        <v>9.1999999999999993</v>
      </c>
      <c r="AH70" s="41">
        <v>1397</v>
      </c>
      <c r="AI70" s="41">
        <v>1539</v>
      </c>
      <c r="AJ70" s="41">
        <v>1432</v>
      </c>
      <c r="AK70" s="41">
        <v>1416</v>
      </c>
      <c r="AL70" s="41">
        <v>1396</v>
      </c>
      <c r="AM70" s="41">
        <v>1435</v>
      </c>
      <c r="AN70" s="41">
        <v>1502</v>
      </c>
      <c r="AO70" s="41">
        <v>1485</v>
      </c>
      <c r="AP70" s="41">
        <v>1538</v>
      </c>
      <c r="AQ70" s="41">
        <v>1503</v>
      </c>
      <c r="AR70" s="41" t="s">
        <v>3887</v>
      </c>
      <c r="AS70" s="138" t="s">
        <v>4</v>
      </c>
      <c r="AT70" s="41">
        <v>8.1999999999999993</v>
      </c>
      <c r="AU70" s="41">
        <v>9</v>
      </c>
      <c r="AV70" s="41">
        <v>8.6999999999999993</v>
      </c>
      <c r="AW70" s="41">
        <v>8.1999999999999993</v>
      </c>
      <c r="AX70" s="41">
        <v>8.3000000000000007</v>
      </c>
      <c r="AY70" s="41">
        <v>8.3000000000000007</v>
      </c>
      <c r="AZ70" s="41">
        <v>8.9</v>
      </c>
      <c r="BA70" s="41">
        <v>8.8000000000000007</v>
      </c>
      <c r="BB70" s="41">
        <v>9.1</v>
      </c>
      <c r="BC70" s="41">
        <v>8.8000000000000007</v>
      </c>
      <c r="BD70" s="41">
        <v>1280</v>
      </c>
      <c r="BE70" s="41">
        <v>1422</v>
      </c>
      <c r="BF70" s="41">
        <v>1360</v>
      </c>
      <c r="BG70" s="41">
        <v>1416</v>
      </c>
      <c r="BH70" s="41">
        <v>1316</v>
      </c>
      <c r="BI70" s="41">
        <v>1279</v>
      </c>
      <c r="BJ70" s="41">
        <v>1422</v>
      </c>
      <c r="BK70" s="41">
        <v>1405</v>
      </c>
      <c r="BL70" s="41">
        <v>1458</v>
      </c>
      <c r="BM70" s="41">
        <v>1386</v>
      </c>
      <c r="BN70" s="41" t="s">
        <v>3888</v>
      </c>
      <c r="BO70" s="181" t="s">
        <v>4</v>
      </c>
      <c r="BP70" s="168"/>
      <c r="BQ70" s="168"/>
      <c r="BR70" s="168"/>
      <c r="BS70" s="168"/>
      <c r="BT70" s="168"/>
      <c r="BU70" s="168"/>
      <c r="BV70" s="168"/>
      <c r="BW70" s="168"/>
    </row>
    <row r="71" spans="1:75" ht="27" customHeight="1">
      <c r="A71" s="183" t="s">
        <v>3338</v>
      </c>
      <c r="B71" s="41">
        <v>9.3000000000000007</v>
      </c>
      <c r="C71" s="41">
        <v>10.1</v>
      </c>
      <c r="D71" s="41">
        <v>9.5</v>
      </c>
      <c r="E71" s="41">
        <v>8.3000000000000007</v>
      </c>
      <c r="F71" s="41">
        <v>8.9</v>
      </c>
      <c r="G71" s="41">
        <v>8.9</v>
      </c>
      <c r="H71" s="41">
        <v>9.5</v>
      </c>
      <c r="I71" s="41">
        <v>9.4</v>
      </c>
      <c r="J71" s="41">
        <v>9.6999999999999993</v>
      </c>
      <c r="K71" s="41">
        <v>9.9</v>
      </c>
      <c r="L71" s="41">
        <v>1521</v>
      </c>
      <c r="M71" s="41">
        <v>1663</v>
      </c>
      <c r="N71" s="41">
        <v>1556</v>
      </c>
      <c r="O71" s="41">
        <v>1434</v>
      </c>
      <c r="P71" s="41">
        <v>1467</v>
      </c>
      <c r="Q71" s="41">
        <v>1471</v>
      </c>
      <c r="R71" s="41">
        <v>1573</v>
      </c>
      <c r="S71" s="41">
        <v>1556</v>
      </c>
      <c r="T71" s="41">
        <v>1609</v>
      </c>
      <c r="U71" s="41">
        <v>1627</v>
      </c>
      <c r="V71" s="41" t="s">
        <v>3880</v>
      </c>
      <c r="W71" s="140" t="s">
        <v>4</v>
      </c>
      <c r="X71" s="41">
        <v>8.6</v>
      </c>
      <c r="Y71" s="41">
        <v>9.4</v>
      </c>
      <c r="Z71" s="41">
        <v>8.8000000000000007</v>
      </c>
      <c r="AA71" s="41">
        <v>8.1999999999999993</v>
      </c>
      <c r="AB71" s="41">
        <v>8.5</v>
      </c>
      <c r="AC71" s="41">
        <v>8.6999999999999993</v>
      </c>
      <c r="AD71" s="41">
        <v>9.1</v>
      </c>
      <c r="AE71" s="41">
        <v>9</v>
      </c>
      <c r="AF71" s="41">
        <v>9.3000000000000007</v>
      </c>
      <c r="AG71" s="41">
        <v>9.1999999999999993</v>
      </c>
      <c r="AH71" s="41">
        <v>1397</v>
      </c>
      <c r="AI71" s="41">
        <v>1539</v>
      </c>
      <c r="AJ71" s="41">
        <v>1432</v>
      </c>
      <c r="AK71" s="41">
        <v>1416</v>
      </c>
      <c r="AL71" s="41">
        <v>1396</v>
      </c>
      <c r="AM71" s="41">
        <v>1435</v>
      </c>
      <c r="AN71" s="41">
        <v>1502</v>
      </c>
      <c r="AO71" s="41">
        <v>1485</v>
      </c>
      <c r="AP71" s="41">
        <v>1538</v>
      </c>
      <c r="AQ71" s="41">
        <v>1503</v>
      </c>
      <c r="AR71" s="41" t="s">
        <v>3887</v>
      </c>
      <c r="AS71" s="138" t="s">
        <v>4</v>
      </c>
      <c r="AT71" s="41">
        <v>8.1999999999999993</v>
      </c>
      <c r="AU71" s="41">
        <v>9</v>
      </c>
      <c r="AV71" s="41">
        <v>8.6999999999999993</v>
      </c>
      <c r="AW71" s="41">
        <v>8.1999999999999993</v>
      </c>
      <c r="AX71" s="41">
        <v>8.3000000000000007</v>
      </c>
      <c r="AY71" s="41">
        <v>8.3000000000000007</v>
      </c>
      <c r="AZ71" s="41">
        <v>8.9</v>
      </c>
      <c r="BA71" s="41">
        <v>8.8000000000000007</v>
      </c>
      <c r="BB71" s="41">
        <v>9.1</v>
      </c>
      <c r="BC71" s="41">
        <v>8.8000000000000007</v>
      </c>
      <c r="BD71" s="41">
        <v>1280</v>
      </c>
      <c r="BE71" s="41">
        <v>1422</v>
      </c>
      <c r="BF71" s="41">
        <v>1360</v>
      </c>
      <c r="BG71" s="41">
        <v>1416</v>
      </c>
      <c r="BH71" s="41">
        <v>1316</v>
      </c>
      <c r="BI71" s="41">
        <v>1279</v>
      </c>
      <c r="BJ71" s="41">
        <v>1422</v>
      </c>
      <c r="BK71" s="41">
        <v>1405</v>
      </c>
      <c r="BL71" s="41">
        <v>1458</v>
      </c>
      <c r="BM71" s="41">
        <v>1386</v>
      </c>
      <c r="BN71" s="41" t="s">
        <v>3888</v>
      </c>
      <c r="BO71" s="181" t="s">
        <v>4</v>
      </c>
      <c r="BP71" s="168"/>
      <c r="BQ71" s="168"/>
      <c r="BR71" s="168"/>
      <c r="BS71" s="168"/>
      <c r="BT71" s="168"/>
      <c r="BU71" s="168"/>
      <c r="BV71" s="168"/>
      <c r="BW71" s="168"/>
    </row>
    <row r="72" spans="1:75" ht="27" customHeight="1">
      <c r="A72" s="183" t="s">
        <v>3340</v>
      </c>
      <c r="B72" s="41">
        <v>9.3000000000000007</v>
      </c>
      <c r="C72" s="41">
        <v>10.1</v>
      </c>
      <c r="D72" s="41">
        <v>9.5</v>
      </c>
      <c r="E72" s="41">
        <v>8.3000000000000007</v>
      </c>
      <c r="F72" s="41">
        <v>8.9</v>
      </c>
      <c r="G72" s="41">
        <v>8.9</v>
      </c>
      <c r="H72" s="41">
        <v>9.5</v>
      </c>
      <c r="I72" s="41">
        <v>9.4</v>
      </c>
      <c r="J72" s="41">
        <v>9.6999999999999993</v>
      </c>
      <c r="K72" s="41">
        <v>9.9</v>
      </c>
      <c r="L72" s="41">
        <v>1521</v>
      </c>
      <c r="M72" s="41">
        <v>1663</v>
      </c>
      <c r="N72" s="41">
        <v>1556</v>
      </c>
      <c r="O72" s="41">
        <v>1434</v>
      </c>
      <c r="P72" s="41">
        <v>1467</v>
      </c>
      <c r="Q72" s="41">
        <v>1471</v>
      </c>
      <c r="R72" s="41">
        <v>1573</v>
      </c>
      <c r="S72" s="41">
        <v>1556</v>
      </c>
      <c r="T72" s="41">
        <v>1609</v>
      </c>
      <c r="U72" s="41">
        <v>1627</v>
      </c>
      <c r="V72" s="41" t="s">
        <v>3880</v>
      </c>
      <c r="W72" s="140" t="s">
        <v>4</v>
      </c>
      <c r="X72" s="41">
        <v>8.6</v>
      </c>
      <c r="Y72" s="41">
        <v>9.4</v>
      </c>
      <c r="Z72" s="41">
        <v>8.8000000000000007</v>
      </c>
      <c r="AA72" s="41">
        <v>8.1999999999999993</v>
      </c>
      <c r="AB72" s="41">
        <v>8.5</v>
      </c>
      <c r="AC72" s="41">
        <v>8.6999999999999993</v>
      </c>
      <c r="AD72" s="41">
        <v>9.1</v>
      </c>
      <c r="AE72" s="41">
        <v>9</v>
      </c>
      <c r="AF72" s="41">
        <v>9.3000000000000007</v>
      </c>
      <c r="AG72" s="41">
        <v>9.1999999999999993</v>
      </c>
      <c r="AH72" s="41">
        <v>1397</v>
      </c>
      <c r="AI72" s="41">
        <v>1539</v>
      </c>
      <c r="AJ72" s="41">
        <v>1432</v>
      </c>
      <c r="AK72" s="41">
        <v>1416</v>
      </c>
      <c r="AL72" s="41">
        <v>1396</v>
      </c>
      <c r="AM72" s="41">
        <v>1435</v>
      </c>
      <c r="AN72" s="41">
        <v>1502</v>
      </c>
      <c r="AO72" s="41">
        <v>1485</v>
      </c>
      <c r="AP72" s="41">
        <v>1538</v>
      </c>
      <c r="AQ72" s="41">
        <v>1503</v>
      </c>
      <c r="AR72" s="41" t="s">
        <v>3887</v>
      </c>
      <c r="AS72" s="138" t="s">
        <v>4</v>
      </c>
      <c r="AT72" s="41">
        <v>8.1999999999999993</v>
      </c>
      <c r="AU72" s="41">
        <v>9</v>
      </c>
      <c r="AV72" s="41">
        <v>8.6999999999999993</v>
      </c>
      <c r="AW72" s="41">
        <v>8.1999999999999993</v>
      </c>
      <c r="AX72" s="41">
        <v>8.3000000000000007</v>
      </c>
      <c r="AY72" s="41">
        <v>8.3000000000000007</v>
      </c>
      <c r="AZ72" s="41">
        <v>8.9</v>
      </c>
      <c r="BA72" s="41">
        <v>8.8000000000000007</v>
      </c>
      <c r="BB72" s="41">
        <v>9.1</v>
      </c>
      <c r="BC72" s="41">
        <v>8.8000000000000007</v>
      </c>
      <c r="BD72" s="41">
        <v>1280</v>
      </c>
      <c r="BE72" s="41">
        <v>1422</v>
      </c>
      <c r="BF72" s="41">
        <v>1360</v>
      </c>
      <c r="BG72" s="41">
        <v>1416</v>
      </c>
      <c r="BH72" s="41">
        <v>1316</v>
      </c>
      <c r="BI72" s="41">
        <v>1279</v>
      </c>
      <c r="BJ72" s="41">
        <v>1422</v>
      </c>
      <c r="BK72" s="41">
        <v>1405</v>
      </c>
      <c r="BL72" s="41">
        <v>1458</v>
      </c>
      <c r="BM72" s="41">
        <v>1386</v>
      </c>
      <c r="BN72" s="41" t="s">
        <v>3888</v>
      </c>
      <c r="BO72" s="181" t="s">
        <v>4</v>
      </c>
      <c r="BP72" s="168"/>
      <c r="BQ72" s="168"/>
      <c r="BR72" s="168"/>
      <c r="BS72" s="168"/>
      <c r="BT72" s="168"/>
      <c r="BU72" s="168"/>
      <c r="BV72" s="168"/>
      <c r="BW72" s="168"/>
    </row>
    <row r="73" spans="1:75" ht="27" customHeight="1">
      <c r="A73" s="183" t="s">
        <v>3341</v>
      </c>
      <c r="B73" s="41">
        <v>9.3000000000000007</v>
      </c>
      <c r="C73" s="41">
        <v>10.1</v>
      </c>
      <c r="D73" s="41">
        <v>9.5</v>
      </c>
      <c r="E73" s="41">
        <v>8.3000000000000007</v>
      </c>
      <c r="F73" s="41">
        <v>8.9</v>
      </c>
      <c r="G73" s="41">
        <v>8.9</v>
      </c>
      <c r="H73" s="41">
        <v>9.5</v>
      </c>
      <c r="I73" s="41">
        <v>9.4</v>
      </c>
      <c r="J73" s="41">
        <v>9.6999999999999993</v>
      </c>
      <c r="K73" s="41">
        <v>9.9</v>
      </c>
      <c r="L73" s="41">
        <v>1521</v>
      </c>
      <c r="M73" s="41">
        <v>1663</v>
      </c>
      <c r="N73" s="41">
        <v>1556</v>
      </c>
      <c r="O73" s="41">
        <v>1434</v>
      </c>
      <c r="P73" s="41">
        <v>1467</v>
      </c>
      <c r="Q73" s="41">
        <v>1471</v>
      </c>
      <c r="R73" s="41">
        <v>1573</v>
      </c>
      <c r="S73" s="41">
        <v>1556</v>
      </c>
      <c r="T73" s="41">
        <v>1609</v>
      </c>
      <c r="U73" s="41">
        <v>1627</v>
      </c>
      <c r="V73" s="41" t="s">
        <v>3880</v>
      </c>
      <c r="W73" s="140" t="s">
        <v>4</v>
      </c>
      <c r="X73" s="41">
        <v>8.6</v>
      </c>
      <c r="Y73" s="41">
        <v>9.4</v>
      </c>
      <c r="Z73" s="41">
        <v>8.8000000000000007</v>
      </c>
      <c r="AA73" s="41">
        <v>8.1999999999999993</v>
      </c>
      <c r="AB73" s="41">
        <v>8.5</v>
      </c>
      <c r="AC73" s="41">
        <v>8.6999999999999993</v>
      </c>
      <c r="AD73" s="41">
        <v>9.1</v>
      </c>
      <c r="AE73" s="41">
        <v>9</v>
      </c>
      <c r="AF73" s="41">
        <v>9.3000000000000007</v>
      </c>
      <c r="AG73" s="41">
        <v>9.1999999999999993</v>
      </c>
      <c r="AH73" s="41">
        <v>1397</v>
      </c>
      <c r="AI73" s="41">
        <v>1539</v>
      </c>
      <c r="AJ73" s="41">
        <v>1432</v>
      </c>
      <c r="AK73" s="41">
        <v>1416</v>
      </c>
      <c r="AL73" s="41">
        <v>1396</v>
      </c>
      <c r="AM73" s="41">
        <v>1435</v>
      </c>
      <c r="AN73" s="41">
        <v>1502</v>
      </c>
      <c r="AO73" s="41">
        <v>1485</v>
      </c>
      <c r="AP73" s="41">
        <v>1538</v>
      </c>
      <c r="AQ73" s="41">
        <v>1503</v>
      </c>
      <c r="AR73" s="41" t="s">
        <v>3887</v>
      </c>
      <c r="AS73" s="138" t="s">
        <v>4</v>
      </c>
      <c r="AT73" s="41">
        <v>8.1999999999999993</v>
      </c>
      <c r="AU73" s="41">
        <v>9</v>
      </c>
      <c r="AV73" s="41">
        <v>8.6999999999999993</v>
      </c>
      <c r="AW73" s="41">
        <v>8.1999999999999993</v>
      </c>
      <c r="AX73" s="41">
        <v>8.3000000000000007</v>
      </c>
      <c r="AY73" s="41">
        <v>8.3000000000000007</v>
      </c>
      <c r="AZ73" s="41">
        <v>8.9</v>
      </c>
      <c r="BA73" s="41">
        <v>8.8000000000000007</v>
      </c>
      <c r="BB73" s="41">
        <v>9.1</v>
      </c>
      <c r="BC73" s="41">
        <v>8.8000000000000007</v>
      </c>
      <c r="BD73" s="41">
        <v>1280</v>
      </c>
      <c r="BE73" s="41">
        <v>1422</v>
      </c>
      <c r="BF73" s="41">
        <v>1360</v>
      </c>
      <c r="BG73" s="41">
        <v>1416</v>
      </c>
      <c r="BH73" s="41">
        <v>1316</v>
      </c>
      <c r="BI73" s="41">
        <v>1279</v>
      </c>
      <c r="BJ73" s="41">
        <v>1422</v>
      </c>
      <c r="BK73" s="41">
        <v>1405</v>
      </c>
      <c r="BL73" s="41">
        <v>1458</v>
      </c>
      <c r="BM73" s="41">
        <v>1386</v>
      </c>
      <c r="BN73" s="41" t="s">
        <v>3888</v>
      </c>
      <c r="BO73" s="181" t="s">
        <v>4</v>
      </c>
      <c r="BP73" s="168"/>
      <c r="BQ73" s="168"/>
      <c r="BR73" s="168"/>
      <c r="BS73" s="168"/>
      <c r="BT73" s="168"/>
      <c r="BU73" s="168"/>
      <c r="BV73" s="168"/>
      <c r="BW73" s="168"/>
    </row>
    <row r="74" spans="1:75" ht="27" customHeight="1">
      <c r="A74" s="183" t="s">
        <v>3342</v>
      </c>
      <c r="B74" s="41">
        <v>9.3000000000000007</v>
      </c>
      <c r="C74" s="41">
        <v>10.1</v>
      </c>
      <c r="D74" s="41">
        <v>9.5</v>
      </c>
      <c r="E74" s="41">
        <v>8.3000000000000007</v>
      </c>
      <c r="F74" s="41">
        <v>8.9</v>
      </c>
      <c r="G74" s="41">
        <v>8.9</v>
      </c>
      <c r="H74" s="41">
        <v>9.5</v>
      </c>
      <c r="I74" s="41">
        <v>9.4</v>
      </c>
      <c r="J74" s="41">
        <v>9.6999999999999993</v>
      </c>
      <c r="K74" s="41">
        <v>9.9</v>
      </c>
      <c r="L74" s="41">
        <v>1521</v>
      </c>
      <c r="M74" s="41">
        <v>1663</v>
      </c>
      <c r="N74" s="41">
        <v>1556</v>
      </c>
      <c r="O74" s="41">
        <v>1434</v>
      </c>
      <c r="P74" s="41">
        <v>1467</v>
      </c>
      <c r="Q74" s="41">
        <v>1471</v>
      </c>
      <c r="R74" s="41">
        <v>1573</v>
      </c>
      <c r="S74" s="41">
        <v>1556</v>
      </c>
      <c r="T74" s="41">
        <v>1609</v>
      </c>
      <c r="U74" s="41">
        <v>1627</v>
      </c>
      <c r="V74" s="41" t="s">
        <v>3880</v>
      </c>
      <c r="W74" s="140" t="s">
        <v>4</v>
      </c>
      <c r="X74" s="41">
        <v>8.6</v>
      </c>
      <c r="Y74" s="41">
        <v>9.4</v>
      </c>
      <c r="Z74" s="41">
        <v>8.8000000000000007</v>
      </c>
      <c r="AA74" s="41">
        <v>8.1999999999999993</v>
      </c>
      <c r="AB74" s="41">
        <v>8.5</v>
      </c>
      <c r="AC74" s="41">
        <v>8.6999999999999993</v>
      </c>
      <c r="AD74" s="41">
        <v>9.1</v>
      </c>
      <c r="AE74" s="41">
        <v>9</v>
      </c>
      <c r="AF74" s="41">
        <v>9.3000000000000007</v>
      </c>
      <c r="AG74" s="41">
        <v>9.1999999999999993</v>
      </c>
      <c r="AH74" s="41">
        <v>1397</v>
      </c>
      <c r="AI74" s="41">
        <v>1539</v>
      </c>
      <c r="AJ74" s="41">
        <v>1432</v>
      </c>
      <c r="AK74" s="41">
        <v>1416</v>
      </c>
      <c r="AL74" s="41">
        <v>1396</v>
      </c>
      <c r="AM74" s="41">
        <v>1435</v>
      </c>
      <c r="AN74" s="41">
        <v>1502</v>
      </c>
      <c r="AO74" s="41">
        <v>1485</v>
      </c>
      <c r="AP74" s="41">
        <v>1538</v>
      </c>
      <c r="AQ74" s="41">
        <v>1503</v>
      </c>
      <c r="AR74" s="41" t="s">
        <v>3887</v>
      </c>
      <c r="AS74" s="138" t="s">
        <v>4</v>
      </c>
      <c r="AT74" s="41">
        <v>8.1999999999999993</v>
      </c>
      <c r="AU74" s="41">
        <v>9</v>
      </c>
      <c r="AV74" s="41">
        <v>8.6999999999999993</v>
      </c>
      <c r="AW74" s="41">
        <v>8.1999999999999993</v>
      </c>
      <c r="AX74" s="41">
        <v>8.3000000000000007</v>
      </c>
      <c r="AY74" s="41">
        <v>8.3000000000000007</v>
      </c>
      <c r="AZ74" s="41">
        <v>8.9</v>
      </c>
      <c r="BA74" s="41">
        <v>8.8000000000000007</v>
      </c>
      <c r="BB74" s="41">
        <v>9.1</v>
      </c>
      <c r="BC74" s="41">
        <v>8.8000000000000007</v>
      </c>
      <c r="BD74" s="41">
        <v>1280</v>
      </c>
      <c r="BE74" s="41">
        <v>1422</v>
      </c>
      <c r="BF74" s="41">
        <v>1360</v>
      </c>
      <c r="BG74" s="41">
        <v>1416</v>
      </c>
      <c r="BH74" s="41">
        <v>1316</v>
      </c>
      <c r="BI74" s="41">
        <v>1279</v>
      </c>
      <c r="BJ74" s="41">
        <v>1422</v>
      </c>
      <c r="BK74" s="41">
        <v>1405</v>
      </c>
      <c r="BL74" s="41">
        <v>1458</v>
      </c>
      <c r="BM74" s="41">
        <v>1386</v>
      </c>
      <c r="BN74" s="41" t="s">
        <v>3888</v>
      </c>
      <c r="BO74" s="181" t="s">
        <v>4</v>
      </c>
      <c r="BP74" s="168"/>
      <c r="BQ74" s="168"/>
      <c r="BR74" s="168"/>
      <c r="BS74" s="168"/>
      <c r="BT74" s="168"/>
      <c r="BU74" s="168"/>
      <c r="BV74" s="168"/>
      <c r="BW74" s="168"/>
    </row>
    <row r="75" spans="1:75" ht="27" customHeight="1">
      <c r="A75" s="183" t="s">
        <v>3343</v>
      </c>
      <c r="B75" s="41">
        <v>9.3000000000000007</v>
      </c>
      <c r="C75" s="41">
        <v>10.1</v>
      </c>
      <c r="D75" s="41">
        <v>9.5</v>
      </c>
      <c r="E75" s="41">
        <v>8.3000000000000007</v>
      </c>
      <c r="F75" s="41">
        <v>8.9</v>
      </c>
      <c r="G75" s="41">
        <v>8.9</v>
      </c>
      <c r="H75" s="41">
        <v>9.5</v>
      </c>
      <c r="I75" s="41">
        <v>9.4</v>
      </c>
      <c r="J75" s="41">
        <v>9.6999999999999993</v>
      </c>
      <c r="K75" s="41">
        <v>9.9</v>
      </c>
      <c r="L75" s="41">
        <v>1521</v>
      </c>
      <c r="M75" s="41">
        <v>1663</v>
      </c>
      <c r="N75" s="41">
        <v>1556</v>
      </c>
      <c r="O75" s="41">
        <v>1434</v>
      </c>
      <c r="P75" s="41">
        <v>1467</v>
      </c>
      <c r="Q75" s="41">
        <v>1471</v>
      </c>
      <c r="R75" s="41">
        <v>1573</v>
      </c>
      <c r="S75" s="41">
        <v>1556</v>
      </c>
      <c r="T75" s="41">
        <v>1609</v>
      </c>
      <c r="U75" s="41">
        <v>1627</v>
      </c>
      <c r="V75" s="41" t="s">
        <v>3880</v>
      </c>
      <c r="W75" s="140" t="s">
        <v>4</v>
      </c>
      <c r="X75" s="41">
        <v>8.6</v>
      </c>
      <c r="Y75" s="41">
        <v>9.4</v>
      </c>
      <c r="Z75" s="41">
        <v>8.8000000000000007</v>
      </c>
      <c r="AA75" s="41">
        <v>8.1999999999999993</v>
      </c>
      <c r="AB75" s="41">
        <v>8.5</v>
      </c>
      <c r="AC75" s="41">
        <v>8.6999999999999993</v>
      </c>
      <c r="AD75" s="41">
        <v>9.1</v>
      </c>
      <c r="AE75" s="41">
        <v>9</v>
      </c>
      <c r="AF75" s="41">
        <v>9.3000000000000007</v>
      </c>
      <c r="AG75" s="41">
        <v>9.1999999999999993</v>
      </c>
      <c r="AH75" s="41">
        <v>1397</v>
      </c>
      <c r="AI75" s="41">
        <v>1539</v>
      </c>
      <c r="AJ75" s="41">
        <v>1432</v>
      </c>
      <c r="AK75" s="41">
        <v>1416</v>
      </c>
      <c r="AL75" s="41">
        <v>1396</v>
      </c>
      <c r="AM75" s="41">
        <v>1435</v>
      </c>
      <c r="AN75" s="41">
        <v>1502</v>
      </c>
      <c r="AO75" s="41">
        <v>1485</v>
      </c>
      <c r="AP75" s="41">
        <v>1538</v>
      </c>
      <c r="AQ75" s="41">
        <v>1503</v>
      </c>
      <c r="AR75" s="41" t="s">
        <v>3887</v>
      </c>
      <c r="AS75" s="138" t="s">
        <v>4</v>
      </c>
      <c r="AT75" s="41">
        <v>8.1999999999999993</v>
      </c>
      <c r="AU75" s="41">
        <v>9</v>
      </c>
      <c r="AV75" s="41">
        <v>8.6999999999999993</v>
      </c>
      <c r="AW75" s="41">
        <v>8.1999999999999993</v>
      </c>
      <c r="AX75" s="41">
        <v>8.3000000000000007</v>
      </c>
      <c r="AY75" s="41">
        <v>8.3000000000000007</v>
      </c>
      <c r="AZ75" s="41">
        <v>8.9</v>
      </c>
      <c r="BA75" s="41">
        <v>8.8000000000000007</v>
      </c>
      <c r="BB75" s="41">
        <v>9.1</v>
      </c>
      <c r="BC75" s="41">
        <v>8.8000000000000007</v>
      </c>
      <c r="BD75" s="41">
        <v>1280</v>
      </c>
      <c r="BE75" s="41">
        <v>1422</v>
      </c>
      <c r="BF75" s="41">
        <v>1360</v>
      </c>
      <c r="BG75" s="41">
        <v>1416</v>
      </c>
      <c r="BH75" s="41">
        <v>1316</v>
      </c>
      <c r="BI75" s="41">
        <v>1279</v>
      </c>
      <c r="BJ75" s="41">
        <v>1422</v>
      </c>
      <c r="BK75" s="41">
        <v>1405</v>
      </c>
      <c r="BL75" s="41">
        <v>1458</v>
      </c>
      <c r="BM75" s="41">
        <v>1386</v>
      </c>
      <c r="BN75" s="41" t="s">
        <v>3888</v>
      </c>
      <c r="BO75" s="181" t="s">
        <v>4</v>
      </c>
      <c r="BP75" s="168"/>
      <c r="BQ75" s="168"/>
      <c r="BR75" s="168"/>
      <c r="BS75" s="168"/>
      <c r="BT75" s="168"/>
      <c r="BU75" s="168"/>
      <c r="BV75" s="168"/>
      <c r="BW75" s="168"/>
    </row>
    <row r="76" spans="1:75" ht="27" customHeight="1">
      <c r="A76" s="183" t="s">
        <v>3345</v>
      </c>
      <c r="B76" s="41">
        <v>9.3000000000000007</v>
      </c>
      <c r="C76" s="41">
        <v>10.1</v>
      </c>
      <c r="D76" s="41">
        <v>9.5</v>
      </c>
      <c r="E76" s="41">
        <v>8.3000000000000007</v>
      </c>
      <c r="F76" s="41">
        <v>8.9</v>
      </c>
      <c r="G76" s="41">
        <v>8.9</v>
      </c>
      <c r="H76" s="41">
        <v>9.5</v>
      </c>
      <c r="I76" s="41">
        <v>9.4</v>
      </c>
      <c r="J76" s="41">
        <v>9.6999999999999993</v>
      </c>
      <c r="K76" s="41">
        <v>9.9</v>
      </c>
      <c r="L76" s="41">
        <v>1521</v>
      </c>
      <c r="M76" s="41">
        <v>1663</v>
      </c>
      <c r="N76" s="41">
        <v>1556</v>
      </c>
      <c r="O76" s="41">
        <v>1434</v>
      </c>
      <c r="P76" s="41">
        <v>1467</v>
      </c>
      <c r="Q76" s="41">
        <v>1471</v>
      </c>
      <c r="R76" s="41">
        <v>1573</v>
      </c>
      <c r="S76" s="41">
        <v>1556</v>
      </c>
      <c r="T76" s="41">
        <v>1609</v>
      </c>
      <c r="U76" s="41">
        <v>1627</v>
      </c>
      <c r="V76" s="41" t="s">
        <v>3880</v>
      </c>
      <c r="W76" s="140" t="s">
        <v>4</v>
      </c>
      <c r="X76" s="41">
        <v>8.6</v>
      </c>
      <c r="Y76" s="41">
        <v>9.4</v>
      </c>
      <c r="Z76" s="41">
        <v>8.8000000000000007</v>
      </c>
      <c r="AA76" s="41">
        <v>8.1999999999999993</v>
      </c>
      <c r="AB76" s="41">
        <v>8.5</v>
      </c>
      <c r="AC76" s="41">
        <v>8.6999999999999993</v>
      </c>
      <c r="AD76" s="41">
        <v>9.1</v>
      </c>
      <c r="AE76" s="41">
        <v>9</v>
      </c>
      <c r="AF76" s="41">
        <v>9.3000000000000007</v>
      </c>
      <c r="AG76" s="41">
        <v>9.1999999999999993</v>
      </c>
      <c r="AH76" s="41">
        <v>1397</v>
      </c>
      <c r="AI76" s="41">
        <v>1539</v>
      </c>
      <c r="AJ76" s="41">
        <v>1432</v>
      </c>
      <c r="AK76" s="41">
        <v>1416</v>
      </c>
      <c r="AL76" s="41">
        <v>1396</v>
      </c>
      <c r="AM76" s="41">
        <v>1435</v>
      </c>
      <c r="AN76" s="41">
        <v>1502</v>
      </c>
      <c r="AO76" s="41">
        <v>1485</v>
      </c>
      <c r="AP76" s="41">
        <v>1538</v>
      </c>
      <c r="AQ76" s="41">
        <v>1503</v>
      </c>
      <c r="AR76" s="41" t="s">
        <v>3887</v>
      </c>
      <c r="AS76" s="138" t="s">
        <v>4</v>
      </c>
      <c r="AT76" s="41">
        <v>8.1999999999999993</v>
      </c>
      <c r="AU76" s="41">
        <v>9</v>
      </c>
      <c r="AV76" s="41">
        <v>8.6999999999999993</v>
      </c>
      <c r="AW76" s="41">
        <v>8.1999999999999993</v>
      </c>
      <c r="AX76" s="41">
        <v>8.3000000000000007</v>
      </c>
      <c r="AY76" s="41">
        <v>8.3000000000000007</v>
      </c>
      <c r="AZ76" s="41">
        <v>8.9</v>
      </c>
      <c r="BA76" s="41">
        <v>8.8000000000000007</v>
      </c>
      <c r="BB76" s="41">
        <v>9.1</v>
      </c>
      <c r="BC76" s="41">
        <v>8.8000000000000007</v>
      </c>
      <c r="BD76" s="41">
        <v>1280</v>
      </c>
      <c r="BE76" s="41">
        <v>1422</v>
      </c>
      <c r="BF76" s="41">
        <v>1360</v>
      </c>
      <c r="BG76" s="41">
        <v>1416</v>
      </c>
      <c r="BH76" s="41">
        <v>1316</v>
      </c>
      <c r="BI76" s="41">
        <v>1279</v>
      </c>
      <c r="BJ76" s="41">
        <v>1422</v>
      </c>
      <c r="BK76" s="41">
        <v>1405</v>
      </c>
      <c r="BL76" s="41">
        <v>1458</v>
      </c>
      <c r="BM76" s="41">
        <v>1386</v>
      </c>
      <c r="BN76" s="41" t="s">
        <v>3888</v>
      </c>
      <c r="BO76" s="181" t="s">
        <v>4</v>
      </c>
      <c r="BP76" s="168"/>
      <c r="BQ76" s="168"/>
      <c r="BR76" s="168"/>
      <c r="BS76" s="168"/>
      <c r="BT76" s="168"/>
      <c r="BU76" s="168"/>
      <c r="BV76" s="168"/>
      <c r="BW76" s="168"/>
    </row>
    <row r="77" spans="1:75" ht="27" customHeight="1">
      <c r="A77" s="183" t="s">
        <v>3346</v>
      </c>
      <c r="B77" s="41">
        <v>9.4</v>
      </c>
      <c r="C77" s="41">
        <v>10.199999999999999</v>
      </c>
      <c r="D77" s="41">
        <v>9.6</v>
      </c>
      <c r="E77" s="41">
        <v>8.5</v>
      </c>
      <c r="F77" s="41">
        <v>9.1</v>
      </c>
      <c r="G77" s="41">
        <v>9.1</v>
      </c>
      <c r="H77" s="41">
        <v>9.6999999999999993</v>
      </c>
      <c r="I77" s="41">
        <v>9.6</v>
      </c>
      <c r="J77" s="41">
        <v>9.9</v>
      </c>
      <c r="K77" s="41">
        <v>10</v>
      </c>
      <c r="L77" s="41">
        <v>1560</v>
      </c>
      <c r="M77" s="41">
        <v>1702</v>
      </c>
      <c r="N77" s="41">
        <v>1595</v>
      </c>
      <c r="O77" s="41">
        <v>1473</v>
      </c>
      <c r="P77" s="41">
        <v>1506</v>
      </c>
      <c r="Q77" s="41">
        <v>1509</v>
      </c>
      <c r="R77" s="41">
        <v>1612</v>
      </c>
      <c r="S77" s="41">
        <v>1595</v>
      </c>
      <c r="T77" s="41">
        <v>1648</v>
      </c>
      <c r="U77" s="41">
        <v>1666</v>
      </c>
      <c r="V77" s="41" t="s">
        <v>3894</v>
      </c>
      <c r="W77" s="140" t="s">
        <v>4</v>
      </c>
      <c r="X77" s="41">
        <v>8.6999999999999993</v>
      </c>
      <c r="Y77" s="41">
        <v>9.5</v>
      </c>
      <c r="Z77" s="41">
        <v>8.9</v>
      </c>
      <c r="AA77" s="41">
        <v>8.4</v>
      </c>
      <c r="AB77" s="41">
        <v>8.6999999999999993</v>
      </c>
      <c r="AC77" s="41">
        <v>8.9</v>
      </c>
      <c r="AD77" s="41">
        <v>9.3000000000000007</v>
      </c>
      <c r="AE77" s="41">
        <v>9.1999999999999993</v>
      </c>
      <c r="AF77" s="41">
        <v>9.5</v>
      </c>
      <c r="AG77" s="41">
        <v>9.3000000000000007</v>
      </c>
      <c r="AH77" s="41">
        <v>1436</v>
      </c>
      <c r="AI77" s="41">
        <v>1578</v>
      </c>
      <c r="AJ77" s="41">
        <v>1471</v>
      </c>
      <c r="AK77" s="41">
        <v>1455</v>
      </c>
      <c r="AL77" s="41">
        <v>1435</v>
      </c>
      <c r="AM77" s="41">
        <v>1473</v>
      </c>
      <c r="AN77" s="41">
        <v>1541</v>
      </c>
      <c r="AO77" s="41">
        <v>1524</v>
      </c>
      <c r="AP77" s="41">
        <v>1577</v>
      </c>
      <c r="AQ77" s="41">
        <v>1542</v>
      </c>
      <c r="AR77" s="41" t="s">
        <v>3895</v>
      </c>
      <c r="AS77" s="138" t="s">
        <v>4</v>
      </c>
      <c r="AT77" s="41">
        <v>8.4</v>
      </c>
      <c r="AU77" s="41">
        <v>9.1999999999999993</v>
      </c>
      <c r="AV77" s="41">
        <v>8.9</v>
      </c>
      <c r="AW77" s="41">
        <v>8.4</v>
      </c>
      <c r="AX77" s="41">
        <v>8.5</v>
      </c>
      <c r="AY77" s="41">
        <v>8.5</v>
      </c>
      <c r="AZ77" s="41">
        <v>9.1</v>
      </c>
      <c r="BA77" s="41">
        <v>9</v>
      </c>
      <c r="BB77" s="41">
        <v>9.3000000000000007</v>
      </c>
      <c r="BC77" s="41">
        <v>9</v>
      </c>
      <c r="BD77" s="41">
        <v>1318</v>
      </c>
      <c r="BE77" s="41">
        <v>1460</v>
      </c>
      <c r="BF77" s="41">
        <v>1399</v>
      </c>
      <c r="BG77" s="41">
        <v>1455</v>
      </c>
      <c r="BH77" s="41">
        <v>1355</v>
      </c>
      <c r="BI77" s="41">
        <v>1317</v>
      </c>
      <c r="BJ77" s="41">
        <v>1461</v>
      </c>
      <c r="BK77" s="41">
        <v>1444</v>
      </c>
      <c r="BL77" s="41">
        <v>1497</v>
      </c>
      <c r="BM77" s="41">
        <v>1424</v>
      </c>
      <c r="BN77" s="41" t="s">
        <v>3896</v>
      </c>
      <c r="BO77" s="181" t="s">
        <v>4</v>
      </c>
      <c r="BP77" s="168"/>
      <c r="BQ77" s="168"/>
      <c r="BR77" s="168"/>
      <c r="BS77" s="168"/>
      <c r="BT77" s="168"/>
      <c r="BU77" s="168"/>
      <c r="BV77" s="168"/>
      <c r="BW77" s="168"/>
    </row>
    <row r="78" spans="1:75" ht="27" customHeight="1">
      <c r="A78" s="183" t="s">
        <v>3854</v>
      </c>
      <c r="B78" s="41">
        <v>9.4</v>
      </c>
      <c r="C78" s="41">
        <v>10.199999999999999</v>
      </c>
      <c r="D78" s="41">
        <v>9.6</v>
      </c>
      <c r="E78" s="41">
        <v>8.5</v>
      </c>
      <c r="F78" s="41">
        <v>9.1</v>
      </c>
      <c r="G78" s="41">
        <v>9.1</v>
      </c>
      <c r="H78" s="41">
        <v>9.6999999999999993</v>
      </c>
      <c r="I78" s="41">
        <v>9.6</v>
      </c>
      <c r="J78" s="41">
        <v>9.9</v>
      </c>
      <c r="K78" s="41">
        <v>10</v>
      </c>
      <c r="L78" s="41">
        <v>1560</v>
      </c>
      <c r="M78" s="41">
        <v>1702</v>
      </c>
      <c r="N78" s="41">
        <v>1595</v>
      </c>
      <c r="O78" s="41">
        <v>1473</v>
      </c>
      <c r="P78" s="41">
        <v>1506</v>
      </c>
      <c r="Q78" s="41">
        <v>1509</v>
      </c>
      <c r="R78" s="41">
        <v>1612</v>
      </c>
      <c r="S78" s="41">
        <v>1595</v>
      </c>
      <c r="T78" s="41">
        <v>1648</v>
      </c>
      <c r="U78" s="41">
        <v>1666</v>
      </c>
      <c r="V78" s="41" t="s">
        <v>3894</v>
      </c>
      <c r="W78" s="140" t="s">
        <v>4</v>
      </c>
      <c r="X78" s="41">
        <v>8.6999999999999993</v>
      </c>
      <c r="Y78" s="41">
        <v>9.5</v>
      </c>
      <c r="Z78" s="41">
        <v>8.9</v>
      </c>
      <c r="AA78" s="41">
        <v>8.4</v>
      </c>
      <c r="AB78" s="41">
        <v>8.6999999999999993</v>
      </c>
      <c r="AC78" s="41">
        <v>8.9</v>
      </c>
      <c r="AD78" s="41">
        <v>9.3000000000000007</v>
      </c>
      <c r="AE78" s="41">
        <v>9.1999999999999993</v>
      </c>
      <c r="AF78" s="41">
        <v>9.5</v>
      </c>
      <c r="AG78" s="41">
        <v>9.3000000000000007</v>
      </c>
      <c r="AH78" s="41">
        <v>1436</v>
      </c>
      <c r="AI78" s="41">
        <v>1578</v>
      </c>
      <c r="AJ78" s="41">
        <v>1471</v>
      </c>
      <c r="AK78" s="41">
        <v>1455</v>
      </c>
      <c r="AL78" s="41">
        <v>1435</v>
      </c>
      <c r="AM78" s="41">
        <v>1473</v>
      </c>
      <c r="AN78" s="41">
        <v>1541</v>
      </c>
      <c r="AO78" s="41">
        <v>1524</v>
      </c>
      <c r="AP78" s="41">
        <v>1577</v>
      </c>
      <c r="AQ78" s="41">
        <v>1542</v>
      </c>
      <c r="AR78" s="41" t="s">
        <v>3895</v>
      </c>
      <c r="AS78" s="138" t="s">
        <v>4</v>
      </c>
      <c r="AT78" s="41">
        <v>8.4</v>
      </c>
      <c r="AU78" s="41">
        <v>9.1999999999999993</v>
      </c>
      <c r="AV78" s="41">
        <v>8.9</v>
      </c>
      <c r="AW78" s="41">
        <v>8.4</v>
      </c>
      <c r="AX78" s="41">
        <v>8.5</v>
      </c>
      <c r="AY78" s="41">
        <v>8.5</v>
      </c>
      <c r="AZ78" s="41">
        <v>9.1</v>
      </c>
      <c r="BA78" s="41">
        <v>9</v>
      </c>
      <c r="BB78" s="41">
        <v>9.3000000000000007</v>
      </c>
      <c r="BC78" s="41">
        <v>9</v>
      </c>
      <c r="BD78" s="41">
        <v>1318</v>
      </c>
      <c r="BE78" s="41">
        <v>1460</v>
      </c>
      <c r="BF78" s="41">
        <v>1399</v>
      </c>
      <c r="BG78" s="41">
        <v>1455</v>
      </c>
      <c r="BH78" s="41">
        <v>1355</v>
      </c>
      <c r="BI78" s="41">
        <v>1317</v>
      </c>
      <c r="BJ78" s="41">
        <v>1461</v>
      </c>
      <c r="BK78" s="41">
        <v>1444</v>
      </c>
      <c r="BL78" s="41">
        <v>1497</v>
      </c>
      <c r="BM78" s="41">
        <v>1424</v>
      </c>
      <c r="BN78" s="41" t="s">
        <v>3896</v>
      </c>
      <c r="BO78" s="181" t="s">
        <v>4</v>
      </c>
      <c r="BP78" s="168"/>
      <c r="BQ78" s="168"/>
      <c r="BR78" s="168"/>
      <c r="BS78" s="168"/>
      <c r="BT78" s="168"/>
      <c r="BU78" s="168"/>
      <c r="BV78" s="168"/>
      <c r="BW78" s="168"/>
    </row>
    <row r="79" spans="1:75" ht="27" customHeight="1">
      <c r="A79" s="183" t="s">
        <v>3347</v>
      </c>
      <c r="B79" s="41">
        <v>9.4</v>
      </c>
      <c r="C79" s="41">
        <v>10.199999999999999</v>
      </c>
      <c r="D79" s="41">
        <v>9.6</v>
      </c>
      <c r="E79" s="41">
        <v>8.5</v>
      </c>
      <c r="F79" s="41">
        <v>9.1</v>
      </c>
      <c r="G79" s="41">
        <v>9.1</v>
      </c>
      <c r="H79" s="41">
        <v>9.6999999999999993</v>
      </c>
      <c r="I79" s="41">
        <v>9.6</v>
      </c>
      <c r="J79" s="41">
        <v>9.9</v>
      </c>
      <c r="K79" s="41">
        <v>10</v>
      </c>
      <c r="L79" s="41">
        <v>1560</v>
      </c>
      <c r="M79" s="41">
        <v>1702</v>
      </c>
      <c r="N79" s="41">
        <v>1595</v>
      </c>
      <c r="O79" s="41">
        <v>1473</v>
      </c>
      <c r="P79" s="41">
        <v>1506</v>
      </c>
      <c r="Q79" s="41">
        <v>1509</v>
      </c>
      <c r="R79" s="41">
        <v>1612</v>
      </c>
      <c r="S79" s="41">
        <v>1595</v>
      </c>
      <c r="T79" s="41">
        <v>1648</v>
      </c>
      <c r="U79" s="41">
        <v>1666</v>
      </c>
      <c r="V79" s="41" t="s">
        <v>3894</v>
      </c>
      <c r="W79" s="140" t="s">
        <v>4</v>
      </c>
      <c r="X79" s="41">
        <v>8.6999999999999993</v>
      </c>
      <c r="Y79" s="41">
        <v>9.5</v>
      </c>
      <c r="Z79" s="41">
        <v>8.9</v>
      </c>
      <c r="AA79" s="41">
        <v>8.4</v>
      </c>
      <c r="AB79" s="41">
        <v>8.6999999999999993</v>
      </c>
      <c r="AC79" s="41">
        <v>8.9</v>
      </c>
      <c r="AD79" s="41">
        <v>9.3000000000000007</v>
      </c>
      <c r="AE79" s="41">
        <v>9.1999999999999993</v>
      </c>
      <c r="AF79" s="41">
        <v>9.5</v>
      </c>
      <c r="AG79" s="41">
        <v>9.3000000000000007</v>
      </c>
      <c r="AH79" s="41">
        <v>1436</v>
      </c>
      <c r="AI79" s="41">
        <v>1578</v>
      </c>
      <c r="AJ79" s="41">
        <v>1471</v>
      </c>
      <c r="AK79" s="41">
        <v>1455</v>
      </c>
      <c r="AL79" s="41">
        <v>1435</v>
      </c>
      <c r="AM79" s="41">
        <v>1473</v>
      </c>
      <c r="AN79" s="41">
        <v>1541</v>
      </c>
      <c r="AO79" s="41">
        <v>1524</v>
      </c>
      <c r="AP79" s="41">
        <v>1577</v>
      </c>
      <c r="AQ79" s="41">
        <v>1542</v>
      </c>
      <c r="AR79" s="41" t="s">
        <v>3895</v>
      </c>
      <c r="AS79" s="138" t="s">
        <v>4</v>
      </c>
      <c r="AT79" s="41">
        <v>8.4</v>
      </c>
      <c r="AU79" s="41">
        <v>9.1999999999999993</v>
      </c>
      <c r="AV79" s="41">
        <v>8.9</v>
      </c>
      <c r="AW79" s="41">
        <v>8.4</v>
      </c>
      <c r="AX79" s="41">
        <v>8.5</v>
      </c>
      <c r="AY79" s="41">
        <v>8.5</v>
      </c>
      <c r="AZ79" s="41">
        <v>9.1</v>
      </c>
      <c r="BA79" s="41">
        <v>9</v>
      </c>
      <c r="BB79" s="41">
        <v>9.3000000000000007</v>
      </c>
      <c r="BC79" s="41">
        <v>9</v>
      </c>
      <c r="BD79" s="41">
        <v>1318</v>
      </c>
      <c r="BE79" s="41">
        <v>1460</v>
      </c>
      <c r="BF79" s="41">
        <v>1399</v>
      </c>
      <c r="BG79" s="41">
        <v>1455</v>
      </c>
      <c r="BH79" s="41">
        <v>1355</v>
      </c>
      <c r="BI79" s="41">
        <v>1317</v>
      </c>
      <c r="BJ79" s="41">
        <v>1461</v>
      </c>
      <c r="BK79" s="41">
        <v>1444</v>
      </c>
      <c r="BL79" s="41">
        <v>1497</v>
      </c>
      <c r="BM79" s="41">
        <v>1424</v>
      </c>
      <c r="BN79" s="41" t="s">
        <v>3896</v>
      </c>
      <c r="BO79" s="181" t="s">
        <v>4</v>
      </c>
      <c r="BP79" s="168"/>
      <c r="BQ79" s="168"/>
      <c r="BR79" s="168"/>
      <c r="BS79" s="168"/>
      <c r="BT79" s="168"/>
      <c r="BU79" s="168"/>
      <c r="BV79" s="168"/>
      <c r="BW79" s="168"/>
    </row>
    <row r="80" spans="1:75" ht="27" customHeight="1">
      <c r="A80" s="183" t="s">
        <v>3348</v>
      </c>
      <c r="B80" s="41">
        <v>9.4</v>
      </c>
      <c r="C80" s="41">
        <v>10.199999999999999</v>
      </c>
      <c r="D80" s="41">
        <v>9.6</v>
      </c>
      <c r="E80" s="41">
        <v>8.5</v>
      </c>
      <c r="F80" s="41">
        <v>9.1</v>
      </c>
      <c r="G80" s="41">
        <v>9.1</v>
      </c>
      <c r="H80" s="41">
        <v>9.6999999999999993</v>
      </c>
      <c r="I80" s="41">
        <v>9.6</v>
      </c>
      <c r="J80" s="41">
        <v>9.9</v>
      </c>
      <c r="K80" s="41">
        <v>10</v>
      </c>
      <c r="L80" s="41">
        <v>1560</v>
      </c>
      <c r="M80" s="41">
        <v>1702</v>
      </c>
      <c r="N80" s="41">
        <v>1595</v>
      </c>
      <c r="O80" s="41">
        <v>1473</v>
      </c>
      <c r="P80" s="41">
        <v>1506</v>
      </c>
      <c r="Q80" s="41">
        <v>1509</v>
      </c>
      <c r="R80" s="41">
        <v>1612</v>
      </c>
      <c r="S80" s="41">
        <v>1595</v>
      </c>
      <c r="T80" s="41">
        <v>1648</v>
      </c>
      <c r="U80" s="41">
        <v>1666</v>
      </c>
      <c r="V80" s="41" t="s">
        <v>3894</v>
      </c>
      <c r="W80" s="140" t="s">
        <v>4</v>
      </c>
      <c r="X80" s="41">
        <v>8.6999999999999993</v>
      </c>
      <c r="Y80" s="41">
        <v>9.5</v>
      </c>
      <c r="Z80" s="41">
        <v>8.9</v>
      </c>
      <c r="AA80" s="41">
        <v>8.4</v>
      </c>
      <c r="AB80" s="41">
        <v>8.6999999999999993</v>
      </c>
      <c r="AC80" s="41">
        <v>8.9</v>
      </c>
      <c r="AD80" s="41">
        <v>9.3000000000000007</v>
      </c>
      <c r="AE80" s="41">
        <v>9.1999999999999993</v>
      </c>
      <c r="AF80" s="41">
        <v>9.5</v>
      </c>
      <c r="AG80" s="41">
        <v>9.3000000000000007</v>
      </c>
      <c r="AH80" s="41">
        <v>1436</v>
      </c>
      <c r="AI80" s="41">
        <v>1578</v>
      </c>
      <c r="AJ80" s="41">
        <v>1471</v>
      </c>
      <c r="AK80" s="41">
        <v>1455</v>
      </c>
      <c r="AL80" s="41">
        <v>1435</v>
      </c>
      <c r="AM80" s="41">
        <v>1473</v>
      </c>
      <c r="AN80" s="41">
        <v>1541</v>
      </c>
      <c r="AO80" s="41">
        <v>1524</v>
      </c>
      <c r="AP80" s="41">
        <v>1577</v>
      </c>
      <c r="AQ80" s="41">
        <v>1542</v>
      </c>
      <c r="AR80" s="41" t="s">
        <v>3895</v>
      </c>
      <c r="AS80" s="138" t="s">
        <v>4</v>
      </c>
      <c r="AT80" s="41">
        <v>8.4</v>
      </c>
      <c r="AU80" s="41">
        <v>9.1999999999999993</v>
      </c>
      <c r="AV80" s="41">
        <v>8.9</v>
      </c>
      <c r="AW80" s="41">
        <v>8.4</v>
      </c>
      <c r="AX80" s="41">
        <v>8.5</v>
      </c>
      <c r="AY80" s="41">
        <v>8.5</v>
      </c>
      <c r="AZ80" s="41">
        <v>9.1</v>
      </c>
      <c r="BA80" s="41">
        <v>9</v>
      </c>
      <c r="BB80" s="41">
        <v>9.3000000000000007</v>
      </c>
      <c r="BC80" s="41">
        <v>9</v>
      </c>
      <c r="BD80" s="41">
        <v>1318</v>
      </c>
      <c r="BE80" s="41">
        <v>1460</v>
      </c>
      <c r="BF80" s="41">
        <v>1399</v>
      </c>
      <c r="BG80" s="41">
        <v>1455</v>
      </c>
      <c r="BH80" s="41">
        <v>1355</v>
      </c>
      <c r="BI80" s="41">
        <v>1317</v>
      </c>
      <c r="BJ80" s="41">
        <v>1461</v>
      </c>
      <c r="BK80" s="41">
        <v>1444</v>
      </c>
      <c r="BL80" s="41">
        <v>1497</v>
      </c>
      <c r="BM80" s="41">
        <v>1424</v>
      </c>
      <c r="BN80" s="41" t="s">
        <v>3896</v>
      </c>
      <c r="BO80" s="181" t="s">
        <v>4</v>
      </c>
      <c r="BP80" s="168"/>
      <c r="BQ80" s="168"/>
      <c r="BR80" s="168"/>
      <c r="BS80" s="168"/>
      <c r="BT80" s="168"/>
      <c r="BU80" s="168"/>
      <c r="BV80" s="168"/>
      <c r="BW80" s="168"/>
    </row>
    <row r="81" spans="1:75" ht="27" customHeight="1">
      <c r="A81" s="183" t="s">
        <v>3349</v>
      </c>
      <c r="B81" s="41">
        <v>9.4</v>
      </c>
      <c r="C81" s="41">
        <v>10.199999999999999</v>
      </c>
      <c r="D81" s="41">
        <v>9.6</v>
      </c>
      <c r="E81" s="41">
        <v>8.5</v>
      </c>
      <c r="F81" s="41">
        <v>9.1</v>
      </c>
      <c r="G81" s="41">
        <v>9.1</v>
      </c>
      <c r="H81" s="41">
        <v>9.6999999999999993</v>
      </c>
      <c r="I81" s="41">
        <v>9.6</v>
      </c>
      <c r="J81" s="41">
        <v>9.9</v>
      </c>
      <c r="K81" s="41">
        <v>10</v>
      </c>
      <c r="L81" s="41">
        <v>1560</v>
      </c>
      <c r="M81" s="41">
        <v>1702</v>
      </c>
      <c r="N81" s="41">
        <v>1595</v>
      </c>
      <c r="O81" s="41">
        <v>1473</v>
      </c>
      <c r="P81" s="41">
        <v>1506</v>
      </c>
      <c r="Q81" s="41">
        <v>1509</v>
      </c>
      <c r="R81" s="41">
        <v>1612</v>
      </c>
      <c r="S81" s="41">
        <v>1595</v>
      </c>
      <c r="T81" s="41">
        <v>1648</v>
      </c>
      <c r="U81" s="41">
        <v>1666</v>
      </c>
      <c r="V81" s="41" t="s">
        <v>3894</v>
      </c>
      <c r="W81" s="140" t="s">
        <v>4</v>
      </c>
      <c r="X81" s="41">
        <v>8.6999999999999993</v>
      </c>
      <c r="Y81" s="41">
        <v>9.5</v>
      </c>
      <c r="Z81" s="41">
        <v>8.9</v>
      </c>
      <c r="AA81" s="41">
        <v>8.4</v>
      </c>
      <c r="AB81" s="41">
        <v>8.6999999999999993</v>
      </c>
      <c r="AC81" s="41">
        <v>8.9</v>
      </c>
      <c r="AD81" s="41">
        <v>9.3000000000000007</v>
      </c>
      <c r="AE81" s="41">
        <v>9.1999999999999993</v>
      </c>
      <c r="AF81" s="41">
        <v>9.5</v>
      </c>
      <c r="AG81" s="41">
        <v>9.3000000000000007</v>
      </c>
      <c r="AH81" s="41">
        <v>1436</v>
      </c>
      <c r="AI81" s="41">
        <v>1578</v>
      </c>
      <c r="AJ81" s="41">
        <v>1471</v>
      </c>
      <c r="AK81" s="41">
        <v>1455</v>
      </c>
      <c r="AL81" s="41">
        <v>1435</v>
      </c>
      <c r="AM81" s="41">
        <v>1473</v>
      </c>
      <c r="AN81" s="41">
        <v>1541</v>
      </c>
      <c r="AO81" s="41">
        <v>1524</v>
      </c>
      <c r="AP81" s="41">
        <v>1577</v>
      </c>
      <c r="AQ81" s="41">
        <v>1542</v>
      </c>
      <c r="AR81" s="41" t="s">
        <v>3895</v>
      </c>
      <c r="AS81" s="138" t="s">
        <v>4</v>
      </c>
      <c r="AT81" s="41">
        <v>8.4</v>
      </c>
      <c r="AU81" s="41">
        <v>9.1999999999999993</v>
      </c>
      <c r="AV81" s="41">
        <v>8.9</v>
      </c>
      <c r="AW81" s="41">
        <v>8.4</v>
      </c>
      <c r="AX81" s="41">
        <v>8.5</v>
      </c>
      <c r="AY81" s="41">
        <v>8.5</v>
      </c>
      <c r="AZ81" s="41">
        <v>9.1</v>
      </c>
      <c r="BA81" s="41">
        <v>9</v>
      </c>
      <c r="BB81" s="41">
        <v>9.3000000000000007</v>
      </c>
      <c r="BC81" s="41">
        <v>9</v>
      </c>
      <c r="BD81" s="41">
        <v>1318</v>
      </c>
      <c r="BE81" s="41">
        <v>1460</v>
      </c>
      <c r="BF81" s="41">
        <v>1399</v>
      </c>
      <c r="BG81" s="41">
        <v>1455</v>
      </c>
      <c r="BH81" s="41">
        <v>1355</v>
      </c>
      <c r="BI81" s="41">
        <v>1317</v>
      </c>
      <c r="BJ81" s="41">
        <v>1461</v>
      </c>
      <c r="BK81" s="41">
        <v>1444</v>
      </c>
      <c r="BL81" s="41">
        <v>1497</v>
      </c>
      <c r="BM81" s="41">
        <v>1424</v>
      </c>
      <c r="BN81" s="41" t="s">
        <v>3896</v>
      </c>
      <c r="BO81" s="181" t="s">
        <v>4</v>
      </c>
      <c r="BP81" s="168"/>
      <c r="BQ81" s="168"/>
      <c r="BR81" s="168"/>
      <c r="BS81" s="168"/>
      <c r="BT81" s="168"/>
      <c r="BU81" s="168"/>
      <c r="BV81" s="168"/>
      <c r="BW81" s="168"/>
    </row>
    <row r="82" spans="1:75" ht="27" customHeight="1">
      <c r="A82" s="183" t="s">
        <v>3350</v>
      </c>
      <c r="B82" s="41">
        <v>9.4</v>
      </c>
      <c r="C82" s="41">
        <v>10.199999999999999</v>
      </c>
      <c r="D82" s="41">
        <v>9.6</v>
      </c>
      <c r="E82" s="41">
        <v>8.5</v>
      </c>
      <c r="F82" s="41">
        <v>9.1</v>
      </c>
      <c r="G82" s="41">
        <v>9.1</v>
      </c>
      <c r="H82" s="41">
        <v>9.6999999999999993</v>
      </c>
      <c r="I82" s="41">
        <v>9.6</v>
      </c>
      <c r="J82" s="41">
        <v>9.9</v>
      </c>
      <c r="K82" s="41">
        <v>10</v>
      </c>
      <c r="L82" s="41">
        <v>1560</v>
      </c>
      <c r="M82" s="41">
        <v>1702</v>
      </c>
      <c r="N82" s="41">
        <v>1595</v>
      </c>
      <c r="O82" s="41">
        <v>1473</v>
      </c>
      <c r="P82" s="41">
        <v>1506</v>
      </c>
      <c r="Q82" s="41">
        <v>1509</v>
      </c>
      <c r="R82" s="41">
        <v>1612</v>
      </c>
      <c r="S82" s="41">
        <v>1595</v>
      </c>
      <c r="T82" s="41">
        <v>1648</v>
      </c>
      <c r="U82" s="41">
        <v>1666</v>
      </c>
      <c r="V82" s="41" t="s">
        <v>3894</v>
      </c>
      <c r="W82" s="140" t="s">
        <v>4</v>
      </c>
      <c r="X82" s="41">
        <v>8.6999999999999993</v>
      </c>
      <c r="Y82" s="41">
        <v>9.5</v>
      </c>
      <c r="Z82" s="41">
        <v>8.9</v>
      </c>
      <c r="AA82" s="41">
        <v>8.4</v>
      </c>
      <c r="AB82" s="41">
        <v>8.6999999999999993</v>
      </c>
      <c r="AC82" s="41">
        <v>8.9</v>
      </c>
      <c r="AD82" s="41">
        <v>9.3000000000000007</v>
      </c>
      <c r="AE82" s="41">
        <v>9.1999999999999993</v>
      </c>
      <c r="AF82" s="41">
        <v>9.5</v>
      </c>
      <c r="AG82" s="41">
        <v>9.3000000000000007</v>
      </c>
      <c r="AH82" s="41">
        <v>1436</v>
      </c>
      <c r="AI82" s="41">
        <v>1578</v>
      </c>
      <c r="AJ82" s="41">
        <v>1471</v>
      </c>
      <c r="AK82" s="41">
        <v>1455</v>
      </c>
      <c r="AL82" s="41">
        <v>1435</v>
      </c>
      <c r="AM82" s="41">
        <v>1473</v>
      </c>
      <c r="AN82" s="41">
        <v>1541</v>
      </c>
      <c r="AO82" s="41">
        <v>1524</v>
      </c>
      <c r="AP82" s="41">
        <v>1577</v>
      </c>
      <c r="AQ82" s="41">
        <v>1542</v>
      </c>
      <c r="AR82" s="41" t="s">
        <v>3895</v>
      </c>
      <c r="AS82" s="138" t="s">
        <v>4</v>
      </c>
      <c r="AT82" s="41">
        <v>8.4</v>
      </c>
      <c r="AU82" s="41">
        <v>9.1999999999999993</v>
      </c>
      <c r="AV82" s="41">
        <v>8.9</v>
      </c>
      <c r="AW82" s="41">
        <v>8.4</v>
      </c>
      <c r="AX82" s="41">
        <v>8.5</v>
      </c>
      <c r="AY82" s="41">
        <v>8.5</v>
      </c>
      <c r="AZ82" s="41">
        <v>9.1</v>
      </c>
      <c r="BA82" s="41">
        <v>9</v>
      </c>
      <c r="BB82" s="41">
        <v>9.3000000000000007</v>
      </c>
      <c r="BC82" s="41">
        <v>9</v>
      </c>
      <c r="BD82" s="41">
        <v>1318</v>
      </c>
      <c r="BE82" s="41">
        <v>1460</v>
      </c>
      <c r="BF82" s="41">
        <v>1399</v>
      </c>
      <c r="BG82" s="41">
        <v>1455</v>
      </c>
      <c r="BH82" s="41">
        <v>1355</v>
      </c>
      <c r="BI82" s="41">
        <v>1317</v>
      </c>
      <c r="BJ82" s="41">
        <v>1461</v>
      </c>
      <c r="BK82" s="41">
        <v>1444</v>
      </c>
      <c r="BL82" s="41">
        <v>1497</v>
      </c>
      <c r="BM82" s="41">
        <v>1424</v>
      </c>
      <c r="BN82" s="41" t="s">
        <v>3896</v>
      </c>
      <c r="BO82" s="181" t="s">
        <v>4</v>
      </c>
      <c r="BP82" s="168"/>
      <c r="BQ82" s="168"/>
      <c r="BR82" s="168"/>
      <c r="BS82" s="168"/>
      <c r="BT82" s="168"/>
      <c r="BU82" s="168"/>
      <c r="BV82" s="168"/>
      <c r="BW82" s="168"/>
    </row>
    <row r="83" spans="1:75" ht="27" customHeight="1">
      <c r="A83" s="183" t="s">
        <v>3351</v>
      </c>
      <c r="B83" s="41">
        <v>9.4</v>
      </c>
      <c r="C83" s="41">
        <v>10.199999999999999</v>
      </c>
      <c r="D83" s="41">
        <v>9.6</v>
      </c>
      <c r="E83" s="41">
        <v>8.5</v>
      </c>
      <c r="F83" s="41">
        <v>9.1</v>
      </c>
      <c r="G83" s="41">
        <v>9.1</v>
      </c>
      <c r="H83" s="41">
        <v>9.6999999999999993</v>
      </c>
      <c r="I83" s="41">
        <v>9.6</v>
      </c>
      <c r="J83" s="41">
        <v>9.9</v>
      </c>
      <c r="K83" s="41">
        <v>10</v>
      </c>
      <c r="L83" s="41">
        <v>1560</v>
      </c>
      <c r="M83" s="41">
        <v>1702</v>
      </c>
      <c r="N83" s="41">
        <v>1595</v>
      </c>
      <c r="O83" s="41">
        <v>1473</v>
      </c>
      <c r="P83" s="41">
        <v>1506</v>
      </c>
      <c r="Q83" s="41">
        <v>1509</v>
      </c>
      <c r="R83" s="41">
        <v>1612</v>
      </c>
      <c r="S83" s="41">
        <v>1595</v>
      </c>
      <c r="T83" s="41">
        <v>1648</v>
      </c>
      <c r="U83" s="41">
        <v>1666</v>
      </c>
      <c r="V83" s="41" t="s">
        <v>3894</v>
      </c>
      <c r="W83" s="140" t="s">
        <v>4</v>
      </c>
      <c r="X83" s="41">
        <v>8.6999999999999993</v>
      </c>
      <c r="Y83" s="41">
        <v>9.5</v>
      </c>
      <c r="Z83" s="41">
        <v>8.9</v>
      </c>
      <c r="AA83" s="41">
        <v>8.4</v>
      </c>
      <c r="AB83" s="41">
        <v>8.6999999999999993</v>
      </c>
      <c r="AC83" s="41">
        <v>8.9</v>
      </c>
      <c r="AD83" s="41">
        <v>9.3000000000000007</v>
      </c>
      <c r="AE83" s="41">
        <v>9.1999999999999993</v>
      </c>
      <c r="AF83" s="41">
        <v>9.5</v>
      </c>
      <c r="AG83" s="41">
        <v>9.3000000000000007</v>
      </c>
      <c r="AH83" s="41">
        <v>1436</v>
      </c>
      <c r="AI83" s="41">
        <v>1578</v>
      </c>
      <c r="AJ83" s="41">
        <v>1471</v>
      </c>
      <c r="AK83" s="41">
        <v>1455</v>
      </c>
      <c r="AL83" s="41">
        <v>1435</v>
      </c>
      <c r="AM83" s="41">
        <v>1473</v>
      </c>
      <c r="AN83" s="41">
        <v>1541</v>
      </c>
      <c r="AO83" s="41">
        <v>1524</v>
      </c>
      <c r="AP83" s="41">
        <v>1577</v>
      </c>
      <c r="AQ83" s="41">
        <v>1542</v>
      </c>
      <c r="AR83" s="41" t="s">
        <v>3895</v>
      </c>
      <c r="AS83" s="138" t="s">
        <v>4</v>
      </c>
      <c r="AT83" s="41">
        <v>8.4</v>
      </c>
      <c r="AU83" s="41">
        <v>9.1999999999999993</v>
      </c>
      <c r="AV83" s="41">
        <v>8.9</v>
      </c>
      <c r="AW83" s="41">
        <v>8.4</v>
      </c>
      <c r="AX83" s="41">
        <v>8.5</v>
      </c>
      <c r="AY83" s="41">
        <v>8.5</v>
      </c>
      <c r="AZ83" s="41">
        <v>9.1</v>
      </c>
      <c r="BA83" s="41">
        <v>9</v>
      </c>
      <c r="BB83" s="41">
        <v>9.3000000000000007</v>
      </c>
      <c r="BC83" s="41">
        <v>9</v>
      </c>
      <c r="BD83" s="41">
        <v>1318</v>
      </c>
      <c r="BE83" s="41">
        <v>1460</v>
      </c>
      <c r="BF83" s="41">
        <v>1399</v>
      </c>
      <c r="BG83" s="41">
        <v>1455</v>
      </c>
      <c r="BH83" s="41">
        <v>1355</v>
      </c>
      <c r="BI83" s="41">
        <v>1317</v>
      </c>
      <c r="BJ83" s="41">
        <v>1461</v>
      </c>
      <c r="BK83" s="41">
        <v>1444</v>
      </c>
      <c r="BL83" s="41">
        <v>1497</v>
      </c>
      <c r="BM83" s="41">
        <v>1424</v>
      </c>
      <c r="BN83" s="41" t="s">
        <v>3896</v>
      </c>
      <c r="BO83" s="181" t="s">
        <v>4</v>
      </c>
      <c r="BP83" s="168"/>
      <c r="BQ83" s="168"/>
      <c r="BR83" s="168"/>
      <c r="BS83" s="168"/>
      <c r="BT83" s="168"/>
      <c r="BU83" s="168"/>
      <c r="BV83" s="168"/>
      <c r="BW83" s="168"/>
    </row>
    <row r="84" spans="1:75" ht="27" customHeight="1">
      <c r="A84" s="183" t="s">
        <v>3353</v>
      </c>
      <c r="B84" s="41">
        <v>9.4</v>
      </c>
      <c r="C84" s="41">
        <v>10.199999999999999</v>
      </c>
      <c r="D84" s="41">
        <v>9.6</v>
      </c>
      <c r="E84" s="41">
        <v>8.5</v>
      </c>
      <c r="F84" s="41">
        <v>9.1</v>
      </c>
      <c r="G84" s="41">
        <v>9.1</v>
      </c>
      <c r="H84" s="41">
        <v>9.6999999999999993</v>
      </c>
      <c r="I84" s="41">
        <v>9.6</v>
      </c>
      <c r="J84" s="41">
        <v>9.9</v>
      </c>
      <c r="K84" s="41">
        <v>10</v>
      </c>
      <c r="L84" s="41">
        <v>1560</v>
      </c>
      <c r="M84" s="41">
        <v>1702</v>
      </c>
      <c r="N84" s="41">
        <v>1595</v>
      </c>
      <c r="O84" s="41">
        <v>1473</v>
      </c>
      <c r="P84" s="41">
        <v>1506</v>
      </c>
      <c r="Q84" s="41">
        <v>1509</v>
      </c>
      <c r="R84" s="41">
        <v>1612</v>
      </c>
      <c r="S84" s="41">
        <v>1595</v>
      </c>
      <c r="T84" s="41">
        <v>1648</v>
      </c>
      <c r="U84" s="41">
        <v>1666</v>
      </c>
      <c r="V84" s="41" t="s">
        <v>3894</v>
      </c>
      <c r="W84" s="140" t="s">
        <v>4</v>
      </c>
      <c r="X84" s="41">
        <v>8.6999999999999993</v>
      </c>
      <c r="Y84" s="41">
        <v>9.5</v>
      </c>
      <c r="Z84" s="41">
        <v>8.9</v>
      </c>
      <c r="AA84" s="41">
        <v>8.4</v>
      </c>
      <c r="AB84" s="41">
        <v>8.6999999999999993</v>
      </c>
      <c r="AC84" s="41">
        <v>8.9</v>
      </c>
      <c r="AD84" s="41">
        <v>9.3000000000000007</v>
      </c>
      <c r="AE84" s="41">
        <v>9.1999999999999993</v>
      </c>
      <c r="AF84" s="41">
        <v>9.5</v>
      </c>
      <c r="AG84" s="41">
        <v>9.3000000000000007</v>
      </c>
      <c r="AH84" s="41">
        <v>1436</v>
      </c>
      <c r="AI84" s="41">
        <v>1578</v>
      </c>
      <c r="AJ84" s="41">
        <v>1471</v>
      </c>
      <c r="AK84" s="41">
        <v>1455</v>
      </c>
      <c r="AL84" s="41">
        <v>1435</v>
      </c>
      <c r="AM84" s="41">
        <v>1473</v>
      </c>
      <c r="AN84" s="41">
        <v>1541</v>
      </c>
      <c r="AO84" s="41">
        <v>1524</v>
      </c>
      <c r="AP84" s="41">
        <v>1577</v>
      </c>
      <c r="AQ84" s="41">
        <v>1542</v>
      </c>
      <c r="AR84" s="41" t="s">
        <v>3895</v>
      </c>
      <c r="AS84" s="138" t="s">
        <v>4</v>
      </c>
      <c r="AT84" s="41">
        <v>8.4</v>
      </c>
      <c r="AU84" s="41">
        <v>9.1999999999999993</v>
      </c>
      <c r="AV84" s="41">
        <v>8.9</v>
      </c>
      <c r="AW84" s="41">
        <v>8.4</v>
      </c>
      <c r="AX84" s="41">
        <v>8.5</v>
      </c>
      <c r="AY84" s="41">
        <v>8.5</v>
      </c>
      <c r="AZ84" s="41">
        <v>9.1</v>
      </c>
      <c r="BA84" s="41">
        <v>9</v>
      </c>
      <c r="BB84" s="41">
        <v>9.3000000000000007</v>
      </c>
      <c r="BC84" s="41">
        <v>9</v>
      </c>
      <c r="BD84" s="41">
        <v>1318</v>
      </c>
      <c r="BE84" s="41">
        <v>1460</v>
      </c>
      <c r="BF84" s="41">
        <v>1399</v>
      </c>
      <c r="BG84" s="41">
        <v>1455</v>
      </c>
      <c r="BH84" s="41">
        <v>1355</v>
      </c>
      <c r="BI84" s="41">
        <v>1317</v>
      </c>
      <c r="BJ84" s="41">
        <v>1461</v>
      </c>
      <c r="BK84" s="41">
        <v>1444</v>
      </c>
      <c r="BL84" s="41">
        <v>1497</v>
      </c>
      <c r="BM84" s="41">
        <v>1424</v>
      </c>
      <c r="BN84" s="41" t="s">
        <v>3896</v>
      </c>
      <c r="BO84" s="181" t="s">
        <v>4</v>
      </c>
      <c r="BP84" s="168"/>
      <c r="BQ84" s="168"/>
      <c r="BR84" s="168"/>
      <c r="BS84" s="168"/>
      <c r="BT84" s="168"/>
      <c r="BU84" s="168"/>
      <c r="BV84" s="168"/>
      <c r="BW84" s="168"/>
    </row>
    <row r="85" spans="1:75" ht="27" customHeight="1">
      <c r="A85" s="183" t="s">
        <v>3355</v>
      </c>
      <c r="B85" s="41">
        <v>9.6999999999999993</v>
      </c>
      <c r="C85" s="41">
        <v>10.5</v>
      </c>
      <c r="D85" s="41">
        <v>9.9</v>
      </c>
      <c r="E85" s="41">
        <v>8.8000000000000007</v>
      </c>
      <c r="F85" s="41">
        <v>9.4</v>
      </c>
      <c r="G85" s="41">
        <v>9.4</v>
      </c>
      <c r="H85" s="41">
        <v>10</v>
      </c>
      <c r="I85" s="41">
        <v>9.9</v>
      </c>
      <c r="J85" s="41">
        <v>10.199999999999999</v>
      </c>
      <c r="K85" s="41">
        <v>10.3</v>
      </c>
      <c r="L85" s="41">
        <v>1618</v>
      </c>
      <c r="M85" s="41">
        <v>1760</v>
      </c>
      <c r="N85" s="41">
        <v>1653</v>
      </c>
      <c r="O85" s="41">
        <v>1531</v>
      </c>
      <c r="P85" s="41">
        <v>1564</v>
      </c>
      <c r="Q85" s="41">
        <v>1567</v>
      </c>
      <c r="R85" s="41">
        <v>1670</v>
      </c>
      <c r="S85" s="41">
        <v>1653</v>
      </c>
      <c r="T85" s="41">
        <v>1706</v>
      </c>
      <c r="U85" s="41">
        <v>1724</v>
      </c>
      <c r="V85" s="41" t="s">
        <v>3894</v>
      </c>
      <c r="W85" s="140" t="s">
        <v>4</v>
      </c>
      <c r="X85" s="41">
        <v>9</v>
      </c>
      <c r="Y85" s="41">
        <v>9.8000000000000007</v>
      </c>
      <c r="Z85" s="41">
        <v>9.1999999999999993</v>
      </c>
      <c r="AA85" s="41">
        <v>8.6999999999999993</v>
      </c>
      <c r="AB85" s="41">
        <v>9</v>
      </c>
      <c r="AC85" s="41">
        <v>9.1999999999999993</v>
      </c>
      <c r="AD85" s="41">
        <v>9.6</v>
      </c>
      <c r="AE85" s="41">
        <v>9.5</v>
      </c>
      <c r="AF85" s="41">
        <v>9.8000000000000007</v>
      </c>
      <c r="AG85" s="41">
        <v>9.6</v>
      </c>
      <c r="AH85" s="41">
        <v>1494</v>
      </c>
      <c r="AI85" s="41">
        <v>1636</v>
      </c>
      <c r="AJ85" s="41">
        <v>1529</v>
      </c>
      <c r="AK85" s="41">
        <v>1513</v>
      </c>
      <c r="AL85" s="41">
        <v>1493</v>
      </c>
      <c r="AM85" s="41">
        <v>1531</v>
      </c>
      <c r="AN85" s="41">
        <v>1599</v>
      </c>
      <c r="AO85" s="41">
        <v>1582</v>
      </c>
      <c r="AP85" s="41">
        <v>1635</v>
      </c>
      <c r="AQ85" s="41">
        <v>1600</v>
      </c>
      <c r="AR85" s="41" t="s">
        <v>3895</v>
      </c>
      <c r="AS85" s="138" t="s">
        <v>4</v>
      </c>
      <c r="AT85" s="41">
        <v>8.6999999999999993</v>
      </c>
      <c r="AU85" s="41">
        <v>9.5</v>
      </c>
      <c r="AV85" s="41">
        <v>9.3000000000000007</v>
      </c>
      <c r="AW85" s="41">
        <v>8.6999999999999993</v>
      </c>
      <c r="AX85" s="41">
        <v>8.9</v>
      </c>
      <c r="AY85" s="41">
        <v>8.8000000000000007</v>
      </c>
      <c r="AZ85" s="41">
        <v>9.5</v>
      </c>
      <c r="BA85" s="41">
        <v>9.4</v>
      </c>
      <c r="BB85" s="41">
        <v>9.6999999999999993</v>
      </c>
      <c r="BC85" s="41">
        <v>9.3000000000000007</v>
      </c>
      <c r="BD85" s="41">
        <v>1376</v>
      </c>
      <c r="BE85" s="41">
        <v>1518</v>
      </c>
      <c r="BF85" s="41">
        <v>1457</v>
      </c>
      <c r="BG85" s="41">
        <v>1513</v>
      </c>
      <c r="BH85" s="41">
        <v>1431</v>
      </c>
      <c r="BI85" s="41">
        <v>1375</v>
      </c>
      <c r="BJ85" s="41">
        <v>1537</v>
      </c>
      <c r="BK85" s="41">
        <v>1520</v>
      </c>
      <c r="BL85" s="41">
        <v>1573</v>
      </c>
      <c r="BM85" s="41">
        <v>1482</v>
      </c>
      <c r="BN85" s="41" t="s">
        <v>3896</v>
      </c>
      <c r="BO85" s="181" t="s">
        <v>4</v>
      </c>
      <c r="BP85" s="168"/>
      <c r="BQ85" s="168"/>
      <c r="BR85" s="168"/>
      <c r="BS85" s="168"/>
      <c r="BT85" s="168"/>
      <c r="BU85" s="168"/>
      <c r="BV85" s="168"/>
      <c r="BW85" s="168"/>
    </row>
    <row r="86" spans="1:75" ht="27" customHeight="1">
      <c r="A86" s="183" t="s">
        <v>3356</v>
      </c>
      <c r="B86" s="41">
        <v>9.6999999999999993</v>
      </c>
      <c r="C86" s="41">
        <v>10.5</v>
      </c>
      <c r="D86" s="41">
        <v>9.9</v>
      </c>
      <c r="E86" s="41">
        <v>8.8000000000000007</v>
      </c>
      <c r="F86" s="41">
        <v>9.4</v>
      </c>
      <c r="G86" s="41">
        <v>9.4</v>
      </c>
      <c r="H86" s="41">
        <v>10</v>
      </c>
      <c r="I86" s="41">
        <v>9.9</v>
      </c>
      <c r="J86" s="41">
        <v>10.199999999999999</v>
      </c>
      <c r="K86" s="41">
        <v>10.3</v>
      </c>
      <c r="L86" s="41">
        <v>1618</v>
      </c>
      <c r="M86" s="41">
        <v>1760</v>
      </c>
      <c r="N86" s="41">
        <v>1653</v>
      </c>
      <c r="O86" s="41">
        <v>1531</v>
      </c>
      <c r="P86" s="41">
        <v>1564</v>
      </c>
      <c r="Q86" s="41">
        <v>1567</v>
      </c>
      <c r="R86" s="41">
        <v>1670</v>
      </c>
      <c r="S86" s="41">
        <v>1653</v>
      </c>
      <c r="T86" s="41">
        <v>1706</v>
      </c>
      <c r="U86" s="41">
        <v>1724</v>
      </c>
      <c r="V86" s="41" t="s">
        <v>3894</v>
      </c>
      <c r="W86" s="140" t="s">
        <v>4</v>
      </c>
      <c r="X86" s="41">
        <v>9</v>
      </c>
      <c r="Y86" s="41">
        <v>9.8000000000000007</v>
      </c>
      <c r="Z86" s="41">
        <v>9.1999999999999993</v>
      </c>
      <c r="AA86" s="41">
        <v>8.6999999999999993</v>
      </c>
      <c r="AB86" s="41">
        <v>9</v>
      </c>
      <c r="AC86" s="41">
        <v>9.1999999999999993</v>
      </c>
      <c r="AD86" s="41">
        <v>9.6</v>
      </c>
      <c r="AE86" s="41">
        <v>9.5</v>
      </c>
      <c r="AF86" s="41">
        <v>9.8000000000000007</v>
      </c>
      <c r="AG86" s="41">
        <v>9.6</v>
      </c>
      <c r="AH86" s="41">
        <v>1494</v>
      </c>
      <c r="AI86" s="41">
        <v>1636</v>
      </c>
      <c r="AJ86" s="41">
        <v>1529</v>
      </c>
      <c r="AK86" s="41">
        <v>1513</v>
      </c>
      <c r="AL86" s="41">
        <v>1493</v>
      </c>
      <c r="AM86" s="41">
        <v>1531</v>
      </c>
      <c r="AN86" s="41">
        <v>1599</v>
      </c>
      <c r="AO86" s="41">
        <v>1582</v>
      </c>
      <c r="AP86" s="41">
        <v>1635</v>
      </c>
      <c r="AQ86" s="41">
        <v>1600</v>
      </c>
      <c r="AR86" s="41" t="s">
        <v>3895</v>
      </c>
      <c r="AS86" s="138" t="s">
        <v>4</v>
      </c>
      <c r="AT86" s="41">
        <v>8.6999999999999993</v>
      </c>
      <c r="AU86" s="41">
        <v>9.5</v>
      </c>
      <c r="AV86" s="41">
        <v>9.3000000000000007</v>
      </c>
      <c r="AW86" s="41">
        <v>8.6999999999999993</v>
      </c>
      <c r="AX86" s="41">
        <v>8.9</v>
      </c>
      <c r="AY86" s="41">
        <v>8.8000000000000007</v>
      </c>
      <c r="AZ86" s="41">
        <v>9.5</v>
      </c>
      <c r="BA86" s="41">
        <v>9.4</v>
      </c>
      <c r="BB86" s="41">
        <v>9.6999999999999993</v>
      </c>
      <c r="BC86" s="41">
        <v>9.3000000000000007</v>
      </c>
      <c r="BD86" s="41">
        <v>1376</v>
      </c>
      <c r="BE86" s="41">
        <v>1518</v>
      </c>
      <c r="BF86" s="41">
        <v>1457</v>
      </c>
      <c r="BG86" s="41">
        <v>1513</v>
      </c>
      <c r="BH86" s="41">
        <v>1431</v>
      </c>
      <c r="BI86" s="41">
        <v>1375</v>
      </c>
      <c r="BJ86" s="41">
        <v>1537</v>
      </c>
      <c r="BK86" s="41">
        <v>1520</v>
      </c>
      <c r="BL86" s="41">
        <v>1573</v>
      </c>
      <c r="BM86" s="41">
        <v>1482</v>
      </c>
      <c r="BN86" s="41" t="s">
        <v>3896</v>
      </c>
      <c r="BO86" s="181" t="s">
        <v>4</v>
      </c>
      <c r="BP86" s="168"/>
      <c r="BQ86" s="168"/>
      <c r="BR86" s="168"/>
      <c r="BS86" s="168"/>
      <c r="BT86" s="168"/>
      <c r="BU86" s="168"/>
      <c r="BV86" s="168"/>
      <c r="BW86" s="168"/>
    </row>
    <row r="87" spans="1:75" ht="27" customHeight="1">
      <c r="A87" s="183" t="s">
        <v>3357</v>
      </c>
      <c r="B87" s="41">
        <v>9.6999999999999993</v>
      </c>
      <c r="C87" s="41">
        <v>10.5</v>
      </c>
      <c r="D87" s="41">
        <v>9.9</v>
      </c>
      <c r="E87" s="41">
        <v>8.8000000000000007</v>
      </c>
      <c r="F87" s="41">
        <v>9.4</v>
      </c>
      <c r="G87" s="41">
        <v>9.4</v>
      </c>
      <c r="H87" s="41">
        <v>10</v>
      </c>
      <c r="I87" s="41">
        <v>9.9</v>
      </c>
      <c r="J87" s="41">
        <v>10.199999999999999</v>
      </c>
      <c r="K87" s="41">
        <v>10.3</v>
      </c>
      <c r="L87" s="41">
        <v>1618</v>
      </c>
      <c r="M87" s="41">
        <v>1760</v>
      </c>
      <c r="N87" s="41">
        <v>1653</v>
      </c>
      <c r="O87" s="41">
        <v>1531</v>
      </c>
      <c r="P87" s="41">
        <v>1564</v>
      </c>
      <c r="Q87" s="41">
        <v>1567</v>
      </c>
      <c r="R87" s="41">
        <v>1670</v>
      </c>
      <c r="S87" s="41">
        <v>1653</v>
      </c>
      <c r="T87" s="41">
        <v>1706</v>
      </c>
      <c r="U87" s="41">
        <v>1724</v>
      </c>
      <c r="V87" s="41" t="s">
        <v>3894</v>
      </c>
      <c r="W87" s="140" t="s">
        <v>4</v>
      </c>
      <c r="X87" s="41">
        <v>9</v>
      </c>
      <c r="Y87" s="41">
        <v>9.8000000000000007</v>
      </c>
      <c r="Z87" s="41">
        <v>9.1999999999999993</v>
      </c>
      <c r="AA87" s="41">
        <v>8.6999999999999993</v>
      </c>
      <c r="AB87" s="41">
        <v>9</v>
      </c>
      <c r="AC87" s="41">
        <v>9.1999999999999993</v>
      </c>
      <c r="AD87" s="41">
        <v>9.6</v>
      </c>
      <c r="AE87" s="41">
        <v>9.5</v>
      </c>
      <c r="AF87" s="41">
        <v>9.8000000000000007</v>
      </c>
      <c r="AG87" s="41">
        <v>9.6</v>
      </c>
      <c r="AH87" s="41">
        <v>1494</v>
      </c>
      <c r="AI87" s="41">
        <v>1636</v>
      </c>
      <c r="AJ87" s="41">
        <v>1529</v>
      </c>
      <c r="AK87" s="41">
        <v>1513</v>
      </c>
      <c r="AL87" s="41">
        <v>1493</v>
      </c>
      <c r="AM87" s="41">
        <v>1531</v>
      </c>
      <c r="AN87" s="41">
        <v>1599</v>
      </c>
      <c r="AO87" s="41">
        <v>1582</v>
      </c>
      <c r="AP87" s="41">
        <v>1635</v>
      </c>
      <c r="AQ87" s="41">
        <v>1600</v>
      </c>
      <c r="AR87" s="41" t="s">
        <v>3895</v>
      </c>
      <c r="AS87" s="138" t="s">
        <v>4</v>
      </c>
      <c r="AT87" s="41">
        <v>8.6999999999999993</v>
      </c>
      <c r="AU87" s="41">
        <v>9.5</v>
      </c>
      <c r="AV87" s="41">
        <v>9.3000000000000007</v>
      </c>
      <c r="AW87" s="41">
        <v>8.6999999999999993</v>
      </c>
      <c r="AX87" s="41">
        <v>8.9</v>
      </c>
      <c r="AY87" s="41">
        <v>8.8000000000000007</v>
      </c>
      <c r="AZ87" s="41">
        <v>9.5</v>
      </c>
      <c r="BA87" s="41">
        <v>9.4</v>
      </c>
      <c r="BB87" s="41">
        <v>9.6999999999999993</v>
      </c>
      <c r="BC87" s="41">
        <v>9.3000000000000007</v>
      </c>
      <c r="BD87" s="41">
        <v>1376</v>
      </c>
      <c r="BE87" s="41">
        <v>1518</v>
      </c>
      <c r="BF87" s="41">
        <v>1457</v>
      </c>
      <c r="BG87" s="41">
        <v>1513</v>
      </c>
      <c r="BH87" s="41">
        <v>1431</v>
      </c>
      <c r="BI87" s="41">
        <v>1375</v>
      </c>
      <c r="BJ87" s="41">
        <v>1537</v>
      </c>
      <c r="BK87" s="41">
        <v>1520</v>
      </c>
      <c r="BL87" s="41">
        <v>1573</v>
      </c>
      <c r="BM87" s="41">
        <v>1482</v>
      </c>
      <c r="BN87" s="41" t="s">
        <v>3896</v>
      </c>
      <c r="BO87" s="181" t="s">
        <v>4</v>
      </c>
      <c r="BP87" s="168"/>
      <c r="BQ87" s="168"/>
      <c r="BR87" s="168"/>
      <c r="BS87" s="168"/>
      <c r="BT87" s="168"/>
      <c r="BU87" s="168"/>
      <c r="BV87" s="168"/>
      <c r="BW87" s="168"/>
    </row>
    <row r="88" spans="1:75" ht="27" customHeight="1">
      <c r="A88" s="183" t="s">
        <v>3358</v>
      </c>
      <c r="B88" s="41">
        <v>9.6999999999999993</v>
      </c>
      <c r="C88" s="41">
        <v>10.5</v>
      </c>
      <c r="D88" s="41">
        <v>9.9</v>
      </c>
      <c r="E88" s="41">
        <v>8.8000000000000007</v>
      </c>
      <c r="F88" s="41">
        <v>9.4</v>
      </c>
      <c r="G88" s="41">
        <v>9.4</v>
      </c>
      <c r="H88" s="41">
        <v>10</v>
      </c>
      <c r="I88" s="41">
        <v>9.9</v>
      </c>
      <c r="J88" s="41">
        <v>10.199999999999999</v>
      </c>
      <c r="K88" s="41">
        <v>10.3</v>
      </c>
      <c r="L88" s="41">
        <v>1618</v>
      </c>
      <c r="M88" s="41">
        <v>1760</v>
      </c>
      <c r="N88" s="41">
        <v>1653</v>
      </c>
      <c r="O88" s="41">
        <v>1531</v>
      </c>
      <c r="P88" s="41">
        <v>1564</v>
      </c>
      <c r="Q88" s="41">
        <v>1567</v>
      </c>
      <c r="R88" s="41">
        <v>1670</v>
      </c>
      <c r="S88" s="41">
        <v>1653</v>
      </c>
      <c r="T88" s="41">
        <v>1706</v>
      </c>
      <c r="U88" s="41">
        <v>1724</v>
      </c>
      <c r="V88" s="41" t="s">
        <v>3894</v>
      </c>
      <c r="W88" s="140" t="s">
        <v>4</v>
      </c>
      <c r="X88" s="41">
        <v>9</v>
      </c>
      <c r="Y88" s="41">
        <v>9.8000000000000007</v>
      </c>
      <c r="Z88" s="41">
        <v>9.1999999999999993</v>
      </c>
      <c r="AA88" s="41">
        <v>8.6999999999999993</v>
      </c>
      <c r="AB88" s="41">
        <v>9</v>
      </c>
      <c r="AC88" s="41">
        <v>9.1999999999999993</v>
      </c>
      <c r="AD88" s="41">
        <v>9.6</v>
      </c>
      <c r="AE88" s="41">
        <v>9.5</v>
      </c>
      <c r="AF88" s="41">
        <v>9.8000000000000007</v>
      </c>
      <c r="AG88" s="41">
        <v>9.6</v>
      </c>
      <c r="AH88" s="41">
        <v>1494</v>
      </c>
      <c r="AI88" s="41">
        <v>1636</v>
      </c>
      <c r="AJ88" s="41">
        <v>1529</v>
      </c>
      <c r="AK88" s="41">
        <v>1513</v>
      </c>
      <c r="AL88" s="41">
        <v>1493</v>
      </c>
      <c r="AM88" s="41">
        <v>1531</v>
      </c>
      <c r="AN88" s="41">
        <v>1599</v>
      </c>
      <c r="AO88" s="41">
        <v>1582</v>
      </c>
      <c r="AP88" s="41">
        <v>1635</v>
      </c>
      <c r="AQ88" s="41">
        <v>1600</v>
      </c>
      <c r="AR88" s="41" t="s">
        <v>3895</v>
      </c>
      <c r="AS88" s="138" t="s">
        <v>4</v>
      </c>
      <c r="AT88" s="41">
        <v>8.6999999999999993</v>
      </c>
      <c r="AU88" s="41">
        <v>9.5</v>
      </c>
      <c r="AV88" s="41">
        <v>9.3000000000000007</v>
      </c>
      <c r="AW88" s="41">
        <v>8.6999999999999993</v>
      </c>
      <c r="AX88" s="41">
        <v>8.9</v>
      </c>
      <c r="AY88" s="41">
        <v>8.8000000000000007</v>
      </c>
      <c r="AZ88" s="41">
        <v>9.5</v>
      </c>
      <c r="BA88" s="41">
        <v>9.4</v>
      </c>
      <c r="BB88" s="41">
        <v>9.6999999999999993</v>
      </c>
      <c r="BC88" s="41">
        <v>9.3000000000000007</v>
      </c>
      <c r="BD88" s="41">
        <v>1376</v>
      </c>
      <c r="BE88" s="41">
        <v>1518</v>
      </c>
      <c r="BF88" s="41">
        <v>1457</v>
      </c>
      <c r="BG88" s="41">
        <v>1513</v>
      </c>
      <c r="BH88" s="41">
        <v>1431</v>
      </c>
      <c r="BI88" s="41">
        <v>1375</v>
      </c>
      <c r="BJ88" s="41">
        <v>1537</v>
      </c>
      <c r="BK88" s="41">
        <v>1520</v>
      </c>
      <c r="BL88" s="41">
        <v>1573</v>
      </c>
      <c r="BM88" s="41">
        <v>1482</v>
      </c>
      <c r="BN88" s="41" t="s">
        <v>3896</v>
      </c>
      <c r="BO88" s="181" t="s">
        <v>4</v>
      </c>
      <c r="BP88" s="168"/>
      <c r="BQ88" s="168"/>
      <c r="BR88" s="168"/>
      <c r="BS88" s="168"/>
      <c r="BT88" s="168"/>
      <c r="BU88" s="168"/>
      <c r="BV88" s="168"/>
      <c r="BW88" s="168"/>
    </row>
    <row r="89" spans="1:75" ht="27" customHeight="1">
      <c r="A89" s="183" t="s">
        <v>3359</v>
      </c>
      <c r="B89" s="41">
        <v>9.6999999999999993</v>
      </c>
      <c r="C89" s="41">
        <v>10.5</v>
      </c>
      <c r="D89" s="41">
        <v>9.9</v>
      </c>
      <c r="E89" s="41">
        <v>8.8000000000000007</v>
      </c>
      <c r="F89" s="41">
        <v>9.4</v>
      </c>
      <c r="G89" s="41">
        <v>9.4</v>
      </c>
      <c r="H89" s="41">
        <v>10</v>
      </c>
      <c r="I89" s="41">
        <v>9.9</v>
      </c>
      <c r="J89" s="41">
        <v>10.199999999999999</v>
      </c>
      <c r="K89" s="41">
        <v>10.3</v>
      </c>
      <c r="L89" s="41">
        <v>1618</v>
      </c>
      <c r="M89" s="41">
        <v>1760</v>
      </c>
      <c r="N89" s="41">
        <v>1653</v>
      </c>
      <c r="O89" s="41">
        <v>1531</v>
      </c>
      <c r="P89" s="41">
        <v>1564</v>
      </c>
      <c r="Q89" s="41">
        <v>1567</v>
      </c>
      <c r="R89" s="41">
        <v>1670</v>
      </c>
      <c r="S89" s="41">
        <v>1653</v>
      </c>
      <c r="T89" s="41">
        <v>1706</v>
      </c>
      <c r="U89" s="41">
        <v>1724</v>
      </c>
      <c r="V89" s="41" t="s">
        <v>3894</v>
      </c>
      <c r="W89" s="140" t="s">
        <v>4</v>
      </c>
      <c r="X89" s="41">
        <v>9</v>
      </c>
      <c r="Y89" s="41">
        <v>9.8000000000000007</v>
      </c>
      <c r="Z89" s="41">
        <v>9.1999999999999993</v>
      </c>
      <c r="AA89" s="41">
        <v>8.6999999999999993</v>
      </c>
      <c r="AB89" s="41">
        <v>9</v>
      </c>
      <c r="AC89" s="41">
        <v>9.1999999999999993</v>
      </c>
      <c r="AD89" s="41">
        <v>9.6</v>
      </c>
      <c r="AE89" s="41">
        <v>9.5</v>
      </c>
      <c r="AF89" s="41">
        <v>9.8000000000000007</v>
      </c>
      <c r="AG89" s="41">
        <v>9.6</v>
      </c>
      <c r="AH89" s="41">
        <v>1494</v>
      </c>
      <c r="AI89" s="41">
        <v>1636</v>
      </c>
      <c r="AJ89" s="41">
        <v>1529</v>
      </c>
      <c r="AK89" s="41">
        <v>1513</v>
      </c>
      <c r="AL89" s="41">
        <v>1493</v>
      </c>
      <c r="AM89" s="41">
        <v>1531</v>
      </c>
      <c r="AN89" s="41">
        <v>1599</v>
      </c>
      <c r="AO89" s="41">
        <v>1582</v>
      </c>
      <c r="AP89" s="41">
        <v>1635</v>
      </c>
      <c r="AQ89" s="41">
        <v>1600</v>
      </c>
      <c r="AR89" s="41" t="s">
        <v>3895</v>
      </c>
      <c r="AS89" s="138" t="s">
        <v>4</v>
      </c>
      <c r="AT89" s="41">
        <v>8.6999999999999993</v>
      </c>
      <c r="AU89" s="41">
        <v>9.5</v>
      </c>
      <c r="AV89" s="41">
        <v>9.3000000000000007</v>
      </c>
      <c r="AW89" s="41">
        <v>8.6999999999999993</v>
      </c>
      <c r="AX89" s="41">
        <v>8.9</v>
      </c>
      <c r="AY89" s="41">
        <v>8.8000000000000007</v>
      </c>
      <c r="AZ89" s="41">
        <v>9.5</v>
      </c>
      <c r="BA89" s="41">
        <v>9.4</v>
      </c>
      <c r="BB89" s="41">
        <v>9.6999999999999993</v>
      </c>
      <c r="BC89" s="41">
        <v>9.3000000000000007</v>
      </c>
      <c r="BD89" s="41">
        <v>1376</v>
      </c>
      <c r="BE89" s="41">
        <v>1518</v>
      </c>
      <c r="BF89" s="41">
        <v>1457</v>
      </c>
      <c r="BG89" s="41">
        <v>1513</v>
      </c>
      <c r="BH89" s="41">
        <v>1431</v>
      </c>
      <c r="BI89" s="41">
        <v>1375</v>
      </c>
      <c r="BJ89" s="41">
        <v>1537</v>
      </c>
      <c r="BK89" s="41">
        <v>1520</v>
      </c>
      <c r="BL89" s="41">
        <v>1573</v>
      </c>
      <c r="BM89" s="41">
        <v>1482</v>
      </c>
      <c r="BN89" s="41" t="s">
        <v>3896</v>
      </c>
      <c r="BO89" s="181" t="s">
        <v>4</v>
      </c>
      <c r="BP89" s="168"/>
      <c r="BQ89" s="168"/>
      <c r="BR89" s="168"/>
      <c r="BS89" s="168"/>
      <c r="BT89" s="168"/>
      <c r="BU89" s="168"/>
      <c r="BV89" s="168"/>
      <c r="BW89" s="168"/>
    </row>
    <row r="90" spans="1:75" ht="27" customHeight="1">
      <c r="A90" s="183" t="s">
        <v>3360</v>
      </c>
      <c r="B90" s="41">
        <v>10.3</v>
      </c>
      <c r="C90" s="41">
        <v>11.1</v>
      </c>
      <c r="D90" s="41">
        <v>10.5</v>
      </c>
      <c r="E90" s="41">
        <v>9.4</v>
      </c>
      <c r="F90" s="41">
        <v>9.9</v>
      </c>
      <c r="G90" s="41">
        <v>10</v>
      </c>
      <c r="H90" s="41">
        <v>10.5</v>
      </c>
      <c r="I90" s="41">
        <v>10.4</v>
      </c>
      <c r="J90" s="41">
        <v>10.7</v>
      </c>
      <c r="K90" s="41">
        <v>10.9</v>
      </c>
      <c r="L90" s="41">
        <v>1719</v>
      </c>
      <c r="M90" s="41">
        <v>1861</v>
      </c>
      <c r="N90" s="41">
        <v>1754</v>
      </c>
      <c r="O90" s="41">
        <v>1632</v>
      </c>
      <c r="P90" s="41">
        <v>1665</v>
      </c>
      <c r="Q90" s="41">
        <v>1669</v>
      </c>
      <c r="R90" s="41">
        <v>1771</v>
      </c>
      <c r="S90" s="41">
        <v>1754</v>
      </c>
      <c r="T90" s="41">
        <v>1807</v>
      </c>
      <c r="U90" s="41">
        <v>1825</v>
      </c>
      <c r="V90" s="41" t="s">
        <v>3894</v>
      </c>
      <c r="W90" s="140" t="s">
        <v>4</v>
      </c>
      <c r="X90" s="41">
        <v>9.6</v>
      </c>
      <c r="Y90" s="41">
        <v>10.4</v>
      </c>
      <c r="Z90" s="41">
        <v>9.8000000000000007</v>
      </c>
      <c r="AA90" s="41">
        <v>9.3000000000000007</v>
      </c>
      <c r="AB90" s="41">
        <v>9.5</v>
      </c>
      <c r="AC90" s="41">
        <v>9.8000000000000007</v>
      </c>
      <c r="AD90" s="41">
        <v>10.1</v>
      </c>
      <c r="AE90" s="41">
        <v>10</v>
      </c>
      <c r="AF90" s="41">
        <v>10.3</v>
      </c>
      <c r="AG90" s="41">
        <v>10.199999999999999</v>
      </c>
      <c r="AH90" s="41">
        <v>1595</v>
      </c>
      <c r="AI90" s="41">
        <v>1737</v>
      </c>
      <c r="AJ90" s="41">
        <v>1630</v>
      </c>
      <c r="AK90" s="41">
        <v>1614</v>
      </c>
      <c r="AL90" s="41">
        <v>1594</v>
      </c>
      <c r="AM90" s="41">
        <v>1633</v>
      </c>
      <c r="AN90" s="41">
        <v>1700</v>
      </c>
      <c r="AO90" s="41">
        <v>1683</v>
      </c>
      <c r="AP90" s="41">
        <v>1736</v>
      </c>
      <c r="AQ90" s="41">
        <v>1701</v>
      </c>
      <c r="AR90" s="41" t="s">
        <v>3895</v>
      </c>
      <c r="AS90" s="138" t="s">
        <v>4</v>
      </c>
      <c r="AT90" s="41">
        <v>9.3000000000000007</v>
      </c>
      <c r="AU90" s="41">
        <v>10.1</v>
      </c>
      <c r="AV90" s="41">
        <v>9.8000000000000007</v>
      </c>
      <c r="AW90" s="41">
        <v>9.3000000000000007</v>
      </c>
      <c r="AX90" s="41">
        <v>9.5</v>
      </c>
      <c r="AY90" s="41">
        <v>9.4</v>
      </c>
      <c r="AZ90" s="41">
        <v>10.1</v>
      </c>
      <c r="BA90" s="41">
        <v>10</v>
      </c>
      <c r="BB90" s="41">
        <v>10.3</v>
      </c>
      <c r="BC90" s="41">
        <v>9.9</v>
      </c>
      <c r="BD90" s="41">
        <v>1478</v>
      </c>
      <c r="BE90" s="41">
        <v>1620</v>
      </c>
      <c r="BF90" s="41">
        <v>1558</v>
      </c>
      <c r="BG90" s="41">
        <v>1614</v>
      </c>
      <c r="BH90" s="41">
        <v>1532</v>
      </c>
      <c r="BI90" s="41">
        <v>1477</v>
      </c>
      <c r="BJ90" s="41">
        <v>1638</v>
      </c>
      <c r="BK90" s="41">
        <v>1621</v>
      </c>
      <c r="BL90" s="41">
        <v>1674</v>
      </c>
      <c r="BM90" s="41">
        <v>1584</v>
      </c>
      <c r="BN90" s="41" t="s">
        <v>3896</v>
      </c>
      <c r="BO90" s="181" t="s">
        <v>4</v>
      </c>
      <c r="BP90" s="168"/>
      <c r="BQ90" s="168"/>
      <c r="BR90" s="168"/>
      <c r="BS90" s="168"/>
      <c r="BT90" s="168"/>
      <c r="BU90" s="168"/>
      <c r="BV90" s="168"/>
      <c r="BW90" s="168"/>
    </row>
    <row r="91" spans="1:75" ht="27" customHeight="1">
      <c r="A91" s="183" t="s">
        <v>3361</v>
      </c>
      <c r="B91" s="41">
        <v>10.3</v>
      </c>
      <c r="C91" s="41">
        <v>11.1</v>
      </c>
      <c r="D91" s="41">
        <v>10.5</v>
      </c>
      <c r="E91" s="41">
        <v>9.4</v>
      </c>
      <c r="F91" s="41">
        <v>9.9</v>
      </c>
      <c r="G91" s="41">
        <v>10</v>
      </c>
      <c r="H91" s="41">
        <v>10.5</v>
      </c>
      <c r="I91" s="41">
        <v>10.4</v>
      </c>
      <c r="J91" s="41">
        <v>10.7</v>
      </c>
      <c r="K91" s="41">
        <v>10.9</v>
      </c>
      <c r="L91" s="41">
        <v>1719</v>
      </c>
      <c r="M91" s="41">
        <v>1861</v>
      </c>
      <c r="N91" s="41">
        <v>1754</v>
      </c>
      <c r="O91" s="41">
        <v>1632</v>
      </c>
      <c r="P91" s="41">
        <v>1665</v>
      </c>
      <c r="Q91" s="41">
        <v>1669</v>
      </c>
      <c r="R91" s="41">
        <v>1771</v>
      </c>
      <c r="S91" s="41">
        <v>1754</v>
      </c>
      <c r="T91" s="41">
        <v>1807</v>
      </c>
      <c r="U91" s="41">
        <v>1825</v>
      </c>
      <c r="V91" s="41" t="s">
        <v>3894</v>
      </c>
      <c r="W91" s="140" t="s">
        <v>4</v>
      </c>
      <c r="X91" s="41">
        <v>9.6</v>
      </c>
      <c r="Y91" s="41">
        <v>10.4</v>
      </c>
      <c r="Z91" s="41">
        <v>9.8000000000000007</v>
      </c>
      <c r="AA91" s="41">
        <v>9.3000000000000007</v>
      </c>
      <c r="AB91" s="41">
        <v>9.5</v>
      </c>
      <c r="AC91" s="41">
        <v>9.8000000000000007</v>
      </c>
      <c r="AD91" s="41">
        <v>10.1</v>
      </c>
      <c r="AE91" s="41">
        <v>10</v>
      </c>
      <c r="AF91" s="41">
        <v>10.3</v>
      </c>
      <c r="AG91" s="41">
        <v>10.199999999999999</v>
      </c>
      <c r="AH91" s="41">
        <v>1595</v>
      </c>
      <c r="AI91" s="41">
        <v>1737</v>
      </c>
      <c r="AJ91" s="41">
        <v>1630</v>
      </c>
      <c r="AK91" s="41">
        <v>1614</v>
      </c>
      <c r="AL91" s="41">
        <v>1594</v>
      </c>
      <c r="AM91" s="41">
        <v>1633</v>
      </c>
      <c r="AN91" s="41">
        <v>1700</v>
      </c>
      <c r="AO91" s="41">
        <v>1683</v>
      </c>
      <c r="AP91" s="41">
        <v>1736</v>
      </c>
      <c r="AQ91" s="41">
        <v>1701</v>
      </c>
      <c r="AR91" s="41" t="s">
        <v>3895</v>
      </c>
      <c r="AS91" s="138" t="s">
        <v>4</v>
      </c>
      <c r="AT91" s="41">
        <v>9.3000000000000007</v>
      </c>
      <c r="AU91" s="41">
        <v>10.1</v>
      </c>
      <c r="AV91" s="41">
        <v>9.8000000000000007</v>
      </c>
      <c r="AW91" s="41">
        <v>9.3000000000000007</v>
      </c>
      <c r="AX91" s="41">
        <v>9.5</v>
      </c>
      <c r="AY91" s="41">
        <v>9.4</v>
      </c>
      <c r="AZ91" s="41">
        <v>10.1</v>
      </c>
      <c r="BA91" s="41">
        <v>10</v>
      </c>
      <c r="BB91" s="41">
        <v>10.3</v>
      </c>
      <c r="BC91" s="41">
        <v>9.9</v>
      </c>
      <c r="BD91" s="41">
        <v>1478</v>
      </c>
      <c r="BE91" s="41">
        <v>1620</v>
      </c>
      <c r="BF91" s="41">
        <v>1558</v>
      </c>
      <c r="BG91" s="41">
        <v>1614</v>
      </c>
      <c r="BH91" s="41">
        <v>1532</v>
      </c>
      <c r="BI91" s="41">
        <v>1477</v>
      </c>
      <c r="BJ91" s="41">
        <v>1638</v>
      </c>
      <c r="BK91" s="41">
        <v>1621</v>
      </c>
      <c r="BL91" s="41">
        <v>1674</v>
      </c>
      <c r="BM91" s="41">
        <v>1584</v>
      </c>
      <c r="BN91" s="41" t="s">
        <v>3896</v>
      </c>
      <c r="BO91" s="181" t="s">
        <v>4</v>
      </c>
      <c r="BP91" s="168"/>
      <c r="BQ91" s="168"/>
      <c r="BR91" s="168"/>
      <c r="BS91" s="168"/>
      <c r="BT91" s="168"/>
      <c r="BU91" s="168"/>
      <c r="BV91" s="168"/>
      <c r="BW91" s="168"/>
    </row>
    <row r="92" spans="1:75" ht="27" customHeight="1">
      <c r="A92" s="183" t="s">
        <v>3362</v>
      </c>
      <c r="B92" s="41">
        <v>10.3</v>
      </c>
      <c r="C92" s="41">
        <v>11.1</v>
      </c>
      <c r="D92" s="41">
        <v>10.5</v>
      </c>
      <c r="E92" s="41">
        <v>9.4</v>
      </c>
      <c r="F92" s="41">
        <v>9.9</v>
      </c>
      <c r="G92" s="41">
        <v>10</v>
      </c>
      <c r="H92" s="41">
        <v>10.5</v>
      </c>
      <c r="I92" s="41">
        <v>10.4</v>
      </c>
      <c r="J92" s="41">
        <v>10.7</v>
      </c>
      <c r="K92" s="41">
        <v>10.9</v>
      </c>
      <c r="L92" s="41">
        <v>1719</v>
      </c>
      <c r="M92" s="41">
        <v>1861</v>
      </c>
      <c r="N92" s="41">
        <v>1754</v>
      </c>
      <c r="O92" s="41">
        <v>1632</v>
      </c>
      <c r="P92" s="41">
        <v>1665</v>
      </c>
      <c r="Q92" s="41">
        <v>1669</v>
      </c>
      <c r="R92" s="41">
        <v>1771</v>
      </c>
      <c r="S92" s="41">
        <v>1754</v>
      </c>
      <c r="T92" s="41">
        <v>1807</v>
      </c>
      <c r="U92" s="41">
        <v>1825</v>
      </c>
      <c r="V92" s="41" t="s">
        <v>3894</v>
      </c>
      <c r="W92" s="140" t="s">
        <v>4</v>
      </c>
      <c r="X92" s="41">
        <v>9.6</v>
      </c>
      <c r="Y92" s="41">
        <v>10.4</v>
      </c>
      <c r="Z92" s="41">
        <v>9.8000000000000007</v>
      </c>
      <c r="AA92" s="41">
        <v>9.3000000000000007</v>
      </c>
      <c r="AB92" s="41">
        <v>9.5</v>
      </c>
      <c r="AC92" s="41">
        <v>9.8000000000000007</v>
      </c>
      <c r="AD92" s="41">
        <v>10.1</v>
      </c>
      <c r="AE92" s="41">
        <v>10</v>
      </c>
      <c r="AF92" s="41">
        <v>10.3</v>
      </c>
      <c r="AG92" s="41">
        <v>10.199999999999999</v>
      </c>
      <c r="AH92" s="41">
        <v>1595</v>
      </c>
      <c r="AI92" s="41">
        <v>1737</v>
      </c>
      <c r="AJ92" s="41">
        <v>1630</v>
      </c>
      <c r="AK92" s="41">
        <v>1614</v>
      </c>
      <c r="AL92" s="41">
        <v>1594</v>
      </c>
      <c r="AM92" s="41">
        <v>1633</v>
      </c>
      <c r="AN92" s="41">
        <v>1700</v>
      </c>
      <c r="AO92" s="41">
        <v>1683</v>
      </c>
      <c r="AP92" s="41">
        <v>1736</v>
      </c>
      <c r="AQ92" s="41">
        <v>1701</v>
      </c>
      <c r="AR92" s="41" t="s">
        <v>3895</v>
      </c>
      <c r="AS92" s="138" t="s">
        <v>4</v>
      </c>
      <c r="AT92" s="41">
        <v>9.3000000000000007</v>
      </c>
      <c r="AU92" s="41">
        <v>10.1</v>
      </c>
      <c r="AV92" s="41">
        <v>9.8000000000000007</v>
      </c>
      <c r="AW92" s="41">
        <v>9.3000000000000007</v>
      </c>
      <c r="AX92" s="41">
        <v>9.5</v>
      </c>
      <c r="AY92" s="41">
        <v>9.4</v>
      </c>
      <c r="AZ92" s="41">
        <v>10.1</v>
      </c>
      <c r="BA92" s="41">
        <v>10</v>
      </c>
      <c r="BB92" s="41">
        <v>10.3</v>
      </c>
      <c r="BC92" s="41">
        <v>9.9</v>
      </c>
      <c r="BD92" s="41">
        <v>1478</v>
      </c>
      <c r="BE92" s="41">
        <v>1620</v>
      </c>
      <c r="BF92" s="41">
        <v>1558</v>
      </c>
      <c r="BG92" s="41">
        <v>1614</v>
      </c>
      <c r="BH92" s="41">
        <v>1532</v>
      </c>
      <c r="BI92" s="41">
        <v>1477</v>
      </c>
      <c r="BJ92" s="41">
        <v>1638</v>
      </c>
      <c r="BK92" s="41">
        <v>1621</v>
      </c>
      <c r="BL92" s="41">
        <v>1674</v>
      </c>
      <c r="BM92" s="41">
        <v>1584</v>
      </c>
      <c r="BN92" s="41" t="s">
        <v>3896</v>
      </c>
      <c r="BO92" s="181" t="s">
        <v>4</v>
      </c>
      <c r="BP92" s="168"/>
      <c r="BQ92" s="168"/>
      <c r="BR92" s="168"/>
      <c r="BS92" s="168"/>
      <c r="BT92" s="168"/>
      <c r="BU92" s="168"/>
      <c r="BV92" s="168"/>
      <c r="BW92" s="168"/>
    </row>
    <row r="93" spans="1:75" ht="27" customHeight="1">
      <c r="A93" s="183" t="s">
        <v>3363</v>
      </c>
      <c r="B93" s="41">
        <v>10.5</v>
      </c>
      <c r="C93" s="41">
        <v>11.3</v>
      </c>
      <c r="D93" s="41">
        <v>10.7</v>
      </c>
      <c r="E93" s="41">
        <v>9.6</v>
      </c>
      <c r="F93" s="41">
        <v>10.199999999999999</v>
      </c>
      <c r="G93" s="41">
        <v>10.199999999999999</v>
      </c>
      <c r="H93" s="41">
        <v>10.8</v>
      </c>
      <c r="I93" s="41">
        <v>10.7</v>
      </c>
      <c r="J93" s="41">
        <v>11</v>
      </c>
      <c r="K93" s="41">
        <v>11.1</v>
      </c>
      <c r="L93" s="41">
        <v>1762</v>
      </c>
      <c r="M93" s="41">
        <v>1904</v>
      </c>
      <c r="N93" s="41">
        <v>1797</v>
      </c>
      <c r="O93" s="41">
        <v>1676</v>
      </c>
      <c r="P93" s="41">
        <v>1709</v>
      </c>
      <c r="Q93" s="41">
        <v>1712</v>
      </c>
      <c r="R93" s="41">
        <v>1815</v>
      </c>
      <c r="S93" s="41">
        <v>1798</v>
      </c>
      <c r="T93" s="41">
        <v>1851</v>
      </c>
      <c r="U93" s="41">
        <v>1868</v>
      </c>
      <c r="V93" s="41" t="s">
        <v>3897</v>
      </c>
      <c r="W93" s="140" t="s">
        <v>4</v>
      </c>
      <c r="X93" s="41">
        <v>9.8000000000000007</v>
      </c>
      <c r="Y93" s="41">
        <v>10.6</v>
      </c>
      <c r="Z93" s="41">
        <v>10</v>
      </c>
      <c r="AA93" s="41">
        <v>9.5</v>
      </c>
      <c r="AB93" s="41">
        <v>9.8000000000000007</v>
      </c>
      <c r="AC93" s="41">
        <v>10</v>
      </c>
      <c r="AD93" s="41">
        <v>10.4</v>
      </c>
      <c r="AE93" s="41">
        <v>10.3</v>
      </c>
      <c r="AF93" s="41">
        <v>10.6</v>
      </c>
      <c r="AG93" s="41">
        <v>10.4</v>
      </c>
      <c r="AH93" s="41">
        <v>1638</v>
      </c>
      <c r="AI93" s="41">
        <v>1780</v>
      </c>
      <c r="AJ93" s="41">
        <v>1673</v>
      </c>
      <c r="AK93" s="41">
        <v>1658</v>
      </c>
      <c r="AL93" s="41">
        <v>1638</v>
      </c>
      <c r="AM93" s="41">
        <v>1676</v>
      </c>
      <c r="AN93" s="41">
        <v>1744</v>
      </c>
      <c r="AO93" s="41">
        <v>1727</v>
      </c>
      <c r="AP93" s="41">
        <v>1780</v>
      </c>
      <c r="AQ93" s="41">
        <v>1744</v>
      </c>
      <c r="AR93" s="41" t="s">
        <v>3898</v>
      </c>
      <c r="AS93" s="138" t="s">
        <v>4</v>
      </c>
      <c r="AT93" s="41">
        <v>9.5</v>
      </c>
      <c r="AU93" s="41">
        <v>10.3</v>
      </c>
      <c r="AV93" s="41">
        <v>10.1</v>
      </c>
      <c r="AW93" s="41">
        <v>9.5</v>
      </c>
      <c r="AX93" s="41">
        <v>9.6999999999999993</v>
      </c>
      <c r="AY93" s="41">
        <v>9.6</v>
      </c>
      <c r="AZ93" s="41">
        <v>10.3</v>
      </c>
      <c r="BA93" s="41">
        <v>10.199999999999999</v>
      </c>
      <c r="BB93" s="41">
        <v>10.5</v>
      </c>
      <c r="BC93" s="41">
        <v>10.1</v>
      </c>
      <c r="BD93" s="41">
        <v>1521</v>
      </c>
      <c r="BE93" s="41">
        <v>1663</v>
      </c>
      <c r="BF93" s="41">
        <v>1602</v>
      </c>
      <c r="BG93" s="41">
        <v>1658</v>
      </c>
      <c r="BH93" s="41">
        <v>1576</v>
      </c>
      <c r="BI93" s="41">
        <v>1520</v>
      </c>
      <c r="BJ93" s="41">
        <v>1682</v>
      </c>
      <c r="BK93" s="41">
        <v>1665</v>
      </c>
      <c r="BL93" s="41">
        <v>1718</v>
      </c>
      <c r="BM93" s="41">
        <v>1627</v>
      </c>
      <c r="BN93" s="41" t="s">
        <v>3899</v>
      </c>
      <c r="BO93" s="181" t="s">
        <v>4</v>
      </c>
      <c r="BP93" s="168"/>
      <c r="BQ93" s="168"/>
      <c r="BR93" s="168"/>
      <c r="BS93" s="168"/>
      <c r="BT93" s="168"/>
      <c r="BU93" s="168"/>
      <c r="BV93" s="168"/>
      <c r="BW93" s="168"/>
    </row>
    <row r="94" spans="1:75" ht="27" customHeight="1">
      <c r="A94" s="183" t="s">
        <v>3364</v>
      </c>
      <c r="B94" s="41">
        <v>10.5</v>
      </c>
      <c r="C94" s="41">
        <v>11.3</v>
      </c>
      <c r="D94" s="41">
        <v>10.7</v>
      </c>
      <c r="E94" s="41">
        <v>9.6</v>
      </c>
      <c r="F94" s="41">
        <v>10.199999999999999</v>
      </c>
      <c r="G94" s="41">
        <v>10.199999999999999</v>
      </c>
      <c r="H94" s="41">
        <v>10.8</v>
      </c>
      <c r="I94" s="41">
        <v>10.7</v>
      </c>
      <c r="J94" s="41">
        <v>11</v>
      </c>
      <c r="K94" s="41">
        <v>11.1</v>
      </c>
      <c r="L94" s="41">
        <v>1762</v>
      </c>
      <c r="M94" s="41">
        <v>1904</v>
      </c>
      <c r="N94" s="41">
        <v>1797</v>
      </c>
      <c r="O94" s="41">
        <v>1676</v>
      </c>
      <c r="P94" s="41">
        <v>1709</v>
      </c>
      <c r="Q94" s="41">
        <v>1712</v>
      </c>
      <c r="R94" s="41">
        <v>1815</v>
      </c>
      <c r="S94" s="41">
        <v>1798</v>
      </c>
      <c r="T94" s="41">
        <v>1851</v>
      </c>
      <c r="U94" s="41">
        <v>1868</v>
      </c>
      <c r="V94" s="41" t="s">
        <v>3897</v>
      </c>
      <c r="W94" s="140" t="s">
        <v>4</v>
      </c>
      <c r="X94" s="41">
        <v>9.8000000000000007</v>
      </c>
      <c r="Y94" s="41">
        <v>10.6</v>
      </c>
      <c r="Z94" s="41">
        <v>10</v>
      </c>
      <c r="AA94" s="41">
        <v>9.5</v>
      </c>
      <c r="AB94" s="41">
        <v>9.8000000000000007</v>
      </c>
      <c r="AC94" s="41">
        <v>10</v>
      </c>
      <c r="AD94" s="41">
        <v>10.4</v>
      </c>
      <c r="AE94" s="41">
        <v>10.3</v>
      </c>
      <c r="AF94" s="41">
        <v>10.6</v>
      </c>
      <c r="AG94" s="41">
        <v>10.4</v>
      </c>
      <c r="AH94" s="41">
        <v>1638</v>
      </c>
      <c r="AI94" s="41">
        <v>1780</v>
      </c>
      <c r="AJ94" s="41">
        <v>1673</v>
      </c>
      <c r="AK94" s="41">
        <v>1658</v>
      </c>
      <c r="AL94" s="41">
        <v>1638</v>
      </c>
      <c r="AM94" s="41">
        <v>1676</v>
      </c>
      <c r="AN94" s="41">
        <v>1744</v>
      </c>
      <c r="AO94" s="41">
        <v>1727</v>
      </c>
      <c r="AP94" s="41">
        <v>1780</v>
      </c>
      <c r="AQ94" s="41">
        <v>1744</v>
      </c>
      <c r="AR94" s="41" t="s">
        <v>3898</v>
      </c>
      <c r="AS94" s="138" t="s">
        <v>4</v>
      </c>
      <c r="AT94" s="41">
        <v>9.5</v>
      </c>
      <c r="AU94" s="41">
        <v>10.3</v>
      </c>
      <c r="AV94" s="41">
        <v>10.1</v>
      </c>
      <c r="AW94" s="41">
        <v>9.5</v>
      </c>
      <c r="AX94" s="41">
        <v>9.6999999999999993</v>
      </c>
      <c r="AY94" s="41">
        <v>9.6</v>
      </c>
      <c r="AZ94" s="41">
        <v>10.3</v>
      </c>
      <c r="BA94" s="41">
        <v>10.199999999999999</v>
      </c>
      <c r="BB94" s="41">
        <v>10.5</v>
      </c>
      <c r="BC94" s="41">
        <v>10.1</v>
      </c>
      <c r="BD94" s="41">
        <v>1521</v>
      </c>
      <c r="BE94" s="41">
        <v>1663</v>
      </c>
      <c r="BF94" s="41">
        <v>1602</v>
      </c>
      <c r="BG94" s="41">
        <v>1658</v>
      </c>
      <c r="BH94" s="41">
        <v>1576</v>
      </c>
      <c r="BI94" s="41">
        <v>1520</v>
      </c>
      <c r="BJ94" s="41">
        <v>1682</v>
      </c>
      <c r="BK94" s="41">
        <v>1665</v>
      </c>
      <c r="BL94" s="41">
        <v>1718</v>
      </c>
      <c r="BM94" s="41">
        <v>1627</v>
      </c>
      <c r="BN94" s="41" t="s">
        <v>3899</v>
      </c>
      <c r="BO94" s="181" t="s">
        <v>4</v>
      </c>
      <c r="BP94" s="168"/>
      <c r="BQ94" s="168"/>
      <c r="BR94" s="168"/>
      <c r="BS94" s="168"/>
      <c r="BT94" s="168"/>
      <c r="BU94" s="168"/>
      <c r="BV94" s="168"/>
      <c r="BW94" s="168"/>
    </row>
    <row r="95" spans="1:75" ht="27" customHeight="1">
      <c r="A95" s="183" t="s">
        <v>3365</v>
      </c>
      <c r="B95" s="41">
        <v>10.5</v>
      </c>
      <c r="C95" s="41">
        <v>11.3</v>
      </c>
      <c r="D95" s="41">
        <v>10.7</v>
      </c>
      <c r="E95" s="41">
        <v>9.6</v>
      </c>
      <c r="F95" s="41">
        <v>10.199999999999999</v>
      </c>
      <c r="G95" s="41">
        <v>10.199999999999999</v>
      </c>
      <c r="H95" s="41">
        <v>10.8</v>
      </c>
      <c r="I95" s="41">
        <v>10.7</v>
      </c>
      <c r="J95" s="41">
        <v>11</v>
      </c>
      <c r="K95" s="41">
        <v>11.1</v>
      </c>
      <c r="L95" s="41">
        <v>1762</v>
      </c>
      <c r="M95" s="41">
        <v>1904</v>
      </c>
      <c r="N95" s="41">
        <v>1797</v>
      </c>
      <c r="O95" s="41">
        <v>1676</v>
      </c>
      <c r="P95" s="41">
        <v>1709</v>
      </c>
      <c r="Q95" s="41">
        <v>1712</v>
      </c>
      <c r="R95" s="41">
        <v>1815</v>
      </c>
      <c r="S95" s="41">
        <v>1798</v>
      </c>
      <c r="T95" s="41">
        <v>1851</v>
      </c>
      <c r="U95" s="41">
        <v>1868</v>
      </c>
      <c r="V95" s="41" t="s">
        <v>3897</v>
      </c>
      <c r="W95" s="140" t="s">
        <v>4</v>
      </c>
      <c r="X95" s="41">
        <v>9.8000000000000007</v>
      </c>
      <c r="Y95" s="41">
        <v>10.6</v>
      </c>
      <c r="Z95" s="41">
        <v>10</v>
      </c>
      <c r="AA95" s="41">
        <v>9.5</v>
      </c>
      <c r="AB95" s="41">
        <v>9.8000000000000007</v>
      </c>
      <c r="AC95" s="41">
        <v>10</v>
      </c>
      <c r="AD95" s="41">
        <v>10.4</v>
      </c>
      <c r="AE95" s="41">
        <v>10.3</v>
      </c>
      <c r="AF95" s="41">
        <v>10.6</v>
      </c>
      <c r="AG95" s="41">
        <v>10.4</v>
      </c>
      <c r="AH95" s="41">
        <v>1638</v>
      </c>
      <c r="AI95" s="41">
        <v>1780</v>
      </c>
      <c r="AJ95" s="41">
        <v>1673</v>
      </c>
      <c r="AK95" s="41">
        <v>1658</v>
      </c>
      <c r="AL95" s="41">
        <v>1638</v>
      </c>
      <c r="AM95" s="41">
        <v>1676</v>
      </c>
      <c r="AN95" s="41">
        <v>1744</v>
      </c>
      <c r="AO95" s="41">
        <v>1727</v>
      </c>
      <c r="AP95" s="41">
        <v>1780</v>
      </c>
      <c r="AQ95" s="41">
        <v>1744</v>
      </c>
      <c r="AR95" s="41" t="s">
        <v>3898</v>
      </c>
      <c r="AS95" s="138" t="s">
        <v>4</v>
      </c>
      <c r="AT95" s="41">
        <v>9.5</v>
      </c>
      <c r="AU95" s="41">
        <v>10.3</v>
      </c>
      <c r="AV95" s="41">
        <v>10.1</v>
      </c>
      <c r="AW95" s="41">
        <v>9.5</v>
      </c>
      <c r="AX95" s="41">
        <v>9.6999999999999993</v>
      </c>
      <c r="AY95" s="41">
        <v>9.6</v>
      </c>
      <c r="AZ95" s="41">
        <v>10.3</v>
      </c>
      <c r="BA95" s="41">
        <v>10.199999999999999</v>
      </c>
      <c r="BB95" s="41">
        <v>10.5</v>
      </c>
      <c r="BC95" s="41">
        <v>10.1</v>
      </c>
      <c r="BD95" s="41">
        <v>1521</v>
      </c>
      <c r="BE95" s="41">
        <v>1663</v>
      </c>
      <c r="BF95" s="41">
        <v>1602</v>
      </c>
      <c r="BG95" s="41">
        <v>1658</v>
      </c>
      <c r="BH95" s="41">
        <v>1576</v>
      </c>
      <c r="BI95" s="41">
        <v>1520</v>
      </c>
      <c r="BJ95" s="41">
        <v>1682</v>
      </c>
      <c r="BK95" s="41">
        <v>1665</v>
      </c>
      <c r="BL95" s="41">
        <v>1718</v>
      </c>
      <c r="BM95" s="41">
        <v>1627</v>
      </c>
      <c r="BN95" s="41" t="s">
        <v>3899</v>
      </c>
      <c r="BO95" s="181" t="s">
        <v>4</v>
      </c>
      <c r="BP95" s="168"/>
      <c r="BQ95" s="168"/>
      <c r="BR95" s="168"/>
      <c r="BS95" s="168"/>
      <c r="BT95" s="168"/>
      <c r="BU95" s="168"/>
      <c r="BV95" s="168"/>
      <c r="BW95" s="168"/>
    </row>
    <row r="96" spans="1:75" ht="27" customHeight="1">
      <c r="A96" s="183" t="s">
        <v>3366</v>
      </c>
      <c r="B96" s="41">
        <v>10.5</v>
      </c>
      <c r="C96" s="41">
        <v>11.3</v>
      </c>
      <c r="D96" s="41">
        <v>10.7</v>
      </c>
      <c r="E96" s="41">
        <v>9.6</v>
      </c>
      <c r="F96" s="41">
        <v>10.199999999999999</v>
      </c>
      <c r="G96" s="41">
        <v>10.199999999999999</v>
      </c>
      <c r="H96" s="41">
        <v>10.8</v>
      </c>
      <c r="I96" s="41">
        <v>10.7</v>
      </c>
      <c r="J96" s="41">
        <v>11</v>
      </c>
      <c r="K96" s="41">
        <v>11.1</v>
      </c>
      <c r="L96" s="41">
        <v>1762</v>
      </c>
      <c r="M96" s="41">
        <v>1904</v>
      </c>
      <c r="N96" s="41">
        <v>1797</v>
      </c>
      <c r="O96" s="41">
        <v>1676</v>
      </c>
      <c r="P96" s="41">
        <v>1709</v>
      </c>
      <c r="Q96" s="41">
        <v>1712</v>
      </c>
      <c r="R96" s="41">
        <v>1815</v>
      </c>
      <c r="S96" s="41">
        <v>1798</v>
      </c>
      <c r="T96" s="41">
        <v>1851</v>
      </c>
      <c r="U96" s="41">
        <v>1868</v>
      </c>
      <c r="V96" s="41" t="s">
        <v>3897</v>
      </c>
      <c r="W96" s="140" t="s">
        <v>4</v>
      </c>
      <c r="X96" s="41">
        <v>9.8000000000000007</v>
      </c>
      <c r="Y96" s="41">
        <v>10.6</v>
      </c>
      <c r="Z96" s="41">
        <v>10</v>
      </c>
      <c r="AA96" s="41">
        <v>9.5</v>
      </c>
      <c r="AB96" s="41">
        <v>9.8000000000000007</v>
      </c>
      <c r="AC96" s="41">
        <v>10</v>
      </c>
      <c r="AD96" s="41">
        <v>10.4</v>
      </c>
      <c r="AE96" s="41">
        <v>10.3</v>
      </c>
      <c r="AF96" s="41">
        <v>10.6</v>
      </c>
      <c r="AG96" s="41">
        <v>10.4</v>
      </c>
      <c r="AH96" s="41">
        <v>1638</v>
      </c>
      <c r="AI96" s="41">
        <v>1780</v>
      </c>
      <c r="AJ96" s="41">
        <v>1673</v>
      </c>
      <c r="AK96" s="41">
        <v>1658</v>
      </c>
      <c r="AL96" s="41">
        <v>1638</v>
      </c>
      <c r="AM96" s="41">
        <v>1676</v>
      </c>
      <c r="AN96" s="41">
        <v>1744</v>
      </c>
      <c r="AO96" s="41">
        <v>1727</v>
      </c>
      <c r="AP96" s="41">
        <v>1780</v>
      </c>
      <c r="AQ96" s="41">
        <v>1744</v>
      </c>
      <c r="AR96" s="41" t="s">
        <v>3898</v>
      </c>
      <c r="AS96" s="138" t="s">
        <v>4</v>
      </c>
      <c r="AT96" s="41">
        <v>9.5</v>
      </c>
      <c r="AU96" s="41">
        <v>10.3</v>
      </c>
      <c r="AV96" s="41">
        <v>10.1</v>
      </c>
      <c r="AW96" s="41">
        <v>9.5</v>
      </c>
      <c r="AX96" s="41">
        <v>9.6999999999999993</v>
      </c>
      <c r="AY96" s="41">
        <v>9.6</v>
      </c>
      <c r="AZ96" s="41">
        <v>10.3</v>
      </c>
      <c r="BA96" s="41">
        <v>10.199999999999999</v>
      </c>
      <c r="BB96" s="41">
        <v>10.5</v>
      </c>
      <c r="BC96" s="41">
        <v>10.1</v>
      </c>
      <c r="BD96" s="41">
        <v>1521</v>
      </c>
      <c r="BE96" s="41">
        <v>1663</v>
      </c>
      <c r="BF96" s="41">
        <v>1602</v>
      </c>
      <c r="BG96" s="41">
        <v>1658</v>
      </c>
      <c r="BH96" s="41">
        <v>1576</v>
      </c>
      <c r="BI96" s="41">
        <v>1520</v>
      </c>
      <c r="BJ96" s="41">
        <v>1682</v>
      </c>
      <c r="BK96" s="41">
        <v>1665</v>
      </c>
      <c r="BL96" s="41">
        <v>1718</v>
      </c>
      <c r="BM96" s="41">
        <v>1627</v>
      </c>
      <c r="BN96" s="41" t="s">
        <v>3899</v>
      </c>
      <c r="BO96" s="181" t="s">
        <v>4</v>
      </c>
      <c r="BP96" s="168"/>
      <c r="BQ96" s="168"/>
      <c r="BR96" s="168"/>
      <c r="BS96" s="168"/>
      <c r="BT96" s="168"/>
      <c r="BU96" s="168"/>
      <c r="BV96" s="168"/>
      <c r="BW96" s="168"/>
    </row>
    <row r="97" spans="1:75" ht="27" customHeight="1">
      <c r="A97" s="183" t="s">
        <v>3368</v>
      </c>
      <c r="B97" s="41">
        <v>10.5</v>
      </c>
      <c r="C97" s="41">
        <v>11.3</v>
      </c>
      <c r="D97" s="41">
        <v>10.7</v>
      </c>
      <c r="E97" s="41">
        <v>9.6</v>
      </c>
      <c r="F97" s="41">
        <v>10.199999999999999</v>
      </c>
      <c r="G97" s="41">
        <v>10.199999999999999</v>
      </c>
      <c r="H97" s="41">
        <v>10.8</v>
      </c>
      <c r="I97" s="41">
        <v>10.7</v>
      </c>
      <c r="J97" s="41">
        <v>11</v>
      </c>
      <c r="K97" s="41">
        <v>11.1</v>
      </c>
      <c r="L97" s="41">
        <v>1762</v>
      </c>
      <c r="M97" s="41">
        <v>1904</v>
      </c>
      <c r="N97" s="41">
        <v>1797</v>
      </c>
      <c r="O97" s="41">
        <v>1676</v>
      </c>
      <c r="P97" s="41">
        <v>1709</v>
      </c>
      <c r="Q97" s="41">
        <v>1712</v>
      </c>
      <c r="R97" s="41">
        <v>1815</v>
      </c>
      <c r="S97" s="41">
        <v>1798</v>
      </c>
      <c r="T97" s="41">
        <v>1851</v>
      </c>
      <c r="U97" s="41">
        <v>1868</v>
      </c>
      <c r="V97" s="41" t="s">
        <v>3897</v>
      </c>
      <c r="W97" s="140" t="s">
        <v>4</v>
      </c>
      <c r="X97" s="41">
        <v>9.8000000000000007</v>
      </c>
      <c r="Y97" s="41">
        <v>10.6</v>
      </c>
      <c r="Z97" s="41">
        <v>10</v>
      </c>
      <c r="AA97" s="41">
        <v>9.5</v>
      </c>
      <c r="AB97" s="41">
        <v>9.8000000000000007</v>
      </c>
      <c r="AC97" s="41">
        <v>10</v>
      </c>
      <c r="AD97" s="41">
        <v>10.4</v>
      </c>
      <c r="AE97" s="41">
        <v>10.3</v>
      </c>
      <c r="AF97" s="41">
        <v>10.6</v>
      </c>
      <c r="AG97" s="41">
        <v>10.4</v>
      </c>
      <c r="AH97" s="41">
        <v>1638</v>
      </c>
      <c r="AI97" s="41">
        <v>1780</v>
      </c>
      <c r="AJ97" s="41">
        <v>1673</v>
      </c>
      <c r="AK97" s="41">
        <v>1658</v>
      </c>
      <c r="AL97" s="41">
        <v>1638</v>
      </c>
      <c r="AM97" s="41">
        <v>1676</v>
      </c>
      <c r="AN97" s="41">
        <v>1744</v>
      </c>
      <c r="AO97" s="41">
        <v>1727</v>
      </c>
      <c r="AP97" s="41">
        <v>1780</v>
      </c>
      <c r="AQ97" s="41">
        <v>1744</v>
      </c>
      <c r="AR97" s="41" t="s">
        <v>3898</v>
      </c>
      <c r="AS97" s="138" t="s">
        <v>4</v>
      </c>
      <c r="AT97" s="41">
        <v>9.5</v>
      </c>
      <c r="AU97" s="41">
        <v>10.3</v>
      </c>
      <c r="AV97" s="41">
        <v>10.1</v>
      </c>
      <c r="AW97" s="41">
        <v>9.5</v>
      </c>
      <c r="AX97" s="41">
        <v>9.6999999999999993</v>
      </c>
      <c r="AY97" s="41">
        <v>9.6</v>
      </c>
      <c r="AZ97" s="41">
        <v>10.3</v>
      </c>
      <c r="BA97" s="41">
        <v>10.199999999999999</v>
      </c>
      <c r="BB97" s="41">
        <v>10.5</v>
      </c>
      <c r="BC97" s="41">
        <v>10.1</v>
      </c>
      <c r="BD97" s="41">
        <v>1521</v>
      </c>
      <c r="BE97" s="41">
        <v>1663</v>
      </c>
      <c r="BF97" s="41">
        <v>1602</v>
      </c>
      <c r="BG97" s="41">
        <v>1658</v>
      </c>
      <c r="BH97" s="41">
        <v>1576</v>
      </c>
      <c r="BI97" s="41">
        <v>1520</v>
      </c>
      <c r="BJ97" s="41">
        <v>1682</v>
      </c>
      <c r="BK97" s="41">
        <v>1665</v>
      </c>
      <c r="BL97" s="41">
        <v>1718</v>
      </c>
      <c r="BM97" s="41">
        <v>1627</v>
      </c>
      <c r="BN97" s="41" t="s">
        <v>3899</v>
      </c>
      <c r="BO97" s="181" t="s">
        <v>4</v>
      </c>
      <c r="BP97" s="168"/>
      <c r="BQ97" s="168"/>
      <c r="BR97" s="168"/>
      <c r="BS97" s="168"/>
      <c r="BT97" s="168"/>
      <c r="BU97" s="168"/>
      <c r="BV97" s="168"/>
      <c r="BW97" s="168"/>
    </row>
    <row r="98" spans="1:75" ht="27" customHeight="1">
      <c r="A98" s="183" t="s">
        <v>3374</v>
      </c>
      <c r="B98" s="41">
        <v>10.5</v>
      </c>
      <c r="C98" s="41">
        <v>11.3</v>
      </c>
      <c r="D98" s="41">
        <v>10.7</v>
      </c>
      <c r="E98" s="41">
        <v>9.6</v>
      </c>
      <c r="F98" s="41">
        <v>10.199999999999999</v>
      </c>
      <c r="G98" s="41">
        <v>10.199999999999999</v>
      </c>
      <c r="H98" s="41">
        <v>10.8</v>
      </c>
      <c r="I98" s="41">
        <v>10.7</v>
      </c>
      <c r="J98" s="41">
        <v>11</v>
      </c>
      <c r="K98" s="41">
        <v>11.1</v>
      </c>
      <c r="L98" s="41">
        <v>1762</v>
      </c>
      <c r="M98" s="41">
        <v>1904</v>
      </c>
      <c r="N98" s="41">
        <v>1797</v>
      </c>
      <c r="O98" s="41">
        <v>1676</v>
      </c>
      <c r="P98" s="41">
        <v>1709</v>
      </c>
      <c r="Q98" s="41">
        <v>1712</v>
      </c>
      <c r="R98" s="41">
        <v>1815</v>
      </c>
      <c r="S98" s="41">
        <v>1798</v>
      </c>
      <c r="T98" s="41">
        <v>1851</v>
      </c>
      <c r="U98" s="41">
        <v>1868</v>
      </c>
      <c r="V98" s="41" t="s">
        <v>3897</v>
      </c>
      <c r="W98" s="140" t="s">
        <v>4</v>
      </c>
      <c r="X98" s="41">
        <v>9.8000000000000007</v>
      </c>
      <c r="Y98" s="41">
        <v>10.6</v>
      </c>
      <c r="Z98" s="41">
        <v>10</v>
      </c>
      <c r="AA98" s="41">
        <v>9.5</v>
      </c>
      <c r="AB98" s="41">
        <v>9.8000000000000007</v>
      </c>
      <c r="AC98" s="41">
        <v>10</v>
      </c>
      <c r="AD98" s="41">
        <v>10.4</v>
      </c>
      <c r="AE98" s="41">
        <v>10.3</v>
      </c>
      <c r="AF98" s="41">
        <v>10.6</v>
      </c>
      <c r="AG98" s="41">
        <v>10.4</v>
      </c>
      <c r="AH98" s="41">
        <v>1638</v>
      </c>
      <c r="AI98" s="41">
        <v>1780</v>
      </c>
      <c r="AJ98" s="41">
        <v>1673</v>
      </c>
      <c r="AK98" s="41">
        <v>1658</v>
      </c>
      <c r="AL98" s="41">
        <v>1638</v>
      </c>
      <c r="AM98" s="41">
        <v>1676</v>
      </c>
      <c r="AN98" s="41">
        <v>1744</v>
      </c>
      <c r="AO98" s="41">
        <v>1727</v>
      </c>
      <c r="AP98" s="41">
        <v>1780</v>
      </c>
      <c r="AQ98" s="41">
        <v>1744</v>
      </c>
      <c r="AR98" s="41" t="s">
        <v>3898</v>
      </c>
      <c r="AS98" s="138" t="s">
        <v>4</v>
      </c>
      <c r="AT98" s="41">
        <v>9.5</v>
      </c>
      <c r="AU98" s="41">
        <v>10.3</v>
      </c>
      <c r="AV98" s="41">
        <v>10.1</v>
      </c>
      <c r="AW98" s="41">
        <v>9.5</v>
      </c>
      <c r="AX98" s="41">
        <v>9.6999999999999993</v>
      </c>
      <c r="AY98" s="41">
        <v>9.6</v>
      </c>
      <c r="AZ98" s="41">
        <v>10.3</v>
      </c>
      <c r="BA98" s="41">
        <v>10.199999999999999</v>
      </c>
      <c r="BB98" s="41">
        <v>10.5</v>
      </c>
      <c r="BC98" s="41">
        <v>10.1</v>
      </c>
      <c r="BD98" s="41">
        <v>1521</v>
      </c>
      <c r="BE98" s="41">
        <v>1663</v>
      </c>
      <c r="BF98" s="41">
        <v>1602</v>
      </c>
      <c r="BG98" s="41">
        <v>1658</v>
      </c>
      <c r="BH98" s="41">
        <v>1576</v>
      </c>
      <c r="BI98" s="41">
        <v>1520</v>
      </c>
      <c r="BJ98" s="41">
        <v>1682</v>
      </c>
      <c r="BK98" s="41">
        <v>1665</v>
      </c>
      <c r="BL98" s="41">
        <v>1718</v>
      </c>
      <c r="BM98" s="41">
        <v>1627</v>
      </c>
      <c r="BN98" s="41" t="s">
        <v>3899</v>
      </c>
      <c r="BO98" s="181" t="s">
        <v>4</v>
      </c>
      <c r="BP98" s="168"/>
      <c r="BQ98" s="168"/>
      <c r="BR98" s="168"/>
      <c r="BS98" s="168"/>
      <c r="BT98" s="168"/>
      <c r="BU98" s="168"/>
      <c r="BV98" s="168"/>
      <c r="BW98" s="168"/>
    </row>
    <row r="99" spans="1:75" ht="27" customHeight="1">
      <c r="A99" s="183" t="s">
        <v>3375</v>
      </c>
      <c r="B99" s="41">
        <v>10.5</v>
      </c>
      <c r="C99" s="41">
        <v>11.3</v>
      </c>
      <c r="D99" s="41">
        <v>10.7</v>
      </c>
      <c r="E99" s="41">
        <v>9.6</v>
      </c>
      <c r="F99" s="41">
        <v>10.199999999999999</v>
      </c>
      <c r="G99" s="41">
        <v>10.199999999999999</v>
      </c>
      <c r="H99" s="41">
        <v>10.8</v>
      </c>
      <c r="I99" s="41">
        <v>10.7</v>
      </c>
      <c r="J99" s="41">
        <v>11</v>
      </c>
      <c r="K99" s="41">
        <v>11.1</v>
      </c>
      <c r="L99" s="41">
        <v>1762</v>
      </c>
      <c r="M99" s="41">
        <v>1904</v>
      </c>
      <c r="N99" s="41">
        <v>1797</v>
      </c>
      <c r="O99" s="41">
        <v>1676</v>
      </c>
      <c r="P99" s="41">
        <v>1709</v>
      </c>
      <c r="Q99" s="41">
        <v>1712</v>
      </c>
      <c r="R99" s="41">
        <v>1815</v>
      </c>
      <c r="S99" s="41">
        <v>1798</v>
      </c>
      <c r="T99" s="41">
        <v>1851</v>
      </c>
      <c r="U99" s="41">
        <v>1868</v>
      </c>
      <c r="V99" s="41" t="s">
        <v>3899</v>
      </c>
      <c r="W99" s="140" t="s">
        <v>4</v>
      </c>
      <c r="X99" s="41">
        <v>9.8000000000000007</v>
      </c>
      <c r="Y99" s="41">
        <v>10.6</v>
      </c>
      <c r="Z99" s="41">
        <v>10</v>
      </c>
      <c r="AA99" s="41">
        <v>9.5</v>
      </c>
      <c r="AB99" s="41">
        <v>9.8000000000000007</v>
      </c>
      <c r="AC99" s="41">
        <v>10</v>
      </c>
      <c r="AD99" s="41">
        <v>10.4</v>
      </c>
      <c r="AE99" s="41">
        <v>10.3</v>
      </c>
      <c r="AF99" s="41">
        <v>10.6</v>
      </c>
      <c r="AG99" s="41">
        <v>10.4</v>
      </c>
      <c r="AH99" s="41">
        <v>1638</v>
      </c>
      <c r="AI99" s="41">
        <v>1780</v>
      </c>
      <c r="AJ99" s="41">
        <v>1673</v>
      </c>
      <c r="AK99" s="41">
        <v>1658</v>
      </c>
      <c r="AL99" s="41">
        <v>1638</v>
      </c>
      <c r="AM99" s="41">
        <v>1676</v>
      </c>
      <c r="AN99" s="41">
        <v>1744</v>
      </c>
      <c r="AO99" s="41">
        <v>1727</v>
      </c>
      <c r="AP99" s="41">
        <v>1780</v>
      </c>
      <c r="AQ99" s="41">
        <v>1744</v>
      </c>
      <c r="AR99" s="41" t="s">
        <v>3899</v>
      </c>
      <c r="AS99" s="138" t="s">
        <v>4</v>
      </c>
      <c r="AT99" s="41">
        <v>9.5</v>
      </c>
      <c r="AU99" s="41">
        <v>10.3</v>
      </c>
      <c r="AV99" s="41">
        <v>10.1</v>
      </c>
      <c r="AW99" s="41">
        <v>9.5</v>
      </c>
      <c r="AX99" s="41">
        <v>9.6999999999999993</v>
      </c>
      <c r="AY99" s="41">
        <v>9.6</v>
      </c>
      <c r="AZ99" s="41">
        <v>10.3</v>
      </c>
      <c r="BA99" s="41">
        <v>10.199999999999999</v>
      </c>
      <c r="BB99" s="41">
        <v>10.5</v>
      </c>
      <c r="BC99" s="41">
        <v>10.1</v>
      </c>
      <c r="BD99" s="41">
        <v>1521</v>
      </c>
      <c r="BE99" s="41">
        <v>1663</v>
      </c>
      <c r="BF99" s="41">
        <v>1602</v>
      </c>
      <c r="BG99" s="41">
        <v>1658</v>
      </c>
      <c r="BH99" s="41">
        <v>1576</v>
      </c>
      <c r="BI99" s="41">
        <v>1520</v>
      </c>
      <c r="BJ99" s="41">
        <v>1682</v>
      </c>
      <c r="BK99" s="41">
        <v>1665</v>
      </c>
      <c r="BL99" s="41">
        <v>1718</v>
      </c>
      <c r="BM99" s="41">
        <v>1627</v>
      </c>
      <c r="BN99" s="41" t="s">
        <v>3900</v>
      </c>
      <c r="BO99" s="181" t="s">
        <v>4</v>
      </c>
      <c r="BP99" s="168"/>
      <c r="BQ99" s="168"/>
      <c r="BR99" s="168"/>
      <c r="BS99" s="168"/>
      <c r="BT99" s="168"/>
      <c r="BU99" s="168"/>
      <c r="BV99" s="168"/>
      <c r="BW99" s="168"/>
    </row>
    <row r="100" spans="1:75" ht="27" customHeight="1">
      <c r="A100" s="183" t="s">
        <v>3377</v>
      </c>
      <c r="B100" s="41">
        <v>10.5</v>
      </c>
      <c r="C100" s="41">
        <v>11.3</v>
      </c>
      <c r="D100" s="41">
        <v>10.7</v>
      </c>
      <c r="E100" s="41">
        <v>9.6</v>
      </c>
      <c r="F100" s="41">
        <v>10.199999999999999</v>
      </c>
      <c r="G100" s="41">
        <v>10.199999999999999</v>
      </c>
      <c r="H100" s="41">
        <v>10.8</v>
      </c>
      <c r="I100" s="41">
        <v>10.7</v>
      </c>
      <c r="J100" s="41">
        <v>11</v>
      </c>
      <c r="K100" s="41">
        <v>11.1</v>
      </c>
      <c r="L100" s="41">
        <v>1762</v>
      </c>
      <c r="M100" s="41">
        <v>1904</v>
      </c>
      <c r="N100" s="41">
        <v>1797</v>
      </c>
      <c r="O100" s="41">
        <v>1676</v>
      </c>
      <c r="P100" s="41">
        <v>1709</v>
      </c>
      <c r="Q100" s="41">
        <v>1712</v>
      </c>
      <c r="R100" s="41">
        <v>1815</v>
      </c>
      <c r="S100" s="41">
        <v>1798</v>
      </c>
      <c r="T100" s="41">
        <v>1851</v>
      </c>
      <c r="U100" s="41">
        <v>1868</v>
      </c>
      <c r="V100" s="41" t="s">
        <v>3899</v>
      </c>
      <c r="W100" s="140" t="s">
        <v>4</v>
      </c>
      <c r="X100" s="41">
        <v>9.8000000000000007</v>
      </c>
      <c r="Y100" s="41">
        <v>10.6</v>
      </c>
      <c r="Z100" s="41">
        <v>10</v>
      </c>
      <c r="AA100" s="41">
        <v>9.5</v>
      </c>
      <c r="AB100" s="41">
        <v>9.8000000000000007</v>
      </c>
      <c r="AC100" s="41">
        <v>10</v>
      </c>
      <c r="AD100" s="41">
        <v>10.4</v>
      </c>
      <c r="AE100" s="41">
        <v>10.3</v>
      </c>
      <c r="AF100" s="41">
        <v>10.6</v>
      </c>
      <c r="AG100" s="41">
        <v>10.4</v>
      </c>
      <c r="AH100" s="41">
        <v>1638</v>
      </c>
      <c r="AI100" s="41">
        <v>1780</v>
      </c>
      <c r="AJ100" s="41">
        <v>1673</v>
      </c>
      <c r="AK100" s="41">
        <v>1658</v>
      </c>
      <c r="AL100" s="41">
        <v>1638</v>
      </c>
      <c r="AM100" s="41">
        <v>1676</v>
      </c>
      <c r="AN100" s="41">
        <v>1744</v>
      </c>
      <c r="AO100" s="41">
        <v>1727</v>
      </c>
      <c r="AP100" s="41">
        <v>1780</v>
      </c>
      <c r="AQ100" s="41">
        <v>1744</v>
      </c>
      <c r="AR100" s="41" t="s">
        <v>3899</v>
      </c>
      <c r="AS100" s="138" t="s">
        <v>4</v>
      </c>
      <c r="AT100" s="41">
        <v>9.5</v>
      </c>
      <c r="AU100" s="41">
        <v>10.3</v>
      </c>
      <c r="AV100" s="41">
        <v>10.1</v>
      </c>
      <c r="AW100" s="41">
        <v>9.5</v>
      </c>
      <c r="AX100" s="41">
        <v>9.6999999999999993</v>
      </c>
      <c r="AY100" s="41">
        <v>9.6</v>
      </c>
      <c r="AZ100" s="41">
        <v>10.3</v>
      </c>
      <c r="BA100" s="41">
        <v>10.199999999999999</v>
      </c>
      <c r="BB100" s="41">
        <v>10.5</v>
      </c>
      <c r="BC100" s="41">
        <v>10.1</v>
      </c>
      <c r="BD100" s="41">
        <v>1521</v>
      </c>
      <c r="BE100" s="41">
        <v>1663</v>
      </c>
      <c r="BF100" s="41">
        <v>1602</v>
      </c>
      <c r="BG100" s="41">
        <v>1658</v>
      </c>
      <c r="BH100" s="41">
        <v>1576</v>
      </c>
      <c r="BI100" s="41">
        <v>1520</v>
      </c>
      <c r="BJ100" s="41">
        <v>1682</v>
      </c>
      <c r="BK100" s="41">
        <v>1665</v>
      </c>
      <c r="BL100" s="41">
        <v>1718</v>
      </c>
      <c r="BM100" s="41">
        <v>1627</v>
      </c>
      <c r="BN100" s="41" t="s">
        <v>3900</v>
      </c>
      <c r="BO100" s="181" t="s">
        <v>4</v>
      </c>
      <c r="BP100" s="168"/>
      <c r="BQ100" s="168"/>
      <c r="BR100" s="168"/>
      <c r="BS100" s="168"/>
      <c r="BT100" s="168"/>
      <c r="BU100" s="168"/>
      <c r="BV100" s="168"/>
      <c r="BW100" s="168"/>
    </row>
    <row r="101" spans="1:75" ht="27" customHeight="1">
      <c r="A101" s="183" t="s">
        <v>3381</v>
      </c>
      <c r="B101" s="41">
        <v>10.5</v>
      </c>
      <c r="C101" s="41">
        <v>11.3</v>
      </c>
      <c r="D101" s="41">
        <v>10.7</v>
      </c>
      <c r="E101" s="41">
        <v>9.6</v>
      </c>
      <c r="F101" s="41">
        <v>10.199999999999999</v>
      </c>
      <c r="G101" s="41">
        <v>10.199999999999999</v>
      </c>
      <c r="H101" s="41">
        <v>10.8</v>
      </c>
      <c r="I101" s="41">
        <v>10.7</v>
      </c>
      <c r="J101" s="41">
        <v>11</v>
      </c>
      <c r="K101" s="41">
        <v>11.1</v>
      </c>
      <c r="L101" s="41">
        <v>1762</v>
      </c>
      <c r="M101" s="41">
        <v>1904</v>
      </c>
      <c r="N101" s="41">
        <v>1797</v>
      </c>
      <c r="O101" s="41">
        <v>1676</v>
      </c>
      <c r="P101" s="41">
        <v>1709</v>
      </c>
      <c r="Q101" s="41">
        <v>1712</v>
      </c>
      <c r="R101" s="41">
        <v>1815</v>
      </c>
      <c r="S101" s="41">
        <v>1798</v>
      </c>
      <c r="T101" s="41">
        <v>1851</v>
      </c>
      <c r="U101" s="41">
        <v>1868</v>
      </c>
      <c r="V101" s="41" t="s">
        <v>3899</v>
      </c>
      <c r="W101" s="140" t="s">
        <v>4</v>
      </c>
      <c r="X101" s="41">
        <v>9.8000000000000007</v>
      </c>
      <c r="Y101" s="41">
        <v>10.6</v>
      </c>
      <c r="Z101" s="41">
        <v>10</v>
      </c>
      <c r="AA101" s="41">
        <v>9.5</v>
      </c>
      <c r="AB101" s="41">
        <v>9.8000000000000007</v>
      </c>
      <c r="AC101" s="41">
        <v>10</v>
      </c>
      <c r="AD101" s="41">
        <v>10.4</v>
      </c>
      <c r="AE101" s="41">
        <v>10.3</v>
      </c>
      <c r="AF101" s="41">
        <v>10.6</v>
      </c>
      <c r="AG101" s="41">
        <v>10.4</v>
      </c>
      <c r="AH101" s="41">
        <v>1638</v>
      </c>
      <c r="AI101" s="41">
        <v>1780</v>
      </c>
      <c r="AJ101" s="41">
        <v>1673</v>
      </c>
      <c r="AK101" s="41">
        <v>1658</v>
      </c>
      <c r="AL101" s="41">
        <v>1638</v>
      </c>
      <c r="AM101" s="41">
        <v>1676</v>
      </c>
      <c r="AN101" s="41">
        <v>1744</v>
      </c>
      <c r="AO101" s="41">
        <v>1727</v>
      </c>
      <c r="AP101" s="41">
        <v>1780</v>
      </c>
      <c r="AQ101" s="41">
        <v>1744</v>
      </c>
      <c r="AR101" s="41" t="s">
        <v>3899</v>
      </c>
      <c r="AS101" s="138" t="s">
        <v>4</v>
      </c>
      <c r="AT101" s="41">
        <v>9.5</v>
      </c>
      <c r="AU101" s="41">
        <v>10.3</v>
      </c>
      <c r="AV101" s="41">
        <v>10.1</v>
      </c>
      <c r="AW101" s="41">
        <v>9.5</v>
      </c>
      <c r="AX101" s="41">
        <v>9.6999999999999993</v>
      </c>
      <c r="AY101" s="41">
        <v>9.6</v>
      </c>
      <c r="AZ101" s="41">
        <v>10.3</v>
      </c>
      <c r="BA101" s="41">
        <v>10.199999999999999</v>
      </c>
      <c r="BB101" s="41">
        <v>10.5</v>
      </c>
      <c r="BC101" s="41">
        <v>10.1</v>
      </c>
      <c r="BD101" s="41">
        <v>1521</v>
      </c>
      <c r="BE101" s="41">
        <v>1663</v>
      </c>
      <c r="BF101" s="41">
        <v>1602</v>
      </c>
      <c r="BG101" s="41">
        <v>1658</v>
      </c>
      <c r="BH101" s="41">
        <v>1576</v>
      </c>
      <c r="BI101" s="41">
        <v>1520</v>
      </c>
      <c r="BJ101" s="41">
        <v>1682</v>
      </c>
      <c r="BK101" s="41">
        <v>1665</v>
      </c>
      <c r="BL101" s="41">
        <v>1718</v>
      </c>
      <c r="BM101" s="41">
        <v>1627</v>
      </c>
      <c r="BN101" s="41" t="s">
        <v>3900</v>
      </c>
      <c r="BO101" s="181" t="s">
        <v>4</v>
      </c>
      <c r="BP101" s="168"/>
      <c r="BQ101" s="168"/>
      <c r="BR101" s="168"/>
      <c r="BS101" s="168"/>
      <c r="BT101" s="168"/>
      <c r="BU101" s="168"/>
      <c r="BV101" s="168"/>
      <c r="BW101" s="168"/>
    </row>
    <row r="102" spans="1:75" ht="27" customHeight="1">
      <c r="A102" s="183" t="s">
        <v>3382</v>
      </c>
      <c r="B102" s="41">
        <v>10.5</v>
      </c>
      <c r="C102" s="41">
        <v>11.3</v>
      </c>
      <c r="D102" s="41">
        <v>10.7</v>
      </c>
      <c r="E102" s="41">
        <v>9.6</v>
      </c>
      <c r="F102" s="41">
        <v>10.199999999999999</v>
      </c>
      <c r="G102" s="41">
        <v>10.199999999999999</v>
      </c>
      <c r="H102" s="41">
        <v>10.8</v>
      </c>
      <c r="I102" s="41">
        <v>10.7</v>
      </c>
      <c r="J102" s="41">
        <v>11</v>
      </c>
      <c r="K102" s="41">
        <v>11.1</v>
      </c>
      <c r="L102" s="41">
        <v>1762</v>
      </c>
      <c r="M102" s="41">
        <v>1904</v>
      </c>
      <c r="N102" s="41">
        <v>1797</v>
      </c>
      <c r="O102" s="41">
        <v>1676</v>
      </c>
      <c r="P102" s="41">
        <v>1709</v>
      </c>
      <c r="Q102" s="41">
        <v>1712</v>
      </c>
      <c r="R102" s="41">
        <v>1815</v>
      </c>
      <c r="S102" s="41">
        <v>1798</v>
      </c>
      <c r="T102" s="41">
        <v>1851</v>
      </c>
      <c r="U102" s="41">
        <v>1868</v>
      </c>
      <c r="V102" s="41" t="s">
        <v>3899</v>
      </c>
      <c r="W102" s="140" t="s">
        <v>4</v>
      </c>
      <c r="X102" s="41">
        <v>9.8000000000000007</v>
      </c>
      <c r="Y102" s="41">
        <v>10.6</v>
      </c>
      <c r="Z102" s="41">
        <v>10</v>
      </c>
      <c r="AA102" s="41">
        <v>9.5</v>
      </c>
      <c r="AB102" s="41">
        <v>9.8000000000000007</v>
      </c>
      <c r="AC102" s="41">
        <v>10</v>
      </c>
      <c r="AD102" s="41">
        <v>10.4</v>
      </c>
      <c r="AE102" s="41">
        <v>10.3</v>
      </c>
      <c r="AF102" s="41">
        <v>10.6</v>
      </c>
      <c r="AG102" s="41">
        <v>10.4</v>
      </c>
      <c r="AH102" s="41">
        <v>1638</v>
      </c>
      <c r="AI102" s="41">
        <v>1780</v>
      </c>
      <c r="AJ102" s="41">
        <v>1673</v>
      </c>
      <c r="AK102" s="41">
        <v>1658</v>
      </c>
      <c r="AL102" s="41">
        <v>1638</v>
      </c>
      <c r="AM102" s="41">
        <v>1676</v>
      </c>
      <c r="AN102" s="41">
        <v>1744</v>
      </c>
      <c r="AO102" s="41">
        <v>1727</v>
      </c>
      <c r="AP102" s="41">
        <v>1780</v>
      </c>
      <c r="AQ102" s="41">
        <v>1744</v>
      </c>
      <c r="AR102" s="41" t="s">
        <v>3899</v>
      </c>
      <c r="AS102" s="138" t="s">
        <v>4</v>
      </c>
      <c r="AT102" s="41">
        <v>9.5</v>
      </c>
      <c r="AU102" s="41">
        <v>10.3</v>
      </c>
      <c r="AV102" s="41">
        <v>10.1</v>
      </c>
      <c r="AW102" s="41">
        <v>9.5</v>
      </c>
      <c r="AX102" s="41">
        <v>9.6999999999999993</v>
      </c>
      <c r="AY102" s="41">
        <v>9.6</v>
      </c>
      <c r="AZ102" s="41">
        <v>10.3</v>
      </c>
      <c r="BA102" s="41">
        <v>10.199999999999999</v>
      </c>
      <c r="BB102" s="41">
        <v>10.5</v>
      </c>
      <c r="BC102" s="41">
        <v>10.1</v>
      </c>
      <c r="BD102" s="41">
        <v>1521</v>
      </c>
      <c r="BE102" s="41">
        <v>1663</v>
      </c>
      <c r="BF102" s="41">
        <v>1602</v>
      </c>
      <c r="BG102" s="41">
        <v>1658</v>
      </c>
      <c r="BH102" s="41">
        <v>1576</v>
      </c>
      <c r="BI102" s="41">
        <v>1520</v>
      </c>
      <c r="BJ102" s="41">
        <v>1682</v>
      </c>
      <c r="BK102" s="41">
        <v>1665</v>
      </c>
      <c r="BL102" s="41">
        <v>1718</v>
      </c>
      <c r="BM102" s="41">
        <v>1627</v>
      </c>
      <c r="BN102" s="41" t="s">
        <v>3900</v>
      </c>
      <c r="BO102" s="181" t="s">
        <v>4</v>
      </c>
      <c r="BP102" s="168"/>
      <c r="BQ102" s="168"/>
      <c r="BR102" s="168"/>
      <c r="BS102" s="168"/>
      <c r="BT102" s="168"/>
      <c r="BU102" s="168"/>
      <c r="BV102" s="168"/>
      <c r="BW102" s="168"/>
    </row>
    <row r="103" spans="1:75" ht="27" customHeight="1">
      <c r="A103" s="183" t="s">
        <v>3376</v>
      </c>
      <c r="B103" s="41">
        <v>10.5</v>
      </c>
      <c r="C103" s="41">
        <v>11.3</v>
      </c>
      <c r="D103" s="41">
        <v>10.7</v>
      </c>
      <c r="E103" s="41">
        <v>9.6</v>
      </c>
      <c r="F103" s="41">
        <v>10.199999999999999</v>
      </c>
      <c r="G103" s="41">
        <v>10.199999999999999</v>
      </c>
      <c r="H103" s="41">
        <v>10.8</v>
      </c>
      <c r="I103" s="41">
        <v>10.7</v>
      </c>
      <c r="J103" s="41">
        <v>11</v>
      </c>
      <c r="K103" s="41">
        <v>11.1</v>
      </c>
      <c r="L103" s="41">
        <v>1762</v>
      </c>
      <c r="M103" s="41">
        <v>1904</v>
      </c>
      <c r="N103" s="41">
        <v>1797</v>
      </c>
      <c r="O103" s="41">
        <v>1676</v>
      </c>
      <c r="P103" s="41">
        <v>1709</v>
      </c>
      <c r="Q103" s="41">
        <v>1712</v>
      </c>
      <c r="R103" s="41">
        <v>1815</v>
      </c>
      <c r="S103" s="41">
        <v>1798</v>
      </c>
      <c r="T103" s="41">
        <v>1851</v>
      </c>
      <c r="U103" s="41">
        <v>1868</v>
      </c>
      <c r="V103" s="41" t="s">
        <v>3899</v>
      </c>
      <c r="W103" s="140" t="s">
        <v>4</v>
      </c>
      <c r="X103" s="41">
        <v>9.8000000000000007</v>
      </c>
      <c r="Y103" s="41">
        <v>10.6</v>
      </c>
      <c r="Z103" s="41">
        <v>10</v>
      </c>
      <c r="AA103" s="41">
        <v>9.5</v>
      </c>
      <c r="AB103" s="41">
        <v>9.8000000000000007</v>
      </c>
      <c r="AC103" s="41">
        <v>10</v>
      </c>
      <c r="AD103" s="41">
        <v>10.4</v>
      </c>
      <c r="AE103" s="41">
        <v>10.3</v>
      </c>
      <c r="AF103" s="41">
        <v>10.6</v>
      </c>
      <c r="AG103" s="41">
        <v>10.4</v>
      </c>
      <c r="AH103" s="41">
        <v>1638</v>
      </c>
      <c r="AI103" s="41">
        <v>1780</v>
      </c>
      <c r="AJ103" s="41">
        <v>1673</v>
      </c>
      <c r="AK103" s="41">
        <v>1658</v>
      </c>
      <c r="AL103" s="41">
        <v>1638</v>
      </c>
      <c r="AM103" s="41">
        <v>1676</v>
      </c>
      <c r="AN103" s="41">
        <v>1744</v>
      </c>
      <c r="AO103" s="41">
        <v>1727</v>
      </c>
      <c r="AP103" s="41">
        <v>1780</v>
      </c>
      <c r="AQ103" s="41">
        <v>1744</v>
      </c>
      <c r="AR103" s="41" t="s">
        <v>3899</v>
      </c>
      <c r="AS103" s="138" t="s">
        <v>4</v>
      </c>
      <c r="AT103" s="41">
        <v>9.5</v>
      </c>
      <c r="AU103" s="41">
        <v>10.3</v>
      </c>
      <c r="AV103" s="41">
        <v>10.1</v>
      </c>
      <c r="AW103" s="41">
        <v>9.5</v>
      </c>
      <c r="AX103" s="41">
        <v>9.6999999999999993</v>
      </c>
      <c r="AY103" s="41">
        <v>9.6</v>
      </c>
      <c r="AZ103" s="41">
        <v>10.3</v>
      </c>
      <c r="BA103" s="41">
        <v>10.199999999999999</v>
      </c>
      <c r="BB103" s="41">
        <v>10.5</v>
      </c>
      <c r="BC103" s="41">
        <v>10.1</v>
      </c>
      <c r="BD103" s="41">
        <v>1521</v>
      </c>
      <c r="BE103" s="41">
        <v>1663</v>
      </c>
      <c r="BF103" s="41">
        <v>1602</v>
      </c>
      <c r="BG103" s="41">
        <v>1658</v>
      </c>
      <c r="BH103" s="41">
        <v>1576</v>
      </c>
      <c r="BI103" s="41">
        <v>1520</v>
      </c>
      <c r="BJ103" s="41">
        <v>1682</v>
      </c>
      <c r="BK103" s="41">
        <v>1665</v>
      </c>
      <c r="BL103" s="41">
        <v>1718</v>
      </c>
      <c r="BM103" s="41">
        <v>1627</v>
      </c>
      <c r="BN103" s="41" t="s">
        <v>3900</v>
      </c>
      <c r="BO103" s="181" t="s">
        <v>4</v>
      </c>
      <c r="BP103" s="168"/>
      <c r="BQ103" s="168"/>
      <c r="BR103" s="168"/>
      <c r="BS103" s="168"/>
      <c r="BT103" s="168"/>
      <c r="BU103" s="168"/>
      <c r="BV103" s="168"/>
      <c r="BW103" s="168"/>
    </row>
    <row r="104" spans="1:75" ht="27" customHeight="1">
      <c r="A104" s="183" t="s">
        <v>3378</v>
      </c>
      <c r="B104" s="41">
        <v>10.5</v>
      </c>
      <c r="C104" s="41">
        <v>11.3</v>
      </c>
      <c r="D104" s="41">
        <v>10.7</v>
      </c>
      <c r="E104" s="41">
        <v>9.6</v>
      </c>
      <c r="F104" s="41">
        <v>10.199999999999999</v>
      </c>
      <c r="G104" s="41">
        <v>10.199999999999999</v>
      </c>
      <c r="H104" s="41">
        <v>10.8</v>
      </c>
      <c r="I104" s="41">
        <v>10.7</v>
      </c>
      <c r="J104" s="41">
        <v>11</v>
      </c>
      <c r="K104" s="41">
        <v>11.1</v>
      </c>
      <c r="L104" s="41">
        <v>1762</v>
      </c>
      <c r="M104" s="41">
        <v>1904</v>
      </c>
      <c r="N104" s="41">
        <v>1797</v>
      </c>
      <c r="O104" s="41">
        <v>1676</v>
      </c>
      <c r="P104" s="41">
        <v>1709</v>
      </c>
      <c r="Q104" s="41">
        <v>1712</v>
      </c>
      <c r="R104" s="41">
        <v>1815</v>
      </c>
      <c r="S104" s="41">
        <v>1798</v>
      </c>
      <c r="T104" s="41">
        <v>1851</v>
      </c>
      <c r="U104" s="41">
        <v>1868</v>
      </c>
      <c r="V104" s="41" t="s">
        <v>3899</v>
      </c>
      <c r="W104" s="140" t="s">
        <v>4</v>
      </c>
      <c r="X104" s="41">
        <v>9.8000000000000007</v>
      </c>
      <c r="Y104" s="41">
        <v>10.6</v>
      </c>
      <c r="Z104" s="41">
        <v>10</v>
      </c>
      <c r="AA104" s="41">
        <v>9.5</v>
      </c>
      <c r="AB104" s="41">
        <v>9.8000000000000007</v>
      </c>
      <c r="AC104" s="41">
        <v>10</v>
      </c>
      <c r="AD104" s="41">
        <v>10.4</v>
      </c>
      <c r="AE104" s="41">
        <v>10.3</v>
      </c>
      <c r="AF104" s="41">
        <v>10.6</v>
      </c>
      <c r="AG104" s="41">
        <v>10.4</v>
      </c>
      <c r="AH104" s="41">
        <v>1638</v>
      </c>
      <c r="AI104" s="41">
        <v>1780</v>
      </c>
      <c r="AJ104" s="41">
        <v>1673</v>
      </c>
      <c r="AK104" s="41">
        <v>1658</v>
      </c>
      <c r="AL104" s="41">
        <v>1638</v>
      </c>
      <c r="AM104" s="41">
        <v>1676</v>
      </c>
      <c r="AN104" s="41">
        <v>1744</v>
      </c>
      <c r="AO104" s="41">
        <v>1727</v>
      </c>
      <c r="AP104" s="41">
        <v>1780</v>
      </c>
      <c r="AQ104" s="41">
        <v>1744</v>
      </c>
      <c r="AR104" s="41" t="s">
        <v>3899</v>
      </c>
      <c r="AS104" s="138" t="s">
        <v>4</v>
      </c>
      <c r="AT104" s="41">
        <v>9.5</v>
      </c>
      <c r="AU104" s="41">
        <v>10.3</v>
      </c>
      <c r="AV104" s="41">
        <v>10.1</v>
      </c>
      <c r="AW104" s="41">
        <v>9.5</v>
      </c>
      <c r="AX104" s="41">
        <v>9.6999999999999993</v>
      </c>
      <c r="AY104" s="41">
        <v>9.6</v>
      </c>
      <c r="AZ104" s="41">
        <v>10.3</v>
      </c>
      <c r="BA104" s="41">
        <v>10.199999999999999</v>
      </c>
      <c r="BB104" s="41">
        <v>10.5</v>
      </c>
      <c r="BC104" s="41">
        <v>10.1</v>
      </c>
      <c r="BD104" s="41">
        <v>1521</v>
      </c>
      <c r="BE104" s="41">
        <v>1663</v>
      </c>
      <c r="BF104" s="41">
        <v>1602</v>
      </c>
      <c r="BG104" s="41">
        <v>1658</v>
      </c>
      <c r="BH104" s="41">
        <v>1576</v>
      </c>
      <c r="BI104" s="41">
        <v>1520</v>
      </c>
      <c r="BJ104" s="41">
        <v>1682</v>
      </c>
      <c r="BK104" s="41">
        <v>1665</v>
      </c>
      <c r="BL104" s="41">
        <v>1718</v>
      </c>
      <c r="BM104" s="41">
        <v>1627</v>
      </c>
      <c r="BN104" s="41" t="s">
        <v>3900</v>
      </c>
      <c r="BO104" s="181" t="s">
        <v>4</v>
      </c>
      <c r="BP104" s="168"/>
      <c r="BQ104" s="168"/>
      <c r="BR104" s="168"/>
      <c r="BS104" s="168"/>
      <c r="BT104" s="168"/>
      <c r="BU104" s="168"/>
      <c r="BV104" s="168"/>
      <c r="BW104" s="168"/>
    </row>
    <row r="105" spans="1:75" ht="27" customHeight="1">
      <c r="A105" s="183" t="s">
        <v>3380</v>
      </c>
      <c r="B105" s="41">
        <v>10.5</v>
      </c>
      <c r="C105" s="41">
        <v>11.3</v>
      </c>
      <c r="D105" s="41">
        <v>10.7</v>
      </c>
      <c r="E105" s="41">
        <v>9.6</v>
      </c>
      <c r="F105" s="41">
        <v>10.199999999999999</v>
      </c>
      <c r="G105" s="41">
        <v>10.199999999999999</v>
      </c>
      <c r="H105" s="41">
        <v>10.8</v>
      </c>
      <c r="I105" s="41">
        <v>10.7</v>
      </c>
      <c r="J105" s="41">
        <v>11</v>
      </c>
      <c r="K105" s="41">
        <v>11.1</v>
      </c>
      <c r="L105" s="41">
        <v>1762</v>
      </c>
      <c r="M105" s="41">
        <v>1904</v>
      </c>
      <c r="N105" s="41">
        <v>1797</v>
      </c>
      <c r="O105" s="41">
        <v>1676</v>
      </c>
      <c r="P105" s="41">
        <v>1709</v>
      </c>
      <c r="Q105" s="41">
        <v>1712</v>
      </c>
      <c r="R105" s="41">
        <v>1815</v>
      </c>
      <c r="S105" s="41">
        <v>1798</v>
      </c>
      <c r="T105" s="41">
        <v>1851</v>
      </c>
      <c r="U105" s="41">
        <v>1868</v>
      </c>
      <c r="V105" s="41" t="s">
        <v>3899</v>
      </c>
      <c r="W105" s="140" t="s">
        <v>4</v>
      </c>
      <c r="X105" s="41">
        <v>9.8000000000000007</v>
      </c>
      <c r="Y105" s="41">
        <v>10.6</v>
      </c>
      <c r="Z105" s="41">
        <v>10</v>
      </c>
      <c r="AA105" s="41">
        <v>9.5</v>
      </c>
      <c r="AB105" s="41">
        <v>9.8000000000000007</v>
      </c>
      <c r="AC105" s="41">
        <v>10</v>
      </c>
      <c r="AD105" s="41">
        <v>10.4</v>
      </c>
      <c r="AE105" s="41">
        <v>10.3</v>
      </c>
      <c r="AF105" s="41">
        <v>10.6</v>
      </c>
      <c r="AG105" s="41">
        <v>10.4</v>
      </c>
      <c r="AH105" s="41">
        <v>1638</v>
      </c>
      <c r="AI105" s="41">
        <v>1780</v>
      </c>
      <c r="AJ105" s="41">
        <v>1673</v>
      </c>
      <c r="AK105" s="41">
        <v>1658</v>
      </c>
      <c r="AL105" s="41">
        <v>1638</v>
      </c>
      <c r="AM105" s="41">
        <v>1676</v>
      </c>
      <c r="AN105" s="41">
        <v>1744</v>
      </c>
      <c r="AO105" s="41">
        <v>1727</v>
      </c>
      <c r="AP105" s="41">
        <v>1780</v>
      </c>
      <c r="AQ105" s="41">
        <v>1744</v>
      </c>
      <c r="AR105" s="41" t="s">
        <v>3899</v>
      </c>
      <c r="AS105" s="138" t="s">
        <v>4</v>
      </c>
      <c r="AT105" s="41">
        <v>9.5</v>
      </c>
      <c r="AU105" s="41">
        <v>10.3</v>
      </c>
      <c r="AV105" s="41">
        <v>10.1</v>
      </c>
      <c r="AW105" s="41">
        <v>9.5</v>
      </c>
      <c r="AX105" s="41">
        <v>9.6999999999999993</v>
      </c>
      <c r="AY105" s="41">
        <v>9.6</v>
      </c>
      <c r="AZ105" s="41">
        <v>10.3</v>
      </c>
      <c r="BA105" s="41">
        <v>10.199999999999999</v>
      </c>
      <c r="BB105" s="41">
        <v>10.5</v>
      </c>
      <c r="BC105" s="41">
        <v>10.1</v>
      </c>
      <c r="BD105" s="41">
        <v>1521</v>
      </c>
      <c r="BE105" s="41">
        <v>1663</v>
      </c>
      <c r="BF105" s="41">
        <v>1602</v>
      </c>
      <c r="BG105" s="41">
        <v>1658</v>
      </c>
      <c r="BH105" s="41">
        <v>1576</v>
      </c>
      <c r="BI105" s="41">
        <v>1520</v>
      </c>
      <c r="BJ105" s="41">
        <v>1682</v>
      </c>
      <c r="BK105" s="41">
        <v>1665</v>
      </c>
      <c r="BL105" s="41">
        <v>1718</v>
      </c>
      <c r="BM105" s="41">
        <v>1627</v>
      </c>
      <c r="BN105" s="41" t="s">
        <v>3900</v>
      </c>
      <c r="BO105" s="181" t="s">
        <v>4</v>
      </c>
      <c r="BP105" s="168"/>
      <c r="BQ105" s="168"/>
      <c r="BR105" s="168"/>
      <c r="BS105" s="168"/>
      <c r="BT105" s="168"/>
      <c r="BU105" s="168"/>
      <c r="BV105" s="168"/>
      <c r="BW105" s="168"/>
    </row>
    <row r="106" spans="1:75" ht="27" customHeight="1">
      <c r="A106" s="183" t="s">
        <v>3385</v>
      </c>
      <c r="B106" s="41">
        <v>10.5</v>
      </c>
      <c r="C106" s="41">
        <v>11.3</v>
      </c>
      <c r="D106" s="41">
        <v>10.7</v>
      </c>
      <c r="E106" s="41">
        <v>9.6</v>
      </c>
      <c r="F106" s="41">
        <v>10.199999999999999</v>
      </c>
      <c r="G106" s="41">
        <v>10.199999999999999</v>
      </c>
      <c r="H106" s="41">
        <v>10.8</v>
      </c>
      <c r="I106" s="41">
        <v>10.7</v>
      </c>
      <c r="J106" s="41">
        <v>11</v>
      </c>
      <c r="K106" s="41">
        <v>11.1</v>
      </c>
      <c r="L106" s="41">
        <v>1762</v>
      </c>
      <c r="M106" s="41">
        <v>1904</v>
      </c>
      <c r="N106" s="41">
        <v>1797</v>
      </c>
      <c r="O106" s="41">
        <v>1676</v>
      </c>
      <c r="P106" s="41">
        <v>1709</v>
      </c>
      <c r="Q106" s="41">
        <v>1712</v>
      </c>
      <c r="R106" s="41">
        <v>1815</v>
      </c>
      <c r="S106" s="41">
        <v>1798</v>
      </c>
      <c r="T106" s="41">
        <v>1851</v>
      </c>
      <c r="U106" s="41">
        <v>1868</v>
      </c>
      <c r="V106" s="41" t="s">
        <v>3899</v>
      </c>
      <c r="W106" s="140" t="s">
        <v>4</v>
      </c>
      <c r="X106" s="41">
        <v>9.8000000000000007</v>
      </c>
      <c r="Y106" s="41">
        <v>10.6</v>
      </c>
      <c r="Z106" s="41">
        <v>10</v>
      </c>
      <c r="AA106" s="41">
        <v>9.5</v>
      </c>
      <c r="AB106" s="41">
        <v>9.8000000000000007</v>
      </c>
      <c r="AC106" s="41">
        <v>10</v>
      </c>
      <c r="AD106" s="41">
        <v>10.4</v>
      </c>
      <c r="AE106" s="41">
        <v>10.3</v>
      </c>
      <c r="AF106" s="41">
        <v>10.6</v>
      </c>
      <c r="AG106" s="41">
        <v>10.4</v>
      </c>
      <c r="AH106" s="41">
        <v>1638</v>
      </c>
      <c r="AI106" s="41">
        <v>1780</v>
      </c>
      <c r="AJ106" s="41">
        <v>1673</v>
      </c>
      <c r="AK106" s="41">
        <v>1658</v>
      </c>
      <c r="AL106" s="41">
        <v>1638</v>
      </c>
      <c r="AM106" s="41">
        <v>1676</v>
      </c>
      <c r="AN106" s="41">
        <v>1744</v>
      </c>
      <c r="AO106" s="41">
        <v>1727</v>
      </c>
      <c r="AP106" s="41">
        <v>1780</v>
      </c>
      <c r="AQ106" s="41">
        <v>1744</v>
      </c>
      <c r="AR106" s="41" t="s">
        <v>3899</v>
      </c>
      <c r="AS106" s="138" t="s">
        <v>4</v>
      </c>
      <c r="AT106" s="41">
        <v>9.5</v>
      </c>
      <c r="AU106" s="41">
        <v>10.3</v>
      </c>
      <c r="AV106" s="41">
        <v>10.1</v>
      </c>
      <c r="AW106" s="41">
        <v>9.5</v>
      </c>
      <c r="AX106" s="41">
        <v>9.6999999999999993</v>
      </c>
      <c r="AY106" s="41">
        <v>9.6</v>
      </c>
      <c r="AZ106" s="41">
        <v>10.3</v>
      </c>
      <c r="BA106" s="41">
        <v>10.199999999999999</v>
      </c>
      <c r="BB106" s="41">
        <v>10.5</v>
      </c>
      <c r="BC106" s="41">
        <v>10.1</v>
      </c>
      <c r="BD106" s="41">
        <v>1521</v>
      </c>
      <c r="BE106" s="41">
        <v>1663</v>
      </c>
      <c r="BF106" s="41">
        <v>1602</v>
      </c>
      <c r="BG106" s="41">
        <v>1658</v>
      </c>
      <c r="BH106" s="41">
        <v>1576</v>
      </c>
      <c r="BI106" s="41">
        <v>1520</v>
      </c>
      <c r="BJ106" s="41">
        <v>1682</v>
      </c>
      <c r="BK106" s="41">
        <v>1665</v>
      </c>
      <c r="BL106" s="41">
        <v>1718</v>
      </c>
      <c r="BM106" s="41">
        <v>1627</v>
      </c>
      <c r="BN106" s="41" t="s">
        <v>3900</v>
      </c>
      <c r="BO106" s="181" t="s">
        <v>4</v>
      </c>
      <c r="BP106" s="168"/>
      <c r="BQ106" s="168"/>
      <c r="BR106" s="168"/>
      <c r="BS106" s="168"/>
      <c r="BT106" s="168"/>
      <c r="BU106" s="168"/>
      <c r="BV106" s="168"/>
      <c r="BW106" s="168"/>
    </row>
    <row r="107" spans="1:75" ht="27" customHeight="1">
      <c r="A107" s="183" t="s">
        <v>3386</v>
      </c>
      <c r="B107" s="41">
        <v>10.5</v>
      </c>
      <c r="C107" s="41">
        <v>11.3</v>
      </c>
      <c r="D107" s="41">
        <v>10.7</v>
      </c>
      <c r="E107" s="41">
        <v>9.6</v>
      </c>
      <c r="F107" s="41">
        <v>10.199999999999999</v>
      </c>
      <c r="G107" s="41">
        <v>10.199999999999999</v>
      </c>
      <c r="H107" s="41">
        <v>10.8</v>
      </c>
      <c r="I107" s="41">
        <v>10.7</v>
      </c>
      <c r="J107" s="41">
        <v>11</v>
      </c>
      <c r="K107" s="41">
        <v>11.1</v>
      </c>
      <c r="L107" s="41">
        <v>1762</v>
      </c>
      <c r="M107" s="41">
        <v>1904</v>
      </c>
      <c r="N107" s="41">
        <v>1797</v>
      </c>
      <c r="O107" s="41">
        <v>1676</v>
      </c>
      <c r="P107" s="41">
        <v>1709</v>
      </c>
      <c r="Q107" s="41">
        <v>1712</v>
      </c>
      <c r="R107" s="41">
        <v>1815</v>
      </c>
      <c r="S107" s="41">
        <v>1798</v>
      </c>
      <c r="T107" s="41">
        <v>1851</v>
      </c>
      <c r="U107" s="41">
        <v>1868</v>
      </c>
      <c r="V107" s="41" t="s">
        <v>3899</v>
      </c>
      <c r="W107" s="140" t="s">
        <v>4</v>
      </c>
      <c r="X107" s="41">
        <v>9.8000000000000007</v>
      </c>
      <c r="Y107" s="41">
        <v>10.6</v>
      </c>
      <c r="Z107" s="41">
        <v>10</v>
      </c>
      <c r="AA107" s="41">
        <v>9.5</v>
      </c>
      <c r="AB107" s="41">
        <v>9.8000000000000007</v>
      </c>
      <c r="AC107" s="41">
        <v>10</v>
      </c>
      <c r="AD107" s="41">
        <v>10.4</v>
      </c>
      <c r="AE107" s="41">
        <v>10.3</v>
      </c>
      <c r="AF107" s="41">
        <v>10.6</v>
      </c>
      <c r="AG107" s="41">
        <v>10.4</v>
      </c>
      <c r="AH107" s="41">
        <v>1638</v>
      </c>
      <c r="AI107" s="41">
        <v>1780</v>
      </c>
      <c r="AJ107" s="41">
        <v>1673</v>
      </c>
      <c r="AK107" s="41">
        <v>1658</v>
      </c>
      <c r="AL107" s="41">
        <v>1638</v>
      </c>
      <c r="AM107" s="41">
        <v>1676</v>
      </c>
      <c r="AN107" s="41">
        <v>1744</v>
      </c>
      <c r="AO107" s="41">
        <v>1727</v>
      </c>
      <c r="AP107" s="41">
        <v>1780</v>
      </c>
      <c r="AQ107" s="41">
        <v>1744</v>
      </c>
      <c r="AR107" s="41" t="s">
        <v>3899</v>
      </c>
      <c r="AS107" s="138" t="s">
        <v>4</v>
      </c>
      <c r="AT107" s="41">
        <v>9.5</v>
      </c>
      <c r="AU107" s="41">
        <v>10.3</v>
      </c>
      <c r="AV107" s="41">
        <v>10.1</v>
      </c>
      <c r="AW107" s="41">
        <v>9.5</v>
      </c>
      <c r="AX107" s="41">
        <v>9.6999999999999993</v>
      </c>
      <c r="AY107" s="41">
        <v>9.6</v>
      </c>
      <c r="AZ107" s="41">
        <v>10.3</v>
      </c>
      <c r="BA107" s="41">
        <v>10.199999999999999</v>
      </c>
      <c r="BB107" s="41">
        <v>10.5</v>
      </c>
      <c r="BC107" s="41">
        <v>10.1</v>
      </c>
      <c r="BD107" s="41">
        <v>1521</v>
      </c>
      <c r="BE107" s="41">
        <v>1663</v>
      </c>
      <c r="BF107" s="41">
        <v>1602</v>
      </c>
      <c r="BG107" s="41">
        <v>1658</v>
      </c>
      <c r="BH107" s="41">
        <v>1576</v>
      </c>
      <c r="BI107" s="41">
        <v>1520</v>
      </c>
      <c r="BJ107" s="41">
        <v>1682</v>
      </c>
      <c r="BK107" s="41">
        <v>1665</v>
      </c>
      <c r="BL107" s="41">
        <v>1718</v>
      </c>
      <c r="BM107" s="41">
        <v>1627</v>
      </c>
      <c r="BN107" s="41" t="s">
        <v>3900</v>
      </c>
      <c r="BO107" s="181" t="s">
        <v>4</v>
      </c>
      <c r="BP107" s="168"/>
      <c r="BQ107" s="168"/>
      <c r="BR107" s="168"/>
      <c r="BS107" s="168"/>
      <c r="BT107" s="168"/>
      <c r="BU107" s="168"/>
      <c r="BV107" s="168"/>
      <c r="BW107" s="168"/>
    </row>
    <row r="108" spans="1:75" ht="27" customHeight="1">
      <c r="A108" s="183" t="s">
        <v>3388</v>
      </c>
      <c r="B108" s="41">
        <v>10.5</v>
      </c>
      <c r="C108" s="41">
        <v>11.3</v>
      </c>
      <c r="D108" s="41">
        <v>10.7</v>
      </c>
      <c r="E108" s="41">
        <v>9.6</v>
      </c>
      <c r="F108" s="41">
        <v>10.199999999999999</v>
      </c>
      <c r="G108" s="41">
        <v>10.199999999999999</v>
      </c>
      <c r="H108" s="41">
        <v>10.8</v>
      </c>
      <c r="I108" s="41">
        <v>10.7</v>
      </c>
      <c r="J108" s="41">
        <v>11</v>
      </c>
      <c r="K108" s="41">
        <v>11.1</v>
      </c>
      <c r="L108" s="41">
        <v>1762</v>
      </c>
      <c r="M108" s="41">
        <v>1904</v>
      </c>
      <c r="N108" s="41">
        <v>1797</v>
      </c>
      <c r="O108" s="41">
        <v>1676</v>
      </c>
      <c r="P108" s="41">
        <v>1709</v>
      </c>
      <c r="Q108" s="41">
        <v>1712</v>
      </c>
      <c r="R108" s="41">
        <v>1815</v>
      </c>
      <c r="S108" s="41">
        <v>1798</v>
      </c>
      <c r="T108" s="41">
        <v>1851</v>
      </c>
      <c r="U108" s="41">
        <v>1868</v>
      </c>
      <c r="V108" s="41" t="s">
        <v>3899</v>
      </c>
      <c r="W108" s="140" t="s">
        <v>4</v>
      </c>
      <c r="X108" s="41">
        <v>9.8000000000000007</v>
      </c>
      <c r="Y108" s="41">
        <v>10.6</v>
      </c>
      <c r="Z108" s="41">
        <v>10</v>
      </c>
      <c r="AA108" s="41">
        <v>9.5</v>
      </c>
      <c r="AB108" s="41">
        <v>9.8000000000000007</v>
      </c>
      <c r="AC108" s="41">
        <v>10</v>
      </c>
      <c r="AD108" s="41">
        <v>10.4</v>
      </c>
      <c r="AE108" s="41">
        <v>10.3</v>
      </c>
      <c r="AF108" s="41">
        <v>10.6</v>
      </c>
      <c r="AG108" s="41">
        <v>10.4</v>
      </c>
      <c r="AH108" s="41">
        <v>1638</v>
      </c>
      <c r="AI108" s="41">
        <v>1780</v>
      </c>
      <c r="AJ108" s="41">
        <v>1673</v>
      </c>
      <c r="AK108" s="41">
        <v>1658</v>
      </c>
      <c r="AL108" s="41">
        <v>1638</v>
      </c>
      <c r="AM108" s="41">
        <v>1676</v>
      </c>
      <c r="AN108" s="41">
        <v>1744</v>
      </c>
      <c r="AO108" s="41">
        <v>1727</v>
      </c>
      <c r="AP108" s="41">
        <v>1780</v>
      </c>
      <c r="AQ108" s="41">
        <v>1744</v>
      </c>
      <c r="AR108" s="41" t="s">
        <v>3899</v>
      </c>
      <c r="AS108" s="138" t="s">
        <v>4</v>
      </c>
      <c r="AT108" s="41">
        <v>9.5</v>
      </c>
      <c r="AU108" s="41">
        <v>10.3</v>
      </c>
      <c r="AV108" s="41">
        <v>10.1</v>
      </c>
      <c r="AW108" s="41">
        <v>9.5</v>
      </c>
      <c r="AX108" s="41">
        <v>9.6999999999999993</v>
      </c>
      <c r="AY108" s="41">
        <v>9.6</v>
      </c>
      <c r="AZ108" s="41">
        <v>10.3</v>
      </c>
      <c r="BA108" s="41">
        <v>10.199999999999999</v>
      </c>
      <c r="BB108" s="41">
        <v>10.5</v>
      </c>
      <c r="BC108" s="41">
        <v>10.1</v>
      </c>
      <c r="BD108" s="41">
        <v>1521</v>
      </c>
      <c r="BE108" s="41">
        <v>1663</v>
      </c>
      <c r="BF108" s="41">
        <v>1602</v>
      </c>
      <c r="BG108" s="41">
        <v>1658</v>
      </c>
      <c r="BH108" s="41">
        <v>1576</v>
      </c>
      <c r="BI108" s="41">
        <v>1520</v>
      </c>
      <c r="BJ108" s="41">
        <v>1682</v>
      </c>
      <c r="BK108" s="41">
        <v>1665</v>
      </c>
      <c r="BL108" s="41">
        <v>1718</v>
      </c>
      <c r="BM108" s="41">
        <v>1627</v>
      </c>
      <c r="BN108" s="41" t="s">
        <v>3900</v>
      </c>
      <c r="BO108" s="181" t="s">
        <v>4</v>
      </c>
      <c r="BP108" s="168"/>
      <c r="BQ108" s="168"/>
      <c r="BR108" s="168"/>
      <c r="BS108" s="168"/>
      <c r="BT108" s="168"/>
      <c r="BU108" s="168"/>
      <c r="BV108" s="168"/>
      <c r="BW108" s="168"/>
    </row>
    <row r="109" spans="1:75" ht="27" customHeight="1">
      <c r="A109" s="130" t="s">
        <v>3390</v>
      </c>
      <c r="B109" s="41">
        <v>8.6999999999999993</v>
      </c>
      <c r="C109" s="41">
        <v>9.5</v>
      </c>
      <c r="D109" s="41">
        <v>8.9</v>
      </c>
      <c r="E109" s="41">
        <v>7.9</v>
      </c>
      <c r="F109" s="41">
        <v>8.4</v>
      </c>
      <c r="G109" s="41">
        <v>8.5</v>
      </c>
      <c r="H109" s="41">
        <v>9</v>
      </c>
      <c r="I109" s="41">
        <v>8.9</v>
      </c>
      <c r="J109" s="41">
        <v>9.1999999999999993</v>
      </c>
      <c r="K109" s="41">
        <v>9.3000000000000007</v>
      </c>
      <c r="L109" s="41">
        <v>1433</v>
      </c>
      <c r="M109" s="41">
        <v>1575</v>
      </c>
      <c r="N109" s="41">
        <v>1468</v>
      </c>
      <c r="O109" s="41">
        <v>1347</v>
      </c>
      <c r="P109" s="41">
        <v>1380</v>
      </c>
      <c r="Q109" s="41">
        <v>1383</v>
      </c>
      <c r="R109" s="41">
        <v>1486</v>
      </c>
      <c r="S109" s="41">
        <v>1469</v>
      </c>
      <c r="T109" s="41">
        <v>1522</v>
      </c>
      <c r="U109" s="41">
        <v>1539</v>
      </c>
      <c r="V109" s="41" t="s">
        <v>3882</v>
      </c>
      <c r="W109" s="140" t="s">
        <v>4</v>
      </c>
      <c r="X109" s="41">
        <v>8</v>
      </c>
      <c r="Y109" s="41">
        <v>8.8000000000000007</v>
      </c>
      <c r="Z109" s="41">
        <v>8.1999999999999993</v>
      </c>
      <c r="AA109" s="41">
        <v>7.8</v>
      </c>
      <c r="AB109" s="41">
        <v>8</v>
      </c>
      <c r="AC109" s="41">
        <v>8.3000000000000007</v>
      </c>
      <c r="AD109" s="41">
        <v>8.6</v>
      </c>
      <c r="AE109" s="41">
        <v>8.5</v>
      </c>
      <c r="AF109" s="41">
        <v>8.8000000000000007</v>
      </c>
      <c r="AG109" s="41">
        <v>8.6</v>
      </c>
      <c r="AH109" s="41">
        <v>1309</v>
      </c>
      <c r="AI109" s="41">
        <v>1451</v>
      </c>
      <c r="AJ109" s="41">
        <v>1344</v>
      </c>
      <c r="AK109" s="41">
        <v>1329</v>
      </c>
      <c r="AL109" s="41">
        <v>1309</v>
      </c>
      <c r="AM109" s="41">
        <v>1347</v>
      </c>
      <c r="AN109" s="41">
        <v>1415</v>
      </c>
      <c r="AO109" s="41">
        <v>1398</v>
      </c>
      <c r="AP109" s="41">
        <v>1451</v>
      </c>
      <c r="AQ109" s="41">
        <v>1415</v>
      </c>
      <c r="AR109" s="41" t="s">
        <v>3883</v>
      </c>
      <c r="AS109" s="138" t="s">
        <v>4</v>
      </c>
      <c r="AT109" s="41">
        <v>7.6</v>
      </c>
      <c r="AU109" s="41">
        <v>8.4</v>
      </c>
      <c r="AV109" s="41">
        <v>8.1</v>
      </c>
      <c r="AW109" s="41">
        <v>7.8</v>
      </c>
      <c r="AX109" s="41">
        <v>7.7</v>
      </c>
      <c r="AY109" s="41">
        <v>7.9</v>
      </c>
      <c r="AZ109" s="41">
        <v>8.3000000000000007</v>
      </c>
      <c r="BA109" s="41">
        <v>8.1999999999999993</v>
      </c>
      <c r="BB109" s="41">
        <v>8.5</v>
      </c>
      <c r="BC109" s="41">
        <v>8.1999999999999993</v>
      </c>
      <c r="BD109" s="41">
        <v>1179</v>
      </c>
      <c r="BE109" s="41">
        <v>1321</v>
      </c>
      <c r="BF109" s="41">
        <v>1250</v>
      </c>
      <c r="BG109" s="41">
        <v>1329</v>
      </c>
      <c r="BH109" s="41">
        <v>1202</v>
      </c>
      <c r="BI109" s="41">
        <v>1178</v>
      </c>
      <c r="BJ109" s="41">
        <v>1308</v>
      </c>
      <c r="BK109" s="41">
        <v>1291</v>
      </c>
      <c r="BL109" s="41">
        <v>1344</v>
      </c>
      <c r="BM109" s="41">
        <v>1285</v>
      </c>
      <c r="BN109" s="41" t="s">
        <v>3884</v>
      </c>
      <c r="BO109" s="181" t="s">
        <v>4</v>
      </c>
      <c r="BP109" s="168"/>
      <c r="BQ109" s="168"/>
      <c r="BR109" s="168"/>
      <c r="BS109" s="168"/>
      <c r="BT109" s="168"/>
      <c r="BU109" s="168"/>
      <c r="BV109" s="168"/>
      <c r="BW109" s="168"/>
    </row>
    <row r="110" spans="1:75" ht="27" customHeight="1">
      <c r="A110" s="130" t="s">
        <v>3392</v>
      </c>
      <c r="B110" s="41">
        <v>10.199999999999999</v>
      </c>
      <c r="C110" s="41">
        <v>11</v>
      </c>
      <c r="D110" s="41">
        <v>10.4</v>
      </c>
      <c r="E110" s="41">
        <v>8.8000000000000007</v>
      </c>
      <c r="F110" s="41">
        <v>9.6999999999999993</v>
      </c>
      <c r="G110" s="41">
        <v>9.4</v>
      </c>
      <c r="H110" s="41">
        <v>10.3</v>
      </c>
      <c r="I110" s="41">
        <v>10.199999999999999</v>
      </c>
      <c r="J110" s="41">
        <v>10.5</v>
      </c>
      <c r="K110" s="41">
        <v>10.8</v>
      </c>
      <c r="L110" s="41">
        <v>1500</v>
      </c>
      <c r="M110" s="41">
        <v>1642</v>
      </c>
      <c r="N110" s="41">
        <v>1535</v>
      </c>
      <c r="O110" s="41">
        <v>1616</v>
      </c>
      <c r="P110" s="41">
        <v>1563</v>
      </c>
      <c r="Q110" s="41">
        <v>1564</v>
      </c>
      <c r="R110" s="41">
        <v>1669</v>
      </c>
      <c r="S110" s="41">
        <v>1652</v>
      </c>
      <c r="T110" s="41">
        <v>1705</v>
      </c>
      <c r="U110" s="41">
        <v>1606</v>
      </c>
      <c r="V110" s="41" t="s">
        <v>3847</v>
      </c>
      <c r="W110" s="140" t="s">
        <v>4</v>
      </c>
      <c r="X110" s="41">
        <v>9.5</v>
      </c>
      <c r="Y110" s="41">
        <v>10.3</v>
      </c>
      <c r="Z110" s="41">
        <v>9.6999999999999993</v>
      </c>
      <c r="AA110" s="41">
        <v>8.5</v>
      </c>
      <c r="AB110" s="41">
        <v>9.1</v>
      </c>
      <c r="AC110" s="41">
        <v>9</v>
      </c>
      <c r="AD110" s="41">
        <v>9.6999999999999993</v>
      </c>
      <c r="AE110" s="41">
        <v>9.6</v>
      </c>
      <c r="AF110" s="41">
        <v>9.9</v>
      </c>
      <c r="AG110" s="41">
        <v>10.1</v>
      </c>
      <c r="AH110" s="41">
        <v>1376</v>
      </c>
      <c r="AI110" s="41">
        <v>1518</v>
      </c>
      <c r="AJ110" s="41">
        <v>1411</v>
      </c>
      <c r="AK110" s="41">
        <v>1563</v>
      </c>
      <c r="AL110" s="41">
        <v>1457</v>
      </c>
      <c r="AM110" s="41">
        <v>1493</v>
      </c>
      <c r="AN110" s="41">
        <v>1563</v>
      </c>
      <c r="AO110" s="41">
        <v>1546</v>
      </c>
      <c r="AP110" s="41">
        <v>1599</v>
      </c>
      <c r="AQ110" s="41">
        <v>1482</v>
      </c>
      <c r="AR110" s="41" t="s">
        <v>3839</v>
      </c>
      <c r="AS110" s="138" t="s">
        <v>4</v>
      </c>
      <c r="AT110" s="41">
        <v>8.8000000000000007</v>
      </c>
      <c r="AU110" s="41">
        <v>9.6</v>
      </c>
      <c r="AV110" s="41">
        <v>9.5</v>
      </c>
      <c r="AW110" s="41">
        <v>8.5</v>
      </c>
      <c r="AX110" s="41">
        <v>8.9</v>
      </c>
      <c r="AY110" s="41">
        <v>8.3000000000000007</v>
      </c>
      <c r="AZ110" s="41">
        <v>9.5</v>
      </c>
      <c r="BA110" s="41">
        <v>9.4</v>
      </c>
      <c r="BB110" s="41">
        <v>9.6999999999999993</v>
      </c>
      <c r="BC110" s="41">
        <v>9.4</v>
      </c>
      <c r="BD110" s="41">
        <v>1232</v>
      </c>
      <c r="BE110" s="41">
        <v>1374</v>
      </c>
      <c r="BF110" s="41">
        <v>1383</v>
      </c>
      <c r="BG110" s="41">
        <v>1563</v>
      </c>
      <c r="BH110" s="41">
        <v>1373</v>
      </c>
      <c r="BI110" s="41">
        <v>1370</v>
      </c>
      <c r="BJ110" s="41">
        <v>1479</v>
      </c>
      <c r="BK110" s="41">
        <v>1462</v>
      </c>
      <c r="BL110" s="41">
        <v>1515</v>
      </c>
      <c r="BM110" s="41">
        <v>1338</v>
      </c>
      <c r="BN110" s="41" t="s">
        <v>3901</v>
      </c>
      <c r="BO110" s="181" t="s">
        <v>4</v>
      </c>
      <c r="BP110" s="168"/>
      <c r="BQ110" s="168"/>
      <c r="BR110" s="168"/>
      <c r="BS110" s="168"/>
      <c r="BT110" s="168"/>
      <c r="BU110" s="168"/>
      <c r="BV110" s="168"/>
      <c r="BW110" s="168"/>
    </row>
    <row r="111" spans="1:75" ht="27" customHeight="1">
      <c r="A111" s="130" t="s">
        <v>3393</v>
      </c>
      <c r="B111" s="41">
        <v>13.6</v>
      </c>
      <c r="C111" s="41">
        <v>14.4</v>
      </c>
      <c r="D111" s="41">
        <v>13.8</v>
      </c>
      <c r="E111" s="41">
        <v>12.2</v>
      </c>
      <c r="F111" s="41">
        <v>13.1</v>
      </c>
      <c r="G111" s="41">
        <v>12.8</v>
      </c>
      <c r="H111" s="41">
        <v>13.7</v>
      </c>
      <c r="I111" s="41">
        <v>13.6</v>
      </c>
      <c r="J111" s="41">
        <v>13.9</v>
      </c>
      <c r="K111" s="41">
        <v>14.2</v>
      </c>
      <c r="L111" s="41">
        <v>1993</v>
      </c>
      <c r="M111" s="41">
        <v>2135</v>
      </c>
      <c r="N111" s="41">
        <v>2028</v>
      </c>
      <c r="O111" s="41">
        <v>2109</v>
      </c>
      <c r="P111" s="41">
        <v>2056</v>
      </c>
      <c r="Q111" s="41">
        <v>2057</v>
      </c>
      <c r="R111" s="41">
        <v>2162</v>
      </c>
      <c r="S111" s="41">
        <v>2145</v>
      </c>
      <c r="T111" s="41">
        <v>2198</v>
      </c>
      <c r="U111" s="41">
        <v>2099</v>
      </c>
      <c r="V111" s="41" t="s">
        <v>3847</v>
      </c>
      <c r="W111" s="140" t="s">
        <v>4</v>
      </c>
      <c r="X111" s="41">
        <v>12.9</v>
      </c>
      <c r="Y111" s="41">
        <v>13.7</v>
      </c>
      <c r="Z111" s="41">
        <v>13.1</v>
      </c>
      <c r="AA111" s="41">
        <v>11.9</v>
      </c>
      <c r="AB111" s="41">
        <v>12.5</v>
      </c>
      <c r="AC111" s="41">
        <v>12.4</v>
      </c>
      <c r="AD111" s="41">
        <v>13.1</v>
      </c>
      <c r="AE111" s="41">
        <v>13</v>
      </c>
      <c r="AF111" s="41">
        <v>13.3</v>
      </c>
      <c r="AG111" s="41">
        <v>13.5</v>
      </c>
      <c r="AH111" s="41">
        <v>1869</v>
      </c>
      <c r="AI111" s="41">
        <v>2011</v>
      </c>
      <c r="AJ111" s="41">
        <v>1904</v>
      </c>
      <c r="AK111" s="41">
        <v>2056</v>
      </c>
      <c r="AL111" s="41">
        <v>1950</v>
      </c>
      <c r="AM111" s="41">
        <v>1986</v>
      </c>
      <c r="AN111" s="41">
        <v>2056</v>
      </c>
      <c r="AO111" s="41">
        <v>2039</v>
      </c>
      <c r="AP111" s="41">
        <v>2092</v>
      </c>
      <c r="AQ111" s="41">
        <v>1975</v>
      </c>
      <c r="AR111" s="41" t="s">
        <v>3839</v>
      </c>
      <c r="AS111" s="138" t="s">
        <v>4</v>
      </c>
      <c r="AT111" s="41">
        <v>12.2</v>
      </c>
      <c r="AU111" s="41">
        <v>13</v>
      </c>
      <c r="AV111" s="41">
        <v>12.9</v>
      </c>
      <c r="AW111" s="41">
        <v>11.9</v>
      </c>
      <c r="AX111" s="41">
        <v>12.3</v>
      </c>
      <c r="AY111" s="41">
        <v>11.7</v>
      </c>
      <c r="AZ111" s="41">
        <v>12.9</v>
      </c>
      <c r="BA111" s="41">
        <v>12.8</v>
      </c>
      <c r="BB111" s="41">
        <v>13.1</v>
      </c>
      <c r="BC111" s="41">
        <v>12.8</v>
      </c>
      <c r="BD111" s="41">
        <v>1726</v>
      </c>
      <c r="BE111" s="41">
        <v>1868</v>
      </c>
      <c r="BF111" s="41">
        <v>1876</v>
      </c>
      <c r="BG111" s="41">
        <v>2056</v>
      </c>
      <c r="BH111" s="41">
        <v>1866</v>
      </c>
      <c r="BI111" s="41">
        <v>1863</v>
      </c>
      <c r="BJ111" s="41">
        <v>1972</v>
      </c>
      <c r="BK111" s="41">
        <v>1955</v>
      </c>
      <c r="BL111" s="41">
        <v>2008</v>
      </c>
      <c r="BM111" s="41">
        <v>1832</v>
      </c>
      <c r="BN111" s="41" t="s">
        <v>3901</v>
      </c>
      <c r="BO111" s="181" t="s">
        <v>4</v>
      </c>
      <c r="BP111" s="168"/>
      <c r="BQ111" s="168"/>
      <c r="BR111" s="168"/>
      <c r="BS111" s="168"/>
      <c r="BT111" s="168"/>
      <c r="BU111" s="168"/>
      <c r="BV111" s="168"/>
      <c r="BW111" s="168"/>
    </row>
    <row r="112" spans="1:75" ht="27" customHeight="1">
      <c r="A112" s="130" t="s">
        <v>3394</v>
      </c>
      <c r="B112" s="41">
        <v>13.6</v>
      </c>
      <c r="C112" s="41">
        <v>14.4</v>
      </c>
      <c r="D112" s="41">
        <v>13.8</v>
      </c>
      <c r="E112" s="41">
        <v>12.2</v>
      </c>
      <c r="F112" s="41">
        <v>13.1</v>
      </c>
      <c r="G112" s="41">
        <v>12.8</v>
      </c>
      <c r="H112" s="41">
        <v>13.7</v>
      </c>
      <c r="I112" s="41">
        <v>13.6</v>
      </c>
      <c r="J112" s="41">
        <v>13.9</v>
      </c>
      <c r="K112" s="41">
        <v>14.2</v>
      </c>
      <c r="L112" s="41">
        <v>2157</v>
      </c>
      <c r="M112" s="41">
        <v>2299</v>
      </c>
      <c r="N112" s="41">
        <v>2192</v>
      </c>
      <c r="O112" s="41">
        <v>2273</v>
      </c>
      <c r="P112" s="41">
        <v>2220</v>
      </c>
      <c r="Q112" s="41">
        <v>2221</v>
      </c>
      <c r="R112" s="41">
        <v>2326</v>
      </c>
      <c r="S112" s="41">
        <v>2309</v>
      </c>
      <c r="T112" s="41">
        <v>2362</v>
      </c>
      <c r="U112" s="41">
        <v>2263</v>
      </c>
      <c r="V112" s="41" t="s">
        <v>3847</v>
      </c>
      <c r="W112" s="140" t="s">
        <v>4</v>
      </c>
      <c r="X112" s="41">
        <v>12.9</v>
      </c>
      <c r="Y112" s="41">
        <v>13.7</v>
      </c>
      <c r="Z112" s="41">
        <v>13.1</v>
      </c>
      <c r="AA112" s="41">
        <v>11.9</v>
      </c>
      <c r="AB112" s="41">
        <v>12.5</v>
      </c>
      <c r="AC112" s="41">
        <v>12.4</v>
      </c>
      <c r="AD112" s="41">
        <v>13.1</v>
      </c>
      <c r="AE112" s="41">
        <v>13</v>
      </c>
      <c r="AF112" s="41">
        <v>13.3</v>
      </c>
      <c r="AG112" s="41">
        <v>13.5</v>
      </c>
      <c r="AH112" s="41">
        <v>2033</v>
      </c>
      <c r="AI112" s="41">
        <v>2175</v>
      </c>
      <c r="AJ112" s="41">
        <v>2068</v>
      </c>
      <c r="AK112" s="41">
        <v>2220</v>
      </c>
      <c r="AL112" s="41">
        <v>2114</v>
      </c>
      <c r="AM112" s="41">
        <v>2150</v>
      </c>
      <c r="AN112" s="41">
        <v>2220</v>
      </c>
      <c r="AO112" s="41">
        <v>2203</v>
      </c>
      <c r="AP112" s="41">
        <v>2256</v>
      </c>
      <c r="AQ112" s="41">
        <v>2139</v>
      </c>
      <c r="AR112" s="41" t="s">
        <v>3839</v>
      </c>
      <c r="AS112" s="138" t="s">
        <v>4</v>
      </c>
      <c r="AT112" s="41">
        <v>12.2</v>
      </c>
      <c r="AU112" s="41">
        <v>13</v>
      </c>
      <c r="AV112" s="41">
        <v>12.9</v>
      </c>
      <c r="AW112" s="41">
        <v>11.9</v>
      </c>
      <c r="AX112" s="41">
        <v>12.3</v>
      </c>
      <c r="AY112" s="41">
        <v>11.7</v>
      </c>
      <c r="AZ112" s="41">
        <v>12.9</v>
      </c>
      <c r="BA112" s="41">
        <v>12.8</v>
      </c>
      <c r="BB112" s="41">
        <v>13.1</v>
      </c>
      <c r="BC112" s="41">
        <v>12.8</v>
      </c>
      <c r="BD112" s="41">
        <v>1890</v>
      </c>
      <c r="BE112" s="41">
        <v>2032</v>
      </c>
      <c r="BF112" s="41">
        <v>2040</v>
      </c>
      <c r="BG112" s="41">
        <v>2220</v>
      </c>
      <c r="BH112" s="41">
        <v>2031</v>
      </c>
      <c r="BI112" s="41">
        <v>2027</v>
      </c>
      <c r="BJ112" s="41">
        <v>2137</v>
      </c>
      <c r="BK112" s="41">
        <v>2120</v>
      </c>
      <c r="BL112" s="41">
        <v>2173</v>
      </c>
      <c r="BM112" s="41">
        <v>1996</v>
      </c>
      <c r="BN112" s="41" t="s">
        <v>3901</v>
      </c>
      <c r="BO112" s="181" t="s">
        <v>4</v>
      </c>
      <c r="BP112" s="168"/>
      <c r="BQ112" s="168"/>
      <c r="BR112" s="168"/>
      <c r="BS112" s="168"/>
      <c r="BT112" s="168"/>
      <c r="BU112" s="168"/>
      <c r="BV112" s="168"/>
      <c r="BW112" s="168"/>
    </row>
    <row r="113" spans="1:85" ht="27" customHeight="1">
      <c r="A113" s="130" t="s">
        <v>3395</v>
      </c>
      <c r="B113" s="41">
        <v>13.6</v>
      </c>
      <c r="C113" s="41">
        <v>14.4</v>
      </c>
      <c r="D113" s="41">
        <v>13.8</v>
      </c>
      <c r="E113" s="41">
        <v>12.2</v>
      </c>
      <c r="F113" s="41">
        <v>13.1</v>
      </c>
      <c r="G113" s="41">
        <v>12.8</v>
      </c>
      <c r="H113" s="41">
        <v>13.7</v>
      </c>
      <c r="I113" s="41">
        <v>13.6</v>
      </c>
      <c r="J113" s="41">
        <v>13.9</v>
      </c>
      <c r="K113" s="41">
        <v>14.2</v>
      </c>
      <c r="L113" s="41">
        <v>2157</v>
      </c>
      <c r="M113" s="41">
        <v>2299</v>
      </c>
      <c r="N113" s="41">
        <v>2192</v>
      </c>
      <c r="O113" s="41">
        <v>2273</v>
      </c>
      <c r="P113" s="41">
        <v>2220</v>
      </c>
      <c r="Q113" s="41">
        <v>2221</v>
      </c>
      <c r="R113" s="41">
        <v>2326</v>
      </c>
      <c r="S113" s="41">
        <v>2309</v>
      </c>
      <c r="T113" s="41">
        <v>2362</v>
      </c>
      <c r="U113" s="41">
        <v>2263</v>
      </c>
      <c r="V113" s="41" t="s">
        <v>3847</v>
      </c>
      <c r="W113" s="140" t="s">
        <v>4</v>
      </c>
      <c r="X113" s="41">
        <v>12.9</v>
      </c>
      <c r="Y113" s="41">
        <v>13.7</v>
      </c>
      <c r="Z113" s="41">
        <v>13.1</v>
      </c>
      <c r="AA113" s="41">
        <v>11.9</v>
      </c>
      <c r="AB113" s="41">
        <v>12.5</v>
      </c>
      <c r="AC113" s="41">
        <v>12.4</v>
      </c>
      <c r="AD113" s="41">
        <v>13.1</v>
      </c>
      <c r="AE113" s="41">
        <v>13</v>
      </c>
      <c r="AF113" s="41">
        <v>13.3</v>
      </c>
      <c r="AG113" s="41">
        <v>13.5</v>
      </c>
      <c r="AH113" s="41">
        <v>2033</v>
      </c>
      <c r="AI113" s="41">
        <v>2175</v>
      </c>
      <c r="AJ113" s="41">
        <v>2068</v>
      </c>
      <c r="AK113" s="41">
        <v>2220</v>
      </c>
      <c r="AL113" s="41">
        <v>2114</v>
      </c>
      <c r="AM113" s="41">
        <v>2150</v>
      </c>
      <c r="AN113" s="41">
        <v>2220</v>
      </c>
      <c r="AO113" s="41">
        <v>2203</v>
      </c>
      <c r="AP113" s="41">
        <v>2256</v>
      </c>
      <c r="AQ113" s="41">
        <v>2139</v>
      </c>
      <c r="AR113" s="41" t="s">
        <v>3839</v>
      </c>
      <c r="AS113" s="138" t="s">
        <v>4</v>
      </c>
      <c r="AT113" s="41">
        <v>12.2</v>
      </c>
      <c r="AU113" s="41">
        <v>13</v>
      </c>
      <c r="AV113" s="41">
        <v>12.9</v>
      </c>
      <c r="AW113" s="41">
        <v>11.9</v>
      </c>
      <c r="AX113" s="41">
        <v>12.3</v>
      </c>
      <c r="AY113" s="41">
        <v>11.7</v>
      </c>
      <c r="AZ113" s="41">
        <v>12.9</v>
      </c>
      <c r="BA113" s="41">
        <v>12.8</v>
      </c>
      <c r="BB113" s="41">
        <v>13.1</v>
      </c>
      <c r="BC113" s="41">
        <v>12.8</v>
      </c>
      <c r="BD113" s="41">
        <v>1890</v>
      </c>
      <c r="BE113" s="41">
        <v>2032</v>
      </c>
      <c r="BF113" s="41">
        <v>2040</v>
      </c>
      <c r="BG113" s="41">
        <v>2220</v>
      </c>
      <c r="BH113" s="41">
        <v>2031</v>
      </c>
      <c r="BI113" s="41">
        <v>2027</v>
      </c>
      <c r="BJ113" s="41">
        <v>2137</v>
      </c>
      <c r="BK113" s="41">
        <v>2120</v>
      </c>
      <c r="BL113" s="41">
        <v>2173</v>
      </c>
      <c r="BM113" s="41">
        <v>1996</v>
      </c>
      <c r="BN113" s="41" t="s">
        <v>3901</v>
      </c>
      <c r="BO113" s="181" t="s">
        <v>4</v>
      </c>
      <c r="BP113" s="168"/>
      <c r="BQ113" s="168"/>
      <c r="BR113" s="168"/>
      <c r="BS113" s="168"/>
      <c r="BT113" s="168"/>
      <c r="BU113" s="168"/>
      <c r="BV113" s="168"/>
      <c r="BW113" s="168"/>
    </row>
    <row r="114" spans="1:85" ht="27" customHeight="1">
      <c r="A114" s="130" t="s">
        <v>3862</v>
      </c>
      <c r="B114" s="41">
        <v>8.3000000000000007</v>
      </c>
      <c r="C114" s="41">
        <v>9.1</v>
      </c>
      <c r="D114" s="41">
        <v>8.5</v>
      </c>
      <c r="E114" s="41">
        <v>6.7</v>
      </c>
      <c r="F114" s="41">
        <v>8.1999999999999993</v>
      </c>
      <c r="G114" s="41">
        <v>7.9</v>
      </c>
      <c r="H114" s="41">
        <v>8.8000000000000007</v>
      </c>
      <c r="I114" s="41">
        <v>8.6999999999999993</v>
      </c>
      <c r="J114" s="41">
        <v>9</v>
      </c>
      <c r="K114" s="41">
        <v>8.9</v>
      </c>
      <c r="L114" s="41" t="s">
        <v>4</v>
      </c>
      <c r="M114" s="41" t="s">
        <v>4</v>
      </c>
      <c r="N114" s="41" t="s">
        <v>4</v>
      </c>
      <c r="O114" s="41" t="s">
        <v>4</v>
      </c>
      <c r="P114" s="41" t="s">
        <v>4</v>
      </c>
      <c r="Q114" s="41" t="s">
        <v>4</v>
      </c>
      <c r="R114" s="41" t="s">
        <v>4</v>
      </c>
      <c r="S114" s="41" t="s">
        <v>4</v>
      </c>
      <c r="T114" s="41" t="s">
        <v>4</v>
      </c>
      <c r="U114" s="41" t="s">
        <v>4</v>
      </c>
      <c r="V114" s="41" t="s">
        <v>3902</v>
      </c>
      <c r="W114" s="140" t="s">
        <v>4</v>
      </c>
      <c r="X114" s="41">
        <v>7.6</v>
      </c>
      <c r="Y114" s="41">
        <v>8.4</v>
      </c>
      <c r="Z114" s="41">
        <v>7.8</v>
      </c>
      <c r="AA114" s="41">
        <v>6.4</v>
      </c>
      <c r="AB114" s="41">
        <v>7.6</v>
      </c>
      <c r="AC114" s="41">
        <v>7.5</v>
      </c>
      <c r="AD114" s="41">
        <v>8.1999999999999993</v>
      </c>
      <c r="AE114" s="41">
        <v>8.1</v>
      </c>
      <c r="AF114" s="41">
        <v>8.4</v>
      </c>
      <c r="AG114" s="41">
        <v>8.1999999999999993</v>
      </c>
      <c r="AH114" s="41" t="s">
        <v>4</v>
      </c>
      <c r="AI114" s="41" t="s">
        <v>4</v>
      </c>
      <c r="AJ114" s="41" t="s">
        <v>4</v>
      </c>
      <c r="AK114" s="41" t="s">
        <v>4</v>
      </c>
      <c r="AL114" s="41" t="s">
        <v>4</v>
      </c>
      <c r="AM114" s="41" t="s">
        <v>4</v>
      </c>
      <c r="AN114" s="41" t="s">
        <v>4</v>
      </c>
      <c r="AO114" s="41" t="s">
        <v>4</v>
      </c>
      <c r="AP114" s="41" t="s">
        <v>4</v>
      </c>
      <c r="AQ114" s="41" t="s">
        <v>4</v>
      </c>
      <c r="AR114" s="41" t="s">
        <v>3903</v>
      </c>
      <c r="AS114" s="138" t="s">
        <v>4</v>
      </c>
      <c r="AT114" s="41">
        <v>7.1</v>
      </c>
      <c r="AU114" s="41">
        <v>7.9</v>
      </c>
      <c r="AV114" s="41">
        <v>7.4</v>
      </c>
      <c r="AW114" s="41">
        <v>6.4</v>
      </c>
      <c r="AX114" s="41">
        <v>7.3</v>
      </c>
      <c r="AY114" s="41">
        <v>6.8</v>
      </c>
      <c r="AZ114" s="41">
        <v>7.9</v>
      </c>
      <c r="BA114" s="41">
        <v>7.8</v>
      </c>
      <c r="BB114" s="41">
        <v>8.1</v>
      </c>
      <c r="BC114" s="41">
        <v>7.7</v>
      </c>
      <c r="BD114" s="41" t="s">
        <v>4</v>
      </c>
      <c r="BE114" s="41" t="s">
        <v>4</v>
      </c>
      <c r="BF114" s="41" t="s">
        <v>4</v>
      </c>
      <c r="BG114" s="41" t="s">
        <v>4</v>
      </c>
      <c r="BH114" s="41" t="s">
        <v>4</v>
      </c>
      <c r="BI114" s="41" t="s">
        <v>4</v>
      </c>
      <c r="BJ114" s="41" t="s">
        <v>4</v>
      </c>
      <c r="BK114" s="41" t="s">
        <v>4</v>
      </c>
      <c r="BL114" s="41" t="s">
        <v>4</v>
      </c>
      <c r="BM114" s="41" t="s">
        <v>4</v>
      </c>
      <c r="BN114" s="41" t="s">
        <v>3904</v>
      </c>
      <c r="BO114" s="181" t="s">
        <v>4</v>
      </c>
      <c r="BP114" s="168"/>
      <c r="BQ114" s="168"/>
      <c r="BR114" s="168"/>
      <c r="BS114" s="168"/>
      <c r="BT114" s="168"/>
      <c r="BU114" s="168"/>
      <c r="BV114" s="168"/>
      <c r="BW114" s="168"/>
    </row>
    <row r="115" spans="1:85" ht="27" customHeight="1">
      <c r="A115" s="130" t="s">
        <v>3867</v>
      </c>
      <c r="B115" s="41">
        <v>8.3000000000000007</v>
      </c>
      <c r="C115" s="41">
        <v>9.1</v>
      </c>
      <c r="D115" s="41">
        <v>8.5</v>
      </c>
      <c r="E115" s="41">
        <v>6.7</v>
      </c>
      <c r="F115" s="41">
        <v>8.1999999999999993</v>
      </c>
      <c r="G115" s="41">
        <v>7.9</v>
      </c>
      <c r="H115" s="41">
        <v>8.8000000000000007</v>
      </c>
      <c r="I115" s="41">
        <v>8.6999999999999993</v>
      </c>
      <c r="J115" s="41">
        <v>9</v>
      </c>
      <c r="K115" s="41">
        <v>8.9</v>
      </c>
      <c r="L115" s="41" t="s">
        <v>4</v>
      </c>
      <c r="M115" s="41" t="s">
        <v>4</v>
      </c>
      <c r="N115" s="41" t="s">
        <v>4</v>
      </c>
      <c r="O115" s="41" t="s">
        <v>4</v>
      </c>
      <c r="P115" s="41" t="s">
        <v>4</v>
      </c>
      <c r="Q115" s="41" t="s">
        <v>4</v>
      </c>
      <c r="R115" s="41" t="s">
        <v>4</v>
      </c>
      <c r="S115" s="41" t="s">
        <v>4</v>
      </c>
      <c r="T115" s="41" t="s">
        <v>4</v>
      </c>
      <c r="U115" s="41" t="s">
        <v>4</v>
      </c>
      <c r="V115" s="41" t="s">
        <v>3902</v>
      </c>
      <c r="W115" s="140" t="s">
        <v>4</v>
      </c>
      <c r="X115" s="41">
        <v>7.6</v>
      </c>
      <c r="Y115" s="41">
        <v>8.4</v>
      </c>
      <c r="Z115" s="41">
        <v>7.8</v>
      </c>
      <c r="AA115" s="41">
        <v>6.4</v>
      </c>
      <c r="AB115" s="41">
        <v>7.6</v>
      </c>
      <c r="AC115" s="41">
        <v>7.5</v>
      </c>
      <c r="AD115" s="41">
        <v>8.1999999999999993</v>
      </c>
      <c r="AE115" s="41">
        <v>8.1</v>
      </c>
      <c r="AF115" s="41">
        <v>8.4</v>
      </c>
      <c r="AG115" s="41">
        <v>8.1999999999999993</v>
      </c>
      <c r="AH115" s="41" t="s">
        <v>4</v>
      </c>
      <c r="AI115" s="41" t="s">
        <v>4</v>
      </c>
      <c r="AJ115" s="41" t="s">
        <v>4</v>
      </c>
      <c r="AK115" s="41" t="s">
        <v>4</v>
      </c>
      <c r="AL115" s="41" t="s">
        <v>4</v>
      </c>
      <c r="AM115" s="41" t="s">
        <v>4</v>
      </c>
      <c r="AN115" s="41" t="s">
        <v>4</v>
      </c>
      <c r="AO115" s="41" t="s">
        <v>4</v>
      </c>
      <c r="AP115" s="41" t="s">
        <v>4</v>
      </c>
      <c r="AQ115" s="41" t="s">
        <v>4</v>
      </c>
      <c r="AR115" s="41" t="s">
        <v>3903</v>
      </c>
      <c r="AS115" s="138" t="s">
        <v>4</v>
      </c>
      <c r="AT115" s="41">
        <v>7.1</v>
      </c>
      <c r="AU115" s="41">
        <v>7.9</v>
      </c>
      <c r="AV115" s="41">
        <v>7.4</v>
      </c>
      <c r="AW115" s="41">
        <v>6.4</v>
      </c>
      <c r="AX115" s="41">
        <v>7.3</v>
      </c>
      <c r="AY115" s="41">
        <v>6.8</v>
      </c>
      <c r="AZ115" s="41">
        <v>7.9</v>
      </c>
      <c r="BA115" s="41">
        <v>7.8</v>
      </c>
      <c r="BB115" s="41">
        <v>8.1</v>
      </c>
      <c r="BC115" s="41">
        <v>7.7</v>
      </c>
      <c r="BD115" s="41" t="s">
        <v>4</v>
      </c>
      <c r="BE115" s="41" t="s">
        <v>4</v>
      </c>
      <c r="BF115" s="41" t="s">
        <v>4</v>
      </c>
      <c r="BG115" s="41" t="s">
        <v>4</v>
      </c>
      <c r="BH115" s="41" t="s">
        <v>4</v>
      </c>
      <c r="BI115" s="41" t="s">
        <v>4</v>
      </c>
      <c r="BJ115" s="41" t="s">
        <v>4</v>
      </c>
      <c r="BK115" s="41" t="s">
        <v>4</v>
      </c>
      <c r="BL115" s="41" t="s">
        <v>4</v>
      </c>
      <c r="BM115" s="41" t="s">
        <v>4</v>
      </c>
      <c r="BN115" s="41" t="s">
        <v>3904</v>
      </c>
      <c r="BO115" s="181" t="s">
        <v>4</v>
      </c>
      <c r="BP115" s="168"/>
      <c r="BQ115" s="168"/>
      <c r="BR115" s="168"/>
      <c r="BS115" s="168"/>
      <c r="BT115" s="168"/>
      <c r="BU115" s="168"/>
      <c r="BV115" s="168"/>
      <c r="BW115" s="168"/>
    </row>
    <row r="116" spans="1:85" ht="27" customHeight="1">
      <c r="A116" s="101" t="s">
        <v>3868</v>
      </c>
      <c r="B116" s="41">
        <v>8.1</v>
      </c>
      <c r="C116" s="41">
        <v>8.9</v>
      </c>
      <c r="D116" s="41">
        <v>8.3000000000000007</v>
      </c>
      <c r="E116" s="41">
        <v>6.5</v>
      </c>
      <c r="F116" s="41">
        <v>8</v>
      </c>
      <c r="G116" s="41">
        <v>7.7</v>
      </c>
      <c r="H116" s="41">
        <v>8.6</v>
      </c>
      <c r="I116" s="41">
        <v>8.5</v>
      </c>
      <c r="J116" s="41">
        <v>8.8000000000000007</v>
      </c>
      <c r="K116" s="41">
        <v>8.6999999999999993</v>
      </c>
      <c r="L116" s="41" t="s">
        <v>4</v>
      </c>
      <c r="M116" s="41" t="s">
        <v>4</v>
      </c>
      <c r="N116" s="41" t="s">
        <v>4</v>
      </c>
      <c r="O116" s="41" t="s">
        <v>4</v>
      </c>
      <c r="P116" s="41" t="s">
        <v>4</v>
      </c>
      <c r="Q116" s="41" t="s">
        <v>4</v>
      </c>
      <c r="R116" s="41" t="s">
        <v>4</v>
      </c>
      <c r="S116" s="41" t="s">
        <v>4</v>
      </c>
      <c r="T116" s="41" t="s">
        <v>4</v>
      </c>
      <c r="U116" s="41" t="s">
        <v>4</v>
      </c>
      <c r="V116" s="41" t="s">
        <v>3902</v>
      </c>
      <c r="W116" s="140" t="s">
        <v>4</v>
      </c>
      <c r="X116" s="41">
        <v>7.4</v>
      </c>
      <c r="Y116" s="41">
        <v>8.1999999999999993</v>
      </c>
      <c r="Z116" s="41">
        <v>7.6</v>
      </c>
      <c r="AA116" s="41">
        <v>6.2</v>
      </c>
      <c r="AB116" s="41">
        <v>7.4</v>
      </c>
      <c r="AC116" s="41">
        <v>7.3</v>
      </c>
      <c r="AD116" s="41">
        <v>8</v>
      </c>
      <c r="AE116" s="41">
        <v>7.9</v>
      </c>
      <c r="AF116" s="41">
        <v>8.1999999999999993</v>
      </c>
      <c r="AG116" s="41">
        <v>8</v>
      </c>
      <c r="AH116" s="41" t="s">
        <v>4</v>
      </c>
      <c r="AI116" s="41" t="s">
        <v>4</v>
      </c>
      <c r="AJ116" s="41" t="s">
        <v>4</v>
      </c>
      <c r="AK116" s="41" t="s">
        <v>4</v>
      </c>
      <c r="AL116" s="41" t="s">
        <v>4</v>
      </c>
      <c r="AM116" s="41" t="s">
        <v>4</v>
      </c>
      <c r="AN116" s="41" t="s">
        <v>4</v>
      </c>
      <c r="AO116" s="41" t="s">
        <v>4</v>
      </c>
      <c r="AP116" s="41" t="s">
        <v>4</v>
      </c>
      <c r="AQ116" s="41" t="s">
        <v>4</v>
      </c>
      <c r="AR116" s="41" t="s">
        <v>3903</v>
      </c>
      <c r="AS116" s="138" t="s">
        <v>4</v>
      </c>
      <c r="AT116" s="41">
        <v>6.9</v>
      </c>
      <c r="AU116" s="41">
        <v>7.7</v>
      </c>
      <c r="AV116" s="41">
        <v>7.2</v>
      </c>
      <c r="AW116" s="41">
        <v>6.2</v>
      </c>
      <c r="AX116" s="41">
        <v>7</v>
      </c>
      <c r="AY116" s="41">
        <v>6.6</v>
      </c>
      <c r="AZ116" s="41">
        <v>7.6</v>
      </c>
      <c r="BA116" s="41">
        <v>7.5</v>
      </c>
      <c r="BB116" s="41">
        <v>7.8</v>
      </c>
      <c r="BC116" s="41">
        <v>7.5</v>
      </c>
      <c r="BD116" s="41" t="s">
        <v>4</v>
      </c>
      <c r="BE116" s="41" t="s">
        <v>4</v>
      </c>
      <c r="BF116" s="41" t="s">
        <v>4</v>
      </c>
      <c r="BG116" s="41" t="s">
        <v>4</v>
      </c>
      <c r="BH116" s="41" t="s">
        <v>4</v>
      </c>
      <c r="BI116" s="41" t="s">
        <v>4</v>
      </c>
      <c r="BJ116" s="41" t="s">
        <v>4</v>
      </c>
      <c r="BK116" s="41" t="s">
        <v>4</v>
      </c>
      <c r="BL116" s="41" t="s">
        <v>4</v>
      </c>
      <c r="BM116" s="41" t="s">
        <v>4</v>
      </c>
      <c r="BN116" s="41" t="s">
        <v>3904</v>
      </c>
      <c r="BO116" s="181" t="s">
        <v>4</v>
      </c>
      <c r="BP116" s="168"/>
      <c r="BQ116" s="168"/>
      <c r="BR116" s="168"/>
      <c r="BS116" s="168"/>
      <c r="BT116" s="168"/>
      <c r="BU116" s="168"/>
      <c r="BV116" s="168"/>
      <c r="BW116" s="168"/>
    </row>
    <row r="117" spans="1:85" ht="24" customHeight="1">
      <c r="A117" s="129" t="s">
        <v>3651</v>
      </c>
      <c r="B117" s="813" t="s">
        <v>3905</v>
      </c>
      <c r="C117" s="814"/>
      <c r="D117" s="814"/>
      <c r="E117" s="814"/>
      <c r="F117" s="814"/>
      <c r="G117" s="814"/>
      <c r="H117" s="814"/>
      <c r="I117" s="814"/>
      <c r="J117" s="814"/>
      <c r="K117" s="814"/>
      <c r="L117" s="814"/>
      <c r="M117" s="814"/>
      <c r="N117" s="814"/>
      <c r="O117" s="814"/>
      <c r="P117" s="814"/>
      <c r="Q117" s="814"/>
      <c r="R117" s="814"/>
      <c r="S117" s="814"/>
      <c r="T117" s="814"/>
      <c r="U117" s="814"/>
      <c r="V117" s="814"/>
      <c r="W117" s="814"/>
      <c r="X117" s="814"/>
      <c r="Y117" s="814"/>
      <c r="Z117" s="814"/>
      <c r="AA117" s="814"/>
      <c r="AB117" s="814"/>
      <c r="AC117" s="814"/>
      <c r="AD117" s="814"/>
      <c r="AE117" s="814"/>
      <c r="AF117" s="814"/>
      <c r="AG117" s="814"/>
      <c r="AH117" s="814"/>
      <c r="AI117" s="814"/>
      <c r="AJ117" s="814"/>
      <c r="AK117" s="814"/>
      <c r="AL117" s="814"/>
      <c r="AM117" s="814"/>
      <c r="AN117" s="814"/>
      <c r="AO117" s="814"/>
      <c r="AP117" s="814"/>
      <c r="AQ117" s="814"/>
      <c r="AR117" s="814"/>
      <c r="AS117" s="814"/>
      <c r="AT117" s="814"/>
      <c r="AU117" s="814"/>
      <c r="AV117" s="814"/>
      <c r="AW117" s="814"/>
      <c r="AX117" s="814"/>
      <c r="AY117" s="814"/>
      <c r="AZ117" s="814"/>
      <c r="BA117" s="814"/>
      <c r="BB117" s="814"/>
      <c r="BC117" s="814"/>
      <c r="BD117" s="814"/>
      <c r="BE117" s="814"/>
      <c r="BF117" s="814"/>
      <c r="BG117" s="814"/>
      <c r="BH117" s="814"/>
      <c r="BI117" s="814"/>
      <c r="BJ117" s="814"/>
      <c r="BK117" s="814"/>
      <c r="BL117" s="814"/>
      <c r="BM117" s="814"/>
      <c r="BN117" s="814"/>
      <c r="BO117" s="814"/>
      <c r="BP117" s="814"/>
      <c r="BQ117" s="814"/>
      <c r="BR117" s="814"/>
      <c r="BS117" s="814"/>
      <c r="BT117" s="814"/>
      <c r="BU117" s="814"/>
      <c r="BV117" s="814"/>
      <c r="BW117" s="814"/>
      <c r="BX117" s="814"/>
      <c r="BY117" s="814"/>
      <c r="BZ117" s="814"/>
      <c r="CA117" s="814"/>
      <c r="CB117" s="814"/>
      <c r="CC117" s="814"/>
      <c r="CD117" s="814"/>
      <c r="CE117" s="814"/>
      <c r="CF117" s="814"/>
      <c r="CG117" s="815"/>
    </row>
    <row r="118" spans="1:85" ht="50" customHeight="1">
      <c r="A118" s="125" t="s">
        <v>3810</v>
      </c>
      <c r="B118" s="816" t="s">
        <v>3906</v>
      </c>
      <c r="C118" s="817"/>
      <c r="D118" s="817"/>
      <c r="E118" s="817"/>
      <c r="F118" s="817"/>
      <c r="G118" s="817"/>
      <c r="H118" s="817"/>
      <c r="I118" s="817"/>
      <c r="J118" s="817"/>
      <c r="K118" s="817"/>
      <c r="L118" s="817"/>
      <c r="M118" s="817"/>
      <c r="N118" s="817"/>
      <c r="O118" s="817"/>
      <c r="P118" s="817"/>
      <c r="Q118" s="817"/>
      <c r="R118" s="817"/>
      <c r="S118" s="817"/>
      <c r="T118" s="817"/>
      <c r="U118" s="817"/>
      <c r="V118" s="817"/>
      <c r="W118" s="817"/>
      <c r="X118" s="817"/>
      <c r="Y118" s="817"/>
      <c r="Z118" s="817"/>
      <c r="AA118" s="817"/>
      <c r="AB118" s="817"/>
      <c r="AC118" s="817"/>
      <c r="AD118" s="817"/>
      <c r="AE118" s="817"/>
      <c r="AF118" s="817"/>
      <c r="AG118" s="817"/>
      <c r="AH118" s="817"/>
      <c r="AI118" s="817"/>
      <c r="AJ118" s="817"/>
      <c r="AK118" s="817"/>
      <c r="AL118" s="817"/>
      <c r="AM118" s="817"/>
      <c r="AN118" s="817"/>
      <c r="AO118" s="817"/>
      <c r="AP118" s="817"/>
      <c r="AQ118" s="817"/>
      <c r="AR118" s="817"/>
      <c r="AS118" s="817"/>
      <c r="AT118" s="817"/>
      <c r="AU118" s="817"/>
      <c r="AV118" s="817"/>
      <c r="AW118" s="817"/>
      <c r="AX118" s="817"/>
      <c r="AY118" s="817"/>
      <c r="AZ118" s="817"/>
      <c r="BA118" s="817"/>
      <c r="BB118" s="817"/>
      <c r="BC118" s="817"/>
      <c r="BD118" s="817"/>
      <c r="BE118" s="817"/>
      <c r="BF118" s="817"/>
      <c r="BG118" s="817"/>
      <c r="BH118" s="817"/>
      <c r="BI118" s="817"/>
      <c r="BJ118" s="817"/>
      <c r="BK118" s="817"/>
      <c r="BL118" s="817"/>
      <c r="BM118" s="817"/>
      <c r="BN118" s="817"/>
      <c r="BO118" s="817"/>
      <c r="BP118" s="817"/>
      <c r="BQ118" s="817"/>
      <c r="BR118" s="817"/>
      <c r="BS118" s="817"/>
      <c r="BT118" s="817"/>
      <c r="BU118" s="817"/>
      <c r="BV118" s="817"/>
      <c r="BW118" s="817"/>
      <c r="BX118" s="817"/>
      <c r="BY118" s="817"/>
      <c r="BZ118" s="817"/>
      <c r="CA118" s="817"/>
      <c r="CB118" s="817"/>
      <c r="CC118" s="817"/>
      <c r="CD118" s="817"/>
      <c r="CE118" s="817"/>
      <c r="CF118" s="817"/>
      <c r="CG118" s="818"/>
    </row>
    <row r="119" spans="1:85" ht="103.05" customHeight="1">
      <c r="A119" s="502" t="s">
        <v>3682</v>
      </c>
      <c r="B119" s="670" t="s">
        <v>3705</v>
      </c>
      <c r="C119" s="671"/>
      <c r="D119" s="671"/>
      <c r="E119" s="671"/>
      <c r="F119" s="671"/>
      <c r="G119" s="671"/>
      <c r="H119" s="671"/>
      <c r="I119" s="671"/>
      <c r="J119" s="671"/>
      <c r="K119" s="671"/>
      <c r="L119" s="671"/>
      <c r="M119" s="671"/>
      <c r="N119" s="671"/>
      <c r="O119" s="671"/>
      <c r="P119" s="671"/>
      <c r="Q119" s="671"/>
      <c r="R119" s="671"/>
      <c r="S119" s="671"/>
      <c r="T119" s="671"/>
      <c r="U119" s="671"/>
      <c r="V119" s="671"/>
      <c r="W119" s="671"/>
      <c r="X119" s="671"/>
      <c r="Y119" s="671"/>
      <c r="Z119" s="671"/>
      <c r="AA119" s="671"/>
      <c r="AB119" s="671"/>
      <c r="AC119" s="671"/>
      <c r="AD119" s="671"/>
      <c r="AE119" s="671"/>
      <c r="AF119" s="671"/>
      <c r="AG119" s="671"/>
      <c r="AH119" s="671"/>
      <c r="AI119" s="671"/>
      <c r="AJ119" s="671"/>
      <c r="AK119" s="671"/>
      <c r="AL119" s="671"/>
      <c r="AM119" s="671"/>
      <c r="AN119" s="671"/>
      <c r="AO119" s="671"/>
      <c r="AP119" s="671"/>
      <c r="AQ119" s="671"/>
      <c r="AR119" s="671"/>
      <c r="AS119" s="671"/>
      <c r="AT119" s="671"/>
      <c r="AU119" s="671"/>
      <c r="AV119" s="671"/>
      <c r="AW119" s="671"/>
      <c r="AX119" s="671"/>
      <c r="AY119" s="671"/>
      <c r="AZ119" s="671"/>
      <c r="BA119" s="671"/>
      <c r="BB119" s="671"/>
      <c r="BC119" s="671"/>
      <c r="BD119" s="671"/>
      <c r="BE119" s="671"/>
      <c r="BF119" s="671"/>
      <c r="BG119" s="671"/>
      <c r="BH119" s="671"/>
      <c r="BI119" s="671"/>
      <c r="BJ119" s="671"/>
      <c r="BK119" s="671"/>
      <c r="BL119" s="671"/>
      <c r="BM119" s="671"/>
      <c r="BN119" s="671"/>
      <c r="BO119" s="671"/>
      <c r="BP119" s="671"/>
      <c r="BQ119" s="671"/>
      <c r="BR119" s="671"/>
      <c r="BS119" s="671"/>
      <c r="BT119" s="671"/>
      <c r="BU119" s="671"/>
      <c r="BV119" s="671"/>
      <c r="BW119" s="671"/>
      <c r="BX119" s="671"/>
      <c r="BY119" s="671"/>
      <c r="BZ119" s="671"/>
      <c r="CA119" s="671"/>
      <c r="CB119" s="671"/>
      <c r="CC119" s="671"/>
      <c r="CD119" s="671"/>
      <c r="CE119" s="671"/>
      <c r="CF119" s="671"/>
      <c r="CG119" s="672"/>
    </row>
    <row r="120" spans="1:85" ht="70.05" customHeight="1">
      <c r="A120" s="502"/>
      <c r="B120" s="667" t="s">
        <v>3734</v>
      </c>
      <c r="C120" s="668"/>
      <c r="D120" s="668"/>
      <c r="E120" s="662"/>
      <c r="F120" s="662"/>
      <c r="G120" s="662"/>
      <c r="H120" s="662"/>
      <c r="I120" s="662"/>
      <c r="J120" s="662"/>
      <c r="K120" s="662"/>
      <c r="L120" s="662"/>
      <c r="M120" s="662"/>
      <c r="N120" s="662"/>
      <c r="O120" s="662"/>
      <c r="P120" s="662"/>
      <c r="Q120" s="662"/>
      <c r="R120" s="662"/>
      <c r="S120" s="662"/>
      <c r="T120" s="662"/>
      <c r="U120" s="662"/>
      <c r="V120" s="662"/>
      <c r="W120" s="662"/>
      <c r="X120" s="662"/>
      <c r="Y120" s="662"/>
      <c r="Z120" s="662"/>
      <c r="AA120" s="662"/>
      <c r="AB120" s="662"/>
      <c r="AC120" s="662"/>
      <c r="AD120" s="662"/>
      <c r="AE120" s="662"/>
      <c r="AF120" s="662"/>
      <c r="AG120" s="662"/>
      <c r="AH120" s="662"/>
      <c r="AI120" s="662"/>
      <c r="AJ120" s="662"/>
      <c r="AK120" s="662"/>
      <c r="AL120" s="662"/>
      <c r="AM120" s="662"/>
      <c r="AN120" s="662"/>
      <c r="AO120" s="662"/>
      <c r="AP120" s="662"/>
      <c r="AQ120" s="662"/>
      <c r="AR120" s="662"/>
      <c r="AS120" s="662"/>
      <c r="AT120" s="662"/>
      <c r="AU120" s="662"/>
      <c r="AV120" s="662"/>
      <c r="AW120" s="662"/>
      <c r="AX120" s="662"/>
      <c r="AY120" s="662"/>
      <c r="AZ120" s="662"/>
      <c r="BA120" s="662"/>
      <c r="BB120" s="662"/>
      <c r="BC120" s="662"/>
      <c r="BD120" s="662"/>
      <c r="BE120" s="662"/>
      <c r="BF120" s="662"/>
      <c r="BG120" s="662"/>
      <c r="BH120" s="662"/>
      <c r="BI120" s="662"/>
      <c r="BJ120" s="662"/>
      <c r="BK120" s="662"/>
      <c r="BL120" s="662"/>
      <c r="BM120" s="662"/>
      <c r="BN120" s="662"/>
      <c r="BO120" s="662"/>
      <c r="BP120" s="662"/>
      <c r="BQ120" s="662"/>
      <c r="BR120" s="662"/>
      <c r="BS120" s="662"/>
      <c r="BT120" s="662"/>
      <c r="BU120" s="662"/>
      <c r="BV120" s="662"/>
      <c r="BW120" s="662"/>
      <c r="BX120" s="662"/>
      <c r="BY120" s="662"/>
      <c r="BZ120" s="662"/>
      <c r="CA120" s="662"/>
      <c r="CB120" s="662"/>
      <c r="CC120" s="662"/>
      <c r="CD120" s="662"/>
      <c r="CE120" s="662"/>
      <c r="CF120" s="662"/>
      <c r="CG120" s="663"/>
    </row>
    <row r="121" spans="1:85" ht="76.05" customHeight="1">
      <c r="A121" s="502"/>
      <c r="B121" s="670" t="s">
        <v>3907</v>
      </c>
      <c r="C121" s="671"/>
      <c r="D121" s="671"/>
      <c r="E121" s="671"/>
      <c r="F121" s="671"/>
      <c r="G121" s="671"/>
      <c r="H121" s="671"/>
      <c r="I121" s="671"/>
      <c r="J121" s="671"/>
      <c r="K121" s="671"/>
      <c r="L121" s="671"/>
      <c r="M121" s="671"/>
      <c r="N121" s="671"/>
      <c r="O121" s="671"/>
      <c r="P121" s="671"/>
      <c r="Q121" s="671"/>
      <c r="R121" s="671"/>
      <c r="S121" s="671"/>
      <c r="T121" s="671"/>
      <c r="U121" s="671"/>
      <c r="V121" s="671"/>
      <c r="W121" s="671"/>
      <c r="X121" s="671"/>
      <c r="Y121" s="671"/>
      <c r="Z121" s="671"/>
      <c r="AA121" s="671"/>
      <c r="AB121" s="671"/>
      <c r="AC121" s="671"/>
      <c r="AD121" s="671"/>
      <c r="AE121" s="671"/>
      <c r="AF121" s="671"/>
      <c r="AG121" s="671"/>
      <c r="AH121" s="671"/>
      <c r="AI121" s="671"/>
      <c r="AJ121" s="671"/>
      <c r="AK121" s="671"/>
      <c r="AL121" s="671"/>
      <c r="AM121" s="671"/>
      <c r="AN121" s="671"/>
      <c r="AO121" s="671"/>
      <c r="AP121" s="671"/>
      <c r="AQ121" s="671"/>
      <c r="AR121" s="671"/>
      <c r="AS121" s="671"/>
      <c r="AT121" s="671"/>
      <c r="AU121" s="671"/>
      <c r="AV121" s="671"/>
      <c r="AW121" s="671"/>
      <c r="AX121" s="671"/>
      <c r="AY121" s="671"/>
      <c r="AZ121" s="671"/>
      <c r="BA121" s="671"/>
      <c r="BB121" s="671"/>
      <c r="BC121" s="671"/>
      <c r="BD121" s="671"/>
      <c r="BE121" s="671"/>
      <c r="BF121" s="671"/>
      <c r="BG121" s="671"/>
      <c r="BH121" s="671"/>
      <c r="BI121" s="671"/>
      <c r="BJ121" s="671"/>
      <c r="BK121" s="671"/>
      <c r="BL121" s="671"/>
      <c r="BM121" s="671"/>
      <c r="BN121" s="671"/>
      <c r="BO121" s="671"/>
      <c r="BP121" s="671"/>
      <c r="BQ121" s="671"/>
      <c r="BR121" s="671"/>
      <c r="BS121" s="671"/>
      <c r="BT121" s="671"/>
      <c r="BU121" s="671"/>
      <c r="BV121" s="671"/>
      <c r="BW121" s="671"/>
      <c r="BX121" s="671"/>
      <c r="BY121" s="671"/>
      <c r="BZ121" s="671"/>
      <c r="CA121" s="671"/>
      <c r="CB121" s="671"/>
      <c r="CC121" s="671"/>
      <c r="CD121" s="671"/>
      <c r="CE121" s="671"/>
      <c r="CF121" s="671"/>
      <c r="CG121" s="672"/>
    </row>
    <row r="122" spans="1:85" ht="26" customHeight="1">
      <c r="A122" s="502"/>
      <c r="B122" s="661" t="s">
        <v>3908</v>
      </c>
      <c r="C122" s="662"/>
      <c r="D122" s="662"/>
      <c r="E122" s="662"/>
      <c r="F122" s="662"/>
      <c r="G122" s="662"/>
      <c r="H122" s="662"/>
      <c r="I122" s="662"/>
      <c r="J122" s="662"/>
      <c r="K122" s="662"/>
      <c r="L122" s="662"/>
      <c r="M122" s="662"/>
      <c r="N122" s="662"/>
      <c r="O122" s="662"/>
      <c r="P122" s="662"/>
      <c r="Q122" s="662"/>
      <c r="R122" s="662"/>
      <c r="S122" s="662"/>
      <c r="T122" s="662"/>
      <c r="U122" s="662"/>
      <c r="V122" s="662"/>
      <c r="W122" s="662"/>
      <c r="X122" s="662"/>
      <c r="Y122" s="662"/>
      <c r="Z122" s="662"/>
      <c r="AA122" s="662"/>
      <c r="AB122" s="662"/>
      <c r="AC122" s="662"/>
      <c r="AD122" s="662"/>
      <c r="AE122" s="662"/>
      <c r="AF122" s="662"/>
      <c r="AG122" s="662"/>
      <c r="AH122" s="662"/>
      <c r="AI122" s="662"/>
      <c r="AJ122" s="662"/>
      <c r="AK122" s="662"/>
      <c r="AL122" s="662"/>
      <c r="AM122" s="662"/>
      <c r="AN122" s="662"/>
      <c r="AO122" s="662"/>
      <c r="AP122" s="662"/>
      <c r="AQ122" s="662"/>
      <c r="AR122" s="662"/>
      <c r="AS122" s="662"/>
      <c r="AT122" s="662"/>
      <c r="AU122" s="662"/>
      <c r="AV122" s="662"/>
      <c r="AW122" s="662"/>
      <c r="AX122" s="662"/>
      <c r="AY122" s="662"/>
      <c r="AZ122" s="662"/>
      <c r="BA122" s="662"/>
      <c r="BB122" s="662"/>
      <c r="BC122" s="662"/>
      <c r="BD122" s="662"/>
      <c r="BE122" s="662"/>
      <c r="BF122" s="662"/>
      <c r="BG122" s="662"/>
      <c r="BH122" s="662"/>
      <c r="BI122" s="662"/>
      <c r="BJ122" s="662"/>
      <c r="BK122" s="662"/>
      <c r="BL122" s="662"/>
      <c r="BM122" s="662"/>
      <c r="BN122" s="662"/>
      <c r="BO122" s="662"/>
      <c r="BP122" s="662"/>
      <c r="BQ122" s="662"/>
      <c r="BR122" s="662"/>
      <c r="BS122" s="662"/>
      <c r="BT122" s="662"/>
      <c r="BU122" s="662"/>
      <c r="BV122" s="662"/>
      <c r="BW122" s="662"/>
      <c r="BX122" s="662"/>
      <c r="BY122" s="662"/>
      <c r="BZ122" s="662"/>
      <c r="CA122" s="662"/>
      <c r="CB122" s="662"/>
      <c r="CC122" s="662"/>
      <c r="CD122" s="662"/>
      <c r="CE122" s="662"/>
      <c r="CF122" s="662"/>
      <c r="CG122" s="663"/>
    </row>
    <row r="123" spans="1:85" ht="26" customHeight="1">
      <c r="A123" s="502"/>
      <c r="B123" s="661" t="s">
        <v>3746</v>
      </c>
      <c r="C123" s="662"/>
      <c r="D123" s="662"/>
      <c r="E123" s="662"/>
      <c r="F123" s="662"/>
      <c r="G123" s="662"/>
      <c r="H123" s="662"/>
      <c r="I123" s="662"/>
      <c r="J123" s="662"/>
      <c r="K123" s="662"/>
      <c r="L123" s="662"/>
      <c r="M123" s="662"/>
      <c r="N123" s="662"/>
      <c r="O123" s="662"/>
      <c r="P123" s="662"/>
      <c r="Q123" s="662"/>
      <c r="R123" s="662"/>
      <c r="S123" s="662"/>
      <c r="T123" s="662"/>
      <c r="U123" s="662"/>
      <c r="V123" s="662"/>
      <c r="W123" s="662"/>
      <c r="X123" s="662"/>
      <c r="Y123" s="662"/>
      <c r="Z123" s="662"/>
      <c r="AA123" s="662"/>
      <c r="AB123" s="662"/>
      <c r="AC123" s="662"/>
      <c r="AD123" s="662"/>
      <c r="AE123" s="662"/>
      <c r="AF123" s="662"/>
      <c r="AG123" s="662"/>
      <c r="AH123" s="662"/>
      <c r="AI123" s="662"/>
      <c r="AJ123" s="662"/>
      <c r="AK123" s="662"/>
      <c r="AL123" s="662"/>
      <c r="AM123" s="662"/>
      <c r="AN123" s="662"/>
      <c r="AO123" s="662"/>
      <c r="AP123" s="662"/>
      <c r="AQ123" s="662"/>
      <c r="AR123" s="662"/>
      <c r="AS123" s="662"/>
      <c r="AT123" s="662"/>
      <c r="AU123" s="662"/>
      <c r="AV123" s="662"/>
      <c r="AW123" s="662"/>
      <c r="AX123" s="662"/>
      <c r="AY123" s="662"/>
      <c r="AZ123" s="662"/>
      <c r="BA123" s="662"/>
      <c r="BB123" s="662"/>
      <c r="BC123" s="662"/>
      <c r="BD123" s="662"/>
      <c r="BE123" s="662"/>
      <c r="BF123" s="662"/>
      <c r="BG123" s="662"/>
      <c r="BH123" s="662"/>
      <c r="BI123" s="662"/>
      <c r="BJ123" s="662"/>
      <c r="BK123" s="662"/>
      <c r="BL123" s="662"/>
      <c r="BM123" s="662"/>
      <c r="BN123" s="662"/>
      <c r="BO123" s="662"/>
      <c r="BP123" s="662"/>
      <c r="BQ123" s="662"/>
      <c r="BR123" s="662"/>
      <c r="BS123" s="662"/>
      <c r="BT123" s="662"/>
      <c r="BU123" s="662"/>
      <c r="BV123" s="662"/>
      <c r="BW123" s="662"/>
      <c r="BX123" s="662"/>
      <c r="BY123" s="662"/>
      <c r="BZ123" s="662"/>
      <c r="CA123" s="662"/>
      <c r="CB123" s="662"/>
      <c r="CC123" s="662"/>
      <c r="CD123" s="662"/>
      <c r="CE123" s="662"/>
      <c r="CF123" s="662"/>
      <c r="CG123" s="663"/>
    </row>
    <row r="124" spans="1:85" ht="30" customHeight="1">
      <c r="A124" s="502"/>
      <c r="B124" s="670" t="s">
        <v>3872</v>
      </c>
      <c r="C124" s="671"/>
      <c r="D124" s="671"/>
      <c r="E124" s="671"/>
      <c r="F124" s="671"/>
      <c r="G124" s="671"/>
      <c r="H124" s="671"/>
      <c r="I124" s="671"/>
      <c r="J124" s="671"/>
      <c r="K124" s="671"/>
      <c r="L124" s="671"/>
      <c r="M124" s="671"/>
      <c r="N124" s="671"/>
      <c r="O124" s="671"/>
      <c r="P124" s="671"/>
      <c r="Q124" s="671"/>
      <c r="R124" s="671"/>
      <c r="S124" s="671"/>
      <c r="T124" s="671"/>
      <c r="U124" s="671"/>
      <c r="V124" s="671"/>
      <c r="W124" s="671"/>
      <c r="X124" s="671"/>
      <c r="Y124" s="671"/>
      <c r="Z124" s="671"/>
      <c r="AA124" s="671"/>
      <c r="AB124" s="671"/>
      <c r="AC124" s="671"/>
      <c r="AD124" s="671"/>
      <c r="AE124" s="671"/>
      <c r="AF124" s="671"/>
      <c r="AG124" s="671"/>
      <c r="AH124" s="671"/>
      <c r="AI124" s="671"/>
      <c r="AJ124" s="671"/>
      <c r="AK124" s="671"/>
      <c r="AL124" s="671"/>
      <c r="AM124" s="671"/>
      <c r="AN124" s="671"/>
      <c r="AO124" s="671"/>
      <c r="AP124" s="671"/>
      <c r="AQ124" s="671"/>
      <c r="AR124" s="671"/>
      <c r="AS124" s="671"/>
      <c r="AT124" s="671"/>
      <c r="AU124" s="671"/>
      <c r="AV124" s="671"/>
      <c r="AW124" s="671"/>
      <c r="AX124" s="671"/>
      <c r="AY124" s="671"/>
      <c r="AZ124" s="671"/>
      <c r="BA124" s="671"/>
      <c r="BB124" s="671"/>
      <c r="BC124" s="671"/>
      <c r="BD124" s="671"/>
      <c r="BE124" s="671"/>
      <c r="BF124" s="671"/>
      <c r="BG124" s="671"/>
      <c r="BH124" s="671"/>
      <c r="BI124" s="671"/>
      <c r="BJ124" s="671"/>
      <c r="BK124" s="671"/>
      <c r="BL124" s="671"/>
      <c r="BM124" s="671"/>
      <c r="BN124" s="671"/>
      <c r="BO124" s="671"/>
      <c r="BP124" s="671"/>
      <c r="BQ124" s="671"/>
      <c r="BR124" s="671"/>
      <c r="BS124" s="671"/>
      <c r="BT124" s="671"/>
      <c r="BU124" s="671"/>
      <c r="BV124" s="671"/>
      <c r="BW124" s="671"/>
      <c r="BX124" s="671"/>
      <c r="BY124" s="671"/>
      <c r="BZ124" s="671"/>
      <c r="CA124" s="671"/>
      <c r="CB124" s="671"/>
      <c r="CC124" s="671"/>
      <c r="CD124" s="671"/>
      <c r="CE124" s="671"/>
      <c r="CF124" s="671"/>
      <c r="CG124" s="672"/>
    </row>
    <row r="125" spans="1:85" ht="26" customHeight="1">
      <c r="A125" s="502"/>
      <c r="B125" s="661" t="s">
        <v>3873</v>
      </c>
      <c r="C125" s="662"/>
      <c r="D125" s="662"/>
      <c r="E125" s="662"/>
      <c r="F125" s="662"/>
      <c r="G125" s="662"/>
      <c r="H125" s="662"/>
      <c r="I125" s="662"/>
      <c r="J125" s="662"/>
      <c r="K125" s="662"/>
      <c r="L125" s="662"/>
      <c r="M125" s="662"/>
      <c r="N125" s="662"/>
      <c r="O125" s="662"/>
      <c r="P125" s="662"/>
      <c r="Q125" s="662"/>
      <c r="R125" s="662"/>
      <c r="S125" s="662"/>
      <c r="T125" s="662"/>
      <c r="U125" s="662"/>
      <c r="V125" s="662"/>
      <c r="W125" s="662"/>
      <c r="X125" s="662"/>
      <c r="Y125" s="662"/>
      <c r="Z125" s="662"/>
      <c r="AA125" s="662"/>
      <c r="AB125" s="662"/>
      <c r="AC125" s="662"/>
      <c r="AD125" s="662"/>
      <c r="AE125" s="662"/>
      <c r="AF125" s="662"/>
      <c r="AG125" s="662"/>
      <c r="AH125" s="662"/>
      <c r="AI125" s="662"/>
      <c r="AJ125" s="662"/>
      <c r="AK125" s="662"/>
      <c r="AL125" s="662"/>
      <c r="AM125" s="662"/>
      <c r="AN125" s="662"/>
      <c r="AO125" s="662"/>
      <c r="AP125" s="662"/>
      <c r="AQ125" s="662"/>
      <c r="AR125" s="662"/>
      <c r="AS125" s="662"/>
      <c r="AT125" s="662"/>
      <c r="AU125" s="662"/>
      <c r="AV125" s="662"/>
      <c r="AW125" s="662"/>
      <c r="AX125" s="662"/>
      <c r="AY125" s="662"/>
      <c r="AZ125" s="662"/>
      <c r="BA125" s="662"/>
      <c r="BB125" s="662"/>
      <c r="BC125" s="662"/>
      <c r="BD125" s="662"/>
      <c r="BE125" s="662"/>
      <c r="BF125" s="662"/>
      <c r="BG125" s="662"/>
      <c r="BH125" s="662"/>
      <c r="BI125" s="662"/>
      <c r="BJ125" s="662"/>
      <c r="BK125" s="662"/>
      <c r="BL125" s="662"/>
      <c r="BM125" s="662"/>
      <c r="BN125" s="662"/>
      <c r="BO125" s="662"/>
      <c r="BP125" s="662"/>
      <c r="BQ125" s="662"/>
      <c r="BR125" s="662"/>
      <c r="BS125" s="662"/>
      <c r="BT125" s="662"/>
      <c r="BU125" s="662"/>
      <c r="BV125" s="662"/>
      <c r="BW125" s="662"/>
      <c r="BX125" s="662"/>
      <c r="BY125" s="662"/>
      <c r="BZ125" s="662"/>
      <c r="CA125" s="662"/>
      <c r="CB125" s="662"/>
      <c r="CC125" s="662"/>
      <c r="CD125" s="662"/>
      <c r="CE125" s="662"/>
      <c r="CF125" s="662"/>
      <c r="CG125" s="663"/>
    </row>
  </sheetData>
  <mergeCells count="29">
    <mergeCell ref="A119:A125"/>
    <mergeCell ref="V5:V6"/>
    <mergeCell ref="W5:W6"/>
    <mergeCell ref="AR5:AR6"/>
    <mergeCell ref="AS5:AS6"/>
    <mergeCell ref="B121:CG121"/>
    <mergeCell ref="B122:CG122"/>
    <mergeCell ref="B123:CG123"/>
    <mergeCell ref="B124:CG124"/>
    <mergeCell ref="B125:CG125"/>
    <mergeCell ref="BD5:BM5"/>
    <mergeCell ref="B117:CG117"/>
    <mergeCell ref="B118:CG118"/>
    <mergeCell ref="B119:CG119"/>
    <mergeCell ref="B120:CG120"/>
    <mergeCell ref="BN5:BN6"/>
    <mergeCell ref="L1:BO1"/>
    <mergeCell ref="L2:BO2"/>
    <mergeCell ref="A3:B3"/>
    <mergeCell ref="B4:W4"/>
    <mergeCell ref="X4:AS4"/>
    <mergeCell ref="AT4:BO4"/>
    <mergeCell ref="A4:A6"/>
    <mergeCell ref="BO5:BO6"/>
    <mergeCell ref="B5:K5"/>
    <mergeCell ref="L5:U5"/>
    <mergeCell ref="X5:AG5"/>
    <mergeCell ref="AH5:AQ5"/>
    <mergeCell ref="AT5:BC5"/>
  </mergeCells>
  <phoneticPr fontId="233" type="noConversion"/>
  <pageMargins left="0.75" right="0.75" top="1" bottom="1" header="0.5" footer="0.5"/>
  <pageSetup paperSize="9" scale="55" orientation="landscape"/>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14">
    <tabColor theme="4"/>
  </sheetPr>
  <dimension ref="A1:BV40"/>
  <sheetViews>
    <sheetView showGridLines="0" zoomScale="90" zoomScaleNormal="90" workbookViewId="0">
      <pane ySplit="6" topLeftCell="A7" activePane="bottomLeft" state="frozen"/>
      <selection pane="bottomLeft" activeCell="R3" sqref="R3"/>
    </sheetView>
  </sheetViews>
  <sheetFormatPr defaultColWidth="5.59765625" defaultRowHeight="14" customHeight="1"/>
  <cols>
    <col min="1" max="1" width="10.59765625" style="160" customWidth="1"/>
    <col min="2" max="4" width="5.1328125" style="73" customWidth="1"/>
    <col min="5" max="5" width="12.9296875" style="73" customWidth="1"/>
    <col min="6" max="6" width="5.1328125" style="73" customWidth="1"/>
    <col min="7" max="9" width="8.59765625" style="73" customWidth="1"/>
    <col min="10" max="11" width="10.59765625" style="73" customWidth="1"/>
    <col min="12" max="14" width="5.1328125" style="73" customWidth="1"/>
    <col min="15" max="15" width="12.9296875" style="73" customWidth="1"/>
    <col min="16" max="16" width="5.1328125" style="73" customWidth="1"/>
    <col min="17" max="19" width="8.59765625" style="73" customWidth="1"/>
    <col min="20" max="21" width="10.59765625" style="73" customWidth="1"/>
    <col min="22" max="23" width="13.59765625" style="73" customWidth="1"/>
    <col min="24" max="26" width="5.1328125" style="73" customWidth="1"/>
    <col min="27" max="27" width="12.9296875" style="73" customWidth="1"/>
    <col min="28" max="28" width="5.1328125" style="73" customWidth="1"/>
    <col min="29" max="31" width="8.59765625" style="73" customWidth="1"/>
    <col min="32" max="33" width="10.59765625" style="73" customWidth="1"/>
    <col min="34" max="36" width="5.1328125" style="73" customWidth="1"/>
    <col min="37" max="37" width="12.9296875" style="73" customWidth="1"/>
    <col min="38" max="38" width="5.1328125" style="73" customWidth="1"/>
    <col min="39" max="41" width="8.59765625" style="73" customWidth="1"/>
    <col min="42" max="43" width="10.59765625" style="73" customWidth="1"/>
    <col min="44" max="45" width="13.59765625" style="73" customWidth="1"/>
    <col min="46" max="48" width="5.1328125" style="73" customWidth="1"/>
    <col min="49" max="49" width="12.9296875" style="73" customWidth="1"/>
    <col min="50" max="50" width="5.1328125" style="73" customWidth="1"/>
    <col min="51" max="53" width="8.59765625" style="73" customWidth="1"/>
    <col min="54" max="58" width="10.59765625" style="73" customWidth="1"/>
    <col min="59" max="59" width="12.9296875" style="73" customWidth="1"/>
    <col min="60" max="60" width="5.1328125" style="73" customWidth="1"/>
    <col min="61" max="63" width="8.59765625" style="73" customWidth="1"/>
    <col min="64" max="65" width="10.59765625" style="73" customWidth="1"/>
    <col min="66" max="67" width="13.59765625" style="73" customWidth="1"/>
    <col min="68" max="89" width="4.86328125" style="73" customWidth="1"/>
    <col min="90" max="16153" width="5.59765625" style="73" customWidth="1"/>
    <col min="16154" max="16177" width="4.86328125" style="73" customWidth="1"/>
    <col min="16178" max="16185" width="4.86328125" style="73"/>
    <col min="16186" max="16384" width="5.59765625" style="73"/>
  </cols>
  <sheetData>
    <row r="1" spans="1:67" ht="47" customHeight="1">
      <c r="A1" s="59"/>
      <c r="B1" s="77"/>
      <c r="C1" s="77"/>
      <c r="D1" s="77"/>
      <c r="E1" s="77"/>
      <c r="F1" s="845" t="s">
        <v>3909</v>
      </c>
      <c r="G1" s="845"/>
      <c r="H1" s="845"/>
      <c r="I1" s="845"/>
      <c r="J1" s="845"/>
      <c r="K1" s="845"/>
      <c r="L1" s="845"/>
      <c r="M1" s="845"/>
      <c r="N1" s="845"/>
      <c r="O1" s="845"/>
      <c r="P1" s="845"/>
      <c r="Q1" s="845"/>
      <c r="R1" s="845"/>
      <c r="S1" s="845"/>
      <c r="T1" s="845"/>
      <c r="U1" s="845"/>
      <c r="V1" s="845"/>
      <c r="W1" s="845"/>
      <c r="X1" s="846"/>
      <c r="Y1" s="846"/>
      <c r="Z1" s="846"/>
      <c r="AA1" s="846"/>
      <c r="AB1" s="845" t="s">
        <v>3909</v>
      </c>
      <c r="AC1" s="845"/>
      <c r="AD1" s="845"/>
      <c r="AE1" s="845"/>
      <c r="AF1" s="845"/>
      <c r="AG1" s="845"/>
      <c r="AH1" s="845"/>
      <c r="AI1" s="845"/>
      <c r="AJ1" s="845"/>
      <c r="AK1" s="845"/>
      <c r="AL1" s="845"/>
      <c r="AM1" s="845"/>
      <c r="AN1" s="845"/>
      <c r="AO1" s="845"/>
      <c r="AP1" s="845"/>
      <c r="AQ1" s="845"/>
      <c r="AR1" s="845"/>
      <c r="AS1" s="845"/>
      <c r="AT1" s="845"/>
      <c r="AU1" s="845"/>
      <c r="AV1" s="845"/>
      <c r="AW1" s="845"/>
      <c r="AX1" s="845"/>
      <c r="AY1" s="845"/>
      <c r="AZ1" s="845"/>
      <c r="BA1" s="845"/>
      <c r="BB1" s="845"/>
      <c r="BC1" s="845"/>
      <c r="BD1" s="845"/>
      <c r="BE1" s="845"/>
      <c r="BF1" s="845"/>
      <c r="BG1" s="845"/>
      <c r="BH1" s="845"/>
      <c r="BI1" s="845"/>
      <c r="BJ1" s="845"/>
      <c r="BK1" s="845"/>
      <c r="BL1" s="845"/>
      <c r="BM1" s="845"/>
      <c r="BN1" s="845"/>
      <c r="BO1" s="161"/>
    </row>
    <row r="2" spans="1:67" ht="31.05" customHeight="1">
      <c r="A2" s="59"/>
      <c r="B2" s="77"/>
      <c r="C2" s="77"/>
      <c r="D2" s="77"/>
      <c r="E2" s="77"/>
      <c r="F2" s="847" t="s">
        <v>3910</v>
      </c>
      <c r="G2" s="847"/>
      <c r="H2" s="847"/>
      <c r="I2" s="847"/>
      <c r="J2" s="847"/>
      <c r="K2" s="847"/>
      <c r="L2" s="847"/>
      <c r="M2" s="847"/>
      <c r="N2" s="847"/>
      <c r="O2" s="847"/>
      <c r="P2" s="847"/>
      <c r="Q2" s="847"/>
      <c r="R2" s="847"/>
      <c r="S2" s="847"/>
      <c r="T2" s="847"/>
      <c r="U2" s="847"/>
      <c r="V2" s="847"/>
      <c r="W2" s="847"/>
      <c r="X2" s="846"/>
      <c r="Y2" s="846"/>
      <c r="Z2" s="846"/>
      <c r="AA2" s="846"/>
      <c r="AB2" s="847" t="s">
        <v>3910</v>
      </c>
      <c r="AC2" s="847"/>
      <c r="AD2" s="847"/>
      <c r="AE2" s="847"/>
      <c r="AF2" s="847"/>
      <c r="AG2" s="847"/>
      <c r="AH2" s="847"/>
      <c r="AI2" s="847"/>
      <c r="AJ2" s="847"/>
      <c r="AK2" s="847"/>
      <c r="AL2" s="847"/>
      <c r="AM2" s="847"/>
      <c r="AN2" s="847"/>
      <c r="AO2" s="847"/>
      <c r="AP2" s="847"/>
      <c r="AQ2" s="847"/>
      <c r="AR2" s="847"/>
      <c r="AS2" s="847"/>
      <c r="AT2" s="847"/>
      <c r="AU2" s="847"/>
      <c r="AV2" s="847"/>
      <c r="AW2" s="847"/>
      <c r="AX2" s="847"/>
      <c r="AY2" s="847"/>
      <c r="AZ2" s="847"/>
      <c r="BA2" s="847"/>
      <c r="BB2" s="847"/>
      <c r="BC2" s="847"/>
      <c r="BD2" s="847"/>
      <c r="BE2" s="847"/>
      <c r="BF2" s="847"/>
      <c r="BG2" s="847"/>
      <c r="BH2" s="847"/>
      <c r="BI2" s="847"/>
      <c r="BJ2" s="847"/>
      <c r="BK2" s="847"/>
      <c r="BL2" s="847"/>
      <c r="BM2" s="847"/>
      <c r="BN2" s="847"/>
      <c r="BO2" s="162"/>
    </row>
    <row r="3" spans="1:67" s="74" customFormat="1" ht="25.05" customHeight="1">
      <c r="A3" s="686"/>
      <c r="B3" s="848"/>
      <c r="C3" s="7"/>
      <c r="D3" s="7"/>
      <c r="E3" s="7"/>
      <c r="F3" s="7"/>
      <c r="G3" s="7"/>
      <c r="H3" s="7"/>
      <c r="I3" s="7"/>
      <c r="J3" s="7"/>
      <c r="K3" s="7"/>
      <c r="L3" s="3"/>
      <c r="M3" s="3"/>
      <c r="N3" s="3"/>
      <c r="O3" s="3"/>
      <c r="P3" s="3"/>
      <c r="Q3" s="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s="81"/>
      <c r="BO3" s="81"/>
    </row>
    <row r="4" spans="1:67" ht="40.049999999999997" customHeight="1">
      <c r="A4" s="853" t="s">
        <v>3679</v>
      </c>
      <c r="B4" s="673" t="s">
        <v>3911</v>
      </c>
      <c r="C4" s="773"/>
      <c r="D4" s="773"/>
      <c r="E4" s="674"/>
      <c r="F4" s="674"/>
      <c r="G4" s="674"/>
      <c r="H4" s="674"/>
      <c r="I4" s="674"/>
      <c r="J4" s="674"/>
      <c r="K4" s="674"/>
      <c r="L4" s="674"/>
      <c r="M4" s="674"/>
      <c r="N4" s="674"/>
      <c r="O4" s="674"/>
      <c r="P4" s="674"/>
      <c r="Q4" s="674"/>
      <c r="R4" s="674"/>
      <c r="S4" s="674"/>
      <c r="T4" s="674"/>
      <c r="U4" s="674"/>
      <c r="V4" s="674"/>
      <c r="W4" s="675"/>
      <c r="X4" s="679" t="s">
        <v>3912</v>
      </c>
      <c r="Y4" s="840"/>
      <c r="Z4" s="840"/>
      <c r="AA4" s="774"/>
      <c r="AB4" s="774"/>
      <c r="AC4" s="774"/>
      <c r="AD4" s="774"/>
      <c r="AE4" s="774"/>
      <c r="AF4" s="774"/>
      <c r="AG4" s="774"/>
      <c r="AH4" s="774"/>
      <c r="AI4" s="774"/>
      <c r="AJ4" s="774"/>
      <c r="AK4" s="774"/>
      <c r="AL4" s="774"/>
      <c r="AM4" s="774"/>
      <c r="AN4" s="774"/>
      <c r="AO4" s="774"/>
      <c r="AP4" s="774"/>
      <c r="AQ4" s="774"/>
      <c r="AR4" s="774"/>
      <c r="AS4" s="775"/>
      <c r="AT4" s="849" t="s">
        <v>3913</v>
      </c>
      <c r="AU4" s="849"/>
      <c r="AV4" s="849"/>
      <c r="AW4" s="677"/>
      <c r="AX4" s="677"/>
      <c r="AY4" s="677"/>
      <c r="AZ4" s="677"/>
      <c r="BA4" s="677"/>
      <c r="BB4" s="677"/>
      <c r="BC4" s="677"/>
      <c r="BD4" s="677"/>
      <c r="BE4" s="677"/>
      <c r="BF4" s="677"/>
      <c r="BG4" s="677"/>
      <c r="BH4" s="677"/>
      <c r="BI4" s="677"/>
      <c r="BJ4" s="677"/>
      <c r="BK4" s="677"/>
      <c r="BL4" s="677"/>
      <c r="BM4" s="677"/>
      <c r="BN4" s="677"/>
      <c r="BO4" s="678"/>
    </row>
    <row r="5" spans="1:67" s="74" customFormat="1" ht="30" customHeight="1">
      <c r="A5" s="854"/>
      <c r="B5" s="698" t="s">
        <v>3788</v>
      </c>
      <c r="C5" s="699"/>
      <c r="D5" s="699"/>
      <c r="E5" s="699"/>
      <c r="F5" s="699"/>
      <c r="G5" s="699"/>
      <c r="H5" s="699"/>
      <c r="I5" s="699"/>
      <c r="J5" s="699"/>
      <c r="K5" s="699"/>
      <c r="L5" s="850" t="s">
        <v>3789</v>
      </c>
      <c r="M5" s="851"/>
      <c r="N5" s="851"/>
      <c r="O5" s="851"/>
      <c r="P5" s="851"/>
      <c r="Q5" s="851"/>
      <c r="R5" s="851"/>
      <c r="S5" s="851"/>
      <c r="T5" s="851"/>
      <c r="U5" s="852"/>
      <c r="V5" s="738" t="s">
        <v>3914</v>
      </c>
      <c r="W5" s="740" t="s">
        <v>3915</v>
      </c>
      <c r="X5" s="703" t="s">
        <v>3788</v>
      </c>
      <c r="Y5" s="703"/>
      <c r="Z5" s="703"/>
      <c r="AA5" s="703"/>
      <c r="AB5" s="703"/>
      <c r="AC5" s="703"/>
      <c r="AD5" s="703"/>
      <c r="AE5" s="703"/>
      <c r="AF5" s="703"/>
      <c r="AG5" s="703"/>
      <c r="AH5" s="703" t="s">
        <v>3789</v>
      </c>
      <c r="AI5" s="703"/>
      <c r="AJ5" s="703"/>
      <c r="AK5" s="703"/>
      <c r="AL5" s="703"/>
      <c r="AM5" s="703"/>
      <c r="AN5" s="703"/>
      <c r="AO5" s="703"/>
      <c r="AP5" s="703"/>
      <c r="AQ5" s="703"/>
      <c r="AR5" s="743" t="s">
        <v>3914</v>
      </c>
      <c r="AS5" s="746" t="s">
        <v>3915</v>
      </c>
      <c r="AT5" s="701" t="s">
        <v>3788</v>
      </c>
      <c r="AU5" s="701"/>
      <c r="AV5" s="701"/>
      <c r="AW5" s="701"/>
      <c r="AX5" s="701"/>
      <c r="AY5" s="701"/>
      <c r="AZ5" s="701"/>
      <c r="BA5" s="701"/>
      <c r="BB5" s="701"/>
      <c r="BC5" s="701"/>
      <c r="BD5" s="843" t="s">
        <v>3789</v>
      </c>
      <c r="BE5" s="701"/>
      <c r="BF5" s="701"/>
      <c r="BG5" s="701"/>
      <c r="BH5" s="701"/>
      <c r="BI5" s="701"/>
      <c r="BJ5" s="701"/>
      <c r="BK5" s="701"/>
      <c r="BL5" s="701"/>
      <c r="BM5" s="702"/>
      <c r="BN5" s="739" t="s">
        <v>3914</v>
      </c>
      <c r="BO5" s="741" t="s">
        <v>3915</v>
      </c>
    </row>
    <row r="6" spans="1:67" s="74" customFormat="1" ht="27" customHeight="1">
      <c r="A6" s="855"/>
      <c r="B6" s="127" t="s">
        <v>25</v>
      </c>
      <c r="C6" s="128" t="s">
        <v>61</v>
      </c>
      <c r="D6" s="128" t="s">
        <v>47</v>
      </c>
      <c r="E6" s="62" t="s">
        <v>133</v>
      </c>
      <c r="F6" s="37" t="s">
        <v>41</v>
      </c>
      <c r="G6" s="37" t="s">
        <v>3686</v>
      </c>
      <c r="H6" s="37" t="s">
        <v>64</v>
      </c>
      <c r="I6" s="37" t="s">
        <v>74</v>
      </c>
      <c r="J6" s="37" t="s">
        <v>70</v>
      </c>
      <c r="K6" s="37" t="s">
        <v>150</v>
      </c>
      <c r="L6" s="37" t="s">
        <v>25</v>
      </c>
      <c r="M6" s="37" t="s">
        <v>61</v>
      </c>
      <c r="N6" s="37" t="s">
        <v>47</v>
      </c>
      <c r="O6" s="62" t="s">
        <v>133</v>
      </c>
      <c r="P6" s="37" t="s">
        <v>41</v>
      </c>
      <c r="Q6" s="37" t="s">
        <v>3686</v>
      </c>
      <c r="R6" s="37" t="s">
        <v>64</v>
      </c>
      <c r="S6" s="37" t="s">
        <v>74</v>
      </c>
      <c r="T6" s="37" t="s">
        <v>70</v>
      </c>
      <c r="U6" s="37" t="s">
        <v>150</v>
      </c>
      <c r="V6" s="738"/>
      <c r="W6" s="740"/>
      <c r="X6" s="163" t="s">
        <v>25</v>
      </c>
      <c r="Y6" s="163" t="s">
        <v>61</v>
      </c>
      <c r="Z6" s="163" t="s">
        <v>47</v>
      </c>
      <c r="AA6" s="164" t="s">
        <v>133</v>
      </c>
      <c r="AB6" s="165" t="s">
        <v>41</v>
      </c>
      <c r="AC6" s="165" t="s">
        <v>3686</v>
      </c>
      <c r="AD6" s="165" t="s">
        <v>64</v>
      </c>
      <c r="AE6" s="165" t="s">
        <v>74</v>
      </c>
      <c r="AF6" s="165" t="s">
        <v>70</v>
      </c>
      <c r="AG6" s="165" t="s">
        <v>150</v>
      </c>
      <c r="AH6" s="163" t="s">
        <v>25</v>
      </c>
      <c r="AI6" s="163" t="s">
        <v>61</v>
      </c>
      <c r="AJ6" s="163" t="s">
        <v>47</v>
      </c>
      <c r="AK6" s="164" t="s">
        <v>133</v>
      </c>
      <c r="AL6" s="165" t="s">
        <v>41</v>
      </c>
      <c r="AM6" s="165" t="s">
        <v>3686</v>
      </c>
      <c r="AN6" s="165" t="s">
        <v>64</v>
      </c>
      <c r="AO6" s="165" t="s">
        <v>74</v>
      </c>
      <c r="AP6" s="165" t="s">
        <v>70</v>
      </c>
      <c r="AQ6" s="165" t="s">
        <v>150</v>
      </c>
      <c r="AR6" s="829"/>
      <c r="AS6" s="830"/>
      <c r="AT6" s="96" t="s">
        <v>25</v>
      </c>
      <c r="AU6" s="96" t="s">
        <v>61</v>
      </c>
      <c r="AV6" s="96" t="s">
        <v>47</v>
      </c>
      <c r="AW6" s="67" t="s">
        <v>133</v>
      </c>
      <c r="AX6" s="66" t="s">
        <v>41</v>
      </c>
      <c r="AY6" s="66" t="s">
        <v>3686</v>
      </c>
      <c r="AZ6" s="66" t="s">
        <v>64</v>
      </c>
      <c r="BA6" s="66" t="s">
        <v>74</v>
      </c>
      <c r="BB6" s="66" t="s">
        <v>70</v>
      </c>
      <c r="BC6" s="66" t="s">
        <v>150</v>
      </c>
      <c r="BD6" s="66" t="s">
        <v>25</v>
      </c>
      <c r="BE6" s="66" t="s">
        <v>61</v>
      </c>
      <c r="BF6" s="66" t="s">
        <v>47</v>
      </c>
      <c r="BG6" s="67" t="s">
        <v>133</v>
      </c>
      <c r="BH6" s="66" t="s">
        <v>41</v>
      </c>
      <c r="BI6" s="66" t="s">
        <v>3686</v>
      </c>
      <c r="BJ6" s="66" t="s">
        <v>64</v>
      </c>
      <c r="BK6" s="66" t="s">
        <v>74</v>
      </c>
      <c r="BL6" s="66" t="s">
        <v>70</v>
      </c>
      <c r="BM6" s="66" t="s">
        <v>150</v>
      </c>
      <c r="BN6" s="739"/>
      <c r="BO6" s="741"/>
    </row>
    <row r="7" spans="1:67" ht="27" customHeight="1">
      <c r="A7" s="166" t="s">
        <v>3288</v>
      </c>
      <c r="B7" s="41">
        <v>6.8</v>
      </c>
      <c r="C7" s="41">
        <v>7.6</v>
      </c>
      <c r="D7" s="41">
        <v>7</v>
      </c>
      <c r="E7" s="41">
        <v>7.1</v>
      </c>
      <c r="F7" s="41">
        <v>6.7</v>
      </c>
      <c r="G7" s="41">
        <v>7</v>
      </c>
      <c r="H7" s="41">
        <v>7.3</v>
      </c>
      <c r="I7" s="41">
        <v>7.2</v>
      </c>
      <c r="J7" s="41">
        <v>7.5</v>
      </c>
      <c r="K7" s="41">
        <v>7.4</v>
      </c>
      <c r="L7" s="41">
        <v>1072</v>
      </c>
      <c r="M7" s="41">
        <v>1214</v>
      </c>
      <c r="N7" s="41">
        <v>1107</v>
      </c>
      <c r="O7" s="41">
        <v>1136</v>
      </c>
      <c r="P7" s="41">
        <v>1065</v>
      </c>
      <c r="Q7" s="41">
        <v>1118</v>
      </c>
      <c r="R7" s="41">
        <v>1171</v>
      </c>
      <c r="S7" s="41">
        <v>1154</v>
      </c>
      <c r="T7" s="41">
        <v>1207</v>
      </c>
      <c r="U7" s="41">
        <v>1178</v>
      </c>
      <c r="V7" s="48" t="s">
        <v>3916</v>
      </c>
      <c r="W7" s="140" t="s">
        <v>4</v>
      </c>
      <c r="X7" s="41">
        <v>6.3</v>
      </c>
      <c r="Y7" s="41">
        <v>7.1</v>
      </c>
      <c r="Z7" s="41">
        <v>6.5</v>
      </c>
      <c r="AA7" s="41">
        <v>7</v>
      </c>
      <c r="AB7" s="41">
        <v>6.6</v>
      </c>
      <c r="AC7" s="41">
        <v>6.9</v>
      </c>
      <c r="AD7" s="41">
        <v>7.2</v>
      </c>
      <c r="AE7" s="41">
        <v>7.1</v>
      </c>
      <c r="AF7" s="41">
        <v>7.4</v>
      </c>
      <c r="AG7" s="41">
        <v>6.9</v>
      </c>
      <c r="AH7" s="41">
        <v>946</v>
      </c>
      <c r="AI7" s="41">
        <v>1088</v>
      </c>
      <c r="AJ7" s="41">
        <v>981</v>
      </c>
      <c r="AK7" s="41">
        <v>1071</v>
      </c>
      <c r="AL7" s="41">
        <v>1000</v>
      </c>
      <c r="AM7" s="41">
        <v>1053</v>
      </c>
      <c r="AN7" s="41">
        <v>1106</v>
      </c>
      <c r="AO7" s="41">
        <v>1089</v>
      </c>
      <c r="AP7" s="41">
        <v>1142</v>
      </c>
      <c r="AQ7" s="41">
        <v>1052</v>
      </c>
      <c r="AR7" s="48" t="s">
        <v>3917</v>
      </c>
      <c r="AS7" s="140" t="s">
        <v>4</v>
      </c>
      <c r="AT7" s="48" t="s">
        <v>4</v>
      </c>
      <c r="AU7" s="41" t="s">
        <v>4</v>
      </c>
      <c r="AV7" s="41" t="s">
        <v>4</v>
      </c>
      <c r="AW7" s="41" t="s">
        <v>4</v>
      </c>
      <c r="AX7" s="41" t="s">
        <v>4</v>
      </c>
      <c r="AY7" s="41" t="s">
        <v>4</v>
      </c>
      <c r="AZ7" s="41" t="s">
        <v>4</v>
      </c>
      <c r="BA7" s="41" t="s">
        <v>4</v>
      </c>
      <c r="BB7" s="41" t="s">
        <v>4</v>
      </c>
      <c r="BC7" s="41" t="s">
        <v>4</v>
      </c>
      <c r="BD7" s="41" t="s">
        <v>4</v>
      </c>
      <c r="BE7" s="41" t="s">
        <v>4</v>
      </c>
      <c r="BF7" s="41" t="s">
        <v>4</v>
      </c>
      <c r="BG7" s="41" t="s">
        <v>4</v>
      </c>
      <c r="BH7" s="41" t="s">
        <v>4</v>
      </c>
      <c r="BI7" s="41" t="s">
        <v>4</v>
      </c>
      <c r="BJ7" s="41" t="s">
        <v>4</v>
      </c>
      <c r="BK7" s="41" t="s">
        <v>4</v>
      </c>
      <c r="BL7" s="41" t="s">
        <v>4</v>
      </c>
      <c r="BM7" s="48" t="s">
        <v>4</v>
      </c>
      <c r="BN7" s="48" t="s">
        <v>4</v>
      </c>
      <c r="BO7" s="140" t="s">
        <v>4</v>
      </c>
    </row>
    <row r="8" spans="1:67" ht="27" customHeight="1">
      <c r="A8" s="166" t="s">
        <v>3306</v>
      </c>
      <c r="B8" s="41">
        <v>6.8</v>
      </c>
      <c r="C8" s="41">
        <v>7.6</v>
      </c>
      <c r="D8" s="41">
        <v>7</v>
      </c>
      <c r="E8" s="41">
        <v>7.1</v>
      </c>
      <c r="F8" s="41">
        <v>6.7</v>
      </c>
      <c r="G8" s="41">
        <v>7</v>
      </c>
      <c r="H8" s="41">
        <v>7.3</v>
      </c>
      <c r="I8" s="41">
        <v>7.2</v>
      </c>
      <c r="J8" s="41">
        <v>7.5</v>
      </c>
      <c r="K8" s="41">
        <v>7.4</v>
      </c>
      <c r="L8" s="41">
        <v>1072</v>
      </c>
      <c r="M8" s="41">
        <v>1214</v>
      </c>
      <c r="N8" s="41">
        <v>1107</v>
      </c>
      <c r="O8" s="41">
        <v>1136</v>
      </c>
      <c r="P8" s="41">
        <v>1065</v>
      </c>
      <c r="Q8" s="41">
        <v>1118</v>
      </c>
      <c r="R8" s="41">
        <v>1171</v>
      </c>
      <c r="S8" s="41">
        <v>1154</v>
      </c>
      <c r="T8" s="41">
        <v>1207</v>
      </c>
      <c r="U8" s="41">
        <v>1178</v>
      </c>
      <c r="V8" s="48" t="s">
        <v>3802</v>
      </c>
      <c r="W8" s="140" t="s">
        <v>4</v>
      </c>
      <c r="X8" s="41">
        <v>6.3</v>
      </c>
      <c r="Y8" s="41">
        <v>7.1</v>
      </c>
      <c r="Z8" s="41">
        <v>6.5</v>
      </c>
      <c r="AA8" s="41">
        <v>7</v>
      </c>
      <c r="AB8" s="41">
        <v>6.6</v>
      </c>
      <c r="AC8" s="41">
        <v>6.9</v>
      </c>
      <c r="AD8" s="41">
        <v>7.2</v>
      </c>
      <c r="AE8" s="41">
        <v>7.1</v>
      </c>
      <c r="AF8" s="41">
        <v>7.4</v>
      </c>
      <c r="AG8" s="41">
        <v>6.9</v>
      </c>
      <c r="AH8" s="41">
        <v>946</v>
      </c>
      <c r="AI8" s="41">
        <v>1088</v>
      </c>
      <c r="AJ8" s="41">
        <v>981</v>
      </c>
      <c r="AK8" s="41">
        <v>1071</v>
      </c>
      <c r="AL8" s="41">
        <v>1000</v>
      </c>
      <c r="AM8" s="41">
        <v>1053</v>
      </c>
      <c r="AN8" s="41">
        <v>1106</v>
      </c>
      <c r="AO8" s="41">
        <v>1089</v>
      </c>
      <c r="AP8" s="41">
        <v>1142</v>
      </c>
      <c r="AQ8" s="41">
        <v>1052</v>
      </c>
      <c r="AR8" s="48" t="s">
        <v>3918</v>
      </c>
      <c r="AS8" s="140" t="s">
        <v>4</v>
      </c>
      <c r="AT8" s="48" t="s">
        <v>4</v>
      </c>
      <c r="AU8" s="41" t="s">
        <v>4</v>
      </c>
      <c r="AV8" s="41" t="s">
        <v>4</v>
      </c>
      <c r="AW8" s="41" t="s">
        <v>4</v>
      </c>
      <c r="AX8" s="41" t="s">
        <v>4</v>
      </c>
      <c r="AY8" s="41" t="s">
        <v>4</v>
      </c>
      <c r="AZ8" s="41" t="s">
        <v>4</v>
      </c>
      <c r="BA8" s="41" t="s">
        <v>4</v>
      </c>
      <c r="BB8" s="41" t="s">
        <v>4</v>
      </c>
      <c r="BC8" s="41" t="s">
        <v>4</v>
      </c>
      <c r="BD8" s="41" t="s">
        <v>4</v>
      </c>
      <c r="BE8" s="41" t="s">
        <v>4</v>
      </c>
      <c r="BF8" s="41" t="s">
        <v>4</v>
      </c>
      <c r="BG8" s="41" t="s">
        <v>4</v>
      </c>
      <c r="BH8" s="41" t="s">
        <v>4</v>
      </c>
      <c r="BI8" s="41" t="s">
        <v>4</v>
      </c>
      <c r="BJ8" s="41" t="s">
        <v>4</v>
      </c>
      <c r="BK8" s="41" t="s">
        <v>4</v>
      </c>
      <c r="BL8" s="41" t="s">
        <v>4</v>
      </c>
      <c r="BM8" s="48" t="s">
        <v>4</v>
      </c>
      <c r="BN8" s="48" t="s">
        <v>4</v>
      </c>
      <c r="BO8" s="140" t="s">
        <v>4</v>
      </c>
    </row>
    <row r="9" spans="1:67" ht="27" customHeight="1">
      <c r="A9" s="166" t="s">
        <v>3390</v>
      </c>
      <c r="B9" s="41">
        <v>6.8</v>
      </c>
      <c r="C9" s="41">
        <v>7.6</v>
      </c>
      <c r="D9" s="41">
        <v>7</v>
      </c>
      <c r="E9" s="41">
        <v>7.1</v>
      </c>
      <c r="F9" s="41">
        <v>6.7</v>
      </c>
      <c r="G9" s="41">
        <v>7</v>
      </c>
      <c r="H9" s="41">
        <v>7.3</v>
      </c>
      <c r="I9" s="41">
        <v>7.2</v>
      </c>
      <c r="J9" s="41">
        <v>7.5</v>
      </c>
      <c r="K9" s="41">
        <v>7.4</v>
      </c>
      <c r="L9" s="41">
        <v>1072</v>
      </c>
      <c r="M9" s="41">
        <v>1214</v>
      </c>
      <c r="N9" s="41">
        <v>1107</v>
      </c>
      <c r="O9" s="41">
        <v>1136</v>
      </c>
      <c r="P9" s="41">
        <v>1065</v>
      </c>
      <c r="Q9" s="41">
        <v>1118</v>
      </c>
      <c r="R9" s="41">
        <v>1171</v>
      </c>
      <c r="S9" s="41">
        <v>1154</v>
      </c>
      <c r="T9" s="41">
        <v>1207</v>
      </c>
      <c r="U9" s="41">
        <v>1178</v>
      </c>
      <c r="V9" s="48" t="s">
        <v>3802</v>
      </c>
      <c r="W9" s="140" t="s">
        <v>4</v>
      </c>
      <c r="X9" s="41">
        <v>6.3</v>
      </c>
      <c r="Y9" s="41">
        <v>7.1</v>
      </c>
      <c r="Z9" s="41">
        <v>6.5</v>
      </c>
      <c r="AA9" s="41">
        <v>7</v>
      </c>
      <c r="AB9" s="41">
        <v>6.6</v>
      </c>
      <c r="AC9" s="41">
        <v>6.9</v>
      </c>
      <c r="AD9" s="41">
        <v>7.2</v>
      </c>
      <c r="AE9" s="41">
        <v>7.1</v>
      </c>
      <c r="AF9" s="41">
        <v>7.4</v>
      </c>
      <c r="AG9" s="41">
        <v>6.9</v>
      </c>
      <c r="AH9" s="41">
        <v>946</v>
      </c>
      <c r="AI9" s="41">
        <v>1088</v>
      </c>
      <c r="AJ9" s="41">
        <v>981</v>
      </c>
      <c r="AK9" s="41">
        <v>1071</v>
      </c>
      <c r="AL9" s="41">
        <v>1000</v>
      </c>
      <c r="AM9" s="41">
        <v>1053</v>
      </c>
      <c r="AN9" s="41">
        <v>1106</v>
      </c>
      <c r="AO9" s="41">
        <v>1089</v>
      </c>
      <c r="AP9" s="41">
        <v>1142</v>
      </c>
      <c r="AQ9" s="41">
        <v>1052</v>
      </c>
      <c r="AR9" s="48" t="s">
        <v>3918</v>
      </c>
      <c r="AS9" s="140" t="s">
        <v>4</v>
      </c>
      <c r="AT9" s="48" t="s">
        <v>4</v>
      </c>
      <c r="AU9" s="41" t="s">
        <v>4</v>
      </c>
      <c r="AV9" s="41" t="s">
        <v>4</v>
      </c>
      <c r="AW9" s="41" t="s">
        <v>4</v>
      </c>
      <c r="AX9" s="41" t="s">
        <v>4</v>
      </c>
      <c r="AY9" s="41" t="s">
        <v>4</v>
      </c>
      <c r="AZ9" s="41" t="s">
        <v>4</v>
      </c>
      <c r="BA9" s="41" t="s">
        <v>4</v>
      </c>
      <c r="BB9" s="41" t="s">
        <v>4</v>
      </c>
      <c r="BC9" s="41" t="s">
        <v>4</v>
      </c>
      <c r="BD9" s="41" t="s">
        <v>4</v>
      </c>
      <c r="BE9" s="41" t="s">
        <v>4</v>
      </c>
      <c r="BF9" s="41" t="s">
        <v>4</v>
      </c>
      <c r="BG9" s="41" t="s">
        <v>4</v>
      </c>
      <c r="BH9" s="41" t="s">
        <v>4</v>
      </c>
      <c r="BI9" s="41" t="s">
        <v>4</v>
      </c>
      <c r="BJ9" s="41" t="s">
        <v>4</v>
      </c>
      <c r="BK9" s="41" t="s">
        <v>4</v>
      </c>
      <c r="BL9" s="41" t="s">
        <v>4</v>
      </c>
      <c r="BM9" s="48" t="s">
        <v>4</v>
      </c>
      <c r="BN9" s="48" t="s">
        <v>4</v>
      </c>
      <c r="BO9" s="140" t="s">
        <v>4</v>
      </c>
    </row>
    <row r="10" spans="1:67" ht="27" customHeight="1">
      <c r="A10" s="166" t="s">
        <v>3289</v>
      </c>
      <c r="B10" s="41">
        <v>6.8</v>
      </c>
      <c r="C10" s="41">
        <v>7.6</v>
      </c>
      <c r="D10" s="41">
        <v>7</v>
      </c>
      <c r="E10" s="41">
        <v>7.1</v>
      </c>
      <c r="F10" s="41">
        <v>6.7</v>
      </c>
      <c r="G10" s="41">
        <v>7</v>
      </c>
      <c r="H10" s="41">
        <v>7.3</v>
      </c>
      <c r="I10" s="41">
        <v>7.2</v>
      </c>
      <c r="J10" s="41">
        <v>7.5</v>
      </c>
      <c r="K10" s="41">
        <v>7.4</v>
      </c>
      <c r="L10" s="41">
        <v>1072</v>
      </c>
      <c r="M10" s="41">
        <v>1214</v>
      </c>
      <c r="N10" s="41">
        <v>1107</v>
      </c>
      <c r="O10" s="41">
        <v>1136</v>
      </c>
      <c r="P10" s="41">
        <v>1065</v>
      </c>
      <c r="Q10" s="41">
        <v>1118</v>
      </c>
      <c r="R10" s="41">
        <v>1171</v>
      </c>
      <c r="S10" s="41">
        <v>1154</v>
      </c>
      <c r="T10" s="41">
        <v>1207</v>
      </c>
      <c r="U10" s="41">
        <v>1178</v>
      </c>
      <c r="V10" s="48" t="s">
        <v>3916</v>
      </c>
      <c r="W10" s="140" t="s">
        <v>4</v>
      </c>
      <c r="X10" s="41">
        <v>6.3</v>
      </c>
      <c r="Y10" s="41">
        <v>7.1</v>
      </c>
      <c r="Z10" s="41">
        <v>6.5</v>
      </c>
      <c r="AA10" s="41">
        <v>7</v>
      </c>
      <c r="AB10" s="41">
        <v>6.6</v>
      </c>
      <c r="AC10" s="41">
        <v>6.9</v>
      </c>
      <c r="AD10" s="41">
        <v>7.2</v>
      </c>
      <c r="AE10" s="41">
        <v>7.1</v>
      </c>
      <c r="AF10" s="41">
        <v>7.4</v>
      </c>
      <c r="AG10" s="41">
        <v>6.9</v>
      </c>
      <c r="AH10" s="41">
        <v>946</v>
      </c>
      <c r="AI10" s="41">
        <v>1088</v>
      </c>
      <c r="AJ10" s="41">
        <v>981</v>
      </c>
      <c r="AK10" s="41">
        <v>1071</v>
      </c>
      <c r="AL10" s="41">
        <v>1000</v>
      </c>
      <c r="AM10" s="41">
        <v>1053</v>
      </c>
      <c r="AN10" s="41">
        <v>1106</v>
      </c>
      <c r="AO10" s="41">
        <v>1089</v>
      </c>
      <c r="AP10" s="41">
        <v>1142</v>
      </c>
      <c r="AQ10" s="41">
        <v>1052</v>
      </c>
      <c r="AR10" s="48" t="s">
        <v>3917</v>
      </c>
      <c r="AS10" s="140" t="s">
        <v>4</v>
      </c>
      <c r="AT10" s="48" t="s">
        <v>4</v>
      </c>
      <c r="AU10" s="41" t="s">
        <v>4</v>
      </c>
      <c r="AV10" s="41" t="s">
        <v>4</v>
      </c>
      <c r="AW10" s="41" t="s">
        <v>4</v>
      </c>
      <c r="AX10" s="41" t="s">
        <v>4</v>
      </c>
      <c r="AY10" s="41" t="s">
        <v>4</v>
      </c>
      <c r="AZ10" s="41" t="s">
        <v>4</v>
      </c>
      <c r="BA10" s="41" t="s">
        <v>4</v>
      </c>
      <c r="BB10" s="41" t="s">
        <v>4</v>
      </c>
      <c r="BC10" s="41" t="s">
        <v>4</v>
      </c>
      <c r="BD10" s="41" t="s">
        <v>4</v>
      </c>
      <c r="BE10" s="41" t="s">
        <v>4</v>
      </c>
      <c r="BF10" s="41" t="s">
        <v>4</v>
      </c>
      <c r="BG10" s="41" t="s">
        <v>4</v>
      </c>
      <c r="BH10" s="41" t="s">
        <v>4</v>
      </c>
      <c r="BI10" s="41" t="s">
        <v>4</v>
      </c>
      <c r="BJ10" s="41" t="s">
        <v>4</v>
      </c>
      <c r="BK10" s="41" t="s">
        <v>4</v>
      </c>
      <c r="BL10" s="41" t="s">
        <v>4</v>
      </c>
      <c r="BM10" s="48" t="s">
        <v>4</v>
      </c>
      <c r="BN10" s="48" t="s">
        <v>4</v>
      </c>
      <c r="BO10" s="140" t="s">
        <v>4</v>
      </c>
    </row>
    <row r="11" spans="1:67" ht="27" customHeight="1">
      <c r="A11" s="166" t="s">
        <v>3404</v>
      </c>
      <c r="B11" s="41">
        <v>6.8</v>
      </c>
      <c r="C11" s="41">
        <v>7.6</v>
      </c>
      <c r="D11" s="41">
        <v>7</v>
      </c>
      <c r="E11" s="41">
        <v>7.1</v>
      </c>
      <c r="F11" s="41">
        <v>6.7</v>
      </c>
      <c r="G11" s="41">
        <v>7</v>
      </c>
      <c r="H11" s="41">
        <v>7.3</v>
      </c>
      <c r="I11" s="41">
        <v>7.2</v>
      </c>
      <c r="J11" s="41">
        <v>7.5</v>
      </c>
      <c r="K11" s="41">
        <v>7.4</v>
      </c>
      <c r="L11" s="41">
        <v>1072</v>
      </c>
      <c r="M11" s="41">
        <v>1214</v>
      </c>
      <c r="N11" s="41">
        <v>1107</v>
      </c>
      <c r="O11" s="41">
        <v>1136</v>
      </c>
      <c r="P11" s="41">
        <v>1065</v>
      </c>
      <c r="Q11" s="41">
        <v>1118</v>
      </c>
      <c r="R11" s="41">
        <v>1171</v>
      </c>
      <c r="S11" s="41">
        <v>1154</v>
      </c>
      <c r="T11" s="41">
        <v>1207</v>
      </c>
      <c r="U11" s="41">
        <v>1178</v>
      </c>
      <c r="V11" s="48" t="s">
        <v>3916</v>
      </c>
      <c r="W11" s="140" t="s">
        <v>4</v>
      </c>
      <c r="X11" s="41">
        <v>6.3</v>
      </c>
      <c r="Y11" s="41">
        <v>7.1</v>
      </c>
      <c r="Z11" s="41">
        <v>6.5</v>
      </c>
      <c r="AA11" s="41">
        <v>7</v>
      </c>
      <c r="AB11" s="41">
        <v>6.6</v>
      </c>
      <c r="AC11" s="41">
        <v>6.9</v>
      </c>
      <c r="AD11" s="41">
        <v>7.2</v>
      </c>
      <c r="AE11" s="41">
        <v>7.1</v>
      </c>
      <c r="AF11" s="41">
        <v>7.4</v>
      </c>
      <c r="AG11" s="41">
        <v>6.9</v>
      </c>
      <c r="AH11" s="41">
        <v>946</v>
      </c>
      <c r="AI11" s="41">
        <v>1088</v>
      </c>
      <c r="AJ11" s="41">
        <v>981</v>
      </c>
      <c r="AK11" s="41">
        <v>1071</v>
      </c>
      <c r="AL11" s="41">
        <v>1000</v>
      </c>
      <c r="AM11" s="41">
        <v>1053</v>
      </c>
      <c r="AN11" s="41">
        <v>1106</v>
      </c>
      <c r="AO11" s="41">
        <v>1089</v>
      </c>
      <c r="AP11" s="41">
        <v>1142</v>
      </c>
      <c r="AQ11" s="41">
        <v>1052</v>
      </c>
      <c r="AR11" s="48" t="s">
        <v>3917</v>
      </c>
      <c r="AS11" s="140" t="s">
        <v>4</v>
      </c>
      <c r="AT11" s="48" t="s">
        <v>4</v>
      </c>
      <c r="AU11" s="41" t="s">
        <v>4</v>
      </c>
      <c r="AV11" s="41" t="s">
        <v>4</v>
      </c>
      <c r="AW11" s="41" t="s">
        <v>4</v>
      </c>
      <c r="AX11" s="41" t="s">
        <v>4</v>
      </c>
      <c r="AY11" s="41" t="s">
        <v>4</v>
      </c>
      <c r="AZ11" s="41" t="s">
        <v>4</v>
      </c>
      <c r="BA11" s="41" t="s">
        <v>4</v>
      </c>
      <c r="BB11" s="41" t="s">
        <v>4</v>
      </c>
      <c r="BC11" s="41" t="s">
        <v>4</v>
      </c>
      <c r="BD11" s="41" t="s">
        <v>4</v>
      </c>
      <c r="BE11" s="41" t="s">
        <v>4</v>
      </c>
      <c r="BF11" s="41" t="s">
        <v>4</v>
      </c>
      <c r="BG11" s="41" t="s">
        <v>4</v>
      </c>
      <c r="BH11" s="41" t="s">
        <v>4</v>
      </c>
      <c r="BI11" s="41" t="s">
        <v>4</v>
      </c>
      <c r="BJ11" s="41" t="s">
        <v>4</v>
      </c>
      <c r="BK11" s="41" t="s">
        <v>4</v>
      </c>
      <c r="BL11" s="41" t="s">
        <v>4</v>
      </c>
      <c r="BM11" s="48" t="s">
        <v>4</v>
      </c>
      <c r="BN11" s="48" t="s">
        <v>4</v>
      </c>
      <c r="BO11" s="140" t="s">
        <v>4</v>
      </c>
    </row>
    <row r="12" spans="1:67" ht="27" customHeight="1">
      <c r="A12" s="166" t="s">
        <v>3305</v>
      </c>
      <c r="B12" s="41">
        <v>6.8</v>
      </c>
      <c r="C12" s="41">
        <v>7.6</v>
      </c>
      <c r="D12" s="41">
        <v>7</v>
      </c>
      <c r="E12" s="41">
        <v>7.1</v>
      </c>
      <c r="F12" s="41">
        <v>6.7</v>
      </c>
      <c r="G12" s="41">
        <v>7</v>
      </c>
      <c r="H12" s="41">
        <v>7.3</v>
      </c>
      <c r="I12" s="41">
        <v>7.2</v>
      </c>
      <c r="J12" s="41">
        <v>7.5</v>
      </c>
      <c r="K12" s="41">
        <v>7.4</v>
      </c>
      <c r="L12" s="41">
        <v>1072</v>
      </c>
      <c r="M12" s="41">
        <v>1214</v>
      </c>
      <c r="N12" s="41">
        <v>1107</v>
      </c>
      <c r="O12" s="41">
        <v>1136</v>
      </c>
      <c r="P12" s="41">
        <v>1065</v>
      </c>
      <c r="Q12" s="41">
        <v>1118</v>
      </c>
      <c r="R12" s="41">
        <v>1171</v>
      </c>
      <c r="S12" s="41">
        <v>1154</v>
      </c>
      <c r="T12" s="41">
        <v>1207</v>
      </c>
      <c r="U12" s="41">
        <v>1178</v>
      </c>
      <c r="V12" s="48" t="s">
        <v>3802</v>
      </c>
      <c r="W12" s="140" t="s">
        <v>4</v>
      </c>
      <c r="X12" s="41">
        <v>6.3</v>
      </c>
      <c r="Y12" s="41">
        <v>7.1</v>
      </c>
      <c r="Z12" s="41">
        <v>6.5</v>
      </c>
      <c r="AA12" s="41">
        <v>7</v>
      </c>
      <c r="AB12" s="41">
        <v>6.6</v>
      </c>
      <c r="AC12" s="41">
        <v>6.9</v>
      </c>
      <c r="AD12" s="41">
        <v>7.2</v>
      </c>
      <c r="AE12" s="41">
        <v>7.1</v>
      </c>
      <c r="AF12" s="41">
        <v>7.4</v>
      </c>
      <c r="AG12" s="41">
        <v>6.9</v>
      </c>
      <c r="AH12" s="41">
        <v>946</v>
      </c>
      <c r="AI12" s="41">
        <v>1088</v>
      </c>
      <c r="AJ12" s="41">
        <v>981</v>
      </c>
      <c r="AK12" s="41">
        <v>1071</v>
      </c>
      <c r="AL12" s="41">
        <v>1000</v>
      </c>
      <c r="AM12" s="41">
        <v>1053</v>
      </c>
      <c r="AN12" s="41">
        <v>1106</v>
      </c>
      <c r="AO12" s="41">
        <v>1089</v>
      </c>
      <c r="AP12" s="41">
        <v>1142</v>
      </c>
      <c r="AQ12" s="41">
        <v>1052</v>
      </c>
      <c r="AR12" s="48" t="s">
        <v>3918</v>
      </c>
      <c r="AS12" s="140" t="s">
        <v>4</v>
      </c>
      <c r="AT12" s="48" t="s">
        <v>4</v>
      </c>
      <c r="AU12" s="41" t="s">
        <v>4</v>
      </c>
      <c r="AV12" s="41" t="s">
        <v>4</v>
      </c>
      <c r="AW12" s="41" t="s">
        <v>4</v>
      </c>
      <c r="AX12" s="41" t="s">
        <v>4</v>
      </c>
      <c r="AY12" s="41" t="s">
        <v>4</v>
      </c>
      <c r="AZ12" s="41" t="s">
        <v>4</v>
      </c>
      <c r="BA12" s="41" t="s">
        <v>4</v>
      </c>
      <c r="BB12" s="41" t="s">
        <v>4</v>
      </c>
      <c r="BC12" s="41" t="s">
        <v>4</v>
      </c>
      <c r="BD12" s="41" t="s">
        <v>4</v>
      </c>
      <c r="BE12" s="41" t="s">
        <v>4</v>
      </c>
      <c r="BF12" s="41" t="s">
        <v>4</v>
      </c>
      <c r="BG12" s="41" t="s">
        <v>4</v>
      </c>
      <c r="BH12" s="41" t="s">
        <v>4</v>
      </c>
      <c r="BI12" s="41" t="s">
        <v>4</v>
      </c>
      <c r="BJ12" s="41" t="s">
        <v>4</v>
      </c>
      <c r="BK12" s="41" t="s">
        <v>4</v>
      </c>
      <c r="BL12" s="41" t="s">
        <v>4</v>
      </c>
      <c r="BM12" s="48" t="s">
        <v>4</v>
      </c>
      <c r="BN12" s="48" t="s">
        <v>4</v>
      </c>
      <c r="BO12" s="140" t="s">
        <v>4</v>
      </c>
    </row>
    <row r="13" spans="1:67" ht="27" customHeight="1">
      <c r="A13" s="166" t="s">
        <v>3304</v>
      </c>
      <c r="B13" s="41">
        <v>6.8</v>
      </c>
      <c r="C13" s="41">
        <v>7.6</v>
      </c>
      <c r="D13" s="41">
        <v>7</v>
      </c>
      <c r="E13" s="41">
        <v>7.1</v>
      </c>
      <c r="F13" s="41">
        <v>6.7</v>
      </c>
      <c r="G13" s="41">
        <v>7</v>
      </c>
      <c r="H13" s="41">
        <v>7.3</v>
      </c>
      <c r="I13" s="41">
        <v>7.2</v>
      </c>
      <c r="J13" s="41">
        <v>7.5</v>
      </c>
      <c r="K13" s="41">
        <v>7.4</v>
      </c>
      <c r="L13" s="41">
        <v>1072</v>
      </c>
      <c r="M13" s="41">
        <v>1214</v>
      </c>
      <c r="N13" s="41">
        <v>1107</v>
      </c>
      <c r="O13" s="41">
        <v>1136</v>
      </c>
      <c r="P13" s="41">
        <v>1065</v>
      </c>
      <c r="Q13" s="41">
        <v>1118</v>
      </c>
      <c r="R13" s="41">
        <v>1171</v>
      </c>
      <c r="S13" s="41">
        <v>1154</v>
      </c>
      <c r="T13" s="41">
        <v>1207</v>
      </c>
      <c r="U13" s="41">
        <v>1178</v>
      </c>
      <c r="V13" s="48" t="s">
        <v>3802</v>
      </c>
      <c r="W13" s="140" t="s">
        <v>4</v>
      </c>
      <c r="X13" s="41">
        <v>6.3</v>
      </c>
      <c r="Y13" s="41">
        <v>7.1</v>
      </c>
      <c r="Z13" s="41">
        <v>6.5</v>
      </c>
      <c r="AA13" s="41">
        <v>7</v>
      </c>
      <c r="AB13" s="41">
        <v>6.6</v>
      </c>
      <c r="AC13" s="41">
        <v>6.9</v>
      </c>
      <c r="AD13" s="41">
        <v>7.2</v>
      </c>
      <c r="AE13" s="41">
        <v>7.1</v>
      </c>
      <c r="AF13" s="41">
        <v>7.4</v>
      </c>
      <c r="AG13" s="41">
        <v>6.9</v>
      </c>
      <c r="AH13" s="41">
        <v>946</v>
      </c>
      <c r="AI13" s="41">
        <v>1088</v>
      </c>
      <c r="AJ13" s="41">
        <v>981</v>
      </c>
      <c r="AK13" s="41">
        <v>1071</v>
      </c>
      <c r="AL13" s="41">
        <v>1000</v>
      </c>
      <c r="AM13" s="41">
        <v>1053</v>
      </c>
      <c r="AN13" s="41">
        <v>1106</v>
      </c>
      <c r="AO13" s="41">
        <v>1089</v>
      </c>
      <c r="AP13" s="41">
        <v>1142</v>
      </c>
      <c r="AQ13" s="41">
        <v>1052</v>
      </c>
      <c r="AR13" s="48" t="s">
        <v>3918</v>
      </c>
      <c r="AS13" s="140" t="s">
        <v>4</v>
      </c>
      <c r="AT13" s="48" t="s">
        <v>4</v>
      </c>
      <c r="AU13" s="41" t="s">
        <v>4</v>
      </c>
      <c r="AV13" s="41" t="s">
        <v>4</v>
      </c>
      <c r="AW13" s="41" t="s">
        <v>4</v>
      </c>
      <c r="AX13" s="41" t="s">
        <v>4</v>
      </c>
      <c r="AY13" s="41" t="s">
        <v>4</v>
      </c>
      <c r="AZ13" s="41" t="s">
        <v>4</v>
      </c>
      <c r="BA13" s="41" t="s">
        <v>4</v>
      </c>
      <c r="BB13" s="41" t="s">
        <v>4</v>
      </c>
      <c r="BC13" s="41" t="s">
        <v>4</v>
      </c>
      <c r="BD13" s="41" t="s">
        <v>4</v>
      </c>
      <c r="BE13" s="41" t="s">
        <v>4</v>
      </c>
      <c r="BF13" s="41" t="s">
        <v>4</v>
      </c>
      <c r="BG13" s="41" t="s">
        <v>4</v>
      </c>
      <c r="BH13" s="41" t="s">
        <v>4</v>
      </c>
      <c r="BI13" s="41" t="s">
        <v>4</v>
      </c>
      <c r="BJ13" s="41" t="s">
        <v>4</v>
      </c>
      <c r="BK13" s="41" t="s">
        <v>4</v>
      </c>
      <c r="BL13" s="41" t="s">
        <v>4</v>
      </c>
      <c r="BM13" s="48" t="s">
        <v>4</v>
      </c>
      <c r="BN13" s="48" t="s">
        <v>4</v>
      </c>
      <c r="BO13" s="140" t="s">
        <v>4</v>
      </c>
    </row>
    <row r="14" spans="1:67" ht="27" customHeight="1">
      <c r="A14" s="166" t="s">
        <v>3307</v>
      </c>
      <c r="B14" s="41">
        <v>6.8</v>
      </c>
      <c r="C14" s="41">
        <v>7.6</v>
      </c>
      <c r="D14" s="41">
        <v>7</v>
      </c>
      <c r="E14" s="41">
        <v>7.1</v>
      </c>
      <c r="F14" s="41">
        <v>6.7</v>
      </c>
      <c r="G14" s="41">
        <v>7</v>
      </c>
      <c r="H14" s="41">
        <v>7.3</v>
      </c>
      <c r="I14" s="41">
        <v>7.2</v>
      </c>
      <c r="J14" s="41">
        <v>7.5</v>
      </c>
      <c r="K14" s="41">
        <v>7.4</v>
      </c>
      <c r="L14" s="41">
        <v>1072</v>
      </c>
      <c r="M14" s="41">
        <v>1214</v>
      </c>
      <c r="N14" s="41">
        <v>1107</v>
      </c>
      <c r="O14" s="41">
        <v>1136</v>
      </c>
      <c r="P14" s="41">
        <v>1065</v>
      </c>
      <c r="Q14" s="41">
        <v>1118</v>
      </c>
      <c r="R14" s="41">
        <v>1171</v>
      </c>
      <c r="S14" s="41">
        <v>1154</v>
      </c>
      <c r="T14" s="41">
        <v>1207</v>
      </c>
      <c r="U14" s="41">
        <v>1178</v>
      </c>
      <c r="V14" s="48" t="s">
        <v>3916</v>
      </c>
      <c r="W14" s="140" t="s">
        <v>4</v>
      </c>
      <c r="X14" s="41">
        <v>6.3</v>
      </c>
      <c r="Y14" s="41">
        <v>7.1</v>
      </c>
      <c r="Z14" s="41">
        <v>6.5</v>
      </c>
      <c r="AA14" s="41">
        <v>7</v>
      </c>
      <c r="AB14" s="41">
        <v>6.6</v>
      </c>
      <c r="AC14" s="41">
        <v>6.9</v>
      </c>
      <c r="AD14" s="41">
        <v>7.2</v>
      </c>
      <c r="AE14" s="41">
        <v>7.1</v>
      </c>
      <c r="AF14" s="41">
        <v>7.4</v>
      </c>
      <c r="AG14" s="41">
        <v>6.9</v>
      </c>
      <c r="AH14" s="41">
        <v>946</v>
      </c>
      <c r="AI14" s="41">
        <v>1088</v>
      </c>
      <c r="AJ14" s="41">
        <v>981</v>
      </c>
      <c r="AK14" s="41">
        <v>1071</v>
      </c>
      <c r="AL14" s="41">
        <v>1000</v>
      </c>
      <c r="AM14" s="41">
        <v>1053</v>
      </c>
      <c r="AN14" s="41">
        <v>1106</v>
      </c>
      <c r="AO14" s="41">
        <v>1089</v>
      </c>
      <c r="AP14" s="41">
        <v>1142</v>
      </c>
      <c r="AQ14" s="41">
        <v>1052</v>
      </c>
      <c r="AR14" s="48" t="s">
        <v>3917</v>
      </c>
      <c r="AS14" s="140" t="s">
        <v>4</v>
      </c>
      <c r="AT14" s="48" t="s">
        <v>4</v>
      </c>
      <c r="AU14" s="41" t="s">
        <v>4</v>
      </c>
      <c r="AV14" s="41" t="s">
        <v>4</v>
      </c>
      <c r="AW14" s="41" t="s">
        <v>4</v>
      </c>
      <c r="AX14" s="41" t="s">
        <v>4</v>
      </c>
      <c r="AY14" s="41" t="s">
        <v>4</v>
      </c>
      <c r="AZ14" s="41" t="s">
        <v>4</v>
      </c>
      <c r="BA14" s="41" t="s">
        <v>4</v>
      </c>
      <c r="BB14" s="41" t="s">
        <v>4</v>
      </c>
      <c r="BC14" s="41" t="s">
        <v>4</v>
      </c>
      <c r="BD14" s="41" t="s">
        <v>4</v>
      </c>
      <c r="BE14" s="41" t="s">
        <v>4</v>
      </c>
      <c r="BF14" s="41" t="s">
        <v>4</v>
      </c>
      <c r="BG14" s="41" t="s">
        <v>4</v>
      </c>
      <c r="BH14" s="41" t="s">
        <v>4</v>
      </c>
      <c r="BI14" s="41" t="s">
        <v>4</v>
      </c>
      <c r="BJ14" s="41" t="s">
        <v>4</v>
      </c>
      <c r="BK14" s="41" t="s">
        <v>4</v>
      </c>
      <c r="BL14" s="41" t="s">
        <v>4</v>
      </c>
      <c r="BM14" s="48" t="s">
        <v>4</v>
      </c>
      <c r="BN14" s="48" t="s">
        <v>4</v>
      </c>
      <c r="BO14" s="140" t="s">
        <v>4</v>
      </c>
    </row>
    <row r="15" spans="1:67" ht="27" customHeight="1">
      <c r="A15" s="166" t="s">
        <v>3300</v>
      </c>
      <c r="B15" s="41">
        <v>6.8</v>
      </c>
      <c r="C15" s="41">
        <v>7.6</v>
      </c>
      <c r="D15" s="41">
        <v>7</v>
      </c>
      <c r="E15" s="41">
        <v>7.1</v>
      </c>
      <c r="F15" s="41">
        <v>6.7</v>
      </c>
      <c r="G15" s="41">
        <v>7</v>
      </c>
      <c r="H15" s="41">
        <v>7.3</v>
      </c>
      <c r="I15" s="41">
        <v>7.2</v>
      </c>
      <c r="J15" s="41">
        <v>7.5</v>
      </c>
      <c r="K15" s="41">
        <v>7.4</v>
      </c>
      <c r="L15" s="41">
        <v>1072</v>
      </c>
      <c r="M15" s="41">
        <v>1214</v>
      </c>
      <c r="N15" s="41">
        <v>1107</v>
      </c>
      <c r="O15" s="41">
        <v>1136</v>
      </c>
      <c r="P15" s="41">
        <v>1065</v>
      </c>
      <c r="Q15" s="41">
        <v>1118</v>
      </c>
      <c r="R15" s="41">
        <v>1171</v>
      </c>
      <c r="S15" s="41">
        <v>1154</v>
      </c>
      <c r="T15" s="41">
        <v>1207</v>
      </c>
      <c r="U15" s="41">
        <v>1178</v>
      </c>
      <c r="V15" s="48" t="s">
        <v>3919</v>
      </c>
      <c r="W15" s="140" t="s">
        <v>4</v>
      </c>
      <c r="X15" s="41">
        <v>6.3</v>
      </c>
      <c r="Y15" s="41">
        <v>7.1</v>
      </c>
      <c r="Z15" s="41">
        <v>6.5</v>
      </c>
      <c r="AA15" s="41">
        <v>7</v>
      </c>
      <c r="AB15" s="41">
        <v>6.6</v>
      </c>
      <c r="AC15" s="41">
        <v>6.9</v>
      </c>
      <c r="AD15" s="41">
        <v>7.2</v>
      </c>
      <c r="AE15" s="41">
        <v>7.1</v>
      </c>
      <c r="AF15" s="41">
        <v>7.4</v>
      </c>
      <c r="AG15" s="41">
        <v>6.9</v>
      </c>
      <c r="AH15" s="41">
        <v>946</v>
      </c>
      <c r="AI15" s="41">
        <v>1088</v>
      </c>
      <c r="AJ15" s="41">
        <v>981</v>
      </c>
      <c r="AK15" s="41">
        <v>1071</v>
      </c>
      <c r="AL15" s="41">
        <v>1000</v>
      </c>
      <c r="AM15" s="41">
        <v>1053</v>
      </c>
      <c r="AN15" s="41">
        <v>1106</v>
      </c>
      <c r="AO15" s="41">
        <v>1089</v>
      </c>
      <c r="AP15" s="41">
        <v>1142</v>
      </c>
      <c r="AQ15" s="41">
        <v>1052</v>
      </c>
      <c r="AR15" s="48" t="s">
        <v>3806</v>
      </c>
      <c r="AS15" s="140" t="s">
        <v>4</v>
      </c>
      <c r="AT15" s="48" t="s">
        <v>4</v>
      </c>
      <c r="AU15" s="41" t="s">
        <v>4</v>
      </c>
      <c r="AV15" s="41" t="s">
        <v>4</v>
      </c>
      <c r="AW15" s="41" t="s">
        <v>4</v>
      </c>
      <c r="AX15" s="41" t="s">
        <v>4</v>
      </c>
      <c r="AY15" s="41" t="s">
        <v>4</v>
      </c>
      <c r="AZ15" s="41" t="s">
        <v>4</v>
      </c>
      <c r="BA15" s="41" t="s">
        <v>4</v>
      </c>
      <c r="BB15" s="41" t="s">
        <v>4</v>
      </c>
      <c r="BC15" s="41" t="s">
        <v>4</v>
      </c>
      <c r="BD15" s="41" t="s">
        <v>4</v>
      </c>
      <c r="BE15" s="41" t="s">
        <v>4</v>
      </c>
      <c r="BF15" s="41" t="s">
        <v>4</v>
      </c>
      <c r="BG15" s="41" t="s">
        <v>4</v>
      </c>
      <c r="BH15" s="41" t="s">
        <v>4</v>
      </c>
      <c r="BI15" s="41" t="s">
        <v>4</v>
      </c>
      <c r="BJ15" s="41" t="s">
        <v>4</v>
      </c>
      <c r="BK15" s="41" t="s">
        <v>4</v>
      </c>
      <c r="BL15" s="41" t="s">
        <v>4</v>
      </c>
      <c r="BM15" s="48" t="s">
        <v>4</v>
      </c>
      <c r="BN15" s="48" t="s">
        <v>4</v>
      </c>
      <c r="BO15" s="140" t="s">
        <v>4</v>
      </c>
    </row>
    <row r="16" spans="1:67" ht="27" customHeight="1">
      <c r="A16" s="166" t="s">
        <v>3299</v>
      </c>
      <c r="B16" s="41">
        <v>6.8</v>
      </c>
      <c r="C16" s="41">
        <v>7.6</v>
      </c>
      <c r="D16" s="41">
        <v>7</v>
      </c>
      <c r="E16" s="41">
        <v>7.1</v>
      </c>
      <c r="F16" s="41">
        <v>6.7</v>
      </c>
      <c r="G16" s="41">
        <v>7</v>
      </c>
      <c r="H16" s="41">
        <v>7.3</v>
      </c>
      <c r="I16" s="41">
        <v>7.2</v>
      </c>
      <c r="J16" s="41">
        <v>7.5</v>
      </c>
      <c r="K16" s="41">
        <v>7.4</v>
      </c>
      <c r="L16" s="41">
        <v>1072</v>
      </c>
      <c r="M16" s="41">
        <v>1214</v>
      </c>
      <c r="N16" s="41">
        <v>1107</v>
      </c>
      <c r="O16" s="41">
        <v>1136</v>
      </c>
      <c r="P16" s="41">
        <v>1065</v>
      </c>
      <c r="Q16" s="41">
        <v>1118</v>
      </c>
      <c r="R16" s="41">
        <v>1171</v>
      </c>
      <c r="S16" s="41">
        <v>1154</v>
      </c>
      <c r="T16" s="41">
        <v>1207</v>
      </c>
      <c r="U16" s="41">
        <v>1178</v>
      </c>
      <c r="V16" s="48" t="s">
        <v>3919</v>
      </c>
      <c r="W16" s="140" t="s">
        <v>4</v>
      </c>
      <c r="X16" s="41">
        <v>6.3</v>
      </c>
      <c r="Y16" s="41">
        <v>7.1</v>
      </c>
      <c r="Z16" s="41">
        <v>6.5</v>
      </c>
      <c r="AA16" s="41">
        <v>7</v>
      </c>
      <c r="AB16" s="41">
        <v>6.6</v>
      </c>
      <c r="AC16" s="41">
        <v>6.9</v>
      </c>
      <c r="AD16" s="41">
        <v>7.2</v>
      </c>
      <c r="AE16" s="41">
        <v>7.1</v>
      </c>
      <c r="AF16" s="41">
        <v>7.4</v>
      </c>
      <c r="AG16" s="41">
        <v>6.9</v>
      </c>
      <c r="AH16" s="41">
        <v>946</v>
      </c>
      <c r="AI16" s="41">
        <v>1088</v>
      </c>
      <c r="AJ16" s="41">
        <v>981</v>
      </c>
      <c r="AK16" s="41">
        <v>1071</v>
      </c>
      <c r="AL16" s="41">
        <v>1000</v>
      </c>
      <c r="AM16" s="41">
        <v>1053</v>
      </c>
      <c r="AN16" s="41">
        <v>1106</v>
      </c>
      <c r="AO16" s="41">
        <v>1089</v>
      </c>
      <c r="AP16" s="41">
        <v>1142</v>
      </c>
      <c r="AQ16" s="41">
        <v>1052</v>
      </c>
      <c r="AR16" s="48" t="s">
        <v>3806</v>
      </c>
      <c r="AS16" s="140" t="s">
        <v>4</v>
      </c>
      <c r="AT16" s="48" t="s">
        <v>4</v>
      </c>
      <c r="AU16" s="41" t="s">
        <v>4</v>
      </c>
      <c r="AV16" s="41" t="s">
        <v>4</v>
      </c>
      <c r="AW16" s="41" t="s">
        <v>4</v>
      </c>
      <c r="AX16" s="41" t="s">
        <v>4</v>
      </c>
      <c r="AY16" s="41" t="s">
        <v>4</v>
      </c>
      <c r="AZ16" s="41" t="s">
        <v>4</v>
      </c>
      <c r="BA16" s="41" t="s">
        <v>4</v>
      </c>
      <c r="BB16" s="41" t="s">
        <v>4</v>
      </c>
      <c r="BC16" s="41" t="s">
        <v>4</v>
      </c>
      <c r="BD16" s="41" t="s">
        <v>4</v>
      </c>
      <c r="BE16" s="41" t="s">
        <v>4</v>
      </c>
      <c r="BF16" s="41" t="s">
        <v>4</v>
      </c>
      <c r="BG16" s="41" t="s">
        <v>4</v>
      </c>
      <c r="BH16" s="41" t="s">
        <v>4</v>
      </c>
      <c r="BI16" s="41" t="s">
        <v>4</v>
      </c>
      <c r="BJ16" s="41" t="s">
        <v>4</v>
      </c>
      <c r="BK16" s="41" t="s">
        <v>4</v>
      </c>
      <c r="BL16" s="41" t="s">
        <v>4</v>
      </c>
      <c r="BM16" s="48" t="s">
        <v>4</v>
      </c>
      <c r="BN16" s="48" t="s">
        <v>4</v>
      </c>
      <c r="BO16" s="140" t="s">
        <v>4</v>
      </c>
    </row>
    <row r="17" spans="1:74" ht="27" customHeight="1">
      <c r="A17" s="166" t="s">
        <v>3298</v>
      </c>
      <c r="B17" s="41">
        <v>6.9</v>
      </c>
      <c r="C17" s="41">
        <v>7.7</v>
      </c>
      <c r="D17" s="41">
        <v>7.1</v>
      </c>
      <c r="E17" s="41">
        <v>7.1</v>
      </c>
      <c r="F17" s="41">
        <v>6.7</v>
      </c>
      <c r="G17" s="41">
        <v>7</v>
      </c>
      <c r="H17" s="41">
        <v>7.3</v>
      </c>
      <c r="I17" s="41">
        <v>7.2</v>
      </c>
      <c r="J17" s="41">
        <v>7.5</v>
      </c>
      <c r="K17" s="41">
        <v>7.5</v>
      </c>
      <c r="L17" s="41">
        <v>1091</v>
      </c>
      <c r="M17" s="41">
        <v>1233</v>
      </c>
      <c r="N17" s="41">
        <v>1126</v>
      </c>
      <c r="O17" s="41">
        <v>1121</v>
      </c>
      <c r="P17" s="41">
        <v>1050</v>
      </c>
      <c r="Q17" s="41">
        <v>1103</v>
      </c>
      <c r="R17" s="41">
        <v>1156</v>
      </c>
      <c r="S17" s="41">
        <v>1139</v>
      </c>
      <c r="T17" s="41">
        <v>1192</v>
      </c>
      <c r="U17" s="41">
        <v>1197</v>
      </c>
      <c r="V17" s="48" t="s">
        <v>3799</v>
      </c>
      <c r="W17" s="140" t="s">
        <v>4</v>
      </c>
      <c r="X17" s="41">
        <v>6.4</v>
      </c>
      <c r="Y17" s="41">
        <v>7.2</v>
      </c>
      <c r="Z17" s="41">
        <v>6.6</v>
      </c>
      <c r="AA17" s="41">
        <v>7.1</v>
      </c>
      <c r="AB17" s="41">
        <v>6.7</v>
      </c>
      <c r="AC17" s="41">
        <v>7</v>
      </c>
      <c r="AD17" s="41">
        <v>7.3</v>
      </c>
      <c r="AE17" s="41">
        <v>7.2</v>
      </c>
      <c r="AF17" s="41">
        <v>7.5</v>
      </c>
      <c r="AG17" s="41">
        <v>7</v>
      </c>
      <c r="AH17" s="41">
        <v>965</v>
      </c>
      <c r="AI17" s="41">
        <v>1107</v>
      </c>
      <c r="AJ17" s="41">
        <v>1000</v>
      </c>
      <c r="AK17" s="41">
        <v>1090</v>
      </c>
      <c r="AL17" s="41">
        <v>1019</v>
      </c>
      <c r="AM17" s="41">
        <v>1072</v>
      </c>
      <c r="AN17" s="41">
        <v>1125</v>
      </c>
      <c r="AO17" s="41">
        <v>1108</v>
      </c>
      <c r="AP17" s="41">
        <v>1161</v>
      </c>
      <c r="AQ17" s="41">
        <v>1071</v>
      </c>
      <c r="AR17" s="48" t="s">
        <v>3761</v>
      </c>
      <c r="AS17" s="140" t="s">
        <v>4</v>
      </c>
      <c r="AT17" s="48" t="s">
        <v>4</v>
      </c>
      <c r="AU17" s="41" t="s">
        <v>4</v>
      </c>
      <c r="AV17" s="41" t="s">
        <v>4</v>
      </c>
      <c r="AW17" s="41" t="s">
        <v>4</v>
      </c>
      <c r="AX17" s="41" t="s">
        <v>4</v>
      </c>
      <c r="AY17" s="41" t="s">
        <v>4</v>
      </c>
      <c r="AZ17" s="41" t="s">
        <v>4</v>
      </c>
      <c r="BA17" s="41" t="s">
        <v>4</v>
      </c>
      <c r="BB17" s="41" t="s">
        <v>4</v>
      </c>
      <c r="BC17" s="41" t="s">
        <v>4</v>
      </c>
      <c r="BD17" s="41" t="s">
        <v>4</v>
      </c>
      <c r="BE17" s="41" t="s">
        <v>4</v>
      </c>
      <c r="BF17" s="41" t="s">
        <v>4</v>
      </c>
      <c r="BG17" s="41" t="s">
        <v>4</v>
      </c>
      <c r="BH17" s="41" t="s">
        <v>4</v>
      </c>
      <c r="BI17" s="41" t="s">
        <v>4</v>
      </c>
      <c r="BJ17" s="41" t="s">
        <v>4</v>
      </c>
      <c r="BK17" s="41" t="s">
        <v>4</v>
      </c>
      <c r="BL17" s="41" t="s">
        <v>4</v>
      </c>
      <c r="BM17" s="48" t="s">
        <v>4</v>
      </c>
      <c r="BN17" s="48" t="s">
        <v>4</v>
      </c>
      <c r="BO17" s="140" t="s">
        <v>4</v>
      </c>
    </row>
    <row r="18" spans="1:74" ht="27" customHeight="1">
      <c r="A18" s="166" t="s">
        <v>3309</v>
      </c>
      <c r="B18" s="41">
        <v>6.9</v>
      </c>
      <c r="C18" s="41">
        <v>7.7</v>
      </c>
      <c r="D18" s="41">
        <v>7.1</v>
      </c>
      <c r="E18" s="41">
        <v>7.1</v>
      </c>
      <c r="F18" s="41">
        <v>6.7</v>
      </c>
      <c r="G18" s="41">
        <v>7</v>
      </c>
      <c r="H18" s="41">
        <v>7.3</v>
      </c>
      <c r="I18" s="41">
        <v>7.2</v>
      </c>
      <c r="J18" s="41">
        <v>7.5</v>
      </c>
      <c r="K18" s="41">
        <v>7.5</v>
      </c>
      <c r="L18" s="41">
        <v>1091</v>
      </c>
      <c r="M18" s="41">
        <v>1233</v>
      </c>
      <c r="N18" s="41">
        <v>1126</v>
      </c>
      <c r="O18" s="41">
        <v>1121</v>
      </c>
      <c r="P18" s="41">
        <v>1050</v>
      </c>
      <c r="Q18" s="41">
        <v>1103</v>
      </c>
      <c r="R18" s="41">
        <v>1156</v>
      </c>
      <c r="S18" s="41">
        <v>1139</v>
      </c>
      <c r="T18" s="41">
        <v>1192</v>
      </c>
      <c r="U18" s="41">
        <v>1197</v>
      </c>
      <c r="V18" s="48" t="s">
        <v>3797</v>
      </c>
      <c r="W18" s="140" t="s">
        <v>4</v>
      </c>
      <c r="X18" s="41">
        <v>6.4</v>
      </c>
      <c r="Y18" s="41">
        <v>7.2</v>
      </c>
      <c r="Z18" s="41">
        <v>6.6</v>
      </c>
      <c r="AA18" s="41">
        <v>7.1</v>
      </c>
      <c r="AB18" s="41">
        <v>6.7</v>
      </c>
      <c r="AC18" s="41">
        <v>7</v>
      </c>
      <c r="AD18" s="41">
        <v>7.3</v>
      </c>
      <c r="AE18" s="41">
        <v>7.2</v>
      </c>
      <c r="AF18" s="41">
        <v>7.5</v>
      </c>
      <c r="AG18" s="41">
        <v>7</v>
      </c>
      <c r="AH18" s="41">
        <v>965</v>
      </c>
      <c r="AI18" s="41">
        <v>1107</v>
      </c>
      <c r="AJ18" s="41">
        <v>1000</v>
      </c>
      <c r="AK18" s="41">
        <v>1090</v>
      </c>
      <c r="AL18" s="41">
        <v>1019</v>
      </c>
      <c r="AM18" s="41">
        <v>1072</v>
      </c>
      <c r="AN18" s="41">
        <v>1125</v>
      </c>
      <c r="AO18" s="41">
        <v>1108</v>
      </c>
      <c r="AP18" s="41">
        <v>1161</v>
      </c>
      <c r="AQ18" s="41">
        <v>1071</v>
      </c>
      <c r="AR18" s="48" t="s">
        <v>3798</v>
      </c>
      <c r="AS18" s="140" t="s">
        <v>4</v>
      </c>
      <c r="AT18" s="48" t="s">
        <v>4</v>
      </c>
      <c r="AU18" s="41" t="s">
        <v>4</v>
      </c>
      <c r="AV18" s="41" t="s">
        <v>4</v>
      </c>
      <c r="AW18" s="41" t="s">
        <v>4</v>
      </c>
      <c r="AX18" s="41" t="s">
        <v>4</v>
      </c>
      <c r="AY18" s="41" t="s">
        <v>4</v>
      </c>
      <c r="AZ18" s="41" t="s">
        <v>4</v>
      </c>
      <c r="BA18" s="41" t="s">
        <v>4</v>
      </c>
      <c r="BB18" s="41" t="s">
        <v>4</v>
      </c>
      <c r="BC18" s="41" t="s">
        <v>4</v>
      </c>
      <c r="BD18" s="41" t="s">
        <v>4</v>
      </c>
      <c r="BE18" s="41" t="s">
        <v>4</v>
      </c>
      <c r="BF18" s="41" t="s">
        <v>4</v>
      </c>
      <c r="BG18" s="41" t="s">
        <v>4</v>
      </c>
      <c r="BH18" s="41" t="s">
        <v>4</v>
      </c>
      <c r="BI18" s="41" t="s">
        <v>4</v>
      </c>
      <c r="BJ18" s="41" t="s">
        <v>4</v>
      </c>
      <c r="BK18" s="41" t="s">
        <v>4</v>
      </c>
      <c r="BL18" s="41" t="s">
        <v>4</v>
      </c>
      <c r="BM18" s="48" t="s">
        <v>4</v>
      </c>
      <c r="BN18" s="48" t="s">
        <v>4</v>
      </c>
      <c r="BO18" s="140" t="s">
        <v>4</v>
      </c>
    </row>
    <row r="19" spans="1:74" ht="27" customHeight="1">
      <c r="A19" s="166" t="s">
        <v>3315</v>
      </c>
      <c r="B19" s="41">
        <v>6.9</v>
      </c>
      <c r="C19" s="41">
        <v>7.7</v>
      </c>
      <c r="D19" s="41">
        <v>7.1</v>
      </c>
      <c r="E19" s="41">
        <v>7.1</v>
      </c>
      <c r="F19" s="41">
        <v>6.7</v>
      </c>
      <c r="G19" s="41">
        <v>7</v>
      </c>
      <c r="H19" s="41">
        <v>7.3</v>
      </c>
      <c r="I19" s="41">
        <v>7.2</v>
      </c>
      <c r="J19" s="41">
        <v>7.5</v>
      </c>
      <c r="K19" s="41">
        <v>7.5</v>
      </c>
      <c r="L19" s="41">
        <v>1091</v>
      </c>
      <c r="M19" s="41">
        <v>1233</v>
      </c>
      <c r="N19" s="41">
        <v>1126</v>
      </c>
      <c r="O19" s="41">
        <v>1121</v>
      </c>
      <c r="P19" s="41">
        <v>1050</v>
      </c>
      <c r="Q19" s="41">
        <v>1103</v>
      </c>
      <c r="R19" s="41">
        <v>1156</v>
      </c>
      <c r="S19" s="41">
        <v>1139</v>
      </c>
      <c r="T19" s="41">
        <v>1192</v>
      </c>
      <c r="U19" s="41">
        <v>1197</v>
      </c>
      <c r="V19" s="48" t="s">
        <v>3797</v>
      </c>
      <c r="W19" s="140" t="s">
        <v>4</v>
      </c>
      <c r="X19" s="41">
        <v>6.4</v>
      </c>
      <c r="Y19" s="41">
        <v>7.2</v>
      </c>
      <c r="Z19" s="41">
        <v>6.6</v>
      </c>
      <c r="AA19" s="41">
        <v>7.1</v>
      </c>
      <c r="AB19" s="41">
        <v>6.7</v>
      </c>
      <c r="AC19" s="41">
        <v>7</v>
      </c>
      <c r="AD19" s="41">
        <v>7.3</v>
      </c>
      <c r="AE19" s="41">
        <v>7.2</v>
      </c>
      <c r="AF19" s="41">
        <v>7.5</v>
      </c>
      <c r="AG19" s="41">
        <v>7</v>
      </c>
      <c r="AH19" s="41">
        <v>965</v>
      </c>
      <c r="AI19" s="41">
        <v>1107</v>
      </c>
      <c r="AJ19" s="41">
        <v>1000</v>
      </c>
      <c r="AK19" s="41">
        <v>1090</v>
      </c>
      <c r="AL19" s="41">
        <v>1019</v>
      </c>
      <c r="AM19" s="41">
        <v>1072</v>
      </c>
      <c r="AN19" s="41">
        <v>1125</v>
      </c>
      <c r="AO19" s="41">
        <v>1108</v>
      </c>
      <c r="AP19" s="41">
        <v>1161</v>
      </c>
      <c r="AQ19" s="41">
        <v>1071</v>
      </c>
      <c r="AR19" s="48" t="s">
        <v>3798</v>
      </c>
      <c r="AS19" s="140" t="s">
        <v>4</v>
      </c>
      <c r="AT19" s="48" t="s">
        <v>4</v>
      </c>
      <c r="AU19" s="41" t="s">
        <v>4</v>
      </c>
      <c r="AV19" s="41" t="s">
        <v>4</v>
      </c>
      <c r="AW19" s="41" t="s">
        <v>4</v>
      </c>
      <c r="AX19" s="41" t="s">
        <v>4</v>
      </c>
      <c r="AY19" s="41" t="s">
        <v>4</v>
      </c>
      <c r="AZ19" s="41" t="s">
        <v>4</v>
      </c>
      <c r="BA19" s="41" t="s">
        <v>4</v>
      </c>
      <c r="BB19" s="41" t="s">
        <v>4</v>
      </c>
      <c r="BC19" s="41" t="s">
        <v>4</v>
      </c>
      <c r="BD19" s="41" t="s">
        <v>4</v>
      </c>
      <c r="BE19" s="41" t="s">
        <v>4</v>
      </c>
      <c r="BF19" s="41" t="s">
        <v>4</v>
      </c>
      <c r="BG19" s="41" t="s">
        <v>4</v>
      </c>
      <c r="BH19" s="41" t="s">
        <v>4</v>
      </c>
      <c r="BI19" s="41" t="s">
        <v>4</v>
      </c>
      <c r="BJ19" s="41" t="s">
        <v>4</v>
      </c>
      <c r="BK19" s="41" t="s">
        <v>4</v>
      </c>
      <c r="BL19" s="41" t="s">
        <v>4</v>
      </c>
      <c r="BM19" s="48" t="s">
        <v>4</v>
      </c>
      <c r="BN19" s="48" t="s">
        <v>4</v>
      </c>
      <c r="BO19" s="140" t="s">
        <v>4</v>
      </c>
    </row>
    <row r="20" spans="1:74" ht="27" customHeight="1">
      <c r="A20" s="166" t="s">
        <v>3303</v>
      </c>
      <c r="B20" s="41">
        <v>7</v>
      </c>
      <c r="C20" s="41">
        <v>7.8</v>
      </c>
      <c r="D20" s="41">
        <v>7.2</v>
      </c>
      <c r="E20" s="41">
        <v>7.1</v>
      </c>
      <c r="F20" s="41">
        <v>6.7</v>
      </c>
      <c r="G20" s="41">
        <v>7</v>
      </c>
      <c r="H20" s="41">
        <v>7.3</v>
      </c>
      <c r="I20" s="41">
        <v>7.2</v>
      </c>
      <c r="J20" s="41">
        <v>7.5</v>
      </c>
      <c r="K20" s="41">
        <v>7.6</v>
      </c>
      <c r="L20" s="41">
        <v>1105</v>
      </c>
      <c r="M20" s="41">
        <v>1247</v>
      </c>
      <c r="N20" s="41">
        <v>1140</v>
      </c>
      <c r="O20" s="41">
        <v>1135</v>
      </c>
      <c r="P20" s="41">
        <v>1064</v>
      </c>
      <c r="Q20" s="41">
        <v>1117</v>
      </c>
      <c r="R20" s="41">
        <v>1170</v>
      </c>
      <c r="S20" s="41">
        <v>1153</v>
      </c>
      <c r="T20" s="41">
        <v>1206</v>
      </c>
      <c r="U20" s="41">
        <v>1211</v>
      </c>
      <c r="V20" s="48" t="s">
        <v>3797</v>
      </c>
      <c r="W20" s="140" t="s">
        <v>4</v>
      </c>
      <c r="X20" s="41">
        <v>6.5</v>
      </c>
      <c r="Y20" s="41">
        <v>7.3</v>
      </c>
      <c r="Z20" s="41">
        <v>6.7</v>
      </c>
      <c r="AA20" s="41">
        <v>7.2</v>
      </c>
      <c r="AB20" s="41">
        <v>6.8</v>
      </c>
      <c r="AC20" s="41">
        <v>7.1</v>
      </c>
      <c r="AD20" s="41">
        <v>7.4</v>
      </c>
      <c r="AE20" s="41">
        <v>7.3</v>
      </c>
      <c r="AF20" s="41">
        <v>7.6</v>
      </c>
      <c r="AG20" s="41">
        <v>7.1</v>
      </c>
      <c r="AH20" s="41">
        <v>980</v>
      </c>
      <c r="AI20" s="41">
        <v>1122</v>
      </c>
      <c r="AJ20" s="41">
        <v>1015</v>
      </c>
      <c r="AK20" s="41">
        <v>1105</v>
      </c>
      <c r="AL20" s="41">
        <v>1034</v>
      </c>
      <c r="AM20" s="41">
        <v>1087</v>
      </c>
      <c r="AN20" s="41">
        <v>1140</v>
      </c>
      <c r="AO20" s="41">
        <v>1123</v>
      </c>
      <c r="AP20" s="41">
        <v>1176</v>
      </c>
      <c r="AQ20" s="41">
        <v>1086</v>
      </c>
      <c r="AR20" s="48" t="s">
        <v>3798</v>
      </c>
      <c r="AS20" s="140" t="s">
        <v>4</v>
      </c>
      <c r="AT20" s="48" t="s">
        <v>4</v>
      </c>
      <c r="AU20" s="41" t="s">
        <v>4</v>
      </c>
      <c r="AV20" s="41" t="s">
        <v>4</v>
      </c>
      <c r="AW20" s="41" t="s">
        <v>4</v>
      </c>
      <c r="AX20" s="41" t="s">
        <v>4</v>
      </c>
      <c r="AY20" s="41" t="s">
        <v>4</v>
      </c>
      <c r="AZ20" s="41" t="s">
        <v>4</v>
      </c>
      <c r="BA20" s="41" t="s">
        <v>4</v>
      </c>
      <c r="BB20" s="41" t="s">
        <v>4</v>
      </c>
      <c r="BC20" s="41" t="s">
        <v>4</v>
      </c>
      <c r="BD20" s="41" t="s">
        <v>4</v>
      </c>
      <c r="BE20" s="41" t="s">
        <v>4</v>
      </c>
      <c r="BF20" s="41" t="s">
        <v>4</v>
      </c>
      <c r="BG20" s="41" t="s">
        <v>4</v>
      </c>
      <c r="BH20" s="41" t="s">
        <v>4</v>
      </c>
      <c r="BI20" s="41" t="s">
        <v>4</v>
      </c>
      <c r="BJ20" s="41" t="s">
        <v>4</v>
      </c>
      <c r="BK20" s="41" t="s">
        <v>4</v>
      </c>
      <c r="BL20" s="41" t="s">
        <v>4</v>
      </c>
      <c r="BM20" s="48" t="s">
        <v>4</v>
      </c>
      <c r="BN20" s="48" t="s">
        <v>4</v>
      </c>
      <c r="BO20" s="140" t="s">
        <v>4</v>
      </c>
    </row>
    <row r="21" spans="1:74" ht="27" customHeight="1">
      <c r="A21" s="166" t="s">
        <v>3408</v>
      </c>
      <c r="B21" s="41">
        <v>7</v>
      </c>
      <c r="C21" s="41">
        <v>7.8</v>
      </c>
      <c r="D21" s="41">
        <v>7.2</v>
      </c>
      <c r="E21" s="41">
        <v>7.1</v>
      </c>
      <c r="F21" s="41">
        <v>6.7</v>
      </c>
      <c r="G21" s="41">
        <v>7</v>
      </c>
      <c r="H21" s="41">
        <v>7.3</v>
      </c>
      <c r="I21" s="41">
        <v>7.2</v>
      </c>
      <c r="J21" s="41">
        <v>7.5</v>
      </c>
      <c r="K21" s="41">
        <v>7.6</v>
      </c>
      <c r="L21" s="41">
        <v>1105</v>
      </c>
      <c r="M21" s="41">
        <v>1247</v>
      </c>
      <c r="N21" s="41">
        <v>1140</v>
      </c>
      <c r="O21" s="41">
        <v>1135</v>
      </c>
      <c r="P21" s="41">
        <v>1064</v>
      </c>
      <c r="Q21" s="41">
        <v>1117</v>
      </c>
      <c r="R21" s="41">
        <v>1170</v>
      </c>
      <c r="S21" s="41">
        <v>1153</v>
      </c>
      <c r="T21" s="41">
        <v>1206</v>
      </c>
      <c r="U21" s="41">
        <v>1211</v>
      </c>
      <c r="V21" s="48" t="s">
        <v>3797</v>
      </c>
      <c r="W21" s="140" t="s">
        <v>4</v>
      </c>
      <c r="X21" s="41">
        <v>6.5</v>
      </c>
      <c r="Y21" s="41">
        <v>7.3</v>
      </c>
      <c r="Z21" s="41">
        <v>6.7</v>
      </c>
      <c r="AA21" s="41">
        <v>7.2</v>
      </c>
      <c r="AB21" s="41">
        <v>6.8</v>
      </c>
      <c r="AC21" s="41">
        <v>7.1</v>
      </c>
      <c r="AD21" s="41">
        <v>7.4</v>
      </c>
      <c r="AE21" s="41">
        <v>7.3</v>
      </c>
      <c r="AF21" s="41">
        <v>7.6</v>
      </c>
      <c r="AG21" s="41">
        <v>7.1</v>
      </c>
      <c r="AH21" s="41">
        <v>980</v>
      </c>
      <c r="AI21" s="41">
        <v>1122</v>
      </c>
      <c r="AJ21" s="41">
        <v>1015</v>
      </c>
      <c r="AK21" s="41">
        <v>1105</v>
      </c>
      <c r="AL21" s="41">
        <v>1034</v>
      </c>
      <c r="AM21" s="41">
        <v>1087</v>
      </c>
      <c r="AN21" s="41">
        <v>1140</v>
      </c>
      <c r="AO21" s="41">
        <v>1123</v>
      </c>
      <c r="AP21" s="41">
        <v>1176</v>
      </c>
      <c r="AQ21" s="41">
        <v>1086</v>
      </c>
      <c r="AR21" s="48" t="s">
        <v>3798</v>
      </c>
      <c r="AS21" s="140" t="s">
        <v>4</v>
      </c>
      <c r="AT21" s="48" t="s">
        <v>4</v>
      </c>
      <c r="AU21" s="41" t="s">
        <v>4</v>
      </c>
      <c r="AV21" s="41" t="s">
        <v>4</v>
      </c>
      <c r="AW21" s="41" t="s">
        <v>4</v>
      </c>
      <c r="AX21" s="41" t="s">
        <v>4</v>
      </c>
      <c r="AY21" s="41" t="s">
        <v>4</v>
      </c>
      <c r="AZ21" s="41" t="s">
        <v>4</v>
      </c>
      <c r="BA21" s="41" t="s">
        <v>4</v>
      </c>
      <c r="BB21" s="41" t="s">
        <v>4</v>
      </c>
      <c r="BC21" s="41" t="s">
        <v>4</v>
      </c>
      <c r="BD21" s="41" t="s">
        <v>4</v>
      </c>
      <c r="BE21" s="41" t="s">
        <v>4</v>
      </c>
      <c r="BF21" s="41" t="s">
        <v>4</v>
      </c>
      <c r="BG21" s="41" t="s">
        <v>4</v>
      </c>
      <c r="BH21" s="41" t="s">
        <v>4</v>
      </c>
      <c r="BI21" s="41" t="s">
        <v>4</v>
      </c>
      <c r="BJ21" s="41" t="s">
        <v>4</v>
      </c>
      <c r="BK21" s="41" t="s">
        <v>4</v>
      </c>
      <c r="BL21" s="41" t="s">
        <v>4</v>
      </c>
      <c r="BM21" s="48" t="s">
        <v>4</v>
      </c>
      <c r="BN21" s="48" t="s">
        <v>4</v>
      </c>
      <c r="BO21" s="140" t="s">
        <v>4</v>
      </c>
      <c r="BP21" s="87"/>
      <c r="BQ21" s="87"/>
      <c r="BR21" s="87"/>
      <c r="BS21" s="87"/>
      <c r="BT21" s="87"/>
      <c r="BU21" s="87"/>
      <c r="BV21" s="87"/>
    </row>
    <row r="22" spans="1:74" ht="27" customHeight="1">
      <c r="A22" s="166" t="s">
        <v>3310</v>
      </c>
      <c r="B22" s="41">
        <v>7.2</v>
      </c>
      <c r="C22" s="41">
        <v>8</v>
      </c>
      <c r="D22" s="41">
        <v>7.4</v>
      </c>
      <c r="E22" s="41">
        <v>7.4</v>
      </c>
      <c r="F22" s="41">
        <v>7</v>
      </c>
      <c r="G22" s="41">
        <v>7.3</v>
      </c>
      <c r="H22" s="41">
        <v>7.6</v>
      </c>
      <c r="I22" s="41">
        <v>7.5</v>
      </c>
      <c r="J22" s="41">
        <v>7.8</v>
      </c>
      <c r="K22" s="41">
        <v>7.8</v>
      </c>
      <c r="L22" s="41">
        <v>1149</v>
      </c>
      <c r="M22" s="41">
        <v>1291</v>
      </c>
      <c r="N22" s="41">
        <v>1184</v>
      </c>
      <c r="O22" s="41">
        <v>1179</v>
      </c>
      <c r="P22" s="41">
        <v>1108</v>
      </c>
      <c r="Q22" s="41">
        <v>1161</v>
      </c>
      <c r="R22" s="41">
        <v>1214</v>
      </c>
      <c r="S22" s="41">
        <v>1197</v>
      </c>
      <c r="T22" s="41">
        <v>1250</v>
      </c>
      <c r="U22" s="41">
        <v>1255</v>
      </c>
      <c r="V22" s="48" t="s">
        <v>3919</v>
      </c>
      <c r="W22" s="140" t="s">
        <v>4</v>
      </c>
      <c r="X22" s="41">
        <v>6.7</v>
      </c>
      <c r="Y22" s="41">
        <v>7.5</v>
      </c>
      <c r="Z22" s="41">
        <v>6.9</v>
      </c>
      <c r="AA22" s="41">
        <v>7.4</v>
      </c>
      <c r="AB22" s="41">
        <v>7</v>
      </c>
      <c r="AC22" s="41">
        <v>7.3</v>
      </c>
      <c r="AD22" s="41">
        <v>7.6</v>
      </c>
      <c r="AE22" s="41">
        <v>7.5</v>
      </c>
      <c r="AF22" s="41">
        <v>7.8</v>
      </c>
      <c r="AG22" s="41">
        <v>7.3</v>
      </c>
      <c r="AH22" s="41">
        <v>1023</v>
      </c>
      <c r="AI22" s="41">
        <v>1165</v>
      </c>
      <c r="AJ22" s="41">
        <v>1058</v>
      </c>
      <c r="AK22" s="41">
        <v>1148</v>
      </c>
      <c r="AL22" s="41">
        <v>1077</v>
      </c>
      <c r="AM22" s="41">
        <v>1130</v>
      </c>
      <c r="AN22" s="41">
        <v>1183</v>
      </c>
      <c r="AO22" s="41">
        <v>1166</v>
      </c>
      <c r="AP22" s="41">
        <v>1219</v>
      </c>
      <c r="AQ22" s="41">
        <v>1129</v>
      </c>
      <c r="AR22" s="48" t="s">
        <v>3806</v>
      </c>
      <c r="AS22" s="140" t="s">
        <v>4</v>
      </c>
      <c r="AT22" s="48" t="s">
        <v>4</v>
      </c>
      <c r="AU22" s="41" t="s">
        <v>4</v>
      </c>
      <c r="AV22" s="41" t="s">
        <v>4</v>
      </c>
      <c r="AW22" s="41" t="s">
        <v>4</v>
      </c>
      <c r="AX22" s="41" t="s">
        <v>4</v>
      </c>
      <c r="AY22" s="41" t="s">
        <v>4</v>
      </c>
      <c r="AZ22" s="41" t="s">
        <v>4</v>
      </c>
      <c r="BA22" s="41" t="s">
        <v>4</v>
      </c>
      <c r="BB22" s="41" t="s">
        <v>4</v>
      </c>
      <c r="BC22" s="41" t="s">
        <v>4</v>
      </c>
      <c r="BD22" s="41" t="s">
        <v>4</v>
      </c>
      <c r="BE22" s="41" t="s">
        <v>4</v>
      </c>
      <c r="BF22" s="41" t="s">
        <v>4</v>
      </c>
      <c r="BG22" s="41" t="s">
        <v>4</v>
      </c>
      <c r="BH22" s="41" t="s">
        <v>4</v>
      </c>
      <c r="BI22" s="41" t="s">
        <v>4</v>
      </c>
      <c r="BJ22" s="41" t="s">
        <v>4</v>
      </c>
      <c r="BK22" s="41" t="s">
        <v>4</v>
      </c>
      <c r="BL22" s="41" t="s">
        <v>4</v>
      </c>
      <c r="BM22" s="48" t="s">
        <v>4</v>
      </c>
      <c r="BN22" s="48" t="s">
        <v>4</v>
      </c>
      <c r="BO22" s="140" t="s">
        <v>4</v>
      </c>
      <c r="BP22" s="87"/>
      <c r="BQ22" s="87"/>
      <c r="BR22" s="87"/>
      <c r="BS22" s="87"/>
      <c r="BT22" s="87"/>
      <c r="BU22" s="87"/>
      <c r="BV22" s="87"/>
    </row>
    <row r="23" spans="1:74" ht="27" customHeight="1">
      <c r="A23" s="166" t="s">
        <v>3409</v>
      </c>
      <c r="B23" s="41">
        <v>7.2</v>
      </c>
      <c r="C23" s="41">
        <v>8</v>
      </c>
      <c r="D23" s="41">
        <v>7.4</v>
      </c>
      <c r="E23" s="41">
        <v>7.4</v>
      </c>
      <c r="F23" s="41">
        <v>7</v>
      </c>
      <c r="G23" s="41">
        <v>7.3</v>
      </c>
      <c r="H23" s="41">
        <v>7.6</v>
      </c>
      <c r="I23" s="41">
        <v>7.5</v>
      </c>
      <c r="J23" s="41">
        <v>7.8</v>
      </c>
      <c r="K23" s="41">
        <v>7.8</v>
      </c>
      <c r="L23" s="41">
        <v>1149</v>
      </c>
      <c r="M23" s="41">
        <v>1291</v>
      </c>
      <c r="N23" s="41">
        <v>1184</v>
      </c>
      <c r="O23" s="41">
        <v>1179</v>
      </c>
      <c r="P23" s="41">
        <v>1108</v>
      </c>
      <c r="Q23" s="41">
        <v>1161</v>
      </c>
      <c r="R23" s="41">
        <v>1214</v>
      </c>
      <c r="S23" s="41">
        <v>1197</v>
      </c>
      <c r="T23" s="41">
        <v>1250</v>
      </c>
      <c r="U23" s="41">
        <v>1255</v>
      </c>
      <c r="V23" s="48" t="s">
        <v>3919</v>
      </c>
      <c r="W23" s="140" t="s">
        <v>4</v>
      </c>
      <c r="X23" s="41">
        <v>6.7</v>
      </c>
      <c r="Y23" s="41">
        <v>7.5</v>
      </c>
      <c r="Z23" s="41">
        <v>6.9</v>
      </c>
      <c r="AA23" s="41">
        <v>7.4</v>
      </c>
      <c r="AB23" s="41">
        <v>7</v>
      </c>
      <c r="AC23" s="41">
        <v>7.3</v>
      </c>
      <c r="AD23" s="41">
        <v>7.6</v>
      </c>
      <c r="AE23" s="41">
        <v>7.5</v>
      </c>
      <c r="AF23" s="41">
        <v>7.8</v>
      </c>
      <c r="AG23" s="41">
        <v>7.3</v>
      </c>
      <c r="AH23" s="41">
        <v>1023</v>
      </c>
      <c r="AI23" s="41">
        <v>1165</v>
      </c>
      <c r="AJ23" s="41">
        <v>1058</v>
      </c>
      <c r="AK23" s="41">
        <v>1148</v>
      </c>
      <c r="AL23" s="41">
        <v>1077</v>
      </c>
      <c r="AM23" s="41">
        <v>1130</v>
      </c>
      <c r="AN23" s="41">
        <v>1183</v>
      </c>
      <c r="AO23" s="41">
        <v>1166</v>
      </c>
      <c r="AP23" s="41">
        <v>1219</v>
      </c>
      <c r="AQ23" s="41">
        <v>1129</v>
      </c>
      <c r="AR23" s="48" t="s">
        <v>3806</v>
      </c>
      <c r="AS23" s="140" t="s">
        <v>4</v>
      </c>
      <c r="AT23" s="48" t="s">
        <v>4</v>
      </c>
      <c r="AU23" s="41" t="s">
        <v>4</v>
      </c>
      <c r="AV23" s="41" t="s">
        <v>4</v>
      </c>
      <c r="AW23" s="41" t="s">
        <v>4</v>
      </c>
      <c r="AX23" s="41" t="s">
        <v>4</v>
      </c>
      <c r="AY23" s="41" t="s">
        <v>4</v>
      </c>
      <c r="AZ23" s="41" t="s">
        <v>4</v>
      </c>
      <c r="BA23" s="41" t="s">
        <v>4</v>
      </c>
      <c r="BB23" s="41" t="s">
        <v>4</v>
      </c>
      <c r="BC23" s="41" t="s">
        <v>4</v>
      </c>
      <c r="BD23" s="41" t="s">
        <v>4</v>
      </c>
      <c r="BE23" s="41" t="s">
        <v>4</v>
      </c>
      <c r="BF23" s="41" t="s">
        <v>4</v>
      </c>
      <c r="BG23" s="41" t="s">
        <v>4</v>
      </c>
      <c r="BH23" s="41" t="s">
        <v>4</v>
      </c>
      <c r="BI23" s="41" t="s">
        <v>4</v>
      </c>
      <c r="BJ23" s="41" t="s">
        <v>4</v>
      </c>
      <c r="BK23" s="41" t="s">
        <v>4</v>
      </c>
      <c r="BL23" s="41" t="s">
        <v>4</v>
      </c>
      <c r="BM23" s="48" t="s">
        <v>4</v>
      </c>
      <c r="BN23" s="48" t="s">
        <v>4</v>
      </c>
      <c r="BO23" s="140" t="s">
        <v>4</v>
      </c>
      <c r="BP23" s="87"/>
      <c r="BQ23" s="87"/>
      <c r="BR23" s="87"/>
      <c r="BS23" s="87"/>
      <c r="BT23" s="87"/>
      <c r="BU23" s="87"/>
      <c r="BV23" s="87"/>
    </row>
    <row r="24" spans="1:74" ht="27" customHeight="1">
      <c r="A24" s="166" t="s">
        <v>3293</v>
      </c>
      <c r="B24" s="41">
        <v>7.2</v>
      </c>
      <c r="C24" s="41">
        <v>8</v>
      </c>
      <c r="D24" s="41">
        <v>7.4</v>
      </c>
      <c r="E24" s="41">
        <v>7.4</v>
      </c>
      <c r="F24" s="41">
        <v>7</v>
      </c>
      <c r="G24" s="41">
        <v>7.3</v>
      </c>
      <c r="H24" s="41">
        <v>7.6</v>
      </c>
      <c r="I24" s="41">
        <v>7.5</v>
      </c>
      <c r="J24" s="41">
        <v>7.8</v>
      </c>
      <c r="K24" s="41">
        <v>7.8</v>
      </c>
      <c r="L24" s="41">
        <v>1149</v>
      </c>
      <c r="M24" s="41">
        <v>1291</v>
      </c>
      <c r="N24" s="41">
        <v>1184</v>
      </c>
      <c r="O24" s="41">
        <v>1179</v>
      </c>
      <c r="P24" s="41">
        <v>1108</v>
      </c>
      <c r="Q24" s="41">
        <v>1161</v>
      </c>
      <c r="R24" s="41">
        <v>1214</v>
      </c>
      <c r="S24" s="41">
        <v>1197</v>
      </c>
      <c r="T24" s="41">
        <v>1250</v>
      </c>
      <c r="U24" s="41">
        <v>1255</v>
      </c>
      <c r="V24" s="48" t="s">
        <v>3919</v>
      </c>
      <c r="W24" s="140" t="s">
        <v>4</v>
      </c>
      <c r="X24" s="41">
        <v>6.7</v>
      </c>
      <c r="Y24" s="41">
        <v>7.5</v>
      </c>
      <c r="Z24" s="41">
        <v>6.9</v>
      </c>
      <c r="AA24" s="41">
        <v>7.4</v>
      </c>
      <c r="AB24" s="41">
        <v>7</v>
      </c>
      <c r="AC24" s="41">
        <v>7.3</v>
      </c>
      <c r="AD24" s="41">
        <v>7.6</v>
      </c>
      <c r="AE24" s="41">
        <v>7.5</v>
      </c>
      <c r="AF24" s="41">
        <v>7.8</v>
      </c>
      <c r="AG24" s="41">
        <v>7.3</v>
      </c>
      <c r="AH24" s="41">
        <v>1023</v>
      </c>
      <c r="AI24" s="41">
        <v>1165</v>
      </c>
      <c r="AJ24" s="41">
        <v>1058</v>
      </c>
      <c r="AK24" s="41">
        <v>1148</v>
      </c>
      <c r="AL24" s="41">
        <v>1077</v>
      </c>
      <c r="AM24" s="41">
        <v>1130</v>
      </c>
      <c r="AN24" s="41">
        <v>1183</v>
      </c>
      <c r="AO24" s="41">
        <v>1166</v>
      </c>
      <c r="AP24" s="41">
        <v>1219</v>
      </c>
      <c r="AQ24" s="41">
        <v>1129</v>
      </c>
      <c r="AR24" s="48" t="s">
        <v>3806</v>
      </c>
      <c r="AS24" s="140" t="s">
        <v>4</v>
      </c>
      <c r="AT24" s="48" t="s">
        <v>4</v>
      </c>
      <c r="AU24" s="41" t="s">
        <v>4</v>
      </c>
      <c r="AV24" s="41" t="s">
        <v>4</v>
      </c>
      <c r="AW24" s="41" t="s">
        <v>4</v>
      </c>
      <c r="AX24" s="41" t="s">
        <v>4</v>
      </c>
      <c r="AY24" s="41" t="s">
        <v>4</v>
      </c>
      <c r="AZ24" s="41" t="s">
        <v>4</v>
      </c>
      <c r="BA24" s="41" t="s">
        <v>4</v>
      </c>
      <c r="BB24" s="41" t="s">
        <v>4</v>
      </c>
      <c r="BC24" s="41" t="s">
        <v>4</v>
      </c>
      <c r="BD24" s="41" t="s">
        <v>4</v>
      </c>
      <c r="BE24" s="41" t="s">
        <v>4</v>
      </c>
      <c r="BF24" s="41" t="s">
        <v>4</v>
      </c>
      <c r="BG24" s="41" t="s">
        <v>4</v>
      </c>
      <c r="BH24" s="41" t="s">
        <v>4</v>
      </c>
      <c r="BI24" s="41" t="s">
        <v>4</v>
      </c>
      <c r="BJ24" s="41" t="s">
        <v>4</v>
      </c>
      <c r="BK24" s="41" t="s">
        <v>4</v>
      </c>
      <c r="BL24" s="41" t="s">
        <v>4</v>
      </c>
      <c r="BM24" s="48" t="s">
        <v>4</v>
      </c>
      <c r="BN24" s="48" t="s">
        <v>4</v>
      </c>
      <c r="BO24" s="140" t="s">
        <v>4</v>
      </c>
      <c r="BP24" s="87"/>
      <c r="BQ24" s="87"/>
      <c r="BR24" s="87"/>
      <c r="BS24" s="87"/>
      <c r="BT24" s="87"/>
      <c r="BU24" s="87"/>
      <c r="BV24" s="87"/>
    </row>
    <row r="25" spans="1:74" ht="27" customHeight="1">
      <c r="A25" s="166" t="s">
        <v>3314</v>
      </c>
      <c r="B25" s="41">
        <v>8</v>
      </c>
      <c r="C25" s="41">
        <v>8.8000000000000007</v>
      </c>
      <c r="D25" s="41">
        <v>8.1999999999999993</v>
      </c>
      <c r="E25" s="41">
        <v>8.1999999999999993</v>
      </c>
      <c r="F25" s="41">
        <v>7.8</v>
      </c>
      <c r="G25" s="41">
        <v>8.1</v>
      </c>
      <c r="H25" s="41">
        <v>8.4</v>
      </c>
      <c r="I25" s="41">
        <v>8.3000000000000007</v>
      </c>
      <c r="J25" s="41">
        <v>8.6</v>
      </c>
      <c r="K25" s="41">
        <v>8.6</v>
      </c>
      <c r="L25" s="41">
        <v>1295</v>
      </c>
      <c r="M25" s="41">
        <v>1437</v>
      </c>
      <c r="N25" s="41">
        <v>1330</v>
      </c>
      <c r="O25" s="41">
        <v>1326</v>
      </c>
      <c r="P25" s="41">
        <v>1255</v>
      </c>
      <c r="Q25" s="41">
        <v>1308</v>
      </c>
      <c r="R25" s="41">
        <v>1361</v>
      </c>
      <c r="S25" s="41">
        <v>1344</v>
      </c>
      <c r="T25" s="41">
        <v>1397</v>
      </c>
      <c r="U25" s="41">
        <v>1401</v>
      </c>
      <c r="V25" s="48" t="s">
        <v>3919</v>
      </c>
      <c r="W25" s="140" t="s">
        <v>4</v>
      </c>
      <c r="X25" s="41">
        <v>7.4</v>
      </c>
      <c r="Y25" s="41">
        <v>8.1999999999999993</v>
      </c>
      <c r="Z25" s="41">
        <v>7.6</v>
      </c>
      <c r="AA25" s="41">
        <v>8</v>
      </c>
      <c r="AB25" s="41">
        <v>7.6</v>
      </c>
      <c r="AC25" s="41">
        <v>7.9</v>
      </c>
      <c r="AD25" s="41">
        <v>8.1999999999999993</v>
      </c>
      <c r="AE25" s="41">
        <v>8.1</v>
      </c>
      <c r="AF25" s="41">
        <v>8.4</v>
      </c>
      <c r="AG25" s="41">
        <v>8</v>
      </c>
      <c r="AH25" s="41">
        <v>1149</v>
      </c>
      <c r="AI25" s="41">
        <v>1291</v>
      </c>
      <c r="AJ25" s="41">
        <v>1184</v>
      </c>
      <c r="AK25" s="41">
        <v>1257</v>
      </c>
      <c r="AL25" s="41">
        <v>1186</v>
      </c>
      <c r="AM25" s="41">
        <v>1239</v>
      </c>
      <c r="AN25" s="41">
        <v>1292</v>
      </c>
      <c r="AO25" s="41">
        <v>1275</v>
      </c>
      <c r="AP25" s="41">
        <v>1328</v>
      </c>
      <c r="AQ25" s="41">
        <v>1255</v>
      </c>
      <c r="AR25" s="48" t="s">
        <v>3806</v>
      </c>
      <c r="AS25" s="140" t="s">
        <v>4</v>
      </c>
      <c r="AT25" s="48" t="s">
        <v>4</v>
      </c>
      <c r="AU25" s="41" t="s">
        <v>4</v>
      </c>
      <c r="AV25" s="41" t="s">
        <v>4</v>
      </c>
      <c r="AW25" s="41" t="s">
        <v>4</v>
      </c>
      <c r="AX25" s="41" t="s">
        <v>4</v>
      </c>
      <c r="AY25" s="41" t="s">
        <v>4</v>
      </c>
      <c r="AZ25" s="41" t="s">
        <v>4</v>
      </c>
      <c r="BA25" s="41" t="s">
        <v>4</v>
      </c>
      <c r="BB25" s="41" t="s">
        <v>4</v>
      </c>
      <c r="BC25" s="41" t="s">
        <v>4</v>
      </c>
      <c r="BD25" s="41" t="s">
        <v>4</v>
      </c>
      <c r="BE25" s="41" t="s">
        <v>4</v>
      </c>
      <c r="BF25" s="41" t="s">
        <v>4</v>
      </c>
      <c r="BG25" s="41" t="s">
        <v>4</v>
      </c>
      <c r="BH25" s="41" t="s">
        <v>4</v>
      </c>
      <c r="BI25" s="41" t="s">
        <v>4</v>
      </c>
      <c r="BJ25" s="41" t="s">
        <v>4</v>
      </c>
      <c r="BK25" s="41" t="s">
        <v>4</v>
      </c>
      <c r="BL25" s="41" t="s">
        <v>4</v>
      </c>
      <c r="BM25" s="48" t="s">
        <v>4</v>
      </c>
      <c r="BN25" s="48" t="s">
        <v>4</v>
      </c>
      <c r="BO25" s="140" t="s">
        <v>4</v>
      </c>
      <c r="BP25" s="87"/>
      <c r="BQ25" s="87"/>
      <c r="BR25" s="87"/>
      <c r="BS25" s="87"/>
      <c r="BT25" s="87"/>
      <c r="BU25" s="87"/>
      <c r="BV25" s="87"/>
    </row>
    <row r="26" spans="1:74" ht="27" customHeight="1">
      <c r="A26" s="166" t="s">
        <v>3322</v>
      </c>
      <c r="B26" s="48" t="s">
        <v>4</v>
      </c>
      <c r="C26" s="41" t="s">
        <v>4</v>
      </c>
      <c r="D26" s="41" t="s">
        <v>4</v>
      </c>
      <c r="E26" s="48" t="s">
        <v>4</v>
      </c>
      <c r="F26" s="48" t="s">
        <v>4</v>
      </c>
      <c r="G26" s="48" t="s">
        <v>4</v>
      </c>
      <c r="H26" s="41" t="s">
        <v>4</v>
      </c>
      <c r="I26" s="41" t="s">
        <v>4</v>
      </c>
      <c r="J26" s="41" t="s">
        <v>4</v>
      </c>
      <c r="K26" s="41" t="s">
        <v>4</v>
      </c>
      <c r="L26" s="41" t="s">
        <v>4</v>
      </c>
      <c r="M26" s="41" t="s">
        <v>4</v>
      </c>
      <c r="N26" s="41" t="s">
        <v>4</v>
      </c>
      <c r="O26" s="41" t="s">
        <v>4</v>
      </c>
      <c r="P26" s="41" t="s">
        <v>4</v>
      </c>
      <c r="Q26" s="41" t="s">
        <v>4</v>
      </c>
      <c r="R26" s="41" t="s">
        <v>4</v>
      </c>
      <c r="S26" s="41" t="s">
        <v>4</v>
      </c>
      <c r="T26" s="41" t="s">
        <v>4</v>
      </c>
      <c r="U26" s="48" t="s">
        <v>4</v>
      </c>
      <c r="V26" s="48" t="s">
        <v>4</v>
      </c>
      <c r="W26" s="140" t="s">
        <v>4</v>
      </c>
      <c r="X26" s="48" t="s">
        <v>4</v>
      </c>
      <c r="Y26" s="41" t="s">
        <v>4</v>
      </c>
      <c r="Z26" s="41" t="s">
        <v>4</v>
      </c>
      <c r="AA26" s="48" t="s">
        <v>4</v>
      </c>
      <c r="AB26" s="48" t="s">
        <v>4</v>
      </c>
      <c r="AC26" s="48" t="s">
        <v>4</v>
      </c>
      <c r="AD26" s="41" t="s">
        <v>4</v>
      </c>
      <c r="AE26" s="41" t="s">
        <v>4</v>
      </c>
      <c r="AF26" s="41" t="s">
        <v>4</v>
      </c>
      <c r="AG26" s="41" t="s">
        <v>4</v>
      </c>
      <c r="AH26" s="41" t="s">
        <v>4</v>
      </c>
      <c r="AI26" s="41" t="s">
        <v>4</v>
      </c>
      <c r="AJ26" s="41" t="s">
        <v>4</v>
      </c>
      <c r="AK26" s="41" t="s">
        <v>4</v>
      </c>
      <c r="AL26" s="41" t="s">
        <v>4</v>
      </c>
      <c r="AM26" s="41" t="s">
        <v>4</v>
      </c>
      <c r="AN26" s="41" t="s">
        <v>4</v>
      </c>
      <c r="AO26" s="41" t="s">
        <v>4</v>
      </c>
      <c r="AP26" s="41" t="s">
        <v>4</v>
      </c>
      <c r="AQ26" s="48" t="s">
        <v>4</v>
      </c>
      <c r="AR26" s="48" t="s">
        <v>4</v>
      </c>
      <c r="AS26" s="140" t="s">
        <v>4</v>
      </c>
      <c r="AT26" s="41">
        <v>7.5</v>
      </c>
      <c r="AU26" s="41">
        <v>8.3000000000000007</v>
      </c>
      <c r="AV26" s="41">
        <v>7.7</v>
      </c>
      <c r="AW26" s="41">
        <v>7.8</v>
      </c>
      <c r="AX26" s="41">
        <v>7.6</v>
      </c>
      <c r="AY26" s="41">
        <v>7.9</v>
      </c>
      <c r="AZ26" s="41">
        <v>8.1999999999999993</v>
      </c>
      <c r="BA26" s="41">
        <v>8.1</v>
      </c>
      <c r="BB26" s="41">
        <v>8.4</v>
      </c>
      <c r="BC26" s="41">
        <v>8.1</v>
      </c>
      <c r="BD26" s="41">
        <v>1153</v>
      </c>
      <c r="BE26" s="41">
        <v>1295</v>
      </c>
      <c r="BF26" s="41">
        <v>1188</v>
      </c>
      <c r="BG26" s="41">
        <v>1206</v>
      </c>
      <c r="BH26" s="41">
        <v>1130</v>
      </c>
      <c r="BI26" s="41">
        <v>1183</v>
      </c>
      <c r="BJ26" s="41">
        <v>1236</v>
      </c>
      <c r="BK26" s="41">
        <v>1219</v>
      </c>
      <c r="BL26" s="41">
        <v>1272</v>
      </c>
      <c r="BM26" s="41">
        <v>1259</v>
      </c>
      <c r="BN26" s="48" t="s">
        <v>3920</v>
      </c>
      <c r="BO26" s="140" t="s">
        <v>4</v>
      </c>
      <c r="BP26" s="87"/>
      <c r="BQ26" s="87"/>
      <c r="BR26" s="87"/>
      <c r="BS26" s="87"/>
      <c r="BT26" s="87"/>
      <c r="BU26" s="87"/>
      <c r="BV26" s="87"/>
    </row>
    <row r="27" spans="1:74" ht="27" customHeight="1">
      <c r="A27" s="166" t="s">
        <v>3410</v>
      </c>
      <c r="B27" s="48" t="s">
        <v>4</v>
      </c>
      <c r="C27" s="41" t="s">
        <v>4</v>
      </c>
      <c r="D27" s="41" t="s">
        <v>4</v>
      </c>
      <c r="E27" s="48" t="s">
        <v>4</v>
      </c>
      <c r="F27" s="48" t="s">
        <v>4</v>
      </c>
      <c r="G27" s="48" t="s">
        <v>4</v>
      </c>
      <c r="H27" s="41" t="s">
        <v>4</v>
      </c>
      <c r="I27" s="41" t="s">
        <v>4</v>
      </c>
      <c r="J27" s="41" t="s">
        <v>4</v>
      </c>
      <c r="K27" s="41" t="s">
        <v>4</v>
      </c>
      <c r="L27" s="41" t="s">
        <v>4</v>
      </c>
      <c r="M27" s="41" t="s">
        <v>4</v>
      </c>
      <c r="N27" s="41" t="s">
        <v>4</v>
      </c>
      <c r="O27" s="41" t="s">
        <v>4</v>
      </c>
      <c r="P27" s="41" t="s">
        <v>4</v>
      </c>
      <c r="Q27" s="41" t="s">
        <v>4</v>
      </c>
      <c r="R27" s="41" t="s">
        <v>4</v>
      </c>
      <c r="S27" s="41" t="s">
        <v>4</v>
      </c>
      <c r="T27" s="41" t="s">
        <v>4</v>
      </c>
      <c r="U27" s="48" t="s">
        <v>4</v>
      </c>
      <c r="V27" s="48" t="s">
        <v>4</v>
      </c>
      <c r="W27" s="140" t="s">
        <v>4</v>
      </c>
      <c r="X27" s="48" t="s">
        <v>4</v>
      </c>
      <c r="Y27" s="41" t="s">
        <v>4</v>
      </c>
      <c r="Z27" s="41" t="s">
        <v>4</v>
      </c>
      <c r="AA27" s="48" t="s">
        <v>4</v>
      </c>
      <c r="AB27" s="48" t="s">
        <v>4</v>
      </c>
      <c r="AC27" s="48" t="s">
        <v>4</v>
      </c>
      <c r="AD27" s="41" t="s">
        <v>4</v>
      </c>
      <c r="AE27" s="41" t="s">
        <v>4</v>
      </c>
      <c r="AF27" s="41" t="s">
        <v>4</v>
      </c>
      <c r="AG27" s="41" t="s">
        <v>4</v>
      </c>
      <c r="AH27" s="41" t="s">
        <v>4</v>
      </c>
      <c r="AI27" s="41" t="s">
        <v>4</v>
      </c>
      <c r="AJ27" s="41" t="s">
        <v>4</v>
      </c>
      <c r="AK27" s="41" t="s">
        <v>4</v>
      </c>
      <c r="AL27" s="41" t="s">
        <v>4</v>
      </c>
      <c r="AM27" s="41" t="s">
        <v>4</v>
      </c>
      <c r="AN27" s="41" t="s">
        <v>4</v>
      </c>
      <c r="AO27" s="41" t="s">
        <v>4</v>
      </c>
      <c r="AP27" s="41" t="s">
        <v>4</v>
      </c>
      <c r="AQ27" s="48" t="s">
        <v>4</v>
      </c>
      <c r="AR27" s="48" t="s">
        <v>4</v>
      </c>
      <c r="AS27" s="140" t="s">
        <v>4</v>
      </c>
      <c r="AT27" s="41">
        <v>7.5</v>
      </c>
      <c r="AU27" s="41">
        <v>8.3000000000000007</v>
      </c>
      <c r="AV27" s="41">
        <v>7.7</v>
      </c>
      <c r="AW27" s="41">
        <v>7.8</v>
      </c>
      <c r="AX27" s="41">
        <v>7.6</v>
      </c>
      <c r="AY27" s="41">
        <v>7.9</v>
      </c>
      <c r="AZ27" s="41">
        <v>8.1999999999999993</v>
      </c>
      <c r="BA27" s="41">
        <v>8.1</v>
      </c>
      <c r="BB27" s="41">
        <v>8.4</v>
      </c>
      <c r="BC27" s="41">
        <v>8.1</v>
      </c>
      <c r="BD27" s="41">
        <v>1153</v>
      </c>
      <c r="BE27" s="41">
        <v>1295</v>
      </c>
      <c r="BF27" s="41">
        <v>1188</v>
      </c>
      <c r="BG27" s="41">
        <v>1206</v>
      </c>
      <c r="BH27" s="41">
        <v>1130</v>
      </c>
      <c r="BI27" s="41">
        <v>1183</v>
      </c>
      <c r="BJ27" s="41">
        <v>1236</v>
      </c>
      <c r="BK27" s="41">
        <v>1219</v>
      </c>
      <c r="BL27" s="41">
        <v>1272</v>
      </c>
      <c r="BM27" s="41">
        <v>1259</v>
      </c>
      <c r="BN27" s="48" t="s">
        <v>3688</v>
      </c>
      <c r="BO27" s="140" t="s">
        <v>4</v>
      </c>
      <c r="BP27" s="87"/>
      <c r="BQ27" s="87"/>
      <c r="BR27" s="87"/>
      <c r="BS27" s="87"/>
      <c r="BT27" s="87"/>
      <c r="BU27" s="87"/>
      <c r="BV27" s="87"/>
    </row>
    <row r="28" spans="1:74" ht="27" customHeight="1">
      <c r="A28" s="166" t="s">
        <v>3411</v>
      </c>
      <c r="B28" s="48" t="s">
        <v>4</v>
      </c>
      <c r="C28" s="41" t="s">
        <v>4</v>
      </c>
      <c r="D28" s="41" t="s">
        <v>4</v>
      </c>
      <c r="E28" s="48" t="s">
        <v>4</v>
      </c>
      <c r="F28" s="48" t="s">
        <v>4</v>
      </c>
      <c r="G28" s="48" t="s">
        <v>4</v>
      </c>
      <c r="H28" s="41" t="s">
        <v>4</v>
      </c>
      <c r="I28" s="41" t="s">
        <v>4</v>
      </c>
      <c r="J28" s="41" t="s">
        <v>4</v>
      </c>
      <c r="K28" s="41" t="s">
        <v>4</v>
      </c>
      <c r="L28" s="41" t="s">
        <v>4</v>
      </c>
      <c r="M28" s="41" t="s">
        <v>4</v>
      </c>
      <c r="N28" s="41" t="s">
        <v>4</v>
      </c>
      <c r="O28" s="41" t="s">
        <v>4</v>
      </c>
      <c r="P28" s="41" t="s">
        <v>4</v>
      </c>
      <c r="Q28" s="41" t="s">
        <v>4</v>
      </c>
      <c r="R28" s="41" t="s">
        <v>4</v>
      </c>
      <c r="S28" s="41" t="s">
        <v>4</v>
      </c>
      <c r="T28" s="41" t="s">
        <v>4</v>
      </c>
      <c r="U28" s="48" t="s">
        <v>4</v>
      </c>
      <c r="V28" s="48" t="s">
        <v>4</v>
      </c>
      <c r="W28" s="140" t="s">
        <v>4</v>
      </c>
      <c r="X28" s="48" t="s">
        <v>4</v>
      </c>
      <c r="Y28" s="41" t="s">
        <v>4</v>
      </c>
      <c r="Z28" s="41" t="s">
        <v>4</v>
      </c>
      <c r="AA28" s="48" t="s">
        <v>4</v>
      </c>
      <c r="AB28" s="48" t="s">
        <v>4</v>
      </c>
      <c r="AC28" s="48" t="s">
        <v>4</v>
      </c>
      <c r="AD28" s="41" t="s">
        <v>4</v>
      </c>
      <c r="AE28" s="41" t="s">
        <v>4</v>
      </c>
      <c r="AF28" s="41" t="s">
        <v>4</v>
      </c>
      <c r="AG28" s="41" t="s">
        <v>4</v>
      </c>
      <c r="AH28" s="41" t="s">
        <v>4</v>
      </c>
      <c r="AI28" s="41" t="s">
        <v>4</v>
      </c>
      <c r="AJ28" s="41" t="s">
        <v>4</v>
      </c>
      <c r="AK28" s="41" t="s">
        <v>4</v>
      </c>
      <c r="AL28" s="41" t="s">
        <v>4</v>
      </c>
      <c r="AM28" s="41" t="s">
        <v>4</v>
      </c>
      <c r="AN28" s="41" t="s">
        <v>4</v>
      </c>
      <c r="AO28" s="41" t="s">
        <v>4</v>
      </c>
      <c r="AP28" s="41" t="s">
        <v>4</v>
      </c>
      <c r="AQ28" s="48" t="s">
        <v>4</v>
      </c>
      <c r="AR28" s="48" t="s">
        <v>4</v>
      </c>
      <c r="AS28" s="140" t="s">
        <v>4</v>
      </c>
      <c r="AT28" s="41">
        <v>7.7</v>
      </c>
      <c r="AU28" s="41">
        <v>8.5</v>
      </c>
      <c r="AV28" s="41">
        <v>7.9</v>
      </c>
      <c r="AW28" s="41">
        <v>8</v>
      </c>
      <c r="AX28" s="41">
        <v>7.8</v>
      </c>
      <c r="AY28" s="41">
        <v>8.1</v>
      </c>
      <c r="AZ28" s="41">
        <v>8.4</v>
      </c>
      <c r="BA28" s="41">
        <v>8.3000000000000007</v>
      </c>
      <c r="BB28" s="41">
        <v>8.6</v>
      </c>
      <c r="BC28" s="41">
        <v>8.3000000000000007</v>
      </c>
      <c r="BD28" s="41">
        <v>1192</v>
      </c>
      <c r="BE28" s="41">
        <v>1334</v>
      </c>
      <c r="BF28" s="41">
        <v>1227</v>
      </c>
      <c r="BG28" s="41">
        <v>1245</v>
      </c>
      <c r="BH28" s="41">
        <v>1169</v>
      </c>
      <c r="BI28" s="41">
        <v>1222</v>
      </c>
      <c r="BJ28" s="41">
        <v>1275</v>
      </c>
      <c r="BK28" s="41">
        <v>1258</v>
      </c>
      <c r="BL28" s="41">
        <v>1311</v>
      </c>
      <c r="BM28" s="41">
        <v>1298</v>
      </c>
      <c r="BN28" s="48" t="s">
        <v>3688</v>
      </c>
      <c r="BO28" s="140" t="s">
        <v>4</v>
      </c>
      <c r="BP28" s="87"/>
      <c r="BQ28" s="87"/>
      <c r="BR28" s="87"/>
      <c r="BS28" s="87"/>
      <c r="BT28" s="87"/>
      <c r="BU28" s="87"/>
      <c r="BV28" s="87"/>
    </row>
    <row r="29" spans="1:74" ht="27" customHeight="1">
      <c r="A29" s="166" t="s">
        <v>3321</v>
      </c>
      <c r="B29" s="48" t="s">
        <v>4</v>
      </c>
      <c r="C29" s="41" t="s">
        <v>4</v>
      </c>
      <c r="D29" s="41" t="s">
        <v>4</v>
      </c>
      <c r="E29" s="48" t="s">
        <v>4</v>
      </c>
      <c r="F29" s="48" t="s">
        <v>4</v>
      </c>
      <c r="G29" s="48" t="s">
        <v>4</v>
      </c>
      <c r="H29" s="41" t="s">
        <v>4</v>
      </c>
      <c r="I29" s="41" t="s">
        <v>4</v>
      </c>
      <c r="J29" s="41" t="s">
        <v>4</v>
      </c>
      <c r="K29" s="41" t="s">
        <v>4</v>
      </c>
      <c r="L29" s="41" t="s">
        <v>4</v>
      </c>
      <c r="M29" s="41" t="s">
        <v>4</v>
      </c>
      <c r="N29" s="41" t="s">
        <v>4</v>
      </c>
      <c r="O29" s="41" t="s">
        <v>4</v>
      </c>
      <c r="P29" s="41" t="s">
        <v>4</v>
      </c>
      <c r="Q29" s="41" t="s">
        <v>4</v>
      </c>
      <c r="R29" s="41" t="s">
        <v>4</v>
      </c>
      <c r="S29" s="41" t="s">
        <v>4</v>
      </c>
      <c r="T29" s="41" t="s">
        <v>4</v>
      </c>
      <c r="U29" s="48" t="s">
        <v>4</v>
      </c>
      <c r="V29" s="48" t="s">
        <v>4</v>
      </c>
      <c r="W29" s="140" t="s">
        <v>4</v>
      </c>
      <c r="X29" s="48" t="s">
        <v>4</v>
      </c>
      <c r="Y29" s="41" t="s">
        <v>4</v>
      </c>
      <c r="Z29" s="41" t="s">
        <v>4</v>
      </c>
      <c r="AA29" s="48" t="s">
        <v>4</v>
      </c>
      <c r="AB29" s="48" t="s">
        <v>4</v>
      </c>
      <c r="AC29" s="48" t="s">
        <v>4</v>
      </c>
      <c r="AD29" s="41" t="s">
        <v>4</v>
      </c>
      <c r="AE29" s="41" t="s">
        <v>4</v>
      </c>
      <c r="AF29" s="41" t="s">
        <v>4</v>
      </c>
      <c r="AG29" s="41" t="s">
        <v>4</v>
      </c>
      <c r="AH29" s="41" t="s">
        <v>4</v>
      </c>
      <c r="AI29" s="41" t="s">
        <v>4</v>
      </c>
      <c r="AJ29" s="41" t="s">
        <v>4</v>
      </c>
      <c r="AK29" s="41" t="s">
        <v>4</v>
      </c>
      <c r="AL29" s="41" t="s">
        <v>4</v>
      </c>
      <c r="AM29" s="41" t="s">
        <v>4</v>
      </c>
      <c r="AN29" s="41" t="s">
        <v>4</v>
      </c>
      <c r="AO29" s="41" t="s">
        <v>4</v>
      </c>
      <c r="AP29" s="41" t="s">
        <v>4</v>
      </c>
      <c r="AQ29" s="48" t="s">
        <v>4</v>
      </c>
      <c r="AR29" s="48" t="s">
        <v>4</v>
      </c>
      <c r="AS29" s="140" t="s">
        <v>4</v>
      </c>
      <c r="AT29" s="41">
        <v>7.7</v>
      </c>
      <c r="AU29" s="41">
        <v>8.5</v>
      </c>
      <c r="AV29" s="41">
        <v>7.9</v>
      </c>
      <c r="AW29" s="41">
        <v>8</v>
      </c>
      <c r="AX29" s="41">
        <v>7.8</v>
      </c>
      <c r="AY29" s="41">
        <v>8.1</v>
      </c>
      <c r="AZ29" s="41">
        <v>8.4</v>
      </c>
      <c r="BA29" s="41">
        <v>8.3000000000000007</v>
      </c>
      <c r="BB29" s="41">
        <v>8.6</v>
      </c>
      <c r="BC29" s="41">
        <v>8.3000000000000007</v>
      </c>
      <c r="BD29" s="41">
        <v>1192</v>
      </c>
      <c r="BE29" s="41">
        <v>1334</v>
      </c>
      <c r="BF29" s="41">
        <v>1227</v>
      </c>
      <c r="BG29" s="41">
        <v>1245</v>
      </c>
      <c r="BH29" s="41">
        <v>1169</v>
      </c>
      <c r="BI29" s="41">
        <v>1222</v>
      </c>
      <c r="BJ29" s="41">
        <v>1275</v>
      </c>
      <c r="BK29" s="41">
        <v>1258</v>
      </c>
      <c r="BL29" s="41">
        <v>1311</v>
      </c>
      <c r="BM29" s="41">
        <v>1298</v>
      </c>
      <c r="BN29" s="48" t="s">
        <v>3688</v>
      </c>
      <c r="BO29" s="140" t="s">
        <v>4</v>
      </c>
      <c r="BP29" s="87"/>
      <c r="BQ29" s="87"/>
      <c r="BR29" s="87"/>
      <c r="BS29" s="87"/>
      <c r="BT29" s="87"/>
      <c r="BU29" s="87"/>
      <c r="BV29" s="87"/>
    </row>
    <row r="30" spans="1:74" ht="27" customHeight="1">
      <c r="A30" s="166" t="s">
        <v>3323</v>
      </c>
      <c r="B30" s="48" t="s">
        <v>4</v>
      </c>
      <c r="C30" s="41" t="s">
        <v>4</v>
      </c>
      <c r="D30" s="41" t="s">
        <v>4</v>
      </c>
      <c r="E30" s="48" t="s">
        <v>4</v>
      </c>
      <c r="F30" s="48" t="s">
        <v>4</v>
      </c>
      <c r="G30" s="48" t="s">
        <v>4</v>
      </c>
      <c r="H30" s="41" t="s">
        <v>4</v>
      </c>
      <c r="I30" s="41" t="s">
        <v>4</v>
      </c>
      <c r="J30" s="41" t="s">
        <v>4</v>
      </c>
      <c r="K30" s="41" t="s">
        <v>4</v>
      </c>
      <c r="L30" s="41" t="s">
        <v>4</v>
      </c>
      <c r="M30" s="41" t="s">
        <v>4</v>
      </c>
      <c r="N30" s="41" t="s">
        <v>4</v>
      </c>
      <c r="O30" s="41" t="s">
        <v>4</v>
      </c>
      <c r="P30" s="41" t="s">
        <v>4</v>
      </c>
      <c r="Q30" s="41" t="s">
        <v>4</v>
      </c>
      <c r="R30" s="41" t="s">
        <v>4</v>
      </c>
      <c r="S30" s="41" t="s">
        <v>4</v>
      </c>
      <c r="T30" s="41" t="s">
        <v>4</v>
      </c>
      <c r="U30" s="48" t="s">
        <v>4</v>
      </c>
      <c r="V30" s="48" t="s">
        <v>4</v>
      </c>
      <c r="W30" s="140" t="s">
        <v>4</v>
      </c>
      <c r="X30" s="48" t="s">
        <v>4</v>
      </c>
      <c r="Y30" s="41" t="s">
        <v>4</v>
      </c>
      <c r="Z30" s="41" t="s">
        <v>4</v>
      </c>
      <c r="AA30" s="48" t="s">
        <v>4</v>
      </c>
      <c r="AB30" s="48" t="s">
        <v>4</v>
      </c>
      <c r="AC30" s="48" t="s">
        <v>4</v>
      </c>
      <c r="AD30" s="41" t="s">
        <v>4</v>
      </c>
      <c r="AE30" s="41" t="s">
        <v>4</v>
      </c>
      <c r="AF30" s="41" t="s">
        <v>4</v>
      </c>
      <c r="AG30" s="41" t="s">
        <v>4</v>
      </c>
      <c r="AH30" s="41" t="s">
        <v>4</v>
      </c>
      <c r="AI30" s="41" t="s">
        <v>4</v>
      </c>
      <c r="AJ30" s="41" t="s">
        <v>4</v>
      </c>
      <c r="AK30" s="41" t="s">
        <v>4</v>
      </c>
      <c r="AL30" s="41" t="s">
        <v>4</v>
      </c>
      <c r="AM30" s="41" t="s">
        <v>4</v>
      </c>
      <c r="AN30" s="41" t="s">
        <v>4</v>
      </c>
      <c r="AO30" s="41" t="s">
        <v>4</v>
      </c>
      <c r="AP30" s="41" t="s">
        <v>4</v>
      </c>
      <c r="AQ30" s="48" t="s">
        <v>4</v>
      </c>
      <c r="AR30" s="48" t="s">
        <v>4</v>
      </c>
      <c r="AS30" s="140" t="s">
        <v>4</v>
      </c>
      <c r="AT30" s="41">
        <v>7.7</v>
      </c>
      <c r="AU30" s="41">
        <v>8.5</v>
      </c>
      <c r="AV30" s="41">
        <v>7.9</v>
      </c>
      <c r="AW30" s="41">
        <v>8</v>
      </c>
      <c r="AX30" s="41">
        <v>7.8</v>
      </c>
      <c r="AY30" s="41">
        <v>8.1</v>
      </c>
      <c r="AZ30" s="41">
        <v>8.4</v>
      </c>
      <c r="BA30" s="41">
        <v>8.3000000000000007</v>
      </c>
      <c r="BB30" s="41">
        <v>8.6</v>
      </c>
      <c r="BC30" s="41">
        <v>8.3000000000000007</v>
      </c>
      <c r="BD30" s="41">
        <v>1201</v>
      </c>
      <c r="BE30" s="41">
        <v>1343</v>
      </c>
      <c r="BF30" s="41">
        <v>1236</v>
      </c>
      <c r="BG30" s="41">
        <v>1254</v>
      </c>
      <c r="BH30" s="41">
        <v>1179</v>
      </c>
      <c r="BI30" s="41">
        <v>1232</v>
      </c>
      <c r="BJ30" s="41">
        <v>1285</v>
      </c>
      <c r="BK30" s="41">
        <v>1268</v>
      </c>
      <c r="BL30" s="41">
        <v>1321</v>
      </c>
      <c r="BM30" s="41">
        <v>1307</v>
      </c>
      <c r="BN30" s="48" t="s">
        <v>3804</v>
      </c>
      <c r="BO30" s="140" t="s">
        <v>4</v>
      </c>
      <c r="BP30" s="87"/>
      <c r="BQ30" s="87"/>
      <c r="BR30" s="87"/>
      <c r="BS30" s="87"/>
      <c r="BT30" s="87"/>
      <c r="BU30" s="87"/>
      <c r="BV30" s="87"/>
    </row>
    <row r="31" spans="1:74" ht="27" customHeight="1">
      <c r="A31" s="166" t="s">
        <v>3324</v>
      </c>
      <c r="B31" s="48" t="s">
        <v>4</v>
      </c>
      <c r="C31" s="41" t="s">
        <v>4</v>
      </c>
      <c r="D31" s="41" t="s">
        <v>4</v>
      </c>
      <c r="E31" s="48" t="s">
        <v>4</v>
      </c>
      <c r="F31" s="48" t="s">
        <v>4</v>
      </c>
      <c r="G31" s="48" t="s">
        <v>4</v>
      </c>
      <c r="H31" s="41" t="s">
        <v>4</v>
      </c>
      <c r="I31" s="41" t="s">
        <v>4</v>
      </c>
      <c r="J31" s="41" t="s">
        <v>4</v>
      </c>
      <c r="K31" s="41" t="s">
        <v>4</v>
      </c>
      <c r="L31" s="41" t="s">
        <v>4</v>
      </c>
      <c r="M31" s="41" t="s">
        <v>4</v>
      </c>
      <c r="N31" s="41" t="s">
        <v>4</v>
      </c>
      <c r="O31" s="41" t="s">
        <v>4</v>
      </c>
      <c r="P31" s="41" t="s">
        <v>4</v>
      </c>
      <c r="Q31" s="41" t="s">
        <v>4</v>
      </c>
      <c r="R31" s="41" t="s">
        <v>4</v>
      </c>
      <c r="S31" s="41" t="s">
        <v>4</v>
      </c>
      <c r="T31" s="41" t="s">
        <v>4</v>
      </c>
      <c r="U31" s="48" t="s">
        <v>4</v>
      </c>
      <c r="V31" s="48" t="s">
        <v>4</v>
      </c>
      <c r="W31" s="140" t="s">
        <v>4</v>
      </c>
      <c r="X31" s="48" t="s">
        <v>4</v>
      </c>
      <c r="Y31" s="41" t="s">
        <v>4</v>
      </c>
      <c r="Z31" s="41" t="s">
        <v>4</v>
      </c>
      <c r="AA31" s="48" t="s">
        <v>4</v>
      </c>
      <c r="AB31" s="48" t="s">
        <v>4</v>
      </c>
      <c r="AC31" s="48" t="s">
        <v>4</v>
      </c>
      <c r="AD31" s="41" t="s">
        <v>4</v>
      </c>
      <c r="AE31" s="41" t="s">
        <v>4</v>
      </c>
      <c r="AF31" s="41" t="s">
        <v>4</v>
      </c>
      <c r="AG31" s="41" t="s">
        <v>4</v>
      </c>
      <c r="AH31" s="41" t="s">
        <v>4</v>
      </c>
      <c r="AI31" s="41" t="s">
        <v>4</v>
      </c>
      <c r="AJ31" s="41" t="s">
        <v>4</v>
      </c>
      <c r="AK31" s="41" t="s">
        <v>4</v>
      </c>
      <c r="AL31" s="41" t="s">
        <v>4</v>
      </c>
      <c r="AM31" s="41" t="s">
        <v>4</v>
      </c>
      <c r="AN31" s="41" t="s">
        <v>4</v>
      </c>
      <c r="AO31" s="41" t="s">
        <v>4</v>
      </c>
      <c r="AP31" s="41" t="s">
        <v>4</v>
      </c>
      <c r="AQ31" s="48" t="s">
        <v>4</v>
      </c>
      <c r="AR31" s="48" t="s">
        <v>4</v>
      </c>
      <c r="AS31" s="140" t="s">
        <v>4</v>
      </c>
      <c r="AT31" s="41">
        <v>7.7</v>
      </c>
      <c r="AU31" s="41">
        <v>8.5</v>
      </c>
      <c r="AV31" s="41">
        <v>7.9</v>
      </c>
      <c r="AW31" s="41">
        <v>8</v>
      </c>
      <c r="AX31" s="41">
        <v>7.8</v>
      </c>
      <c r="AY31" s="41">
        <v>8.1</v>
      </c>
      <c r="AZ31" s="41">
        <v>8.4</v>
      </c>
      <c r="BA31" s="41">
        <v>8.3000000000000007</v>
      </c>
      <c r="BB31" s="41">
        <v>8.6</v>
      </c>
      <c r="BC31" s="41">
        <v>8.3000000000000007</v>
      </c>
      <c r="BD31" s="41">
        <v>1196</v>
      </c>
      <c r="BE31" s="41">
        <v>1338</v>
      </c>
      <c r="BF31" s="41">
        <v>1231</v>
      </c>
      <c r="BG31" s="41">
        <v>1249</v>
      </c>
      <c r="BH31" s="41">
        <v>1174</v>
      </c>
      <c r="BI31" s="41">
        <v>1227</v>
      </c>
      <c r="BJ31" s="41">
        <v>1280</v>
      </c>
      <c r="BK31" s="41">
        <v>1263</v>
      </c>
      <c r="BL31" s="41">
        <v>1316</v>
      </c>
      <c r="BM31" s="41">
        <v>1302</v>
      </c>
      <c r="BN31" s="48" t="s">
        <v>3804</v>
      </c>
      <c r="BO31" s="140" t="s">
        <v>4</v>
      </c>
      <c r="BP31" s="87"/>
      <c r="BQ31" s="87"/>
      <c r="BR31" s="87"/>
      <c r="BS31" s="87"/>
      <c r="BT31" s="87"/>
      <c r="BU31" s="87"/>
      <c r="BV31" s="87"/>
    </row>
    <row r="32" spans="1:74" ht="30" customHeight="1">
      <c r="A32" s="129" t="s">
        <v>3651</v>
      </c>
      <c r="B32" s="856" t="s">
        <v>3681</v>
      </c>
      <c r="C32" s="856"/>
      <c r="D32" s="856"/>
      <c r="E32" s="857"/>
      <c r="F32" s="857"/>
      <c r="G32" s="857"/>
      <c r="H32" s="857"/>
      <c r="I32" s="857"/>
      <c r="J32" s="857"/>
      <c r="K32" s="857"/>
      <c r="L32" s="857"/>
      <c r="M32" s="857"/>
      <c r="N32" s="857"/>
      <c r="O32" s="857"/>
      <c r="P32" s="857"/>
      <c r="Q32" s="857"/>
      <c r="R32" s="857"/>
      <c r="S32" s="857"/>
      <c r="T32" s="857"/>
      <c r="U32" s="857"/>
      <c r="V32" s="857"/>
      <c r="W32" s="857"/>
      <c r="X32" s="856" t="s">
        <v>3681</v>
      </c>
      <c r="Y32" s="856"/>
      <c r="Z32" s="856"/>
      <c r="AA32" s="857"/>
      <c r="AB32" s="857"/>
      <c r="AC32" s="857"/>
      <c r="AD32" s="857"/>
      <c r="AE32" s="857"/>
      <c r="AF32" s="857"/>
      <c r="AG32" s="857"/>
      <c r="AH32" s="857"/>
      <c r="AI32" s="857"/>
      <c r="AJ32" s="857"/>
      <c r="AK32" s="857"/>
      <c r="AL32" s="857"/>
      <c r="AM32" s="857"/>
      <c r="AN32" s="857"/>
      <c r="AO32" s="857"/>
      <c r="AP32" s="857"/>
      <c r="AQ32" s="857"/>
      <c r="AR32" s="857"/>
      <c r="AS32" s="857"/>
      <c r="AT32" s="857"/>
      <c r="AU32" s="857"/>
      <c r="AV32" s="857"/>
      <c r="AW32" s="857"/>
      <c r="AX32" s="857"/>
      <c r="AY32" s="857"/>
      <c r="AZ32" s="857"/>
      <c r="BA32" s="857"/>
      <c r="BB32" s="857"/>
      <c r="BC32" s="857"/>
      <c r="BD32" s="857"/>
      <c r="BE32" s="857"/>
      <c r="BF32" s="857"/>
      <c r="BG32" s="857"/>
      <c r="BH32" s="857"/>
      <c r="BI32" s="857"/>
      <c r="BJ32" s="857"/>
      <c r="BK32" s="857"/>
      <c r="BL32" s="857"/>
      <c r="BM32" s="857"/>
      <c r="BN32" s="857"/>
      <c r="BO32" s="857"/>
      <c r="BP32" s="87"/>
      <c r="BQ32" s="87"/>
      <c r="BR32" s="87"/>
      <c r="BS32" s="87"/>
      <c r="BT32" s="87"/>
      <c r="BU32" s="87"/>
      <c r="BV32" s="87"/>
    </row>
    <row r="33" spans="1:74" ht="31.05" customHeight="1">
      <c r="A33" s="125" t="s">
        <v>3810</v>
      </c>
      <c r="B33" s="669" t="s">
        <v>3811</v>
      </c>
      <c r="C33" s="669"/>
      <c r="D33" s="669"/>
      <c r="E33" s="504"/>
      <c r="F33" s="504"/>
      <c r="G33" s="504"/>
      <c r="H33" s="504"/>
      <c r="I33" s="504"/>
      <c r="J33" s="504"/>
      <c r="K33" s="504"/>
      <c r="L33" s="504"/>
      <c r="M33" s="504"/>
      <c r="N33" s="504"/>
      <c r="O33" s="504"/>
      <c r="P33" s="504"/>
      <c r="Q33" s="504"/>
      <c r="R33" s="504"/>
      <c r="S33" s="504"/>
      <c r="T33" s="504"/>
      <c r="U33" s="504"/>
      <c r="V33" s="504"/>
      <c r="W33" s="504"/>
      <c r="X33" s="669" t="s">
        <v>3811</v>
      </c>
      <c r="Y33" s="669"/>
      <c r="Z33" s="669"/>
      <c r="AA33" s="504"/>
      <c r="AB33" s="504"/>
      <c r="AC33" s="504"/>
      <c r="AD33" s="504"/>
      <c r="AE33" s="504"/>
      <c r="AF33" s="504"/>
      <c r="AG33" s="504"/>
      <c r="AH33" s="504"/>
      <c r="AI33" s="504"/>
      <c r="AJ33" s="504"/>
      <c r="AK33" s="504"/>
      <c r="AL33" s="504"/>
      <c r="AM33" s="504"/>
      <c r="AN33" s="504"/>
      <c r="AO33" s="504"/>
      <c r="AP33" s="504"/>
      <c r="AQ33" s="504"/>
      <c r="AR33" s="504"/>
      <c r="AS33" s="504"/>
      <c r="AT33" s="504"/>
      <c r="AU33" s="504"/>
      <c r="AV33" s="504"/>
      <c r="AW33" s="504"/>
      <c r="AX33" s="504"/>
      <c r="AY33" s="504"/>
      <c r="AZ33" s="504"/>
      <c r="BA33" s="504"/>
      <c r="BB33" s="504"/>
      <c r="BC33" s="504"/>
      <c r="BD33" s="504"/>
      <c r="BE33" s="504"/>
      <c r="BF33" s="504"/>
      <c r="BG33" s="504"/>
      <c r="BH33" s="504"/>
      <c r="BI33" s="504"/>
      <c r="BJ33" s="504"/>
      <c r="BK33" s="504"/>
      <c r="BL33" s="504"/>
      <c r="BM33" s="504"/>
      <c r="BN33" s="504"/>
      <c r="BO33" s="504"/>
      <c r="BP33" s="87"/>
      <c r="BQ33" s="87"/>
      <c r="BR33" s="87"/>
      <c r="BS33" s="87"/>
      <c r="BT33" s="87"/>
      <c r="BU33" s="87"/>
      <c r="BV33" s="87"/>
    </row>
    <row r="34" spans="1:74" ht="104" customHeight="1">
      <c r="A34" s="819" t="s">
        <v>3682</v>
      </c>
      <c r="B34" s="672" t="s">
        <v>3705</v>
      </c>
      <c r="C34" s="672"/>
      <c r="D34" s="672"/>
      <c r="E34" s="505"/>
      <c r="F34" s="505"/>
      <c r="G34" s="505"/>
      <c r="H34" s="505"/>
      <c r="I34" s="505"/>
      <c r="J34" s="505"/>
      <c r="K34" s="505"/>
      <c r="L34" s="505"/>
      <c r="M34" s="505"/>
      <c r="N34" s="505"/>
      <c r="O34" s="505"/>
      <c r="P34" s="505"/>
      <c r="Q34" s="505"/>
      <c r="R34" s="505"/>
      <c r="S34" s="505"/>
      <c r="T34" s="505"/>
      <c r="U34" s="505"/>
      <c r="V34" s="505"/>
      <c r="W34" s="505"/>
      <c r="X34" s="672" t="s">
        <v>3705</v>
      </c>
      <c r="Y34" s="672"/>
      <c r="Z34" s="672"/>
      <c r="AA34" s="505"/>
      <c r="AB34" s="505"/>
      <c r="AC34" s="505"/>
      <c r="AD34" s="505"/>
      <c r="AE34" s="505"/>
      <c r="AF34" s="505"/>
      <c r="AG34" s="505"/>
      <c r="AH34" s="505"/>
      <c r="AI34" s="505"/>
      <c r="AJ34" s="505"/>
      <c r="AK34" s="505"/>
      <c r="AL34" s="505"/>
      <c r="AM34" s="505"/>
      <c r="AN34" s="505"/>
      <c r="AO34" s="505"/>
      <c r="AP34" s="505"/>
      <c r="AQ34" s="505"/>
      <c r="AR34" s="505"/>
      <c r="AS34" s="505"/>
      <c r="AT34" s="505"/>
      <c r="AU34" s="505"/>
      <c r="AV34" s="505"/>
      <c r="AW34" s="505"/>
      <c r="AX34" s="505"/>
      <c r="AY34" s="505"/>
      <c r="AZ34" s="505"/>
      <c r="BA34" s="505"/>
      <c r="BB34" s="505"/>
      <c r="BC34" s="505"/>
      <c r="BD34" s="505"/>
      <c r="BE34" s="505"/>
      <c r="BF34" s="505"/>
      <c r="BG34" s="505"/>
      <c r="BH34" s="505"/>
      <c r="BI34" s="505"/>
      <c r="BJ34" s="505"/>
      <c r="BK34" s="505"/>
      <c r="BL34" s="505"/>
      <c r="BM34" s="505"/>
      <c r="BN34" s="505"/>
      <c r="BO34" s="505"/>
      <c r="BP34" s="87"/>
      <c r="BQ34" s="87"/>
      <c r="BR34" s="87"/>
      <c r="BS34" s="87"/>
      <c r="BT34" s="87"/>
      <c r="BU34" s="87"/>
      <c r="BV34" s="87"/>
    </row>
    <row r="35" spans="1:74" ht="70.05" customHeight="1">
      <c r="A35" s="820"/>
      <c r="B35" s="669" t="s">
        <v>3921</v>
      </c>
      <c r="C35" s="669"/>
      <c r="D35" s="669"/>
      <c r="E35" s="503"/>
      <c r="F35" s="503"/>
      <c r="G35" s="503"/>
      <c r="H35" s="503"/>
      <c r="I35" s="503"/>
      <c r="J35" s="503"/>
      <c r="K35" s="503"/>
      <c r="L35" s="503"/>
      <c r="M35" s="503"/>
      <c r="N35" s="503"/>
      <c r="O35" s="503"/>
      <c r="P35" s="503"/>
      <c r="Q35" s="503"/>
      <c r="R35" s="503"/>
      <c r="S35" s="503"/>
      <c r="T35" s="503"/>
      <c r="U35" s="503"/>
      <c r="V35" s="503"/>
      <c r="W35" s="503"/>
      <c r="X35" s="669" t="s">
        <v>3921</v>
      </c>
      <c r="Y35" s="669"/>
      <c r="Z35" s="669"/>
      <c r="AA35" s="503"/>
      <c r="AB35" s="503"/>
      <c r="AC35" s="503"/>
      <c r="AD35" s="503"/>
      <c r="AE35" s="503"/>
      <c r="AF35" s="503"/>
      <c r="AG35" s="503"/>
      <c r="AH35" s="503"/>
      <c r="AI35" s="503"/>
      <c r="AJ35" s="503"/>
      <c r="AK35" s="503"/>
      <c r="AL35" s="503"/>
      <c r="AM35" s="503"/>
      <c r="AN35" s="503"/>
      <c r="AO35" s="503"/>
      <c r="AP35" s="503"/>
      <c r="AQ35" s="503"/>
      <c r="AR35" s="503"/>
      <c r="AS35" s="503"/>
      <c r="AT35" s="503"/>
      <c r="AU35" s="503"/>
      <c r="AV35" s="503"/>
      <c r="AW35" s="503"/>
      <c r="AX35" s="503"/>
      <c r="AY35" s="503"/>
      <c r="AZ35" s="503"/>
      <c r="BA35" s="503"/>
      <c r="BB35" s="503"/>
      <c r="BC35" s="503"/>
      <c r="BD35" s="503"/>
      <c r="BE35" s="503"/>
      <c r="BF35" s="503"/>
      <c r="BG35" s="503"/>
      <c r="BH35" s="503"/>
      <c r="BI35" s="503"/>
      <c r="BJ35" s="503"/>
      <c r="BK35" s="503"/>
      <c r="BL35" s="503"/>
      <c r="BM35" s="503"/>
      <c r="BN35" s="503"/>
      <c r="BO35" s="503"/>
      <c r="BP35" s="87"/>
      <c r="BQ35" s="87"/>
      <c r="BR35" s="87"/>
      <c r="BS35" s="87"/>
      <c r="BT35" s="87"/>
      <c r="BU35" s="87"/>
      <c r="BV35" s="87"/>
    </row>
    <row r="36" spans="1:74" ht="34.049999999999997" customHeight="1">
      <c r="A36" s="820"/>
      <c r="B36" s="669" t="s">
        <v>3922</v>
      </c>
      <c r="C36" s="669"/>
      <c r="D36" s="669"/>
      <c r="E36" s="504"/>
      <c r="F36" s="504"/>
      <c r="G36" s="504"/>
      <c r="H36" s="504"/>
      <c r="I36" s="504"/>
      <c r="J36" s="504"/>
      <c r="K36" s="504"/>
      <c r="L36" s="504"/>
      <c r="M36" s="504"/>
      <c r="N36" s="504"/>
      <c r="O36" s="504"/>
      <c r="P36" s="504"/>
      <c r="Q36" s="504"/>
      <c r="R36" s="504"/>
      <c r="S36" s="504"/>
      <c r="T36" s="504"/>
      <c r="U36" s="504"/>
      <c r="V36" s="504"/>
      <c r="W36" s="504"/>
      <c r="X36" s="669" t="s">
        <v>3922</v>
      </c>
      <c r="Y36" s="669"/>
      <c r="Z36" s="669"/>
      <c r="AA36" s="504"/>
      <c r="AB36" s="504"/>
      <c r="AC36" s="504"/>
      <c r="AD36" s="504"/>
      <c r="AE36" s="504"/>
      <c r="AF36" s="504"/>
      <c r="AG36" s="504"/>
      <c r="AH36" s="504"/>
      <c r="AI36" s="504"/>
      <c r="AJ36" s="504"/>
      <c r="AK36" s="504"/>
      <c r="AL36" s="504"/>
      <c r="AM36" s="504"/>
      <c r="AN36" s="504"/>
      <c r="AO36" s="504"/>
      <c r="AP36" s="504"/>
      <c r="AQ36" s="504"/>
      <c r="AR36" s="504"/>
      <c r="AS36" s="504"/>
      <c r="AT36" s="504"/>
      <c r="AU36" s="504"/>
      <c r="AV36" s="504"/>
      <c r="AW36" s="504"/>
      <c r="AX36" s="504"/>
      <c r="AY36" s="504"/>
      <c r="AZ36" s="504"/>
      <c r="BA36" s="504"/>
      <c r="BB36" s="504"/>
      <c r="BC36" s="504"/>
      <c r="BD36" s="504"/>
      <c r="BE36" s="504"/>
      <c r="BF36" s="504"/>
      <c r="BG36" s="504"/>
      <c r="BH36" s="504"/>
      <c r="BI36" s="504"/>
      <c r="BJ36" s="504"/>
      <c r="BK36" s="504"/>
      <c r="BL36" s="504"/>
      <c r="BM36" s="504"/>
      <c r="BN36" s="504"/>
      <c r="BO36" s="504"/>
      <c r="BP36" s="87"/>
      <c r="BQ36" s="87"/>
      <c r="BR36" s="87"/>
      <c r="BS36" s="87"/>
      <c r="BT36" s="87"/>
      <c r="BU36" s="87"/>
      <c r="BV36" s="87"/>
    </row>
    <row r="37" spans="1:74" ht="21" customHeight="1">
      <c r="A37" s="820"/>
      <c r="B37" s="663" t="s">
        <v>3923</v>
      </c>
      <c r="C37" s="663"/>
      <c r="D37" s="663"/>
      <c r="E37" s="504"/>
      <c r="F37" s="504"/>
      <c r="G37" s="504"/>
      <c r="H37" s="504"/>
      <c r="I37" s="504"/>
      <c r="J37" s="504"/>
      <c r="K37" s="504"/>
      <c r="L37" s="504"/>
      <c r="M37" s="504"/>
      <c r="N37" s="504"/>
      <c r="O37" s="504"/>
      <c r="P37" s="504"/>
      <c r="Q37" s="504"/>
      <c r="R37" s="504"/>
      <c r="S37" s="504"/>
      <c r="T37" s="504"/>
      <c r="U37" s="504"/>
      <c r="V37" s="504"/>
      <c r="W37" s="504"/>
      <c r="X37" s="663" t="s">
        <v>3923</v>
      </c>
      <c r="Y37" s="663"/>
      <c r="Z37" s="663"/>
      <c r="AA37" s="504"/>
      <c r="AB37" s="504"/>
      <c r="AC37" s="504"/>
      <c r="AD37" s="504"/>
      <c r="AE37" s="504"/>
      <c r="AF37" s="504"/>
      <c r="AG37" s="504"/>
      <c r="AH37" s="504"/>
      <c r="AI37" s="504"/>
      <c r="AJ37" s="504"/>
      <c r="AK37" s="504"/>
      <c r="AL37" s="504"/>
      <c r="AM37" s="504"/>
      <c r="AN37" s="504"/>
      <c r="AO37" s="504"/>
      <c r="AP37" s="504"/>
      <c r="AQ37" s="504"/>
      <c r="AR37" s="504"/>
      <c r="AS37" s="504"/>
      <c r="AT37" s="504"/>
      <c r="AU37" s="504"/>
      <c r="AV37" s="504"/>
      <c r="AW37" s="504"/>
      <c r="AX37" s="504"/>
      <c r="AY37" s="504"/>
      <c r="AZ37" s="504"/>
      <c r="BA37" s="504"/>
      <c r="BB37" s="504"/>
      <c r="BC37" s="504"/>
      <c r="BD37" s="504"/>
      <c r="BE37" s="504"/>
      <c r="BF37" s="504"/>
      <c r="BG37" s="504"/>
      <c r="BH37" s="504"/>
      <c r="BI37" s="504"/>
      <c r="BJ37" s="504"/>
      <c r="BK37" s="504"/>
      <c r="BL37" s="504"/>
      <c r="BM37" s="504"/>
      <c r="BN37" s="504"/>
      <c r="BO37" s="504"/>
      <c r="BP37" s="87"/>
      <c r="BQ37" s="87"/>
      <c r="BR37" s="87"/>
      <c r="BS37" s="87"/>
      <c r="BT37" s="87"/>
      <c r="BU37" s="87"/>
      <c r="BV37" s="87"/>
    </row>
    <row r="38" spans="1:74" ht="34.049999999999997" customHeight="1">
      <c r="A38" s="821"/>
      <c r="B38" s="669" t="s">
        <v>3924</v>
      </c>
      <c r="C38" s="669"/>
      <c r="D38" s="669"/>
      <c r="E38" s="504"/>
      <c r="F38" s="504"/>
      <c r="G38" s="504"/>
      <c r="H38" s="504"/>
      <c r="I38" s="504"/>
      <c r="J38" s="504"/>
      <c r="K38" s="504"/>
      <c r="L38" s="504"/>
      <c r="M38" s="504"/>
      <c r="N38" s="504"/>
      <c r="O38" s="504"/>
      <c r="P38" s="504"/>
      <c r="Q38" s="504"/>
      <c r="R38" s="504"/>
      <c r="S38" s="504"/>
      <c r="T38" s="504"/>
      <c r="U38" s="504"/>
      <c r="V38" s="504"/>
      <c r="W38" s="504"/>
      <c r="X38" s="669" t="s">
        <v>3924</v>
      </c>
      <c r="Y38" s="669"/>
      <c r="Z38" s="669"/>
      <c r="AA38" s="504"/>
      <c r="AB38" s="504"/>
      <c r="AC38" s="504"/>
      <c r="AD38" s="504"/>
      <c r="AE38" s="504"/>
      <c r="AF38" s="504"/>
      <c r="AG38" s="504"/>
      <c r="AH38" s="504"/>
      <c r="AI38" s="504"/>
      <c r="AJ38" s="504"/>
      <c r="AK38" s="504"/>
      <c r="AL38" s="504"/>
      <c r="AM38" s="504"/>
      <c r="AN38" s="504"/>
      <c r="AO38" s="504"/>
      <c r="AP38" s="504"/>
      <c r="AQ38" s="504"/>
      <c r="AR38" s="504"/>
      <c r="AS38" s="504"/>
      <c r="AT38" s="504"/>
      <c r="AU38" s="504"/>
      <c r="AV38" s="504"/>
      <c r="AW38" s="504"/>
      <c r="AX38" s="504"/>
      <c r="AY38" s="504"/>
      <c r="AZ38" s="504"/>
      <c r="BA38" s="504"/>
      <c r="BB38" s="504"/>
      <c r="BC38" s="504"/>
      <c r="BD38" s="504"/>
      <c r="BE38" s="504"/>
      <c r="BF38" s="504"/>
      <c r="BG38" s="504"/>
      <c r="BH38" s="504"/>
      <c r="BI38" s="504"/>
      <c r="BJ38" s="504"/>
      <c r="BK38" s="504"/>
      <c r="BL38" s="504"/>
      <c r="BM38" s="504"/>
      <c r="BN38" s="504"/>
      <c r="BO38" s="504"/>
      <c r="BP38" s="87"/>
      <c r="BQ38" s="87"/>
      <c r="BR38" s="87"/>
      <c r="BS38" s="87"/>
      <c r="BT38" s="87"/>
      <c r="BU38" s="87"/>
      <c r="BV38" s="87"/>
    </row>
    <row r="39" spans="1:74" ht="14" customHeight="1">
      <c r="BP39" s="87"/>
      <c r="BQ39" s="87"/>
      <c r="BR39" s="87"/>
      <c r="BS39" s="87"/>
      <c r="BT39" s="87"/>
      <c r="BU39" s="87"/>
      <c r="BV39" s="87"/>
    </row>
    <row r="40" spans="1:74" ht="14" customHeight="1">
      <c r="BP40" s="87"/>
      <c r="BQ40" s="87"/>
      <c r="BR40" s="87"/>
      <c r="BS40" s="87"/>
      <c r="BT40" s="87"/>
      <c r="BU40" s="87"/>
      <c r="BV40" s="87"/>
    </row>
  </sheetData>
  <mergeCells count="27">
    <mergeCell ref="B36:BO36"/>
    <mergeCell ref="B37:BO37"/>
    <mergeCell ref="B38:BO38"/>
    <mergeCell ref="A4:A6"/>
    <mergeCell ref="A34:A38"/>
    <mergeCell ref="V5:V6"/>
    <mergeCell ref="W5:W6"/>
    <mergeCell ref="AR5:AR6"/>
    <mergeCell ref="AS5:AS6"/>
    <mergeCell ref="BN5:BN6"/>
    <mergeCell ref="BO5:BO6"/>
    <mergeCell ref="BD5:BM5"/>
    <mergeCell ref="B32:BO32"/>
    <mergeCell ref="B33:BO33"/>
    <mergeCell ref="B34:BO34"/>
    <mergeCell ref="B35:BO35"/>
    <mergeCell ref="B5:K5"/>
    <mergeCell ref="L5:U5"/>
    <mergeCell ref="X5:AG5"/>
    <mergeCell ref="AH5:AQ5"/>
    <mergeCell ref="AT5:BC5"/>
    <mergeCell ref="F1:BN1"/>
    <mergeCell ref="F2:BN2"/>
    <mergeCell ref="A3:B3"/>
    <mergeCell ref="B4:W4"/>
    <mergeCell ref="X4:AS4"/>
    <mergeCell ref="AT4:BO4"/>
  </mergeCells>
  <phoneticPr fontId="233" type="noConversion"/>
  <pageMargins left="0.75" right="0.75" top="1" bottom="1" header="0.5" footer="0.5"/>
  <pageSetup paperSize="9" scale="55" orientation="landscape"/>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45">
    <tabColor theme="4"/>
  </sheetPr>
  <dimension ref="A1:AS80"/>
  <sheetViews>
    <sheetView showGridLines="0" zoomScale="90" zoomScaleNormal="90" workbookViewId="0">
      <pane xSplit="1" ySplit="6" topLeftCell="B7" activePane="bottomRight" state="frozen"/>
      <selection pane="topRight"/>
      <selection pane="bottomLeft"/>
      <selection pane="bottomRight" activeCell="Q3" sqref="Q3"/>
    </sheetView>
  </sheetViews>
  <sheetFormatPr defaultColWidth="5.59765625" defaultRowHeight="14" customHeight="1"/>
  <cols>
    <col min="1" max="1" width="10.59765625" style="89" customWidth="1"/>
    <col min="2" max="4" width="5.1328125" style="73" customWidth="1"/>
    <col min="5" max="5" width="13.59765625" style="73" customWidth="1"/>
    <col min="6" max="6" width="5.1328125" style="73" customWidth="1"/>
    <col min="7" max="9" width="8.59765625" style="73" customWidth="1"/>
    <col min="10" max="11" width="10.59765625" style="73" customWidth="1"/>
    <col min="12" max="14" width="5.1328125" style="73" customWidth="1"/>
    <col min="15" max="15" width="13.59765625" style="73" customWidth="1"/>
    <col min="16" max="16" width="5.1328125" style="73" customWidth="1"/>
    <col min="17" max="19" width="8.59765625" style="73" customWidth="1"/>
    <col min="20" max="21" width="10.59765625" style="73" customWidth="1"/>
    <col min="22" max="23" width="8.59765625" style="73" customWidth="1"/>
    <col min="24" max="26" width="5.1328125" style="73" customWidth="1"/>
    <col min="27" max="27" width="13.59765625" style="73" customWidth="1"/>
    <col min="28" max="28" width="5.1328125" style="73" customWidth="1"/>
    <col min="29" max="31" width="8.59765625" style="73" customWidth="1"/>
    <col min="32" max="33" width="10.59765625" style="73" customWidth="1"/>
    <col min="34" max="36" width="5.1328125" style="73" customWidth="1"/>
    <col min="37" max="37" width="13.59765625" style="149" customWidth="1"/>
    <col min="38" max="38" width="5.1328125" style="149" customWidth="1"/>
    <col min="39" max="41" width="8.59765625" style="149" customWidth="1"/>
    <col min="42" max="43" width="10.59765625" style="149" customWidth="1"/>
    <col min="44" max="45" width="8.59765625" style="73" customWidth="1"/>
    <col min="46" max="16036" width="5.59765625" style="73" customWidth="1"/>
    <col min="16037" max="16060" width="4.86328125" style="73" customWidth="1"/>
    <col min="16061" max="16068" width="4.86328125" style="73"/>
    <col min="16069" max="16384" width="5.59765625" style="73"/>
  </cols>
  <sheetData>
    <row r="1" spans="1:45" ht="47" customHeight="1">
      <c r="A1" s="76"/>
      <c r="B1" s="77"/>
      <c r="C1" s="77"/>
      <c r="D1" s="77"/>
      <c r="E1" s="77"/>
      <c r="F1" s="485" t="s">
        <v>3925</v>
      </c>
      <c r="G1" s="485"/>
      <c r="H1" s="485"/>
      <c r="I1" s="485"/>
      <c r="J1" s="485"/>
      <c r="K1" s="485"/>
      <c r="L1" s="485"/>
      <c r="M1" s="485"/>
      <c r="N1" s="485"/>
      <c r="O1" s="485"/>
      <c r="P1" s="485"/>
      <c r="Q1" s="485"/>
      <c r="R1" s="485"/>
      <c r="S1" s="485"/>
      <c r="T1" s="485"/>
      <c r="U1" s="485"/>
      <c r="V1" s="485"/>
      <c r="W1" s="485"/>
      <c r="X1" s="485"/>
      <c r="Y1" s="485"/>
      <c r="Z1" s="485"/>
      <c r="AA1" s="485"/>
      <c r="AB1" s="485"/>
      <c r="AC1" s="485"/>
      <c r="AD1" s="485"/>
      <c r="AE1" s="485"/>
      <c r="AF1" s="485"/>
      <c r="AG1" s="485"/>
      <c r="AH1" s="485"/>
      <c r="AI1" s="485"/>
      <c r="AJ1" s="485"/>
      <c r="AK1" s="485"/>
      <c r="AL1" s="485"/>
      <c r="AM1" s="485"/>
      <c r="AN1" s="485"/>
      <c r="AO1" s="485"/>
      <c r="AP1" s="485"/>
      <c r="AQ1" s="485"/>
      <c r="AR1" s="104"/>
      <c r="AS1" s="104"/>
    </row>
    <row r="2" spans="1:45" ht="26" customHeight="1">
      <c r="A2" s="76"/>
      <c r="B2" s="77"/>
      <c r="C2" s="77"/>
      <c r="D2" s="77"/>
      <c r="E2" s="77"/>
      <c r="F2" s="685" t="s">
        <v>3926</v>
      </c>
      <c r="G2" s="685"/>
      <c r="H2" s="685"/>
      <c r="I2" s="685"/>
      <c r="J2" s="685"/>
      <c r="K2" s="685"/>
      <c r="L2" s="685"/>
      <c r="M2" s="685"/>
      <c r="N2" s="685"/>
      <c r="O2" s="685"/>
      <c r="P2" s="685"/>
      <c r="Q2" s="685"/>
      <c r="R2" s="685"/>
      <c r="S2" s="685"/>
      <c r="T2" s="685"/>
      <c r="U2" s="685"/>
      <c r="V2" s="685"/>
      <c r="W2" s="685"/>
      <c r="X2" s="685"/>
      <c r="Y2" s="685"/>
      <c r="Z2" s="685"/>
      <c r="AA2" s="685"/>
      <c r="AB2" s="685"/>
      <c r="AC2" s="685"/>
      <c r="AD2" s="685"/>
      <c r="AE2" s="685"/>
      <c r="AF2" s="685"/>
      <c r="AG2" s="685"/>
      <c r="AH2" s="685"/>
      <c r="AI2" s="685"/>
      <c r="AJ2" s="685"/>
      <c r="AK2" s="685"/>
      <c r="AL2" s="685"/>
      <c r="AM2" s="685"/>
      <c r="AN2" s="685"/>
      <c r="AO2" s="685"/>
      <c r="AP2" s="685"/>
      <c r="AQ2" s="685"/>
      <c r="AR2" s="105"/>
      <c r="AS2" s="105"/>
    </row>
    <row r="3" spans="1:45" s="74" customFormat="1" ht="25.05" customHeight="1">
      <c r="A3" s="858"/>
      <c r="B3" s="848"/>
      <c r="C3" s="7"/>
      <c r="D3" s="7"/>
      <c r="E3" s="7"/>
      <c r="F3" s="7"/>
      <c r="G3" s="7"/>
      <c r="H3" s="7"/>
      <c r="I3" s="7"/>
      <c r="J3" s="7"/>
      <c r="K3" s="7"/>
      <c r="L3" s="3"/>
      <c r="M3" s="3"/>
      <c r="N3" s="3"/>
      <c r="O3" s="3"/>
      <c r="P3" s="3"/>
      <c r="Q3" s="3"/>
      <c r="R3" s="3"/>
      <c r="S3" s="3"/>
      <c r="T3" s="36"/>
      <c r="U3" s="36"/>
      <c r="V3"/>
      <c r="W3" s="36"/>
      <c r="X3" s="36"/>
      <c r="Y3" s="36"/>
      <c r="Z3" s="36"/>
      <c r="AA3" s="36"/>
      <c r="AB3" s="36"/>
      <c r="AC3" s="36"/>
      <c r="AD3" s="36"/>
      <c r="AE3" s="36"/>
      <c r="AF3" s="36"/>
      <c r="AG3" s="36"/>
      <c r="AH3" s="36"/>
      <c r="AI3" s="36"/>
      <c r="AJ3" s="36"/>
      <c r="AK3" s="36"/>
      <c r="AL3" s="36"/>
      <c r="AM3" s="36"/>
      <c r="AN3" s="36"/>
      <c r="AO3" s="36"/>
      <c r="AP3" s="36"/>
      <c r="AQ3" s="36"/>
      <c r="AR3" s="73"/>
      <c r="AS3" s="73"/>
    </row>
    <row r="4" spans="1:45" ht="40.049999999999997" customHeight="1">
      <c r="A4" s="841" t="s">
        <v>3679</v>
      </c>
      <c r="B4" s="673" t="s">
        <v>3927</v>
      </c>
      <c r="C4" s="773"/>
      <c r="D4" s="773"/>
      <c r="E4" s="859"/>
      <c r="F4" s="859"/>
      <c r="G4" s="859"/>
      <c r="H4" s="859"/>
      <c r="I4" s="859"/>
      <c r="J4" s="859"/>
      <c r="K4" s="859"/>
      <c r="L4" s="859"/>
      <c r="M4" s="859"/>
      <c r="N4" s="859"/>
      <c r="O4" s="859"/>
      <c r="P4" s="859"/>
      <c r="Q4" s="859"/>
      <c r="R4" s="859"/>
      <c r="S4" s="859"/>
      <c r="T4" s="859"/>
      <c r="U4" s="859"/>
      <c r="V4" s="859"/>
      <c r="W4" s="860"/>
      <c r="X4" s="861" t="s">
        <v>3928</v>
      </c>
      <c r="Y4" s="861"/>
      <c r="Z4" s="861"/>
      <c r="AA4" s="680"/>
      <c r="AB4" s="680"/>
      <c r="AC4" s="680"/>
      <c r="AD4" s="680"/>
      <c r="AE4" s="680"/>
      <c r="AF4" s="680"/>
      <c r="AG4" s="680"/>
      <c r="AH4" s="680"/>
      <c r="AI4" s="680"/>
      <c r="AJ4" s="680"/>
      <c r="AK4" s="680"/>
      <c r="AL4" s="680"/>
      <c r="AM4" s="680"/>
      <c r="AN4" s="680"/>
      <c r="AO4" s="680"/>
      <c r="AP4" s="680"/>
      <c r="AQ4" s="680"/>
      <c r="AR4" s="680"/>
      <c r="AS4" s="681"/>
    </row>
    <row r="5" spans="1:45" s="74" customFormat="1" ht="30" customHeight="1">
      <c r="A5" s="841"/>
      <c r="B5" s="698" t="s">
        <v>3788</v>
      </c>
      <c r="C5" s="699"/>
      <c r="D5" s="699"/>
      <c r="E5" s="699"/>
      <c r="F5" s="699"/>
      <c r="G5" s="699"/>
      <c r="H5" s="699"/>
      <c r="I5" s="699"/>
      <c r="J5" s="699"/>
      <c r="K5" s="699"/>
      <c r="L5" s="841" t="s">
        <v>3789</v>
      </c>
      <c r="M5" s="699"/>
      <c r="N5" s="699"/>
      <c r="O5" s="699"/>
      <c r="P5" s="699"/>
      <c r="Q5" s="699"/>
      <c r="R5" s="699"/>
      <c r="S5" s="699"/>
      <c r="T5" s="699"/>
      <c r="U5" s="700"/>
      <c r="V5" s="822" t="s">
        <v>3929</v>
      </c>
      <c r="W5" s="824" t="s">
        <v>3685</v>
      </c>
      <c r="X5" s="703" t="s">
        <v>3788</v>
      </c>
      <c r="Y5" s="703"/>
      <c r="Z5" s="703"/>
      <c r="AA5" s="703"/>
      <c r="AB5" s="703"/>
      <c r="AC5" s="703"/>
      <c r="AD5" s="703"/>
      <c r="AE5" s="703"/>
      <c r="AF5" s="703"/>
      <c r="AG5" s="703"/>
      <c r="AH5" s="844" t="s">
        <v>3789</v>
      </c>
      <c r="AI5" s="703"/>
      <c r="AJ5" s="703"/>
      <c r="AK5" s="703"/>
      <c r="AL5" s="703"/>
      <c r="AM5" s="703"/>
      <c r="AN5" s="703"/>
      <c r="AO5" s="703"/>
      <c r="AP5" s="703"/>
      <c r="AQ5" s="704"/>
      <c r="AR5" s="743" t="s">
        <v>3649</v>
      </c>
      <c r="AS5" s="746" t="s">
        <v>3695</v>
      </c>
    </row>
    <row r="6" spans="1:45" s="74" customFormat="1" ht="30" customHeight="1">
      <c r="A6" s="841"/>
      <c r="B6" s="127" t="s">
        <v>25</v>
      </c>
      <c r="C6" s="128" t="s">
        <v>61</v>
      </c>
      <c r="D6" s="128" t="s">
        <v>47</v>
      </c>
      <c r="E6" s="62" t="s">
        <v>133</v>
      </c>
      <c r="F6" s="37" t="s">
        <v>41</v>
      </c>
      <c r="G6" s="37" t="s">
        <v>3686</v>
      </c>
      <c r="H6" s="37" t="s">
        <v>64</v>
      </c>
      <c r="I6" s="37" t="s">
        <v>74</v>
      </c>
      <c r="J6" s="37" t="s">
        <v>70</v>
      </c>
      <c r="K6" s="37" t="s">
        <v>150</v>
      </c>
      <c r="L6" s="37" t="s">
        <v>25</v>
      </c>
      <c r="M6" s="37" t="s">
        <v>61</v>
      </c>
      <c r="N6" s="37" t="s">
        <v>47</v>
      </c>
      <c r="O6" s="62" t="s">
        <v>133</v>
      </c>
      <c r="P6" s="37" t="s">
        <v>41</v>
      </c>
      <c r="Q6" s="37" t="s">
        <v>3686</v>
      </c>
      <c r="R6" s="37" t="s">
        <v>64</v>
      </c>
      <c r="S6" s="37" t="s">
        <v>74</v>
      </c>
      <c r="T6" s="37" t="s">
        <v>70</v>
      </c>
      <c r="U6" s="37" t="s">
        <v>150</v>
      </c>
      <c r="V6" s="822"/>
      <c r="W6" s="824"/>
      <c r="X6" s="120" t="s">
        <v>25</v>
      </c>
      <c r="Y6" s="120" t="s">
        <v>61</v>
      </c>
      <c r="Z6" s="120" t="s">
        <v>47</v>
      </c>
      <c r="AA6" s="70" t="s">
        <v>133</v>
      </c>
      <c r="AB6" s="69" t="s">
        <v>41</v>
      </c>
      <c r="AC6" s="69" t="s">
        <v>3686</v>
      </c>
      <c r="AD6" s="69" t="s">
        <v>64</v>
      </c>
      <c r="AE6" s="69" t="s">
        <v>74</v>
      </c>
      <c r="AF6" s="69" t="s">
        <v>70</v>
      </c>
      <c r="AG6" s="69" t="s">
        <v>150</v>
      </c>
      <c r="AH6" s="69" t="s">
        <v>25</v>
      </c>
      <c r="AI6" s="69" t="s">
        <v>61</v>
      </c>
      <c r="AJ6" s="69" t="s">
        <v>47</v>
      </c>
      <c r="AK6" s="70" t="s">
        <v>133</v>
      </c>
      <c r="AL6" s="69" t="s">
        <v>41</v>
      </c>
      <c r="AM6" s="69" t="s">
        <v>3686</v>
      </c>
      <c r="AN6" s="69" t="s">
        <v>64</v>
      </c>
      <c r="AO6" s="69" t="s">
        <v>74</v>
      </c>
      <c r="AP6" s="69" t="s">
        <v>70</v>
      </c>
      <c r="AQ6" s="69" t="s">
        <v>150</v>
      </c>
      <c r="AR6" s="743"/>
      <c r="AS6" s="746"/>
    </row>
    <row r="7" spans="1:45" ht="27" customHeight="1">
      <c r="A7" s="145" t="s">
        <v>3419</v>
      </c>
      <c r="B7" s="41">
        <v>6.3</v>
      </c>
      <c r="C7" s="41">
        <v>7.1</v>
      </c>
      <c r="D7" s="41">
        <v>6.5</v>
      </c>
      <c r="E7" s="41">
        <v>6.4</v>
      </c>
      <c r="F7" s="41">
        <v>6.4</v>
      </c>
      <c r="G7" s="41">
        <v>6.7</v>
      </c>
      <c r="H7" s="41">
        <v>7</v>
      </c>
      <c r="I7" s="41">
        <v>6.9</v>
      </c>
      <c r="J7" s="41">
        <v>7.2</v>
      </c>
      <c r="K7" s="41">
        <v>6.9</v>
      </c>
      <c r="L7" s="41">
        <v>957</v>
      </c>
      <c r="M7" s="41">
        <v>1099</v>
      </c>
      <c r="N7" s="41">
        <v>992</v>
      </c>
      <c r="O7" s="41">
        <v>1003</v>
      </c>
      <c r="P7" s="41">
        <v>965</v>
      </c>
      <c r="Q7" s="41">
        <v>1034</v>
      </c>
      <c r="R7" s="41">
        <v>1071</v>
      </c>
      <c r="S7" s="41">
        <v>1054</v>
      </c>
      <c r="T7" s="41">
        <v>1107</v>
      </c>
      <c r="U7" s="41">
        <v>1063</v>
      </c>
      <c r="V7" s="146" t="s">
        <v>3930</v>
      </c>
      <c r="W7" s="158" t="s">
        <v>4</v>
      </c>
      <c r="X7" s="41">
        <v>6.6</v>
      </c>
      <c r="Y7" s="41">
        <v>7.4</v>
      </c>
      <c r="Z7" s="41">
        <v>6.6</v>
      </c>
      <c r="AA7" s="41">
        <v>6.5</v>
      </c>
      <c r="AB7" s="41">
        <v>6.8</v>
      </c>
      <c r="AC7" s="41">
        <v>6.8</v>
      </c>
      <c r="AD7" s="41">
        <v>7.4</v>
      </c>
      <c r="AE7" s="41">
        <v>7.3</v>
      </c>
      <c r="AF7" s="41">
        <v>7.6</v>
      </c>
      <c r="AG7" s="41">
        <v>7.2</v>
      </c>
      <c r="AH7" s="41">
        <v>1045</v>
      </c>
      <c r="AI7" s="41">
        <v>1187</v>
      </c>
      <c r="AJ7" s="41">
        <v>1039</v>
      </c>
      <c r="AK7" s="41">
        <v>1021</v>
      </c>
      <c r="AL7" s="41">
        <v>1070</v>
      </c>
      <c r="AM7" s="41">
        <v>1052</v>
      </c>
      <c r="AN7" s="41">
        <v>1176</v>
      </c>
      <c r="AO7" s="41">
        <v>1159</v>
      </c>
      <c r="AP7" s="41">
        <v>1212</v>
      </c>
      <c r="AQ7" s="41">
        <v>1151</v>
      </c>
      <c r="AR7" s="146" t="s">
        <v>3799</v>
      </c>
      <c r="AS7" s="140" t="s">
        <v>4</v>
      </c>
    </row>
    <row r="8" spans="1:45" ht="27" customHeight="1">
      <c r="A8" s="145" t="s">
        <v>3420</v>
      </c>
      <c r="B8" s="41">
        <v>6.3</v>
      </c>
      <c r="C8" s="41">
        <v>7.1</v>
      </c>
      <c r="D8" s="41">
        <v>6.5</v>
      </c>
      <c r="E8" s="41">
        <v>6.3</v>
      </c>
      <c r="F8" s="41">
        <v>6.4</v>
      </c>
      <c r="G8" s="41">
        <v>6.6</v>
      </c>
      <c r="H8" s="41">
        <v>7</v>
      </c>
      <c r="I8" s="41">
        <v>6.9</v>
      </c>
      <c r="J8" s="41">
        <v>7.2</v>
      </c>
      <c r="K8" s="41">
        <v>6.9</v>
      </c>
      <c r="L8" s="41">
        <v>947</v>
      </c>
      <c r="M8" s="41">
        <v>1089</v>
      </c>
      <c r="N8" s="41">
        <v>982</v>
      </c>
      <c r="O8" s="41">
        <v>993</v>
      </c>
      <c r="P8" s="41">
        <v>973</v>
      </c>
      <c r="Q8" s="41">
        <v>1024</v>
      </c>
      <c r="R8" s="41">
        <v>1079</v>
      </c>
      <c r="S8" s="41">
        <v>1062</v>
      </c>
      <c r="T8" s="41">
        <v>1115</v>
      </c>
      <c r="U8" s="41">
        <v>1053</v>
      </c>
      <c r="V8" s="146" t="s">
        <v>3930</v>
      </c>
      <c r="W8" s="158" t="s">
        <v>4</v>
      </c>
      <c r="X8" s="41">
        <v>6.6</v>
      </c>
      <c r="Y8" s="41">
        <v>7.4</v>
      </c>
      <c r="Z8" s="41">
        <v>6.5</v>
      </c>
      <c r="AA8" s="41">
        <v>6.4</v>
      </c>
      <c r="AB8" s="41">
        <v>6.7</v>
      </c>
      <c r="AC8" s="41">
        <v>6.7</v>
      </c>
      <c r="AD8" s="41">
        <v>7.3</v>
      </c>
      <c r="AE8" s="41">
        <v>7.2</v>
      </c>
      <c r="AF8" s="41">
        <v>7.5</v>
      </c>
      <c r="AG8" s="41">
        <v>7.2</v>
      </c>
      <c r="AH8" s="41">
        <v>1036</v>
      </c>
      <c r="AI8" s="41">
        <v>1178</v>
      </c>
      <c r="AJ8" s="41">
        <v>1029</v>
      </c>
      <c r="AK8" s="41">
        <v>1011</v>
      </c>
      <c r="AL8" s="41">
        <v>1060</v>
      </c>
      <c r="AM8" s="41">
        <v>1042</v>
      </c>
      <c r="AN8" s="41">
        <v>1166</v>
      </c>
      <c r="AO8" s="41">
        <v>1149</v>
      </c>
      <c r="AP8" s="41">
        <v>1202</v>
      </c>
      <c r="AQ8" s="41">
        <v>1142</v>
      </c>
      <c r="AR8" s="146" t="s">
        <v>3799</v>
      </c>
      <c r="AS8" s="140" t="s">
        <v>4</v>
      </c>
    </row>
    <row r="9" spans="1:45" ht="27" customHeight="1">
      <c r="A9" s="145" t="s">
        <v>3421</v>
      </c>
      <c r="B9" s="41">
        <v>6.3</v>
      </c>
      <c r="C9" s="41">
        <v>7.1</v>
      </c>
      <c r="D9" s="41">
        <v>6.5</v>
      </c>
      <c r="E9" s="41">
        <v>6.3</v>
      </c>
      <c r="F9" s="41">
        <v>6.4</v>
      </c>
      <c r="G9" s="41">
        <v>6.6</v>
      </c>
      <c r="H9" s="41">
        <v>7</v>
      </c>
      <c r="I9" s="41">
        <v>6.9</v>
      </c>
      <c r="J9" s="41">
        <v>7.2</v>
      </c>
      <c r="K9" s="41">
        <v>6.9</v>
      </c>
      <c r="L9" s="41">
        <v>949</v>
      </c>
      <c r="M9" s="41">
        <v>1091</v>
      </c>
      <c r="N9" s="41">
        <v>984</v>
      </c>
      <c r="O9" s="41">
        <v>996</v>
      </c>
      <c r="P9" s="41">
        <v>975</v>
      </c>
      <c r="Q9" s="41">
        <v>1026</v>
      </c>
      <c r="R9" s="41">
        <v>1081</v>
      </c>
      <c r="S9" s="41">
        <v>1064</v>
      </c>
      <c r="T9" s="41">
        <v>1117</v>
      </c>
      <c r="U9" s="41">
        <v>1055</v>
      </c>
      <c r="V9" s="146" t="s">
        <v>3930</v>
      </c>
      <c r="W9" s="158" t="s">
        <v>4</v>
      </c>
      <c r="X9" s="41">
        <v>6.6</v>
      </c>
      <c r="Y9" s="41">
        <v>7.4</v>
      </c>
      <c r="Z9" s="41">
        <v>6.5</v>
      </c>
      <c r="AA9" s="41">
        <v>6.4</v>
      </c>
      <c r="AB9" s="41">
        <v>6.7</v>
      </c>
      <c r="AC9" s="41">
        <v>6.7</v>
      </c>
      <c r="AD9" s="41">
        <v>7.3</v>
      </c>
      <c r="AE9" s="41">
        <v>7.2</v>
      </c>
      <c r="AF9" s="41">
        <v>7.5</v>
      </c>
      <c r="AG9" s="41">
        <v>7.2</v>
      </c>
      <c r="AH9" s="41">
        <v>1038</v>
      </c>
      <c r="AI9" s="41">
        <v>1180</v>
      </c>
      <c r="AJ9" s="41">
        <v>1032</v>
      </c>
      <c r="AK9" s="41">
        <v>1014</v>
      </c>
      <c r="AL9" s="41">
        <v>1062</v>
      </c>
      <c r="AM9" s="41">
        <v>1044</v>
      </c>
      <c r="AN9" s="41">
        <v>1168</v>
      </c>
      <c r="AO9" s="41">
        <v>1151</v>
      </c>
      <c r="AP9" s="41">
        <v>1204</v>
      </c>
      <c r="AQ9" s="41">
        <v>1144</v>
      </c>
      <c r="AR9" s="146" t="s">
        <v>3799</v>
      </c>
      <c r="AS9" s="140" t="s">
        <v>4</v>
      </c>
    </row>
    <row r="10" spans="1:45" ht="27" customHeight="1">
      <c r="A10" s="145" t="s">
        <v>3422</v>
      </c>
      <c r="B10" s="41">
        <v>6.3</v>
      </c>
      <c r="C10" s="41">
        <v>7.1</v>
      </c>
      <c r="D10" s="41">
        <v>6.5</v>
      </c>
      <c r="E10" s="41">
        <v>6.4</v>
      </c>
      <c r="F10" s="41">
        <v>6.4</v>
      </c>
      <c r="G10" s="41">
        <v>6.7</v>
      </c>
      <c r="H10" s="41">
        <v>7</v>
      </c>
      <c r="I10" s="41">
        <v>6.9</v>
      </c>
      <c r="J10" s="41">
        <v>7.2</v>
      </c>
      <c r="K10" s="41">
        <v>6.9</v>
      </c>
      <c r="L10" s="41">
        <v>957</v>
      </c>
      <c r="M10" s="41">
        <v>1099</v>
      </c>
      <c r="N10" s="41">
        <v>992</v>
      </c>
      <c r="O10" s="41">
        <v>1003</v>
      </c>
      <c r="P10" s="41">
        <v>965</v>
      </c>
      <c r="Q10" s="41">
        <v>1034</v>
      </c>
      <c r="R10" s="41">
        <v>1071</v>
      </c>
      <c r="S10" s="41">
        <v>1054</v>
      </c>
      <c r="T10" s="41">
        <v>1107</v>
      </c>
      <c r="U10" s="41">
        <v>1063</v>
      </c>
      <c r="V10" s="146" t="s">
        <v>3930</v>
      </c>
      <c r="W10" s="158" t="s">
        <v>4</v>
      </c>
      <c r="X10" s="41">
        <v>6.6</v>
      </c>
      <c r="Y10" s="41">
        <v>7.4</v>
      </c>
      <c r="Z10" s="41">
        <v>6.6</v>
      </c>
      <c r="AA10" s="41">
        <v>6.5</v>
      </c>
      <c r="AB10" s="41">
        <v>6.8</v>
      </c>
      <c r="AC10" s="41">
        <v>6.8</v>
      </c>
      <c r="AD10" s="41">
        <v>7.4</v>
      </c>
      <c r="AE10" s="41">
        <v>7.3</v>
      </c>
      <c r="AF10" s="41">
        <v>7.6</v>
      </c>
      <c r="AG10" s="41">
        <v>7.2</v>
      </c>
      <c r="AH10" s="41">
        <v>1045</v>
      </c>
      <c r="AI10" s="41">
        <v>1187</v>
      </c>
      <c r="AJ10" s="41">
        <v>1039</v>
      </c>
      <c r="AK10" s="41">
        <v>1021</v>
      </c>
      <c r="AL10" s="41">
        <v>1070</v>
      </c>
      <c r="AM10" s="41">
        <v>1052</v>
      </c>
      <c r="AN10" s="41">
        <v>1176</v>
      </c>
      <c r="AO10" s="41">
        <v>1159</v>
      </c>
      <c r="AP10" s="41">
        <v>1212</v>
      </c>
      <c r="AQ10" s="41">
        <v>1151</v>
      </c>
      <c r="AR10" s="146" t="s">
        <v>3799</v>
      </c>
      <c r="AS10" s="140" t="s">
        <v>4</v>
      </c>
    </row>
    <row r="11" spans="1:45" ht="27" customHeight="1">
      <c r="A11" s="145" t="s">
        <v>3423</v>
      </c>
      <c r="B11" s="41">
        <v>6.4</v>
      </c>
      <c r="C11" s="41">
        <v>7.2</v>
      </c>
      <c r="D11" s="41">
        <v>6.6</v>
      </c>
      <c r="E11" s="41">
        <v>6.4</v>
      </c>
      <c r="F11" s="41">
        <v>6.5</v>
      </c>
      <c r="G11" s="41">
        <v>6.8</v>
      </c>
      <c r="H11" s="41">
        <v>7.1</v>
      </c>
      <c r="I11" s="41">
        <v>7</v>
      </c>
      <c r="J11" s="41">
        <v>7.3</v>
      </c>
      <c r="K11" s="41">
        <v>7</v>
      </c>
      <c r="L11" s="41">
        <v>971</v>
      </c>
      <c r="M11" s="41">
        <v>1113</v>
      </c>
      <c r="N11" s="41">
        <v>1006</v>
      </c>
      <c r="O11" s="41">
        <v>1017</v>
      </c>
      <c r="P11" s="41">
        <v>997</v>
      </c>
      <c r="Q11" s="41">
        <v>1048</v>
      </c>
      <c r="R11" s="41">
        <v>1103</v>
      </c>
      <c r="S11" s="41">
        <v>1086</v>
      </c>
      <c r="T11" s="41">
        <v>1139</v>
      </c>
      <c r="U11" s="41">
        <v>1077</v>
      </c>
      <c r="V11" s="146" t="s">
        <v>3799</v>
      </c>
      <c r="W11" s="158"/>
      <c r="X11" s="41">
        <v>6.7</v>
      </c>
      <c r="Y11" s="41">
        <v>7.5</v>
      </c>
      <c r="Z11" s="41">
        <v>6.6</v>
      </c>
      <c r="AA11" s="41">
        <v>6.5</v>
      </c>
      <c r="AB11" s="41">
        <v>6.8</v>
      </c>
      <c r="AC11" s="41">
        <v>6.9</v>
      </c>
      <c r="AD11" s="41">
        <v>7.4</v>
      </c>
      <c r="AE11" s="41">
        <v>7.3</v>
      </c>
      <c r="AF11" s="41">
        <v>7.6</v>
      </c>
      <c r="AG11" s="41">
        <v>7.3</v>
      </c>
      <c r="AH11" s="41">
        <v>1060</v>
      </c>
      <c r="AI11" s="41">
        <v>1202</v>
      </c>
      <c r="AJ11" s="41">
        <v>1053</v>
      </c>
      <c r="AK11" s="41">
        <v>1035</v>
      </c>
      <c r="AL11" s="41">
        <v>1084</v>
      </c>
      <c r="AM11" s="41">
        <v>1066</v>
      </c>
      <c r="AN11" s="41">
        <v>1190</v>
      </c>
      <c r="AO11" s="41">
        <v>1173</v>
      </c>
      <c r="AP11" s="41">
        <v>1226</v>
      </c>
      <c r="AQ11" s="41">
        <v>1166</v>
      </c>
      <c r="AR11" s="146" t="s">
        <v>3779</v>
      </c>
      <c r="AS11" s="140" t="s">
        <v>4</v>
      </c>
    </row>
    <row r="12" spans="1:45" ht="27" customHeight="1">
      <c r="A12" s="145" t="s">
        <v>3424</v>
      </c>
      <c r="B12" s="41">
        <v>6.5</v>
      </c>
      <c r="C12" s="41">
        <v>7.3</v>
      </c>
      <c r="D12" s="41">
        <v>6.7</v>
      </c>
      <c r="E12" s="41">
        <v>6.5</v>
      </c>
      <c r="F12" s="41">
        <v>6.6</v>
      </c>
      <c r="G12" s="41">
        <v>6.9</v>
      </c>
      <c r="H12" s="41">
        <v>7.2</v>
      </c>
      <c r="I12" s="41">
        <v>7.1</v>
      </c>
      <c r="J12" s="41">
        <v>7.4</v>
      </c>
      <c r="K12" s="41">
        <v>7.1</v>
      </c>
      <c r="L12" s="41">
        <v>990</v>
      </c>
      <c r="M12" s="41">
        <v>1132</v>
      </c>
      <c r="N12" s="41">
        <v>1025</v>
      </c>
      <c r="O12" s="41">
        <v>1037</v>
      </c>
      <c r="P12" s="41">
        <v>1016</v>
      </c>
      <c r="Q12" s="41">
        <v>1067</v>
      </c>
      <c r="R12" s="41">
        <v>1122</v>
      </c>
      <c r="S12" s="41">
        <v>1105</v>
      </c>
      <c r="T12" s="41">
        <v>1158</v>
      </c>
      <c r="U12" s="41">
        <v>1096</v>
      </c>
      <c r="V12" s="146" t="s">
        <v>3799</v>
      </c>
      <c r="W12" s="158" t="s">
        <v>4</v>
      </c>
      <c r="X12" s="41">
        <v>6.8</v>
      </c>
      <c r="Y12" s="41">
        <v>7.6</v>
      </c>
      <c r="Z12" s="41">
        <v>6.7</v>
      </c>
      <c r="AA12" s="41">
        <v>6.6</v>
      </c>
      <c r="AB12" s="41">
        <v>6.9</v>
      </c>
      <c r="AC12" s="41">
        <v>7</v>
      </c>
      <c r="AD12" s="41">
        <v>7.5</v>
      </c>
      <c r="AE12" s="41">
        <v>7.4</v>
      </c>
      <c r="AF12" s="41">
        <v>7.7</v>
      </c>
      <c r="AG12" s="41">
        <v>7.4</v>
      </c>
      <c r="AH12" s="41">
        <v>1079</v>
      </c>
      <c r="AI12" s="41">
        <v>1221</v>
      </c>
      <c r="AJ12" s="41">
        <v>1073</v>
      </c>
      <c r="AK12" s="41">
        <v>1055</v>
      </c>
      <c r="AL12" s="41">
        <v>1103</v>
      </c>
      <c r="AM12" s="41">
        <v>1085</v>
      </c>
      <c r="AN12" s="41">
        <v>1209</v>
      </c>
      <c r="AO12" s="41">
        <v>1192</v>
      </c>
      <c r="AP12" s="41">
        <v>1245</v>
      </c>
      <c r="AQ12" s="41">
        <v>1185</v>
      </c>
      <c r="AR12" s="146" t="s">
        <v>3779</v>
      </c>
      <c r="AS12" s="140" t="s">
        <v>4</v>
      </c>
    </row>
    <row r="13" spans="1:45" ht="27" customHeight="1">
      <c r="A13" s="145" t="s">
        <v>3425</v>
      </c>
      <c r="B13" s="41">
        <v>6.4</v>
      </c>
      <c r="C13" s="41">
        <v>7.2</v>
      </c>
      <c r="D13" s="41">
        <v>6.6</v>
      </c>
      <c r="E13" s="41">
        <v>6.5</v>
      </c>
      <c r="F13" s="41">
        <v>6.6</v>
      </c>
      <c r="G13" s="41">
        <v>6.8</v>
      </c>
      <c r="H13" s="41">
        <v>7.2</v>
      </c>
      <c r="I13" s="41">
        <v>7.1</v>
      </c>
      <c r="J13" s="41">
        <v>7.4</v>
      </c>
      <c r="K13" s="41">
        <v>7</v>
      </c>
      <c r="L13" s="41">
        <v>976</v>
      </c>
      <c r="M13" s="41">
        <v>1118</v>
      </c>
      <c r="N13" s="41">
        <v>1011</v>
      </c>
      <c r="O13" s="41">
        <v>1022</v>
      </c>
      <c r="P13" s="41">
        <v>1002</v>
      </c>
      <c r="Q13" s="41">
        <v>1053</v>
      </c>
      <c r="R13" s="41">
        <v>1108</v>
      </c>
      <c r="S13" s="41">
        <v>1091</v>
      </c>
      <c r="T13" s="41">
        <v>1144</v>
      </c>
      <c r="U13" s="41">
        <v>1082</v>
      </c>
      <c r="V13" s="146" t="s">
        <v>3931</v>
      </c>
      <c r="W13" s="158"/>
      <c r="X13" s="41">
        <v>6.7</v>
      </c>
      <c r="Y13" s="41">
        <v>7.5</v>
      </c>
      <c r="Z13" s="41">
        <v>6.7</v>
      </c>
      <c r="AA13" s="41">
        <v>6.6</v>
      </c>
      <c r="AB13" s="41">
        <v>6.9</v>
      </c>
      <c r="AC13" s="41">
        <v>6.9</v>
      </c>
      <c r="AD13" s="41">
        <v>7.5</v>
      </c>
      <c r="AE13" s="41">
        <v>7.4</v>
      </c>
      <c r="AF13" s="41">
        <v>7.7</v>
      </c>
      <c r="AG13" s="41">
        <v>7.3</v>
      </c>
      <c r="AH13" s="41">
        <v>1065</v>
      </c>
      <c r="AI13" s="41">
        <v>1207</v>
      </c>
      <c r="AJ13" s="41">
        <v>1058</v>
      </c>
      <c r="AK13" s="41">
        <v>1040</v>
      </c>
      <c r="AL13" s="41">
        <v>1089</v>
      </c>
      <c r="AM13" s="41">
        <v>1071</v>
      </c>
      <c r="AN13" s="41">
        <v>1195</v>
      </c>
      <c r="AO13" s="41">
        <v>1178</v>
      </c>
      <c r="AP13" s="41">
        <v>1231</v>
      </c>
      <c r="AQ13" s="41">
        <v>1171</v>
      </c>
      <c r="AR13" s="146" t="s">
        <v>3932</v>
      </c>
      <c r="AS13" s="140" t="s">
        <v>4</v>
      </c>
    </row>
    <row r="14" spans="1:45" ht="27" customHeight="1">
      <c r="A14" s="145" t="s">
        <v>3426</v>
      </c>
      <c r="B14" s="41">
        <v>6.5</v>
      </c>
      <c r="C14" s="41">
        <v>7.3</v>
      </c>
      <c r="D14" s="41">
        <v>6.7</v>
      </c>
      <c r="E14" s="41">
        <v>6.5</v>
      </c>
      <c r="F14" s="41">
        <v>6.6</v>
      </c>
      <c r="G14" s="41">
        <v>6.9</v>
      </c>
      <c r="H14" s="41">
        <v>7.2</v>
      </c>
      <c r="I14" s="41">
        <v>7.1</v>
      </c>
      <c r="J14" s="41">
        <v>7.4</v>
      </c>
      <c r="K14" s="41">
        <v>7.1</v>
      </c>
      <c r="L14" s="41">
        <v>990</v>
      </c>
      <c r="M14" s="41">
        <v>1132</v>
      </c>
      <c r="N14" s="41">
        <v>1025</v>
      </c>
      <c r="O14" s="41">
        <v>1037</v>
      </c>
      <c r="P14" s="41">
        <v>1016</v>
      </c>
      <c r="Q14" s="41">
        <v>1067</v>
      </c>
      <c r="R14" s="41">
        <v>1122</v>
      </c>
      <c r="S14" s="41">
        <v>1105</v>
      </c>
      <c r="T14" s="41">
        <v>1158</v>
      </c>
      <c r="U14" s="41">
        <v>1096</v>
      </c>
      <c r="V14" s="146" t="s">
        <v>3931</v>
      </c>
      <c r="W14" s="158" t="s">
        <v>4</v>
      </c>
      <c r="X14" s="41">
        <v>6.8</v>
      </c>
      <c r="Y14" s="41">
        <v>7.6</v>
      </c>
      <c r="Z14" s="41">
        <v>6.7</v>
      </c>
      <c r="AA14" s="41">
        <v>6.6</v>
      </c>
      <c r="AB14" s="41">
        <v>6.9</v>
      </c>
      <c r="AC14" s="41">
        <v>7</v>
      </c>
      <c r="AD14" s="41">
        <v>7.5</v>
      </c>
      <c r="AE14" s="41">
        <v>7.4</v>
      </c>
      <c r="AF14" s="41">
        <v>7.7</v>
      </c>
      <c r="AG14" s="41">
        <v>7.4</v>
      </c>
      <c r="AH14" s="41">
        <v>1079</v>
      </c>
      <c r="AI14" s="41">
        <v>1221</v>
      </c>
      <c r="AJ14" s="41">
        <v>1073</v>
      </c>
      <c r="AK14" s="41">
        <v>1055</v>
      </c>
      <c r="AL14" s="41">
        <v>1103</v>
      </c>
      <c r="AM14" s="41">
        <v>1085</v>
      </c>
      <c r="AN14" s="41">
        <v>1209</v>
      </c>
      <c r="AO14" s="41">
        <v>1192</v>
      </c>
      <c r="AP14" s="41">
        <v>1245</v>
      </c>
      <c r="AQ14" s="41">
        <v>1185</v>
      </c>
      <c r="AR14" s="146" t="s">
        <v>3932</v>
      </c>
      <c r="AS14" s="140" t="s">
        <v>4</v>
      </c>
    </row>
    <row r="15" spans="1:45" ht="27" customHeight="1">
      <c r="A15" s="159" t="s">
        <v>3428</v>
      </c>
      <c r="B15" s="41">
        <v>7.1</v>
      </c>
      <c r="C15" s="41">
        <v>7.9</v>
      </c>
      <c r="D15" s="41">
        <v>7.3</v>
      </c>
      <c r="E15" s="41">
        <v>7.1</v>
      </c>
      <c r="F15" s="41">
        <v>7.3</v>
      </c>
      <c r="G15" s="41">
        <v>7.5</v>
      </c>
      <c r="H15" s="41">
        <v>7.9</v>
      </c>
      <c r="I15" s="41">
        <v>7.8</v>
      </c>
      <c r="J15" s="41">
        <v>8.1</v>
      </c>
      <c r="K15" s="41">
        <v>7.7</v>
      </c>
      <c r="L15" s="41">
        <v>1101</v>
      </c>
      <c r="M15" s="41">
        <v>1243</v>
      </c>
      <c r="N15" s="41">
        <v>1136</v>
      </c>
      <c r="O15" s="41">
        <v>1148</v>
      </c>
      <c r="P15" s="41">
        <v>1127</v>
      </c>
      <c r="Q15" s="41">
        <v>1196</v>
      </c>
      <c r="R15" s="41">
        <v>1233</v>
      </c>
      <c r="S15" s="41">
        <v>1216</v>
      </c>
      <c r="T15" s="41">
        <v>1269</v>
      </c>
      <c r="U15" s="41">
        <v>1207</v>
      </c>
      <c r="V15" s="146" t="s">
        <v>3933</v>
      </c>
      <c r="W15" s="158" t="s">
        <v>4</v>
      </c>
      <c r="X15" s="41">
        <v>7.4</v>
      </c>
      <c r="Y15" s="41">
        <v>8.1999999999999993</v>
      </c>
      <c r="Z15" s="41">
        <v>7.3</v>
      </c>
      <c r="AA15" s="41">
        <v>7.2</v>
      </c>
      <c r="AB15" s="41">
        <v>7.6</v>
      </c>
      <c r="AC15" s="41">
        <v>7.6</v>
      </c>
      <c r="AD15" s="41">
        <v>8.1999999999999993</v>
      </c>
      <c r="AE15" s="41">
        <v>8.1</v>
      </c>
      <c r="AF15" s="41">
        <v>8.4</v>
      </c>
      <c r="AG15" s="41">
        <v>8</v>
      </c>
      <c r="AH15" s="41">
        <v>1190</v>
      </c>
      <c r="AI15" s="41">
        <v>1332</v>
      </c>
      <c r="AJ15" s="41">
        <v>1184</v>
      </c>
      <c r="AK15" s="41">
        <v>1166</v>
      </c>
      <c r="AL15" s="41">
        <v>1232</v>
      </c>
      <c r="AM15" s="41">
        <v>1214</v>
      </c>
      <c r="AN15" s="41">
        <v>1338</v>
      </c>
      <c r="AO15" s="41">
        <v>1321</v>
      </c>
      <c r="AP15" s="41">
        <v>1374</v>
      </c>
      <c r="AQ15" s="41">
        <v>1296</v>
      </c>
      <c r="AR15" s="146" t="s">
        <v>3931</v>
      </c>
      <c r="AS15" s="140" t="s">
        <v>4</v>
      </c>
    </row>
    <row r="16" spans="1:45" ht="27" customHeight="1">
      <c r="A16" s="159" t="s">
        <v>3429</v>
      </c>
      <c r="B16" s="41">
        <v>6.9</v>
      </c>
      <c r="C16" s="41">
        <v>7.7</v>
      </c>
      <c r="D16" s="41">
        <v>7.1</v>
      </c>
      <c r="E16" s="41">
        <v>6.9</v>
      </c>
      <c r="F16" s="41">
        <v>7</v>
      </c>
      <c r="G16" s="41">
        <v>7.3</v>
      </c>
      <c r="H16" s="41">
        <v>7.6</v>
      </c>
      <c r="I16" s="41">
        <v>7.5</v>
      </c>
      <c r="J16" s="41">
        <v>7.8</v>
      </c>
      <c r="K16" s="41">
        <v>7.5</v>
      </c>
      <c r="L16" s="41">
        <v>1053</v>
      </c>
      <c r="M16" s="41">
        <v>1195</v>
      </c>
      <c r="N16" s="41">
        <v>1088</v>
      </c>
      <c r="O16" s="41">
        <v>1099</v>
      </c>
      <c r="P16" s="41">
        <v>1079</v>
      </c>
      <c r="Q16" s="41">
        <v>1148</v>
      </c>
      <c r="R16" s="41">
        <v>1185</v>
      </c>
      <c r="S16" s="41">
        <v>1168</v>
      </c>
      <c r="T16" s="41">
        <v>1221</v>
      </c>
      <c r="U16" s="41">
        <v>1159</v>
      </c>
      <c r="V16" s="146" t="s">
        <v>3933</v>
      </c>
      <c r="W16" s="158" t="s">
        <v>4</v>
      </c>
      <c r="X16" s="41">
        <v>7.1</v>
      </c>
      <c r="Y16" s="41">
        <v>7.9</v>
      </c>
      <c r="Z16" s="41">
        <v>7.1</v>
      </c>
      <c r="AA16" s="41">
        <v>7</v>
      </c>
      <c r="AB16" s="41">
        <v>7.4</v>
      </c>
      <c r="AC16" s="41">
        <v>7.4</v>
      </c>
      <c r="AD16" s="41">
        <v>8</v>
      </c>
      <c r="AE16" s="41">
        <v>7.9</v>
      </c>
      <c r="AF16" s="41">
        <v>8.1999999999999993</v>
      </c>
      <c r="AG16" s="41">
        <v>7.7</v>
      </c>
      <c r="AH16" s="41">
        <v>1142</v>
      </c>
      <c r="AI16" s="41">
        <v>1284</v>
      </c>
      <c r="AJ16" s="41">
        <v>1135</v>
      </c>
      <c r="AK16" s="41">
        <v>1117</v>
      </c>
      <c r="AL16" s="41">
        <v>1184</v>
      </c>
      <c r="AM16" s="41">
        <v>1166</v>
      </c>
      <c r="AN16" s="41">
        <v>1290</v>
      </c>
      <c r="AO16" s="41">
        <v>1273</v>
      </c>
      <c r="AP16" s="41">
        <v>1326</v>
      </c>
      <c r="AQ16" s="41">
        <v>1248</v>
      </c>
      <c r="AR16" s="146" t="s">
        <v>3931</v>
      </c>
      <c r="AS16" s="140" t="s">
        <v>4</v>
      </c>
    </row>
    <row r="17" spans="1:45" ht="27" customHeight="1">
      <c r="A17" s="154" t="s">
        <v>3375</v>
      </c>
      <c r="B17" s="41">
        <v>7.1</v>
      </c>
      <c r="C17" s="41">
        <v>7.9</v>
      </c>
      <c r="D17" s="41">
        <v>7.3</v>
      </c>
      <c r="E17" s="41">
        <v>6.8</v>
      </c>
      <c r="F17" s="41">
        <v>6.8</v>
      </c>
      <c r="G17" s="41">
        <v>7.1</v>
      </c>
      <c r="H17" s="41">
        <v>7.4</v>
      </c>
      <c r="I17" s="41">
        <v>7.3</v>
      </c>
      <c r="J17" s="41">
        <v>7.6</v>
      </c>
      <c r="K17" s="41">
        <v>7.7</v>
      </c>
      <c r="L17" s="41">
        <v>1085</v>
      </c>
      <c r="M17" s="41">
        <v>1227</v>
      </c>
      <c r="N17" s="41">
        <v>1120</v>
      </c>
      <c r="O17" s="41">
        <v>1114</v>
      </c>
      <c r="P17" s="41">
        <v>1045</v>
      </c>
      <c r="Q17" s="41">
        <v>1081</v>
      </c>
      <c r="R17" s="41">
        <v>1151</v>
      </c>
      <c r="S17" s="41">
        <v>1134</v>
      </c>
      <c r="T17" s="41">
        <v>1187</v>
      </c>
      <c r="U17" s="41">
        <v>1191</v>
      </c>
      <c r="V17" s="146" t="s">
        <v>3934</v>
      </c>
      <c r="W17" s="158" t="s">
        <v>4</v>
      </c>
      <c r="X17" s="41">
        <v>7.2</v>
      </c>
      <c r="Y17" s="41">
        <v>8</v>
      </c>
      <c r="Z17" s="41">
        <v>7</v>
      </c>
      <c r="AA17" s="41">
        <v>6.9</v>
      </c>
      <c r="AB17" s="41">
        <v>7.1</v>
      </c>
      <c r="AC17" s="41">
        <v>7.2</v>
      </c>
      <c r="AD17" s="41">
        <v>7.7</v>
      </c>
      <c r="AE17" s="41">
        <v>7.6</v>
      </c>
      <c r="AF17" s="41">
        <v>7.9</v>
      </c>
      <c r="AG17" s="41">
        <v>7.8</v>
      </c>
      <c r="AH17" s="41">
        <v>1157</v>
      </c>
      <c r="AI17" s="41">
        <v>1299</v>
      </c>
      <c r="AJ17" s="41">
        <v>1150</v>
      </c>
      <c r="AK17" s="41">
        <v>1132</v>
      </c>
      <c r="AL17" s="41">
        <v>1132</v>
      </c>
      <c r="AM17" s="41">
        <v>1099</v>
      </c>
      <c r="AN17" s="41">
        <v>1238</v>
      </c>
      <c r="AO17" s="41">
        <v>1221</v>
      </c>
      <c r="AP17" s="41">
        <v>1274</v>
      </c>
      <c r="AQ17" s="41">
        <v>1263</v>
      </c>
      <c r="AR17" s="41" t="s">
        <v>3762</v>
      </c>
      <c r="AS17" s="140" t="s">
        <v>4</v>
      </c>
    </row>
    <row r="18" spans="1:45" ht="27" customHeight="1">
      <c r="A18" s="154" t="s">
        <v>3387</v>
      </c>
      <c r="B18" s="41">
        <v>7.1</v>
      </c>
      <c r="C18" s="41">
        <v>7.9</v>
      </c>
      <c r="D18" s="41">
        <v>7.3</v>
      </c>
      <c r="E18" s="41">
        <v>6.8</v>
      </c>
      <c r="F18" s="41">
        <v>6.8</v>
      </c>
      <c r="G18" s="41">
        <v>7.1</v>
      </c>
      <c r="H18" s="41">
        <v>7.4</v>
      </c>
      <c r="I18" s="41">
        <v>7.3</v>
      </c>
      <c r="J18" s="41">
        <v>7.6</v>
      </c>
      <c r="K18" s="41">
        <v>7.7</v>
      </c>
      <c r="L18" s="41">
        <v>1085</v>
      </c>
      <c r="M18" s="41">
        <v>1227</v>
      </c>
      <c r="N18" s="41">
        <v>1120</v>
      </c>
      <c r="O18" s="41">
        <v>1114</v>
      </c>
      <c r="P18" s="41">
        <v>1045</v>
      </c>
      <c r="Q18" s="41">
        <v>1081</v>
      </c>
      <c r="R18" s="41">
        <v>1151</v>
      </c>
      <c r="S18" s="41">
        <v>1134</v>
      </c>
      <c r="T18" s="41">
        <v>1187</v>
      </c>
      <c r="U18" s="41">
        <v>1191</v>
      </c>
      <c r="V18" s="146" t="s">
        <v>3934</v>
      </c>
      <c r="W18" s="158" t="s">
        <v>4</v>
      </c>
      <c r="X18" s="41">
        <v>7.2</v>
      </c>
      <c r="Y18" s="41">
        <v>8</v>
      </c>
      <c r="Z18" s="41">
        <v>7</v>
      </c>
      <c r="AA18" s="41">
        <v>6.9</v>
      </c>
      <c r="AB18" s="41">
        <v>7.1</v>
      </c>
      <c r="AC18" s="41">
        <v>7.2</v>
      </c>
      <c r="AD18" s="41">
        <v>7.7</v>
      </c>
      <c r="AE18" s="41">
        <v>7.6</v>
      </c>
      <c r="AF18" s="41">
        <v>7.9</v>
      </c>
      <c r="AG18" s="41">
        <v>7.8</v>
      </c>
      <c r="AH18" s="41">
        <v>1157</v>
      </c>
      <c r="AI18" s="41">
        <v>1299</v>
      </c>
      <c r="AJ18" s="41">
        <v>1150</v>
      </c>
      <c r="AK18" s="41">
        <v>1132</v>
      </c>
      <c r="AL18" s="41">
        <v>1132</v>
      </c>
      <c r="AM18" s="41">
        <v>1099</v>
      </c>
      <c r="AN18" s="41">
        <v>1238</v>
      </c>
      <c r="AO18" s="41">
        <v>1221</v>
      </c>
      <c r="AP18" s="41">
        <v>1274</v>
      </c>
      <c r="AQ18" s="41">
        <v>1263</v>
      </c>
      <c r="AR18" s="41" t="s">
        <v>3762</v>
      </c>
      <c r="AS18" s="140" t="s">
        <v>4</v>
      </c>
    </row>
    <row r="19" spans="1:45" ht="27" customHeight="1">
      <c r="A19" s="154" t="s">
        <v>3388</v>
      </c>
      <c r="B19" s="41">
        <v>7.1</v>
      </c>
      <c r="C19" s="41">
        <v>7.9</v>
      </c>
      <c r="D19" s="41">
        <v>7.3</v>
      </c>
      <c r="E19" s="41">
        <v>6.8</v>
      </c>
      <c r="F19" s="41">
        <v>6.8</v>
      </c>
      <c r="G19" s="41">
        <v>7.1</v>
      </c>
      <c r="H19" s="41">
        <v>7.4</v>
      </c>
      <c r="I19" s="41">
        <v>7.3</v>
      </c>
      <c r="J19" s="41">
        <v>7.6</v>
      </c>
      <c r="K19" s="41">
        <v>7.7</v>
      </c>
      <c r="L19" s="41">
        <v>1085</v>
      </c>
      <c r="M19" s="41">
        <v>1227</v>
      </c>
      <c r="N19" s="41">
        <v>1120</v>
      </c>
      <c r="O19" s="41">
        <v>1114</v>
      </c>
      <c r="P19" s="41">
        <v>1045</v>
      </c>
      <c r="Q19" s="41">
        <v>1081</v>
      </c>
      <c r="R19" s="41">
        <v>1151</v>
      </c>
      <c r="S19" s="41">
        <v>1134</v>
      </c>
      <c r="T19" s="41">
        <v>1187</v>
      </c>
      <c r="U19" s="41">
        <v>1191</v>
      </c>
      <c r="V19" s="146" t="s">
        <v>3934</v>
      </c>
      <c r="W19" s="158" t="s">
        <v>4</v>
      </c>
      <c r="X19" s="41">
        <v>7.2</v>
      </c>
      <c r="Y19" s="41">
        <v>8</v>
      </c>
      <c r="Z19" s="41">
        <v>7</v>
      </c>
      <c r="AA19" s="41">
        <v>6.9</v>
      </c>
      <c r="AB19" s="41">
        <v>7.1</v>
      </c>
      <c r="AC19" s="41">
        <v>7.2</v>
      </c>
      <c r="AD19" s="41">
        <v>7.7</v>
      </c>
      <c r="AE19" s="41">
        <v>7.6</v>
      </c>
      <c r="AF19" s="41">
        <v>7.9</v>
      </c>
      <c r="AG19" s="41">
        <v>7.8</v>
      </c>
      <c r="AH19" s="41">
        <v>1157</v>
      </c>
      <c r="AI19" s="41">
        <v>1299</v>
      </c>
      <c r="AJ19" s="41">
        <v>1150</v>
      </c>
      <c r="AK19" s="41">
        <v>1132</v>
      </c>
      <c r="AL19" s="41">
        <v>1132</v>
      </c>
      <c r="AM19" s="41">
        <v>1099</v>
      </c>
      <c r="AN19" s="41">
        <v>1238</v>
      </c>
      <c r="AO19" s="41">
        <v>1221</v>
      </c>
      <c r="AP19" s="41">
        <v>1274</v>
      </c>
      <c r="AQ19" s="41">
        <v>1263</v>
      </c>
      <c r="AR19" s="41" t="s">
        <v>3762</v>
      </c>
      <c r="AS19" s="140" t="s">
        <v>4</v>
      </c>
    </row>
    <row r="20" spans="1:45" ht="27" customHeight="1">
      <c r="A20" s="154" t="s">
        <v>3389</v>
      </c>
      <c r="B20" s="41">
        <v>7.1</v>
      </c>
      <c r="C20" s="41">
        <v>7.9</v>
      </c>
      <c r="D20" s="41">
        <v>7.3</v>
      </c>
      <c r="E20" s="41">
        <v>6.8</v>
      </c>
      <c r="F20" s="41">
        <v>6.8</v>
      </c>
      <c r="G20" s="41">
        <v>7.1</v>
      </c>
      <c r="H20" s="41">
        <v>7.4</v>
      </c>
      <c r="I20" s="41">
        <v>7.3</v>
      </c>
      <c r="J20" s="41">
        <v>7.6</v>
      </c>
      <c r="K20" s="41">
        <v>7.7</v>
      </c>
      <c r="L20" s="41">
        <v>1085</v>
      </c>
      <c r="M20" s="41">
        <v>1227</v>
      </c>
      <c r="N20" s="41">
        <v>1120</v>
      </c>
      <c r="O20" s="41">
        <v>1114</v>
      </c>
      <c r="P20" s="41">
        <v>1045</v>
      </c>
      <c r="Q20" s="41">
        <v>1081</v>
      </c>
      <c r="R20" s="41">
        <v>1151</v>
      </c>
      <c r="S20" s="41">
        <v>1134</v>
      </c>
      <c r="T20" s="41">
        <v>1187</v>
      </c>
      <c r="U20" s="41">
        <v>1191</v>
      </c>
      <c r="V20" s="146" t="s">
        <v>3934</v>
      </c>
      <c r="W20" s="158" t="s">
        <v>4</v>
      </c>
      <c r="X20" s="41">
        <v>7.2</v>
      </c>
      <c r="Y20" s="41">
        <v>8</v>
      </c>
      <c r="Z20" s="41">
        <v>7</v>
      </c>
      <c r="AA20" s="41">
        <v>6.9</v>
      </c>
      <c r="AB20" s="41">
        <v>7.1</v>
      </c>
      <c r="AC20" s="41">
        <v>7.2</v>
      </c>
      <c r="AD20" s="41">
        <v>7.7</v>
      </c>
      <c r="AE20" s="41">
        <v>7.6</v>
      </c>
      <c r="AF20" s="41">
        <v>7.9</v>
      </c>
      <c r="AG20" s="41">
        <v>7.8</v>
      </c>
      <c r="AH20" s="41">
        <v>1157</v>
      </c>
      <c r="AI20" s="41">
        <v>1299</v>
      </c>
      <c r="AJ20" s="41">
        <v>1150</v>
      </c>
      <c r="AK20" s="41">
        <v>1132</v>
      </c>
      <c r="AL20" s="41">
        <v>1132</v>
      </c>
      <c r="AM20" s="41">
        <v>1099</v>
      </c>
      <c r="AN20" s="41">
        <v>1238</v>
      </c>
      <c r="AO20" s="41">
        <v>1221</v>
      </c>
      <c r="AP20" s="41">
        <v>1274</v>
      </c>
      <c r="AQ20" s="41">
        <v>1263</v>
      </c>
      <c r="AR20" s="41" t="s">
        <v>3762</v>
      </c>
      <c r="AS20" s="140" t="s">
        <v>4</v>
      </c>
    </row>
    <row r="21" spans="1:45" ht="27" customHeight="1">
      <c r="A21" s="154" t="s">
        <v>3376</v>
      </c>
      <c r="B21" s="41">
        <v>7.1</v>
      </c>
      <c r="C21" s="41">
        <v>7.9</v>
      </c>
      <c r="D21" s="41">
        <v>7.3</v>
      </c>
      <c r="E21" s="41">
        <v>6.8</v>
      </c>
      <c r="F21" s="41">
        <v>6.8</v>
      </c>
      <c r="G21" s="41">
        <v>7.1</v>
      </c>
      <c r="H21" s="41">
        <v>7.4</v>
      </c>
      <c r="I21" s="41">
        <v>7.3</v>
      </c>
      <c r="J21" s="41">
        <v>7.6</v>
      </c>
      <c r="K21" s="41">
        <v>7.7</v>
      </c>
      <c r="L21" s="41">
        <v>1085</v>
      </c>
      <c r="M21" s="41">
        <v>1227</v>
      </c>
      <c r="N21" s="41">
        <v>1120</v>
      </c>
      <c r="O21" s="41">
        <v>1114</v>
      </c>
      <c r="P21" s="41">
        <v>1045</v>
      </c>
      <c r="Q21" s="41">
        <v>1081</v>
      </c>
      <c r="R21" s="41">
        <v>1151</v>
      </c>
      <c r="S21" s="41">
        <v>1134</v>
      </c>
      <c r="T21" s="41">
        <v>1187</v>
      </c>
      <c r="U21" s="41">
        <v>1191</v>
      </c>
      <c r="V21" s="146" t="s">
        <v>3934</v>
      </c>
      <c r="W21" s="158" t="s">
        <v>4</v>
      </c>
      <c r="X21" s="41">
        <v>7.2</v>
      </c>
      <c r="Y21" s="41">
        <v>8</v>
      </c>
      <c r="Z21" s="41">
        <v>7</v>
      </c>
      <c r="AA21" s="41">
        <v>6.9</v>
      </c>
      <c r="AB21" s="41">
        <v>7.1</v>
      </c>
      <c r="AC21" s="41">
        <v>7.2</v>
      </c>
      <c r="AD21" s="41">
        <v>7.7</v>
      </c>
      <c r="AE21" s="41">
        <v>7.6</v>
      </c>
      <c r="AF21" s="41">
        <v>7.9</v>
      </c>
      <c r="AG21" s="41">
        <v>7.8</v>
      </c>
      <c r="AH21" s="41">
        <v>1157</v>
      </c>
      <c r="AI21" s="41">
        <v>1299</v>
      </c>
      <c r="AJ21" s="41">
        <v>1150</v>
      </c>
      <c r="AK21" s="41">
        <v>1132</v>
      </c>
      <c r="AL21" s="41">
        <v>1132</v>
      </c>
      <c r="AM21" s="41">
        <v>1099</v>
      </c>
      <c r="AN21" s="41">
        <v>1238</v>
      </c>
      <c r="AO21" s="41">
        <v>1221</v>
      </c>
      <c r="AP21" s="41">
        <v>1274</v>
      </c>
      <c r="AQ21" s="41">
        <v>1263</v>
      </c>
      <c r="AR21" s="41" t="s">
        <v>3762</v>
      </c>
      <c r="AS21" s="140" t="s">
        <v>4</v>
      </c>
    </row>
    <row r="22" spans="1:45" ht="27" customHeight="1">
      <c r="A22" s="154" t="s">
        <v>3378</v>
      </c>
      <c r="B22" s="41">
        <v>7.1</v>
      </c>
      <c r="C22" s="41">
        <v>7.9</v>
      </c>
      <c r="D22" s="41">
        <v>7.3</v>
      </c>
      <c r="E22" s="41">
        <v>6.8</v>
      </c>
      <c r="F22" s="41">
        <v>6.8</v>
      </c>
      <c r="G22" s="41">
        <v>7.1</v>
      </c>
      <c r="H22" s="41">
        <v>7.4</v>
      </c>
      <c r="I22" s="41">
        <v>7.3</v>
      </c>
      <c r="J22" s="41">
        <v>7.6</v>
      </c>
      <c r="K22" s="41">
        <v>7.7</v>
      </c>
      <c r="L22" s="41">
        <v>1085</v>
      </c>
      <c r="M22" s="41">
        <v>1227</v>
      </c>
      <c r="N22" s="41">
        <v>1120</v>
      </c>
      <c r="O22" s="41">
        <v>1114</v>
      </c>
      <c r="P22" s="41">
        <v>1045</v>
      </c>
      <c r="Q22" s="41">
        <v>1081</v>
      </c>
      <c r="R22" s="41">
        <v>1151</v>
      </c>
      <c r="S22" s="41">
        <v>1134</v>
      </c>
      <c r="T22" s="41">
        <v>1187</v>
      </c>
      <c r="U22" s="41">
        <v>1191</v>
      </c>
      <c r="V22" s="146" t="s">
        <v>3934</v>
      </c>
      <c r="W22" s="158" t="s">
        <v>4</v>
      </c>
      <c r="X22" s="41">
        <v>7.2</v>
      </c>
      <c r="Y22" s="41">
        <v>8</v>
      </c>
      <c r="Z22" s="41">
        <v>7</v>
      </c>
      <c r="AA22" s="41">
        <v>6.9</v>
      </c>
      <c r="AB22" s="41">
        <v>7.1</v>
      </c>
      <c r="AC22" s="41">
        <v>7.2</v>
      </c>
      <c r="AD22" s="41">
        <v>7.7</v>
      </c>
      <c r="AE22" s="41">
        <v>7.6</v>
      </c>
      <c r="AF22" s="41">
        <v>7.9</v>
      </c>
      <c r="AG22" s="41">
        <v>7.8</v>
      </c>
      <c r="AH22" s="41">
        <v>1157</v>
      </c>
      <c r="AI22" s="41">
        <v>1299</v>
      </c>
      <c r="AJ22" s="41">
        <v>1150</v>
      </c>
      <c r="AK22" s="41">
        <v>1132</v>
      </c>
      <c r="AL22" s="41">
        <v>1132</v>
      </c>
      <c r="AM22" s="41">
        <v>1099</v>
      </c>
      <c r="AN22" s="41">
        <v>1238</v>
      </c>
      <c r="AO22" s="41">
        <v>1221</v>
      </c>
      <c r="AP22" s="41">
        <v>1274</v>
      </c>
      <c r="AQ22" s="41">
        <v>1263</v>
      </c>
      <c r="AR22" s="41" t="s">
        <v>3762</v>
      </c>
      <c r="AS22" s="140" t="s">
        <v>4</v>
      </c>
    </row>
    <row r="23" spans="1:45" ht="27" customHeight="1">
      <c r="A23" s="154" t="s">
        <v>3430</v>
      </c>
      <c r="B23" s="41">
        <v>7.1</v>
      </c>
      <c r="C23" s="41">
        <v>7.9</v>
      </c>
      <c r="D23" s="41">
        <v>7.3</v>
      </c>
      <c r="E23" s="41">
        <v>6.8</v>
      </c>
      <c r="F23" s="41">
        <v>6.8</v>
      </c>
      <c r="G23" s="41">
        <v>7.1</v>
      </c>
      <c r="H23" s="41">
        <v>7.4</v>
      </c>
      <c r="I23" s="41">
        <v>7.3</v>
      </c>
      <c r="J23" s="41">
        <v>7.6</v>
      </c>
      <c r="K23" s="41">
        <v>7.7</v>
      </c>
      <c r="L23" s="41">
        <v>1085</v>
      </c>
      <c r="M23" s="41">
        <v>1227</v>
      </c>
      <c r="N23" s="41">
        <v>1120</v>
      </c>
      <c r="O23" s="41">
        <v>1114</v>
      </c>
      <c r="P23" s="41">
        <v>1045</v>
      </c>
      <c r="Q23" s="41">
        <v>1081</v>
      </c>
      <c r="R23" s="41">
        <v>1151</v>
      </c>
      <c r="S23" s="41">
        <v>1134</v>
      </c>
      <c r="T23" s="41">
        <v>1187</v>
      </c>
      <c r="U23" s="41">
        <v>1191</v>
      </c>
      <c r="V23" s="146" t="s">
        <v>3934</v>
      </c>
      <c r="W23" s="158" t="s">
        <v>4</v>
      </c>
      <c r="X23" s="41">
        <v>7.2</v>
      </c>
      <c r="Y23" s="41">
        <v>8</v>
      </c>
      <c r="Z23" s="41">
        <v>7</v>
      </c>
      <c r="AA23" s="41">
        <v>6.9</v>
      </c>
      <c r="AB23" s="41">
        <v>7.1</v>
      </c>
      <c r="AC23" s="41">
        <v>7.2</v>
      </c>
      <c r="AD23" s="41">
        <v>7.7</v>
      </c>
      <c r="AE23" s="41">
        <v>7.6</v>
      </c>
      <c r="AF23" s="41">
        <v>7.9</v>
      </c>
      <c r="AG23" s="41">
        <v>7.8</v>
      </c>
      <c r="AH23" s="41">
        <v>1157</v>
      </c>
      <c r="AI23" s="41">
        <v>1299</v>
      </c>
      <c r="AJ23" s="41">
        <v>1150</v>
      </c>
      <c r="AK23" s="41">
        <v>1132</v>
      </c>
      <c r="AL23" s="41">
        <v>1132</v>
      </c>
      <c r="AM23" s="41">
        <v>1099</v>
      </c>
      <c r="AN23" s="41">
        <v>1238</v>
      </c>
      <c r="AO23" s="41">
        <v>1221</v>
      </c>
      <c r="AP23" s="41">
        <v>1274</v>
      </c>
      <c r="AQ23" s="41">
        <v>1263</v>
      </c>
      <c r="AR23" s="41" t="s">
        <v>3762</v>
      </c>
      <c r="AS23" s="140" t="s">
        <v>4</v>
      </c>
    </row>
    <row r="24" spans="1:45" ht="27" customHeight="1">
      <c r="A24" s="155" t="s">
        <v>3385</v>
      </c>
      <c r="B24" s="41">
        <v>7.2</v>
      </c>
      <c r="C24" s="41">
        <v>8</v>
      </c>
      <c r="D24" s="41">
        <v>7.4</v>
      </c>
      <c r="E24" s="41">
        <v>6.9</v>
      </c>
      <c r="F24" s="41">
        <v>6.9</v>
      </c>
      <c r="G24" s="41">
        <v>7.2</v>
      </c>
      <c r="H24" s="41">
        <v>7.5</v>
      </c>
      <c r="I24" s="41">
        <v>7.4</v>
      </c>
      <c r="J24" s="41">
        <v>7.7</v>
      </c>
      <c r="K24" s="41">
        <v>7.8</v>
      </c>
      <c r="L24" s="41">
        <v>1109</v>
      </c>
      <c r="M24" s="41">
        <v>1251</v>
      </c>
      <c r="N24" s="41">
        <v>1144</v>
      </c>
      <c r="O24" s="41">
        <v>1138</v>
      </c>
      <c r="P24" s="41">
        <v>1069</v>
      </c>
      <c r="Q24" s="41">
        <v>1105</v>
      </c>
      <c r="R24" s="41">
        <v>1175</v>
      </c>
      <c r="S24" s="41">
        <v>1158</v>
      </c>
      <c r="T24" s="41">
        <v>1211</v>
      </c>
      <c r="U24" s="41">
        <v>1215</v>
      </c>
      <c r="V24" s="146" t="s">
        <v>3935</v>
      </c>
      <c r="W24" s="158" t="s">
        <v>4</v>
      </c>
      <c r="X24" s="41">
        <v>7.4</v>
      </c>
      <c r="Y24" s="41">
        <v>8.1999999999999993</v>
      </c>
      <c r="Z24" s="41">
        <v>7.1</v>
      </c>
      <c r="AA24" s="41">
        <v>7</v>
      </c>
      <c r="AB24" s="41">
        <v>7.2</v>
      </c>
      <c r="AC24" s="41">
        <v>7.3</v>
      </c>
      <c r="AD24" s="41">
        <v>7.8</v>
      </c>
      <c r="AE24" s="41">
        <v>7.7</v>
      </c>
      <c r="AF24" s="41">
        <v>8</v>
      </c>
      <c r="AG24" s="41">
        <v>8</v>
      </c>
      <c r="AH24" s="41">
        <v>1181</v>
      </c>
      <c r="AI24" s="41">
        <v>1323</v>
      </c>
      <c r="AJ24" s="41">
        <v>1174</v>
      </c>
      <c r="AK24" s="41">
        <v>1156</v>
      </c>
      <c r="AL24" s="41">
        <v>1157</v>
      </c>
      <c r="AM24" s="41">
        <v>1123</v>
      </c>
      <c r="AN24" s="41">
        <v>1263</v>
      </c>
      <c r="AO24" s="41">
        <v>1246</v>
      </c>
      <c r="AP24" s="41">
        <v>1299</v>
      </c>
      <c r="AQ24" s="41">
        <v>1287</v>
      </c>
      <c r="AR24" s="41" t="s">
        <v>3799</v>
      </c>
      <c r="AS24" s="140" t="s">
        <v>4</v>
      </c>
    </row>
    <row r="25" spans="1:45" ht="27" customHeight="1">
      <c r="A25" s="155" t="s">
        <v>3386</v>
      </c>
      <c r="B25" s="41">
        <v>7.2</v>
      </c>
      <c r="C25" s="41">
        <v>8</v>
      </c>
      <c r="D25" s="41">
        <v>7.4</v>
      </c>
      <c r="E25" s="41">
        <v>6.9</v>
      </c>
      <c r="F25" s="41">
        <v>6.9</v>
      </c>
      <c r="G25" s="41">
        <v>7.2</v>
      </c>
      <c r="H25" s="41">
        <v>7.5</v>
      </c>
      <c r="I25" s="41">
        <v>7.4</v>
      </c>
      <c r="J25" s="41">
        <v>7.7</v>
      </c>
      <c r="K25" s="41">
        <v>7.8</v>
      </c>
      <c r="L25" s="41">
        <v>1109</v>
      </c>
      <c r="M25" s="41">
        <v>1251</v>
      </c>
      <c r="N25" s="41">
        <v>1144</v>
      </c>
      <c r="O25" s="41">
        <v>1138</v>
      </c>
      <c r="P25" s="41">
        <v>1069</v>
      </c>
      <c r="Q25" s="41">
        <v>1105</v>
      </c>
      <c r="R25" s="41">
        <v>1175</v>
      </c>
      <c r="S25" s="41">
        <v>1158</v>
      </c>
      <c r="T25" s="41">
        <v>1211</v>
      </c>
      <c r="U25" s="41">
        <v>1215</v>
      </c>
      <c r="V25" s="146" t="s">
        <v>3935</v>
      </c>
      <c r="W25" s="158" t="s">
        <v>4</v>
      </c>
      <c r="X25" s="41">
        <v>7.4</v>
      </c>
      <c r="Y25" s="41">
        <v>8.1999999999999993</v>
      </c>
      <c r="Z25" s="41">
        <v>7.1</v>
      </c>
      <c r="AA25" s="41">
        <v>7</v>
      </c>
      <c r="AB25" s="41">
        <v>7.2</v>
      </c>
      <c r="AC25" s="41">
        <v>7.3</v>
      </c>
      <c r="AD25" s="41">
        <v>7.8</v>
      </c>
      <c r="AE25" s="41">
        <v>7.7</v>
      </c>
      <c r="AF25" s="41">
        <v>8</v>
      </c>
      <c r="AG25" s="41">
        <v>8</v>
      </c>
      <c r="AH25" s="41">
        <v>1181</v>
      </c>
      <c r="AI25" s="41">
        <v>1323</v>
      </c>
      <c r="AJ25" s="41">
        <v>1174</v>
      </c>
      <c r="AK25" s="41">
        <v>1156</v>
      </c>
      <c r="AL25" s="41">
        <v>1157</v>
      </c>
      <c r="AM25" s="41">
        <v>1123</v>
      </c>
      <c r="AN25" s="41">
        <v>1263</v>
      </c>
      <c r="AO25" s="41">
        <v>1246</v>
      </c>
      <c r="AP25" s="41">
        <v>1299</v>
      </c>
      <c r="AQ25" s="41">
        <v>1287</v>
      </c>
      <c r="AR25" s="41" t="s">
        <v>3799</v>
      </c>
      <c r="AS25" s="140" t="s">
        <v>4</v>
      </c>
    </row>
    <row r="26" spans="1:45" ht="27" customHeight="1">
      <c r="A26" s="155" t="s">
        <v>3431</v>
      </c>
      <c r="B26" s="41">
        <v>7.3</v>
      </c>
      <c r="C26" s="41">
        <v>8.1</v>
      </c>
      <c r="D26" s="41">
        <v>7.5</v>
      </c>
      <c r="E26" s="41">
        <v>7</v>
      </c>
      <c r="F26" s="41">
        <v>7</v>
      </c>
      <c r="G26" s="41">
        <v>7.3</v>
      </c>
      <c r="H26" s="41">
        <v>7.6</v>
      </c>
      <c r="I26" s="41">
        <v>7.5</v>
      </c>
      <c r="J26" s="41">
        <v>7.8</v>
      </c>
      <c r="K26" s="41">
        <v>7.9</v>
      </c>
      <c r="L26" s="41">
        <v>1123</v>
      </c>
      <c r="M26" s="41">
        <v>1265</v>
      </c>
      <c r="N26" s="41">
        <v>1158</v>
      </c>
      <c r="O26" s="41">
        <v>1153</v>
      </c>
      <c r="P26" s="41">
        <v>1084</v>
      </c>
      <c r="Q26" s="41">
        <v>1119</v>
      </c>
      <c r="R26" s="41">
        <v>1190</v>
      </c>
      <c r="S26" s="41">
        <v>1173</v>
      </c>
      <c r="T26" s="41">
        <v>1226</v>
      </c>
      <c r="U26" s="41">
        <v>1229</v>
      </c>
      <c r="V26" s="146" t="s">
        <v>3934</v>
      </c>
      <c r="W26" s="158" t="s">
        <v>4</v>
      </c>
      <c r="X26" s="41">
        <v>7.5</v>
      </c>
      <c r="Y26" s="41">
        <v>8.3000000000000007</v>
      </c>
      <c r="Z26" s="41">
        <v>7.2</v>
      </c>
      <c r="AA26" s="41">
        <v>7.1</v>
      </c>
      <c r="AB26" s="41">
        <v>7.3</v>
      </c>
      <c r="AC26" s="41">
        <v>7.4</v>
      </c>
      <c r="AD26" s="41">
        <v>7.9</v>
      </c>
      <c r="AE26" s="41">
        <v>7.8</v>
      </c>
      <c r="AF26" s="41">
        <v>8.1</v>
      </c>
      <c r="AG26" s="41">
        <v>8.1</v>
      </c>
      <c r="AH26" s="41">
        <v>1195</v>
      </c>
      <c r="AI26" s="41">
        <v>1337</v>
      </c>
      <c r="AJ26" s="41">
        <v>1189</v>
      </c>
      <c r="AK26" s="41">
        <v>1171</v>
      </c>
      <c r="AL26" s="41">
        <v>1171</v>
      </c>
      <c r="AM26" s="41">
        <v>1137</v>
      </c>
      <c r="AN26" s="41">
        <v>1277</v>
      </c>
      <c r="AO26" s="41">
        <v>1260</v>
      </c>
      <c r="AP26" s="41">
        <v>1313</v>
      </c>
      <c r="AQ26" s="41">
        <v>1301</v>
      </c>
      <c r="AR26" s="41" t="s">
        <v>3762</v>
      </c>
      <c r="AS26" s="140" t="s">
        <v>4</v>
      </c>
    </row>
    <row r="27" spans="1:45" ht="27" customHeight="1">
      <c r="A27" s="155" t="s">
        <v>3432</v>
      </c>
      <c r="B27" s="41">
        <v>7.3</v>
      </c>
      <c r="C27" s="41">
        <v>8.1</v>
      </c>
      <c r="D27" s="41">
        <v>7.5</v>
      </c>
      <c r="E27" s="41">
        <v>7</v>
      </c>
      <c r="F27" s="41">
        <v>7</v>
      </c>
      <c r="G27" s="41">
        <v>7.3</v>
      </c>
      <c r="H27" s="41">
        <v>7.6</v>
      </c>
      <c r="I27" s="41">
        <v>7.5</v>
      </c>
      <c r="J27" s="41">
        <v>7.8</v>
      </c>
      <c r="K27" s="41">
        <v>7.9</v>
      </c>
      <c r="L27" s="41">
        <v>1123</v>
      </c>
      <c r="M27" s="41">
        <v>1265</v>
      </c>
      <c r="N27" s="41">
        <v>1158</v>
      </c>
      <c r="O27" s="41">
        <v>1153</v>
      </c>
      <c r="P27" s="41">
        <v>1084</v>
      </c>
      <c r="Q27" s="41">
        <v>1119</v>
      </c>
      <c r="R27" s="41">
        <v>1190</v>
      </c>
      <c r="S27" s="41">
        <v>1173</v>
      </c>
      <c r="T27" s="41">
        <v>1226</v>
      </c>
      <c r="U27" s="41">
        <v>1229</v>
      </c>
      <c r="V27" s="146" t="s">
        <v>3934</v>
      </c>
      <c r="W27" s="158" t="s">
        <v>4</v>
      </c>
      <c r="X27" s="41">
        <v>7.5</v>
      </c>
      <c r="Y27" s="41">
        <v>8.3000000000000007</v>
      </c>
      <c r="Z27" s="41">
        <v>7.2</v>
      </c>
      <c r="AA27" s="41">
        <v>7.1</v>
      </c>
      <c r="AB27" s="41">
        <v>7.3</v>
      </c>
      <c r="AC27" s="41">
        <v>7.4</v>
      </c>
      <c r="AD27" s="41">
        <v>7.9</v>
      </c>
      <c r="AE27" s="41">
        <v>7.8</v>
      </c>
      <c r="AF27" s="41">
        <v>8.1</v>
      </c>
      <c r="AG27" s="41">
        <v>8.1</v>
      </c>
      <c r="AH27" s="41">
        <v>1195</v>
      </c>
      <c r="AI27" s="41">
        <v>1337</v>
      </c>
      <c r="AJ27" s="41">
        <v>1189</v>
      </c>
      <c r="AK27" s="41">
        <v>1171</v>
      </c>
      <c r="AL27" s="41">
        <v>1171</v>
      </c>
      <c r="AM27" s="41">
        <v>1137</v>
      </c>
      <c r="AN27" s="41">
        <v>1277</v>
      </c>
      <c r="AO27" s="41">
        <v>1260</v>
      </c>
      <c r="AP27" s="41">
        <v>1313</v>
      </c>
      <c r="AQ27" s="41">
        <v>1301</v>
      </c>
      <c r="AR27" s="41" t="s">
        <v>3762</v>
      </c>
      <c r="AS27" s="140" t="s">
        <v>4</v>
      </c>
    </row>
    <row r="28" spans="1:45" ht="27" customHeight="1">
      <c r="A28" s="155" t="s">
        <v>3377</v>
      </c>
      <c r="B28" s="41">
        <v>7.3</v>
      </c>
      <c r="C28" s="41">
        <v>8.1</v>
      </c>
      <c r="D28" s="41">
        <v>7.5</v>
      </c>
      <c r="E28" s="41">
        <v>7</v>
      </c>
      <c r="F28" s="41">
        <v>7</v>
      </c>
      <c r="G28" s="41">
        <v>7.3</v>
      </c>
      <c r="H28" s="41">
        <v>7.6</v>
      </c>
      <c r="I28" s="41">
        <v>7.5</v>
      </c>
      <c r="J28" s="41">
        <v>7.8</v>
      </c>
      <c r="K28" s="41">
        <v>7.9</v>
      </c>
      <c r="L28" s="41">
        <v>1123</v>
      </c>
      <c r="M28" s="41">
        <v>1265</v>
      </c>
      <c r="N28" s="41">
        <v>1158</v>
      </c>
      <c r="O28" s="41">
        <v>1153</v>
      </c>
      <c r="P28" s="41">
        <v>1084</v>
      </c>
      <c r="Q28" s="41">
        <v>1119</v>
      </c>
      <c r="R28" s="41">
        <v>1190</v>
      </c>
      <c r="S28" s="41">
        <v>1173</v>
      </c>
      <c r="T28" s="41">
        <v>1226</v>
      </c>
      <c r="U28" s="41">
        <v>1229</v>
      </c>
      <c r="V28" s="146" t="s">
        <v>3934</v>
      </c>
      <c r="W28" s="158" t="s">
        <v>4</v>
      </c>
      <c r="X28" s="41">
        <v>7.5</v>
      </c>
      <c r="Y28" s="41">
        <v>8.3000000000000007</v>
      </c>
      <c r="Z28" s="41">
        <v>7.2</v>
      </c>
      <c r="AA28" s="41">
        <v>7.1</v>
      </c>
      <c r="AB28" s="41">
        <v>7.3</v>
      </c>
      <c r="AC28" s="41">
        <v>7.4</v>
      </c>
      <c r="AD28" s="41">
        <v>7.9</v>
      </c>
      <c r="AE28" s="41">
        <v>7.8</v>
      </c>
      <c r="AF28" s="41">
        <v>8.1</v>
      </c>
      <c r="AG28" s="41">
        <v>8.1</v>
      </c>
      <c r="AH28" s="41">
        <v>1195</v>
      </c>
      <c r="AI28" s="41">
        <v>1337</v>
      </c>
      <c r="AJ28" s="41">
        <v>1189</v>
      </c>
      <c r="AK28" s="41">
        <v>1171</v>
      </c>
      <c r="AL28" s="41">
        <v>1171</v>
      </c>
      <c r="AM28" s="41">
        <v>1137</v>
      </c>
      <c r="AN28" s="41">
        <v>1277</v>
      </c>
      <c r="AO28" s="41">
        <v>1260</v>
      </c>
      <c r="AP28" s="41">
        <v>1313</v>
      </c>
      <c r="AQ28" s="41">
        <v>1301</v>
      </c>
      <c r="AR28" s="41" t="s">
        <v>3762</v>
      </c>
      <c r="AS28" s="140" t="s">
        <v>4</v>
      </c>
    </row>
    <row r="29" spans="1:45" ht="27" customHeight="1">
      <c r="A29" s="155" t="s">
        <v>3384</v>
      </c>
      <c r="B29" s="41">
        <v>7.3</v>
      </c>
      <c r="C29" s="41">
        <v>8.1</v>
      </c>
      <c r="D29" s="41">
        <v>7.5</v>
      </c>
      <c r="E29" s="41">
        <v>7</v>
      </c>
      <c r="F29" s="41">
        <v>7</v>
      </c>
      <c r="G29" s="41">
        <v>7.3</v>
      </c>
      <c r="H29" s="41">
        <v>7.6</v>
      </c>
      <c r="I29" s="41">
        <v>7.5</v>
      </c>
      <c r="J29" s="41">
        <v>7.8</v>
      </c>
      <c r="K29" s="41">
        <v>7.9</v>
      </c>
      <c r="L29" s="41">
        <v>1123</v>
      </c>
      <c r="M29" s="41">
        <v>1265</v>
      </c>
      <c r="N29" s="41">
        <v>1158</v>
      </c>
      <c r="O29" s="41">
        <v>1153</v>
      </c>
      <c r="P29" s="41">
        <v>1084</v>
      </c>
      <c r="Q29" s="41">
        <v>1119</v>
      </c>
      <c r="R29" s="41">
        <v>1190</v>
      </c>
      <c r="S29" s="41">
        <v>1173</v>
      </c>
      <c r="T29" s="41">
        <v>1226</v>
      </c>
      <c r="U29" s="41">
        <v>1229</v>
      </c>
      <c r="V29" s="146" t="s">
        <v>3934</v>
      </c>
      <c r="W29" s="158" t="s">
        <v>4</v>
      </c>
      <c r="X29" s="41">
        <v>7.5</v>
      </c>
      <c r="Y29" s="41">
        <v>8.3000000000000007</v>
      </c>
      <c r="Z29" s="41">
        <v>7.2</v>
      </c>
      <c r="AA29" s="41">
        <v>7.1</v>
      </c>
      <c r="AB29" s="41">
        <v>7.3</v>
      </c>
      <c r="AC29" s="41">
        <v>7.4</v>
      </c>
      <c r="AD29" s="41">
        <v>7.9</v>
      </c>
      <c r="AE29" s="41">
        <v>7.8</v>
      </c>
      <c r="AF29" s="41">
        <v>8.1</v>
      </c>
      <c r="AG29" s="41">
        <v>8.1</v>
      </c>
      <c r="AH29" s="41">
        <v>1195</v>
      </c>
      <c r="AI29" s="41">
        <v>1337</v>
      </c>
      <c r="AJ29" s="41">
        <v>1189</v>
      </c>
      <c r="AK29" s="41">
        <v>1171</v>
      </c>
      <c r="AL29" s="41">
        <v>1171</v>
      </c>
      <c r="AM29" s="41">
        <v>1137</v>
      </c>
      <c r="AN29" s="41">
        <v>1277</v>
      </c>
      <c r="AO29" s="41">
        <v>1260</v>
      </c>
      <c r="AP29" s="41">
        <v>1313</v>
      </c>
      <c r="AQ29" s="41">
        <v>1301</v>
      </c>
      <c r="AR29" s="41" t="s">
        <v>3762</v>
      </c>
      <c r="AS29" s="140" t="s">
        <v>4</v>
      </c>
    </row>
    <row r="30" spans="1:45" ht="27" customHeight="1">
      <c r="A30" s="155" t="s">
        <v>3380</v>
      </c>
      <c r="B30" s="41">
        <v>7.3</v>
      </c>
      <c r="C30" s="41">
        <v>8.1</v>
      </c>
      <c r="D30" s="41">
        <v>7.5</v>
      </c>
      <c r="E30" s="41">
        <v>7</v>
      </c>
      <c r="F30" s="41">
        <v>7</v>
      </c>
      <c r="G30" s="41">
        <v>7.3</v>
      </c>
      <c r="H30" s="41">
        <v>7.6</v>
      </c>
      <c r="I30" s="41">
        <v>7.5</v>
      </c>
      <c r="J30" s="41">
        <v>7.8</v>
      </c>
      <c r="K30" s="41">
        <v>7.9</v>
      </c>
      <c r="L30" s="41">
        <v>1123</v>
      </c>
      <c r="M30" s="41">
        <v>1265</v>
      </c>
      <c r="N30" s="41">
        <v>1158</v>
      </c>
      <c r="O30" s="41">
        <v>1153</v>
      </c>
      <c r="P30" s="41">
        <v>1084</v>
      </c>
      <c r="Q30" s="41">
        <v>1119</v>
      </c>
      <c r="R30" s="41">
        <v>1190</v>
      </c>
      <c r="S30" s="41">
        <v>1173</v>
      </c>
      <c r="T30" s="41">
        <v>1226</v>
      </c>
      <c r="U30" s="41">
        <v>1229</v>
      </c>
      <c r="V30" s="146" t="s">
        <v>3934</v>
      </c>
      <c r="W30" s="158" t="s">
        <v>4</v>
      </c>
      <c r="X30" s="41">
        <v>7.5</v>
      </c>
      <c r="Y30" s="41">
        <v>8.3000000000000007</v>
      </c>
      <c r="Z30" s="41">
        <v>7.2</v>
      </c>
      <c r="AA30" s="41">
        <v>7.1</v>
      </c>
      <c r="AB30" s="41">
        <v>7.3</v>
      </c>
      <c r="AC30" s="41">
        <v>7.4</v>
      </c>
      <c r="AD30" s="41">
        <v>7.9</v>
      </c>
      <c r="AE30" s="41">
        <v>7.8</v>
      </c>
      <c r="AF30" s="41">
        <v>8.1</v>
      </c>
      <c r="AG30" s="41">
        <v>8.1</v>
      </c>
      <c r="AH30" s="41">
        <v>1195</v>
      </c>
      <c r="AI30" s="41">
        <v>1337</v>
      </c>
      <c r="AJ30" s="41">
        <v>1189</v>
      </c>
      <c r="AK30" s="41">
        <v>1171</v>
      </c>
      <c r="AL30" s="41">
        <v>1171</v>
      </c>
      <c r="AM30" s="41">
        <v>1137</v>
      </c>
      <c r="AN30" s="41">
        <v>1277</v>
      </c>
      <c r="AO30" s="41">
        <v>1260</v>
      </c>
      <c r="AP30" s="41">
        <v>1313</v>
      </c>
      <c r="AQ30" s="41">
        <v>1301</v>
      </c>
      <c r="AR30" s="41" t="s">
        <v>3762</v>
      </c>
      <c r="AS30" s="140" t="s">
        <v>4</v>
      </c>
    </row>
    <row r="31" spans="1:45" ht="27" customHeight="1">
      <c r="A31" s="155" t="s">
        <v>3381</v>
      </c>
      <c r="B31" s="41">
        <v>7.3</v>
      </c>
      <c r="C31" s="41">
        <v>8.1</v>
      </c>
      <c r="D31" s="41">
        <v>7.5</v>
      </c>
      <c r="E31" s="41">
        <v>7</v>
      </c>
      <c r="F31" s="41">
        <v>7</v>
      </c>
      <c r="G31" s="41">
        <v>7.3</v>
      </c>
      <c r="H31" s="41">
        <v>7.6</v>
      </c>
      <c r="I31" s="41">
        <v>7.5</v>
      </c>
      <c r="J31" s="41">
        <v>7.8</v>
      </c>
      <c r="K31" s="41">
        <v>7.9</v>
      </c>
      <c r="L31" s="41">
        <v>1123</v>
      </c>
      <c r="M31" s="41">
        <v>1265</v>
      </c>
      <c r="N31" s="41">
        <v>1158</v>
      </c>
      <c r="O31" s="41">
        <v>1153</v>
      </c>
      <c r="P31" s="41">
        <v>1084</v>
      </c>
      <c r="Q31" s="41">
        <v>1119</v>
      </c>
      <c r="R31" s="41">
        <v>1190</v>
      </c>
      <c r="S31" s="41">
        <v>1173</v>
      </c>
      <c r="T31" s="41">
        <v>1226</v>
      </c>
      <c r="U31" s="41">
        <v>1229</v>
      </c>
      <c r="V31" s="146" t="s">
        <v>3934</v>
      </c>
      <c r="W31" s="158" t="s">
        <v>4</v>
      </c>
      <c r="X31" s="41">
        <v>7.5</v>
      </c>
      <c r="Y31" s="41">
        <v>8.3000000000000007</v>
      </c>
      <c r="Z31" s="41">
        <v>7.2</v>
      </c>
      <c r="AA31" s="41">
        <v>7.1</v>
      </c>
      <c r="AB31" s="41">
        <v>7.3</v>
      </c>
      <c r="AC31" s="41">
        <v>7.4</v>
      </c>
      <c r="AD31" s="41">
        <v>7.9</v>
      </c>
      <c r="AE31" s="41">
        <v>7.8</v>
      </c>
      <c r="AF31" s="41">
        <v>8.1</v>
      </c>
      <c r="AG31" s="41">
        <v>8.1</v>
      </c>
      <c r="AH31" s="41">
        <v>1195</v>
      </c>
      <c r="AI31" s="41">
        <v>1337</v>
      </c>
      <c r="AJ31" s="41">
        <v>1189</v>
      </c>
      <c r="AK31" s="41">
        <v>1171</v>
      </c>
      <c r="AL31" s="41">
        <v>1171</v>
      </c>
      <c r="AM31" s="41">
        <v>1137</v>
      </c>
      <c r="AN31" s="41">
        <v>1277</v>
      </c>
      <c r="AO31" s="41">
        <v>1260</v>
      </c>
      <c r="AP31" s="41">
        <v>1313</v>
      </c>
      <c r="AQ31" s="41">
        <v>1301</v>
      </c>
      <c r="AR31" s="41" t="s">
        <v>3762</v>
      </c>
      <c r="AS31" s="140" t="s">
        <v>4</v>
      </c>
    </row>
    <row r="32" spans="1:45" ht="27" customHeight="1">
      <c r="A32" s="155" t="s">
        <v>3441</v>
      </c>
      <c r="B32" s="41">
        <v>7.3</v>
      </c>
      <c r="C32" s="41">
        <v>8.1</v>
      </c>
      <c r="D32" s="41">
        <v>7.5</v>
      </c>
      <c r="E32" s="41">
        <v>7</v>
      </c>
      <c r="F32" s="41">
        <v>7</v>
      </c>
      <c r="G32" s="41">
        <v>7.3</v>
      </c>
      <c r="H32" s="41">
        <v>7.6</v>
      </c>
      <c r="I32" s="41">
        <v>7.5</v>
      </c>
      <c r="J32" s="41">
        <v>7.8</v>
      </c>
      <c r="K32" s="41">
        <v>7.9</v>
      </c>
      <c r="L32" s="41">
        <v>1123</v>
      </c>
      <c r="M32" s="41">
        <v>1265</v>
      </c>
      <c r="N32" s="41">
        <v>1158</v>
      </c>
      <c r="O32" s="41">
        <v>1153</v>
      </c>
      <c r="P32" s="41">
        <v>1084</v>
      </c>
      <c r="Q32" s="41">
        <v>1119</v>
      </c>
      <c r="R32" s="41">
        <v>1190</v>
      </c>
      <c r="S32" s="41">
        <v>1173</v>
      </c>
      <c r="T32" s="41">
        <v>1226</v>
      </c>
      <c r="U32" s="41">
        <v>1229</v>
      </c>
      <c r="V32" s="146" t="s">
        <v>3934</v>
      </c>
      <c r="W32" s="158" t="s">
        <v>4</v>
      </c>
      <c r="X32" s="41">
        <v>7.5</v>
      </c>
      <c r="Y32" s="41">
        <v>8.3000000000000007</v>
      </c>
      <c r="Z32" s="41">
        <v>7.2</v>
      </c>
      <c r="AA32" s="41">
        <v>7.1</v>
      </c>
      <c r="AB32" s="41">
        <v>7.3</v>
      </c>
      <c r="AC32" s="41">
        <v>7.4</v>
      </c>
      <c r="AD32" s="41">
        <v>7.9</v>
      </c>
      <c r="AE32" s="41">
        <v>7.8</v>
      </c>
      <c r="AF32" s="41">
        <v>8.1</v>
      </c>
      <c r="AG32" s="41">
        <v>8.1</v>
      </c>
      <c r="AH32" s="41">
        <v>1195</v>
      </c>
      <c r="AI32" s="41">
        <v>1337</v>
      </c>
      <c r="AJ32" s="41">
        <v>1189</v>
      </c>
      <c r="AK32" s="41">
        <v>1171</v>
      </c>
      <c r="AL32" s="41">
        <v>1171</v>
      </c>
      <c r="AM32" s="41">
        <v>1137</v>
      </c>
      <c r="AN32" s="41">
        <v>1277</v>
      </c>
      <c r="AO32" s="41">
        <v>1260</v>
      </c>
      <c r="AP32" s="41">
        <v>1313</v>
      </c>
      <c r="AQ32" s="41">
        <v>1301</v>
      </c>
      <c r="AR32" s="41" t="s">
        <v>3762</v>
      </c>
      <c r="AS32" s="140" t="s">
        <v>4</v>
      </c>
    </row>
    <row r="33" spans="1:45" ht="27" customHeight="1">
      <c r="A33" s="155" t="s">
        <v>3433</v>
      </c>
      <c r="B33" s="41">
        <v>7.4</v>
      </c>
      <c r="C33" s="41">
        <v>8.1999999999999993</v>
      </c>
      <c r="D33" s="41">
        <v>7.6</v>
      </c>
      <c r="E33" s="41">
        <v>7.1</v>
      </c>
      <c r="F33" s="41">
        <v>7.1</v>
      </c>
      <c r="G33" s="41">
        <v>7.5</v>
      </c>
      <c r="H33" s="41">
        <v>7.7</v>
      </c>
      <c r="I33" s="41">
        <v>7.6</v>
      </c>
      <c r="J33" s="41">
        <v>7.9</v>
      </c>
      <c r="K33" s="41">
        <v>8</v>
      </c>
      <c r="L33" s="41">
        <v>1147</v>
      </c>
      <c r="M33" s="41">
        <v>1289</v>
      </c>
      <c r="N33" s="41">
        <v>1182</v>
      </c>
      <c r="O33" s="41">
        <v>1177</v>
      </c>
      <c r="P33" s="41">
        <v>1108</v>
      </c>
      <c r="Q33" s="41">
        <v>1161</v>
      </c>
      <c r="R33" s="41">
        <v>1214</v>
      </c>
      <c r="S33" s="41">
        <v>1197</v>
      </c>
      <c r="T33" s="41">
        <v>1250</v>
      </c>
      <c r="U33" s="41">
        <v>1253</v>
      </c>
      <c r="V33" s="146" t="s">
        <v>3934</v>
      </c>
      <c r="W33" s="158" t="s">
        <v>4</v>
      </c>
      <c r="X33" s="41">
        <v>7.6</v>
      </c>
      <c r="Y33" s="41">
        <v>8.4</v>
      </c>
      <c r="Z33" s="41">
        <v>7.3</v>
      </c>
      <c r="AA33" s="41">
        <v>7.2</v>
      </c>
      <c r="AB33" s="41">
        <v>7.5</v>
      </c>
      <c r="AC33" s="41">
        <v>7.6</v>
      </c>
      <c r="AD33" s="41">
        <v>8.1</v>
      </c>
      <c r="AE33" s="41">
        <v>8</v>
      </c>
      <c r="AF33" s="41">
        <v>8.3000000000000007</v>
      </c>
      <c r="AG33" s="41">
        <v>8.1999999999999993</v>
      </c>
      <c r="AH33" s="41">
        <v>1219</v>
      </c>
      <c r="AI33" s="41">
        <v>1361</v>
      </c>
      <c r="AJ33" s="41">
        <v>1213</v>
      </c>
      <c r="AK33" s="41">
        <v>1195</v>
      </c>
      <c r="AL33" s="41">
        <v>1213</v>
      </c>
      <c r="AM33" s="41">
        <v>1179</v>
      </c>
      <c r="AN33" s="41">
        <v>1319</v>
      </c>
      <c r="AO33" s="41">
        <v>1302</v>
      </c>
      <c r="AP33" s="41">
        <v>1355</v>
      </c>
      <c r="AQ33" s="41">
        <v>1325</v>
      </c>
      <c r="AR33" s="41" t="s">
        <v>3762</v>
      </c>
      <c r="AS33" s="140" t="s">
        <v>4</v>
      </c>
    </row>
    <row r="34" spans="1:45" ht="27" customHeight="1">
      <c r="A34" s="155" t="s">
        <v>3436</v>
      </c>
      <c r="B34" s="41">
        <v>7.4</v>
      </c>
      <c r="C34" s="41">
        <v>8.1999999999999993</v>
      </c>
      <c r="D34" s="41">
        <v>7.6</v>
      </c>
      <c r="E34" s="41">
        <v>7.1</v>
      </c>
      <c r="F34" s="41">
        <v>7.1</v>
      </c>
      <c r="G34" s="41">
        <v>7.5</v>
      </c>
      <c r="H34" s="41">
        <v>7.7</v>
      </c>
      <c r="I34" s="41">
        <v>7.6</v>
      </c>
      <c r="J34" s="41">
        <v>7.9</v>
      </c>
      <c r="K34" s="41">
        <v>8</v>
      </c>
      <c r="L34" s="41">
        <v>1147</v>
      </c>
      <c r="M34" s="41">
        <v>1289</v>
      </c>
      <c r="N34" s="41">
        <v>1182</v>
      </c>
      <c r="O34" s="41">
        <v>1177</v>
      </c>
      <c r="P34" s="41">
        <v>1108</v>
      </c>
      <c r="Q34" s="41">
        <v>1161</v>
      </c>
      <c r="R34" s="41">
        <v>1214</v>
      </c>
      <c r="S34" s="41">
        <v>1197</v>
      </c>
      <c r="T34" s="41">
        <v>1250</v>
      </c>
      <c r="U34" s="41">
        <v>1253</v>
      </c>
      <c r="V34" s="146" t="s">
        <v>3934</v>
      </c>
      <c r="W34" s="158" t="s">
        <v>4</v>
      </c>
      <c r="X34" s="41">
        <v>7.6</v>
      </c>
      <c r="Y34" s="41">
        <v>8.4</v>
      </c>
      <c r="Z34" s="41">
        <v>7.3</v>
      </c>
      <c r="AA34" s="41">
        <v>7.2</v>
      </c>
      <c r="AB34" s="41">
        <v>7.5</v>
      </c>
      <c r="AC34" s="41">
        <v>7.6</v>
      </c>
      <c r="AD34" s="41">
        <v>8.1</v>
      </c>
      <c r="AE34" s="41">
        <v>8</v>
      </c>
      <c r="AF34" s="41">
        <v>8.3000000000000007</v>
      </c>
      <c r="AG34" s="41">
        <v>8.1999999999999993</v>
      </c>
      <c r="AH34" s="41">
        <v>1219</v>
      </c>
      <c r="AI34" s="41">
        <v>1361</v>
      </c>
      <c r="AJ34" s="41">
        <v>1213</v>
      </c>
      <c r="AK34" s="41">
        <v>1195</v>
      </c>
      <c r="AL34" s="41">
        <v>1213</v>
      </c>
      <c r="AM34" s="41">
        <v>1179</v>
      </c>
      <c r="AN34" s="41">
        <v>1319</v>
      </c>
      <c r="AO34" s="41">
        <v>1302</v>
      </c>
      <c r="AP34" s="41">
        <v>1355</v>
      </c>
      <c r="AQ34" s="41">
        <v>1325</v>
      </c>
      <c r="AR34" s="41" t="s">
        <v>3762</v>
      </c>
      <c r="AS34" s="140" t="s">
        <v>4</v>
      </c>
    </row>
    <row r="35" spans="1:45" ht="27" customHeight="1">
      <c r="A35" s="155" t="s">
        <v>3438</v>
      </c>
      <c r="B35" s="41">
        <v>7.4</v>
      </c>
      <c r="C35" s="41">
        <v>8.1999999999999993</v>
      </c>
      <c r="D35" s="41">
        <v>7.6</v>
      </c>
      <c r="E35" s="41">
        <v>7.1</v>
      </c>
      <c r="F35" s="41">
        <v>7.1</v>
      </c>
      <c r="G35" s="41">
        <v>7.5</v>
      </c>
      <c r="H35" s="41">
        <v>7.7</v>
      </c>
      <c r="I35" s="41">
        <v>7.6</v>
      </c>
      <c r="J35" s="41">
        <v>7.9</v>
      </c>
      <c r="K35" s="41">
        <v>8</v>
      </c>
      <c r="L35" s="41">
        <v>1147</v>
      </c>
      <c r="M35" s="41">
        <v>1289</v>
      </c>
      <c r="N35" s="41">
        <v>1182</v>
      </c>
      <c r="O35" s="41">
        <v>1177</v>
      </c>
      <c r="P35" s="41">
        <v>1108</v>
      </c>
      <c r="Q35" s="41">
        <v>1161</v>
      </c>
      <c r="R35" s="41">
        <v>1214</v>
      </c>
      <c r="S35" s="41">
        <v>1197</v>
      </c>
      <c r="T35" s="41">
        <v>1250</v>
      </c>
      <c r="U35" s="41">
        <v>1253</v>
      </c>
      <c r="V35" s="146" t="s">
        <v>3934</v>
      </c>
      <c r="W35" s="158" t="s">
        <v>4</v>
      </c>
      <c r="X35" s="41">
        <v>7.6</v>
      </c>
      <c r="Y35" s="41">
        <v>8.4</v>
      </c>
      <c r="Z35" s="41">
        <v>7.3</v>
      </c>
      <c r="AA35" s="41">
        <v>7.2</v>
      </c>
      <c r="AB35" s="41">
        <v>7.5</v>
      </c>
      <c r="AC35" s="41">
        <v>7.6</v>
      </c>
      <c r="AD35" s="41">
        <v>8.1</v>
      </c>
      <c r="AE35" s="41">
        <v>8</v>
      </c>
      <c r="AF35" s="41">
        <v>8.3000000000000007</v>
      </c>
      <c r="AG35" s="41">
        <v>8.1999999999999993</v>
      </c>
      <c r="AH35" s="41">
        <v>1219</v>
      </c>
      <c r="AI35" s="41">
        <v>1361</v>
      </c>
      <c r="AJ35" s="41">
        <v>1213</v>
      </c>
      <c r="AK35" s="41">
        <v>1195</v>
      </c>
      <c r="AL35" s="41">
        <v>1213</v>
      </c>
      <c r="AM35" s="41">
        <v>1179</v>
      </c>
      <c r="AN35" s="41">
        <v>1319</v>
      </c>
      <c r="AO35" s="41">
        <v>1302</v>
      </c>
      <c r="AP35" s="41">
        <v>1355</v>
      </c>
      <c r="AQ35" s="41">
        <v>1325</v>
      </c>
      <c r="AR35" s="41" t="s">
        <v>3762</v>
      </c>
      <c r="AS35" s="140" t="s">
        <v>4</v>
      </c>
    </row>
    <row r="36" spans="1:45" ht="27" customHeight="1">
      <c r="A36" s="156" t="s">
        <v>3439</v>
      </c>
      <c r="B36" s="41">
        <v>7.4</v>
      </c>
      <c r="C36" s="41">
        <v>8.1999999999999993</v>
      </c>
      <c r="D36" s="41">
        <v>7.6</v>
      </c>
      <c r="E36" s="41">
        <v>7.1</v>
      </c>
      <c r="F36" s="41">
        <v>7.1</v>
      </c>
      <c r="G36" s="41">
        <v>7.5</v>
      </c>
      <c r="H36" s="41">
        <v>7.7</v>
      </c>
      <c r="I36" s="41">
        <v>7.6</v>
      </c>
      <c r="J36" s="41">
        <v>7.9</v>
      </c>
      <c r="K36" s="41">
        <v>8</v>
      </c>
      <c r="L36" s="41">
        <v>1147</v>
      </c>
      <c r="M36" s="41">
        <v>1289</v>
      </c>
      <c r="N36" s="41">
        <v>1182</v>
      </c>
      <c r="O36" s="41">
        <v>1177</v>
      </c>
      <c r="P36" s="41">
        <v>1108</v>
      </c>
      <c r="Q36" s="41">
        <v>1161</v>
      </c>
      <c r="R36" s="41">
        <v>1214</v>
      </c>
      <c r="S36" s="41">
        <v>1197</v>
      </c>
      <c r="T36" s="41">
        <v>1250</v>
      </c>
      <c r="U36" s="41">
        <v>1253</v>
      </c>
      <c r="V36" s="146" t="s">
        <v>3934</v>
      </c>
      <c r="W36" s="158" t="s">
        <v>4</v>
      </c>
      <c r="X36" s="41">
        <v>7.6</v>
      </c>
      <c r="Y36" s="41">
        <v>8.4</v>
      </c>
      <c r="Z36" s="41">
        <v>7.3</v>
      </c>
      <c r="AA36" s="41">
        <v>7.2</v>
      </c>
      <c r="AB36" s="41">
        <v>7.5</v>
      </c>
      <c r="AC36" s="41">
        <v>7.6</v>
      </c>
      <c r="AD36" s="41">
        <v>8.1</v>
      </c>
      <c r="AE36" s="41">
        <v>8</v>
      </c>
      <c r="AF36" s="41">
        <v>8.3000000000000007</v>
      </c>
      <c r="AG36" s="41">
        <v>8.1999999999999993</v>
      </c>
      <c r="AH36" s="41">
        <v>1219</v>
      </c>
      <c r="AI36" s="41">
        <v>1361</v>
      </c>
      <c r="AJ36" s="41">
        <v>1213</v>
      </c>
      <c r="AK36" s="41">
        <v>1195</v>
      </c>
      <c r="AL36" s="41">
        <v>1213</v>
      </c>
      <c r="AM36" s="41">
        <v>1179</v>
      </c>
      <c r="AN36" s="41">
        <v>1319</v>
      </c>
      <c r="AO36" s="41">
        <v>1302</v>
      </c>
      <c r="AP36" s="41">
        <v>1355</v>
      </c>
      <c r="AQ36" s="41">
        <v>1325</v>
      </c>
      <c r="AR36" s="41" t="s">
        <v>3762</v>
      </c>
      <c r="AS36" s="140" t="s">
        <v>4</v>
      </c>
    </row>
    <row r="37" spans="1:45" ht="27" customHeight="1">
      <c r="A37" s="156" t="s">
        <v>3442</v>
      </c>
      <c r="B37" s="41">
        <v>7.6</v>
      </c>
      <c r="C37" s="41">
        <v>8.4</v>
      </c>
      <c r="D37" s="41">
        <v>7.8</v>
      </c>
      <c r="E37" s="41">
        <v>7.3</v>
      </c>
      <c r="F37" s="41">
        <v>7.3</v>
      </c>
      <c r="G37" s="41">
        <v>7.7</v>
      </c>
      <c r="H37" s="41">
        <v>7.9</v>
      </c>
      <c r="I37" s="41">
        <v>7.8</v>
      </c>
      <c r="J37" s="41">
        <v>8.1</v>
      </c>
      <c r="K37" s="41">
        <v>8.1999999999999993</v>
      </c>
      <c r="L37" s="41">
        <v>1181</v>
      </c>
      <c r="M37" s="41">
        <v>1323</v>
      </c>
      <c r="N37" s="41">
        <v>1216</v>
      </c>
      <c r="O37" s="41">
        <v>1211</v>
      </c>
      <c r="P37" s="41">
        <v>1142</v>
      </c>
      <c r="Q37" s="41">
        <v>1195</v>
      </c>
      <c r="R37" s="41">
        <v>1248</v>
      </c>
      <c r="S37" s="41">
        <v>1231</v>
      </c>
      <c r="T37" s="41">
        <v>1284</v>
      </c>
      <c r="U37" s="41">
        <v>1287</v>
      </c>
      <c r="V37" s="146" t="s">
        <v>3936</v>
      </c>
      <c r="W37" s="158" t="s">
        <v>4</v>
      </c>
      <c r="X37" s="41">
        <v>7.8</v>
      </c>
      <c r="Y37" s="41">
        <v>8.6</v>
      </c>
      <c r="Z37" s="41">
        <v>7.5</v>
      </c>
      <c r="AA37" s="41">
        <v>7.4</v>
      </c>
      <c r="AB37" s="41">
        <v>7.7</v>
      </c>
      <c r="AC37" s="41">
        <v>7.8</v>
      </c>
      <c r="AD37" s="41">
        <v>8.3000000000000007</v>
      </c>
      <c r="AE37" s="41">
        <v>8.1999999999999993</v>
      </c>
      <c r="AF37" s="41">
        <v>8.5</v>
      </c>
      <c r="AG37" s="41">
        <v>8.4</v>
      </c>
      <c r="AH37" s="41">
        <v>1253</v>
      </c>
      <c r="AI37" s="41">
        <v>1395</v>
      </c>
      <c r="AJ37" s="41">
        <v>1247</v>
      </c>
      <c r="AK37" s="41">
        <v>1229</v>
      </c>
      <c r="AL37" s="41">
        <v>1247</v>
      </c>
      <c r="AM37" s="41">
        <v>1213</v>
      </c>
      <c r="AN37" s="41">
        <v>1353</v>
      </c>
      <c r="AO37" s="41">
        <v>1336</v>
      </c>
      <c r="AP37" s="41">
        <v>1389</v>
      </c>
      <c r="AQ37" s="41">
        <v>1359</v>
      </c>
      <c r="AR37" s="41" t="s">
        <v>3937</v>
      </c>
      <c r="AS37" s="140" t="s">
        <v>4</v>
      </c>
    </row>
    <row r="38" spans="1:45" ht="27" customHeight="1">
      <c r="A38" s="156" t="s">
        <v>3443</v>
      </c>
      <c r="B38" s="41">
        <v>7.6</v>
      </c>
      <c r="C38" s="41">
        <v>8.4</v>
      </c>
      <c r="D38" s="41">
        <v>7.8</v>
      </c>
      <c r="E38" s="41">
        <v>7.3</v>
      </c>
      <c r="F38" s="41">
        <v>7.3</v>
      </c>
      <c r="G38" s="41">
        <v>7.7</v>
      </c>
      <c r="H38" s="41">
        <v>7.9</v>
      </c>
      <c r="I38" s="41">
        <v>7.8</v>
      </c>
      <c r="J38" s="41">
        <v>8.1</v>
      </c>
      <c r="K38" s="41">
        <v>8.1999999999999993</v>
      </c>
      <c r="L38" s="41">
        <v>1181</v>
      </c>
      <c r="M38" s="41">
        <v>1323</v>
      </c>
      <c r="N38" s="41">
        <v>1216</v>
      </c>
      <c r="O38" s="41">
        <v>1211</v>
      </c>
      <c r="P38" s="41">
        <v>1142</v>
      </c>
      <c r="Q38" s="41">
        <v>1195</v>
      </c>
      <c r="R38" s="41">
        <v>1248</v>
      </c>
      <c r="S38" s="41">
        <v>1231</v>
      </c>
      <c r="T38" s="41">
        <v>1284</v>
      </c>
      <c r="U38" s="41">
        <v>1287</v>
      </c>
      <c r="V38" s="146" t="s">
        <v>3936</v>
      </c>
      <c r="W38" s="158" t="s">
        <v>4</v>
      </c>
      <c r="X38" s="41">
        <v>7.8</v>
      </c>
      <c r="Y38" s="41">
        <v>8.6</v>
      </c>
      <c r="Z38" s="41">
        <v>7.5</v>
      </c>
      <c r="AA38" s="41">
        <v>7.4</v>
      </c>
      <c r="AB38" s="41">
        <v>7.7</v>
      </c>
      <c r="AC38" s="41">
        <v>7.8</v>
      </c>
      <c r="AD38" s="41">
        <v>8.3000000000000007</v>
      </c>
      <c r="AE38" s="41">
        <v>8.1999999999999993</v>
      </c>
      <c r="AF38" s="41">
        <v>8.5</v>
      </c>
      <c r="AG38" s="41">
        <v>8.4</v>
      </c>
      <c r="AH38" s="41">
        <v>1253</v>
      </c>
      <c r="AI38" s="41">
        <v>1395</v>
      </c>
      <c r="AJ38" s="41">
        <v>1247</v>
      </c>
      <c r="AK38" s="41">
        <v>1229</v>
      </c>
      <c r="AL38" s="41">
        <v>1247</v>
      </c>
      <c r="AM38" s="41">
        <v>1213</v>
      </c>
      <c r="AN38" s="41">
        <v>1353</v>
      </c>
      <c r="AO38" s="41">
        <v>1336</v>
      </c>
      <c r="AP38" s="41">
        <v>1389</v>
      </c>
      <c r="AQ38" s="41">
        <v>1359</v>
      </c>
      <c r="AR38" s="41" t="s">
        <v>3937</v>
      </c>
      <c r="AS38" s="140" t="s">
        <v>4</v>
      </c>
    </row>
    <row r="39" spans="1:45" ht="27" customHeight="1">
      <c r="A39" s="156" t="s">
        <v>3445</v>
      </c>
      <c r="B39" s="41">
        <v>7.6</v>
      </c>
      <c r="C39" s="41">
        <v>8.4</v>
      </c>
      <c r="D39" s="41">
        <v>7.8</v>
      </c>
      <c r="E39" s="41">
        <v>7.3</v>
      </c>
      <c r="F39" s="41">
        <v>7.3</v>
      </c>
      <c r="G39" s="41">
        <v>7.7</v>
      </c>
      <c r="H39" s="41">
        <v>7.9</v>
      </c>
      <c r="I39" s="41">
        <v>7.8</v>
      </c>
      <c r="J39" s="41">
        <v>8.1</v>
      </c>
      <c r="K39" s="41">
        <v>8.1999999999999993</v>
      </c>
      <c r="L39" s="41">
        <v>1181</v>
      </c>
      <c r="M39" s="41">
        <v>1323</v>
      </c>
      <c r="N39" s="41">
        <v>1216</v>
      </c>
      <c r="O39" s="41">
        <v>1211</v>
      </c>
      <c r="P39" s="41">
        <v>1142</v>
      </c>
      <c r="Q39" s="41">
        <v>1195</v>
      </c>
      <c r="R39" s="41">
        <v>1248</v>
      </c>
      <c r="S39" s="41">
        <v>1231</v>
      </c>
      <c r="T39" s="41">
        <v>1284</v>
      </c>
      <c r="U39" s="41">
        <v>1287</v>
      </c>
      <c r="V39" s="146" t="s">
        <v>3936</v>
      </c>
      <c r="W39" s="158" t="s">
        <v>4</v>
      </c>
      <c r="X39" s="41">
        <v>7.8</v>
      </c>
      <c r="Y39" s="41">
        <v>8.6</v>
      </c>
      <c r="Z39" s="41">
        <v>7.5</v>
      </c>
      <c r="AA39" s="41">
        <v>7.4</v>
      </c>
      <c r="AB39" s="41">
        <v>7.7</v>
      </c>
      <c r="AC39" s="41">
        <v>7.8</v>
      </c>
      <c r="AD39" s="41">
        <v>8.3000000000000007</v>
      </c>
      <c r="AE39" s="41">
        <v>8.1999999999999993</v>
      </c>
      <c r="AF39" s="41">
        <v>8.5</v>
      </c>
      <c r="AG39" s="41">
        <v>8.4</v>
      </c>
      <c r="AH39" s="41">
        <v>1253</v>
      </c>
      <c r="AI39" s="41">
        <v>1395</v>
      </c>
      <c r="AJ39" s="41">
        <v>1247</v>
      </c>
      <c r="AK39" s="41">
        <v>1229</v>
      </c>
      <c r="AL39" s="41">
        <v>1247</v>
      </c>
      <c r="AM39" s="41">
        <v>1213</v>
      </c>
      <c r="AN39" s="41">
        <v>1353</v>
      </c>
      <c r="AO39" s="41">
        <v>1336</v>
      </c>
      <c r="AP39" s="41">
        <v>1389</v>
      </c>
      <c r="AQ39" s="41">
        <v>1359</v>
      </c>
      <c r="AR39" s="41" t="s">
        <v>3937</v>
      </c>
      <c r="AS39" s="140" t="s">
        <v>4</v>
      </c>
    </row>
    <row r="40" spans="1:45" ht="27" customHeight="1">
      <c r="A40" s="156" t="s">
        <v>3446</v>
      </c>
      <c r="B40" s="41">
        <v>7.6</v>
      </c>
      <c r="C40" s="41">
        <v>8.4</v>
      </c>
      <c r="D40" s="41">
        <v>7.8</v>
      </c>
      <c r="E40" s="41">
        <v>7.3</v>
      </c>
      <c r="F40" s="41">
        <v>7.3</v>
      </c>
      <c r="G40" s="41">
        <v>7.7</v>
      </c>
      <c r="H40" s="41">
        <v>7.9</v>
      </c>
      <c r="I40" s="41">
        <v>7.8</v>
      </c>
      <c r="J40" s="41">
        <v>8.1</v>
      </c>
      <c r="K40" s="41">
        <v>8.1999999999999993</v>
      </c>
      <c r="L40" s="41">
        <v>1181</v>
      </c>
      <c r="M40" s="41">
        <v>1323</v>
      </c>
      <c r="N40" s="41">
        <v>1216</v>
      </c>
      <c r="O40" s="41">
        <v>1211</v>
      </c>
      <c r="P40" s="41">
        <v>1142</v>
      </c>
      <c r="Q40" s="41">
        <v>1195</v>
      </c>
      <c r="R40" s="41">
        <v>1248</v>
      </c>
      <c r="S40" s="41">
        <v>1231</v>
      </c>
      <c r="T40" s="41">
        <v>1284</v>
      </c>
      <c r="U40" s="41">
        <v>1287</v>
      </c>
      <c r="V40" s="146" t="s">
        <v>3936</v>
      </c>
      <c r="W40" s="158" t="s">
        <v>4</v>
      </c>
      <c r="X40" s="41">
        <v>7.8</v>
      </c>
      <c r="Y40" s="41">
        <v>8.6</v>
      </c>
      <c r="Z40" s="41">
        <v>7.5</v>
      </c>
      <c r="AA40" s="41">
        <v>7.4</v>
      </c>
      <c r="AB40" s="41">
        <v>7.7</v>
      </c>
      <c r="AC40" s="41">
        <v>7.8</v>
      </c>
      <c r="AD40" s="41">
        <v>8.3000000000000007</v>
      </c>
      <c r="AE40" s="41">
        <v>8.1999999999999993</v>
      </c>
      <c r="AF40" s="41">
        <v>8.5</v>
      </c>
      <c r="AG40" s="41">
        <v>8.4</v>
      </c>
      <c r="AH40" s="41">
        <v>1253</v>
      </c>
      <c r="AI40" s="41">
        <v>1395</v>
      </c>
      <c r="AJ40" s="41">
        <v>1247</v>
      </c>
      <c r="AK40" s="41">
        <v>1229</v>
      </c>
      <c r="AL40" s="41">
        <v>1247</v>
      </c>
      <c r="AM40" s="41">
        <v>1213</v>
      </c>
      <c r="AN40" s="41">
        <v>1353</v>
      </c>
      <c r="AO40" s="41">
        <v>1336</v>
      </c>
      <c r="AP40" s="41">
        <v>1389</v>
      </c>
      <c r="AQ40" s="41">
        <v>1359</v>
      </c>
      <c r="AR40" s="41" t="s">
        <v>3937</v>
      </c>
      <c r="AS40" s="140" t="s">
        <v>4</v>
      </c>
    </row>
    <row r="41" spans="1:45" ht="27" customHeight="1">
      <c r="A41" s="156" t="s">
        <v>3449</v>
      </c>
      <c r="B41" s="41">
        <v>7.7</v>
      </c>
      <c r="C41" s="41">
        <v>8.5</v>
      </c>
      <c r="D41" s="41">
        <v>7.9</v>
      </c>
      <c r="E41" s="41">
        <v>7.4</v>
      </c>
      <c r="F41" s="41">
        <v>7.5</v>
      </c>
      <c r="G41" s="41">
        <v>7.8</v>
      </c>
      <c r="H41" s="41">
        <v>8.1</v>
      </c>
      <c r="I41" s="41">
        <v>8</v>
      </c>
      <c r="J41" s="41">
        <v>8.3000000000000007</v>
      </c>
      <c r="K41" s="41">
        <v>8.3000000000000007</v>
      </c>
      <c r="L41" s="41">
        <v>1205</v>
      </c>
      <c r="M41" s="41">
        <v>1347</v>
      </c>
      <c r="N41" s="41">
        <v>1240</v>
      </c>
      <c r="O41" s="41">
        <v>1235</v>
      </c>
      <c r="P41" s="41">
        <v>1166</v>
      </c>
      <c r="Q41" s="41">
        <v>1219</v>
      </c>
      <c r="R41" s="41">
        <v>1272</v>
      </c>
      <c r="S41" s="41">
        <v>1255</v>
      </c>
      <c r="T41" s="41">
        <v>1308</v>
      </c>
      <c r="U41" s="41">
        <v>1311</v>
      </c>
      <c r="V41" s="146" t="s">
        <v>3936</v>
      </c>
      <c r="W41" s="158" t="s">
        <v>4</v>
      </c>
      <c r="X41" s="41">
        <v>7.9</v>
      </c>
      <c r="Y41" s="41">
        <v>8.6999999999999993</v>
      </c>
      <c r="Z41" s="41">
        <v>7.6</v>
      </c>
      <c r="AA41" s="41">
        <v>7.5</v>
      </c>
      <c r="AB41" s="41">
        <v>7.8</v>
      </c>
      <c r="AC41" s="41">
        <v>7.9</v>
      </c>
      <c r="AD41" s="41">
        <v>8.4</v>
      </c>
      <c r="AE41" s="41">
        <v>8.3000000000000007</v>
      </c>
      <c r="AF41" s="41">
        <v>8.6</v>
      </c>
      <c r="AG41" s="41">
        <v>8.5</v>
      </c>
      <c r="AH41" s="41">
        <v>1277</v>
      </c>
      <c r="AI41" s="41">
        <v>1419</v>
      </c>
      <c r="AJ41" s="41">
        <v>1271</v>
      </c>
      <c r="AK41" s="41">
        <v>1253</v>
      </c>
      <c r="AL41" s="41">
        <v>1271</v>
      </c>
      <c r="AM41" s="41">
        <v>1237</v>
      </c>
      <c r="AN41" s="41">
        <v>1377</v>
      </c>
      <c r="AO41" s="41">
        <v>1360</v>
      </c>
      <c r="AP41" s="41">
        <v>1413</v>
      </c>
      <c r="AQ41" s="41">
        <v>1383</v>
      </c>
      <c r="AR41" s="41" t="s">
        <v>3937</v>
      </c>
      <c r="AS41" s="140" t="s">
        <v>4</v>
      </c>
    </row>
    <row r="42" spans="1:45" ht="27" customHeight="1">
      <c r="A42" s="156" t="s">
        <v>3374</v>
      </c>
      <c r="B42" s="41">
        <v>7.7</v>
      </c>
      <c r="C42" s="41">
        <v>8.5</v>
      </c>
      <c r="D42" s="41">
        <v>7.9</v>
      </c>
      <c r="E42" s="41">
        <v>7.4</v>
      </c>
      <c r="F42" s="41">
        <v>7.5</v>
      </c>
      <c r="G42" s="41">
        <v>7.8</v>
      </c>
      <c r="H42" s="41">
        <v>8.1</v>
      </c>
      <c r="I42" s="41">
        <v>8</v>
      </c>
      <c r="J42" s="41">
        <v>8.3000000000000007</v>
      </c>
      <c r="K42" s="41">
        <v>8.3000000000000007</v>
      </c>
      <c r="L42" s="41">
        <v>1205</v>
      </c>
      <c r="M42" s="41">
        <v>1347</v>
      </c>
      <c r="N42" s="41">
        <v>1240</v>
      </c>
      <c r="O42" s="41">
        <v>1235</v>
      </c>
      <c r="P42" s="41">
        <v>1166</v>
      </c>
      <c r="Q42" s="41">
        <v>1219</v>
      </c>
      <c r="R42" s="41">
        <v>1272</v>
      </c>
      <c r="S42" s="41">
        <v>1255</v>
      </c>
      <c r="T42" s="41">
        <v>1308</v>
      </c>
      <c r="U42" s="41">
        <v>1311</v>
      </c>
      <c r="V42" s="146" t="s">
        <v>3936</v>
      </c>
      <c r="W42" s="158" t="s">
        <v>4</v>
      </c>
      <c r="X42" s="41">
        <v>7.9</v>
      </c>
      <c r="Y42" s="41">
        <v>8.6999999999999993</v>
      </c>
      <c r="Z42" s="41">
        <v>7.6</v>
      </c>
      <c r="AA42" s="41">
        <v>7.5</v>
      </c>
      <c r="AB42" s="41">
        <v>7.8</v>
      </c>
      <c r="AC42" s="41">
        <v>7.9</v>
      </c>
      <c r="AD42" s="41">
        <v>8.4</v>
      </c>
      <c r="AE42" s="41">
        <v>8.3000000000000007</v>
      </c>
      <c r="AF42" s="41">
        <v>8.6</v>
      </c>
      <c r="AG42" s="41">
        <v>8.5</v>
      </c>
      <c r="AH42" s="41">
        <v>1277</v>
      </c>
      <c r="AI42" s="41">
        <v>1419</v>
      </c>
      <c r="AJ42" s="41">
        <v>1271</v>
      </c>
      <c r="AK42" s="41">
        <v>1253</v>
      </c>
      <c r="AL42" s="41">
        <v>1271</v>
      </c>
      <c r="AM42" s="41">
        <v>1237</v>
      </c>
      <c r="AN42" s="41">
        <v>1377</v>
      </c>
      <c r="AO42" s="41">
        <v>1360</v>
      </c>
      <c r="AP42" s="41">
        <v>1413</v>
      </c>
      <c r="AQ42" s="41">
        <v>1383</v>
      </c>
      <c r="AR42" s="41" t="s">
        <v>3937</v>
      </c>
      <c r="AS42" s="140" t="s">
        <v>4</v>
      </c>
    </row>
    <row r="43" spans="1:45" ht="27" customHeight="1">
      <c r="A43" s="156" t="s">
        <v>3452</v>
      </c>
      <c r="B43" s="41">
        <v>7.7</v>
      </c>
      <c r="C43" s="41">
        <v>8.5</v>
      </c>
      <c r="D43" s="41">
        <v>7.9</v>
      </c>
      <c r="E43" s="41">
        <v>7.4</v>
      </c>
      <c r="F43" s="41">
        <v>7.5</v>
      </c>
      <c r="G43" s="41">
        <v>7.8</v>
      </c>
      <c r="H43" s="41">
        <v>8.1</v>
      </c>
      <c r="I43" s="41">
        <v>8</v>
      </c>
      <c r="J43" s="41">
        <v>8.3000000000000007</v>
      </c>
      <c r="K43" s="41">
        <v>8.3000000000000007</v>
      </c>
      <c r="L43" s="41">
        <v>1205</v>
      </c>
      <c r="M43" s="41">
        <v>1347</v>
      </c>
      <c r="N43" s="41">
        <v>1240</v>
      </c>
      <c r="O43" s="41">
        <v>1235</v>
      </c>
      <c r="P43" s="41">
        <v>1166</v>
      </c>
      <c r="Q43" s="41">
        <v>1219</v>
      </c>
      <c r="R43" s="41">
        <v>1272</v>
      </c>
      <c r="S43" s="41">
        <v>1255</v>
      </c>
      <c r="T43" s="41">
        <v>1308</v>
      </c>
      <c r="U43" s="41">
        <v>1311</v>
      </c>
      <c r="V43" s="146" t="s">
        <v>3936</v>
      </c>
      <c r="W43" s="158" t="s">
        <v>4</v>
      </c>
      <c r="X43" s="41">
        <v>7.9</v>
      </c>
      <c r="Y43" s="41">
        <v>8.6999999999999993</v>
      </c>
      <c r="Z43" s="41">
        <v>7.6</v>
      </c>
      <c r="AA43" s="41">
        <v>7.5</v>
      </c>
      <c r="AB43" s="41">
        <v>7.8</v>
      </c>
      <c r="AC43" s="41">
        <v>7.9</v>
      </c>
      <c r="AD43" s="41">
        <v>8.4</v>
      </c>
      <c r="AE43" s="41">
        <v>8.3000000000000007</v>
      </c>
      <c r="AF43" s="41">
        <v>8.6</v>
      </c>
      <c r="AG43" s="41">
        <v>8.5</v>
      </c>
      <c r="AH43" s="41">
        <v>1277</v>
      </c>
      <c r="AI43" s="41">
        <v>1419</v>
      </c>
      <c r="AJ43" s="41">
        <v>1271</v>
      </c>
      <c r="AK43" s="41">
        <v>1253</v>
      </c>
      <c r="AL43" s="41">
        <v>1271</v>
      </c>
      <c r="AM43" s="41">
        <v>1237</v>
      </c>
      <c r="AN43" s="41">
        <v>1377</v>
      </c>
      <c r="AO43" s="41">
        <v>1360</v>
      </c>
      <c r="AP43" s="41">
        <v>1413</v>
      </c>
      <c r="AQ43" s="41">
        <v>1383</v>
      </c>
      <c r="AR43" s="41" t="s">
        <v>3937</v>
      </c>
      <c r="AS43" s="140" t="s">
        <v>4</v>
      </c>
    </row>
    <row r="44" spans="1:45" ht="27" customHeight="1">
      <c r="A44" s="156" t="s">
        <v>3382</v>
      </c>
      <c r="B44" s="41">
        <v>7.7</v>
      </c>
      <c r="C44" s="41">
        <v>8.5</v>
      </c>
      <c r="D44" s="41">
        <v>7.9</v>
      </c>
      <c r="E44" s="41">
        <v>7.4</v>
      </c>
      <c r="F44" s="41">
        <v>7.5</v>
      </c>
      <c r="G44" s="41">
        <v>7.8</v>
      </c>
      <c r="H44" s="41">
        <v>8.1</v>
      </c>
      <c r="I44" s="41">
        <v>8</v>
      </c>
      <c r="J44" s="41">
        <v>8.3000000000000007</v>
      </c>
      <c r="K44" s="41">
        <v>8.3000000000000007</v>
      </c>
      <c r="L44" s="41">
        <v>1205</v>
      </c>
      <c r="M44" s="41">
        <v>1347</v>
      </c>
      <c r="N44" s="41">
        <v>1240</v>
      </c>
      <c r="O44" s="41">
        <v>1235</v>
      </c>
      <c r="P44" s="41">
        <v>1166</v>
      </c>
      <c r="Q44" s="41">
        <v>1219</v>
      </c>
      <c r="R44" s="41">
        <v>1272</v>
      </c>
      <c r="S44" s="41">
        <v>1255</v>
      </c>
      <c r="T44" s="41">
        <v>1308</v>
      </c>
      <c r="U44" s="41">
        <v>1311</v>
      </c>
      <c r="V44" s="146" t="s">
        <v>3936</v>
      </c>
      <c r="W44" s="158" t="s">
        <v>4</v>
      </c>
      <c r="X44" s="41">
        <v>7.9</v>
      </c>
      <c r="Y44" s="41">
        <v>8.6999999999999993</v>
      </c>
      <c r="Z44" s="41">
        <v>7.6</v>
      </c>
      <c r="AA44" s="41">
        <v>7.5</v>
      </c>
      <c r="AB44" s="41">
        <v>7.8</v>
      </c>
      <c r="AC44" s="41">
        <v>7.9</v>
      </c>
      <c r="AD44" s="41">
        <v>8.4</v>
      </c>
      <c r="AE44" s="41">
        <v>8.3000000000000007</v>
      </c>
      <c r="AF44" s="41">
        <v>8.6</v>
      </c>
      <c r="AG44" s="41">
        <v>8.5</v>
      </c>
      <c r="AH44" s="41">
        <v>1277</v>
      </c>
      <c r="AI44" s="41">
        <v>1419</v>
      </c>
      <c r="AJ44" s="41">
        <v>1271</v>
      </c>
      <c r="AK44" s="41">
        <v>1253</v>
      </c>
      <c r="AL44" s="41">
        <v>1271</v>
      </c>
      <c r="AM44" s="41">
        <v>1237</v>
      </c>
      <c r="AN44" s="41">
        <v>1377</v>
      </c>
      <c r="AO44" s="41">
        <v>1360</v>
      </c>
      <c r="AP44" s="41">
        <v>1413</v>
      </c>
      <c r="AQ44" s="41">
        <v>1383</v>
      </c>
      <c r="AR44" s="41" t="s">
        <v>3937</v>
      </c>
      <c r="AS44" s="140" t="s">
        <v>4</v>
      </c>
    </row>
    <row r="45" spans="1:45" ht="27" customHeight="1">
      <c r="A45" s="156" t="s">
        <v>3453</v>
      </c>
      <c r="B45" s="41">
        <v>7.7</v>
      </c>
      <c r="C45" s="41">
        <v>8.5</v>
      </c>
      <c r="D45" s="41">
        <v>7.9</v>
      </c>
      <c r="E45" s="41">
        <v>7.4</v>
      </c>
      <c r="F45" s="41">
        <v>7.5</v>
      </c>
      <c r="G45" s="41">
        <v>7.8</v>
      </c>
      <c r="H45" s="41">
        <v>8.1</v>
      </c>
      <c r="I45" s="41">
        <v>8</v>
      </c>
      <c r="J45" s="41">
        <v>8.3000000000000007</v>
      </c>
      <c r="K45" s="41">
        <v>8.3000000000000007</v>
      </c>
      <c r="L45" s="41">
        <v>1205</v>
      </c>
      <c r="M45" s="41">
        <v>1347</v>
      </c>
      <c r="N45" s="41">
        <v>1240</v>
      </c>
      <c r="O45" s="41">
        <v>1235</v>
      </c>
      <c r="P45" s="41">
        <v>1166</v>
      </c>
      <c r="Q45" s="41">
        <v>1219</v>
      </c>
      <c r="R45" s="41">
        <v>1272</v>
      </c>
      <c r="S45" s="41">
        <v>1255</v>
      </c>
      <c r="T45" s="41">
        <v>1308</v>
      </c>
      <c r="U45" s="41">
        <v>1311</v>
      </c>
      <c r="V45" s="146" t="s">
        <v>3936</v>
      </c>
      <c r="W45" s="158" t="s">
        <v>4</v>
      </c>
      <c r="X45" s="41">
        <v>7.9</v>
      </c>
      <c r="Y45" s="41">
        <v>8.6999999999999993</v>
      </c>
      <c r="Z45" s="41">
        <v>7.6</v>
      </c>
      <c r="AA45" s="41">
        <v>7.5</v>
      </c>
      <c r="AB45" s="41">
        <v>7.8</v>
      </c>
      <c r="AC45" s="41">
        <v>7.9</v>
      </c>
      <c r="AD45" s="41">
        <v>8.4</v>
      </c>
      <c r="AE45" s="41">
        <v>8.3000000000000007</v>
      </c>
      <c r="AF45" s="41">
        <v>8.6</v>
      </c>
      <c r="AG45" s="41">
        <v>8.5</v>
      </c>
      <c r="AH45" s="41">
        <v>1277</v>
      </c>
      <c r="AI45" s="41">
        <v>1419</v>
      </c>
      <c r="AJ45" s="41">
        <v>1271</v>
      </c>
      <c r="AK45" s="41">
        <v>1253</v>
      </c>
      <c r="AL45" s="41">
        <v>1271</v>
      </c>
      <c r="AM45" s="41">
        <v>1237</v>
      </c>
      <c r="AN45" s="41">
        <v>1377</v>
      </c>
      <c r="AO45" s="41">
        <v>1360</v>
      </c>
      <c r="AP45" s="41">
        <v>1413</v>
      </c>
      <c r="AQ45" s="41">
        <v>1383</v>
      </c>
      <c r="AR45" s="41" t="s">
        <v>3937</v>
      </c>
      <c r="AS45" s="140" t="s">
        <v>4</v>
      </c>
    </row>
    <row r="46" spans="1:45" ht="27" customHeight="1">
      <c r="A46" s="156" t="s">
        <v>3454</v>
      </c>
      <c r="B46" s="41">
        <v>7.7</v>
      </c>
      <c r="C46" s="41">
        <v>8.5</v>
      </c>
      <c r="D46" s="41">
        <v>7.9</v>
      </c>
      <c r="E46" s="41">
        <v>7.4</v>
      </c>
      <c r="F46" s="41">
        <v>7.5</v>
      </c>
      <c r="G46" s="41">
        <v>7.8</v>
      </c>
      <c r="H46" s="41">
        <v>8.1</v>
      </c>
      <c r="I46" s="41">
        <v>8</v>
      </c>
      <c r="J46" s="41">
        <v>8.3000000000000007</v>
      </c>
      <c r="K46" s="41">
        <v>8.3000000000000007</v>
      </c>
      <c r="L46" s="41">
        <v>1205</v>
      </c>
      <c r="M46" s="41">
        <v>1347</v>
      </c>
      <c r="N46" s="41">
        <v>1240</v>
      </c>
      <c r="O46" s="41">
        <v>1235</v>
      </c>
      <c r="P46" s="41">
        <v>1166</v>
      </c>
      <c r="Q46" s="41">
        <v>1219</v>
      </c>
      <c r="R46" s="41">
        <v>1272</v>
      </c>
      <c r="S46" s="41">
        <v>1255</v>
      </c>
      <c r="T46" s="41">
        <v>1308</v>
      </c>
      <c r="U46" s="41">
        <v>1311</v>
      </c>
      <c r="V46" s="146" t="s">
        <v>3936</v>
      </c>
      <c r="W46" s="158" t="s">
        <v>4</v>
      </c>
      <c r="X46" s="41">
        <v>7.9</v>
      </c>
      <c r="Y46" s="41">
        <v>8.6999999999999993</v>
      </c>
      <c r="Z46" s="41">
        <v>7.6</v>
      </c>
      <c r="AA46" s="41">
        <v>7.5</v>
      </c>
      <c r="AB46" s="41">
        <v>7.8</v>
      </c>
      <c r="AC46" s="41">
        <v>7.9</v>
      </c>
      <c r="AD46" s="41">
        <v>8.4</v>
      </c>
      <c r="AE46" s="41">
        <v>8.3000000000000007</v>
      </c>
      <c r="AF46" s="41">
        <v>8.6</v>
      </c>
      <c r="AG46" s="41">
        <v>8.5</v>
      </c>
      <c r="AH46" s="41">
        <v>1277</v>
      </c>
      <c r="AI46" s="41">
        <v>1419</v>
      </c>
      <c r="AJ46" s="41">
        <v>1271</v>
      </c>
      <c r="AK46" s="41">
        <v>1253</v>
      </c>
      <c r="AL46" s="41">
        <v>1271</v>
      </c>
      <c r="AM46" s="41">
        <v>1237</v>
      </c>
      <c r="AN46" s="41">
        <v>1377</v>
      </c>
      <c r="AO46" s="41">
        <v>1360</v>
      </c>
      <c r="AP46" s="41">
        <v>1413</v>
      </c>
      <c r="AQ46" s="41">
        <v>1383</v>
      </c>
      <c r="AR46" s="41" t="s">
        <v>3937</v>
      </c>
      <c r="AS46" s="140" t="s">
        <v>4</v>
      </c>
    </row>
    <row r="47" spans="1:45" ht="27" customHeight="1">
      <c r="A47" s="156" t="s">
        <v>3455</v>
      </c>
      <c r="B47" s="41">
        <v>7.7</v>
      </c>
      <c r="C47" s="41">
        <v>8.5</v>
      </c>
      <c r="D47" s="41">
        <v>7.9</v>
      </c>
      <c r="E47" s="41">
        <v>7.4</v>
      </c>
      <c r="F47" s="41">
        <v>7.5</v>
      </c>
      <c r="G47" s="41">
        <v>7.8</v>
      </c>
      <c r="H47" s="41">
        <v>8.1</v>
      </c>
      <c r="I47" s="41">
        <v>8</v>
      </c>
      <c r="J47" s="41">
        <v>8.3000000000000007</v>
      </c>
      <c r="K47" s="41">
        <v>8.3000000000000007</v>
      </c>
      <c r="L47" s="41">
        <v>1205</v>
      </c>
      <c r="M47" s="41">
        <v>1347</v>
      </c>
      <c r="N47" s="41">
        <v>1240</v>
      </c>
      <c r="O47" s="41">
        <v>1235</v>
      </c>
      <c r="P47" s="41">
        <v>1166</v>
      </c>
      <c r="Q47" s="41">
        <v>1219</v>
      </c>
      <c r="R47" s="41">
        <v>1272</v>
      </c>
      <c r="S47" s="41">
        <v>1255</v>
      </c>
      <c r="T47" s="41">
        <v>1308</v>
      </c>
      <c r="U47" s="41">
        <v>1311</v>
      </c>
      <c r="V47" s="146" t="s">
        <v>3938</v>
      </c>
      <c r="W47" s="158" t="s">
        <v>4</v>
      </c>
      <c r="X47" s="41">
        <v>7.9</v>
      </c>
      <c r="Y47" s="41">
        <v>8.6999999999999993</v>
      </c>
      <c r="Z47" s="41">
        <v>7.6</v>
      </c>
      <c r="AA47" s="41">
        <v>7.5</v>
      </c>
      <c r="AB47" s="41">
        <v>7.8</v>
      </c>
      <c r="AC47" s="41">
        <v>7.9</v>
      </c>
      <c r="AD47" s="41">
        <v>8.4</v>
      </c>
      <c r="AE47" s="41">
        <v>8.3000000000000007</v>
      </c>
      <c r="AF47" s="41">
        <v>8.6</v>
      </c>
      <c r="AG47" s="41">
        <v>8.5</v>
      </c>
      <c r="AH47" s="41">
        <v>1277</v>
      </c>
      <c r="AI47" s="41">
        <v>1419</v>
      </c>
      <c r="AJ47" s="41">
        <v>1271</v>
      </c>
      <c r="AK47" s="41">
        <v>1253</v>
      </c>
      <c r="AL47" s="41">
        <v>1271</v>
      </c>
      <c r="AM47" s="41">
        <v>1237</v>
      </c>
      <c r="AN47" s="41">
        <v>1377</v>
      </c>
      <c r="AO47" s="41">
        <v>1360</v>
      </c>
      <c r="AP47" s="41">
        <v>1413</v>
      </c>
      <c r="AQ47" s="41">
        <v>1383</v>
      </c>
      <c r="AR47" s="41" t="s">
        <v>3939</v>
      </c>
      <c r="AS47" s="140" t="s">
        <v>4</v>
      </c>
    </row>
    <row r="48" spans="1:45" ht="27" customHeight="1">
      <c r="A48" s="156" t="s">
        <v>3470</v>
      </c>
      <c r="B48" s="41">
        <v>7.7</v>
      </c>
      <c r="C48" s="41">
        <v>8.5</v>
      </c>
      <c r="D48" s="41">
        <v>7.9</v>
      </c>
      <c r="E48" s="41">
        <v>7.4</v>
      </c>
      <c r="F48" s="41">
        <v>7.5</v>
      </c>
      <c r="G48" s="41">
        <v>7.8</v>
      </c>
      <c r="H48" s="41">
        <v>8.1</v>
      </c>
      <c r="I48" s="41">
        <v>8</v>
      </c>
      <c r="J48" s="41">
        <v>8.3000000000000007</v>
      </c>
      <c r="K48" s="41">
        <v>8.3000000000000007</v>
      </c>
      <c r="L48" s="41">
        <v>1205</v>
      </c>
      <c r="M48" s="41">
        <v>1347</v>
      </c>
      <c r="N48" s="41">
        <v>1240</v>
      </c>
      <c r="O48" s="41">
        <v>1235</v>
      </c>
      <c r="P48" s="41">
        <v>1166</v>
      </c>
      <c r="Q48" s="41">
        <v>1219</v>
      </c>
      <c r="R48" s="41">
        <v>1272</v>
      </c>
      <c r="S48" s="41">
        <v>1255</v>
      </c>
      <c r="T48" s="41">
        <v>1308</v>
      </c>
      <c r="U48" s="41">
        <v>1311</v>
      </c>
      <c r="V48" s="146" t="s">
        <v>3938</v>
      </c>
      <c r="W48" s="158" t="s">
        <v>4</v>
      </c>
      <c r="X48" s="41">
        <v>7.9</v>
      </c>
      <c r="Y48" s="41">
        <v>8.6999999999999993</v>
      </c>
      <c r="Z48" s="41">
        <v>7.6</v>
      </c>
      <c r="AA48" s="41">
        <v>7.5</v>
      </c>
      <c r="AB48" s="41">
        <v>7.8</v>
      </c>
      <c r="AC48" s="41">
        <v>7.9</v>
      </c>
      <c r="AD48" s="41">
        <v>8.4</v>
      </c>
      <c r="AE48" s="41">
        <v>8.3000000000000007</v>
      </c>
      <c r="AF48" s="41">
        <v>8.6</v>
      </c>
      <c r="AG48" s="41">
        <v>8.5</v>
      </c>
      <c r="AH48" s="41">
        <v>1277</v>
      </c>
      <c r="AI48" s="41">
        <v>1419</v>
      </c>
      <c r="AJ48" s="41">
        <v>1271</v>
      </c>
      <c r="AK48" s="41">
        <v>1253</v>
      </c>
      <c r="AL48" s="41">
        <v>1271</v>
      </c>
      <c r="AM48" s="41">
        <v>1237</v>
      </c>
      <c r="AN48" s="41">
        <v>1377</v>
      </c>
      <c r="AO48" s="41">
        <v>1360</v>
      </c>
      <c r="AP48" s="41">
        <v>1413</v>
      </c>
      <c r="AQ48" s="41">
        <v>1383</v>
      </c>
      <c r="AR48" s="41" t="s">
        <v>3939</v>
      </c>
      <c r="AS48" s="140" t="s">
        <v>4</v>
      </c>
    </row>
    <row r="49" spans="1:45" ht="27" customHeight="1">
      <c r="A49" s="156" t="s">
        <v>3456</v>
      </c>
      <c r="B49" s="41">
        <v>7.7</v>
      </c>
      <c r="C49" s="41">
        <v>8.5</v>
      </c>
      <c r="D49" s="41">
        <v>7.9</v>
      </c>
      <c r="E49" s="41">
        <v>7.4</v>
      </c>
      <c r="F49" s="41">
        <v>7.5</v>
      </c>
      <c r="G49" s="41">
        <v>7.8</v>
      </c>
      <c r="H49" s="41">
        <v>8.1</v>
      </c>
      <c r="I49" s="41">
        <v>8</v>
      </c>
      <c r="J49" s="41">
        <v>8.3000000000000007</v>
      </c>
      <c r="K49" s="41">
        <v>8.3000000000000007</v>
      </c>
      <c r="L49" s="41">
        <v>1205</v>
      </c>
      <c r="M49" s="41">
        <v>1347</v>
      </c>
      <c r="N49" s="41">
        <v>1240</v>
      </c>
      <c r="O49" s="41">
        <v>1235</v>
      </c>
      <c r="P49" s="41">
        <v>1166</v>
      </c>
      <c r="Q49" s="41">
        <v>1219</v>
      </c>
      <c r="R49" s="41">
        <v>1272</v>
      </c>
      <c r="S49" s="41">
        <v>1255</v>
      </c>
      <c r="T49" s="41">
        <v>1308</v>
      </c>
      <c r="U49" s="41">
        <v>1311</v>
      </c>
      <c r="V49" s="146" t="s">
        <v>3936</v>
      </c>
      <c r="W49" s="158" t="s">
        <v>4</v>
      </c>
      <c r="X49" s="41">
        <v>7.9</v>
      </c>
      <c r="Y49" s="41">
        <v>8.6999999999999993</v>
      </c>
      <c r="Z49" s="41">
        <v>7.6</v>
      </c>
      <c r="AA49" s="41">
        <v>7.5</v>
      </c>
      <c r="AB49" s="41">
        <v>7.8</v>
      </c>
      <c r="AC49" s="41">
        <v>7.9</v>
      </c>
      <c r="AD49" s="41">
        <v>8.4</v>
      </c>
      <c r="AE49" s="41">
        <v>8.3000000000000007</v>
      </c>
      <c r="AF49" s="41">
        <v>8.6</v>
      </c>
      <c r="AG49" s="41">
        <v>8.5</v>
      </c>
      <c r="AH49" s="41">
        <v>1277</v>
      </c>
      <c r="AI49" s="41">
        <v>1419</v>
      </c>
      <c r="AJ49" s="41">
        <v>1271</v>
      </c>
      <c r="AK49" s="41">
        <v>1253</v>
      </c>
      <c r="AL49" s="41">
        <v>1271</v>
      </c>
      <c r="AM49" s="41">
        <v>1237</v>
      </c>
      <c r="AN49" s="41">
        <v>1377</v>
      </c>
      <c r="AO49" s="41">
        <v>1360</v>
      </c>
      <c r="AP49" s="41">
        <v>1413</v>
      </c>
      <c r="AQ49" s="41">
        <v>1383</v>
      </c>
      <c r="AR49" s="41" t="s">
        <v>3937</v>
      </c>
      <c r="AS49" s="140" t="s">
        <v>4</v>
      </c>
    </row>
    <row r="50" spans="1:45" ht="27" customHeight="1">
      <c r="A50" s="156" t="s">
        <v>3457</v>
      </c>
      <c r="B50" s="41">
        <v>8</v>
      </c>
      <c r="C50" s="41">
        <v>8.8000000000000007</v>
      </c>
      <c r="D50" s="41">
        <v>8.1999999999999993</v>
      </c>
      <c r="E50" s="41">
        <v>7.9</v>
      </c>
      <c r="F50" s="41">
        <v>7.7</v>
      </c>
      <c r="G50" s="41">
        <v>8.1999999999999993</v>
      </c>
      <c r="H50" s="41">
        <v>8.3000000000000007</v>
      </c>
      <c r="I50" s="41">
        <v>8.1999999999999993</v>
      </c>
      <c r="J50" s="41">
        <v>8.5</v>
      </c>
      <c r="K50" s="41">
        <v>8.6</v>
      </c>
      <c r="L50" s="41">
        <v>1244</v>
      </c>
      <c r="M50" s="41">
        <v>1386</v>
      </c>
      <c r="N50" s="41">
        <v>1279</v>
      </c>
      <c r="O50" s="41">
        <v>1326</v>
      </c>
      <c r="P50" s="41">
        <v>1205</v>
      </c>
      <c r="Q50" s="41">
        <v>1293</v>
      </c>
      <c r="R50" s="41">
        <v>1311</v>
      </c>
      <c r="S50" s="41">
        <v>1294</v>
      </c>
      <c r="T50" s="41">
        <v>1347</v>
      </c>
      <c r="U50" s="41">
        <v>1350</v>
      </c>
      <c r="V50" s="146" t="s">
        <v>3940</v>
      </c>
      <c r="W50" s="158" t="s">
        <v>4</v>
      </c>
      <c r="X50" s="41">
        <v>8.1</v>
      </c>
      <c r="Y50" s="41">
        <v>8.9</v>
      </c>
      <c r="Z50" s="41">
        <v>8.1</v>
      </c>
      <c r="AA50" s="41">
        <v>8</v>
      </c>
      <c r="AB50" s="41">
        <v>8</v>
      </c>
      <c r="AC50" s="41">
        <v>8.3000000000000007</v>
      </c>
      <c r="AD50" s="41">
        <v>8.6</v>
      </c>
      <c r="AE50" s="41">
        <v>8.5</v>
      </c>
      <c r="AF50" s="41">
        <v>8.8000000000000007</v>
      </c>
      <c r="AG50" s="41">
        <v>8.6999999999999993</v>
      </c>
      <c r="AH50" s="41">
        <v>1316</v>
      </c>
      <c r="AI50" s="41">
        <v>1458</v>
      </c>
      <c r="AJ50" s="41">
        <v>1362</v>
      </c>
      <c r="AK50" s="41">
        <v>1344</v>
      </c>
      <c r="AL50" s="41">
        <v>1310</v>
      </c>
      <c r="AM50" s="41">
        <v>1311</v>
      </c>
      <c r="AN50" s="41">
        <v>1416</v>
      </c>
      <c r="AO50" s="41">
        <v>1399</v>
      </c>
      <c r="AP50" s="41">
        <v>1452</v>
      </c>
      <c r="AQ50" s="41">
        <v>1422</v>
      </c>
      <c r="AR50" s="41" t="s">
        <v>3761</v>
      </c>
      <c r="AS50" s="140" t="s">
        <v>4</v>
      </c>
    </row>
    <row r="51" spans="1:45" ht="27" customHeight="1">
      <c r="A51" s="156" t="s">
        <v>3366</v>
      </c>
      <c r="B51" s="41">
        <v>8</v>
      </c>
      <c r="C51" s="41">
        <v>8.8000000000000007</v>
      </c>
      <c r="D51" s="41">
        <v>8.1999999999999993</v>
      </c>
      <c r="E51" s="41">
        <v>7.9</v>
      </c>
      <c r="F51" s="41">
        <v>7.7</v>
      </c>
      <c r="G51" s="41">
        <v>8.1999999999999993</v>
      </c>
      <c r="H51" s="41">
        <v>8.3000000000000007</v>
      </c>
      <c r="I51" s="41">
        <v>8.1999999999999993</v>
      </c>
      <c r="J51" s="41">
        <v>8.5</v>
      </c>
      <c r="K51" s="41">
        <v>8.6</v>
      </c>
      <c r="L51" s="41">
        <v>1244</v>
      </c>
      <c r="M51" s="41">
        <v>1386</v>
      </c>
      <c r="N51" s="41">
        <v>1279</v>
      </c>
      <c r="O51" s="41">
        <v>1326</v>
      </c>
      <c r="P51" s="41">
        <v>1205</v>
      </c>
      <c r="Q51" s="41">
        <v>1293</v>
      </c>
      <c r="R51" s="41">
        <v>1311</v>
      </c>
      <c r="S51" s="41">
        <v>1294</v>
      </c>
      <c r="T51" s="41">
        <v>1347</v>
      </c>
      <c r="U51" s="41">
        <v>1350</v>
      </c>
      <c r="V51" s="146" t="s">
        <v>3940</v>
      </c>
      <c r="W51" s="158" t="s">
        <v>4</v>
      </c>
      <c r="X51" s="41">
        <v>8.1</v>
      </c>
      <c r="Y51" s="41">
        <v>8.9</v>
      </c>
      <c r="Z51" s="41">
        <v>8.1</v>
      </c>
      <c r="AA51" s="41">
        <v>8</v>
      </c>
      <c r="AB51" s="41">
        <v>8</v>
      </c>
      <c r="AC51" s="41">
        <v>8.3000000000000007</v>
      </c>
      <c r="AD51" s="41">
        <v>8.6</v>
      </c>
      <c r="AE51" s="41">
        <v>8.5</v>
      </c>
      <c r="AF51" s="41">
        <v>8.8000000000000007</v>
      </c>
      <c r="AG51" s="41">
        <v>8.6999999999999993</v>
      </c>
      <c r="AH51" s="41">
        <v>1316</v>
      </c>
      <c r="AI51" s="41">
        <v>1458</v>
      </c>
      <c r="AJ51" s="41">
        <v>1362</v>
      </c>
      <c r="AK51" s="41">
        <v>1344</v>
      </c>
      <c r="AL51" s="41">
        <v>1310</v>
      </c>
      <c r="AM51" s="41">
        <v>1311</v>
      </c>
      <c r="AN51" s="41">
        <v>1416</v>
      </c>
      <c r="AO51" s="41">
        <v>1399</v>
      </c>
      <c r="AP51" s="41">
        <v>1452</v>
      </c>
      <c r="AQ51" s="41">
        <v>1422</v>
      </c>
      <c r="AR51" s="41" t="s">
        <v>3761</v>
      </c>
      <c r="AS51" s="140" t="s">
        <v>4</v>
      </c>
    </row>
    <row r="52" spans="1:45" ht="27" customHeight="1">
      <c r="A52" s="156" t="s">
        <v>3363</v>
      </c>
      <c r="B52" s="41">
        <v>8</v>
      </c>
      <c r="C52" s="41">
        <v>8.8000000000000007</v>
      </c>
      <c r="D52" s="41">
        <v>8.1999999999999993</v>
      </c>
      <c r="E52" s="41">
        <v>7.9</v>
      </c>
      <c r="F52" s="41">
        <v>7.7</v>
      </c>
      <c r="G52" s="41">
        <v>8.1999999999999993</v>
      </c>
      <c r="H52" s="41">
        <v>8.3000000000000007</v>
      </c>
      <c r="I52" s="41">
        <v>8.1999999999999993</v>
      </c>
      <c r="J52" s="41">
        <v>8.5</v>
      </c>
      <c r="K52" s="41">
        <v>8.6</v>
      </c>
      <c r="L52" s="41">
        <v>1244</v>
      </c>
      <c r="M52" s="41">
        <v>1386</v>
      </c>
      <c r="N52" s="41">
        <v>1279</v>
      </c>
      <c r="O52" s="41">
        <v>1326</v>
      </c>
      <c r="P52" s="41">
        <v>1205</v>
      </c>
      <c r="Q52" s="41">
        <v>1293</v>
      </c>
      <c r="R52" s="41">
        <v>1311</v>
      </c>
      <c r="S52" s="41">
        <v>1294</v>
      </c>
      <c r="T52" s="41">
        <v>1347</v>
      </c>
      <c r="U52" s="41">
        <v>1350</v>
      </c>
      <c r="V52" s="146" t="s">
        <v>3940</v>
      </c>
      <c r="W52" s="158" t="s">
        <v>4</v>
      </c>
      <c r="X52" s="41">
        <v>8.1</v>
      </c>
      <c r="Y52" s="41">
        <v>8.9</v>
      </c>
      <c r="Z52" s="41">
        <v>8.1</v>
      </c>
      <c r="AA52" s="41">
        <v>8</v>
      </c>
      <c r="AB52" s="41">
        <v>8</v>
      </c>
      <c r="AC52" s="41">
        <v>8.3000000000000007</v>
      </c>
      <c r="AD52" s="41">
        <v>8.6</v>
      </c>
      <c r="AE52" s="41">
        <v>8.5</v>
      </c>
      <c r="AF52" s="41">
        <v>8.8000000000000007</v>
      </c>
      <c r="AG52" s="41">
        <v>8.6999999999999993</v>
      </c>
      <c r="AH52" s="41">
        <v>1316</v>
      </c>
      <c r="AI52" s="41">
        <v>1458</v>
      </c>
      <c r="AJ52" s="41">
        <v>1362</v>
      </c>
      <c r="AK52" s="41">
        <v>1344</v>
      </c>
      <c r="AL52" s="41">
        <v>1310</v>
      </c>
      <c r="AM52" s="41">
        <v>1311</v>
      </c>
      <c r="AN52" s="41">
        <v>1416</v>
      </c>
      <c r="AO52" s="41">
        <v>1399</v>
      </c>
      <c r="AP52" s="41">
        <v>1452</v>
      </c>
      <c r="AQ52" s="41">
        <v>1422</v>
      </c>
      <c r="AR52" s="41" t="s">
        <v>3761</v>
      </c>
      <c r="AS52" s="140" t="s">
        <v>4</v>
      </c>
    </row>
    <row r="53" spans="1:45" ht="27" customHeight="1">
      <c r="A53" s="156" t="s">
        <v>3458</v>
      </c>
      <c r="B53" s="41">
        <v>8</v>
      </c>
      <c r="C53" s="41">
        <v>8.8000000000000007</v>
      </c>
      <c r="D53" s="41">
        <v>8.1999999999999993</v>
      </c>
      <c r="E53" s="41">
        <v>7.9</v>
      </c>
      <c r="F53" s="41">
        <v>7.7</v>
      </c>
      <c r="G53" s="41">
        <v>8.1999999999999993</v>
      </c>
      <c r="H53" s="41">
        <v>8.3000000000000007</v>
      </c>
      <c r="I53" s="41">
        <v>8.1999999999999993</v>
      </c>
      <c r="J53" s="41">
        <v>8.5</v>
      </c>
      <c r="K53" s="41">
        <v>8.6</v>
      </c>
      <c r="L53" s="41">
        <v>1244</v>
      </c>
      <c r="M53" s="41">
        <v>1386</v>
      </c>
      <c r="N53" s="41">
        <v>1279</v>
      </c>
      <c r="O53" s="41">
        <v>1326</v>
      </c>
      <c r="P53" s="41">
        <v>1205</v>
      </c>
      <c r="Q53" s="41">
        <v>1293</v>
      </c>
      <c r="R53" s="41">
        <v>1311</v>
      </c>
      <c r="S53" s="41">
        <v>1294</v>
      </c>
      <c r="T53" s="41">
        <v>1347</v>
      </c>
      <c r="U53" s="41">
        <v>1350</v>
      </c>
      <c r="V53" s="146" t="s">
        <v>3940</v>
      </c>
      <c r="W53" s="158" t="s">
        <v>4</v>
      </c>
      <c r="X53" s="41">
        <v>8.1</v>
      </c>
      <c r="Y53" s="41">
        <v>8.9</v>
      </c>
      <c r="Z53" s="41">
        <v>8.1</v>
      </c>
      <c r="AA53" s="41">
        <v>8</v>
      </c>
      <c r="AB53" s="41">
        <v>8</v>
      </c>
      <c r="AC53" s="41">
        <v>8.3000000000000007</v>
      </c>
      <c r="AD53" s="41">
        <v>8.6</v>
      </c>
      <c r="AE53" s="41">
        <v>8.5</v>
      </c>
      <c r="AF53" s="41">
        <v>8.8000000000000007</v>
      </c>
      <c r="AG53" s="41">
        <v>8.6999999999999993</v>
      </c>
      <c r="AH53" s="41">
        <v>1316</v>
      </c>
      <c r="AI53" s="41">
        <v>1458</v>
      </c>
      <c r="AJ53" s="41">
        <v>1362</v>
      </c>
      <c r="AK53" s="41">
        <v>1344</v>
      </c>
      <c r="AL53" s="41">
        <v>1310</v>
      </c>
      <c r="AM53" s="41">
        <v>1311</v>
      </c>
      <c r="AN53" s="41">
        <v>1416</v>
      </c>
      <c r="AO53" s="41">
        <v>1399</v>
      </c>
      <c r="AP53" s="41">
        <v>1452</v>
      </c>
      <c r="AQ53" s="41">
        <v>1422</v>
      </c>
      <c r="AR53" s="41" t="s">
        <v>3761</v>
      </c>
      <c r="AS53" s="140" t="s">
        <v>4</v>
      </c>
    </row>
    <row r="54" spans="1:45" ht="27" customHeight="1">
      <c r="A54" s="156" t="s">
        <v>3491</v>
      </c>
      <c r="B54" s="41">
        <v>8</v>
      </c>
      <c r="C54" s="41">
        <v>8.8000000000000007</v>
      </c>
      <c r="D54" s="41">
        <v>8.1999999999999993</v>
      </c>
      <c r="E54" s="41">
        <v>7.9</v>
      </c>
      <c r="F54" s="41">
        <v>7.7</v>
      </c>
      <c r="G54" s="41">
        <v>8.1999999999999993</v>
      </c>
      <c r="H54" s="41">
        <v>8.3000000000000007</v>
      </c>
      <c r="I54" s="41">
        <v>8.1999999999999993</v>
      </c>
      <c r="J54" s="41">
        <v>8.5</v>
      </c>
      <c r="K54" s="41">
        <v>8.6</v>
      </c>
      <c r="L54" s="41">
        <v>1244</v>
      </c>
      <c r="M54" s="41">
        <v>1386</v>
      </c>
      <c r="N54" s="41">
        <v>1279</v>
      </c>
      <c r="O54" s="41">
        <v>1326</v>
      </c>
      <c r="P54" s="41">
        <v>1205</v>
      </c>
      <c r="Q54" s="41">
        <v>1293</v>
      </c>
      <c r="R54" s="41">
        <v>1311</v>
      </c>
      <c r="S54" s="41">
        <v>1294</v>
      </c>
      <c r="T54" s="41">
        <v>1347</v>
      </c>
      <c r="U54" s="41">
        <v>1350</v>
      </c>
      <c r="V54" s="146" t="s">
        <v>3940</v>
      </c>
      <c r="W54" s="158" t="s">
        <v>4</v>
      </c>
      <c r="X54" s="41">
        <v>8.1</v>
      </c>
      <c r="Y54" s="41">
        <v>8.9</v>
      </c>
      <c r="Z54" s="41">
        <v>8.1</v>
      </c>
      <c r="AA54" s="41">
        <v>8</v>
      </c>
      <c r="AB54" s="41">
        <v>8</v>
      </c>
      <c r="AC54" s="41">
        <v>8.3000000000000007</v>
      </c>
      <c r="AD54" s="41">
        <v>8.6</v>
      </c>
      <c r="AE54" s="41">
        <v>8.5</v>
      </c>
      <c r="AF54" s="41">
        <v>8.8000000000000007</v>
      </c>
      <c r="AG54" s="41">
        <v>8.6999999999999993</v>
      </c>
      <c r="AH54" s="41">
        <v>1316</v>
      </c>
      <c r="AI54" s="41">
        <v>1458</v>
      </c>
      <c r="AJ54" s="41">
        <v>1362</v>
      </c>
      <c r="AK54" s="41">
        <v>1344</v>
      </c>
      <c r="AL54" s="41">
        <v>1310</v>
      </c>
      <c r="AM54" s="41">
        <v>1311</v>
      </c>
      <c r="AN54" s="41">
        <v>1416</v>
      </c>
      <c r="AO54" s="41">
        <v>1399</v>
      </c>
      <c r="AP54" s="41">
        <v>1452</v>
      </c>
      <c r="AQ54" s="41">
        <v>1422</v>
      </c>
      <c r="AR54" s="41" t="s">
        <v>3761</v>
      </c>
      <c r="AS54" s="140" t="s">
        <v>4</v>
      </c>
    </row>
    <row r="55" spans="1:45" ht="27" customHeight="1">
      <c r="A55" s="156" t="s">
        <v>3369</v>
      </c>
      <c r="B55" s="41">
        <v>8</v>
      </c>
      <c r="C55" s="41">
        <v>8.8000000000000007</v>
      </c>
      <c r="D55" s="41">
        <v>8.1999999999999993</v>
      </c>
      <c r="E55" s="41">
        <v>7.9</v>
      </c>
      <c r="F55" s="41">
        <v>7.7</v>
      </c>
      <c r="G55" s="41">
        <v>8.1999999999999993</v>
      </c>
      <c r="H55" s="41">
        <v>8.3000000000000007</v>
      </c>
      <c r="I55" s="41">
        <v>8.1999999999999993</v>
      </c>
      <c r="J55" s="41">
        <v>8.5</v>
      </c>
      <c r="K55" s="41">
        <v>8.6</v>
      </c>
      <c r="L55" s="41">
        <v>1244</v>
      </c>
      <c r="M55" s="41">
        <v>1386</v>
      </c>
      <c r="N55" s="41">
        <v>1279</v>
      </c>
      <c r="O55" s="41">
        <v>1326</v>
      </c>
      <c r="P55" s="41">
        <v>1205</v>
      </c>
      <c r="Q55" s="41">
        <v>1293</v>
      </c>
      <c r="R55" s="41">
        <v>1311</v>
      </c>
      <c r="S55" s="41">
        <v>1294</v>
      </c>
      <c r="T55" s="41">
        <v>1347</v>
      </c>
      <c r="U55" s="41">
        <v>1350</v>
      </c>
      <c r="V55" s="146" t="s">
        <v>3940</v>
      </c>
      <c r="W55" s="158" t="s">
        <v>4</v>
      </c>
      <c r="X55" s="41">
        <v>8.1</v>
      </c>
      <c r="Y55" s="41">
        <v>8.9</v>
      </c>
      <c r="Z55" s="41">
        <v>8.1</v>
      </c>
      <c r="AA55" s="41">
        <v>8</v>
      </c>
      <c r="AB55" s="41">
        <v>8</v>
      </c>
      <c r="AC55" s="41">
        <v>8.3000000000000007</v>
      </c>
      <c r="AD55" s="41">
        <v>8.6</v>
      </c>
      <c r="AE55" s="41">
        <v>8.5</v>
      </c>
      <c r="AF55" s="41">
        <v>8.8000000000000007</v>
      </c>
      <c r="AG55" s="41">
        <v>8.6999999999999993</v>
      </c>
      <c r="AH55" s="41">
        <v>1316</v>
      </c>
      <c r="AI55" s="41">
        <v>1458</v>
      </c>
      <c r="AJ55" s="41">
        <v>1362</v>
      </c>
      <c r="AK55" s="41">
        <v>1344</v>
      </c>
      <c r="AL55" s="41">
        <v>1310</v>
      </c>
      <c r="AM55" s="41">
        <v>1311</v>
      </c>
      <c r="AN55" s="41">
        <v>1416</v>
      </c>
      <c r="AO55" s="41">
        <v>1399</v>
      </c>
      <c r="AP55" s="41">
        <v>1452</v>
      </c>
      <c r="AQ55" s="41">
        <v>1422</v>
      </c>
      <c r="AR55" s="41" t="s">
        <v>3761</v>
      </c>
      <c r="AS55" s="140" t="s">
        <v>4</v>
      </c>
    </row>
    <row r="56" spans="1:45" ht="27" customHeight="1">
      <c r="A56" s="156" t="s">
        <v>3350</v>
      </c>
      <c r="B56" s="41">
        <v>8.1999999999999993</v>
      </c>
      <c r="C56" s="41">
        <v>9</v>
      </c>
      <c r="D56" s="41">
        <v>8.4</v>
      </c>
      <c r="E56" s="41">
        <v>8.1999999999999993</v>
      </c>
      <c r="F56" s="41">
        <v>7.9</v>
      </c>
      <c r="G56" s="41">
        <v>8.5</v>
      </c>
      <c r="H56" s="41">
        <v>8.5</v>
      </c>
      <c r="I56" s="41">
        <v>8.4</v>
      </c>
      <c r="J56" s="41">
        <v>8.6999999999999993</v>
      </c>
      <c r="K56" s="41">
        <v>8.8000000000000007</v>
      </c>
      <c r="L56" s="41">
        <v>1292</v>
      </c>
      <c r="M56" s="41">
        <v>1434</v>
      </c>
      <c r="N56" s="41">
        <v>1327</v>
      </c>
      <c r="O56" s="41">
        <v>1375</v>
      </c>
      <c r="P56" s="41">
        <v>1253</v>
      </c>
      <c r="Q56" s="41">
        <v>1341</v>
      </c>
      <c r="R56" s="41">
        <v>1359</v>
      </c>
      <c r="S56" s="41">
        <v>1342</v>
      </c>
      <c r="T56" s="41">
        <v>1395</v>
      </c>
      <c r="U56" s="41">
        <v>1398</v>
      </c>
      <c r="V56" s="146" t="s">
        <v>3940</v>
      </c>
      <c r="W56" s="158" t="s">
        <v>4</v>
      </c>
      <c r="X56" s="41">
        <v>8.4</v>
      </c>
      <c r="Y56" s="41">
        <v>9.1999999999999993</v>
      </c>
      <c r="Z56" s="41">
        <v>8.4</v>
      </c>
      <c r="AA56" s="41">
        <v>8.3000000000000007</v>
      </c>
      <c r="AB56" s="41">
        <v>8.3000000000000007</v>
      </c>
      <c r="AC56" s="41">
        <v>8.6</v>
      </c>
      <c r="AD56" s="41">
        <v>8.9</v>
      </c>
      <c r="AE56" s="41">
        <v>8.8000000000000007</v>
      </c>
      <c r="AF56" s="41">
        <v>9.1</v>
      </c>
      <c r="AG56" s="41">
        <v>9</v>
      </c>
      <c r="AH56" s="41">
        <v>1364</v>
      </c>
      <c r="AI56" s="41">
        <v>1506</v>
      </c>
      <c r="AJ56" s="41">
        <v>1411</v>
      </c>
      <c r="AK56" s="41">
        <v>1393</v>
      </c>
      <c r="AL56" s="41">
        <v>1358</v>
      </c>
      <c r="AM56" s="41">
        <v>1359</v>
      </c>
      <c r="AN56" s="41">
        <v>1464</v>
      </c>
      <c r="AO56" s="41">
        <v>1447</v>
      </c>
      <c r="AP56" s="41">
        <v>1500</v>
      </c>
      <c r="AQ56" s="41">
        <v>1470</v>
      </c>
      <c r="AR56" s="41" t="s">
        <v>3761</v>
      </c>
      <c r="AS56" s="140" t="s">
        <v>4</v>
      </c>
    </row>
    <row r="57" spans="1:45" ht="27" customHeight="1">
      <c r="A57" s="156" t="s">
        <v>3347</v>
      </c>
      <c r="B57" s="41">
        <v>8.1999999999999993</v>
      </c>
      <c r="C57" s="41">
        <v>9</v>
      </c>
      <c r="D57" s="41">
        <v>8.4</v>
      </c>
      <c r="E57" s="41">
        <v>8.1999999999999993</v>
      </c>
      <c r="F57" s="41">
        <v>7.9</v>
      </c>
      <c r="G57" s="41">
        <v>8.5</v>
      </c>
      <c r="H57" s="41">
        <v>8.5</v>
      </c>
      <c r="I57" s="41">
        <v>8.4</v>
      </c>
      <c r="J57" s="41">
        <v>8.6999999999999993</v>
      </c>
      <c r="K57" s="41">
        <v>8.8000000000000007</v>
      </c>
      <c r="L57" s="41">
        <v>1292</v>
      </c>
      <c r="M57" s="41">
        <v>1434</v>
      </c>
      <c r="N57" s="41">
        <v>1327</v>
      </c>
      <c r="O57" s="41">
        <v>1375</v>
      </c>
      <c r="P57" s="41">
        <v>1253</v>
      </c>
      <c r="Q57" s="41">
        <v>1341</v>
      </c>
      <c r="R57" s="41">
        <v>1359</v>
      </c>
      <c r="S57" s="41">
        <v>1342</v>
      </c>
      <c r="T57" s="41">
        <v>1395</v>
      </c>
      <c r="U57" s="41">
        <v>1398</v>
      </c>
      <c r="V57" s="146" t="s">
        <v>3940</v>
      </c>
      <c r="W57" s="158" t="s">
        <v>4</v>
      </c>
      <c r="X57" s="41">
        <v>8.4</v>
      </c>
      <c r="Y57" s="41">
        <v>9.1999999999999993</v>
      </c>
      <c r="Z57" s="41">
        <v>8.4</v>
      </c>
      <c r="AA57" s="41">
        <v>8.3000000000000007</v>
      </c>
      <c r="AB57" s="41">
        <v>8.3000000000000007</v>
      </c>
      <c r="AC57" s="41">
        <v>8.6</v>
      </c>
      <c r="AD57" s="41">
        <v>8.9</v>
      </c>
      <c r="AE57" s="41">
        <v>8.8000000000000007</v>
      </c>
      <c r="AF57" s="41">
        <v>9.1</v>
      </c>
      <c r="AG57" s="41">
        <v>9</v>
      </c>
      <c r="AH57" s="41">
        <v>1364</v>
      </c>
      <c r="AI57" s="41">
        <v>1506</v>
      </c>
      <c r="AJ57" s="41">
        <v>1411</v>
      </c>
      <c r="AK57" s="41">
        <v>1393</v>
      </c>
      <c r="AL57" s="41">
        <v>1358</v>
      </c>
      <c r="AM57" s="41">
        <v>1359</v>
      </c>
      <c r="AN57" s="41">
        <v>1464</v>
      </c>
      <c r="AO57" s="41">
        <v>1447</v>
      </c>
      <c r="AP57" s="41">
        <v>1500</v>
      </c>
      <c r="AQ57" s="41">
        <v>1470</v>
      </c>
      <c r="AR57" s="41" t="s">
        <v>3761</v>
      </c>
      <c r="AS57" s="140" t="s">
        <v>4</v>
      </c>
    </row>
    <row r="58" spans="1:45" ht="27" customHeight="1">
      <c r="A58" s="156" t="s">
        <v>3348</v>
      </c>
      <c r="B58" s="41">
        <v>8.1999999999999993</v>
      </c>
      <c r="C58" s="41">
        <v>9</v>
      </c>
      <c r="D58" s="41">
        <v>8.4</v>
      </c>
      <c r="E58" s="41">
        <v>8.1999999999999993</v>
      </c>
      <c r="F58" s="41">
        <v>7.9</v>
      </c>
      <c r="G58" s="41">
        <v>8.5</v>
      </c>
      <c r="H58" s="41">
        <v>8.5</v>
      </c>
      <c r="I58" s="41">
        <v>8.4</v>
      </c>
      <c r="J58" s="41">
        <v>8.6999999999999993</v>
      </c>
      <c r="K58" s="41">
        <v>8.8000000000000007</v>
      </c>
      <c r="L58" s="41">
        <v>1292</v>
      </c>
      <c r="M58" s="41">
        <v>1434</v>
      </c>
      <c r="N58" s="41">
        <v>1327</v>
      </c>
      <c r="O58" s="41">
        <v>1375</v>
      </c>
      <c r="P58" s="41">
        <v>1253</v>
      </c>
      <c r="Q58" s="41">
        <v>1341</v>
      </c>
      <c r="R58" s="41">
        <v>1359</v>
      </c>
      <c r="S58" s="41">
        <v>1342</v>
      </c>
      <c r="T58" s="41">
        <v>1395</v>
      </c>
      <c r="U58" s="41">
        <v>1398</v>
      </c>
      <c r="V58" s="146" t="s">
        <v>3940</v>
      </c>
      <c r="W58" s="158" t="s">
        <v>4</v>
      </c>
      <c r="X58" s="41">
        <v>8.4</v>
      </c>
      <c r="Y58" s="41">
        <v>9.1999999999999993</v>
      </c>
      <c r="Z58" s="41">
        <v>8.4</v>
      </c>
      <c r="AA58" s="41">
        <v>8.3000000000000007</v>
      </c>
      <c r="AB58" s="41">
        <v>8.3000000000000007</v>
      </c>
      <c r="AC58" s="41">
        <v>8.6</v>
      </c>
      <c r="AD58" s="41">
        <v>8.9</v>
      </c>
      <c r="AE58" s="41">
        <v>8.8000000000000007</v>
      </c>
      <c r="AF58" s="41">
        <v>9.1</v>
      </c>
      <c r="AG58" s="41">
        <v>9</v>
      </c>
      <c r="AH58" s="41">
        <v>1364</v>
      </c>
      <c r="AI58" s="41">
        <v>1506</v>
      </c>
      <c r="AJ58" s="41">
        <v>1411</v>
      </c>
      <c r="AK58" s="41">
        <v>1393</v>
      </c>
      <c r="AL58" s="41">
        <v>1358</v>
      </c>
      <c r="AM58" s="41">
        <v>1359</v>
      </c>
      <c r="AN58" s="41">
        <v>1464</v>
      </c>
      <c r="AO58" s="41">
        <v>1447</v>
      </c>
      <c r="AP58" s="41">
        <v>1500</v>
      </c>
      <c r="AQ58" s="41">
        <v>1470</v>
      </c>
      <c r="AR58" s="41" t="s">
        <v>3761</v>
      </c>
      <c r="AS58" s="140" t="s">
        <v>4</v>
      </c>
    </row>
    <row r="59" spans="1:45" ht="27" customHeight="1">
      <c r="A59" s="156" t="s">
        <v>3353</v>
      </c>
      <c r="B59" s="41">
        <v>8.1999999999999993</v>
      </c>
      <c r="C59" s="41">
        <v>9</v>
      </c>
      <c r="D59" s="41">
        <v>8.4</v>
      </c>
      <c r="E59" s="41">
        <v>8.1999999999999993</v>
      </c>
      <c r="F59" s="41">
        <v>7.9</v>
      </c>
      <c r="G59" s="41">
        <v>8.5</v>
      </c>
      <c r="H59" s="41">
        <v>8.5</v>
      </c>
      <c r="I59" s="41">
        <v>8.4</v>
      </c>
      <c r="J59" s="41">
        <v>8.6999999999999993</v>
      </c>
      <c r="K59" s="41">
        <v>8.8000000000000007</v>
      </c>
      <c r="L59" s="41">
        <v>1292</v>
      </c>
      <c r="M59" s="41">
        <v>1434</v>
      </c>
      <c r="N59" s="41">
        <v>1327</v>
      </c>
      <c r="O59" s="41">
        <v>1375</v>
      </c>
      <c r="P59" s="41">
        <v>1253</v>
      </c>
      <c r="Q59" s="41">
        <v>1341</v>
      </c>
      <c r="R59" s="41">
        <v>1359</v>
      </c>
      <c r="S59" s="41">
        <v>1342</v>
      </c>
      <c r="T59" s="41">
        <v>1395</v>
      </c>
      <c r="U59" s="41">
        <v>1398</v>
      </c>
      <c r="V59" s="146" t="s">
        <v>3940</v>
      </c>
      <c r="W59" s="158" t="s">
        <v>4</v>
      </c>
      <c r="X59" s="41">
        <v>8.4</v>
      </c>
      <c r="Y59" s="41">
        <v>9.1999999999999993</v>
      </c>
      <c r="Z59" s="41">
        <v>8.4</v>
      </c>
      <c r="AA59" s="41">
        <v>8.3000000000000007</v>
      </c>
      <c r="AB59" s="41">
        <v>8.3000000000000007</v>
      </c>
      <c r="AC59" s="41">
        <v>8.6</v>
      </c>
      <c r="AD59" s="41">
        <v>8.9</v>
      </c>
      <c r="AE59" s="41">
        <v>8.8000000000000007</v>
      </c>
      <c r="AF59" s="41">
        <v>9.1</v>
      </c>
      <c r="AG59" s="41">
        <v>9</v>
      </c>
      <c r="AH59" s="41">
        <v>1364</v>
      </c>
      <c r="AI59" s="41">
        <v>1506</v>
      </c>
      <c r="AJ59" s="41">
        <v>1411</v>
      </c>
      <c r="AK59" s="41">
        <v>1393</v>
      </c>
      <c r="AL59" s="41">
        <v>1358</v>
      </c>
      <c r="AM59" s="41">
        <v>1359</v>
      </c>
      <c r="AN59" s="41">
        <v>1464</v>
      </c>
      <c r="AO59" s="41">
        <v>1447</v>
      </c>
      <c r="AP59" s="41">
        <v>1500</v>
      </c>
      <c r="AQ59" s="41">
        <v>1470</v>
      </c>
      <c r="AR59" s="41" t="s">
        <v>3761</v>
      </c>
      <c r="AS59" s="140" t="s">
        <v>4</v>
      </c>
    </row>
    <row r="60" spans="1:45" ht="27" customHeight="1">
      <c r="A60" s="156" t="s">
        <v>3349</v>
      </c>
      <c r="B60" s="41">
        <v>8.1999999999999993</v>
      </c>
      <c r="C60" s="41">
        <v>9</v>
      </c>
      <c r="D60" s="41">
        <v>8.4</v>
      </c>
      <c r="E60" s="41">
        <v>8.1999999999999993</v>
      </c>
      <c r="F60" s="41">
        <v>7.9</v>
      </c>
      <c r="G60" s="41">
        <v>8.5</v>
      </c>
      <c r="H60" s="41">
        <v>8.5</v>
      </c>
      <c r="I60" s="41">
        <v>8.4</v>
      </c>
      <c r="J60" s="41">
        <v>8.6999999999999993</v>
      </c>
      <c r="K60" s="41">
        <v>8.8000000000000007</v>
      </c>
      <c r="L60" s="41">
        <v>1292</v>
      </c>
      <c r="M60" s="41">
        <v>1434</v>
      </c>
      <c r="N60" s="41">
        <v>1327</v>
      </c>
      <c r="O60" s="41">
        <v>1375</v>
      </c>
      <c r="P60" s="41">
        <v>1253</v>
      </c>
      <c r="Q60" s="41">
        <v>1341</v>
      </c>
      <c r="R60" s="41">
        <v>1359</v>
      </c>
      <c r="S60" s="41">
        <v>1342</v>
      </c>
      <c r="T60" s="41">
        <v>1395</v>
      </c>
      <c r="U60" s="41">
        <v>1398</v>
      </c>
      <c r="V60" s="146" t="s">
        <v>3940</v>
      </c>
      <c r="W60" s="158" t="s">
        <v>4</v>
      </c>
      <c r="X60" s="41">
        <v>8.4</v>
      </c>
      <c r="Y60" s="41">
        <v>9.1999999999999993</v>
      </c>
      <c r="Z60" s="41">
        <v>8.4</v>
      </c>
      <c r="AA60" s="41">
        <v>8.3000000000000007</v>
      </c>
      <c r="AB60" s="41">
        <v>8.3000000000000007</v>
      </c>
      <c r="AC60" s="41">
        <v>8.6</v>
      </c>
      <c r="AD60" s="41">
        <v>8.9</v>
      </c>
      <c r="AE60" s="41">
        <v>8.8000000000000007</v>
      </c>
      <c r="AF60" s="41">
        <v>9.1</v>
      </c>
      <c r="AG60" s="41">
        <v>9</v>
      </c>
      <c r="AH60" s="41">
        <v>1364</v>
      </c>
      <c r="AI60" s="41">
        <v>1506</v>
      </c>
      <c r="AJ60" s="41">
        <v>1411</v>
      </c>
      <c r="AK60" s="41">
        <v>1393</v>
      </c>
      <c r="AL60" s="41">
        <v>1358</v>
      </c>
      <c r="AM60" s="41">
        <v>1359</v>
      </c>
      <c r="AN60" s="41">
        <v>1464</v>
      </c>
      <c r="AO60" s="41">
        <v>1447</v>
      </c>
      <c r="AP60" s="41">
        <v>1500</v>
      </c>
      <c r="AQ60" s="41">
        <v>1470</v>
      </c>
      <c r="AR60" s="41" t="s">
        <v>3761</v>
      </c>
      <c r="AS60" s="140" t="s">
        <v>4</v>
      </c>
    </row>
    <row r="61" spans="1:45" ht="27" customHeight="1">
      <c r="A61" s="156" t="s">
        <v>3351</v>
      </c>
      <c r="B61" s="41">
        <v>8.1999999999999993</v>
      </c>
      <c r="C61" s="41">
        <v>9</v>
      </c>
      <c r="D61" s="41">
        <v>8.4</v>
      </c>
      <c r="E61" s="41">
        <v>8.1999999999999993</v>
      </c>
      <c r="F61" s="41">
        <v>7.9</v>
      </c>
      <c r="G61" s="41">
        <v>8.5</v>
      </c>
      <c r="H61" s="41">
        <v>8.5</v>
      </c>
      <c r="I61" s="41">
        <v>8.4</v>
      </c>
      <c r="J61" s="41">
        <v>8.6999999999999993</v>
      </c>
      <c r="K61" s="41">
        <v>8.8000000000000007</v>
      </c>
      <c r="L61" s="41">
        <v>1292</v>
      </c>
      <c r="M61" s="41">
        <v>1434</v>
      </c>
      <c r="N61" s="41">
        <v>1327</v>
      </c>
      <c r="O61" s="41">
        <v>1375</v>
      </c>
      <c r="P61" s="41">
        <v>1253</v>
      </c>
      <c r="Q61" s="41">
        <v>1341</v>
      </c>
      <c r="R61" s="41">
        <v>1359</v>
      </c>
      <c r="S61" s="41">
        <v>1342</v>
      </c>
      <c r="T61" s="41">
        <v>1395</v>
      </c>
      <c r="U61" s="41">
        <v>1398</v>
      </c>
      <c r="V61" s="146" t="s">
        <v>3940</v>
      </c>
      <c r="W61" s="158" t="s">
        <v>4</v>
      </c>
      <c r="X61" s="41">
        <v>8.4</v>
      </c>
      <c r="Y61" s="41">
        <v>9.1999999999999993</v>
      </c>
      <c r="Z61" s="41">
        <v>8.4</v>
      </c>
      <c r="AA61" s="41">
        <v>8.3000000000000007</v>
      </c>
      <c r="AB61" s="41">
        <v>8.3000000000000007</v>
      </c>
      <c r="AC61" s="41">
        <v>8.6</v>
      </c>
      <c r="AD61" s="41">
        <v>8.9</v>
      </c>
      <c r="AE61" s="41">
        <v>8.8000000000000007</v>
      </c>
      <c r="AF61" s="41">
        <v>9.1</v>
      </c>
      <c r="AG61" s="41">
        <v>9</v>
      </c>
      <c r="AH61" s="41">
        <v>1364</v>
      </c>
      <c r="AI61" s="41">
        <v>1506</v>
      </c>
      <c r="AJ61" s="41">
        <v>1411</v>
      </c>
      <c r="AK61" s="41">
        <v>1393</v>
      </c>
      <c r="AL61" s="41">
        <v>1358</v>
      </c>
      <c r="AM61" s="41">
        <v>1359</v>
      </c>
      <c r="AN61" s="41">
        <v>1464</v>
      </c>
      <c r="AO61" s="41">
        <v>1447</v>
      </c>
      <c r="AP61" s="41">
        <v>1500</v>
      </c>
      <c r="AQ61" s="41">
        <v>1470</v>
      </c>
      <c r="AR61" s="41" t="s">
        <v>3761</v>
      </c>
      <c r="AS61" s="140" t="s">
        <v>4</v>
      </c>
    </row>
    <row r="62" spans="1:45" ht="27" customHeight="1">
      <c r="A62" s="156" t="s">
        <v>3364</v>
      </c>
      <c r="B62" s="41">
        <v>9.3000000000000007</v>
      </c>
      <c r="C62" s="41">
        <v>10.1</v>
      </c>
      <c r="D62" s="41">
        <v>9.5</v>
      </c>
      <c r="E62" s="41">
        <v>9.1999999999999993</v>
      </c>
      <c r="F62" s="41">
        <v>9</v>
      </c>
      <c r="G62" s="41">
        <v>9.5</v>
      </c>
      <c r="H62" s="41">
        <v>9.6</v>
      </c>
      <c r="I62" s="41">
        <v>9.5</v>
      </c>
      <c r="J62" s="41">
        <v>9.8000000000000007</v>
      </c>
      <c r="K62" s="41">
        <v>9.9</v>
      </c>
      <c r="L62" s="41">
        <v>1485</v>
      </c>
      <c r="M62" s="41">
        <v>1627</v>
      </c>
      <c r="N62" s="41">
        <v>1520</v>
      </c>
      <c r="O62" s="41">
        <v>1568</v>
      </c>
      <c r="P62" s="41">
        <v>1446</v>
      </c>
      <c r="Q62" s="41">
        <v>1534</v>
      </c>
      <c r="R62" s="41">
        <v>1552</v>
      </c>
      <c r="S62" s="41">
        <v>1535</v>
      </c>
      <c r="T62" s="41">
        <v>1588</v>
      </c>
      <c r="U62" s="41">
        <v>1591</v>
      </c>
      <c r="V62" s="146" t="s">
        <v>3940</v>
      </c>
      <c r="W62" s="158" t="s">
        <v>4</v>
      </c>
      <c r="X62" s="41">
        <v>9.4</v>
      </c>
      <c r="Y62" s="41">
        <v>10.199999999999999</v>
      </c>
      <c r="Z62" s="41">
        <v>9.4</v>
      </c>
      <c r="AA62" s="41">
        <v>9.3000000000000007</v>
      </c>
      <c r="AB62" s="41">
        <v>9.3000000000000007</v>
      </c>
      <c r="AC62" s="41">
        <v>9.6</v>
      </c>
      <c r="AD62" s="41">
        <v>9.9</v>
      </c>
      <c r="AE62" s="41">
        <v>9.8000000000000007</v>
      </c>
      <c r="AF62" s="41">
        <v>10.1</v>
      </c>
      <c r="AG62" s="41">
        <v>10</v>
      </c>
      <c r="AH62" s="41">
        <v>1557</v>
      </c>
      <c r="AI62" s="41">
        <v>1699</v>
      </c>
      <c r="AJ62" s="41">
        <v>1604</v>
      </c>
      <c r="AK62" s="41">
        <v>1586</v>
      </c>
      <c r="AL62" s="41">
        <v>1551</v>
      </c>
      <c r="AM62" s="41">
        <v>1552</v>
      </c>
      <c r="AN62" s="41">
        <v>1657</v>
      </c>
      <c r="AO62" s="41">
        <v>1640</v>
      </c>
      <c r="AP62" s="41">
        <v>1693</v>
      </c>
      <c r="AQ62" s="41">
        <v>1663</v>
      </c>
      <c r="AR62" s="41" t="s">
        <v>3761</v>
      </c>
      <c r="AS62" s="140" t="s">
        <v>4</v>
      </c>
    </row>
    <row r="63" spans="1:45" s="148" customFormat="1" ht="27" customHeight="1">
      <c r="A63" s="156" t="s">
        <v>3365</v>
      </c>
      <c r="B63" s="41">
        <v>9.3000000000000007</v>
      </c>
      <c r="C63" s="41">
        <v>10.1</v>
      </c>
      <c r="D63" s="41">
        <v>9.5</v>
      </c>
      <c r="E63" s="41">
        <v>9.1999999999999993</v>
      </c>
      <c r="F63" s="41">
        <v>9</v>
      </c>
      <c r="G63" s="41">
        <v>9.5</v>
      </c>
      <c r="H63" s="41">
        <v>9.6</v>
      </c>
      <c r="I63" s="41">
        <v>9.5</v>
      </c>
      <c r="J63" s="41">
        <v>9.8000000000000007</v>
      </c>
      <c r="K63" s="41">
        <v>9.9</v>
      </c>
      <c r="L63" s="41">
        <v>1485</v>
      </c>
      <c r="M63" s="41">
        <v>1627</v>
      </c>
      <c r="N63" s="41">
        <v>1520</v>
      </c>
      <c r="O63" s="41">
        <v>1568</v>
      </c>
      <c r="P63" s="41">
        <v>1446</v>
      </c>
      <c r="Q63" s="41">
        <v>1534</v>
      </c>
      <c r="R63" s="41">
        <v>1552</v>
      </c>
      <c r="S63" s="41">
        <v>1535</v>
      </c>
      <c r="T63" s="41">
        <v>1588</v>
      </c>
      <c r="U63" s="41">
        <v>1591</v>
      </c>
      <c r="V63" s="146" t="s">
        <v>3940</v>
      </c>
      <c r="W63" s="158" t="s">
        <v>4</v>
      </c>
      <c r="X63" s="41">
        <v>9.4</v>
      </c>
      <c r="Y63" s="41">
        <v>10.199999999999999</v>
      </c>
      <c r="Z63" s="41">
        <v>9.4</v>
      </c>
      <c r="AA63" s="41">
        <v>9.3000000000000007</v>
      </c>
      <c r="AB63" s="41">
        <v>9.3000000000000007</v>
      </c>
      <c r="AC63" s="41">
        <v>9.6</v>
      </c>
      <c r="AD63" s="41">
        <v>9.9</v>
      </c>
      <c r="AE63" s="41">
        <v>9.8000000000000007</v>
      </c>
      <c r="AF63" s="41">
        <v>10.1</v>
      </c>
      <c r="AG63" s="41">
        <v>10</v>
      </c>
      <c r="AH63" s="41">
        <v>1557</v>
      </c>
      <c r="AI63" s="41">
        <v>1699</v>
      </c>
      <c r="AJ63" s="41">
        <v>1604</v>
      </c>
      <c r="AK63" s="41">
        <v>1586</v>
      </c>
      <c r="AL63" s="41">
        <v>1551</v>
      </c>
      <c r="AM63" s="41">
        <v>1552</v>
      </c>
      <c r="AN63" s="41">
        <v>1657</v>
      </c>
      <c r="AO63" s="41">
        <v>1640</v>
      </c>
      <c r="AP63" s="41">
        <v>1693</v>
      </c>
      <c r="AQ63" s="41">
        <v>1663</v>
      </c>
      <c r="AR63" s="41" t="s">
        <v>3761</v>
      </c>
      <c r="AS63" s="140" t="s">
        <v>4</v>
      </c>
    </row>
    <row r="64" spans="1:45" ht="27" customHeight="1">
      <c r="A64" s="156" t="s">
        <v>3368</v>
      </c>
      <c r="B64" s="41">
        <v>9.3000000000000007</v>
      </c>
      <c r="C64" s="41">
        <v>10.1</v>
      </c>
      <c r="D64" s="41">
        <v>9.5</v>
      </c>
      <c r="E64" s="41">
        <v>9.1999999999999993</v>
      </c>
      <c r="F64" s="41">
        <v>9</v>
      </c>
      <c r="G64" s="41">
        <v>9.5</v>
      </c>
      <c r="H64" s="41">
        <v>9.6</v>
      </c>
      <c r="I64" s="41">
        <v>9.5</v>
      </c>
      <c r="J64" s="41">
        <v>9.8000000000000007</v>
      </c>
      <c r="K64" s="41">
        <v>9.9</v>
      </c>
      <c r="L64" s="41">
        <v>1485</v>
      </c>
      <c r="M64" s="41">
        <v>1627</v>
      </c>
      <c r="N64" s="41">
        <v>1520</v>
      </c>
      <c r="O64" s="41">
        <v>1568</v>
      </c>
      <c r="P64" s="41">
        <v>1446</v>
      </c>
      <c r="Q64" s="41">
        <v>1534</v>
      </c>
      <c r="R64" s="41">
        <v>1552</v>
      </c>
      <c r="S64" s="41">
        <v>1535</v>
      </c>
      <c r="T64" s="41">
        <v>1588</v>
      </c>
      <c r="U64" s="41">
        <v>1591</v>
      </c>
      <c r="V64" s="146" t="s">
        <v>3940</v>
      </c>
      <c r="W64" s="158" t="s">
        <v>4</v>
      </c>
      <c r="X64" s="41">
        <v>9.4</v>
      </c>
      <c r="Y64" s="41">
        <v>10.199999999999999</v>
      </c>
      <c r="Z64" s="41">
        <v>9.4</v>
      </c>
      <c r="AA64" s="41">
        <v>9.3000000000000007</v>
      </c>
      <c r="AB64" s="41">
        <v>9.3000000000000007</v>
      </c>
      <c r="AC64" s="41">
        <v>9.6</v>
      </c>
      <c r="AD64" s="41">
        <v>9.9</v>
      </c>
      <c r="AE64" s="41">
        <v>9.8000000000000007</v>
      </c>
      <c r="AF64" s="41">
        <v>10.1</v>
      </c>
      <c r="AG64" s="41">
        <v>10</v>
      </c>
      <c r="AH64" s="41">
        <v>1557</v>
      </c>
      <c r="AI64" s="41">
        <v>1699</v>
      </c>
      <c r="AJ64" s="41">
        <v>1604</v>
      </c>
      <c r="AK64" s="41">
        <v>1586</v>
      </c>
      <c r="AL64" s="41">
        <v>1551</v>
      </c>
      <c r="AM64" s="41">
        <v>1552</v>
      </c>
      <c r="AN64" s="41">
        <v>1657</v>
      </c>
      <c r="AO64" s="41">
        <v>1640</v>
      </c>
      <c r="AP64" s="41">
        <v>1693</v>
      </c>
      <c r="AQ64" s="41">
        <v>1663</v>
      </c>
      <c r="AR64" s="41" t="s">
        <v>3761</v>
      </c>
      <c r="AS64" s="140" t="s">
        <v>4</v>
      </c>
    </row>
    <row r="65" spans="1:45" ht="27" customHeight="1">
      <c r="A65" s="156" t="s">
        <v>3461</v>
      </c>
      <c r="B65" s="41">
        <v>9.3000000000000007</v>
      </c>
      <c r="C65" s="41">
        <v>10.1</v>
      </c>
      <c r="D65" s="41">
        <v>9.5</v>
      </c>
      <c r="E65" s="41">
        <v>9.1999999999999993</v>
      </c>
      <c r="F65" s="41">
        <v>9</v>
      </c>
      <c r="G65" s="41">
        <v>9.5</v>
      </c>
      <c r="H65" s="41">
        <v>9.6</v>
      </c>
      <c r="I65" s="41">
        <v>9.5</v>
      </c>
      <c r="J65" s="41">
        <v>9.8000000000000007</v>
      </c>
      <c r="K65" s="41">
        <v>9.9</v>
      </c>
      <c r="L65" s="41">
        <v>1485</v>
      </c>
      <c r="M65" s="41">
        <v>1627</v>
      </c>
      <c r="N65" s="41">
        <v>1520</v>
      </c>
      <c r="O65" s="41">
        <v>1568</v>
      </c>
      <c r="P65" s="41">
        <v>1446</v>
      </c>
      <c r="Q65" s="41">
        <v>1534</v>
      </c>
      <c r="R65" s="41">
        <v>1552</v>
      </c>
      <c r="S65" s="41">
        <v>1535</v>
      </c>
      <c r="T65" s="41">
        <v>1588</v>
      </c>
      <c r="U65" s="41">
        <v>1591</v>
      </c>
      <c r="V65" s="146" t="s">
        <v>3940</v>
      </c>
      <c r="W65" s="158" t="s">
        <v>4</v>
      </c>
      <c r="X65" s="41">
        <v>9.4</v>
      </c>
      <c r="Y65" s="41">
        <v>10.199999999999999</v>
      </c>
      <c r="Z65" s="41">
        <v>9.4</v>
      </c>
      <c r="AA65" s="41">
        <v>9.3000000000000007</v>
      </c>
      <c r="AB65" s="41">
        <v>9.3000000000000007</v>
      </c>
      <c r="AC65" s="41">
        <v>9.6</v>
      </c>
      <c r="AD65" s="41">
        <v>9.9</v>
      </c>
      <c r="AE65" s="41">
        <v>9.8000000000000007</v>
      </c>
      <c r="AF65" s="41">
        <v>10.1</v>
      </c>
      <c r="AG65" s="41">
        <v>10</v>
      </c>
      <c r="AH65" s="41">
        <v>1557</v>
      </c>
      <c r="AI65" s="41">
        <v>1699</v>
      </c>
      <c r="AJ65" s="41">
        <v>1604</v>
      </c>
      <c r="AK65" s="41">
        <v>1586</v>
      </c>
      <c r="AL65" s="41">
        <v>1551</v>
      </c>
      <c r="AM65" s="41">
        <v>1552</v>
      </c>
      <c r="AN65" s="41">
        <v>1657</v>
      </c>
      <c r="AO65" s="41">
        <v>1640</v>
      </c>
      <c r="AP65" s="41">
        <v>1693</v>
      </c>
      <c r="AQ65" s="41">
        <v>1663</v>
      </c>
      <c r="AR65" s="41" t="s">
        <v>3761</v>
      </c>
      <c r="AS65" s="140" t="s">
        <v>4</v>
      </c>
    </row>
    <row r="66" spans="1:45" ht="27" customHeight="1">
      <c r="A66" s="156" t="s">
        <v>3462</v>
      </c>
      <c r="B66" s="41">
        <v>9.3000000000000007</v>
      </c>
      <c r="C66" s="41">
        <v>10.1</v>
      </c>
      <c r="D66" s="41">
        <v>9.5</v>
      </c>
      <c r="E66" s="41">
        <v>9.1999999999999993</v>
      </c>
      <c r="F66" s="41">
        <v>9</v>
      </c>
      <c r="G66" s="41">
        <v>9.5</v>
      </c>
      <c r="H66" s="41">
        <v>9.6</v>
      </c>
      <c r="I66" s="41">
        <v>9.5</v>
      </c>
      <c r="J66" s="41">
        <v>9.8000000000000007</v>
      </c>
      <c r="K66" s="41">
        <v>9.9</v>
      </c>
      <c r="L66" s="41">
        <v>1485</v>
      </c>
      <c r="M66" s="41">
        <v>1627</v>
      </c>
      <c r="N66" s="41">
        <v>1520</v>
      </c>
      <c r="O66" s="41">
        <v>1568</v>
      </c>
      <c r="P66" s="41">
        <v>1446</v>
      </c>
      <c r="Q66" s="41">
        <v>1534</v>
      </c>
      <c r="R66" s="41">
        <v>1552</v>
      </c>
      <c r="S66" s="41">
        <v>1535</v>
      </c>
      <c r="T66" s="41">
        <v>1588</v>
      </c>
      <c r="U66" s="41">
        <v>1591</v>
      </c>
      <c r="V66" s="146" t="s">
        <v>3940</v>
      </c>
      <c r="W66" s="158" t="s">
        <v>4</v>
      </c>
      <c r="X66" s="41">
        <v>9.4</v>
      </c>
      <c r="Y66" s="41">
        <v>10.199999999999999</v>
      </c>
      <c r="Z66" s="41">
        <v>9.4</v>
      </c>
      <c r="AA66" s="41">
        <v>9.3000000000000007</v>
      </c>
      <c r="AB66" s="41">
        <v>9.3000000000000007</v>
      </c>
      <c r="AC66" s="41">
        <v>9.6</v>
      </c>
      <c r="AD66" s="41">
        <v>9.9</v>
      </c>
      <c r="AE66" s="41">
        <v>9.8000000000000007</v>
      </c>
      <c r="AF66" s="41">
        <v>10.1</v>
      </c>
      <c r="AG66" s="41">
        <v>10</v>
      </c>
      <c r="AH66" s="41">
        <v>1557</v>
      </c>
      <c r="AI66" s="41">
        <v>1699</v>
      </c>
      <c r="AJ66" s="41">
        <v>1604</v>
      </c>
      <c r="AK66" s="41">
        <v>1586</v>
      </c>
      <c r="AL66" s="41">
        <v>1551</v>
      </c>
      <c r="AM66" s="41">
        <v>1552</v>
      </c>
      <c r="AN66" s="41">
        <v>1657</v>
      </c>
      <c r="AO66" s="41">
        <v>1640</v>
      </c>
      <c r="AP66" s="41">
        <v>1693</v>
      </c>
      <c r="AQ66" s="41">
        <v>1663</v>
      </c>
      <c r="AR66" s="41" t="s">
        <v>3761</v>
      </c>
      <c r="AS66" s="140" t="s">
        <v>4</v>
      </c>
    </row>
    <row r="67" spans="1:45" ht="27" customHeight="1">
      <c r="A67" s="156" t="s">
        <v>3463</v>
      </c>
      <c r="B67" s="41">
        <v>9.3000000000000007</v>
      </c>
      <c r="C67" s="41">
        <v>10.1</v>
      </c>
      <c r="D67" s="41">
        <v>9.5</v>
      </c>
      <c r="E67" s="41">
        <v>9.1999999999999993</v>
      </c>
      <c r="F67" s="41">
        <v>9</v>
      </c>
      <c r="G67" s="41">
        <v>9.5</v>
      </c>
      <c r="H67" s="41">
        <v>9.6</v>
      </c>
      <c r="I67" s="41">
        <v>9.5</v>
      </c>
      <c r="J67" s="41">
        <v>9.8000000000000007</v>
      </c>
      <c r="K67" s="41">
        <v>9.9</v>
      </c>
      <c r="L67" s="41">
        <v>1485</v>
      </c>
      <c r="M67" s="41">
        <v>1627</v>
      </c>
      <c r="N67" s="41">
        <v>1520</v>
      </c>
      <c r="O67" s="41">
        <v>1568</v>
      </c>
      <c r="P67" s="41">
        <v>1446</v>
      </c>
      <c r="Q67" s="41">
        <v>1534</v>
      </c>
      <c r="R67" s="41">
        <v>1552</v>
      </c>
      <c r="S67" s="41">
        <v>1535</v>
      </c>
      <c r="T67" s="41">
        <v>1588</v>
      </c>
      <c r="U67" s="41">
        <v>1591</v>
      </c>
      <c r="V67" s="146" t="s">
        <v>3938</v>
      </c>
      <c r="W67" s="158" t="s">
        <v>4</v>
      </c>
      <c r="X67" s="41">
        <v>9.4</v>
      </c>
      <c r="Y67" s="41">
        <v>10.199999999999999</v>
      </c>
      <c r="Z67" s="41">
        <v>9.4</v>
      </c>
      <c r="AA67" s="41">
        <v>9.3000000000000007</v>
      </c>
      <c r="AB67" s="41">
        <v>9.3000000000000007</v>
      </c>
      <c r="AC67" s="41">
        <v>9.6</v>
      </c>
      <c r="AD67" s="41">
        <v>9.9</v>
      </c>
      <c r="AE67" s="41">
        <v>9.8000000000000007</v>
      </c>
      <c r="AF67" s="41">
        <v>10.1</v>
      </c>
      <c r="AG67" s="41">
        <v>10</v>
      </c>
      <c r="AH67" s="41">
        <v>1557</v>
      </c>
      <c r="AI67" s="41">
        <v>1699</v>
      </c>
      <c r="AJ67" s="41">
        <v>1604</v>
      </c>
      <c r="AK67" s="41">
        <v>1586</v>
      </c>
      <c r="AL67" s="41">
        <v>1551</v>
      </c>
      <c r="AM67" s="41">
        <v>1552</v>
      </c>
      <c r="AN67" s="41">
        <v>1657</v>
      </c>
      <c r="AO67" s="41">
        <v>1640</v>
      </c>
      <c r="AP67" s="41">
        <v>1693</v>
      </c>
      <c r="AQ67" s="41">
        <v>1663</v>
      </c>
      <c r="AR67" s="41" t="s">
        <v>3939</v>
      </c>
      <c r="AS67" s="140" t="s">
        <v>4</v>
      </c>
    </row>
    <row r="68" spans="1:45" ht="27" customHeight="1">
      <c r="A68" s="156" t="s">
        <v>3941</v>
      </c>
      <c r="B68" s="41">
        <v>8.6999999999999993</v>
      </c>
      <c r="C68" s="41">
        <v>9.5</v>
      </c>
      <c r="D68" s="41">
        <v>8.9</v>
      </c>
      <c r="E68" s="41">
        <v>8.6</v>
      </c>
      <c r="F68" s="41">
        <v>7.3</v>
      </c>
      <c r="G68" s="41">
        <v>7.8</v>
      </c>
      <c r="H68" s="41">
        <v>7.9</v>
      </c>
      <c r="I68" s="41">
        <v>7.8</v>
      </c>
      <c r="J68" s="41">
        <v>8.1</v>
      </c>
      <c r="K68" s="41">
        <v>9.3000000000000007</v>
      </c>
      <c r="L68" s="41">
        <v>1382</v>
      </c>
      <c r="M68" s="41">
        <v>1524</v>
      </c>
      <c r="N68" s="41">
        <v>1417</v>
      </c>
      <c r="O68" s="41">
        <v>1454</v>
      </c>
      <c r="P68" s="41">
        <v>1127</v>
      </c>
      <c r="Q68" s="41">
        <v>1216</v>
      </c>
      <c r="R68" s="41">
        <v>1233</v>
      </c>
      <c r="S68" s="41">
        <v>1216</v>
      </c>
      <c r="T68" s="41">
        <v>1269</v>
      </c>
      <c r="U68" s="41">
        <v>1488</v>
      </c>
      <c r="V68" s="146" t="s">
        <v>3940</v>
      </c>
      <c r="W68" s="158" t="s">
        <v>4</v>
      </c>
      <c r="X68" s="41">
        <v>8.9</v>
      </c>
      <c r="Y68" s="41">
        <v>9.6999999999999993</v>
      </c>
      <c r="Z68" s="41">
        <v>8.8000000000000007</v>
      </c>
      <c r="AA68" s="41">
        <v>8.6999999999999993</v>
      </c>
      <c r="AB68" s="41">
        <v>7.6</v>
      </c>
      <c r="AC68" s="41">
        <v>7.9</v>
      </c>
      <c r="AD68" s="41">
        <v>8.1999999999999993</v>
      </c>
      <c r="AE68" s="41">
        <v>8.1</v>
      </c>
      <c r="AF68" s="41">
        <v>8.4</v>
      </c>
      <c r="AG68" s="41">
        <v>9.5</v>
      </c>
      <c r="AH68" s="41">
        <v>1459</v>
      </c>
      <c r="AI68" s="41">
        <v>1601</v>
      </c>
      <c r="AJ68" s="41">
        <v>1490</v>
      </c>
      <c r="AK68" s="41">
        <v>1472</v>
      </c>
      <c r="AL68" s="41">
        <v>1232</v>
      </c>
      <c r="AM68" s="41">
        <v>1234</v>
      </c>
      <c r="AN68" s="41">
        <v>1338</v>
      </c>
      <c r="AO68" s="41">
        <v>1321</v>
      </c>
      <c r="AP68" s="41">
        <v>1374</v>
      </c>
      <c r="AQ68" s="41">
        <v>1565</v>
      </c>
      <c r="AR68" s="41" t="s">
        <v>3761</v>
      </c>
      <c r="AS68" s="140" t="s">
        <v>4</v>
      </c>
    </row>
    <row r="69" spans="1:45" ht="27" customHeight="1">
      <c r="A69" s="156" t="s">
        <v>3942</v>
      </c>
      <c r="B69" s="41">
        <v>8.6999999999999993</v>
      </c>
      <c r="C69" s="41">
        <v>9.5</v>
      </c>
      <c r="D69" s="41">
        <v>8.9</v>
      </c>
      <c r="E69" s="41">
        <v>8.6</v>
      </c>
      <c r="F69" s="41">
        <v>7.3</v>
      </c>
      <c r="G69" s="41">
        <v>7.8</v>
      </c>
      <c r="H69" s="41">
        <v>7.9</v>
      </c>
      <c r="I69" s="41">
        <v>7.8</v>
      </c>
      <c r="J69" s="41">
        <v>8.1</v>
      </c>
      <c r="K69" s="41">
        <v>9.3000000000000007</v>
      </c>
      <c r="L69" s="41">
        <v>1382</v>
      </c>
      <c r="M69" s="41">
        <v>1524</v>
      </c>
      <c r="N69" s="41">
        <v>1417</v>
      </c>
      <c r="O69" s="41">
        <v>1454</v>
      </c>
      <c r="P69" s="41">
        <v>1127</v>
      </c>
      <c r="Q69" s="41">
        <v>1216</v>
      </c>
      <c r="R69" s="41">
        <v>1233</v>
      </c>
      <c r="S69" s="41">
        <v>1216</v>
      </c>
      <c r="T69" s="41">
        <v>1269</v>
      </c>
      <c r="U69" s="41">
        <v>1488</v>
      </c>
      <c r="V69" s="146" t="s">
        <v>3940</v>
      </c>
      <c r="W69" s="158" t="s">
        <v>4</v>
      </c>
      <c r="X69" s="41">
        <v>8.9</v>
      </c>
      <c r="Y69" s="41">
        <v>9.6999999999999993</v>
      </c>
      <c r="Z69" s="41">
        <v>8.8000000000000007</v>
      </c>
      <c r="AA69" s="41">
        <v>8.6999999999999993</v>
      </c>
      <c r="AB69" s="41">
        <v>7.6</v>
      </c>
      <c r="AC69" s="41">
        <v>7.9</v>
      </c>
      <c r="AD69" s="41">
        <v>8.1999999999999993</v>
      </c>
      <c r="AE69" s="41">
        <v>8.1</v>
      </c>
      <c r="AF69" s="41">
        <v>8.4</v>
      </c>
      <c r="AG69" s="41">
        <v>9.5</v>
      </c>
      <c r="AH69" s="41">
        <v>1459</v>
      </c>
      <c r="AI69" s="41">
        <v>1601</v>
      </c>
      <c r="AJ69" s="41">
        <v>1490</v>
      </c>
      <c r="AK69" s="41">
        <v>1472</v>
      </c>
      <c r="AL69" s="41">
        <v>1232</v>
      </c>
      <c r="AM69" s="41">
        <v>1234</v>
      </c>
      <c r="AN69" s="41">
        <v>1338</v>
      </c>
      <c r="AO69" s="41">
        <v>1321</v>
      </c>
      <c r="AP69" s="41">
        <v>1374</v>
      </c>
      <c r="AQ69" s="41">
        <v>1565</v>
      </c>
      <c r="AR69" s="41" t="s">
        <v>3761</v>
      </c>
      <c r="AS69" s="140" t="s">
        <v>4</v>
      </c>
    </row>
    <row r="70" spans="1:45" ht="27" customHeight="1">
      <c r="A70" s="156" t="s">
        <v>3943</v>
      </c>
      <c r="B70" s="41">
        <v>8.1999999999999993</v>
      </c>
      <c r="C70" s="41">
        <v>9</v>
      </c>
      <c r="D70" s="41">
        <v>8.4</v>
      </c>
      <c r="E70" s="41">
        <v>8.1</v>
      </c>
      <c r="F70" s="41">
        <v>8.1999999999999993</v>
      </c>
      <c r="G70" s="41">
        <v>9.6999999999999993</v>
      </c>
      <c r="H70" s="41">
        <v>8.8000000000000007</v>
      </c>
      <c r="I70" s="41">
        <v>8.6999999999999993</v>
      </c>
      <c r="J70" s="41">
        <v>9</v>
      </c>
      <c r="K70" s="41">
        <v>8.8000000000000007</v>
      </c>
      <c r="L70" s="41" t="s">
        <v>4</v>
      </c>
      <c r="M70" s="41" t="s">
        <v>4</v>
      </c>
      <c r="N70" s="41" t="s">
        <v>4</v>
      </c>
      <c r="O70" s="41" t="s">
        <v>4</v>
      </c>
      <c r="P70" s="41" t="s">
        <v>4</v>
      </c>
      <c r="Q70" s="41" t="s">
        <v>4</v>
      </c>
      <c r="R70" s="41" t="s">
        <v>4</v>
      </c>
      <c r="S70" s="41" t="s">
        <v>4</v>
      </c>
      <c r="T70" s="41" t="s">
        <v>4</v>
      </c>
      <c r="U70" s="41" t="s">
        <v>4</v>
      </c>
      <c r="V70" s="146" t="s">
        <v>3944</v>
      </c>
      <c r="W70" s="158" t="s">
        <v>4</v>
      </c>
      <c r="X70" s="41">
        <v>8.4</v>
      </c>
      <c r="Y70" s="41">
        <v>9.1999999999999993</v>
      </c>
      <c r="Z70" s="41">
        <v>8.3000000000000007</v>
      </c>
      <c r="AA70" s="41">
        <v>8.1999999999999993</v>
      </c>
      <c r="AB70" s="41">
        <v>8.6999999999999993</v>
      </c>
      <c r="AC70" s="41">
        <v>9.8000000000000007</v>
      </c>
      <c r="AD70" s="41">
        <v>9.3000000000000007</v>
      </c>
      <c r="AE70" s="41">
        <v>9.1999999999999993</v>
      </c>
      <c r="AF70" s="41">
        <v>9.5</v>
      </c>
      <c r="AG70" s="41">
        <v>9</v>
      </c>
      <c r="AH70" s="41" t="s">
        <v>4</v>
      </c>
      <c r="AI70" s="41" t="s">
        <v>4</v>
      </c>
      <c r="AJ70" s="41" t="s">
        <v>4</v>
      </c>
      <c r="AK70" s="41" t="s">
        <v>4</v>
      </c>
      <c r="AL70" s="41" t="s">
        <v>4</v>
      </c>
      <c r="AM70" s="41" t="s">
        <v>4</v>
      </c>
      <c r="AN70" s="41" t="s">
        <v>4</v>
      </c>
      <c r="AO70" s="41" t="s">
        <v>4</v>
      </c>
      <c r="AP70" s="41" t="s">
        <v>4</v>
      </c>
      <c r="AQ70" s="41" t="s">
        <v>4</v>
      </c>
      <c r="AR70" s="41" t="s">
        <v>3945</v>
      </c>
      <c r="AS70" s="140" t="s">
        <v>4</v>
      </c>
    </row>
    <row r="71" spans="1:45" ht="46.05" customHeight="1">
      <c r="A71" s="157" t="s">
        <v>3651</v>
      </c>
      <c r="B71" s="792" t="s">
        <v>3946</v>
      </c>
      <c r="C71" s="793"/>
      <c r="D71" s="793"/>
      <c r="E71" s="793"/>
      <c r="F71" s="793"/>
      <c r="G71" s="793"/>
      <c r="H71" s="793"/>
      <c r="I71" s="793"/>
      <c r="J71" s="793"/>
      <c r="K71" s="793"/>
      <c r="L71" s="793"/>
      <c r="M71" s="793"/>
      <c r="N71" s="793"/>
      <c r="O71" s="793"/>
      <c r="P71" s="793"/>
      <c r="Q71" s="793"/>
      <c r="R71" s="793"/>
      <c r="S71" s="793"/>
      <c r="T71" s="793"/>
      <c r="U71" s="793"/>
      <c r="V71" s="793"/>
      <c r="W71" s="793"/>
      <c r="X71" s="793"/>
      <c r="Y71" s="793"/>
      <c r="Z71" s="793"/>
      <c r="AA71" s="793"/>
      <c r="AB71" s="793"/>
      <c r="AC71" s="793"/>
      <c r="AD71" s="793"/>
      <c r="AE71" s="793"/>
      <c r="AF71" s="793"/>
      <c r="AG71" s="793"/>
      <c r="AH71" s="793"/>
      <c r="AI71" s="793"/>
      <c r="AJ71" s="793"/>
      <c r="AK71" s="793"/>
      <c r="AL71" s="793"/>
      <c r="AM71" s="793"/>
      <c r="AN71" s="793"/>
      <c r="AO71" s="793"/>
      <c r="AP71" s="793"/>
      <c r="AQ71" s="793"/>
      <c r="AR71" s="793"/>
      <c r="AS71" s="794"/>
    </row>
    <row r="72" spans="1:45" ht="40.049999999999997" customHeight="1">
      <c r="A72" s="125" t="s">
        <v>3810</v>
      </c>
      <c r="B72" s="661" t="s">
        <v>3811</v>
      </c>
      <c r="C72" s="662"/>
      <c r="D72" s="662"/>
      <c r="E72" s="662"/>
      <c r="F72" s="662"/>
      <c r="G72" s="662"/>
      <c r="H72" s="662"/>
      <c r="I72" s="662"/>
      <c r="J72" s="662"/>
      <c r="K72" s="662"/>
      <c r="L72" s="662"/>
      <c r="M72" s="662"/>
      <c r="N72" s="662"/>
      <c r="O72" s="662"/>
      <c r="P72" s="662"/>
      <c r="Q72" s="662"/>
      <c r="R72" s="662"/>
      <c r="S72" s="662"/>
      <c r="T72" s="662"/>
      <c r="U72" s="662"/>
      <c r="V72" s="662"/>
      <c r="W72" s="662"/>
      <c r="X72" s="662"/>
      <c r="Y72" s="662"/>
      <c r="Z72" s="662"/>
      <c r="AA72" s="662"/>
      <c r="AB72" s="662"/>
      <c r="AC72" s="662"/>
      <c r="AD72" s="662"/>
      <c r="AE72" s="662"/>
      <c r="AF72" s="662"/>
      <c r="AG72" s="662"/>
      <c r="AH72" s="662"/>
      <c r="AI72" s="662"/>
      <c r="AJ72" s="662"/>
      <c r="AK72" s="662"/>
      <c r="AL72" s="662"/>
      <c r="AM72" s="662"/>
      <c r="AN72" s="662"/>
      <c r="AO72" s="662"/>
      <c r="AP72" s="662"/>
      <c r="AQ72" s="662"/>
      <c r="AR72" s="662"/>
      <c r="AS72" s="663"/>
    </row>
    <row r="73" spans="1:45" ht="100.05" customHeight="1">
      <c r="A73" s="862" t="s">
        <v>3682</v>
      </c>
      <c r="B73" s="671" t="s">
        <v>3705</v>
      </c>
      <c r="C73" s="671"/>
      <c r="D73" s="671"/>
      <c r="E73" s="671"/>
      <c r="F73" s="671"/>
      <c r="G73" s="671"/>
      <c r="H73" s="671"/>
      <c r="I73" s="671"/>
      <c r="J73" s="671"/>
      <c r="K73" s="671"/>
      <c r="L73" s="671"/>
      <c r="M73" s="671"/>
      <c r="N73" s="671"/>
      <c r="O73" s="671"/>
      <c r="P73" s="671"/>
      <c r="Q73" s="671"/>
      <c r="R73" s="671"/>
      <c r="S73" s="671"/>
      <c r="T73" s="671"/>
      <c r="U73" s="671"/>
      <c r="V73" s="671"/>
      <c r="W73" s="671"/>
      <c r="X73" s="671"/>
      <c r="Y73" s="671"/>
      <c r="Z73" s="671"/>
      <c r="AA73" s="671"/>
      <c r="AB73" s="671"/>
      <c r="AC73" s="671"/>
      <c r="AD73" s="671"/>
      <c r="AE73" s="671"/>
      <c r="AF73" s="671"/>
      <c r="AG73" s="671"/>
      <c r="AH73" s="671"/>
      <c r="AI73" s="671"/>
      <c r="AJ73" s="671"/>
      <c r="AK73" s="671"/>
      <c r="AL73" s="671"/>
      <c r="AM73" s="671"/>
      <c r="AN73" s="671"/>
      <c r="AO73" s="671"/>
      <c r="AP73" s="671"/>
      <c r="AQ73" s="671"/>
      <c r="AR73" s="671"/>
      <c r="AS73" s="672"/>
    </row>
    <row r="74" spans="1:45" ht="125" customHeight="1">
      <c r="A74" s="863"/>
      <c r="B74" s="671" t="s">
        <v>3947</v>
      </c>
      <c r="C74" s="671"/>
      <c r="D74" s="671"/>
      <c r="E74" s="671"/>
      <c r="F74" s="671"/>
      <c r="G74" s="671"/>
      <c r="H74" s="671"/>
      <c r="I74" s="671"/>
      <c r="J74" s="671"/>
      <c r="K74" s="671"/>
      <c r="L74" s="671"/>
      <c r="M74" s="671"/>
      <c r="N74" s="671"/>
      <c r="O74" s="671"/>
      <c r="P74" s="671"/>
      <c r="Q74" s="671"/>
      <c r="R74" s="671"/>
      <c r="S74" s="671"/>
      <c r="T74" s="671"/>
      <c r="U74" s="671"/>
      <c r="V74" s="671"/>
      <c r="W74" s="671"/>
      <c r="X74" s="671"/>
      <c r="Y74" s="671"/>
      <c r="Z74" s="671"/>
      <c r="AA74" s="671"/>
      <c r="AB74" s="671"/>
      <c r="AC74" s="671"/>
      <c r="AD74" s="671"/>
      <c r="AE74" s="671"/>
      <c r="AF74" s="671"/>
      <c r="AG74" s="671"/>
      <c r="AH74" s="671"/>
      <c r="AI74" s="671"/>
      <c r="AJ74" s="671"/>
      <c r="AK74" s="671"/>
      <c r="AL74" s="671"/>
      <c r="AM74" s="671"/>
      <c r="AN74" s="671"/>
      <c r="AO74" s="671"/>
      <c r="AP74" s="671"/>
      <c r="AQ74" s="671"/>
      <c r="AR74" s="671"/>
      <c r="AS74" s="672"/>
    </row>
    <row r="75" spans="1:45" ht="22.05" customHeight="1">
      <c r="A75" s="863"/>
      <c r="B75" s="662" t="s">
        <v>3948</v>
      </c>
      <c r="C75" s="662"/>
      <c r="D75" s="662"/>
      <c r="E75" s="662"/>
      <c r="F75" s="662"/>
      <c r="G75" s="662"/>
      <c r="H75" s="662"/>
      <c r="I75" s="662"/>
      <c r="J75" s="662"/>
      <c r="K75" s="662"/>
      <c r="L75" s="662"/>
      <c r="M75" s="662"/>
      <c r="N75" s="662"/>
      <c r="O75" s="662"/>
      <c r="P75" s="662"/>
      <c r="Q75" s="662"/>
      <c r="R75" s="662"/>
      <c r="S75" s="662"/>
      <c r="T75" s="662"/>
      <c r="U75" s="662"/>
      <c r="V75" s="662"/>
      <c r="W75" s="662"/>
      <c r="X75" s="662"/>
      <c r="Y75" s="662"/>
      <c r="Z75" s="662"/>
      <c r="AA75" s="662"/>
      <c r="AB75" s="662"/>
      <c r="AC75" s="662"/>
      <c r="AD75" s="662"/>
      <c r="AE75" s="662"/>
      <c r="AF75" s="662"/>
      <c r="AG75" s="662"/>
      <c r="AH75" s="662"/>
      <c r="AI75" s="662"/>
      <c r="AJ75" s="662"/>
      <c r="AK75" s="662"/>
      <c r="AL75" s="662"/>
      <c r="AM75" s="662"/>
      <c r="AN75" s="662"/>
      <c r="AO75" s="662"/>
      <c r="AP75" s="662"/>
      <c r="AQ75" s="662"/>
      <c r="AR75" s="662"/>
      <c r="AS75" s="663"/>
    </row>
    <row r="76" spans="1:45" ht="22.05" customHeight="1">
      <c r="A76" s="863"/>
      <c r="B76" s="662" t="s">
        <v>3949</v>
      </c>
      <c r="C76" s="662"/>
      <c r="D76" s="662"/>
      <c r="E76" s="662"/>
      <c r="F76" s="662"/>
      <c r="G76" s="662"/>
      <c r="H76" s="662"/>
      <c r="I76" s="662"/>
      <c r="J76" s="662"/>
      <c r="K76" s="662"/>
      <c r="L76" s="662"/>
      <c r="M76" s="662"/>
      <c r="N76" s="662"/>
      <c r="O76" s="662"/>
      <c r="P76" s="662"/>
      <c r="Q76" s="662"/>
      <c r="R76" s="662"/>
      <c r="S76" s="662"/>
      <c r="T76" s="662"/>
      <c r="U76" s="662"/>
      <c r="V76" s="662"/>
      <c r="W76" s="662"/>
      <c r="X76" s="662"/>
      <c r="Y76" s="662"/>
      <c r="Z76" s="662"/>
      <c r="AA76" s="662"/>
      <c r="AB76" s="662"/>
      <c r="AC76" s="662"/>
      <c r="AD76" s="662"/>
      <c r="AE76" s="662"/>
      <c r="AF76" s="662"/>
      <c r="AG76" s="662"/>
      <c r="AH76" s="662"/>
      <c r="AI76" s="662"/>
      <c r="AJ76" s="662"/>
      <c r="AK76" s="662"/>
      <c r="AL76" s="662"/>
      <c r="AM76" s="662"/>
      <c r="AN76" s="662"/>
      <c r="AO76" s="662"/>
      <c r="AP76" s="662"/>
      <c r="AQ76" s="662"/>
      <c r="AR76" s="662"/>
      <c r="AS76" s="663"/>
    </row>
    <row r="77" spans="1:45" ht="22.05" customHeight="1">
      <c r="A77" s="863"/>
      <c r="B77" s="662" t="s">
        <v>3813</v>
      </c>
      <c r="C77" s="662"/>
      <c r="D77" s="662"/>
      <c r="E77" s="662"/>
      <c r="F77" s="662"/>
      <c r="G77" s="662"/>
      <c r="H77" s="662"/>
      <c r="I77" s="662"/>
      <c r="J77" s="662"/>
      <c r="K77" s="662"/>
      <c r="L77" s="662"/>
      <c r="M77" s="662"/>
      <c r="N77" s="662"/>
      <c r="O77" s="662"/>
      <c r="P77" s="662"/>
      <c r="Q77" s="662"/>
      <c r="R77" s="662"/>
      <c r="S77" s="662"/>
      <c r="T77" s="662"/>
      <c r="U77" s="662"/>
      <c r="V77" s="662"/>
      <c r="W77" s="662"/>
      <c r="X77" s="662"/>
      <c r="Y77" s="662"/>
      <c r="Z77" s="662"/>
      <c r="AA77" s="662"/>
      <c r="AB77" s="662"/>
      <c r="AC77" s="662"/>
      <c r="AD77" s="662"/>
      <c r="AE77" s="662"/>
      <c r="AF77" s="662"/>
      <c r="AG77" s="662"/>
      <c r="AH77" s="662"/>
      <c r="AI77" s="662"/>
      <c r="AJ77" s="662"/>
      <c r="AK77" s="662"/>
      <c r="AL77" s="662"/>
      <c r="AM77" s="662"/>
      <c r="AN77" s="662"/>
      <c r="AO77" s="662"/>
      <c r="AP77" s="662"/>
      <c r="AQ77" s="662"/>
      <c r="AR77" s="662"/>
      <c r="AS77" s="663"/>
    </row>
    <row r="78" spans="1:45" ht="25.05" customHeight="1">
      <c r="A78" s="863"/>
      <c r="B78" s="665" t="s">
        <v>3950</v>
      </c>
      <c r="C78" s="665"/>
      <c r="D78" s="665"/>
      <c r="E78" s="665"/>
      <c r="F78" s="665"/>
      <c r="G78" s="665"/>
      <c r="H78" s="665"/>
      <c r="I78" s="665"/>
      <c r="J78" s="665"/>
      <c r="K78" s="665"/>
      <c r="L78" s="665"/>
      <c r="M78" s="665"/>
      <c r="N78" s="665"/>
      <c r="O78" s="665"/>
      <c r="P78" s="665"/>
      <c r="Q78" s="665"/>
      <c r="R78" s="665"/>
      <c r="S78" s="665"/>
      <c r="T78" s="665"/>
      <c r="U78" s="665"/>
      <c r="V78" s="665"/>
      <c r="W78" s="665"/>
      <c r="X78" s="665"/>
      <c r="Y78" s="665"/>
      <c r="Z78" s="665"/>
      <c r="AA78" s="665"/>
      <c r="AB78" s="665"/>
      <c r="AC78" s="665"/>
      <c r="AD78" s="665"/>
      <c r="AE78" s="665"/>
      <c r="AF78" s="665"/>
      <c r="AG78" s="665"/>
      <c r="AH78" s="665"/>
      <c r="AI78" s="665"/>
      <c r="AJ78" s="665"/>
      <c r="AK78" s="665"/>
      <c r="AL78" s="665"/>
      <c r="AM78" s="665"/>
      <c r="AN78" s="665"/>
      <c r="AO78" s="665"/>
      <c r="AP78" s="665"/>
      <c r="AQ78" s="665"/>
      <c r="AR78" s="665"/>
      <c r="AS78" s="666"/>
    </row>
    <row r="79" spans="1:45" ht="40.049999999999997" customHeight="1">
      <c r="A79" s="863"/>
      <c r="B79" s="671" t="s">
        <v>3951</v>
      </c>
      <c r="C79" s="671"/>
      <c r="D79" s="671"/>
      <c r="E79" s="671"/>
      <c r="F79" s="671"/>
      <c r="G79" s="671"/>
      <c r="H79" s="671"/>
      <c r="I79" s="671"/>
      <c r="J79" s="671"/>
      <c r="K79" s="671"/>
      <c r="L79" s="671"/>
      <c r="M79" s="671"/>
      <c r="N79" s="671"/>
      <c r="O79" s="671"/>
      <c r="P79" s="671"/>
      <c r="Q79" s="671"/>
      <c r="R79" s="671"/>
      <c r="S79" s="671"/>
      <c r="T79" s="671"/>
      <c r="U79" s="671"/>
      <c r="V79" s="671"/>
      <c r="W79" s="671"/>
      <c r="X79" s="671"/>
      <c r="Y79" s="671"/>
      <c r="Z79" s="671"/>
      <c r="AA79" s="671"/>
      <c r="AB79" s="671"/>
      <c r="AC79" s="671"/>
      <c r="AD79" s="671"/>
      <c r="AE79" s="671"/>
      <c r="AF79" s="671"/>
      <c r="AG79" s="671"/>
      <c r="AH79" s="671"/>
      <c r="AI79" s="671"/>
      <c r="AJ79" s="671"/>
      <c r="AK79" s="671"/>
      <c r="AL79" s="671"/>
      <c r="AM79" s="671"/>
      <c r="AN79" s="671"/>
      <c r="AO79" s="671"/>
      <c r="AP79" s="671"/>
      <c r="AQ79" s="671"/>
      <c r="AR79" s="671"/>
      <c r="AS79" s="672"/>
    </row>
    <row r="80" spans="1:45" ht="29" customHeight="1">
      <c r="A80" s="863"/>
      <c r="B80" s="662" t="s">
        <v>3952</v>
      </c>
      <c r="C80" s="662"/>
      <c r="D80" s="662"/>
      <c r="E80" s="662"/>
      <c r="F80" s="662"/>
      <c r="G80" s="662"/>
      <c r="H80" s="662"/>
      <c r="I80" s="662"/>
      <c r="J80" s="662"/>
      <c r="K80" s="662"/>
      <c r="L80" s="662"/>
      <c r="M80" s="662"/>
      <c r="N80" s="662"/>
      <c r="O80" s="662"/>
      <c r="P80" s="662"/>
      <c r="Q80" s="662"/>
      <c r="R80" s="662"/>
      <c r="S80" s="662"/>
      <c r="T80" s="662"/>
      <c r="U80" s="662"/>
      <c r="V80" s="662"/>
      <c r="W80" s="662"/>
      <c r="X80" s="662"/>
      <c r="Y80" s="662"/>
      <c r="Z80" s="662"/>
      <c r="AA80" s="662"/>
      <c r="AB80" s="662"/>
      <c r="AC80" s="662"/>
      <c r="AD80" s="662"/>
      <c r="AE80" s="662"/>
      <c r="AF80" s="662"/>
      <c r="AG80" s="662"/>
      <c r="AH80" s="662"/>
      <c r="AI80" s="662"/>
      <c r="AJ80" s="662"/>
      <c r="AK80" s="662"/>
      <c r="AL80" s="662"/>
      <c r="AM80" s="662"/>
      <c r="AN80" s="662"/>
      <c r="AO80" s="662"/>
      <c r="AP80" s="662"/>
      <c r="AQ80" s="662"/>
      <c r="AR80" s="662"/>
      <c r="AS80" s="663"/>
    </row>
  </sheetData>
  <mergeCells count="25">
    <mergeCell ref="B77:AS77"/>
    <mergeCell ref="B78:AS78"/>
    <mergeCell ref="B79:AS79"/>
    <mergeCell ref="B80:AS80"/>
    <mergeCell ref="A4:A6"/>
    <mergeCell ref="A73:A80"/>
    <mergeCell ref="V5:V6"/>
    <mergeCell ref="W5:W6"/>
    <mergeCell ref="AR5:AR6"/>
    <mergeCell ref="AS5:AS6"/>
    <mergeCell ref="B72:AS72"/>
    <mergeCell ref="B73:AS73"/>
    <mergeCell ref="B74:AS74"/>
    <mergeCell ref="B75:AS75"/>
    <mergeCell ref="B76:AS76"/>
    <mergeCell ref="B5:K5"/>
    <mergeCell ref="L5:U5"/>
    <mergeCell ref="X5:AG5"/>
    <mergeCell ref="AH5:AQ5"/>
    <mergeCell ref="B71:AS71"/>
    <mergeCell ref="F1:AQ1"/>
    <mergeCell ref="F2:AQ2"/>
    <mergeCell ref="A3:B3"/>
    <mergeCell ref="B4:W4"/>
    <mergeCell ref="X4:AS4"/>
  </mergeCells>
  <phoneticPr fontId="233" type="noConversion"/>
  <pageMargins left="0.75" right="0.75" top="1" bottom="1" header="0.5" footer="0.5"/>
  <pageSetup paperSize="9" scale="55" orientation="landscape"/>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15">
    <tabColor theme="4"/>
  </sheetPr>
  <dimension ref="A1:BO69"/>
  <sheetViews>
    <sheetView showGridLines="0" zoomScale="90" zoomScaleNormal="90" workbookViewId="0">
      <pane xSplit="1" ySplit="6" topLeftCell="B7" activePane="bottomRight" state="frozen"/>
      <selection pane="topRight"/>
      <selection pane="bottomLeft"/>
      <selection pane="bottomRight" activeCell="V3" sqref="V3"/>
    </sheetView>
  </sheetViews>
  <sheetFormatPr defaultColWidth="5.59765625" defaultRowHeight="14" customHeight="1"/>
  <cols>
    <col min="1" max="1" width="10.59765625" style="89" customWidth="1"/>
    <col min="2" max="4" width="5.1328125" style="73" customWidth="1"/>
    <col min="5" max="5" width="12.59765625" style="73" customWidth="1"/>
    <col min="6" max="6" width="5.1328125" style="73" customWidth="1"/>
    <col min="7" max="9" width="8.59765625" style="73" customWidth="1"/>
    <col min="10" max="11" width="10.59765625" style="73" customWidth="1"/>
    <col min="12" max="14" width="5.1328125" style="73" customWidth="1"/>
    <col min="15" max="15" width="12.59765625" style="149" customWidth="1"/>
    <col min="16" max="16" width="5.1328125" style="149" customWidth="1"/>
    <col min="17" max="19" width="8.59765625" style="149" customWidth="1"/>
    <col min="20" max="21" width="10.59765625" style="149" customWidth="1"/>
    <col min="22" max="23" width="8.59765625" style="73" customWidth="1"/>
    <col min="24" max="26" width="5.1328125" style="73" customWidth="1"/>
    <col min="27" max="27" width="12.59765625" style="75" customWidth="1"/>
    <col min="28" max="28" width="5.1328125" style="73" customWidth="1"/>
    <col min="29" max="31" width="8.59765625" style="73" customWidth="1"/>
    <col min="32" max="33" width="10.59765625" style="73" customWidth="1"/>
    <col min="34" max="36" width="5.1328125" style="73" customWidth="1"/>
    <col min="37" max="37" width="12.59765625" style="73" customWidth="1"/>
    <col min="38" max="38" width="5.1328125" style="73" customWidth="1"/>
    <col min="39" max="41" width="8.59765625" style="73" customWidth="1"/>
    <col min="42" max="43" width="10.59765625" style="73" customWidth="1"/>
    <col min="44" max="45" width="8.59765625" style="73" customWidth="1"/>
    <col min="46" max="48" width="5.1328125" style="73" customWidth="1"/>
    <col min="49" max="49" width="12.59765625" style="75" customWidth="1"/>
    <col min="50" max="50" width="5.1328125" style="73" customWidth="1"/>
    <col min="51" max="53" width="8.59765625" style="73" customWidth="1"/>
    <col min="54" max="55" width="10.59765625" style="73" customWidth="1"/>
    <col min="56" max="58" width="5.1328125" style="73" customWidth="1"/>
    <col min="59" max="59" width="12.59765625" style="73" customWidth="1"/>
    <col min="60" max="60" width="5.1328125" style="73" customWidth="1"/>
    <col min="61" max="63" width="8.59765625" style="73" customWidth="1"/>
    <col min="64" max="65" width="10.59765625" style="73" customWidth="1"/>
    <col min="66" max="67" width="8.59765625" style="73" customWidth="1"/>
    <col min="68" max="80" width="4.86328125" style="73" customWidth="1"/>
    <col min="81" max="16144" width="5.59765625" style="73" customWidth="1"/>
    <col min="16145" max="16168" width="4.86328125" style="73" customWidth="1"/>
    <col min="16169" max="16176" width="4.86328125" style="73"/>
    <col min="16177" max="16384" width="5.59765625" style="73"/>
  </cols>
  <sheetData>
    <row r="1" spans="1:67" ht="47" customHeight="1">
      <c r="A1" s="76"/>
      <c r="B1" s="104"/>
      <c r="C1" s="104"/>
      <c r="D1" s="104"/>
      <c r="F1" s="104"/>
      <c r="G1" s="485" t="s">
        <v>3925</v>
      </c>
      <c r="H1" s="485"/>
      <c r="I1" s="485"/>
      <c r="J1" s="485"/>
      <c r="K1" s="485"/>
      <c r="L1" s="485"/>
      <c r="M1" s="485"/>
      <c r="N1" s="485"/>
      <c r="O1" s="485"/>
      <c r="P1" s="485"/>
      <c r="Q1" s="485"/>
      <c r="R1" s="485"/>
      <c r="S1" s="485"/>
      <c r="T1" s="485"/>
      <c r="U1" s="485"/>
      <c r="V1" s="485"/>
      <c r="W1" s="485"/>
      <c r="X1" s="485"/>
      <c r="Y1" s="485"/>
      <c r="Z1" s="485"/>
      <c r="AA1" s="485"/>
      <c r="AB1" s="485"/>
      <c r="AC1" s="485"/>
      <c r="AD1" s="485"/>
      <c r="AE1" s="485"/>
      <c r="AF1" s="485"/>
      <c r="AG1" s="485"/>
      <c r="AH1" s="485"/>
      <c r="AI1" s="485"/>
      <c r="AJ1" s="485"/>
      <c r="AK1" s="485"/>
      <c r="AL1" s="485"/>
      <c r="AM1" s="485"/>
      <c r="AN1" s="485"/>
      <c r="AO1" s="485"/>
      <c r="AP1" s="485"/>
      <c r="AQ1" s="485"/>
      <c r="AR1" s="485"/>
      <c r="AS1" s="485"/>
      <c r="AT1" s="485"/>
      <c r="AU1" s="485"/>
      <c r="AV1" s="485"/>
      <c r="AW1" s="485"/>
      <c r="AX1" s="485"/>
      <c r="AY1" s="485"/>
      <c r="AZ1" s="485"/>
      <c r="BA1" s="485"/>
      <c r="BB1" s="485"/>
      <c r="BC1" s="485"/>
      <c r="BD1" s="485"/>
      <c r="BE1" s="485"/>
      <c r="BF1" s="485"/>
      <c r="BG1" s="485"/>
      <c r="BH1" s="485"/>
      <c r="BI1" s="485"/>
      <c r="BJ1" s="485"/>
      <c r="BK1" s="485"/>
      <c r="BL1" s="485"/>
      <c r="BM1" s="485"/>
      <c r="BN1" s="485"/>
      <c r="BO1" s="485"/>
    </row>
    <row r="2" spans="1:67" ht="26" customHeight="1">
      <c r="A2" s="76"/>
      <c r="B2" s="105"/>
      <c r="C2" s="105"/>
      <c r="D2" s="105"/>
      <c r="F2" s="105"/>
      <c r="G2" s="685" t="s">
        <v>3926</v>
      </c>
      <c r="H2" s="685"/>
      <c r="I2" s="685"/>
      <c r="J2" s="685"/>
      <c r="K2" s="685"/>
      <c r="L2" s="685"/>
      <c r="M2" s="685"/>
      <c r="N2" s="685"/>
      <c r="O2" s="685"/>
      <c r="P2" s="685"/>
      <c r="Q2" s="685"/>
      <c r="R2" s="685"/>
      <c r="S2" s="685"/>
      <c r="T2" s="685"/>
      <c r="U2" s="685"/>
      <c r="V2" s="685"/>
      <c r="W2" s="685"/>
      <c r="X2" s="685"/>
      <c r="Y2" s="685"/>
      <c r="Z2" s="685"/>
      <c r="AA2" s="685"/>
      <c r="AB2" s="685"/>
      <c r="AC2" s="685"/>
      <c r="AD2" s="685"/>
      <c r="AE2" s="685"/>
      <c r="AF2" s="685"/>
      <c r="AG2" s="685"/>
      <c r="AH2" s="685"/>
      <c r="AI2" s="685"/>
      <c r="AJ2" s="685"/>
      <c r="AK2" s="685"/>
      <c r="AL2" s="685"/>
      <c r="AM2" s="685"/>
      <c r="AN2" s="685"/>
      <c r="AO2" s="685"/>
      <c r="AP2" s="685"/>
      <c r="AQ2" s="685"/>
      <c r="AR2" s="685"/>
      <c r="AS2" s="685"/>
      <c r="AT2" s="685"/>
      <c r="AU2" s="685"/>
      <c r="AV2" s="685"/>
      <c r="AW2" s="685"/>
      <c r="AX2" s="685"/>
      <c r="AY2" s="685"/>
      <c r="AZ2" s="685"/>
      <c r="BA2" s="685"/>
      <c r="BB2" s="685"/>
      <c r="BC2" s="685"/>
      <c r="BD2" s="685"/>
      <c r="BE2" s="685"/>
      <c r="BF2" s="685"/>
      <c r="BG2" s="685"/>
      <c r="BH2" s="685"/>
      <c r="BI2" s="685"/>
      <c r="BJ2" s="685"/>
      <c r="BK2" s="685"/>
      <c r="BL2" s="685"/>
      <c r="BM2" s="685"/>
      <c r="BN2" s="685"/>
      <c r="BO2" s="685"/>
    </row>
    <row r="3" spans="1:67" s="74" customFormat="1" ht="25.05" customHeight="1">
      <c r="A3" s="114"/>
      <c r="B3" s="3"/>
      <c r="C3" s="3"/>
      <c r="D3" s="3"/>
      <c r="E3" s="3"/>
      <c r="F3" s="3"/>
      <c r="G3" s="3"/>
      <c r="H3" s="3"/>
      <c r="I3" s="3"/>
      <c r="J3" s="3"/>
      <c r="K3" s="3"/>
      <c r="L3" s="3"/>
      <c r="M3" s="3"/>
      <c r="N3" s="3"/>
      <c r="O3" s="150"/>
      <c r="P3" s="150"/>
      <c r="Q3" s="150"/>
      <c r="R3" s="150"/>
      <c r="S3" s="150"/>
      <c r="T3" s="150"/>
      <c r="U3" s="150"/>
      <c r="V3" s="151"/>
      <c r="W3" s="151"/>
      <c r="X3" s="151"/>
      <c r="Y3" s="151"/>
      <c r="Z3" s="151"/>
      <c r="AA3" s="151"/>
      <c r="AB3" s="151"/>
      <c r="AC3" s="151"/>
      <c r="AD3" s="151"/>
      <c r="AE3" s="151"/>
      <c r="AF3" s="151"/>
      <c r="AG3" s="151"/>
      <c r="AH3" s="151"/>
      <c r="AI3" s="151"/>
      <c r="AJ3" s="151"/>
      <c r="AK3" s="151"/>
      <c r="AL3" s="151"/>
      <c r="AM3" s="151"/>
      <c r="AN3" s="151"/>
      <c r="AO3" s="151"/>
      <c r="AP3" s="151"/>
      <c r="AQ3" s="151"/>
      <c r="AR3" s="151"/>
      <c r="AS3" s="151"/>
      <c r="AT3" s="151"/>
      <c r="AU3" s="151"/>
      <c r="AV3" s="151"/>
      <c r="AW3" s="151"/>
      <c r="AX3" s="151"/>
      <c r="AY3" s="151"/>
      <c r="AZ3" s="151"/>
      <c r="BA3" s="151"/>
      <c r="BB3" s="151"/>
      <c r="BC3" s="151"/>
      <c r="BD3" s="151"/>
      <c r="BE3" s="151"/>
      <c r="BF3" s="151"/>
      <c r="BG3" s="151"/>
      <c r="BH3" s="151"/>
      <c r="BI3" s="151"/>
      <c r="BJ3" s="151"/>
      <c r="BK3" s="151"/>
      <c r="BL3" s="151"/>
      <c r="BM3" s="151"/>
      <c r="BN3" s="151"/>
      <c r="BO3" s="151"/>
    </row>
    <row r="4" spans="1:67" ht="40.049999999999997" customHeight="1">
      <c r="A4" s="841" t="s">
        <v>3679</v>
      </c>
      <c r="B4" s="676" t="s">
        <v>3953</v>
      </c>
      <c r="C4" s="676"/>
      <c r="D4" s="676"/>
      <c r="E4" s="838"/>
      <c r="F4" s="838"/>
      <c r="G4" s="838"/>
      <c r="H4" s="838"/>
      <c r="I4" s="838"/>
      <c r="J4" s="838"/>
      <c r="K4" s="838"/>
      <c r="L4" s="838"/>
      <c r="M4" s="838"/>
      <c r="N4" s="838"/>
      <c r="O4" s="864"/>
      <c r="P4" s="864"/>
      <c r="Q4" s="864"/>
      <c r="R4" s="864"/>
      <c r="S4" s="864"/>
      <c r="T4" s="864"/>
      <c r="U4" s="864"/>
      <c r="V4" s="838"/>
      <c r="W4" s="839"/>
      <c r="X4" s="803" t="s">
        <v>3954</v>
      </c>
      <c r="Y4" s="803"/>
      <c r="Z4" s="803"/>
      <c r="AA4" s="865"/>
      <c r="AB4" s="865"/>
      <c r="AC4" s="865"/>
      <c r="AD4" s="865"/>
      <c r="AE4" s="865"/>
      <c r="AF4" s="865"/>
      <c r="AG4" s="865"/>
      <c r="AH4" s="865"/>
      <c r="AI4" s="865"/>
      <c r="AJ4" s="865"/>
      <c r="AK4" s="865"/>
      <c r="AL4" s="865"/>
      <c r="AM4" s="865"/>
      <c r="AN4" s="865"/>
      <c r="AO4" s="865"/>
      <c r="AP4" s="865"/>
      <c r="AQ4" s="865"/>
      <c r="AR4" s="865"/>
      <c r="AS4" s="866"/>
      <c r="AT4" s="806" t="s">
        <v>3955</v>
      </c>
      <c r="AU4" s="806"/>
      <c r="AV4" s="806"/>
      <c r="AW4" s="867"/>
      <c r="AX4" s="867"/>
      <c r="AY4" s="867"/>
      <c r="AZ4" s="867"/>
      <c r="BA4" s="867"/>
      <c r="BB4" s="867"/>
      <c r="BC4" s="867"/>
      <c r="BD4" s="867"/>
      <c r="BE4" s="867"/>
      <c r="BF4" s="867"/>
      <c r="BG4" s="867"/>
      <c r="BH4" s="867"/>
      <c r="BI4" s="867"/>
      <c r="BJ4" s="867"/>
      <c r="BK4" s="867"/>
      <c r="BL4" s="867"/>
      <c r="BM4" s="867"/>
      <c r="BN4" s="867"/>
      <c r="BO4" s="868"/>
    </row>
    <row r="5" spans="1:67" s="74" customFormat="1" ht="30" customHeight="1">
      <c r="A5" s="841"/>
      <c r="B5" s="701" t="s">
        <v>3788</v>
      </c>
      <c r="C5" s="701"/>
      <c r="D5" s="701"/>
      <c r="E5" s="701"/>
      <c r="F5" s="701"/>
      <c r="G5" s="701"/>
      <c r="H5" s="701"/>
      <c r="I5" s="701"/>
      <c r="J5" s="701"/>
      <c r="K5" s="701"/>
      <c r="L5" s="843" t="s">
        <v>3789</v>
      </c>
      <c r="M5" s="701"/>
      <c r="N5" s="701"/>
      <c r="O5" s="701"/>
      <c r="P5" s="701"/>
      <c r="Q5" s="701"/>
      <c r="R5" s="701"/>
      <c r="S5" s="701"/>
      <c r="T5" s="701"/>
      <c r="U5" s="702"/>
      <c r="V5" s="825" t="s">
        <v>3684</v>
      </c>
      <c r="W5" s="827" t="s">
        <v>3685</v>
      </c>
      <c r="X5" s="707" t="s">
        <v>3788</v>
      </c>
      <c r="Y5" s="707"/>
      <c r="Z5" s="707"/>
      <c r="AA5" s="707"/>
      <c r="AB5" s="707"/>
      <c r="AC5" s="707"/>
      <c r="AD5" s="707"/>
      <c r="AE5" s="707"/>
      <c r="AF5" s="707"/>
      <c r="AG5" s="707"/>
      <c r="AH5" s="869" t="s">
        <v>3789</v>
      </c>
      <c r="AI5" s="707"/>
      <c r="AJ5" s="707"/>
      <c r="AK5" s="707"/>
      <c r="AL5" s="707"/>
      <c r="AM5" s="707"/>
      <c r="AN5" s="707"/>
      <c r="AO5" s="707"/>
      <c r="AP5" s="707"/>
      <c r="AQ5" s="708"/>
      <c r="AR5" s="831" t="s">
        <v>3684</v>
      </c>
      <c r="AS5" s="833" t="s">
        <v>3685</v>
      </c>
      <c r="AT5" s="705" t="s">
        <v>3788</v>
      </c>
      <c r="AU5" s="705"/>
      <c r="AV5" s="705"/>
      <c r="AW5" s="705"/>
      <c r="AX5" s="705"/>
      <c r="AY5" s="705"/>
      <c r="AZ5" s="705"/>
      <c r="BA5" s="705"/>
      <c r="BB5" s="705"/>
      <c r="BC5" s="705"/>
      <c r="BD5" s="870" t="s">
        <v>3789</v>
      </c>
      <c r="BE5" s="705"/>
      <c r="BF5" s="705"/>
      <c r="BG5" s="705"/>
      <c r="BH5" s="705"/>
      <c r="BI5" s="705"/>
      <c r="BJ5" s="705"/>
      <c r="BK5" s="705"/>
      <c r="BL5" s="705"/>
      <c r="BM5" s="706"/>
      <c r="BN5" s="765" t="s">
        <v>3684</v>
      </c>
      <c r="BO5" s="767" t="s">
        <v>3685</v>
      </c>
    </row>
    <row r="6" spans="1:67" s="74" customFormat="1" ht="30" customHeight="1">
      <c r="A6" s="841"/>
      <c r="B6" s="96" t="s">
        <v>25</v>
      </c>
      <c r="C6" s="96" t="s">
        <v>61</v>
      </c>
      <c r="D6" s="96" t="s">
        <v>47</v>
      </c>
      <c r="E6" s="67" t="s">
        <v>133</v>
      </c>
      <c r="F6" s="66" t="s">
        <v>41</v>
      </c>
      <c r="G6" s="66" t="s">
        <v>3686</v>
      </c>
      <c r="H6" s="66" t="s">
        <v>64</v>
      </c>
      <c r="I6" s="66" t="s">
        <v>74</v>
      </c>
      <c r="J6" s="66" t="s">
        <v>70</v>
      </c>
      <c r="K6" s="66" t="s">
        <v>150</v>
      </c>
      <c r="L6" s="66" t="s">
        <v>25</v>
      </c>
      <c r="M6" s="66" t="s">
        <v>61</v>
      </c>
      <c r="N6" s="66" t="s">
        <v>47</v>
      </c>
      <c r="O6" s="152" t="s">
        <v>133</v>
      </c>
      <c r="P6" s="153" t="s">
        <v>41</v>
      </c>
      <c r="Q6" s="153" t="s">
        <v>3686</v>
      </c>
      <c r="R6" s="153" t="s">
        <v>64</v>
      </c>
      <c r="S6" s="153" t="s">
        <v>74</v>
      </c>
      <c r="T6" s="153" t="s">
        <v>70</v>
      </c>
      <c r="U6" s="153" t="s">
        <v>150</v>
      </c>
      <c r="V6" s="825"/>
      <c r="W6" s="827"/>
      <c r="X6" s="121" t="s">
        <v>25</v>
      </c>
      <c r="Y6" s="121" t="s">
        <v>61</v>
      </c>
      <c r="Z6" s="121" t="s">
        <v>47</v>
      </c>
      <c r="AA6" s="119" t="s">
        <v>133</v>
      </c>
      <c r="AB6" s="122" t="s">
        <v>41</v>
      </c>
      <c r="AC6" s="122" t="s">
        <v>3686</v>
      </c>
      <c r="AD6" s="122" t="s">
        <v>64</v>
      </c>
      <c r="AE6" s="122" t="s">
        <v>74</v>
      </c>
      <c r="AF6" s="122" t="s">
        <v>70</v>
      </c>
      <c r="AG6" s="122" t="s">
        <v>150</v>
      </c>
      <c r="AH6" s="122" t="s">
        <v>25</v>
      </c>
      <c r="AI6" s="122" t="s">
        <v>61</v>
      </c>
      <c r="AJ6" s="122" t="s">
        <v>47</v>
      </c>
      <c r="AK6" s="119" t="s">
        <v>133</v>
      </c>
      <c r="AL6" s="122" t="s">
        <v>41</v>
      </c>
      <c r="AM6" s="122" t="s">
        <v>3686</v>
      </c>
      <c r="AN6" s="122" t="s">
        <v>64</v>
      </c>
      <c r="AO6" s="122" t="s">
        <v>74</v>
      </c>
      <c r="AP6" s="122" t="s">
        <v>70</v>
      </c>
      <c r="AQ6" s="122" t="s">
        <v>150</v>
      </c>
      <c r="AR6" s="831"/>
      <c r="AS6" s="833"/>
      <c r="AT6" s="123" t="s">
        <v>25</v>
      </c>
      <c r="AU6" s="123" t="s">
        <v>61</v>
      </c>
      <c r="AV6" s="123" t="s">
        <v>47</v>
      </c>
      <c r="AW6" s="95" t="s">
        <v>133</v>
      </c>
      <c r="AX6" s="124" t="s">
        <v>41</v>
      </c>
      <c r="AY6" s="124" t="s">
        <v>3686</v>
      </c>
      <c r="AZ6" s="124" t="s">
        <v>64</v>
      </c>
      <c r="BA6" s="124" t="s">
        <v>74</v>
      </c>
      <c r="BB6" s="124" t="s">
        <v>70</v>
      </c>
      <c r="BC6" s="124" t="s">
        <v>150</v>
      </c>
      <c r="BD6" s="124" t="s">
        <v>25</v>
      </c>
      <c r="BE6" s="124" t="s">
        <v>61</v>
      </c>
      <c r="BF6" s="124" t="s">
        <v>47</v>
      </c>
      <c r="BG6" s="95" t="s">
        <v>133</v>
      </c>
      <c r="BH6" s="124" t="s">
        <v>41</v>
      </c>
      <c r="BI6" s="124" t="s">
        <v>3686</v>
      </c>
      <c r="BJ6" s="124" t="s">
        <v>64</v>
      </c>
      <c r="BK6" s="124" t="s">
        <v>74</v>
      </c>
      <c r="BL6" s="124" t="s">
        <v>70</v>
      </c>
      <c r="BM6" s="124" t="s">
        <v>150</v>
      </c>
      <c r="BN6" s="765"/>
      <c r="BO6" s="767"/>
    </row>
    <row r="7" spans="1:67" ht="27" customHeight="1">
      <c r="A7" s="154" t="s">
        <v>3375</v>
      </c>
      <c r="B7" s="41">
        <v>10.5</v>
      </c>
      <c r="C7" s="41">
        <v>11.3</v>
      </c>
      <c r="D7" s="41">
        <v>10.7</v>
      </c>
      <c r="E7" s="41">
        <v>9.9</v>
      </c>
      <c r="F7" s="41">
        <v>9.5</v>
      </c>
      <c r="G7" s="41">
        <v>9.8000000000000007</v>
      </c>
      <c r="H7" s="41">
        <v>10.1</v>
      </c>
      <c r="I7" s="41">
        <v>10</v>
      </c>
      <c r="J7" s="41">
        <v>10.3</v>
      </c>
      <c r="K7" s="41">
        <v>11.1</v>
      </c>
      <c r="L7" s="41">
        <v>1798</v>
      </c>
      <c r="M7" s="41">
        <v>1940</v>
      </c>
      <c r="N7" s="41">
        <v>1833</v>
      </c>
      <c r="O7" s="41">
        <v>1706</v>
      </c>
      <c r="P7" s="41">
        <v>1635</v>
      </c>
      <c r="Q7" s="41">
        <v>1688</v>
      </c>
      <c r="R7" s="41">
        <v>1741</v>
      </c>
      <c r="S7" s="41">
        <v>1724</v>
      </c>
      <c r="T7" s="41">
        <v>1777</v>
      </c>
      <c r="U7" s="41">
        <v>1904</v>
      </c>
      <c r="V7" s="41" t="s">
        <v>3856</v>
      </c>
      <c r="W7" s="138" t="s">
        <v>3690</v>
      </c>
      <c r="X7" s="41">
        <v>12.7</v>
      </c>
      <c r="Y7" s="41">
        <v>13.5</v>
      </c>
      <c r="Z7" s="41">
        <v>12.9</v>
      </c>
      <c r="AA7" s="41">
        <v>12.8</v>
      </c>
      <c r="AB7" s="41">
        <v>12.4</v>
      </c>
      <c r="AC7" s="41">
        <v>12.7</v>
      </c>
      <c r="AD7" s="41">
        <v>13</v>
      </c>
      <c r="AE7" s="41">
        <v>12.9</v>
      </c>
      <c r="AF7" s="41">
        <v>13.2</v>
      </c>
      <c r="AG7" s="41">
        <v>13</v>
      </c>
      <c r="AH7" s="41">
        <v>2225</v>
      </c>
      <c r="AI7" s="41">
        <v>2367</v>
      </c>
      <c r="AJ7" s="41">
        <v>2261</v>
      </c>
      <c r="AK7" s="41">
        <v>2243</v>
      </c>
      <c r="AL7" s="41">
        <v>2172</v>
      </c>
      <c r="AM7" s="41">
        <v>2225</v>
      </c>
      <c r="AN7" s="41">
        <v>2278</v>
      </c>
      <c r="AO7" s="41">
        <v>2261</v>
      </c>
      <c r="AP7" s="41">
        <v>2314</v>
      </c>
      <c r="AQ7" s="41">
        <v>2278</v>
      </c>
      <c r="AR7" s="41" t="s">
        <v>3956</v>
      </c>
      <c r="AS7" s="138" t="s">
        <v>3692</v>
      </c>
      <c r="AT7" s="41">
        <v>9.6999999999999993</v>
      </c>
      <c r="AU7" s="41">
        <v>10.5</v>
      </c>
      <c r="AV7" s="41">
        <v>9.9</v>
      </c>
      <c r="AW7" s="41">
        <v>9.5</v>
      </c>
      <c r="AX7" s="41">
        <v>9.1</v>
      </c>
      <c r="AY7" s="41">
        <v>9.4</v>
      </c>
      <c r="AZ7" s="41">
        <v>9.6999999999999993</v>
      </c>
      <c r="BA7" s="41">
        <v>9.6</v>
      </c>
      <c r="BB7" s="41">
        <v>9.9</v>
      </c>
      <c r="BC7" s="41">
        <v>10.3</v>
      </c>
      <c r="BD7" s="41">
        <v>1773</v>
      </c>
      <c r="BE7" s="41">
        <v>1915</v>
      </c>
      <c r="BF7" s="41">
        <v>1808</v>
      </c>
      <c r="BG7" s="41">
        <v>1737</v>
      </c>
      <c r="BH7" s="41">
        <v>1559</v>
      </c>
      <c r="BI7" s="41">
        <v>1612</v>
      </c>
      <c r="BJ7" s="41">
        <v>1665</v>
      </c>
      <c r="BK7" s="41">
        <v>1648</v>
      </c>
      <c r="BL7" s="41">
        <v>1701</v>
      </c>
      <c r="BM7" s="41">
        <v>1879</v>
      </c>
      <c r="BN7" s="41" t="s">
        <v>3957</v>
      </c>
      <c r="BO7" s="140" t="s">
        <v>3755</v>
      </c>
    </row>
    <row r="8" spans="1:67" ht="27" customHeight="1">
      <c r="A8" s="154" t="s">
        <v>3387</v>
      </c>
      <c r="B8" s="41">
        <v>10.5</v>
      </c>
      <c r="C8" s="41">
        <v>11.3</v>
      </c>
      <c r="D8" s="41">
        <v>10.7</v>
      </c>
      <c r="E8" s="41">
        <v>9.9</v>
      </c>
      <c r="F8" s="41">
        <v>9.5</v>
      </c>
      <c r="G8" s="41">
        <v>9.8000000000000007</v>
      </c>
      <c r="H8" s="41">
        <v>10.1</v>
      </c>
      <c r="I8" s="41">
        <v>10</v>
      </c>
      <c r="J8" s="41">
        <v>10.3</v>
      </c>
      <c r="K8" s="41">
        <v>11.1</v>
      </c>
      <c r="L8" s="41">
        <v>1798</v>
      </c>
      <c r="M8" s="41">
        <v>1940</v>
      </c>
      <c r="N8" s="41">
        <v>1833</v>
      </c>
      <c r="O8" s="41">
        <v>1706</v>
      </c>
      <c r="P8" s="41">
        <v>1635</v>
      </c>
      <c r="Q8" s="41">
        <v>1688</v>
      </c>
      <c r="R8" s="41">
        <v>1741</v>
      </c>
      <c r="S8" s="41">
        <v>1724</v>
      </c>
      <c r="T8" s="41">
        <v>1777</v>
      </c>
      <c r="U8" s="41">
        <v>1904</v>
      </c>
      <c r="V8" s="41" t="s">
        <v>3856</v>
      </c>
      <c r="W8" s="138" t="s">
        <v>3690</v>
      </c>
      <c r="X8" s="41">
        <v>12.7</v>
      </c>
      <c r="Y8" s="41">
        <v>13.5</v>
      </c>
      <c r="Z8" s="41">
        <v>12.9</v>
      </c>
      <c r="AA8" s="41">
        <v>12.8</v>
      </c>
      <c r="AB8" s="41">
        <v>12.4</v>
      </c>
      <c r="AC8" s="41">
        <v>12.7</v>
      </c>
      <c r="AD8" s="41">
        <v>13</v>
      </c>
      <c r="AE8" s="41">
        <v>12.9</v>
      </c>
      <c r="AF8" s="41">
        <v>13.2</v>
      </c>
      <c r="AG8" s="41">
        <v>13</v>
      </c>
      <c r="AH8" s="41">
        <v>2225</v>
      </c>
      <c r="AI8" s="41">
        <v>2367</v>
      </c>
      <c r="AJ8" s="41">
        <v>2261</v>
      </c>
      <c r="AK8" s="41">
        <v>2243</v>
      </c>
      <c r="AL8" s="41">
        <v>2172</v>
      </c>
      <c r="AM8" s="41">
        <v>2225</v>
      </c>
      <c r="AN8" s="41">
        <v>2278</v>
      </c>
      <c r="AO8" s="41">
        <v>2261</v>
      </c>
      <c r="AP8" s="41">
        <v>2314</v>
      </c>
      <c r="AQ8" s="41">
        <v>2278</v>
      </c>
      <c r="AR8" s="41" t="s">
        <v>3956</v>
      </c>
      <c r="AS8" s="138" t="s">
        <v>3692</v>
      </c>
      <c r="AT8" s="41">
        <v>9.6999999999999993</v>
      </c>
      <c r="AU8" s="41">
        <v>10.5</v>
      </c>
      <c r="AV8" s="41">
        <v>9.9</v>
      </c>
      <c r="AW8" s="41">
        <v>9.5</v>
      </c>
      <c r="AX8" s="41">
        <v>9.1</v>
      </c>
      <c r="AY8" s="41">
        <v>9.4</v>
      </c>
      <c r="AZ8" s="41">
        <v>9.6999999999999993</v>
      </c>
      <c r="BA8" s="41">
        <v>9.6</v>
      </c>
      <c r="BB8" s="41">
        <v>9.9</v>
      </c>
      <c r="BC8" s="41">
        <v>10.3</v>
      </c>
      <c r="BD8" s="41">
        <v>1773</v>
      </c>
      <c r="BE8" s="41">
        <v>1915</v>
      </c>
      <c r="BF8" s="41">
        <v>1808</v>
      </c>
      <c r="BG8" s="41">
        <v>1737</v>
      </c>
      <c r="BH8" s="41">
        <v>1559</v>
      </c>
      <c r="BI8" s="41">
        <v>1612</v>
      </c>
      <c r="BJ8" s="41">
        <v>1665</v>
      </c>
      <c r="BK8" s="41">
        <v>1648</v>
      </c>
      <c r="BL8" s="41">
        <v>1701</v>
      </c>
      <c r="BM8" s="41">
        <v>1879</v>
      </c>
      <c r="BN8" s="41" t="s">
        <v>3957</v>
      </c>
      <c r="BO8" s="140" t="s">
        <v>3755</v>
      </c>
    </row>
    <row r="9" spans="1:67" ht="27" customHeight="1">
      <c r="A9" s="154" t="s">
        <v>3388</v>
      </c>
      <c r="B9" s="41">
        <v>10.5</v>
      </c>
      <c r="C9" s="41">
        <v>11.3</v>
      </c>
      <c r="D9" s="41">
        <v>10.7</v>
      </c>
      <c r="E9" s="41">
        <v>9.9</v>
      </c>
      <c r="F9" s="41">
        <v>9.5</v>
      </c>
      <c r="G9" s="41">
        <v>9.8000000000000007</v>
      </c>
      <c r="H9" s="41">
        <v>10.1</v>
      </c>
      <c r="I9" s="41">
        <v>10</v>
      </c>
      <c r="J9" s="41">
        <v>10.3</v>
      </c>
      <c r="K9" s="41">
        <v>11.1</v>
      </c>
      <c r="L9" s="41">
        <v>1798</v>
      </c>
      <c r="M9" s="41">
        <v>1940</v>
      </c>
      <c r="N9" s="41">
        <v>1833</v>
      </c>
      <c r="O9" s="41">
        <v>1706</v>
      </c>
      <c r="P9" s="41">
        <v>1635</v>
      </c>
      <c r="Q9" s="41">
        <v>1688</v>
      </c>
      <c r="R9" s="41">
        <v>1741</v>
      </c>
      <c r="S9" s="41">
        <v>1724</v>
      </c>
      <c r="T9" s="41">
        <v>1777</v>
      </c>
      <c r="U9" s="41">
        <v>1904</v>
      </c>
      <c r="V9" s="41" t="s">
        <v>3772</v>
      </c>
      <c r="W9" s="138" t="s">
        <v>3690</v>
      </c>
      <c r="X9" s="41">
        <v>12.7</v>
      </c>
      <c r="Y9" s="41">
        <v>13.5</v>
      </c>
      <c r="Z9" s="41">
        <v>12.9</v>
      </c>
      <c r="AA9" s="41">
        <v>12.8</v>
      </c>
      <c r="AB9" s="41">
        <v>12.4</v>
      </c>
      <c r="AC9" s="41">
        <v>12.7</v>
      </c>
      <c r="AD9" s="41">
        <v>13</v>
      </c>
      <c r="AE9" s="41">
        <v>12.9</v>
      </c>
      <c r="AF9" s="41">
        <v>13.2</v>
      </c>
      <c r="AG9" s="41">
        <v>13</v>
      </c>
      <c r="AH9" s="41">
        <v>2225</v>
      </c>
      <c r="AI9" s="41">
        <v>2367</v>
      </c>
      <c r="AJ9" s="41">
        <v>2261</v>
      </c>
      <c r="AK9" s="41">
        <v>2243</v>
      </c>
      <c r="AL9" s="41">
        <v>2172</v>
      </c>
      <c r="AM9" s="41">
        <v>2225</v>
      </c>
      <c r="AN9" s="41">
        <v>2278</v>
      </c>
      <c r="AO9" s="41">
        <v>2261</v>
      </c>
      <c r="AP9" s="41">
        <v>2314</v>
      </c>
      <c r="AQ9" s="41">
        <v>2278</v>
      </c>
      <c r="AR9" s="41" t="s">
        <v>3855</v>
      </c>
      <c r="AS9" s="138" t="s">
        <v>3692</v>
      </c>
      <c r="AT9" s="41">
        <v>9.6999999999999993</v>
      </c>
      <c r="AU9" s="41">
        <v>10.5</v>
      </c>
      <c r="AV9" s="41">
        <v>9.9</v>
      </c>
      <c r="AW9" s="41">
        <v>9.5</v>
      </c>
      <c r="AX9" s="41">
        <v>9.1</v>
      </c>
      <c r="AY9" s="41">
        <v>9.4</v>
      </c>
      <c r="AZ9" s="41">
        <v>9.6999999999999993</v>
      </c>
      <c r="BA9" s="41">
        <v>9.6</v>
      </c>
      <c r="BB9" s="41">
        <v>9.9</v>
      </c>
      <c r="BC9" s="41">
        <v>10.3</v>
      </c>
      <c r="BD9" s="41">
        <v>1773</v>
      </c>
      <c r="BE9" s="41">
        <v>1915</v>
      </c>
      <c r="BF9" s="41">
        <v>1808</v>
      </c>
      <c r="BG9" s="41">
        <v>1737</v>
      </c>
      <c r="BH9" s="41">
        <v>1559</v>
      </c>
      <c r="BI9" s="41">
        <v>1612</v>
      </c>
      <c r="BJ9" s="41">
        <v>1665</v>
      </c>
      <c r="BK9" s="41">
        <v>1648</v>
      </c>
      <c r="BL9" s="41">
        <v>1701</v>
      </c>
      <c r="BM9" s="41">
        <v>1879</v>
      </c>
      <c r="BN9" s="41" t="s">
        <v>3957</v>
      </c>
      <c r="BO9" s="140" t="s">
        <v>3755</v>
      </c>
    </row>
    <row r="10" spans="1:67" ht="27" customHeight="1">
      <c r="A10" s="154" t="s">
        <v>3389</v>
      </c>
      <c r="B10" s="41">
        <v>10.5</v>
      </c>
      <c r="C10" s="41">
        <v>11.3</v>
      </c>
      <c r="D10" s="41">
        <v>10.7</v>
      </c>
      <c r="E10" s="41">
        <v>9.9</v>
      </c>
      <c r="F10" s="41">
        <v>9.5</v>
      </c>
      <c r="G10" s="41">
        <v>9.8000000000000007</v>
      </c>
      <c r="H10" s="41">
        <v>10.1</v>
      </c>
      <c r="I10" s="41">
        <v>10</v>
      </c>
      <c r="J10" s="41">
        <v>10.3</v>
      </c>
      <c r="K10" s="41">
        <v>11.1</v>
      </c>
      <c r="L10" s="41">
        <v>1798</v>
      </c>
      <c r="M10" s="41">
        <v>1940</v>
      </c>
      <c r="N10" s="41">
        <v>1833</v>
      </c>
      <c r="O10" s="41">
        <v>1706</v>
      </c>
      <c r="P10" s="41">
        <v>1635</v>
      </c>
      <c r="Q10" s="41">
        <v>1688</v>
      </c>
      <c r="R10" s="41">
        <v>1741</v>
      </c>
      <c r="S10" s="41">
        <v>1724</v>
      </c>
      <c r="T10" s="41">
        <v>1777</v>
      </c>
      <c r="U10" s="41">
        <v>1904</v>
      </c>
      <c r="V10" s="41" t="s">
        <v>3772</v>
      </c>
      <c r="W10" s="138" t="s">
        <v>3690</v>
      </c>
      <c r="X10" s="41">
        <v>12.7</v>
      </c>
      <c r="Y10" s="41">
        <v>13.5</v>
      </c>
      <c r="Z10" s="41">
        <v>12.9</v>
      </c>
      <c r="AA10" s="41">
        <v>12.8</v>
      </c>
      <c r="AB10" s="41">
        <v>12.4</v>
      </c>
      <c r="AC10" s="41">
        <v>12.7</v>
      </c>
      <c r="AD10" s="41">
        <v>13</v>
      </c>
      <c r="AE10" s="41">
        <v>12.9</v>
      </c>
      <c r="AF10" s="41">
        <v>13.2</v>
      </c>
      <c r="AG10" s="41">
        <v>13</v>
      </c>
      <c r="AH10" s="41">
        <v>2225</v>
      </c>
      <c r="AI10" s="41">
        <v>2367</v>
      </c>
      <c r="AJ10" s="41">
        <v>2261</v>
      </c>
      <c r="AK10" s="41">
        <v>2243</v>
      </c>
      <c r="AL10" s="41">
        <v>2172</v>
      </c>
      <c r="AM10" s="41">
        <v>2225</v>
      </c>
      <c r="AN10" s="41">
        <v>2278</v>
      </c>
      <c r="AO10" s="41">
        <v>2261</v>
      </c>
      <c r="AP10" s="41">
        <v>2314</v>
      </c>
      <c r="AQ10" s="41">
        <v>2278</v>
      </c>
      <c r="AR10" s="41" t="s">
        <v>3855</v>
      </c>
      <c r="AS10" s="138" t="s">
        <v>3692</v>
      </c>
      <c r="AT10" s="41">
        <v>9.6999999999999993</v>
      </c>
      <c r="AU10" s="41">
        <v>10.5</v>
      </c>
      <c r="AV10" s="41">
        <v>9.9</v>
      </c>
      <c r="AW10" s="41">
        <v>9.5</v>
      </c>
      <c r="AX10" s="41">
        <v>9.1</v>
      </c>
      <c r="AY10" s="41">
        <v>9.4</v>
      </c>
      <c r="AZ10" s="41">
        <v>9.6999999999999993</v>
      </c>
      <c r="BA10" s="41">
        <v>9.6</v>
      </c>
      <c r="BB10" s="41">
        <v>9.9</v>
      </c>
      <c r="BC10" s="41">
        <v>10.3</v>
      </c>
      <c r="BD10" s="41">
        <v>1773</v>
      </c>
      <c r="BE10" s="41">
        <v>1915</v>
      </c>
      <c r="BF10" s="41">
        <v>1808</v>
      </c>
      <c r="BG10" s="41">
        <v>1737</v>
      </c>
      <c r="BH10" s="41">
        <v>1559</v>
      </c>
      <c r="BI10" s="41">
        <v>1612</v>
      </c>
      <c r="BJ10" s="41">
        <v>1665</v>
      </c>
      <c r="BK10" s="41">
        <v>1648</v>
      </c>
      <c r="BL10" s="41">
        <v>1701</v>
      </c>
      <c r="BM10" s="41">
        <v>1879</v>
      </c>
      <c r="BN10" s="41" t="s">
        <v>3957</v>
      </c>
      <c r="BO10" s="140" t="s">
        <v>3755</v>
      </c>
    </row>
    <row r="11" spans="1:67" ht="27" customHeight="1">
      <c r="A11" s="154" t="s">
        <v>3376</v>
      </c>
      <c r="B11" s="41">
        <v>10.5</v>
      </c>
      <c r="C11" s="41">
        <v>11.3</v>
      </c>
      <c r="D11" s="41">
        <v>10.7</v>
      </c>
      <c r="E11" s="41">
        <v>9.9</v>
      </c>
      <c r="F11" s="41">
        <v>9.5</v>
      </c>
      <c r="G11" s="41">
        <v>9.8000000000000007</v>
      </c>
      <c r="H11" s="41">
        <v>10.1</v>
      </c>
      <c r="I11" s="41">
        <v>10</v>
      </c>
      <c r="J11" s="41">
        <v>10.3</v>
      </c>
      <c r="K11" s="41">
        <v>11.1</v>
      </c>
      <c r="L11" s="41">
        <v>1798</v>
      </c>
      <c r="M11" s="41">
        <v>1940</v>
      </c>
      <c r="N11" s="41">
        <v>1833</v>
      </c>
      <c r="O11" s="41">
        <v>1706</v>
      </c>
      <c r="P11" s="41">
        <v>1635</v>
      </c>
      <c r="Q11" s="41">
        <v>1688</v>
      </c>
      <c r="R11" s="41">
        <v>1741</v>
      </c>
      <c r="S11" s="41">
        <v>1724</v>
      </c>
      <c r="T11" s="41">
        <v>1777</v>
      </c>
      <c r="U11" s="41">
        <v>1904</v>
      </c>
      <c r="V11" s="41" t="s">
        <v>3772</v>
      </c>
      <c r="W11" s="138" t="s">
        <v>3690</v>
      </c>
      <c r="X11" s="41">
        <v>12.7</v>
      </c>
      <c r="Y11" s="41">
        <v>13.5</v>
      </c>
      <c r="Z11" s="41">
        <v>12.9</v>
      </c>
      <c r="AA11" s="41">
        <v>12.8</v>
      </c>
      <c r="AB11" s="41">
        <v>12.4</v>
      </c>
      <c r="AC11" s="41">
        <v>12.7</v>
      </c>
      <c r="AD11" s="41">
        <v>13</v>
      </c>
      <c r="AE11" s="41">
        <v>12.9</v>
      </c>
      <c r="AF11" s="41">
        <v>13.2</v>
      </c>
      <c r="AG11" s="41">
        <v>13</v>
      </c>
      <c r="AH11" s="41">
        <v>2225</v>
      </c>
      <c r="AI11" s="41">
        <v>2367</v>
      </c>
      <c r="AJ11" s="41">
        <v>2261</v>
      </c>
      <c r="AK11" s="41">
        <v>2243</v>
      </c>
      <c r="AL11" s="41">
        <v>2172</v>
      </c>
      <c r="AM11" s="41">
        <v>2225</v>
      </c>
      <c r="AN11" s="41">
        <v>2278</v>
      </c>
      <c r="AO11" s="41">
        <v>2261</v>
      </c>
      <c r="AP11" s="41">
        <v>2314</v>
      </c>
      <c r="AQ11" s="41">
        <v>2278</v>
      </c>
      <c r="AR11" s="41" t="s">
        <v>3855</v>
      </c>
      <c r="AS11" s="138" t="s">
        <v>3692</v>
      </c>
      <c r="AT11" s="41">
        <v>9.6999999999999993</v>
      </c>
      <c r="AU11" s="41">
        <v>10.5</v>
      </c>
      <c r="AV11" s="41">
        <v>9.9</v>
      </c>
      <c r="AW11" s="41">
        <v>9.5</v>
      </c>
      <c r="AX11" s="41">
        <v>9.1</v>
      </c>
      <c r="AY11" s="41">
        <v>9.4</v>
      </c>
      <c r="AZ11" s="41">
        <v>9.6999999999999993</v>
      </c>
      <c r="BA11" s="41">
        <v>9.6</v>
      </c>
      <c r="BB11" s="41">
        <v>9.9</v>
      </c>
      <c r="BC11" s="41">
        <v>10.3</v>
      </c>
      <c r="BD11" s="41">
        <v>1773</v>
      </c>
      <c r="BE11" s="41">
        <v>1915</v>
      </c>
      <c r="BF11" s="41">
        <v>1808</v>
      </c>
      <c r="BG11" s="41">
        <v>1737</v>
      </c>
      <c r="BH11" s="41">
        <v>1559</v>
      </c>
      <c r="BI11" s="41">
        <v>1612</v>
      </c>
      <c r="BJ11" s="41">
        <v>1665</v>
      </c>
      <c r="BK11" s="41">
        <v>1648</v>
      </c>
      <c r="BL11" s="41">
        <v>1701</v>
      </c>
      <c r="BM11" s="41">
        <v>1879</v>
      </c>
      <c r="BN11" s="41" t="s">
        <v>3957</v>
      </c>
      <c r="BO11" s="140" t="s">
        <v>3755</v>
      </c>
    </row>
    <row r="12" spans="1:67" ht="27" customHeight="1">
      <c r="A12" s="154" t="s">
        <v>3378</v>
      </c>
      <c r="B12" s="41">
        <v>10.5</v>
      </c>
      <c r="C12" s="41">
        <v>11.3</v>
      </c>
      <c r="D12" s="41">
        <v>10.7</v>
      </c>
      <c r="E12" s="41">
        <v>9.9</v>
      </c>
      <c r="F12" s="41">
        <v>9.5</v>
      </c>
      <c r="G12" s="41">
        <v>9.8000000000000007</v>
      </c>
      <c r="H12" s="41">
        <v>10.1</v>
      </c>
      <c r="I12" s="41">
        <v>10</v>
      </c>
      <c r="J12" s="41">
        <v>10.3</v>
      </c>
      <c r="K12" s="41">
        <v>11.1</v>
      </c>
      <c r="L12" s="41">
        <v>1798</v>
      </c>
      <c r="M12" s="41">
        <v>1940</v>
      </c>
      <c r="N12" s="41">
        <v>1833</v>
      </c>
      <c r="O12" s="41">
        <v>1706</v>
      </c>
      <c r="P12" s="41">
        <v>1635</v>
      </c>
      <c r="Q12" s="41">
        <v>1688</v>
      </c>
      <c r="R12" s="41">
        <v>1741</v>
      </c>
      <c r="S12" s="41">
        <v>1724</v>
      </c>
      <c r="T12" s="41">
        <v>1777</v>
      </c>
      <c r="U12" s="41">
        <v>1904</v>
      </c>
      <c r="V12" s="41" t="s">
        <v>3772</v>
      </c>
      <c r="W12" s="138" t="s">
        <v>3690</v>
      </c>
      <c r="X12" s="41">
        <v>12.7</v>
      </c>
      <c r="Y12" s="41">
        <v>13.5</v>
      </c>
      <c r="Z12" s="41">
        <v>12.9</v>
      </c>
      <c r="AA12" s="41">
        <v>12.8</v>
      </c>
      <c r="AB12" s="41">
        <v>12.4</v>
      </c>
      <c r="AC12" s="41">
        <v>12.7</v>
      </c>
      <c r="AD12" s="41">
        <v>13</v>
      </c>
      <c r="AE12" s="41">
        <v>12.9</v>
      </c>
      <c r="AF12" s="41">
        <v>13.2</v>
      </c>
      <c r="AG12" s="41">
        <v>13</v>
      </c>
      <c r="AH12" s="41">
        <v>2225</v>
      </c>
      <c r="AI12" s="41">
        <v>2367</v>
      </c>
      <c r="AJ12" s="41">
        <v>2261</v>
      </c>
      <c r="AK12" s="41">
        <v>2243</v>
      </c>
      <c r="AL12" s="41">
        <v>2172</v>
      </c>
      <c r="AM12" s="41">
        <v>2225</v>
      </c>
      <c r="AN12" s="41">
        <v>2278</v>
      </c>
      <c r="AO12" s="41">
        <v>2261</v>
      </c>
      <c r="AP12" s="41">
        <v>2314</v>
      </c>
      <c r="AQ12" s="41">
        <v>2278</v>
      </c>
      <c r="AR12" s="41" t="s">
        <v>3855</v>
      </c>
      <c r="AS12" s="138" t="s">
        <v>3692</v>
      </c>
      <c r="AT12" s="41">
        <v>9.6999999999999993</v>
      </c>
      <c r="AU12" s="41">
        <v>10.5</v>
      </c>
      <c r="AV12" s="41">
        <v>9.9</v>
      </c>
      <c r="AW12" s="41">
        <v>9.5</v>
      </c>
      <c r="AX12" s="41">
        <v>9.1</v>
      </c>
      <c r="AY12" s="41">
        <v>9.4</v>
      </c>
      <c r="AZ12" s="41">
        <v>9.6999999999999993</v>
      </c>
      <c r="BA12" s="41">
        <v>9.6</v>
      </c>
      <c r="BB12" s="41">
        <v>9.9</v>
      </c>
      <c r="BC12" s="41">
        <v>10.3</v>
      </c>
      <c r="BD12" s="41">
        <v>1773</v>
      </c>
      <c r="BE12" s="41">
        <v>1915</v>
      </c>
      <c r="BF12" s="41">
        <v>1808</v>
      </c>
      <c r="BG12" s="41">
        <v>1737</v>
      </c>
      <c r="BH12" s="41">
        <v>1559</v>
      </c>
      <c r="BI12" s="41">
        <v>1612</v>
      </c>
      <c r="BJ12" s="41">
        <v>1665</v>
      </c>
      <c r="BK12" s="41">
        <v>1648</v>
      </c>
      <c r="BL12" s="41">
        <v>1701</v>
      </c>
      <c r="BM12" s="41">
        <v>1879</v>
      </c>
      <c r="BN12" s="41" t="s">
        <v>3957</v>
      </c>
      <c r="BO12" s="140" t="s">
        <v>3755</v>
      </c>
    </row>
    <row r="13" spans="1:67" ht="27" customHeight="1">
      <c r="A13" s="154" t="s">
        <v>3430</v>
      </c>
      <c r="B13" s="41">
        <v>10.5</v>
      </c>
      <c r="C13" s="41">
        <v>11.3</v>
      </c>
      <c r="D13" s="41">
        <v>10.7</v>
      </c>
      <c r="E13" s="41">
        <v>9.9</v>
      </c>
      <c r="F13" s="41">
        <v>9.5</v>
      </c>
      <c r="G13" s="41">
        <v>9.8000000000000007</v>
      </c>
      <c r="H13" s="41">
        <v>10.1</v>
      </c>
      <c r="I13" s="41">
        <v>10</v>
      </c>
      <c r="J13" s="41">
        <v>10.3</v>
      </c>
      <c r="K13" s="41">
        <v>11.1</v>
      </c>
      <c r="L13" s="41">
        <v>1798</v>
      </c>
      <c r="M13" s="41">
        <v>1940</v>
      </c>
      <c r="N13" s="41">
        <v>1833</v>
      </c>
      <c r="O13" s="41">
        <v>1706</v>
      </c>
      <c r="P13" s="41">
        <v>1635</v>
      </c>
      <c r="Q13" s="41">
        <v>1688</v>
      </c>
      <c r="R13" s="41">
        <v>1741</v>
      </c>
      <c r="S13" s="41">
        <v>1724</v>
      </c>
      <c r="T13" s="41">
        <v>1777</v>
      </c>
      <c r="U13" s="41">
        <v>1904</v>
      </c>
      <c r="V13" s="41" t="s">
        <v>3772</v>
      </c>
      <c r="W13" s="138" t="s">
        <v>3690</v>
      </c>
      <c r="X13" s="41">
        <v>12.7</v>
      </c>
      <c r="Y13" s="41">
        <v>13.5</v>
      </c>
      <c r="Z13" s="41">
        <v>12.9</v>
      </c>
      <c r="AA13" s="41">
        <v>12.8</v>
      </c>
      <c r="AB13" s="41">
        <v>12.4</v>
      </c>
      <c r="AC13" s="41">
        <v>12.7</v>
      </c>
      <c r="AD13" s="41">
        <v>13</v>
      </c>
      <c r="AE13" s="41">
        <v>12.9</v>
      </c>
      <c r="AF13" s="41">
        <v>13.2</v>
      </c>
      <c r="AG13" s="41">
        <v>13</v>
      </c>
      <c r="AH13" s="41">
        <v>2225</v>
      </c>
      <c r="AI13" s="41">
        <v>2367</v>
      </c>
      <c r="AJ13" s="41">
        <v>2261</v>
      </c>
      <c r="AK13" s="41">
        <v>2243</v>
      </c>
      <c r="AL13" s="41">
        <v>2172</v>
      </c>
      <c r="AM13" s="41">
        <v>2225</v>
      </c>
      <c r="AN13" s="41">
        <v>2278</v>
      </c>
      <c r="AO13" s="41">
        <v>2261</v>
      </c>
      <c r="AP13" s="41">
        <v>2314</v>
      </c>
      <c r="AQ13" s="41">
        <v>2278</v>
      </c>
      <c r="AR13" s="41" t="s">
        <v>3855</v>
      </c>
      <c r="AS13" s="138" t="s">
        <v>3692</v>
      </c>
      <c r="AT13" s="41">
        <v>9.6999999999999993</v>
      </c>
      <c r="AU13" s="41">
        <v>10.5</v>
      </c>
      <c r="AV13" s="41">
        <v>9.9</v>
      </c>
      <c r="AW13" s="41">
        <v>9.5</v>
      </c>
      <c r="AX13" s="41">
        <v>9.1</v>
      </c>
      <c r="AY13" s="41">
        <v>9.4</v>
      </c>
      <c r="AZ13" s="41">
        <v>9.6999999999999993</v>
      </c>
      <c r="BA13" s="41">
        <v>9.6</v>
      </c>
      <c r="BB13" s="41">
        <v>9.9</v>
      </c>
      <c r="BC13" s="41">
        <v>10.3</v>
      </c>
      <c r="BD13" s="41">
        <v>1773</v>
      </c>
      <c r="BE13" s="41">
        <v>1915</v>
      </c>
      <c r="BF13" s="41">
        <v>1808</v>
      </c>
      <c r="BG13" s="41">
        <v>1737</v>
      </c>
      <c r="BH13" s="41">
        <v>1559</v>
      </c>
      <c r="BI13" s="41">
        <v>1612</v>
      </c>
      <c r="BJ13" s="41">
        <v>1665</v>
      </c>
      <c r="BK13" s="41">
        <v>1648</v>
      </c>
      <c r="BL13" s="41">
        <v>1701</v>
      </c>
      <c r="BM13" s="41">
        <v>1879</v>
      </c>
      <c r="BN13" s="41" t="s">
        <v>3957</v>
      </c>
      <c r="BO13" s="140" t="s">
        <v>3755</v>
      </c>
    </row>
    <row r="14" spans="1:67" ht="27" customHeight="1">
      <c r="A14" s="155" t="s">
        <v>3385</v>
      </c>
      <c r="B14" s="41">
        <v>10.6</v>
      </c>
      <c r="C14" s="41">
        <v>11.4</v>
      </c>
      <c r="D14" s="41">
        <v>10.8</v>
      </c>
      <c r="E14" s="41">
        <v>10.1</v>
      </c>
      <c r="F14" s="41">
        <v>9.6999999999999993</v>
      </c>
      <c r="G14" s="41">
        <v>10</v>
      </c>
      <c r="H14" s="41">
        <v>10.3</v>
      </c>
      <c r="I14" s="41">
        <v>10.199999999999999</v>
      </c>
      <c r="J14" s="41">
        <v>10.5</v>
      </c>
      <c r="K14" s="41">
        <v>11.2</v>
      </c>
      <c r="L14" s="41">
        <v>1822</v>
      </c>
      <c r="M14" s="41">
        <v>1964</v>
      </c>
      <c r="N14" s="41">
        <v>1857</v>
      </c>
      <c r="O14" s="41">
        <v>1730</v>
      </c>
      <c r="P14" s="41">
        <v>1659</v>
      </c>
      <c r="Q14" s="41">
        <v>1712</v>
      </c>
      <c r="R14" s="41">
        <v>1765</v>
      </c>
      <c r="S14" s="41">
        <v>1748</v>
      </c>
      <c r="T14" s="41">
        <v>1801</v>
      </c>
      <c r="U14" s="41">
        <v>1928</v>
      </c>
      <c r="V14" s="41" t="s">
        <v>3772</v>
      </c>
      <c r="W14" s="138" t="s">
        <v>3690</v>
      </c>
      <c r="X14" s="41">
        <v>12.8</v>
      </c>
      <c r="Y14" s="41">
        <v>13.6</v>
      </c>
      <c r="Z14" s="41">
        <v>13</v>
      </c>
      <c r="AA14" s="41">
        <v>12.9</v>
      </c>
      <c r="AB14" s="41">
        <v>12.5</v>
      </c>
      <c r="AC14" s="41">
        <v>12.8</v>
      </c>
      <c r="AD14" s="41">
        <v>13.1</v>
      </c>
      <c r="AE14" s="41">
        <v>13</v>
      </c>
      <c r="AF14" s="41">
        <v>13.3</v>
      </c>
      <c r="AG14" s="41">
        <v>13.1</v>
      </c>
      <c r="AH14" s="41">
        <v>2251</v>
      </c>
      <c r="AI14" s="41">
        <v>2393</v>
      </c>
      <c r="AJ14" s="41">
        <v>2287</v>
      </c>
      <c r="AK14" s="41">
        <v>2269</v>
      </c>
      <c r="AL14" s="41">
        <v>2198</v>
      </c>
      <c r="AM14" s="41">
        <v>2251</v>
      </c>
      <c r="AN14" s="41">
        <v>2304</v>
      </c>
      <c r="AO14" s="41">
        <v>2287</v>
      </c>
      <c r="AP14" s="41">
        <v>2340</v>
      </c>
      <c r="AQ14" s="41">
        <v>2304</v>
      </c>
      <c r="AR14" s="41" t="s">
        <v>3855</v>
      </c>
      <c r="AS14" s="138" t="s">
        <v>3692</v>
      </c>
      <c r="AT14" s="41">
        <v>9.8000000000000007</v>
      </c>
      <c r="AU14" s="41">
        <v>10.6</v>
      </c>
      <c r="AV14" s="41">
        <v>10</v>
      </c>
      <c r="AW14" s="41">
        <v>9.6</v>
      </c>
      <c r="AX14" s="41">
        <v>9.3000000000000007</v>
      </c>
      <c r="AY14" s="41">
        <v>9.6</v>
      </c>
      <c r="AZ14" s="41">
        <v>9.9</v>
      </c>
      <c r="BA14" s="41">
        <v>9.8000000000000007</v>
      </c>
      <c r="BB14" s="41">
        <v>10.1</v>
      </c>
      <c r="BC14" s="41">
        <v>10.4</v>
      </c>
      <c r="BD14" s="41">
        <v>1797</v>
      </c>
      <c r="BE14" s="41">
        <v>1939</v>
      </c>
      <c r="BF14" s="41">
        <v>1832</v>
      </c>
      <c r="BG14" s="41">
        <v>1761</v>
      </c>
      <c r="BH14" s="41">
        <v>1565</v>
      </c>
      <c r="BI14" s="41">
        <v>1618</v>
      </c>
      <c r="BJ14" s="41">
        <v>1671</v>
      </c>
      <c r="BK14" s="41">
        <v>1654</v>
      </c>
      <c r="BL14" s="41">
        <v>1707</v>
      </c>
      <c r="BM14" s="41">
        <v>1903</v>
      </c>
      <c r="BN14" s="41" t="s">
        <v>3901</v>
      </c>
      <c r="BO14" s="140" t="s">
        <v>3958</v>
      </c>
    </row>
    <row r="15" spans="1:67" ht="27" customHeight="1">
      <c r="A15" s="155" t="s">
        <v>3386</v>
      </c>
      <c r="B15" s="41">
        <v>10.6</v>
      </c>
      <c r="C15" s="41">
        <v>11.4</v>
      </c>
      <c r="D15" s="41">
        <v>10.8</v>
      </c>
      <c r="E15" s="41">
        <v>10.1</v>
      </c>
      <c r="F15" s="41">
        <v>9.6999999999999993</v>
      </c>
      <c r="G15" s="41">
        <v>10</v>
      </c>
      <c r="H15" s="41">
        <v>10.3</v>
      </c>
      <c r="I15" s="41">
        <v>10.199999999999999</v>
      </c>
      <c r="J15" s="41">
        <v>10.5</v>
      </c>
      <c r="K15" s="41">
        <v>11.2</v>
      </c>
      <c r="L15" s="41">
        <v>1822</v>
      </c>
      <c r="M15" s="41">
        <v>1964</v>
      </c>
      <c r="N15" s="41">
        <v>1857</v>
      </c>
      <c r="O15" s="41">
        <v>1730</v>
      </c>
      <c r="P15" s="41">
        <v>1659</v>
      </c>
      <c r="Q15" s="41">
        <v>1712</v>
      </c>
      <c r="R15" s="41">
        <v>1765</v>
      </c>
      <c r="S15" s="41">
        <v>1748</v>
      </c>
      <c r="T15" s="41">
        <v>1801</v>
      </c>
      <c r="U15" s="41">
        <v>1928</v>
      </c>
      <c r="V15" s="41" t="s">
        <v>3772</v>
      </c>
      <c r="W15" s="138" t="s">
        <v>3690</v>
      </c>
      <c r="X15" s="41">
        <v>12.8</v>
      </c>
      <c r="Y15" s="41">
        <v>13.6</v>
      </c>
      <c r="Z15" s="41">
        <v>13</v>
      </c>
      <c r="AA15" s="41">
        <v>12.9</v>
      </c>
      <c r="AB15" s="41">
        <v>12.5</v>
      </c>
      <c r="AC15" s="41">
        <v>12.8</v>
      </c>
      <c r="AD15" s="41">
        <v>13.1</v>
      </c>
      <c r="AE15" s="41">
        <v>13</v>
      </c>
      <c r="AF15" s="41">
        <v>13.3</v>
      </c>
      <c r="AG15" s="41">
        <v>13.1</v>
      </c>
      <c r="AH15" s="41">
        <v>2251</v>
      </c>
      <c r="AI15" s="41">
        <v>2393</v>
      </c>
      <c r="AJ15" s="41">
        <v>2287</v>
      </c>
      <c r="AK15" s="41">
        <v>2269</v>
      </c>
      <c r="AL15" s="41">
        <v>2198</v>
      </c>
      <c r="AM15" s="41">
        <v>2251</v>
      </c>
      <c r="AN15" s="41">
        <v>2304</v>
      </c>
      <c r="AO15" s="41">
        <v>2287</v>
      </c>
      <c r="AP15" s="41">
        <v>2340</v>
      </c>
      <c r="AQ15" s="41">
        <v>2304</v>
      </c>
      <c r="AR15" s="41" t="s">
        <v>3855</v>
      </c>
      <c r="AS15" s="138" t="s">
        <v>3692</v>
      </c>
      <c r="AT15" s="41">
        <v>9.8000000000000007</v>
      </c>
      <c r="AU15" s="41">
        <v>10.6</v>
      </c>
      <c r="AV15" s="41">
        <v>10</v>
      </c>
      <c r="AW15" s="41">
        <v>9.6</v>
      </c>
      <c r="AX15" s="41">
        <v>9.3000000000000007</v>
      </c>
      <c r="AY15" s="41">
        <v>9.6</v>
      </c>
      <c r="AZ15" s="41">
        <v>9.9</v>
      </c>
      <c r="BA15" s="41">
        <v>9.8000000000000007</v>
      </c>
      <c r="BB15" s="41">
        <v>10.1</v>
      </c>
      <c r="BC15" s="41">
        <v>10.4</v>
      </c>
      <c r="BD15" s="41">
        <v>1797</v>
      </c>
      <c r="BE15" s="41">
        <v>1939</v>
      </c>
      <c r="BF15" s="41">
        <v>1832</v>
      </c>
      <c r="BG15" s="41">
        <v>1761</v>
      </c>
      <c r="BH15" s="41">
        <v>1565</v>
      </c>
      <c r="BI15" s="41">
        <v>1618</v>
      </c>
      <c r="BJ15" s="41">
        <v>1671</v>
      </c>
      <c r="BK15" s="41">
        <v>1654</v>
      </c>
      <c r="BL15" s="41">
        <v>1707</v>
      </c>
      <c r="BM15" s="41">
        <v>1903</v>
      </c>
      <c r="BN15" s="41" t="s">
        <v>3901</v>
      </c>
      <c r="BO15" s="140" t="s">
        <v>3958</v>
      </c>
    </row>
    <row r="16" spans="1:67" ht="27" customHeight="1">
      <c r="A16" s="155" t="s">
        <v>3431</v>
      </c>
      <c r="B16" s="41">
        <v>10.7</v>
      </c>
      <c r="C16" s="41">
        <v>11.5</v>
      </c>
      <c r="D16" s="41">
        <v>10.9</v>
      </c>
      <c r="E16" s="41">
        <v>10.1</v>
      </c>
      <c r="F16" s="41">
        <v>9.6999999999999993</v>
      </c>
      <c r="G16" s="41">
        <v>10</v>
      </c>
      <c r="H16" s="41">
        <v>10.3</v>
      </c>
      <c r="I16" s="41">
        <v>10.199999999999999</v>
      </c>
      <c r="J16" s="41">
        <v>10.5</v>
      </c>
      <c r="K16" s="41">
        <v>11.3</v>
      </c>
      <c r="L16" s="41">
        <v>1836</v>
      </c>
      <c r="M16" s="41">
        <v>1978</v>
      </c>
      <c r="N16" s="41">
        <v>1871</v>
      </c>
      <c r="O16" s="41">
        <v>1745</v>
      </c>
      <c r="P16" s="41">
        <v>1674</v>
      </c>
      <c r="Q16" s="41">
        <v>1727</v>
      </c>
      <c r="R16" s="41">
        <v>1780</v>
      </c>
      <c r="S16" s="41">
        <v>1763</v>
      </c>
      <c r="T16" s="41">
        <v>1816</v>
      </c>
      <c r="U16" s="41">
        <v>1942</v>
      </c>
      <c r="V16" s="41" t="s">
        <v>3897</v>
      </c>
      <c r="W16" s="138" t="s">
        <v>3959</v>
      </c>
      <c r="X16" s="41">
        <v>12.9</v>
      </c>
      <c r="Y16" s="41">
        <v>13.7</v>
      </c>
      <c r="Z16" s="41">
        <v>13.1</v>
      </c>
      <c r="AA16" s="41">
        <v>13</v>
      </c>
      <c r="AB16" s="41">
        <v>12.6</v>
      </c>
      <c r="AC16" s="41">
        <v>12.9</v>
      </c>
      <c r="AD16" s="41">
        <v>13.2</v>
      </c>
      <c r="AE16" s="41">
        <v>13.1</v>
      </c>
      <c r="AF16" s="41">
        <v>13.4</v>
      </c>
      <c r="AG16" s="41">
        <v>13.2</v>
      </c>
      <c r="AH16" s="41">
        <v>2266</v>
      </c>
      <c r="AI16" s="41">
        <v>2408</v>
      </c>
      <c r="AJ16" s="41">
        <v>2302</v>
      </c>
      <c r="AK16" s="41">
        <v>2284</v>
      </c>
      <c r="AL16" s="41">
        <v>2213</v>
      </c>
      <c r="AM16" s="41">
        <v>2266</v>
      </c>
      <c r="AN16" s="41">
        <v>2319</v>
      </c>
      <c r="AO16" s="41">
        <v>2302</v>
      </c>
      <c r="AP16" s="41">
        <v>2355</v>
      </c>
      <c r="AQ16" s="41">
        <v>2319</v>
      </c>
      <c r="AR16" s="41" t="s">
        <v>3856</v>
      </c>
      <c r="AS16" s="138" t="s">
        <v>3690</v>
      </c>
      <c r="AT16" s="41">
        <v>9.9</v>
      </c>
      <c r="AU16" s="41">
        <v>10.7</v>
      </c>
      <c r="AV16" s="41">
        <v>10.1</v>
      </c>
      <c r="AW16" s="41">
        <v>9.6999999999999993</v>
      </c>
      <c r="AX16" s="41">
        <v>9.3000000000000007</v>
      </c>
      <c r="AY16" s="41">
        <v>9.6</v>
      </c>
      <c r="AZ16" s="41">
        <v>9.9</v>
      </c>
      <c r="BA16" s="41">
        <v>9.8000000000000007</v>
      </c>
      <c r="BB16" s="41">
        <v>10.1</v>
      </c>
      <c r="BC16" s="41">
        <v>10.5</v>
      </c>
      <c r="BD16" s="41">
        <v>1811</v>
      </c>
      <c r="BE16" s="41">
        <v>1953</v>
      </c>
      <c r="BF16" s="41">
        <v>1846</v>
      </c>
      <c r="BG16" s="41">
        <v>1775</v>
      </c>
      <c r="BH16" s="41">
        <v>1598</v>
      </c>
      <c r="BI16" s="41">
        <v>1651</v>
      </c>
      <c r="BJ16" s="41">
        <v>1704</v>
      </c>
      <c r="BK16" s="41">
        <v>1687</v>
      </c>
      <c r="BL16" s="41">
        <v>1740</v>
      </c>
      <c r="BM16" s="41">
        <v>1917</v>
      </c>
      <c r="BN16" s="41" t="s">
        <v>3960</v>
      </c>
      <c r="BO16" s="140" t="s">
        <v>3961</v>
      </c>
    </row>
    <row r="17" spans="1:67" ht="27" customHeight="1">
      <c r="A17" s="155" t="s">
        <v>3432</v>
      </c>
      <c r="B17" s="41">
        <v>10.7</v>
      </c>
      <c r="C17" s="41">
        <v>11.5</v>
      </c>
      <c r="D17" s="41">
        <v>10.9</v>
      </c>
      <c r="E17" s="41">
        <v>10.1</v>
      </c>
      <c r="F17" s="41">
        <v>9.6999999999999993</v>
      </c>
      <c r="G17" s="41">
        <v>10</v>
      </c>
      <c r="H17" s="41">
        <v>10.3</v>
      </c>
      <c r="I17" s="41">
        <v>10.199999999999999</v>
      </c>
      <c r="J17" s="41">
        <v>10.5</v>
      </c>
      <c r="K17" s="41">
        <v>11.3</v>
      </c>
      <c r="L17" s="41">
        <v>1836</v>
      </c>
      <c r="M17" s="41">
        <v>1978</v>
      </c>
      <c r="N17" s="41">
        <v>1871</v>
      </c>
      <c r="O17" s="41">
        <v>1745</v>
      </c>
      <c r="P17" s="41">
        <v>1674</v>
      </c>
      <c r="Q17" s="41">
        <v>1727</v>
      </c>
      <c r="R17" s="41">
        <v>1780</v>
      </c>
      <c r="S17" s="41">
        <v>1763</v>
      </c>
      <c r="T17" s="41">
        <v>1816</v>
      </c>
      <c r="U17" s="41">
        <v>1942</v>
      </c>
      <c r="V17" s="41" t="s">
        <v>3897</v>
      </c>
      <c r="W17" s="138" t="s">
        <v>3959</v>
      </c>
      <c r="X17" s="41">
        <v>12.9</v>
      </c>
      <c r="Y17" s="41">
        <v>13.7</v>
      </c>
      <c r="Z17" s="41">
        <v>13.1</v>
      </c>
      <c r="AA17" s="41">
        <v>13</v>
      </c>
      <c r="AB17" s="41">
        <v>12.6</v>
      </c>
      <c r="AC17" s="41">
        <v>12.9</v>
      </c>
      <c r="AD17" s="41">
        <v>13.2</v>
      </c>
      <c r="AE17" s="41">
        <v>13.1</v>
      </c>
      <c r="AF17" s="41">
        <v>13.4</v>
      </c>
      <c r="AG17" s="41">
        <v>13.2</v>
      </c>
      <c r="AH17" s="41">
        <v>2266</v>
      </c>
      <c r="AI17" s="41">
        <v>2408</v>
      </c>
      <c r="AJ17" s="41">
        <v>2302</v>
      </c>
      <c r="AK17" s="41">
        <v>2284</v>
      </c>
      <c r="AL17" s="41">
        <v>2213</v>
      </c>
      <c r="AM17" s="41">
        <v>2266</v>
      </c>
      <c r="AN17" s="41">
        <v>2319</v>
      </c>
      <c r="AO17" s="41">
        <v>2302</v>
      </c>
      <c r="AP17" s="41">
        <v>2355</v>
      </c>
      <c r="AQ17" s="41">
        <v>2319</v>
      </c>
      <c r="AR17" s="41" t="s">
        <v>3856</v>
      </c>
      <c r="AS17" s="138" t="s">
        <v>3690</v>
      </c>
      <c r="AT17" s="41">
        <v>9.9</v>
      </c>
      <c r="AU17" s="41">
        <v>10.7</v>
      </c>
      <c r="AV17" s="41">
        <v>10.1</v>
      </c>
      <c r="AW17" s="41">
        <v>9.6999999999999993</v>
      </c>
      <c r="AX17" s="41">
        <v>9.3000000000000007</v>
      </c>
      <c r="AY17" s="41">
        <v>9.6</v>
      </c>
      <c r="AZ17" s="41">
        <v>9.9</v>
      </c>
      <c r="BA17" s="41">
        <v>9.8000000000000007</v>
      </c>
      <c r="BB17" s="41">
        <v>10.1</v>
      </c>
      <c r="BC17" s="41">
        <v>10.5</v>
      </c>
      <c r="BD17" s="41">
        <v>1811</v>
      </c>
      <c r="BE17" s="41">
        <v>1953</v>
      </c>
      <c r="BF17" s="41">
        <v>1846</v>
      </c>
      <c r="BG17" s="41">
        <v>1775</v>
      </c>
      <c r="BH17" s="41">
        <v>1598</v>
      </c>
      <c r="BI17" s="41">
        <v>1651</v>
      </c>
      <c r="BJ17" s="41">
        <v>1704</v>
      </c>
      <c r="BK17" s="41">
        <v>1687</v>
      </c>
      <c r="BL17" s="41">
        <v>1740</v>
      </c>
      <c r="BM17" s="41">
        <v>1917</v>
      </c>
      <c r="BN17" s="41" t="s">
        <v>3960</v>
      </c>
      <c r="BO17" s="140" t="s">
        <v>3961</v>
      </c>
    </row>
    <row r="18" spans="1:67" ht="27" customHeight="1">
      <c r="A18" s="155" t="s">
        <v>3377</v>
      </c>
      <c r="B18" s="41">
        <v>10.7</v>
      </c>
      <c r="C18" s="41">
        <v>11.5</v>
      </c>
      <c r="D18" s="41">
        <v>10.9</v>
      </c>
      <c r="E18" s="41">
        <v>10.1</v>
      </c>
      <c r="F18" s="41">
        <v>9.6999999999999993</v>
      </c>
      <c r="G18" s="41">
        <v>10</v>
      </c>
      <c r="H18" s="41">
        <v>10.3</v>
      </c>
      <c r="I18" s="41">
        <v>10.199999999999999</v>
      </c>
      <c r="J18" s="41">
        <v>10.5</v>
      </c>
      <c r="K18" s="41">
        <v>11.3</v>
      </c>
      <c r="L18" s="41">
        <v>1836</v>
      </c>
      <c r="M18" s="41">
        <v>1978</v>
      </c>
      <c r="N18" s="41">
        <v>1871</v>
      </c>
      <c r="O18" s="41">
        <v>1745</v>
      </c>
      <c r="P18" s="41">
        <v>1674</v>
      </c>
      <c r="Q18" s="41">
        <v>1727</v>
      </c>
      <c r="R18" s="41">
        <v>1780</v>
      </c>
      <c r="S18" s="41">
        <v>1763</v>
      </c>
      <c r="T18" s="41">
        <v>1816</v>
      </c>
      <c r="U18" s="41">
        <v>1942</v>
      </c>
      <c r="V18" s="41" t="s">
        <v>3897</v>
      </c>
      <c r="W18" s="138" t="s">
        <v>3959</v>
      </c>
      <c r="X18" s="41">
        <v>12.9</v>
      </c>
      <c r="Y18" s="41">
        <v>13.7</v>
      </c>
      <c r="Z18" s="41">
        <v>13.1</v>
      </c>
      <c r="AA18" s="41">
        <v>13</v>
      </c>
      <c r="AB18" s="41">
        <v>12.6</v>
      </c>
      <c r="AC18" s="41">
        <v>12.9</v>
      </c>
      <c r="AD18" s="41">
        <v>13.2</v>
      </c>
      <c r="AE18" s="41">
        <v>13.1</v>
      </c>
      <c r="AF18" s="41">
        <v>13.4</v>
      </c>
      <c r="AG18" s="41">
        <v>13.2</v>
      </c>
      <c r="AH18" s="41">
        <v>2266</v>
      </c>
      <c r="AI18" s="41">
        <v>2408</v>
      </c>
      <c r="AJ18" s="41">
        <v>2302</v>
      </c>
      <c r="AK18" s="41">
        <v>2284</v>
      </c>
      <c r="AL18" s="41">
        <v>2213</v>
      </c>
      <c r="AM18" s="41">
        <v>2266</v>
      </c>
      <c r="AN18" s="41">
        <v>2319</v>
      </c>
      <c r="AO18" s="41">
        <v>2302</v>
      </c>
      <c r="AP18" s="41">
        <v>2355</v>
      </c>
      <c r="AQ18" s="41">
        <v>2319</v>
      </c>
      <c r="AR18" s="41" t="s">
        <v>3856</v>
      </c>
      <c r="AS18" s="138" t="s">
        <v>3690</v>
      </c>
      <c r="AT18" s="41">
        <v>9.9</v>
      </c>
      <c r="AU18" s="41">
        <v>10.7</v>
      </c>
      <c r="AV18" s="41">
        <v>10.1</v>
      </c>
      <c r="AW18" s="41">
        <v>9.6999999999999993</v>
      </c>
      <c r="AX18" s="41">
        <v>9.3000000000000007</v>
      </c>
      <c r="AY18" s="41">
        <v>9.6</v>
      </c>
      <c r="AZ18" s="41">
        <v>9.9</v>
      </c>
      <c r="BA18" s="41">
        <v>9.8000000000000007</v>
      </c>
      <c r="BB18" s="41">
        <v>10.1</v>
      </c>
      <c r="BC18" s="41">
        <v>10.5</v>
      </c>
      <c r="BD18" s="41">
        <v>1811</v>
      </c>
      <c r="BE18" s="41">
        <v>1953</v>
      </c>
      <c r="BF18" s="41">
        <v>1846</v>
      </c>
      <c r="BG18" s="41">
        <v>1775</v>
      </c>
      <c r="BH18" s="41">
        <v>1598</v>
      </c>
      <c r="BI18" s="41">
        <v>1651</v>
      </c>
      <c r="BJ18" s="41">
        <v>1704</v>
      </c>
      <c r="BK18" s="41">
        <v>1687</v>
      </c>
      <c r="BL18" s="41">
        <v>1740</v>
      </c>
      <c r="BM18" s="41">
        <v>1917</v>
      </c>
      <c r="BN18" s="41" t="s">
        <v>3960</v>
      </c>
      <c r="BO18" s="140" t="s">
        <v>3961</v>
      </c>
    </row>
    <row r="19" spans="1:67" ht="27" customHeight="1">
      <c r="A19" s="155" t="s">
        <v>3384</v>
      </c>
      <c r="B19" s="41">
        <v>10.7</v>
      </c>
      <c r="C19" s="41">
        <v>11.5</v>
      </c>
      <c r="D19" s="41">
        <v>10.9</v>
      </c>
      <c r="E19" s="41">
        <v>10.1</v>
      </c>
      <c r="F19" s="41">
        <v>9.6999999999999993</v>
      </c>
      <c r="G19" s="41">
        <v>10</v>
      </c>
      <c r="H19" s="41">
        <v>10.3</v>
      </c>
      <c r="I19" s="41">
        <v>10.199999999999999</v>
      </c>
      <c r="J19" s="41">
        <v>10.5</v>
      </c>
      <c r="K19" s="41">
        <v>11.3</v>
      </c>
      <c r="L19" s="41">
        <v>1836</v>
      </c>
      <c r="M19" s="41">
        <v>1978</v>
      </c>
      <c r="N19" s="41">
        <v>1871</v>
      </c>
      <c r="O19" s="41">
        <v>1745</v>
      </c>
      <c r="P19" s="41">
        <v>1674</v>
      </c>
      <c r="Q19" s="41">
        <v>1727</v>
      </c>
      <c r="R19" s="41">
        <v>1780</v>
      </c>
      <c r="S19" s="41">
        <v>1763</v>
      </c>
      <c r="T19" s="41">
        <v>1816</v>
      </c>
      <c r="U19" s="41">
        <v>1942</v>
      </c>
      <c r="V19" s="41" t="s">
        <v>3897</v>
      </c>
      <c r="W19" s="138" t="s">
        <v>3959</v>
      </c>
      <c r="X19" s="41">
        <v>12.9</v>
      </c>
      <c r="Y19" s="41">
        <v>13.7</v>
      </c>
      <c r="Z19" s="41">
        <v>13.1</v>
      </c>
      <c r="AA19" s="41">
        <v>13</v>
      </c>
      <c r="AB19" s="41">
        <v>12.6</v>
      </c>
      <c r="AC19" s="41">
        <v>12.9</v>
      </c>
      <c r="AD19" s="41">
        <v>13.2</v>
      </c>
      <c r="AE19" s="41">
        <v>13.1</v>
      </c>
      <c r="AF19" s="41">
        <v>13.4</v>
      </c>
      <c r="AG19" s="41">
        <v>13.2</v>
      </c>
      <c r="AH19" s="41">
        <v>2266</v>
      </c>
      <c r="AI19" s="41">
        <v>2408</v>
      </c>
      <c r="AJ19" s="41">
        <v>2302</v>
      </c>
      <c r="AK19" s="41">
        <v>2284</v>
      </c>
      <c r="AL19" s="41">
        <v>2213</v>
      </c>
      <c r="AM19" s="41">
        <v>2266</v>
      </c>
      <c r="AN19" s="41">
        <v>2319</v>
      </c>
      <c r="AO19" s="41">
        <v>2302</v>
      </c>
      <c r="AP19" s="41">
        <v>2355</v>
      </c>
      <c r="AQ19" s="41">
        <v>2319</v>
      </c>
      <c r="AR19" s="41" t="s">
        <v>3856</v>
      </c>
      <c r="AS19" s="138" t="s">
        <v>3690</v>
      </c>
      <c r="AT19" s="41">
        <v>9.9</v>
      </c>
      <c r="AU19" s="41">
        <v>10.7</v>
      </c>
      <c r="AV19" s="41">
        <v>10.1</v>
      </c>
      <c r="AW19" s="41">
        <v>9.6999999999999993</v>
      </c>
      <c r="AX19" s="41">
        <v>9.3000000000000007</v>
      </c>
      <c r="AY19" s="41">
        <v>9.6</v>
      </c>
      <c r="AZ19" s="41">
        <v>9.9</v>
      </c>
      <c r="BA19" s="41">
        <v>9.8000000000000007</v>
      </c>
      <c r="BB19" s="41">
        <v>10.1</v>
      </c>
      <c r="BC19" s="41">
        <v>10.5</v>
      </c>
      <c r="BD19" s="41">
        <v>1811</v>
      </c>
      <c r="BE19" s="41">
        <v>1953</v>
      </c>
      <c r="BF19" s="41">
        <v>1846</v>
      </c>
      <c r="BG19" s="41">
        <v>1775</v>
      </c>
      <c r="BH19" s="41">
        <v>1598</v>
      </c>
      <c r="BI19" s="41">
        <v>1651</v>
      </c>
      <c r="BJ19" s="41">
        <v>1704</v>
      </c>
      <c r="BK19" s="41">
        <v>1687</v>
      </c>
      <c r="BL19" s="41">
        <v>1740</v>
      </c>
      <c r="BM19" s="41">
        <v>1917</v>
      </c>
      <c r="BN19" s="41" t="s">
        <v>3960</v>
      </c>
      <c r="BO19" s="140" t="s">
        <v>3961</v>
      </c>
    </row>
    <row r="20" spans="1:67" ht="27" customHeight="1">
      <c r="A20" s="155" t="s">
        <v>3380</v>
      </c>
      <c r="B20" s="41">
        <v>10.7</v>
      </c>
      <c r="C20" s="41">
        <v>11.5</v>
      </c>
      <c r="D20" s="41">
        <v>10.9</v>
      </c>
      <c r="E20" s="41">
        <v>10.1</v>
      </c>
      <c r="F20" s="41">
        <v>9.6999999999999993</v>
      </c>
      <c r="G20" s="41">
        <v>10</v>
      </c>
      <c r="H20" s="41">
        <v>10.3</v>
      </c>
      <c r="I20" s="41">
        <v>10.199999999999999</v>
      </c>
      <c r="J20" s="41">
        <v>10.5</v>
      </c>
      <c r="K20" s="41">
        <v>11.3</v>
      </c>
      <c r="L20" s="41">
        <v>1836</v>
      </c>
      <c r="M20" s="41">
        <v>1978</v>
      </c>
      <c r="N20" s="41">
        <v>1871</v>
      </c>
      <c r="O20" s="41">
        <v>1745</v>
      </c>
      <c r="P20" s="41">
        <v>1674</v>
      </c>
      <c r="Q20" s="41">
        <v>1727</v>
      </c>
      <c r="R20" s="41">
        <v>1780</v>
      </c>
      <c r="S20" s="41">
        <v>1763</v>
      </c>
      <c r="T20" s="41">
        <v>1816</v>
      </c>
      <c r="U20" s="41">
        <v>1942</v>
      </c>
      <c r="V20" s="41" t="s">
        <v>3897</v>
      </c>
      <c r="W20" s="138" t="s">
        <v>3959</v>
      </c>
      <c r="X20" s="41">
        <v>12.9</v>
      </c>
      <c r="Y20" s="41">
        <v>13.7</v>
      </c>
      <c r="Z20" s="41">
        <v>13.1</v>
      </c>
      <c r="AA20" s="41">
        <v>13</v>
      </c>
      <c r="AB20" s="41">
        <v>12.6</v>
      </c>
      <c r="AC20" s="41">
        <v>12.9</v>
      </c>
      <c r="AD20" s="41">
        <v>13.2</v>
      </c>
      <c r="AE20" s="41">
        <v>13.1</v>
      </c>
      <c r="AF20" s="41">
        <v>13.4</v>
      </c>
      <c r="AG20" s="41">
        <v>13.2</v>
      </c>
      <c r="AH20" s="41">
        <v>2266</v>
      </c>
      <c r="AI20" s="41">
        <v>2408</v>
      </c>
      <c r="AJ20" s="41">
        <v>2302</v>
      </c>
      <c r="AK20" s="41">
        <v>2284</v>
      </c>
      <c r="AL20" s="41">
        <v>2213</v>
      </c>
      <c r="AM20" s="41">
        <v>2266</v>
      </c>
      <c r="AN20" s="41">
        <v>2319</v>
      </c>
      <c r="AO20" s="41">
        <v>2302</v>
      </c>
      <c r="AP20" s="41">
        <v>2355</v>
      </c>
      <c r="AQ20" s="41">
        <v>2319</v>
      </c>
      <c r="AR20" s="41" t="s">
        <v>3856</v>
      </c>
      <c r="AS20" s="138" t="s">
        <v>3690</v>
      </c>
      <c r="AT20" s="41">
        <v>9.9</v>
      </c>
      <c r="AU20" s="41">
        <v>10.7</v>
      </c>
      <c r="AV20" s="41">
        <v>10.1</v>
      </c>
      <c r="AW20" s="41">
        <v>9.6999999999999993</v>
      </c>
      <c r="AX20" s="41">
        <v>9.3000000000000007</v>
      </c>
      <c r="AY20" s="41">
        <v>9.6</v>
      </c>
      <c r="AZ20" s="41">
        <v>9.9</v>
      </c>
      <c r="BA20" s="41">
        <v>9.8000000000000007</v>
      </c>
      <c r="BB20" s="41">
        <v>10.1</v>
      </c>
      <c r="BC20" s="41">
        <v>10.5</v>
      </c>
      <c r="BD20" s="41">
        <v>1811</v>
      </c>
      <c r="BE20" s="41">
        <v>1953</v>
      </c>
      <c r="BF20" s="41">
        <v>1846</v>
      </c>
      <c r="BG20" s="41">
        <v>1775</v>
      </c>
      <c r="BH20" s="41">
        <v>1598</v>
      </c>
      <c r="BI20" s="41">
        <v>1651</v>
      </c>
      <c r="BJ20" s="41">
        <v>1704</v>
      </c>
      <c r="BK20" s="41">
        <v>1687</v>
      </c>
      <c r="BL20" s="41">
        <v>1740</v>
      </c>
      <c r="BM20" s="41">
        <v>1917</v>
      </c>
      <c r="BN20" s="41" t="s">
        <v>3960</v>
      </c>
      <c r="BO20" s="140" t="s">
        <v>3961</v>
      </c>
    </row>
    <row r="21" spans="1:67" ht="27" customHeight="1">
      <c r="A21" s="155" t="s">
        <v>3381</v>
      </c>
      <c r="B21" s="41">
        <v>10.7</v>
      </c>
      <c r="C21" s="41">
        <v>11.5</v>
      </c>
      <c r="D21" s="41">
        <v>10.9</v>
      </c>
      <c r="E21" s="41">
        <v>10.1</v>
      </c>
      <c r="F21" s="41">
        <v>9.6999999999999993</v>
      </c>
      <c r="G21" s="41">
        <v>10</v>
      </c>
      <c r="H21" s="41">
        <v>10.3</v>
      </c>
      <c r="I21" s="41">
        <v>10.199999999999999</v>
      </c>
      <c r="J21" s="41">
        <v>10.5</v>
      </c>
      <c r="K21" s="41">
        <v>11.3</v>
      </c>
      <c r="L21" s="41">
        <v>1836</v>
      </c>
      <c r="M21" s="41">
        <v>1978</v>
      </c>
      <c r="N21" s="41">
        <v>1871</v>
      </c>
      <c r="O21" s="41">
        <v>1745</v>
      </c>
      <c r="P21" s="41">
        <v>1674</v>
      </c>
      <c r="Q21" s="41">
        <v>1727</v>
      </c>
      <c r="R21" s="41">
        <v>1780</v>
      </c>
      <c r="S21" s="41">
        <v>1763</v>
      </c>
      <c r="T21" s="41">
        <v>1816</v>
      </c>
      <c r="U21" s="41">
        <v>1942</v>
      </c>
      <c r="V21" s="41" t="s">
        <v>3897</v>
      </c>
      <c r="W21" s="138" t="s">
        <v>3959</v>
      </c>
      <c r="X21" s="41">
        <v>12.9</v>
      </c>
      <c r="Y21" s="41">
        <v>13.7</v>
      </c>
      <c r="Z21" s="41">
        <v>13.1</v>
      </c>
      <c r="AA21" s="41">
        <v>13</v>
      </c>
      <c r="AB21" s="41">
        <v>12.6</v>
      </c>
      <c r="AC21" s="41">
        <v>12.9</v>
      </c>
      <c r="AD21" s="41">
        <v>13.2</v>
      </c>
      <c r="AE21" s="41">
        <v>13.1</v>
      </c>
      <c r="AF21" s="41">
        <v>13.4</v>
      </c>
      <c r="AG21" s="41">
        <v>13.2</v>
      </c>
      <c r="AH21" s="41">
        <v>2266</v>
      </c>
      <c r="AI21" s="41">
        <v>2408</v>
      </c>
      <c r="AJ21" s="41">
        <v>2302</v>
      </c>
      <c r="AK21" s="41">
        <v>2284</v>
      </c>
      <c r="AL21" s="41">
        <v>2213</v>
      </c>
      <c r="AM21" s="41">
        <v>2266</v>
      </c>
      <c r="AN21" s="41">
        <v>2319</v>
      </c>
      <c r="AO21" s="41">
        <v>2302</v>
      </c>
      <c r="AP21" s="41">
        <v>2355</v>
      </c>
      <c r="AQ21" s="41">
        <v>2319</v>
      </c>
      <c r="AR21" s="41" t="s">
        <v>3856</v>
      </c>
      <c r="AS21" s="138" t="s">
        <v>3690</v>
      </c>
      <c r="AT21" s="41">
        <v>9.9</v>
      </c>
      <c r="AU21" s="41">
        <v>10.7</v>
      </c>
      <c r="AV21" s="41">
        <v>10.1</v>
      </c>
      <c r="AW21" s="41">
        <v>9.6999999999999993</v>
      </c>
      <c r="AX21" s="41">
        <v>9.3000000000000007</v>
      </c>
      <c r="AY21" s="41">
        <v>9.6</v>
      </c>
      <c r="AZ21" s="41">
        <v>9.9</v>
      </c>
      <c r="BA21" s="41">
        <v>9.8000000000000007</v>
      </c>
      <c r="BB21" s="41">
        <v>10.1</v>
      </c>
      <c r="BC21" s="41">
        <v>10.5</v>
      </c>
      <c r="BD21" s="41">
        <v>1811</v>
      </c>
      <c r="BE21" s="41">
        <v>1953</v>
      </c>
      <c r="BF21" s="41">
        <v>1846</v>
      </c>
      <c r="BG21" s="41">
        <v>1775</v>
      </c>
      <c r="BH21" s="41">
        <v>1598</v>
      </c>
      <c r="BI21" s="41">
        <v>1651</v>
      </c>
      <c r="BJ21" s="41">
        <v>1704</v>
      </c>
      <c r="BK21" s="41">
        <v>1687</v>
      </c>
      <c r="BL21" s="41">
        <v>1740</v>
      </c>
      <c r="BM21" s="41">
        <v>1917</v>
      </c>
      <c r="BN21" s="41" t="s">
        <v>3960</v>
      </c>
      <c r="BO21" s="140" t="s">
        <v>3961</v>
      </c>
    </row>
    <row r="22" spans="1:67" ht="27" customHeight="1">
      <c r="A22" s="155" t="s">
        <v>3441</v>
      </c>
      <c r="B22" s="41">
        <v>10.7</v>
      </c>
      <c r="C22" s="41">
        <v>11.5</v>
      </c>
      <c r="D22" s="41">
        <v>10.9</v>
      </c>
      <c r="E22" s="41">
        <v>10.1</v>
      </c>
      <c r="F22" s="41">
        <v>9.6999999999999993</v>
      </c>
      <c r="G22" s="41">
        <v>10</v>
      </c>
      <c r="H22" s="41">
        <v>10.3</v>
      </c>
      <c r="I22" s="41">
        <v>10.199999999999999</v>
      </c>
      <c r="J22" s="41">
        <v>10.5</v>
      </c>
      <c r="K22" s="41">
        <v>11.3</v>
      </c>
      <c r="L22" s="41">
        <v>1836</v>
      </c>
      <c r="M22" s="41">
        <v>1978</v>
      </c>
      <c r="N22" s="41">
        <v>1871</v>
      </c>
      <c r="O22" s="41">
        <v>1745</v>
      </c>
      <c r="P22" s="41">
        <v>1674</v>
      </c>
      <c r="Q22" s="41">
        <v>1727</v>
      </c>
      <c r="R22" s="41">
        <v>1780</v>
      </c>
      <c r="S22" s="41">
        <v>1763</v>
      </c>
      <c r="T22" s="41">
        <v>1816</v>
      </c>
      <c r="U22" s="41">
        <v>1942</v>
      </c>
      <c r="V22" s="41" t="s">
        <v>3897</v>
      </c>
      <c r="W22" s="138" t="s">
        <v>4</v>
      </c>
      <c r="X22" s="41">
        <v>12.9</v>
      </c>
      <c r="Y22" s="41">
        <v>13.7</v>
      </c>
      <c r="Z22" s="41">
        <v>13.1</v>
      </c>
      <c r="AA22" s="41">
        <v>13</v>
      </c>
      <c r="AB22" s="41">
        <v>12.6</v>
      </c>
      <c r="AC22" s="41">
        <v>12.9</v>
      </c>
      <c r="AD22" s="41">
        <v>13.2</v>
      </c>
      <c r="AE22" s="41">
        <v>13.1</v>
      </c>
      <c r="AF22" s="41">
        <v>13.4</v>
      </c>
      <c r="AG22" s="41">
        <v>13.2</v>
      </c>
      <c r="AH22" s="41">
        <v>2266</v>
      </c>
      <c r="AI22" s="41">
        <v>2408</v>
      </c>
      <c r="AJ22" s="41">
        <v>2302</v>
      </c>
      <c r="AK22" s="41">
        <v>2284</v>
      </c>
      <c r="AL22" s="41">
        <v>2213</v>
      </c>
      <c r="AM22" s="41">
        <v>2266</v>
      </c>
      <c r="AN22" s="41">
        <v>2319</v>
      </c>
      <c r="AO22" s="41">
        <v>2302</v>
      </c>
      <c r="AP22" s="41">
        <v>2355</v>
      </c>
      <c r="AQ22" s="41">
        <v>2319</v>
      </c>
      <c r="AR22" s="41" t="s">
        <v>3856</v>
      </c>
      <c r="AS22" s="138" t="s">
        <v>4</v>
      </c>
      <c r="AT22" s="41">
        <v>9.9</v>
      </c>
      <c r="AU22" s="41">
        <v>10.7</v>
      </c>
      <c r="AV22" s="41">
        <v>10.1</v>
      </c>
      <c r="AW22" s="41">
        <v>9.6999999999999993</v>
      </c>
      <c r="AX22" s="41">
        <v>9.3000000000000007</v>
      </c>
      <c r="AY22" s="41">
        <v>9.6</v>
      </c>
      <c r="AZ22" s="41">
        <v>9.9</v>
      </c>
      <c r="BA22" s="41">
        <v>9.8000000000000007</v>
      </c>
      <c r="BB22" s="41">
        <v>10.1</v>
      </c>
      <c r="BC22" s="41">
        <v>10.5</v>
      </c>
      <c r="BD22" s="41">
        <v>1811</v>
      </c>
      <c r="BE22" s="41">
        <v>1953</v>
      </c>
      <c r="BF22" s="41">
        <v>1846</v>
      </c>
      <c r="BG22" s="41">
        <v>1775</v>
      </c>
      <c r="BH22" s="41">
        <v>1598</v>
      </c>
      <c r="BI22" s="41">
        <v>1651</v>
      </c>
      <c r="BJ22" s="41">
        <v>1704</v>
      </c>
      <c r="BK22" s="41">
        <v>1687</v>
      </c>
      <c r="BL22" s="41">
        <v>1740</v>
      </c>
      <c r="BM22" s="41">
        <v>1917</v>
      </c>
      <c r="BN22" s="41" t="s">
        <v>3960</v>
      </c>
      <c r="BO22" s="140" t="s">
        <v>4</v>
      </c>
    </row>
    <row r="23" spans="1:67" ht="27" customHeight="1">
      <c r="A23" s="155" t="s">
        <v>3433</v>
      </c>
      <c r="B23" s="41">
        <v>10.8</v>
      </c>
      <c r="C23" s="41">
        <v>11.6</v>
      </c>
      <c r="D23" s="41">
        <v>11</v>
      </c>
      <c r="E23" s="41">
        <v>10.6</v>
      </c>
      <c r="F23" s="41">
        <v>10.199999999999999</v>
      </c>
      <c r="G23" s="41">
        <v>10.5</v>
      </c>
      <c r="H23" s="41">
        <v>10.8</v>
      </c>
      <c r="I23" s="41">
        <v>10.7</v>
      </c>
      <c r="J23" s="41">
        <v>11</v>
      </c>
      <c r="K23" s="41">
        <v>11.4</v>
      </c>
      <c r="L23" s="41">
        <v>1861</v>
      </c>
      <c r="M23" s="41">
        <v>2003</v>
      </c>
      <c r="N23" s="41">
        <v>1896</v>
      </c>
      <c r="O23" s="41">
        <v>1822</v>
      </c>
      <c r="P23" s="41">
        <v>1751</v>
      </c>
      <c r="Q23" s="41">
        <v>1804</v>
      </c>
      <c r="R23" s="41">
        <v>1857</v>
      </c>
      <c r="S23" s="41">
        <v>1840</v>
      </c>
      <c r="T23" s="41">
        <v>1893</v>
      </c>
      <c r="U23" s="41">
        <v>1967</v>
      </c>
      <c r="V23" s="41" t="s">
        <v>3897</v>
      </c>
      <c r="W23" s="138" t="s">
        <v>3959</v>
      </c>
      <c r="X23" s="41">
        <v>13</v>
      </c>
      <c r="Y23" s="41">
        <v>13.8</v>
      </c>
      <c r="Z23" s="41">
        <v>13.2</v>
      </c>
      <c r="AA23" s="41">
        <v>13.1</v>
      </c>
      <c r="AB23" s="41">
        <v>12.7</v>
      </c>
      <c r="AC23" s="41">
        <v>13</v>
      </c>
      <c r="AD23" s="41">
        <v>13.3</v>
      </c>
      <c r="AE23" s="41">
        <v>13.2</v>
      </c>
      <c r="AF23" s="41">
        <v>13.5</v>
      </c>
      <c r="AG23" s="41">
        <v>13.3</v>
      </c>
      <c r="AH23" s="41">
        <v>2292</v>
      </c>
      <c r="AI23" s="41">
        <v>2434</v>
      </c>
      <c r="AJ23" s="41">
        <v>2328</v>
      </c>
      <c r="AK23" s="41">
        <v>2310</v>
      </c>
      <c r="AL23" s="41">
        <v>2239</v>
      </c>
      <c r="AM23" s="41">
        <v>2292</v>
      </c>
      <c r="AN23" s="41">
        <v>2345</v>
      </c>
      <c r="AO23" s="41">
        <v>2328</v>
      </c>
      <c r="AP23" s="41">
        <v>2381</v>
      </c>
      <c r="AQ23" s="41">
        <v>2345</v>
      </c>
      <c r="AR23" s="41" t="s">
        <v>3856</v>
      </c>
      <c r="AS23" s="138" t="s">
        <v>3690</v>
      </c>
      <c r="AT23" s="41">
        <v>10</v>
      </c>
      <c r="AU23" s="41">
        <v>10.8</v>
      </c>
      <c r="AV23" s="41">
        <v>10.199999999999999</v>
      </c>
      <c r="AW23" s="41">
        <v>10.3</v>
      </c>
      <c r="AX23" s="41">
        <v>9.9</v>
      </c>
      <c r="AY23" s="41">
        <v>10.199999999999999</v>
      </c>
      <c r="AZ23" s="41">
        <v>10.5</v>
      </c>
      <c r="BA23" s="41">
        <v>10.4</v>
      </c>
      <c r="BB23" s="41">
        <v>10.7</v>
      </c>
      <c r="BC23" s="41">
        <v>10.6</v>
      </c>
      <c r="BD23" s="41">
        <v>1835</v>
      </c>
      <c r="BE23" s="41">
        <v>1977</v>
      </c>
      <c r="BF23" s="41">
        <v>1870</v>
      </c>
      <c r="BG23" s="41">
        <v>1888</v>
      </c>
      <c r="BH23" s="41">
        <v>1693</v>
      </c>
      <c r="BI23" s="41">
        <v>1746</v>
      </c>
      <c r="BJ23" s="41">
        <v>1799</v>
      </c>
      <c r="BK23" s="41">
        <v>1782</v>
      </c>
      <c r="BL23" s="41">
        <v>1835</v>
      </c>
      <c r="BM23" s="41">
        <v>1941</v>
      </c>
      <c r="BN23" s="41" t="s">
        <v>3960</v>
      </c>
      <c r="BO23" s="140" t="s">
        <v>3961</v>
      </c>
    </row>
    <row r="24" spans="1:67" ht="27" customHeight="1">
      <c r="A24" s="155" t="s">
        <v>3436</v>
      </c>
      <c r="B24" s="41">
        <v>10.8</v>
      </c>
      <c r="C24" s="41">
        <v>11.6</v>
      </c>
      <c r="D24" s="41">
        <v>11</v>
      </c>
      <c r="E24" s="41">
        <v>10.6</v>
      </c>
      <c r="F24" s="41">
        <v>10.199999999999999</v>
      </c>
      <c r="G24" s="41">
        <v>10.5</v>
      </c>
      <c r="H24" s="41">
        <v>10.8</v>
      </c>
      <c r="I24" s="41">
        <v>10.7</v>
      </c>
      <c r="J24" s="41">
        <v>11</v>
      </c>
      <c r="K24" s="41">
        <v>11.4</v>
      </c>
      <c r="L24" s="41">
        <v>1861</v>
      </c>
      <c r="M24" s="41">
        <v>2003</v>
      </c>
      <c r="N24" s="41">
        <v>1896</v>
      </c>
      <c r="O24" s="41">
        <v>1822</v>
      </c>
      <c r="P24" s="41">
        <v>1751</v>
      </c>
      <c r="Q24" s="41">
        <v>1804</v>
      </c>
      <c r="R24" s="41">
        <v>1857</v>
      </c>
      <c r="S24" s="41">
        <v>1840</v>
      </c>
      <c r="T24" s="41">
        <v>1893</v>
      </c>
      <c r="U24" s="41">
        <v>1967</v>
      </c>
      <c r="V24" s="41" t="s">
        <v>3897</v>
      </c>
      <c r="W24" s="138" t="s">
        <v>3959</v>
      </c>
      <c r="X24" s="41">
        <v>13</v>
      </c>
      <c r="Y24" s="41">
        <v>13.8</v>
      </c>
      <c r="Z24" s="41">
        <v>13.2</v>
      </c>
      <c r="AA24" s="41">
        <v>13.1</v>
      </c>
      <c r="AB24" s="41">
        <v>12.7</v>
      </c>
      <c r="AC24" s="41">
        <v>13</v>
      </c>
      <c r="AD24" s="41">
        <v>13.3</v>
      </c>
      <c r="AE24" s="41">
        <v>13.2</v>
      </c>
      <c r="AF24" s="41">
        <v>13.5</v>
      </c>
      <c r="AG24" s="41">
        <v>13.3</v>
      </c>
      <c r="AH24" s="41">
        <v>2292</v>
      </c>
      <c r="AI24" s="41">
        <v>2434</v>
      </c>
      <c r="AJ24" s="41">
        <v>2328</v>
      </c>
      <c r="AK24" s="41">
        <v>2310</v>
      </c>
      <c r="AL24" s="41">
        <v>2239</v>
      </c>
      <c r="AM24" s="41">
        <v>2292</v>
      </c>
      <c r="AN24" s="41">
        <v>2345</v>
      </c>
      <c r="AO24" s="41">
        <v>2328</v>
      </c>
      <c r="AP24" s="41">
        <v>2381</v>
      </c>
      <c r="AQ24" s="41">
        <v>2345</v>
      </c>
      <c r="AR24" s="41" t="s">
        <v>3856</v>
      </c>
      <c r="AS24" s="138" t="s">
        <v>3690</v>
      </c>
      <c r="AT24" s="41">
        <v>10</v>
      </c>
      <c r="AU24" s="41">
        <v>10.8</v>
      </c>
      <c r="AV24" s="41">
        <v>10.199999999999999</v>
      </c>
      <c r="AW24" s="41">
        <v>10.3</v>
      </c>
      <c r="AX24" s="41">
        <v>9.9</v>
      </c>
      <c r="AY24" s="41">
        <v>10.199999999999999</v>
      </c>
      <c r="AZ24" s="41">
        <v>10.5</v>
      </c>
      <c r="BA24" s="41">
        <v>10.4</v>
      </c>
      <c r="BB24" s="41">
        <v>10.7</v>
      </c>
      <c r="BC24" s="41">
        <v>10.6</v>
      </c>
      <c r="BD24" s="41">
        <v>1835</v>
      </c>
      <c r="BE24" s="41">
        <v>1977</v>
      </c>
      <c r="BF24" s="41">
        <v>1870</v>
      </c>
      <c r="BG24" s="41">
        <v>1888</v>
      </c>
      <c r="BH24" s="41">
        <v>1693</v>
      </c>
      <c r="BI24" s="41">
        <v>1746</v>
      </c>
      <c r="BJ24" s="41">
        <v>1799</v>
      </c>
      <c r="BK24" s="41">
        <v>1782</v>
      </c>
      <c r="BL24" s="41">
        <v>1835</v>
      </c>
      <c r="BM24" s="41">
        <v>1941</v>
      </c>
      <c r="BN24" s="41" t="s">
        <v>3960</v>
      </c>
      <c r="BO24" s="140" t="s">
        <v>3961</v>
      </c>
    </row>
    <row r="25" spans="1:67" ht="27" customHeight="1">
      <c r="A25" s="155" t="s">
        <v>3438</v>
      </c>
      <c r="B25" s="41">
        <v>10.8</v>
      </c>
      <c r="C25" s="41">
        <v>11.6</v>
      </c>
      <c r="D25" s="41">
        <v>11</v>
      </c>
      <c r="E25" s="41">
        <v>10.6</v>
      </c>
      <c r="F25" s="41">
        <v>10.199999999999999</v>
      </c>
      <c r="G25" s="41">
        <v>10.5</v>
      </c>
      <c r="H25" s="41">
        <v>10.8</v>
      </c>
      <c r="I25" s="41">
        <v>10.7</v>
      </c>
      <c r="J25" s="41">
        <v>11</v>
      </c>
      <c r="K25" s="41">
        <v>11.4</v>
      </c>
      <c r="L25" s="41">
        <v>1861</v>
      </c>
      <c r="M25" s="41">
        <v>2003</v>
      </c>
      <c r="N25" s="41">
        <v>1896</v>
      </c>
      <c r="O25" s="41">
        <v>1822</v>
      </c>
      <c r="P25" s="41">
        <v>1751</v>
      </c>
      <c r="Q25" s="41">
        <v>1804</v>
      </c>
      <c r="R25" s="41">
        <v>1857</v>
      </c>
      <c r="S25" s="41">
        <v>1840</v>
      </c>
      <c r="T25" s="41">
        <v>1893</v>
      </c>
      <c r="U25" s="41">
        <v>1967</v>
      </c>
      <c r="V25" s="41" t="s">
        <v>3897</v>
      </c>
      <c r="W25" s="138" t="s">
        <v>3959</v>
      </c>
      <c r="X25" s="41">
        <v>13</v>
      </c>
      <c r="Y25" s="41">
        <v>13.8</v>
      </c>
      <c r="Z25" s="41">
        <v>13.2</v>
      </c>
      <c r="AA25" s="41">
        <v>13.1</v>
      </c>
      <c r="AB25" s="41">
        <v>12.7</v>
      </c>
      <c r="AC25" s="41">
        <v>13</v>
      </c>
      <c r="AD25" s="41">
        <v>13.3</v>
      </c>
      <c r="AE25" s="41">
        <v>13.2</v>
      </c>
      <c r="AF25" s="41">
        <v>13.5</v>
      </c>
      <c r="AG25" s="41">
        <v>13.3</v>
      </c>
      <c r="AH25" s="41">
        <v>2292</v>
      </c>
      <c r="AI25" s="41">
        <v>2434</v>
      </c>
      <c r="AJ25" s="41">
        <v>2328</v>
      </c>
      <c r="AK25" s="41">
        <v>2310</v>
      </c>
      <c r="AL25" s="41">
        <v>2239</v>
      </c>
      <c r="AM25" s="41">
        <v>2292</v>
      </c>
      <c r="AN25" s="41">
        <v>2345</v>
      </c>
      <c r="AO25" s="41">
        <v>2328</v>
      </c>
      <c r="AP25" s="41">
        <v>2381</v>
      </c>
      <c r="AQ25" s="41">
        <v>2345</v>
      </c>
      <c r="AR25" s="41" t="s">
        <v>3856</v>
      </c>
      <c r="AS25" s="138" t="s">
        <v>3690</v>
      </c>
      <c r="AT25" s="41">
        <v>10</v>
      </c>
      <c r="AU25" s="41">
        <v>10.8</v>
      </c>
      <c r="AV25" s="41">
        <v>10.199999999999999</v>
      </c>
      <c r="AW25" s="41">
        <v>10.3</v>
      </c>
      <c r="AX25" s="41">
        <v>9.9</v>
      </c>
      <c r="AY25" s="41">
        <v>10.199999999999999</v>
      </c>
      <c r="AZ25" s="41">
        <v>10.5</v>
      </c>
      <c r="BA25" s="41">
        <v>10.4</v>
      </c>
      <c r="BB25" s="41">
        <v>10.7</v>
      </c>
      <c r="BC25" s="41">
        <v>10.6</v>
      </c>
      <c r="BD25" s="41">
        <v>1835</v>
      </c>
      <c r="BE25" s="41">
        <v>1977</v>
      </c>
      <c r="BF25" s="41">
        <v>1870</v>
      </c>
      <c r="BG25" s="41">
        <v>1888</v>
      </c>
      <c r="BH25" s="41">
        <v>1693</v>
      </c>
      <c r="BI25" s="41">
        <v>1746</v>
      </c>
      <c r="BJ25" s="41">
        <v>1799</v>
      </c>
      <c r="BK25" s="41">
        <v>1782</v>
      </c>
      <c r="BL25" s="41">
        <v>1835</v>
      </c>
      <c r="BM25" s="41">
        <v>1941</v>
      </c>
      <c r="BN25" s="41" t="s">
        <v>3960</v>
      </c>
      <c r="BO25" s="140" t="s">
        <v>3961</v>
      </c>
    </row>
    <row r="26" spans="1:67" ht="27" customHeight="1">
      <c r="A26" s="156" t="s">
        <v>3439</v>
      </c>
      <c r="B26" s="41">
        <v>10.8</v>
      </c>
      <c r="C26" s="41">
        <v>11.6</v>
      </c>
      <c r="D26" s="41">
        <v>11</v>
      </c>
      <c r="E26" s="41">
        <v>10.6</v>
      </c>
      <c r="F26" s="41">
        <v>10.199999999999999</v>
      </c>
      <c r="G26" s="41">
        <v>10.5</v>
      </c>
      <c r="H26" s="41">
        <v>10.8</v>
      </c>
      <c r="I26" s="41">
        <v>10.7</v>
      </c>
      <c r="J26" s="41">
        <v>11</v>
      </c>
      <c r="K26" s="41">
        <v>11.4</v>
      </c>
      <c r="L26" s="41">
        <v>1861</v>
      </c>
      <c r="M26" s="41">
        <v>2003</v>
      </c>
      <c r="N26" s="41">
        <v>1896</v>
      </c>
      <c r="O26" s="41">
        <v>1822</v>
      </c>
      <c r="P26" s="41">
        <v>1751</v>
      </c>
      <c r="Q26" s="41">
        <v>1804</v>
      </c>
      <c r="R26" s="41">
        <v>1857</v>
      </c>
      <c r="S26" s="41">
        <v>1840</v>
      </c>
      <c r="T26" s="41">
        <v>1893</v>
      </c>
      <c r="U26" s="41">
        <v>1967</v>
      </c>
      <c r="V26" s="41" t="s">
        <v>3897</v>
      </c>
      <c r="W26" s="138" t="s">
        <v>3959</v>
      </c>
      <c r="X26" s="41">
        <v>13</v>
      </c>
      <c r="Y26" s="41">
        <v>13.8</v>
      </c>
      <c r="Z26" s="41">
        <v>13.2</v>
      </c>
      <c r="AA26" s="41">
        <v>13.1</v>
      </c>
      <c r="AB26" s="41">
        <v>12.7</v>
      </c>
      <c r="AC26" s="41">
        <v>13</v>
      </c>
      <c r="AD26" s="41">
        <v>13.3</v>
      </c>
      <c r="AE26" s="41">
        <v>13.2</v>
      </c>
      <c r="AF26" s="41">
        <v>13.5</v>
      </c>
      <c r="AG26" s="41">
        <v>13.3</v>
      </c>
      <c r="AH26" s="41">
        <v>2292</v>
      </c>
      <c r="AI26" s="41">
        <v>2434</v>
      </c>
      <c r="AJ26" s="41">
        <v>2328</v>
      </c>
      <c r="AK26" s="41">
        <v>2310</v>
      </c>
      <c r="AL26" s="41">
        <v>2239</v>
      </c>
      <c r="AM26" s="41">
        <v>2292</v>
      </c>
      <c r="AN26" s="41">
        <v>2345</v>
      </c>
      <c r="AO26" s="41">
        <v>2328</v>
      </c>
      <c r="AP26" s="41">
        <v>2381</v>
      </c>
      <c r="AQ26" s="41">
        <v>2345</v>
      </c>
      <c r="AR26" s="41" t="s">
        <v>3856</v>
      </c>
      <c r="AS26" s="138" t="s">
        <v>3690</v>
      </c>
      <c r="AT26" s="41">
        <v>10</v>
      </c>
      <c r="AU26" s="41">
        <v>10.8</v>
      </c>
      <c r="AV26" s="41">
        <v>10.199999999999999</v>
      </c>
      <c r="AW26" s="41">
        <v>10.3</v>
      </c>
      <c r="AX26" s="41">
        <v>9.9</v>
      </c>
      <c r="AY26" s="41">
        <v>10.199999999999999</v>
      </c>
      <c r="AZ26" s="41">
        <v>10.5</v>
      </c>
      <c r="BA26" s="41">
        <v>10.4</v>
      </c>
      <c r="BB26" s="41">
        <v>10.7</v>
      </c>
      <c r="BC26" s="41">
        <v>10.6</v>
      </c>
      <c r="BD26" s="41">
        <v>1835</v>
      </c>
      <c r="BE26" s="41">
        <v>1977</v>
      </c>
      <c r="BF26" s="41">
        <v>1870</v>
      </c>
      <c r="BG26" s="41">
        <v>1888</v>
      </c>
      <c r="BH26" s="41">
        <v>1693</v>
      </c>
      <c r="BI26" s="41">
        <v>1746</v>
      </c>
      <c r="BJ26" s="41">
        <v>1799</v>
      </c>
      <c r="BK26" s="41">
        <v>1782</v>
      </c>
      <c r="BL26" s="41">
        <v>1835</v>
      </c>
      <c r="BM26" s="41">
        <v>1941</v>
      </c>
      <c r="BN26" s="41" t="s">
        <v>3960</v>
      </c>
      <c r="BO26" s="140" t="s">
        <v>3961</v>
      </c>
    </row>
    <row r="27" spans="1:67" ht="27" customHeight="1">
      <c r="A27" s="156" t="s">
        <v>3442</v>
      </c>
      <c r="B27" s="41">
        <v>11</v>
      </c>
      <c r="C27" s="41">
        <v>11.8</v>
      </c>
      <c r="D27" s="41">
        <v>11.2</v>
      </c>
      <c r="E27" s="41">
        <v>10.7</v>
      </c>
      <c r="F27" s="41">
        <v>10.3</v>
      </c>
      <c r="G27" s="41">
        <v>10.6</v>
      </c>
      <c r="H27" s="41">
        <v>10.9</v>
      </c>
      <c r="I27" s="41">
        <v>10.8</v>
      </c>
      <c r="J27" s="41">
        <v>11.1</v>
      </c>
      <c r="K27" s="41">
        <v>11.6</v>
      </c>
      <c r="L27" s="41">
        <v>1894</v>
      </c>
      <c r="M27" s="41">
        <v>2036</v>
      </c>
      <c r="N27" s="41">
        <v>1929</v>
      </c>
      <c r="O27" s="41">
        <v>1856</v>
      </c>
      <c r="P27" s="41">
        <v>1785</v>
      </c>
      <c r="Q27" s="41">
        <v>1838</v>
      </c>
      <c r="R27" s="41">
        <v>1891</v>
      </c>
      <c r="S27" s="41">
        <v>1874</v>
      </c>
      <c r="T27" s="41">
        <v>1927</v>
      </c>
      <c r="U27" s="41">
        <v>2000</v>
      </c>
      <c r="V27" s="41" t="s">
        <v>3897</v>
      </c>
      <c r="W27" s="138" t="s">
        <v>4</v>
      </c>
      <c r="X27" s="41">
        <v>13.2</v>
      </c>
      <c r="Y27" s="41">
        <v>14</v>
      </c>
      <c r="Z27" s="41">
        <v>13.4</v>
      </c>
      <c r="AA27" s="41">
        <v>13.3</v>
      </c>
      <c r="AB27" s="41">
        <v>12.9</v>
      </c>
      <c r="AC27" s="41">
        <v>13.2</v>
      </c>
      <c r="AD27" s="41">
        <v>13.5</v>
      </c>
      <c r="AE27" s="41">
        <v>13.4</v>
      </c>
      <c r="AF27" s="41">
        <v>13.7</v>
      </c>
      <c r="AG27" s="41">
        <v>13.5</v>
      </c>
      <c r="AH27" s="41">
        <v>2329</v>
      </c>
      <c r="AI27" s="41">
        <v>2471</v>
      </c>
      <c r="AJ27" s="41">
        <v>2365</v>
      </c>
      <c r="AK27" s="41">
        <v>2347</v>
      </c>
      <c r="AL27" s="41">
        <v>2276</v>
      </c>
      <c r="AM27" s="41">
        <v>2329</v>
      </c>
      <c r="AN27" s="41">
        <v>2382</v>
      </c>
      <c r="AO27" s="41">
        <v>2365</v>
      </c>
      <c r="AP27" s="41">
        <v>2418</v>
      </c>
      <c r="AQ27" s="41">
        <v>2382</v>
      </c>
      <c r="AR27" s="41" t="s">
        <v>3856</v>
      </c>
      <c r="AS27" s="138" t="s">
        <v>4</v>
      </c>
      <c r="AT27" s="41">
        <v>10.199999999999999</v>
      </c>
      <c r="AU27" s="41">
        <v>11</v>
      </c>
      <c r="AV27" s="41">
        <v>10.4</v>
      </c>
      <c r="AW27" s="41">
        <v>10.5</v>
      </c>
      <c r="AX27" s="41">
        <v>10</v>
      </c>
      <c r="AY27" s="41">
        <v>10.3</v>
      </c>
      <c r="AZ27" s="41">
        <v>10.6</v>
      </c>
      <c r="BA27" s="41">
        <v>10.5</v>
      </c>
      <c r="BB27" s="41">
        <v>10.8</v>
      </c>
      <c r="BC27" s="41">
        <v>10.8</v>
      </c>
      <c r="BD27" s="41">
        <v>1869</v>
      </c>
      <c r="BE27" s="41">
        <v>2011</v>
      </c>
      <c r="BF27" s="41">
        <v>1904</v>
      </c>
      <c r="BG27" s="41">
        <v>1922</v>
      </c>
      <c r="BH27" s="41">
        <v>1727</v>
      </c>
      <c r="BI27" s="41">
        <v>1780</v>
      </c>
      <c r="BJ27" s="41">
        <v>1833</v>
      </c>
      <c r="BK27" s="41">
        <v>1816</v>
      </c>
      <c r="BL27" s="41">
        <v>1869</v>
      </c>
      <c r="BM27" s="41">
        <v>1975</v>
      </c>
      <c r="BN27" s="41" t="s">
        <v>3960</v>
      </c>
      <c r="BO27" s="140" t="s">
        <v>4</v>
      </c>
    </row>
    <row r="28" spans="1:67" ht="27" customHeight="1">
      <c r="A28" s="156" t="s">
        <v>3443</v>
      </c>
      <c r="B28" s="41">
        <v>11</v>
      </c>
      <c r="C28" s="41">
        <v>11.8</v>
      </c>
      <c r="D28" s="41">
        <v>11.2</v>
      </c>
      <c r="E28" s="41">
        <v>10.7</v>
      </c>
      <c r="F28" s="41">
        <v>10.3</v>
      </c>
      <c r="G28" s="41">
        <v>10.6</v>
      </c>
      <c r="H28" s="41">
        <v>10.9</v>
      </c>
      <c r="I28" s="41">
        <v>10.8</v>
      </c>
      <c r="J28" s="41">
        <v>11.1</v>
      </c>
      <c r="K28" s="41">
        <v>11.6</v>
      </c>
      <c r="L28" s="41">
        <v>1894</v>
      </c>
      <c r="M28" s="41">
        <v>2036</v>
      </c>
      <c r="N28" s="41">
        <v>1929</v>
      </c>
      <c r="O28" s="41">
        <v>1856</v>
      </c>
      <c r="P28" s="41">
        <v>1785</v>
      </c>
      <c r="Q28" s="41">
        <v>1838</v>
      </c>
      <c r="R28" s="41">
        <v>1891</v>
      </c>
      <c r="S28" s="41">
        <v>1874</v>
      </c>
      <c r="T28" s="41">
        <v>1927</v>
      </c>
      <c r="U28" s="41">
        <v>2000</v>
      </c>
      <c r="V28" s="41" t="s">
        <v>3897</v>
      </c>
      <c r="W28" s="138" t="s">
        <v>4</v>
      </c>
      <c r="X28" s="41">
        <v>13.2</v>
      </c>
      <c r="Y28" s="41">
        <v>14</v>
      </c>
      <c r="Z28" s="41">
        <v>13.4</v>
      </c>
      <c r="AA28" s="41">
        <v>13.3</v>
      </c>
      <c r="AB28" s="41">
        <v>12.9</v>
      </c>
      <c r="AC28" s="41">
        <v>13.2</v>
      </c>
      <c r="AD28" s="41">
        <v>13.5</v>
      </c>
      <c r="AE28" s="41">
        <v>13.4</v>
      </c>
      <c r="AF28" s="41">
        <v>13.7</v>
      </c>
      <c r="AG28" s="41">
        <v>13.5</v>
      </c>
      <c r="AH28" s="41">
        <v>2329</v>
      </c>
      <c r="AI28" s="41">
        <v>2471</v>
      </c>
      <c r="AJ28" s="41">
        <v>2365</v>
      </c>
      <c r="AK28" s="41">
        <v>2347</v>
      </c>
      <c r="AL28" s="41">
        <v>2276</v>
      </c>
      <c r="AM28" s="41">
        <v>2329</v>
      </c>
      <c r="AN28" s="41">
        <v>2382</v>
      </c>
      <c r="AO28" s="41">
        <v>2365</v>
      </c>
      <c r="AP28" s="41">
        <v>2418</v>
      </c>
      <c r="AQ28" s="41">
        <v>2382</v>
      </c>
      <c r="AR28" s="41" t="s">
        <v>3856</v>
      </c>
      <c r="AS28" s="138" t="s">
        <v>4</v>
      </c>
      <c r="AT28" s="41">
        <v>10.199999999999999</v>
      </c>
      <c r="AU28" s="41">
        <v>11</v>
      </c>
      <c r="AV28" s="41">
        <v>10.4</v>
      </c>
      <c r="AW28" s="41">
        <v>10.5</v>
      </c>
      <c r="AX28" s="41">
        <v>10</v>
      </c>
      <c r="AY28" s="41">
        <v>10.3</v>
      </c>
      <c r="AZ28" s="41">
        <v>10.6</v>
      </c>
      <c r="BA28" s="41">
        <v>10.5</v>
      </c>
      <c r="BB28" s="41">
        <v>10.8</v>
      </c>
      <c r="BC28" s="41">
        <v>10.8</v>
      </c>
      <c r="BD28" s="41">
        <v>1869</v>
      </c>
      <c r="BE28" s="41">
        <v>2011</v>
      </c>
      <c r="BF28" s="41">
        <v>1904</v>
      </c>
      <c r="BG28" s="41">
        <v>1922</v>
      </c>
      <c r="BH28" s="41">
        <v>1727</v>
      </c>
      <c r="BI28" s="41">
        <v>1780</v>
      </c>
      <c r="BJ28" s="41">
        <v>1833</v>
      </c>
      <c r="BK28" s="41">
        <v>1816</v>
      </c>
      <c r="BL28" s="41">
        <v>1869</v>
      </c>
      <c r="BM28" s="41">
        <v>1975</v>
      </c>
      <c r="BN28" s="41" t="s">
        <v>3960</v>
      </c>
      <c r="BO28" s="140" t="s">
        <v>4</v>
      </c>
    </row>
    <row r="29" spans="1:67" ht="27" customHeight="1">
      <c r="A29" s="156" t="s">
        <v>3445</v>
      </c>
      <c r="B29" s="41">
        <v>11</v>
      </c>
      <c r="C29" s="41">
        <v>11.8</v>
      </c>
      <c r="D29" s="41">
        <v>11.2</v>
      </c>
      <c r="E29" s="41">
        <v>10.7</v>
      </c>
      <c r="F29" s="41">
        <v>10.3</v>
      </c>
      <c r="G29" s="41">
        <v>10.6</v>
      </c>
      <c r="H29" s="41">
        <v>10.9</v>
      </c>
      <c r="I29" s="41">
        <v>10.8</v>
      </c>
      <c r="J29" s="41">
        <v>11.1</v>
      </c>
      <c r="K29" s="41">
        <v>11.6</v>
      </c>
      <c r="L29" s="41">
        <v>1894</v>
      </c>
      <c r="M29" s="41">
        <v>2036</v>
      </c>
      <c r="N29" s="41">
        <v>1929</v>
      </c>
      <c r="O29" s="41">
        <v>1856</v>
      </c>
      <c r="P29" s="41">
        <v>1785</v>
      </c>
      <c r="Q29" s="41">
        <v>1838</v>
      </c>
      <c r="R29" s="41">
        <v>1891</v>
      </c>
      <c r="S29" s="41">
        <v>1874</v>
      </c>
      <c r="T29" s="41">
        <v>1927</v>
      </c>
      <c r="U29" s="41">
        <v>2000</v>
      </c>
      <c r="V29" s="41" t="s">
        <v>3897</v>
      </c>
      <c r="W29" s="138" t="s">
        <v>4</v>
      </c>
      <c r="X29" s="41">
        <v>13.2</v>
      </c>
      <c r="Y29" s="41">
        <v>14</v>
      </c>
      <c r="Z29" s="41">
        <v>13.4</v>
      </c>
      <c r="AA29" s="41">
        <v>13.3</v>
      </c>
      <c r="AB29" s="41">
        <v>12.9</v>
      </c>
      <c r="AC29" s="41">
        <v>13.2</v>
      </c>
      <c r="AD29" s="41">
        <v>13.5</v>
      </c>
      <c r="AE29" s="41">
        <v>13.4</v>
      </c>
      <c r="AF29" s="41">
        <v>13.7</v>
      </c>
      <c r="AG29" s="41">
        <v>13.5</v>
      </c>
      <c r="AH29" s="41">
        <v>2329</v>
      </c>
      <c r="AI29" s="41">
        <v>2471</v>
      </c>
      <c r="AJ29" s="41">
        <v>2365</v>
      </c>
      <c r="AK29" s="41">
        <v>2347</v>
      </c>
      <c r="AL29" s="41">
        <v>2276</v>
      </c>
      <c r="AM29" s="41">
        <v>2329</v>
      </c>
      <c r="AN29" s="41">
        <v>2382</v>
      </c>
      <c r="AO29" s="41">
        <v>2365</v>
      </c>
      <c r="AP29" s="41">
        <v>2418</v>
      </c>
      <c r="AQ29" s="41">
        <v>2382</v>
      </c>
      <c r="AR29" s="41" t="s">
        <v>3856</v>
      </c>
      <c r="AS29" s="138" t="s">
        <v>4</v>
      </c>
      <c r="AT29" s="41">
        <v>10.199999999999999</v>
      </c>
      <c r="AU29" s="41">
        <v>11</v>
      </c>
      <c r="AV29" s="41">
        <v>10.4</v>
      </c>
      <c r="AW29" s="41">
        <v>10.5</v>
      </c>
      <c r="AX29" s="41">
        <v>10</v>
      </c>
      <c r="AY29" s="41">
        <v>10.3</v>
      </c>
      <c r="AZ29" s="41">
        <v>10.6</v>
      </c>
      <c r="BA29" s="41">
        <v>10.5</v>
      </c>
      <c r="BB29" s="41">
        <v>10.8</v>
      </c>
      <c r="BC29" s="41">
        <v>10.8</v>
      </c>
      <c r="BD29" s="41">
        <v>1869</v>
      </c>
      <c r="BE29" s="41">
        <v>2011</v>
      </c>
      <c r="BF29" s="41">
        <v>1904</v>
      </c>
      <c r="BG29" s="41">
        <v>1922</v>
      </c>
      <c r="BH29" s="41">
        <v>1727</v>
      </c>
      <c r="BI29" s="41">
        <v>1780</v>
      </c>
      <c r="BJ29" s="41">
        <v>1833</v>
      </c>
      <c r="BK29" s="41">
        <v>1816</v>
      </c>
      <c r="BL29" s="41">
        <v>1869</v>
      </c>
      <c r="BM29" s="41">
        <v>1975</v>
      </c>
      <c r="BN29" s="41" t="s">
        <v>3960</v>
      </c>
      <c r="BO29" s="140" t="s">
        <v>4</v>
      </c>
    </row>
    <row r="30" spans="1:67" ht="27" customHeight="1">
      <c r="A30" s="156" t="s">
        <v>3446</v>
      </c>
      <c r="B30" s="41">
        <v>11</v>
      </c>
      <c r="C30" s="41">
        <v>11.8</v>
      </c>
      <c r="D30" s="41">
        <v>11.2</v>
      </c>
      <c r="E30" s="41">
        <v>10.7</v>
      </c>
      <c r="F30" s="41">
        <v>10.3</v>
      </c>
      <c r="G30" s="41">
        <v>10.6</v>
      </c>
      <c r="H30" s="41">
        <v>10.9</v>
      </c>
      <c r="I30" s="41">
        <v>10.8</v>
      </c>
      <c r="J30" s="41">
        <v>11.1</v>
      </c>
      <c r="K30" s="41">
        <v>11.6</v>
      </c>
      <c r="L30" s="41">
        <v>1894</v>
      </c>
      <c r="M30" s="41">
        <v>2036</v>
      </c>
      <c r="N30" s="41">
        <v>1929</v>
      </c>
      <c r="O30" s="41">
        <v>1856</v>
      </c>
      <c r="P30" s="41">
        <v>1785</v>
      </c>
      <c r="Q30" s="41">
        <v>1838</v>
      </c>
      <c r="R30" s="41">
        <v>1891</v>
      </c>
      <c r="S30" s="41">
        <v>1874</v>
      </c>
      <c r="T30" s="41">
        <v>1927</v>
      </c>
      <c r="U30" s="41">
        <v>2000</v>
      </c>
      <c r="V30" s="41" t="s">
        <v>3897</v>
      </c>
      <c r="W30" s="138" t="s">
        <v>4</v>
      </c>
      <c r="X30" s="41">
        <v>13.2</v>
      </c>
      <c r="Y30" s="41">
        <v>14</v>
      </c>
      <c r="Z30" s="41">
        <v>13.4</v>
      </c>
      <c r="AA30" s="41">
        <v>13.3</v>
      </c>
      <c r="AB30" s="41">
        <v>12.9</v>
      </c>
      <c r="AC30" s="41">
        <v>13.2</v>
      </c>
      <c r="AD30" s="41">
        <v>13.5</v>
      </c>
      <c r="AE30" s="41">
        <v>13.4</v>
      </c>
      <c r="AF30" s="41">
        <v>13.7</v>
      </c>
      <c r="AG30" s="41">
        <v>13.5</v>
      </c>
      <c r="AH30" s="41">
        <v>2329</v>
      </c>
      <c r="AI30" s="41">
        <v>2471</v>
      </c>
      <c r="AJ30" s="41">
        <v>2365</v>
      </c>
      <c r="AK30" s="41">
        <v>2347</v>
      </c>
      <c r="AL30" s="41">
        <v>2276</v>
      </c>
      <c r="AM30" s="41">
        <v>2329</v>
      </c>
      <c r="AN30" s="41">
        <v>2382</v>
      </c>
      <c r="AO30" s="41">
        <v>2365</v>
      </c>
      <c r="AP30" s="41">
        <v>2418</v>
      </c>
      <c r="AQ30" s="41">
        <v>2382</v>
      </c>
      <c r="AR30" s="41" t="s">
        <v>3856</v>
      </c>
      <c r="AS30" s="138" t="s">
        <v>4</v>
      </c>
      <c r="AT30" s="41">
        <v>10.199999999999999</v>
      </c>
      <c r="AU30" s="41">
        <v>11</v>
      </c>
      <c r="AV30" s="41">
        <v>10.4</v>
      </c>
      <c r="AW30" s="41">
        <v>10.5</v>
      </c>
      <c r="AX30" s="41">
        <v>10</v>
      </c>
      <c r="AY30" s="41">
        <v>10.3</v>
      </c>
      <c r="AZ30" s="41">
        <v>10.6</v>
      </c>
      <c r="BA30" s="41">
        <v>10.5</v>
      </c>
      <c r="BB30" s="41">
        <v>10.8</v>
      </c>
      <c r="BC30" s="41">
        <v>10.8</v>
      </c>
      <c r="BD30" s="41">
        <v>1869</v>
      </c>
      <c r="BE30" s="41">
        <v>2011</v>
      </c>
      <c r="BF30" s="41">
        <v>1904</v>
      </c>
      <c r="BG30" s="41">
        <v>1922</v>
      </c>
      <c r="BH30" s="41">
        <v>1727</v>
      </c>
      <c r="BI30" s="41">
        <v>1780</v>
      </c>
      <c r="BJ30" s="41">
        <v>1833</v>
      </c>
      <c r="BK30" s="41">
        <v>1816</v>
      </c>
      <c r="BL30" s="41">
        <v>1869</v>
      </c>
      <c r="BM30" s="41">
        <v>1975</v>
      </c>
      <c r="BN30" s="41" t="s">
        <v>3960</v>
      </c>
      <c r="BO30" s="140" t="s">
        <v>4</v>
      </c>
    </row>
    <row r="31" spans="1:67" ht="27" customHeight="1">
      <c r="A31" s="156" t="s">
        <v>3449</v>
      </c>
      <c r="B31" s="41">
        <v>11.1</v>
      </c>
      <c r="C31" s="41">
        <v>11.9</v>
      </c>
      <c r="D31" s="41">
        <v>11.3</v>
      </c>
      <c r="E31" s="41">
        <v>10.9</v>
      </c>
      <c r="F31" s="41">
        <v>10.5</v>
      </c>
      <c r="G31" s="41">
        <v>10.8</v>
      </c>
      <c r="H31" s="41">
        <v>11.1</v>
      </c>
      <c r="I31" s="41">
        <v>11</v>
      </c>
      <c r="J31" s="41">
        <v>11.3</v>
      </c>
      <c r="K31" s="41">
        <v>11.7</v>
      </c>
      <c r="L31" s="41">
        <v>1919</v>
      </c>
      <c r="M31" s="41">
        <v>2061</v>
      </c>
      <c r="N31" s="41">
        <v>1954</v>
      </c>
      <c r="O31" s="41">
        <v>1880</v>
      </c>
      <c r="P31" s="41">
        <v>1809</v>
      </c>
      <c r="Q31" s="41">
        <v>1862</v>
      </c>
      <c r="R31" s="41">
        <v>1915</v>
      </c>
      <c r="S31" s="41">
        <v>1898</v>
      </c>
      <c r="T31" s="41">
        <v>1951</v>
      </c>
      <c r="U31" s="41">
        <v>2025</v>
      </c>
      <c r="V31" s="41" t="s">
        <v>3897</v>
      </c>
      <c r="W31" s="138" t="s">
        <v>4</v>
      </c>
      <c r="X31" s="41">
        <v>13.3</v>
      </c>
      <c r="Y31" s="41">
        <v>14.1</v>
      </c>
      <c r="Z31" s="41">
        <v>13.5</v>
      </c>
      <c r="AA31" s="41">
        <v>13.4</v>
      </c>
      <c r="AB31" s="41">
        <v>13</v>
      </c>
      <c r="AC31" s="41">
        <v>13.3</v>
      </c>
      <c r="AD31" s="41">
        <v>13.6</v>
      </c>
      <c r="AE31" s="41">
        <v>13.5</v>
      </c>
      <c r="AF31" s="41">
        <v>13.8</v>
      </c>
      <c r="AG31" s="41">
        <v>13.6</v>
      </c>
      <c r="AH31" s="41">
        <v>2355</v>
      </c>
      <c r="AI31" s="41">
        <v>2497</v>
      </c>
      <c r="AJ31" s="41">
        <v>2391</v>
      </c>
      <c r="AK31" s="41">
        <v>2373</v>
      </c>
      <c r="AL31" s="41">
        <v>2302</v>
      </c>
      <c r="AM31" s="41">
        <v>2355</v>
      </c>
      <c r="AN31" s="41">
        <v>2408</v>
      </c>
      <c r="AO31" s="41">
        <v>2391</v>
      </c>
      <c r="AP31" s="41">
        <v>2444</v>
      </c>
      <c r="AQ31" s="41">
        <v>2408</v>
      </c>
      <c r="AR31" s="41" t="s">
        <v>3856</v>
      </c>
      <c r="AS31" s="138" t="s">
        <v>4</v>
      </c>
      <c r="AT31" s="41">
        <v>10.4</v>
      </c>
      <c r="AU31" s="41">
        <v>11.2</v>
      </c>
      <c r="AV31" s="41">
        <v>10.6</v>
      </c>
      <c r="AW31" s="41">
        <v>10.7</v>
      </c>
      <c r="AX31" s="41">
        <v>10.199999999999999</v>
      </c>
      <c r="AY31" s="41">
        <v>10.5</v>
      </c>
      <c r="AZ31" s="41">
        <v>10.8</v>
      </c>
      <c r="BA31" s="41">
        <v>10.7</v>
      </c>
      <c r="BB31" s="41">
        <v>11</v>
      </c>
      <c r="BC31" s="41">
        <v>11</v>
      </c>
      <c r="BD31" s="41">
        <v>1893</v>
      </c>
      <c r="BE31" s="41">
        <v>2035</v>
      </c>
      <c r="BF31" s="41">
        <v>1928</v>
      </c>
      <c r="BG31" s="41">
        <v>1946</v>
      </c>
      <c r="BH31" s="41">
        <v>1751</v>
      </c>
      <c r="BI31" s="41">
        <v>1804</v>
      </c>
      <c r="BJ31" s="41">
        <v>1857</v>
      </c>
      <c r="BK31" s="41">
        <v>1840</v>
      </c>
      <c r="BL31" s="41">
        <v>1893</v>
      </c>
      <c r="BM31" s="41">
        <v>1999</v>
      </c>
      <c r="BN31" s="41" t="s">
        <v>3960</v>
      </c>
      <c r="BO31" s="140" t="s">
        <v>4</v>
      </c>
    </row>
    <row r="32" spans="1:67" ht="27" customHeight="1">
      <c r="A32" s="156" t="s">
        <v>3374</v>
      </c>
      <c r="B32" s="41">
        <v>11.1</v>
      </c>
      <c r="C32" s="41">
        <v>11.9</v>
      </c>
      <c r="D32" s="41">
        <v>11.3</v>
      </c>
      <c r="E32" s="41">
        <v>10.9</v>
      </c>
      <c r="F32" s="41">
        <v>10.5</v>
      </c>
      <c r="G32" s="41">
        <v>10.8</v>
      </c>
      <c r="H32" s="41">
        <v>11.1</v>
      </c>
      <c r="I32" s="41">
        <v>11</v>
      </c>
      <c r="J32" s="41">
        <v>11.3</v>
      </c>
      <c r="K32" s="41">
        <v>11.7</v>
      </c>
      <c r="L32" s="41">
        <v>1919</v>
      </c>
      <c r="M32" s="41">
        <v>2061</v>
      </c>
      <c r="N32" s="41">
        <v>1954</v>
      </c>
      <c r="O32" s="41">
        <v>1880</v>
      </c>
      <c r="P32" s="41">
        <v>1809</v>
      </c>
      <c r="Q32" s="41">
        <v>1862</v>
      </c>
      <c r="R32" s="41">
        <v>1915</v>
      </c>
      <c r="S32" s="41">
        <v>1898</v>
      </c>
      <c r="T32" s="41">
        <v>1951</v>
      </c>
      <c r="U32" s="41">
        <v>2025</v>
      </c>
      <c r="V32" s="41" t="s">
        <v>3897</v>
      </c>
      <c r="W32" s="138" t="s">
        <v>4</v>
      </c>
      <c r="X32" s="41">
        <v>13.3</v>
      </c>
      <c r="Y32" s="41">
        <v>14.1</v>
      </c>
      <c r="Z32" s="41">
        <v>13.5</v>
      </c>
      <c r="AA32" s="41">
        <v>13.4</v>
      </c>
      <c r="AB32" s="41">
        <v>13</v>
      </c>
      <c r="AC32" s="41">
        <v>13.3</v>
      </c>
      <c r="AD32" s="41">
        <v>13.6</v>
      </c>
      <c r="AE32" s="41">
        <v>13.5</v>
      </c>
      <c r="AF32" s="41">
        <v>13.8</v>
      </c>
      <c r="AG32" s="41">
        <v>13.6</v>
      </c>
      <c r="AH32" s="41">
        <v>2355</v>
      </c>
      <c r="AI32" s="41">
        <v>2497</v>
      </c>
      <c r="AJ32" s="41">
        <v>2391</v>
      </c>
      <c r="AK32" s="41">
        <v>2373</v>
      </c>
      <c r="AL32" s="41">
        <v>2302</v>
      </c>
      <c r="AM32" s="41">
        <v>2355</v>
      </c>
      <c r="AN32" s="41">
        <v>2408</v>
      </c>
      <c r="AO32" s="41">
        <v>2391</v>
      </c>
      <c r="AP32" s="41">
        <v>2444</v>
      </c>
      <c r="AQ32" s="41">
        <v>2408</v>
      </c>
      <c r="AR32" s="41" t="s">
        <v>3856</v>
      </c>
      <c r="AS32" s="138" t="s">
        <v>4</v>
      </c>
      <c r="AT32" s="41">
        <v>10.4</v>
      </c>
      <c r="AU32" s="41">
        <v>11.2</v>
      </c>
      <c r="AV32" s="41">
        <v>10.6</v>
      </c>
      <c r="AW32" s="41">
        <v>10.7</v>
      </c>
      <c r="AX32" s="41">
        <v>10.199999999999999</v>
      </c>
      <c r="AY32" s="41">
        <v>10.5</v>
      </c>
      <c r="AZ32" s="41">
        <v>10.8</v>
      </c>
      <c r="BA32" s="41">
        <v>10.7</v>
      </c>
      <c r="BB32" s="41">
        <v>11</v>
      </c>
      <c r="BC32" s="41">
        <v>11</v>
      </c>
      <c r="BD32" s="41">
        <v>1893</v>
      </c>
      <c r="BE32" s="41">
        <v>2035</v>
      </c>
      <c r="BF32" s="41">
        <v>1928</v>
      </c>
      <c r="BG32" s="41">
        <v>1946</v>
      </c>
      <c r="BH32" s="41">
        <v>1751</v>
      </c>
      <c r="BI32" s="41">
        <v>1804</v>
      </c>
      <c r="BJ32" s="41">
        <v>1857</v>
      </c>
      <c r="BK32" s="41">
        <v>1840</v>
      </c>
      <c r="BL32" s="41">
        <v>1893</v>
      </c>
      <c r="BM32" s="41">
        <v>1999</v>
      </c>
      <c r="BN32" s="41" t="s">
        <v>3960</v>
      </c>
      <c r="BO32" s="140" t="s">
        <v>4</v>
      </c>
    </row>
    <row r="33" spans="1:67" ht="27" customHeight="1">
      <c r="A33" s="156" t="s">
        <v>3452</v>
      </c>
      <c r="B33" s="41">
        <v>11.1</v>
      </c>
      <c r="C33" s="41">
        <v>11.9</v>
      </c>
      <c r="D33" s="41">
        <v>11.3</v>
      </c>
      <c r="E33" s="41">
        <v>10.9</v>
      </c>
      <c r="F33" s="41">
        <v>10.5</v>
      </c>
      <c r="G33" s="41">
        <v>10.8</v>
      </c>
      <c r="H33" s="41">
        <v>11.1</v>
      </c>
      <c r="I33" s="41">
        <v>11</v>
      </c>
      <c r="J33" s="41">
        <v>11.3</v>
      </c>
      <c r="K33" s="41">
        <v>11.7</v>
      </c>
      <c r="L33" s="41">
        <v>1919</v>
      </c>
      <c r="M33" s="41">
        <v>2061</v>
      </c>
      <c r="N33" s="41">
        <v>1954</v>
      </c>
      <c r="O33" s="41">
        <v>1880</v>
      </c>
      <c r="P33" s="41">
        <v>1809</v>
      </c>
      <c r="Q33" s="41">
        <v>1862</v>
      </c>
      <c r="R33" s="41">
        <v>1915</v>
      </c>
      <c r="S33" s="41">
        <v>1898</v>
      </c>
      <c r="T33" s="41">
        <v>1951</v>
      </c>
      <c r="U33" s="41">
        <v>2025</v>
      </c>
      <c r="V33" s="41" t="s">
        <v>3897</v>
      </c>
      <c r="W33" s="138" t="s">
        <v>4</v>
      </c>
      <c r="X33" s="41">
        <v>13.3</v>
      </c>
      <c r="Y33" s="41">
        <v>14.1</v>
      </c>
      <c r="Z33" s="41">
        <v>13.5</v>
      </c>
      <c r="AA33" s="41">
        <v>13.4</v>
      </c>
      <c r="AB33" s="41">
        <v>13</v>
      </c>
      <c r="AC33" s="41">
        <v>13.3</v>
      </c>
      <c r="AD33" s="41">
        <v>13.6</v>
      </c>
      <c r="AE33" s="41">
        <v>13.5</v>
      </c>
      <c r="AF33" s="41">
        <v>13.8</v>
      </c>
      <c r="AG33" s="41">
        <v>13.6</v>
      </c>
      <c r="AH33" s="41">
        <v>2355</v>
      </c>
      <c r="AI33" s="41">
        <v>2497</v>
      </c>
      <c r="AJ33" s="41">
        <v>2391</v>
      </c>
      <c r="AK33" s="41">
        <v>2373</v>
      </c>
      <c r="AL33" s="41">
        <v>2302</v>
      </c>
      <c r="AM33" s="41">
        <v>2355</v>
      </c>
      <c r="AN33" s="41">
        <v>2408</v>
      </c>
      <c r="AO33" s="41">
        <v>2391</v>
      </c>
      <c r="AP33" s="41">
        <v>2444</v>
      </c>
      <c r="AQ33" s="41">
        <v>2408</v>
      </c>
      <c r="AR33" s="41" t="s">
        <v>3856</v>
      </c>
      <c r="AS33" s="138" t="s">
        <v>4</v>
      </c>
      <c r="AT33" s="41">
        <v>10.4</v>
      </c>
      <c r="AU33" s="41">
        <v>11.2</v>
      </c>
      <c r="AV33" s="41">
        <v>10.6</v>
      </c>
      <c r="AW33" s="41">
        <v>10.7</v>
      </c>
      <c r="AX33" s="41">
        <v>10.199999999999999</v>
      </c>
      <c r="AY33" s="41">
        <v>10.5</v>
      </c>
      <c r="AZ33" s="41">
        <v>10.8</v>
      </c>
      <c r="BA33" s="41">
        <v>10.7</v>
      </c>
      <c r="BB33" s="41">
        <v>11</v>
      </c>
      <c r="BC33" s="41">
        <v>11</v>
      </c>
      <c r="BD33" s="41">
        <v>1893</v>
      </c>
      <c r="BE33" s="41">
        <v>2035</v>
      </c>
      <c r="BF33" s="41">
        <v>1928</v>
      </c>
      <c r="BG33" s="41">
        <v>1946</v>
      </c>
      <c r="BH33" s="41">
        <v>1751</v>
      </c>
      <c r="BI33" s="41">
        <v>1804</v>
      </c>
      <c r="BJ33" s="41">
        <v>1857</v>
      </c>
      <c r="BK33" s="41">
        <v>1840</v>
      </c>
      <c r="BL33" s="41">
        <v>1893</v>
      </c>
      <c r="BM33" s="41">
        <v>1999</v>
      </c>
      <c r="BN33" s="41" t="s">
        <v>3960</v>
      </c>
      <c r="BO33" s="140" t="s">
        <v>4</v>
      </c>
    </row>
    <row r="34" spans="1:67" ht="27" customHeight="1">
      <c r="A34" s="156" t="s">
        <v>3382</v>
      </c>
      <c r="B34" s="41">
        <v>11.1</v>
      </c>
      <c r="C34" s="41">
        <v>11.9</v>
      </c>
      <c r="D34" s="41">
        <v>11.3</v>
      </c>
      <c r="E34" s="41">
        <v>10.9</v>
      </c>
      <c r="F34" s="41">
        <v>10.5</v>
      </c>
      <c r="G34" s="41">
        <v>10.8</v>
      </c>
      <c r="H34" s="41">
        <v>11.1</v>
      </c>
      <c r="I34" s="41">
        <v>11</v>
      </c>
      <c r="J34" s="41">
        <v>11.3</v>
      </c>
      <c r="K34" s="41">
        <v>11.7</v>
      </c>
      <c r="L34" s="41">
        <v>1919</v>
      </c>
      <c r="M34" s="41">
        <v>2061</v>
      </c>
      <c r="N34" s="41">
        <v>1954</v>
      </c>
      <c r="O34" s="41">
        <v>1880</v>
      </c>
      <c r="P34" s="41">
        <v>1809</v>
      </c>
      <c r="Q34" s="41">
        <v>1862</v>
      </c>
      <c r="R34" s="41">
        <v>1915</v>
      </c>
      <c r="S34" s="41">
        <v>1898</v>
      </c>
      <c r="T34" s="41">
        <v>1951</v>
      </c>
      <c r="U34" s="41">
        <v>2025</v>
      </c>
      <c r="V34" s="41" t="s">
        <v>3897</v>
      </c>
      <c r="W34" s="138" t="s">
        <v>4</v>
      </c>
      <c r="X34" s="41">
        <v>13.3</v>
      </c>
      <c r="Y34" s="41">
        <v>14.1</v>
      </c>
      <c r="Z34" s="41">
        <v>13.5</v>
      </c>
      <c r="AA34" s="41">
        <v>13.4</v>
      </c>
      <c r="AB34" s="41">
        <v>13</v>
      </c>
      <c r="AC34" s="41">
        <v>13.3</v>
      </c>
      <c r="AD34" s="41">
        <v>13.6</v>
      </c>
      <c r="AE34" s="41">
        <v>13.5</v>
      </c>
      <c r="AF34" s="41">
        <v>13.8</v>
      </c>
      <c r="AG34" s="41">
        <v>13.6</v>
      </c>
      <c r="AH34" s="41">
        <v>2355</v>
      </c>
      <c r="AI34" s="41">
        <v>2497</v>
      </c>
      <c r="AJ34" s="41">
        <v>2391</v>
      </c>
      <c r="AK34" s="41">
        <v>2373</v>
      </c>
      <c r="AL34" s="41">
        <v>2302</v>
      </c>
      <c r="AM34" s="41">
        <v>2355</v>
      </c>
      <c r="AN34" s="41">
        <v>2408</v>
      </c>
      <c r="AO34" s="41">
        <v>2391</v>
      </c>
      <c r="AP34" s="41">
        <v>2444</v>
      </c>
      <c r="AQ34" s="41">
        <v>2408</v>
      </c>
      <c r="AR34" s="41" t="s">
        <v>3856</v>
      </c>
      <c r="AS34" s="138" t="s">
        <v>4</v>
      </c>
      <c r="AT34" s="41">
        <v>10.4</v>
      </c>
      <c r="AU34" s="41">
        <v>11.2</v>
      </c>
      <c r="AV34" s="41">
        <v>10.6</v>
      </c>
      <c r="AW34" s="41">
        <v>10.7</v>
      </c>
      <c r="AX34" s="41">
        <v>10.199999999999999</v>
      </c>
      <c r="AY34" s="41">
        <v>10.5</v>
      </c>
      <c r="AZ34" s="41">
        <v>10.8</v>
      </c>
      <c r="BA34" s="41">
        <v>10.7</v>
      </c>
      <c r="BB34" s="41">
        <v>11</v>
      </c>
      <c r="BC34" s="41">
        <v>11</v>
      </c>
      <c r="BD34" s="41">
        <v>1893</v>
      </c>
      <c r="BE34" s="41">
        <v>2035</v>
      </c>
      <c r="BF34" s="41">
        <v>1928</v>
      </c>
      <c r="BG34" s="41">
        <v>1946</v>
      </c>
      <c r="BH34" s="41">
        <v>1751</v>
      </c>
      <c r="BI34" s="41">
        <v>1804</v>
      </c>
      <c r="BJ34" s="41">
        <v>1857</v>
      </c>
      <c r="BK34" s="41">
        <v>1840</v>
      </c>
      <c r="BL34" s="41">
        <v>1893</v>
      </c>
      <c r="BM34" s="41">
        <v>1999</v>
      </c>
      <c r="BN34" s="41" t="s">
        <v>3960</v>
      </c>
      <c r="BO34" s="140" t="s">
        <v>4</v>
      </c>
    </row>
    <row r="35" spans="1:67" ht="27" customHeight="1">
      <c r="A35" s="156" t="s">
        <v>3453</v>
      </c>
      <c r="B35" s="41">
        <v>11.1</v>
      </c>
      <c r="C35" s="41">
        <v>11.9</v>
      </c>
      <c r="D35" s="41">
        <v>11.3</v>
      </c>
      <c r="E35" s="41">
        <v>10.9</v>
      </c>
      <c r="F35" s="41">
        <v>10.5</v>
      </c>
      <c r="G35" s="41">
        <v>10.8</v>
      </c>
      <c r="H35" s="41">
        <v>11.1</v>
      </c>
      <c r="I35" s="41">
        <v>11</v>
      </c>
      <c r="J35" s="41">
        <v>11.3</v>
      </c>
      <c r="K35" s="41">
        <v>11.7</v>
      </c>
      <c r="L35" s="41">
        <v>1919</v>
      </c>
      <c r="M35" s="41">
        <v>2061</v>
      </c>
      <c r="N35" s="41">
        <v>1954</v>
      </c>
      <c r="O35" s="41">
        <v>1880</v>
      </c>
      <c r="P35" s="41">
        <v>1809</v>
      </c>
      <c r="Q35" s="41">
        <v>1862</v>
      </c>
      <c r="R35" s="41">
        <v>1915</v>
      </c>
      <c r="S35" s="41">
        <v>1898</v>
      </c>
      <c r="T35" s="41">
        <v>1951</v>
      </c>
      <c r="U35" s="41">
        <v>2025</v>
      </c>
      <c r="V35" s="41" t="s">
        <v>3897</v>
      </c>
      <c r="W35" s="138" t="s">
        <v>4</v>
      </c>
      <c r="X35" s="41">
        <v>13.3</v>
      </c>
      <c r="Y35" s="41">
        <v>14.1</v>
      </c>
      <c r="Z35" s="41">
        <v>13.5</v>
      </c>
      <c r="AA35" s="41">
        <v>13.4</v>
      </c>
      <c r="AB35" s="41">
        <v>13</v>
      </c>
      <c r="AC35" s="41">
        <v>13.3</v>
      </c>
      <c r="AD35" s="41">
        <v>13.6</v>
      </c>
      <c r="AE35" s="41">
        <v>13.5</v>
      </c>
      <c r="AF35" s="41">
        <v>13.8</v>
      </c>
      <c r="AG35" s="41">
        <v>13.6</v>
      </c>
      <c r="AH35" s="41">
        <v>2355</v>
      </c>
      <c r="AI35" s="41">
        <v>2497</v>
      </c>
      <c r="AJ35" s="41">
        <v>2391</v>
      </c>
      <c r="AK35" s="41">
        <v>2373</v>
      </c>
      <c r="AL35" s="41">
        <v>2302</v>
      </c>
      <c r="AM35" s="41">
        <v>2355</v>
      </c>
      <c r="AN35" s="41">
        <v>2408</v>
      </c>
      <c r="AO35" s="41">
        <v>2391</v>
      </c>
      <c r="AP35" s="41">
        <v>2444</v>
      </c>
      <c r="AQ35" s="41">
        <v>2408</v>
      </c>
      <c r="AR35" s="41" t="s">
        <v>3856</v>
      </c>
      <c r="AS35" s="138" t="s">
        <v>4</v>
      </c>
      <c r="AT35" s="41">
        <v>10.4</v>
      </c>
      <c r="AU35" s="41">
        <v>11.2</v>
      </c>
      <c r="AV35" s="41">
        <v>10.6</v>
      </c>
      <c r="AW35" s="41">
        <v>10.7</v>
      </c>
      <c r="AX35" s="41">
        <v>10.199999999999999</v>
      </c>
      <c r="AY35" s="41">
        <v>10.5</v>
      </c>
      <c r="AZ35" s="41">
        <v>10.8</v>
      </c>
      <c r="BA35" s="41">
        <v>10.7</v>
      </c>
      <c r="BB35" s="41">
        <v>11</v>
      </c>
      <c r="BC35" s="41">
        <v>11</v>
      </c>
      <c r="BD35" s="41">
        <v>1893</v>
      </c>
      <c r="BE35" s="41">
        <v>2035</v>
      </c>
      <c r="BF35" s="41">
        <v>1928</v>
      </c>
      <c r="BG35" s="41">
        <v>1946</v>
      </c>
      <c r="BH35" s="41">
        <v>1751</v>
      </c>
      <c r="BI35" s="41">
        <v>1804</v>
      </c>
      <c r="BJ35" s="41">
        <v>1857</v>
      </c>
      <c r="BK35" s="41">
        <v>1840</v>
      </c>
      <c r="BL35" s="41">
        <v>1893</v>
      </c>
      <c r="BM35" s="41">
        <v>1999</v>
      </c>
      <c r="BN35" s="41" t="s">
        <v>3960</v>
      </c>
      <c r="BO35" s="140" t="s">
        <v>4</v>
      </c>
    </row>
    <row r="36" spans="1:67" ht="27" customHeight="1">
      <c r="A36" s="156" t="s">
        <v>3454</v>
      </c>
      <c r="B36" s="41">
        <v>11.1</v>
      </c>
      <c r="C36" s="41">
        <v>11.9</v>
      </c>
      <c r="D36" s="41">
        <v>11.3</v>
      </c>
      <c r="E36" s="41">
        <v>10.9</v>
      </c>
      <c r="F36" s="41">
        <v>10.5</v>
      </c>
      <c r="G36" s="41">
        <v>10.8</v>
      </c>
      <c r="H36" s="41">
        <v>11.1</v>
      </c>
      <c r="I36" s="41">
        <v>11</v>
      </c>
      <c r="J36" s="41">
        <v>11.3</v>
      </c>
      <c r="K36" s="41">
        <v>11.7</v>
      </c>
      <c r="L36" s="41">
        <v>1919</v>
      </c>
      <c r="M36" s="41">
        <v>2061</v>
      </c>
      <c r="N36" s="41">
        <v>1954</v>
      </c>
      <c r="O36" s="41">
        <v>1880</v>
      </c>
      <c r="P36" s="41">
        <v>1809</v>
      </c>
      <c r="Q36" s="41">
        <v>1862</v>
      </c>
      <c r="R36" s="41">
        <v>1915</v>
      </c>
      <c r="S36" s="41">
        <v>1898</v>
      </c>
      <c r="T36" s="41">
        <v>1951</v>
      </c>
      <c r="U36" s="41">
        <v>2025</v>
      </c>
      <c r="V36" s="41" t="s">
        <v>3897</v>
      </c>
      <c r="W36" s="138" t="s">
        <v>4</v>
      </c>
      <c r="X36" s="41">
        <v>13.3</v>
      </c>
      <c r="Y36" s="41">
        <v>14.1</v>
      </c>
      <c r="Z36" s="41">
        <v>13.5</v>
      </c>
      <c r="AA36" s="41">
        <v>13.4</v>
      </c>
      <c r="AB36" s="41">
        <v>13</v>
      </c>
      <c r="AC36" s="41">
        <v>13.3</v>
      </c>
      <c r="AD36" s="41">
        <v>13.6</v>
      </c>
      <c r="AE36" s="41">
        <v>13.5</v>
      </c>
      <c r="AF36" s="41">
        <v>13.8</v>
      </c>
      <c r="AG36" s="41">
        <v>13.6</v>
      </c>
      <c r="AH36" s="41">
        <v>2355</v>
      </c>
      <c r="AI36" s="41">
        <v>2497</v>
      </c>
      <c r="AJ36" s="41">
        <v>2391</v>
      </c>
      <c r="AK36" s="41">
        <v>2373</v>
      </c>
      <c r="AL36" s="41">
        <v>2302</v>
      </c>
      <c r="AM36" s="41">
        <v>2355</v>
      </c>
      <c r="AN36" s="41">
        <v>2408</v>
      </c>
      <c r="AO36" s="41">
        <v>2391</v>
      </c>
      <c r="AP36" s="41">
        <v>2444</v>
      </c>
      <c r="AQ36" s="41">
        <v>2408</v>
      </c>
      <c r="AR36" s="41" t="s">
        <v>3856</v>
      </c>
      <c r="AS36" s="138" t="s">
        <v>4</v>
      </c>
      <c r="AT36" s="41">
        <v>10.4</v>
      </c>
      <c r="AU36" s="41">
        <v>11.2</v>
      </c>
      <c r="AV36" s="41">
        <v>10.6</v>
      </c>
      <c r="AW36" s="41">
        <v>10.7</v>
      </c>
      <c r="AX36" s="41">
        <v>10.199999999999999</v>
      </c>
      <c r="AY36" s="41">
        <v>10.5</v>
      </c>
      <c r="AZ36" s="41">
        <v>10.8</v>
      </c>
      <c r="BA36" s="41">
        <v>10.7</v>
      </c>
      <c r="BB36" s="41">
        <v>11</v>
      </c>
      <c r="BC36" s="41">
        <v>11</v>
      </c>
      <c r="BD36" s="41">
        <v>1893</v>
      </c>
      <c r="BE36" s="41">
        <v>2035</v>
      </c>
      <c r="BF36" s="41">
        <v>1928</v>
      </c>
      <c r="BG36" s="41">
        <v>1946</v>
      </c>
      <c r="BH36" s="41">
        <v>1751</v>
      </c>
      <c r="BI36" s="41">
        <v>1804</v>
      </c>
      <c r="BJ36" s="41">
        <v>1857</v>
      </c>
      <c r="BK36" s="41">
        <v>1840</v>
      </c>
      <c r="BL36" s="41">
        <v>1893</v>
      </c>
      <c r="BM36" s="41">
        <v>1999</v>
      </c>
      <c r="BN36" s="41" t="s">
        <v>3960</v>
      </c>
      <c r="BO36" s="140" t="s">
        <v>4</v>
      </c>
    </row>
    <row r="37" spans="1:67" ht="27" customHeight="1">
      <c r="A37" s="156" t="s">
        <v>3455</v>
      </c>
      <c r="B37" s="41">
        <v>11.1</v>
      </c>
      <c r="C37" s="41">
        <v>11.9</v>
      </c>
      <c r="D37" s="41">
        <v>11.3</v>
      </c>
      <c r="E37" s="41">
        <v>10.9</v>
      </c>
      <c r="F37" s="41">
        <v>10.5</v>
      </c>
      <c r="G37" s="41">
        <v>10.8</v>
      </c>
      <c r="H37" s="41">
        <v>11.1</v>
      </c>
      <c r="I37" s="41">
        <v>11</v>
      </c>
      <c r="J37" s="41">
        <v>11.3</v>
      </c>
      <c r="K37" s="41">
        <v>11.7</v>
      </c>
      <c r="L37" s="41">
        <v>1919</v>
      </c>
      <c r="M37" s="41">
        <v>2061</v>
      </c>
      <c r="N37" s="41">
        <v>1954</v>
      </c>
      <c r="O37" s="41">
        <v>1880</v>
      </c>
      <c r="P37" s="41">
        <v>1809</v>
      </c>
      <c r="Q37" s="41">
        <v>1862</v>
      </c>
      <c r="R37" s="41">
        <v>1915</v>
      </c>
      <c r="S37" s="41">
        <v>1898</v>
      </c>
      <c r="T37" s="41">
        <v>1951</v>
      </c>
      <c r="U37" s="41">
        <v>2025</v>
      </c>
      <c r="V37" s="41" t="s">
        <v>3962</v>
      </c>
      <c r="W37" s="138" t="s">
        <v>4</v>
      </c>
      <c r="X37" s="41">
        <v>13.3</v>
      </c>
      <c r="Y37" s="41">
        <v>14.1</v>
      </c>
      <c r="Z37" s="41">
        <v>13.5</v>
      </c>
      <c r="AA37" s="41">
        <v>13.4</v>
      </c>
      <c r="AB37" s="41">
        <v>13</v>
      </c>
      <c r="AC37" s="41">
        <v>13.3</v>
      </c>
      <c r="AD37" s="41">
        <v>13.6</v>
      </c>
      <c r="AE37" s="41">
        <v>13.5</v>
      </c>
      <c r="AF37" s="41">
        <v>13.8</v>
      </c>
      <c r="AG37" s="41">
        <v>13.6</v>
      </c>
      <c r="AH37" s="41">
        <v>2355</v>
      </c>
      <c r="AI37" s="41">
        <v>2497</v>
      </c>
      <c r="AJ37" s="41">
        <v>2391</v>
      </c>
      <c r="AK37" s="41">
        <v>2373</v>
      </c>
      <c r="AL37" s="41">
        <v>2302</v>
      </c>
      <c r="AM37" s="41">
        <v>2355</v>
      </c>
      <c r="AN37" s="41">
        <v>2408</v>
      </c>
      <c r="AO37" s="41">
        <v>2391</v>
      </c>
      <c r="AP37" s="41">
        <v>2444</v>
      </c>
      <c r="AQ37" s="41">
        <v>2408</v>
      </c>
      <c r="AR37" s="41" t="s">
        <v>3963</v>
      </c>
      <c r="AS37" s="138" t="s">
        <v>4</v>
      </c>
      <c r="AT37" s="41">
        <v>10.4</v>
      </c>
      <c r="AU37" s="41">
        <v>11.2</v>
      </c>
      <c r="AV37" s="41">
        <v>10.6</v>
      </c>
      <c r="AW37" s="41">
        <v>10.7</v>
      </c>
      <c r="AX37" s="41">
        <v>10.199999999999999</v>
      </c>
      <c r="AY37" s="41">
        <v>10.5</v>
      </c>
      <c r="AZ37" s="41">
        <v>10.8</v>
      </c>
      <c r="BA37" s="41">
        <v>10.7</v>
      </c>
      <c r="BB37" s="41">
        <v>11</v>
      </c>
      <c r="BC37" s="41">
        <v>11</v>
      </c>
      <c r="BD37" s="41">
        <v>1893</v>
      </c>
      <c r="BE37" s="41">
        <v>2035</v>
      </c>
      <c r="BF37" s="41">
        <v>1928</v>
      </c>
      <c r="BG37" s="41">
        <v>1946</v>
      </c>
      <c r="BH37" s="41">
        <v>1751</v>
      </c>
      <c r="BI37" s="41">
        <v>1804</v>
      </c>
      <c r="BJ37" s="41">
        <v>1857</v>
      </c>
      <c r="BK37" s="41">
        <v>1840</v>
      </c>
      <c r="BL37" s="41">
        <v>1893</v>
      </c>
      <c r="BM37" s="41">
        <v>1999</v>
      </c>
      <c r="BN37" s="41" t="s">
        <v>3937</v>
      </c>
      <c r="BO37" s="140" t="s">
        <v>4</v>
      </c>
    </row>
    <row r="38" spans="1:67" ht="27" customHeight="1">
      <c r="A38" s="156" t="s">
        <v>3470</v>
      </c>
      <c r="B38" s="41">
        <v>11.1</v>
      </c>
      <c r="C38" s="41">
        <v>11.9</v>
      </c>
      <c r="D38" s="41">
        <v>11.3</v>
      </c>
      <c r="E38" s="41">
        <v>10.9</v>
      </c>
      <c r="F38" s="41">
        <v>10.5</v>
      </c>
      <c r="G38" s="41">
        <v>10.8</v>
      </c>
      <c r="H38" s="41">
        <v>11.1</v>
      </c>
      <c r="I38" s="41">
        <v>11</v>
      </c>
      <c r="J38" s="41">
        <v>11.3</v>
      </c>
      <c r="K38" s="41">
        <v>11.7</v>
      </c>
      <c r="L38" s="41">
        <v>1919</v>
      </c>
      <c r="M38" s="41">
        <v>2061</v>
      </c>
      <c r="N38" s="41">
        <v>1954</v>
      </c>
      <c r="O38" s="41">
        <v>1880</v>
      </c>
      <c r="P38" s="41">
        <v>1809</v>
      </c>
      <c r="Q38" s="41">
        <v>1862</v>
      </c>
      <c r="R38" s="41">
        <v>1915</v>
      </c>
      <c r="S38" s="41">
        <v>1898</v>
      </c>
      <c r="T38" s="41">
        <v>1951</v>
      </c>
      <c r="U38" s="41">
        <v>2025</v>
      </c>
      <c r="V38" s="41" t="s">
        <v>3962</v>
      </c>
      <c r="W38" s="138" t="s">
        <v>4</v>
      </c>
      <c r="X38" s="41">
        <v>13.3</v>
      </c>
      <c r="Y38" s="41">
        <v>14.1</v>
      </c>
      <c r="Z38" s="41">
        <v>13.5</v>
      </c>
      <c r="AA38" s="41">
        <v>13.4</v>
      </c>
      <c r="AB38" s="41">
        <v>13</v>
      </c>
      <c r="AC38" s="41">
        <v>13.3</v>
      </c>
      <c r="AD38" s="41">
        <v>13.6</v>
      </c>
      <c r="AE38" s="41">
        <v>13.5</v>
      </c>
      <c r="AF38" s="41">
        <v>13.8</v>
      </c>
      <c r="AG38" s="41">
        <v>13.6</v>
      </c>
      <c r="AH38" s="41">
        <v>2355</v>
      </c>
      <c r="AI38" s="41">
        <v>2497</v>
      </c>
      <c r="AJ38" s="41">
        <v>2391</v>
      </c>
      <c r="AK38" s="41">
        <v>2373</v>
      </c>
      <c r="AL38" s="41">
        <v>2302</v>
      </c>
      <c r="AM38" s="41">
        <v>2355</v>
      </c>
      <c r="AN38" s="41">
        <v>2408</v>
      </c>
      <c r="AO38" s="41">
        <v>2391</v>
      </c>
      <c r="AP38" s="41">
        <v>2444</v>
      </c>
      <c r="AQ38" s="41">
        <v>2408</v>
      </c>
      <c r="AR38" s="41" t="s">
        <v>3963</v>
      </c>
      <c r="AS38" s="138" t="s">
        <v>4</v>
      </c>
      <c r="AT38" s="41">
        <v>10.4</v>
      </c>
      <c r="AU38" s="41">
        <v>11.2</v>
      </c>
      <c r="AV38" s="41">
        <v>10.6</v>
      </c>
      <c r="AW38" s="41">
        <v>10.7</v>
      </c>
      <c r="AX38" s="41">
        <v>10.199999999999999</v>
      </c>
      <c r="AY38" s="41">
        <v>10.5</v>
      </c>
      <c r="AZ38" s="41">
        <v>10.8</v>
      </c>
      <c r="BA38" s="41">
        <v>10.7</v>
      </c>
      <c r="BB38" s="41">
        <v>11</v>
      </c>
      <c r="BC38" s="41">
        <v>11</v>
      </c>
      <c r="BD38" s="41">
        <v>1893</v>
      </c>
      <c r="BE38" s="41">
        <v>2035</v>
      </c>
      <c r="BF38" s="41">
        <v>1928</v>
      </c>
      <c r="BG38" s="41">
        <v>1946</v>
      </c>
      <c r="BH38" s="41">
        <v>1751</v>
      </c>
      <c r="BI38" s="41">
        <v>1804</v>
      </c>
      <c r="BJ38" s="41">
        <v>1857</v>
      </c>
      <c r="BK38" s="41">
        <v>1840</v>
      </c>
      <c r="BL38" s="41">
        <v>1893</v>
      </c>
      <c r="BM38" s="41">
        <v>1999</v>
      </c>
      <c r="BN38" s="41" t="s">
        <v>3937</v>
      </c>
      <c r="BO38" s="140" t="s">
        <v>4</v>
      </c>
    </row>
    <row r="39" spans="1:67" ht="27" customHeight="1">
      <c r="A39" s="156" t="s">
        <v>3456</v>
      </c>
      <c r="B39" s="41">
        <v>11.1</v>
      </c>
      <c r="C39" s="41">
        <v>11.9</v>
      </c>
      <c r="D39" s="41">
        <v>11.3</v>
      </c>
      <c r="E39" s="41">
        <v>10.9</v>
      </c>
      <c r="F39" s="41">
        <v>10.5</v>
      </c>
      <c r="G39" s="41">
        <v>10.8</v>
      </c>
      <c r="H39" s="41">
        <v>11.1</v>
      </c>
      <c r="I39" s="41">
        <v>11</v>
      </c>
      <c r="J39" s="41">
        <v>11.3</v>
      </c>
      <c r="K39" s="41">
        <v>11.7</v>
      </c>
      <c r="L39" s="41">
        <v>1919</v>
      </c>
      <c r="M39" s="41">
        <v>2061</v>
      </c>
      <c r="N39" s="41">
        <v>1954</v>
      </c>
      <c r="O39" s="41">
        <v>1880</v>
      </c>
      <c r="P39" s="41">
        <v>1809</v>
      </c>
      <c r="Q39" s="41">
        <v>1862</v>
      </c>
      <c r="R39" s="41">
        <v>1915</v>
      </c>
      <c r="S39" s="41">
        <v>1898</v>
      </c>
      <c r="T39" s="41">
        <v>1951</v>
      </c>
      <c r="U39" s="41">
        <v>2025</v>
      </c>
      <c r="V39" s="41" t="s">
        <v>3897</v>
      </c>
      <c r="W39" s="138" t="s">
        <v>4</v>
      </c>
      <c r="X39" s="41">
        <v>13.3</v>
      </c>
      <c r="Y39" s="41">
        <v>14.1</v>
      </c>
      <c r="Z39" s="41">
        <v>13.5</v>
      </c>
      <c r="AA39" s="41">
        <v>13.4</v>
      </c>
      <c r="AB39" s="41">
        <v>13</v>
      </c>
      <c r="AC39" s="41">
        <v>13.3</v>
      </c>
      <c r="AD39" s="41">
        <v>13.6</v>
      </c>
      <c r="AE39" s="41">
        <v>13.5</v>
      </c>
      <c r="AF39" s="41">
        <v>13.8</v>
      </c>
      <c r="AG39" s="41">
        <v>13.6</v>
      </c>
      <c r="AH39" s="41">
        <v>2355</v>
      </c>
      <c r="AI39" s="41">
        <v>2497</v>
      </c>
      <c r="AJ39" s="41">
        <v>2391</v>
      </c>
      <c r="AK39" s="41">
        <v>2373</v>
      </c>
      <c r="AL39" s="41">
        <v>2302</v>
      </c>
      <c r="AM39" s="41">
        <v>2355</v>
      </c>
      <c r="AN39" s="41">
        <v>2408</v>
      </c>
      <c r="AO39" s="41">
        <v>2391</v>
      </c>
      <c r="AP39" s="41">
        <v>2444</v>
      </c>
      <c r="AQ39" s="41">
        <v>2408</v>
      </c>
      <c r="AR39" s="41" t="s">
        <v>3856</v>
      </c>
      <c r="AS39" s="138" t="s">
        <v>4</v>
      </c>
      <c r="AT39" s="41">
        <v>10.4</v>
      </c>
      <c r="AU39" s="41">
        <v>11.2</v>
      </c>
      <c r="AV39" s="41">
        <v>10.6</v>
      </c>
      <c r="AW39" s="41">
        <v>10.7</v>
      </c>
      <c r="AX39" s="41">
        <v>10.199999999999999</v>
      </c>
      <c r="AY39" s="41">
        <v>10.5</v>
      </c>
      <c r="AZ39" s="41">
        <v>10.8</v>
      </c>
      <c r="BA39" s="41">
        <v>10.7</v>
      </c>
      <c r="BB39" s="41">
        <v>11</v>
      </c>
      <c r="BC39" s="41">
        <v>11</v>
      </c>
      <c r="BD39" s="41">
        <v>1893</v>
      </c>
      <c r="BE39" s="41">
        <v>2035</v>
      </c>
      <c r="BF39" s="41">
        <v>1928</v>
      </c>
      <c r="BG39" s="41">
        <v>1946</v>
      </c>
      <c r="BH39" s="41">
        <v>1751</v>
      </c>
      <c r="BI39" s="41">
        <v>1804</v>
      </c>
      <c r="BJ39" s="41">
        <v>1857</v>
      </c>
      <c r="BK39" s="41">
        <v>1840</v>
      </c>
      <c r="BL39" s="41">
        <v>1893</v>
      </c>
      <c r="BM39" s="41">
        <v>1999</v>
      </c>
      <c r="BN39" s="41" t="s">
        <v>3960</v>
      </c>
      <c r="BO39" s="140" t="s">
        <v>4</v>
      </c>
    </row>
    <row r="40" spans="1:67" ht="27" customHeight="1">
      <c r="A40" s="156" t="s">
        <v>3457</v>
      </c>
      <c r="B40" s="41">
        <v>11.3</v>
      </c>
      <c r="C40" s="41">
        <v>12.1</v>
      </c>
      <c r="D40" s="41">
        <v>11.5</v>
      </c>
      <c r="E40" s="41">
        <v>11.1</v>
      </c>
      <c r="F40" s="41">
        <v>10.7</v>
      </c>
      <c r="G40" s="41">
        <v>11</v>
      </c>
      <c r="H40" s="41">
        <v>11.3</v>
      </c>
      <c r="I40" s="41">
        <v>11.2</v>
      </c>
      <c r="J40" s="41">
        <v>11.5</v>
      </c>
      <c r="K40" s="41">
        <v>11.9</v>
      </c>
      <c r="L40" s="41">
        <v>1957</v>
      </c>
      <c r="M40" s="41">
        <v>2099</v>
      </c>
      <c r="N40" s="41">
        <v>1992</v>
      </c>
      <c r="O40" s="41">
        <v>1918</v>
      </c>
      <c r="P40" s="41">
        <v>1847</v>
      </c>
      <c r="Q40" s="41">
        <v>1900</v>
      </c>
      <c r="R40" s="41">
        <v>1953</v>
      </c>
      <c r="S40" s="41">
        <v>1936</v>
      </c>
      <c r="T40" s="41">
        <v>1989</v>
      </c>
      <c r="U40" s="41">
        <v>2063</v>
      </c>
      <c r="V40" s="41" t="s">
        <v>3897</v>
      </c>
      <c r="W40" s="138" t="s">
        <v>4</v>
      </c>
      <c r="X40" s="41">
        <v>13.5</v>
      </c>
      <c r="Y40" s="41">
        <v>14.3</v>
      </c>
      <c r="Z40" s="41">
        <v>13.7</v>
      </c>
      <c r="AA40" s="41">
        <v>13.6</v>
      </c>
      <c r="AB40" s="41">
        <v>13.2</v>
      </c>
      <c r="AC40" s="41">
        <v>13.5</v>
      </c>
      <c r="AD40" s="41">
        <v>13.8</v>
      </c>
      <c r="AE40" s="41">
        <v>13.7</v>
      </c>
      <c r="AF40" s="41">
        <v>14</v>
      </c>
      <c r="AG40" s="41">
        <v>13.8</v>
      </c>
      <c r="AH40" s="41">
        <v>2396</v>
      </c>
      <c r="AI40" s="41">
        <v>2538</v>
      </c>
      <c r="AJ40" s="41">
        <v>2432</v>
      </c>
      <c r="AK40" s="41">
        <v>2414</v>
      </c>
      <c r="AL40" s="41">
        <v>2343</v>
      </c>
      <c r="AM40" s="41">
        <v>2396</v>
      </c>
      <c r="AN40" s="41">
        <v>2449</v>
      </c>
      <c r="AO40" s="41">
        <v>2432</v>
      </c>
      <c r="AP40" s="41">
        <v>2485</v>
      </c>
      <c r="AQ40" s="41">
        <v>2449</v>
      </c>
      <c r="AR40" s="41" t="s">
        <v>3856</v>
      </c>
      <c r="AS40" s="138" t="s">
        <v>4</v>
      </c>
      <c r="AT40" s="41">
        <v>10.6</v>
      </c>
      <c r="AU40" s="41">
        <v>11.4</v>
      </c>
      <c r="AV40" s="41">
        <v>10.8</v>
      </c>
      <c r="AW40" s="41">
        <v>10.9</v>
      </c>
      <c r="AX40" s="41">
        <v>10.4</v>
      </c>
      <c r="AY40" s="41">
        <v>10.7</v>
      </c>
      <c r="AZ40" s="41">
        <v>11</v>
      </c>
      <c r="BA40" s="41">
        <v>10.9</v>
      </c>
      <c r="BB40" s="41">
        <v>11.2</v>
      </c>
      <c r="BC40" s="41">
        <v>11.2</v>
      </c>
      <c r="BD40" s="41">
        <v>1932</v>
      </c>
      <c r="BE40" s="41">
        <v>2074</v>
      </c>
      <c r="BF40" s="41">
        <v>1967</v>
      </c>
      <c r="BG40" s="41">
        <v>1985</v>
      </c>
      <c r="BH40" s="41">
        <v>1790</v>
      </c>
      <c r="BI40" s="41">
        <v>1843</v>
      </c>
      <c r="BJ40" s="41">
        <v>1896</v>
      </c>
      <c r="BK40" s="41">
        <v>1879</v>
      </c>
      <c r="BL40" s="41">
        <v>1932</v>
      </c>
      <c r="BM40" s="41">
        <v>2038</v>
      </c>
      <c r="BN40" s="41" t="s">
        <v>3960</v>
      </c>
      <c r="BO40" s="140" t="s">
        <v>4</v>
      </c>
    </row>
    <row r="41" spans="1:67" ht="27" customHeight="1">
      <c r="A41" s="156" t="s">
        <v>3366</v>
      </c>
      <c r="B41" s="41">
        <v>11.3</v>
      </c>
      <c r="C41" s="41">
        <v>12.1</v>
      </c>
      <c r="D41" s="41">
        <v>11.5</v>
      </c>
      <c r="E41" s="41">
        <v>11.1</v>
      </c>
      <c r="F41" s="41">
        <v>10.7</v>
      </c>
      <c r="G41" s="41">
        <v>11</v>
      </c>
      <c r="H41" s="41">
        <v>11.3</v>
      </c>
      <c r="I41" s="41">
        <v>11.2</v>
      </c>
      <c r="J41" s="41">
        <v>11.5</v>
      </c>
      <c r="K41" s="41">
        <v>11.9</v>
      </c>
      <c r="L41" s="41">
        <v>1957</v>
      </c>
      <c r="M41" s="41">
        <v>2099</v>
      </c>
      <c r="N41" s="41">
        <v>1992</v>
      </c>
      <c r="O41" s="41">
        <v>1918</v>
      </c>
      <c r="P41" s="41">
        <v>1847</v>
      </c>
      <c r="Q41" s="41">
        <v>1900</v>
      </c>
      <c r="R41" s="41">
        <v>1953</v>
      </c>
      <c r="S41" s="41">
        <v>1936</v>
      </c>
      <c r="T41" s="41">
        <v>1989</v>
      </c>
      <c r="U41" s="41">
        <v>2063</v>
      </c>
      <c r="V41" s="41" t="s">
        <v>3897</v>
      </c>
      <c r="W41" s="138" t="s">
        <v>4</v>
      </c>
      <c r="X41" s="41">
        <v>13.5</v>
      </c>
      <c r="Y41" s="41">
        <v>14.3</v>
      </c>
      <c r="Z41" s="41">
        <v>13.7</v>
      </c>
      <c r="AA41" s="41">
        <v>13.6</v>
      </c>
      <c r="AB41" s="41">
        <v>13.2</v>
      </c>
      <c r="AC41" s="41">
        <v>13.5</v>
      </c>
      <c r="AD41" s="41">
        <v>13.8</v>
      </c>
      <c r="AE41" s="41">
        <v>13.7</v>
      </c>
      <c r="AF41" s="41">
        <v>14</v>
      </c>
      <c r="AG41" s="41">
        <v>13.8</v>
      </c>
      <c r="AH41" s="41">
        <v>2396</v>
      </c>
      <c r="AI41" s="41">
        <v>2538</v>
      </c>
      <c r="AJ41" s="41">
        <v>2432</v>
      </c>
      <c r="AK41" s="41">
        <v>2414</v>
      </c>
      <c r="AL41" s="41">
        <v>2343</v>
      </c>
      <c r="AM41" s="41">
        <v>2396</v>
      </c>
      <c r="AN41" s="41">
        <v>2449</v>
      </c>
      <c r="AO41" s="41">
        <v>2432</v>
      </c>
      <c r="AP41" s="41">
        <v>2485</v>
      </c>
      <c r="AQ41" s="41">
        <v>2449</v>
      </c>
      <c r="AR41" s="41" t="s">
        <v>3856</v>
      </c>
      <c r="AS41" s="138" t="s">
        <v>4</v>
      </c>
      <c r="AT41" s="41">
        <v>10.6</v>
      </c>
      <c r="AU41" s="41">
        <v>11.4</v>
      </c>
      <c r="AV41" s="41">
        <v>10.8</v>
      </c>
      <c r="AW41" s="41">
        <v>10.9</v>
      </c>
      <c r="AX41" s="41">
        <v>10.4</v>
      </c>
      <c r="AY41" s="41">
        <v>10.7</v>
      </c>
      <c r="AZ41" s="41">
        <v>11</v>
      </c>
      <c r="BA41" s="41">
        <v>10.9</v>
      </c>
      <c r="BB41" s="41">
        <v>11.2</v>
      </c>
      <c r="BC41" s="41">
        <v>11.2</v>
      </c>
      <c r="BD41" s="41">
        <v>1932</v>
      </c>
      <c r="BE41" s="41">
        <v>2074</v>
      </c>
      <c r="BF41" s="41">
        <v>1967</v>
      </c>
      <c r="BG41" s="41">
        <v>1985</v>
      </c>
      <c r="BH41" s="41">
        <v>1790</v>
      </c>
      <c r="BI41" s="41">
        <v>1843</v>
      </c>
      <c r="BJ41" s="41">
        <v>1896</v>
      </c>
      <c r="BK41" s="41">
        <v>1879</v>
      </c>
      <c r="BL41" s="41">
        <v>1932</v>
      </c>
      <c r="BM41" s="41">
        <v>2038</v>
      </c>
      <c r="BN41" s="41" t="s">
        <v>3960</v>
      </c>
      <c r="BO41" s="140" t="s">
        <v>4</v>
      </c>
    </row>
    <row r="42" spans="1:67" ht="27" customHeight="1">
      <c r="A42" s="156" t="s">
        <v>3363</v>
      </c>
      <c r="B42" s="41">
        <v>11.3</v>
      </c>
      <c r="C42" s="41">
        <v>12.1</v>
      </c>
      <c r="D42" s="41">
        <v>11.5</v>
      </c>
      <c r="E42" s="41">
        <v>11.1</v>
      </c>
      <c r="F42" s="41">
        <v>10.7</v>
      </c>
      <c r="G42" s="41">
        <v>11</v>
      </c>
      <c r="H42" s="41">
        <v>11.3</v>
      </c>
      <c r="I42" s="41">
        <v>11.2</v>
      </c>
      <c r="J42" s="41">
        <v>11.5</v>
      </c>
      <c r="K42" s="41">
        <v>11.9</v>
      </c>
      <c r="L42" s="41">
        <v>1957</v>
      </c>
      <c r="M42" s="41">
        <v>2099</v>
      </c>
      <c r="N42" s="41">
        <v>1992</v>
      </c>
      <c r="O42" s="41">
        <v>1918</v>
      </c>
      <c r="P42" s="41">
        <v>1847</v>
      </c>
      <c r="Q42" s="41">
        <v>1900</v>
      </c>
      <c r="R42" s="41">
        <v>1953</v>
      </c>
      <c r="S42" s="41">
        <v>1936</v>
      </c>
      <c r="T42" s="41">
        <v>1989</v>
      </c>
      <c r="U42" s="41">
        <v>2063</v>
      </c>
      <c r="V42" s="41" t="s">
        <v>3897</v>
      </c>
      <c r="W42" s="138" t="s">
        <v>4</v>
      </c>
      <c r="X42" s="41">
        <v>13.5</v>
      </c>
      <c r="Y42" s="41">
        <v>14.3</v>
      </c>
      <c r="Z42" s="41">
        <v>13.7</v>
      </c>
      <c r="AA42" s="41">
        <v>13.6</v>
      </c>
      <c r="AB42" s="41">
        <v>13.2</v>
      </c>
      <c r="AC42" s="41">
        <v>13.5</v>
      </c>
      <c r="AD42" s="41">
        <v>13.8</v>
      </c>
      <c r="AE42" s="41">
        <v>13.7</v>
      </c>
      <c r="AF42" s="41">
        <v>14</v>
      </c>
      <c r="AG42" s="41">
        <v>13.8</v>
      </c>
      <c r="AH42" s="41">
        <v>2396</v>
      </c>
      <c r="AI42" s="41">
        <v>2538</v>
      </c>
      <c r="AJ42" s="41">
        <v>2432</v>
      </c>
      <c r="AK42" s="41">
        <v>2414</v>
      </c>
      <c r="AL42" s="41">
        <v>2343</v>
      </c>
      <c r="AM42" s="41">
        <v>2396</v>
      </c>
      <c r="AN42" s="41">
        <v>2449</v>
      </c>
      <c r="AO42" s="41">
        <v>2432</v>
      </c>
      <c r="AP42" s="41">
        <v>2485</v>
      </c>
      <c r="AQ42" s="41">
        <v>2449</v>
      </c>
      <c r="AR42" s="41" t="s">
        <v>3856</v>
      </c>
      <c r="AS42" s="138" t="s">
        <v>4</v>
      </c>
      <c r="AT42" s="41">
        <v>10.6</v>
      </c>
      <c r="AU42" s="41">
        <v>11.4</v>
      </c>
      <c r="AV42" s="41">
        <v>10.8</v>
      </c>
      <c r="AW42" s="41">
        <v>10.9</v>
      </c>
      <c r="AX42" s="41">
        <v>10.4</v>
      </c>
      <c r="AY42" s="41">
        <v>10.7</v>
      </c>
      <c r="AZ42" s="41">
        <v>11</v>
      </c>
      <c r="BA42" s="41">
        <v>10.9</v>
      </c>
      <c r="BB42" s="41">
        <v>11.2</v>
      </c>
      <c r="BC42" s="41">
        <v>11.2</v>
      </c>
      <c r="BD42" s="41">
        <v>1932</v>
      </c>
      <c r="BE42" s="41">
        <v>2074</v>
      </c>
      <c r="BF42" s="41">
        <v>1967</v>
      </c>
      <c r="BG42" s="41">
        <v>1985</v>
      </c>
      <c r="BH42" s="41">
        <v>1790</v>
      </c>
      <c r="BI42" s="41">
        <v>1843</v>
      </c>
      <c r="BJ42" s="41">
        <v>1896</v>
      </c>
      <c r="BK42" s="41">
        <v>1879</v>
      </c>
      <c r="BL42" s="41">
        <v>1932</v>
      </c>
      <c r="BM42" s="41">
        <v>2038</v>
      </c>
      <c r="BN42" s="41" t="s">
        <v>3960</v>
      </c>
      <c r="BO42" s="140" t="s">
        <v>4</v>
      </c>
    </row>
    <row r="43" spans="1:67" ht="27" customHeight="1">
      <c r="A43" s="156" t="s">
        <v>3458</v>
      </c>
      <c r="B43" s="41">
        <v>11.3</v>
      </c>
      <c r="C43" s="41">
        <v>12.1</v>
      </c>
      <c r="D43" s="41">
        <v>11.5</v>
      </c>
      <c r="E43" s="41">
        <v>11.1</v>
      </c>
      <c r="F43" s="41">
        <v>10.7</v>
      </c>
      <c r="G43" s="41">
        <v>11</v>
      </c>
      <c r="H43" s="41">
        <v>11.3</v>
      </c>
      <c r="I43" s="41">
        <v>11.2</v>
      </c>
      <c r="J43" s="41">
        <v>11.5</v>
      </c>
      <c r="K43" s="41">
        <v>11.9</v>
      </c>
      <c r="L43" s="41">
        <v>1957</v>
      </c>
      <c r="M43" s="41">
        <v>2099</v>
      </c>
      <c r="N43" s="41">
        <v>1992</v>
      </c>
      <c r="O43" s="41">
        <v>1918</v>
      </c>
      <c r="P43" s="41">
        <v>1847</v>
      </c>
      <c r="Q43" s="41">
        <v>1900</v>
      </c>
      <c r="R43" s="41">
        <v>1953</v>
      </c>
      <c r="S43" s="41">
        <v>1936</v>
      </c>
      <c r="T43" s="41">
        <v>1989</v>
      </c>
      <c r="U43" s="41">
        <v>2063</v>
      </c>
      <c r="V43" s="41" t="s">
        <v>3897</v>
      </c>
      <c r="W43" s="138" t="s">
        <v>4</v>
      </c>
      <c r="X43" s="41">
        <v>13.5</v>
      </c>
      <c r="Y43" s="41">
        <v>14.3</v>
      </c>
      <c r="Z43" s="41">
        <v>13.7</v>
      </c>
      <c r="AA43" s="41">
        <v>13.6</v>
      </c>
      <c r="AB43" s="41">
        <v>13.2</v>
      </c>
      <c r="AC43" s="41">
        <v>13.5</v>
      </c>
      <c r="AD43" s="41">
        <v>13.8</v>
      </c>
      <c r="AE43" s="41">
        <v>13.7</v>
      </c>
      <c r="AF43" s="41">
        <v>14</v>
      </c>
      <c r="AG43" s="41">
        <v>13.8</v>
      </c>
      <c r="AH43" s="41">
        <v>2396</v>
      </c>
      <c r="AI43" s="41">
        <v>2538</v>
      </c>
      <c r="AJ43" s="41">
        <v>2432</v>
      </c>
      <c r="AK43" s="41">
        <v>2414</v>
      </c>
      <c r="AL43" s="41">
        <v>2343</v>
      </c>
      <c r="AM43" s="41">
        <v>2396</v>
      </c>
      <c r="AN43" s="41">
        <v>2449</v>
      </c>
      <c r="AO43" s="41">
        <v>2432</v>
      </c>
      <c r="AP43" s="41">
        <v>2485</v>
      </c>
      <c r="AQ43" s="41">
        <v>2449</v>
      </c>
      <c r="AR43" s="41" t="s">
        <v>3856</v>
      </c>
      <c r="AS43" s="138" t="s">
        <v>4</v>
      </c>
      <c r="AT43" s="41">
        <v>10.6</v>
      </c>
      <c r="AU43" s="41">
        <v>11.4</v>
      </c>
      <c r="AV43" s="41">
        <v>10.8</v>
      </c>
      <c r="AW43" s="41">
        <v>10.9</v>
      </c>
      <c r="AX43" s="41">
        <v>10.4</v>
      </c>
      <c r="AY43" s="41">
        <v>10.7</v>
      </c>
      <c r="AZ43" s="41">
        <v>11</v>
      </c>
      <c r="BA43" s="41">
        <v>10.9</v>
      </c>
      <c r="BB43" s="41">
        <v>11.2</v>
      </c>
      <c r="BC43" s="41">
        <v>11.2</v>
      </c>
      <c r="BD43" s="41">
        <v>1932</v>
      </c>
      <c r="BE43" s="41">
        <v>2074</v>
      </c>
      <c r="BF43" s="41">
        <v>1967</v>
      </c>
      <c r="BG43" s="41">
        <v>1985</v>
      </c>
      <c r="BH43" s="41">
        <v>1790</v>
      </c>
      <c r="BI43" s="41">
        <v>1843</v>
      </c>
      <c r="BJ43" s="41">
        <v>1896</v>
      </c>
      <c r="BK43" s="41">
        <v>1879</v>
      </c>
      <c r="BL43" s="41">
        <v>1932</v>
      </c>
      <c r="BM43" s="41">
        <v>2038</v>
      </c>
      <c r="BN43" s="41" t="s">
        <v>3960</v>
      </c>
      <c r="BO43" s="140" t="s">
        <v>4</v>
      </c>
    </row>
    <row r="44" spans="1:67" ht="27" customHeight="1">
      <c r="A44" s="156" t="s">
        <v>3491</v>
      </c>
      <c r="B44" s="41">
        <v>11.3</v>
      </c>
      <c r="C44" s="41">
        <v>12.1</v>
      </c>
      <c r="D44" s="41">
        <v>11.5</v>
      </c>
      <c r="E44" s="41">
        <v>11.1</v>
      </c>
      <c r="F44" s="41">
        <v>10.7</v>
      </c>
      <c r="G44" s="41">
        <v>11</v>
      </c>
      <c r="H44" s="41">
        <v>11.3</v>
      </c>
      <c r="I44" s="41">
        <v>11.2</v>
      </c>
      <c r="J44" s="41">
        <v>11.5</v>
      </c>
      <c r="K44" s="41">
        <v>11.9</v>
      </c>
      <c r="L44" s="41">
        <v>1957</v>
      </c>
      <c r="M44" s="41">
        <v>2099</v>
      </c>
      <c r="N44" s="41">
        <v>1992</v>
      </c>
      <c r="O44" s="41">
        <v>1918</v>
      </c>
      <c r="P44" s="41">
        <v>1847</v>
      </c>
      <c r="Q44" s="41">
        <v>1900</v>
      </c>
      <c r="R44" s="41">
        <v>1953</v>
      </c>
      <c r="S44" s="41">
        <v>1936</v>
      </c>
      <c r="T44" s="41">
        <v>1989</v>
      </c>
      <c r="U44" s="41">
        <v>2063</v>
      </c>
      <c r="V44" s="41" t="s">
        <v>3897</v>
      </c>
      <c r="W44" s="138" t="s">
        <v>4</v>
      </c>
      <c r="X44" s="41">
        <v>13.5</v>
      </c>
      <c r="Y44" s="41">
        <v>14.3</v>
      </c>
      <c r="Z44" s="41">
        <v>13.7</v>
      </c>
      <c r="AA44" s="41">
        <v>13.6</v>
      </c>
      <c r="AB44" s="41">
        <v>13.2</v>
      </c>
      <c r="AC44" s="41">
        <v>13.5</v>
      </c>
      <c r="AD44" s="41">
        <v>13.8</v>
      </c>
      <c r="AE44" s="41">
        <v>13.7</v>
      </c>
      <c r="AF44" s="41">
        <v>14</v>
      </c>
      <c r="AG44" s="41">
        <v>13.8</v>
      </c>
      <c r="AH44" s="41">
        <v>2396</v>
      </c>
      <c r="AI44" s="41">
        <v>2538</v>
      </c>
      <c r="AJ44" s="41">
        <v>2432</v>
      </c>
      <c r="AK44" s="41">
        <v>2414</v>
      </c>
      <c r="AL44" s="41">
        <v>2343</v>
      </c>
      <c r="AM44" s="41">
        <v>2396</v>
      </c>
      <c r="AN44" s="41">
        <v>2449</v>
      </c>
      <c r="AO44" s="41">
        <v>2432</v>
      </c>
      <c r="AP44" s="41">
        <v>2485</v>
      </c>
      <c r="AQ44" s="41">
        <v>2449</v>
      </c>
      <c r="AR44" s="41" t="s">
        <v>3856</v>
      </c>
      <c r="AS44" s="138" t="s">
        <v>4</v>
      </c>
      <c r="AT44" s="41">
        <v>10.6</v>
      </c>
      <c r="AU44" s="41">
        <v>11.4</v>
      </c>
      <c r="AV44" s="41">
        <v>10.8</v>
      </c>
      <c r="AW44" s="41">
        <v>10.9</v>
      </c>
      <c r="AX44" s="41">
        <v>10.4</v>
      </c>
      <c r="AY44" s="41">
        <v>10.7</v>
      </c>
      <c r="AZ44" s="41">
        <v>11</v>
      </c>
      <c r="BA44" s="41">
        <v>10.9</v>
      </c>
      <c r="BB44" s="41">
        <v>11.2</v>
      </c>
      <c r="BC44" s="41">
        <v>11.2</v>
      </c>
      <c r="BD44" s="41">
        <v>1932</v>
      </c>
      <c r="BE44" s="41">
        <v>2074</v>
      </c>
      <c r="BF44" s="41">
        <v>1967</v>
      </c>
      <c r="BG44" s="41">
        <v>1985</v>
      </c>
      <c r="BH44" s="41">
        <v>1790</v>
      </c>
      <c r="BI44" s="41">
        <v>1843</v>
      </c>
      <c r="BJ44" s="41">
        <v>1896</v>
      </c>
      <c r="BK44" s="41">
        <v>1879</v>
      </c>
      <c r="BL44" s="41">
        <v>1932</v>
      </c>
      <c r="BM44" s="41">
        <v>2038</v>
      </c>
      <c r="BN44" s="41" t="s">
        <v>3960</v>
      </c>
      <c r="BO44" s="140" t="s">
        <v>4</v>
      </c>
    </row>
    <row r="45" spans="1:67" ht="27" customHeight="1">
      <c r="A45" s="156" t="s">
        <v>3369</v>
      </c>
      <c r="B45" s="41">
        <v>11.3</v>
      </c>
      <c r="C45" s="41">
        <v>12.1</v>
      </c>
      <c r="D45" s="41">
        <v>11.5</v>
      </c>
      <c r="E45" s="41">
        <v>11.1</v>
      </c>
      <c r="F45" s="41">
        <v>10.7</v>
      </c>
      <c r="G45" s="41">
        <v>11</v>
      </c>
      <c r="H45" s="41">
        <v>11.3</v>
      </c>
      <c r="I45" s="41">
        <v>11.2</v>
      </c>
      <c r="J45" s="41">
        <v>11.5</v>
      </c>
      <c r="K45" s="41">
        <v>11.9</v>
      </c>
      <c r="L45" s="41">
        <v>1957</v>
      </c>
      <c r="M45" s="41">
        <v>2099</v>
      </c>
      <c r="N45" s="41">
        <v>1992</v>
      </c>
      <c r="O45" s="41">
        <v>1918</v>
      </c>
      <c r="P45" s="41">
        <v>1847</v>
      </c>
      <c r="Q45" s="41">
        <v>1900</v>
      </c>
      <c r="R45" s="41">
        <v>1953</v>
      </c>
      <c r="S45" s="41">
        <v>1936</v>
      </c>
      <c r="T45" s="41">
        <v>1989</v>
      </c>
      <c r="U45" s="41">
        <v>2063</v>
      </c>
      <c r="V45" s="41" t="s">
        <v>3897</v>
      </c>
      <c r="W45" s="138" t="s">
        <v>4</v>
      </c>
      <c r="X45" s="41">
        <v>13.5</v>
      </c>
      <c r="Y45" s="41">
        <v>14.3</v>
      </c>
      <c r="Z45" s="41">
        <v>13.7</v>
      </c>
      <c r="AA45" s="41">
        <v>13.6</v>
      </c>
      <c r="AB45" s="41">
        <v>13.2</v>
      </c>
      <c r="AC45" s="41">
        <v>13.5</v>
      </c>
      <c r="AD45" s="41">
        <v>13.8</v>
      </c>
      <c r="AE45" s="41">
        <v>13.7</v>
      </c>
      <c r="AF45" s="41">
        <v>14</v>
      </c>
      <c r="AG45" s="41">
        <v>13.8</v>
      </c>
      <c r="AH45" s="41">
        <v>2396</v>
      </c>
      <c r="AI45" s="41">
        <v>2538</v>
      </c>
      <c r="AJ45" s="41">
        <v>2432</v>
      </c>
      <c r="AK45" s="41">
        <v>2414</v>
      </c>
      <c r="AL45" s="41">
        <v>2343</v>
      </c>
      <c r="AM45" s="41">
        <v>2396</v>
      </c>
      <c r="AN45" s="41">
        <v>2449</v>
      </c>
      <c r="AO45" s="41">
        <v>2432</v>
      </c>
      <c r="AP45" s="41">
        <v>2485</v>
      </c>
      <c r="AQ45" s="41">
        <v>2449</v>
      </c>
      <c r="AR45" s="41" t="s">
        <v>3856</v>
      </c>
      <c r="AS45" s="138" t="s">
        <v>4</v>
      </c>
      <c r="AT45" s="41">
        <v>10.6</v>
      </c>
      <c r="AU45" s="41">
        <v>11.4</v>
      </c>
      <c r="AV45" s="41">
        <v>10.8</v>
      </c>
      <c r="AW45" s="41">
        <v>10.9</v>
      </c>
      <c r="AX45" s="41">
        <v>10.4</v>
      </c>
      <c r="AY45" s="41">
        <v>10.7</v>
      </c>
      <c r="AZ45" s="41">
        <v>11</v>
      </c>
      <c r="BA45" s="41">
        <v>10.9</v>
      </c>
      <c r="BB45" s="41">
        <v>11.2</v>
      </c>
      <c r="BC45" s="41">
        <v>11.2</v>
      </c>
      <c r="BD45" s="41">
        <v>1932</v>
      </c>
      <c r="BE45" s="41">
        <v>2074</v>
      </c>
      <c r="BF45" s="41">
        <v>1967</v>
      </c>
      <c r="BG45" s="41">
        <v>1985</v>
      </c>
      <c r="BH45" s="41">
        <v>1790</v>
      </c>
      <c r="BI45" s="41">
        <v>1843</v>
      </c>
      <c r="BJ45" s="41">
        <v>1896</v>
      </c>
      <c r="BK45" s="41">
        <v>1879</v>
      </c>
      <c r="BL45" s="41">
        <v>1932</v>
      </c>
      <c r="BM45" s="41">
        <v>2038</v>
      </c>
      <c r="BN45" s="41" t="s">
        <v>3960</v>
      </c>
      <c r="BO45" s="140" t="s">
        <v>4</v>
      </c>
    </row>
    <row r="46" spans="1:67" ht="27" customHeight="1">
      <c r="A46" s="156" t="s">
        <v>3350</v>
      </c>
      <c r="B46" s="41">
        <v>11.5</v>
      </c>
      <c r="C46" s="41">
        <v>12.3</v>
      </c>
      <c r="D46" s="41">
        <v>11.7</v>
      </c>
      <c r="E46" s="41">
        <v>11.3</v>
      </c>
      <c r="F46" s="41">
        <v>10.9</v>
      </c>
      <c r="G46" s="41">
        <v>11.2</v>
      </c>
      <c r="H46" s="41">
        <v>11.5</v>
      </c>
      <c r="I46" s="41">
        <v>11.4</v>
      </c>
      <c r="J46" s="41">
        <v>11.7</v>
      </c>
      <c r="K46" s="41">
        <v>12.1</v>
      </c>
      <c r="L46" s="41">
        <v>2005</v>
      </c>
      <c r="M46" s="41">
        <v>2147</v>
      </c>
      <c r="N46" s="41">
        <v>2040</v>
      </c>
      <c r="O46" s="41">
        <v>1967</v>
      </c>
      <c r="P46" s="41">
        <v>1896</v>
      </c>
      <c r="Q46" s="41">
        <v>1949</v>
      </c>
      <c r="R46" s="41">
        <v>2002</v>
      </c>
      <c r="S46" s="41">
        <v>1985</v>
      </c>
      <c r="T46" s="41">
        <v>2038</v>
      </c>
      <c r="U46" s="41">
        <v>2111</v>
      </c>
      <c r="V46" s="41" t="s">
        <v>3897</v>
      </c>
      <c r="W46" s="138" t="s">
        <v>4</v>
      </c>
      <c r="X46" s="41">
        <v>13.8</v>
      </c>
      <c r="Y46" s="41">
        <v>14.6</v>
      </c>
      <c r="Z46" s="41">
        <v>14</v>
      </c>
      <c r="AA46" s="41">
        <v>13.9</v>
      </c>
      <c r="AB46" s="41">
        <v>13.5</v>
      </c>
      <c r="AC46" s="41">
        <v>13.8</v>
      </c>
      <c r="AD46" s="41">
        <v>14.1</v>
      </c>
      <c r="AE46" s="41">
        <v>14</v>
      </c>
      <c r="AF46" s="41">
        <v>14.3</v>
      </c>
      <c r="AG46" s="41">
        <v>14.1</v>
      </c>
      <c r="AH46" s="41">
        <v>2448</v>
      </c>
      <c r="AI46" s="41">
        <v>2590</v>
      </c>
      <c r="AJ46" s="41">
        <v>2484</v>
      </c>
      <c r="AK46" s="41">
        <v>2466</v>
      </c>
      <c r="AL46" s="41">
        <v>2395</v>
      </c>
      <c r="AM46" s="41">
        <v>2448</v>
      </c>
      <c r="AN46" s="41">
        <v>2501</v>
      </c>
      <c r="AO46" s="41">
        <v>2484</v>
      </c>
      <c r="AP46" s="41">
        <v>2537</v>
      </c>
      <c r="AQ46" s="41">
        <v>2501</v>
      </c>
      <c r="AR46" s="41" t="s">
        <v>3856</v>
      </c>
      <c r="AS46" s="138" t="s">
        <v>4</v>
      </c>
      <c r="AT46" s="41">
        <v>10.8</v>
      </c>
      <c r="AU46" s="41">
        <v>11.6</v>
      </c>
      <c r="AV46" s="41">
        <v>11</v>
      </c>
      <c r="AW46" s="41">
        <v>11.1</v>
      </c>
      <c r="AX46" s="41">
        <v>10.6</v>
      </c>
      <c r="AY46" s="41">
        <v>10.9</v>
      </c>
      <c r="AZ46" s="41">
        <v>11.2</v>
      </c>
      <c r="BA46" s="41">
        <v>11.1</v>
      </c>
      <c r="BB46" s="41">
        <v>11.4</v>
      </c>
      <c r="BC46" s="41">
        <v>11.4</v>
      </c>
      <c r="BD46" s="41">
        <v>1980</v>
      </c>
      <c r="BE46" s="41">
        <v>2122</v>
      </c>
      <c r="BF46" s="41">
        <v>2015</v>
      </c>
      <c r="BG46" s="41">
        <v>2033</v>
      </c>
      <c r="BH46" s="41">
        <v>1838</v>
      </c>
      <c r="BI46" s="41">
        <v>1891</v>
      </c>
      <c r="BJ46" s="41">
        <v>1944</v>
      </c>
      <c r="BK46" s="41">
        <v>1927</v>
      </c>
      <c r="BL46" s="41">
        <v>1980</v>
      </c>
      <c r="BM46" s="41">
        <v>2086</v>
      </c>
      <c r="BN46" s="41" t="s">
        <v>3960</v>
      </c>
      <c r="BO46" s="140" t="s">
        <v>4</v>
      </c>
    </row>
    <row r="47" spans="1:67" ht="27" customHeight="1">
      <c r="A47" s="156" t="s">
        <v>3347</v>
      </c>
      <c r="B47" s="41">
        <v>11.5</v>
      </c>
      <c r="C47" s="41">
        <v>12.3</v>
      </c>
      <c r="D47" s="41">
        <v>11.7</v>
      </c>
      <c r="E47" s="41">
        <v>11.3</v>
      </c>
      <c r="F47" s="41">
        <v>10.9</v>
      </c>
      <c r="G47" s="41">
        <v>11.2</v>
      </c>
      <c r="H47" s="41">
        <v>11.5</v>
      </c>
      <c r="I47" s="41">
        <v>11.4</v>
      </c>
      <c r="J47" s="41">
        <v>11.7</v>
      </c>
      <c r="K47" s="41">
        <v>12.1</v>
      </c>
      <c r="L47" s="41">
        <v>2005</v>
      </c>
      <c r="M47" s="41">
        <v>2147</v>
      </c>
      <c r="N47" s="41">
        <v>2040</v>
      </c>
      <c r="O47" s="41">
        <v>1967</v>
      </c>
      <c r="P47" s="41">
        <v>1896</v>
      </c>
      <c r="Q47" s="41">
        <v>1949</v>
      </c>
      <c r="R47" s="41">
        <v>2002</v>
      </c>
      <c r="S47" s="41">
        <v>1985</v>
      </c>
      <c r="T47" s="41">
        <v>2038</v>
      </c>
      <c r="U47" s="41">
        <v>2111</v>
      </c>
      <c r="V47" s="41" t="s">
        <v>3897</v>
      </c>
      <c r="W47" s="138" t="s">
        <v>4</v>
      </c>
      <c r="X47" s="41">
        <v>13.8</v>
      </c>
      <c r="Y47" s="41">
        <v>14.6</v>
      </c>
      <c r="Z47" s="41">
        <v>14</v>
      </c>
      <c r="AA47" s="41">
        <v>13.9</v>
      </c>
      <c r="AB47" s="41">
        <v>13.5</v>
      </c>
      <c r="AC47" s="41">
        <v>13.8</v>
      </c>
      <c r="AD47" s="41">
        <v>14.1</v>
      </c>
      <c r="AE47" s="41">
        <v>14</v>
      </c>
      <c r="AF47" s="41">
        <v>14.3</v>
      </c>
      <c r="AG47" s="41">
        <v>14.1</v>
      </c>
      <c r="AH47" s="41">
        <v>2448</v>
      </c>
      <c r="AI47" s="41">
        <v>2590</v>
      </c>
      <c r="AJ47" s="41">
        <v>2484</v>
      </c>
      <c r="AK47" s="41">
        <v>2466</v>
      </c>
      <c r="AL47" s="41">
        <v>2395</v>
      </c>
      <c r="AM47" s="41">
        <v>2448</v>
      </c>
      <c r="AN47" s="41">
        <v>2501</v>
      </c>
      <c r="AO47" s="41">
        <v>2484</v>
      </c>
      <c r="AP47" s="41">
        <v>2537</v>
      </c>
      <c r="AQ47" s="41">
        <v>2501</v>
      </c>
      <c r="AR47" s="41" t="s">
        <v>3856</v>
      </c>
      <c r="AS47" s="138" t="s">
        <v>4</v>
      </c>
      <c r="AT47" s="41">
        <v>10.8</v>
      </c>
      <c r="AU47" s="41">
        <v>11.6</v>
      </c>
      <c r="AV47" s="41">
        <v>11</v>
      </c>
      <c r="AW47" s="41">
        <v>11.1</v>
      </c>
      <c r="AX47" s="41">
        <v>10.6</v>
      </c>
      <c r="AY47" s="41">
        <v>10.9</v>
      </c>
      <c r="AZ47" s="41">
        <v>11.2</v>
      </c>
      <c r="BA47" s="41">
        <v>11.1</v>
      </c>
      <c r="BB47" s="41">
        <v>11.4</v>
      </c>
      <c r="BC47" s="41">
        <v>11.4</v>
      </c>
      <c r="BD47" s="41">
        <v>1980</v>
      </c>
      <c r="BE47" s="41">
        <v>2122</v>
      </c>
      <c r="BF47" s="41">
        <v>2015</v>
      </c>
      <c r="BG47" s="41">
        <v>2033</v>
      </c>
      <c r="BH47" s="41">
        <v>1838</v>
      </c>
      <c r="BI47" s="41">
        <v>1891</v>
      </c>
      <c r="BJ47" s="41">
        <v>1944</v>
      </c>
      <c r="BK47" s="41">
        <v>1927</v>
      </c>
      <c r="BL47" s="41">
        <v>1980</v>
      </c>
      <c r="BM47" s="41">
        <v>2086</v>
      </c>
      <c r="BN47" s="41" t="s">
        <v>3960</v>
      </c>
      <c r="BO47" s="140" t="s">
        <v>4</v>
      </c>
    </row>
    <row r="48" spans="1:67" ht="27" customHeight="1">
      <c r="A48" s="156" t="s">
        <v>3348</v>
      </c>
      <c r="B48" s="41">
        <v>11.5</v>
      </c>
      <c r="C48" s="41">
        <v>12.3</v>
      </c>
      <c r="D48" s="41">
        <v>11.7</v>
      </c>
      <c r="E48" s="41">
        <v>11.3</v>
      </c>
      <c r="F48" s="41">
        <v>10.9</v>
      </c>
      <c r="G48" s="41">
        <v>11.2</v>
      </c>
      <c r="H48" s="41">
        <v>11.5</v>
      </c>
      <c r="I48" s="41">
        <v>11.4</v>
      </c>
      <c r="J48" s="41">
        <v>11.7</v>
      </c>
      <c r="K48" s="41">
        <v>12.1</v>
      </c>
      <c r="L48" s="41">
        <v>2005</v>
      </c>
      <c r="M48" s="41">
        <v>2147</v>
      </c>
      <c r="N48" s="41">
        <v>2040</v>
      </c>
      <c r="O48" s="41">
        <v>1967</v>
      </c>
      <c r="P48" s="41">
        <v>1896</v>
      </c>
      <c r="Q48" s="41">
        <v>1949</v>
      </c>
      <c r="R48" s="41">
        <v>2002</v>
      </c>
      <c r="S48" s="41">
        <v>1985</v>
      </c>
      <c r="T48" s="41">
        <v>2038</v>
      </c>
      <c r="U48" s="41">
        <v>2111</v>
      </c>
      <c r="V48" s="41" t="s">
        <v>3897</v>
      </c>
      <c r="W48" s="138" t="s">
        <v>4</v>
      </c>
      <c r="X48" s="41">
        <v>13.8</v>
      </c>
      <c r="Y48" s="41">
        <v>14.6</v>
      </c>
      <c r="Z48" s="41">
        <v>14</v>
      </c>
      <c r="AA48" s="41">
        <v>13.9</v>
      </c>
      <c r="AB48" s="41">
        <v>13.5</v>
      </c>
      <c r="AC48" s="41">
        <v>13.8</v>
      </c>
      <c r="AD48" s="41">
        <v>14.1</v>
      </c>
      <c r="AE48" s="41">
        <v>14</v>
      </c>
      <c r="AF48" s="41">
        <v>14.3</v>
      </c>
      <c r="AG48" s="41">
        <v>14.1</v>
      </c>
      <c r="AH48" s="41">
        <v>2448</v>
      </c>
      <c r="AI48" s="41">
        <v>2590</v>
      </c>
      <c r="AJ48" s="41">
        <v>2484</v>
      </c>
      <c r="AK48" s="41">
        <v>2466</v>
      </c>
      <c r="AL48" s="41">
        <v>2395</v>
      </c>
      <c r="AM48" s="41">
        <v>2448</v>
      </c>
      <c r="AN48" s="41">
        <v>2501</v>
      </c>
      <c r="AO48" s="41">
        <v>2484</v>
      </c>
      <c r="AP48" s="41">
        <v>2537</v>
      </c>
      <c r="AQ48" s="41">
        <v>2501</v>
      </c>
      <c r="AR48" s="41" t="s">
        <v>3856</v>
      </c>
      <c r="AS48" s="138" t="s">
        <v>4</v>
      </c>
      <c r="AT48" s="41">
        <v>10.8</v>
      </c>
      <c r="AU48" s="41">
        <v>11.6</v>
      </c>
      <c r="AV48" s="41">
        <v>11</v>
      </c>
      <c r="AW48" s="41">
        <v>11.1</v>
      </c>
      <c r="AX48" s="41">
        <v>10.6</v>
      </c>
      <c r="AY48" s="41">
        <v>10.9</v>
      </c>
      <c r="AZ48" s="41">
        <v>11.2</v>
      </c>
      <c r="BA48" s="41">
        <v>11.1</v>
      </c>
      <c r="BB48" s="41">
        <v>11.4</v>
      </c>
      <c r="BC48" s="41">
        <v>11.4</v>
      </c>
      <c r="BD48" s="41">
        <v>1980</v>
      </c>
      <c r="BE48" s="41">
        <v>2122</v>
      </c>
      <c r="BF48" s="41">
        <v>2015</v>
      </c>
      <c r="BG48" s="41">
        <v>2033</v>
      </c>
      <c r="BH48" s="41">
        <v>1838</v>
      </c>
      <c r="BI48" s="41">
        <v>1891</v>
      </c>
      <c r="BJ48" s="41">
        <v>1944</v>
      </c>
      <c r="BK48" s="41">
        <v>1927</v>
      </c>
      <c r="BL48" s="41">
        <v>1980</v>
      </c>
      <c r="BM48" s="41">
        <v>2086</v>
      </c>
      <c r="BN48" s="41" t="s">
        <v>3960</v>
      </c>
      <c r="BO48" s="140" t="s">
        <v>4</v>
      </c>
    </row>
    <row r="49" spans="1:67" ht="27" customHeight="1">
      <c r="A49" s="156" t="s">
        <v>3353</v>
      </c>
      <c r="B49" s="41">
        <v>11.5</v>
      </c>
      <c r="C49" s="41">
        <v>12.3</v>
      </c>
      <c r="D49" s="41">
        <v>11.7</v>
      </c>
      <c r="E49" s="41">
        <v>11.3</v>
      </c>
      <c r="F49" s="41">
        <v>10.9</v>
      </c>
      <c r="G49" s="41">
        <v>11.2</v>
      </c>
      <c r="H49" s="41">
        <v>11.5</v>
      </c>
      <c r="I49" s="41">
        <v>11.4</v>
      </c>
      <c r="J49" s="41">
        <v>11.7</v>
      </c>
      <c r="K49" s="41">
        <v>12.1</v>
      </c>
      <c r="L49" s="41">
        <v>2005</v>
      </c>
      <c r="M49" s="41">
        <v>2147</v>
      </c>
      <c r="N49" s="41">
        <v>2040</v>
      </c>
      <c r="O49" s="41">
        <v>1967</v>
      </c>
      <c r="P49" s="41">
        <v>1896</v>
      </c>
      <c r="Q49" s="41">
        <v>1949</v>
      </c>
      <c r="R49" s="41">
        <v>2002</v>
      </c>
      <c r="S49" s="41">
        <v>1985</v>
      </c>
      <c r="T49" s="41">
        <v>2038</v>
      </c>
      <c r="U49" s="41">
        <v>2111</v>
      </c>
      <c r="V49" s="41" t="s">
        <v>3897</v>
      </c>
      <c r="W49" s="138" t="s">
        <v>4</v>
      </c>
      <c r="X49" s="41">
        <v>13.8</v>
      </c>
      <c r="Y49" s="41">
        <v>14.6</v>
      </c>
      <c r="Z49" s="41">
        <v>14</v>
      </c>
      <c r="AA49" s="41">
        <v>13.9</v>
      </c>
      <c r="AB49" s="41">
        <v>13.5</v>
      </c>
      <c r="AC49" s="41">
        <v>13.8</v>
      </c>
      <c r="AD49" s="41">
        <v>14.1</v>
      </c>
      <c r="AE49" s="41">
        <v>14</v>
      </c>
      <c r="AF49" s="41">
        <v>14.3</v>
      </c>
      <c r="AG49" s="41">
        <v>14.1</v>
      </c>
      <c r="AH49" s="41">
        <v>2448</v>
      </c>
      <c r="AI49" s="41">
        <v>2590</v>
      </c>
      <c r="AJ49" s="41">
        <v>2484</v>
      </c>
      <c r="AK49" s="41">
        <v>2466</v>
      </c>
      <c r="AL49" s="41">
        <v>2395</v>
      </c>
      <c r="AM49" s="41">
        <v>2448</v>
      </c>
      <c r="AN49" s="41">
        <v>2501</v>
      </c>
      <c r="AO49" s="41">
        <v>2484</v>
      </c>
      <c r="AP49" s="41">
        <v>2537</v>
      </c>
      <c r="AQ49" s="41">
        <v>2501</v>
      </c>
      <c r="AR49" s="41" t="s">
        <v>3856</v>
      </c>
      <c r="AS49" s="138" t="s">
        <v>4</v>
      </c>
      <c r="AT49" s="41">
        <v>10.8</v>
      </c>
      <c r="AU49" s="41">
        <v>11.6</v>
      </c>
      <c r="AV49" s="41">
        <v>11</v>
      </c>
      <c r="AW49" s="41">
        <v>11.1</v>
      </c>
      <c r="AX49" s="41">
        <v>10.6</v>
      </c>
      <c r="AY49" s="41">
        <v>10.9</v>
      </c>
      <c r="AZ49" s="41">
        <v>11.2</v>
      </c>
      <c r="BA49" s="41">
        <v>11.1</v>
      </c>
      <c r="BB49" s="41">
        <v>11.4</v>
      </c>
      <c r="BC49" s="41">
        <v>11.4</v>
      </c>
      <c r="BD49" s="41">
        <v>1980</v>
      </c>
      <c r="BE49" s="41">
        <v>2122</v>
      </c>
      <c r="BF49" s="41">
        <v>2015</v>
      </c>
      <c r="BG49" s="41">
        <v>2033</v>
      </c>
      <c r="BH49" s="41">
        <v>1838</v>
      </c>
      <c r="BI49" s="41">
        <v>1891</v>
      </c>
      <c r="BJ49" s="41">
        <v>1944</v>
      </c>
      <c r="BK49" s="41">
        <v>1927</v>
      </c>
      <c r="BL49" s="41">
        <v>1980</v>
      </c>
      <c r="BM49" s="41">
        <v>2086</v>
      </c>
      <c r="BN49" s="41" t="s">
        <v>3960</v>
      </c>
      <c r="BO49" s="140" t="s">
        <v>4</v>
      </c>
    </row>
    <row r="50" spans="1:67" ht="27" customHeight="1">
      <c r="A50" s="156" t="s">
        <v>3349</v>
      </c>
      <c r="B50" s="41">
        <v>11.5</v>
      </c>
      <c r="C50" s="41">
        <v>12.3</v>
      </c>
      <c r="D50" s="41">
        <v>11.7</v>
      </c>
      <c r="E50" s="41">
        <v>11.3</v>
      </c>
      <c r="F50" s="41">
        <v>10.9</v>
      </c>
      <c r="G50" s="41">
        <v>11.2</v>
      </c>
      <c r="H50" s="41">
        <v>11.5</v>
      </c>
      <c r="I50" s="41">
        <v>11.4</v>
      </c>
      <c r="J50" s="41">
        <v>11.7</v>
      </c>
      <c r="K50" s="41">
        <v>12.1</v>
      </c>
      <c r="L50" s="41">
        <v>2005</v>
      </c>
      <c r="M50" s="41">
        <v>2147</v>
      </c>
      <c r="N50" s="41">
        <v>2040</v>
      </c>
      <c r="O50" s="41">
        <v>1967</v>
      </c>
      <c r="P50" s="41">
        <v>1896</v>
      </c>
      <c r="Q50" s="41">
        <v>1949</v>
      </c>
      <c r="R50" s="41">
        <v>2002</v>
      </c>
      <c r="S50" s="41">
        <v>1985</v>
      </c>
      <c r="T50" s="41">
        <v>2038</v>
      </c>
      <c r="U50" s="41">
        <v>2111</v>
      </c>
      <c r="V50" s="41" t="s">
        <v>3897</v>
      </c>
      <c r="W50" s="138" t="s">
        <v>4</v>
      </c>
      <c r="X50" s="41">
        <v>13.8</v>
      </c>
      <c r="Y50" s="41">
        <v>14.6</v>
      </c>
      <c r="Z50" s="41">
        <v>14</v>
      </c>
      <c r="AA50" s="41">
        <v>13.9</v>
      </c>
      <c r="AB50" s="41">
        <v>13.5</v>
      </c>
      <c r="AC50" s="41">
        <v>13.8</v>
      </c>
      <c r="AD50" s="41">
        <v>14.1</v>
      </c>
      <c r="AE50" s="41">
        <v>14</v>
      </c>
      <c r="AF50" s="41">
        <v>14.3</v>
      </c>
      <c r="AG50" s="41">
        <v>14.1</v>
      </c>
      <c r="AH50" s="41">
        <v>2448</v>
      </c>
      <c r="AI50" s="41">
        <v>2590</v>
      </c>
      <c r="AJ50" s="41">
        <v>2484</v>
      </c>
      <c r="AK50" s="41">
        <v>2466</v>
      </c>
      <c r="AL50" s="41">
        <v>2395</v>
      </c>
      <c r="AM50" s="41">
        <v>2448</v>
      </c>
      <c r="AN50" s="41">
        <v>2501</v>
      </c>
      <c r="AO50" s="41">
        <v>2484</v>
      </c>
      <c r="AP50" s="41">
        <v>2537</v>
      </c>
      <c r="AQ50" s="41">
        <v>2501</v>
      </c>
      <c r="AR50" s="41" t="s">
        <v>3856</v>
      </c>
      <c r="AS50" s="138" t="s">
        <v>4</v>
      </c>
      <c r="AT50" s="41">
        <v>10.8</v>
      </c>
      <c r="AU50" s="41">
        <v>11.6</v>
      </c>
      <c r="AV50" s="41">
        <v>11</v>
      </c>
      <c r="AW50" s="41">
        <v>11.1</v>
      </c>
      <c r="AX50" s="41">
        <v>10.6</v>
      </c>
      <c r="AY50" s="41">
        <v>10.9</v>
      </c>
      <c r="AZ50" s="41">
        <v>11.2</v>
      </c>
      <c r="BA50" s="41">
        <v>11.1</v>
      </c>
      <c r="BB50" s="41">
        <v>11.4</v>
      </c>
      <c r="BC50" s="41">
        <v>11.4</v>
      </c>
      <c r="BD50" s="41">
        <v>1980</v>
      </c>
      <c r="BE50" s="41">
        <v>2122</v>
      </c>
      <c r="BF50" s="41">
        <v>2015</v>
      </c>
      <c r="BG50" s="41">
        <v>2033</v>
      </c>
      <c r="BH50" s="41">
        <v>1838</v>
      </c>
      <c r="BI50" s="41">
        <v>1891</v>
      </c>
      <c r="BJ50" s="41">
        <v>1944</v>
      </c>
      <c r="BK50" s="41">
        <v>1927</v>
      </c>
      <c r="BL50" s="41">
        <v>1980</v>
      </c>
      <c r="BM50" s="41">
        <v>2086</v>
      </c>
      <c r="BN50" s="41" t="s">
        <v>3960</v>
      </c>
      <c r="BO50" s="140" t="s">
        <v>4</v>
      </c>
    </row>
    <row r="51" spans="1:67" ht="27" customHeight="1">
      <c r="A51" s="156" t="s">
        <v>3351</v>
      </c>
      <c r="B51" s="41">
        <v>11.5</v>
      </c>
      <c r="C51" s="41">
        <v>12.3</v>
      </c>
      <c r="D51" s="41">
        <v>11.7</v>
      </c>
      <c r="E51" s="41">
        <v>11.3</v>
      </c>
      <c r="F51" s="41">
        <v>10.9</v>
      </c>
      <c r="G51" s="41">
        <v>11.2</v>
      </c>
      <c r="H51" s="41">
        <v>11.5</v>
      </c>
      <c r="I51" s="41">
        <v>11.4</v>
      </c>
      <c r="J51" s="41">
        <v>11.7</v>
      </c>
      <c r="K51" s="41">
        <v>12.1</v>
      </c>
      <c r="L51" s="41">
        <v>2005</v>
      </c>
      <c r="M51" s="41">
        <v>2147</v>
      </c>
      <c r="N51" s="41">
        <v>2040</v>
      </c>
      <c r="O51" s="41">
        <v>1967</v>
      </c>
      <c r="P51" s="41">
        <v>1896</v>
      </c>
      <c r="Q51" s="41">
        <v>1949</v>
      </c>
      <c r="R51" s="41">
        <v>2002</v>
      </c>
      <c r="S51" s="41">
        <v>1985</v>
      </c>
      <c r="T51" s="41">
        <v>2038</v>
      </c>
      <c r="U51" s="41">
        <v>2111</v>
      </c>
      <c r="V51" s="41" t="s">
        <v>3897</v>
      </c>
      <c r="W51" s="138" t="s">
        <v>4</v>
      </c>
      <c r="X51" s="41">
        <v>13.8</v>
      </c>
      <c r="Y51" s="41">
        <v>14.6</v>
      </c>
      <c r="Z51" s="41">
        <v>14</v>
      </c>
      <c r="AA51" s="41">
        <v>13.9</v>
      </c>
      <c r="AB51" s="41">
        <v>13.5</v>
      </c>
      <c r="AC51" s="41">
        <v>13.8</v>
      </c>
      <c r="AD51" s="41">
        <v>14.1</v>
      </c>
      <c r="AE51" s="41">
        <v>14</v>
      </c>
      <c r="AF51" s="41">
        <v>14.3</v>
      </c>
      <c r="AG51" s="41">
        <v>14.1</v>
      </c>
      <c r="AH51" s="41">
        <v>2448</v>
      </c>
      <c r="AI51" s="41">
        <v>2590</v>
      </c>
      <c r="AJ51" s="41">
        <v>2484</v>
      </c>
      <c r="AK51" s="41">
        <v>2466</v>
      </c>
      <c r="AL51" s="41">
        <v>2395</v>
      </c>
      <c r="AM51" s="41">
        <v>2448</v>
      </c>
      <c r="AN51" s="41">
        <v>2501</v>
      </c>
      <c r="AO51" s="41">
        <v>2484</v>
      </c>
      <c r="AP51" s="41">
        <v>2537</v>
      </c>
      <c r="AQ51" s="41">
        <v>2501</v>
      </c>
      <c r="AR51" s="41" t="s">
        <v>3856</v>
      </c>
      <c r="AS51" s="138" t="s">
        <v>4</v>
      </c>
      <c r="AT51" s="41">
        <v>10.8</v>
      </c>
      <c r="AU51" s="41">
        <v>11.6</v>
      </c>
      <c r="AV51" s="41">
        <v>11</v>
      </c>
      <c r="AW51" s="41">
        <v>11.1</v>
      </c>
      <c r="AX51" s="41">
        <v>10.6</v>
      </c>
      <c r="AY51" s="41">
        <v>10.9</v>
      </c>
      <c r="AZ51" s="41">
        <v>11.2</v>
      </c>
      <c r="BA51" s="41">
        <v>11.1</v>
      </c>
      <c r="BB51" s="41">
        <v>11.4</v>
      </c>
      <c r="BC51" s="41">
        <v>11.4</v>
      </c>
      <c r="BD51" s="41">
        <v>1980</v>
      </c>
      <c r="BE51" s="41">
        <v>2122</v>
      </c>
      <c r="BF51" s="41">
        <v>2015</v>
      </c>
      <c r="BG51" s="41">
        <v>2033</v>
      </c>
      <c r="BH51" s="41">
        <v>1838</v>
      </c>
      <c r="BI51" s="41">
        <v>1891</v>
      </c>
      <c r="BJ51" s="41">
        <v>1944</v>
      </c>
      <c r="BK51" s="41">
        <v>1927</v>
      </c>
      <c r="BL51" s="41">
        <v>1980</v>
      </c>
      <c r="BM51" s="41">
        <v>2086</v>
      </c>
      <c r="BN51" s="41" t="s">
        <v>3960</v>
      </c>
      <c r="BO51" s="140" t="s">
        <v>4</v>
      </c>
    </row>
    <row r="52" spans="1:67" ht="27" customHeight="1">
      <c r="A52" s="156" t="s">
        <v>3364</v>
      </c>
      <c r="B52" s="41">
        <v>12.5</v>
      </c>
      <c r="C52" s="41">
        <v>13.3</v>
      </c>
      <c r="D52" s="41">
        <v>12.7</v>
      </c>
      <c r="E52" s="41">
        <v>12.3</v>
      </c>
      <c r="F52" s="41">
        <v>11.9</v>
      </c>
      <c r="G52" s="41">
        <v>12.2</v>
      </c>
      <c r="H52" s="41">
        <v>12.5</v>
      </c>
      <c r="I52" s="41">
        <v>12.4</v>
      </c>
      <c r="J52" s="41">
        <v>12.7</v>
      </c>
      <c r="K52" s="41">
        <v>13.1</v>
      </c>
      <c r="L52" s="41">
        <v>2198</v>
      </c>
      <c r="M52" s="41">
        <v>2340</v>
      </c>
      <c r="N52" s="41">
        <v>2233</v>
      </c>
      <c r="O52" s="41">
        <v>2160</v>
      </c>
      <c r="P52" s="41">
        <v>2089</v>
      </c>
      <c r="Q52" s="41">
        <v>2142</v>
      </c>
      <c r="R52" s="41">
        <v>2195</v>
      </c>
      <c r="S52" s="41">
        <v>2178</v>
      </c>
      <c r="T52" s="41">
        <v>2231</v>
      </c>
      <c r="U52" s="41">
        <v>2304</v>
      </c>
      <c r="V52" s="41" t="s">
        <v>3897</v>
      </c>
      <c r="W52" s="138" t="s">
        <v>4</v>
      </c>
      <c r="X52" s="41">
        <v>14.9</v>
      </c>
      <c r="Y52" s="41">
        <v>15.7</v>
      </c>
      <c r="Z52" s="41">
        <v>15.1</v>
      </c>
      <c r="AA52" s="41">
        <v>15</v>
      </c>
      <c r="AB52" s="41">
        <v>14.6</v>
      </c>
      <c r="AC52" s="41">
        <v>14.9</v>
      </c>
      <c r="AD52" s="41">
        <v>15.2</v>
      </c>
      <c r="AE52" s="41">
        <v>15.1</v>
      </c>
      <c r="AF52" s="41">
        <v>15.4</v>
      </c>
      <c r="AG52" s="41">
        <v>15.2</v>
      </c>
      <c r="AH52" s="41">
        <v>2656</v>
      </c>
      <c r="AI52" s="41">
        <v>2798</v>
      </c>
      <c r="AJ52" s="41">
        <v>2692</v>
      </c>
      <c r="AK52" s="41">
        <v>2674</v>
      </c>
      <c r="AL52" s="41">
        <v>2603</v>
      </c>
      <c r="AM52" s="41">
        <v>2656</v>
      </c>
      <c r="AN52" s="41">
        <v>2709</v>
      </c>
      <c r="AO52" s="41">
        <v>2692</v>
      </c>
      <c r="AP52" s="41">
        <v>2745</v>
      </c>
      <c r="AQ52" s="41">
        <v>2709</v>
      </c>
      <c r="AR52" s="41" t="s">
        <v>3856</v>
      </c>
      <c r="AS52" s="138" t="s">
        <v>4</v>
      </c>
      <c r="AT52" s="41">
        <v>11.8</v>
      </c>
      <c r="AU52" s="41">
        <v>12.6</v>
      </c>
      <c r="AV52" s="41">
        <v>12</v>
      </c>
      <c r="AW52" s="41">
        <v>12.1</v>
      </c>
      <c r="AX52" s="41">
        <v>11.6</v>
      </c>
      <c r="AY52" s="41">
        <v>11.9</v>
      </c>
      <c r="AZ52" s="41">
        <v>12.2</v>
      </c>
      <c r="BA52" s="41">
        <v>12.1</v>
      </c>
      <c r="BB52" s="41">
        <v>12.4</v>
      </c>
      <c r="BC52" s="41">
        <v>12.4</v>
      </c>
      <c r="BD52" s="41">
        <v>2173</v>
      </c>
      <c r="BE52" s="41">
        <v>2315</v>
      </c>
      <c r="BF52" s="41">
        <v>2208</v>
      </c>
      <c r="BG52" s="41">
        <v>2226</v>
      </c>
      <c r="BH52" s="41">
        <v>2031</v>
      </c>
      <c r="BI52" s="41">
        <v>2084</v>
      </c>
      <c r="BJ52" s="41">
        <v>2137</v>
      </c>
      <c r="BK52" s="41">
        <v>2120</v>
      </c>
      <c r="BL52" s="41">
        <v>2173</v>
      </c>
      <c r="BM52" s="41">
        <v>2279</v>
      </c>
      <c r="BN52" s="41" t="s">
        <v>3960</v>
      </c>
      <c r="BO52" s="140" t="s">
        <v>4</v>
      </c>
    </row>
    <row r="53" spans="1:67" s="148" customFormat="1" ht="27" customHeight="1">
      <c r="A53" s="156" t="s">
        <v>3365</v>
      </c>
      <c r="B53" s="41">
        <v>12.5</v>
      </c>
      <c r="C53" s="41">
        <v>13.3</v>
      </c>
      <c r="D53" s="41">
        <v>12.7</v>
      </c>
      <c r="E53" s="41">
        <v>12.3</v>
      </c>
      <c r="F53" s="41">
        <v>11.9</v>
      </c>
      <c r="G53" s="41">
        <v>12.2</v>
      </c>
      <c r="H53" s="41">
        <v>12.5</v>
      </c>
      <c r="I53" s="41">
        <v>12.4</v>
      </c>
      <c r="J53" s="41">
        <v>12.7</v>
      </c>
      <c r="K53" s="41">
        <v>13.1</v>
      </c>
      <c r="L53" s="41">
        <v>2198</v>
      </c>
      <c r="M53" s="41">
        <v>2340</v>
      </c>
      <c r="N53" s="41">
        <v>2233</v>
      </c>
      <c r="O53" s="41">
        <v>2160</v>
      </c>
      <c r="P53" s="41">
        <v>2089</v>
      </c>
      <c r="Q53" s="41">
        <v>2142</v>
      </c>
      <c r="R53" s="41">
        <v>2195</v>
      </c>
      <c r="S53" s="41">
        <v>2178</v>
      </c>
      <c r="T53" s="41">
        <v>2231</v>
      </c>
      <c r="U53" s="41">
        <v>2304</v>
      </c>
      <c r="V53" s="41" t="s">
        <v>3897</v>
      </c>
      <c r="W53" s="138" t="s">
        <v>4</v>
      </c>
      <c r="X53" s="41">
        <v>14.9</v>
      </c>
      <c r="Y53" s="41">
        <v>15.7</v>
      </c>
      <c r="Z53" s="41">
        <v>15.1</v>
      </c>
      <c r="AA53" s="41">
        <v>15</v>
      </c>
      <c r="AB53" s="41">
        <v>14.6</v>
      </c>
      <c r="AC53" s="41">
        <v>14.9</v>
      </c>
      <c r="AD53" s="41">
        <v>15.2</v>
      </c>
      <c r="AE53" s="41">
        <v>15.1</v>
      </c>
      <c r="AF53" s="41">
        <v>15.4</v>
      </c>
      <c r="AG53" s="41">
        <v>15.2</v>
      </c>
      <c r="AH53" s="41">
        <v>2656</v>
      </c>
      <c r="AI53" s="41">
        <v>2798</v>
      </c>
      <c r="AJ53" s="41">
        <v>2692</v>
      </c>
      <c r="AK53" s="41">
        <v>2674</v>
      </c>
      <c r="AL53" s="41">
        <v>2603</v>
      </c>
      <c r="AM53" s="41">
        <v>2656</v>
      </c>
      <c r="AN53" s="41">
        <v>2709</v>
      </c>
      <c r="AO53" s="41">
        <v>2692</v>
      </c>
      <c r="AP53" s="41">
        <v>2745</v>
      </c>
      <c r="AQ53" s="41">
        <v>2709</v>
      </c>
      <c r="AR53" s="41" t="s">
        <v>3856</v>
      </c>
      <c r="AS53" s="138" t="s">
        <v>4</v>
      </c>
      <c r="AT53" s="41">
        <v>11.8</v>
      </c>
      <c r="AU53" s="41">
        <v>12.6</v>
      </c>
      <c r="AV53" s="41">
        <v>12</v>
      </c>
      <c r="AW53" s="41">
        <v>12.1</v>
      </c>
      <c r="AX53" s="41">
        <v>11.6</v>
      </c>
      <c r="AY53" s="41">
        <v>11.9</v>
      </c>
      <c r="AZ53" s="41">
        <v>12.2</v>
      </c>
      <c r="BA53" s="41">
        <v>12.1</v>
      </c>
      <c r="BB53" s="41">
        <v>12.4</v>
      </c>
      <c r="BC53" s="41">
        <v>12.4</v>
      </c>
      <c r="BD53" s="41">
        <v>2173</v>
      </c>
      <c r="BE53" s="41">
        <v>2315</v>
      </c>
      <c r="BF53" s="41">
        <v>2208</v>
      </c>
      <c r="BG53" s="41">
        <v>2226</v>
      </c>
      <c r="BH53" s="41">
        <v>2031</v>
      </c>
      <c r="BI53" s="41">
        <v>2084</v>
      </c>
      <c r="BJ53" s="41">
        <v>2137</v>
      </c>
      <c r="BK53" s="41">
        <v>2120</v>
      </c>
      <c r="BL53" s="41">
        <v>2173</v>
      </c>
      <c r="BM53" s="41">
        <v>2279</v>
      </c>
      <c r="BN53" s="41" t="s">
        <v>3960</v>
      </c>
      <c r="BO53" s="140" t="s">
        <v>4</v>
      </c>
    </row>
    <row r="54" spans="1:67" ht="27" customHeight="1">
      <c r="A54" s="156" t="s">
        <v>3368</v>
      </c>
      <c r="B54" s="41">
        <v>12.5</v>
      </c>
      <c r="C54" s="41">
        <v>13.3</v>
      </c>
      <c r="D54" s="41">
        <v>12.7</v>
      </c>
      <c r="E54" s="41">
        <v>12.3</v>
      </c>
      <c r="F54" s="41">
        <v>11.9</v>
      </c>
      <c r="G54" s="41">
        <v>12.2</v>
      </c>
      <c r="H54" s="41">
        <v>12.5</v>
      </c>
      <c r="I54" s="41">
        <v>12.4</v>
      </c>
      <c r="J54" s="41">
        <v>12.7</v>
      </c>
      <c r="K54" s="41">
        <v>13.1</v>
      </c>
      <c r="L54" s="41">
        <v>2198</v>
      </c>
      <c r="M54" s="41">
        <v>2340</v>
      </c>
      <c r="N54" s="41">
        <v>2233</v>
      </c>
      <c r="O54" s="41">
        <v>2160</v>
      </c>
      <c r="P54" s="41">
        <v>2089</v>
      </c>
      <c r="Q54" s="41">
        <v>2142</v>
      </c>
      <c r="R54" s="41">
        <v>2195</v>
      </c>
      <c r="S54" s="41">
        <v>2178</v>
      </c>
      <c r="T54" s="41">
        <v>2231</v>
      </c>
      <c r="U54" s="41">
        <v>2304</v>
      </c>
      <c r="V54" s="41" t="s">
        <v>3897</v>
      </c>
      <c r="W54" s="138" t="s">
        <v>4</v>
      </c>
      <c r="X54" s="41">
        <v>14.9</v>
      </c>
      <c r="Y54" s="41">
        <v>15.7</v>
      </c>
      <c r="Z54" s="41">
        <v>15.1</v>
      </c>
      <c r="AA54" s="41">
        <v>15</v>
      </c>
      <c r="AB54" s="41">
        <v>14.6</v>
      </c>
      <c r="AC54" s="41">
        <v>14.9</v>
      </c>
      <c r="AD54" s="41">
        <v>15.2</v>
      </c>
      <c r="AE54" s="41">
        <v>15.1</v>
      </c>
      <c r="AF54" s="41">
        <v>15.4</v>
      </c>
      <c r="AG54" s="41">
        <v>15.2</v>
      </c>
      <c r="AH54" s="41">
        <v>2656</v>
      </c>
      <c r="AI54" s="41">
        <v>2798</v>
      </c>
      <c r="AJ54" s="41">
        <v>2692</v>
      </c>
      <c r="AK54" s="41">
        <v>2674</v>
      </c>
      <c r="AL54" s="41">
        <v>2603</v>
      </c>
      <c r="AM54" s="41">
        <v>2656</v>
      </c>
      <c r="AN54" s="41">
        <v>2709</v>
      </c>
      <c r="AO54" s="41">
        <v>2692</v>
      </c>
      <c r="AP54" s="41">
        <v>2745</v>
      </c>
      <c r="AQ54" s="41">
        <v>2709</v>
      </c>
      <c r="AR54" s="41" t="s">
        <v>3856</v>
      </c>
      <c r="AS54" s="138" t="s">
        <v>4</v>
      </c>
      <c r="AT54" s="41">
        <v>11.8</v>
      </c>
      <c r="AU54" s="41">
        <v>12.6</v>
      </c>
      <c r="AV54" s="41">
        <v>12</v>
      </c>
      <c r="AW54" s="41">
        <v>12.1</v>
      </c>
      <c r="AX54" s="41">
        <v>11.6</v>
      </c>
      <c r="AY54" s="41">
        <v>11.9</v>
      </c>
      <c r="AZ54" s="41">
        <v>12.2</v>
      </c>
      <c r="BA54" s="41">
        <v>12.1</v>
      </c>
      <c r="BB54" s="41">
        <v>12.4</v>
      </c>
      <c r="BC54" s="41">
        <v>12.4</v>
      </c>
      <c r="BD54" s="41">
        <v>2173</v>
      </c>
      <c r="BE54" s="41">
        <v>2315</v>
      </c>
      <c r="BF54" s="41">
        <v>2208</v>
      </c>
      <c r="BG54" s="41">
        <v>2226</v>
      </c>
      <c r="BH54" s="41">
        <v>2031</v>
      </c>
      <c r="BI54" s="41">
        <v>2084</v>
      </c>
      <c r="BJ54" s="41">
        <v>2137</v>
      </c>
      <c r="BK54" s="41">
        <v>2120</v>
      </c>
      <c r="BL54" s="41">
        <v>2173</v>
      </c>
      <c r="BM54" s="41">
        <v>2279</v>
      </c>
      <c r="BN54" s="41" t="s">
        <v>3960</v>
      </c>
      <c r="BO54" s="140" t="s">
        <v>4</v>
      </c>
    </row>
    <row r="55" spans="1:67" ht="27" customHeight="1">
      <c r="A55" s="156" t="s">
        <v>3461</v>
      </c>
      <c r="B55" s="41">
        <v>12.5</v>
      </c>
      <c r="C55" s="41">
        <v>13.3</v>
      </c>
      <c r="D55" s="41">
        <v>12.7</v>
      </c>
      <c r="E55" s="41">
        <v>12.3</v>
      </c>
      <c r="F55" s="41">
        <v>11.9</v>
      </c>
      <c r="G55" s="41">
        <v>12.2</v>
      </c>
      <c r="H55" s="41">
        <v>12.5</v>
      </c>
      <c r="I55" s="41">
        <v>12.4</v>
      </c>
      <c r="J55" s="41">
        <v>12.7</v>
      </c>
      <c r="K55" s="41">
        <v>13.1</v>
      </c>
      <c r="L55" s="41">
        <v>2198</v>
      </c>
      <c r="M55" s="41">
        <v>2340</v>
      </c>
      <c r="N55" s="41">
        <v>2233</v>
      </c>
      <c r="O55" s="41">
        <v>2160</v>
      </c>
      <c r="P55" s="41">
        <v>2089</v>
      </c>
      <c r="Q55" s="41">
        <v>2142</v>
      </c>
      <c r="R55" s="41">
        <v>2195</v>
      </c>
      <c r="S55" s="41">
        <v>2178</v>
      </c>
      <c r="T55" s="41">
        <v>2231</v>
      </c>
      <c r="U55" s="41">
        <v>2304</v>
      </c>
      <c r="V55" s="41" t="s">
        <v>3897</v>
      </c>
      <c r="W55" s="138" t="s">
        <v>4</v>
      </c>
      <c r="X55" s="41">
        <v>14.9</v>
      </c>
      <c r="Y55" s="41">
        <v>15.7</v>
      </c>
      <c r="Z55" s="41">
        <v>15.1</v>
      </c>
      <c r="AA55" s="41">
        <v>15</v>
      </c>
      <c r="AB55" s="41">
        <v>14.6</v>
      </c>
      <c r="AC55" s="41">
        <v>14.9</v>
      </c>
      <c r="AD55" s="41">
        <v>15.2</v>
      </c>
      <c r="AE55" s="41">
        <v>15.1</v>
      </c>
      <c r="AF55" s="41">
        <v>15.4</v>
      </c>
      <c r="AG55" s="41">
        <v>15.2</v>
      </c>
      <c r="AH55" s="41">
        <v>2656</v>
      </c>
      <c r="AI55" s="41">
        <v>2798</v>
      </c>
      <c r="AJ55" s="41">
        <v>2692</v>
      </c>
      <c r="AK55" s="41">
        <v>2674</v>
      </c>
      <c r="AL55" s="41">
        <v>2603</v>
      </c>
      <c r="AM55" s="41">
        <v>2656</v>
      </c>
      <c r="AN55" s="41">
        <v>2709</v>
      </c>
      <c r="AO55" s="41">
        <v>2692</v>
      </c>
      <c r="AP55" s="41">
        <v>2745</v>
      </c>
      <c r="AQ55" s="41">
        <v>2709</v>
      </c>
      <c r="AR55" s="41" t="s">
        <v>3856</v>
      </c>
      <c r="AS55" s="138" t="s">
        <v>4</v>
      </c>
      <c r="AT55" s="41">
        <v>11.8</v>
      </c>
      <c r="AU55" s="41">
        <v>12.6</v>
      </c>
      <c r="AV55" s="41">
        <v>12</v>
      </c>
      <c r="AW55" s="41">
        <v>12.1</v>
      </c>
      <c r="AX55" s="41">
        <v>11.6</v>
      </c>
      <c r="AY55" s="41">
        <v>11.9</v>
      </c>
      <c r="AZ55" s="41">
        <v>12.2</v>
      </c>
      <c r="BA55" s="41">
        <v>12.1</v>
      </c>
      <c r="BB55" s="41">
        <v>12.4</v>
      </c>
      <c r="BC55" s="41">
        <v>12.4</v>
      </c>
      <c r="BD55" s="41">
        <v>2173</v>
      </c>
      <c r="BE55" s="41">
        <v>2315</v>
      </c>
      <c r="BF55" s="41">
        <v>2208</v>
      </c>
      <c r="BG55" s="41">
        <v>2226</v>
      </c>
      <c r="BH55" s="41">
        <v>2031</v>
      </c>
      <c r="BI55" s="41">
        <v>2084</v>
      </c>
      <c r="BJ55" s="41">
        <v>2137</v>
      </c>
      <c r="BK55" s="41">
        <v>2120</v>
      </c>
      <c r="BL55" s="41">
        <v>2173</v>
      </c>
      <c r="BM55" s="41">
        <v>2279</v>
      </c>
      <c r="BN55" s="41" t="s">
        <v>3960</v>
      </c>
      <c r="BO55" s="140" t="s">
        <v>4</v>
      </c>
    </row>
    <row r="56" spans="1:67" ht="27" customHeight="1">
      <c r="A56" s="156" t="s">
        <v>3462</v>
      </c>
      <c r="B56" s="41">
        <v>12.5</v>
      </c>
      <c r="C56" s="41">
        <v>13.3</v>
      </c>
      <c r="D56" s="41">
        <v>12.7</v>
      </c>
      <c r="E56" s="41">
        <v>12.3</v>
      </c>
      <c r="F56" s="41">
        <v>11.9</v>
      </c>
      <c r="G56" s="41">
        <v>12.2</v>
      </c>
      <c r="H56" s="41">
        <v>12.5</v>
      </c>
      <c r="I56" s="41">
        <v>12.4</v>
      </c>
      <c r="J56" s="41">
        <v>12.7</v>
      </c>
      <c r="K56" s="41">
        <v>13.1</v>
      </c>
      <c r="L56" s="41">
        <v>2198</v>
      </c>
      <c r="M56" s="41">
        <v>2340</v>
      </c>
      <c r="N56" s="41">
        <v>2233</v>
      </c>
      <c r="O56" s="41">
        <v>2160</v>
      </c>
      <c r="P56" s="41">
        <v>2089</v>
      </c>
      <c r="Q56" s="41">
        <v>2142</v>
      </c>
      <c r="R56" s="41">
        <v>2195</v>
      </c>
      <c r="S56" s="41">
        <v>2178</v>
      </c>
      <c r="T56" s="41">
        <v>2231</v>
      </c>
      <c r="U56" s="41">
        <v>2304</v>
      </c>
      <c r="V56" s="41" t="s">
        <v>3897</v>
      </c>
      <c r="W56" s="138" t="s">
        <v>4</v>
      </c>
      <c r="X56" s="41">
        <v>14.9</v>
      </c>
      <c r="Y56" s="41">
        <v>15.7</v>
      </c>
      <c r="Z56" s="41">
        <v>15.1</v>
      </c>
      <c r="AA56" s="41">
        <v>15</v>
      </c>
      <c r="AB56" s="41">
        <v>14.6</v>
      </c>
      <c r="AC56" s="41">
        <v>14.9</v>
      </c>
      <c r="AD56" s="41">
        <v>15.2</v>
      </c>
      <c r="AE56" s="41">
        <v>15.1</v>
      </c>
      <c r="AF56" s="41">
        <v>15.4</v>
      </c>
      <c r="AG56" s="41">
        <v>15.2</v>
      </c>
      <c r="AH56" s="41">
        <v>2656</v>
      </c>
      <c r="AI56" s="41">
        <v>2798</v>
      </c>
      <c r="AJ56" s="41">
        <v>2692</v>
      </c>
      <c r="AK56" s="41">
        <v>2674</v>
      </c>
      <c r="AL56" s="41">
        <v>2603</v>
      </c>
      <c r="AM56" s="41">
        <v>2656</v>
      </c>
      <c r="AN56" s="41">
        <v>2709</v>
      </c>
      <c r="AO56" s="41">
        <v>2692</v>
      </c>
      <c r="AP56" s="41">
        <v>2745</v>
      </c>
      <c r="AQ56" s="41">
        <v>2709</v>
      </c>
      <c r="AR56" s="41" t="s">
        <v>3856</v>
      </c>
      <c r="AS56" s="138" t="s">
        <v>4</v>
      </c>
      <c r="AT56" s="41">
        <v>11.8</v>
      </c>
      <c r="AU56" s="41">
        <v>12.6</v>
      </c>
      <c r="AV56" s="41">
        <v>12</v>
      </c>
      <c r="AW56" s="41">
        <v>12.1</v>
      </c>
      <c r="AX56" s="41">
        <v>11.6</v>
      </c>
      <c r="AY56" s="41">
        <v>11.9</v>
      </c>
      <c r="AZ56" s="41">
        <v>12.2</v>
      </c>
      <c r="BA56" s="41">
        <v>12.1</v>
      </c>
      <c r="BB56" s="41">
        <v>12.4</v>
      </c>
      <c r="BC56" s="41">
        <v>12.4</v>
      </c>
      <c r="BD56" s="41">
        <v>2173</v>
      </c>
      <c r="BE56" s="41">
        <v>2315</v>
      </c>
      <c r="BF56" s="41">
        <v>2208</v>
      </c>
      <c r="BG56" s="41">
        <v>2226</v>
      </c>
      <c r="BH56" s="41">
        <v>2031</v>
      </c>
      <c r="BI56" s="41">
        <v>2084</v>
      </c>
      <c r="BJ56" s="41">
        <v>2137</v>
      </c>
      <c r="BK56" s="41">
        <v>2120</v>
      </c>
      <c r="BL56" s="41">
        <v>2173</v>
      </c>
      <c r="BM56" s="41">
        <v>2279</v>
      </c>
      <c r="BN56" s="41" t="s">
        <v>3960</v>
      </c>
      <c r="BO56" s="140" t="s">
        <v>4</v>
      </c>
    </row>
    <row r="57" spans="1:67" ht="27" customHeight="1">
      <c r="A57" s="156" t="s">
        <v>3463</v>
      </c>
      <c r="B57" s="41">
        <v>12.5</v>
      </c>
      <c r="C57" s="41">
        <v>13.3</v>
      </c>
      <c r="D57" s="41">
        <v>12.7</v>
      </c>
      <c r="E57" s="41">
        <v>12.3</v>
      </c>
      <c r="F57" s="41">
        <v>11.9</v>
      </c>
      <c r="G57" s="41">
        <v>12.2</v>
      </c>
      <c r="H57" s="41">
        <v>12.5</v>
      </c>
      <c r="I57" s="41">
        <v>12.4</v>
      </c>
      <c r="J57" s="41">
        <v>12.7</v>
      </c>
      <c r="K57" s="41">
        <v>13.1</v>
      </c>
      <c r="L57" s="41">
        <v>2198</v>
      </c>
      <c r="M57" s="41">
        <v>2340</v>
      </c>
      <c r="N57" s="41">
        <v>2233</v>
      </c>
      <c r="O57" s="41">
        <v>2160</v>
      </c>
      <c r="P57" s="41">
        <v>2089</v>
      </c>
      <c r="Q57" s="41">
        <v>2142</v>
      </c>
      <c r="R57" s="41">
        <v>2195</v>
      </c>
      <c r="S57" s="41">
        <v>2178</v>
      </c>
      <c r="T57" s="41">
        <v>2231</v>
      </c>
      <c r="U57" s="41">
        <v>2304</v>
      </c>
      <c r="V57" s="41" t="s">
        <v>3962</v>
      </c>
      <c r="W57" s="138" t="s">
        <v>4</v>
      </c>
      <c r="X57" s="41">
        <v>14.9</v>
      </c>
      <c r="Y57" s="41">
        <v>15.7</v>
      </c>
      <c r="Z57" s="41">
        <v>15.1</v>
      </c>
      <c r="AA57" s="41">
        <v>15</v>
      </c>
      <c r="AB57" s="41">
        <v>14.6</v>
      </c>
      <c r="AC57" s="41">
        <v>14.9</v>
      </c>
      <c r="AD57" s="41">
        <v>15.2</v>
      </c>
      <c r="AE57" s="41">
        <v>15.1</v>
      </c>
      <c r="AF57" s="41">
        <v>15.4</v>
      </c>
      <c r="AG57" s="41">
        <v>15.2</v>
      </c>
      <c r="AH57" s="41">
        <v>2656</v>
      </c>
      <c r="AI57" s="41">
        <v>2798</v>
      </c>
      <c r="AJ57" s="41">
        <v>2692</v>
      </c>
      <c r="AK57" s="41">
        <v>2674</v>
      </c>
      <c r="AL57" s="41">
        <v>2603</v>
      </c>
      <c r="AM57" s="41">
        <v>2656</v>
      </c>
      <c r="AN57" s="41">
        <v>2709</v>
      </c>
      <c r="AO57" s="41">
        <v>2692</v>
      </c>
      <c r="AP57" s="41">
        <v>2745</v>
      </c>
      <c r="AQ57" s="41">
        <v>2709</v>
      </c>
      <c r="AR57" s="41" t="s">
        <v>3963</v>
      </c>
      <c r="AS57" s="138" t="s">
        <v>4</v>
      </c>
      <c r="AT57" s="41">
        <v>11.8</v>
      </c>
      <c r="AU57" s="41">
        <v>12.6</v>
      </c>
      <c r="AV57" s="41">
        <v>12</v>
      </c>
      <c r="AW57" s="41">
        <v>12.1</v>
      </c>
      <c r="AX57" s="41">
        <v>11.6</v>
      </c>
      <c r="AY57" s="41">
        <v>11.9</v>
      </c>
      <c r="AZ57" s="41">
        <v>12.2</v>
      </c>
      <c r="BA57" s="41">
        <v>12.1</v>
      </c>
      <c r="BB57" s="41">
        <v>12.4</v>
      </c>
      <c r="BC57" s="41">
        <v>12.4</v>
      </c>
      <c r="BD57" s="41">
        <v>2173</v>
      </c>
      <c r="BE57" s="41">
        <v>2315</v>
      </c>
      <c r="BF57" s="41">
        <v>2208</v>
      </c>
      <c r="BG57" s="41">
        <v>2226</v>
      </c>
      <c r="BH57" s="41">
        <v>2031</v>
      </c>
      <c r="BI57" s="41">
        <v>2084</v>
      </c>
      <c r="BJ57" s="41">
        <v>2137</v>
      </c>
      <c r="BK57" s="41">
        <v>2120</v>
      </c>
      <c r="BL57" s="41">
        <v>2173</v>
      </c>
      <c r="BM57" s="41">
        <v>2279</v>
      </c>
      <c r="BN57" s="41" t="s">
        <v>3937</v>
      </c>
      <c r="BO57" s="140" t="s">
        <v>4</v>
      </c>
    </row>
    <row r="58" spans="1:67" ht="27" customHeight="1">
      <c r="A58" s="156" t="s">
        <v>3941</v>
      </c>
      <c r="B58" s="41">
        <v>12.2</v>
      </c>
      <c r="C58" s="41">
        <v>13</v>
      </c>
      <c r="D58" s="41">
        <v>12.4</v>
      </c>
      <c r="E58" s="41">
        <v>10.7</v>
      </c>
      <c r="F58" s="41">
        <v>10.3</v>
      </c>
      <c r="G58" s="41">
        <v>10.6</v>
      </c>
      <c r="H58" s="41">
        <v>10.9</v>
      </c>
      <c r="I58" s="41">
        <v>10.8</v>
      </c>
      <c r="J58" s="41">
        <v>11.1</v>
      </c>
      <c r="K58" s="41">
        <v>12.8</v>
      </c>
      <c r="L58" s="41">
        <v>2127</v>
      </c>
      <c r="M58" s="41">
        <v>2269</v>
      </c>
      <c r="N58" s="41">
        <v>2162</v>
      </c>
      <c r="O58" s="41">
        <v>1841</v>
      </c>
      <c r="P58" s="41">
        <v>1770</v>
      </c>
      <c r="Q58" s="41">
        <v>1823</v>
      </c>
      <c r="R58" s="41">
        <v>1876</v>
      </c>
      <c r="S58" s="41">
        <v>1859</v>
      </c>
      <c r="T58" s="41">
        <v>1912</v>
      </c>
      <c r="U58" s="41">
        <v>2233</v>
      </c>
      <c r="V58" s="41" t="s">
        <v>3858</v>
      </c>
      <c r="W58" s="138" t="s">
        <v>4</v>
      </c>
      <c r="X58" s="41">
        <v>14.4</v>
      </c>
      <c r="Y58" s="41">
        <v>15.2</v>
      </c>
      <c r="Z58" s="41">
        <v>13.3</v>
      </c>
      <c r="AA58" s="41">
        <v>13.2</v>
      </c>
      <c r="AB58" s="41">
        <v>12.8</v>
      </c>
      <c r="AC58" s="41">
        <v>13.1</v>
      </c>
      <c r="AD58" s="41">
        <v>13.4</v>
      </c>
      <c r="AE58" s="41">
        <v>13.3</v>
      </c>
      <c r="AF58" s="41">
        <v>13.6</v>
      </c>
      <c r="AG58" s="41">
        <v>13.4</v>
      </c>
      <c r="AH58" s="41">
        <v>2544</v>
      </c>
      <c r="AI58" s="41">
        <v>2686</v>
      </c>
      <c r="AJ58" s="41">
        <v>2349</v>
      </c>
      <c r="AK58" s="41">
        <v>2331</v>
      </c>
      <c r="AL58" s="41">
        <v>2260</v>
      </c>
      <c r="AM58" s="41">
        <v>2313</v>
      </c>
      <c r="AN58" s="41">
        <v>2366</v>
      </c>
      <c r="AO58" s="41">
        <v>2349</v>
      </c>
      <c r="AP58" s="41">
        <v>2402</v>
      </c>
      <c r="AQ58" s="41">
        <v>2366</v>
      </c>
      <c r="AR58" s="41" t="s">
        <v>3898</v>
      </c>
      <c r="AS58" s="138" t="s">
        <v>4</v>
      </c>
      <c r="AT58" s="41">
        <v>11.3</v>
      </c>
      <c r="AU58" s="41">
        <v>12.1</v>
      </c>
      <c r="AV58" s="41">
        <v>11.5</v>
      </c>
      <c r="AW58" s="41">
        <v>11.6</v>
      </c>
      <c r="AX58" s="41">
        <v>10</v>
      </c>
      <c r="AY58" s="41">
        <v>10.3</v>
      </c>
      <c r="AZ58" s="41">
        <v>10.6</v>
      </c>
      <c r="BA58" s="41">
        <v>10.5</v>
      </c>
      <c r="BB58" s="41">
        <v>10.8</v>
      </c>
      <c r="BC58" s="41">
        <v>11.9</v>
      </c>
      <c r="BD58" s="41">
        <v>2078</v>
      </c>
      <c r="BE58" s="41">
        <v>2220</v>
      </c>
      <c r="BF58" s="41">
        <v>2113</v>
      </c>
      <c r="BG58" s="41">
        <v>2131</v>
      </c>
      <c r="BH58" s="41">
        <v>1712</v>
      </c>
      <c r="BI58" s="41">
        <v>1765</v>
      </c>
      <c r="BJ58" s="41">
        <v>1818</v>
      </c>
      <c r="BK58" s="41">
        <v>1801</v>
      </c>
      <c r="BL58" s="41">
        <v>1854</v>
      </c>
      <c r="BM58" s="41">
        <v>2184</v>
      </c>
      <c r="BN58" s="41" t="s">
        <v>3762</v>
      </c>
      <c r="BO58" s="140" t="s">
        <v>4</v>
      </c>
    </row>
    <row r="59" spans="1:67" ht="27" customHeight="1">
      <c r="A59" s="156" t="s">
        <v>3942</v>
      </c>
      <c r="B59" s="41">
        <v>12.2</v>
      </c>
      <c r="C59" s="41">
        <v>13</v>
      </c>
      <c r="D59" s="41">
        <v>12.4</v>
      </c>
      <c r="E59" s="41">
        <v>10.7</v>
      </c>
      <c r="F59" s="41">
        <v>10.3</v>
      </c>
      <c r="G59" s="41">
        <v>10.6</v>
      </c>
      <c r="H59" s="41">
        <v>10.9</v>
      </c>
      <c r="I59" s="41">
        <v>10.8</v>
      </c>
      <c r="J59" s="41">
        <v>11.1</v>
      </c>
      <c r="K59" s="41">
        <v>12.8</v>
      </c>
      <c r="L59" s="41">
        <v>2127</v>
      </c>
      <c r="M59" s="41">
        <v>2269</v>
      </c>
      <c r="N59" s="41">
        <v>2162</v>
      </c>
      <c r="O59" s="41">
        <v>1841</v>
      </c>
      <c r="P59" s="41">
        <v>1770</v>
      </c>
      <c r="Q59" s="41">
        <v>1823</v>
      </c>
      <c r="R59" s="41">
        <v>1876</v>
      </c>
      <c r="S59" s="41">
        <v>1859</v>
      </c>
      <c r="T59" s="41">
        <v>1912</v>
      </c>
      <c r="U59" s="41">
        <v>2233</v>
      </c>
      <c r="V59" s="41" t="s">
        <v>3858</v>
      </c>
      <c r="W59" s="138" t="s">
        <v>4</v>
      </c>
      <c r="X59" s="41">
        <v>13.9</v>
      </c>
      <c r="Y59" s="41">
        <v>14.7</v>
      </c>
      <c r="Z59" s="41">
        <v>13.3</v>
      </c>
      <c r="AA59" s="41">
        <v>13.2</v>
      </c>
      <c r="AB59" s="41">
        <v>12.8</v>
      </c>
      <c r="AC59" s="41">
        <v>13.1</v>
      </c>
      <c r="AD59" s="41">
        <v>13.4</v>
      </c>
      <c r="AE59" s="41">
        <v>13.3</v>
      </c>
      <c r="AF59" s="41">
        <v>13.6</v>
      </c>
      <c r="AG59" s="41">
        <v>13.4</v>
      </c>
      <c r="AH59" s="41">
        <v>2455</v>
      </c>
      <c r="AI59" s="41">
        <v>2597</v>
      </c>
      <c r="AJ59" s="41">
        <v>2349</v>
      </c>
      <c r="AK59" s="41">
        <v>2331</v>
      </c>
      <c r="AL59" s="41">
        <v>2260</v>
      </c>
      <c r="AM59" s="41">
        <v>2313</v>
      </c>
      <c r="AN59" s="41">
        <v>2366</v>
      </c>
      <c r="AO59" s="41">
        <v>2349</v>
      </c>
      <c r="AP59" s="41">
        <v>2402</v>
      </c>
      <c r="AQ59" s="41">
        <v>2366</v>
      </c>
      <c r="AR59" s="41" t="s">
        <v>3898</v>
      </c>
      <c r="AS59" s="138" t="s">
        <v>4</v>
      </c>
      <c r="AT59" s="41">
        <v>11.3</v>
      </c>
      <c r="AU59" s="41">
        <v>12.1</v>
      </c>
      <c r="AV59" s="41">
        <v>11.5</v>
      </c>
      <c r="AW59" s="41">
        <v>11.6</v>
      </c>
      <c r="AX59" s="41">
        <v>10</v>
      </c>
      <c r="AY59" s="41">
        <v>10.3</v>
      </c>
      <c r="AZ59" s="41">
        <v>10.6</v>
      </c>
      <c r="BA59" s="41">
        <v>10.5</v>
      </c>
      <c r="BB59" s="41">
        <v>10.8</v>
      </c>
      <c r="BC59" s="41">
        <v>11.9</v>
      </c>
      <c r="BD59" s="41">
        <v>2078</v>
      </c>
      <c r="BE59" s="41">
        <v>2220</v>
      </c>
      <c r="BF59" s="41">
        <v>2113</v>
      </c>
      <c r="BG59" s="41">
        <v>2131</v>
      </c>
      <c r="BH59" s="41">
        <v>1712</v>
      </c>
      <c r="BI59" s="41">
        <v>1765</v>
      </c>
      <c r="BJ59" s="41">
        <v>1818</v>
      </c>
      <c r="BK59" s="41">
        <v>1801</v>
      </c>
      <c r="BL59" s="41">
        <v>1854</v>
      </c>
      <c r="BM59" s="41">
        <v>2184</v>
      </c>
      <c r="BN59" s="41" t="s">
        <v>3762</v>
      </c>
      <c r="BO59" s="140" t="s">
        <v>4</v>
      </c>
    </row>
    <row r="60" spans="1:67" ht="27" customHeight="1">
      <c r="A60" s="156" t="s">
        <v>3943</v>
      </c>
      <c r="B60" s="41">
        <v>11.9</v>
      </c>
      <c r="C60" s="41">
        <v>12.7</v>
      </c>
      <c r="D60" s="41">
        <v>12.1</v>
      </c>
      <c r="E60" s="41">
        <v>11.6</v>
      </c>
      <c r="F60" s="41">
        <v>11.2</v>
      </c>
      <c r="G60" s="41">
        <v>11.5</v>
      </c>
      <c r="H60" s="41">
        <v>11.8</v>
      </c>
      <c r="I60" s="41">
        <v>11.7</v>
      </c>
      <c r="J60" s="41">
        <v>12</v>
      </c>
      <c r="K60" s="41">
        <v>12</v>
      </c>
      <c r="L60" s="41" t="s">
        <v>4</v>
      </c>
      <c r="M60" s="41" t="s">
        <v>4</v>
      </c>
      <c r="N60" s="41" t="s">
        <v>4</v>
      </c>
      <c r="O60" s="41" t="s">
        <v>4</v>
      </c>
      <c r="P60" s="41" t="s">
        <v>4</v>
      </c>
      <c r="Q60" s="41" t="s">
        <v>4</v>
      </c>
      <c r="R60" s="41" t="s">
        <v>4</v>
      </c>
      <c r="S60" s="41" t="s">
        <v>4</v>
      </c>
      <c r="T60" s="41" t="s">
        <v>4</v>
      </c>
      <c r="U60" s="41" t="s">
        <v>4</v>
      </c>
      <c r="V60" s="41" t="s">
        <v>3903</v>
      </c>
      <c r="W60" s="138" t="s">
        <v>4</v>
      </c>
      <c r="X60" s="41">
        <v>14.4</v>
      </c>
      <c r="Y60" s="41">
        <v>15.2</v>
      </c>
      <c r="Z60" s="41">
        <v>13.8</v>
      </c>
      <c r="AA60" s="41">
        <v>13.7</v>
      </c>
      <c r="AB60" s="41">
        <v>13.3</v>
      </c>
      <c r="AC60" s="41">
        <v>13.6</v>
      </c>
      <c r="AD60" s="41">
        <v>13.9</v>
      </c>
      <c r="AE60" s="41">
        <v>13.8</v>
      </c>
      <c r="AF60" s="41">
        <v>14.1</v>
      </c>
      <c r="AG60" s="41">
        <v>13.9</v>
      </c>
      <c r="AH60" s="41">
        <v>2549</v>
      </c>
      <c r="AI60" s="41">
        <v>2691</v>
      </c>
      <c r="AJ60" s="41">
        <v>2443</v>
      </c>
      <c r="AK60" s="41">
        <v>2425</v>
      </c>
      <c r="AL60" s="41">
        <v>2354</v>
      </c>
      <c r="AM60" s="41">
        <v>2407</v>
      </c>
      <c r="AN60" s="41">
        <v>2460</v>
      </c>
      <c r="AO60" s="41">
        <v>2443</v>
      </c>
      <c r="AP60" s="41">
        <v>2496</v>
      </c>
      <c r="AQ60" s="41">
        <v>2460</v>
      </c>
      <c r="AR60" s="41" t="s">
        <v>3964</v>
      </c>
      <c r="AS60" s="138" t="s">
        <v>4</v>
      </c>
      <c r="AT60" s="41">
        <v>11.5</v>
      </c>
      <c r="AU60" s="41">
        <v>12.3</v>
      </c>
      <c r="AV60" s="41">
        <v>11.7</v>
      </c>
      <c r="AW60" s="41">
        <v>11.8</v>
      </c>
      <c r="AX60" s="41">
        <v>11.6</v>
      </c>
      <c r="AY60" s="41">
        <v>11.9</v>
      </c>
      <c r="AZ60" s="41">
        <v>12.2</v>
      </c>
      <c r="BA60" s="41">
        <v>12.1</v>
      </c>
      <c r="BB60" s="41">
        <v>12.4</v>
      </c>
      <c r="BC60" s="41">
        <v>12.1</v>
      </c>
      <c r="BD60" s="41" t="s">
        <v>4</v>
      </c>
      <c r="BE60" s="41" t="s">
        <v>4</v>
      </c>
      <c r="BF60" s="41" t="s">
        <v>4</v>
      </c>
      <c r="BG60" s="41" t="s">
        <v>4</v>
      </c>
      <c r="BH60" s="41" t="s">
        <v>4</v>
      </c>
      <c r="BI60" s="41" t="s">
        <v>4</v>
      </c>
      <c r="BJ60" s="41" t="s">
        <v>4</v>
      </c>
      <c r="BK60" s="41" t="s">
        <v>4</v>
      </c>
      <c r="BL60" s="41" t="s">
        <v>4</v>
      </c>
      <c r="BM60" s="41" t="s">
        <v>4</v>
      </c>
      <c r="BN60" s="41" t="s">
        <v>3965</v>
      </c>
      <c r="BO60" s="140" t="s">
        <v>4</v>
      </c>
    </row>
    <row r="61" spans="1:67" ht="46.05" customHeight="1">
      <c r="A61" s="157" t="s">
        <v>3651</v>
      </c>
      <c r="B61" s="871" t="s">
        <v>3966</v>
      </c>
      <c r="C61" s="872"/>
      <c r="D61" s="872"/>
      <c r="E61" s="872"/>
      <c r="F61" s="872"/>
      <c r="G61" s="872"/>
      <c r="H61" s="872"/>
      <c r="I61" s="872"/>
      <c r="J61" s="872"/>
      <c r="K61" s="872"/>
      <c r="L61" s="872"/>
      <c r="M61" s="872"/>
      <c r="N61" s="872"/>
      <c r="O61" s="872"/>
      <c r="P61" s="872"/>
      <c r="Q61" s="872"/>
      <c r="R61" s="872"/>
      <c r="S61" s="872"/>
      <c r="T61" s="872"/>
      <c r="U61" s="872"/>
      <c r="V61" s="872"/>
      <c r="W61" s="872"/>
      <c r="X61" s="872"/>
      <c r="Y61" s="872"/>
      <c r="Z61" s="872"/>
      <c r="AA61" s="872"/>
      <c r="AB61" s="872"/>
      <c r="AC61" s="872"/>
      <c r="AD61" s="872"/>
      <c r="AE61" s="872"/>
      <c r="AF61" s="872"/>
      <c r="AG61" s="872"/>
      <c r="AH61" s="872"/>
      <c r="AI61" s="872"/>
      <c r="AJ61" s="872"/>
      <c r="AK61" s="872"/>
      <c r="AL61" s="872"/>
      <c r="AM61" s="872"/>
      <c r="AN61" s="872"/>
      <c r="AO61" s="872"/>
      <c r="AP61" s="872"/>
      <c r="AQ61" s="872"/>
      <c r="AR61" s="872"/>
      <c r="AS61" s="872"/>
      <c r="AT61" s="872"/>
      <c r="AU61" s="872"/>
      <c r="AV61" s="872"/>
      <c r="AW61" s="872"/>
      <c r="AX61" s="872"/>
      <c r="AY61" s="872"/>
      <c r="AZ61" s="872"/>
      <c r="BA61" s="872"/>
      <c r="BB61" s="872"/>
      <c r="BC61" s="872"/>
      <c r="BD61" s="872"/>
      <c r="BE61" s="872"/>
      <c r="BF61" s="872"/>
      <c r="BG61" s="872"/>
      <c r="BH61" s="872"/>
      <c r="BI61" s="872"/>
      <c r="BJ61" s="872"/>
      <c r="BK61" s="872"/>
      <c r="BL61" s="872"/>
      <c r="BM61" s="872"/>
      <c r="BN61" s="872"/>
      <c r="BO61" s="873"/>
    </row>
    <row r="62" spans="1:67" ht="40.049999999999997" customHeight="1">
      <c r="A62" s="125" t="s">
        <v>3810</v>
      </c>
      <c r="B62" s="661" t="s">
        <v>3811</v>
      </c>
      <c r="C62" s="662"/>
      <c r="D62" s="662"/>
      <c r="E62" s="662"/>
      <c r="F62" s="662"/>
      <c r="G62" s="662"/>
      <c r="H62" s="662"/>
      <c r="I62" s="662"/>
      <c r="J62" s="662"/>
      <c r="K62" s="662"/>
      <c r="L62" s="662"/>
      <c r="M62" s="662"/>
      <c r="N62" s="662"/>
      <c r="O62" s="662"/>
      <c r="P62" s="662"/>
      <c r="Q62" s="662"/>
      <c r="R62" s="662"/>
      <c r="S62" s="662"/>
      <c r="T62" s="662"/>
      <c r="U62" s="662"/>
      <c r="V62" s="662"/>
      <c r="W62" s="662"/>
      <c r="X62" s="662"/>
      <c r="Y62" s="662"/>
      <c r="Z62" s="662"/>
      <c r="AA62" s="662"/>
      <c r="AB62" s="662"/>
      <c r="AC62" s="662"/>
      <c r="AD62" s="662"/>
      <c r="AE62" s="662"/>
      <c r="AF62" s="662"/>
      <c r="AG62" s="662"/>
      <c r="AH62" s="662"/>
      <c r="AI62" s="662"/>
      <c r="AJ62" s="662"/>
      <c r="AK62" s="662"/>
      <c r="AL62" s="662"/>
      <c r="AM62" s="662"/>
      <c r="AN62" s="662"/>
      <c r="AO62" s="662"/>
      <c r="AP62" s="662"/>
      <c r="AQ62" s="662"/>
      <c r="AR62" s="662"/>
      <c r="AS62" s="662"/>
      <c r="AT62" s="662"/>
      <c r="AU62" s="662"/>
      <c r="AV62" s="662"/>
      <c r="AW62" s="662"/>
      <c r="AX62" s="662"/>
      <c r="AY62" s="662"/>
      <c r="AZ62" s="662"/>
      <c r="BA62" s="662"/>
      <c r="BB62" s="662"/>
      <c r="BC62" s="662"/>
      <c r="BD62" s="662"/>
      <c r="BE62" s="662"/>
      <c r="BF62" s="662"/>
      <c r="BG62" s="662"/>
      <c r="BH62" s="662"/>
      <c r="BI62" s="662"/>
      <c r="BJ62" s="662"/>
      <c r="BK62" s="662"/>
      <c r="BL62" s="662"/>
      <c r="BM62" s="662"/>
      <c r="BN62" s="662"/>
      <c r="BO62" s="663"/>
    </row>
    <row r="63" spans="1:67" ht="100.05" customHeight="1">
      <c r="A63" s="502" t="s">
        <v>3682</v>
      </c>
      <c r="B63" s="670" t="s">
        <v>3705</v>
      </c>
      <c r="C63" s="671"/>
      <c r="D63" s="671"/>
      <c r="E63" s="671"/>
      <c r="F63" s="671"/>
      <c r="G63" s="671"/>
      <c r="H63" s="671"/>
      <c r="I63" s="671"/>
      <c r="J63" s="671"/>
      <c r="K63" s="671"/>
      <c r="L63" s="671"/>
      <c r="M63" s="671"/>
      <c r="N63" s="671"/>
      <c r="O63" s="671"/>
      <c r="P63" s="671"/>
      <c r="Q63" s="671"/>
      <c r="R63" s="671"/>
      <c r="S63" s="671"/>
      <c r="T63" s="671"/>
      <c r="U63" s="671"/>
      <c r="V63" s="671"/>
      <c r="W63" s="671"/>
      <c r="X63" s="671"/>
      <c r="Y63" s="671"/>
      <c r="Z63" s="671"/>
      <c r="AA63" s="671"/>
      <c r="AB63" s="671"/>
      <c r="AC63" s="671"/>
      <c r="AD63" s="671"/>
      <c r="AE63" s="671"/>
      <c r="AF63" s="671"/>
      <c r="AG63" s="671"/>
      <c r="AH63" s="671"/>
      <c r="AI63" s="671"/>
      <c r="AJ63" s="671"/>
      <c r="AK63" s="671"/>
      <c r="AL63" s="671"/>
      <c r="AM63" s="671"/>
      <c r="AN63" s="671"/>
      <c r="AO63" s="671"/>
      <c r="AP63" s="671"/>
      <c r="AQ63" s="671"/>
      <c r="AR63" s="671"/>
      <c r="AS63" s="671"/>
      <c r="AT63" s="671"/>
      <c r="AU63" s="671"/>
      <c r="AV63" s="671"/>
      <c r="AW63" s="671"/>
      <c r="AX63" s="671"/>
      <c r="AY63" s="671"/>
      <c r="AZ63" s="671"/>
      <c r="BA63" s="671"/>
      <c r="BB63" s="671"/>
      <c r="BC63" s="671"/>
      <c r="BD63" s="671"/>
      <c r="BE63" s="671"/>
      <c r="BF63" s="671"/>
      <c r="BG63" s="671"/>
      <c r="BH63" s="671"/>
      <c r="BI63" s="671"/>
      <c r="BJ63" s="671"/>
      <c r="BK63" s="671"/>
      <c r="BL63" s="671"/>
      <c r="BM63" s="671"/>
      <c r="BN63" s="671"/>
      <c r="BO63" s="672"/>
    </row>
    <row r="64" spans="1:67" ht="130.05000000000001" customHeight="1">
      <c r="A64" s="502"/>
      <c r="B64" s="670" t="s">
        <v>3947</v>
      </c>
      <c r="C64" s="671"/>
      <c r="D64" s="671"/>
      <c r="E64" s="671"/>
      <c r="F64" s="671"/>
      <c r="G64" s="671"/>
      <c r="H64" s="671"/>
      <c r="I64" s="671"/>
      <c r="J64" s="671"/>
      <c r="K64" s="671"/>
      <c r="L64" s="671"/>
      <c r="M64" s="671"/>
      <c r="N64" s="671"/>
      <c r="O64" s="671"/>
      <c r="P64" s="671"/>
      <c r="Q64" s="671"/>
      <c r="R64" s="671"/>
      <c r="S64" s="671"/>
      <c r="T64" s="671"/>
      <c r="U64" s="671"/>
      <c r="V64" s="671"/>
      <c r="W64" s="671"/>
      <c r="X64" s="671"/>
      <c r="Y64" s="671"/>
      <c r="Z64" s="671"/>
      <c r="AA64" s="671"/>
      <c r="AB64" s="671"/>
      <c r="AC64" s="671"/>
      <c r="AD64" s="671"/>
      <c r="AE64" s="671"/>
      <c r="AF64" s="671"/>
      <c r="AG64" s="671"/>
      <c r="AH64" s="671"/>
      <c r="AI64" s="671"/>
      <c r="AJ64" s="671"/>
      <c r="AK64" s="671"/>
      <c r="AL64" s="671"/>
      <c r="AM64" s="671"/>
      <c r="AN64" s="671"/>
      <c r="AO64" s="671"/>
      <c r="AP64" s="671"/>
      <c r="AQ64" s="671"/>
      <c r="AR64" s="671"/>
      <c r="AS64" s="671"/>
      <c r="AT64" s="671"/>
      <c r="AU64" s="671"/>
      <c r="AV64" s="671"/>
      <c r="AW64" s="671"/>
      <c r="AX64" s="671"/>
      <c r="AY64" s="671"/>
      <c r="AZ64" s="671"/>
      <c r="BA64" s="671"/>
      <c r="BB64" s="671"/>
      <c r="BC64" s="671"/>
      <c r="BD64" s="671"/>
      <c r="BE64" s="671"/>
      <c r="BF64" s="671"/>
      <c r="BG64" s="671"/>
      <c r="BH64" s="671"/>
      <c r="BI64" s="671"/>
      <c r="BJ64" s="671"/>
      <c r="BK64" s="671"/>
      <c r="BL64" s="671"/>
      <c r="BM64" s="671"/>
      <c r="BN64" s="671"/>
      <c r="BO64" s="672"/>
    </row>
    <row r="65" spans="1:67" ht="22.05" customHeight="1">
      <c r="A65" s="502"/>
      <c r="B65" s="661" t="s">
        <v>3948</v>
      </c>
      <c r="C65" s="662"/>
      <c r="D65" s="662"/>
      <c r="E65" s="662"/>
      <c r="F65" s="662"/>
      <c r="G65" s="662"/>
      <c r="H65" s="662"/>
      <c r="I65" s="662"/>
      <c r="J65" s="662"/>
      <c r="K65" s="662"/>
      <c r="L65" s="662"/>
      <c r="M65" s="662"/>
      <c r="N65" s="662"/>
      <c r="O65" s="662"/>
      <c r="P65" s="662"/>
      <c r="Q65" s="662"/>
      <c r="R65" s="662"/>
      <c r="S65" s="662"/>
      <c r="T65" s="662"/>
      <c r="U65" s="662"/>
      <c r="V65" s="662"/>
      <c r="W65" s="662"/>
      <c r="X65" s="662"/>
      <c r="Y65" s="662"/>
      <c r="Z65" s="662"/>
      <c r="AA65" s="662"/>
      <c r="AB65" s="662"/>
      <c r="AC65" s="662"/>
      <c r="AD65" s="662"/>
      <c r="AE65" s="662"/>
      <c r="AF65" s="662"/>
      <c r="AG65" s="662"/>
      <c r="AH65" s="662"/>
      <c r="AI65" s="662"/>
      <c r="AJ65" s="662"/>
      <c r="AK65" s="662"/>
      <c r="AL65" s="662"/>
      <c r="AM65" s="662"/>
      <c r="AN65" s="662"/>
      <c r="AO65" s="662"/>
      <c r="AP65" s="662"/>
      <c r="AQ65" s="662"/>
      <c r="AR65" s="662"/>
      <c r="AS65" s="662"/>
      <c r="AT65" s="662"/>
      <c r="AU65" s="662"/>
      <c r="AV65" s="662"/>
      <c r="AW65" s="662"/>
      <c r="AX65" s="662"/>
      <c r="AY65" s="662"/>
      <c r="AZ65" s="662"/>
      <c r="BA65" s="662"/>
      <c r="BB65" s="662"/>
      <c r="BC65" s="662"/>
      <c r="BD65" s="662"/>
      <c r="BE65" s="662"/>
      <c r="BF65" s="662"/>
      <c r="BG65" s="662"/>
      <c r="BH65" s="662"/>
      <c r="BI65" s="662"/>
      <c r="BJ65" s="662"/>
      <c r="BK65" s="662"/>
      <c r="BL65" s="662"/>
      <c r="BM65" s="662"/>
      <c r="BN65" s="662"/>
      <c r="BO65" s="663"/>
    </row>
    <row r="66" spans="1:67" ht="22.05" customHeight="1">
      <c r="A66" s="502"/>
      <c r="B66" s="661" t="s">
        <v>3949</v>
      </c>
      <c r="C66" s="662"/>
      <c r="D66" s="662"/>
      <c r="E66" s="662"/>
      <c r="F66" s="662"/>
      <c r="G66" s="662"/>
      <c r="H66" s="662"/>
      <c r="I66" s="662"/>
      <c r="J66" s="662"/>
      <c r="K66" s="662"/>
      <c r="L66" s="662"/>
      <c r="M66" s="662"/>
      <c r="N66" s="662"/>
      <c r="O66" s="662"/>
      <c r="P66" s="662"/>
      <c r="Q66" s="662"/>
      <c r="R66" s="662"/>
      <c r="S66" s="662"/>
      <c r="T66" s="662"/>
      <c r="U66" s="662"/>
      <c r="V66" s="662"/>
      <c r="W66" s="662"/>
      <c r="X66" s="662"/>
      <c r="Y66" s="662"/>
      <c r="Z66" s="662"/>
      <c r="AA66" s="662"/>
      <c r="AB66" s="662"/>
      <c r="AC66" s="662"/>
      <c r="AD66" s="662"/>
      <c r="AE66" s="662"/>
      <c r="AF66" s="662"/>
      <c r="AG66" s="662"/>
      <c r="AH66" s="662"/>
      <c r="AI66" s="662"/>
      <c r="AJ66" s="662"/>
      <c r="AK66" s="662"/>
      <c r="AL66" s="662"/>
      <c r="AM66" s="662"/>
      <c r="AN66" s="662"/>
      <c r="AO66" s="662"/>
      <c r="AP66" s="662"/>
      <c r="AQ66" s="662"/>
      <c r="AR66" s="662"/>
      <c r="AS66" s="662"/>
      <c r="AT66" s="662"/>
      <c r="AU66" s="662"/>
      <c r="AV66" s="662"/>
      <c r="AW66" s="662"/>
      <c r="AX66" s="662"/>
      <c r="AY66" s="662"/>
      <c r="AZ66" s="662"/>
      <c r="BA66" s="662"/>
      <c r="BB66" s="662"/>
      <c r="BC66" s="662"/>
      <c r="BD66" s="662"/>
      <c r="BE66" s="662"/>
      <c r="BF66" s="662"/>
      <c r="BG66" s="662"/>
      <c r="BH66" s="662"/>
      <c r="BI66" s="662"/>
      <c r="BJ66" s="662"/>
      <c r="BK66" s="662"/>
      <c r="BL66" s="662"/>
      <c r="BM66" s="662"/>
      <c r="BN66" s="662"/>
      <c r="BO66" s="663"/>
    </row>
    <row r="67" spans="1:67" ht="22.05" customHeight="1">
      <c r="A67" s="502"/>
      <c r="B67" s="661" t="s">
        <v>3813</v>
      </c>
      <c r="C67" s="662"/>
      <c r="D67" s="662"/>
      <c r="E67" s="662"/>
      <c r="F67" s="662"/>
      <c r="G67" s="662"/>
      <c r="H67" s="662"/>
      <c r="I67" s="662"/>
      <c r="J67" s="662"/>
      <c r="K67" s="662"/>
      <c r="L67" s="662"/>
      <c r="M67" s="662"/>
      <c r="N67" s="662"/>
      <c r="O67" s="662"/>
      <c r="P67" s="662"/>
      <c r="Q67" s="662"/>
      <c r="R67" s="662"/>
      <c r="S67" s="662"/>
      <c r="T67" s="662"/>
      <c r="U67" s="662"/>
      <c r="V67" s="662"/>
      <c r="W67" s="662"/>
      <c r="X67" s="662"/>
      <c r="Y67" s="662"/>
      <c r="Z67" s="662"/>
      <c r="AA67" s="662"/>
      <c r="AB67" s="662"/>
      <c r="AC67" s="662"/>
      <c r="AD67" s="662"/>
      <c r="AE67" s="662"/>
      <c r="AF67" s="662"/>
      <c r="AG67" s="662"/>
      <c r="AH67" s="662"/>
      <c r="AI67" s="662"/>
      <c r="AJ67" s="662"/>
      <c r="AK67" s="662"/>
      <c r="AL67" s="662"/>
      <c r="AM67" s="662"/>
      <c r="AN67" s="662"/>
      <c r="AO67" s="662"/>
      <c r="AP67" s="662"/>
      <c r="AQ67" s="662"/>
      <c r="AR67" s="662"/>
      <c r="AS67" s="662"/>
      <c r="AT67" s="662"/>
      <c r="AU67" s="662"/>
      <c r="AV67" s="662"/>
      <c r="AW67" s="662"/>
      <c r="AX67" s="662"/>
      <c r="AY67" s="662"/>
      <c r="AZ67" s="662"/>
      <c r="BA67" s="662"/>
      <c r="BB67" s="662"/>
      <c r="BC67" s="662"/>
      <c r="BD67" s="662"/>
      <c r="BE67" s="662"/>
      <c r="BF67" s="662"/>
      <c r="BG67" s="662"/>
      <c r="BH67" s="662"/>
      <c r="BI67" s="662"/>
      <c r="BJ67" s="662"/>
      <c r="BK67" s="662"/>
      <c r="BL67" s="662"/>
      <c r="BM67" s="662"/>
      <c r="BN67" s="662"/>
      <c r="BO67" s="663"/>
    </row>
    <row r="68" spans="1:67" ht="34.049999999999997" customHeight="1">
      <c r="A68" s="502"/>
      <c r="B68" s="670" t="s">
        <v>3951</v>
      </c>
      <c r="C68" s="671"/>
      <c r="D68" s="671"/>
      <c r="E68" s="671"/>
      <c r="F68" s="671"/>
      <c r="G68" s="671"/>
      <c r="H68" s="671"/>
      <c r="I68" s="671"/>
      <c r="J68" s="671"/>
      <c r="K68" s="671"/>
      <c r="L68" s="671"/>
      <c r="M68" s="671"/>
      <c r="N68" s="671"/>
      <c r="O68" s="671"/>
      <c r="P68" s="671"/>
      <c r="Q68" s="671"/>
      <c r="R68" s="671"/>
      <c r="S68" s="671"/>
      <c r="T68" s="671"/>
      <c r="U68" s="671"/>
      <c r="V68" s="671"/>
      <c r="W68" s="671"/>
      <c r="X68" s="671"/>
      <c r="Y68" s="671"/>
      <c r="Z68" s="671"/>
      <c r="AA68" s="671"/>
      <c r="AB68" s="671"/>
      <c r="AC68" s="671"/>
      <c r="AD68" s="671"/>
      <c r="AE68" s="671"/>
      <c r="AF68" s="671"/>
      <c r="AG68" s="671"/>
      <c r="AH68" s="671"/>
      <c r="AI68" s="671"/>
      <c r="AJ68" s="671"/>
      <c r="AK68" s="671"/>
      <c r="AL68" s="671"/>
      <c r="AM68" s="671"/>
      <c r="AN68" s="671"/>
      <c r="AO68" s="671"/>
      <c r="AP68" s="671"/>
      <c r="AQ68" s="671"/>
      <c r="AR68" s="671"/>
      <c r="AS68" s="671"/>
      <c r="AT68" s="671"/>
      <c r="AU68" s="671"/>
      <c r="AV68" s="671"/>
      <c r="AW68" s="671"/>
      <c r="AX68" s="671"/>
      <c r="AY68" s="671"/>
      <c r="AZ68" s="671"/>
      <c r="BA68" s="671"/>
      <c r="BB68" s="671"/>
      <c r="BC68" s="671"/>
      <c r="BD68" s="671"/>
      <c r="BE68" s="671"/>
      <c r="BF68" s="671"/>
      <c r="BG68" s="671"/>
      <c r="BH68" s="671"/>
      <c r="BI68" s="671"/>
      <c r="BJ68" s="671"/>
      <c r="BK68" s="671"/>
      <c r="BL68" s="671"/>
      <c r="BM68" s="671"/>
      <c r="BN68" s="671"/>
      <c r="BO68" s="672"/>
    </row>
    <row r="69" spans="1:67" ht="22.05" customHeight="1">
      <c r="A69" s="502"/>
      <c r="B69" s="661" t="s">
        <v>3952</v>
      </c>
      <c r="C69" s="662"/>
      <c r="D69" s="662"/>
      <c r="E69" s="662"/>
      <c r="F69" s="662"/>
      <c r="G69" s="662"/>
      <c r="H69" s="662"/>
      <c r="I69" s="662"/>
      <c r="J69" s="662"/>
      <c r="K69" s="662"/>
      <c r="L69" s="662"/>
      <c r="M69" s="662"/>
      <c r="N69" s="662"/>
      <c r="O69" s="662"/>
      <c r="P69" s="662"/>
      <c r="Q69" s="662"/>
      <c r="R69" s="662"/>
      <c r="S69" s="662"/>
      <c r="T69" s="662"/>
      <c r="U69" s="662"/>
      <c r="V69" s="662"/>
      <c r="W69" s="662"/>
      <c r="X69" s="662"/>
      <c r="Y69" s="662"/>
      <c r="Z69" s="662"/>
      <c r="AA69" s="662"/>
      <c r="AB69" s="662"/>
      <c r="AC69" s="662"/>
      <c r="AD69" s="662"/>
      <c r="AE69" s="662"/>
      <c r="AF69" s="662"/>
      <c r="AG69" s="662"/>
      <c r="AH69" s="662"/>
      <c r="AI69" s="662"/>
      <c r="AJ69" s="662"/>
      <c r="AK69" s="662"/>
      <c r="AL69" s="662"/>
      <c r="AM69" s="662"/>
      <c r="AN69" s="662"/>
      <c r="AO69" s="662"/>
      <c r="AP69" s="662"/>
      <c r="AQ69" s="662"/>
      <c r="AR69" s="662"/>
      <c r="AS69" s="662"/>
      <c r="AT69" s="662"/>
      <c r="AU69" s="662"/>
      <c r="AV69" s="662"/>
      <c r="AW69" s="662"/>
      <c r="AX69" s="662"/>
      <c r="AY69" s="662"/>
      <c r="AZ69" s="662"/>
      <c r="BA69" s="662"/>
      <c r="BB69" s="662"/>
      <c r="BC69" s="662"/>
      <c r="BD69" s="662"/>
      <c r="BE69" s="662"/>
      <c r="BF69" s="662"/>
      <c r="BG69" s="662"/>
      <c r="BH69" s="662"/>
      <c r="BI69" s="662"/>
      <c r="BJ69" s="662"/>
      <c r="BK69" s="662"/>
      <c r="BL69" s="662"/>
      <c r="BM69" s="662"/>
      <c r="BN69" s="662"/>
      <c r="BO69" s="663"/>
    </row>
  </sheetData>
  <mergeCells count="28">
    <mergeCell ref="A4:A6"/>
    <mergeCell ref="A63:A69"/>
    <mergeCell ref="V5:V6"/>
    <mergeCell ref="W5:W6"/>
    <mergeCell ref="AR5:AR6"/>
    <mergeCell ref="B65:BO65"/>
    <mergeCell ref="B66:BO66"/>
    <mergeCell ref="B67:BO67"/>
    <mergeCell ref="B68:BO68"/>
    <mergeCell ref="B69:BO69"/>
    <mergeCell ref="BD5:BM5"/>
    <mergeCell ref="B61:BO61"/>
    <mergeCell ref="B62:BO62"/>
    <mergeCell ref="B63:BO63"/>
    <mergeCell ref="B64:BO64"/>
    <mergeCell ref="AS5:AS6"/>
    <mergeCell ref="BN5:BN6"/>
    <mergeCell ref="BO5:BO6"/>
    <mergeCell ref="B5:K5"/>
    <mergeCell ref="L5:U5"/>
    <mergeCell ref="X5:AG5"/>
    <mergeCell ref="AH5:AQ5"/>
    <mergeCell ref="AT5:BC5"/>
    <mergeCell ref="G1:BO1"/>
    <mergeCell ref="G2:BO2"/>
    <mergeCell ref="B4:W4"/>
    <mergeCell ref="X4:AS4"/>
    <mergeCell ref="AT4:BO4"/>
  </mergeCells>
  <phoneticPr fontId="233" type="noConversion"/>
  <pageMargins left="0.75" right="0.75" top="1" bottom="1" header="0.5" footer="0.5"/>
  <pageSetup paperSize="9" scale="55" orientation="landscape"/>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16">
    <tabColor theme="4"/>
  </sheetPr>
  <dimension ref="A1:AW48"/>
  <sheetViews>
    <sheetView showGridLines="0" zoomScale="90" zoomScaleNormal="90" workbookViewId="0">
      <pane xSplit="1" ySplit="6" topLeftCell="B7" activePane="bottomRight" state="frozen"/>
      <selection pane="topRight"/>
      <selection pane="bottomLeft"/>
      <selection pane="bottomRight" activeCell="Y3" sqref="Y3"/>
    </sheetView>
  </sheetViews>
  <sheetFormatPr defaultColWidth="5.59765625" defaultRowHeight="14" customHeight="1"/>
  <cols>
    <col min="1" max="1" width="10.59765625" style="89" customWidth="1"/>
    <col min="2" max="4" width="5.1328125" style="73" customWidth="1"/>
    <col min="5" max="5" width="12.06640625" style="73" customWidth="1"/>
    <col min="6" max="6" width="5.1328125" style="73" customWidth="1"/>
    <col min="7" max="9" width="8.59765625" style="73" customWidth="1"/>
    <col min="10" max="11" width="10.59765625" style="73" customWidth="1"/>
    <col min="12" max="14" width="5.1328125" style="73" customWidth="1"/>
    <col min="15" max="15" width="12.06640625" style="73" customWidth="1"/>
    <col min="16" max="16" width="5.1328125" style="73" customWidth="1"/>
    <col min="17" max="19" width="8.59765625" style="73" customWidth="1"/>
    <col min="20" max="21" width="10.59765625" style="73" customWidth="1"/>
    <col min="22" max="22" width="13.59765625" style="73" customWidth="1"/>
    <col min="23" max="23" width="15.59765625" style="73" customWidth="1"/>
    <col min="24" max="26" width="5.1328125" style="73" customWidth="1"/>
    <col min="27" max="27" width="12.06640625" style="73" customWidth="1"/>
    <col min="28" max="28" width="5.1328125" style="73" customWidth="1"/>
    <col min="29" max="31" width="8.59765625" style="73" customWidth="1"/>
    <col min="32" max="33" width="10.59765625" style="73" customWidth="1"/>
    <col min="34" max="36" width="5.1328125" style="73" customWidth="1"/>
    <col min="37" max="37" width="12.06640625" style="73" customWidth="1"/>
    <col min="38" max="38" width="5.1328125" style="73" customWidth="1"/>
    <col min="39" max="41" width="8.59765625" style="73" customWidth="1"/>
    <col min="42" max="43" width="10.59765625" style="73" customWidth="1"/>
    <col min="44" max="44" width="13.59765625" style="73" customWidth="1"/>
    <col min="45" max="45" width="15.59765625" style="73" customWidth="1"/>
    <col min="46" max="62" width="4.86328125" style="73" customWidth="1"/>
    <col min="63" max="16126" width="5.59765625" style="73" customWidth="1"/>
    <col min="16127" max="16150" width="4.86328125" style="73" customWidth="1"/>
    <col min="16151" max="16158" width="4.86328125" style="73"/>
    <col min="16159" max="16384" width="5.59765625" style="73"/>
  </cols>
  <sheetData>
    <row r="1" spans="1:49" ht="47" customHeight="1">
      <c r="A1" s="76"/>
      <c r="B1" s="77"/>
      <c r="C1" s="77"/>
      <c r="D1" s="77"/>
      <c r="E1" s="77"/>
      <c r="F1" s="485" t="s">
        <v>3967</v>
      </c>
      <c r="G1" s="485"/>
      <c r="H1" s="485"/>
      <c r="I1" s="485"/>
      <c r="J1" s="485"/>
      <c r="K1" s="485"/>
      <c r="L1" s="485"/>
      <c r="M1" s="485"/>
      <c r="N1" s="485"/>
      <c r="O1" s="485"/>
      <c r="P1" s="485"/>
      <c r="Q1" s="485"/>
      <c r="R1" s="485"/>
      <c r="S1" s="485"/>
      <c r="T1" s="485"/>
      <c r="U1" s="485"/>
      <c r="V1" s="485"/>
      <c r="W1" s="485"/>
      <c r="X1" s="485"/>
      <c r="Y1" s="485"/>
      <c r="Z1" s="485"/>
      <c r="AA1" s="485"/>
      <c r="AB1" s="485"/>
      <c r="AC1" s="485"/>
      <c r="AD1" s="485"/>
      <c r="AE1" s="485"/>
      <c r="AF1" s="485"/>
      <c r="AG1" s="485"/>
      <c r="AH1" s="485"/>
      <c r="AI1" s="485"/>
      <c r="AJ1" s="485"/>
      <c r="AK1" s="485"/>
      <c r="AL1" s="485"/>
      <c r="AM1" s="485"/>
      <c r="AN1" s="485"/>
      <c r="AO1" s="485"/>
      <c r="AP1" s="485"/>
      <c r="AQ1" s="485"/>
      <c r="AR1" s="485"/>
      <c r="AS1" s="485"/>
    </row>
    <row r="2" spans="1:49" ht="31.05" customHeight="1">
      <c r="A2" s="76"/>
      <c r="B2" s="77"/>
      <c r="C2" s="77"/>
      <c r="D2" s="77"/>
      <c r="E2" s="77"/>
      <c r="F2" s="875" t="s">
        <v>3968</v>
      </c>
      <c r="G2" s="875"/>
      <c r="H2" s="875"/>
      <c r="I2" s="875"/>
      <c r="J2" s="875"/>
      <c r="K2" s="875"/>
      <c r="L2" s="875"/>
      <c r="M2" s="875"/>
      <c r="N2" s="875"/>
      <c r="O2" s="875"/>
      <c r="P2" s="875"/>
      <c r="Q2" s="875"/>
      <c r="R2" s="875"/>
      <c r="S2" s="875"/>
      <c r="T2" s="875"/>
      <c r="U2" s="875"/>
      <c r="V2" s="875"/>
      <c r="W2" s="875"/>
      <c r="X2" s="875"/>
      <c r="Y2" s="875"/>
      <c r="Z2" s="875"/>
      <c r="AA2" s="875"/>
      <c r="AB2" s="875"/>
      <c r="AC2" s="875"/>
      <c r="AD2" s="875"/>
      <c r="AE2" s="875"/>
      <c r="AF2" s="875"/>
      <c r="AG2" s="875"/>
      <c r="AH2" s="875"/>
      <c r="AI2" s="875"/>
      <c r="AJ2" s="875"/>
      <c r="AK2" s="875"/>
      <c r="AL2" s="875"/>
      <c r="AM2" s="875"/>
      <c r="AN2" s="875"/>
      <c r="AO2" s="875"/>
      <c r="AP2" s="875"/>
      <c r="AQ2" s="875"/>
      <c r="AR2" s="875"/>
      <c r="AS2" s="875"/>
    </row>
    <row r="3" spans="1:49" s="74" customFormat="1" ht="25.05" customHeight="1">
      <c r="A3" s="858"/>
      <c r="B3" s="848"/>
      <c r="C3" s="7"/>
      <c r="D3" s="7"/>
      <c r="E3" s="7"/>
      <c r="F3" s="7"/>
      <c r="G3" s="7"/>
      <c r="H3" s="7"/>
      <c r="I3" s="7"/>
      <c r="J3" s="7"/>
      <c r="K3" s="7"/>
      <c r="L3" s="3"/>
      <c r="M3" s="3"/>
      <c r="N3" s="3"/>
      <c r="O3" s="3"/>
      <c r="P3" s="3"/>
      <c r="Q3" s="3"/>
      <c r="R3" s="3"/>
      <c r="S3" s="3"/>
      <c r="T3" s="3"/>
      <c r="U3" s="3"/>
      <c r="V3" s="3"/>
      <c r="W3"/>
      <c r="X3" s="81"/>
      <c r="Y3" s="81"/>
      <c r="Z3" s="81"/>
      <c r="AA3" s="81"/>
      <c r="AB3" s="81"/>
      <c r="AC3" s="81"/>
      <c r="AD3" s="81"/>
      <c r="AE3" s="81"/>
      <c r="AF3" s="81"/>
      <c r="AG3" s="81"/>
      <c r="AH3" s="81"/>
      <c r="AI3" s="81"/>
      <c r="AJ3" s="81"/>
      <c r="AK3" s="81"/>
      <c r="AL3" s="81"/>
      <c r="AM3" s="81"/>
      <c r="AN3" s="81"/>
      <c r="AO3" s="81"/>
      <c r="AP3" s="81"/>
      <c r="AQ3" s="81"/>
      <c r="AR3" s="81"/>
      <c r="AS3" s="81"/>
    </row>
    <row r="4" spans="1:49" ht="40.049999999999997" customHeight="1">
      <c r="A4" s="841" t="s">
        <v>3648</v>
      </c>
      <c r="B4" s="798" t="s">
        <v>3969</v>
      </c>
      <c r="C4" s="799"/>
      <c r="D4" s="799"/>
      <c r="E4" s="674"/>
      <c r="F4" s="674"/>
      <c r="G4" s="674"/>
      <c r="H4" s="674"/>
      <c r="I4" s="674"/>
      <c r="J4" s="674"/>
      <c r="K4" s="674"/>
      <c r="L4" s="674"/>
      <c r="M4" s="674"/>
      <c r="N4" s="674"/>
      <c r="O4" s="674"/>
      <c r="P4" s="674"/>
      <c r="Q4" s="674"/>
      <c r="R4" s="674"/>
      <c r="S4" s="674"/>
      <c r="T4" s="674"/>
      <c r="U4" s="674"/>
      <c r="V4" s="674"/>
      <c r="W4" s="675"/>
      <c r="X4" s="849" t="s">
        <v>3970</v>
      </c>
      <c r="Y4" s="849"/>
      <c r="Z4" s="849"/>
      <c r="AA4" s="677"/>
      <c r="AB4" s="677"/>
      <c r="AC4" s="677"/>
      <c r="AD4" s="677"/>
      <c r="AE4" s="677"/>
      <c r="AF4" s="677"/>
      <c r="AG4" s="677"/>
      <c r="AH4" s="677"/>
      <c r="AI4" s="677"/>
      <c r="AJ4" s="677"/>
      <c r="AK4" s="677"/>
      <c r="AL4" s="677"/>
      <c r="AM4" s="677"/>
      <c r="AN4" s="677"/>
      <c r="AO4" s="677"/>
      <c r="AP4" s="677"/>
      <c r="AQ4" s="677"/>
      <c r="AR4" s="677"/>
      <c r="AS4" s="678"/>
    </row>
    <row r="5" spans="1:49" s="74" customFormat="1" ht="30" customHeight="1">
      <c r="A5" s="841"/>
      <c r="B5" s="698" t="s">
        <v>3788</v>
      </c>
      <c r="C5" s="699"/>
      <c r="D5" s="699"/>
      <c r="E5" s="699"/>
      <c r="F5" s="699"/>
      <c r="G5" s="699"/>
      <c r="H5" s="699"/>
      <c r="I5" s="699"/>
      <c r="J5" s="699"/>
      <c r="K5" s="699"/>
      <c r="L5" s="841" t="s">
        <v>3789</v>
      </c>
      <c r="M5" s="699"/>
      <c r="N5" s="699"/>
      <c r="O5" s="699"/>
      <c r="P5" s="699"/>
      <c r="Q5" s="699"/>
      <c r="R5" s="699"/>
      <c r="S5" s="699"/>
      <c r="T5" s="699"/>
      <c r="U5" s="700"/>
      <c r="V5" s="822" t="s">
        <v>3971</v>
      </c>
      <c r="W5" s="824" t="s">
        <v>3972</v>
      </c>
      <c r="X5" s="701" t="s">
        <v>3788</v>
      </c>
      <c r="Y5" s="701"/>
      <c r="Z5" s="701"/>
      <c r="AA5" s="701"/>
      <c r="AB5" s="701"/>
      <c r="AC5" s="701"/>
      <c r="AD5" s="701"/>
      <c r="AE5" s="701"/>
      <c r="AF5" s="701"/>
      <c r="AG5" s="701"/>
      <c r="AH5" s="843" t="s">
        <v>3789</v>
      </c>
      <c r="AI5" s="701"/>
      <c r="AJ5" s="701"/>
      <c r="AK5" s="701"/>
      <c r="AL5" s="701"/>
      <c r="AM5" s="701"/>
      <c r="AN5" s="701"/>
      <c r="AO5" s="701"/>
      <c r="AP5" s="701"/>
      <c r="AQ5" s="702"/>
      <c r="AR5" s="825" t="s">
        <v>3971</v>
      </c>
      <c r="AS5" s="827" t="s">
        <v>3972</v>
      </c>
    </row>
    <row r="6" spans="1:49" s="74" customFormat="1" ht="30" customHeight="1">
      <c r="A6" s="841"/>
      <c r="B6" s="127" t="s">
        <v>25</v>
      </c>
      <c r="C6" s="128" t="s">
        <v>61</v>
      </c>
      <c r="D6" s="128" t="s">
        <v>47</v>
      </c>
      <c r="E6" s="62" t="s">
        <v>133</v>
      </c>
      <c r="F6" s="37" t="s">
        <v>41</v>
      </c>
      <c r="G6" s="37" t="s">
        <v>3686</v>
      </c>
      <c r="H6" s="37" t="s">
        <v>64</v>
      </c>
      <c r="I6" s="37" t="s">
        <v>74</v>
      </c>
      <c r="J6" s="37" t="s">
        <v>70</v>
      </c>
      <c r="K6" s="37" t="s">
        <v>150</v>
      </c>
      <c r="L6" s="37" t="s">
        <v>25</v>
      </c>
      <c r="M6" s="37" t="s">
        <v>61</v>
      </c>
      <c r="N6" s="37" t="s">
        <v>47</v>
      </c>
      <c r="O6" s="62" t="s">
        <v>133</v>
      </c>
      <c r="P6" s="37" t="s">
        <v>41</v>
      </c>
      <c r="Q6" s="37" t="s">
        <v>3686</v>
      </c>
      <c r="R6" s="37" t="s">
        <v>64</v>
      </c>
      <c r="S6" s="37" t="s">
        <v>74</v>
      </c>
      <c r="T6" s="37" t="s">
        <v>70</v>
      </c>
      <c r="U6" s="37" t="s">
        <v>150</v>
      </c>
      <c r="V6" s="822"/>
      <c r="W6" s="824"/>
      <c r="X6" s="96" t="s">
        <v>25</v>
      </c>
      <c r="Y6" s="96" t="s">
        <v>61</v>
      </c>
      <c r="Z6" s="96" t="s">
        <v>47</v>
      </c>
      <c r="AA6" s="67" t="s">
        <v>133</v>
      </c>
      <c r="AB6" s="66" t="s">
        <v>41</v>
      </c>
      <c r="AC6" s="66" t="s">
        <v>3686</v>
      </c>
      <c r="AD6" s="66" t="s">
        <v>64</v>
      </c>
      <c r="AE6" s="66" t="s">
        <v>74</v>
      </c>
      <c r="AF6" s="66" t="s">
        <v>70</v>
      </c>
      <c r="AG6" s="66" t="s">
        <v>150</v>
      </c>
      <c r="AH6" s="66" t="s">
        <v>25</v>
      </c>
      <c r="AI6" s="66" t="s">
        <v>61</v>
      </c>
      <c r="AJ6" s="66" t="s">
        <v>47</v>
      </c>
      <c r="AK6" s="67" t="s">
        <v>133</v>
      </c>
      <c r="AL6" s="66" t="s">
        <v>41</v>
      </c>
      <c r="AM6" s="66" t="s">
        <v>3686</v>
      </c>
      <c r="AN6" s="66" t="s">
        <v>64</v>
      </c>
      <c r="AO6" s="66" t="s">
        <v>74</v>
      </c>
      <c r="AP6" s="66" t="s">
        <v>70</v>
      </c>
      <c r="AQ6" s="66" t="s">
        <v>150</v>
      </c>
      <c r="AR6" s="825"/>
      <c r="AS6" s="827"/>
    </row>
    <row r="7" spans="1:49" s="74" customFormat="1" ht="30" customHeight="1">
      <c r="A7" s="145" t="s">
        <v>3483</v>
      </c>
      <c r="B7" s="146">
        <v>7</v>
      </c>
      <c r="C7" s="146">
        <v>7.8</v>
      </c>
      <c r="D7" s="41">
        <v>7.3</v>
      </c>
      <c r="E7" s="41">
        <v>7.2</v>
      </c>
      <c r="F7" s="41">
        <v>7.3</v>
      </c>
      <c r="G7" s="41">
        <v>7.6</v>
      </c>
      <c r="H7" s="41">
        <v>7.9</v>
      </c>
      <c r="I7" s="41">
        <v>7.8</v>
      </c>
      <c r="J7" s="41">
        <v>8.1</v>
      </c>
      <c r="K7" s="146">
        <v>7.6</v>
      </c>
      <c r="L7" s="146">
        <v>1114</v>
      </c>
      <c r="M7" s="146">
        <v>1256</v>
      </c>
      <c r="N7" s="41">
        <v>1168</v>
      </c>
      <c r="O7" s="41">
        <v>1150</v>
      </c>
      <c r="P7" s="41">
        <v>1109</v>
      </c>
      <c r="Q7" s="41">
        <v>1162</v>
      </c>
      <c r="R7" s="41">
        <v>1215</v>
      </c>
      <c r="S7" s="41">
        <v>1198</v>
      </c>
      <c r="T7" s="41">
        <v>1251</v>
      </c>
      <c r="U7" s="146">
        <v>1220</v>
      </c>
      <c r="V7" s="41" t="s">
        <v>3973</v>
      </c>
      <c r="W7" s="140" t="s">
        <v>4</v>
      </c>
      <c r="X7" s="41">
        <v>6.9</v>
      </c>
      <c r="Y7" s="41">
        <v>7.7</v>
      </c>
      <c r="Z7" s="41">
        <v>7.1</v>
      </c>
      <c r="AA7" s="41">
        <v>7.2</v>
      </c>
      <c r="AB7" s="41">
        <v>7</v>
      </c>
      <c r="AC7" s="41">
        <v>7.3</v>
      </c>
      <c r="AD7" s="41">
        <v>7.6</v>
      </c>
      <c r="AE7" s="41">
        <v>7.5</v>
      </c>
      <c r="AF7" s="41">
        <v>7.8</v>
      </c>
      <c r="AG7" s="41">
        <v>7.5</v>
      </c>
      <c r="AH7" s="41">
        <v>1065</v>
      </c>
      <c r="AI7" s="41">
        <v>1207</v>
      </c>
      <c r="AJ7" s="41">
        <v>1100</v>
      </c>
      <c r="AK7" s="41">
        <v>1150</v>
      </c>
      <c r="AL7" s="41">
        <v>1066</v>
      </c>
      <c r="AM7" s="41">
        <v>1119</v>
      </c>
      <c r="AN7" s="41">
        <v>1172</v>
      </c>
      <c r="AO7" s="41">
        <v>1155</v>
      </c>
      <c r="AP7" s="41">
        <v>1208</v>
      </c>
      <c r="AQ7" s="41">
        <v>1171</v>
      </c>
      <c r="AR7" s="41" t="s">
        <v>3937</v>
      </c>
      <c r="AS7" s="140" t="s">
        <v>4</v>
      </c>
    </row>
    <row r="8" spans="1:49" s="74" customFormat="1" ht="30" customHeight="1">
      <c r="A8" s="145" t="s">
        <v>3485</v>
      </c>
      <c r="B8" s="146">
        <v>6.8</v>
      </c>
      <c r="C8" s="146">
        <v>7.6</v>
      </c>
      <c r="D8" s="41">
        <v>7.1</v>
      </c>
      <c r="E8" s="41">
        <v>7</v>
      </c>
      <c r="F8" s="41">
        <v>7.2</v>
      </c>
      <c r="G8" s="41">
        <v>7.5</v>
      </c>
      <c r="H8" s="41">
        <v>7.8</v>
      </c>
      <c r="I8" s="41">
        <v>7.7</v>
      </c>
      <c r="J8" s="41">
        <v>8</v>
      </c>
      <c r="K8" s="146">
        <v>7.4</v>
      </c>
      <c r="L8" s="146">
        <v>1080</v>
      </c>
      <c r="M8" s="146">
        <v>1222</v>
      </c>
      <c r="N8" s="41">
        <v>1134</v>
      </c>
      <c r="O8" s="41">
        <v>1116</v>
      </c>
      <c r="P8" s="41">
        <v>1095</v>
      </c>
      <c r="Q8" s="41">
        <v>1148</v>
      </c>
      <c r="R8" s="41">
        <v>1201</v>
      </c>
      <c r="S8" s="41">
        <v>1184</v>
      </c>
      <c r="T8" s="41">
        <v>1237</v>
      </c>
      <c r="U8" s="146">
        <v>1186</v>
      </c>
      <c r="V8" s="41" t="s">
        <v>3957</v>
      </c>
      <c r="W8" s="140" t="s">
        <v>4</v>
      </c>
      <c r="X8" s="41">
        <v>6.7</v>
      </c>
      <c r="Y8" s="41">
        <v>7.5</v>
      </c>
      <c r="Z8" s="41">
        <v>6.9</v>
      </c>
      <c r="AA8" s="41">
        <v>7</v>
      </c>
      <c r="AB8" s="41">
        <v>6.9</v>
      </c>
      <c r="AC8" s="41">
        <v>7.2</v>
      </c>
      <c r="AD8" s="41">
        <v>7.5</v>
      </c>
      <c r="AE8" s="41">
        <v>7.4</v>
      </c>
      <c r="AF8" s="41">
        <v>7.7</v>
      </c>
      <c r="AG8" s="41">
        <v>7.3</v>
      </c>
      <c r="AH8" s="41">
        <v>1031</v>
      </c>
      <c r="AI8" s="41">
        <v>1173</v>
      </c>
      <c r="AJ8" s="41">
        <v>1066</v>
      </c>
      <c r="AK8" s="41">
        <v>1116</v>
      </c>
      <c r="AL8" s="41">
        <v>1033</v>
      </c>
      <c r="AM8" s="41">
        <v>1086</v>
      </c>
      <c r="AN8" s="41">
        <v>1139</v>
      </c>
      <c r="AO8" s="41">
        <v>1122</v>
      </c>
      <c r="AP8" s="41">
        <v>1175</v>
      </c>
      <c r="AQ8" s="41">
        <v>1137</v>
      </c>
      <c r="AR8" s="41" t="s">
        <v>3933</v>
      </c>
      <c r="AS8" s="140" t="s">
        <v>4</v>
      </c>
      <c r="AW8" s="147"/>
    </row>
    <row r="9" spans="1:49" s="74" customFormat="1" ht="30" customHeight="1">
      <c r="A9" s="145" t="s">
        <v>3974</v>
      </c>
      <c r="B9" s="146">
        <v>6.6</v>
      </c>
      <c r="C9" s="146">
        <v>7.4</v>
      </c>
      <c r="D9" s="41">
        <v>6.9</v>
      </c>
      <c r="E9" s="41">
        <v>6.8</v>
      </c>
      <c r="F9" s="41">
        <v>7</v>
      </c>
      <c r="G9" s="41">
        <v>7.3</v>
      </c>
      <c r="H9" s="41">
        <v>7.6</v>
      </c>
      <c r="I9" s="41">
        <v>7.5</v>
      </c>
      <c r="J9" s="41">
        <v>7.8</v>
      </c>
      <c r="K9" s="146">
        <v>7.2</v>
      </c>
      <c r="L9" s="146">
        <v>1042</v>
      </c>
      <c r="M9" s="146">
        <v>1184</v>
      </c>
      <c r="N9" s="41">
        <v>1096</v>
      </c>
      <c r="O9" s="41">
        <v>1078</v>
      </c>
      <c r="P9" s="41">
        <v>1059</v>
      </c>
      <c r="Q9" s="41">
        <v>1112</v>
      </c>
      <c r="R9" s="41">
        <v>1165</v>
      </c>
      <c r="S9" s="41">
        <v>1148</v>
      </c>
      <c r="T9" s="41">
        <v>1201</v>
      </c>
      <c r="U9" s="146">
        <v>1148</v>
      </c>
      <c r="V9" s="41" t="s">
        <v>3973</v>
      </c>
      <c r="W9" s="140" t="s">
        <v>4</v>
      </c>
      <c r="X9" s="41">
        <v>6.5</v>
      </c>
      <c r="Y9" s="41">
        <v>7.3</v>
      </c>
      <c r="Z9" s="41">
        <v>6.7</v>
      </c>
      <c r="AA9" s="41">
        <v>6.8</v>
      </c>
      <c r="AB9" s="41">
        <v>6.7</v>
      </c>
      <c r="AC9" s="41">
        <v>7</v>
      </c>
      <c r="AD9" s="41">
        <v>7.3</v>
      </c>
      <c r="AE9" s="41">
        <v>7.2</v>
      </c>
      <c r="AF9" s="41">
        <v>7.5</v>
      </c>
      <c r="AG9" s="41">
        <v>7.1</v>
      </c>
      <c r="AH9" s="41">
        <v>993</v>
      </c>
      <c r="AI9" s="41">
        <v>1135</v>
      </c>
      <c r="AJ9" s="41">
        <v>1028</v>
      </c>
      <c r="AK9" s="41">
        <v>1078</v>
      </c>
      <c r="AL9" s="41">
        <v>996</v>
      </c>
      <c r="AM9" s="41">
        <v>1049</v>
      </c>
      <c r="AN9" s="41">
        <v>1102</v>
      </c>
      <c r="AO9" s="41">
        <v>1085</v>
      </c>
      <c r="AP9" s="41">
        <v>1138</v>
      </c>
      <c r="AQ9" s="41">
        <v>1099</v>
      </c>
      <c r="AR9" s="41" t="s">
        <v>3761</v>
      </c>
      <c r="AS9" s="140" t="s">
        <v>4</v>
      </c>
      <c r="AW9" s="147"/>
    </row>
    <row r="10" spans="1:49" s="74" customFormat="1" ht="30" customHeight="1">
      <c r="A10" s="145" t="s">
        <v>3975</v>
      </c>
      <c r="B10" s="146">
        <v>7</v>
      </c>
      <c r="C10" s="146">
        <v>7.8</v>
      </c>
      <c r="D10" s="41">
        <v>7.3</v>
      </c>
      <c r="E10" s="41">
        <v>7.2</v>
      </c>
      <c r="F10" s="41">
        <v>7.5</v>
      </c>
      <c r="G10" s="41">
        <v>7.8</v>
      </c>
      <c r="H10" s="41">
        <v>8.1</v>
      </c>
      <c r="I10" s="41">
        <v>8</v>
      </c>
      <c r="J10" s="41">
        <v>8.3000000000000007</v>
      </c>
      <c r="K10" s="146">
        <v>7.6</v>
      </c>
      <c r="L10" s="146">
        <v>1119</v>
      </c>
      <c r="M10" s="146">
        <v>1261</v>
      </c>
      <c r="N10" s="41">
        <v>1173</v>
      </c>
      <c r="O10" s="41">
        <v>1155</v>
      </c>
      <c r="P10" s="41">
        <v>1131</v>
      </c>
      <c r="Q10" s="41">
        <v>1184</v>
      </c>
      <c r="R10" s="41">
        <v>1237</v>
      </c>
      <c r="S10" s="41">
        <v>1220</v>
      </c>
      <c r="T10" s="41">
        <v>1273</v>
      </c>
      <c r="U10" s="146">
        <v>1225</v>
      </c>
      <c r="V10" s="41" t="s">
        <v>3754</v>
      </c>
      <c r="W10" s="140" t="s">
        <v>4</v>
      </c>
      <c r="X10" s="41">
        <v>6.9</v>
      </c>
      <c r="Y10" s="41">
        <v>7.7</v>
      </c>
      <c r="Z10" s="41">
        <v>7.1</v>
      </c>
      <c r="AA10" s="41">
        <v>7.2</v>
      </c>
      <c r="AB10" s="41">
        <v>7.1</v>
      </c>
      <c r="AC10" s="41">
        <v>7.4</v>
      </c>
      <c r="AD10" s="41">
        <v>7.7</v>
      </c>
      <c r="AE10" s="41">
        <v>7.6</v>
      </c>
      <c r="AF10" s="41">
        <v>7.9</v>
      </c>
      <c r="AG10" s="41">
        <v>7.5</v>
      </c>
      <c r="AH10" s="41">
        <v>1070</v>
      </c>
      <c r="AI10" s="41">
        <v>1212</v>
      </c>
      <c r="AJ10" s="41">
        <v>1105</v>
      </c>
      <c r="AK10" s="41">
        <v>1155</v>
      </c>
      <c r="AL10" s="41">
        <v>1071</v>
      </c>
      <c r="AM10" s="41">
        <v>1124</v>
      </c>
      <c r="AN10" s="41">
        <v>1177</v>
      </c>
      <c r="AO10" s="41">
        <v>1160</v>
      </c>
      <c r="AP10" s="41">
        <v>1213</v>
      </c>
      <c r="AQ10" s="41">
        <v>1176</v>
      </c>
      <c r="AR10" s="41" t="s">
        <v>3976</v>
      </c>
      <c r="AS10" s="140" t="s">
        <v>4</v>
      </c>
      <c r="AW10" s="147"/>
    </row>
    <row r="11" spans="1:49" s="74" customFormat="1" ht="30" customHeight="1">
      <c r="A11" s="145" t="s">
        <v>3977</v>
      </c>
      <c r="B11" s="146">
        <v>7</v>
      </c>
      <c r="C11" s="146">
        <v>7.8</v>
      </c>
      <c r="D11" s="41">
        <v>7.3</v>
      </c>
      <c r="E11" s="41">
        <v>7.2</v>
      </c>
      <c r="F11" s="41">
        <v>7.5</v>
      </c>
      <c r="G11" s="41">
        <v>7.8</v>
      </c>
      <c r="H11" s="41">
        <v>8.1</v>
      </c>
      <c r="I11" s="41">
        <v>8</v>
      </c>
      <c r="J11" s="41">
        <v>8.3000000000000007</v>
      </c>
      <c r="K11" s="146">
        <v>7.6</v>
      </c>
      <c r="L11" s="146">
        <v>1119</v>
      </c>
      <c r="M11" s="146">
        <v>1261</v>
      </c>
      <c r="N11" s="41">
        <v>1173</v>
      </c>
      <c r="O11" s="41">
        <v>1155</v>
      </c>
      <c r="P11" s="41">
        <v>1131</v>
      </c>
      <c r="Q11" s="41">
        <v>1184</v>
      </c>
      <c r="R11" s="41">
        <v>1237</v>
      </c>
      <c r="S11" s="41">
        <v>1220</v>
      </c>
      <c r="T11" s="41">
        <v>1273</v>
      </c>
      <c r="U11" s="146">
        <v>1225</v>
      </c>
      <c r="V11" s="41" t="s">
        <v>3957</v>
      </c>
      <c r="W11" s="140" t="s">
        <v>4</v>
      </c>
      <c r="X11" s="41">
        <v>6.9</v>
      </c>
      <c r="Y11" s="41">
        <v>7.7</v>
      </c>
      <c r="Z11" s="41">
        <v>7.1</v>
      </c>
      <c r="AA11" s="41">
        <v>7.2</v>
      </c>
      <c r="AB11" s="41">
        <v>7.1</v>
      </c>
      <c r="AC11" s="41">
        <v>7.4</v>
      </c>
      <c r="AD11" s="41">
        <v>7.7</v>
      </c>
      <c r="AE11" s="41">
        <v>7.6</v>
      </c>
      <c r="AF11" s="41">
        <v>7.9</v>
      </c>
      <c r="AG11" s="41">
        <v>7.5</v>
      </c>
      <c r="AH11" s="41">
        <v>1070</v>
      </c>
      <c r="AI11" s="41">
        <v>1212</v>
      </c>
      <c r="AJ11" s="41">
        <v>1105</v>
      </c>
      <c r="AK11" s="41">
        <v>1155</v>
      </c>
      <c r="AL11" s="41">
        <v>1071</v>
      </c>
      <c r="AM11" s="41">
        <v>1124</v>
      </c>
      <c r="AN11" s="41">
        <v>1177</v>
      </c>
      <c r="AO11" s="41">
        <v>1160</v>
      </c>
      <c r="AP11" s="41">
        <v>1213</v>
      </c>
      <c r="AQ11" s="41">
        <v>1176</v>
      </c>
      <c r="AR11" s="41" t="s">
        <v>3976</v>
      </c>
      <c r="AS11" s="140" t="s">
        <v>4</v>
      </c>
      <c r="AW11" s="147"/>
    </row>
    <row r="12" spans="1:49" s="74" customFormat="1" ht="30" customHeight="1">
      <c r="A12" s="145" t="s">
        <v>3978</v>
      </c>
      <c r="B12" s="146">
        <v>6.8</v>
      </c>
      <c r="C12" s="146">
        <v>7.6</v>
      </c>
      <c r="D12" s="41">
        <v>7.2</v>
      </c>
      <c r="E12" s="41">
        <v>7.1</v>
      </c>
      <c r="F12" s="41">
        <v>7.3</v>
      </c>
      <c r="G12" s="41">
        <v>7.6</v>
      </c>
      <c r="H12" s="41">
        <v>7.9</v>
      </c>
      <c r="I12" s="41">
        <v>7.8</v>
      </c>
      <c r="J12" s="41">
        <v>8.1</v>
      </c>
      <c r="K12" s="146">
        <v>7.4</v>
      </c>
      <c r="L12" s="146">
        <v>1090</v>
      </c>
      <c r="M12" s="146">
        <v>1232</v>
      </c>
      <c r="N12" s="41">
        <v>1144</v>
      </c>
      <c r="O12" s="41">
        <v>1126</v>
      </c>
      <c r="P12" s="41">
        <v>1104</v>
      </c>
      <c r="Q12" s="41">
        <v>1157</v>
      </c>
      <c r="R12" s="41">
        <v>1210</v>
      </c>
      <c r="S12" s="41">
        <v>1193</v>
      </c>
      <c r="T12" s="41">
        <v>1246</v>
      </c>
      <c r="U12" s="146">
        <v>1196</v>
      </c>
      <c r="V12" s="41" t="s">
        <v>3979</v>
      </c>
      <c r="W12" s="140" t="s">
        <v>4</v>
      </c>
      <c r="X12" s="41">
        <v>6.8</v>
      </c>
      <c r="Y12" s="41">
        <v>7.6</v>
      </c>
      <c r="Z12" s="41">
        <v>7</v>
      </c>
      <c r="AA12" s="41">
        <v>7.1</v>
      </c>
      <c r="AB12" s="41">
        <v>6.9</v>
      </c>
      <c r="AC12" s="41">
        <v>7.2</v>
      </c>
      <c r="AD12" s="41">
        <v>7.5</v>
      </c>
      <c r="AE12" s="41">
        <v>7.4</v>
      </c>
      <c r="AF12" s="41">
        <v>7.7</v>
      </c>
      <c r="AG12" s="41">
        <v>7.4</v>
      </c>
      <c r="AH12" s="41">
        <v>1041</v>
      </c>
      <c r="AI12" s="41">
        <v>1183</v>
      </c>
      <c r="AJ12" s="41">
        <v>1076</v>
      </c>
      <c r="AK12" s="41">
        <v>1126</v>
      </c>
      <c r="AL12" s="41">
        <v>1043</v>
      </c>
      <c r="AM12" s="41">
        <v>1096</v>
      </c>
      <c r="AN12" s="41">
        <v>1149</v>
      </c>
      <c r="AO12" s="41">
        <v>1132</v>
      </c>
      <c r="AP12" s="41">
        <v>1185</v>
      </c>
      <c r="AQ12" s="41">
        <v>1147</v>
      </c>
      <c r="AR12" s="41" t="s">
        <v>3980</v>
      </c>
      <c r="AS12" s="140" t="s">
        <v>4</v>
      </c>
      <c r="AW12" s="147"/>
    </row>
    <row r="13" spans="1:49" ht="27" customHeight="1">
      <c r="A13" s="143" t="s">
        <v>3363</v>
      </c>
      <c r="B13" s="146">
        <v>7.2</v>
      </c>
      <c r="C13" s="146">
        <v>8</v>
      </c>
      <c r="D13" s="41">
        <v>7.5</v>
      </c>
      <c r="E13" s="41">
        <v>7.6</v>
      </c>
      <c r="F13" s="41">
        <v>7.4</v>
      </c>
      <c r="G13" s="41">
        <v>7.7</v>
      </c>
      <c r="H13" s="41">
        <v>8</v>
      </c>
      <c r="I13" s="41">
        <v>7.9</v>
      </c>
      <c r="J13" s="41">
        <v>8.1999999999999993</v>
      </c>
      <c r="K13" s="146">
        <v>7.8</v>
      </c>
      <c r="L13" s="146">
        <v>1144</v>
      </c>
      <c r="M13" s="146">
        <v>1286</v>
      </c>
      <c r="N13" s="41">
        <v>1198</v>
      </c>
      <c r="O13" s="41">
        <v>1215</v>
      </c>
      <c r="P13" s="41">
        <v>1123</v>
      </c>
      <c r="Q13" s="41">
        <v>1176</v>
      </c>
      <c r="R13" s="41">
        <v>1229</v>
      </c>
      <c r="S13" s="41">
        <v>1212</v>
      </c>
      <c r="T13" s="41">
        <v>1265</v>
      </c>
      <c r="U13" s="146">
        <v>1250</v>
      </c>
      <c r="V13" s="41" t="s">
        <v>3960</v>
      </c>
      <c r="W13" s="140" t="s">
        <v>4</v>
      </c>
      <c r="X13" s="41">
        <v>6.9</v>
      </c>
      <c r="Y13" s="41">
        <v>7.7</v>
      </c>
      <c r="Z13" s="41">
        <v>7.1</v>
      </c>
      <c r="AA13" s="41">
        <v>7.6</v>
      </c>
      <c r="AB13" s="41">
        <v>7</v>
      </c>
      <c r="AC13" s="41">
        <v>7.3</v>
      </c>
      <c r="AD13" s="41">
        <v>7.6</v>
      </c>
      <c r="AE13" s="41">
        <v>7.5</v>
      </c>
      <c r="AF13" s="41">
        <v>7.8</v>
      </c>
      <c r="AG13" s="41">
        <v>7.5</v>
      </c>
      <c r="AH13" s="41">
        <v>1066</v>
      </c>
      <c r="AI13" s="41">
        <v>1208</v>
      </c>
      <c r="AJ13" s="41">
        <v>1101</v>
      </c>
      <c r="AK13" s="41">
        <v>1215</v>
      </c>
      <c r="AL13" s="41">
        <v>1052</v>
      </c>
      <c r="AM13" s="41">
        <v>1105</v>
      </c>
      <c r="AN13" s="41">
        <v>1158</v>
      </c>
      <c r="AO13" s="41">
        <v>1141</v>
      </c>
      <c r="AP13" s="41">
        <v>1194</v>
      </c>
      <c r="AQ13" s="41">
        <v>1172</v>
      </c>
      <c r="AR13" s="41" t="s">
        <v>3980</v>
      </c>
      <c r="AS13" s="140" t="s">
        <v>4</v>
      </c>
    </row>
    <row r="14" spans="1:49" ht="27" customHeight="1">
      <c r="A14" s="143" t="s">
        <v>3458</v>
      </c>
      <c r="B14" s="146">
        <v>7.2</v>
      </c>
      <c r="C14" s="146">
        <v>8</v>
      </c>
      <c r="D14" s="41">
        <v>7.5</v>
      </c>
      <c r="E14" s="41">
        <v>7.6</v>
      </c>
      <c r="F14" s="41">
        <v>7.4</v>
      </c>
      <c r="G14" s="41">
        <v>7.7</v>
      </c>
      <c r="H14" s="41">
        <v>8</v>
      </c>
      <c r="I14" s="41">
        <v>7.9</v>
      </c>
      <c r="J14" s="41">
        <v>8.1999999999999993</v>
      </c>
      <c r="K14" s="146">
        <v>7.8</v>
      </c>
      <c r="L14" s="146">
        <v>1144</v>
      </c>
      <c r="M14" s="146">
        <v>1286</v>
      </c>
      <c r="N14" s="41">
        <v>1198</v>
      </c>
      <c r="O14" s="41">
        <v>1215</v>
      </c>
      <c r="P14" s="41">
        <v>1123</v>
      </c>
      <c r="Q14" s="41">
        <v>1176</v>
      </c>
      <c r="R14" s="41">
        <v>1229</v>
      </c>
      <c r="S14" s="41">
        <v>1212</v>
      </c>
      <c r="T14" s="41">
        <v>1265</v>
      </c>
      <c r="U14" s="146">
        <v>1250</v>
      </c>
      <c r="V14" s="41" t="s">
        <v>3957</v>
      </c>
      <c r="W14" s="140" t="s">
        <v>4</v>
      </c>
      <c r="X14" s="41">
        <v>6.9</v>
      </c>
      <c r="Y14" s="41">
        <v>7.7</v>
      </c>
      <c r="Z14" s="41">
        <v>7.1</v>
      </c>
      <c r="AA14" s="41">
        <v>7.6</v>
      </c>
      <c r="AB14" s="41">
        <v>7</v>
      </c>
      <c r="AC14" s="41">
        <v>7.3</v>
      </c>
      <c r="AD14" s="41">
        <v>7.6</v>
      </c>
      <c r="AE14" s="41">
        <v>7.5</v>
      </c>
      <c r="AF14" s="41">
        <v>7.8</v>
      </c>
      <c r="AG14" s="41">
        <v>7.5</v>
      </c>
      <c r="AH14" s="41">
        <v>1066</v>
      </c>
      <c r="AI14" s="41">
        <v>1208</v>
      </c>
      <c r="AJ14" s="41">
        <v>1101</v>
      </c>
      <c r="AK14" s="41">
        <v>1215</v>
      </c>
      <c r="AL14" s="41">
        <v>1052</v>
      </c>
      <c r="AM14" s="41">
        <v>1105</v>
      </c>
      <c r="AN14" s="41">
        <v>1158</v>
      </c>
      <c r="AO14" s="41">
        <v>1141</v>
      </c>
      <c r="AP14" s="41">
        <v>1194</v>
      </c>
      <c r="AQ14" s="41">
        <v>1172</v>
      </c>
      <c r="AR14" s="41" t="s">
        <v>3761</v>
      </c>
      <c r="AS14" s="140" t="s">
        <v>4</v>
      </c>
    </row>
    <row r="15" spans="1:49" ht="27" customHeight="1">
      <c r="A15" s="143" t="s">
        <v>3371</v>
      </c>
      <c r="B15" s="146">
        <v>7.2</v>
      </c>
      <c r="C15" s="146">
        <v>8</v>
      </c>
      <c r="D15" s="41">
        <v>7.5</v>
      </c>
      <c r="E15" s="41">
        <v>7.6</v>
      </c>
      <c r="F15" s="41">
        <v>7.4</v>
      </c>
      <c r="G15" s="41">
        <v>7.7</v>
      </c>
      <c r="H15" s="41">
        <v>8</v>
      </c>
      <c r="I15" s="41">
        <v>7.9</v>
      </c>
      <c r="J15" s="41">
        <v>8.1999999999999993</v>
      </c>
      <c r="K15" s="146">
        <v>7.8</v>
      </c>
      <c r="L15" s="146">
        <v>1144</v>
      </c>
      <c r="M15" s="146">
        <v>1286</v>
      </c>
      <c r="N15" s="41">
        <v>1198</v>
      </c>
      <c r="O15" s="41">
        <v>1215</v>
      </c>
      <c r="P15" s="41">
        <v>1123</v>
      </c>
      <c r="Q15" s="41">
        <v>1176</v>
      </c>
      <c r="R15" s="41">
        <v>1229</v>
      </c>
      <c r="S15" s="41">
        <v>1212</v>
      </c>
      <c r="T15" s="41">
        <v>1265</v>
      </c>
      <c r="U15" s="146">
        <v>1250</v>
      </c>
      <c r="V15" s="41" t="s">
        <v>3979</v>
      </c>
      <c r="W15" s="140" t="s">
        <v>4</v>
      </c>
      <c r="X15" s="41">
        <v>6.9</v>
      </c>
      <c r="Y15" s="41">
        <v>7.7</v>
      </c>
      <c r="Z15" s="41">
        <v>7.1</v>
      </c>
      <c r="AA15" s="41">
        <v>7.6</v>
      </c>
      <c r="AB15" s="41">
        <v>7</v>
      </c>
      <c r="AC15" s="41">
        <v>7.3</v>
      </c>
      <c r="AD15" s="41">
        <v>7.6</v>
      </c>
      <c r="AE15" s="41">
        <v>7.5</v>
      </c>
      <c r="AF15" s="41">
        <v>7.8</v>
      </c>
      <c r="AG15" s="41">
        <v>7.5</v>
      </c>
      <c r="AH15" s="41">
        <v>1066</v>
      </c>
      <c r="AI15" s="41">
        <v>1208</v>
      </c>
      <c r="AJ15" s="41">
        <v>1101</v>
      </c>
      <c r="AK15" s="41">
        <v>1215</v>
      </c>
      <c r="AL15" s="41">
        <v>1052</v>
      </c>
      <c r="AM15" s="41">
        <v>1105</v>
      </c>
      <c r="AN15" s="41">
        <v>1158</v>
      </c>
      <c r="AO15" s="41">
        <v>1141</v>
      </c>
      <c r="AP15" s="41">
        <v>1194</v>
      </c>
      <c r="AQ15" s="41">
        <v>1172</v>
      </c>
      <c r="AR15" s="41" t="s">
        <v>3761</v>
      </c>
      <c r="AS15" s="140" t="s">
        <v>4</v>
      </c>
    </row>
    <row r="16" spans="1:49" ht="27" customHeight="1">
      <c r="A16" s="130" t="s">
        <v>3463</v>
      </c>
      <c r="B16" s="146">
        <v>7.2</v>
      </c>
      <c r="C16" s="146">
        <v>8</v>
      </c>
      <c r="D16" s="41">
        <v>7.5</v>
      </c>
      <c r="E16" s="41">
        <v>7.6</v>
      </c>
      <c r="F16" s="41">
        <v>7.4</v>
      </c>
      <c r="G16" s="41">
        <v>7.7</v>
      </c>
      <c r="H16" s="41">
        <v>8</v>
      </c>
      <c r="I16" s="41">
        <v>7.9</v>
      </c>
      <c r="J16" s="41">
        <v>8.1999999999999993</v>
      </c>
      <c r="K16" s="146">
        <v>7.8</v>
      </c>
      <c r="L16" s="146">
        <v>1144</v>
      </c>
      <c r="M16" s="146">
        <v>1286</v>
      </c>
      <c r="N16" s="41">
        <v>1198</v>
      </c>
      <c r="O16" s="41">
        <v>1215</v>
      </c>
      <c r="P16" s="41">
        <v>1123</v>
      </c>
      <c r="Q16" s="41">
        <v>1176</v>
      </c>
      <c r="R16" s="41">
        <v>1229</v>
      </c>
      <c r="S16" s="41">
        <v>1212</v>
      </c>
      <c r="T16" s="41">
        <v>1265</v>
      </c>
      <c r="U16" s="146">
        <v>1250</v>
      </c>
      <c r="V16" s="41" t="s">
        <v>3960</v>
      </c>
      <c r="W16" s="140" t="s">
        <v>4</v>
      </c>
      <c r="X16" s="41">
        <v>6.9</v>
      </c>
      <c r="Y16" s="41">
        <v>7.7</v>
      </c>
      <c r="Z16" s="41">
        <v>7.1</v>
      </c>
      <c r="AA16" s="41">
        <v>7.6</v>
      </c>
      <c r="AB16" s="41">
        <v>7</v>
      </c>
      <c r="AC16" s="41">
        <v>7.3</v>
      </c>
      <c r="AD16" s="41">
        <v>7.6</v>
      </c>
      <c r="AE16" s="41">
        <v>7.5</v>
      </c>
      <c r="AF16" s="41">
        <v>7.8</v>
      </c>
      <c r="AG16" s="41">
        <v>7.5</v>
      </c>
      <c r="AH16" s="41">
        <v>1066</v>
      </c>
      <c r="AI16" s="41">
        <v>1208</v>
      </c>
      <c r="AJ16" s="41">
        <v>1101</v>
      </c>
      <c r="AK16" s="41">
        <v>1215</v>
      </c>
      <c r="AL16" s="41">
        <v>1052</v>
      </c>
      <c r="AM16" s="41">
        <v>1105</v>
      </c>
      <c r="AN16" s="41">
        <v>1158</v>
      </c>
      <c r="AO16" s="41">
        <v>1141</v>
      </c>
      <c r="AP16" s="41">
        <v>1194</v>
      </c>
      <c r="AQ16" s="41">
        <v>1172</v>
      </c>
      <c r="AR16" s="41" t="s">
        <v>3761</v>
      </c>
      <c r="AS16" s="140" t="s">
        <v>4</v>
      </c>
    </row>
    <row r="17" spans="1:47" ht="27" customHeight="1">
      <c r="A17" s="143" t="s">
        <v>3370</v>
      </c>
      <c r="B17" s="146">
        <v>7.2</v>
      </c>
      <c r="C17" s="146">
        <v>8</v>
      </c>
      <c r="D17" s="41">
        <v>7.5</v>
      </c>
      <c r="E17" s="41">
        <v>7.6</v>
      </c>
      <c r="F17" s="41">
        <v>7.4</v>
      </c>
      <c r="G17" s="41">
        <v>7.7</v>
      </c>
      <c r="H17" s="41">
        <v>8</v>
      </c>
      <c r="I17" s="41">
        <v>7.9</v>
      </c>
      <c r="J17" s="41">
        <v>8.1999999999999993</v>
      </c>
      <c r="K17" s="146">
        <v>7.8</v>
      </c>
      <c r="L17" s="146">
        <v>1144</v>
      </c>
      <c r="M17" s="146">
        <v>1286</v>
      </c>
      <c r="N17" s="41">
        <v>1198</v>
      </c>
      <c r="O17" s="41">
        <v>1215</v>
      </c>
      <c r="P17" s="41">
        <v>1123</v>
      </c>
      <c r="Q17" s="41">
        <v>1176</v>
      </c>
      <c r="R17" s="41">
        <v>1229</v>
      </c>
      <c r="S17" s="41">
        <v>1212</v>
      </c>
      <c r="T17" s="41">
        <v>1265</v>
      </c>
      <c r="U17" s="146">
        <v>1250</v>
      </c>
      <c r="V17" s="41" t="s">
        <v>3957</v>
      </c>
      <c r="W17" s="140" t="s">
        <v>4</v>
      </c>
      <c r="X17" s="41">
        <v>6.9</v>
      </c>
      <c r="Y17" s="41">
        <v>7.7</v>
      </c>
      <c r="Z17" s="41">
        <v>7.1</v>
      </c>
      <c r="AA17" s="41">
        <v>7.6</v>
      </c>
      <c r="AB17" s="41">
        <v>7</v>
      </c>
      <c r="AC17" s="41">
        <v>7.3</v>
      </c>
      <c r="AD17" s="41">
        <v>7.6</v>
      </c>
      <c r="AE17" s="41">
        <v>7.5</v>
      </c>
      <c r="AF17" s="41">
        <v>7.8</v>
      </c>
      <c r="AG17" s="41">
        <v>7.5</v>
      </c>
      <c r="AH17" s="41">
        <v>1066</v>
      </c>
      <c r="AI17" s="41">
        <v>1208</v>
      </c>
      <c r="AJ17" s="41">
        <v>1101</v>
      </c>
      <c r="AK17" s="41">
        <v>1215</v>
      </c>
      <c r="AL17" s="41">
        <v>1052</v>
      </c>
      <c r="AM17" s="41">
        <v>1105</v>
      </c>
      <c r="AN17" s="41">
        <v>1158</v>
      </c>
      <c r="AO17" s="41">
        <v>1141</v>
      </c>
      <c r="AP17" s="41">
        <v>1194</v>
      </c>
      <c r="AQ17" s="41">
        <v>1172</v>
      </c>
      <c r="AR17" s="41" t="s">
        <v>3976</v>
      </c>
      <c r="AS17" s="140" t="s">
        <v>4</v>
      </c>
    </row>
    <row r="18" spans="1:47" ht="27" customHeight="1">
      <c r="A18" s="143" t="s">
        <v>3491</v>
      </c>
      <c r="B18" s="146">
        <v>7.2</v>
      </c>
      <c r="C18" s="146">
        <v>8</v>
      </c>
      <c r="D18" s="41">
        <v>7.5</v>
      </c>
      <c r="E18" s="41">
        <v>7.6</v>
      </c>
      <c r="F18" s="41">
        <v>7.4</v>
      </c>
      <c r="G18" s="41">
        <v>7.7</v>
      </c>
      <c r="H18" s="41">
        <v>8</v>
      </c>
      <c r="I18" s="41">
        <v>7.9</v>
      </c>
      <c r="J18" s="41">
        <v>8.1999999999999993</v>
      </c>
      <c r="K18" s="146">
        <v>7.8</v>
      </c>
      <c r="L18" s="146">
        <v>1144</v>
      </c>
      <c r="M18" s="146">
        <v>1286</v>
      </c>
      <c r="N18" s="41">
        <v>1198</v>
      </c>
      <c r="O18" s="41">
        <v>1215</v>
      </c>
      <c r="P18" s="41">
        <v>1123</v>
      </c>
      <c r="Q18" s="41">
        <v>1176</v>
      </c>
      <c r="R18" s="41">
        <v>1229</v>
      </c>
      <c r="S18" s="41">
        <v>1212</v>
      </c>
      <c r="T18" s="41">
        <v>1265</v>
      </c>
      <c r="U18" s="146">
        <v>1250</v>
      </c>
      <c r="V18" s="41" t="s">
        <v>3779</v>
      </c>
      <c r="W18" s="140" t="s">
        <v>4</v>
      </c>
      <c r="X18" s="41">
        <v>6.9</v>
      </c>
      <c r="Y18" s="41">
        <v>7.7</v>
      </c>
      <c r="Z18" s="41">
        <v>7.1</v>
      </c>
      <c r="AA18" s="41">
        <v>7.6</v>
      </c>
      <c r="AB18" s="41">
        <v>7</v>
      </c>
      <c r="AC18" s="41">
        <v>7.3</v>
      </c>
      <c r="AD18" s="41">
        <v>7.6</v>
      </c>
      <c r="AE18" s="41">
        <v>7.5</v>
      </c>
      <c r="AF18" s="41">
        <v>7.8</v>
      </c>
      <c r="AG18" s="41">
        <v>7.5</v>
      </c>
      <c r="AH18" s="41">
        <v>1066</v>
      </c>
      <c r="AI18" s="41">
        <v>1208</v>
      </c>
      <c r="AJ18" s="41">
        <v>1101</v>
      </c>
      <c r="AK18" s="41">
        <v>1215</v>
      </c>
      <c r="AL18" s="41">
        <v>1052</v>
      </c>
      <c r="AM18" s="41">
        <v>1105</v>
      </c>
      <c r="AN18" s="41">
        <v>1158</v>
      </c>
      <c r="AO18" s="41">
        <v>1141</v>
      </c>
      <c r="AP18" s="41">
        <v>1194</v>
      </c>
      <c r="AQ18" s="41">
        <v>1172</v>
      </c>
      <c r="AR18" s="41" t="s">
        <v>3980</v>
      </c>
      <c r="AS18" s="140" t="s">
        <v>4</v>
      </c>
    </row>
    <row r="19" spans="1:47" ht="27" customHeight="1">
      <c r="A19" s="143" t="s">
        <v>3500</v>
      </c>
      <c r="B19" s="146">
        <v>7.2</v>
      </c>
      <c r="C19" s="146">
        <v>8</v>
      </c>
      <c r="D19" s="41">
        <v>7.5</v>
      </c>
      <c r="E19" s="41">
        <v>7.6</v>
      </c>
      <c r="F19" s="41">
        <v>7.4</v>
      </c>
      <c r="G19" s="41">
        <v>7.7</v>
      </c>
      <c r="H19" s="41">
        <v>8</v>
      </c>
      <c r="I19" s="41">
        <v>7.9</v>
      </c>
      <c r="J19" s="41">
        <v>8.1999999999999993</v>
      </c>
      <c r="K19" s="146">
        <v>7.8</v>
      </c>
      <c r="L19" s="146">
        <v>1144</v>
      </c>
      <c r="M19" s="146">
        <v>1286</v>
      </c>
      <c r="N19" s="41">
        <v>1198</v>
      </c>
      <c r="O19" s="41">
        <v>1215</v>
      </c>
      <c r="P19" s="41">
        <v>1123</v>
      </c>
      <c r="Q19" s="41">
        <v>1176</v>
      </c>
      <c r="R19" s="41">
        <v>1229</v>
      </c>
      <c r="S19" s="41">
        <v>1212</v>
      </c>
      <c r="T19" s="41">
        <v>1265</v>
      </c>
      <c r="U19" s="146">
        <v>1250</v>
      </c>
      <c r="V19" s="41" t="s">
        <v>3973</v>
      </c>
      <c r="W19" s="140" t="s">
        <v>4</v>
      </c>
      <c r="X19" s="41">
        <v>6.9</v>
      </c>
      <c r="Y19" s="41">
        <v>7.7</v>
      </c>
      <c r="Z19" s="41">
        <v>7.1</v>
      </c>
      <c r="AA19" s="41">
        <v>7.6</v>
      </c>
      <c r="AB19" s="41">
        <v>7</v>
      </c>
      <c r="AC19" s="41">
        <v>7.3</v>
      </c>
      <c r="AD19" s="41">
        <v>7.6</v>
      </c>
      <c r="AE19" s="41">
        <v>7.5</v>
      </c>
      <c r="AF19" s="41">
        <v>7.8</v>
      </c>
      <c r="AG19" s="41">
        <v>7.5</v>
      </c>
      <c r="AH19" s="41">
        <v>1066</v>
      </c>
      <c r="AI19" s="41">
        <v>1208</v>
      </c>
      <c r="AJ19" s="41">
        <v>1101</v>
      </c>
      <c r="AK19" s="41">
        <v>1215</v>
      </c>
      <c r="AL19" s="41">
        <v>1052</v>
      </c>
      <c r="AM19" s="41">
        <v>1105</v>
      </c>
      <c r="AN19" s="41">
        <v>1158</v>
      </c>
      <c r="AO19" s="41">
        <v>1141</v>
      </c>
      <c r="AP19" s="41">
        <v>1194</v>
      </c>
      <c r="AQ19" s="41">
        <v>1172</v>
      </c>
      <c r="AR19" s="41" t="s">
        <v>3981</v>
      </c>
      <c r="AS19" s="140" t="s">
        <v>4</v>
      </c>
    </row>
    <row r="20" spans="1:47" ht="27" customHeight="1">
      <c r="A20" s="130" t="s">
        <v>3501</v>
      </c>
      <c r="B20" s="146">
        <v>7.2</v>
      </c>
      <c r="C20" s="146">
        <v>8</v>
      </c>
      <c r="D20" s="41">
        <v>7.5</v>
      </c>
      <c r="E20" s="41">
        <v>7.6</v>
      </c>
      <c r="F20" s="41">
        <v>7.4</v>
      </c>
      <c r="G20" s="41">
        <v>7.7</v>
      </c>
      <c r="H20" s="41">
        <v>8</v>
      </c>
      <c r="I20" s="41">
        <v>7.9</v>
      </c>
      <c r="J20" s="41">
        <v>8.1999999999999993</v>
      </c>
      <c r="K20" s="146">
        <v>7.8</v>
      </c>
      <c r="L20" s="146">
        <v>1144</v>
      </c>
      <c r="M20" s="146">
        <v>1286</v>
      </c>
      <c r="N20" s="41">
        <v>1198</v>
      </c>
      <c r="O20" s="41">
        <v>1215</v>
      </c>
      <c r="P20" s="41">
        <v>1123</v>
      </c>
      <c r="Q20" s="41">
        <v>1176</v>
      </c>
      <c r="R20" s="41">
        <v>1229</v>
      </c>
      <c r="S20" s="41">
        <v>1212</v>
      </c>
      <c r="T20" s="41">
        <v>1265</v>
      </c>
      <c r="U20" s="146">
        <v>1250</v>
      </c>
      <c r="V20" s="41" t="s">
        <v>3935</v>
      </c>
      <c r="W20" s="140" t="s">
        <v>4</v>
      </c>
      <c r="X20" s="41">
        <v>6.9</v>
      </c>
      <c r="Y20" s="41">
        <v>7.7</v>
      </c>
      <c r="Z20" s="41">
        <v>7.1</v>
      </c>
      <c r="AA20" s="41">
        <v>7.6</v>
      </c>
      <c r="AB20" s="41">
        <v>7</v>
      </c>
      <c r="AC20" s="41">
        <v>7.3</v>
      </c>
      <c r="AD20" s="41">
        <v>7.6</v>
      </c>
      <c r="AE20" s="41">
        <v>7.5</v>
      </c>
      <c r="AF20" s="41">
        <v>7.8</v>
      </c>
      <c r="AG20" s="41">
        <v>7.5</v>
      </c>
      <c r="AH20" s="41">
        <v>1066</v>
      </c>
      <c r="AI20" s="41">
        <v>1208</v>
      </c>
      <c r="AJ20" s="41">
        <v>1101</v>
      </c>
      <c r="AK20" s="41">
        <v>1215</v>
      </c>
      <c r="AL20" s="41">
        <v>1052</v>
      </c>
      <c r="AM20" s="41">
        <v>1105</v>
      </c>
      <c r="AN20" s="41">
        <v>1158</v>
      </c>
      <c r="AO20" s="41">
        <v>1141</v>
      </c>
      <c r="AP20" s="41">
        <v>1194</v>
      </c>
      <c r="AQ20" s="41">
        <v>1172</v>
      </c>
      <c r="AR20" s="41" t="s">
        <v>3982</v>
      </c>
      <c r="AS20" s="140" t="s">
        <v>4</v>
      </c>
    </row>
    <row r="21" spans="1:47" ht="27" customHeight="1">
      <c r="A21" s="143" t="s">
        <v>3368</v>
      </c>
      <c r="B21" s="146">
        <v>7.3</v>
      </c>
      <c r="C21" s="146">
        <v>8.1</v>
      </c>
      <c r="D21" s="41">
        <v>7.8</v>
      </c>
      <c r="E21" s="41">
        <v>7.7</v>
      </c>
      <c r="F21" s="41">
        <v>7.5</v>
      </c>
      <c r="G21" s="41">
        <v>7.8</v>
      </c>
      <c r="H21" s="41">
        <v>8.1</v>
      </c>
      <c r="I21" s="41">
        <v>8</v>
      </c>
      <c r="J21" s="41">
        <v>8.3000000000000007</v>
      </c>
      <c r="K21" s="146">
        <v>7.9</v>
      </c>
      <c r="L21" s="146">
        <v>1163</v>
      </c>
      <c r="M21" s="146">
        <v>1305</v>
      </c>
      <c r="N21" s="41">
        <v>1252</v>
      </c>
      <c r="O21" s="41">
        <v>1234</v>
      </c>
      <c r="P21" s="41">
        <v>1142</v>
      </c>
      <c r="Q21" s="41">
        <v>1195</v>
      </c>
      <c r="R21" s="41">
        <v>1248</v>
      </c>
      <c r="S21" s="41">
        <v>1231</v>
      </c>
      <c r="T21" s="41">
        <v>1284</v>
      </c>
      <c r="U21" s="146">
        <v>1269</v>
      </c>
      <c r="V21" s="41" t="s">
        <v>3779</v>
      </c>
      <c r="W21" s="140" t="s">
        <v>4</v>
      </c>
      <c r="X21" s="41">
        <v>7</v>
      </c>
      <c r="Y21" s="41">
        <v>7.8</v>
      </c>
      <c r="Z21" s="41">
        <v>7.2</v>
      </c>
      <c r="AA21" s="41">
        <v>7.7</v>
      </c>
      <c r="AB21" s="41">
        <v>7.1</v>
      </c>
      <c r="AC21" s="41">
        <v>7.4</v>
      </c>
      <c r="AD21" s="41">
        <v>7.7</v>
      </c>
      <c r="AE21" s="41">
        <v>7.6</v>
      </c>
      <c r="AF21" s="41">
        <v>7.9</v>
      </c>
      <c r="AG21" s="41">
        <v>7.6</v>
      </c>
      <c r="AH21" s="41">
        <v>1085</v>
      </c>
      <c r="AI21" s="41">
        <v>1227</v>
      </c>
      <c r="AJ21" s="41">
        <v>1120</v>
      </c>
      <c r="AK21" s="41">
        <v>1234</v>
      </c>
      <c r="AL21" s="41">
        <v>1071</v>
      </c>
      <c r="AM21" s="41">
        <v>1124</v>
      </c>
      <c r="AN21" s="41">
        <v>1177</v>
      </c>
      <c r="AO21" s="41">
        <v>1160</v>
      </c>
      <c r="AP21" s="41">
        <v>1213</v>
      </c>
      <c r="AQ21" s="41">
        <v>1191</v>
      </c>
      <c r="AR21" s="41" t="s">
        <v>3933</v>
      </c>
      <c r="AS21" s="140" t="s">
        <v>4</v>
      </c>
      <c r="AT21" s="87"/>
      <c r="AU21" s="87"/>
    </row>
    <row r="22" spans="1:47" ht="27" customHeight="1">
      <c r="A22" s="143" t="s">
        <v>3496</v>
      </c>
      <c r="B22" s="146">
        <v>7.3</v>
      </c>
      <c r="C22" s="146">
        <v>8.1</v>
      </c>
      <c r="D22" s="41">
        <v>7.8</v>
      </c>
      <c r="E22" s="41">
        <v>7.7</v>
      </c>
      <c r="F22" s="41">
        <v>7.5</v>
      </c>
      <c r="G22" s="41">
        <v>7.8</v>
      </c>
      <c r="H22" s="41">
        <v>8.1</v>
      </c>
      <c r="I22" s="41">
        <v>8</v>
      </c>
      <c r="J22" s="41">
        <v>8.3000000000000007</v>
      </c>
      <c r="K22" s="146">
        <v>7.9</v>
      </c>
      <c r="L22" s="146">
        <v>1163</v>
      </c>
      <c r="M22" s="146">
        <v>1305</v>
      </c>
      <c r="N22" s="41">
        <v>1252</v>
      </c>
      <c r="O22" s="41">
        <v>1234</v>
      </c>
      <c r="P22" s="41">
        <v>1142</v>
      </c>
      <c r="Q22" s="41">
        <v>1195</v>
      </c>
      <c r="R22" s="41">
        <v>1248</v>
      </c>
      <c r="S22" s="41">
        <v>1231</v>
      </c>
      <c r="T22" s="41">
        <v>1284</v>
      </c>
      <c r="U22" s="146">
        <v>1269</v>
      </c>
      <c r="V22" s="41" t="s">
        <v>3979</v>
      </c>
      <c r="W22" s="140" t="s">
        <v>4</v>
      </c>
      <c r="X22" s="41">
        <v>7</v>
      </c>
      <c r="Y22" s="41">
        <v>7.8</v>
      </c>
      <c r="Z22" s="41">
        <v>7.2</v>
      </c>
      <c r="AA22" s="41">
        <v>7.7</v>
      </c>
      <c r="AB22" s="41">
        <v>7.1</v>
      </c>
      <c r="AC22" s="41">
        <v>7.4</v>
      </c>
      <c r="AD22" s="41">
        <v>7.7</v>
      </c>
      <c r="AE22" s="41">
        <v>7.6</v>
      </c>
      <c r="AF22" s="41">
        <v>7.9</v>
      </c>
      <c r="AG22" s="41">
        <v>7.6</v>
      </c>
      <c r="AH22" s="41">
        <v>1085</v>
      </c>
      <c r="AI22" s="41">
        <v>1227</v>
      </c>
      <c r="AJ22" s="41">
        <v>1120</v>
      </c>
      <c r="AK22" s="41">
        <v>1234</v>
      </c>
      <c r="AL22" s="41">
        <v>1071</v>
      </c>
      <c r="AM22" s="41">
        <v>1124</v>
      </c>
      <c r="AN22" s="41">
        <v>1177</v>
      </c>
      <c r="AO22" s="41">
        <v>1160</v>
      </c>
      <c r="AP22" s="41">
        <v>1213</v>
      </c>
      <c r="AQ22" s="41">
        <v>1191</v>
      </c>
      <c r="AR22" s="41" t="s">
        <v>3761</v>
      </c>
      <c r="AS22" s="140" t="s">
        <v>4</v>
      </c>
      <c r="AT22" s="87"/>
      <c r="AU22" s="87"/>
    </row>
    <row r="23" spans="1:47" ht="27" customHeight="1">
      <c r="A23" s="143" t="s">
        <v>3369</v>
      </c>
      <c r="B23" s="146">
        <v>7.3</v>
      </c>
      <c r="C23" s="146">
        <v>8.1</v>
      </c>
      <c r="D23" s="41">
        <v>7.8</v>
      </c>
      <c r="E23" s="41">
        <v>7.7</v>
      </c>
      <c r="F23" s="41">
        <v>7.5</v>
      </c>
      <c r="G23" s="41">
        <v>7.8</v>
      </c>
      <c r="H23" s="41">
        <v>8.1</v>
      </c>
      <c r="I23" s="41">
        <v>8</v>
      </c>
      <c r="J23" s="41">
        <v>8.3000000000000007</v>
      </c>
      <c r="K23" s="146">
        <v>7.9</v>
      </c>
      <c r="L23" s="146">
        <v>1163</v>
      </c>
      <c r="M23" s="146">
        <v>1305</v>
      </c>
      <c r="N23" s="41">
        <v>1252</v>
      </c>
      <c r="O23" s="41">
        <v>1234</v>
      </c>
      <c r="P23" s="41">
        <v>1142</v>
      </c>
      <c r="Q23" s="41">
        <v>1195</v>
      </c>
      <c r="R23" s="41">
        <v>1248</v>
      </c>
      <c r="S23" s="41">
        <v>1231</v>
      </c>
      <c r="T23" s="41">
        <v>1284</v>
      </c>
      <c r="U23" s="146">
        <v>1269</v>
      </c>
      <c r="V23" s="41" t="s">
        <v>3960</v>
      </c>
      <c r="W23" s="140" t="s">
        <v>4</v>
      </c>
      <c r="X23" s="41">
        <v>7</v>
      </c>
      <c r="Y23" s="41">
        <v>7.8</v>
      </c>
      <c r="Z23" s="41">
        <v>7.2</v>
      </c>
      <c r="AA23" s="41">
        <v>7.7</v>
      </c>
      <c r="AB23" s="41">
        <v>7.1</v>
      </c>
      <c r="AC23" s="41">
        <v>7.4</v>
      </c>
      <c r="AD23" s="41">
        <v>7.7</v>
      </c>
      <c r="AE23" s="41">
        <v>7.6</v>
      </c>
      <c r="AF23" s="41">
        <v>7.9</v>
      </c>
      <c r="AG23" s="41">
        <v>7.6</v>
      </c>
      <c r="AH23" s="41">
        <v>1085</v>
      </c>
      <c r="AI23" s="41">
        <v>1227</v>
      </c>
      <c r="AJ23" s="41">
        <v>1120</v>
      </c>
      <c r="AK23" s="41">
        <v>1234</v>
      </c>
      <c r="AL23" s="41">
        <v>1071</v>
      </c>
      <c r="AM23" s="41">
        <v>1124</v>
      </c>
      <c r="AN23" s="41">
        <v>1177</v>
      </c>
      <c r="AO23" s="41">
        <v>1160</v>
      </c>
      <c r="AP23" s="41">
        <v>1213</v>
      </c>
      <c r="AQ23" s="41">
        <v>1191</v>
      </c>
      <c r="AR23" s="41" t="s">
        <v>3976</v>
      </c>
      <c r="AS23" s="140" t="s">
        <v>4</v>
      </c>
      <c r="AT23" s="87"/>
      <c r="AU23" s="87"/>
    </row>
    <row r="24" spans="1:47" ht="27" customHeight="1">
      <c r="A24" s="143" t="s">
        <v>3461</v>
      </c>
      <c r="B24" s="146">
        <v>7.3</v>
      </c>
      <c r="C24" s="146">
        <v>8.1</v>
      </c>
      <c r="D24" s="41">
        <v>7.8</v>
      </c>
      <c r="E24" s="41">
        <v>7.7</v>
      </c>
      <c r="F24" s="41">
        <v>7.5</v>
      </c>
      <c r="G24" s="41">
        <v>7.8</v>
      </c>
      <c r="H24" s="41">
        <v>8.1</v>
      </c>
      <c r="I24" s="41">
        <v>8</v>
      </c>
      <c r="J24" s="41">
        <v>8.3000000000000007</v>
      </c>
      <c r="K24" s="146">
        <v>7.9</v>
      </c>
      <c r="L24" s="146">
        <v>1163</v>
      </c>
      <c r="M24" s="146">
        <v>1305</v>
      </c>
      <c r="N24" s="41">
        <v>1252</v>
      </c>
      <c r="O24" s="41">
        <v>1234</v>
      </c>
      <c r="P24" s="41">
        <v>1142</v>
      </c>
      <c r="Q24" s="41">
        <v>1195</v>
      </c>
      <c r="R24" s="41">
        <v>1248</v>
      </c>
      <c r="S24" s="41">
        <v>1231</v>
      </c>
      <c r="T24" s="41">
        <v>1284</v>
      </c>
      <c r="U24" s="146">
        <v>1269</v>
      </c>
      <c r="V24" s="41" t="s">
        <v>3960</v>
      </c>
      <c r="W24" s="140" t="s">
        <v>4</v>
      </c>
      <c r="X24" s="41">
        <v>7</v>
      </c>
      <c r="Y24" s="41">
        <v>7.8</v>
      </c>
      <c r="Z24" s="41">
        <v>7.2</v>
      </c>
      <c r="AA24" s="41">
        <v>7.7</v>
      </c>
      <c r="AB24" s="41">
        <v>7.1</v>
      </c>
      <c r="AC24" s="41">
        <v>7.4</v>
      </c>
      <c r="AD24" s="41">
        <v>7.7</v>
      </c>
      <c r="AE24" s="41">
        <v>7.6</v>
      </c>
      <c r="AF24" s="41">
        <v>7.9</v>
      </c>
      <c r="AG24" s="41">
        <v>7.6</v>
      </c>
      <c r="AH24" s="41">
        <v>1085</v>
      </c>
      <c r="AI24" s="41">
        <v>1227</v>
      </c>
      <c r="AJ24" s="41">
        <v>1120</v>
      </c>
      <c r="AK24" s="41">
        <v>1234</v>
      </c>
      <c r="AL24" s="41">
        <v>1071</v>
      </c>
      <c r="AM24" s="41">
        <v>1124</v>
      </c>
      <c r="AN24" s="41">
        <v>1177</v>
      </c>
      <c r="AO24" s="41">
        <v>1160</v>
      </c>
      <c r="AP24" s="41">
        <v>1213</v>
      </c>
      <c r="AQ24" s="41">
        <v>1191</v>
      </c>
      <c r="AR24" s="41" t="s">
        <v>3976</v>
      </c>
      <c r="AS24" s="140" t="s">
        <v>4</v>
      </c>
      <c r="AT24" s="87"/>
      <c r="AU24" s="87"/>
    </row>
    <row r="25" spans="1:47" ht="27" customHeight="1">
      <c r="A25" s="130" t="s">
        <v>3366</v>
      </c>
      <c r="B25" s="146">
        <v>7.3</v>
      </c>
      <c r="C25" s="146">
        <v>8.1</v>
      </c>
      <c r="D25" s="41">
        <v>7.8</v>
      </c>
      <c r="E25" s="41">
        <v>7.7</v>
      </c>
      <c r="F25" s="41">
        <v>7.5</v>
      </c>
      <c r="G25" s="41">
        <v>7.8</v>
      </c>
      <c r="H25" s="41">
        <v>8.1</v>
      </c>
      <c r="I25" s="41">
        <v>8</v>
      </c>
      <c r="J25" s="41">
        <v>8.3000000000000007</v>
      </c>
      <c r="K25" s="146">
        <v>7.9</v>
      </c>
      <c r="L25" s="146">
        <v>1163</v>
      </c>
      <c r="M25" s="146">
        <v>1305</v>
      </c>
      <c r="N25" s="41">
        <v>1252</v>
      </c>
      <c r="O25" s="41">
        <v>1234</v>
      </c>
      <c r="P25" s="41">
        <v>1142</v>
      </c>
      <c r="Q25" s="41">
        <v>1195</v>
      </c>
      <c r="R25" s="41">
        <v>1248</v>
      </c>
      <c r="S25" s="41">
        <v>1231</v>
      </c>
      <c r="T25" s="41">
        <v>1284</v>
      </c>
      <c r="U25" s="146">
        <v>1269</v>
      </c>
      <c r="V25" s="41" t="s">
        <v>3957</v>
      </c>
      <c r="W25" s="140" t="s">
        <v>4</v>
      </c>
      <c r="X25" s="41">
        <v>7</v>
      </c>
      <c r="Y25" s="41">
        <v>7.8</v>
      </c>
      <c r="Z25" s="41">
        <v>7.2</v>
      </c>
      <c r="AA25" s="41">
        <v>7.7</v>
      </c>
      <c r="AB25" s="41">
        <v>7.1</v>
      </c>
      <c r="AC25" s="41">
        <v>7.4</v>
      </c>
      <c r="AD25" s="41">
        <v>7.7</v>
      </c>
      <c r="AE25" s="41">
        <v>7.6</v>
      </c>
      <c r="AF25" s="41">
        <v>7.9</v>
      </c>
      <c r="AG25" s="41">
        <v>7.6</v>
      </c>
      <c r="AH25" s="41">
        <v>1085</v>
      </c>
      <c r="AI25" s="41">
        <v>1227</v>
      </c>
      <c r="AJ25" s="41">
        <v>1120</v>
      </c>
      <c r="AK25" s="41">
        <v>1234</v>
      </c>
      <c r="AL25" s="41">
        <v>1071</v>
      </c>
      <c r="AM25" s="41">
        <v>1124</v>
      </c>
      <c r="AN25" s="41">
        <v>1177</v>
      </c>
      <c r="AO25" s="41">
        <v>1160</v>
      </c>
      <c r="AP25" s="41">
        <v>1213</v>
      </c>
      <c r="AQ25" s="41">
        <v>1191</v>
      </c>
      <c r="AR25" s="41" t="s">
        <v>3937</v>
      </c>
      <c r="AS25" s="140" t="s">
        <v>4</v>
      </c>
      <c r="AT25" s="87"/>
      <c r="AU25" s="87"/>
    </row>
    <row r="26" spans="1:47" ht="27" customHeight="1">
      <c r="A26" s="143" t="s">
        <v>3364</v>
      </c>
      <c r="B26" s="146">
        <v>7.5</v>
      </c>
      <c r="C26" s="146">
        <v>8.3000000000000007</v>
      </c>
      <c r="D26" s="41">
        <v>8</v>
      </c>
      <c r="E26" s="41">
        <v>7.9</v>
      </c>
      <c r="F26" s="41">
        <v>7.7</v>
      </c>
      <c r="G26" s="41">
        <v>8</v>
      </c>
      <c r="H26" s="41">
        <v>8.3000000000000007</v>
      </c>
      <c r="I26" s="41">
        <v>8.1999999999999993</v>
      </c>
      <c r="J26" s="41">
        <v>8.5</v>
      </c>
      <c r="K26" s="146">
        <v>8.1</v>
      </c>
      <c r="L26" s="146">
        <v>1202</v>
      </c>
      <c r="M26" s="146">
        <v>1344</v>
      </c>
      <c r="N26" s="41">
        <v>1291</v>
      </c>
      <c r="O26" s="41">
        <v>1273</v>
      </c>
      <c r="P26" s="41">
        <v>1178</v>
      </c>
      <c r="Q26" s="41">
        <v>1231</v>
      </c>
      <c r="R26" s="41">
        <v>1284</v>
      </c>
      <c r="S26" s="41">
        <v>1267</v>
      </c>
      <c r="T26" s="41">
        <v>1320</v>
      </c>
      <c r="U26" s="146">
        <v>1308</v>
      </c>
      <c r="V26" s="41" t="s">
        <v>3957</v>
      </c>
      <c r="W26" s="140" t="s">
        <v>4</v>
      </c>
      <c r="X26" s="41">
        <v>7.3</v>
      </c>
      <c r="Y26" s="41">
        <v>8.1</v>
      </c>
      <c r="Z26" s="41">
        <v>7.5</v>
      </c>
      <c r="AA26" s="41">
        <v>7.9</v>
      </c>
      <c r="AB26" s="41">
        <v>7.3</v>
      </c>
      <c r="AC26" s="41">
        <v>7.6</v>
      </c>
      <c r="AD26" s="41">
        <v>7.9</v>
      </c>
      <c r="AE26" s="41">
        <v>7.8</v>
      </c>
      <c r="AF26" s="41">
        <v>8.1</v>
      </c>
      <c r="AG26" s="41">
        <v>7.9</v>
      </c>
      <c r="AH26" s="41">
        <v>1124</v>
      </c>
      <c r="AI26" s="41">
        <v>1266</v>
      </c>
      <c r="AJ26" s="41">
        <v>1159</v>
      </c>
      <c r="AK26" s="41">
        <v>1273</v>
      </c>
      <c r="AL26" s="41">
        <v>1108</v>
      </c>
      <c r="AM26" s="41">
        <v>1161</v>
      </c>
      <c r="AN26" s="41">
        <v>1214</v>
      </c>
      <c r="AO26" s="41">
        <v>1197</v>
      </c>
      <c r="AP26" s="41">
        <v>1250</v>
      </c>
      <c r="AQ26" s="41">
        <v>1230</v>
      </c>
      <c r="AR26" s="41" t="s">
        <v>3976</v>
      </c>
      <c r="AS26" s="140" t="s">
        <v>4</v>
      </c>
      <c r="AT26" s="87"/>
      <c r="AU26" s="87"/>
    </row>
    <row r="27" spans="1:47" ht="27" customHeight="1">
      <c r="A27" s="143" t="s">
        <v>3365</v>
      </c>
      <c r="B27" s="146">
        <v>7.5</v>
      </c>
      <c r="C27" s="146">
        <v>8.3000000000000007</v>
      </c>
      <c r="D27" s="41">
        <v>8</v>
      </c>
      <c r="E27" s="41">
        <v>7.9</v>
      </c>
      <c r="F27" s="41">
        <v>7.7</v>
      </c>
      <c r="G27" s="41">
        <v>8</v>
      </c>
      <c r="H27" s="41">
        <v>8.3000000000000007</v>
      </c>
      <c r="I27" s="41">
        <v>8.1999999999999993</v>
      </c>
      <c r="J27" s="41">
        <v>8.5</v>
      </c>
      <c r="K27" s="146">
        <v>8.1</v>
      </c>
      <c r="L27" s="146">
        <v>1202</v>
      </c>
      <c r="M27" s="146">
        <v>1344</v>
      </c>
      <c r="N27" s="41">
        <v>1291</v>
      </c>
      <c r="O27" s="41">
        <v>1273</v>
      </c>
      <c r="P27" s="41">
        <v>1178</v>
      </c>
      <c r="Q27" s="41">
        <v>1231</v>
      </c>
      <c r="R27" s="41">
        <v>1284</v>
      </c>
      <c r="S27" s="41">
        <v>1267</v>
      </c>
      <c r="T27" s="41">
        <v>1320</v>
      </c>
      <c r="U27" s="146">
        <v>1308</v>
      </c>
      <c r="V27" s="41" t="s">
        <v>3960</v>
      </c>
      <c r="W27" s="140" t="s">
        <v>4</v>
      </c>
      <c r="X27" s="41">
        <v>7.3</v>
      </c>
      <c r="Y27" s="41">
        <v>8.1</v>
      </c>
      <c r="Z27" s="41">
        <v>7.5</v>
      </c>
      <c r="AA27" s="41">
        <v>7.9</v>
      </c>
      <c r="AB27" s="41">
        <v>7.3</v>
      </c>
      <c r="AC27" s="41">
        <v>7.6</v>
      </c>
      <c r="AD27" s="41">
        <v>7.9</v>
      </c>
      <c r="AE27" s="41">
        <v>7.8</v>
      </c>
      <c r="AF27" s="41">
        <v>8.1</v>
      </c>
      <c r="AG27" s="41">
        <v>7.9</v>
      </c>
      <c r="AH27" s="41">
        <v>1124</v>
      </c>
      <c r="AI27" s="41">
        <v>1266</v>
      </c>
      <c r="AJ27" s="41">
        <v>1159</v>
      </c>
      <c r="AK27" s="41">
        <v>1273</v>
      </c>
      <c r="AL27" s="41">
        <v>1108</v>
      </c>
      <c r="AM27" s="41">
        <v>1161</v>
      </c>
      <c r="AN27" s="41">
        <v>1214</v>
      </c>
      <c r="AO27" s="41">
        <v>1197</v>
      </c>
      <c r="AP27" s="41">
        <v>1250</v>
      </c>
      <c r="AQ27" s="41">
        <v>1230</v>
      </c>
      <c r="AR27" s="41" t="s">
        <v>3976</v>
      </c>
      <c r="AS27" s="140" t="s">
        <v>4</v>
      </c>
      <c r="AT27" s="87"/>
      <c r="AU27" s="87"/>
    </row>
    <row r="28" spans="1:47" ht="27" customHeight="1">
      <c r="A28" s="143" t="s">
        <v>3462</v>
      </c>
      <c r="B28" s="146">
        <v>7.5</v>
      </c>
      <c r="C28" s="146">
        <v>8.3000000000000007</v>
      </c>
      <c r="D28" s="41">
        <v>8</v>
      </c>
      <c r="E28" s="41">
        <v>7.9</v>
      </c>
      <c r="F28" s="41">
        <v>7.7</v>
      </c>
      <c r="G28" s="41">
        <v>8</v>
      </c>
      <c r="H28" s="41">
        <v>8.3000000000000007</v>
      </c>
      <c r="I28" s="41">
        <v>8.1999999999999993</v>
      </c>
      <c r="J28" s="41">
        <v>8.5</v>
      </c>
      <c r="K28" s="146">
        <v>8.1</v>
      </c>
      <c r="L28" s="146">
        <v>1202</v>
      </c>
      <c r="M28" s="146">
        <v>1344</v>
      </c>
      <c r="N28" s="41">
        <v>1291</v>
      </c>
      <c r="O28" s="41">
        <v>1273</v>
      </c>
      <c r="P28" s="41">
        <v>1178</v>
      </c>
      <c r="Q28" s="41">
        <v>1231</v>
      </c>
      <c r="R28" s="41">
        <v>1284</v>
      </c>
      <c r="S28" s="41">
        <v>1267</v>
      </c>
      <c r="T28" s="41">
        <v>1320</v>
      </c>
      <c r="U28" s="146">
        <v>1308</v>
      </c>
      <c r="V28" s="41" t="s">
        <v>3957</v>
      </c>
      <c r="W28" s="140" t="s">
        <v>4</v>
      </c>
      <c r="X28" s="41">
        <v>7.3</v>
      </c>
      <c r="Y28" s="41">
        <v>8.1</v>
      </c>
      <c r="Z28" s="41">
        <v>7.5</v>
      </c>
      <c r="AA28" s="41">
        <v>7.9</v>
      </c>
      <c r="AB28" s="41">
        <v>7.3</v>
      </c>
      <c r="AC28" s="41">
        <v>7.6</v>
      </c>
      <c r="AD28" s="41">
        <v>7.9</v>
      </c>
      <c r="AE28" s="41">
        <v>7.8</v>
      </c>
      <c r="AF28" s="41">
        <v>8.1</v>
      </c>
      <c r="AG28" s="41">
        <v>7.9</v>
      </c>
      <c r="AH28" s="41">
        <v>1124</v>
      </c>
      <c r="AI28" s="41">
        <v>1266</v>
      </c>
      <c r="AJ28" s="41">
        <v>1159</v>
      </c>
      <c r="AK28" s="41">
        <v>1273</v>
      </c>
      <c r="AL28" s="41">
        <v>1108</v>
      </c>
      <c r="AM28" s="41">
        <v>1161</v>
      </c>
      <c r="AN28" s="41">
        <v>1214</v>
      </c>
      <c r="AO28" s="41">
        <v>1197</v>
      </c>
      <c r="AP28" s="41">
        <v>1250</v>
      </c>
      <c r="AQ28" s="41">
        <v>1230</v>
      </c>
      <c r="AR28" s="41" t="s">
        <v>3933</v>
      </c>
      <c r="AS28" s="140" t="s">
        <v>4</v>
      </c>
      <c r="AT28" s="87"/>
      <c r="AU28" s="87"/>
    </row>
    <row r="29" spans="1:47" ht="27" customHeight="1">
      <c r="A29" s="130" t="s">
        <v>3507</v>
      </c>
      <c r="B29" s="146">
        <v>7.5</v>
      </c>
      <c r="C29" s="146">
        <v>8.3000000000000007</v>
      </c>
      <c r="D29" s="41">
        <v>8</v>
      </c>
      <c r="E29" s="41">
        <v>7.9</v>
      </c>
      <c r="F29" s="41">
        <v>7.7</v>
      </c>
      <c r="G29" s="41">
        <v>8</v>
      </c>
      <c r="H29" s="41">
        <v>8.3000000000000007</v>
      </c>
      <c r="I29" s="41">
        <v>8.1999999999999993</v>
      </c>
      <c r="J29" s="41">
        <v>8.5</v>
      </c>
      <c r="K29" s="146">
        <v>8.1</v>
      </c>
      <c r="L29" s="146">
        <v>1202</v>
      </c>
      <c r="M29" s="146">
        <v>1344</v>
      </c>
      <c r="N29" s="41">
        <v>1291</v>
      </c>
      <c r="O29" s="41">
        <v>1273</v>
      </c>
      <c r="P29" s="41">
        <v>1178</v>
      </c>
      <c r="Q29" s="41">
        <v>1231</v>
      </c>
      <c r="R29" s="41">
        <v>1284</v>
      </c>
      <c r="S29" s="41">
        <v>1267</v>
      </c>
      <c r="T29" s="41">
        <v>1320</v>
      </c>
      <c r="U29" s="146">
        <v>1308</v>
      </c>
      <c r="V29" s="41" t="s">
        <v>3979</v>
      </c>
      <c r="W29" s="140" t="s">
        <v>4</v>
      </c>
      <c r="X29" s="41">
        <v>7.3</v>
      </c>
      <c r="Y29" s="41">
        <v>8.1</v>
      </c>
      <c r="Z29" s="41">
        <v>7.5</v>
      </c>
      <c r="AA29" s="41">
        <v>7.9</v>
      </c>
      <c r="AB29" s="41">
        <v>7.3</v>
      </c>
      <c r="AC29" s="41">
        <v>7.6</v>
      </c>
      <c r="AD29" s="41">
        <v>7.9</v>
      </c>
      <c r="AE29" s="41">
        <v>7.8</v>
      </c>
      <c r="AF29" s="41">
        <v>8.1</v>
      </c>
      <c r="AG29" s="41">
        <v>7.9</v>
      </c>
      <c r="AH29" s="41">
        <v>1124</v>
      </c>
      <c r="AI29" s="41">
        <v>1266</v>
      </c>
      <c r="AJ29" s="41">
        <v>1159</v>
      </c>
      <c r="AK29" s="41">
        <v>1273</v>
      </c>
      <c r="AL29" s="41">
        <v>1108</v>
      </c>
      <c r="AM29" s="41">
        <v>1161</v>
      </c>
      <c r="AN29" s="41">
        <v>1214</v>
      </c>
      <c r="AO29" s="41">
        <v>1197</v>
      </c>
      <c r="AP29" s="41">
        <v>1250</v>
      </c>
      <c r="AQ29" s="41">
        <v>1230</v>
      </c>
      <c r="AR29" s="41" t="s">
        <v>3937</v>
      </c>
      <c r="AS29" s="140" t="s">
        <v>4</v>
      </c>
      <c r="AT29" s="87"/>
      <c r="AU29" s="87"/>
    </row>
    <row r="30" spans="1:47" ht="27" customHeight="1">
      <c r="A30" s="143" t="s">
        <v>3512</v>
      </c>
      <c r="B30" s="146">
        <v>7.7</v>
      </c>
      <c r="C30" s="146">
        <v>8.5</v>
      </c>
      <c r="D30" s="41">
        <v>8.3000000000000007</v>
      </c>
      <c r="E30" s="41">
        <v>8.1999999999999993</v>
      </c>
      <c r="F30" s="41">
        <v>8</v>
      </c>
      <c r="G30" s="41">
        <v>8.3000000000000007</v>
      </c>
      <c r="H30" s="41">
        <v>8.6</v>
      </c>
      <c r="I30" s="41">
        <v>8.5</v>
      </c>
      <c r="J30" s="41">
        <v>8.8000000000000007</v>
      </c>
      <c r="K30" s="146">
        <v>8.3000000000000007</v>
      </c>
      <c r="L30" s="146">
        <v>1255</v>
      </c>
      <c r="M30" s="146">
        <v>1397</v>
      </c>
      <c r="N30" s="41">
        <v>1344</v>
      </c>
      <c r="O30" s="41">
        <v>1326</v>
      </c>
      <c r="P30" s="41">
        <v>1227</v>
      </c>
      <c r="Q30" s="41">
        <v>1280</v>
      </c>
      <c r="R30" s="41">
        <v>1333</v>
      </c>
      <c r="S30" s="41">
        <v>1316</v>
      </c>
      <c r="T30" s="41">
        <v>1369</v>
      </c>
      <c r="U30" s="146">
        <v>1361</v>
      </c>
      <c r="V30" s="41" t="s">
        <v>3779</v>
      </c>
      <c r="W30" s="140" t="s">
        <v>4</v>
      </c>
      <c r="X30" s="41">
        <v>7.6</v>
      </c>
      <c r="Y30" s="41">
        <v>8.4</v>
      </c>
      <c r="Z30" s="41">
        <v>7.8</v>
      </c>
      <c r="AA30" s="41">
        <v>8.1999999999999993</v>
      </c>
      <c r="AB30" s="41">
        <v>7.6</v>
      </c>
      <c r="AC30" s="41">
        <v>7.9</v>
      </c>
      <c r="AD30" s="41">
        <v>8.1999999999999993</v>
      </c>
      <c r="AE30" s="41">
        <v>8.1</v>
      </c>
      <c r="AF30" s="41">
        <v>8.4</v>
      </c>
      <c r="AG30" s="41">
        <v>8.1999999999999993</v>
      </c>
      <c r="AH30" s="41">
        <v>1177</v>
      </c>
      <c r="AI30" s="41">
        <v>1319</v>
      </c>
      <c r="AJ30" s="41">
        <v>1212</v>
      </c>
      <c r="AK30" s="41">
        <v>1326</v>
      </c>
      <c r="AL30" s="41">
        <v>1160</v>
      </c>
      <c r="AM30" s="41">
        <v>1213</v>
      </c>
      <c r="AN30" s="41">
        <v>1266</v>
      </c>
      <c r="AO30" s="41">
        <v>1249</v>
      </c>
      <c r="AP30" s="41">
        <v>1302</v>
      </c>
      <c r="AQ30" s="41">
        <v>1283</v>
      </c>
      <c r="AR30" s="41" t="s">
        <v>3980</v>
      </c>
      <c r="AS30" s="140" t="s">
        <v>4</v>
      </c>
      <c r="AT30" s="87"/>
      <c r="AU30" s="87"/>
    </row>
    <row r="31" spans="1:47" ht="27" customHeight="1">
      <c r="A31" s="143" t="s">
        <v>3514</v>
      </c>
      <c r="B31" s="146">
        <v>7.7</v>
      </c>
      <c r="C31" s="146">
        <v>8.5</v>
      </c>
      <c r="D31" s="41">
        <v>8.3000000000000007</v>
      </c>
      <c r="E31" s="41">
        <v>8.1999999999999993</v>
      </c>
      <c r="F31" s="41">
        <v>8</v>
      </c>
      <c r="G31" s="41">
        <v>8.3000000000000007</v>
      </c>
      <c r="H31" s="41">
        <v>8.6</v>
      </c>
      <c r="I31" s="41">
        <v>8.5</v>
      </c>
      <c r="J31" s="41">
        <v>8.8000000000000007</v>
      </c>
      <c r="K31" s="146">
        <v>8.3000000000000007</v>
      </c>
      <c r="L31" s="146">
        <v>1255</v>
      </c>
      <c r="M31" s="146">
        <v>1397</v>
      </c>
      <c r="N31" s="41">
        <v>1344</v>
      </c>
      <c r="O31" s="41">
        <v>1326</v>
      </c>
      <c r="P31" s="41">
        <v>1227</v>
      </c>
      <c r="Q31" s="41">
        <v>1280</v>
      </c>
      <c r="R31" s="41">
        <v>1333</v>
      </c>
      <c r="S31" s="41">
        <v>1316</v>
      </c>
      <c r="T31" s="41">
        <v>1369</v>
      </c>
      <c r="U31" s="146">
        <v>1361</v>
      </c>
      <c r="V31" s="41" t="s">
        <v>3779</v>
      </c>
      <c r="W31" s="140" t="s">
        <v>4</v>
      </c>
      <c r="X31" s="41">
        <v>7.6</v>
      </c>
      <c r="Y31" s="41">
        <v>8.4</v>
      </c>
      <c r="Z31" s="41">
        <v>7.8</v>
      </c>
      <c r="AA31" s="41">
        <v>8.1999999999999993</v>
      </c>
      <c r="AB31" s="41">
        <v>7.6</v>
      </c>
      <c r="AC31" s="41">
        <v>7.9</v>
      </c>
      <c r="AD31" s="41">
        <v>8.1999999999999993</v>
      </c>
      <c r="AE31" s="41">
        <v>8.1</v>
      </c>
      <c r="AF31" s="41">
        <v>8.4</v>
      </c>
      <c r="AG31" s="41">
        <v>8.1999999999999993</v>
      </c>
      <c r="AH31" s="41">
        <v>1177</v>
      </c>
      <c r="AI31" s="41">
        <v>1319</v>
      </c>
      <c r="AJ31" s="41">
        <v>1212</v>
      </c>
      <c r="AK31" s="41">
        <v>1326</v>
      </c>
      <c r="AL31" s="41">
        <v>1160</v>
      </c>
      <c r="AM31" s="41">
        <v>1213</v>
      </c>
      <c r="AN31" s="41">
        <v>1266</v>
      </c>
      <c r="AO31" s="41">
        <v>1249</v>
      </c>
      <c r="AP31" s="41">
        <v>1302</v>
      </c>
      <c r="AQ31" s="41">
        <v>1283</v>
      </c>
      <c r="AR31" s="41" t="s">
        <v>3980</v>
      </c>
      <c r="AS31" s="140" t="s">
        <v>4</v>
      </c>
      <c r="AT31" s="87"/>
      <c r="AU31" s="87"/>
    </row>
    <row r="32" spans="1:47" ht="27" customHeight="1">
      <c r="A32" s="143" t="s">
        <v>3373</v>
      </c>
      <c r="B32" s="146">
        <v>7.7</v>
      </c>
      <c r="C32" s="146">
        <v>8.5</v>
      </c>
      <c r="D32" s="41">
        <v>8.3000000000000007</v>
      </c>
      <c r="E32" s="41">
        <v>8.1999999999999993</v>
      </c>
      <c r="F32" s="41">
        <v>8</v>
      </c>
      <c r="G32" s="41">
        <v>8.3000000000000007</v>
      </c>
      <c r="H32" s="41">
        <v>8.6</v>
      </c>
      <c r="I32" s="41">
        <v>8.5</v>
      </c>
      <c r="J32" s="41">
        <v>8.8000000000000007</v>
      </c>
      <c r="K32" s="146">
        <v>8.3000000000000007</v>
      </c>
      <c r="L32" s="146">
        <v>1255</v>
      </c>
      <c r="M32" s="146">
        <v>1397</v>
      </c>
      <c r="N32" s="41">
        <v>1344</v>
      </c>
      <c r="O32" s="41">
        <v>1326</v>
      </c>
      <c r="P32" s="41">
        <v>1227</v>
      </c>
      <c r="Q32" s="41">
        <v>1280</v>
      </c>
      <c r="R32" s="41">
        <v>1333</v>
      </c>
      <c r="S32" s="41">
        <v>1316</v>
      </c>
      <c r="T32" s="41">
        <v>1369</v>
      </c>
      <c r="U32" s="146">
        <v>1361</v>
      </c>
      <c r="V32" s="41" t="s">
        <v>3779</v>
      </c>
      <c r="W32" s="140" t="s">
        <v>4</v>
      </c>
      <c r="X32" s="41">
        <v>7.6</v>
      </c>
      <c r="Y32" s="41">
        <v>8.4</v>
      </c>
      <c r="Z32" s="41">
        <v>7.8</v>
      </c>
      <c r="AA32" s="41">
        <v>8.1999999999999993</v>
      </c>
      <c r="AB32" s="41">
        <v>7.6</v>
      </c>
      <c r="AC32" s="41">
        <v>7.9</v>
      </c>
      <c r="AD32" s="41">
        <v>8.1999999999999993</v>
      </c>
      <c r="AE32" s="41">
        <v>8.1</v>
      </c>
      <c r="AF32" s="41">
        <v>8.4</v>
      </c>
      <c r="AG32" s="41">
        <v>8.1999999999999993</v>
      </c>
      <c r="AH32" s="41">
        <v>1177</v>
      </c>
      <c r="AI32" s="41">
        <v>1319</v>
      </c>
      <c r="AJ32" s="41">
        <v>1212</v>
      </c>
      <c r="AK32" s="41">
        <v>1326</v>
      </c>
      <c r="AL32" s="41">
        <v>1160</v>
      </c>
      <c r="AM32" s="41">
        <v>1213</v>
      </c>
      <c r="AN32" s="41">
        <v>1266</v>
      </c>
      <c r="AO32" s="41">
        <v>1249</v>
      </c>
      <c r="AP32" s="41">
        <v>1302</v>
      </c>
      <c r="AQ32" s="41">
        <v>1283</v>
      </c>
      <c r="AR32" s="41" t="s">
        <v>3980</v>
      </c>
      <c r="AS32" s="140" t="s">
        <v>4</v>
      </c>
      <c r="AT32" s="87"/>
      <c r="AU32" s="87"/>
    </row>
    <row r="33" spans="1:47" ht="27" customHeight="1">
      <c r="A33" s="130" t="s">
        <v>3391</v>
      </c>
      <c r="B33" s="146">
        <v>7.7</v>
      </c>
      <c r="C33" s="146">
        <v>8.5</v>
      </c>
      <c r="D33" s="41">
        <v>8.3000000000000007</v>
      </c>
      <c r="E33" s="41">
        <v>8.1999999999999993</v>
      </c>
      <c r="F33" s="41">
        <v>8</v>
      </c>
      <c r="G33" s="41">
        <v>8.3000000000000007</v>
      </c>
      <c r="H33" s="41">
        <v>8.6</v>
      </c>
      <c r="I33" s="41">
        <v>8.5</v>
      </c>
      <c r="J33" s="41">
        <v>8.8000000000000007</v>
      </c>
      <c r="K33" s="146">
        <v>8.3000000000000007</v>
      </c>
      <c r="L33" s="146">
        <v>1255</v>
      </c>
      <c r="M33" s="146">
        <v>1397</v>
      </c>
      <c r="N33" s="41">
        <v>1344</v>
      </c>
      <c r="O33" s="41">
        <v>1326</v>
      </c>
      <c r="P33" s="41">
        <v>1227</v>
      </c>
      <c r="Q33" s="41">
        <v>1280</v>
      </c>
      <c r="R33" s="41">
        <v>1333</v>
      </c>
      <c r="S33" s="41">
        <v>1316</v>
      </c>
      <c r="T33" s="41">
        <v>1369</v>
      </c>
      <c r="U33" s="146">
        <v>1361</v>
      </c>
      <c r="V33" s="41" t="s">
        <v>3979</v>
      </c>
      <c r="W33" s="140" t="s">
        <v>4</v>
      </c>
      <c r="X33" s="41">
        <v>7.6</v>
      </c>
      <c r="Y33" s="41">
        <v>8.4</v>
      </c>
      <c r="Z33" s="41">
        <v>7.8</v>
      </c>
      <c r="AA33" s="41">
        <v>8.1999999999999993</v>
      </c>
      <c r="AB33" s="41">
        <v>7.6</v>
      </c>
      <c r="AC33" s="41">
        <v>7.9</v>
      </c>
      <c r="AD33" s="41">
        <v>8.1999999999999993</v>
      </c>
      <c r="AE33" s="41">
        <v>8.1</v>
      </c>
      <c r="AF33" s="41">
        <v>8.4</v>
      </c>
      <c r="AG33" s="41">
        <v>8.1999999999999993</v>
      </c>
      <c r="AH33" s="41">
        <v>1177</v>
      </c>
      <c r="AI33" s="41">
        <v>1319</v>
      </c>
      <c r="AJ33" s="41">
        <v>1212</v>
      </c>
      <c r="AK33" s="41">
        <v>1326</v>
      </c>
      <c r="AL33" s="41">
        <v>1160</v>
      </c>
      <c r="AM33" s="41">
        <v>1213</v>
      </c>
      <c r="AN33" s="41">
        <v>1266</v>
      </c>
      <c r="AO33" s="41">
        <v>1249</v>
      </c>
      <c r="AP33" s="41">
        <v>1302</v>
      </c>
      <c r="AQ33" s="41">
        <v>1283</v>
      </c>
      <c r="AR33" s="41" t="s">
        <v>3934</v>
      </c>
      <c r="AS33" s="140" t="s">
        <v>4</v>
      </c>
      <c r="AT33" s="87"/>
      <c r="AU33" s="87"/>
    </row>
    <row r="34" spans="1:47" ht="27" customHeight="1">
      <c r="A34" s="130" t="s">
        <v>3508</v>
      </c>
      <c r="B34" s="146">
        <v>7.7</v>
      </c>
      <c r="C34" s="146">
        <v>8.5</v>
      </c>
      <c r="D34" s="41">
        <v>8.3000000000000007</v>
      </c>
      <c r="E34" s="41">
        <v>8.1999999999999993</v>
      </c>
      <c r="F34" s="41">
        <v>8</v>
      </c>
      <c r="G34" s="41">
        <v>8.3000000000000007</v>
      </c>
      <c r="H34" s="41">
        <v>8.6</v>
      </c>
      <c r="I34" s="41">
        <v>8.5</v>
      </c>
      <c r="J34" s="41">
        <v>8.8000000000000007</v>
      </c>
      <c r="K34" s="146">
        <v>8.3000000000000007</v>
      </c>
      <c r="L34" s="146">
        <v>1255</v>
      </c>
      <c r="M34" s="146">
        <v>1397</v>
      </c>
      <c r="N34" s="41">
        <v>1344</v>
      </c>
      <c r="O34" s="41">
        <v>1326</v>
      </c>
      <c r="P34" s="41">
        <v>1227</v>
      </c>
      <c r="Q34" s="41">
        <v>1280</v>
      </c>
      <c r="R34" s="41">
        <v>1333</v>
      </c>
      <c r="S34" s="41">
        <v>1316</v>
      </c>
      <c r="T34" s="41">
        <v>1369</v>
      </c>
      <c r="U34" s="146">
        <v>1361</v>
      </c>
      <c r="V34" s="41" t="s">
        <v>3979</v>
      </c>
      <c r="W34" s="140" t="s">
        <v>4</v>
      </c>
      <c r="X34" s="41">
        <v>7.6</v>
      </c>
      <c r="Y34" s="41">
        <v>8.4</v>
      </c>
      <c r="Z34" s="41">
        <v>7.8</v>
      </c>
      <c r="AA34" s="41">
        <v>8.1999999999999993</v>
      </c>
      <c r="AB34" s="41">
        <v>7.6</v>
      </c>
      <c r="AC34" s="41">
        <v>7.9</v>
      </c>
      <c r="AD34" s="41">
        <v>8.1999999999999993</v>
      </c>
      <c r="AE34" s="41">
        <v>8.1</v>
      </c>
      <c r="AF34" s="41">
        <v>8.4</v>
      </c>
      <c r="AG34" s="41">
        <v>8.1999999999999993</v>
      </c>
      <c r="AH34" s="41">
        <v>1177</v>
      </c>
      <c r="AI34" s="41">
        <v>1319</v>
      </c>
      <c r="AJ34" s="41">
        <v>1212</v>
      </c>
      <c r="AK34" s="41">
        <v>1326</v>
      </c>
      <c r="AL34" s="41">
        <v>1160</v>
      </c>
      <c r="AM34" s="41">
        <v>1213</v>
      </c>
      <c r="AN34" s="41">
        <v>1266</v>
      </c>
      <c r="AO34" s="41">
        <v>1249</v>
      </c>
      <c r="AP34" s="41">
        <v>1302</v>
      </c>
      <c r="AQ34" s="41">
        <v>1283</v>
      </c>
      <c r="AR34" s="41" t="s">
        <v>3937</v>
      </c>
      <c r="AS34" s="140" t="s">
        <v>4</v>
      </c>
      <c r="AT34" s="87"/>
      <c r="AU34" s="87"/>
    </row>
    <row r="35" spans="1:47" ht="27" customHeight="1">
      <c r="A35" s="130" t="s">
        <v>3510</v>
      </c>
      <c r="B35" s="146">
        <v>7.7</v>
      </c>
      <c r="C35" s="146">
        <v>8.5</v>
      </c>
      <c r="D35" s="41">
        <v>8.3000000000000007</v>
      </c>
      <c r="E35" s="41">
        <v>8.1999999999999993</v>
      </c>
      <c r="F35" s="41">
        <v>8</v>
      </c>
      <c r="G35" s="41">
        <v>8.3000000000000007</v>
      </c>
      <c r="H35" s="41">
        <v>8.6</v>
      </c>
      <c r="I35" s="41">
        <v>8.5</v>
      </c>
      <c r="J35" s="41">
        <v>8.8000000000000007</v>
      </c>
      <c r="K35" s="146">
        <v>8.3000000000000007</v>
      </c>
      <c r="L35" s="146">
        <v>1255</v>
      </c>
      <c r="M35" s="146">
        <v>1397</v>
      </c>
      <c r="N35" s="41">
        <v>1344</v>
      </c>
      <c r="O35" s="41">
        <v>1326</v>
      </c>
      <c r="P35" s="41">
        <v>1227</v>
      </c>
      <c r="Q35" s="41">
        <v>1280</v>
      </c>
      <c r="R35" s="41">
        <v>1333</v>
      </c>
      <c r="S35" s="41">
        <v>1316</v>
      </c>
      <c r="T35" s="41">
        <v>1369</v>
      </c>
      <c r="U35" s="146">
        <v>1361</v>
      </c>
      <c r="V35" s="41" t="s">
        <v>3960</v>
      </c>
      <c r="W35" s="140" t="s">
        <v>4</v>
      </c>
      <c r="X35" s="41">
        <v>7.6</v>
      </c>
      <c r="Y35" s="41">
        <v>8.4</v>
      </c>
      <c r="Z35" s="41">
        <v>7.8</v>
      </c>
      <c r="AA35" s="41">
        <v>8.1999999999999993</v>
      </c>
      <c r="AB35" s="41">
        <v>7.6</v>
      </c>
      <c r="AC35" s="41">
        <v>7.9</v>
      </c>
      <c r="AD35" s="41">
        <v>8.1999999999999993</v>
      </c>
      <c r="AE35" s="41">
        <v>8.1</v>
      </c>
      <c r="AF35" s="41">
        <v>8.4</v>
      </c>
      <c r="AG35" s="41">
        <v>8.1999999999999993</v>
      </c>
      <c r="AH35" s="41">
        <v>1177</v>
      </c>
      <c r="AI35" s="41">
        <v>1319</v>
      </c>
      <c r="AJ35" s="41">
        <v>1212</v>
      </c>
      <c r="AK35" s="41">
        <v>1326</v>
      </c>
      <c r="AL35" s="41">
        <v>1160</v>
      </c>
      <c r="AM35" s="41">
        <v>1213</v>
      </c>
      <c r="AN35" s="41">
        <v>1266</v>
      </c>
      <c r="AO35" s="41">
        <v>1249</v>
      </c>
      <c r="AP35" s="41">
        <v>1302</v>
      </c>
      <c r="AQ35" s="41">
        <v>1283</v>
      </c>
      <c r="AR35" s="41" t="s">
        <v>3761</v>
      </c>
      <c r="AS35" s="140" t="s">
        <v>4</v>
      </c>
      <c r="AT35" s="87"/>
      <c r="AU35" s="87"/>
    </row>
    <row r="36" spans="1:47" ht="27" customHeight="1">
      <c r="A36" s="130" t="s">
        <v>3346</v>
      </c>
      <c r="B36" s="146">
        <v>7.7</v>
      </c>
      <c r="C36" s="146">
        <v>8.5</v>
      </c>
      <c r="D36" s="41">
        <v>8.3000000000000007</v>
      </c>
      <c r="E36" s="41">
        <v>8.1999999999999993</v>
      </c>
      <c r="F36" s="41">
        <v>8</v>
      </c>
      <c r="G36" s="41">
        <v>8.3000000000000007</v>
      </c>
      <c r="H36" s="41">
        <v>8.6</v>
      </c>
      <c r="I36" s="41">
        <v>8.5</v>
      </c>
      <c r="J36" s="41">
        <v>8.8000000000000007</v>
      </c>
      <c r="K36" s="146">
        <v>8.3000000000000007</v>
      </c>
      <c r="L36" s="146">
        <v>1255</v>
      </c>
      <c r="M36" s="146">
        <v>1397</v>
      </c>
      <c r="N36" s="41">
        <v>1344</v>
      </c>
      <c r="O36" s="41">
        <v>1326</v>
      </c>
      <c r="P36" s="41">
        <v>1227</v>
      </c>
      <c r="Q36" s="41">
        <v>1280</v>
      </c>
      <c r="R36" s="41">
        <v>1333</v>
      </c>
      <c r="S36" s="41">
        <v>1316</v>
      </c>
      <c r="T36" s="41">
        <v>1369</v>
      </c>
      <c r="U36" s="146">
        <v>1361</v>
      </c>
      <c r="V36" s="41" t="s">
        <v>3932</v>
      </c>
      <c r="W36" s="140" t="s">
        <v>4</v>
      </c>
      <c r="X36" s="41">
        <v>7.6</v>
      </c>
      <c r="Y36" s="41">
        <v>8.4</v>
      </c>
      <c r="Z36" s="41">
        <v>7.8</v>
      </c>
      <c r="AA36" s="41">
        <v>8.1999999999999993</v>
      </c>
      <c r="AB36" s="41">
        <v>7.6</v>
      </c>
      <c r="AC36" s="41">
        <v>7.9</v>
      </c>
      <c r="AD36" s="41">
        <v>8.1999999999999993</v>
      </c>
      <c r="AE36" s="41">
        <v>8.1</v>
      </c>
      <c r="AF36" s="41">
        <v>8.4</v>
      </c>
      <c r="AG36" s="41">
        <v>8.1999999999999993</v>
      </c>
      <c r="AH36" s="41">
        <v>1177</v>
      </c>
      <c r="AI36" s="41">
        <v>1319</v>
      </c>
      <c r="AJ36" s="41">
        <v>1212</v>
      </c>
      <c r="AK36" s="41">
        <v>1326</v>
      </c>
      <c r="AL36" s="41">
        <v>1160</v>
      </c>
      <c r="AM36" s="41">
        <v>1213</v>
      </c>
      <c r="AN36" s="41">
        <v>1266</v>
      </c>
      <c r="AO36" s="41">
        <v>1249</v>
      </c>
      <c r="AP36" s="41">
        <v>1302</v>
      </c>
      <c r="AQ36" s="41">
        <v>1283</v>
      </c>
      <c r="AR36" s="41" t="s">
        <v>3982</v>
      </c>
      <c r="AS36" s="140" t="s">
        <v>4</v>
      </c>
      <c r="AT36" s="87"/>
      <c r="AU36" s="87"/>
    </row>
    <row r="37" spans="1:47" ht="27" customHeight="1">
      <c r="A37" s="130" t="s">
        <v>3505</v>
      </c>
      <c r="B37" s="146">
        <v>7.7</v>
      </c>
      <c r="C37" s="146">
        <v>8.5</v>
      </c>
      <c r="D37" s="41">
        <v>8.3000000000000007</v>
      </c>
      <c r="E37" s="41">
        <v>8.1999999999999993</v>
      </c>
      <c r="F37" s="41">
        <v>8</v>
      </c>
      <c r="G37" s="41">
        <v>8.3000000000000007</v>
      </c>
      <c r="H37" s="41">
        <v>8.6</v>
      </c>
      <c r="I37" s="41">
        <v>8.5</v>
      </c>
      <c r="J37" s="41">
        <v>8.8000000000000007</v>
      </c>
      <c r="K37" s="146">
        <v>8.3000000000000007</v>
      </c>
      <c r="L37" s="146">
        <v>1255</v>
      </c>
      <c r="M37" s="146">
        <v>1397</v>
      </c>
      <c r="N37" s="41">
        <v>1344</v>
      </c>
      <c r="O37" s="41">
        <v>1326</v>
      </c>
      <c r="P37" s="41">
        <v>1227</v>
      </c>
      <c r="Q37" s="41">
        <v>1280</v>
      </c>
      <c r="R37" s="41">
        <v>1333</v>
      </c>
      <c r="S37" s="41">
        <v>1316</v>
      </c>
      <c r="T37" s="41">
        <v>1369</v>
      </c>
      <c r="U37" s="146">
        <v>1361</v>
      </c>
      <c r="V37" s="41" t="s">
        <v>3779</v>
      </c>
      <c r="W37" s="140" t="s">
        <v>4</v>
      </c>
      <c r="X37" s="41">
        <v>7.6</v>
      </c>
      <c r="Y37" s="41">
        <v>8.4</v>
      </c>
      <c r="Z37" s="41">
        <v>7.8</v>
      </c>
      <c r="AA37" s="41">
        <v>8.1999999999999993</v>
      </c>
      <c r="AB37" s="41">
        <v>7.6</v>
      </c>
      <c r="AC37" s="41">
        <v>7.9</v>
      </c>
      <c r="AD37" s="41">
        <v>8.1999999999999993</v>
      </c>
      <c r="AE37" s="41">
        <v>8.1</v>
      </c>
      <c r="AF37" s="41">
        <v>8.4</v>
      </c>
      <c r="AG37" s="41">
        <v>8.1999999999999993</v>
      </c>
      <c r="AH37" s="41">
        <v>1177</v>
      </c>
      <c r="AI37" s="41">
        <v>1319</v>
      </c>
      <c r="AJ37" s="41">
        <v>1212</v>
      </c>
      <c r="AK37" s="41">
        <v>1326</v>
      </c>
      <c r="AL37" s="41">
        <v>1160</v>
      </c>
      <c r="AM37" s="41">
        <v>1213</v>
      </c>
      <c r="AN37" s="41">
        <v>1266</v>
      </c>
      <c r="AO37" s="41">
        <v>1249</v>
      </c>
      <c r="AP37" s="41">
        <v>1302</v>
      </c>
      <c r="AQ37" s="41">
        <v>1283</v>
      </c>
      <c r="AR37" s="41" t="s">
        <v>3761</v>
      </c>
      <c r="AS37" s="140" t="s">
        <v>4</v>
      </c>
      <c r="AT37" s="87"/>
      <c r="AU37" s="87"/>
    </row>
    <row r="38" spans="1:47" ht="27" customHeight="1">
      <c r="A38" s="130" t="s">
        <v>3506</v>
      </c>
      <c r="B38" s="146">
        <v>7.7</v>
      </c>
      <c r="C38" s="146">
        <v>8.5</v>
      </c>
      <c r="D38" s="41">
        <v>8.3000000000000007</v>
      </c>
      <c r="E38" s="41">
        <v>8.1999999999999993</v>
      </c>
      <c r="F38" s="41">
        <v>8</v>
      </c>
      <c r="G38" s="41">
        <v>8.3000000000000007</v>
      </c>
      <c r="H38" s="41">
        <v>8.6</v>
      </c>
      <c r="I38" s="41">
        <v>8.5</v>
      </c>
      <c r="J38" s="41">
        <v>8.8000000000000007</v>
      </c>
      <c r="K38" s="146">
        <v>8.3000000000000007</v>
      </c>
      <c r="L38" s="146">
        <v>1255</v>
      </c>
      <c r="M38" s="146">
        <v>1397</v>
      </c>
      <c r="N38" s="41">
        <v>1344</v>
      </c>
      <c r="O38" s="41">
        <v>1326</v>
      </c>
      <c r="P38" s="41">
        <v>1227</v>
      </c>
      <c r="Q38" s="41">
        <v>1280</v>
      </c>
      <c r="R38" s="41">
        <v>1333</v>
      </c>
      <c r="S38" s="41">
        <v>1316</v>
      </c>
      <c r="T38" s="41">
        <v>1369</v>
      </c>
      <c r="U38" s="146">
        <v>1361</v>
      </c>
      <c r="V38" s="41" t="s">
        <v>3935</v>
      </c>
      <c r="W38" s="140" t="s">
        <v>4</v>
      </c>
      <c r="X38" s="41">
        <v>7.6</v>
      </c>
      <c r="Y38" s="41">
        <v>8.4</v>
      </c>
      <c r="Z38" s="41">
        <v>7.8</v>
      </c>
      <c r="AA38" s="41">
        <v>8.1999999999999993</v>
      </c>
      <c r="AB38" s="41">
        <v>7.6</v>
      </c>
      <c r="AC38" s="41">
        <v>7.9</v>
      </c>
      <c r="AD38" s="41">
        <v>8.1999999999999993</v>
      </c>
      <c r="AE38" s="41">
        <v>8.1</v>
      </c>
      <c r="AF38" s="41">
        <v>8.4</v>
      </c>
      <c r="AG38" s="41">
        <v>8.1999999999999993</v>
      </c>
      <c r="AH38" s="41">
        <v>1177</v>
      </c>
      <c r="AI38" s="41">
        <v>1319</v>
      </c>
      <c r="AJ38" s="41">
        <v>1212</v>
      </c>
      <c r="AK38" s="41">
        <v>1326</v>
      </c>
      <c r="AL38" s="41">
        <v>1160</v>
      </c>
      <c r="AM38" s="41">
        <v>1213</v>
      </c>
      <c r="AN38" s="41">
        <v>1266</v>
      </c>
      <c r="AO38" s="41">
        <v>1249</v>
      </c>
      <c r="AP38" s="41">
        <v>1302</v>
      </c>
      <c r="AQ38" s="41">
        <v>1283</v>
      </c>
      <c r="AR38" s="41" t="s">
        <v>3982</v>
      </c>
      <c r="AS38" s="140" t="s">
        <v>4</v>
      </c>
      <c r="AT38" s="87"/>
      <c r="AU38" s="87"/>
    </row>
    <row r="39" spans="1:47" ht="24" customHeight="1">
      <c r="A39" s="129" t="s">
        <v>3651</v>
      </c>
      <c r="B39" s="874" t="s">
        <v>3681</v>
      </c>
      <c r="C39" s="874"/>
      <c r="D39" s="874"/>
      <c r="E39" s="874"/>
      <c r="F39" s="874"/>
      <c r="G39" s="874"/>
      <c r="H39" s="874"/>
      <c r="I39" s="874"/>
      <c r="J39" s="874"/>
      <c r="K39" s="874"/>
      <c r="L39" s="874"/>
      <c r="M39" s="874"/>
      <c r="N39" s="874"/>
      <c r="O39" s="874"/>
      <c r="P39" s="874"/>
      <c r="Q39" s="874"/>
      <c r="R39" s="874"/>
      <c r="S39" s="874"/>
      <c r="T39" s="874"/>
      <c r="U39" s="874"/>
      <c r="V39" s="874"/>
      <c r="W39" s="874"/>
      <c r="X39" s="874"/>
      <c r="Y39" s="874"/>
      <c r="Z39" s="874"/>
      <c r="AA39" s="874"/>
      <c r="AB39" s="874"/>
      <c r="AC39" s="874"/>
      <c r="AD39" s="874"/>
      <c r="AE39" s="874"/>
      <c r="AF39" s="874"/>
      <c r="AG39" s="874"/>
      <c r="AH39" s="874"/>
      <c r="AI39" s="874"/>
      <c r="AJ39" s="874"/>
      <c r="AK39" s="874"/>
      <c r="AL39" s="874"/>
      <c r="AM39" s="874"/>
      <c r="AN39" s="874"/>
      <c r="AO39" s="874"/>
      <c r="AP39" s="874"/>
      <c r="AQ39" s="874"/>
      <c r="AR39" s="874"/>
      <c r="AS39" s="874"/>
      <c r="AT39" s="87"/>
      <c r="AU39" s="87"/>
    </row>
    <row r="40" spans="1:47" ht="50" customHeight="1">
      <c r="A40" s="125" t="s">
        <v>3810</v>
      </c>
      <c r="B40" s="503" t="s">
        <v>3983</v>
      </c>
      <c r="C40" s="503"/>
      <c r="D40" s="503"/>
      <c r="E40" s="504"/>
      <c r="F40" s="504"/>
      <c r="G40" s="504"/>
      <c r="H40" s="504"/>
      <c r="I40" s="504"/>
      <c r="J40" s="504"/>
      <c r="K40" s="504"/>
      <c r="L40" s="504"/>
      <c r="M40" s="504"/>
      <c r="N40" s="504"/>
      <c r="O40" s="504"/>
      <c r="P40" s="504"/>
      <c r="Q40" s="504"/>
      <c r="R40" s="504"/>
      <c r="S40" s="504"/>
      <c r="T40" s="504"/>
      <c r="U40" s="504"/>
      <c r="V40" s="504"/>
      <c r="W40" s="504"/>
      <c r="X40" s="504"/>
      <c r="Y40" s="504"/>
      <c r="Z40" s="504"/>
      <c r="AA40" s="504"/>
      <c r="AB40" s="504"/>
      <c r="AC40" s="504"/>
      <c r="AD40" s="504"/>
      <c r="AE40" s="504"/>
      <c r="AF40" s="504"/>
      <c r="AG40" s="504"/>
      <c r="AH40" s="504"/>
      <c r="AI40" s="504"/>
      <c r="AJ40" s="504"/>
      <c r="AK40" s="504"/>
      <c r="AL40" s="504"/>
      <c r="AM40" s="504"/>
      <c r="AN40" s="504"/>
      <c r="AO40" s="504"/>
      <c r="AP40" s="504"/>
      <c r="AQ40" s="504"/>
      <c r="AR40" s="504"/>
      <c r="AS40" s="504"/>
      <c r="AT40" s="87"/>
      <c r="AU40" s="87"/>
    </row>
    <row r="41" spans="1:47" ht="99" customHeight="1">
      <c r="A41" s="819" t="s">
        <v>3682</v>
      </c>
      <c r="B41" s="507" t="s">
        <v>3705</v>
      </c>
      <c r="C41" s="507"/>
      <c r="D41" s="507"/>
      <c r="E41" s="505"/>
      <c r="F41" s="505"/>
      <c r="G41" s="505"/>
      <c r="H41" s="505"/>
      <c r="I41" s="505"/>
      <c r="J41" s="505"/>
      <c r="K41" s="505"/>
      <c r="L41" s="505"/>
      <c r="M41" s="505"/>
      <c r="N41" s="505"/>
      <c r="O41" s="505"/>
      <c r="P41" s="505"/>
      <c r="Q41" s="505"/>
      <c r="R41" s="505"/>
      <c r="S41" s="505"/>
      <c r="T41" s="505"/>
      <c r="U41" s="505"/>
      <c r="V41" s="505"/>
      <c r="W41" s="505"/>
      <c r="X41" s="505"/>
      <c r="Y41" s="505"/>
      <c r="Z41" s="505"/>
      <c r="AA41" s="505"/>
      <c r="AB41" s="505"/>
      <c r="AC41" s="505"/>
      <c r="AD41" s="505"/>
      <c r="AE41" s="505"/>
      <c r="AF41" s="505"/>
      <c r="AG41" s="505"/>
      <c r="AH41" s="505"/>
      <c r="AI41" s="505"/>
      <c r="AJ41" s="505"/>
      <c r="AK41" s="505"/>
      <c r="AL41" s="505"/>
      <c r="AM41" s="505"/>
      <c r="AN41" s="505"/>
      <c r="AO41" s="505"/>
      <c r="AP41" s="505"/>
      <c r="AQ41" s="505"/>
      <c r="AR41" s="505"/>
      <c r="AS41" s="505"/>
      <c r="AT41" s="87"/>
      <c r="AU41" s="87"/>
    </row>
    <row r="42" spans="1:47" ht="70.05" customHeight="1">
      <c r="A42" s="820"/>
      <c r="B42" s="503" t="s">
        <v>3921</v>
      </c>
      <c r="C42" s="503"/>
      <c r="D42" s="503"/>
      <c r="E42" s="503"/>
      <c r="F42" s="503"/>
      <c r="G42" s="503"/>
      <c r="H42" s="503"/>
      <c r="I42" s="503"/>
      <c r="J42" s="503"/>
      <c r="K42" s="503"/>
      <c r="L42" s="503"/>
      <c r="M42" s="503"/>
      <c r="N42" s="503"/>
      <c r="O42" s="503"/>
      <c r="P42" s="503"/>
      <c r="Q42" s="503"/>
      <c r="R42" s="503"/>
      <c r="S42" s="503"/>
      <c r="T42" s="503"/>
      <c r="U42" s="503"/>
      <c r="V42" s="503"/>
      <c r="W42" s="503"/>
      <c r="X42" s="503"/>
      <c r="Y42" s="503"/>
      <c r="Z42" s="503"/>
      <c r="AA42" s="503"/>
      <c r="AB42" s="503"/>
      <c r="AC42" s="503"/>
      <c r="AD42" s="503"/>
      <c r="AE42" s="503"/>
      <c r="AF42" s="503"/>
      <c r="AG42" s="503"/>
      <c r="AH42" s="503"/>
      <c r="AI42" s="503"/>
      <c r="AJ42" s="503"/>
      <c r="AK42" s="503"/>
      <c r="AL42" s="503"/>
      <c r="AM42" s="503"/>
      <c r="AN42" s="503"/>
      <c r="AO42" s="503"/>
      <c r="AP42" s="503"/>
      <c r="AQ42" s="503"/>
      <c r="AR42" s="503"/>
      <c r="AS42" s="503"/>
      <c r="AT42" s="87"/>
      <c r="AU42" s="87"/>
    </row>
    <row r="43" spans="1:47" ht="66" customHeight="1">
      <c r="A43" s="820"/>
      <c r="B43" s="507" t="s">
        <v>3984</v>
      </c>
      <c r="C43" s="507"/>
      <c r="D43" s="507"/>
      <c r="E43" s="505"/>
      <c r="F43" s="505"/>
      <c r="G43" s="505"/>
      <c r="H43" s="505"/>
      <c r="I43" s="505"/>
      <c r="J43" s="505"/>
      <c r="K43" s="505"/>
      <c r="L43" s="505"/>
      <c r="M43" s="505"/>
      <c r="N43" s="505"/>
      <c r="O43" s="505"/>
      <c r="P43" s="505"/>
      <c r="Q43" s="505"/>
      <c r="R43" s="505"/>
      <c r="S43" s="505"/>
      <c r="T43" s="505"/>
      <c r="U43" s="505"/>
      <c r="V43" s="505"/>
      <c r="W43" s="505"/>
      <c r="X43" s="505"/>
      <c r="Y43" s="505"/>
      <c r="Z43" s="505"/>
      <c r="AA43" s="505"/>
      <c r="AB43" s="505"/>
      <c r="AC43" s="505"/>
      <c r="AD43" s="505"/>
      <c r="AE43" s="505"/>
      <c r="AF43" s="505"/>
      <c r="AG43" s="505"/>
      <c r="AH43" s="505"/>
      <c r="AI43" s="505"/>
      <c r="AJ43" s="505"/>
      <c r="AK43" s="505"/>
      <c r="AL43" s="505"/>
      <c r="AM43" s="505"/>
      <c r="AN43" s="505"/>
      <c r="AO43" s="505"/>
      <c r="AP43" s="505"/>
      <c r="AQ43" s="505"/>
      <c r="AR43" s="505"/>
      <c r="AS43" s="505"/>
      <c r="AT43" s="87"/>
      <c r="AU43" s="87"/>
    </row>
    <row r="44" spans="1:47" ht="23" customHeight="1">
      <c r="A44" s="820"/>
      <c r="B44" s="503" t="s">
        <v>3985</v>
      </c>
      <c r="C44" s="503"/>
      <c r="D44" s="503"/>
      <c r="E44" s="504"/>
      <c r="F44" s="504"/>
      <c r="G44" s="504"/>
      <c r="H44" s="504"/>
      <c r="I44" s="504"/>
      <c r="J44" s="504"/>
      <c r="K44" s="504"/>
      <c r="L44" s="504"/>
      <c r="M44" s="504"/>
      <c r="N44" s="504"/>
      <c r="O44" s="504"/>
      <c r="P44" s="504"/>
      <c r="Q44" s="504"/>
      <c r="R44" s="504"/>
      <c r="S44" s="504"/>
      <c r="T44" s="504"/>
      <c r="U44" s="504"/>
      <c r="V44" s="504"/>
      <c r="W44" s="504"/>
      <c r="X44" s="504"/>
      <c r="Y44" s="504"/>
      <c r="Z44" s="504"/>
      <c r="AA44" s="504"/>
      <c r="AB44" s="504"/>
      <c r="AC44" s="504"/>
      <c r="AD44" s="504"/>
      <c r="AE44" s="504"/>
      <c r="AF44" s="504"/>
      <c r="AG44" s="504"/>
      <c r="AH44" s="504"/>
      <c r="AI44" s="504"/>
      <c r="AJ44" s="504"/>
      <c r="AK44" s="504"/>
      <c r="AL44" s="504"/>
      <c r="AM44" s="504"/>
      <c r="AN44" s="504"/>
      <c r="AO44" s="504"/>
      <c r="AP44" s="504"/>
      <c r="AQ44" s="504"/>
      <c r="AR44" s="504"/>
      <c r="AS44" s="504"/>
      <c r="AT44" s="87"/>
      <c r="AU44" s="87"/>
    </row>
    <row r="45" spans="1:47" ht="21" customHeight="1">
      <c r="A45" s="820"/>
      <c r="B45" s="504" t="s">
        <v>3813</v>
      </c>
      <c r="C45" s="504"/>
      <c r="D45" s="504"/>
      <c r="E45" s="504"/>
      <c r="F45" s="504"/>
      <c r="G45" s="504"/>
      <c r="H45" s="504"/>
      <c r="I45" s="504"/>
      <c r="J45" s="504"/>
      <c r="K45" s="504"/>
      <c r="L45" s="504"/>
      <c r="M45" s="504"/>
      <c r="N45" s="504"/>
      <c r="O45" s="504"/>
      <c r="P45" s="504"/>
      <c r="Q45" s="504"/>
      <c r="R45" s="504"/>
      <c r="S45" s="504"/>
      <c r="T45" s="504"/>
      <c r="U45" s="504"/>
      <c r="V45" s="504"/>
      <c r="W45" s="504"/>
      <c r="X45" s="504"/>
      <c r="Y45" s="504"/>
      <c r="Z45" s="504"/>
      <c r="AA45" s="504"/>
      <c r="AB45" s="504"/>
      <c r="AC45" s="504"/>
      <c r="AD45" s="504"/>
      <c r="AE45" s="504"/>
      <c r="AF45" s="504"/>
      <c r="AG45" s="504"/>
      <c r="AH45" s="504"/>
      <c r="AI45" s="504"/>
      <c r="AJ45" s="504"/>
      <c r="AK45" s="504"/>
      <c r="AL45" s="504"/>
      <c r="AM45" s="504"/>
      <c r="AN45" s="504"/>
      <c r="AO45" s="504"/>
      <c r="AP45" s="504"/>
      <c r="AQ45" s="504"/>
      <c r="AR45" s="504"/>
      <c r="AS45" s="504"/>
      <c r="AT45" s="87"/>
      <c r="AU45" s="87"/>
    </row>
    <row r="46" spans="1:47" ht="21" customHeight="1">
      <c r="A46" s="820"/>
      <c r="B46" s="504" t="s">
        <v>3986</v>
      </c>
      <c r="C46" s="504"/>
      <c r="D46" s="504"/>
      <c r="E46" s="504"/>
      <c r="F46" s="504"/>
      <c r="G46" s="504"/>
      <c r="H46" s="504"/>
      <c r="I46" s="504"/>
      <c r="J46" s="504"/>
      <c r="K46" s="504"/>
      <c r="L46" s="504"/>
      <c r="M46" s="504"/>
      <c r="N46" s="504"/>
      <c r="O46" s="504"/>
      <c r="P46" s="504"/>
      <c r="Q46" s="504"/>
      <c r="R46" s="504"/>
      <c r="S46" s="504"/>
      <c r="T46" s="504"/>
      <c r="U46" s="504"/>
      <c r="V46" s="504"/>
      <c r="W46" s="504"/>
      <c r="X46" s="504"/>
      <c r="Y46" s="504"/>
      <c r="Z46" s="504"/>
      <c r="AA46" s="504"/>
      <c r="AB46" s="504"/>
      <c r="AC46" s="504"/>
      <c r="AD46" s="504"/>
      <c r="AE46" s="504"/>
      <c r="AF46" s="504"/>
      <c r="AG46" s="504"/>
      <c r="AH46" s="504"/>
      <c r="AI46" s="504"/>
      <c r="AJ46" s="504"/>
      <c r="AK46" s="504"/>
      <c r="AL46" s="504"/>
      <c r="AM46" s="504"/>
      <c r="AN46" s="504"/>
      <c r="AO46" s="504"/>
      <c r="AP46" s="504"/>
      <c r="AQ46" s="504"/>
      <c r="AR46" s="504"/>
      <c r="AS46" s="504"/>
      <c r="AT46" s="87"/>
      <c r="AU46" s="87"/>
    </row>
    <row r="47" spans="1:47" ht="38" customHeight="1">
      <c r="A47" s="821"/>
      <c r="B47" s="507" t="s">
        <v>3987</v>
      </c>
      <c r="C47" s="507"/>
      <c r="D47" s="507"/>
      <c r="E47" s="505"/>
      <c r="F47" s="505"/>
      <c r="G47" s="505"/>
      <c r="H47" s="505"/>
      <c r="I47" s="505"/>
      <c r="J47" s="505"/>
      <c r="K47" s="505"/>
      <c r="L47" s="505"/>
      <c r="M47" s="505"/>
      <c r="N47" s="505"/>
      <c r="O47" s="505"/>
      <c r="P47" s="505"/>
      <c r="Q47" s="505"/>
      <c r="R47" s="505"/>
      <c r="S47" s="505"/>
      <c r="T47" s="505"/>
      <c r="U47" s="505"/>
      <c r="V47" s="505"/>
      <c r="W47" s="505"/>
      <c r="X47" s="505"/>
      <c r="Y47" s="505"/>
      <c r="Z47" s="505"/>
      <c r="AA47" s="505"/>
      <c r="AB47" s="505"/>
      <c r="AC47" s="505"/>
      <c r="AD47" s="505"/>
      <c r="AE47" s="505"/>
      <c r="AF47" s="505"/>
      <c r="AG47" s="505"/>
      <c r="AH47" s="505"/>
      <c r="AI47" s="505"/>
      <c r="AJ47" s="505"/>
      <c r="AK47" s="505"/>
      <c r="AL47" s="505"/>
      <c r="AM47" s="505"/>
      <c r="AN47" s="505"/>
      <c r="AO47" s="505"/>
      <c r="AP47" s="505"/>
      <c r="AQ47" s="505"/>
      <c r="AR47" s="505"/>
      <c r="AS47" s="505"/>
      <c r="AT47" s="87"/>
      <c r="AU47" s="87"/>
    </row>
    <row r="48" spans="1:47" ht="14" customHeight="1">
      <c r="AT48" s="87"/>
      <c r="AU48" s="87"/>
    </row>
  </sheetData>
  <mergeCells count="24">
    <mergeCell ref="B45:AS45"/>
    <mergeCell ref="B46:AS46"/>
    <mergeCell ref="B47:AS47"/>
    <mergeCell ref="A4:A6"/>
    <mergeCell ref="A41:A47"/>
    <mergeCell ref="V5:V6"/>
    <mergeCell ref="W5:W6"/>
    <mergeCell ref="AR5:AR6"/>
    <mergeCell ref="AS5:AS6"/>
    <mergeCell ref="B40:AS40"/>
    <mergeCell ref="B41:AS41"/>
    <mergeCell ref="B42:AS42"/>
    <mergeCell ref="B43:AS43"/>
    <mergeCell ref="B44:AS44"/>
    <mergeCell ref="B5:K5"/>
    <mergeCell ref="L5:U5"/>
    <mergeCell ref="X5:AG5"/>
    <mergeCell ref="AH5:AQ5"/>
    <mergeCell ref="B39:AS39"/>
    <mergeCell ref="F1:AS1"/>
    <mergeCell ref="F2:AS2"/>
    <mergeCell ref="A3:B3"/>
    <mergeCell ref="B4:W4"/>
    <mergeCell ref="X4:AS4"/>
  </mergeCells>
  <phoneticPr fontId="233" type="noConversion"/>
  <pageMargins left="0.75" right="0.75" top="1" bottom="1" header="0.5" footer="0.5"/>
  <pageSetup paperSize="9" scale="55" orientation="landscape"/>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6">
    <tabColor rgb="FF4874CB"/>
  </sheetPr>
  <dimension ref="A1:AR42"/>
  <sheetViews>
    <sheetView showGridLines="0" zoomScale="90" zoomScaleNormal="90" workbookViewId="0"/>
  </sheetViews>
  <sheetFormatPr defaultColWidth="9" defaultRowHeight="13.5"/>
  <cols>
    <col min="1" max="1" width="10.59765625" style="142" customWidth="1"/>
    <col min="2" max="4" width="5.1328125" customWidth="1"/>
    <col min="5" max="5" width="12.06640625" customWidth="1"/>
    <col min="6" max="6" width="5.1328125" customWidth="1"/>
    <col min="7" max="9" width="12.59765625" customWidth="1"/>
    <col min="10" max="11" width="10.59765625" customWidth="1"/>
    <col min="12" max="14" width="5.1328125" customWidth="1"/>
    <col min="15" max="15" width="12.06640625" customWidth="1"/>
    <col min="16" max="16" width="5.1328125" customWidth="1"/>
    <col min="17" max="19" width="12.59765625" customWidth="1"/>
    <col min="20" max="21" width="10.59765625" customWidth="1"/>
    <col min="22" max="22" width="13.59765625" customWidth="1"/>
    <col min="23" max="23" width="15.59765625" customWidth="1"/>
    <col min="24" max="38" width="4.86328125" customWidth="1"/>
    <col min="39" max="16102" width="5.59765625" customWidth="1"/>
    <col min="16103" max="16126" width="4.86328125" customWidth="1"/>
    <col min="16127" max="16134" width="4.86328125"/>
    <col min="16135" max="16384" width="5.59765625"/>
  </cols>
  <sheetData>
    <row r="1" spans="1:44" s="73" customFormat="1" ht="47" customHeight="1">
      <c r="A1" s="76"/>
      <c r="B1" s="77"/>
      <c r="C1" s="77"/>
      <c r="D1" s="77"/>
      <c r="E1" s="77"/>
      <c r="F1" s="485" t="s">
        <v>3967</v>
      </c>
      <c r="G1" s="485"/>
      <c r="H1" s="485"/>
      <c r="I1" s="485"/>
      <c r="J1" s="485"/>
      <c r="K1" s="485"/>
      <c r="L1" s="485"/>
      <c r="M1" s="485"/>
      <c r="N1" s="485"/>
      <c r="O1" s="485"/>
      <c r="P1" s="485"/>
      <c r="Q1" s="485"/>
      <c r="R1" s="485"/>
      <c r="S1" s="485"/>
      <c r="T1" s="485"/>
      <c r="U1" s="485"/>
      <c r="V1" s="485"/>
      <c r="W1" s="485"/>
    </row>
    <row r="2" spans="1:44" s="73" customFormat="1" ht="31.05" customHeight="1">
      <c r="A2" s="76"/>
      <c r="B2" s="77"/>
      <c r="C2" s="77"/>
      <c r="D2" s="77"/>
      <c r="E2" s="77"/>
      <c r="F2" s="875" t="s">
        <v>3968</v>
      </c>
      <c r="G2" s="875"/>
      <c r="H2" s="875"/>
      <c r="I2" s="875"/>
      <c r="J2" s="875"/>
      <c r="K2" s="875"/>
      <c r="L2" s="875"/>
      <c r="M2" s="875"/>
      <c r="N2" s="875"/>
      <c r="O2" s="875"/>
      <c r="P2" s="875"/>
      <c r="Q2" s="875"/>
      <c r="R2" s="875"/>
      <c r="S2" s="875"/>
      <c r="T2" s="875"/>
      <c r="U2" s="875"/>
      <c r="V2" s="875"/>
      <c r="W2" s="875"/>
    </row>
    <row r="3" spans="1:44" s="74" customFormat="1" ht="25.05" customHeight="1">
      <c r="A3" s="858"/>
      <c r="B3" s="848"/>
      <c r="C3" s="7"/>
      <c r="D3" s="7"/>
      <c r="E3" s="7"/>
      <c r="F3" s="7"/>
      <c r="G3" s="7"/>
      <c r="H3" s="7"/>
      <c r="I3" s="7"/>
      <c r="J3" s="7"/>
      <c r="K3" s="7"/>
      <c r="L3" s="3"/>
      <c r="M3" s="3"/>
      <c r="N3" s="3"/>
      <c r="O3" s="3"/>
      <c r="P3" s="3"/>
      <c r="Q3" s="3"/>
      <c r="R3" s="3"/>
      <c r="S3" s="3"/>
      <c r="T3" s="3"/>
      <c r="U3" s="3"/>
      <c r="V3" s="3"/>
      <c r="W3" s="3"/>
    </row>
    <row r="4" spans="1:44" s="73" customFormat="1" ht="40.049999999999997" customHeight="1">
      <c r="A4" s="841" t="s">
        <v>3648</v>
      </c>
      <c r="B4" s="798" t="s">
        <v>3988</v>
      </c>
      <c r="C4" s="799"/>
      <c r="D4" s="799"/>
      <c r="E4" s="674"/>
      <c r="F4" s="674"/>
      <c r="G4" s="674"/>
      <c r="H4" s="674"/>
      <c r="I4" s="674"/>
      <c r="J4" s="674"/>
      <c r="K4" s="674"/>
      <c r="L4" s="674"/>
      <c r="M4" s="674"/>
      <c r="N4" s="674"/>
      <c r="O4" s="674"/>
      <c r="P4" s="674"/>
      <c r="Q4" s="674"/>
      <c r="R4" s="674"/>
      <c r="S4" s="674"/>
      <c r="T4" s="674"/>
      <c r="U4" s="674"/>
      <c r="V4" s="674"/>
      <c r="W4" s="675"/>
    </row>
    <row r="5" spans="1:44" s="74" customFormat="1" ht="30" customHeight="1">
      <c r="A5" s="841"/>
      <c r="B5" s="698" t="s">
        <v>3788</v>
      </c>
      <c r="C5" s="699"/>
      <c r="D5" s="699"/>
      <c r="E5" s="699"/>
      <c r="F5" s="699"/>
      <c r="G5" s="699"/>
      <c r="H5" s="699"/>
      <c r="I5" s="699"/>
      <c r="J5" s="699"/>
      <c r="K5" s="699"/>
      <c r="L5" s="841" t="s">
        <v>3789</v>
      </c>
      <c r="M5" s="699"/>
      <c r="N5" s="699"/>
      <c r="O5" s="699"/>
      <c r="P5" s="699"/>
      <c r="Q5" s="699"/>
      <c r="R5" s="699"/>
      <c r="S5" s="699"/>
      <c r="T5" s="699"/>
      <c r="U5" s="700"/>
      <c r="V5" s="822" t="s">
        <v>3971</v>
      </c>
      <c r="W5" s="824" t="s">
        <v>3972</v>
      </c>
    </row>
    <row r="6" spans="1:44" s="74" customFormat="1" ht="30" customHeight="1">
      <c r="A6" s="841"/>
      <c r="B6" s="127" t="s">
        <v>25</v>
      </c>
      <c r="C6" s="128" t="s">
        <v>61</v>
      </c>
      <c r="D6" s="128" t="s">
        <v>47</v>
      </c>
      <c r="E6" s="62" t="s">
        <v>133</v>
      </c>
      <c r="F6" s="37" t="s">
        <v>41</v>
      </c>
      <c r="G6" s="37" t="s">
        <v>3686</v>
      </c>
      <c r="H6" s="37" t="s">
        <v>64</v>
      </c>
      <c r="I6" s="37" t="s">
        <v>74</v>
      </c>
      <c r="J6" s="37" t="s">
        <v>70</v>
      </c>
      <c r="K6" s="37" t="s">
        <v>150</v>
      </c>
      <c r="L6" s="37" t="s">
        <v>25</v>
      </c>
      <c r="M6" s="37" t="s">
        <v>61</v>
      </c>
      <c r="N6" s="37" t="s">
        <v>47</v>
      </c>
      <c r="O6" s="62" t="s">
        <v>133</v>
      </c>
      <c r="P6" s="37" t="s">
        <v>41</v>
      </c>
      <c r="Q6" s="37" t="s">
        <v>3686</v>
      </c>
      <c r="R6" s="37" t="s">
        <v>64</v>
      </c>
      <c r="S6" s="37" t="s">
        <v>74</v>
      </c>
      <c r="T6" s="37" t="s">
        <v>70</v>
      </c>
      <c r="U6" s="37" t="s">
        <v>150</v>
      </c>
      <c r="V6" s="822"/>
      <c r="W6" s="824"/>
    </row>
    <row r="7" spans="1:44" s="74" customFormat="1" ht="30" customHeight="1">
      <c r="A7" s="143" t="s">
        <v>3500</v>
      </c>
      <c r="B7" s="41">
        <v>11.8</v>
      </c>
      <c r="C7" s="41">
        <v>12.6</v>
      </c>
      <c r="D7" s="41">
        <v>12</v>
      </c>
      <c r="E7" s="41">
        <v>12.1</v>
      </c>
      <c r="F7" s="41">
        <v>12.3</v>
      </c>
      <c r="G7" s="41">
        <v>12.6</v>
      </c>
      <c r="H7" s="41">
        <v>12.9</v>
      </c>
      <c r="I7" s="41">
        <v>12.8</v>
      </c>
      <c r="J7" s="41">
        <v>13.1</v>
      </c>
      <c r="K7" s="41">
        <v>12.4</v>
      </c>
      <c r="L7" s="41">
        <v>2009</v>
      </c>
      <c r="M7" s="41">
        <v>2151</v>
      </c>
      <c r="N7" s="41">
        <v>2044</v>
      </c>
      <c r="O7" s="41">
        <v>2062</v>
      </c>
      <c r="P7" s="41">
        <v>2098</v>
      </c>
      <c r="Q7" s="41">
        <v>2151</v>
      </c>
      <c r="R7" s="41">
        <v>2204</v>
      </c>
      <c r="S7" s="41">
        <v>2187</v>
      </c>
      <c r="T7" s="41">
        <v>2240</v>
      </c>
      <c r="U7" s="41">
        <v>2115</v>
      </c>
      <c r="V7" s="41" t="s">
        <v>3989</v>
      </c>
      <c r="W7" s="140" t="s">
        <v>4</v>
      </c>
    </row>
    <row r="8" spans="1:44" s="74" customFormat="1" ht="30" customHeight="1">
      <c r="A8" s="143" t="s">
        <v>3501</v>
      </c>
      <c r="B8" s="41">
        <v>11.8</v>
      </c>
      <c r="C8" s="41">
        <v>12.6</v>
      </c>
      <c r="D8" s="41">
        <v>12</v>
      </c>
      <c r="E8" s="41">
        <v>12.1</v>
      </c>
      <c r="F8" s="41">
        <v>12.3</v>
      </c>
      <c r="G8" s="41">
        <v>12.6</v>
      </c>
      <c r="H8" s="41">
        <v>12.9</v>
      </c>
      <c r="I8" s="41">
        <v>12.8</v>
      </c>
      <c r="J8" s="41">
        <v>13.1</v>
      </c>
      <c r="K8" s="41">
        <v>12.4</v>
      </c>
      <c r="L8" s="41">
        <v>2009</v>
      </c>
      <c r="M8" s="41">
        <v>2151</v>
      </c>
      <c r="N8" s="41">
        <v>2044</v>
      </c>
      <c r="O8" s="41">
        <v>2062</v>
      </c>
      <c r="P8" s="41">
        <v>2098</v>
      </c>
      <c r="Q8" s="41">
        <v>2151</v>
      </c>
      <c r="R8" s="41">
        <v>2204</v>
      </c>
      <c r="S8" s="41">
        <v>2187</v>
      </c>
      <c r="T8" s="41">
        <v>2240</v>
      </c>
      <c r="U8" s="41">
        <v>2115</v>
      </c>
      <c r="V8" s="41" t="s">
        <v>3918</v>
      </c>
      <c r="W8" s="140" t="s">
        <v>4</v>
      </c>
      <c r="X8" s="73"/>
      <c r="Y8" s="73"/>
      <c r="Z8" s="73"/>
      <c r="AA8" s="73"/>
      <c r="AB8" s="73"/>
      <c r="AC8" s="73"/>
      <c r="AD8" s="73"/>
      <c r="AE8" s="73"/>
      <c r="AF8" s="73"/>
      <c r="AG8" s="73"/>
      <c r="AH8" s="73"/>
      <c r="AI8" s="73"/>
      <c r="AJ8" s="73"/>
      <c r="AK8" s="73"/>
      <c r="AL8" s="73"/>
      <c r="AM8" s="73"/>
      <c r="AN8" s="73"/>
    </row>
    <row r="9" spans="1:44" s="74" customFormat="1" ht="30" customHeight="1">
      <c r="A9" s="143" t="s">
        <v>3363</v>
      </c>
      <c r="B9" s="41">
        <v>11.8</v>
      </c>
      <c r="C9" s="41">
        <v>12.6</v>
      </c>
      <c r="D9" s="41">
        <v>12</v>
      </c>
      <c r="E9" s="41">
        <v>12.1</v>
      </c>
      <c r="F9" s="41">
        <v>12.3</v>
      </c>
      <c r="G9" s="41">
        <v>12.6</v>
      </c>
      <c r="H9" s="41">
        <v>12.9</v>
      </c>
      <c r="I9" s="41">
        <v>12.8</v>
      </c>
      <c r="J9" s="41">
        <v>13.1</v>
      </c>
      <c r="K9" s="41">
        <v>12.4</v>
      </c>
      <c r="L9" s="41">
        <v>2009</v>
      </c>
      <c r="M9" s="41">
        <v>2151</v>
      </c>
      <c r="N9" s="41">
        <v>2044</v>
      </c>
      <c r="O9" s="41">
        <v>2062</v>
      </c>
      <c r="P9" s="41">
        <v>2098</v>
      </c>
      <c r="Q9" s="41">
        <v>2151</v>
      </c>
      <c r="R9" s="41">
        <v>2204</v>
      </c>
      <c r="S9" s="41">
        <v>2187</v>
      </c>
      <c r="T9" s="41">
        <v>2240</v>
      </c>
      <c r="U9" s="41">
        <v>2115</v>
      </c>
      <c r="V9" s="41" t="s">
        <v>3990</v>
      </c>
      <c r="W9" s="140" t="s">
        <v>4</v>
      </c>
      <c r="X9" s="73"/>
      <c r="Y9" s="73"/>
      <c r="Z9" s="73"/>
      <c r="AA9" s="73"/>
      <c r="AB9" s="73"/>
      <c r="AC9" s="73"/>
      <c r="AD9" s="73"/>
      <c r="AE9" s="73"/>
      <c r="AF9" s="73"/>
      <c r="AG9" s="73"/>
      <c r="AH9" s="73"/>
      <c r="AI9" s="73"/>
      <c r="AJ9" s="73"/>
      <c r="AK9" s="73"/>
      <c r="AL9" s="73"/>
      <c r="AM9" s="73"/>
      <c r="AN9" s="73"/>
    </row>
    <row r="10" spans="1:44" s="74" customFormat="1" ht="30" customHeight="1">
      <c r="A10" s="143" t="s">
        <v>3458</v>
      </c>
      <c r="B10" s="41">
        <v>11.8</v>
      </c>
      <c r="C10" s="41">
        <v>12.6</v>
      </c>
      <c r="D10" s="41">
        <v>12</v>
      </c>
      <c r="E10" s="41">
        <v>12.1</v>
      </c>
      <c r="F10" s="41">
        <v>12.3</v>
      </c>
      <c r="G10" s="41">
        <v>12.6</v>
      </c>
      <c r="H10" s="41">
        <v>12.9</v>
      </c>
      <c r="I10" s="41">
        <v>12.8</v>
      </c>
      <c r="J10" s="41">
        <v>13.1</v>
      </c>
      <c r="K10" s="41">
        <v>12.4</v>
      </c>
      <c r="L10" s="41">
        <v>2009</v>
      </c>
      <c r="M10" s="41">
        <v>2151</v>
      </c>
      <c r="N10" s="41">
        <v>2044</v>
      </c>
      <c r="O10" s="41">
        <v>2062</v>
      </c>
      <c r="P10" s="41">
        <v>2098</v>
      </c>
      <c r="Q10" s="41">
        <v>2151</v>
      </c>
      <c r="R10" s="41">
        <v>2204</v>
      </c>
      <c r="S10" s="41">
        <v>2187</v>
      </c>
      <c r="T10" s="41">
        <v>2240</v>
      </c>
      <c r="U10" s="41">
        <v>2115</v>
      </c>
      <c r="V10" s="41" t="s">
        <v>3991</v>
      </c>
      <c r="W10" s="140" t="s">
        <v>4</v>
      </c>
      <c r="X10" s="73"/>
      <c r="Y10" s="73"/>
      <c r="Z10" s="73"/>
      <c r="AA10" s="73"/>
      <c r="AB10" s="73"/>
      <c r="AC10" s="73"/>
      <c r="AD10" s="73"/>
      <c r="AE10" s="73"/>
      <c r="AF10" s="73"/>
      <c r="AG10" s="73"/>
      <c r="AH10" s="73"/>
      <c r="AI10" s="73"/>
      <c r="AJ10" s="73"/>
      <c r="AK10" s="73"/>
      <c r="AL10" s="73"/>
      <c r="AM10" s="73"/>
      <c r="AN10" s="73"/>
      <c r="AO10" s="73"/>
      <c r="AP10" s="73"/>
      <c r="AQ10" s="73"/>
      <c r="AR10" s="73"/>
    </row>
    <row r="11" spans="1:44" s="74" customFormat="1" ht="30" customHeight="1">
      <c r="A11" s="143" t="s">
        <v>3371</v>
      </c>
      <c r="B11" s="41">
        <v>11.8</v>
      </c>
      <c r="C11" s="41">
        <v>12.6</v>
      </c>
      <c r="D11" s="41">
        <v>12</v>
      </c>
      <c r="E11" s="41">
        <v>12.1</v>
      </c>
      <c r="F11" s="41">
        <v>12.3</v>
      </c>
      <c r="G11" s="41">
        <v>12.6</v>
      </c>
      <c r="H11" s="41">
        <v>12.9</v>
      </c>
      <c r="I11" s="41">
        <v>12.8</v>
      </c>
      <c r="J11" s="41">
        <v>13.1</v>
      </c>
      <c r="K11" s="41">
        <v>12.4</v>
      </c>
      <c r="L11" s="41">
        <v>2009</v>
      </c>
      <c r="M11" s="41">
        <v>2151</v>
      </c>
      <c r="N11" s="41">
        <v>2044</v>
      </c>
      <c r="O11" s="41">
        <v>2062</v>
      </c>
      <c r="P11" s="41">
        <v>2098</v>
      </c>
      <c r="Q11" s="41">
        <v>2151</v>
      </c>
      <c r="R11" s="41">
        <v>2204</v>
      </c>
      <c r="S11" s="41">
        <v>2187</v>
      </c>
      <c r="T11" s="41">
        <v>2240</v>
      </c>
      <c r="U11" s="41">
        <v>2115</v>
      </c>
      <c r="V11" s="41" t="s">
        <v>3992</v>
      </c>
      <c r="W11" s="140" t="s">
        <v>4</v>
      </c>
      <c r="Y11" s="73"/>
      <c r="Z11" s="73"/>
      <c r="AA11" s="73"/>
      <c r="AB11" s="73"/>
      <c r="AC11" s="73"/>
      <c r="AD11" s="73"/>
      <c r="AE11" s="73"/>
      <c r="AF11" s="73"/>
      <c r="AG11" s="73"/>
      <c r="AH11" s="73"/>
      <c r="AI11" s="73"/>
      <c r="AJ11" s="73"/>
      <c r="AK11" s="73"/>
      <c r="AL11" s="73"/>
      <c r="AM11" s="73"/>
      <c r="AN11" s="73"/>
      <c r="AO11" s="73"/>
      <c r="AP11" s="73"/>
      <c r="AQ11" s="73"/>
      <c r="AR11" s="73"/>
    </row>
    <row r="12" spans="1:44" s="74" customFormat="1" ht="30" customHeight="1">
      <c r="A12" s="143" t="s">
        <v>3463</v>
      </c>
      <c r="B12" s="41">
        <v>11.8</v>
      </c>
      <c r="C12" s="41">
        <v>12.6</v>
      </c>
      <c r="D12" s="41">
        <v>12</v>
      </c>
      <c r="E12" s="41">
        <v>12.1</v>
      </c>
      <c r="F12" s="41">
        <v>12.3</v>
      </c>
      <c r="G12" s="41">
        <v>12.6</v>
      </c>
      <c r="H12" s="41">
        <v>12.9</v>
      </c>
      <c r="I12" s="41">
        <v>12.8</v>
      </c>
      <c r="J12" s="41">
        <v>13.1</v>
      </c>
      <c r="K12" s="41">
        <v>12.4</v>
      </c>
      <c r="L12" s="41">
        <v>2009</v>
      </c>
      <c r="M12" s="41">
        <v>2151</v>
      </c>
      <c r="N12" s="41">
        <v>2044</v>
      </c>
      <c r="O12" s="41">
        <v>2062</v>
      </c>
      <c r="P12" s="41">
        <v>2098</v>
      </c>
      <c r="Q12" s="41">
        <v>2151</v>
      </c>
      <c r="R12" s="41">
        <v>2204</v>
      </c>
      <c r="S12" s="41">
        <v>2187</v>
      </c>
      <c r="T12" s="41">
        <v>2240</v>
      </c>
      <c r="U12" s="41">
        <v>2115</v>
      </c>
      <c r="V12" s="41" t="s">
        <v>3990</v>
      </c>
      <c r="W12" s="140" t="s">
        <v>4</v>
      </c>
      <c r="Y12" s="73"/>
      <c r="Z12" s="73"/>
      <c r="AA12" s="73"/>
      <c r="AB12" s="73"/>
      <c r="AC12" s="73"/>
      <c r="AD12" s="73"/>
      <c r="AE12" s="73"/>
      <c r="AF12" s="73"/>
      <c r="AG12" s="73"/>
      <c r="AH12" s="73"/>
      <c r="AI12" s="73"/>
      <c r="AJ12" s="73"/>
      <c r="AK12" s="73"/>
      <c r="AL12" s="73"/>
      <c r="AM12" s="73"/>
      <c r="AN12" s="73"/>
      <c r="AO12" s="73"/>
      <c r="AP12" s="73"/>
      <c r="AQ12" s="73"/>
      <c r="AR12" s="73"/>
    </row>
    <row r="13" spans="1:44" s="74" customFormat="1" ht="30" customHeight="1">
      <c r="A13" s="143" t="s">
        <v>3370</v>
      </c>
      <c r="B13" s="41">
        <v>11.8</v>
      </c>
      <c r="C13" s="41">
        <v>12.6</v>
      </c>
      <c r="D13" s="41">
        <v>12</v>
      </c>
      <c r="E13" s="41">
        <v>12.1</v>
      </c>
      <c r="F13" s="41">
        <v>12.3</v>
      </c>
      <c r="G13" s="41">
        <v>12.6</v>
      </c>
      <c r="H13" s="41">
        <v>12.9</v>
      </c>
      <c r="I13" s="41">
        <v>12.8</v>
      </c>
      <c r="J13" s="41">
        <v>13.1</v>
      </c>
      <c r="K13" s="41">
        <v>12.4</v>
      </c>
      <c r="L13" s="41">
        <v>2009</v>
      </c>
      <c r="M13" s="41">
        <v>2151</v>
      </c>
      <c r="N13" s="41">
        <v>2044</v>
      </c>
      <c r="O13" s="41">
        <v>2062</v>
      </c>
      <c r="P13" s="41">
        <v>2098</v>
      </c>
      <c r="Q13" s="41">
        <v>2151</v>
      </c>
      <c r="R13" s="41">
        <v>2204</v>
      </c>
      <c r="S13" s="41">
        <v>2187</v>
      </c>
      <c r="T13" s="41">
        <v>2240</v>
      </c>
      <c r="U13" s="41">
        <v>2115</v>
      </c>
      <c r="V13" s="41" t="s">
        <v>3991</v>
      </c>
      <c r="W13" s="140" t="s">
        <v>4</v>
      </c>
    </row>
    <row r="14" spans="1:44" s="74" customFormat="1" ht="30" customHeight="1">
      <c r="A14" s="143" t="s">
        <v>3491</v>
      </c>
      <c r="B14" s="41">
        <v>11.8</v>
      </c>
      <c r="C14" s="41">
        <v>12.6</v>
      </c>
      <c r="D14" s="41">
        <v>12</v>
      </c>
      <c r="E14" s="41">
        <v>12.1</v>
      </c>
      <c r="F14" s="41">
        <v>12.3</v>
      </c>
      <c r="G14" s="41">
        <v>12.6</v>
      </c>
      <c r="H14" s="41">
        <v>12.9</v>
      </c>
      <c r="I14" s="41">
        <v>12.8</v>
      </c>
      <c r="J14" s="41">
        <v>13.1</v>
      </c>
      <c r="K14" s="41">
        <v>12.4</v>
      </c>
      <c r="L14" s="41">
        <v>2009</v>
      </c>
      <c r="M14" s="41">
        <v>2151</v>
      </c>
      <c r="N14" s="41">
        <v>2044</v>
      </c>
      <c r="O14" s="41">
        <v>2062</v>
      </c>
      <c r="P14" s="41">
        <v>2098</v>
      </c>
      <c r="Q14" s="41">
        <v>2151</v>
      </c>
      <c r="R14" s="41">
        <v>2204</v>
      </c>
      <c r="S14" s="41">
        <v>2187</v>
      </c>
      <c r="T14" s="41">
        <v>2240</v>
      </c>
      <c r="U14" s="41">
        <v>2115</v>
      </c>
      <c r="V14" s="41" t="s">
        <v>3778</v>
      </c>
      <c r="W14" s="140" t="s">
        <v>4</v>
      </c>
    </row>
    <row r="15" spans="1:44" s="74" customFormat="1" ht="30" customHeight="1">
      <c r="A15" s="143" t="s">
        <v>3368</v>
      </c>
      <c r="B15" s="41">
        <v>11.9</v>
      </c>
      <c r="C15" s="41">
        <v>12.7</v>
      </c>
      <c r="D15" s="41">
        <v>12.1</v>
      </c>
      <c r="E15" s="41">
        <v>12.2</v>
      </c>
      <c r="F15" s="41">
        <v>12.4</v>
      </c>
      <c r="G15" s="41">
        <v>12.7</v>
      </c>
      <c r="H15" s="41">
        <v>13</v>
      </c>
      <c r="I15" s="41">
        <v>12.9</v>
      </c>
      <c r="J15" s="41">
        <v>13.2</v>
      </c>
      <c r="K15" s="41">
        <v>12.5</v>
      </c>
      <c r="L15" s="41">
        <v>2027</v>
      </c>
      <c r="M15" s="41">
        <v>2169</v>
      </c>
      <c r="N15" s="41">
        <v>2062</v>
      </c>
      <c r="O15" s="41">
        <v>2080</v>
      </c>
      <c r="P15" s="41">
        <v>2116</v>
      </c>
      <c r="Q15" s="41">
        <v>2169</v>
      </c>
      <c r="R15" s="41">
        <v>2222</v>
      </c>
      <c r="S15" s="41">
        <v>2205</v>
      </c>
      <c r="T15" s="41">
        <v>2258</v>
      </c>
      <c r="U15" s="41">
        <v>2133</v>
      </c>
      <c r="V15" s="41" t="s">
        <v>3778</v>
      </c>
      <c r="W15" s="140" t="s">
        <v>4</v>
      </c>
    </row>
    <row r="16" spans="1:44" s="73" customFormat="1" ht="27" customHeight="1">
      <c r="A16" s="143" t="s">
        <v>3496</v>
      </c>
      <c r="B16" s="41">
        <v>11.9</v>
      </c>
      <c r="C16" s="41">
        <v>12.7</v>
      </c>
      <c r="D16" s="41">
        <v>12.1</v>
      </c>
      <c r="E16" s="41">
        <v>12.2</v>
      </c>
      <c r="F16" s="41">
        <v>12.4</v>
      </c>
      <c r="G16" s="41">
        <v>12.7</v>
      </c>
      <c r="H16" s="41">
        <v>13</v>
      </c>
      <c r="I16" s="41">
        <v>12.9</v>
      </c>
      <c r="J16" s="41">
        <v>13.2</v>
      </c>
      <c r="K16" s="41">
        <v>12.5</v>
      </c>
      <c r="L16" s="41">
        <v>2027</v>
      </c>
      <c r="M16" s="41">
        <v>2169</v>
      </c>
      <c r="N16" s="41">
        <v>2062</v>
      </c>
      <c r="O16" s="41">
        <v>2080</v>
      </c>
      <c r="P16" s="41">
        <v>2116</v>
      </c>
      <c r="Q16" s="41">
        <v>2169</v>
      </c>
      <c r="R16" s="41">
        <v>2222</v>
      </c>
      <c r="S16" s="41">
        <v>2205</v>
      </c>
      <c r="T16" s="41">
        <v>2258</v>
      </c>
      <c r="U16" s="41">
        <v>2133</v>
      </c>
      <c r="V16" s="41" t="s">
        <v>3992</v>
      </c>
      <c r="W16" s="140" t="s">
        <v>4</v>
      </c>
    </row>
    <row r="17" spans="1:25" s="73" customFormat="1" ht="27" customHeight="1">
      <c r="A17" s="143" t="s">
        <v>3369</v>
      </c>
      <c r="B17" s="41">
        <v>11.9</v>
      </c>
      <c r="C17" s="41">
        <v>12.7</v>
      </c>
      <c r="D17" s="41">
        <v>12.1</v>
      </c>
      <c r="E17" s="41">
        <v>12.2</v>
      </c>
      <c r="F17" s="41">
        <v>12.4</v>
      </c>
      <c r="G17" s="41">
        <v>12.7</v>
      </c>
      <c r="H17" s="41">
        <v>13</v>
      </c>
      <c r="I17" s="41">
        <v>12.9</v>
      </c>
      <c r="J17" s="41">
        <v>13.2</v>
      </c>
      <c r="K17" s="41">
        <v>12.5</v>
      </c>
      <c r="L17" s="41">
        <v>2027</v>
      </c>
      <c r="M17" s="41">
        <v>2169</v>
      </c>
      <c r="N17" s="41">
        <v>2062</v>
      </c>
      <c r="O17" s="41">
        <v>2080</v>
      </c>
      <c r="P17" s="41">
        <v>2116</v>
      </c>
      <c r="Q17" s="41">
        <v>2169</v>
      </c>
      <c r="R17" s="41">
        <v>2222</v>
      </c>
      <c r="S17" s="41">
        <v>2205</v>
      </c>
      <c r="T17" s="41">
        <v>2258</v>
      </c>
      <c r="U17" s="41">
        <v>2133</v>
      </c>
      <c r="V17" s="41" t="s">
        <v>3990</v>
      </c>
      <c r="W17" s="140" t="s">
        <v>4</v>
      </c>
    </row>
    <row r="18" spans="1:25" s="73" customFormat="1" ht="27" customHeight="1">
      <c r="A18" s="130" t="s">
        <v>3461</v>
      </c>
      <c r="B18" s="41">
        <v>11.9</v>
      </c>
      <c r="C18" s="41">
        <v>12.7</v>
      </c>
      <c r="D18" s="41">
        <v>12.1</v>
      </c>
      <c r="E18" s="41">
        <v>12.2</v>
      </c>
      <c r="F18" s="41">
        <v>12.4</v>
      </c>
      <c r="G18" s="41">
        <v>12.7</v>
      </c>
      <c r="H18" s="41">
        <v>13</v>
      </c>
      <c r="I18" s="41">
        <v>12.9</v>
      </c>
      <c r="J18" s="41">
        <v>13.2</v>
      </c>
      <c r="K18" s="41">
        <v>12.5</v>
      </c>
      <c r="L18" s="41">
        <v>2027</v>
      </c>
      <c r="M18" s="41">
        <v>2169</v>
      </c>
      <c r="N18" s="41">
        <v>2062</v>
      </c>
      <c r="O18" s="41">
        <v>2080</v>
      </c>
      <c r="P18" s="41">
        <v>2116</v>
      </c>
      <c r="Q18" s="41">
        <v>2169</v>
      </c>
      <c r="R18" s="41">
        <v>2222</v>
      </c>
      <c r="S18" s="41">
        <v>2205</v>
      </c>
      <c r="T18" s="41">
        <v>2258</v>
      </c>
      <c r="U18" s="41">
        <v>2133</v>
      </c>
      <c r="V18" s="41" t="s">
        <v>3990</v>
      </c>
      <c r="W18" s="140" t="s">
        <v>4</v>
      </c>
    </row>
    <row r="19" spans="1:25" s="73" customFormat="1" ht="27" customHeight="1">
      <c r="A19" s="143" t="s">
        <v>3366</v>
      </c>
      <c r="B19" s="41">
        <v>11.9</v>
      </c>
      <c r="C19" s="41">
        <v>12.7</v>
      </c>
      <c r="D19" s="41">
        <v>12.1</v>
      </c>
      <c r="E19" s="41">
        <v>12.2</v>
      </c>
      <c r="F19" s="41">
        <v>12.4</v>
      </c>
      <c r="G19" s="41">
        <v>12.7</v>
      </c>
      <c r="H19" s="41">
        <v>13</v>
      </c>
      <c r="I19" s="41">
        <v>12.9</v>
      </c>
      <c r="J19" s="41">
        <v>13.2</v>
      </c>
      <c r="K19" s="41">
        <v>12.5</v>
      </c>
      <c r="L19" s="41">
        <v>2027</v>
      </c>
      <c r="M19" s="41">
        <v>2169</v>
      </c>
      <c r="N19" s="41">
        <v>2062</v>
      </c>
      <c r="O19" s="41">
        <v>2080</v>
      </c>
      <c r="P19" s="41">
        <v>2116</v>
      </c>
      <c r="Q19" s="41">
        <v>2169</v>
      </c>
      <c r="R19" s="41">
        <v>2222</v>
      </c>
      <c r="S19" s="41">
        <v>2205</v>
      </c>
      <c r="T19" s="41">
        <v>2258</v>
      </c>
      <c r="U19" s="41">
        <v>2133</v>
      </c>
      <c r="V19" s="41" t="s">
        <v>3991</v>
      </c>
      <c r="W19" s="140" t="s">
        <v>4</v>
      </c>
    </row>
    <row r="20" spans="1:25" s="73" customFormat="1" ht="27" customHeight="1">
      <c r="A20" s="143" t="s">
        <v>3364</v>
      </c>
      <c r="B20" s="41">
        <v>12.1</v>
      </c>
      <c r="C20" s="41">
        <v>12.9</v>
      </c>
      <c r="D20" s="41">
        <v>12.3</v>
      </c>
      <c r="E20" s="41">
        <v>12.4</v>
      </c>
      <c r="F20" s="41">
        <v>12.6</v>
      </c>
      <c r="G20" s="41">
        <v>12.9</v>
      </c>
      <c r="H20" s="41">
        <v>13.2</v>
      </c>
      <c r="I20" s="41">
        <v>13.1</v>
      </c>
      <c r="J20" s="41">
        <v>13.4</v>
      </c>
      <c r="K20" s="41">
        <v>12.7</v>
      </c>
      <c r="L20" s="41">
        <v>2069</v>
      </c>
      <c r="M20" s="41">
        <v>2211</v>
      </c>
      <c r="N20" s="41">
        <v>2104</v>
      </c>
      <c r="O20" s="41">
        <v>2122</v>
      </c>
      <c r="P20" s="41">
        <v>2158</v>
      </c>
      <c r="Q20" s="41">
        <v>2211</v>
      </c>
      <c r="R20" s="41">
        <v>2264</v>
      </c>
      <c r="S20" s="41">
        <v>2247</v>
      </c>
      <c r="T20" s="41">
        <v>2300</v>
      </c>
      <c r="U20" s="41">
        <v>2175</v>
      </c>
      <c r="V20" s="41" t="s">
        <v>3991</v>
      </c>
      <c r="W20" s="140" t="s">
        <v>4</v>
      </c>
    </row>
    <row r="21" spans="1:25" s="73" customFormat="1" ht="27" customHeight="1">
      <c r="A21" s="143" t="s">
        <v>3365</v>
      </c>
      <c r="B21" s="41">
        <v>12.1</v>
      </c>
      <c r="C21" s="41">
        <v>12.9</v>
      </c>
      <c r="D21" s="41">
        <v>12.3</v>
      </c>
      <c r="E21" s="41">
        <v>12.4</v>
      </c>
      <c r="F21" s="41">
        <v>12.6</v>
      </c>
      <c r="G21" s="41">
        <v>12.9</v>
      </c>
      <c r="H21" s="41">
        <v>13.2</v>
      </c>
      <c r="I21" s="41">
        <v>13.1</v>
      </c>
      <c r="J21" s="41">
        <v>13.4</v>
      </c>
      <c r="K21" s="41">
        <v>12.7</v>
      </c>
      <c r="L21" s="41">
        <v>2069</v>
      </c>
      <c r="M21" s="41">
        <v>2211</v>
      </c>
      <c r="N21" s="41">
        <v>2104</v>
      </c>
      <c r="O21" s="41">
        <v>2122</v>
      </c>
      <c r="P21" s="41">
        <v>2158</v>
      </c>
      <c r="Q21" s="41">
        <v>2211</v>
      </c>
      <c r="R21" s="41">
        <v>2264</v>
      </c>
      <c r="S21" s="41">
        <v>2247</v>
      </c>
      <c r="T21" s="41">
        <v>2300</v>
      </c>
      <c r="U21" s="41">
        <v>2175</v>
      </c>
      <c r="V21" s="41" t="s">
        <v>3990</v>
      </c>
      <c r="W21" s="140" t="s">
        <v>4</v>
      </c>
    </row>
    <row r="22" spans="1:25" s="73" customFormat="1" ht="27" customHeight="1">
      <c r="A22" s="130" t="s">
        <v>3462</v>
      </c>
      <c r="B22" s="41">
        <v>12.1</v>
      </c>
      <c r="C22" s="41">
        <v>12.9</v>
      </c>
      <c r="D22" s="41">
        <v>12.3</v>
      </c>
      <c r="E22" s="41">
        <v>12.4</v>
      </c>
      <c r="F22" s="41">
        <v>12.6</v>
      </c>
      <c r="G22" s="41">
        <v>12.9</v>
      </c>
      <c r="H22" s="41">
        <v>13.2</v>
      </c>
      <c r="I22" s="41">
        <v>13.1</v>
      </c>
      <c r="J22" s="41">
        <v>13.4</v>
      </c>
      <c r="K22" s="41">
        <v>12.7</v>
      </c>
      <c r="L22" s="41">
        <v>2069</v>
      </c>
      <c r="M22" s="41">
        <v>2211</v>
      </c>
      <c r="N22" s="41">
        <v>2104</v>
      </c>
      <c r="O22" s="41">
        <v>2122</v>
      </c>
      <c r="P22" s="41">
        <v>2158</v>
      </c>
      <c r="Q22" s="41">
        <v>2211</v>
      </c>
      <c r="R22" s="41">
        <v>2264</v>
      </c>
      <c r="S22" s="41">
        <v>2247</v>
      </c>
      <c r="T22" s="41">
        <v>2300</v>
      </c>
      <c r="U22" s="41">
        <v>2175</v>
      </c>
      <c r="V22" s="41" t="s">
        <v>3991</v>
      </c>
      <c r="W22" s="140" t="s">
        <v>4</v>
      </c>
    </row>
    <row r="23" spans="1:25" s="73" customFormat="1" ht="27" customHeight="1">
      <c r="A23" s="143" t="s">
        <v>3507</v>
      </c>
      <c r="B23" s="41">
        <v>12.1</v>
      </c>
      <c r="C23" s="41">
        <v>12.9</v>
      </c>
      <c r="D23" s="41">
        <v>12.3</v>
      </c>
      <c r="E23" s="41">
        <v>12.4</v>
      </c>
      <c r="F23" s="41">
        <v>12.6</v>
      </c>
      <c r="G23" s="41">
        <v>12.9</v>
      </c>
      <c r="H23" s="41">
        <v>13.2</v>
      </c>
      <c r="I23" s="41">
        <v>13.1</v>
      </c>
      <c r="J23" s="41">
        <v>13.4</v>
      </c>
      <c r="K23" s="41">
        <v>12.7</v>
      </c>
      <c r="L23" s="41">
        <v>2069</v>
      </c>
      <c r="M23" s="41">
        <v>2211</v>
      </c>
      <c r="N23" s="41">
        <v>2104</v>
      </c>
      <c r="O23" s="41">
        <v>2122</v>
      </c>
      <c r="P23" s="41">
        <v>2158</v>
      </c>
      <c r="Q23" s="41">
        <v>2211</v>
      </c>
      <c r="R23" s="41">
        <v>2264</v>
      </c>
      <c r="S23" s="41">
        <v>2247</v>
      </c>
      <c r="T23" s="41">
        <v>2300</v>
      </c>
      <c r="U23" s="41">
        <v>2175</v>
      </c>
      <c r="V23" s="41" t="s">
        <v>3992</v>
      </c>
      <c r="W23" s="140" t="s">
        <v>4</v>
      </c>
      <c r="X23" s="87"/>
      <c r="Y23" s="87"/>
    </row>
    <row r="24" spans="1:25" s="73" customFormat="1" ht="27" customHeight="1">
      <c r="A24" s="143" t="s">
        <v>3512</v>
      </c>
      <c r="B24" s="41">
        <v>12.1</v>
      </c>
      <c r="C24" s="41">
        <v>12.9</v>
      </c>
      <c r="D24" s="41">
        <v>12.3</v>
      </c>
      <c r="E24" s="41">
        <v>12.4</v>
      </c>
      <c r="F24" s="41">
        <v>12.6</v>
      </c>
      <c r="G24" s="41">
        <v>12.9</v>
      </c>
      <c r="H24" s="41">
        <v>13.2</v>
      </c>
      <c r="I24" s="41">
        <v>13.1</v>
      </c>
      <c r="J24" s="41">
        <v>13.4</v>
      </c>
      <c r="K24" s="41">
        <v>12.7</v>
      </c>
      <c r="L24" s="41">
        <v>2065</v>
      </c>
      <c r="M24" s="41">
        <v>2207</v>
      </c>
      <c r="N24" s="41">
        <v>2100</v>
      </c>
      <c r="O24" s="41">
        <v>2118</v>
      </c>
      <c r="P24" s="41">
        <v>2154</v>
      </c>
      <c r="Q24" s="41">
        <v>2207</v>
      </c>
      <c r="R24" s="41">
        <v>2260</v>
      </c>
      <c r="S24" s="41">
        <v>2243</v>
      </c>
      <c r="T24" s="41">
        <v>2296</v>
      </c>
      <c r="U24" s="41">
        <v>2171</v>
      </c>
      <c r="V24" s="41" t="s">
        <v>3778</v>
      </c>
      <c r="W24" s="140" t="s">
        <v>4</v>
      </c>
      <c r="X24" s="87"/>
      <c r="Y24" s="87"/>
    </row>
    <row r="25" spans="1:25" s="73" customFormat="1" ht="27" customHeight="1">
      <c r="A25" s="144" t="s">
        <v>3514</v>
      </c>
      <c r="B25" s="41">
        <v>12.1</v>
      </c>
      <c r="C25" s="41">
        <v>12.9</v>
      </c>
      <c r="D25" s="41">
        <v>12.3</v>
      </c>
      <c r="E25" s="41">
        <v>12.4</v>
      </c>
      <c r="F25" s="41">
        <v>12.6</v>
      </c>
      <c r="G25" s="41">
        <v>12.9</v>
      </c>
      <c r="H25" s="41">
        <v>13.2</v>
      </c>
      <c r="I25" s="41">
        <v>13.1</v>
      </c>
      <c r="J25" s="41">
        <v>13.4</v>
      </c>
      <c r="K25" s="41">
        <v>12.7</v>
      </c>
      <c r="L25" s="41">
        <v>2065</v>
      </c>
      <c r="M25" s="41">
        <v>2207</v>
      </c>
      <c r="N25" s="41">
        <v>2100</v>
      </c>
      <c r="O25" s="41">
        <v>2118</v>
      </c>
      <c r="P25" s="41">
        <v>2154</v>
      </c>
      <c r="Q25" s="41">
        <v>2207</v>
      </c>
      <c r="R25" s="41">
        <v>2260</v>
      </c>
      <c r="S25" s="41">
        <v>2243</v>
      </c>
      <c r="T25" s="41">
        <v>2296</v>
      </c>
      <c r="U25" s="41">
        <v>2171</v>
      </c>
      <c r="V25" s="41" t="s">
        <v>3778</v>
      </c>
      <c r="W25" s="140" t="s">
        <v>4</v>
      </c>
      <c r="X25" s="87"/>
      <c r="Y25" s="87"/>
    </row>
    <row r="26" spans="1:25" s="73" customFormat="1" ht="27" customHeight="1">
      <c r="A26" s="143" t="s">
        <v>3373</v>
      </c>
      <c r="B26" s="41">
        <v>12.1</v>
      </c>
      <c r="C26" s="41">
        <v>12.9</v>
      </c>
      <c r="D26" s="41">
        <v>12.3</v>
      </c>
      <c r="E26" s="41">
        <v>12.4</v>
      </c>
      <c r="F26" s="41">
        <v>12.6</v>
      </c>
      <c r="G26" s="41">
        <v>12.9</v>
      </c>
      <c r="H26" s="41">
        <v>13.2</v>
      </c>
      <c r="I26" s="41">
        <v>13.1</v>
      </c>
      <c r="J26" s="41">
        <v>13.4</v>
      </c>
      <c r="K26" s="41">
        <v>12.7</v>
      </c>
      <c r="L26" s="41">
        <v>2065</v>
      </c>
      <c r="M26" s="41">
        <v>2207</v>
      </c>
      <c r="N26" s="41">
        <v>2100</v>
      </c>
      <c r="O26" s="41">
        <v>2118</v>
      </c>
      <c r="P26" s="41">
        <v>2154</v>
      </c>
      <c r="Q26" s="41">
        <v>2207</v>
      </c>
      <c r="R26" s="41">
        <v>2260</v>
      </c>
      <c r="S26" s="41">
        <v>2243</v>
      </c>
      <c r="T26" s="41">
        <v>2296</v>
      </c>
      <c r="U26" s="41">
        <v>2171</v>
      </c>
      <c r="V26" s="41" t="s">
        <v>3778</v>
      </c>
      <c r="W26" s="140" t="s">
        <v>4</v>
      </c>
      <c r="X26" s="87"/>
      <c r="Y26" s="87"/>
    </row>
    <row r="27" spans="1:25" s="73" customFormat="1" ht="27" customHeight="1">
      <c r="A27" s="143" t="s">
        <v>3391</v>
      </c>
      <c r="B27" s="41">
        <v>12.1</v>
      </c>
      <c r="C27" s="41">
        <v>12.9</v>
      </c>
      <c r="D27" s="41">
        <v>12.3</v>
      </c>
      <c r="E27" s="41">
        <v>12.4</v>
      </c>
      <c r="F27" s="41">
        <v>12.6</v>
      </c>
      <c r="G27" s="41">
        <v>12.9</v>
      </c>
      <c r="H27" s="41">
        <v>13.2</v>
      </c>
      <c r="I27" s="41">
        <v>13.1</v>
      </c>
      <c r="J27" s="41">
        <v>13.4</v>
      </c>
      <c r="K27" s="41">
        <v>12.7</v>
      </c>
      <c r="L27" s="41">
        <v>2065</v>
      </c>
      <c r="M27" s="41">
        <v>2207</v>
      </c>
      <c r="N27" s="41">
        <v>2100</v>
      </c>
      <c r="O27" s="41">
        <v>2118</v>
      </c>
      <c r="P27" s="41">
        <v>2154</v>
      </c>
      <c r="Q27" s="41">
        <v>2207</v>
      </c>
      <c r="R27" s="41">
        <v>2260</v>
      </c>
      <c r="S27" s="41">
        <v>2243</v>
      </c>
      <c r="T27" s="41">
        <v>2296</v>
      </c>
      <c r="U27" s="41">
        <v>2171</v>
      </c>
      <c r="V27" s="41" t="s">
        <v>3992</v>
      </c>
      <c r="W27" s="140" t="s">
        <v>4</v>
      </c>
      <c r="X27" s="87"/>
      <c r="Y27" s="87"/>
    </row>
    <row r="28" spans="1:25" s="73" customFormat="1" ht="27" customHeight="1">
      <c r="A28" s="143" t="s">
        <v>3508</v>
      </c>
      <c r="B28" s="41">
        <v>12.1</v>
      </c>
      <c r="C28" s="41">
        <v>12.9</v>
      </c>
      <c r="D28" s="41">
        <v>12.3</v>
      </c>
      <c r="E28" s="41">
        <v>12.4</v>
      </c>
      <c r="F28" s="41">
        <v>12.6</v>
      </c>
      <c r="G28" s="41">
        <v>12.9</v>
      </c>
      <c r="H28" s="41">
        <v>13.2</v>
      </c>
      <c r="I28" s="41">
        <v>13.1</v>
      </c>
      <c r="J28" s="41">
        <v>13.4</v>
      </c>
      <c r="K28" s="41">
        <v>12.7</v>
      </c>
      <c r="L28" s="41">
        <v>2065</v>
      </c>
      <c r="M28" s="41">
        <v>2207</v>
      </c>
      <c r="N28" s="41">
        <v>2100</v>
      </c>
      <c r="O28" s="41">
        <v>2118</v>
      </c>
      <c r="P28" s="41">
        <v>2154</v>
      </c>
      <c r="Q28" s="41">
        <v>2207</v>
      </c>
      <c r="R28" s="41">
        <v>2260</v>
      </c>
      <c r="S28" s="41">
        <v>2243</v>
      </c>
      <c r="T28" s="41">
        <v>2296</v>
      </c>
      <c r="U28" s="41">
        <v>2171</v>
      </c>
      <c r="V28" s="41" t="s">
        <v>3992</v>
      </c>
      <c r="W28" s="140" t="s">
        <v>4</v>
      </c>
      <c r="X28" s="87"/>
      <c r="Y28" s="87"/>
    </row>
    <row r="29" spans="1:25" s="73" customFormat="1" ht="27" customHeight="1">
      <c r="A29" s="143" t="s">
        <v>3510</v>
      </c>
      <c r="B29" s="41">
        <v>12.1</v>
      </c>
      <c r="C29" s="41">
        <v>12.9</v>
      </c>
      <c r="D29" s="41">
        <v>12.3</v>
      </c>
      <c r="E29" s="41">
        <v>12.4</v>
      </c>
      <c r="F29" s="41">
        <v>12.6</v>
      </c>
      <c r="G29" s="41">
        <v>12.9</v>
      </c>
      <c r="H29" s="41">
        <v>13.2</v>
      </c>
      <c r="I29" s="41">
        <v>13.1</v>
      </c>
      <c r="J29" s="41">
        <v>13.4</v>
      </c>
      <c r="K29" s="41">
        <v>12.7</v>
      </c>
      <c r="L29" s="41">
        <v>2065</v>
      </c>
      <c r="M29" s="41">
        <v>2207</v>
      </c>
      <c r="N29" s="41">
        <v>2100</v>
      </c>
      <c r="O29" s="41">
        <v>2118</v>
      </c>
      <c r="P29" s="41">
        <v>2154</v>
      </c>
      <c r="Q29" s="41">
        <v>2207</v>
      </c>
      <c r="R29" s="41">
        <v>2260</v>
      </c>
      <c r="S29" s="41">
        <v>2243</v>
      </c>
      <c r="T29" s="41">
        <v>2296</v>
      </c>
      <c r="U29" s="41">
        <v>2171</v>
      </c>
      <c r="V29" s="41" t="s">
        <v>3990</v>
      </c>
      <c r="W29" s="140" t="s">
        <v>4</v>
      </c>
      <c r="X29" s="87"/>
      <c r="Y29" s="87"/>
    </row>
    <row r="30" spans="1:25" s="73" customFormat="1" ht="27" customHeight="1">
      <c r="A30" s="130" t="s">
        <v>3346</v>
      </c>
      <c r="B30" s="41">
        <v>12.1</v>
      </c>
      <c r="C30" s="41">
        <v>12.9</v>
      </c>
      <c r="D30" s="41">
        <v>12.3</v>
      </c>
      <c r="E30" s="41">
        <v>12.4</v>
      </c>
      <c r="F30" s="41">
        <v>12.6</v>
      </c>
      <c r="G30" s="41">
        <v>12.9</v>
      </c>
      <c r="H30" s="41">
        <v>13.2</v>
      </c>
      <c r="I30" s="41">
        <v>13.1</v>
      </c>
      <c r="J30" s="41">
        <v>13.4</v>
      </c>
      <c r="K30" s="41">
        <v>12.7</v>
      </c>
      <c r="L30" s="41">
        <v>2065</v>
      </c>
      <c r="M30" s="41">
        <v>2207</v>
      </c>
      <c r="N30" s="41">
        <v>2100</v>
      </c>
      <c r="O30" s="41">
        <v>2118</v>
      </c>
      <c r="P30" s="41">
        <v>2154</v>
      </c>
      <c r="Q30" s="41">
        <v>2207</v>
      </c>
      <c r="R30" s="41">
        <v>2260</v>
      </c>
      <c r="S30" s="41">
        <v>2243</v>
      </c>
      <c r="T30" s="41">
        <v>2296</v>
      </c>
      <c r="U30" s="41">
        <v>2171</v>
      </c>
      <c r="V30" s="41" t="s">
        <v>3754</v>
      </c>
      <c r="W30" s="140" t="s">
        <v>4</v>
      </c>
      <c r="X30" s="87"/>
      <c r="Y30" s="87"/>
    </row>
    <row r="31" spans="1:25" s="73" customFormat="1" ht="27" customHeight="1">
      <c r="A31" s="143" t="s">
        <v>3505</v>
      </c>
      <c r="B31" s="41">
        <v>12.1</v>
      </c>
      <c r="C31" s="41">
        <v>12.9</v>
      </c>
      <c r="D31" s="41">
        <v>12.3</v>
      </c>
      <c r="E31" s="41">
        <v>12.4</v>
      </c>
      <c r="F31" s="41">
        <v>12.6</v>
      </c>
      <c r="G31" s="41">
        <v>12.9</v>
      </c>
      <c r="H31" s="41">
        <v>13.2</v>
      </c>
      <c r="I31" s="41">
        <v>13.1</v>
      </c>
      <c r="J31" s="41">
        <v>13.4</v>
      </c>
      <c r="K31" s="41">
        <v>12.7</v>
      </c>
      <c r="L31" s="41">
        <v>2065</v>
      </c>
      <c r="M31" s="41">
        <v>2207</v>
      </c>
      <c r="N31" s="41">
        <v>2100</v>
      </c>
      <c r="O31" s="41">
        <v>2118</v>
      </c>
      <c r="P31" s="41">
        <v>2154</v>
      </c>
      <c r="Q31" s="41">
        <v>2207</v>
      </c>
      <c r="R31" s="41">
        <v>2260</v>
      </c>
      <c r="S31" s="41">
        <v>2243</v>
      </c>
      <c r="T31" s="41">
        <v>2296</v>
      </c>
      <c r="U31" s="41">
        <v>2171</v>
      </c>
      <c r="V31" s="41" t="s">
        <v>3778</v>
      </c>
      <c r="W31" s="140" t="s">
        <v>4</v>
      </c>
      <c r="X31" s="87"/>
      <c r="Y31" s="87"/>
    </row>
    <row r="32" spans="1:25" s="73" customFormat="1" ht="27" customHeight="1">
      <c r="A32" s="143" t="s">
        <v>3506</v>
      </c>
      <c r="B32" s="41">
        <v>12.1</v>
      </c>
      <c r="C32" s="41">
        <v>12.9</v>
      </c>
      <c r="D32" s="41">
        <v>12.3</v>
      </c>
      <c r="E32" s="41">
        <v>12.4</v>
      </c>
      <c r="F32" s="41">
        <v>12.6</v>
      </c>
      <c r="G32" s="41">
        <v>12.9</v>
      </c>
      <c r="H32" s="41">
        <v>13.2</v>
      </c>
      <c r="I32" s="41">
        <v>13.1</v>
      </c>
      <c r="J32" s="41">
        <v>13.4</v>
      </c>
      <c r="K32" s="41">
        <v>12.7</v>
      </c>
      <c r="L32" s="41">
        <v>2065</v>
      </c>
      <c r="M32" s="41">
        <v>2207</v>
      </c>
      <c r="N32" s="41">
        <v>2100</v>
      </c>
      <c r="O32" s="41">
        <v>2118</v>
      </c>
      <c r="P32" s="41">
        <v>2154</v>
      </c>
      <c r="Q32" s="41">
        <v>2207</v>
      </c>
      <c r="R32" s="41">
        <v>2260</v>
      </c>
      <c r="S32" s="41">
        <v>2243</v>
      </c>
      <c r="T32" s="41">
        <v>2296</v>
      </c>
      <c r="U32" s="41">
        <v>2171</v>
      </c>
      <c r="V32" s="41" t="s">
        <v>3918</v>
      </c>
      <c r="W32" s="140" t="s">
        <v>4</v>
      </c>
      <c r="X32" s="87"/>
      <c r="Y32" s="87"/>
    </row>
    <row r="33" spans="1:25" s="73" customFormat="1" ht="24" customHeight="1">
      <c r="A33" s="129" t="s">
        <v>3651</v>
      </c>
      <c r="B33" s="874" t="s">
        <v>3681</v>
      </c>
      <c r="C33" s="874"/>
      <c r="D33" s="874"/>
      <c r="E33" s="874"/>
      <c r="F33" s="874"/>
      <c r="G33" s="874"/>
      <c r="H33" s="874"/>
      <c r="I33" s="874"/>
      <c r="J33" s="874"/>
      <c r="K33" s="874"/>
      <c r="L33" s="874"/>
      <c r="M33" s="874"/>
      <c r="N33" s="874"/>
      <c r="O33" s="874"/>
      <c r="P33" s="874"/>
      <c r="Q33" s="874"/>
      <c r="R33" s="874"/>
      <c r="S33" s="874"/>
      <c r="T33" s="874"/>
      <c r="U33" s="874"/>
      <c r="V33" s="874"/>
      <c r="W33" s="874"/>
      <c r="X33" s="87"/>
      <c r="Y33" s="87"/>
    </row>
    <row r="34" spans="1:25" s="73" customFormat="1" ht="50" customHeight="1">
      <c r="A34" s="125" t="s">
        <v>3810</v>
      </c>
      <c r="B34" s="503" t="s">
        <v>3993</v>
      </c>
      <c r="C34" s="503"/>
      <c r="D34" s="503"/>
      <c r="E34" s="504"/>
      <c r="F34" s="504"/>
      <c r="G34" s="504"/>
      <c r="H34" s="504"/>
      <c r="I34" s="504"/>
      <c r="J34" s="504"/>
      <c r="K34" s="504"/>
      <c r="L34" s="504"/>
      <c r="M34" s="504"/>
      <c r="N34" s="504"/>
      <c r="O34" s="504"/>
      <c r="P34" s="504"/>
      <c r="Q34" s="504"/>
      <c r="R34" s="504"/>
      <c r="S34" s="504"/>
      <c r="T34" s="504"/>
      <c r="U34" s="504"/>
      <c r="V34" s="504"/>
      <c r="W34" s="504"/>
      <c r="X34" s="87"/>
      <c r="Y34" s="87"/>
    </row>
    <row r="35" spans="1:25" s="73" customFormat="1" ht="99" customHeight="1">
      <c r="A35" s="819" t="s">
        <v>3682</v>
      </c>
      <c r="B35" s="507" t="s">
        <v>3705</v>
      </c>
      <c r="C35" s="507"/>
      <c r="D35" s="507"/>
      <c r="E35" s="505"/>
      <c r="F35" s="505"/>
      <c r="G35" s="505"/>
      <c r="H35" s="505"/>
      <c r="I35" s="505"/>
      <c r="J35" s="505"/>
      <c r="K35" s="505"/>
      <c r="L35" s="505"/>
      <c r="M35" s="505"/>
      <c r="N35" s="505"/>
      <c r="O35" s="505"/>
      <c r="P35" s="505"/>
      <c r="Q35" s="505"/>
      <c r="R35" s="505"/>
      <c r="S35" s="505"/>
      <c r="T35" s="505"/>
      <c r="U35" s="505"/>
      <c r="V35" s="505"/>
      <c r="W35" s="505"/>
      <c r="X35" s="87"/>
      <c r="Y35" s="87"/>
    </row>
    <row r="36" spans="1:25" s="73" customFormat="1" ht="70.05" customHeight="1">
      <c r="A36" s="820"/>
      <c r="B36" s="503" t="s">
        <v>3921</v>
      </c>
      <c r="C36" s="503"/>
      <c r="D36" s="503"/>
      <c r="E36" s="503"/>
      <c r="F36" s="503"/>
      <c r="G36" s="503"/>
      <c r="H36" s="503"/>
      <c r="I36" s="503"/>
      <c r="J36" s="503"/>
      <c r="K36" s="503"/>
      <c r="L36" s="503"/>
      <c r="M36" s="503"/>
      <c r="N36" s="503"/>
      <c r="O36" s="503"/>
      <c r="P36" s="503"/>
      <c r="Q36" s="503"/>
      <c r="R36" s="503"/>
      <c r="S36" s="503"/>
      <c r="T36" s="503"/>
      <c r="U36" s="503"/>
      <c r="V36" s="503"/>
      <c r="W36" s="503"/>
      <c r="X36" s="87"/>
      <c r="Y36" s="87"/>
    </row>
    <row r="37" spans="1:25" s="73" customFormat="1" ht="66" customHeight="1">
      <c r="A37" s="820"/>
      <c r="B37" s="507" t="s">
        <v>3984</v>
      </c>
      <c r="C37" s="507"/>
      <c r="D37" s="507"/>
      <c r="E37" s="505"/>
      <c r="F37" s="505"/>
      <c r="G37" s="505"/>
      <c r="H37" s="505"/>
      <c r="I37" s="505"/>
      <c r="J37" s="505"/>
      <c r="K37" s="505"/>
      <c r="L37" s="505"/>
      <c r="M37" s="505"/>
      <c r="N37" s="505"/>
      <c r="O37" s="505"/>
      <c r="P37" s="505"/>
      <c r="Q37" s="505"/>
      <c r="R37" s="505"/>
      <c r="S37" s="505"/>
      <c r="T37" s="505"/>
      <c r="U37" s="505"/>
      <c r="V37" s="505"/>
      <c r="W37" s="505"/>
      <c r="X37" s="87"/>
      <c r="Y37" s="87"/>
    </row>
    <row r="38" spans="1:25" s="73" customFormat="1" ht="23" customHeight="1">
      <c r="A38" s="820"/>
      <c r="B38" s="503" t="s">
        <v>3985</v>
      </c>
      <c r="C38" s="503"/>
      <c r="D38" s="503"/>
      <c r="E38" s="504"/>
      <c r="F38" s="504"/>
      <c r="G38" s="504"/>
      <c r="H38" s="504"/>
      <c r="I38" s="504"/>
      <c r="J38" s="504"/>
      <c r="K38" s="504"/>
      <c r="L38" s="504"/>
      <c r="M38" s="504"/>
      <c r="N38" s="504"/>
      <c r="O38" s="504"/>
      <c r="P38" s="504"/>
      <c r="Q38" s="504"/>
      <c r="R38" s="504"/>
      <c r="S38" s="504"/>
      <c r="T38" s="504"/>
      <c r="U38" s="504"/>
      <c r="V38" s="504"/>
      <c r="W38" s="504"/>
      <c r="X38" s="87"/>
      <c r="Y38" s="87"/>
    </row>
    <row r="39" spans="1:25" s="73" customFormat="1" ht="21" customHeight="1">
      <c r="A39" s="820"/>
      <c r="B39" s="504" t="s">
        <v>3813</v>
      </c>
      <c r="C39" s="504"/>
      <c r="D39" s="504"/>
      <c r="E39" s="504"/>
      <c r="F39" s="504"/>
      <c r="G39" s="504"/>
      <c r="H39" s="504"/>
      <c r="I39" s="504"/>
      <c r="J39" s="504"/>
      <c r="K39" s="504"/>
      <c r="L39" s="504"/>
      <c r="M39" s="504"/>
      <c r="N39" s="504"/>
      <c r="O39" s="504"/>
      <c r="P39" s="504"/>
      <c r="Q39" s="504"/>
      <c r="R39" s="504"/>
      <c r="S39" s="504"/>
      <c r="T39" s="504"/>
      <c r="U39" s="504"/>
      <c r="V39" s="504"/>
      <c r="W39" s="504"/>
      <c r="X39" s="87"/>
      <c r="Y39" s="87"/>
    </row>
    <row r="40" spans="1:25" s="73" customFormat="1" ht="21" customHeight="1">
      <c r="A40" s="820"/>
      <c r="B40" s="504" t="s">
        <v>3986</v>
      </c>
      <c r="C40" s="504"/>
      <c r="D40" s="504"/>
      <c r="E40" s="504"/>
      <c r="F40" s="504"/>
      <c r="G40" s="504"/>
      <c r="H40" s="504"/>
      <c r="I40" s="504"/>
      <c r="J40" s="504"/>
      <c r="K40" s="504"/>
      <c r="L40" s="504"/>
      <c r="M40" s="504"/>
      <c r="N40" s="504"/>
      <c r="O40" s="504"/>
      <c r="P40" s="504"/>
      <c r="Q40" s="504"/>
      <c r="R40" s="504"/>
      <c r="S40" s="504"/>
      <c r="T40" s="504"/>
      <c r="U40" s="504"/>
      <c r="V40" s="504"/>
      <c r="W40" s="504"/>
      <c r="X40" s="87"/>
      <c r="Y40" s="87"/>
    </row>
    <row r="41" spans="1:25" s="73" customFormat="1" ht="38" customHeight="1">
      <c r="A41" s="821"/>
      <c r="B41" s="507" t="s">
        <v>3987</v>
      </c>
      <c r="C41" s="507"/>
      <c r="D41" s="507"/>
      <c r="E41" s="505"/>
      <c r="F41" s="505"/>
      <c r="G41" s="505"/>
      <c r="H41" s="505"/>
      <c r="I41" s="505"/>
      <c r="J41" s="505"/>
      <c r="K41" s="505"/>
      <c r="L41" s="505"/>
      <c r="M41" s="505"/>
      <c r="N41" s="505"/>
      <c r="O41" s="505"/>
      <c r="P41" s="505"/>
      <c r="Q41" s="505"/>
      <c r="R41" s="505"/>
      <c r="S41" s="505"/>
      <c r="T41" s="505"/>
      <c r="U41" s="505"/>
      <c r="V41" s="505"/>
      <c r="W41" s="505"/>
      <c r="X41" s="87"/>
      <c r="Y41" s="87"/>
    </row>
    <row r="42" spans="1:25" s="73" customFormat="1" ht="14" customHeight="1">
      <c r="A42" s="89"/>
      <c r="X42" s="87"/>
      <c r="Y42" s="87"/>
    </row>
  </sheetData>
  <mergeCells count="19">
    <mergeCell ref="B38:W38"/>
    <mergeCell ref="B39:W39"/>
    <mergeCell ref="B40:W40"/>
    <mergeCell ref="B41:W41"/>
    <mergeCell ref="A4:A6"/>
    <mergeCell ref="A35:A41"/>
    <mergeCell ref="V5:V6"/>
    <mergeCell ref="W5:W6"/>
    <mergeCell ref="B33:W33"/>
    <mergeCell ref="B34:W34"/>
    <mergeCell ref="B35:W35"/>
    <mergeCell ref="B36:W36"/>
    <mergeCell ref="B37:W37"/>
    <mergeCell ref="F1:W1"/>
    <mergeCell ref="F2:W2"/>
    <mergeCell ref="A3:B3"/>
    <mergeCell ref="B4:W4"/>
    <mergeCell ref="B5:K5"/>
    <mergeCell ref="L5:U5"/>
  </mergeCells>
  <phoneticPr fontId="233" type="noConversion"/>
  <pageMargins left="0.75" right="0.75" top="1" bottom="1" header="0.5" footer="0.5"/>
  <pageSetup paperSize="9" orientation="portrait"/>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Sheet40">
    <tabColor theme="4"/>
  </sheetPr>
  <dimension ref="A1:AS48"/>
  <sheetViews>
    <sheetView showGridLines="0" zoomScale="90" zoomScaleNormal="90" workbookViewId="0">
      <pane xSplit="1" ySplit="6" topLeftCell="B7" activePane="bottomRight" state="frozen"/>
      <selection pane="topRight"/>
      <selection pane="bottomLeft"/>
      <selection pane="bottomRight" activeCell="R3" sqref="R3"/>
    </sheetView>
  </sheetViews>
  <sheetFormatPr defaultColWidth="5.59765625" defaultRowHeight="14" customHeight="1"/>
  <cols>
    <col min="1" max="1" width="10.59765625" style="9" customWidth="1"/>
    <col min="2" max="21" width="8.59765625" style="73" customWidth="1"/>
    <col min="22" max="23" width="16.1328125" style="73" customWidth="1"/>
    <col min="24" max="43" width="8.59765625" style="73" customWidth="1"/>
    <col min="44" max="45" width="16.1328125" style="73" customWidth="1"/>
    <col min="46" max="16088" width="5.59765625" style="73" customWidth="1"/>
    <col min="16089" max="16112" width="4.86328125" style="73" customWidth="1"/>
    <col min="16113" max="16120" width="4.86328125" style="73"/>
    <col min="16121" max="16384" width="5.59765625" style="73"/>
  </cols>
  <sheetData>
    <row r="1" spans="1:45" ht="47" customHeight="1">
      <c r="A1" s="76"/>
      <c r="B1" s="77"/>
      <c r="C1" s="77"/>
      <c r="D1" s="77"/>
      <c r="E1" s="485" t="s">
        <v>3994</v>
      </c>
      <c r="F1" s="485"/>
      <c r="G1" s="485"/>
      <c r="H1" s="485"/>
      <c r="I1" s="485"/>
      <c r="J1" s="485"/>
      <c r="K1" s="485"/>
      <c r="L1" s="485"/>
      <c r="M1" s="485"/>
      <c r="N1" s="485"/>
      <c r="O1" s="485"/>
      <c r="P1" s="485"/>
      <c r="Q1" s="485"/>
      <c r="R1" s="485"/>
      <c r="S1" s="485"/>
      <c r="T1" s="485"/>
      <c r="U1" s="485"/>
      <c r="V1" s="485"/>
      <c r="W1" s="485"/>
      <c r="X1" s="77"/>
      <c r="Y1" s="77"/>
      <c r="Z1" s="77"/>
      <c r="AA1" s="3"/>
      <c r="AB1" s="3"/>
      <c r="AC1" s="3"/>
      <c r="AD1" s="3"/>
      <c r="AE1" s="3"/>
      <c r="AF1" s="3"/>
      <c r="AG1" s="3"/>
      <c r="AH1" s="3"/>
      <c r="AI1" s="3"/>
      <c r="AJ1" s="3"/>
      <c r="AK1" s="3"/>
      <c r="AL1" s="3"/>
      <c r="AM1" s="3"/>
      <c r="AN1" s="3"/>
      <c r="AO1" s="3"/>
      <c r="AP1" s="3"/>
      <c r="AQ1" s="3"/>
      <c r="AR1" s="3"/>
      <c r="AS1" s="3"/>
    </row>
    <row r="2" spans="1:45" ht="26" customHeight="1">
      <c r="A2" s="76"/>
      <c r="B2" s="77"/>
      <c r="C2" s="77"/>
      <c r="D2" s="77"/>
      <c r="E2" s="685" t="s">
        <v>3995</v>
      </c>
      <c r="F2" s="685"/>
      <c r="G2" s="685"/>
      <c r="H2" s="685"/>
      <c r="I2" s="685"/>
      <c r="J2" s="685"/>
      <c r="K2" s="685"/>
      <c r="L2" s="685"/>
      <c r="M2" s="685"/>
      <c r="N2" s="685"/>
      <c r="O2" s="685"/>
      <c r="P2" s="685"/>
      <c r="Q2" s="685"/>
      <c r="R2" s="685"/>
      <c r="S2" s="685"/>
      <c r="T2" s="685"/>
      <c r="U2" s="685"/>
      <c r="V2" s="685"/>
      <c r="W2" s="685"/>
      <c r="X2" s="77"/>
      <c r="Y2" s="77"/>
      <c r="Z2" s="77"/>
      <c r="AA2" s="3"/>
      <c r="AB2" s="3"/>
      <c r="AC2" s="3"/>
      <c r="AD2" s="3"/>
      <c r="AE2" s="3"/>
      <c r="AF2" s="3"/>
      <c r="AG2" s="3"/>
      <c r="AH2" s="3"/>
      <c r="AI2" s="3"/>
      <c r="AJ2" s="3"/>
      <c r="AK2" s="3"/>
      <c r="AL2" s="3"/>
      <c r="AM2" s="3"/>
      <c r="AN2" s="3"/>
      <c r="AO2" s="3"/>
      <c r="AP2" s="3"/>
      <c r="AQ2" s="3"/>
      <c r="AR2" s="3"/>
      <c r="AS2" s="3"/>
    </row>
    <row r="3" spans="1:45" s="74" customFormat="1" ht="25.05" customHeight="1">
      <c r="A3" s="848"/>
      <c r="B3" s="848"/>
      <c r="C3" s="7"/>
      <c r="D3" s="7"/>
      <c r="E3" s="7"/>
      <c r="F3" s="7"/>
      <c r="G3" s="7"/>
      <c r="H3" s="7"/>
      <c r="I3" s="7"/>
      <c r="J3" s="7"/>
      <c r="K3" s="7"/>
      <c r="L3" s="3"/>
      <c r="M3"/>
      <c r="N3"/>
      <c r="O3"/>
      <c r="P3"/>
      <c r="Q3"/>
      <c r="R3" s="3"/>
      <c r="S3" s="3"/>
      <c r="T3" s="3"/>
      <c r="U3" s="3"/>
      <c r="V3" s="3"/>
      <c r="W3" s="3"/>
      <c r="X3" s="3"/>
      <c r="Y3" s="3"/>
      <c r="Z3" s="3"/>
      <c r="AA3" s="3"/>
      <c r="AB3" s="3"/>
      <c r="AC3" s="3"/>
      <c r="AD3" s="3"/>
      <c r="AE3" s="3"/>
      <c r="AF3" s="3"/>
      <c r="AG3" s="3"/>
      <c r="AH3" s="3"/>
      <c r="AI3" s="3"/>
      <c r="AJ3" s="3"/>
      <c r="AK3" s="3"/>
      <c r="AL3" s="3"/>
      <c r="AM3" s="3"/>
      <c r="AN3" s="3"/>
      <c r="AO3" s="3"/>
      <c r="AP3" s="3"/>
      <c r="AQ3" s="3"/>
      <c r="AR3" s="3"/>
      <c r="AS3" s="3"/>
    </row>
    <row r="4" spans="1:45" ht="40.049999999999997" customHeight="1">
      <c r="A4" s="737" t="s">
        <v>3648</v>
      </c>
      <c r="B4" s="673" t="s">
        <v>3996</v>
      </c>
      <c r="C4" s="773"/>
      <c r="D4" s="773"/>
      <c r="E4" s="674"/>
      <c r="F4" s="674"/>
      <c r="G4" s="674"/>
      <c r="H4" s="674"/>
      <c r="I4" s="674"/>
      <c r="J4" s="674"/>
      <c r="K4" s="674"/>
      <c r="L4" s="674"/>
      <c r="M4" s="674"/>
      <c r="N4" s="674"/>
      <c r="O4" s="674"/>
      <c r="P4" s="674"/>
      <c r="Q4" s="674"/>
      <c r="R4" s="674"/>
      <c r="S4" s="674"/>
      <c r="T4" s="674"/>
      <c r="U4" s="674"/>
      <c r="V4" s="674"/>
      <c r="W4" s="675"/>
      <c r="X4" s="876" t="s">
        <v>3997</v>
      </c>
      <c r="Y4" s="877"/>
      <c r="Z4" s="877"/>
      <c r="AA4" s="878"/>
      <c r="AB4" s="878"/>
      <c r="AC4" s="878"/>
      <c r="AD4" s="878"/>
      <c r="AE4" s="878"/>
      <c r="AF4" s="878"/>
      <c r="AG4" s="878"/>
      <c r="AH4" s="878"/>
      <c r="AI4" s="878"/>
      <c r="AJ4" s="878"/>
      <c r="AK4" s="878"/>
      <c r="AL4" s="878"/>
      <c r="AM4" s="878"/>
      <c r="AN4" s="878"/>
      <c r="AO4" s="878"/>
      <c r="AP4" s="878"/>
      <c r="AQ4" s="878"/>
      <c r="AR4" s="878"/>
      <c r="AS4" s="879"/>
    </row>
    <row r="5" spans="1:45" s="74" customFormat="1" ht="30" customHeight="1">
      <c r="A5" s="737"/>
      <c r="B5" s="698" t="s">
        <v>3788</v>
      </c>
      <c r="C5" s="699"/>
      <c r="D5" s="699"/>
      <c r="E5" s="699"/>
      <c r="F5" s="699"/>
      <c r="G5" s="699"/>
      <c r="H5" s="699"/>
      <c r="I5" s="699"/>
      <c r="J5" s="699"/>
      <c r="K5" s="699"/>
      <c r="L5" s="841" t="s">
        <v>3789</v>
      </c>
      <c r="M5" s="699"/>
      <c r="N5" s="699"/>
      <c r="O5" s="699"/>
      <c r="P5" s="699"/>
      <c r="Q5" s="699"/>
      <c r="R5" s="699"/>
      <c r="S5" s="699"/>
      <c r="T5" s="699"/>
      <c r="U5" s="700"/>
      <c r="V5" s="822" t="s">
        <v>205</v>
      </c>
      <c r="W5" s="824" t="s">
        <v>206</v>
      </c>
      <c r="X5" s="732" t="s">
        <v>3788</v>
      </c>
      <c r="Y5" s="703"/>
      <c r="Z5" s="703"/>
      <c r="AA5" s="703"/>
      <c r="AB5" s="703"/>
      <c r="AC5" s="703"/>
      <c r="AD5" s="703"/>
      <c r="AE5" s="703"/>
      <c r="AF5" s="703"/>
      <c r="AG5" s="703"/>
      <c r="AH5" s="844" t="s">
        <v>3789</v>
      </c>
      <c r="AI5" s="703"/>
      <c r="AJ5" s="703"/>
      <c r="AK5" s="703"/>
      <c r="AL5" s="703"/>
      <c r="AM5" s="703"/>
      <c r="AN5" s="703"/>
      <c r="AO5" s="703"/>
      <c r="AP5" s="703"/>
      <c r="AQ5" s="704"/>
      <c r="AR5" s="743" t="s">
        <v>205</v>
      </c>
      <c r="AS5" s="746" t="s">
        <v>206</v>
      </c>
    </row>
    <row r="6" spans="1:45" s="74" customFormat="1" ht="30" customHeight="1">
      <c r="A6" s="737"/>
      <c r="B6" s="127" t="s">
        <v>25</v>
      </c>
      <c r="C6" s="128" t="s">
        <v>61</v>
      </c>
      <c r="D6" s="128" t="s">
        <v>47</v>
      </c>
      <c r="E6" s="62" t="s">
        <v>133</v>
      </c>
      <c r="F6" s="37" t="s">
        <v>41</v>
      </c>
      <c r="G6" s="37" t="s">
        <v>3686</v>
      </c>
      <c r="H6" s="37" t="s">
        <v>64</v>
      </c>
      <c r="I6" s="37" t="s">
        <v>74</v>
      </c>
      <c r="J6" s="37" t="s">
        <v>70</v>
      </c>
      <c r="K6" s="37" t="s">
        <v>150</v>
      </c>
      <c r="L6" s="37" t="s">
        <v>25</v>
      </c>
      <c r="M6" s="37" t="s">
        <v>61</v>
      </c>
      <c r="N6" s="37" t="s">
        <v>47</v>
      </c>
      <c r="O6" s="62" t="s">
        <v>133</v>
      </c>
      <c r="P6" s="37" t="s">
        <v>41</v>
      </c>
      <c r="Q6" s="37" t="s">
        <v>3686</v>
      </c>
      <c r="R6" s="37" t="s">
        <v>64</v>
      </c>
      <c r="S6" s="37" t="s">
        <v>74</v>
      </c>
      <c r="T6" s="37" t="s">
        <v>70</v>
      </c>
      <c r="U6" s="37" t="s">
        <v>150</v>
      </c>
      <c r="V6" s="822"/>
      <c r="W6" s="824"/>
      <c r="X6" s="135" t="s">
        <v>25</v>
      </c>
      <c r="Y6" s="120" t="s">
        <v>61</v>
      </c>
      <c r="Z6" s="120" t="s">
        <v>47</v>
      </c>
      <c r="AA6" s="70" t="s">
        <v>133</v>
      </c>
      <c r="AB6" s="69" t="s">
        <v>41</v>
      </c>
      <c r="AC6" s="69" t="s">
        <v>3686</v>
      </c>
      <c r="AD6" s="69" t="s">
        <v>64</v>
      </c>
      <c r="AE6" s="69" t="s">
        <v>74</v>
      </c>
      <c r="AF6" s="69" t="s">
        <v>70</v>
      </c>
      <c r="AG6" s="69" t="s">
        <v>150</v>
      </c>
      <c r="AH6" s="69" t="s">
        <v>25</v>
      </c>
      <c r="AI6" s="69" t="s">
        <v>61</v>
      </c>
      <c r="AJ6" s="69" t="s">
        <v>47</v>
      </c>
      <c r="AK6" s="70" t="s">
        <v>133</v>
      </c>
      <c r="AL6" s="69" t="s">
        <v>41</v>
      </c>
      <c r="AM6" s="69" t="s">
        <v>3686</v>
      </c>
      <c r="AN6" s="69" t="s">
        <v>64</v>
      </c>
      <c r="AO6" s="69" t="s">
        <v>74</v>
      </c>
      <c r="AP6" s="69" t="s">
        <v>70</v>
      </c>
      <c r="AQ6" s="69" t="s">
        <v>150</v>
      </c>
      <c r="AR6" s="743"/>
      <c r="AS6" s="746"/>
    </row>
    <row r="7" spans="1:45" s="74" customFormat="1" ht="30" customHeight="1">
      <c r="A7" s="137" t="s">
        <v>3998</v>
      </c>
      <c r="B7" s="41">
        <v>6.7</v>
      </c>
      <c r="C7" s="41">
        <v>7.5</v>
      </c>
      <c r="D7" s="41">
        <v>6.9</v>
      </c>
      <c r="E7" s="41">
        <v>7</v>
      </c>
      <c r="F7" s="41">
        <v>6.5</v>
      </c>
      <c r="G7" s="41">
        <v>6.8</v>
      </c>
      <c r="H7" s="41">
        <v>7.1</v>
      </c>
      <c r="I7" s="41">
        <v>7</v>
      </c>
      <c r="J7" s="41">
        <v>7.3</v>
      </c>
      <c r="K7" s="41">
        <v>7.3</v>
      </c>
      <c r="L7" s="41">
        <v>1058</v>
      </c>
      <c r="M7" s="41">
        <v>1200</v>
      </c>
      <c r="N7" s="41">
        <v>1093</v>
      </c>
      <c r="O7" s="41">
        <v>1111</v>
      </c>
      <c r="P7" s="41">
        <v>1005</v>
      </c>
      <c r="Q7" s="41">
        <v>1058</v>
      </c>
      <c r="R7" s="41">
        <v>1111</v>
      </c>
      <c r="S7" s="41">
        <v>1094</v>
      </c>
      <c r="T7" s="41">
        <v>1147</v>
      </c>
      <c r="U7" s="41">
        <v>1164</v>
      </c>
      <c r="V7" s="48" t="s">
        <v>3999</v>
      </c>
      <c r="W7" s="140" t="s">
        <v>4</v>
      </c>
      <c r="X7" s="41" t="s">
        <v>4</v>
      </c>
      <c r="Y7" s="41" t="s">
        <v>4</v>
      </c>
      <c r="Z7" s="41" t="s">
        <v>4</v>
      </c>
      <c r="AA7" s="41" t="s">
        <v>4</v>
      </c>
      <c r="AB7" s="41" t="s">
        <v>4</v>
      </c>
      <c r="AC7" s="41" t="s">
        <v>4</v>
      </c>
      <c r="AD7" s="41" t="s">
        <v>4</v>
      </c>
      <c r="AE7" s="41" t="s">
        <v>4</v>
      </c>
      <c r="AF7" s="41" t="s">
        <v>4</v>
      </c>
      <c r="AG7" s="41" t="s">
        <v>4</v>
      </c>
      <c r="AH7" s="41" t="s">
        <v>4</v>
      </c>
      <c r="AI7" s="41" t="s">
        <v>4</v>
      </c>
      <c r="AJ7" s="41" t="s">
        <v>4</v>
      </c>
      <c r="AK7" s="41" t="s">
        <v>4</v>
      </c>
      <c r="AL7" s="41" t="s">
        <v>4</v>
      </c>
      <c r="AM7" s="41" t="s">
        <v>4</v>
      </c>
      <c r="AN7" s="41" t="s">
        <v>4</v>
      </c>
      <c r="AO7" s="41" t="s">
        <v>4</v>
      </c>
      <c r="AP7" s="41" t="s">
        <v>4</v>
      </c>
      <c r="AQ7" s="41" t="s">
        <v>4</v>
      </c>
      <c r="AR7" s="41" t="s">
        <v>4</v>
      </c>
      <c r="AS7" s="140" t="s">
        <v>4</v>
      </c>
    </row>
    <row r="8" spans="1:45" s="74" customFormat="1" ht="30" customHeight="1">
      <c r="A8" s="137" t="s">
        <v>4000</v>
      </c>
      <c r="B8" s="41">
        <v>7.1</v>
      </c>
      <c r="C8" s="41">
        <v>7.9</v>
      </c>
      <c r="D8" s="41">
        <v>7.3</v>
      </c>
      <c r="E8" s="41">
        <v>7.4</v>
      </c>
      <c r="F8" s="41">
        <v>7.1</v>
      </c>
      <c r="G8" s="41">
        <v>7.4</v>
      </c>
      <c r="H8" s="41">
        <v>7.7</v>
      </c>
      <c r="I8" s="41">
        <v>7.6</v>
      </c>
      <c r="J8" s="41">
        <v>7.9</v>
      </c>
      <c r="K8" s="41">
        <v>7.7</v>
      </c>
      <c r="L8" s="41">
        <v>1134</v>
      </c>
      <c r="M8" s="41">
        <v>1276</v>
      </c>
      <c r="N8" s="41">
        <v>1169</v>
      </c>
      <c r="O8" s="41">
        <v>1187</v>
      </c>
      <c r="P8" s="41">
        <v>1113</v>
      </c>
      <c r="Q8" s="41">
        <v>1166</v>
      </c>
      <c r="R8" s="41">
        <v>1219</v>
      </c>
      <c r="S8" s="41">
        <v>1202</v>
      </c>
      <c r="T8" s="41">
        <v>1255</v>
      </c>
      <c r="U8" s="41">
        <v>1240</v>
      </c>
      <c r="V8" s="48" t="s">
        <v>3999</v>
      </c>
      <c r="W8" s="140" t="s">
        <v>4</v>
      </c>
      <c r="X8" s="41" t="s">
        <v>4</v>
      </c>
      <c r="Y8" s="41" t="s">
        <v>4</v>
      </c>
      <c r="Z8" s="41" t="s">
        <v>4</v>
      </c>
      <c r="AA8" s="41" t="s">
        <v>4</v>
      </c>
      <c r="AB8" s="41" t="s">
        <v>4</v>
      </c>
      <c r="AC8" s="41" t="s">
        <v>4</v>
      </c>
      <c r="AD8" s="41" t="s">
        <v>4</v>
      </c>
      <c r="AE8" s="41" t="s">
        <v>4</v>
      </c>
      <c r="AF8" s="41" t="s">
        <v>4</v>
      </c>
      <c r="AG8" s="41" t="s">
        <v>4</v>
      </c>
      <c r="AH8" s="41" t="s">
        <v>4</v>
      </c>
      <c r="AI8" s="41" t="s">
        <v>4</v>
      </c>
      <c r="AJ8" s="41" t="s">
        <v>4</v>
      </c>
      <c r="AK8" s="41" t="s">
        <v>4</v>
      </c>
      <c r="AL8" s="41" t="s">
        <v>4</v>
      </c>
      <c r="AM8" s="41" t="s">
        <v>4</v>
      </c>
      <c r="AN8" s="41" t="s">
        <v>4</v>
      </c>
      <c r="AO8" s="41" t="s">
        <v>4</v>
      </c>
      <c r="AP8" s="41" t="s">
        <v>4</v>
      </c>
      <c r="AQ8" s="41" t="s">
        <v>4</v>
      </c>
      <c r="AR8" s="41" t="s">
        <v>4</v>
      </c>
      <c r="AS8" s="140" t="s">
        <v>4</v>
      </c>
    </row>
    <row r="9" spans="1:45" ht="27" customHeight="1">
      <c r="A9" s="129" t="s">
        <v>3331</v>
      </c>
      <c r="B9" s="41">
        <v>7</v>
      </c>
      <c r="C9" s="41">
        <v>7.8</v>
      </c>
      <c r="D9" s="41">
        <v>7.2</v>
      </c>
      <c r="E9" s="41">
        <v>7.3</v>
      </c>
      <c r="F9" s="41">
        <v>6.7</v>
      </c>
      <c r="G9" s="41">
        <v>7</v>
      </c>
      <c r="H9" s="41">
        <v>7.3</v>
      </c>
      <c r="I9" s="41">
        <v>7.2</v>
      </c>
      <c r="J9" s="41">
        <v>7.5</v>
      </c>
      <c r="K9" s="41">
        <v>7.6</v>
      </c>
      <c r="L9" s="41">
        <v>1108</v>
      </c>
      <c r="M9" s="41">
        <v>1250</v>
      </c>
      <c r="N9" s="41">
        <v>1143</v>
      </c>
      <c r="O9" s="41">
        <v>1161</v>
      </c>
      <c r="P9" s="41">
        <v>1039</v>
      </c>
      <c r="Q9" s="41">
        <v>1092</v>
      </c>
      <c r="R9" s="41">
        <v>1145</v>
      </c>
      <c r="S9" s="41">
        <v>1128</v>
      </c>
      <c r="T9" s="41">
        <v>1181</v>
      </c>
      <c r="U9" s="41">
        <v>1214</v>
      </c>
      <c r="V9" s="48" t="s">
        <v>3999</v>
      </c>
      <c r="W9" s="140" t="s">
        <v>4</v>
      </c>
      <c r="X9" s="41">
        <v>9.4</v>
      </c>
      <c r="Y9" s="41">
        <v>9.9</v>
      </c>
      <c r="Z9" s="41">
        <v>9.4</v>
      </c>
      <c r="AA9" s="41">
        <v>9.3000000000000007</v>
      </c>
      <c r="AB9" s="41">
        <v>8.9</v>
      </c>
      <c r="AC9" s="41">
        <v>9.4</v>
      </c>
      <c r="AD9" s="41">
        <v>9.5</v>
      </c>
      <c r="AE9" s="41">
        <v>9.4</v>
      </c>
      <c r="AF9" s="41">
        <v>9.6999999999999993</v>
      </c>
      <c r="AG9" s="41">
        <v>9.6</v>
      </c>
      <c r="AH9" s="41">
        <v>1610</v>
      </c>
      <c r="AI9" s="41">
        <v>1698</v>
      </c>
      <c r="AJ9" s="41">
        <v>1611</v>
      </c>
      <c r="AK9" s="41">
        <v>1593</v>
      </c>
      <c r="AL9" s="41">
        <v>1522</v>
      </c>
      <c r="AM9" s="41">
        <v>1611</v>
      </c>
      <c r="AN9" s="41">
        <v>1628</v>
      </c>
      <c r="AO9" s="41">
        <v>1611</v>
      </c>
      <c r="AP9" s="41">
        <v>1664</v>
      </c>
      <c r="AQ9" s="41">
        <v>1646</v>
      </c>
      <c r="AR9" s="48" t="s">
        <v>4001</v>
      </c>
      <c r="AS9" s="140" t="s">
        <v>3678</v>
      </c>
    </row>
    <row r="10" spans="1:45" ht="27" customHeight="1">
      <c r="A10" s="129" t="s">
        <v>3339</v>
      </c>
      <c r="B10" s="41">
        <v>7</v>
      </c>
      <c r="C10" s="41">
        <v>7.8</v>
      </c>
      <c r="D10" s="41">
        <v>7.2</v>
      </c>
      <c r="E10" s="41">
        <v>7.3</v>
      </c>
      <c r="F10" s="41">
        <v>6.7</v>
      </c>
      <c r="G10" s="41">
        <v>7</v>
      </c>
      <c r="H10" s="41">
        <v>7.3</v>
      </c>
      <c r="I10" s="41">
        <v>7.2</v>
      </c>
      <c r="J10" s="41">
        <v>7.5</v>
      </c>
      <c r="K10" s="41">
        <v>7.6</v>
      </c>
      <c r="L10" s="41">
        <v>1108</v>
      </c>
      <c r="M10" s="41">
        <v>1250</v>
      </c>
      <c r="N10" s="41">
        <v>1143</v>
      </c>
      <c r="O10" s="41">
        <v>1161</v>
      </c>
      <c r="P10" s="41">
        <v>1039</v>
      </c>
      <c r="Q10" s="41">
        <v>1092</v>
      </c>
      <c r="R10" s="41">
        <v>1145</v>
      </c>
      <c r="S10" s="41">
        <v>1128</v>
      </c>
      <c r="T10" s="41">
        <v>1181</v>
      </c>
      <c r="U10" s="41">
        <v>1214</v>
      </c>
      <c r="V10" s="48" t="s">
        <v>3999</v>
      </c>
      <c r="W10" s="140" t="s">
        <v>4</v>
      </c>
      <c r="X10" s="41">
        <v>9.4</v>
      </c>
      <c r="Y10" s="41">
        <v>9.9</v>
      </c>
      <c r="Z10" s="41">
        <v>9.4</v>
      </c>
      <c r="AA10" s="41">
        <v>9.3000000000000007</v>
      </c>
      <c r="AB10" s="41">
        <v>8.9</v>
      </c>
      <c r="AC10" s="41">
        <v>9.4</v>
      </c>
      <c r="AD10" s="41">
        <v>9.5</v>
      </c>
      <c r="AE10" s="41">
        <v>9.4</v>
      </c>
      <c r="AF10" s="41">
        <v>9.6999999999999993</v>
      </c>
      <c r="AG10" s="41">
        <v>9.6</v>
      </c>
      <c r="AH10" s="41">
        <v>1610</v>
      </c>
      <c r="AI10" s="41">
        <v>1698</v>
      </c>
      <c r="AJ10" s="41">
        <v>1611</v>
      </c>
      <c r="AK10" s="41">
        <v>1593</v>
      </c>
      <c r="AL10" s="41">
        <v>1522</v>
      </c>
      <c r="AM10" s="41">
        <v>1611</v>
      </c>
      <c r="AN10" s="41">
        <v>1628</v>
      </c>
      <c r="AO10" s="41">
        <v>1611</v>
      </c>
      <c r="AP10" s="41">
        <v>1664</v>
      </c>
      <c r="AQ10" s="41">
        <v>1646</v>
      </c>
      <c r="AR10" s="48" t="s">
        <v>4001</v>
      </c>
      <c r="AS10" s="140" t="s">
        <v>3678</v>
      </c>
    </row>
    <row r="11" spans="1:45" ht="27" customHeight="1">
      <c r="A11" s="129" t="s">
        <v>3487</v>
      </c>
      <c r="B11" s="41">
        <v>7</v>
      </c>
      <c r="C11" s="41">
        <v>7.8</v>
      </c>
      <c r="D11" s="41">
        <v>7.2</v>
      </c>
      <c r="E11" s="41">
        <v>7.3</v>
      </c>
      <c r="F11" s="41">
        <v>6.7</v>
      </c>
      <c r="G11" s="41">
        <v>7</v>
      </c>
      <c r="H11" s="41">
        <v>7.3</v>
      </c>
      <c r="I11" s="41">
        <v>7.2</v>
      </c>
      <c r="J11" s="41">
        <v>7.5</v>
      </c>
      <c r="K11" s="41">
        <v>7.6</v>
      </c>
      <c r="L11" s="41">
        <v>1108</v>
      </c>
      <c r="M11" s="41">
        <v>1250</v>
      </c>
      <c r="N11" s="41">
        <v>1143</v>
      </c>
      <c r="O11" s="41">
        <v>1161</v>
      </c>
      <c r="P11" s="41">
        <v>1039</v>
      </c>
      <c r="Q11" s="41">
        <v>1092</v>
      </c>
      <c r="R11" s="41">
        <v>1145</v>
      </c>
      <c r="S11" s="41">
        <v>1128</v>
      </c>
      <c r="T11" s="41">
        <v>1181</v>
      </c>
      <c r="U11" s="41">
        <v>1214</v>
      </c>
      <c r="V11" s="48" t="s">
        <v>3999</v>
      </c>
      <c r="W11" s="140" t="s">
        <v>4</v>
      </c>
      <c r="X11" s="41">
        <v>9.4</v>
      </c>
      <c r="Y11" s="41">
        <v>9.9</v>
      </c>
      <c r="Z11" s="41">
        <v>9.4</v>
      </c>
      <c r="AA11" s="41">
        <v>9.3000000000000007</v>
      </c>
      <c r="AB11" s="41">
        <v>8.9</v>
      </c>
      <c r="AC11" s="41">
        <v>9.4</v>
      </c>
      <c r="AD11" s="41">
        <v>9.5</v>
      </c>
      <c r="AE11" s="41">
        <v>9.4</v>
      </c>
      <c r="AF11" s="41">
        <v>9.6999999999999993</v>
      </c>
      <c r="AG11" s="41">
        <v>9.6</v>
      </c>
      <c r="AH11" s="41">
        <v>1610</v>
      </c>
      <c r="AI11" s="41">
        <v>1698</v>
      </c>
      <c r="AJ11" s="41">
        <v>1611</v>
      </c>
      <c r="AK11" s="41">
        <v>1593</v>
      </c>
      <c r="AL11" s="41">
        <v>1522</v>
      </c>
      <c r="AM11" s="41">
        <v>1611</v>
      </c>
      <c r="AN11" s="41">
        <v>1628</v>
      </c>
      <c r="AO11" s="41">
        <v>1611</v>
      </c>
      <c r="AP11" s="41">
        <v>1664</v>
      </c>
      <c r="AQ11" s="41">
        <v>1646</v>
      </c>
      <c r="AR11" s="48" t="s">
        <v>4001</v>
      </c>
      <c r="AS11" s="140" t="s">
        <v>3678</v>
      </c>
    </row>
    <row r="12" spans="1:45" ht="27" customHeight="1">
      <c r="A12" s="129" t="s">
        <v>3489</v>
      </c>
      <c r="B12" s="41">
        <v>7</v>
      </c>
      <c r="C12" s="41">
        <v>7.8</v>
      </c>
      <c r="D12" s="41">
        <v>7.2</v>
      </c>
      <c r="E12" s="41">
        <v>7.3</v>
      </c>
      <c r="F12" s="41">
        <v>6.7</v>
      </c>
      <c r="G12" s="41">
        <v>7</v>
      </c>
      <c r="H12" s="41">
        <v>7.3</v>
      </c>
      <c r="I12" s="41">
        <v>7.2</v>
      </c>
      <c r="J12" s="41">
        <v>7.5</v>
      </c>
      <c r="K12" s="41">
        <v>7.6</v>
      </c>
      <c r="L12" s="41">
        <v>1108</v>
      </c>
      <c r="M12" s="41">
        <v>1250</v>
      </c>
      <c r="N12" s="41">
        <v>1143</v>
      </c>
      <c r="O12" s="41">
        <v>1161</v>
      </c>
      <c r="P12" s="41">
        <v>1039</v>
      </c>
      <c r="Q12" s="41">
        <v>1092</v>
      </c>
      <c r="R12" s="41">
        <v>1145</v>
      </c>
      <c r="S12" s="41">
        <v>1128</v>
      </c>
      <c r="T12" s="41">
        <v>1181</v>
      </c>
      <c r="U12" s="41">
        <v>1214</v>
      </c>
      <c r="V12" s="48" t="s">
        <v>3896</v>
      </c>
      <c r="W12" s="140" t="s">
        <v>4</v>
      </c>
      <c r="X12" s="41">
        <v>9.4</v>
      </c>
      <c r="Y12" s="41">
        <v>9.9</v>
      </c>
      <c r="Z12" s="41">
        <v>9.4</v>
      </c>
      <c r="AA12" s="41">
        <v>9.3000000000000007</v>
      </c>
      <c r="AB12" s="41">
        <v>8.9</v>
      </c>
      <c r="AC12" s="41">
        <v>9.4</v>
      </c>
      <c r="AD12" s="41">
        <v>9.5</v>
      </c>
      <c r="AE12" s="41">
        <v>9.4</v>
      </c>
      <c r="AF12" s="41">
        <v>9.6999999999999993</v>
      </c>
      <c r="AG12" s="41">
        <v>9.6</v>
      </c>
      <c r="AH12" s="41">
        <v>1610</v>
      </c>
      <c r="AI12" s="41">
        <v>1698</v>
      </c>
      <c r="AJ12" s="41">
        <v>1611</v>
      </c>
      <c r="AK12" s="41">
        <v>1593</v>
      </c>
      <c r="AL12" s="41">
        <v>1522</v>
      </c>
      <c r="AM12" s="41">
        <v>1611</v>
      </c>
      <c r="AN12" s="41">
        <v>1628</v>
      </c>
      <c r="AO12" s="41">
        <v>1611</v>
      </c>
      <c r="AP12" s="41">
        <v>1664</v>
      </c>
      <c r="AQ12" s="41">
        <v>1646</v>
      </c>
      <c r="AR12" s="48" t="s">
        <v>3772</v>
      </c>
      <c r="AS12" s="140" t="s">
        <v>3678</v>
      </c>
    </row>
    <row r="13" spans="1:45" ht="27" customHeight="1">
      <c r="A13" s="129" t="s">
        <v>3492</v>
      </c>
      <c r="B13" s="41">
        <v>7</v>
      </c>
      <c r="C13" s="41">
        <v>7.8</v>
      </c>
      <c r="D13" s="41">
        <v>7.2</v>
      </c>
      <c r="E13" s="41">
        <v>7.3</v>
      </c>
      <c r="F13" s="41">
        <v>6.7</v>
      </c>
      <c r="G13" s="41">
        <v>7</v>
      </c>
      <c r="H13" s="41">
        <v>7.3</v>
      </c>
      <c r="I13" s="41">
        <v>7.2</v>
      </c>
      <c r="J13" s="41">
        <v>7.5</v>
      </c>
      <c r="K13" s="41">
        <v>7.6</v>
      </c>
      <c r="L13" s="41">
        <v>1108</v>
      </c>
      <c r="M13" s="41">
        <v>1250</v>
      </c>
      <c r="N13" s="41">
        <v>1143</v>
      </c>
      <c r="O13" s="41">
        <v>1161</v>
      </c>
      <c r="P13" s="41">
        <v>1039</v>
      </c>
      <c r="Q13" s="41">
        <v>1092</v>
      </c>
      <c r="R13" s="41">
        <v>1145</v>
      </c>
      <c r="S13" s="41">
        <v>1128</v>
      </c>
      <c r="T13" s="41">
        <v>1181</v>
      </c>
      <c r="U13" s="41">
        <v>1214</v>
      </c>
      <c r="V13" s="48" t="s">
        <v>3896</v>
      </c>
      <c r="W13" s="140" t="s">
        <v>4</v>
      </c>
      <c r="X13" s="41">
        <v>9.4</v>
      </c>
      <c r="Y13" s="41">
        <v>9.9</v>
      </c>
      <c r="Z13" s="41">
        <v>9.4</v>
      </c>
      <c r="AA13" s="41">
        <v>9.3000000000000007</v>
      </c>
      <c r="AB13" s="41">
        <v>8.9</v>
      </c>
      <c r="AC13" s="41">
        <v>9.4</v>
      </c>
      <c r="AD13" s="41">
        <v>9.5</v>
      </c>
      <c r="AE13" s="41">
        <v>9.4</v>
      </c>
      <c r="AF13" s="41">
        <v>9.6999999999999993</v>
      </c>
      <c r="AG13" s="41">
        <v>9.6</v>
      </c>
      <c r="AH13" s="41">
        <v>1610</v>
      </c>
      <c r="AI13" s="41">
        <v>1698</v>
      </c>
      <c r="AJ13" s="41">
        <v>1611</v>
      </c>
      <c r="AK13" s="41">
        <v>1593</v>
      </c>
      <c r="AL13" s="41">
        <v>1522</v>
      </c>
      <c r="AM13" s="41">
        <v>1611</v>
      </c>
      <c r="AN13" s="41">
        <v>1628</v>
      </c>
      <c r="AO13" s="41">
        <v>1611</v>
      </c>
      <c r="AP13" s="41">
        <v>1664</v>
      </c>
      <c r="AQ13" s="41">
        <v>1646</v>
      </c>
      <c r="AR13" s="48" t="s">
        <v>3772</v>
      </c>
      <c r="AS13" s="140" t="s">
        <v>3678</v>
      </c>
    </row>
    <row r="14" spans="1:45" ht="27" customHeight="1">
      <c r="A14" s="129" t="s">
        <v>3332</v>
      </c>
      <c r="B14" s="41">
        <v>7</v>
      </c>
      <c r="C14" s="41">
        <v>7.8</v>
      </c>
      <c r="D14" s="41">
        <v>7.2</v>
      </c>
      <c r="E14" s="41">
        <v>7.3</v>
      </c>
      <c r="F14" s="41">
        <v>6.7</v>
      </c>
      <c r="G14" s="41">
        <v>7</v>
      </c>
      <c r="H14" s="41">
        <v>7.3</v>
      </c>
      <c r="I14" s="41">
        <v>7.2</v>
      </c>
      <c r="J14" s="41">
        <v>7.5</v>
      </c>
      <c r="K14" s="41">
        <v>7.6</v>
      </c>
      <c r="L14" s="41">
        <v>1108</v>
      </c>
      <c r="M14" s="41">
        <v>1250</v>
      </c>
      <c r="N14" s="41">
        <v>1143</v>
      </c>
      <c r="O14" s="41">
        <v>1161</v>
      </c>
      <c r="P14" s="41">
        <v>1039</v>
      </c>
      <c r="Q14" s="41">
        <v>1092</v>
      </c>
      <c r="R14" s="41">
        <v>1145</v>
      </c>
      <c r="S14" s="41">
        <v>1128</v>
      </c>
      <c r="T14" s="41">
        <v>1181</v>
      </c>
      <c r="U14" s="41">
        <v>1214</v>
      </c>
      <c r="V14" s="48" t="s">
        <v>3999</v>
      </c>
      <c r="W14" s="140" t="s">
        <v>4</v>
      </c>
      <c r="X14" s="41">
        <v>9.4</v>
      </c>
      <c r="Y14" s="41">
        <v>9.9</v>
      </c>
      <c r="Z14" s="41">
        <v>9.4</v>
      </c>
      <c r="AA14" s="41">
        <v>9.3000000000000007</v>
      </c>
      <c r="AB14" s="41">
        <v>8.9</v>
      </c>
      <c r="AC14" s="41">
        <v>9.4</v>
      </c>
      <c r="AD14" s="41">
        <v>9.5</v>
      </c>
      <c r="AE14" s="41">
        <v>9.4</v>
      </c>
      <c r="AF14" s="41">
        <v>9.6999999999999993</v>
      </c>
      <c r="AG14" s="41">
        <v>9.6</v>
      </c>
      <c r="AH14" s="41">
        <v>1610</v>
      </c>
      <c r="AI14" s="41">
        <v>1698</v>
      </c>
      <c r="AJ14" s="41">
        <v>1611</v>
      </c>
      <c r="AK14" s="41">
        <v>1593</v>
      </c>
      <c r="AL14" s="41">
        <v>1522</v>
      </c>
      <c r="AM14" s="41">
        <v>1611</v>
      </c>
      <c r="AN14" s="41">
        <v>1628</v>
      </c>
      <c r="AO14" s="41">
        <v>1611</v>
      </c>
      <c r="AP14" s="41">
        <v>1664</v>
      </c>
      <c r="AQ14" s="41">
        <v>1646</v>
      </c>
      <c r="AR14" s="48" t="s">
        <v>4001</v>
      </c>
      <c r="AS14" s="140" t="s">
        <v>4</v>
      </c>
    </row>
    <row r="15" spans="1:45" ht="27" customHeight="1">
      <c r="A15" s="129" t="s">
        <v>3495</v>
      </c>
      <c r="B15" s="41">
        <v>7.4</v>
      </c>
      <c r="C15" s="41">
        <v>8.1999999999999993</v>
      </c>
      <c r="D15" s="41">
        <v>7.6</v>
      </c>
      <c r="E15" s="41">
        <v>7.7</v>
      </c>
      <c r="F15" s="41">
        <v>7.2</v>
      </c>
      <c r="G15" s="41">
        <v>7.5</v>
      </c>
      <c r="H15" s="41">
        <v>7.8</v>
      </c>
      <c r="I15" s="41">
        <v>7.7</v>
      </c>
      <c r="J15" s="41">
        <v>8</v>
      </c>
      <c r="K15" s="41">
        <v>8</v>
      </c>
      <c r="L15" s="41">
        <v>1185</v>
      </c>
      <c r="M15" s="41">
        <v>1327</v>
      </c>
      <c r="N15" s="41">
        <v>1220</v>
      </c>
      <c r="O15" s="41">
        <v>1238</v>
      </c>
      <c r="P15" s="41">
        <v>1132</v>
      </c>
      <c r="Q15" s="41">
        <v>1185</v>
      </c>
      <c r="R15" s="41">
        <v>1238</v>
      </c>
      <c r="S15" s="41">
        <v>1221</v>
      </c>
      <c r="T15" s="41">
        <v>1274</v>
      </c>
      <c r="U15" s="41">
        <v>1291</v>
      </c>
      <c r="V15" s="48" t="s">
        <v>4002</v>
      </c>
      <c r="W15" s="140" t="s">
        <v>4</v>
      </c>
      <c r="X15" s="41">
        <v>9.9</v>
      </c>
      <c r="Y15" s="41">
        <v>10.4</v>
      </c>
      <c r="Z15" s="41">
        <v>9.9</v>
      </c>
      <c r="AA15" s="41">
        <v>9.8000000000000007</v>
      </c>
      <c r="AB15" s="41">
        <v>9.4</v>
      </c>
      <c r="AC15" s="41">
        <v>9.9</v>
      </c>
      <c r="AD15" s="41">
        <v>10</v>
      </c>
      <c r="AE15" s="41">
        <v>9.9</v>
      </c>
      <c r="AF15" s="41">
        <v>10.199999999999999</v>
      </c>
      <c r="AG15" s="41">
        <v>10.1</v>
      </c>
      <c r="AH15" s="41">
        <v>1691</v>
      </c>
      <c r="AI15" s="41">
        <v>1779</v>
      </c>
      <c r="AJ15" s="41">
        <v>1692</v>
      </c>
      <c r="AK15" s="41">
        <v>1674</v>
      </c>
      <c r="AL15" s="41">
        <v>1603</v>
      </c>
      <c r="AM15" s="41">
        <v>1692</v>
      </c>
      <c r="AN15" s="41">
        <v>1709</v>
      </c>
      <c r="AO15" s="41">
        <v>1692</v>
      </c>
      <c r="AP15" s="41">
        <v>1745</v>
      </c>
      <c r="AQ15" s="41">
        <v>1727</v>
      </c>
      <c r="AR15" s="48" t="s">
        <v>4003</v>
      </c>
      <c r="AS15" s="140" t="s">
        <v>4</v>
      </c>
    </row>
    <row r="16" spans="1:45" ht="27" customHeight="1">
      <c r="A16" s="129" t="s">
        <v>3328</v>
      </c>
      <c r="B16" s="41">
        <v>7.4</v>
      </c>
      <c r="C16" s="41">
        <v>8.1999999999999993</v>
      </c>
      <c r="D16" s="41">
        <v>7.6</v>
      </c>
      <c r="E16" s="41">
        <v>7.7</v>
      </c>
      <c r="F16" s="41">
        <v>7.2</v>
      </c>
      <c r="G16" s="41">
        <v>7.5</v>
      </c>
      <c r="H16" s="41">
        <v>7.8</v>
      </c>
      <c r="I16" s="41">
        <v>7.7</v>
      </c>
      <c r="J16" s="41">
        <v>8</v>
      </c>
      <c r="K16" s="41">
        <v>8</v>
      </c>
      <c r="L16" s="41">
        <v>1185</v>
      </c>
      <c r="M16" s="41">
        <v>1327</v>
      </c>
      <c r="N16" s="41">
        <v>1220</v>
      </c>
      <c r="O16" s="41">
        <v>1238</v>
      </c>
      <c r="P16" s="41">
        <v>1132</v>
      </c>
      <c r="Q16" s="41">
        <v>1185</v>
      </c>
      <c r="R16" s="41">
        <v>1238</v>
      </c>
      <c r="S16" s="41">
        <v>1221</v>
      </c>
      <c r="T16" s="41">
        <v>1274</v>
      </c>
      <c r="U16" s="41">
        <v>1291</v>
      </c>
      <c r="V16" s="48" t="s">
        <v>3999</v>
      </c>
      <c r="W16" s="140" t="s">
        <v>4</v>
      </c>
      <c r="X16" s="41">
        <v>9.9</v>
      </c>
      <c r="Y16" s="41">
        <v>10.4</v>
      </c>
      <c r="Z16" s="41">
        <v>9.9</v>
      </c>
      <c r="AA16" s="41">
        <v>9.8000000000000007</v>
      </c>
      <c r="AB16" s="41">
        <v>9.4</v>
      </c>
      <c r="AC16" s="41">
        <v>9.9</v>
      </c>
      <c r="AD16" s="41">
        <v>10</v>
      </c>
      <c r="AE16" s="41">
        <v>9.9</v>
      </c>
      <c r="AF16" s="41">
        <v>10.199999999999999</v>
      </c>
      <c r="AG16" s="41">
        <v>10.1</v>
      </c>
      <c r="AH16" s="41">
        <v>1691</v>
      </c>
      <c r="AI16" s="41">
        <v>1779</v>
      </c>
      <c r="AJ16" s="41">
        <v>1692</v>
      </c>
      <c r="AK16" s="41">
        <v>1674</v>
      </c>
      <c r="AL16" s="41">
        <v>1603</v>
      </c>
      <c r="AM16" s="41">
        <v>1692</v>
      </c>
      <c r="AN16" s="41">
        <v>1709</v>
      </c>
      <c r="AO16" s="41">
        <v>1692</v>
      </c>
      <c r="AP16" s="41">
        <v>1745</v>
      </c>
      <c r="AQ16" s="41">
        <v>1727</v>
      </c>
      <c r="AR16" s="48" t="s">
        <v>4001</v>
      </c>
      <c r="AS16" s="140" t="s">
        <v>4</v>
      </c>
    </row>
    <row r="17" spans="1:45" ht="27" customHeight="1">
      <c r="A17" s="129" t="s">
        <v>3338</v>
      </c>
      <c r="B17" s="41">
        <v>7.4</v>
      </c>
      <c r="C17" s="41">
        <v>8.1999999999999993</v>
      </c>
      <c r="D17" s="41">
        <v>7.6</v>
      </c>
      <c r="E17" s="41">
        <v>7.7</v>
      </c>
      <c r="F17" s="41">
        <v>7.2</v>
      </c>
      <c r="G17" s="41">
        <v>7.5</v>
      </c>
      <c r="H17" s="41">
        <v>7.8</v>
      </c>
      <c r="I17" s="41">
        <v>7.7</v>
      </c>
      <c r="J17" s="41">
        <v>8</v>
      </c>
      <c r="K17" s="41">
        <v>8</v>
      </c>
      <c r="L17" s="41">
        <v>1185</v>
      </c>
      <c r="M17" s="41">
        <v>1327</v>
      </c>
      <c r="N17" s="41">
        <v>1220</v>
      </c>
      <c r="O17" s="41">
        <v>1238</v>
      </c>
      <c r="P17" s="41">
        <v>1132</v>
      </c>
      <c r="Q17" s="41">
        <v>1185</v>
      </c>
      <c r="R17" s="41">
        <v>1238</v>
      </c>
      <c r="S17" s="41">
        <v>1221</v>
      </c>
      <c r="T17" s="41">
        <v>1274</v>
      </c>
      <c r="U17" s="41">
        <v>1291</v>
      </c>
      <c r="V17" s="48" t="s">
        <v>3999</v>
      </c>
      <c r="W17" s="140" t="s">
        <v>4</v>
      </c>
      <c r="X17" s="41">
        <v>9.9</v>
      </c>
      <c r="Y17" s="41">
        <v>10.4</v>
      </c>
      <c r="Z17" s="41">
        <v>9.9</v>
      </c>
      <c r="AA17" s="41">
        <v>9.8000000000000007</v>
      </c>
      <c r="AB17" s="41">
        <v>9.4</v>
      </c>
      <c r="AC17" s="41">
        <v>9.9</v>
      </c>
      <c r="AD17" s="41">
        <v>10</v>
      </c>
      <c r="AE17" s="41">
        <v>9.9</v>
      </c>
      <c r="AF17" s="41">
        <v>10.199999999999999</v>
      </c>
      <c r="AG17" s="41">
        <v>10.1</v>
      </c>
      <c r="AH17" s="41">
        <v>1691</v>
      </c>
      <c r="AI17" s="41">
        <v>1779</v>
      </c>
      <c r="AJ17" s="41">
        <v>1692</v>
      </c>
      <c r="AK17" s="41">
        <v>1674</v>
      </c>
      <c r="AL17" s="41">
        <v>1603</v>
      </c>
      <c r="AM17" s="41">
        <v>1692</v>
      </c>
      <c r="AN17" s="41">
        <v>1709</v>
      </c>
      <c r="AO17" s="41">
        <v>1692</v>
      </c>
      <c r="AP17" s="41">
        <v>1745</v>
      </c>
      <c r="AQ17" s="41">
        <v>1727</v>
      </c>
      <c r="AR17" s="48" t="s">
        <v>4001</v>
      </c>
      <c r="AS17" s="140" t="s">
        <v>4</v>
      </c>
    </row>
    <row r="18" spans="1:45" ht="27" customHeight="1">
      <c r="A18" s="129" t="s">
        <v>3498</v>
      </c>
      <c r="B18" s="41">
        <v>7.4</v>
      </c>
      <c r="C18" s="41">
        <v>8.1999999999999993</v>
      </c>
      <c r="D18" s="41">
        <v>7.6</v>
      </c>
      <c r="E18" s="41">
        <v>7.7</v>
      </c>
      <c r="F18" s="41">
        <v>7.2</v>
      </c>
      <c r="G18" s="41">
        <v>7.5</v>
      </c>
      <c r="H18" s="41">
        <v>7.8</v>
      </c>
      <c r="I18" s="41">
        <v>7.7</v>
      </c>
      <c r="J18" s="41">
        <v>8</v>
      </c>
      <c r="K18" s="41">
        <v>8</v>
      </c>
      <c r="L18" s="41">
        <v>1185</v>
      </c>
      <c r="M18" s="41">
        <v>1327</v>
      </c>
      <c r="N18" s="41">
        <v>1220</v>
      </c>
      <c r="O18" s="41">
        <v>1238</v>
      </c>
      <c r="P18" s="41">
        <v>1132</v>
      </c>
      <c r="Q18" s="41">
        <v>1185</v>
      </c>
      <c r="R18" s="41">
        <v>1238</v>
      </c>
      <c r="S18" s="41">
        <v>1221</v>
      </c>
      <c r="T18" s="41">
        <v>1274</v>
      </c>
      <c r="U18" s="41">
        <v>1291</v>
      </c>
      <c r="V18" s="48" t="s">
        <v>4002</v>
      </c>
      <c r="W18" s="140" t="s">
        <v>4</v>
      </c>
      <c r="X18" s="41">
        <v>9.9</v>
      </c>
      <c r="Y18" s="41">
        <v>10.4</v>
      </c>
      <c r="Z18" s="41">
        <v>9.9</v>
      </c>
      <c r="AA18" s="41">
        <v>9.8000000000000007</v>
      </c>
      <c r="AB18" s="41">
        <v>9.4</v>
      </c>
      <c r="AC18" s="41">
        <v>9.9</v>
      </c>
      <c r="AD18" s="41">
        <v>10</v>
      </c>
      <c r="AE18" s="41">
        <v>9.9</v>
      </c>
      <c r="AF18" s="41">
        <v>10.199999999999999</v>
      </c>
      <c r="AG18" s="41">
        <v>10.1</v>
      </c>
      <c r="AH18" s="41">
        <v>1691</v>
      </c>
      <c r="AI18" s="41">
        <v>1779</v>
      </c>
      <c r="AJ18" s="41">
        <v>1692</v>
      </c>
      <c r="AK18" s="41">
        <v>1674</v>
      </c>
      <c r="AL18" s="41">
        <v>1603</v>
      </c>
      <c r="AM18" s="41">
        <v>1692</v>
      </c>
      <c r="AN18" s="41">
        <v>1709</v>
      </c>
      <c r="AO18" s="41">
        <v>1692</v>
      </c>
      <c r="AP18" s="41">
        <v>1745</v>
      </c>
      <c r="AQ18" s="41">
        <v>1727</v>
      </c>
      <c r="AR18" s="48" t="s">
        <v>4003</v>
      </c>
      <c r="AS18" s="140" t="s">
        <v>4</v>
      </c>
    </row>
    <row r="19" spans="1:45" ht="27" customHeight="1">
      <c r="A19" s="129" t="s">
        <v>3334</v>
      </c>
      <c r="B19" s="41">
        <v>7.4</v>
      </c>
      <c r="C19" s="41">
        <v>8.1999999999999993</v>
      </c>
      <c r="D19" s="41">
        <v>7.6</v>
      </c>
      <c r="E19" s="41">
        <v>7.7</v>
      </c>
      <c r="F19" s="41">
        <v>7.2</v>
      </c>
      <c r="G19" s="41">
        <v>7.5</v>
      </c>
      <c r="H19" s="41">
        <v>7.8</v>
      </c>
      <c r="I19" s="41">
        <v>7.7</v>
      </c>
      <c r="J19" s="41">
        <v>8</v>
      </c>
      <c r="K19" s="41">
        <v>8</v>
      </c>
      <c r="L19" s="41">
        <v>1185</v>
      </c>
      <c r="M19" s="41">
        <v>1327</v>
      </c>
      <c r="N19" s="41">
        <v>1220</v>
      </c>
      <c r="O19" s="41">
        <v>1238</v>
      </c>
      <c r="P19" s="41">
        <v>1132</v>
      </c>
      <c r="Q19" s="41">
        <v>1185</v>
      </c>
      <c r="R19" s="41">
        <v>1238</v>
      </c>
      <c r="S19" s="41">
        <v>1221</v>
      </c>
      <c r="T19" s="41">
        <v>1274</v>
      </c>
      <c r="U19" s="41">
        <v>1291</v>
      </c>
      <c r="V19" s="48" t="s">
        <v>3896</v>
      </c>
      <c r="W19" s="140" t="s">
        <v>4</v>
      </c>
      <c r="X19" s="41">
        <v>9.9</v>
      </c>
      <c r="Y19" s="41">
        <v>10.4</v>
      </c>
      <c r="Z19" s="41">
        <v>9.9</v>
      </c>
      <c r="AA19" s="41">
        <v>9.8000000000000007</v>
      </c>
      <c r="AB19" s="41">
        <v>9.4</v>
      </c>
      <c r="AC19" s="41">
        <v>9.9</v>
      </c>
      <c r="AD19" s="41">
        <v>10</v>
      </c>
      <c r="AE19" s="41">
        <v>9.9</v>
      </c>
      <c r="AF19" s="41">
        <v>10.199999999999999</v>
      </c>
      <c r="AG19" s="41">
        <v>10.1</v>
      </c>
      <c r="AH19" s="41">
        <v>1691</v>
      </c>
      <c r="AI19" s="41">
        <v>1779</v>
      </c>
      <c r="AJ19" s="41">
        <v>1692</v>
      </c>
      <c r="AK19" s="41">
        <v>1674</v>
      </c>
      <c r="AL19" s="41">
        <v>1603</v>
      </c>
      <c r="AM19" s="41">
        <v>1692</v>
      </c>
      <c r="AN19" s="41">
        <v>1709</v>
      </c>
      <c r="AO19" s="41">
        <v>1692</v>
      </c>
      <c r="AP19" s="41">
        <v>1745</v>
      </c>
      <c r="AQ19" s="41">
        <v>1727</v>
      </c>
      <c r="AR19" s="48" t="s">
        <v>3772</v>
      </c>
      <c r="AS19" s="140" t="s">
        <v>4</v>
      </c>
    </row>
    <row r="20" spans="1:45" ht="27" customHeight="1">
      <c r="A20" s="129" t="s">
        <v>3337</v>
      </c>
      <c r="B20" s="41">
        <v>7.4</v>
      </c>
      <c r="C20" s="41">
        <v>8.1999999999999993</v>
      </c>
      <c r="D20" s="41">
        <v>7.6</v>
      </c>
      <c r="E20" s="41">
        <v>7.7</v>
      </c>
      <c r="F20" s="41">
        <v>7.2</v>
      </c>
      <c r="G20" s="41">
        <v>7.5</v>
      </c>
      <c r="H20" s="41">
        <v>7.8</v>
      </c>
      <c r="I20" s="41">
        <v>7.7</v>
      </c>
      <c r="J20" s="41">
        <v>8</v>
      </c>
      <c r="K20" s="41">
        <v>8</v>
      </c>
      <c r="L20" s="41">
        <v>1185</v>
      </c>
      <c r="M20" s="41">
        <v>1327</v>
      </c>
      <c r="N20" s="41">
        <v>1220</v>
      </c>
      <c r="O20" s="41">
        <v>1238</v>
      </c>
      <c r="P20" s="41">
        <v>1132</v>
      </c>
      <c r="Q20" s="41">
        <v>1185</v>
      </c>
      <c r="R20" s="41">
        <v>1238</v>
      </c>
      <c r="S20" s="41">
        <v>1221</v>
      </c>
      <c r="T20" s="41">
        <v>1274</v>
      </c>
      <c r="U20" s="41">
        <v>1291</v>
      </c>
      <c r="V20" s="48" t="s">
        <v>4002</v>
      </c>
      <c r="W20" s="140" t="s">
        <v>4</v>
      </c>
      <c r="X20" s="41">
        <v>9.9</v>
      </c>
      <c r="Y20" s="41">
        <v>10.4</v>
      </c>
      <c r="Z20" s="41">
        <v>9.9</v>
      </c>
      <c r="AA20" s="41">
        <v>9.8000000000000007</v>
      </c>
      <c r="AB20" s="41">
        <v>9.4</v>
      </c>
      <c r="AC20" s="41">
        <v>9.9</v>
      </c>
      <c r="AD20" s="41">
        <v>10</v>
      </c>
      <c r="AE20" s="41">
        <v>9.9</v>
      </c>
      <c r="AF20" s="41">
        <v>10.199999999999999</v>
      </c>
      <c r="AG20" s="41">
        <v>10.1</v>
      </c>
      <c r="AH20" s="41">
        <v>1691</v>
      </c>
      <c r="AI20" s="41">
        <v>1779</v>
      </c>
      <c r="AJ20" s="41">
        <v>1692</v>
      </c>
      <c r="AK20" s="41">
        <v>1674</v>
      </c>
      <c r="AL20" s="41">
        <v>1603</v>
      </c>
      <c r="AM20" s="41">
        <v>1692</v>
      </c>
      <c r="AN20" s="41">
        <v>1709</v>
      </c>
      <c r="AO20" s="41">
        <v>1692</v>
      </c>
      <c r="AP20" s="41">
        <v>1745</v>
      </c>
      <c r="AQ20" s="41">
        <v>1727</v>
      </c>
      <c r="AR20" s="48" t="s">
        <v>4003</v>
      </c>
      <c r="AS20" s="140" t="s">
        <v>4</v>
      </c>
    </row>
    <row r="21" spans="1:45" ht="27" customHeight="1">
      <c r="A21" s="129" t="s">
        <v>3329</v>
      </c>
      <c r="B21" s="41">
        <v>7.4</v>
      </c>
      <c r="C21" s="41">
        <v>8.1999999999999993</v>
      </c>
      <c r="D21" s="41">
        <v>7.6</v>
      </c>
      <c r="E21" s="41">
        <v>7.7</v>
      </c>
      <c r="F21" s="41">
        <v>7.2</v>
      </c>
      <c r="G21" s="41">
        <v>7.5</v>
      </c>
      <c r="H21" s="41">
        <v>7.8</v>
      </c>
      <c r="I21" s="41">
        <v>7.7</v>
      </c>
      <c r="J21" s="41">
        <v>8</v>
      </c>
      <c r="K21" s="41">
        <v>8</v>
      </c>
      <c r="L21" s="41">
        <v>1185</v>
      </c>
      <c r="M21" s="41">
        <v>1327</v>
      </c>
      <c r="N21" s="41">
        <v>1220</v>
      </c>
      <c r="O21" s="41">
        <v>1238</v>
      </c>
      <c r="P21" s="41">
        <v>1132</v>
      </c>
      <c r="Q21" s="41">
        <v>1185</v>
      </c>
      <c r="R21" s="41">
        <v>1238</v>
      </c>
      <c r="S21" s="41">
        <v>1221</v>
      </c>
      <c r="T21" s="41">
        <v>1274</v>
      </c>
      <c r="U21" s="41">
        <v>1291</v>
      </c>
      <c r="V21" s="48" t="s">
        <v>4002</v>
      </c>
      <c r="W21" s="140" t="s">
        <v>4</v>
      </c>
      <c r="X21" s="41">
        <v>9.9</v>
      </c>
      <c r="Y21" s="41">
        <v>10.4</v>
      </c>
      <c r="Z21" s="41">
        <v>9.9</v>
      </c>
      <c r="AA21" s="41">
        <v>9.8000000000000007</v>
      </c>
      <c r="AB21" s="41">
        <v>9.4</v>
      </c>
      <c r="AC21" s="41">
        <v>9.9</v>
      </c>
      <c r="AD21" s="41">
        <v>10</v>
      </c>
      <c r="AE21" s="41">
        <v>9.9</v>
      </c>
      <c r="AF21" s="41">
        <v>10.199999999999999</v>
      </c>
      <c r="AG21" s="41">
        <v>10.1</v>
      </c>
      <c r="AH21" s="41">
        <v>1691</v>
      </c>
      <c r="AI21" s="41">
        <v>1779</v>
      </c>
      <c r="AJ21" s="41">
        <v>1692</v>
      </c>
      <c r="AK21" s="41">
        <v>1674</v>
      </c>
      <c r="AL21" s="41">
        <v>1603</v>
      </c>
      <c r="AM21" s="41">
        <v>1692</v>
      </c>
      <c r="AN21" s="41">
        <v>1709</v>
      </c>
      <c r="AO21" s="41">
        <v>1692</v>
      </c>
      <c r="AP21" s="41">
        <v>1745</v>
      </c>
      <c r="AQ21" s="41">
        <v>1727</v>
      </c>
      <c r="AR21" s="48" t="s">
        <v>4003</v>
      </c>
      <c r="AS21" s="140" t="s">
        <v>4</v>
      </c>
    </row>
    <row r="22" spans="1:45" ht="27" customHeight="1">
      <c r="A22" s="129" t="s">
        <v>3502</v>
      </c>
      <c r="B22" s="41">
        <v>7.4</v>
      </c>
      <c r="C22" s="41">
        <v>8.1999999999999993</v>
      </c>
      <c r="D22" s="41">
        <v>7.6</v>
      </c>
      <c r="E22" s="41">
        <v>7.7</v>
      </c>
      <c r="F22" s="41">
        <v>7.2</v>
      </c>
      <c r="G22" s="41">
        <v>7.5</v>
      </c>
      <c r="H22" s="41">
        <v>7.8</v>
      </c>
      <c r="I22" s="41">
        <v>7.7</v>
      </c>
      <c r="J22" s="41">
        <v>8</v>
      </c>
      <c r="K22" s="41">
        <v>8</v>
      </c>
      <c r="L22" s="41">
        <v>1185</v>
      </c>
      <c r="M22" s="41">
        <v>1327</v>
      </c>
      <c r="N22" s="41">
        <v>1220</v>
      </c>
      <c r="O22" s="41">
        <v>1238</v>
      </c>
      <c r="P22" s="41">
        <v>1132</v>
      </c>
      <c r="Q22" s="41">
        <v>1185</v>
      </c>
      <c r="R22" s="41">
        <v>1238</v>
      </c>
      <c r="S22" s="41">
        <v>1221</v>
      </c>
      <c r="T22" s="41">
        <v>1274</v>
      </c>
      <c r="U22" s="41">
        <v>1291</v>
      </c>
      <c r="V22" s="48" t="s">
        <v>4002</v>
      </c>
      <c r="W22" s="140" t="s">
        <v>4</v>
      </c>
      <c r="X22" s="41">
        <v>9.9</v>
      </c>
      <c r="Y22" s="41">
        <v>10.4</v>
      </c>
      <c r="Z22" s="41">
        <v>9.9</v>
      </c>
      <c r="AA22" s="41">
        <v>9.8000000000000007</v>
      </c>
      <c r="AB22" s="41">
        <v>9.4</v>
      </c>
      <c r="AC22" s="41">
        <v>9.9</v>
      </c>
      <c r="AD22" s="41">
        <v>10</v>
      </c>
      <c r="AE22" s="41">
        <v>9.9</v>
      </c>
      <c r="AF22" s="41">
        <v>10.199999999999999</v>
      </c>
      <c r="AG22" s="41">
        <v>10.1</v>
      </c>
      <c r="AH22" s="41">
        <v>1691</v>
      </c>
      <c r="AI22" s="41">
        <v>1779</v>
      </c>
      <c r="AJ22" s="41">
        <v>1692</v>
      </c>
      <c r="AK22" s="41">
        <v>1674</v>
      </c>
      <c r="AL22" s="41">
        <v>1603</v>
      </c>
      <c r="AM22" s="41">
        <v>1692</v>
      </c>
      <c r="AN22" s="41">
        <v>1709</v>
      </c>
      <c r="AO22" s="41">
        <v>1692</v>
      </c>
      <c r="AP22" s="41">
        <v>1745</v>
      </c>
      <c r="AQ22" s="41">
        <v>1727</v>
      </c>
      <c r="AR22" s="48" t="s">
        <v>4003</v>
      </c>
      <c r="AS22" s="140" t="s">
        <v>4</v>
      </c>
    </row>
    <row r="23" spans="1:45" ht="27" customHeight="1">
      <c r="A23" s="129" t="s">
        <v>3330</v>
      </c>
      <c r="B23" s="41">
        <v>7.4</v>
      </c>
      <c r="C23" s="41">
        <v>8.1999999999999993</v>
      </c>
      <c r="D23" s="41">
        <v>7.6</v>
      </c>
      <c r="E23" s="41">
        <v>7.7</v>
      </c>
      <c r="F23" s="41">
        <v>7.2</v>
      </c>
      <c r="G23" s="41">
        <v>7.5</v>
      </c>
      <c r="H23" s="41">
        <v>7.8</v>
      </c>
      <c r="I23" s="41">
        <v>7.7</v>
      </c>
      <c r="J23" s="41">
        <v>8</v>
      </c>
      <c r="K23" s="41">
        <v>8</v>
      </c>
      <c r="L23" s="41">
        <v>1185</v>
      </c>
      <c r="M23" s="41">
        <v>1327</v>
      </c>
      <c r="N23" s="41">
        <v>1220</v>
      </c>
      <c r="O23" s="41">
        <v>1238</v>
      </c>
      <c r="P23" s="41">
        <v>1132</v>
      </c>
      <c r="Q23" s="41">
        <v>1185</v>
      </c>
      <c r="R23" s="41">
        <v>1238</v>
      </c>
      <c r="S23" s="41">
        <v>1221</v>
      </c>
      <c r="T23" s="41">
        <v>1274</v>
      </c>
      <c r="U23" s="41">
        <v>1291</v>
      </c>
      <c r="V23" s="48" t="s">
        <v>3896</v>
      </c>
      <c r="W23" s="140" t="s">
        <v>4</v>
      </c>
      <c r="X23" s="41">
        <v>9.9</v>
      </c>
      <c r="Y23" s="41">
        <v>10.4</v>
      </c>
      <c r="Z23" s="41">
        <v>9.9</v>
      </c>
      <c r="AA23" s="41">
        <v>9.8000000000000007</v>
      </c>
      <c r="AB23" s="41">
        <v>9.4</v>
      </c>
      <c r="AC23" s="41">
        <v>9.9</v>
      </c>
      <c r="AD23" s="41">
        <v>10</v>
      </c>
      <c r="AE23" s="41">
        <v>9.9</v>
      </c>
      <c r="AF23" s="41">
        <v>10.199999999999999</v>
      </c>
      <c r="AG23" s="41">
        <v>10.1</v>
      </c>
      <c r="AH23" s="41">
        <v>1691</v>
      </c>
      <c r="AI23" s="41">
        <v>1779</v>
      </c>
      <c r="AJ23" s="41">
        <v>1692</v>
      </c>
      <c r="AK23" s="41">
        <v>1674</v>
      </c>
      <c r="AL23" s="41">
        <v>1603</v>
      </c>
      <c r="AM23" s="41">
        <v>1692</v>
      </c>
      <c r="AN23" s="41">
        <v>1709</v>
      </c>
      <c r="AO23" s="41">
        <v>1692</v>
      </c>
      <c r="AP23" s="41">
        <v>1745</v>
      </c>
      <c r="AQ23" s="41">
        <v>1727</v>
      </c>
      <c r="AR23" s="48" t="s">
        <v>3772</v>
      </c>
      <c r="AS23" s="140" t="s">
        <v>4</v>
      </c>
    </row>
    <row r="24" spans="1:45" ht="27" customHeight="1">
      <c r="A24" s="129" t="s">
        <v>3504</v>
      </c>
      <c r="B24" s="41">
        <v>7.4</v>
      </c>
      <c r="C24" s="41">
        <v>8.1999999999999993</v>
      </c>
      <c r="D24" s="41">
        <v>7.6</v>
      </c>
      <c r="E24" s="41">
        <v>7.7</v>
      </c>
      <c r="F24" s="41">
        <v>7.2</v>
      </c>
      <c r="G24" s="41">
        <v>7.5</v>
      </c>
      <c r="H24" s="41">
        <v>7.8</v>
      </c>
      <c r="I24" s="41">
        <v>7.7</v>
      </c>
      <c r="J24" s="41">
        <v>8</v>
      </c>
      <c r="K24" s="41">
        <v>8</v>
      </c>
      <c r="L24" s="41">
        <v>1185</v>
      </c>
      <c r="M24" s="41">
        <v>1327</v>
      </c>
      <c r="N24" s="41">
        <v>1220</v>
      </c>
      <c r="O24" s="41">
        <v>1238</v>
      </c>
      <c r="P24" s="41">
        <v>1132</v>
      </c>
      <c r="Q24" s="41">
        <v>1185</v>
      </c>
      <c r="R24" s="41">
        <v>1238</v>
      </c>
      <c r="S24" s="41">
        <v>1221</v>
      </c>
      <c r="T24" s="41">
        <v>1274</v>
      </c>
      <c r="U24" s="41">
        <v>1291</v>
      </c>
      <c r="V24" s="48" t="s">
        <v>4004</v>
      </c>
      <c r="W24" s="140" t="s">
        <v>4</v>
      </c>
      <c r="X24" s="41">
        <v>9.9</v>
      </c>
      <c r="Y24" s="41">
        <v>10.4</v>
      </c>
      <c r="Z24" s="41">
        <v>9.9</v>
      </c>
      <c r="AA24" s="41">
        <v>9.8000000000000007</v>
      </c>
      <c r="AB24" s="41">
        <v>9.4</v>
      </c>
      <c r="AC24" s="41">
        <v>9.9</v>
      </c>
      <c r="AD24" s="41">
        <v>10</v>
      </c>
      <c r="AE24" s="41">
        <v>9.9</v>
      </c>
      <c r="AF24" s="41">
        <v>10.199999999999999</v>
      </c>
      <c r="AG24" s="41">
        <v>10.1</v>
      </c>
      <c r="AH24" s="41">
        <v>1691</v>
      </c>
      <c r="AI24" s="41">
        <v>1779</v>
      </c>
      <c r="AJ24" s="41">
        <v>1692</v>
      </c>
      <c r="AK24" s="41">
        <v>1674</v>
      </c>
      <c r="AL24" s="41">
        <v>1603</v>
      </c>
      <c r="AM24" s="41">
        <v>1692</v>
      </c>
      <c r="AN24" s="41">
        <v>1709</v>
      </c>
      <c r="AO24" s="41">
        <v>1692</v>
      </c>
      <c r="AP24" s="41">
        <v>1745</v>
      </c>
      <c r="AQ24" s="41">
        <v>1727</v>
      </c>
      <c r="AR24" s="48" t="s">
        <v>4005</v>
      </c>
      <c r="AS24" s="140" t="s">
        <v>4</v>
      </c>
    </row>
    <row r="25" spans="1:45" ht="27" customHeight="1">
      <c r="A25" s="129" t="s">
        <v>3344</v>
      </c>
      <c r="B25" s="41">
        <v>7.4</v>
      </c>
      <c r="C25" s="41">
        <v>8.1999999999999993</v>
      </c>
      <c r="D25" s="41">
        <v>7.6</v>
      </c>
      <c r="E25" s="41">
        <v>7.7</v>
      </c>
      <c r="F25" s="41">
        <v>7.2</v>
      </c>
      <c r="G25" s="41">
        <v>7.5</v>
      </c>
      <c r="H25" s="41">
        <v>7.8</v>
      </c>
      <c r="I25" s="41">
        <v>7.7</v>
      </c>
      <c r="J25" s="41">
        <v>8</v>
      </c>
      <c r="K25" s="41">
        <v>8</v>
      </c>
      <c r="L25" s="41">
        <v>1185</v>
      </c>
      <c r="M25" s="41">
        <v>1327</v>
      </c>
      <c r="N25" s="41">
        <v>1220</v>
      </c>
      <c r="O25" s="41">
        <v>1238</v>
      </c>
      <c r="P25" s="41">
        <v>1132</v>
      </c>
      <c r="Q25" s="41">
        <v>1185</v>
      </c>
      <c r="R25" s="41">
        <v>1238</v>
      </c>
      <c r="S25" s="41">
        <v>1221</v>
      </c>
      <c r="T25" s="41">
        <v>1274</v>
      </c>
      <c r="U25" s="41">
        <v>1291</v>
      </c>
      <c r="V25" s="48" t="s">
        <v>4002</v>
      </c>
      <c r="W25" s="140" t="s">
        <v>4</v>
      </c>
      <c r="X25" s="41">
        <v>9.9</v>
      </c>
      <c r="Y25" s="41">
        <v>10.4</v>
      </c>
      <c r="Z25" s="41">
        <v>9.9</v>
      </c>
      <c r="AA25" s="41">
        <v>9.8000000000000007</v>
      </c>
      <c r="AB25" s="41">
        <v>9.4</v>
      </c>
      <c r="AC25" s="41">
        <v>9.9</v>
      </c>
      <c r="AD25" s="41">
        <v>10</v>
      </c>
      <c r="AE25" s="41">
        <v>9.9</v>
      </c>
      <c r="AF25" s="41">
        <v>10.199999999999999</v>
      </c>
      <c r="AG25" s="41">
        <v>10.1</v>
      </c>
      <c r="AH25" s="41">
        <v>1691</v>
      </c>
      <c r="AI25" s="41">
        <v>1779</v>
      </c>
      <c r="AJ25" s="41">
        <v>1692</v>
      </c>
      <c r="AK25" s="41">
        <v>1674</v>
      </c>
      <c r="AL25" s="41">
        <v>1603</v>
      </c>
      <c r="AM25" s="41">
        <v>1692</v>
      </c>
      <c r="AN25" s="41">
        <v>1709</v>
      </c>
      <c r="AO25" s="41">
        <v>1692</v>
      </c>
      <c r="AP25" s="41">
        <v>1745</v>
      </c>
      <c r="AQ25" s="41">
        <v>1727</v>
      </c>
      <c r="AR25" s="48" t="s">
        <v>4003</v>
      </c>
      <c r="AS25" s="140" t="s">
        <v>4</v>
      </c>
    </row>
    <row r="26" spans="1:45" ht="27" customHeight="1">
      <c r="A26" s="129" t="s">
        <v>3335</v>
      </c>
      <c r="B26" s="41">
        <v>7.4</v>
      </c>
      <c r="C26" s="41">
        <v>8.1999999999999993</v>
      </c>
      <c r="D26" s="41">
        <v>7.6</v>
      </c>
      <c r="E26" s="41">
        <v>7.7</v>
      </c>
      <c r="F26" s="41">
        <v>7.2</v>
      </c>
      <c r="G26" s="41">
        <v>7.5</v>
      </c>
      <c r="H26" s="41">
        <v>7.8</v>
      </c>
      <c r="I26" s="41">
        <v>7.7</v>
      </c>
      <c r="J26" s="41">
        <v>8</v>
      </c>
      <c r="K26" s="41">
        <v>8</v>
      </c>
      <c r="L26" s="41">
        <v>1185</v>
      </c>
      <c r="M26" s="41">
        <v>1327</v>
      </c>
      <c r="N26" s="41">
        <v>1220</v>
      </c>
      <c r="O26" s="41">
        <v>1238</v>
      </c>
      <c r="P26" s="41">
        <v>1132</v>
      </c>
      <c r="Q26" s="41">
        <v>1185</v>
      </c>
      <c r="R26" s="41">
        <v>1238</v>
      </c>
      <c r="S26" s="41">
        <v>1221</v>
      </c>
      <c r="T26" s="41">
        <v>1274</v>
      </c>
      <c r="U26" s="41">
        <v>1291</v>
      </c>
      <c r="V26" s="48" t="s">
        <v>3896</v>
      </c>
      <c r="W26" s="140" t="s">
        <v>4</v>
      </c>
      <c r="X26" s="41">
        <v>9.9</v>
      </c>
      <c r="Y26" s="41">
        <v>10.4</v>
      </c>
      <c r="Z26" s="41">
        <v>9.9</v>
      </c>
      <c r="AA26" s="41">
        <v>9.8000000000000007</v>
      </c>
      <c r="AB26" s="41">
        <v>9.4</v>
      </c>
      <c r="AC26" s="41">
        <v>9.9</v>
      </c>
      <c r="AD26" s="41">
        <v>10</v>
      </c>
      <c r="AE26" s="41">
        <v>9.9</v>
      </c>
      <c r="AF26" s="41">
        <v>10.199999999999999</v>
      </c>
      <c r="AG26" s="41">
        <v>10.1</v>
      </c>
      <c r="AH26" s="41">
        <v>1691</v>
      </c>
      <c r="AI26" s="41">
        <v>1779</v>
      </c>
      <c r="AJ26" s="41">
        <v>1692</v>
      </c>
      <c r="AK26" s="41">
        <v>1674</v>
      </c>
      <c r="AL26" s="41">
        <v>1603</v>
      </c>
      <c r="AM26" s="41">
        <v>1692</v>
      </c>
      <c r="AN26" s="41">
        <v>1709</v>
      </c>
      <c r="AO26" s="41">
        <v>1692</v>
      </c>
      <c r="AP26" s="41">
        <v>1745</v>
      </c>
      <c r="AQ26" s="41">
        <v>1727</v>
      </c>
      <c r="AR26" s="48" t="s">
        <v>3772</v>
      </c>
      <c r="AS26" s="140" t="s">
        <v>4</v>
      </c>
    </row>
    <row r="27" spans="1:45" ht="27" customHeight="1">
      <c r="A27" s="129" t="s">
        <v>3336</v>
      </c>
      <c r="B27" s="41">
        <v>7.4</v>
      </c>
      <c r="C27" s="41">
        <v>8.1999999999999993</v>
      </c>
      <c r="D27" s="41">
        <v>7.6</v>
      </c>
      <c r="E27" s="41">
        <v>7.7</v>
      </c>
      <c r="F27" s="41">
        <v>7.2</v>
      </c>
      <c r="G27" s="41">
        <v>7.5</v>
      </c>
      <c r="H27" s="41">
        <v>7.8</v>
      </c>
      <c r="I27" s="41">
        <v>7.7</v>
      </c>
      <c r="J27" s="41">
        <v>8</v>
      </c>
      <c r="K27" s="41">
        <v>8</v>
      </c>
      <c r="L27" s="41">
        <v>1185</v>
      </c>
      <c r="M27" s="41">
        <v>1327</v>
      </c>
      <c r="N27" s="41">
        <v>1220</v>
      </c>
      <c r="O27" s="41">
        <v>1238</v>
      </c>
      <c r="P27" s="41">
        <v>1132</v>
      </c>
      <c r="Q27" s="41">
        <v>1185</v>
      </c>
      <c r="R27" s="41">
        <v>1238</v>
      </c>
      <c r="S27" s="41">
        <v>1221</v>
      </c>
      <c r="T27" s="41">
        <v>1274</v>
      </c>
      <c r="U27" s="41">
        <v>1291</v>
      </c>
      <c r="V27" s="48" t="s">
        <v>4004</v>
      </c>
      <c r="W27" s="140" t="s">
        <v>4</v>
      </c>
      <c r="X27" s="41">
        <v>9.9</v>
      </c>
      <c r="Y27" s="41">
        <v>10.4</v>
      </c>
      <c r="Z27" s="41">
        <v>9.9</v>
      </c>
      <c r="AA27" s="41">
        <v>9.8000000000000007</v>
      </c>
      <c r="AB27" s="41">
        <v>9.4</v>
      </c>
      <c r="AC27" s="41">
        <v>9.9</v>
      </c>
      <c r="AD27" s="41">
        <v>10</v>
      </c>
      <c r="AE27" s="41">
        <v>9.9</v>
      </c>
      <c r="AF27" s="41">
        <v>10.199999999999999</v>
      </c>
      <c r="AG27" s="41">
        <v>10.1</v>
      </c>
      <c r="AH27" s="41">
        <v>1691</v>
      </c>
      <c r="AI27" s="41">
        <v>1779</v>
      </c>
      <c r="AJ27" s="41">
        <v>1692</v>
      </c>
      <c r="AK27" s="41">
        <v>1674</v>
      </c>
      <c r="AL27" s="41">
        <v>1603</v>
      </c>
      <c r="AM27" s="41">
        <v>1692</v>
      </c>
      <c r="AN27" s="41">
        <v>1709</v>
      </c>
      <c r="AO27" s="41">
        <v>1692</v>
      </c>
      <c r="AP27" s="41">
        <v>1745</v>
      </c>
      <c r="AQ27" s="41">
        <v>1727</v>
      </c>
      <c r="AR27" s="48" t="s">
        <v>4005</v>
      </c>
      <c r="AS27" s="140" t="s">
        <v>4</v>
      </c>
    </row>
    <row r="28" spans="1:45" ht="27" customHeight="1">
      <c r="A28" s="129" t="s">
        <v>4006</v>
      </c>
      <c r="B28" s="41">
        <v>7.4</v>
      </c>
      <c r="C28" s="41">
        <v>8.1999999999999993</v>
      </c>
      <c r="D28" s="41">
        <v>7.6</v>
      </c>
      <c r="E28" s="41">
        <v>7.7</v>
      </c>
      <c r="F28" s="41">
        <v>7.2</v>
      </c>
      <c r="G28" s="41">
        <v>7.5</v>
      </c>
      <c r="H28" s="41">
        <v>7.8</v>
      </c>
      <c r="I28" s="41">
        <v>7.7</v>
      </c>
      <c r="J28" s="41">
        <v>8</v>
      </c>
      <c r="K28" s="41">
        <v>8</v>
      </c>
      <c r="L28" s="41">
        <v>1185</v>
      </c>
      <c r="M28" s="41">
        <v>1327</v>
      </c>
      <c r="N28" s="41">
        <v>1220</v>
      </c>
      <c r="O28" s="41">
        <v>1238</v>
      </c>
      <c r="P28" s="41">
        <v>1132</v>
      </c>
      <c r="Q28" s="41">
        <v>1185</v>
      </c>
      <c r="R28" s="41">
        <v>1238</v>
      </c>
      <c r="S28" s="41">
        <v>1221</v>
      </c>
      <c r="T28" s="41">
        <v>1274</v>
      </c>
      <c r="U28" s="41">
        <v>1291</v>
      </c>
      <c r="V28" s="48" t="s">
        <v>4002</v>
      </c>
      <c r="W28" s="140" t="s">
        <v>4</v>
      </c>
      <c r="X28" s="41">
        <v>9.9</v>
      </c>
      <c r="Y28" s="41">
        <v>10.4</v>
      </c>
      <c r="Z28" s="41">
        <v>9.9</v>
      </c>
      <c r="AA28" s="41">
        <v>9.8000000000000007</v>
      </c>
      <c r="AB28" s="41">
        <v>9.4</v>
      </c>
      <c r="AC28" s="41">
        <v>9.9</v>
      </c>
      <c r="AD28" s="41">
        <v>10</v>
      </c>
      <c r="AE28" s="41">
        <v>9.9</v>
      </c>
      <c r="AF28" s="41">
        <v>10.199999999999999</v>
      </c>
      <c r="AG28" s="41">
        <v>10.1</v>
      </c>
      <c r="AH28" s="41">
        <v>1691</v>
      </c>
      <c r="AI28" s="41">
        <v>1779</v>
      </c>
      <c r="AJ28" s="41">
        <v>1692</v>
      </c>
      <c r="AK28" s="41">
        <v>1674</v>
      </c>
      <c r="AL28" s="41">
        <v>1603</v>
      </c>
      <c r="AM28" s="41">
        <v>1692</v>
      </c>
      <c r="AN28" s="41">
        <v>1709</v>
      </c>
      <c r="AO28" s="41">
        <v>1692</v>
      </c>
      <c r="AP28" s="41">
        <v>1745</v>
      </c>
      <c r="AQ28" s="41">
        <v>1727</v>
      </c>
      <c r="AR28" s="48" t="s">
        <v>4003</v>
      </c>
      <c r="AS28" s="140" t="s">
        <v>4</v>
      </c>
    </row>
    <row r="29" spans="1:45" ht="27" customHeight="1">
      <c r="A29" s="129" t="s">
        <v>3346</v>
      </c>
      <c r="B29" s="41">
        <v>8.1</v>
      </c>
      <c r="C29" s="41">
        <v>8.9</v>
      </c>
      <c r="D29" s="41">
        <v>8.3000000000000007</v>
      </c>
      <c r="E29" s="41">
        <v>8.4</v>
      </c>
      <c r="F29" s="41">
        <v>7.7</v>
      </c>
      <c r="G29" s="41">
        <v>8</v>
      </c>
      <c r="H29" s="41">
        <v>8.3000000000000007</v>
      </c>
      <c r="I29" s="41">
        <v>8.1999999999999993</v>
      </c>
      <c r="J29" s="41">
        <v>8.5</v>
      </c>
      <c r="K29" s="41">
        <v>8.6999999999999993</v>
      </c>
      <c r="L29" s="41">
        <v>1317</v>
      </c>
      <c r="M29" s="41">
        <v>1459</v>
      </c>
      <c r="N29" s="41">
        <v>1352</v>
      </c>
      <c r="O29" s="41">
        <v>1370</v>
      </c>
      <c r="P29" s="41">
        <v>1226</v>
      </c>
      <c r="Q29" s="41">
        <v>1279</v>
      </c>
      <c r="R29" s="41">
        <v>1332</v>
      </c>
      <c r="S29" s="41">
        <v>1315</v>
      </c>
      <c r="T29" s="41">
        <v>1368</v>
      </c>
      <c r="U29" s="41">
        <v>1423</v>
      </c>
      <c r="V29" s="48" t="s">
        <v>4004</v>
      </c>
      <c r="W29" s="140" t="s">
        <v>4</v>
      </c>
      <c r="X29" s="41">
        <v>10.4</v>
      </c>
      <c r="Y29" s="41">
        <v>10.9</v>
      </c>
      <c r="Z29" s="41">
        <v>10.4</v>
      </c>
      <c r="AA29" s="41">
        <v>10.3</v>
      </c>
      <c r="AB29" s="41">
        <v>9.9</v>
      </c>
      <c r="AC29" s="41">
        <v>10.4</v>
      </c>
      <c r="AD29" s="41">
        <v>10.5</v>
      </c>
      <c r="AE29" s="41">
        <v>10.4</v>
      </c>
      <c r="AF29" s="41">
        <v>10.7</v>
      </c>
      <c r="AG29" s="41">
        <v>10.6</v>
      </c>
      <c r="AH29" s="41">
        <v>1791</v>
      </c>
      <c r="AI29" s="41">
        <v>1879</v>
      </c>
      <c r="AJ29" s="41">
        <v>1792</v>
      </c>
      <c r="AK29" s="41">
        <v>1774</v>
      </c>
      <c r="AL29" s="41">
        <v>1703</v>
      </c>
      <c r="AM29" s="41">
        <v>1792</v>
      </c>
      <c r="AN29" s="41">
        <v>1809</v>
      </c>
      <c r="AO29" s="41">
        <v>1792</v>
      </c>
      <c r="AP29" s="41">
        <v>1845</v>
      </c>
      <c r="AQ29" s="41">
        <v>1827</v>
      </c>
      <c r="AR29" s="48" t="s">
        <v>4005</v>
      </c>
      <c r="AS29" s="140" t="s">
        <v>4</v>
      </c>
    </row>
    <row r="30" spans="1:45" ht="27" customHeight="1">
      <c r="A30" s="129" t="s">
        <v>3362</v>
      </c>
      <c r="B30" s="41">
        <v>8.1</v>
      </c>
      <c r="C30" s="41">
        <v>8.9</v>
      </c>
      <c r="D30" s="41">
        <v>8.3000000000000007</v>
      </c>
      <c r="E30" s="41">
        <v>8.4</v>
      </c>
      <c r="F30" s="41">
        <v>7.7</v>
      </c>
      <c r="G30" s="41">
        <v>8</v>
      </c>
      <c r="H30" s="41">
        <v>8.3000000000000007</v>
      </c>
      <c r="I30" s="41">
        <v>8.1999999999999993</v>
      </c>
      <c r="J30" s="41">
        <v>8.5</v>
      </c>
      <c r="K30" s="41">
        <v>8.6999999999999993</v>
      </c>
      <c r="L30" s="41">
        <v>1317</v>
      </c>
      <c r="M30" s="41">
        <v>1459</v>
      </c>
      <c r="N30" s="41">
        <v>1352</v>
      </c>
      <c r="O30" s="41">
        <v>1370</v>
      </c>
      <c r="P30" s="41">
        <v>1226</v>
      </c>
      <c r="Q30" s="41">
        <v>1279</v>
      </c>
      <c r="R30" s="41">
        <v>1332</v>
      </c>
      <c r="S30" s="41">
        <v>1315</v>
      </c>
      <c r="T30" s="41">
        <v>1368</v>
      </c>
      <c r="U30" s="41">
        <v>1423</v>
      </c>
      <c r="V30" s="48" t="s">
        <v>4004</v>
      </c>
      <c r="W30" s="140" t="s">
        <v>4</v>
      </c>
      <c r="X30" s="41">
        <v>10.4</v>
      </c>
      <c r="Y30" s="41">
        <v>10.9</v>
      </c>
      <c r="Z30" s="41">
        <v>10.4</v>
      </c>
      <c r="AA30" s="41">
        <v>10.3</v>
      </c>
      <c r="AB30" s="41">
        <v>9.9</v>
      </c>
      <c r="AC30" s="41">
        <v>10.4</v>
      </c>
      <c r="AD30" s="41">
        <v>10.5</v>
      </c>
      <c r="AE30" s="41">
        <v>10.4</v>
      </c>
      <c r="AF30" s="41">
        <v>10.7</v>
      </c>
      <c r="AG30" s="41">
        <v>10.6</v>
      </c>
      <c r="AH30" s="41">
        <v>1791</v>
      </c>
      <c r="AI30" s="41">
        <v>1879</v>
      </c>
      <c r="AJ30" s="41">
        <v>1792</v>
      </c>
      <c r="AK30" s="41">
        <v>1774</v>
      </c>
      <c r="AL30" s="41">
        <v>1703</v>
      </c>
      <c r="AM30" s="41">
        <v>1792</v>
      </c>
      <c r="AN30" s="41">
        <v>1809</v>
      </c>
      <c r="AO30" s="41">
        <v>1792</v>
      </c>
      <c r="AP30" s="41">
        <v>1845</v>
      </c>
      <c r="AQ30" s="41">
        <v>1827</v>
      </c>
      <c r="AR30" s="48" t="s">
        <v>4005</v>
      </c>
      <c r="AS30" s="140" t="s">
        <v>4</v>
      </c>
    </row>
    <row r="31" spans="1:45" ht="27" customHeight="1">
      <c r="A31" s="129" t="s">
        <v>3345</v>
      </c>
      <c r="B31" s="41">
        <v>8.1</v>
      </c>
      <c r="C31" s="41">
        <v>8.9</v>
      </c>
      <c r="D31" s="41">
        <v>8.3000000000000007</v>
      </c>
      <c r="E31" s="41">
        <v>8.4</v>
      </c>
      <c r="F31" s="41">
        <v>7.7</v>
      </c>
      <c r="G31" s="41">
        <v>8</v>
      </c>
      <c r="H31" s="41">
        <v>8.3000000000000007</v>
      </c>
      <c r="I31" s="41">
        <v>8.1999999999999993</v>
      </c>
      <c r="J31" s="41">
        <v>8.5</v>
      </c>
      <c r="K31" s="41">
        <v>8.6999999999999993</v>
      </c>
      <c r="L31" s="41">
        <v>1317</v>
      </c>
      <c r="M31" s="41">
        <v>1459</v>
      </c>
      <c r="N31" s="41">
        <v>1352</v>
      </c>
      <c r="O31" s="41">
        <v>1370</v>
      </c>
      <c r="P31" s="41">
        <v>1226</v>
      </c>
      <c r="Q31" s="41">
        <v>1279</v>
      </c>
      <c r="R31" s="41">
        <v>1332</v>
      </c>
      <c r="S31" s="41">
        <v>1315</v>
      </c>
      <c r="T31" s="41">
        <v>1368</v>
      </c>
      <c r="U31" s="41">
        <v>1423</v>
      </c>
      <c r="V31" s="48" t="s">
        <v>4004</v>
      </c>
      <c r="W31" s="140" t="s">
        <v>4</v>
      </c>
      <c r="X31" s="41">
        <v>10.4</v>
      </c>
      <c r="Y31" s="41">
        <v>10.9</v>
      </c>
      <c r="Z31" s="41">
        <v>10.4</v>
      </c>
      <c r="AA31" s="41">
        <v>10.3</v>
      </c>
      <c r="AB31" s="41">
        <v>9.9</v>
      </c>
      <c r="AC31" s="41">
        <v>10.4</v>
      </c>
      <c r="AD31" s="41">
        <v>10.5</v>
      </c>
      <c r="AE31" s="41">
        <v>10.4</v>
      </c>
      <c r="AF31" s="41">
        <v>10.7</v>
      </c>
      <c r="AG31" s="41">
        <v>10.6</v>
      </c>
      <c r="AH31" s="41">
        <v>1791</v>
      </c>
      <c r="AI31" s="41">
        <v>1879</v>
      </c>
      <c r="AJ31" s="41">
        <v>1792</v>
      </c>
      <c r="AK31" s="41">
        <v>1774</v>
      </c>
      <c r="AL31" s="41">
        <v>1703</v>
      </c>
      <c r="AM31" s="41">
        <v>1792</v>
      </c>
      <c r="AN31" s="41">
        <v>1809</v>
      </c>
      <c r="AO31" s="41">
        <v>1792</v>
      </c>
      <c r="AP31" s="41">
        <v>1845</v>
      </c>
      <c r="AQ31" s="41">
        <v>1827</v>
      </c>
      <c r="AR31" s="48" t="s">
        <v>4005</v>
      </c>
      <c r="AS31" s="140" t="s">
        <v>4</v>
      </c>
    </row>
    <row r="32" spans="1:45" ht="27" customHeight="1">
      <c r="A32" s="129" t="s">
        <v>3333</v>
      </c>
      <c r="B32" s="41">
        <v>8.1</v>
      </c>
      <c r="C32" s="41">
        <v>8.9</v>
      </c>
      <c r="D32" s="41">
        <v>8.3000000000000007</v>
      </c>
      <c r="E32" s="41">
        <v>8.4</v>
      </c>
      <c r="F32" s="41">
        <v>7.7</v>
      </c>
      <c r="G32" s="41">
        <v>8</v>
      </c>
      <c r="H32" s="41">
        <v>8.3000000000000007</v>
      </c>
      <c r="I32" s="41">
        <v>8.1999999999999993</v>
      </c>
      <c r="J32" s="41">
        <v>8.5</v>
      </c>
      <c r="K32" s="41">
        <v>8.6999999999999993</v>
      </c>
      <c r="L32" s="41">
        <v>1317</v>
      </c>
      <c r="M32" s="41">
        <v>1459</v>
      </c>
      <c r="N32" s="41">
        <v>1352</v>
      </c>
      <c r="O32" s="41">
        <v>1370</v>
      </c>
      <c r="P32" s="41">
        <v>1226</v>
      </c>
      <c r="Q32" s="41">
        <v>1279</v>
      </c>
      <c r="R32" s="41">
        <v>1332</v>
      </c>
      <c r="S32" s="41">
        <v>1315</v>
      </c>
      <c r="T32" s="41">
        <v>1368</v>
      </c>
      <c r="U32" s="41">
        <v>1423</v>
      </c>
      <c r="V32" s="48" t="s">
        <v>4004</v>
      </c>
      <c r="W32" s="140" t="s">
        <v>4</v>
      </c>
      <c r="X32" s="41">
        <v>10.4</v>
      </c>
      <c r="Y32" s="41">
        <v>10.9</v>
      </c>
      <c r="Z32" s="41">
        <v>10.4</v>
      </c>
      <c r="AA32" s="41">
        <v>10.3</v>
      </c>
      <c r="AB32" s="41">
        <v>9.9</v>
      </c>
      <c r="AC32" s="41">
        <v>10.4</v>
      </c>
      <c r="AD32" s="41">
        <v>10.5</v>
      </c>
      <c r="AE32" s="41">
        <v>10.4</v>
      </c>
      <c r="AF32" s="41">
        <v>10.7</v>
      </c>
      <c r="AG32" s="41">
        <v>10.6</v>
      </c>
      <c r="AH32" s="41">
        <v>1791</v>
      </c>
      <c r="AI32" s="41">
        <v>1879</v>
      </c>
      <c r="AJ32" s="41">
        <v>1792</v>
      </c>
      <c r="AK32" s="41">
        <v>1774</v>
      </c>
      <c r="AL32" s="41">
        <v>1703</v>
      </c>
      <c r="AM32" s="41">
        <v>1792</v>
      </c>
      <c r="AN32" s="41">
        <v>1809</v>
      </c>
      <c r="AO32" s="41">
        <v>1792</v>
      </c>
      <c r="AP32" s="41">
        <v>1845</v>
      </c>
      <c r="AQ32" s="41">
        <v>1827</v>
      </c>
      <c r="AR32" s="48" t="s">
        <v>4005</v>
      </c>
      <c r="AS32" s="140" t="s">
        <v>4</v>
      </c>
    </row>
    <row r="33" spans="1:45" ht="27" customHeight="1">
      <c r="A33" s="129" t="s">
        <v>3327</v>
      </c>
      <c r="B33" s="41">
        <v>8.1</v>
      </c>
      <c r="C33" s="41">
        <v>8.9</v>
      </c>
      <c r="D33" s="41">
        <v>8.3000000000000007</v>
      </c>
      <c r="E33" s="41">
        <v>8.4</v>
      </c>
      <c r="F33" s="41">
        <v>7.7</v>
      </c>
      <c r="G33" s="41">
        <v>8</v>
      </c>
      <c r="H33" s="41">
        <v>8.3000000000000007</v>
      </c>
      <c r="I33" s="41">
        <v>8.1999999999999993</v>
      </c>
      <c r="J33" s="41">
        <v>8.5</v>
      </c>
      <c r="K33" s="41">
        <v>8.6999999999999993</v>
      </c>
      <c r="L33" s="41">
        <v>1317</v>
      </c>
      <c r="M33" s="41">
        <v>1459</v>
      </c>
      <c r="N33" s="41">
        <v>1352</v>
      </c>
      <c r="O33" s="41">
        <v>1370</v>
      </c>
      <c r="P33" s="41">
        <v>1226</v>
      </c>
      <c r="Q33" s="41">
        <v>1279</v>
      </c>
      <c r="R33" s="41">
        <v>1332</v>
      </c>
      <c r="S33" s="41">
        <v>1315</v>
      </c>
      <c r="T33" s="41">
        <v>1368</v>
      </c>
      <c r="U33" s="41">
        <v>1423</v>
      </c>
      <c r="V33" s="48" t="s">
        <v>4004</v>
      </c>
      <c r="W33" s="140" t="s">
        <v>4</v>
      </c>
      <c r="X33" s="41">
        <v>10.4</v>
      </c>
      <c r="Y33" s="41">
        <v>10.9</v>
      </c>
      <c r="Z33" s="41">
        <v>10.4</v>
      </c>
      <c r="AA33" s="41">
        <v>10.3</v>
      </c>
      <c r="AB33" s="41">
        <v>9.9</v>
      </c>
      <c r="AC33" s="41">
        <v>10.4</v>
      </c>
      <c r="AD33" s="41">
        <v>10.5</v>
      </c>
      <c r="AE33" s="41">
        <v>10.4</v>
      </c>
      <c r="AF33" s="41">
        <v>10.7</v>
      </c>
      <c r="AG33" s="41">
        <v>10.6</v>
      </c>
      <c r="AH33" s="41">
        <v>1791</v>
      </c>
      <c r="AI33" s="41">
        <v>1879</v>
      </c>
      <c r="AJ33" s="41">
        <v>1792</v>
      </c>
      <c r="AK33" s="41">
        <v>1774</v>
      </c>
      <c r="AL33" s="41">
        <v>1703</v>
      </c>
      <c r="AM33" s="41">
        <v>1792</v>
      </c>
      <c r="AN33" s="41">
        <v>1809</v>
      </c>
      <c r="AO33" s="41">
        <v>1792</v>
      </c>
      <c r="AP33" s="41">
        <v>1845</v>
      </c>
      <c r="AQ33" s="41">
        <v>1827</v>
      </c>
      <c r="AR33" s="48" t="s">
        <v>4005</v>
      </c>
      <c r="AS33" s="140" t="s">
        <v>4</v>
      </c>
    </row>
    <row r="34" spans="1:45" ht="27" customHeight="1">
      <c r="A34" s="129" t="s">
        <v>3343</v>
      </c>
      <c r="B34" s="41">
        <v>8.1</v>
      </c>
      <c r="C34" s="41">
        <v>8.9</v>
      </c>
      <c r="D34" s="41">
        <v>8.3000000000000007</v>
      </c>
      <c r="E34" s="41">
        <v>8.4</v>
      </c>
      <c r="F34" s="41">
        <v>7.7</v>
      </c>
      <c r="G34" s="41">
        <v>8</v>
      </c>
      <c r="H34" s="41">
        <v>8.3000000000000007</v>
      </c>
      <c r="I34" s="41">
        <v>8.1999999999999993</v>
      </c>
      <c r="J34" s="41">
        <v>8.5</v>
      </c>
      <c r="K34" s="41">
        <v>8.6999999999999993</v>
      </c>
      <c r="L34" s="41">
        <v>1317</v>
      </c>
      <c r="M34" s="41">
        <v>1459</v>
      </c>
      <c r="N34" s="41">
        <v>1352</v>
      </c>
      <c r="O34" s="41">
        <v>1370</v>
      </c>
      <c r="P34" s="41">
        <v>1226</v>
      </c>
      <c r="Q34" s="41">
        <v>1279</v>
      </c>
      <c r="R34" s="41">
        <v>1332</v>
      </c>
      <c r="S34" s="41">
        <v>1315</v>
      </c>
      <c r="T34" s="41">
        <v>1368</v>
      </c>
      <c r="U34" s="41">
        <v>1423</v>
      </c>
      <c r="V34" s="48" t="s">
        <v>4004</v>
      </c>
      <c r="W34" s="140" t="s">
        <v>4</v>
      </c>
      <c r="X34" s="41">
        <v>10.4</v>
      </c>
      <c r="Y34" s="41">
        <v>10.9</v>
      </c>
      <c r="Z34" s="41">
        <v>10.4</v>
      </c>
      <c r="AA34" s="41">
        <v>10.3</v>
      </c>
      <c r="AB34" s="41">
        <v>9.9</v>
      </c>
      <c r="AC34" s="41">
        <v>10.4</v>
      </c>
      <c r="AD34" s="41">
        <v>10.5</v>
      </c>
      <c r="AE34" s="41">
        <v>10.4</v>
      </c>
      <c r="AF34" s="41">
        <v>10.7</v>
      </c>
      <c r="AG34" s="41">
        <v>10.6</v>
      </c>
      <c r="AH34" s="41">
        <v>1791</v>
      </c>
      <c r="AI34" s="41">
        <v>1879</v>
      </c>
      <c r="AJ34" s="41">
        <v>1792</v>
      </c>
      <c r="AK34" s="41">
        <v>1774</v>
      </c>
      <c r="AL34" s="41">
        <v>1703</v>
      </c>
      <c r="AM34" s="41">
        <v>1792</v>
      </c>
      <c r="AN34" s="41">
        <v>1809</v>
      </c>
      <c r="AO34" s="41">
        <v>1792</v>
      </c>
      <c r="AP34" s="41">
        <v>1845</v>
      </c>
      <c r="AQ34" s="41">
        <v>1827</v>
      </c>
      <c r="AR34" s="48" t="s">
        <v>4005</v>
      </c>
      <c r="AS34" s="140" t="s">
        <v>4</v>
      </c>
    </row>
    <row r="35" spans="1:45" ht="27" customHeight="1">
      <c r="A35" s="129" t="s">
        <v>3341</v>
      </c>
      <c r="B35" s="41">
        <v>8.1</v>
      </c>
      <c r="C35" s="41">
        <v>8.9</v>
      </c>
      <c r="D35" s="41">
        <v>8.3000000000000007</v>
      </c>
      <c r="E35" s="41">
        <v>8.4</v>
      </c>
      <c r="F35" s="41">
        <v>7.7</v>
      </c>
      <c r="G35" s="41">
        <v>8</v>
      </c>
      <c r="H35" s="41">
        <v>8.3000000000000007</v>
      </c>
      <c r="I35" s="41">
        <v>8.1999999999999993</v>
      </c>
      <c r="J35" s="41">
        <v>8.5</v>
      </c>
      <c r="K35" s="41">
        <v>8.6999999999999993</v>
      </c>
      <c r="L35" s="41">
        <v>1317</v>
      </c>
      <c r="M35" s="41">
        <v>1459</v>
      </c>
      <c r="N35" s="41">
        <v>1352</v>
      </c>
      <c r="O35" s="41">
        <v>1370</v>
      </c>
      <c r="P35" s="41">
        <v>1226</v>
      </c>
      <c r="Q35" s="41">
        <v>1279</v>
      </c>
      <c r="R35" s="41">
        <v>1332</v>
      </c>
      <c r="S35" s="41">
        <v>1315</v>
      </c>
      <c r="T35" s="41">
        <v>1368</v>
      </c>
      <c r="U35" s="41">
        <v>1423</v>
      </c>
      <c r="V35" s="48" t="s">
        <v>4004</v>
      </c>
      <c r="W35" s="140" t="s">
        <v>4</v>
      </c>
      <c r="X35" s="41">
        <v>10.4</v>
      </c>
      <c r="Y35" s="41">
        <v>10.9</v>
      </c>
      <c r="Z35" s="41">
        <v>10.4</v>
      </c>
      <c r="AA35" s="41">
        <v>10.3</v>
      </c>
      <c r="AB35" s="41">
        <v>9.9</v>
      </c>
      <c r="AC35" s="41">
        <v>10.4</v>
      </c>
      <c r="AD35" s="41">
        <v>10.5</v>
      </c>
      <c r="AE35" s="41">
        <v>10.4</v>
      </c>
      <c r="AF35" s="41">
        <v>10.7</v>
      </c>
      <c r="AG35" s="41">
        <v>10.6</v>
      </c>
      <c r="AH35" s="41">
        <v>1791</v>
      </c>
      <c r="AI35" s="41">
        <v>1879</v>
      </c>
      <c r="AJ35" s="41">
        <v>1792</v>
      </c>
      <c r="AK35" s="41">
        <v>1774</v>
      </c>
      <c r="AL35" s="41">
        <v>1703</v>
      </c>
      <c r="AM35" s="41">
        <v>1792</v>
      </c>
      <c r="AN35" s="41">
        <v>1809</v>
      </c>
      <c r="AO35" s="41">
        <v>1792</v>
      </c>
      <c r="AP35" s="41">
        <v>1845</v>
      </c>
      <c r="AQ35" s="41">
        <v>1827</v>
      </c>
      <c r="AR35" s="48" t="s">
        <v>4005</v>
      </c>
      <c r="AS35" s="140" t="s">
        <v>4</v>
      </c>
    </row>
    <row r="36" spans="1:45" ht="27" customHeight="1">
      <c r="A36" s="129" t="s">
        <v>3340</v>
      </c>
      <c r="B36" s="41">
        <v>8.1</v>
      </c>
      <c r="C36" s="41">
        <v>8.9</v>
      </c>
      <c r="D36" s="41">
        <v>8.3000000000000007</v>
      </c>
      <c r="E36" s="41">
        <v>8.4</v>
      </c>
      <c r="F36" s="41">
        <v>7.7</v>
      </c>
      <c r="G36" s="41">
        <v>8</v>
      </c>
      <c r="H36" s="41">
        <v>8.3000000000000007</v>
      </c>
      <c r="I36" s="41">
        <v>8.1999999999999993</v>
      </c>
      <c r="J36" s="41">
        <v>8.5</v>
      </c>
      <c r="K36" s="41">
        <v>8.6999999999999993</v>
      </c>
      <c r="L36" s="41">
        <v>1317</v>
      </c>
      <c r="M36" s="41">
        <v>1459</v>
      </c>
      <c r="N36" s="41">
        <v>1352</v>
      </c>
      <c r="O36" s="41">
        <v>1370</v>
      </c>
      <c r="P36" s="41">
        <v>1226</v>
      </c>
      <c r="Q36" s="41">
        <v>1279</v>
      </c>
      <c r="R36" s="41">
        <v>1332</v>
      </c>
      <c r="S36" s="41">
        <v>1315</v>
      </c>
      <c r="T36" s="41">
        <v>1368</v>
      </c>
      <c r="U36" s="41">
        <v>1423</v>
      </c>
      <c r="V36" s="48" t="s">
        <v>4004</v>
      </c>
      <c r="W36" s="140" t="s">
        <v>4</v>
      </c>
      <c r="X36" s="41">
        <v>10.4</v>
      </c>
      <c r="Y36" s="41">
        <v>10.9</v>
      </c>
      <c r="Z36" s="41">
        <v>10.4</v>
      </c>
      <c r="AA36" s="41">
        <v>10.3</v>
      </c>
      <c r="AB36" s="41">
        <v>9.9</v>
      </c>
      <c r="AC36" s="41">
        <v>10.4</v>
      </c>
      <c r="AD36" s="41">
        <v>10.5</v>
      </c>
      <c r="AE36" s="41">
        <v>10.4</v>
      </c>
      <c r="AF36" s="41">
        <v>10.7</v>
      </c>
      <c r="AG36" s="41">
        <v>10.6</v>
      </c>
      <c r="AH36" s="41">
        <v>1791</v>
      </c>
      <c r="AI36" s="41">
        <v>1879</v>
      </c>
      <c r="AJ36" s="41">
        <v>1792</v>
      </c>
      <c r="AK36" s="41">
        <v>1774</v>
      </c>
      <c r="AL36" s="41">
        <v>1703</v>
      </c>
      <c r="AM36" s="41">
        <v>1792</v>
      </c>
      <c r="AN36" s="41">
        <v>1809</v>
      </c>
      <c r="AO36" s="41">
        <v>1792</v>
      </c>
      <c r="AP36" s="41">
        <v>1845</v>
      </c>
      <c r="AQ36" s="41">
        <v>1827</v>
      </c>
      <c r="AR36" s="48" t="s">
        <v>4005</v>
      </c>
      <c r="AS36" s="140" t="s">
        <v>4</v>
      </c>
    </row>
    <row r="37" spans="1:45" ht="32" customHeight="1">
      <c r="A37" s="129" t="s">
        <v>3515</v>
      </c>
      <c r="B37" s="41">
        <v>8.1</v>
      </c>
      <c r="C37" s="41">
        <v>8.9</v>
      </c>
      <c r="D37" s="41">
        <v>8.3000000000000007</v>
      </c>
      <c r="E37" s="41">
        <v>8.4</v>
      </c>
      <c r="F37" s="41">
        <v>7.7</v>
      </c>
      <c r="G37" s="41">
        <v>8</v>
      </c>
      <c r="H37" s="41">
        <v>8.3000000000000007</v>
      </c>
      <c r="I37" s="41">
        <v>8.1999999999999993</v>
      </c>
      <c r="J37" s="41">
        <v>8.5</v>
      </c>
      <c r="K37" s="41">
        <v>8.6999999999999993</v>
      </c>
      <c r="L37" s="41">
        <v>1317</v>
      </c>
      <c r="M37" s="41">
        <v>1459</v>
      </c>
      <c r="N37" s="41">
        <v>1352</v>
      </c>
      <c r="O37" s="41">
        <v>1370</v>
      </c>
      <c r="P37" s="41">
        <v>1226</v>
      </c>
      <c r="Q37" s="41">
        <v>1279</v>
      </c>
      <c r="R37" s="41">
        <v>1332</v>
      </c>
      <c r="S37" s="41">
        <v>1315</v>
      </c>
      <c r="T37" s="41">
        <v>1368</v>
      </c>
      <c r="U37" s="41">
        <v>1423</v>
      </c>
      <c r="V37" s="48" t="s">
        <v>4007</v>
      </c>
      <c r="W37" s="140" t="s">
        <v>4</v>
      </c>
      <c r="X37" s="41">
        <v>10.4</v>
      </c>
      <c r="Y37" s="41">
        <v>10.9</v>
      </c>
      <c r="Z37" s="41">
        <v>10.4</v>
      </c>
      <c r="AA37" s="41">
        <v>10.3</v>
      </c>
      <c r="AB37" s="41">
        <v>9.9</v>
      </c>
      <c r="AC37" s="41">
        <v>10.4</v>
      </c>
      <c r="AD37" s="41">
        <v>10.5</v>
      </c>
      <c r="AE37" s="41">
        <v>10.4</v>
      </c>
      <c r="AF37" s="41">
        <v>10.7</v>
      </c>
      <c r="AG37" s="41">
        <v>10.6</v>
      </c>
      <c r="AH37" s="41">
        <v>1791</v>
      </c>
      <c r="AI37" s="41">
        <v>1879</v>
      </c>
      <c r="AJ37" s="41">
        <v>1792</v>
      </c>
      <c r="AK37" s="41">
        <v>1774</v>
      </c>
      <c r="AL37" s="41">
        <v>1703</v>
      </c>
      <c r="AM37" s="41">
        <v>1792</v>
      </c>
      <c r="AN37" s="41">
        <v>1809</v>
      </c>
      <c r="AO37" s="41">
        <v>1792</v>
      </c>
      <c r="AP37" s="41">
        <v>1845</v>
      </c>
      <c r="AQ37" s="41">
        <v>1827</v>
      </c>
      <c r="AR37" s="48" t="s">
        <v>3965</v>
      </c>
      <c r="AS37" s="140" t="s">
        <v>4</v>
      </c>
    </row>
    <row r="38" spans="1:45" ht="32" customHeight="1">
      <c r="A38" s="129" t="s">
        <v>3517</v>
      </c>
      <c r="B38" s="41">
        <v>8.1</v>
      </c>
      <c r="C38" s="41">
        <v>8.9</v>
      </c>
      <c r="D38" s="41">
        <v>8.3000000000000007</v>
      </c>
      <c r="E38" s="41">
        <v>8.4</v>
      </c>
      <c r="F38" s="41">
        <v>7.7</v>
      </c>
      <c r="G38" s="41">
        <v>8</v>
      </c>
      <c r="H38" s="41">
        <v>8.3000000000000007</v>
      </c>
      <c r="I38" s="41">
        <v>8.1999999999999993</v>
      </c>
      <c r="J38" s="41">
        <v>8.5</v>
      </c>
      <c r="K38" s="41">
        <v>8.6999999999999993</v>
      </c>
      <c r="L38" s="41">
        <v>1317</v>
      </c>
      <c r="M38" s="41">
        <v>1459</v>
      </c>
      <c r="N38" s="41">
        <v>1352</v>
      </c>
      <c r="O38" s="41">
        <v>1370</v>
      </c>
      <c r="P38" s="41">
        <v>1226</v>
      </c>
      <c r="Q38" s="41">
        <v>1279</v>
      </c>
      <c r="R38" s="41">
        <v>1332</v>
      </c>
      <c r="S38" s="41">
        <v>1315</v>
      </c>
      <c r="T38" s="41">
        <v>1368</v>
      </c>
      <c r="U38" s="41">
        <v>1423</v>
      </c>
      <c r="V38" s="48" t="s">
        <v>4007</v>
      </c>
      <c r="W38" s="140" t="s">
        <v>4</v>
      </c>
      <c r="X38" s="41">
        <v>10.199999999999999</v>
      </c>
      <c r="Y38" s="41">
        <v>10.7</v>
      </c>
      <c r="Z38" s="41">
        <v>10.4</v>
      </c>
      <c r="AA38" s="41">
        <v>10.3</v>
      </c>
      <c r="AB38" s="41">
        <v>9.9</v>
      </c>
      <c r="AC38" s="41">
        <v>10.4</v>
      </c>
      <c r="AD38" s="41">
        <v>10.5</v>
      </c>
      <c r="AE38" s="41">
        <v>10.4</v>
      </c>
      <c r="AF38" s="41">
        <v>10.7</v>
      </c>
      <c r="AG38" s="41">
        <v>10.6</v>
      </c>
      <c r="AH38" s="41">
        <v>1756</v>
      </c>
      <c r="AI38" s="41">
        <v>1844</v>
      </c>
      <c r="AJ38" s="41">
        <v>1792</v>
      </c>
      <c r="AK38" s="41">
        <v>1774</v>
      </c>
      <c r="AL38" s="41">
        <v>1703</v>
      </c>
      <c r="AM38" s="41">
        <v>1792</v>
      </c>
      <c r="AN38" s="41">
        <v>1809</v>
      </c>
      <c r="AO38" s="41">
        <v>1792</v>
      </c>
      <c r="AP38" s="41">
        <v>1845</v>
      </c>
      <c r="AQ38" s="41">
        <v>1827</v>
      </c>
      <c r="AR38" s="48" t="s">
        <v>3965</v>
      </c>
      <c r="AS38" s="140" t="s">
        <v>4</v>
      </c>
    </row>
    <row r="39" spans="1:45" ht="32" customHeight="1">
      <c r="A39" s="129" t="s">
        <v>4008</v>
      </c>
      <c r="B39" s="41">
        <v>8.6</v>
      </c>
      <c r="C39" s="41">
        <v>9.4</v>
      </c>
      <c r="D39" s="41">
        <v>8.8000000000000007</v>
      </c>
      <c r="E39" s="41">
        <v>8.9</v>
      </c>
      <c r="F39" s="41">
        <v>8.1999999999999993</v>
      </c>
      <c r="G39" s="41">
        <v>8.5</v>
      </c>
      <c r="H39" s="41">
        <v>8.8000000000000007</v>
      </c>
      <c r="I39" s="41">
        <v>8.6999999999999993</v>
      </c>
      <c r="J39" s="41">
        <v>9</v>
      </c>
      <c r="K39" s="41">
        <v>9.1999999999999993</v>
      </c>
      <c r="L39" s="41">
        <v>1415</v>
      </c>
      <c r="M39" s="41">
        <v>1557</v>
      </c>
      <c r="N39" s="41">
        <v>1450</v>
      </c>
      <c r="O39" s="41">
        <v>1468</v>
      </c>
      <c r="P39" s="41">
        <v>1322</v>
      </c>
      <c r="Q39" s="41">
        <v>1375</v>
      </c>
      <c r="R39" s="41">
        <v>1428</v>
      </c>
      <c r="S39" s="41">
        <v>1411</v>
      </c>
      <c r="T39" s="41">
        <v>1464</v>
      </c>
      <c r="U39" s="41">
        <v>1521</v>
      </c>
      <c r="V39" s="99" t="s">
        <v>4007</v>
      </c>
      <c r="W39" s="141" t="s">
        <v>4</v>
      </c>
      <c r="X39" s="41">
        <v>10.8</v>
      </c>
      <c r="Y39" s="41">
        <v>11.3</v>
      </c>
      <c r="Z39" s="41">
        <v>10.8</v>
      </c>
      <c r="AA39" s="41">
        <v>10.7</v>
      </c>
      <c r="AB39" s="41">
        <v>10.3</v>
      </c>
      <c r="AC39" s="41">
        <v>10.8</v>
      </c>
      <c r="AD39" s="41">
        <v>10.9</v>
      </c>
      <c r="AE39" s="41">
        <v>10.8</v>
      </c>
      <c r="AF39" s="41">
        <v>11.1</v>
      </c>
      <c r="AG39" s="41">
        <v>11</v>
      </c>
      <c r="AH39" s="41">
        <v>1874</v>
      </c>
      <c r="AI39" s="41">
        <v>1962</v>
      </c>
      <c r="AJ39" s="41">
        <v>1874</v>
      </c>
      <c r="AK39" s="41">
        <v>1856</v>
      </c>
      <c r="AL39" s="41">
        <v>1785</v>
      </c>
      <c r="AM39" s="41">
        <v>1874</v>
      </c>
      <c r="AN39" s="41">
        <v>1891</v>
      </c>
      <c r="AO39" s="41">
        <v>1874</v>
      </c>
      <c r="AP39" s="41">
        <v>1927</v>
      </c>
      <c r="AQ39" s="41">
        <v>1909</v>
      </c>
      <c r="AR39" s="99" t="s">
        <v>3965</v>
      </c>
      <c r="AS39" s="141" t="s">
        <v>4</v>
      </c>
    </row>
    <row r="40" spans="1:45" ht="32" customHeight="1">
      <c r="A40" s="129" t="s">
        <v>3651</v>
      </c>
      <c r="B40" s="792" t="s">
        <v>4009</v>
      </c>
      <c r="C40" s="793"/>
      <c r="D40" s="793"/>
      <c r="E40" s="793"/>
      <c r="F40" s="793"/>
      <c r="G40" s="793"/>
      <c r="H40" s="793"/>
      <c r="I40" s="793"/>
      <c r="J40" s="793"/>
      <c r="K40" s="793"/>
      <c r="L40" s="793"/>
      <c r="M40" s="793"/>
      <c r="N40" s="793"/>
      <c r="O40" s="793"/>
      <c r="P40" s="793"/>
      <c r="Q40" s="793"/>
      <c r="R40" s="793"/>
      <c r="S40" s="793"/>
      <c r="T40" s="793"/>
      <c r="U40" s="793"/>
      <c r="V40" s="793"/>
      <c r="W40" s="793"/>
      <c r="X40" s="793"/>
      <c r="Y40" s="793"/>
      <c r="Z40" s="793"/>
      <c r="AA40" s="793"/>
      <c r="AB40" s="793"/>
      <c r="AC40" s="793"/>
      <c r="AD40" s="793"/>
      <c r="AE40" s="793"/>
      <c r="AF40" s="793"/>
      <c r="AG40" s="793"/>
      <c r="AH40" s="793"/>
      <c r="AI40" s="793"/>
      <c r="AJ40" s="793"/>
      <c r="AK40" s="793"/>
      <c r="AL40" s="793"/>
      <c r="AM40" s="793"/>
      <c r="AN40" s="793"/>
      <c r="AO40" s="793"/>
      <c r="AP40" s="793"/>
      <c r="AQ40" s="793"/>
      <c r="AR40" s="793"/>
      <c r="AS40" s="793"/>
    </row>
    <row r="41" spans="1:45" ht="38" customHeight="1">
      <c r="A41" s="125" t="s">
        <v>3810</v>
      </c>
      <c r="B41" s="667" t="s">
        <v>3811</v>
      </c>
      <c r="C41" s="668"/>
      <c r="D41" s="668"/>
      <c r="E41" s="668"/>
      <c r="F41" s="668"/>
      <c r="G41" s="668"/>
      <c r="H41" s="668"/>
      <c r="I41" s="668"/>
      <c r="J41" s="668"/>
      <c r="K41" s="668"/>
      <c r="L41" s="668"/>
      <c r="M41" s="668"/>
      <c r="N41" s="668"/>
      <c r="O41" s="668"/>
      <c r="P41" s="668"/>
      <c r="Q41" s="668"/>
      <c r="R41" s="668"/>
      <c r="S41" s="668"/>
      <c r="T41" s="668"/>
      <c r="U41" s="668"/>
      <c r="V41" s="668"/>
      <c r="W41" s="668"/>
      <c r="X41" s="668"/>
      <c r="Y41" s="668"/>
      <c r="Z41" s="668"/>
      <c r="AA41" s="668"/>
      <c r="AB41" s="668"/>
      <c r="AC41" s="668"/>
      <c r="AD41" s="668"/>
      <c r="AE41" s="668"/>
      <c r="AF41" s="668"/>
      <c r="AG41" s="668"/>
      <c r="AH41" s="668"/>
      <c r="AI41" s="668"/>
      <c r="AJ41" s="668"/>
      <c r="AK41" s="668"/>
      <c r="AL41" s="668"/>
      <c r="AM41" s="668"/>
      <c r="AN41" s="668"/>
      <c r="AO41" s="668"/>
      <c r="AP41" s="668"/>
      <c r="AQ41" s="668"/>
      <c r="AR41" s="668"/>
      <c r="AS41" s="668"/>
    </row>
    <row r="42" spans="1:45" ht="99" customHeight="1">
      <c r="A42" s="819" t="s">
        <v>3682</v>
      </c>
      <c r="B42" s="670" t="s">
        <v>3705</v>
      </c>
      <c r="C42" s="671"/>
      <c r="D42" s="671"/>
      <c r="E42" s="671"/>
      <c r="F42" s="671"/>
      <c r="G42" s="671"/>
      <c r="H42" s="671"/>
      <c r="I42" s="671"/>
      <c r="J42" s="671"/>
      <c r="K42" s="671"/>
      <c r="L42" s="671"/>
      <c r="M42" s="671"/>
      <c r="N42" s="671"/>
      <c r="O42" s="671"/>
      <c r="P42" s="671"/>
      <c r="Q42" s="671"/>
      <c r="R42" s="671"/>
      <c r="S42" s="671"/>
      <c r="T42" s="671"/>
      <c r="U42" s="671"/>
      <c r="V42" s="671"/>
      <c r="W42" s="671"/>
      <c r="X42" s="671"/>
      <c r="Y42" s="671"/>
      <c r="Z42" s="671"/>
      <c r="AA42" s="671"/>
      <c r="AB42" s="671"/>
      <c r="AC42" s="671"/>
      <c r="AD42" s="671"/>
      <c r="AE42" s="671"/>
      <c r="AF42" s="671"/>
      <c r="AG42" s="671"/>
      <c r="AH42" s="671"/>
      <c r="AI42" s="671"/>
      <c r="AJ42" s="671"/>
      <c r="AK42" s="671"/>
      <c r="AL42" s="671"/>
      <c r="AM42" s="671"/>
      <c r="AN42" s="671"/>
      <c r="AO42" s="671"/>
      <c r="AP42" s="671"/>
      <c r="AQ42" s="671"/>
      <c r="AR42" s="671"/>
      <c r="AS42" s="671"/>
    </row>
    <row r="43" spans="1:45" ht="130.05000000000001" customHeight="1">
      <c r="A43" s="820"/>
      <c r="B43" s="667" t="s">
        <v>4010</v>
      </c>
      <c r="C43" s="668"/>
      <c r="D43" s="668"/>
      <c r="E43" s="668"/>
      <c r="F43" s="668"/>
      <c r="G43" s="668"/>
      <c r="H43" s="668"/>
      <c r="I43" s="668"/>
      <c r="J43" s="668"/>
      <c r="K43" s="668"/>
      <c r="L43" s="668"/>
      <c r="M43" s="668"/>
      <c r="N43" s="668"/>
      <c r="O43" s="668"/>
      <c r="P43" s="668"/>
      <c r="Q43" s="668"/>
      <c r="R43" s="668"/>
      <c r="S43" s="668"/>
      <c r="T43" s="668"/>
      <c r="U43" s="668"/>
      <c r="V43" s="668"/>
      <c r="W43" s="668"/>
      <c r="X43" s="668"/>
      <c r="Y43" s="668"/>
      <c r="Z43" s="668"/>
      <c r="AA43" s="668"/>
      <c r="AB43" s="668"/>
      <c r="AC43" s="668"/>
      <c r="AD43" s="668"/>
      <c r="AE43" s="668"/>
      <c r="AF43" s="668"/>
      <c r="AG43" s="668"/>
      <c r="AH43" s="668"/>
      <c r="AI43" s="668"/>
      <c r="AJ43" s="668"/>
      <c r="AK43" s="668"/>
      <c r="AL43" s="668"/>
      <c r="AM43" s="668"/>
      <c r="AN43" s="668"/>
      <c r="AO43" s="668"/>
      <c r="AP43" s="668"/>
      <c r="AQ43" s="668"/>
      <c r="AR43" s="668"/>
      <c r="AS43" s="668"/>
    </row>
    <row r="44" spans="1:45" ht="28.05" customHeight="1">
      <c r="A44" s="820"/>
      <c r="B44" s="661" t="s">
        <v>4011</v>
      </c>
      <c r="C44" s="662"/>
      <c r="D44" s="662"/>
      <c r="E44" s="662"/>
      <c r="F44" s="662"/>
      <c r="G44" s="662"/>
      <c r="H44" s="662"/>
      <c r="I44" s="662"/>
      <c r="J44" s="662"/>
      <c r="K44" s="662"/>
      <c r="L44" s="662"/>
      <c r="M44" s="662"/>
      <c r="N44" s="662"/>
      <c r="O44" s="662"/>
      <c r="P44" s="662"/>
      <c r="Q44" s="662"/>
      <c r="R44" s="662"/>
      <c r="S44" s="662"/>
      <c r="T44" s="662"/>
      <c r="U44" s="662"/>
      <c r="V44" s="662"/>
      <c r="W44" s="662"/>
      <c r="X44" s="662"/>
      <c r="Y44" s="662"/>
      <c r="Z44" s="662"/>
      <c r="AA44" s="662"/>
      <c r="AB44" s="662"/>
      <c r="AC44" s="662"/>
      <c r="AD44" s="662"/>
      <c r="AE44" s="662"/>
      <c r="AF44" s="662"/>
      <c r="AG44" s="662"/>
      <c r="AH44" s="662"/>
      <c r="AI44" s="662"/>
      <c r="AJ44" s="662"/>
      <c r="AK44" s="662"/>
      <c r="AL44" s="662"/>
      <c r="AM44" s="662"/>
      <c r="AN44" s="662"/>
      <c r="AO44" s="662"/>
      <c r="AP44" s="662"/>
      <c r="AQ44" s="662"/>
      <c r="AR44" s="662"/>
      <c r="AS44" s="662"/>
    </row>
    <row r="45" spans="1:45" ht="22.05" customHeight="1">
      <c r="A45" s="820"/>
      <c r="B45" s="661" t="s">
        <v>3949</v>
      </c>
      <c r="C45" s="662"/>
      <c r="D45" s="662"/>
      <c r="E45" s="662"/>
      <c r="F45" s="662"/>
      <c r="G45" s="662"/>
      <c r="H45" s="662"/>
      <c r="I45" s="662"/>
      <c r="J45" s="662"/>
      <c r="K45" s="662"/>
      <c r="L45" s="662"/>
      <c r="M45" s="662"/>
      <c r="N45" s="662"/>
      <c r="O45" s="662"/>
      <c r="P45" s="662"/>
      <c r="Q45" s="662"/>
      <c r="R45" s="662"/>
      <c r="S45" s="662"/>
      <c r="T45" s="662"/>
      <c r="U45" s="662"/>
      <c r="V45" s="662"/>
      <c r="W45" s="662"/>
      <c r="X45" s="662"/>
      <c r="Y45" s="662"/>
      <c r="Z45" s="662"/>
      <c r="AA45" s="662"/>
      <c r="AB45" s="662"/>
      <c r="AC45" s="662"/>
      <c r="AD45" s="662"/>
      <c r="AE45" s="662"/>
      <c r="AF45" s="662"/>
      <c r="AG45" s="662"/>
      <c r="AH45" s="662"/>
      <c r="AI45" s="662"/>
      <c r="AJ45" s="662"/>
      <c r="AK45" s="662"/>
      <c r="AL45" s="662"/>
      <c r="AM45" s="662"/>
      <c r="AN45" s="662"/>
      <c r="AO45" s="662"/>
      <c r="AP45" s="662"/>
      <c r="AQ45" s="662"/>
      <c r="AR45" s="662"/>
      <c r="AS45" s="662"/>
    </row>
    <row r="46" spans="1:45" ht="28.05" customHeight="1">
      <c r="A46" s="820"/>
      <c r="B46" s="661" t="s">
        <v>3813</v>
      </c>
      <c r="C46" s="662"/>
      <c r="D46" s="662"/>
      <c r="E46" s="662"/>
      <c r="F46" s="662"/>
      <c r="G46" s="662"/>
      <c r="H46" s="662"/>
      <c r="I46" s="662"/>
      <c r="J46" s="662"/>
      <c r="K46" s="662"/>
      <c r="L46" s="662"/>
      <c r="M46" s="662"/>
      <c r="N46" s="662"/>
      <c r="O46" s="662"/>
      <c r="P46" s="662"/>
      <c r="Q46" s="662"/>
      <c r="R46" s="662"/>
      <c r="S46" s="662"/>
      <c r="T46" s="662"/>
      <c r="U46" s="662"/>
      <c r="V46" s="662"/>
      <c r="W46" s="662"/>
      <c r="X46" s="662"/>
      <c r="Y46" s="662"/>
      <c r="Z46" s="662"/>
      <c r="AA46" s="662"/>
      <c r="AB46" s="662"/>
      <c r="AC46" s="662"/>
      <c r="AD46" s="662"/>
      <c r="AE46" s="662"/>
      <c r="AF46" s="662"/>
      <c r="AG46" s="662"/>
      <c r="AH46" s="662"/>
      <c r="AI46" s="662"/>
      <c r="AJ46" s="662"/>
      <c r="AK46" s="662"/>
      <c r="AL46" s="662"/>
      <c r="AM46" s="662"/>
      <c r="AN46" s="662"/>
      <c r="AO46" s="662"/>
      <c r="AP46" s="662"/>
      <c r="AQ46" s="662"/>
      <c r="AR46" s="662"/>
      <c r="AS46" s="662"/>
    </row>
    <row r="47" spans="1:45" ht="34.049999999999997" customHeight="1">
      <c r="A47" s="820"/>
      <c r="B47" s="670" t="s">
        <v>3951</v>
      </c>
      <c r="C47" s="671"/>
      <c r="D47" s="671"/>
      <c r="E47" s="671"/>
      <c r="F47" s="671"/>
      <c r="G47" s="671"/>
      <c r="H47" s="671"/>
      <c r="I47" s="671"/>
      <c r="J47" s="671"/>
      <c r="K47" s="671"/>
      <c r="L47" s="671"/>
      <c r="M47" s="671"/>
      <c r="N47" s="671"/>
      <c r="O47" s="671"/>
      <c r="P47" s="671"/>
      <c r="Q47" s="671"/>
      <c r="R47" s="671"/>
      <c r="S47" s="671"/>
      <c r="T47" s="671"/>
      <c r="U47" s="671"/>
      <c r="V47" s="671"/>
      <c r="W47" s="671"/>
      <c r="X47" s="671"/>
      <c r="Y47" s="671"/>
      <c r="Z47" s="671"/>
      <c r="AA47" s="671"/>
      <c r="AB47" s="671"/>
      <c r="AC47" s="671"/>
      <c r="AD47" s="671"/>
      <c r="AE47" s="671"/>
      <c r="AF47" s="671"/>
      <c r="AG47" s="671"/>
      <c r="AH47" s="671"/>
      <c r="AI47" s="671"/>
      <c r="AJ47" s="671"/>
      <c r="AK47" s="671"/>
      <c r="AL47" s="671"/>
      <c r="AM47" s="671"/>
      <c r="AN47" s="671"/>
      <c r="AO47" s="671"/>
      <c r="AP47" s="671"/>
      <c r="AQ47" s="671"/>
      <c r="AR47" s="671"/>
      <c r="AS47" s="671"/>
    </row>
    <row r="48" spans="1:45" ht="18" customHeight="1">
      <c r="A48" s="821"/>
      <c r="B48" s="661" t="s">
        <v>3952</v>
      </c>
      <c r="C48" s="662"/>
      <c r="D48" s="662"/>
      <c r="E48" s="662"/>
      <c r="F48" s="662"/>
      <c r="G48" s="662"/>
      <c r="H48" s="662"/>
      <c r="I48" s="662"/>
      <c r="J48" s="662"/>
      <c r="K48" s="662"/>
      <c r="L48" s="662"/>
      <c r="M48" s="662"/>
      <c r="N48" s="662"/>
      <c r="O48" s="662"/>
      <c r="P48" s="662"/>
      <c r="Q48" s="662"/>
      <c r="R48" s="662"/>
      <c r="S48" s="662"/>
      <c r="T48" s="662"/>
      <c r="U48" s="662"/>
      <c r="V48" s="662"/>
      <c r="W48" s="662"/>
      <c r="X48" s="662"/>
      <c r="Y48" s="662"/>
      <c r="Z48" s="662"/>
      <c r="AA48" s="662"/>
      <c r="AB48" s="662"/>
      <c r="AC48" s="662"/>
      <c r="AD48" s="662"/>
      <c r="AE48" s="662"/>
      <c r="AF48" s="662"/>
      <c r="AG48" s="662"/>
      <c r="AH48" s="662"/>
      <c r="AI48" s="662"/>
      <c r="AJ48" s="662"/>
      <c r="AK48" s="662"/>
      <c r="AL48" s="662"/>
      <c r="AM48" s="662"/>
      <c r="AN48" s="662"/>
      <c r="AO48" s="662"/>
      <c r="AP48" s="662"/>
      <c r="AQ48" s="662"/>
      <c r="AR48" s="662"/>
      <c r="AS48" s="662"/>
    </row>
  </sheetData>
  <mergeCells count="24">
    <mergeCell ref="B46:AS46"/>
    <mergeCell ref="B47:AS47"/>
    <mergeCell ref="B48:AS48"/>
    <mergeCell ref="A4:A6"/>
    <mergeCell ref="A42:A48"/>
    <mergeCell ref="V5:V6"/>
    <mergeCell ref="W5:W6"/>
    <mergeCell ref="AR5:AR6"/>
    <mergeCell ref="AS5:AS6"/>
    <mergeCell ref="B41:AS41"/>
    <mergeCell ref="B42:AS42"/>
    <mergeCell ref="B43:AS43"/>
    <mergeCell ref="B44:AS44"/>
    <mergeCell ref="B45:AS45"/>
    <mergeCell ref="B5:K5"/>
    <mergeCell ref="L5:U5"/>
    <mergeCell ref="X5:AG5"/>
    <mergeCell ref="AH5:AQ5"/>
    <mergeCell ref="B40:AS40"/>
    <mergeCell ref="E1:W1"/>
    <mergeCell ref="E2:W2"/>
    <mergeCell ref="A3:B3"/>
    <mergeCell ref="B4:W4"/>
    <mergeCell ref="X4:AS4"/>
  </mergeCells>
  <phoneticPr fontId="233" type="noConversion"/>
  <pageMargins left="0.75" right="0.75" top="1" bottom="1" header="0.5" footer="0.5"/>
  <pageSetup paperSize="9" scale="55" orientation="landscape"/>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Sheet47">
    <tabColor theme="4"/>
  </sheetPr>
  <dimension ref="A1:BO68"/>
  <sheetViews>
    <sheetView showGridLines="0" zoomScale="90" zoomScaleNormal="90" workbookViewId="0">
      <pane xSplit="1" ySplit="6" topLeftCell="B7" activePane="bottomRight" state="frozen"/>
      <selection pane="topRight"/>
      <selection pane="bottomLeft"/>
      <selection pane="bottomRight" activeCell="AI3" sqref="AI3"/>
    </sheetView>
  </sheetViews>
  <sheetFormatPr defaultColWidth="5.59765625" defaultRowHeight="14" customHeight="1"/>
  <cols>
    <col min="1" max="1" width="10.59765625" style="9" customWidth="1"/>
    <col min="2" max="4" width="10.59765625" style="73" customWidth="1"/>
    <col min="5" max="5" width="15.59765625" style="73" customWidth="1"/>
    <col min="6" max="14" width="10.59765625" style="73" customWidth="1"/>
    <col min="15" max="15" width="15.59765625" style="73" customWidth="1"/>
    <col min="16" max="26" width="10.59765625" style="73" customWidth="1"/>
    <col min="27" max="27" width="15.59765625" style="73" customWidth="1"/>
    <col min="28" max="36" width="10.59765625" style="73" customWidth="1"/>
    <col min="37" max="37" width="15.59765625" style="73" customWidth="1"/>
    <col min="38" max="48" width="10.59765625" style="73" customWidth="1"/>
    <col min="49" max="49" width="15.59765625" style="73" customWidth="1"/>
    <col min="50" max="58" width="10.59765625" style="73" customWidth="1"/>
    <col min="59" max="59" width="15.59765625" style="73" customWidth="1"/>
    <col min="60" max="67" width="10.59765625" style="73" customWidth="1"/>
    <col min="68" max="16130" width="5.59765625" style="73" customWidth="1"/>
    <col min="16131" max="16154" width="4.86328125" style="73" customWidth="1"/>
    <col min="16155" max="16162" width="4.86328125" style="73"/>
    <col min="16163" max="16384" width="5.59765625" style="73"/>
  </cols>
  <sheetData>
    <row r="1" spans="1:67" ht="47" customHeight="1">
      <c r="A1" s="76"/>
      <c r="B1" s="77"/>
      <c r="C1" s="77"/>
      <c r="D1" s="77"/>
      <c r="E1" s="485" t="s">
        <v>3994</v>
      </c>
      <c r="F1" s="485"/>
      <c r="G1" s="485"/>
      <c r="H1" s="485"/>
      <c r="I1" s="485"/>
      <c r="J1" s="485"/>
      <c r="K1" s="485"/>
      <c r="L1" s="485"/>
      <c r="M1" s="485"/>
      <c r="N1" s="485"/>
      <c r="O1" s="485"/>
      <c r="P1" s="485"/>
      <c r="Q1" s="485"/>
      <c r="R1" s="485"/>
      <c r="S1" s="485"/>
      <c r="T1" s="485"/>
      <c r="U1" s="485"/>
      <c r="V1" s="485"/>
      <c r="W1" s="485"/>
      <c r="X1" s="485"/>
      <c r="Y1" s="485"/>
      <c r="Z1" s="485"/>
      <c r="AA1" s="485"/>
      <c r="AB1" s="485"/>
      <c r="AC1" s="485"/>
      <c r="AD1" s="485"/>
      <c r="AE1" s="485"/>
      <c r="AF1" s="485"/>
      <c r="AG1" s="485"/>
      <c r="AH1" s="485"/>
      <c r="AI1" s="485"/>
      <c r="AJ1" s="485"/>
      <c r="AK1" s="485"/>
      <c r="AL1" s="485"/>
      <c r="AM1" s="485"/>
      <c r="AN1" s="78"/>
      <c r="AO1" s="78"/>
      <c r="AT1" s="78"/>
      <c r="AU1" s="78"/>
      <c r="AV1" s="78"/>
      <c r="AW1" s="78"/>
      <c r="AX1" s="78"/>
      <c r="AY1" s="78"/>
      <c r="AZ1" s="78"/>
      <c r="BA1" s="78"/>
      <c r="BB1" s="78"/>
      <c r="BC1" s="78"/>
      <c r="BD1" s="78"/>
      <c r="BE1" s="78"/>
      <c r="BF1" s="78"/>
      <c r="BG1" s="78"/>
      <c r="BH1" s="78"/>
      <c r="BI1" s="78"/>
      <c r="BJ1" s="78"/>
      <c r="BK1" s="78"/>
    </row>
    <row r="2" spans="1:67" ht="26" customHeight="1">
      <c r="A2" s="76"/>
      <c r="B2" s="77"/>
      <c r="C2" s="77"/>
      <c r="D2" s="77"/>
      <c r="E2" s="685" t="s">
        <v>3995</v>
      </c>
      <c r="F2" s="685"/>
      <c r="G2" s="685"/>
      <c r="H2" s="685"/>
      <c r="I2" s="685"/>
      <c r="J2" s="685"/>
      <c r="K2" s="685"/>
      <c r="L2" s="685"/>
      <c r="M2" s="685"/>
      <c r="N2" s="685"/>
      <c r="O2" s="685"/>
      <c r="P2" s="685"/>
      <c r="Q2" s="685"/>
      <c r="R2" s="685"/>
      <c r="S2" s="685"/>
      <c r="T2" s="685"/>
      <c r="U2" s="685"/>
      <c r="V2" s="685"/>
      <c r="W2" s="685"/>
      <c r="X2" s="685"/>
      <c r="Y2" s="685"/>
      <c r="Z2" s="685"/>
      <c r="AA2" s="685"/>
      <c r="AB2" s="685"/>
      <c r="AC2" s="685"/>
      <c r="AD2" s="685"/>
      <c r="AE2" s="685"/>
      <c r="AF2" s="685"/>
      <c r="AG2" s="685"/>
      <c r="AH2" s="685"/>
      <c r="AI2" s="685"/>
      <c r="AJ2" s="685"/>
      <c r="AK2" s="685"/>
      <c r="AL2" s="685"/>
      <c r="AM2" s="685"/>
      <c r="AN2" s="79"/>
      <c r="AO2" s="79"/>
      <c r="AT2" s="79"/>
      <c r="AU2" s="79"/>
      <c r="AV2" s="79"/>
      <c r="AW2" s="79"/>
      <c r="AX2" s="79"/>
      <c r="AY2" s="79"/>
      <c r="AZ2" s="79"/>
      <c r="BA2" s="79"/>
      <c r="BB2" s="79"/>
      <c r="BC2" s="79"/>
      <c r="BD2" s="79"/>
      <c r="BE2" s="79"/>
      <c r="BF2" s="79"/>
      <c r="BG2" s="79"/>
      <c r="BH2" s="79"/>
      <c r="BI2" s="79"/>
      <c r="BJ2" s="79"/>
      <c r="BK2" s="79"/>
    </row>
    <row r="3" spans="1:67" s="74" customFormat="1" ht="25.05" customHeight="1">
      <c r="A3" s="848"/>
      <c r="B3" s="848"/>
      <c r="C3" s="7"/>
      <c r="D3" s="7"/>
      <c r="E3" s="7"/>
      <c r="F3" s="7"/>
      <c r="G3" s="7"/>
      <c r="H3" s="7"/>
      <c r="I3" s="7"/>
      <c r="J3" s="7"/>
      <c r="K3" s="7"/>
      <c r="L3" s="3"/>
    </row>
    <row r="4" spans="1:67" ht="40.049999999999997" customHeight="1">
      <c r="A4" s="737" t="s">
        <v>3648</v>
      </c>
      <c r="B4" s="673" t="s">
        <v>4012</v>
      </c>
      <c r="C4" s="773"/>
      <c r="D4" s="773"/>
      <c r="E4" s="674"/>
      <c r="F4" s="674"/>
      <c r="G4" s="674"/>
      <c r="H4" s="674"/>
      <c r="I4" s="674"/>
      <c r="J4" s="674"/>
      <c r="K4" s="674"/>
      <c r="L4" s="674"/>
      <c r="M4" s="674"/>
      <c r="N4" s="674"/>
      <c r="O4" s="674"/>
      <c r="P4" s="674"/>
      <c r="Q4" s="674"/>
      <c r="R4" s="674"/>
      <c r="S4" s="674"/>
      <c r="T4" s="674"/>
      <c r="U4" s="674"/>
      <c r="V4" s="674"/>
      <c r="W4" s="675"/>
      <c r="X4" s="876" t="s">
        <v>4013</v>
      </c>
      <c r="Y4" s="679"/>
      <c r="Z4" s="679"/>
      <c r="AA4" s="774"/>
      <c r="AB4" s="774"/>
      <c r="AC4" s="774"/>
      <c r="AD4" s="774"/>
      <c r="AE4" s="774"/>
      <c r="AF4" s="774"/>
      <c r="AG4" s="774"/>
      <c r="AH4" s="774"/>
      <c r="AI4" s="774"/>
      <c r="AJ4" s="774"/>
      <c r="AK4" s="774"/>
      <c r="AL4" s="774"/>
      <c r="AM4" s="774"/>
      <c r="AN4" s="774"/>
      <c r="AO4" s="774"/>
      <c r="AP4" s="774"/>
      <c r="AQ4" s="774"/>
      <c r="AR4" s="774"/>
      <c r="AS4" s="775"/>
      <c r="AT4" s="880" t="s">
        <v>4014</v>
      </c>
      <c r="AU4" s="776"/>
      <c r="AV4" s="776"/>
      <c r="AW4" s="777"/>
      <c r="AX4" s="777"/>
      <c r="AY4" s="777"/>
      <c r="AZ4" s="777"/>
      <c r="BA4" s="777"/>
      <c r="BB4" s="777"/>
      <c r="BC4" s="777"/>
      <c r="BD4" s="777"/>
      <c r="BE4" s="777"/>
      <c r="BF4" s="777"/>
      <c r="BG4" s="777"/>
      <c r="BH4" s="777"/>
      <c r="BI4" s="777"/>
      <c r="BJ4" s="777"/>
      <c r="BK4" s="777"/>
      <c r="BL4" s="777"/>
      <c r="BM4" s="777"/>
      <c r="BN4" s="777"/>
      <c r="BO4" s="778"/>
    </row>
    <row r="5" spans="1:67" s="74" customFormat="1" ht="30" customHeight="1">
      <c r="A5" s="737"/>
      <c r="B5" s="698" t="s">
        <v>3788</v>
      </c>
      <c r="C5" s="699"/>
      <c r="D5" s="699"/>
      <c r="E5" s="699"/>
      <c r="F5" s="699"/>
      <c r="G5" s="699"/>
      <c r="H5" s="699"/>
      <c r="I5" s="699"/>
      <c r="J5" s="699"/>
      <c r="K5" s="699"/>
      <c r="L5" s="841" t="s">
        <v>3789</v>
      </c>
      <c r="M5" s="699"/>
      <c r="N5" s="699"/>
      <c r="O5" s="699"/>
      <c r="P5" s="699"/>
      <c r="Q5" s="699"/>
      <c r="R5" s="699"/>
      <c r="S5" s="699"/>
      <c r="T5" s="699"/>
      <c r="U5" s="700"/>
      <c r="V5" s="822" t="s">
        <v>205</v>
      </c>
      <c r="W5" s="824" t="s">
        <v>206</v>
      </c>
      <c r="X5" s="732" t="s">
        <v>3788</v>
      </c>
      <c r="Y5" s="703"/>
      <c r="Z5" s="703"/>
      <c r="AA5" s="703"/>
      <c r="AB5" s="703"/>
      <c r="AC5" s="703"/>
      <c r="AD5" s="703"/>
      <c r="AE5" s="703"/>
      <c r="AF5" s="703"/>
      <c r="AG5" s="703"/>
      <c r="AH5" s="844" t="s">
        <v>3789</v>
      </c>
      <c r="AI5" s="703"/>
      <c r="AJ5" s="703"/>
      <c r="AK5" s="703"/>
      <c r="AL5" s="703"/>
      <c r="AM5" s="703"/>
      <c r="AN5" s="703"/>
      <c r="AO5" s="703"/>
      <c r="AP5" s="703"/>
      <c r="AQ5" s="704"/>
      <c r="AR5" s="743" t="s">
        <v>205</v>
      </c>
      <c r="AS5" s="746" t="s">
        <v>206</v>
      </c>
      <c r="AT5" s="733" t="s">
        <v>3788</v>
      </c>
      <c r="AU5" s="705"/>
      <c r="AV5" s="705"/>
      <c r="AW5" s="705"/>
      <c r="AX5" s="705"/>
      <c r="AY5" s="705"/>
      <c r="AZ5" s="705"/>
      <c r="BA5" s="705"/>
      <c r="BB5" s="705"/>
      <c r="BC5" s="705"/>
      <c r="BD5" s="870" t="s">
        <v>3789</v>
      </c>
      <c r="BE5" s="705"/>
      <c r="BF5" s="705"/>
      <c r="BG5" s="705"/>
      <c r="BH5" s="705"/>
      <c r="BI5" s="705"/>
      <c r="BJ5" s="705"/>
      <c r="BK5" s="705"/>
      <c r="BL5" s="705"/>
      <c r="BM5" s="706"/>
      <c r="BN5" s="765" t="s">
        <v>205</v>
      </c>
      <c r="BO5" s="767" t="s">
        <v>206</v>
      </c>
    </row>
    <row r="6" spans="1:67" s="74" customFormat="1" ht="30" customHeight="1">
      <c r="A6" s="737"/>
      <c r="B6" s="127" t="s">
        <v>25</v>
      </c>
      <c r="C6" s="128" t="s">
        <v>61</v>
      </c>
      <c r="D6" s="128" t="s">
        <v>47</v>
      </c>
      <c r="E6" s="62" t="s">
        <v>133</v>
      </c>
      <c r="F6" s="37" t="s">
        <v>41</v>
      </c>
      <c r="G6" s="37" t="s">
        <v>3686</v>
      </c>
      <c r="H6" s="37" t="s">
        <v>64</v>
      </c>
      <c r="I6" s="37" t="s">
        <v>74</v>
      </c>
      <c r="J6" s="37" t="s">
        <v>70</v>
      </c>
      <c r="K6" s="37" t="s">
        <v>150</v>
      </c>
      <c r="L6" s="37" t="s">
        <v>25</v>
      </c>
      <c r="M6" s="37" t="s">
        <v>61</v>
      </c>
      <c r="N6" s="37" t="s">
        <v>47</v>
      </c>
      <c r="O6" s="62" t="s">
        <v>133</v>
      </c>
      <c r="P6" s="37" t="s">
        <v>41</v>
      </c>
      <c r="Q6" s="37" t="s">
        <v>3686</v>
      </c>
      <c r="R6" s="37" t="s">
        <v>64</v>
      </c>
      <c r="S6" s="37" t="s">
        <v>74</v>
      </c>
      <c r="T6" s="37" t="s">
        <v>70</v>
      </c>
      <c r="U6" s="37" t="s">
        <v>150</v>
      </c>
      <c r="V6" s="822"/>
      <c r="W6" s="824"/>
      <c r="X6" s="135" t="s">
        <v>25</v>
      </c>
      <c r="Y6" s="120" t="s">
        <v>61</v>
      </c>
      <c r="Z6" s="120" t="s">
        <v>47</v>
      </c>
      <c r="AA6" s="70" t="s">
        <v>133</v>
      </c>
      <c r="AB6" s="69" t="s">
        <v>41</v>
      </c>
      <c r="AC6" s="69" t="s">
        <v>3686</v>
      </c>
      <c r="AD6" s="69" t="s">
        <v>64</v>
      </c>
      <c r="AE6" s="69" t="s">
        <v>74</v>
      </c>
      <c r="AF6" s="69" t="s">
        <v>70</v>
      </c>
      <c r="AG6" s="69" t="s">
        <v>150</v>
      </c>
      <c r="AH6" s="69" t="s">
        <v>25</v>
      </c>
      <c r="AI6" s="69" t="s">
        <v>61</v>
      </c>
      <c r="AJ6" s="69" t="s">
        <v>47</v>
      </c>
      <c r="AK6" s="70" t="s">
        <v>133</v>
      </c>
      <c r="AL6" s="69" t="s">
        <v>41</v>
      </c>
      <c r="AM6" s="69" t="s">
        <v>3686</v>
      </c>
      <c r="AN6" s="69" t="s">
        <v>64</v>
      </c>
      <c r="AO6" s="69" t="s">
        <v>74</v>
      </c>
      <c r="AP6" s="69" t="s">
        <v>70</v>
      </c>
      <c r="AQ6" s="69" t="s">
        <v>150</v>
      </c>
      <c r="AR6" s="743"/>
      <c r="AS6" s="746"/>
      <c r="AT6" s="136" t="s">
        <v>25</v>
      </c>
      <c r="AU6" s="123" t="s">
        <v>61</v>
      </c>
      <c r="AV6" s="123" t="s">
        <v>47</v>
      </c>
      <c r="AW6" s="95" t="s">
        <v>133</v>
      </c>
      <c r="AX6" s="124" t="s">
        <v>41</v>
      </c>
      <c r="AY6" s="124" t="s">
        <v>3686</v>
      </c>
      <c r="AZ6" s="124" t="s">
        <v>64</v>
      </c>
      <c r="BA6" s="124" t="s">
        <v>74</v>
      </c>
      <c r="BB6" s="124" t="s">
        <v>70</v>
      </c>
      <c r="BC6" s="124" t="s">
        <v>150</v>
      </c>
      <c r="BD6" s="124" t="s">
        <v>25</v>
      </c>
      <c r="BE6" s="124" t="s">
        <v>61</v>
      </c>
      <c r="BF6" s="124" t="s">
        <v>47</v>
      </c>
      <c r="BG6" s="95" t="s">
        <v>133</v>
      </c>
      <c r="BH6" s="124" t="s">
        <v>41</v>
      </c>
      <c r="BI6" s="124" t="s">
        <v>3686</v>
      </c>
      <c r="BJ6" s="124" t="s">
        <v>64</v>
      </c>
      <c r="BK6" s="124" t="s">
        <v>74</v>
      </c>
      <c r="BL6" s="124" t="s">
        <v>70</v>
      </c>
      <c r="BM6" s="124" t="s">
        <v>150</v>
      </c>
      <c r="BN6" s="765"/>
      <c r="BO6" s="767"/>
    </row>
    <row r="7" spans="1:67" ht="27" customHeight="1">
      <c r="A7" s="137" t="s">
        <v>3481</v>
      </c>
      <c r="B7" s="41">
        <v>7.2</v>
      </c>
      <c r="C7" s="41">
        <v>8</v>
      </c>
      <c r="D7" s="41">
        <v>7.4</v>
      </c>
      <c r="E7" s="41">
        <v>7.7</v>
      </c>
      <c r="F7" s="41">
        <v>7.3</v>
      </c>
      <c r="G7" s="41">
        <v>7.6</v>
      </c>
      <c r="H7" s="41">
        <v>7.9</v>
      </c>
      <c r="I7" s="41">
        <v>7.8</v>
      </c>
      <c r="J7" s="41">
        <v>8.1</v>
      </c>
      <c r="K7" s="41">
        <v>7.8</v>
      </c>
      <c r="L7" s="41">
        <v>1145</v>
      </c>
      <c r="M7" s="41">
        <v>1287</v>
      </c>
      <c r="N7" s="41">
        <v>1180</v>
      </c>
      <c r="O7" s="41">
        <v>1246</v>
      </c>
      <c r="P7" s="41">
        <v>1175</v>
      </c>
      <c r="Q7" s="41">
        <v>1228</v>
      </c>
      <c r="R7" s="41">
        <v>1281</v>
      </c>
      <c r="S7" s="41">
        <v>1264</v>
      </c>
      <c r="T7" s="41">
        <v>1317</v>
      </c>
      <c r="U7" s="41">
        <v>1251</v>
      </c>
      <c r="V7" s="48" t="s">
        <v>4015</v>
      </c>
      <c r="W7" s="138" t="s">
        <v>3961</v>
      </c>
      <c r="X7" s="41">
        <v>6.8</v>
      </c>
      <c r="Y7" s="41">
        <v>7.6</v>
      </c>
      <c r="Z7" s="41">
        <v>7</v>
      </c>
      <c r="AA7" s="41">
        <v>7.2</v>
      </c>
      <c r="AB7" s="41">
        <v>7.2</v>
      </c>
      <c r="AC7" s="41">
        <v>7.5</v>
      </c>
      <c r="AD7" s="41">
        <v>7.8</v>
      </c>
      <c r="AE7" s="41">
        <v>7.7</v>
      </c>
      <c r="AF7" s="41">
        <v>8</v>
      </c>
      <c r="AG7" s="41">
        <v>7.4</v>
      </c>
      <c r="AH7" s="41">
        <v>1049</v>
      </c>
      <c r="AI7" s="41">
        <v>1191</v>
      </c>
      <c r="AJ7" s="41">
        <v>1084</v>
      </c>
      <c r="AK7" s="41">
        <v>1095</v>
      </c>
      <c r="AL7" s="41">
        <v>1106</v>
      </c>
      <c r="AM7" s="41">
        <v>1159</v>
      </c>
      <c r="AN7" s="41">
        <v>1212</v>
      </c>
      <c r="AO7" s="41">
        <v>1195</v>
      </c>
      <c r="AP7" s="41">
        <v>1248</v>
      </c>
      <c r="AQ7" s="41">
        <v>1155</v>
      </c>
      <c r="AR7" s="48" t="s">
        <v>4016</v>
      </c>
      <c r="AS7" s="138" t="s">
        <v>4</v>
      </c>
      <c r="AT7" s="41" t="s">
        <v>4</v>
      </c>
      <c r="AU7" s="41" t="s">
        <v>4</v>
      </c>
      <c r="AV7" s="41" t="s">
        <v>4</v>
      </c>
      <c r="AW7" s="41" t="s">
        <v>4</v>
      </c>
      <c r="AX7" s="41" t="s">
        <v>4</v>
      </c>
      <c r="AY7" s="41" t="s">
        <v>4</v>
      </c>
      <c r="AZ7" s="41" t="s">
        <v>4</v>
      </c>
      <c r="BA7" s="41" t="s">
        <v>4</v>
      </c>
      <c r="BB7" s="41" t="s">
        <v>4</v>
      </c>
      <c r="BC7" s="41" t="s">
        <v>4</v>
      </c>
      <c r="BD7" s="41" t="s">
        <v>4</v>
      </c>
      <c r="BE7" s="41" t="s">
        <v>4</v>
      </c>
      <c r="BF7" s="41" t="s">
        <v>4</v>
      </c>
      <c r="BG7" s="41" t="s">
        <v>4</v>
      </c>
      <c r="BH7" s="41" t="s">
        <v>4</v>
      </c>
      <c r="BI7" s="41" t="s">
        <v>4</v>
      </c>
      <c r="BJ7" s="41" t="s">
        <v>4</v>
      </c>
      <c r="BK7" s="41" t="s">
        <v>4</v>
      </c>
      <c r="BL7" s="41" t="s">
        <v>4</v>
      </c>
      <c r="BM7" s="41" t="s">
        <v>4</v>
      </c>
      <c r="BN7" s="41" t="s">
        <v>4</v>
      </c>
      <c r="BO7" s="41" t="s">
        <v>4</v>
      </c>
    </row>
    <row r="8" spans="1:67" ht="27" customHeight="1">
      <c r="A8" s="137" t="s">
        <v>3484</v>
      </c>
      <c r="B8" s="41">
        <v>7.3</v>
      </c>
      <c r="C8" s="41">
        <v>8.1</v>
      </c>
      <c r="D8" s="41">
        <v>7.5</v>
      </c>
      <c r="E8" s="41">
        <v>7.8</v>
      </c>
      <c r="F8" s="41">
        <v>7.4</v>
      </c>
      <c r="G8" s="41">
        <v>7.7</v>
      </c>
      <c r="H8" s="41">
        <v>8</v>
      </c>
      <c r="I8" s="41">
        <v>7.9</v>
      </c>
      <c r="J8" s="41">
        <v>8.1999999999999993</v>
      </c>
      <c r="K8" s="41">
        <v>7.9</v>
      </c>
      <c r="L8" s="41">
        <v>1165</v>
      </c>
      <c r="M8" s="41">
        <v>1307</v>
      </c>
      <c r="N8" s="41">
        <v>1200</v>
      </c>
      <c r="O8" s="41">
        <v>1265</v>
      </c>
      <c r="P8" s="41">
        <v>1194</v>
      </c>
      <c r="Q8" s="41">
        <v>1247</v>
      </c>
      <c r="R8" s="41">
        <v>1300</v>
      </c>
      <c r="S8" s="41">
        <v>1283</v>
      </c>
      <c r="T8" s="41">
        <v>1336</v>
      </c>
      <c r="U8" s="41">
        <v>1271</v>
      </c>
      <c r="V8" s="48" t="s">
        <v>4015</v>
      </c>
      <c r="W8" s="138" t="s">
        <v>3961</v>
      </c>
      <c r="X8" s="41">
        <v>6.9</v>
      </c>
      <c r="Y8" s="41">
        <v>7.7</v>
      </c>
      <c r="Z8" s="41">
        <v>7.1</v>
      </c>
      <c r="AA8" s="41">
        <v>7.3</v>
      </c>
      <c r="AB8" s="41">
        <v>7.3</v>
      </c>
      <c r="AC8" s="41">
        <v>7.6</v>
      </c>
      <c r="AD8" s="41">
        <v>7.9</v>
      </c>
      <c r="AE8" s="41">
        <v>7.8</v>
      </c>
      <c r="AF8" s="41">
        <v>8.1</v>
      </c>
      <c r="AG8" s="41">
        <v>7.5</v>
      </c>
      <c r="AH8" s="41">
        <v>1069</v>
      </c>
      <c r="AI8" s="41">
        <v>1211</v>
      </c>
      <c r="AJ8" s="41">
        <v>1104</v>
      </c>
      <c r="AK8" s="41">
        <v>1115</v>
      </c>
      <c r="AL8" s="41">
        <v>1126</v>
      </c>
      <c r="AM8" s="41">
        <v>1179</v>
      </c>
      <c r="AN8" s="41">
        <v>1232</v>
      </c>
      <c r="AO8" s="41">
        <v>1215</v>
      </c>
      <c r="AP8" s="41">
        <v>1268</v>
      </c>
      <c r="AQ8" s="41">
        <v>1175</v>
      </c>
      <c r="AR8" s="48" t="s">
        <v>4016</v>
      </c>
      <c r="AS8" s="138" t="s">
        <v>4</v>
      </c>
      <c r="AT8" s="41" t="s">
        <v>4</v>
      </c>
      <c r="AU8" s="41" t="s">
        <v>4</v>
      </c>
      <c r="AV8" s="41" t="s">
        <v>4</v>
      </c>
      <c r="AW8" s="41" t="s">
        <v>4</v>
      </c>
      <c r="AX8" s="41" t="s">
        <v>4</v>
      </c>
      <c r="AY8" s="41" t="s">
        <v>4</v>
      </c>
      <c r="AZ8" s="41" t="s">
        <v>4</v>
      </c>
      <c r="BA8" s="41" t="s">
        <v>4</v>
      </c>
      <c r="BB8" s="41" t="s">
        <v>4</v>
      </c>
      <c r="BC8" s="41" t="s">
        <v>4</v>
      </c>
      <c r="BD8" s="41" t="s">
        <v>4</v>
      </c>
      <c r="BE8" s="41" t="s">
        <v>4</v>
      </c>
      <c r="BF8" s="41" t="s">
        <v>4</v>
      </c>
      <c r="BG8" s="41" t="s">
        <v>4</v>
      </c>
      <c r="BH8" s="41" t="s">
        <v>4</v>
      </c>
      <c r="BI8" s="41" t="s">
        <v>4</v>
      </c>
      <c r="BJ8" s="41" t="s">
        <v>4</v>
      </c>
      <c r="BK8" s="41" t="s">
        <v>4</v>
      </c>
      <c r="BL8" s="41" t="s">
        <v>4</v>
      </c>
      <c r="BM8" s="41" t="s">
        <v>4</v>
      </c>
      <c r="BN8" s="41" t="s">
        <v>4</v>
      </c>
      <c r="BO8" s="41" t="s">
        <v>4</v>
      </c>
    </row>
    <row r="9" spans="1:67" ht="27" customHeight="1">
      <c r="A9" s="137" t="s">
        <v>3486</v>
      </c>
      <c r="B9" s="41">
        <v>7.2</v>
      </c>
      <c r="C9" s="41">
        <v>8</v>
      </c>
      <c r="D9" s="41">
        <v>7.4</v>
      </c>
      <c r="E9" s="41">
        <v>7.7</v>
      </c>
      <c r="F9" s="41">
        <v>7.3</v>
      </c>
      <c r="G9" s="41">
        <v>7.6</v>
      </c>
      <c r="H9" s="41">
        <v>7.9</v>
      </c>
      <c r="I9" s="41">
        <v>7.8</v>
      </c>
      <c r="J9" s="41">
        <v>8.1</v>
      </c>
      <c r="K9" s="41">
        <v>7.8</v>
      </c>
      <c r="L9" s="41">
        <v>1145</v>
      </c>
      <c r="M9" s="41">
        <v>1287</v>
      </c>
      <c r="N9" s="41">
        <v>1180</v>
      </c>
      <c r="O9" s="41">
        <v>1246</v>
      </c>
      <c r="P9" s="41">
        <v>1175</v>
      </c>
      <c r="Q9" s="41">
        <v>1228</v>
      </c>
      <c r="R9" s="41">
        <v>1281</v>
      </c>
      <c r="S9" s="41">
        <v>1264</v>
      </c>
      <c r="T9" s="41">
        <v>1317</v>
      </c>
      <c r="U9" s="41">
        <v>1251</v>
      </c>
      <c r="V9" s="48" t="s">
        <v>4015</v>
      </c>
      <c r="W9" s="138" t="s">
        <v>4</v>
      </c>
      <c r="X9" s="41">
        <v>6.8</v>
      </c>
      <c r="Y9" s="41">
        <v>7.6</v>
      </c>
      <c r="Z9" s="41">
        <v>7</v>
      </c>
      <c r="AA9" s="41">
        <v>7.2</v>
      </c>
      <c r="AB9" s="41">
        <v>7.2</v>
      </c>
      <c r="AC9" s="41">
        <v>7.5</v>
      </c>
      <c r="AD9" s="41">
        <v>7.8</v>
      </c>
      <c r="AE9" s="41">
        <v>7.7</v>
      </c>
      <c r="AF9" s="41">
        <v>8</v>
      </c>
      <c r="AG9" s="41">
        <v>7.4</v>
      </c>
      <c r="AH9" s="41">
        <v>1049</v>
      </c>
      <c r="AI9" s="41">
        <v>1191</v>
      </c>
      <c r="AJ9" s="41">
        <v>1084</v>
      </c>
      <c r="AK9" s="41">
        <v>1095</v>
      </c>
      <c r="AL9" s="41">
        <v>1106</v>
      </c>
      <c r="AM9" s="41">
        <v>1159</v>
      </c>
      <c r="AN9" s="41">
        <v>1212</v>
      </c>
      <c r="AO9" s="41">
        <v>1195</v>
      </c>
      <c r="AP9" s="41">
        <v>1248</v>
      </c>
      <c r="AQ9" s="41">
        <v>1155</v>
      </c>
      <c r="AR9" s="48" t="s">
        <v>4016</v>
      </c>
      <c r="AS9" s="138" t="s">
        <v>4</v>
      </c>
      <c r="AT9" s="41" t="s">
        <v>4</v>
      </c>
      <c r="AU9" s="41" t="s">
        <v>4</v>
      </c>
      <c r="AV9" s="41" t="s">
        <v>4</v>
      </c>
      <c r="AW9" s="41" t="s">
        <v>4</v>
      </c>
      <c r="AX9" s="41" t="s">
        <v>4</v>
      </c>
      <c r="AY9" s="41" t="s">
        <v>4</v>
      </c>
      <c r="AZ9" s="41" t="s">
        <v>4</v>
      </c>
      <c r="BA9" s="41" t="s">
        <v>4</v>
      </c>
      <c r="BB9" s="41" t="s">
        <v>4</v>
      </c>
      <c r="BC9" s="41" t="s">
        <v>4</v>
      </c>
      <c r="BD9" s="41" t="s">
        <v>4</v>
      </c>
      <c r="BE9" s="41" t="s">
        <v>4</v>
      </c>
      <c r="BF9" s="41" t="s">
        <v>4</v>
      </c>
      <c r="BG9" s="41" t="s">
        <v>4</v>
      </c>
      <c r="BH9" s="41" t="s">
        <v>4</v>
      </c>
      <c r="BI9" s="41" t="s">
        <v>4</v>
      </c>
      <c r="BJ9" s="41" t="s">
        <v>4</v>
      </c>
      <c r="BK9" s="41" t="s">
        <v>4</v>
      </c>
      <c r="BL9" s="41" t="s">
        <v>4</v>
      </c>
      <c r="BM9" s="41" t="s">
        <v>4</v>
      </c>
      <c r="BN9" s="41" t="s">
        <v>4</v>
      </c>
      <c r="BO9" s="41" t="s">
        <v>4</v>
      </c>
    </row>
    <row r="10" spans="1:67" ht="27" customHeight="1">
      <c r="A10" s="137" t="s">
        <v>3488</v>
      </c>
      <c r="B10" s="41">
        <v>7.5</v>
      </c>
      <c r="C10" s="41">
        <v>8.3000000000000007</v>
      </c>
      <c r="D10" s="41">
        <v>7.7</v>
      </c>
      <c r="E10" s="41">
        <v>8.1</v>
      </c>
      <c r="F10" s="41">
        <v>7.7</v>
      </c>
      <c r="G10" s="41">
        <v>8</v>
      </c>
      <c r="H10" s="41">
        <v>8.3000000000000007</v>
      </c>
      <c r="I10" s="41">
        <v>8.1999999999999993</v>
      </c>
      <c r="J10" s="41">
        <v>8.5</v>
      </c>
      <c r="K10" s="41">
        <v>8.1</v>
      </c>
      <c r="L10" s="41">
        <v>1213</v>
      </c>
      <c r="M10" s="41">
        <v>1355</v>
      </c>
      <c r="N10" s="41">
        <v>1248</v>
      </c>
      <c r="O10" s="41">
        <v>1313</v>
      </c>
      <c r="P10" s="41">
        <v>1242</v>
      </c>
      <c r="Q10" s="41">
        <v>1295</v>
      </c>
      <c r="R10" s="41">
        <v>1348</v>
      </c>
      <c r="S10" s="41">
        <v>1331</v>
      </c>
      <c r="T10" s="41">
        <v>1384</v>
      </c>
      <c r="U10" s="41">
        <v>1319</v>
      </c>
      <c r="V10" s="48" t="s">
        <v>4015</v>
      </c>
      <c r="W10" s="138" t="s">
        <v>3961</v>
      </c>
      <c r="X10" s="41">
        <v>7.2</v>
      </c>
      <c r="Y10" s="41">
        <v>8</v>
      </c>
      <c r="Z10" s="41">
        <v>7.4</v>
      </c>
      <c r="AA10" s="41">
        <v>7.6</v>
      </c>
      <c r="AB10" s="41">
        <v>7.5</v>
      </c>
      <c r="AC10" s="41">
        <v>7.8</v>
      </c>
      <c r="AD10" s="41">
        <v>8.1</v>
      </c>
      <c r="AE10" s="41">
        <v>8</v>
      </c>
      <c r="AF10" s="41">
        <v>8.3000000000000007</v>
      </c>
      <c r="AG10" s="41">
        <v>7.8</v>
      </c>
      <c r="AH10" s="41">
        <v>1117</v>
      </c>
      <c r="AI10" s="41">
        <v>1259</v>
      </c>
      <c r="AJ10" s="41">
        <v>1152</v>
      </c>
      <c r="AK10" s="41">
        <v>1165</v>
      </c>
      <c r="AL10" s="41">
        <v>1174</v>
      </c>
      <c r="AM10" s="41">
        <v>1227</v>
      </c>
      <c r="AN10" s="41">
        <v>1280</v>
      </c>
      <c r="AO10" s="41">
        <v>1263</v>
      </c>
      <c r="AP10" s="41">
        <v>1316</v>
      </c>
      <c r="AQ10" s="41">
        <v>1223</v>
      </c>
      <c r="AR10" s="48" t="s">
        <v>4016</v>
      </c>
      <c r="AS10" s="138" t="s">
        <v>4</v>
      </c>
      <c r="AT10" s="41" t="s">
        <v>4</v>
      </c>
      <c r="AU10" s="41" t="s">
        <v>4</v>
      </c>
      <c r="AV10" s="41" t="s">
        <v>4</v>
      </c>
      <c r="AW10" s="41" t="s">
        <v>4</v>
      </c>
      <c r="AX10" s="41" t="s">
        <v>4</v>
      </c>
      <c r="AY10" s="41" t="s">
        <v>4</v>
      </c>
      <c r="AZ10" s="41" t="s">
        <v>4</v>
      </c>
      <c r="BA10" s="41" t="s">
        <v>4</v>
      </c>
      <c r="BB10" s="41" t="s">
        <v>4</v>
      </c>
      <c r="BC10" s="41" t="s">
        <v>4</v>
      </c>
      <c r="BD10" s="41" t="s">
        <v>4</v>
      </c>
      <c r="BE10" s="41" t="s">
        <v>4</v>
      </c>
      <c r="BF10" s="41" t="s">
        <v>4</v>
      </c>
      <c r="BG10" s="41" t="s">
        <v>4</v>
      </c>
      <c r="BH10" s="41" t="s">
        <v>4</v>
      </c>
      <c r="BI10" s="41" t="s">
        <v>4</v>
      </c>
      <c r="BJ10" s="41" t="s">
        <v>4</v>
      </c>
      <c r="BK10" s="41" t="s">
        <v>4</v>
      </c>
      <c r="BL10" s="41" t="s">
        <v>4</v>
      </c>
      <c r="BM10" s="41" t="s">
        <v>4</v>
      </c>
      <c r="BN10" s="41" t="s">
        <v>4</v>
      </c>
      <c r="BO10" s="41" t="s">
        <v>4</v>
      </c>
    </row>
    <row r="11" spans="1:67" ht="27" customHeight="1">
      <c r="A11" s="137" t="s">
        <v>3490</v>
      </c>
      <c r="B11" s="41">
        <v>7.5</v>
      </c>
      <c r="C11" s="41">
        <v>8.3000000000000007</v>
      </c>
      <c r="D11" s="41">
        <v>7.7</v>
      </c>
      <c r="E11" s="41">
        <v>8.1</v>
      </c>
      <c r="F11" s="41">
        <v>7.7</v>
      </c>
      <c r="G11" s="41">
        <v>8</v>
      </c>
      <c r="H11" s="41">
        <v>8.3000000000000007</v>
      </c>
      <c r="I11" s="41">
        <v>8.1999999999999993</v>
      </c>
      <c r="J11" s="41">
        <v>8.5</v>
      </c>
      <c r="K11" s="41">
        <v>8.1</v>
      </c>
      <c r="L11" s="41">
        <v>1213</v>
      </c>
      <c r="M11" s="41">
        <v>1355</v>
      </c>
      <c r="N11" s="41">
        <v>1248</v>
      </c>
      <c r="O11" s="41">
        <v>1313</v>
      </c>
      <c r="P11" s="41">
        <v>1242</v>
      </c>
      <c r="Q11" s="41">
        <v>1295</v>
      </c>
      <c r="R11" s="41">
        <v>1348</v>
      </c>
      <c r="S11" s="41">
        <v>1331</v>
      </c>
      <c r="T11" s="41">
        <v>1384</v>
      </c>
      <c r="U11" s="41">
        <v>1319</v>
      </c>
      <c r="V11" s="48" t="s">
        <v>4015</v>
      </c>
      <c r="W11" s="138" t="s">
        <v>3961</v>
      </c>
      <c r="X11" s="41">
        <v>7.2</v>
      </c>
      <c r="Y11" s="41">
        <v>8</v>
      </c>
      <c r="Z11" s="41">
        <v>7.4</v>
      </c>
      <c r="AA11" s="41">
        <v>7.6</v>
      </c>
      <c r="AB11" s="41">
        <v>7.5</v>
      </c>
      <c r="AC11" s="41">
        <v>7.8</v>
      </c>
      <c r="AD11" s="41">
        <v>8.1</v>
      </c>
      <c r="AE11" s="41">
        <v>8</v>
      </c>
      <c r="AF11" s="41">
        <v>8.3000000000000007</v>
      </c>
      <c r="AG11" s="41">
        <v>7.8</v>
      </c>
      <c r="AH11" s="41">
        <v>1117</v>
      </c>
      <c r="AI11" s="41">
        <v>1259</v>
      </c>
      <c r="AJ11" s="41">
        <v>1152</v>
      </c>
      <c r="AK11" s="41">
        <v>1165</v>
      </c>
      <c r="AL11" s="41">
        <v>1174</v>
      </c>
      <c r="AM11" s="41">
        <v>1227</v>
      </c>
      <c r="AN11" s="41">
        <v>1280</v>
      </c>
      <c r="AO11" s="41">
        <v>1263</v>
      </c>
      <c r="AP11" s="41">
        <v>1316</v>
      </c>
      <c r="AQ11" s="41">
        <v>1223</v>
      </c>
      <c r="AR11" s="48" t="s">
        <v>4016</v>
      </c>
      <c r="AS11" s="138" t="s">
        <v>4</v>
      </c>
      <c r="AT11" s="41" t="s">
        <v>4</v>
      </c>
      <c r="AU11" s="41" t="s">
        <v>4</v>
      </c>
      <c r="AV11" s="41" t="s">
        <v>4</v>
      </c>
      <c r="AW11" s="41" t="s">
        <v>4</v>
      </c>
      <c r="AX11" s="41" t="s">
        <v>4</v>
      </c>
      <c r="AY11" s="41" t="s">
        <v>4</v>
      </c>
      <c r="AZ11" s="41" t="s">
        <v>4</v>
      </c>
      <c r="BA11" s="41" t="s">
        <v>4</v>
      </c>
      <c r="BB11" s="41" t="s">
        <v>4</v>
      </c>
      <c r="BC11" s="41" t="s">
        <v>4</v>
      </c>
      <c r="BD11" s="41" t="s">
        <v>4</v>
      </c>
      <c r="BE11" s="41" t="s">
        <v>4</v>
      </c>
      <c r="BF11" s="41" t="s">
        <v>4</v>
      </c>
      <c r="BG11" s="41" t="s">
        <v>4</v>
      </c>
      <c r="BH11" s="41" t="s">
        <v>4</v>
      </c>
      <c r="BI11" s="41" t="s">
        <v>4</v>
      </c>
      <c r="BJ11" s="41" t="s">
        <v>4</v>
      </c>
      <c r="BK11" s="41" t="s">
        <v>4</v>
      </c>
      <c r="BL11" s="41" t="s">
        <v>4</v>
      </c>
      <c r="BM11" s="41" t="s">
        <v>4</v>
      </c>
      <c r="BN11" s="41" t="s">
        <v>4</v>
      </c>
      <c r="BO11" s="41" t="s">
        <v>4</v>
      </c>
    </row>
    <row r="12" spans="1:67" ht="27" customHeight="1">
      <c r="A12" s="126" t="s">
        <v>3348</v>
      </c>
      <c r="B12" s="41">
        <v>7.6</v>
      </c>
      <c r="C12" s="41">
        <v>8.4</v>
      </c>
      <c r="D12" s="41">
        <v>7.8</v>
      </c>
      <c r="E12" s="41">
        <v>7.9</v>
      </c>
      <c r="F12" s="41">
        <v>7.5</v>
      </c>
      <c r="G12" s="41">
        <v>7.8</v>
      </c>
      <c r="H12" s="41">
        <v>8.1</v>
      </c>
      <c r="I12" s="41">
        <v>8</v>
      </c>
      <c r="J12" s="41">
        <v>8.3000000000000007</v>
      </c>
      <c r="K12" s="41">
        <v>8.1999999999999993</v>
      </c>
      <c r="L12" s="41">
        <v>1233</v>
      </c>
      <c r="M12" s="41">
        <v>1375</v>
      </c>
      <c r="N12" s="41">
        <v>1268</v>
      </c>
      <c r="O12" s="41">
        <v>1283</v>
      </c>
      <c r="P12" s="41">
        <v>1212</v>
      </c>
      <c r="Q12" s="41">
        <v>1265</v>
      </c>
      <c r="R12" s="41">
        <v>1318</v>
      </c>
      <c r="S12" s="41">
        <v>1301</v>
      </c>
      <c r="T12" s="41">
        <v>1354</v>
      </c>
      <c r="U12" s="41">
        <v>1339</v>
      </c>
      <c r="V12" s="48" t="s">
        <v>4017</v>
      </c>
      <c r="W12" s="138" t="s">
        <v>4018</v>
      </c>
      <c r="X12" s="41">
        <v>7.3</v>
      </c>
      <c r="Y12" s="41">
        <v>8.1</v>
      </c>
      <c r="Z12" s="41">
        <v>7.5</v>
      </c>
      <c r="AA12" s="41">
        <v>7.5</v>
      </c>
      <c r="AB12" s="41">
        <v>7.6</v>
      </c>
      <c r="AC12" s="41">
        <v>7.9</v>
      </c>
      <c r="AD12" s="41">
        <v>8.1999999999999993</v>
      </c>
      <c r="AE12" s="41">
        <v>8.1</v>
      </c>
      <c r="AF12" s="41">
        <v>8.4</v>
      </c>
      <c r="AG12" s="41">
        <v>7.9</v>
      </c>
      <c r="AH12" s="41">
        <v>1173</v>
      </c>
      <c r="AI12" s="41">
        <v>1315</v>
      </c>
      <c r="AJ12" s="41">
        <v>1208</v>
      </c>
      <c r="AK12" s="41">
        <v>1154</v>
      </c>
      <c r="AL12" s="41">
        <v>1178</v>
      </c>
      <c r="AM12" s="41">
        <v>1231</v>
      </c>
      <c r="AN12" s="41">
        <v>1284</v>
      </c>
      <c r="AO12" s="41">
        <v>1267</v>
      </c>
      <c r="AP12" s="41">
        <v>1320</v>
      </c>
      <c r="AQ12" s="41">
        <v>1279</v>
      </c>
      <c r="AR12" s="48" t="s">
        <v>4016</v>
      </c>
      <c r="AS12" s="138" t="s">
        <v>4</v>
      </c>
      <c r="AT12" s="41">
        <v>10.3</v>
      </c>
      <c r="AU12" s="41">
        <v>11.1</v>
      </c>
      <c r="AV12" s="41">
        <v>10.5</v>
      </c>
      <c r="AW12" s="41">
        <v>11.1</v>
      </c>
      <c r="AX12" s="41">
        <v>10.7</v>
      </c>
      <c r="AY12" s="41">
        <v>11</v>
      </c>
      <c r="AZ12" s="41">
        <v>11.3</v>
      </c>
      <c r="BA12" s="41">
        <v>11.2</v>
      </c>
      <c r="BB12" s="41">
        <v>11.5</v>
      </c>
      <c r="BC12" s="41">
        <v>10.9</v>
      </c>
      <c r="BD12" s="41">
        <v>1691</v>
      </c>
      <c r="BE12" s="41">
        <v>1833</v>
      </c>
      <c r="BF12" s="41">
        <v>1726</v>
      </c>
      <c r="BG12" s="41">
        <v>1899</v>
      </c>
      <c r="BH12" s="41">
        <v>1828</v>
      </c>
      <c r="BI12" s="41">
        <v>1881</v>
      </c>
      <c r="BJ12" s="41">
        <v>1934</v>
      </c>
      <c r="BK12" s="41">
        <v>1917</v>
      </c>
      <c r="BL12" s="41">
        <v>1970</v>
      </c>
      <c r="BM12" s="41">
        <v>1797</v>
      </c>
      <c r="BN12" s="48" t="s">
        <v>4019</v>
      </c>
      <c r="BO12" s="138" t="s">
        <v>3689</v>
      </c>
    </row>
    <row r="13" spans="1:67" ht="27" customHeight="1">
      <c r="A13" s="126" t="s">
        <v>3355</v>
      </c>
      <c r="B13" s="41">
        <v>7.6</v>
      </c>
      <c r="C13" s="41">
        <v>8.4</v>
      </c>
      <c r="D13" s="41">
        <v>7.8</v>
      </c>
      <c r="E13" s="41">
        <v>7.9</v>
      </c>
      <c r="F13" s="41">
        <v>7.5</v>
      </c>
      <c r="G13" s="41">
        <v>7.8</v>
      </c>
      <c r="H13" s="41">
        <v>8.1</v>
      </c>
      <c r="I13" s="41">
        <v>8</v>
      </c>
      <c r="J13" s="41">
        <v>8.3000000000000007</v>
      </c>
      <c r="K13" s="41">
        <v>8.1999999999999993</v>
      </c>
      <c r="L13" s="41">
        <v>1233</v>
      </c>
      <c r="M13" s="41">
        <v>1375</v>
      </c>
      <c r="N13" s="41">
        <v>1268</v>
      </c>
      <c r="O13" s="41">
        <v>1283</v>
      </c>
      <c r="P13" s="41">
        <v>1212</v>
      </c>
      <c r="Q13" s="41">
        <v>1265</v>
      </c>
      <c r="R13" s="41">
        <v>1318</v>
      </c>
      <c r="S13" s="41">
        <v>1301</v>
      </c>
      <c r="T13" s="41">
        <v>1354</v>
      </c>
      <c r="U13" s="41">
        <v>1339</v>
      </c>
      <c r="V13" s="48" t="s">
        <v>4017</v>
      </c>
      <c r="W13" s="138" t="s">
        <v>4018</v>
      </c>
      <c r="X13" s="41">
        <v>7.3</v>
      </c>
      <c r="Y13" s="41">
        <v>8.1</v>
      </c>
      <c r="Z13" s="41">
        <v>7.5</v>
      </c>
      <c r="AA13" s="41">
        <v>7.5</v>
      </c>
      <c r="AB13" s="41">
        <v>7.6</v>
      </c>
      <c r="AC13" s="41">
        <v>7.9</v>
      </c>
      <c r="AD13" s="41">
        <v>8.1999999999999993</v>
      </c>
      <c r="AE13" s="41">
        <v>8.1</v>
      </c>
      <c r="AF13" s="41">
        <v>8.4</v>
      </c>
      <c r="AG13" s="41">
        <v>7.9</v>
      </c>
      <c r="AH13" s="41">
        <v>1173</v>
      </c>
      <c r="AI13" s="41">
        <v>1315</v>
      </c>
      <c r="AJ13" s="41">
        <v>1208</v>
      </c>
      <c r="AK13" s="41">
        <v>1154</v>
      </c>
      <c r="AL13" s="41">
        <v>1178</v>
      </c>
      <c r="AM13" s="41">
        <v>1231</v>
      </c>
      <c r="AN13" s="41">
        <v>1284</v>
      </c>
      <c r="AO13" s="41">
        <v>1267</v>
      </c>
      <c r="AP13" s="41">
        <v>1320</v>
      </c>
      <c r="AQ13" s="41">
        <v>1279</v>
      </c>
      <c r="AR13" s="48" t="s">
        <v>4016</v>
      </c>
      <c r="AS13" s="138" t="s">
        <v>4</v>
      </c>
      <c r="AT13" s="41">
        <v>10.3</v>
      </c>
      <c r="AU13" s="41">
        <v>11.1</v>
      </c>
      <c r="AV13" s="41">
        <v>10.5</v>
      </c>
      <c r="AW13" s="41">
        <v>11.1</v>
      </c>
      <c r="AX13" s="41">
        <v>10.7</v>
      </c>
      <c r="AY13" s="41">
        <v>11</v>
      </c>
      <c r="AZ13" s="41">
        <v>11.3</v>
      </c>
      <c r="BA13" s="41">
        <v>11.2</v>
      </c>
      <c r="BB13" s="41">
        <v>11.5</v>
      </c>
      <c r="BC13" s="41">
        <v>10.9</v>
      </c>
      <c r="BD13" s="41">
        <v>1691</v>
      </c>
      <c r="BE13" s="41">
        <v>1833</v>
      </c>
      <c r="BF13" s="41">
        <v>1726</v>
      </c>
      <c r="BG13" s="41">
        <v>1899</v>
      </c>
      <c r="BH13" s="41">
        <v>1828</v>
      </c>
      <c r="BI13" s="41">
        <v>1881</v>
      </c>
      <c r="BJ13" s="41">
        <v>1934</v>
      </c>
      <c r="BK13" s="41">
        <v>1917</v>
      </c>
      <c r="BL13" s="41">
        <v>1970</v>
      </c>
      <c r="BM13" s="41">
        <v>1797</v>
      </c>
      <c r="BN13" s="48" t="s">
        <v>4019</v>
      </c>
      <c r="BO13" s="138" t="s">
        <v>3689</v>
      </c>
    </row>
    <row r="14" spans="1:67" ht="27" customHeight="1">
      <c r="A14" s="126" t="s">
        <v>3359</v>
      </c>
      <c r="B14" s="41">
        <v>7.6</v>
      </c>
      <c r="C14" s="41">
        <v>8.4</v>
      </c>
      <c r="D14" s="41">
        <v>7.8</v>
      </c>
      <c r="E14" s="41">
        <v>7.9</v>
      </c>
      <c r="F14" s="41">
        <v>7.5</v>
      </c>
      <c r="G14" s="41">
        <v>7.8</v>
      </c>
      <c r="H14" s="41">
        <v>8.1</v>
      </c>
      <c r="I14" s="41">
        <v>8</v>
      </c>
      <c r="J14" s="41">
        <v>8.3000000000000007</v>
      </c>
      <c r="K14" s="41">
        <v>8.1999999999999993</v>
      </c>
      <c r="L14" s="41">
        <v>1233</v>
      </c>
      <c r="M14" s="41">
        <v>1375</v>
      </c>
      <c r="N14" s="41">
        <v>1268</v>
      </c>
      <c r="O14" s="41">
        <v>1283</v>
      </c>
      <c r="P14" s="41">
        <v>1212</v>
      </c>
      <c r="Q14" s="41">
        <v>1265</v>
      </c>
      <c r="R14" s="41">
        <v>1318</v>
      </c>
      <c r="S14" s="41">
        <v>1301</v>
      </c>
      <c r="T14" s="41">
        <v>1354</v>
      </c>
      <c r="U14" s="41">
        <v>1339</v>
      </c>
      <c r="V14" s="48" t="s">
        <v>4015</v>
      </c>
      <c r="W14" s="138" t="s">
        <v>3755</v>
      </c>
      <c r="X14" s="41">
        <v>7.3</v>
      </c>
      <c r="Y14" s="41">
        <v>8.1</v>
      </c>
      <c r="Z14" s="41">
        <v>7.5</v>
      </c>
      <c r="AA14" s="41">
        <v>7.5</v>
      </c>
      <c r="AB14" s="41">
        <v>7.6</v>
      </c>
      <c r="AC14" s="41">
        <v>7.9</v>
      </c>
      <c r="AD14" s="41">
        <v>8.1999999999999993</v>
      </c>
      <c r="AE14" s="41">
        <v>8.1</v>
      </c>
      <c r="AF14" s="41">
        <v>8.4</v>
      </c>
      <c r="AG14" s="41">
        <v>7.9</v>
      </c>
      <c r="AH14" s="41">
        <v>1173</v>
      </c>
      <c r="AI14" s="41">
        <v>1315</v>
      </c>
      <c r="AJ14" s="41">
        <v>1208</v>
      </c>
      <c r="AK14" s="41">
        <v>1154</v>
      </c>
      <c r="AL14" s="41">
        <v>1178</v>
      </c>
      <c r="AM14" s="41">
        <v>1231</v>
      </c>
      <c r="AN14" s="41">
        <v>1284</v>
      </c>
      <c r="AO14" s="41">
        <v>1267</v>
      </c>
      <c r="AP14" s="41">
        <v>1320</v>
      </c>
      <c r="AQ14" s="41">
        <v>1279</v>
      </c>
      <c r="AR14" s="48" t="s">
        <v>4016</v>
      </c>
      <c r="AS14" s="138" t="s">
        <v>4</v>
      </c>
      <c r="AT14" s="41">
        <v>10.3</v>
      </c>
      <c r="AU14" s="41">
        <v>11.1</v>
      </c>
      <c r="AV14" s="41">
        <v>10.5</v>
      </c>
      <c r="AW14" s="41">
        <v>11.1</v>
      </c>
      <c r="AX14" s="41">
        <v>10.7</v>
      </c>
      <c r="AY14" s="41">
        <v>11</v>
      </c>
      <c r="AZ14" s="41">
        <v>11.3</v>
      </c>
      <c r="BA14" s="41">
        <v>11.2</v>
      </c>
      <c r="BB14" s="41">
        <v>11.5</v>
      </c>
      <c r="BC14" s="41">
        <v>10.9</v>
      </c>
      <c r="BD14" s="41">
        <v>1691</v>
      </c>
      <c r="BE14" s="41">
        <v>1833</v>
      </c>
      <c r="BF14" s="41">
        <v>1726</v>
      </c>
      <c r="BG14" s="41">
        <v>1899</v>
      </c>
      <c r="BH14" s="41">
        <v>1828</v>
      </c>
      <c r="BI14" s="41">
        <v>1881</v>
      </c>
      <c r="BJ14" s="41">
        <v>1934</v>
      </c>
      <c r="BK14" s="41">
        <v>1917</v>
      </c>
      <c r="BL14" s="41">
        <v>1970</v>
      </c>
      <c r="BM14" s="41">
        <v>1797</v>
      </c>
      <c r="BN14" s="48" t="s">
        <v>4019</v>
      </c>
      <c r="BO14" s="138" t="s">
        <v>3689</v>
      </c>
    </row>
    <row r="15" spans="1:67" ht="27" customHeight="1">
      <c r="A15" s="126" t="s">
        <v>3353</v>
      </c>
      <c r="B15" s="41">
        <v>7.6</v>
      </c>
      <c r="C15" s="41">
        <v>8.4</v>
      </c>
      <c r="D15" s="41">
        <v>7.8</v>
      </c>
      <c r="E15" s="41">
        <v>7.9</v>
      </c>
      <c r="F15" s="41">
        <v>7.5</v>
      </c>
      <c r="G15" s="41">
        <v>7.8</v>
      </c>
      <c r="H15" s="41">
        <v>8.1</v>
      </c>
      <c r="I15" s="41">
        <v>8</v>
      </c>
      <c r="J15" s="41">
        <v>8.3000000000000007</v>
      </c>
      <c r="K15" s="41">
        <v>8.1999999999999993</v>
      </c>
      <c r="L15" s="41">
        <v>1233</v>
      </c>
      <c r="M15" s="41">
        <v>1375</v>
      </c>
      <c r="N15" s="41">
        <v>1268</v>
      </c>
      <c r="O15" s="41">
        <v>1283</v>
      </c>
      <c r="P15" s="41">
        <v>1212</v>
      </c>
      <c r="Q15" s="41">
        <v>1265</v>
      </c>
      <c r="R15" s="41">
        <v>1318</v>
      </c>
      <c r="S15" s="41">
        <v>1301</v>
      </c>
      <c r="T15" s="41">
        <v>1354</v>
      </c>
      <c r="U15" s="41">
        <v>1339</v>
      </c>
      <c r="V15" s="48" t="s">
        <v>4015</v>
      </c>
      <c r="W15" s="138" t="s">
        <v>3755</v>
      </c>
      <c r="X15" s="41">
        <v>7.3</v>
      </c>
      <c r="Y15" s="41">
        <v>8.1</v>
      </c>
      <c r="Z15" s="41">
        <v>7.5</v>
      </c>
      <c r="AA15" s="41">
        <v>7.5</v>
      </c>
      <c r="AB15" s="41">
        <v>7.6</v>
      </c>
      <c r="AC15" s="41">
        <v>7.9</v>
      </c>
      <c r="AD15" s="41">
        <v>8.1999999999999993</v>
      </c>
      <c r="AE15" s="41">
        <v>8.1</v>
      </c>
      <c r="AF15" s="41">
        <v>8.4</v>
      </c>
      <c r="AG15" s="41">
        <v>7.9</v>
      </c>
      <c r="AH15" s="41">
        <v>1173</v>
      </c>
      <c r="AI15" s="41">
        <v>1315</v>
      </c>
      <c r="AJ15" s="41">
        <v>1208</v>
      </c>
      <c r="AK15" s="41">
        <v>1154</v>
      </c>
      <c r="AL15" s="41">
        <v>1178</v>
      </c>
      <c r="AM15" s="41">
        <v>1231</v>
      </c>
      <c r="AN15" s="41">
        <v>1284</v>
      </c>
      <c r="AO15" s="41">
        <v>1267</v>
      </c>
      <c r="AP15" s="41">
        <v>1320</v>
      </c>
      <c r="AQ15" s="41">
        <v>1279</v>
      </c>
      <c r="AR15" s="48" t="s">
        <v>4016</v>
      </c>
      <c r="AS15" s="138" t="s">
        <v>4</v>
      </c>
      <c r="AT15" s="41">
        <v>10.3</v>
      </c>
      <c r="AU15" s="41">
        <v>11.1</v>
      </c>
      <c r="AV15" s="41">
        <v>10.5</v>
      </c>
      <c r="AW15" s="41">
        <v>11.1</v>
      </c>
      <c r="AX15" s="41">
        <v>10.7</v>
      </c>
      <c r="AY15" s="41">
        <v>11</v>
      </c>
      <c r="AZ15" s="41">
        <v>11.3</v>
      </c>
      <c r="BA15" s="41">
        <v>11.2</v>
      </c>
      <c r="BB15" s="41">
        <v>11.5</v>
      </c>
      <c r="BC15" s="41">
        <v>10.9</v>
      </c>
      <c r="BD15" s="41">
        <v>1691</v>
      </c>
      <c r="BE15" s="41">
        <v>1833</v>
      </c>
      <c r="BF15" s="41">
        <v>1726</v>
      </c>
      <c r="BG15" s="41">
        <v>1899</v>
      </c>
      <c r="BH15" s="41">
        <v>1828</v>
      </c>
      <c r="BI15" s="41">
        <v>1881</v>
      </c>
      <c r="BJ15" s="41">
        <v>1934</v>
      </c>
      <c r="BK15" s="41">
        <v>1917</v>
      </c>
      <c r="BL15" s="41">
        <v>1970</v>
      </c>
      <c r="BM15" s="41">
        <v>1797</v>
      </c>
      <c r="BN15" s="48" t="s">
        <v>4019</v>
      </c>
      <c r="BO15" s="138" t="s">
        <v>3689</v>
      </c>
    </row>
    <row r="16" spans="1:67" ht="27" customHeight="1">
      <c r="A16" s="126" t="s">
        <v>3352</v>
      </c>
      <c r="B16" s="41">
        <v>7.6</v>
      </c>
      <c r="C16" s="41">
        <v>8.4</v>
      </c>
      <c r="D16" s="41">
        <v>7.8</v>
      </c>
      <c r="E16" s="41">
        <v>7.9</v>
      </c>
      <c r="F16" s="41">
        <v>7.5</v>
      </c>
      <c r="G16" s="41">
        <v>7.8</v>
      </c>
      <c r="H16" s="41">
        <v>8.1</v>
      </c>
      <c r="I16" s="41">
        <v>8</v>
      </c>
      <c r="J16" s="41">
        <v>8.3000000000000007</v>
      </c>
      <c r="K16" s="41">
        <v>8.1999999999999993</v>
      </c>
      <c r="L16" s="41">
        <v>1233</v>
      </c>
      <c r="M16" s="41">
        <v>1375</v>
      </c>
      <c r="N16" s="41">
        <v>1268</v>
      </c>
      <c r="O16" s="41">
        <v>1283</v>
      </c>
      <c r="P16" s="41">
        <v>1212</v>
      </c>
      <c r="Q16" s="41">
        <v>1265</v>
      </c>
      <c r="R16" s="41">
        <v>1318</v>
      </c>
      <c r="S16" s="41">
        <v>1301</v>
      </c>
      <c r="T16" s="41">
        <v>1354</v>
      </c>
      <c r="U16" s="41">
        <v>1339</v>
      </c>
      <c r="V16" s="48" t="s">
        <v>4015</v>
      </c>
      <c r="W16" s="138" t="s">
        <v>3755</v>
      </c>
      <c r="X16" s="41">
        <v>7.3</v>
      </c>
      <c r="Y16" s="41">
        <v>8.1</v>
      </c>
      <c r="Z16" s="41">
        <v>7.5</v>
      </c>
      <c r="AA16" s="41">
        <v>7.5</v>
      </c>
      <c r="AB16" s="41">
        <v>7.6</v>
      </c>
      <c r="AC16" s="41">
        <v>7.9</v>
      </c>
      <c r="AD16" s="41">
        <v>8.1999999999999993</v>
      </c>
      <c r="AE16" s="41">
        <v>8.1</v>
      </c>
      <c r="AF16" s="41">
        <v>8.4</v>
      </c>
      <c r="AG16" s="41">
        <v>7.9</v>
      </c>
      <c r="AH16" s="41">
        <v>1173</v>
      </c>
      <c r="AI16" s="41">
        <v>1315</v>
      </c>
      <c r="AJ16" s="41">
        <v>1208</v>
      </c>
      <c r="AK16" s="41">
        <v>1154</v>
      </c>
      <c r="AL16" s="41">
        <v>1178</v>
      </c>
      <c r="AM16" s="41">
        <v>1231</v>
      </c>
      <c r="AN16" s="41">
        <v>1284</v>
      </c>
      <c r="AO16" s="41">
        <v>1267</v>
      </c>
      <c r="AP16" s="41">
        <v>1320</v>
      </c>
      <c r="AQ16" s="41">
        <v>1279</v>
      </c>
      <c r="AR16" s="48" t="s">
        <v>4016</v>
      </c>
      <c r="AS16" s="138" t="s">
        <v>4</v>
      </c>
      <c r="AT16" s="41">
        <v>10.3</v>
      </c>
      <c r="AU16" s="41">
        <v>11.1</v>
      </c>
      <c r="AV16" s="41">
        <v>10.5</v>
      </c>
      <c r="AW16" s="41">
        <v>11.1</v>
      </c>
      <c r="AX16" s="41">
        <v>10.7</v>
      </c>
      <c r="AY16" s="41">
        <v>11</v>
      </c>
      <c r="AZ16" s="41">
        <v>11.3</v>
      </c>
      <c r="BA16" s="41">
        <v>11.2</v>
      </c>
      <c r="BB16" s="41">
        <v>11.5</v>
      </c>
      <c r="BC16" s="41">
        <v>10.9</v>
      </c>
      <c r="BD16" s="41">
        <v>1691</v>
      </c>
      <c r="BE16" s="41">
        <v>1833</v>
      </c>
      <c r="BF16" s="41">
        <v>1726</v>
      </c>
      <c r="BG16" s="41">
        <v>1899</v>
      </c>
      <c r="BH16" s="41">
        <v>1828</v>
      </c>
      <c r="BI16" s="41">
        <v>1881</v>
      </c>
      <c r="BJ16" s="41">
        <v>1934</v>
      </c>
      <c r="BK16" s="41">
        <v>1917</v>
      </c>
      <c r="BL16" s="41">
        <v>1970</v>
      </c>
      <c r="BM16" s="41">
        <v>1797</v>
      </c>
      <c r="BN16" s="48" t="s">
        <v>4019</v>
      </c>
      <c r="BO16" s="138" t="s">
        <v>3689</v>
      </c>
    </row>
    <row r="17" spans="1:67" ht="27" customHeight="1">
      <c r="A17" s="126" t="s">
        <v>3503</v>
      </c>
      <c r="B17" s="41">
        <v>7.6</v>
      </c>
      <c r="C17" s="41">
        <v>8.4</v>
      </c>
      <c r="D17" s="41">
        <v>7.8</v>
      </c>
      <c r="E17" s="41">
        <v>7.9</v>
      </c>
      <c r="F17" s="41">
        <v>7.5</v>
      </c>
      <c r="G17" s="41">
        <v>7.8</v>
      </c>
      <c r="H17" s="41">
        <v>8.1</v>
      </c>
      <c r="I17" s="41">
        <v>8</v>
      </c>
      <c r="J17" s="41">
        <v>8.3000000000000007</v>
      </c>
      <c r="K17" s="41">
        <v>8.1999999999999993</v>
      </c>
      <c r="L17" s="41">
        <v>1233</v>
      </c>
      <c r="M17" s="41">
        <v>1375</v>
      </c>
      <c r="N17" s="41">
        <v>1268</v>
      </c>
      <c r="O17" s="41">
        <v>1283</v>
      </c>
      <c r="P17" s="41">
        <v>1212</v>
      </c>
      <c r="Q17" s="41">
        <v>1265</v>
      </c>
      <c r="R17" s="41">
        <v>1318</v>
      </c>
      <c r="S17" s="41">
        <v>1301</v>
      </c>
      <c r="T17" s="41">
        <v>1354</v>
      </c>
      <c r="U17" s="41">
        <v>1339</v>
      </c>
      <c r="V17" s="48" t="s">
        <v>4015</v>
      </c>
      <c r="W17" s="138" t="s">
        <v>3755</v>
      </c>
      <c r="X17" s="41">
        <v>7.3</v>
      </c>
      <c r="Y17" s="41">
        <v>8.1</v>
      </c>
      <c r="Z17" s="41">
        <v>7.5</v>
      </c>
      <c r="AA17" s="41">
        <v>7.5</v>
      </c>
      <c r="AB17" s="41">
        <v>7.6</v>
      </c>
      <c r="AC17" s="41">
        <v>7.9</v>
      </c>
      <c r="AD17" s="41">
        <v>8.1999999999999993</v>
      </c>
      <c r="AE17" s="41">
        <v>8.1</v>
      </c>
      <c r="AF17" s="41">
        <v>8.4</v>
      </c>
      <c r="AG17" s="41">
        <v>7.9</v>
      </c>
      <c r="AH17" s="41">
        <v>1173</v>
      </c>
      <c r="AI17" s="41">
        <v>1315</v>
      </c>
      <c r="AJ17" s="41">
        <v>1208</v>
      </c>
      <c r="AK17" s="41">
        <v>1154</v>
      </c>
      <c r="AL17" s="41">
        <v>1178</v>
      </c>
      <c r="AM17" s="41">
        <v>1231</v>
      </c>
      <c r="AN17" s="41">
        <v>1284</v>
      </c>
      <c r="AO17" s="41">
        <v>1267</v>
      </c>
      <c r="AP17" s="41">
        <v>1320</v>
      </c>
      <c r="AQ17" s="41">
        <v>1279</v>
      </c>
      <c r="AR17" s="48" t="s">
        <v>4016</v>
      </c>
      <c r="AS17" s="138" t="s">
        <v>4</v>
      </c>
      <c r="AT17" s="41">
        <v>10.3</v>
      </c>
      <c r="AU17" s="41">
        <v>11.1</v>
      </c>
      <c r="AV17" s="41">
        <v>10.5</v>
      </c>
      <c r="AW17" s="41">
        <v>11.1</v>
      </c>
      <c r="AX17" s="41">
        <v>10.7</v>
      </c>
      <c r="AY17" s="41">
        <v>11</v>
      </c>
      <c r="AZ17" s="41">
        <v>11.3</v>
      </c>
      <c r="BA17" s="41">
        <v>11.2</v>
      </c>
      <c r="BB17" s="41">
        <v>11.5</v>
      </c>
      <c r="BC17" s="41">
        <v>10.9</v>
      </c>
      <c r="BD17" s="41">
        <v>1691</v>
      </c>
      <c r="BE17" s="41">
        <v>1833</v>
      </c>
      <c r="BF17" s="41">
        <v>1726</v>
      </c>
      <c r="BG17" s="41">
        <v>1899</v>
      </c>
      <c r="BH17" s="41">
        <v>1828</v>
      </c>
      <c r="BI17" s="41">
        <v>1881</v>
      </c>
      <c r="BJ17" s="41">
        <v>1934</v>
      </c>
      <c r="BK17" s="41">
        <v>1917</v>
      </c>
      <c r="BL17" s="41">
        <v>1970</v>
      </c>
      <c r="BM17" s="41">
        <v>1797</v>
      </c>
      <c r="BN17" s="48" t="s">
        <v>4019</v>
      </c>
      <c r="BO17" s="138" t="s">
        <v>3689</v>
      </c>
    </row>
    <row r="18" spans="1:67" ht="27" customHeight="1">
      <c r="A18" s="126" t="s">
        <v>3351</v>
      </c>
      <c r="B18" s="41">
        <v>7.6</v>
      </c>
      <c r="C18" s="41">
        <v>8.4</v>
      </c>
      <c r="D18" s="41">
        <v>7.8</v>
      </c>
      <c r="E18" s="41">
        <v>7.9</v>
      </c>
      <c r="F18" s="41">
        <v>7.5</v>
      </c>
      <c r="G18" s="41">
        <v>7.8</v>
      </c>
      <c r="H18" s="41">
        <v>8.1</v>
      </c>
      <c r="I18" s="41">
        <v>8</v>
      </c>
      <c r="J18" s="41">
        <v>8.3000000000000007</v>
      </c>
      <c r="K18" s="41">
        <v>8.1999999999999993</v>
      </c>
      <c r="L18" s="41">
        <v>1233</v>
      </c>
      <c r="M18" s="41">
        <v>1375</v>
      </c>
      <c r="N18" s="41">
        <v>1268</v>
      </c>
      <c r="O18" s="41">
        <v>1283</v>
      </c>
      <c r="P18" s="41">
        <v>1212</v>
      </c>
      <c r="Q18" s="41">
        <v>1265</v>
      </c>
      <c r="R18" s="41">
        <v>1318</v>
      </c>
      <c r="S18" s="41">
        <v>1301</v>
      </c>
      <c r="T18" s="41">
        <v>1354</v>
      </c>
      <c r="U18" s="41">
        <v>1339</v>
      </c>
      <c r="V18" s="48" t="s">
        <v>4015</v>
      </c>
      <c r="W18" s="138" t="s">
        <v>3755</v>
      </c>
      <c r="X18" s="41">
        <v>7.3</v>
      </c>
      <c r="Y18" s="41">
        <v>8.1</v>
      </c>
      <c r="Z18" s="41">
        <v>7.5</v>
      </c>
      <c r="AA18" s="41">
        <v>7.5</v>
      </c>
      <c r="AB18" s="41">
        <v>7.6</v>
      </c>
      <c r="AC18" s="41">
        <v>7.9</v>
      </c>
      <c r="AD18" s="41">
        <v>8.1999999999999993</v>
      </c>
      <c r="AE18" s="41">
        <v>8.1</v>
      </c>
      <c r="AF18" s="41">
        <v>8.4</v>
      </c>
      <c r="AG18" s="41">
        <v>7.9</v>
      </c>
      <c r="AH18" s="41">
        <v>1173</v>
      </c>
      <c r="AI18" s="41">
        <v>1315</v>
      </c>
      <c r="AJ18" s="41">
        <v>1208</v>
      </c>
      <c r="AK18" s="41">
        <v>1154</v>
      </c>
      <c r="AL18" s="41">
        <v>1178</v>
      </c>
      <c r="AM18" s="41">
        <v>1231</v>
      </c>
      <c r="AN18" s="41">
        <v>1284</v>
      </c>
      <c r="AO18" s="41">
        <v>1267</v>
      </c>
      <c r="AP18" s="41">
        <v>1320</v>
      </c>
      <c r="AQ18" s="41">
        <v>1279</v>
      </c>
      <c r="AR18" s="48" t="s">
        <v>4016</v>
      </c>
      <c r="AS18" s="138" t="s">
        <v>4</v>
      </c>
      <c r="AT18" s="41">
        <v>10.3</v>
      </c>
      <c r="AU18" s="41">
        <v>11.1</v>
      </c>
      <c r="AV18" s="41">
        <v>10.5</v>
      </c>
      <c r="AW18" s="41">
        <v>11.1</v>
      </c>
      <c r="AX18" s="41">
        <v>10.7</v>
      </c>
      <c r="AY18" s="41">
        <v>11</v>
      </c>
      <c r="AZ18" s="41">
        <v>11.3</v>
      </c>
      <c r="BA18" s="41">
        <v>11.2</v>
      </c>
      <c r="BB18" s="41">
        <v>11.5</v>
      </c>
      <c r="BC18" s="41">
        <v>10.9</v>
      </c>
      <c r="BD18" s="41">
        <v>1691</v>
      </c>
      <c r="BE18" s="41">
        <v>1833</v>
      </c>
      <c r="BF18" s="41">
        <v>1726</v>
      </c>
      <c r="BG18" s="41">
        <v>1899</v>
      </c>
      <c r="BH18" s="41">
        <v>1828</v>
      </c>
      <c r="BI18" s="41">
        <v>1881</v>
      </c>
      <c r="BJ18" s="41">
        <v>1934</v>
      </c>
      <c r="BK18" s="41">
        <v>1917</v>
      </c>
      <c r="BL18" s="41">
        <v>1970</v>
      </c>
      <c r="BM18" s="41">
        <v>1797</v>
      </c>
      <c r="BN18" s="48" t="s">
        <v>4019</v>
      </c>
      <c r="BO18" s="138" t="s">
        <v>3689</v>
      </c>
    </row>
    <row r="19" spans="1:67" ht="27" customHeight="1">
      <c r="A19" s="126" t="s">
        <v>3358</v>
      </c>
      <c r="B19" s="41">
        <v>7.6</v>
      </c>
      <c r="C19" s="41">
        <v>8.4</v>
      </c>
      <c r="D19" s="41">
        <v>7.8</v>
      </c>
      <c r="E19" s="41">
        <v>7.9</v>
      </c>
      <c r="F19" s="41">
        <v>7.5</v>
      </c>
      <c r="G19" s="41">
        <v>7.8</v>
      </c>
      <c r="H19" s="41">
        <v>8.1</v>
      </c>
      <c r="I19" s="41">
        <v>8</v>
      </c>
      <c r="J19" s="41">
        <v>8.3000000000000007</v>
      </c>
      <c r="K19" s="41">
        <v>8.1999999999999993</v>
      </c>
      <c r="L19" s="41">
        <v>1233</v>
      </c>
      <c r="M19" s="41">
        <v>1375</v>
      </c>
      <c r="N19" s="41">
        <v>1268</v>
      </c>
      <c r="O19" s="41">
        <v>1283</v>
      </c>
      <c r="P19" s="41">
        <v>1212</v>
      </c>
      <c r="Q19" s="41">
        <v>1265</v>
      </c>
      <c r="R19" s="41">
        <v>1318</v>
      </c>
      <c r="S19" s="41">
        <v>1301</v>
      </c>
      <c r="T19" s="41">
        <v>1354</v>
      </c>
      <c r="U19" s="41">
        <v>1339</v>
      </c>
      <c r="V19" s="48" t="s">
        <v>4015</v>
      </c>
      <c r="W19" s="138" t="s">
        <v>3755</v>
      </c>
      <c r="X19" s="41">
        <v>7.3</v>
      </c>
      <c r="Y19" s="41">
        <v>8.1</v>
      </c>
      <c r="Z19" s="41">
        <v>7.5</v>
      </c>
      <c r="AA19" s="41">
        <v>7.5</v>
      </c>
      <c r="AB19" s="41">
        <v>7.6</v>
      </c>
      <c r="AC19" s="41">
        <v>7.9</v>
      </c>
      <c r="AD19" s="41">
        <v>8.1999999999999993</v>
      </c>
      <c r="AE19" s="41">
        <v>8.1</v>
      </c>
      <c r="AF19" s="41">
        <v>8.4</v>
      </c>
      <c r="AG19" s="41">
        <v>7.9</v>
      </c>
      <c r="AH19" s="41">
        <v>1173</v>
      </c>
      <c r="AI19" s="41">
        <v>1315</v>
      </c>
      <c r="AJ19" s="41">
        <v>1208</v>
      </c>
      <c r="AK19" s="41">
        <v>1154</v>
      </c>
      <c r="AL19" s="41">
        <v>1178</v>
      </c>
      <c r="AM19" s="41">
        <v>1231</v>
      </c>
      <c r="AN19" s="41">
        <v>1284</v>
      </c>
      <c r="AO19" s="41">
        <v>1267</v>
      </c>
      <c r="AP19" s="41">
        <v>1320</v>
      </c>
      <c r="AQ19" s="41">
        <v>1279</v>
      </c>
      <c r="AR19" s="48" t="s">
        <v>4016</v>
      </c>
      <c r="AS19" s="138" t="s">
        <v>4</v>
      </c>
      <c r="AT19" s="41">
        <v>10.3</v>
      </c>
      <c r="AU19" s="41">
        <v>11.1</v>
      </c>
      <c r="AV19" s="41">
        <v>10.5</v>
      </c>
      <c r="AW19" s="41">
        <v>11.1</v>
      </c>
      <c r="AX19" s="41">
        <v>10.7</v>
      </c>
      <c r="AY19" s="41">
        <v>11</v>
      </c>
      <c r="AZ19" s="41">
        <v>11.3</v>
      </c>
      <c r="BA19" s="41">
        <v>11.2</v>
      </c>
      <c r="BB19" s="41">
        <v>11.5</v>
      </c>
      <c r="BC19" s="41">
        <v>10.9</v>
      </c>
      <c r="BD19" s="41">
        <v>1691</v>
      </c>
      <c r="BE19" s="41">
        <v>1833</v>
      </c>
      <c r="BF19" s="41">
        <v>1726</v>
      </c>
      <c r="BG19" s="41">
        <v>1899</v>
      </c>
      <c r="BH19" s="41">
        <v>1828</v>
      </c>
      <c r="BI19" s="41">
        <v>1881</v>
      </c>
      <c r="BJ19" s="41">
        <v>1934</v>
      </c>
      <c r="BK19" s="41">
        <v>1917</v>
      </c>
      <c r="BL19" s="41">
        <v>1970</v>
      </c>
      <c r="BM19" s="41">
        <v>1797</v>
      </c>
      <c r="BN19" s="48" t="s">
        <v>4019</v>
      </c>
      <c r="BO19" s="138" t="s">
        <v>3689</v>
      </c>
    </row>
    <row r="20" spans="1:67" ht="27" customHeight="1">
      <c r="A20" s="126" t="s">
        <v>3497</v>
      </c>
      <c r="B20" s="41">
        <v>7.6</v>
      </c>
      <c r="C20" s="41">
        <v>8.4</v>
      </c>
      <c r="D20" s="41">
        <v>7.8</v>
      </c>
      <c r="E20" s="41">
        <v>7.9</v>
      </c>
      <c r="F20" s="41">
        <v>7.5</v>
      </c>
      <c r="G20" s="41">
        <v>7.8</v>
      </c>
      <c r="H20" s="41">
        <v>8.1</v>
      </c>
      <c r="I20" s="41">
        <v>8</v>
      </c>
      <c r="J20" s="41">
        <v>8.3000000000000007</v>
      </c>
      <c r="K20" s="41">
        <v>8.1999999999999993</v>
      </c>
      <c r="L20" s="41">
        <v>1233</v>
      </c>
      <c r="M20" s="41">
        <v>1375</v>
      </c>
      <c r="N20" s="41">
        <v>1268</v>
      </c>
      <c r="O20" s="41">
        <v>1283</v>
      </c>
      <c r="P20" s="41">
        <v>1212</v>
      </c>
      <c r="Q20" s="41">
        <v>1265</v>
      </c>
      <c r="R20" s="41">
        <v>1318</v>
      </c>
      <c r="S20" s="41">
        <v>1301</v>
      </c>
      <c r="T20" s="41">
        <v>1354</v>
      </c>
      <c r="U20" s="41">
        <v>1339</v>
      </c>
      <c r="V20" s="48" t="s">
        <v>4020</v>
      </c>
      <c r="W20" s="138" t="s">
        <v>4</v>
      </c>
      <c r="X20" s="41">
        <v>7.3</v>
      </c>
      <c r="Y20" s="41">
        <v>8.1</v>
      </c>
      <c r="Z20" s="41">
        <v>7.5</v>
      </c>
      <c r="AA20" s="41">
        <v>7.5</v>
      </c>
      <c r="AB20" s="41">
        <v>7.6</v>
      </c>
      <c r="AC20" s="41">
        <v>7.9</v>
      </c>
      <c r="AD20" s="41">
        <v>8.1999999999999993</v>
      </c>
      <c r="AE20" s="41">
        <v>8.1</v>
      </c>
      <c r="AF20" s="41">
        <v>8.4</v>
      </c>
      <c r="AG20" s="41">
        <v>7.9</v>
      </c>
      <c r="AH20" s="41">
        <v>1173</v>
      </c>
      <c r="AI20" s="41">
        <v>1315</v>
      </c>
      <c r="AJ20" s="41">
        <v>1208</v>
      </c>
      <c r="AK20" s="41">
        <v>1154</v>
      </c>
      <c r="AL20" s="41">
        <v>1178</v>
      </c>
      <c r="AM20" s="41">
        <v>1231</v>
      </c>
      <c r="AN20" s="41">
        <v>1284</v>
      </c>
      <c r="AO20" s="41">
        <v>1267</v>
      </c>
      <c r="AP20" s="41">
        <v>1320</v>
      </c>
      <c r="AQ20" s="41">
        <v>1279</v>
      </c>
      <c r="AR20" s="48" t="s">
        <v>4021</v>
      </c>
      <c r="AS20" s="138" t="s">
        <v>4</v>
      </c>
      <c r="AT20" s="41">
        <v>10.3</v>
      </c>
      <c r="AU20" s="41">
        <v>11.1</v>
      </c>
      <c r="AV20" s="41">
        <v>10.5</v>
      </c>
      <c r="AW20" s="41">
        <v>11.1</v>
      </c>
      <c r="AX20" s="41">
        <v>10.7</v>
      </c>
      <c r="AY20" s="41">
        <v>11</v>
      </c>
      <c r="AZ20" s="41">
        <v>11.3</v>
      </c>
      <c r="BA20" s="41">
        <v>11.2</v>
      </c>
      <c r="BB20" s="41">
        <v>11.5</v>
      </c>
      <c r="BC20" s="41">
        <v>10.9</v>
      </c>
      <c r="BD20" s="41">
        <v>1691</v>
      </c>
      <c r="BE20" s="41">
        <v>1833</v>
      </c>
      <c r="BF20" s="41">
        <v>1726</v>
      </c>
      <c r="BG20" s="41">
        <v>1899</v>
      </c>
      <c r="BH20" s="41">
        <v>1828</v>
      </c>
      <c r="BI20" s="41">
        <v>1881</v>
      </c>
      <c r="BJ20" s="41">
        <v>1934</v>
      </c>
      <c r="BK20" s="41">
        <v>1917</v>
      </c>
      <c r="BL20" s="41">
        <v>1970</v>
      </c>
      <c r="BM20" s="41">
        <v>1797</v>
      </c>
      <c r="BN20" s="48" t="s">
        <v>4022</v>
      </c>
      <c r="BO20" s="138" t="s">
        <v>4</v>
      </c>
    </row>
    <row r="21" spans="1:67" ht="27" customHeight="1">
      <c r="A21" s="126" t="s">
        <v>3347</v>
      </c>
      <c r="B21" s="41">
        <v>8</v>
      </c>
      <c r="C21" s="41">
        <v>8.8000000000000007</v>
      </c>
      <c r="D21" s="41">
        <v>8.1999999999999993</v>
      </c>
      <c r="E21" s="41">
        <v>8.1999999999999993</v>
      </c>
      <c r="F21" s="41">
        <v>7.8</v>
      </c>
      <c r="G21" s="41">
        <v>8.1</v>
      </c>
      <c r="H21" s="41">
        <v>8.4</v>
      </c>
      <c r="I21" s="41">
        <v>8.3000000000000007</v>
      </c>
      <c r="J21" s="41">
        <v>8.6</v>
      </c>
      <c r="K21" s="41">
        <v>8.6</v>
      </c>
      <c r="L21" s="41">
        <v>1291</v>
      </c>
      <c r="M21" s="41">
        <v>1433</v>
      </c>
      <c r="N21" s="41">
        <v>1326</v>
      </c>
      <c r="O21" s="41">
        <v>1341</v>
      </c>
      <c r="P21" s="41">
        <v>1270</v>
      </c>
      <c r="Q21" s="41">
        <v>1323</v>
      </c>
      <c r="R21" s="41">
        <v>1376</v>
      </c>
      <c r="S21" s="41">
        <v>1359</v>
      </c>
      <c r="T21" s="41">
        <v>1412</v>
      </c>
      <c r="U21" s="41">
        <v>1397</v>
      </c>
      <c r="V21" s="48" t="s">
        <v>4015</v>
      </c>
      <c r="W21" s="138" t="s">
        <v>3755</v>
      </c>
      <c r="X21" s="41">
        <v>7.7</v>
      </c>
      <c r="Y21" s="41">
        <v>8.5</v>
      </c>
      <c r="Z21" s="41">
        <v>7.9</v>
      </c>
      <c r="AA21" s="41">
        <v>7.8</v>
      </c>
      <c r="AB21" s="41">
        <v>7.9</v>
      </c>
      <c r="AC21" s="41">
        <v>8.1999999999999993</v>
      </c>
      <c r="AD21" s="41">
        <v>8.5</v>
      </c>
      <c r="AE21" s="41">
        <v>8.4</v>
      </c>
      <c r="AF21" s="41">
        <v>8.6999999999999993</v>
      </c>
      <c r="AG21" s="41">
        <v>8.3000000000000007</v>
      </c>
      <c r="AH21" s="41">
        <v>1231</v>
      </c>
      <c r="AI21" s="41">
        <v>1373</v>
      </c>
      <c r="AJ21" s="41">
        <v>1266</v>
      </c>
      <c r="AK21" s="41">
        <v>1214</v>
      </c>
      <c r="AL21" s="41">
        <v>1236</v>
      </c>
      <c r="AM21" s="41">
        <v>1289</v>
      </c>
      <c r="AN21" s="41">
        <v>1342</v>
      </c>
      <c r="AO21" s="41">
        <v>1325</v>
      </c>
      <c r="AP21" s="41">
        <v>1378</v>
      </c>
      <c r="AQ21" s="41">
        <v>1337</v>
      </c>
      <c r="AR21" s="48" t="s">
        <v>4016</v>
      </c>
      <c r="AS21" s="138" t="s">
        <v>4</v>
      </c>
      <c r="AT21" s="41">
        <v>10.6</v>
      </c>
      <c r="AU21" s="41">
        <v>11.4</v>
      </c>
      <c r="AV21" s="41">
        <v>10.8</v>
      </c>
      <c r="AW21" s="41">
        <v>11.4</v>
      </c>
      <c r="AX21" s="41">
        <v>11</v>
      </c>
      <c r="AY21" s="41">
        <v>11.3</v>
      </c>
      <c r="AZ21" s="41">
        <v>11.6</v>
      </c>
      <c r="BA21" s="41">
        <v>11.5</v>
      </c>
      <c r="BB21" s="41">
        <v>11.8</v>
      </c>
      <c r="BC21" s="41">
        <v>11.2</v>
      </c>
      <c r="BD21" s="41">
        <v>1749</v>
      </c>
      <c r="BE21" s="41">
        <v>1891</v>
      </c>
      <c r="BF21" s="41">
        <v>1784</v>
      </c>
      <c r="BG21" s="41">
        <v>1962</v>
      </c>
      <c r="BH21" s="41">
        <v>1891</v>
      </c>
      <c r="BI21" s="41">
        <v>1944</v>
      </c>
      <c r="BJ21" s="41">
        <v>1997</v>
      </c>
      <c r="BK21" s="41">
        <v>1980</v>
      </c>
      <c r="BL21" s="41">
        <v>2033</v>
      </c>
      <c r="BM21" s="41">
        <v>1855</v>
      </c>
      <c r="BN21" s="48" t="s">
        <v>4019</v>
      </c>
      <c r="BO21" s="138" t="s">
        <v>3689</v>
      </c>
    </row>
    <row r="22" spans="1:67" ht="27" customHeight="1">
      <c r="A22" s="126" t="s">
        <v>3349</v>
      </c>
      <c r="B22" s="41">
        <v>8</v>
      </c>
      <c r="C22" s="41">
        <v>8.8000000000000007</v>
      </c>
      <c r="D22" s="41">
        <v>8.1999999999999993</v>
      </c>
      <c r="E22" s="41">
        <v>8.1999999999999993</v>
      </c>
      <c r="F22" s="41">
        <v>7.8</v>
      </c>
      <c r="G22" s="41">
        <v>8.1</v>
      </c>
      <c r="H22" s="41">
        <v>8.4</v>
      </c>
      <c r="I22" s="41">
        <v>8.3000000000000007</v>
      </c>
      <c r="J22" s="41">
        <v>8.6</v>
      </c>
      <c r="K22" s="41">
        <v>8.6</v>
      </c>
      <c r="L22" s="41">
        <v>1291</v>
      </c>
      <c r="M22" s="41">
        <v>1433</v>
      </c>
      <c r="N22" s="41">
        <v>1326</v>
      </c>
      <c r="O22" s="41">
        <v>1341</v>
      </c>
      <c r="P22" s="41">
        <v>1270</v>
      </c>
      <c r="Q22" s="41">
        <v>1323</v>
      </c>
      <c r="R22" s="41">
        <v>1376</v>
      </c>
      <c r="S22" s="41">
        <v>1359</v>
      </c>
      <c r="T22" s="41">
        <v>1412</v>
      </c>
      <c r="U22" s="41">
        <v>1397</v>
      </c>
      <c r="V22" s="48" t="s">
        <v>4015</v>
      </c>
      <c r="W22" s="138" t="s">
        <v>3755</v>
      </c>
      <c r="X22" s="41">
        <v>7.7</v>
      </c>
      <c r="Y22" s="41">
        <v>8.5</v>
      </c>
      <c r="Z22" s="41">
        <v>7.9</v>
      </c>
      <c r="AA22" s="41">
        <v>7.8</v>
      </c>
      <c r="AB22" s="41">
        <v>7.9</v>
      </c>
      <c r="AC22" s="41">
        <v>8.1999999999999993</v>
      </c>
      <c r="AD22" s="41">
        <v>8.5</v>
      </c>
      <c r="AE22" s="41">
        <v>8.4</v>
      </c>
      <c r="AF22" s="41">
        <v>8.6999999999999993</v>
      </c>
      <c r="AG22" s="41">
        <v>8.3000000000000007</v>
      </c>
      <c r="AH22" s="41">
        <v>1231</v>
      </c>
      <c r="AI22" s="41">
        <v>1373</v>
      </c>
      <c r="AJ22" s="41">
        <v>1266</v>
      </c>
      <c r="AK22" s="41">
        <v>1214</v>
      </c>
      <c r="AL22" s="41">
        <v>1236</v>
      </c>
      <c r="AM22" s="41">
        <v>1289</v>
      </c>
      <c r="AN22" s="41">
        <v>1342</v>
      </c>
      <c r="AO22" s="41">
        <v>1325</v>
      </c>
      <c r="AP22" s="41">
        <v>1378</v>
      </c>
      <c r="AQ22" s="41">
        <v>1337</v>
      </c>
      <c r="AR22" s="48" t="s">
        <v>4016</v>
      </c>
      <c r="AS22" s="138" t="s">
        <v>4</v>
      </c>
      <c r="AT22" s="41">
        <v>10.6</v>
      </c>
      <c r="AU22" s="41">
        <v>11.4</v>
      </c>
      <c r="AV22" s="41">
        <v>10.8</v>
      </c>
      <c r="AW22" s="41">
        <v>11.4</v>
      </c>
      <c r="AX22" s="41">
        <v>11</v>
      </c>
      <c r="AY22" s="41">
        <v>11.3</v>
      </c>
      <c r="AZ22" s="41">
        <v>11.6</v>
      </c>
      <c r="BA22" s="41">
        <v>11.5</v>
      </c>
      <c r="BB22" s="41">
        <v>11.8</v>
      </c>
      <c r="BC22" s="41">
        <v>11.2</v>
      </c>
      <c r="BD22" s="41">
        <v>1749</v>
      </c>
      <c r="BE22" s="41">
        <v>1891</v>
      </c>
      <c r="BF22" s="41">
        <v>1784</v>
      </c>
      <c r="BG22" s="41">
        <v>1962</v>
      </c>
      <c r="BH22" s="41">
        <v>1891</v>
      </c>
      <c r="BI22" s="41">
        <v>1944</v>
      </c>
      <c r="BJ22" s="41">
        <v>1997</v>
      </c>
      <c r="BK22" s="41">
        <v>1980</v>
      </c>
      <c r="BL22" s="41">
        <v>2033</v>
      </c>
      <c r="BM22" s="41">
        <v>1855</v>
      </c>
      <c r="BN22" s="48" t="s">
        <v>4019</v>
      </c>
      <c r="BO22" s="138" t="s">
        <v>3689</v>
      </c>
    </row>
    <row r="23" spans="1:67" ht="27" customHeight="1">
      <c r="A23" s="130" t="s">
        <v>3350</v>
      </c>
      <c r="B23" s="41">
        <v>8</v>
      </c>
      <c r="C23" s="41">
        <v>8.8000000000000007</v>
      </c>
      <c r="D23" s="41">
        <v>8.1999999999999993</v>
      </c>
      <c r="E23" s="41">
        <v>8.1999999999999993</v>
      </c>
      <c r="F23" s="41">
        <v>7.8</v>
      </c>
      <c r="G23" s="41">
        <v>8.1</v>
      </c>
      <c r="H23" s="41">
        <v>8.4</v>
      </c>
      <c r="I23" s="41">
        <v>8.3000000000000007</v>
      </c>
      <c r="J23" s="41">
        <v>8.6</v>
      </c>
      <c r="K23" s="41">
        <v>8.6</v>
      </c>
      <c r="L23" s="41">
        <v>1291</v>
      </c>
      <c r="M23" s="41">
        <v>1433</v>
      </c>
      <c r="N23" s="41">
        <v>1326</v>
      </c>
      <c r="O23" s="41">
        <v>1341</v>
      </c>
      <c r="P23" s="41">
        <v>1270</v>
      </c>
      <c r="Q23" s="41">
        <v>1323</v>
      </c>
      <c r="R23" s="41">
        <v>1376</v>
      </c>
      <c r="S23" s="41">
        <v>1359</v>
      </c>
      <c r="T23" s="41">
        <v>1412</v>
      </c>
      <c r="U23" s="41">
        <v>1397</v>
      </c>
      <c r="V23" s="48" t="s">
        <v>4015</v>
      </c>
      <c r="W23" s="138" t="s">
        <v>3755</v>
      </c>
      <c r="X23" s="41">
        <v>7.7</v>
      </c>
      <c r="Y23" s="41">
        <v>8.5</v>
      </c>
      <c r="Z23" s="41">
        <v>7.9</v>
      </c>
      <c r="AA23" s="41">
        <v>7.8</v>
      </c>
      <c r="AB23" s="41">
        <v>7.9</v>
      </c>
      <c r="AC23" s="41">
        <v>8.1999999999999993</v>
      </c>
      <c r="AD23" s="41">
        <v>8.5</v>
      </c>
      <c r="AE23" s="41">
        <v>8.4</v>
      </c>
      <c r="AF23" s="41">
        <v>8.6999999999999993</v>
      </c>
      <c r="AG23" s="41">
        <v>8.3000000000000007</v>
      </c>
      <c r="AH23" s="41">
        <v>1231</v>
      </c>
      <c r="AI23" s="41">
        <v>1373</v>
      </c>
      <c r="AJ23" s="41">
        <v>1266</v>
      </c>
      <c r="AK23" s="41">
        <v>1214</v>
      </c>
      <c r="AL23" s="41">
        <v>1236</v>
      </c>
      <c r="AM23" s="41">
        <v>1289</v>
      </c>
      <c r="AN23" s="41">
        <v>1342</v>
      </c>
      <c r="AO23" s="41">
        <v>1325</v>
      </c>
      <c r="AP23" s="41">
        <v>1378</v>
      </c>
      <c r="AQ23" s="41">
        <v>1337</v>
      </c>
      <c r="AR23" s="48" t="s">
        <v>4016</v>
      </c>
      <c r="AS23" s="138" t="s">
        <v>4</v>
      </c>
      <c r="AT23" s="41">
        <v>10.6</v>
      </c>
      <c r="AU23" s="41">
        <v>11.4</v>
      </c>
      <c r="AV23" s="41">
        <v>10.8</v>
      </c>
      <c r="AW23" s="41">
        <v>11.4</v>
      </c>
      <c r="AX23" s="41">
        <v>11</v>
      </c>
      <c r="AY23" s="41">
        <v>11.3</v>
      </c>
      <c r="AZ23" s="41">
        <v>11.6</v>
      </c>
      <c r="BA23" s="41">
        <v>11.5</v>
      </c>
      <c r="BB23" s="41">
        <v>11.8</v>
      </c>
      <c r="BC23" s="41">
        <v>11.2</v>
      </c>
      <c r="BD23" s="41">
        <v>1749</v>
      </c>
      <c r="BE23" s="41">
        <v>1891</v>
      </c>
      <c r="BF23" s="41">
        <v>1784</v>
      </c>
      <c r="BG23" s="41">
        <v>1962</v>
      </c>
      <c r="BH23" s="41">
        <v>1891</v>
      </c>
      <c r="BI23" s="41">
        <v>1944</v>
      </c>
      <c r="BJ23" s="41">
        <v>1997</v>
      </c>
      <c r="BK23" s="41">
        <v>1980</v>
      </c>
      <c r="BL23" s="41">
        <v>2033</v>
      </c>
      <c r="BM23" s="41">
        <v>1855</v>
      </c>
      <c r="BN23" s="48" t="s">
        <v>4019</v>
      </c>
      <c r="BO23" s="138" t="s">
        <v>3689</v>
      </c>
    </row>
    <row r="24" spans="1:67" ht="27" customHeight="1">
      <c r="A24" s="130" t="s">
        <v>3466</v>
      </c>
      <c r="B24" s="41">
        <v>8</v>
      </c>
      <c r="C24" s="41">
        <v>8.8000000000000007</v>
      </c>
      <c r="D24" s="41">
        <v>8.1999999999999993</v>
      </c>
      <c r="E24" s="41">
        <v>8.1999999999999993</v>
      </c>
      <c r="F24" s="41">
        <v>7.8</v>
      </c>
      <c r="G24" s="41">
        <v>8.1</v>
      </c>
      <c r="H24" s="41">
        <v>8.4</v>
      </c>
      <c r="I24" s="41">
        <v>8.3000000000000007</v>
      </c>
      <c r="J24" s="41">
        <v>8.6</v>
      </c>
      <c r="K24" s="41">
        <v>8.6</v>
      </c>
      <c r="L24" s="41">
        <v>1291</v>
      </c>
      <c r="M24" s="41">
        <v>1433</v>
      </c>
      <c r="N24" s="41">
        <v>1326</v>
      </c>
      <c r="O24" s="41">
        <v>1341</v>
      </c>
      <c r="P24" s="41">
        <v>1270</v>
      </c>
      <c r="Q24" s="41">
        <v>1323</v>
      </c>
      <c r="R24" s="41">
        <v>1376</v>
      </c>
      <c r="S24" s="41">
        <v>1359</v>
      </c>
      <c r="T24" s="41">
        <v>1412</v>
      </c>
      <c r="U24" s="41">
        <v>1397</v>
      </c>
      <c r="V24" s="48" t="s">
        <v>4015</v>
      </c>
      <c r="W24" s="138" t="s">
        <v>3755</v>
      </c>
      <c r="X24" s="41">
        <v>7.7</v>
      </c>
      <c r="Y24" s="41">
        <v>8.5</v>
      </c>
      <c r="Z24" s="41">
        <v>7.9</v>
      </c>
      <c r="AA24" s="41">
        <v>7.8</v>
      </c>
      <c r="AB24" s="41">
        <v>7.9</v>
      </c>
      <c r="AC24" s="41">
        <v>8.1999999999999993</v>
      </c>
      <c r="AD24" s="41">
        <v>8.5</v>
      </c>
      <c r="AE24" s="41">
        <v>8.4</v>
      </c>
      <c r="AF24" s="41">
        <v>8.6999999999999993</v>
      </c>
      <c r="AG24" s="41">
        <v>8.3000000000000007</v>
      </c>
      <c r="AH24" s="41">
        <v>1231</v>
      </c>
      <c r="AI24" s="41">
        <v>1373</v>
      </c>
      <c r="AJ24" s="41">
        <v>1266</v>
      </c>
      <c r="AK24" s="41">
        <v>1214</v>
      </c>
      <c r="AL24" s="41">
        <v>1236</v>
      </c>
      <c r="AM24" s="41">
        <v>1289</v>
      </c>
      <c r="AN24" s="41">
        <v>1342</v>
      </c>
      <c r="AO24" s="41">
        <v>1325</v>
      </c>
      <c r="AP24" s="41">
        <v>1378</v>
      </c>
      <c r="AQ24" s="41">
        <v>1337</v>
      </c>
      <c r="AR24" s="48" t="s">
        <v>4016</v>
      </c>
      <c r="AS24" s="138" t="s">
        <v>4</v>
      </c>
      <c r="AT24" s="41">
        <v>10.6</v>
      </c>
      <c r="AU24" s="41">
        <v>11.4</v>
      </c>
      <c r="AV24" s="41">
        <v>10.8</v>
      </c>
      <c r="AW24" s="41">
        <v>11.4</v>
      </c>
      <c r="AX24" s="41">
        <v>11</v>
      </c>
      <c r="AY24" s="41">
        <v>11.3</v>
      </c>
      <c r="AZ24" s="41">
        <v>11.6</v>
      </c>
      <c r="BA24" s="41">
        <v>11.5</v>
      </c>
      <c r="BB24" s="41">
        <v>11.8</v>
      </c>
      <c r="BC24" s="41">
        <v>11.2</v>
      </c>
      <c r="BD24" s="41">
        <v>1749</v>
      </c>
      <c r="BE24" s="41">
        <v>1891</v>
      </c>
      <c r="BF24" s="41">
        <v>1784</v>
      </c>
      <c r="BG24" s="41">
        <v>1962</v>
      </c>
      <c r="BH24" s="41">
        <v>1891</v>
      </c>
      <c r="BI24" s="41">
        <v>1944</v>
      </c>
      <c r="BJ24" s="41">
        <v>1997</v>
      </c>
      <c r="BK24" s="41">
        <v>1980</v>
      </c>
      <c r="BL24" s="41">
        <v>2033</v>
      </c>
      <c r="BM24" s="41">
        <v>1855</v>
      </c>
      <c r="BN24" s="48" t="s">
        <v>4019</v>
      </c>
      <c r="BO24" s="138" t="s">
        <v>3689</v>
      </c>
    </row>
    <row r="25" spans="1:67" ht="27" customHeight="1">
      <c r="A25" s="130" t="s">
        <v>3854</v>
      </c>
      <c r="B25" s="41">
        <v>8</v>
      </c>
      <c r="C25" s="41">
        <v>8.8000000000000007</v>
      </c>
      <c r="D25" s="41">
        <v>8.1999999999999993</v>
      </c>
      <c r="E25" s="41">
        <v>8.1999999999999993</v>
      </c>
      <c r="F25" s="41">
        <v>7.8</v>
      </c>
      <c r="G25" s="41">
        <v>8.1</v>
      </c>
      <c r="H25" s="41">
        <v>8.4</v>
      </c>
      <c r="I25" s="41">
        <v>8.3000000000000007</v>
      </c>
      <c r="J25" s="41">
        <v>8.6</v>
      </c>
      <c r="K25" s="41">
        <v>8.6</v>
      </c>
      <c r="L25" s="41">
        <v>1291</v>
      </c>
      <c r="M25" s="41">
        <v>1433</v>
      </c>
      <c r="N25" s="41">
        <v>1326</v>
      </c>
      <c r="O25" s="41">
        <v>1341</v>
      </c>
      <c r="P25" s="41">
        <v>1270</v>
      </c>
      <c r="Q25" s="41">
        <v>1323</v>
      </c>
      <c r="R25" s="41">
        <v>1376</v>
      </c>
      <c r="S25" s="41">
        <v>1359</v>
      </c>
      <c r="T25" s="41">
        <v>1412</v>
      </c>
      <c r="U25" s="41">
        <v>1397</v>
      </c>
      <c r="V25" s="48" t="s">
        <v>4015</v>
      </c>
      <c r="W25" s="138" t="s">
        <v>3755</v>
      </c>
      <c r="X25" s="41">
        <v>7.7</v>
      </c>
      <c r="Y25" s="41">
        <v>8.5</v>
      </c>
      <c r="Z25" s="41">
        <v>7.9</v>
      </c>
      <c r="AA25" s="41">
        <v>7.8</v>
      </c>
      <c r="AB25" s="41">
        <v>7.9</v>
      </c>
      <c r="AC25" s="41">
        <v>8.1999999999999993</v>
      </c>
      <c r="AD25" s="41">
        <v>8.5</v>
      </c>
      <c r="AE25" s="41">
        <v>8.4</v>
      </c>
      <c r="AF25" s="41">
        <v>8.6999999999999993</v>
      </c>
      <c r="AG25" s="41">
        <v>8.3000000000000007</v>
      </c>
      <c r="AH25" s="41">
        <v>1231</v>
      </c>
      <c r="AI25" s="41">
        <v>1373</v>
      </c>
      <c r="AJ25" s="41">
        <v>1266</v>
      </c>
      <c r="AK25" s="41">
        <v>1214</v>
      </c>
      <c r="AL25" s="41">
        <v>1236</v>
      </c>
      <c r="AM25" s="41">
        <v>1289</v>
      </c>
      <c r="AN25" s="41">
        <v>1342</v>
      </c>
      <c r="AO25" s="41">
        <v>1325</v>
      </c>
      <c r="AP25" s="41">
        <v>1378</v>
      </c>
      <c r="AQ25" s="41">
        <v>1337</v>
      </c>
      <c r="AR25" s="48" t="s">
        <v>4016</v>
      </c>
      <c r="AS25" s="138" t="s">
        <v>4</v>
      </c>
      <c r="AT25" s="41">
        <v>10.6</v>
      </c>
      <c r="AU25" s="41">
        <v>11.4</v>
      </c>
      <c r="AV25" s="41">
        <v>10.8</v>
      </c>
      <c r="AW25" s="41">
        <v>11.4</v>
      </c>
      <c r="AX25" s="41">
        <v>11</v>
      </c>
      <c r="AY25" s="41">
        <v>11.3</v>
      </c>
      <c r="AZ25" s="41">
        <v>11.6</v>
      </c>
      <c r="BA25" s="41">
        <v>11.5</v>
      </c>
      <c r="BB25" s="41">
        <v>11.8</v>
      </c>
      <c r="BC25" s="41">
        <v>11.2</v>
      </c>
      <c r="BD25" s="41">
        <v>1749</v>
      </c>
      <c r="BE25" s="41">
        <v>1891</v>
      </c>
      <c r="BF25" s="41">
        <v>1784</v>
      </c>
      <c r="BG25" s="41">
        <v>1962</v>
      </c>
      <c r="BH25" s="41">
        <v>1891</v>
      </c>
      <c r="BI25" s="41">
        <v>1944</v>
      </c>
      <c r="BJ25" s="41">
        <v>1997</v>
      </c>
      <c r="BK25" s="41">
        <v>1980</v>
      </c>
      <c r="BL25" s="41">
        <v>2033</v>
      </c>
      <c r="BM25" s="41">
        <v>1855</v>
      </c>
      <c r="BN25" s="48" t="s">
        <v>4019</v>
      </c>
      <c r="BO25" s="138" t="s">
        <v>3689</v>
      </c>
    </row>
    <row r="26" spans="1:67" ht="27" customHeight="1">
      <c r="A26" s="130" t="s">
        <v>3357</v>
      </c>
      <c r="B26" s="41">
        <v>8</v>
      </c>
      <c r="C26" s="41">
        <v>8.8000000000000007</v>
      </c>
      <c r="D26" s="41">
        <v>8.1999999999999993</v>
      </c>
      <c r="E26" s="41">
        <v>8.1999999999999993</v>
      </c>
      <c r="F26" s="41">
        <v>7.8</v>
      </c>
      <c r="G26" s="41">
        <v>8.1</v>
      </c>
      <c r="H26" s="41">
        <v>8.4</v>
      </c>
      <c r="I26" s="41">
        <v>8.3000000000000007</v>
      </c>
      <c r="J26" s="41">
        <v>8.6</v>
      </c>
      <c r="K26" s="41">
        <v>8.6</v>
      </c>
      <c r="L26" s="41">
        <v>1291</v>
      </c>
      <c r="M26" s="41">
        <v>1433</v>
      </c>
      <c r="N26" s="41">
        <v>1326</v>
      </c>
      <c r="O26" s="41">
        <v>1341</v>
      </c>
      <c r="P26" s="41">
        <v>1270</v>
      </c>
      <c r="Q26" s="41">
        <v>1323</v>
      </c>
      <c r="R26" s="41">
        <v>1376</v>
      </c>
      <c r="S26" s="41">
        <v>1359</v>
      </c>
      <c r="T26" s="41">
        <v>1412</v>
      </c>
      <c r="U26" s="41">
        <v>1397</v>
      </c>
      <c r="V26" s="48" t="s">
        <v>4015</v>
      </c>
      <c r="W26" s="138" t="s">
        <v>3755</v>
      </c>
      <c r="X26" s="41">
        <v>7.7</v>
      </c>
      <c r="Y26" s="41">
        <v>8.5</v>
      </c>
      <c r="Z26" s="41">
        <v>7.9</v>
      </c>
      <c r="AA26" s="41">
        <v>7.8</v>
      </c>
      <c r="AB26" s="41">
        <v>7.9</v>
      </c>
      <c r="AC26" s="41">
        <v>8.1999999999999993</v>
      </c>
      <c r="AD26" s="41">
        <v>8.5</v>
      </c>
      <c r="AE26" s="41">
        <v>8.4</v>
      </c>
      <c r="AF26" s="41">
        <v>8.6999999999999993</v>
      </c>
      <c r="AG26" s="41">
        <v>8.3000000000000007</v>
      </c>
      <c r="AH26" s="41">
        <v>1231</v>
      </c>
      <c r="AI26" s="41">
        <v>1373</v>
      </c>
      <c r="AJ26" s="41">
        <v>1266</v>
      </c>
      <c r="AK26" s="41">
        <v>1214</v>
      </c>
      <c r="AL26" s="41">
        <v>1236</v>
      </c>
      <c r="AM26" s="41">
        <v>1289</v>
      </c>
      <c r="AN26" s="41">
        <v>1342</v>
      </c>
      <c r="AO26" s="41">
        <v>1325</v>
      </c>
      <c r="AP26" s="41">
        <v>1378</v>
      </c>
      <c r="AQ26" s="41">
        <v>1337</v>
      </c>
      <c r="AR26" s="48" t="s">
        <v>4016</v>
      </c>
      <c r="AS26" s="138" t="s">
        <v>4</v>
      </c>
      <c r="AT26" s="41">
        <v>10.6</v>
      </c>
      <c r="AU26" s="41">
        <v>11.4</v>
      </c>
      <c r="AV26" s="41">
        <v>10.8</v>
      </c>
      <c r="AW26" s="41">
        <v>11.4</v>
      </c>
      <c r="AX26" s="41">
        <v>11</v>
      </c>
      <c r="AY26" s="41">
        <v>11.3</v>
      </c>
      <c r="AZ26" s="41">
        <v>11.6</v>
      </c>
      <c r="BA26" s="41">
        <v>11.5</v>
      </c>
      <c r="BB26" s="41">
        <v>11.8</v>
      </c>
      <c r="BC26" s="41">
        <v>11.2</v>
      </c>
      <c r="BD26" s="41">
        <v>1749</v>
      </c>
      <c r="BE26" s="41">
        <v>1891</v>
      </c>
      <c r="BF26" s="41">
        <v>1784</v>
      </c>
      <c r="BG26" s="41">
        <v>1962</v>
      </c>
      <c r="BH26" s="41">
        <v>1891</v>
      </c>
      <c r="BI26" s="41">
        <v>1944</v>
      </c>
      <c r="BJ26" s="41">
        <v>1997</v>
      </c>
      <c r="BK26" s="41">
        <v>1980</v>
      </c>
      <c r="BL26" s="41">
        <v>2033</v>
      </c>
      <c r="BM26" s="41">
        <v>1855</v>
      </c>
      <c r="BN26" s="48" t="s">
        <v>4019</v>
      </c>
      <c r="BO26" s="138" t="s">
        <v>3689</v>
      </c>
    </row>
    <row r="27" spans="1:67" ht="27" customHeight="1">
      <c r="A27" s="130" t="s">
        <v>3469</v>
      </c>
      <c r="B27" s="41">
        <v>8</v>
      </c>
      <c r="C27" s="41">
        <v>8.8000000000000007</v>
      </c>
      <c r="D27" s="41">
        <v>8.1999999999999993</v>
      </c>
      <c r="E27" s="41">
        <v>8.1999999999999993</v>
      </c>
      <c r="F27" s="41">
        <v>7.8</v>
      </c>
      <c r="G27" s="41">
        <v>8.1</v>
      </c>
      <c r="H27" s="41">
        <v>8.4</v>
      </c>
      <c r="I27" s="41">
        <v>8.3000000000000007</v>
      </c>
      <c r="J27" s="41">
        <v>8.6</v>
      </c>
      <c r="K27" s="41">
        <v>8.6</v>
      </c>
      <c r="L27" s="41">
        <v>1291</v>
      </c>
      <c r="M27" s="41">
        <v>1433</v>
      </c>
      <c r="N27" s="41">
        <v>1326</v>
      </c>
      <c r="O27" s="41">
        <v>1341</v>
      </c>
      <c r="P27" s="41">
        <v>1270</v>
      </c>
      <c r="Q27" s="41">
        <v>1323</v>
      </c>
      <c r="R27" s="41">
        <v>1376</v>
      </c>
      <c r="S27" s="41">
        <v>1359</v>
      </c>
      <c r="T27" s="41">
        <v>1412</v>
      </c>
      <c r="U27" s="41">
        <v>1397</v>
      </c>
      <c r="V27" s="48" t="s">
        <v>4015</v>
      </c>
      <c r="W27" s="138" t="s">
        <v>3755</v>
      </c>
      <c r="X27" s="41">
        <v>7.7</v>
      </c>
      <c r="Y27" s="41">
        <v>8.5</v>
      </c>
      <c r="Z27" s="41">
        <v>7.9</v>
      </c>
      <c r="AA27" s="41">
        <v>7.8</v>
      </c>
      <c r="AB27" s="41">
        <v>7.9</v>
      </c>
      <c r="AC27" s="41">
        <v>8.1999999999999993</v>
      </c>
      <c r="AD27" s="41">
        <v>8.5</v>
      </c>
      <c r="AE27" s="41">
        <v>8.4</v>
      </c>
      <c r="AF27" s="41">
        <v>8.6999999999999993</v>
      </c>
      <c r="AG27" s="41">
        <v>8.3000000000000007</v>
      </c>
      <c r="AH27" s="41">
        <v>1231</v>
      </c>
      <c r="AI27" s="41">
        <v>1373</v>
      </c>
      <c r="AJ27" s="41">
        <v>1266</v>
      </c>
      <c r="AK27" s="41">
        <v>1214</v>
      </c>
      <c r="AL27" s="41">
        <v>1236</v>
      </c>
      <c r="AM27" s="41">
        <v>1289</v>
      </c>
      <c r="AN27" s="41">
        <v>1342</v>
      </c>
      <c r="AO27" s="41">
        <v>1325</v>
      </c>
      <c r="AP27" s="41">
        <v>1378</v>
      </c>
      <c r="AQ27" s="41">
        <v>1337</v>
      </c>
      <c r="AR27" s="48" t="s">
        <v>4016</v>
      </c>
      <c r="AS27" s="138" t="s">
        <v>4</v>
      </c>
      <c r="AT27" s="41">
        <v>10.6</v>
      </c>
      <c r="AU27" s="41">
        <v>11.4</v>
      </c>
      <c r="AV27" s="41">
        <v>10.8</v>
      </c>
      <c r="AW27" s="41">
        <v>11.4</v>
      </c>
      <c r="AX27" s="41">
        <v>11</v>
      </c>
      <c r="AY27" s="41">
        <v>11.3</v>
      </c>
      <c r="AZ27" s="41">
        <v>11.6</v>
      </c>
      <c r="BA27" s="41">
        <v>11.5</v>
      </c>
      <c r="BB27" s="41">
        <v>11.8</v>
      </c>
      <c r="BC27" s="41">
        <v>11.2</v>
      </c>
      <c r="BD27" s="41">
        <v>1749</v>
      </c>
      <c r="BE27" s="41">
        <v>1891</v>
      </c>
      <c r="BF27" s="41">
        <v>1784</v>
      </c>
      <c r="BG27" s="41">
        <v>1962</v>
      </c>
      <c r="BH27" s="41">
        <v>1891</v>
      </c>
      <c r="BI27" s="41">
        <v>1944</v>
      </c>
      <c r="BJ27" s="41">
        <v>1997</v>
      </c>
      <c r="BK27" s="41">
        <v>1980</v>
      </c>
      <c r="BL27" s="41">
        <v>2033</v>
      </c>
      <c r="BM27" s="41">
        <v>1855</v>
      </c>
      <c r="BN27" s="48" t="s">
        <v>4019</v>
      </c>
      <c r="BO27" s="138" t="s">
        <v>3689</v>
      </c>
    </row>
    <row r="28" spans="1:67" ht="27" customHeight="1">
      <c r="A28" s="130" t="s">
        <v>3511</v>
      </c>
      <c r="B28" s="41">
        <v>8</v>
      </c>
      <c r="C28" s="41">
        <v>8.8000000000000007</v>
      </c>
      <c r="D28" s="41">
        <v>8.1999999999999993</v>
      </c>
      <c r="E28" s="41">
        <v>8.1999999999999993</v>
      </c>
      <c r="F28" s="41">
        <v>7.8</v>
      </c>
      <c r="G28" s="41">
        <v>8.1</v>
      </c>
      <c r="H28" s="41">
        <v>8.4</v>
      </c>
      <c r="I28" s="41">
        <v>8.3000000000000007</v>
      </c>
      <c r="J28" s="41">
        <v>8.6</v>
      </c>
      <c r="K28" s="41">
        <v>8.6</v>
      </c>
      <c r="L28" s="41">
        <v>1291</v>
      </c>
      <c r="M28" s="41">
        <v>1433</v>
      </c>
      <c r="N28" s="41">
        <v>1326</v>
      </c>
      <c r="O28" s="41">
        <v>1341</v>
      </c>
      <c r="P28" s="41">
        <v>1270</v>
      </c>
      <c r="Q28" s="41">
        <v>1323</v>
      </c>
      <c r="R28" s="41">
        <v>1376</v>
      </c>
      <c r="S28" s="41">
        <v>1359</v>
      </c>
      <c r="T28" s="41">
        <v>1412</v>
      </c>
      <c r="U28" s="41">
        <v>1397</v>
      </c>
      <c r="V28" s="48" t="s">
        <v>4015</v>
      </c>
      <c r="W28" s="138" t="s">
        <v>3755</v>
      </c>
      <c r="X28" s="41">
        <v>7.7</v>
      </c>
      <c r="Y28" s="41">
        <v>8.5</v>
      </c>
      <c r="Z28" s="41">
        <v>7.9</v>
      </c>
      <c r="AA28" s="41">
        <v>7.8</v>
      </c>
      <c r="AB28" s="41">
        <v>7.9</v>
      </c>
      <c r="AC28" s="41">
        <v>8.1999999999999993</v>
      </c>
      <c r="AD28" s="41">
        <v>8.5</v>
      </c>
      <c r="AE28" s="41">
        <v>8.4</v>
      </c>
      <c r="AF28" s="41">
        <v>8.6999999999999993</v>
      </c>
      <c r="AG28" s="41">
        <v>8.3000000000000007</v>
      </c>
      <c r="AH28" s="41">
        <v>1231</v>
      </c>
      <c r="AI28" s="41">
        <v>1373</v>
      </c>
      <c r="AJ28" s="41">
        <v>1266</v>
      </c>
      <c r="AK28" s="41">
        <v>1214</v>
      </c>
      <c r="AL28" s="41">
        <v>1236</v>
      </c>
      <c r="AM28" s="41">
        <v>1289</v>
      </c>
      <c r="AN28" s="41">
        <v>1342</v>
      </c>
      <c r="AO28" s="41">
        <v>1325</v>
      </c>
      <c r="AP28" s="41">
        <v>1378</v>
      </c>
      <c r="AQ28" s="41">
        <v>1337</v>
      </c>
      <c r="AR28" s="48" t="s">
        <v>4016</v>
      </c>
      <c r="AS28" s="138" t="s">
        <v>4</v>
      </c>
      <c r="AT28" s="41">
        <v>10.6</v>
      </c>
      <c r="AU28" s="41">
        <v>11.4</v>
      </c>
      <c r="AV28" s="41">
        <v>10.8</v>
      </c>
      <c r="AW28" s="41">
        <v>11.4</v>
      </c>
      <c r="AX28" s="41">
        <v>11</v>
      </c>
      <c r="AY28" s="41">
        <v>11.3</v>
      </c>
      <c r="AZ28" s="41">
        <v>11.6</v>
      </c>
      <c r="BA28" s="41">
        <v>11.5</v>
      </c>
      <c r="BB28" s="41">
        <v>11.8</v>
      </c>
      <c r="BC28" s="41">
        <v>11.2</v>
      </c>
      <c r="BD28" s="41">
        <v>1749</v>
      </c>
      <c r="BE28" s="41">
        <v>1891</v>
      </c>
      <c r="BF28" s="41">
        <v>1784</v>
      </c>
      <c r="BG28" s="41">
        <v>1962</v>
      </c>
      <c r="BH28" s="41">
        <v>1891</v>
      </c>
      <c r="BI28" s="41">
        <v>1944</v>
      </c>
      <c r="BJ28" s="41">
        <v>1997</v>
      </c>
      <c r="BK28" s="41">
        <v>1980</v>
      </c>
      <c r="BL28" s="41">
        <v>2033</v>
      </c>
      <c r="BM28" s="41">
        <v>1855</v>
      </c>
      <c r="BN28" s="48" t="s">
        <v>4019</v>
      </c>
      <c r="BO28" s="138" t="s">
        <v>3689</v>
      </c>
    </row>
    <row r="29" spans="1:67" ht="27" customHeight="1">
      <c r="A29" s="130" t="s">
        <v>3513</v>
      </c>
      <c r="B29" s="41">
        <v>8</v>
      </c>
      <c r="C29" s="41">
        <v>8.8000000000000007</v>
      </c>
      <c r="D29" s="41">
        <v>8.1999999999999993</v>
      </c>
      <c r="E29" s="41">
        <v>8.1999999999999993</v>
      </c>
      <c r="F29" s="41">
        <v>7.8</v>
      </c>
      <c r="G29" s="41">
        <v>8.1</v>
      </c>
      <c r="H29" s="41">
        <v>8.4</v>
      </c>
      <c r="I29" s="41">
        <v>8.3000000000000007</v>
      </c>
      <c r="J29" s="41">
        <v>8.6</v>
      </c>
      <c r="K29" s="41">
        <v>8.6</v>
      </c>
      <c r="L29" s="41">
        <v>1291</v>
      </c>
      <c r="M29" s="41">
        <v>1433</v>
      </c>
      <c r="N29" s="41">
        <v>1326</v>
      </c>
      <c r="O29" s="41">
        <v>1341</v>
      </c>
      <c r="P29" s="41">
        <v>1270</v>
      </c>
      <c r="Q29" s="41">
        <v>1323</v>
      </c>
      <c r="R29" s="41">
        <v>1376</v>
      </c>
      <c r="S29" s="41">
        <v>1359</v>
      </c>
      <c r="T29" s="41">
        <v>1412</v>
      </c>
      <c r="U29" s="41">
        <v>1397</v>
      </c>
      <c r="V29" s="48" t="s">
        <v>4015</v>
      </c>
      <c r="W29" s="138" t="s">
        <v>3755</v>
      </c>
      <c r="X29" s="41">
        <v>7.7</v>
      </c>
      <c r="Y29" s="41">
        <v>8.5</v>
      </c>
      <c r="Z29" s="41">
        <v>7.9</v>
      </c>
      <c r="AA29" s="41">
        <v>7.8</v>
      </c>
      <c r="AB29" s="41">
        <v>7.9</v>
      </c>
      <c r="AC29" s="41">
        <v>8.1999999999999993</v>
      </c>
      <c r="AD29" s="41">
        <v>8.5</v>
      </c>
      <c r="AE29" s="41">
        <v>8.4</v>
      </c>
      <c r="AF29" s="41">
        <v>8.6999999999999993</v>
      </c>
      <c r="AG29" s="41">
        <v>8.3000000000000007</v>
      </c>
      <c r="AH29" s="41">
        <v>1231</v>
      </c>
      <c r="AI29" s="41">
        <v>1373</v>
      </c>
      <c r="AJ29" s="41">
        <v>1266</v>
      </c>
      <c r="AK29" s="41">
        <v>1214</v>
      </c>
      <c r="AL29" s="41">
        <v>1236</v>
      </c>
      <c r="AM29" s="41">
        <v>1289</v>
      </c>
      <c r="AN29" s="41">
        <v>1342</v>
      </c>
      <c r="AO29" s="41">
        <v>1325</v>
      </c>
      <c r="AP29" s="41">
        <v>1378</v>
      </c>
      <c r="AQ29" s="41">
        <v>1337</v>
      </c>
      <c r="AR29" s="48" t="s">
        <v>4016</v>
      </c>
      <c r="AS29" s="138" t="s">
        <v>4</v>
      </c>
      <c r="AT29" s="41">
        <v>10.6</v>
      </c>
      <c r="AU29" s="41">
        <v>11.4</v>
      </c>
      <c r="AV29" s="41">
        <v>10.8</v>
      </c>
      <c r="AW29" s="41">
        <v>11.4</v>
      </c>
      <c r="AX29" s="41">
        <v>11</v>
      </c>
      <c r="AY29" s="41">
        <v>11.3</v>
      </c>
      <c r="AZ29" s="41">
        <v>11.6</v>
      </c>
      <c r="BA29" s="41">
        <v>11.5</v>
      </c>
      <c r="BB29" s="41">
        <v>11.8</v>
      </c>
      <c r="BC29" s="41">
        <v>11.2</v>
      </c>
      <c r="BD29" s="41">
        <v>1749</v>
      </c>
      <c r="BE29" s="41">
        <v>1891</v>
      </c>
      <c r="BF29" s="41">
        <v>1784</v>
      </c>
      <c r="BG29" s="41">
        <v>1962</v>
      </c>
      <c r="BH29" s="41">
        <v>1891</v>
      </c>
      <c r="BI29" s="41">
        <v>1944</v>
      </c>
      <c r="BJ29" s="41">
        <v>1997</v>
      </c>
      <c r="BK29" s="41">
        <v>1980</v>
      </c>
      <c r="BL29" s="41">
        <v>2033</v>
      </c>
      <c r="BM29" s="41">
        <v>1855</v>
      </c>
      <c r="BN29" s="48" t="s">
        <v>4019</v>
      </c>
      <c r="BO29" s="138" t="s">
        <v>3689</v>
      </c>
    </row>
    <row r="30" spans="1:67" ht="27" customHeight="1">
      <c r="A30" s="130" t="s">
        <v>3516</v>
      </c>
      <c r="B30" s="41">
        <v>8</v>
      </c>
      <c r="C30" s="41">
        <v>8.8000000000000007</v>
      </c>
      <c r="D30" s="41">
        <v>8.1999999999999993</v>
      </c>
      <c r="E30" s="41">
        <v>8.1999999999999993</v>
      </c>
      <c r="F30" s="41">
        <v>7.8</v>
      </c>
      <c r="G30" s="41">
        <v>8.1</v>
      </c>
      <c r="H30" s="41">
        <v>8.4</v>
      </c>
      <c r="I30" s="41">
        <v>8.3000000000000007</v>
      </c>
      <c r="J30" s="41">
        <v>8.6</v>
      </c>
      <c r="K30" s="41">
        <v>8.6</v>
      </c>
      <c r="L30" s="41">
        <v>1291</v>
      </c>
      <c r="M30" s="41">
        <v>1433</v>
      </c>
      <c r="N30" s="41">
        <v>1326</v>
      </c>
      <c r="O30" s="41">
        <v>1341</v>
      </c>
      <c r="P30" s="41">
        <v>1270</v>
      </c>
      <c r="Q30" s="41">
        <v>1323</v>
      </c>
      <c r="R30" s="41">
        <v>1376</v>
      </c>
      <c r="S30" s="41">
        <v>1359</v>
      </c>
      <c r="T30" s="41">
        <v>1412</v>
      </c>
      <c r="U30" s="41">
        <v>1397</v>
      </c>
      <c r="V30" s="48" t="s">
        <v>4020</v>
      </c>
      <c r="W30" s="138" t="s">
        <v>4</v>
      </c>
      <c r="X30" s="41">
        <v>7.7</v>
      </c>
      <c r="Y30" s="41">
        <v>8.5</v>
      </c>
      <c r="Z30" s="41">
        <v>7.9</v>
      </c>
      <c r="AA30" s="41">
        <v>7.8</v>
      </c>
      <c r="AB30" s="41">
        <v>7.9</v>
      </c>
      <c r="AC30" s="41">
        <v>8.1999999999999993</v>
      </c>
      <c r="AD30" s="41">
        <v>8.5</v>
      </c>
      <c r="AE30" s="41">
        <v>8.4</v>
      </c>
      <c r="AF30" s="41">
        <v>8.6999999999999993</v>
      </c>
      <c r="AG30" s="41">
        <v>8.3000000000000007</v>
      </c>
      <c r="AH30" s="41">
        <v>1231</v>
      </c>
      <c r="AI30" s="41">
        <v>1373</v>
      </c>
      <c r="AJ30" s="41">
        <v>1266</v>
      </c>
      <c r="AK30" s="41">
        <v>1214</v>
      </c>
      <c r="AL30" s="41">
        <v>1236</v>
      </c>
      <c r="AM30" s="41">
        <v>1289</v>
      </c>
      <c r="AN30" s="41">
        <v>1342</v>
      </c>
      <c r="AO30" s="41">
        <v>1325</v>
      </c>
      <c r="AP30" s="41">
        <v>1378</v>
      </c>
      <c r="AQ30" s="41">
        <v>1337</v>
      </c>
      <c r="AR30" s="48" t="s">
        <v>4021</v>
      </c>
      <c r="AS30" s="138" t="s">
        <v>4</v>
      </c>
      <c r="AT30" s="41">
        <v>10.6</v>
      </c>
      <c r="AU30" s="41">
        <v>11.4</v>
      </c>
      <c r="AV30" s="41">
        <v>10.8</v>
      </c>
      <c r="AW30" s="41">
        <v>11.4</v>
      </c>
      <c r="AX30" s="41">
        <v>11</v>
      </c>
      <c r="AY30" s="41">
        <v>11.3</v>
      </c>
      <c r="AZ30" s="41">
        <v>11.6</v>
      </c>
      <c r="BA30" s="41">
        <v>11.5</v>
      </c>
      <c r="BB30" s="41">
        <v>11.8</v>
      </c>
      <c r="BC30" s="41">
        <v>11.2</v>
      </c>
      <c r="BD30" s="41">
        <v>1749</v>
      </c>
      <c r="BE30" s="41">
        <v>1891</v>
      </c>
      <c r="BF30" s="41">
        <v>1784</v>
      </c>
      <c r="BG30" s="41">
        <v>1962</v>
      </c>
      <c r="BH30" s="41">
        <v>1891</v>
      </c>
      <c r="BI30" s="41">
        <v>1944</v>
      </c>
      <c r="BJ30" s="41">
        <v>1997</v>
      </c>
      <c r="BK30" s="41">
        <v>1980</v>
      </c>
      <c r="BL30" s="41">
        <v>2033</v>
      </c>
      <c r="BM30" s="41">
        <v>1855</v>
      </c>
      <c r="BN30" s="48" t="s">
        <v>4022</v>
      </c>
      <c r="BO30" s="138" t="s">
        <v>4</v>
      </c>
    </row>
    <row r="31" spans="1:67" ht="27" customHeight="1">
      <c r="A31" s="130" t="s">
        <v>3464</v>
      </c>
      <c r="B31" s="41">
        <v>8.8000000000000007</v>
      </c>
      <c r="C31" s="41">
        <v>9.6</v>
      </c>
      <c r="D31" s="41">
        <v>9</v>
      </c>
      <c r="E31" s="41">
        <v>9.1999999999999993</v>
      </c>
      <c r="F31" s="41">
        <v>8.8000000000000007</v>
      </c>
      <c r="G31" s="41">
        <v>9.1</v>
      </c>
      <c r="H31" s="41">
        <v>9.4</v>
      </c>
      <c r="I31" s="41">
        <v>9.3000000000000007</v>
      </c>
      <c r="J31" s="41">
        <v>9.6</v>
      </c>
      <c r="K31" s="41">
        <v>9.4</v>
      </c>
      <c r="L31" s="41">
        <v>1449</v>
      </c>
      <c r="M31" s="41">
        <v>1591</v>
      </c>
      <c r="N31" s="41">
        <v>1484</v>
      </c>
      <c r="O31" s="41">
        <v>1516</v>
      </c>
      <c r="P31" s="41">
        <v>1445</v>
      </c>
      <c r="Q31" s="41">
        <v>1498</v>
      </c>
      <c r="R31" s="41">
        <v>1551</v>
      </c>
      <c r="S31" s="41">
        <v>1534</v>
      </c>
      <c r="T31" s="41">
        <v>1587</v>
      </c>
      <c r="U31" s="41">
        <v>1555</v>
      </c>
      <c r="V31" s="48" t="s">
        <v>4015</v>
      </c>
      <c r="W31" s="138" t="s">
        <v>3961</v>
      </c>
      <c r="X31" s="41">
        <v>8.1999999999999993</v>
      </c>
      <c r="Y31" s="41">
        <v>9</v>
      </c>
      <c r="Z31" s="41">
        <v>8.4</v>
      </c>
      <c r="AA31" s="41">
        <v>8.6</v>
      </c>
      <c r="AB31" s="41">
        <v>8.6999999999999993</v>
      </c>
      <c r="AC31" s="41">
        <v>9</v>
      </c>
      <c r="AD31" s="41">
        <v>9.3000000000000007</v>
      </c>
      <c r="AE31" s="41">
        <v>9.1999999999999993</v>
      </c>
      <c r="AF31" s="41">
        <v>9.5</v>
      </c>
      <c r="AG31" s="41">
        <v>8.8000000000000007</v>
      </c>
      <c r="AH31" s="41">
        <v>1336</v>
      </c>
      <c r="AI31" s="41">
        <v>1478</v>
      </c>
      <c r="AJ31" s="41">
        <v>1371</v>
      </c>
      <c r="AK31" s="41">
        <v>1357</v>
      </c>
      <c r="AL31" s="41">
        <v>1376</v>
      </c>
      <c r="AM31" s="41">
        <v>1429</v>
      </c>
      <c r="AN31" s="41">
        <v>1482</v>
      </c>
      <c r="AO31" s="41">
        <v>1465</v>
      </c>
      <c r="AP31" s="41">
        <v>1518</v>
      </c>
      <c r="AQ31" s="41">
        <v>1442</v>
      </c>
      <c r="AR31" s="48" t="s">
        <v>4016</v>
      </c>
      <c r="AS31" s="138" t="s">
        <v>4</v>
      </c>
      <c r="AT31" s="41">
        <v>11.6</v>
      </c>
      <c r="AU31" s="41">
        <v>12.4</v>
      </c>
      <c r="AV31" s="41">
        <v>11.8</v>
      </c>
      <c r="AW31" s="41">
        <v>11.9</v>
      </c>
      <c r="AX31" s="41">
        <v>11.5</v>
      </c>
      <c r="AY31" s="41">
        <v>11.8</v>
      </c>
      <c r="AZ31" s="41">
        <v>12.1</v>
      </c>
      <c r="BA31" s="41">
        <v>12</v>
      </c>
      <c r="BB31" s="41">
        <v>12.3</v>
      </c>
      <c r="BC31" s="41">
        <v>12.2</v>
      </c>
      <c r="BD31" s="41">
        <v>1942</v>
      </c>
      <c r="BE31" s="41">
        <v>2084</v>
      </c>
      <c r="BF31" s="41">
        <v>1977</v>
      </c>
      <c r="BG31" s="41">
        <v>2055</v>
      </c>
      <c r="BH31" s="41">
        <v>1984</v>
      </c>
      <c r="BI31" s="41">
        <v>2037</v>
      </c>
      <c r="BJ31" s="41">
        <v>2090</v>
      </c>
      <c r="BK31" s="41">
        <v>2073</v>
      </c>
      <c r="BL31" s="41">
        <v>2126</v>
      </c>
      <c r="BM31" s="41">
        <v>2048</v>
      </c>
      <c r="BN31" s="48" t="s">
        <v>4019</v>
      </c>
      <c r="BO31" s="138" t="s">
        <v>3703</v>
      </c>
    </row>
    <row r="32" spans="1:67" ht="27" customHeight="1">
      <c r="A32" s="130" t="s">
        <v>3465</v>
      </c>
      <c r="B32" s="41">
        <v>8.8000000000000007</v>
      </c>
      <c r="C32" s="41">
        <v>9.6</v>
      </c>
      <c r="D32" s="41">
        <v>9</v>
      </c>
      <c r="E32" s="41">
        <v>9.1999999999999993</v>
      </c>
      <c r="F32" s="41">
        <v>8.8000000000000007</v>
      </c>
      <c r="G32" s="41">
        <v>9.1</v>
      </c>
      <c r="H32" s="41">
        <v>9.4</v>
      </c>
      <c r="I32" s="41">
        <v>9.3000000000000007</v>
      </c>
      <c r="J32" s="41">
        <v>9.6</v>
      </c>
      <c r="K32" s="41">
        <v>9.4</v>
      </c>
      <c r="L32" s="41">
        <v>1449</v>
      </c>
      <c r="M32" s="41">
        <v>1591</v>
      </c>
      <c r="N32" s="41">
        <v>1484</v>
      </c>
      <c r="O32" s="41">
        <v>1516</v>
      </c>
      <c r="P32" s="41">
        <v>1445</v>
      </c>
      <c r="Q32" s="41">
        <v>1498</v>
      </c>
      <c r="R32" s="41">
        <v>1551</v>
      </c>
      <c r="S32" s="41">
        <v>1534</v>
      </c>
      <c r="T32" s="41">
        <v>1587</v>
      </c>
      <c r="U32" s="41">
        <v>1555</v>
      </c>
      <c r="V32" s="48" t="s">
        <v>4015</v>
      </c>
      <c r="W32" s="138" t="s">
        <v>3961</v>
      </c>
      <c r="X32" s="41">
        <v>8.1999999999999993</v>
      </c>
      <c r="Y32" s="41">
        <v>9</v>
      </c>
      <c r="Z32" s="41">
        <v>8.4</v>
      </c>
      <c r="AA32" s="41">
        <v>8.6</v>
      </c>
      <c r="AB32" s="41">
        <v>8.6999999999999993</v>
      </c>
      <c r="AC32" s="41">
        <v>9</v>
      </c>
      <c r="AD32" s="41">
        <v>9.3000000000000007</v>
      </c>
      <c r="AE32" s="41">
        <v>9.1999999999999993</v>
      </c>
      <c r="AF32" s="41">
        <v>9.5</v>
      </c>
      <c r="AG32" s="41">
        <v>8.8000000000000007</v>
      </c>
      <c r="AH32" s="41">
        <v>1336</v>
      </c>
      <c r="AI32" s="41">
        <v>1478</v>
      </c>
      <c r="AJ32" s="41">
        <v>1371</v>
      </c>
      <c r="AK32" s="41">
        <v>1357</v>
      </c>
      <c r="AL32" s="41">
        <v>1376</v>
      </c>
      <c r="AM32" s="41">
        <v>1429</v>
      </c>
      <c r="AN32" s="41">
        <v>1482</v>
      </c>
      <c r="AO32" s="41">
        <v>1465</v>
      </c>
      <c r="AP32" s="41">
        <v>1518</v>
      </c>
      <c r="AQ32" s="41">
        <v>1442</v>
      </c>
      <c r="AR32" s="48" t="s">
        <v>4016</v>
      </c>
      <c r="AS32" s="138" t="s">
        <v>4</v>
      </c>
      <c r="AT32" s="41">
        <v>11.6</v>
      </c>
      <c r="AU32" s="41">
        <v>12.4</v>
      </c>
      <c r="AV32" s="41">
        <v>11.8</v>
      </c>
      <c r="AW32" s="41">
        <v>11.9</v>
      </c>
      <c r="AX32" s="41">
        <v>11.5</v>
      </c>
      <c r="AY32" s="41">
        <v>11.8</v>
      </c>
      <c r="AZ32" s="41">
        <v>12.1</v>
      </c>
      <c r="BA32" s="41">
        <v>12</v>
      </c>
      <c r="BB32" s="41">
        <v>12.3</v>
      </c>
      <c r="BC32" s="41">
        <v>12.2</v>
      </c>
      <c r="BD32" s="41">
        <v>1942</v>
      </c>
      <c r="BE32" s="41">
        <v>2084</v>
      </c>
      <c r="BF32" s="41">
        <v>1977</v>
      </c>
      <c r="BG32" s="41">
        <v>2055</v>
      </c>
      <c r="BH32" s="41">
        <v>1984</v>
      </c>
      <c r="BI32" s="41">
        <v>2037</v>
      </c>
      <c r="BJ32" s="41">
        <v>2090</v>
      </c>
      <c r="BK32" s="41">
        <v>2073</v>
      </c>
      <c r="BL32" s="41">
        <v>2126</v>
      </c>
      <c r="BM32" s="41">
        <v>2048</v>
      </c>
      <c r="BN32" s="48" t="s">
        <v>4019</v>
      </c>
      <c r="BO32" s="138" t="s">
        <v>3703</v>
      </c>
    </row>
    <row r="33" spans="1:67" ht="27" customHeight="1">
      <c r="A33" s="130" t="s">
        <v>3361</v>
      </c>
      <c r="B33" s="41">
        <v>8.8000000000000007</v>
      </c>
      <c r="C33" s="41">
        <v>9.6</v>
      </c>
      <c r="D33" s="41">
        <v>9</v>
      </c>
      <c r="E33" s="41">
        <v>9.1999999999999993</v>
      </c>
      <c r="F33" s="41">
        <v>8.8000000000000007</v>
      </c>
      <c r="G33" s="41">
        <v>9.1</v>
      </c>
      <c r="H33" s="41">
        <v>9.4</v>
      </c>
      <c r="I33" s="41">
        <v>9.3000000000000007</v>
      </c>
      <c r="J33" s="41">
        <v>9.6</v>
      </c>
      <c r="K33" s="41">
        <v>9.4</v>
      </c>
      <c r="L33" s="41">
        <v>1449</v>
      </c>
      <c r="M33" s="41">
        <v>1591</v>
      </c>
      <c r="N33" s="41">
        <v>1484</v>
      </c>
      <c r="O33" s="41">
        <v>1516</v>
      </c>
      <c r="P33" s="41">
        <v>1445</v>
      </c>
      <c r="Q33" s="41">
        <v>1498</v>
      </c>
      <c r="R33" s="41">
        <v>1551</v>
      </c>
      <c r="S33" s="41">
        <v>1534</v>
      </c>
      <c r="T33" s="41">
        <v>1587</v>
      </c>
      <c r="U33" s="41">
        <v>1555</v>
      </c>
      <c r="V33" s="48" t="s">
        <v>4015</v>
      </c>
      <c r="W33" s="138" t="s">
        <v>3961</v>
      </c>
      <c r="X33" s="41">
        <v>8.1999999999999993</v>
      </c>
      <c r="Y33" s="41">
        <v>9</v>
      </c>
      <c r="Z33" s="41">
        <v>8.4</v>
      </c>
      <c r="AA33" s="41">
        <v>8.6</v>
      </c>
      <c r="AB33" s="41">
        <v>8.6999999999999993</v>
      </c>
      <c r="AC33" s="41">
        <v>9</v>
      </c>
      <c r="AD33" s="41">
        <v>9.3000000000000007</v>
      </c>
      <c r="AE33" s="41">
        <v>9.1999999999999993</v>
      </c>
      <c r="AF33" s="41">
        <v>9.5</v>
      </c>
      <c r="AG33" s="41">
        <v>8.8000000000000007</v>
      </c>
      <c r="AH33" s="41">
        <v>1336</v>
      </c>
      <c r="AI33" s="41">
        <v>1478</v>
      </c>
      <c r="AJ33" s="41">
        <v>1371</v>
      </c>
      <c r="AK33" s="41">
        <v>1357</v>
      </c>
      <c r="AL33" s="41">
        <v>1376</v>
      </c>
      <c r="AM33" s="41">
        <v>1429</v>
      </c>
      <c r="AN33" s="41">
        <v>1482</v>
      </c>
      <c r="AO33" s="41">
        <v>1465</v>
      </c>
      <c r="AP33" s="41">
        <v>1518</v>
      </c>
      <c r="AQ33" s="41">
        <v>1442</v>
      </c>
      <c r="AR33" s="48" t="s">
        <v>4016</v>
      </c>
      <c r="AS33" s="138" t="s">
        <v>4</v>
      </c>
      <c r="AT33" s="41">
        <v>11.6</v>
      </c>
      <c r="AU33" s="41">
        <v>12.4</v>
      </c>
      <c r="AV33" s="41">
        <v>11.8</v>
      </c>
      <c r="AW33" s="41">
        <v>11.9</v>
      </c>
      <c r="AX33" s="41">
        <v>11.5</v>
      </c>
      <c r="AY33" s="41">
        <v>11.8</v>
      </c>
      <c r="AZ33" s="41">
        <v>12.1</v>
      </c>
      <c r="BA33" s="41">
        <v>12</v>
      </c>
      <c r="BB33" s="41">
        <v>12.3</v>
      </c>
      <c r="BC33" s="41">
        <v>12.2</v>
      </c>
      <c r="BD33" s="41">
        <v>1942</v>
      </c>
      <c r="BE33" s="41">
        <v>2084</v>
      </c>
      <c r="BF33" s="41">
        <v>1977</v>
      </c>
      <c r="BG33" s="41">
        <v>2055</v>
      </c>
      <c r="BH33" s="41">
        <v>1984</v>
      </c>
      <c r="BI33" s="41">
        <v>2037</v>
      </c>
      <c r="BJ33" s="41">
        <v>2090</v>
      </c>
      <c r="BK33" s="41">
        <v>2073</v>
      </c>
      <c r="BL33" s="41">
        <v>2126</v>
      </c>
      <c r="BM33" s="41">
        <v>2048</v>
      </c>
      <c r="BN33" s="48" t="s">
        <v>4019</v>
      </c>
      <c r="BO33" s="138" t="s">
        <v>3703</v>
      </c>
    </row>
    <row r="34" spans="1:67" ht="27" customHeight="1">
      <c r="A34" s="130" t="s">
        <v>3360</v>
      </c>
      <c r="B34" s="41">
        <v>8.8000000000000007</v>
      </c>
      <c r="C34" s="41">
        <v>9.6</v>
      </c>
      <c r="D34" s="41">
        <v>9</v>
      </c>
      <c r="E34" s="41">
        <v>9.1999999999999993</v>
      </c>
      <c r="F34" s="41">
        <v>8.8000000000000007</v>
      </c>
      <c r="G34" s="41">
        <v>9.1</v>
      </c>
      <c r="H34" s="41">
        <v>9.4</v>
      </c>
      <c r="I34" s="41">
        <v>9.3000000000000007</v>
      </c>
      <c r="J34" s="41">
        <v>9.6</v>
      </c>
      <c r="K34" s="41">
        <v>9.4</v>
      </c>
      <c r="L34" s="41">
        <v>1449</v>
      </c>
      <c r="M34" s="41">
        <v>1591</v>
      </c>
      <c r="N34" s="41">
        <v>1484</v>
      </c>
      <c r="O34" s="41">
        <v>1516</v>
      </c>
      <c r="P34" s="41">
        <v>1445</v>
      </c>
      <c r="Q34" s="41">
        <v>1498</v>
      </c>
      <c r="R34" s="41">
        <v>1551</v>
      </c>
      <c r="S34" s="41">
        <v>1534</v>
      </c>
      <c r="T34" s="41">
        <v>1587</v>
      </c>
      <c r="U34" s="41">
        <v>1555</v>
      </c>
      <c r="V34" s="48" t="s">
        <v>4015</v>
      </c>
      <c r="W34" s="138" t="s">
        <v>3961</v>
      </c>
      <c r="X34" s="41">
        <v>8.1999999999999993</v>
      </c>
      <c r="Y34" s="41">
        <v>9</v>
      </c>
      <c r="Z34" s="41">
        <v>8.4</v>
      </c>
      <c r="AA34" s="41">
        <v>8.6</v>
      </c>
      <c r="AB34" s="41">
        <v>8.6999999999999993</v>
      </c>
      <c r="AC34" s="41">
        <v>9</v>
      </c>
      <c r="AD34" s="41">
        <v>9.3000000000000007</v>
      </c>
      <c r="AE34" s="41">
        <v>9.1999999999999993</v>
      </c>
      <c r="AF34" s="41">
        <v>9.5</v>
      </c>
      <c r="AG34" s="41">
        <v>8.8000000000000007</v>
      </c>
      <c r="AH34" s="41">
        <v>1336</v>
      </c>
      <c r="AI34" s="41">
        <v>1478</v>
      </c>
      <c r="AJ34" s="41">
        <v>1371</v>
      </c>
      <c r="AK34" s="41">
        <v>1357</v>
      </c>
      <c r="AL34" s="41">
        <v>1376</v>
      </c>
      <c r="AM34" s="41">
        <v>1429</v>
      </c>
      <c r="AN34" s="41">
        <v>1482</v>
      </c>
      <c r="AO34" s="41">
        <v>1465</v>
      </c>
      <c r="AP34" s="41">
        <v>1518</v>
      </c>
      <c r="AQ34" s="41">
        <v>1442</v>
      </c>
      <c r="AR34" s="48" t="s">
        <v>4016</v>
      </c>
      <c r="AS34" s="138" t="s">
        <v>4</v>
      </c>
      <c r="AT34" s="41">
        <v>11.6</v>
      </c>
      <c r="AU34" s="41">
        <v>12.4</v>
      </c>
      <c r="AV34" s="41">
        <v>11.8</v>
      </c>
      <c r="AW34" s="41">
        <v>11.9</v>
      </c>
      <c r="AX34" s="41">
        <v>11.5</v>
      </c>
      <c r="AY34" s="41">
        <v>11.8</v>
      </c>
      <c r="AZ34" s="41">
        <v>12.1</v>
      </c>
      <c r="BA34" s="41">
        <v>12</v>
      </c>
      <c r="BB34" s="41">
        <v>12.3</v>
      </c>
      <c r="BC34" s="41">
        <v>12.2</v>
      </c>
      <c r="BD34" s="41">
        <v>1942</v>
      </c>
      <c r="BE34" s="41">
        <v>2084</v>
      </c>
      <c r="BF34" s="41">
        <v>1977</v>
      </c>
      <c r="BG34" s="41">
        <v>2055</v>
      </c>
      <c r="BH34" s="41">
        <v>1984</v>
      </c>
      <c r="BI34" s="41">
        <v>2037</v>
      </c>
      <c r="BJ34" s="41">
        <v>2090</v>
      </c>
      <c r="BK34" s="41">
        <v>2073</v>
      </c>
      <c r="BL34" s="41">
        <v>2126</v>
      </c>
      <c r="BM34" s="41">
        <v>2048</v>
      </c>
      <c r="BN34" s="48" t="s">
        <v>4019</v>
      </c>
      <c r="BO34" s="138" t="s">
        <v>3703</v>
      </c>
    </row>
    <row r="35" spans="1:67" ht="27" customHeight="1">
      <c r="A35" s="130" t="s">
        <v>3340</v>
      </c>
      <c r="B35" s="41">
        <v>9.1999999999999993</v>
      </c>
      <c r="C35" s="41">
        <v>10</v>
      </c>
      <c r="D35" s="41">
        <v>9.4</v>
      </c>
      <c r="E35" s="41">
        <v>9.5</v>
      </c>
      <c r="F35" s="41">
        <v>9.1</v>
      </c>
      <c r="G35" s="41">
        <v>9.4</v>
      </c>
      <c r="H35" s="41">
        <v>9.6999999999999993</v>
      </c>
      <c r="I35" s="41">
        <v>9.6</v>
      </c>
      <c r="J35" s="41">
        <v>9.9</v>
      </c>
      <c r="K35" s="41">
        <v>9.8000000000000007</v>
      </c>
      <c r="L35" s="41">
        <v>1516</v>
      </c>
      <c r="M35" s="41">
        <v>1658</v>
      </c>
      <c r="N35" s="41">
        <v>1551</v>
      </c>
      <c r="O35" s="41">
        <v>1583</v>
      </c>
      <c r="P35" s="41">
        <v>1512</v>
      </c>
      <c r="Q35" s="41">
        <v>1565</v>
      </c>
      <c r="R35" s="41">
        <v>1618</v>
      </c>
      <c r="S35" s="41">
        <v>1601</v>
      </c>
      <c r="T35" s="41">
        <v>1654</v>
      </c>
      <c r="U35" s="41">
        <v>1622</v>
      </c>
      <c r="V35" s="48" t="s">
        <v>4020</v>
      </c>
      <c r="W35" s="138" t="s">
        <v>4</v>
      </c>
      <c r="X35" s="41">
        <v>8.6</v>
      </c>
      <c r="Y35" s="41">
        <v>9.4</v>
      </c>
      <c r="Z35" s="41">
        <v>8.8000000000000007</v>
      </c>
      <c r="AA35" s="41">
        <v>9</v>
      </c>
      <c r="AB35" s="41">
        <v>9</v>
      </c>
      <c r="AC35" s="41">
        <v>9.3000000000000007</v>
      </c>
      <c r="AD35" s="41">
        <v>9.6</v>
      </c>
      <c r="AE35" s="41">
        <v>9.5</v>
      </c>
      <c r="AF35" s="41">
        <v>9.8000000000000007</v>
      </c>
      <c r="AG35" s="41">
        <v>9.1999999999999993</v>
      </c>
      <c r="AH35" s="41">
        <v>1404</v>
      </c>
      <c r="AI35" s="41">
        <v>1546</v>
      </c>
      <c r="AJ35" s="41">
        <v>1439</v>
      </c>
      <c r="AK35" s="41">
        <v>1427</v>
      </c>
      <c r="AL35" s="41">
        <v>1444</v>
      </c>
      <c r="AM35" s="41">
        <v>1497</v>
      </c>
      <c r="AN35" s="41">
        <v>1550</v>
      </c>
      <c r="AO35" s="41">
        <v>1533</v>
      </c>
      <c r="AP35" s="41">
        <v>1586</v>
      </c>
      <c r="AQ35" s="41">
        <v>1510</v>
      </c>
      <c r="AR35" s="48" t="s">
        <v>4021</v>
      </c>
      <c r="AS35" s="138" t="s">
        <v>4</v>
      </c>
      <c r="AT35" s="41">
        <v>12</v>
      </c>
      <c r="AU35" s="41">
        <v>12.8</v>
      </c>
      <c r="AV35" s="41">
        <v>12.2</v>
      </c>
      <c r="AW35" s="41">
        <v>12.3</v>
      </c>
      <c r="AX35" s="41">
        <v>11.9</v>
      </c>
      <c r="AY35" s="41">
        <v>12.2</v>
      </c>
      <c r="AZ35" s="41">
        <v>12.5</v>
      </c>
      <c r="BA35" s="41">
        <v>12.4</v>
      </c>
      <c r="BB35" s="41">
        <v>12.7</v>
      </c>
      <c r="BC35" s="41">
        <v>12.6</v>
      </c>
      <c r="BD35" s="41">
        <v>2010</v>
      </c>
      <c r="BE35" s="41">
        <v>2152</v>
      </c>
      <c r="BF35" s="41">
        <v>2045</v>
      </c>
      <c r="BG35" s="41">
        <v>2128</v>
      </c>
      <c r="BH35" s="41">
        <v>2057</v>
      </c>
      <c r="BI35" s="41">
        <v>2110</v>
      </c>
      <c r="BJ35" s="41">
        <v>2163</v>
      </c>
      <c r="BK35" s="41">
        <v>2146</v>
      </c>
      <c r="BL35" s="41">
        <v>2199</v>
      </c>
      <c r="BM35" s="41">
        <v>2116</v>
      </c>
      <c r="BN35" s="48" t="s">
        <v>4022</v>
      </c>
      <c r="BO35" s="138" t="s">
        <v>4</v>
      </c>
    </row>
    <row r="36" spans="1:67" ht="27" customHeight="1">
      <c r="A36" s="139" t="s">
        <v>4023</v>
      </c>
      <c r="B36" s="41">
        <v>9.1999999999999993</v>
      </c>
      <c r="C36" s="41">
        <v>10</v>
      </c>
      <c r="D36" s="41">
        <v>9.4</v>
      </c>
      <c r="E36" s="41">
        <v>9.5</v>
      </c>
      <c r="F36" s="41">
        <v>9.1</v>
      </c>
      <c r="G36" s="41">
        <v>9.4</v>
      </c>
      <c r="H36" s="41">
        <v>9.6999999999999993</v>
      </c>
      <c r="I36" s="41">
        <v>9.6</v>
      </c>
      <c r="J36" s="41">
        <v>9.9</v>
      </c>
      <c r="K36" s="41">
        <v>9.8000000000000007</v>
      </c>
      <c r="L36" s="41">
        <v>1516</v>
      </c>
      <c r="M36" s="41">
        <v>1658</v>
      </c>
      <c r="N36" s="41">
        <v>1551</v>
      </c>
      <c r="O36" s="41">
        <v>1583</v>
      </c>
      <c r="P36" s="41">
        <v>1512</v>
      </c>
      <c r="Q36" s="41">
        <v>1565</v>
      </c>
      <c r="R36" s="41">
        <v>1618</v>
      </c>
      <c r="S36" s="41">
        <v>1601</v>
      </c>
      <c r="T36" s="41">
        <v>1654</v>
      </c>
      <c r="U36" s="41">
        <v>1622</v>
      </c>
      <c r="V36" s="48" t="s">
        <v>4020</v>
      </c>
      <c r="W36" s="138" t="s">
        <v>4</v>
      </c>
      <c r="X36" s="41">
        <v>8.6</v>
      </c>
      <c r="Y36" s="41">
        <v>9.4</v>
      </c>
      <c r="Z36" s="41">
        <v>8.8000000000000007</v>
      </c>
      <c r="AA36" s="41">
        <v>9</v>
      </c>
      <c r="AB36" s="41">
        <v>9</v>
      </c>
      <c r="AC36" s="41">
        <v>9.3000000000000007</v>
      </c>
      <c r="AD36" s="41">
        <v>9.6</v>
      </c>
      <c r="AE36" s="41">
        <v>9.5</v>
      </c>
      <c r="AF36" s="41">
        <v>9.8000000000000007</v>
      </c>
      <c r="AG36" s="41">
        <v>9.1999999999999993</v>
      </c>
      <c r="AH36" s="41">
        <v>1404</v>
      </c>
      <c r="AI36" s="41">
        <v>1546</v>
      </c>
      <c r="AJ36" s="41">
        <v>1439</v>
      </c>
      <c r="AK36" s="41">
        <v>1427</v>
      </c>
      <c r="AL36" s="41">
        <v>1444</v>
      </c>
      <c r="AM36" s="41">
        <v>1497</v>
      </c>
      <c r="AN36" s="41">
        <v>1550</v>
      </c>
      <c r="AO36" s="41">
        <v>1533</v>
      </c>
      <c r="AP36" s="41">
        <v>1586</v>
      </c>
      <c r="AQ36" s="41">
        <v>1510</v>
      </c>
      <c r="AR36" s="48" t="s">
        <v>4021</v>
      </c>
      <c r="AS36" s="138" t="s">
        <v>4</v>
      </c>
      <c r="AT36" s="41">
        <v>12</v>
      </c>
      <c r="AU36" s="41">
        <v>12.8</v>
      </c>
      <c r="AV36" s="41">
        <v>12.2</v>
      </c>
      <c r="AW36" s="41">
        <v>12.3</v>
      </c>
      <c r="AX36" s="41">
        <v>11.9</v>
      </c>
      <c r="AY36" s="41">
        <v>12.2</v>
      </c>
      <c r="AZ36" s="41">
        <v>12.5</v>
      </c>
      <c r="BA36" s="41">
        <v>12.4</v>
      </c>
      <c r="BB36" s="41">
        <v>12.7</v>
      </c>
      <c r="BC36" s="41">
        <v>12.6</v>
      </c>
      <c r="BD36" s="41">
        <v>2010</v>
      </c>
      <c r="BE36" s="41">
        <v>2152</v>
      </c>
      <c r="BF36" s="41">
        <v>2045</v>
      </c>
      <c r="BG36" s="41">
        <v>2128</v>
      </c>
      <c r="BH36" s="41">
        <v>2057</v>
      </c>
      <c r="BI36" s="41">
        <v>2110</v>
      </c>
      <c r="BJ36" s="41">
        <v>2163</v>
      </c>
      <c r="BK36" s="41">
        <v>2146</v>
      </c>
      <c r="BL36" s="41">
        <v>2199</v>
      </c>
      <c r="BM36" s="41">
        <v>2116</v>
      </c>
      <c r="BN36" s="48" t="s">
        <v>4022</v>
      </c>
      <c r="BO36" s="138" t="s">
        <v>4</v>
      </c>
    </row>
    <row r="37" spans="1:67" ht="27" customHeight="1">
      <c r="A37" s="130" t="s">
        <v>3342</v>
      </c>
      <c r="B37" s="41">
        <v>9.1999999999999993</v>
      </c>
      <c r="C37" s="41">
        <v>10</v>
      </c>
      <c r="D37" s="41">
        <v>9.4</v>
      </c>
      <c r="E37" s="41">
        <v>9.5</v>
      </c>
      <c r="F37" s="41">
        <v>9.1</v>
      </c>
      <c r="G37" s="41">
        <v>9.4</v>
      </c>
      <c r="H37" s="41">
        <v>9.6999999999999993</v>
      </c>
      <c r="I37" s="41">
        <v>9.6</v>
      </c>
      <c r="J37" s="41">
        <v>9.9</v>
      </c>
      <c r="K37" s="41">
        <v>9.8000000000000007</v>
      </c>
      <c r="L37" s="41">
        <v>1516</v>
      </c>
      <c r="M37" s="41">
        <v>1658</v>
      </c>
      <c r="N37" s="41">
        <v>1551</v>
      </c>
      <c r="O37" s="41">
        <v>1583</v>
      </c>
      <c r="P37" s="41">
        <v>1512</v>
      </c>
      <c r="Q37" s="41">
        <v>1565</v>
      </c>
      <c r="R37" s="41">
        <v>1618</v>
      </c>
      <c r="S37" s="41">
        <v>1601</v>
      </c>
      <c r="T37" s="41">
        <v>1654</v>
      </c>
      <c r="U37" s="41">
        <v>1622</v>
      </c>
      <c r="V37" s="48" t="s">
        <v>4020</v>
      </c>
      <c r="W37" s="138" t="s">
        <v>4</v>
      </c>
      <c r="X37" s="41">
        <v>8.6</v>
      </c>
      <c r="Y37" s="41">
        <v>9.4</v>
      </c>
      <c r="Z37" s="41">
        <v>8.8000000000000007</v>
      </c>
      <c r="AA37" s="41">
        <v>9</v>
      </c>
      <c r="AB37" s="41">
        <v>9</v>
      </c>
      <c r="AC37" s="41">
        <v>9.3000000000000007</v>
      </c>
      <c r="AD37" s="41">
        <v>9.6</v>
      </c>
      <c r="AE37" s="41">
        <v>9.5</v>
      </c>
      <c r="AF37" s="41">
        <v>9.8000000000000007</v>
      </c>
      <c r="AG37" s="41">
        <v>9.1999999999999993</v>
      </c>
      <c r="AH37" s="41">
        <v>1404</v>
      </c>
      <c r="AI37" s="41">
        <v>1546</v>
      </c>
      <c r="AJ37" s="41">
        <v>1439</v>
      </c>
      <c r="AK37" s="41">
        <v>1427</v>
      </c>
      <c r="AL37" s="41">
        <v>1444</v>
      </c>
      <c r="AM37" s="41">
        <v>1497</v>
      </c>
      <c r="AN37" s="41">
        <v>1550</v>
      </c>
      <c r="AO37" s="41">
        <v>1533</v>
      </c>
      <c r="AP37" s="41">
        <v>1586</v>
      </c>
      <c r="AQ37" s="41">
        <v>1510</v>
      </c>
      <c r="AR37" s="48" t="s">
        <v>4021</v>
      </c>
      <c r="AS37" s="138" t="s">
        <v>4</v>
      </c>
      <c r="AT37" s="41">
        <v>12</v>
      </c>
      <c r="AU37" s="41">
        <v>12.8</v>
      </c>
      <c r="AV37" s="41">
        <v>12.2</v>
      </c>
      <c r="AW37" s="41">
        <v>12.3</v>
      </c>
      <c r="AX37" s="41">
        <v>11.9</v>
      </c>
      <c r="AY37" s="41">
        <v>12.2</v>
      </c>
      <c r="AZ37" s="41">
        <v>12.5</v>
      </c>
      <c r="BA37" s="41">
        <v>12.4</v>
      </c>
      <c r="BB37" s="41">
        <v>12.7</v>
      </c>
      <c r="BC37" s="41">
        <v>12.6</v>
      </c>
      <c r="BD37" s="41">
        <v>2010</v>
      </c>
      <c r="BE37" s="41">
        <v>2152</v>
      </c>
      <c r="BF37" s="41">
        <v>2045</v>
      </c>
      <c r="BG37" s="41">
        <v>2128</v>
      </c>
      <c r="BH37" s="41">
        <v>2057</v>
      </c>
      <c r="BI37" s="41">
        <v>2110</v>
      </c>
      <c r="BJ37" s="41">
        <v>2163</v>
      </c>
      <c r="BK37" s="41">
        <v>2146</v>
      </c>
      <c r="BL37" s="41">
        <v>2199</v>
      </c>
      <c r="BM37" s="41">
        <v>2116</v>
      </c>
      <c r="BN37" s="48" t="s">
        <v>4022</v>
      </c>
      <c r="BO37" s="138" t="s">
        <v>4</v>
      </c>
    </row>
    <row r="38" spans="1:67" ht="27" customHeight="1">
      <c r="A38" s="130" t="s">
        <v>3356</v>
      </c>
      <c r="B38" s="41">
        <v>9.1999999999999993</v>
      </c>
      <c r="C38" s="41">
        <v>10</v>
      </c>
      <c r="D38" s="41">
        <v>9.4</v>
      </c>
      <c r="E38" s="41">
        <v>9.5</v>
      </c>
      <c r="F38" s="41">
        <v>9.1</v>
      </c>
      <c r="G38" s="41">
        <v>9.4</v>
      </c>
      <c r="H38" s="41">
        <v>9.6999999999999993</v>
      </c>
      <c r="I38" s="41">
        <v>9.6</v>
      </c>
      <c r="J38" s="41">
        <v>9.9</v>
      </c>
      <c r="K38" s="41">
        <v>9.8000000000000007</v>
      </c>
      <c r="L38" s="41">
        <v>1516</v>
      </c>
      <c r="M38" s="41">
        <v>1658</v>
      </c>
      <c r="N38" s="41">
        <v>1551</v>
      </c>
      <c r="O38" s="41">
        <v>1583</v>
      </c>
      <c r="P38" s="41">
        <v>1512</v>
      </c>
      <c r="Q38" s="41">
        <v>1565</v>
      </c>
      <c r="R38" s="41">
        <v>1618</v>
      </c>
      <c r="S38" s="41">
        <v>1601</v>
      </c>
      <c r="T38" s="41">
        <v>1654</v>
      </c>
      <c r="U38" s="41">
        <v>1622</v>
      </c>
      <c r="V38" s="48" t="s">
        <v>4020</v>
      </c>
      <c r="W38" s="138" t="s">
        <v>4</v>
      </c>
      <c r="X38" s="41">
        <v>8.6</v>
      </c>
      <c r="Y38" s="41">
        <v>9.4</v>
      </c>
      <c r="Z38" s="41">
        <v>8.8000000000000007</v>
      </c>
      <c r="AA38" s="41">
        <v>9</v>
      </c>
      <c r="AB38" s="41">
        <v>9</v>
      </c>
      <c r="AC38" s="41">
        <v>9.3000000000000007</v>
      </c>
      <c r="AD38" s="41">
        <v>9.6</v>
      </c>
      <c r="AE38" s="41">
        <v>9.5</v>
      </c>
      <c r="AF38" s="41">
        <v>9.8000000000000007</v>
      </c>
      <c r="AG38" s="41">
        <v>9.1999999999999993</v>
      </c>
      <c r="AH38" s="41">
        <v>1404</v>
      </c>
      <c r="AI38" s="41">
        <v>1546</v>
      </c>
      <c r="AJ38" s="41">
        <v>1439</v>
      </c>
      <c r="AK38" s="41">
        <v>1427</v>
      </c>
      <c r="AL38" s="41">
        <v>1444</v>
      </c>
      <c r="AM38" s="41">
        <v>1497</v>
      </c>
      <c r="AN38" s="41">
        <v>1550</v>
      </c>
      <c r="AO38" s="41">
        <v>1533</v>
      </c>
      <c r="AP38" s="41">
        <v>1586</v>
      </c>
      <c r="AQ38" s="41">
        <v>1510</v>
      </c>
      <c r="AR38" s="48" t="s">
        <v>4021</v>
      </c>
      <c r="AS38" s="138" t="s">
        <v>4</v>
      </c>
      <c r="AT38" s="41">
        <v>12</v>
      </c>
      <c r="AU38" s="41">
        <v>12.8</v>
      </c>
      <c r="AV38" s="41">
        <v>12.2</v>
      </c>
      <c r="AW38" s="41">
        <v>12.3</v>
      </c>
      <c r="AX38" s="41">
        <v>11.9</v>
      </c>
      <c r="AY38" s="41">
        <v>12.2</v>
      </c>
      <c r="AZ38" s="41">
        <v>12.5</v>
      </c>
      <c r="BA38" s="41">
        <v>12.4</v>
      </c>
      <c r="BB38" s="41">
        <v>12.7</v>
      </c>
      <c r="BC38" s="41">
        <v>12.6</v>
      </c>
      <c r="BD38" s="41">
        <v>2010</v>
      </c>
      <c r="BE38" s="41">
        <v>2152</v>
      </c>
      <c r="BF38" s="41">
        <v>2045</v>
      </c>
      <c r="BG38" s="41">
        <v>2128</v>
      </c>
      <c r="BH38" s="41">
        <v>2057</v>
      </c>
      <c r="BI38" s="41">
        <v>2110</v>
      </c>
      <c r="BJ38" s="41">
        <v>2163</v>
      </c>
      <c r="BK38" s="41">
        <v>2146</v>
      </c>
      <c r="BL38" s="41">
        <v>2199</v>
      </c>
      <c r="BM38" s="41">
        <v>2116</v>
      </c>
      <c r="BN38" s="48" t="s">
        <v>4022</v>
      </c>
      <c r="BO38" s="138" t="s">
        <v>4</v>
      </c>
    </row>
    <row r="39" spans="1:67" ht="27" customHeight="1">
      <c r="A39" s="130" t="s">
        <v>3346</v>
      </c>
      <c r="B39" s="41">
        <v>9.1999999999999993</v>
      </c>
      <c r="C39" s="41">
        <v>10</v>
      </c>
      <c r="D39" s="41">
        <v>9.4</v>
      </c>
      <c r="E39" s="41">
        <v>9.5</v>
      </c>
      <c r="F39" s="41">
        <v>9.1</v>
      </c>
      <c r="G39" s="41">
        <v>9.4</v>
      </c>
      <c r="H39" s="41">
        <v>9.6999999999999993</v>
      </c>
      <c r="I39" s="41">
        <v>9.6</v>
      </c>
      <c r="J39" s="41">
        <v>9.9</v>
      </c>
      <c r="K39" s="41">
        <v>9.8000000000000007</v>
      </c>
      <c r="L39" s="41">
        <v>1516</v>
      </c>
      <c r="M39" s="41">
        <v>1658</v>
      </c>
      <c r="N39" s="41">
        <v>1551</v>
      </c>
      <c r="O39" s="41">
        <v>1583</v>
      </c>
      <c r="P39" s="41">
        <v>1512</v>
      </c>
      <c r="Q39" s="41">
        <v>1565</v>
      </c>
      <c r="R39" s="41">
        <v>1618</v>
      </c>
      <c r="S39" s="41">
        <v>1601</v>
      </c>
      <c r="T39" s="41">
        <v>1654</v>
      </c>
      <c r="U39" s="41">
        <v>1622</v>
      </c>
      <c r="V39" s="48" t="s">
        <v>4020</v>
      </c>
      <c r="W39" s="138" t="s">
        <v>4</v>
      </c>
      <c r="X39" s="41">
        <v>8.6</v>
      </c>
      <c r="Y39" s="41">
        <v>9.4</v>
      </c>
      <c r="Z39" s="41">
        <v>8.8000000000000007</v>
      </c>
      <c r="AA39" s="41">
        <v>9</v>
      </c>
      <c r="AB39" s="41">
        <v>9</v>
      </c>
      <c r="AC39" s="41">
        <v>9.3000000000000007</v>
      </c>
      <c r="AD39" s="41">
        <v>9.6</v>
      </c>
      <c r="AE39" s="41">
        <v>9.5</v>
      </c>
      <c r="AF39" s="41">
        <v>9.8000000000000007</v>
      </c>
      <c r="AG39" s="41">
        <v>9.1999999999999993</v>
      </c>
      <c r="AH39" s="41">
        <v>1404</v>
      </c>
      <c r="AI39" s="41">
        <v>1546</v>
      </c>
      <c r="AJ39" s="41">
        <v>1439</v>
      </c>
      <c r="AK39" s="41">
        <v>1427</v>
      </c>
      <c r="AL39" s="41">
        <v>1444</v>
      </c>
      <c r="AM39" s="41">
        <v>1497</v>
      </c>
      <c r="AN39" s="41">
        <v>1550</v>
      </c>
      <c r="AO39" s="41">
        <v>1533</v>
      </c>
      <c r="AP39" s="41">
        <v>1586</v>
      </c>
      <c r="AQ39" s="41">
        <v>1510</v>
      </c>
      <c r="AR39" s="48" t="s">
        <v>4021</v>
      </c>
      <c r="AS39" s="138" t="s">
        <v>4</v>
      </c>
      <c r="AT39" s="41">
        <v>12</v>
      </c>
      <c r="AU39" s="41">
        <v>12.8</v>
      </c>
      <c r="AV39" s="41">
        <v>12.2</v>
      </c>
      <c r="AW39" s="41">
        <v>12.3</v>
      </c>
      <c r="AX39" s="41">
        <v>11.9</v>
      </c>
      <c r="AY39" s="41">
        <v>12.2</v>
      </c>
      <c r="AZ39" s="41">
        <v>12.5</v>
      </c>
      <c r="BA39" s="41">
        <v>12.4</v>
      </c>
      <c r="BB39" s="41">
        <v>12.7</v>
      </c>
      <c r="BC39" s="41">
        <v>12.6</v>
      </c>
      <c r="BD39" s="41">
        <v>2010</v>
      </c>
      <c r="BE39" s="41">
        <v>2152</v>
      </c>
      <c r="BF39" s="41">
        <v>2045</v>
      </c>
      <c r="BG39" s="41">
        <v>2128</v>
      </c>
      <c r="BH39" s="41">
        <v>2057</v>
      </c>
      <c r="BI39" s="41">
        <v>2110</v>
      </c>
      <c r="BJ39" s="41">
        <v>2163</v>
      </c>
      <c r="BK39" s="41">
        <v>2146</v>
      </c>
      <c r="BL39" s="41">
        <v>2199</v>
      </c>
      <c r="BM39" s="41">
        <v>2116</v>
      </c>
      <c r="BN39" s="48" t="s">
        <v>4022</v>
      </c>
      <c r="BO39" s="138" t="s">
        <v>4</v>
      </c>
    </row>
    <row r="40" spans="1:67" ht="27" customHeight="1">
      <c r="A40" s="130" t="s">
        <v>3362</v>
      </c>
      <c r="B40" s="41">
        <v>9.1999999999999993</v>
      </c>
      <c r="C40" s="41">
        <v>10</v>
      </c>
      <c r="D40" s="41">
        <v>9.4</v>
      </c>
      <c r="E40" s="41">
        <v>9.5</v>
      </c>
      <c r="F40" s="41">
        <v>9.1</v>
      </c>
      <c r="G40" s="41">
        <v>9.4</v>
      </c>
      <c r="H40" s="41">
        <v>9.6999999999999993</v>
      </c>
      <c r="I40" s="41">
        <v>9.6</v>
      </c>
      <c r="J40" s="41">
        <v>9.9</v>
      </c>
      <c r="K40" s="41">
        <v>9.8000000000000007</v>
      </c>
      <c r="L40" s="41">
        <v>1516</v>
      </c>
      <c r="M40" s="41">
        <v>1658</v>
      </c>
      <c r="N40" s="41">
        <v>1551</v>
      </c>
      <c r="O40" s="41">
        <v>1583</v>
      </c>
      <c r="P40" s="41">
        <v>1512</v>
      </c>
      <c r="Q40" s="41">
        <v>1565</v>
      </c>
      <c r="R40" s="41">
        <v>1618</v>
      </c>
      <c r="S40" s="41">
        <v>1601</v>
      </c>
      <c r="T40" s="41">
        <v>1654</v>
      </c>
      <c r="U40" s="41">
        <v>1622</v>
      </c>
      <c r="V40" s="48" t="s">
        <v>4020</v>
      </c>
      <c r="W40" s="138" t="s">
        <v>4</v>
      </c>
      <c r="X40" s="41">
        <v>8.6</v>
      </c>
      <c r="Y40" s="41">
        <v>9.4</v>
      </c>
      <c r="Z40" s="41">
        <v>8.8000000000000007</v>
      </c>
      <c r="AA40" s="41">
        <v>9</v>
      </c>
      <c r="AB40" s="41">
        <v>9</v>
      </c>
      <c r="AC40" s="41">
        <v>9.3000000000000007</v>
      </c>
      <c r="AD40" s="41">
        <v>9.6</v>
      </c>
      <c r="AE40" s="41">
        <v>9.5</v>
      </c>
      <c r="AF40" s="41">
        <v>9.8000000000000007</v>
      </c>
      <c r="AG40" s="41">
        <v>9.1999999999999993</v>
      </c>
      <c r="AH40" s="41">
        <v>1404</v>
      </c>
      <c r="AI40" s="41">
        <v>1546</v>
      </c>
      <c r="AJ40" s="41">
        <v>1439</v>
      </c>
      <c r="AK40" s="41">
        <v>1427</v>
      </c>
      <c r="AL40" s="41">
        <v>1444</v>
      </c>
      <c r="AM40" s="41">
        <v>1497</v>
      </c>
      <c r="AN40" s="41">
        <v>1550</v>
      </c>
      <c r="AO40" s="41">
        <v>1533</v>
      </c>
      <c r="AP40" s="41">
        <v>1586</v>
      </c>
      <c r="AQ40" s="41">
        <v>1510</v>
      </c>
      <c r="AR40" s="48" t="s">
        <v>4021</v>
      </c>
      <c r="AS40" s="138" t="s">
        <v>4</v>
      </c>
      <c r="AT40" s="41">
        <v>12</v>
      </c>
      <c r="AU40" s="41">
        <v>12.8</v>
      </c>
      <c r="AV40" s="41">
        <v>12.2</v>
      </c>
      <c r="AW40" s="41">
        <v>12.3</v>
      </c>
      <c r="AX40" s="41">
        <v>11.9</v>
      </c>
      <c r="AY40" s="41">
        <v>12.2</v>
      </c>
      <c r="AZ40" s="41">
        <v>12.5</v>
      </c>
      <c r="BA40" s="41">
        <v>12.4</v>
      </c>
      <c r="BB40" s="41">
        <v>12.7</v>
      </c>
      <c r="BC40" s="41">
        <v>12.6</v>
      </c>
      <c r="BD40" s="41">
        <v>2010</v>
      </c>
      <c r="BE40" s="41">
        <v>2152</v>
      </c>
      <c r="BF40" s="41">
        <v>2045</v>
      </c>
      <c r="BG40" s="41">
        <v>2128</v>
      </c>
      <c r="BH40" s="41">
        <v>2057</v>
      </c>
      <c r="BI40" s="41">
        <v>2110</v>
      </c>
      <c r="BJ40" s="41">
        <v>2163</v>
      </c>
      <c r="BK40" s="41">
        <v>2146</v>
      </c>
      <c r="BL40" s="41">
        <v>2199</v>
      </c>
      <c r="BM40" s="41">
        <v>2116</v>
      </c>
      <c r="BN40" s="48" t="s">
        <v>4022</v>
      </c>
      <c r="BO40" s="138" t="s">
        <v>4</v>
      </c>
    </row>
    <row r="41" spans="1:67" ht="27" customHeight="1">
      <c r="A41" s="130" t="s">
        <v>3521</v>
      </c>
      <c r="B41" s="41">
        <v>9.1999999999999993</v>
      </c>
      <c r="C41" s="41">
        <v>10</v>
      </c>
      <c r="D41" s="41">
        <v>9.4</v>
      </c>
      <c r="E41" s="41">
        <v>9.5</v>
      </c>
      <c r="F41" s="41">
        <v>9.1</v>
      </c>
      <c r="G41" s="41">
        <v>9.4</v>
      </c>
      <c r="H41" s="41">
        <v>9.6999999999999993</v>
      </c>
      <c r="I41" s="41">
        <v>9.6</v>
      </c>
      <c r="J41" s="41">
        <v>9.9</v>
      </c>
      <c r="K41" s="41">
        <v>9.8000000000000007</v>
      </c>
      <c r="L41" s="41">
        <v>1516</v>
      </c>
      <c r="M41" s="41">
        <v>1658</v>
      </c>
      <c r="N41" s="41">
        <v>1551</v>
      </c>
      <c r="O41" s="41">
        <v>1583</v>
      </c>
      <c r="P41" s="41">
        <v>1512</v>
      </c>
      <c r="Q41" s="41">
        <v>1565</v>
      </c>
      <c r="R41" s="41">
        <v>1618</v>
      </c>
      <c r="S41" s="41">
        <v>1601</v>
      </c>
      <c r="T41" s="41">
        <v>1654</v>
      </c>
      <c r="U41" s="41">
        <v>1622</v>
      </c>
      <c r="V41" s="48" t="s">
        <v>4020</v>
      </c>
      <c r="W41" s="138" t="s">
        <v>4</v>
      </c>
      <c r="X41" s="41">
        <v>8.6</v>
      </c>
      <c r="Y41" s="41">
        <v>9.4</v>
      </c>
      <c r="Z41" s="41">
        <v>8.8000000000000007</v>
      </c>
      <c r="AA41" s="41">
        <v>9</v>
      </c>
      <c r="AB41" s="41">
        <v>9</v>
      </c>
      <c r="AC41" s="41">
        <v>9.3000000000000007</v>
      </c>
      <c r="AD41" s="41">
        <v>9.6</v>
      </c>
      <c r="AE41" s="41">
        <v>9.5</v>
      </c>
      <c r="AF41" s="41">
        <v>9.8000000000000007</v>
      </c>
      <c r="AG41" s="41">
        <v>9.1999999999999993</v>
      </c>
      <c r="AH41" s="41">
        <v>1404</v>
      </c>
      <c r="AI41" s="41">
        <v>1546</v>
      </c>
      <c r="AJ41" s="41">
        <v>1439</v>
      </c>
      <c r="AK41" s="41">
        <v>1427</v>
      </c>
      <c r="AL41" s="41">
        <v>1444</v>
      </c>
      <c r="AM41" s="41">
        <v>1497</v>
      </c>
      <c r="AN41" s="41">
        <v>1550</v>
      </c>
      <c r="AO41" s="41">
        <v>1533</v>
      </c>
      <c r="AP41" s="41">
        <v>1586</v>
      </c>
      <c r="AQ41" s="41">
        <v>1510</v>
      </c>
      <c r="AR41" s="48" t="s">
        <v>4021</v>
      </c>
      <c r="AS41" s="138" t="s">
        <v>4</v>
      </c>
      <c r="AT41" s="41">
        <v>12</v>
      </c>
      <c r="AU41" s="41">
        <v>12.8</v>
      </c>
      <c r="AV41" s="41">
        <v>12.2</v>
      </c>
      <c r="AW41" s="41">
        <v>12.3</v>
      </c>
      <c r="AX41" s="41">
        <v>11.9</v>
      </c>
      <c r="AY41" s="41">
        <v>12.2</v>
      </c>
      <c r="AZ41" s="41">
        <v>12.5</v>
      </c>
      <c r="BA41" s="41">
        <v>12.4</v>
      </c>
      <c r="BB41" s="41">
        <v>12.7</v>
      </c>
      <c r="BC41" s="41">
        <v>12.6</v>
      </c>
      <c r="BD41" s="41">
        <v>2010</v>
      </c>
      <c r="BE41" s="41">
        <v>2152</v>
      </c>
      <c r="BF41" s="41">
        <v>2045</v>
      </c>
      <c r="BG41" s="41">
        <v>2128</v>
      </c>
      <c r="BH41" s="41">
        <v>2057</v>
      </c>
      <c r="BI41" s="41">
        <v>2110</v>
      </c>
      <c r="BJ41" s="41">
        <v>2163</v>
      </c>
      <c r="BK41" s="41">
        <v>2146</v>
      </c>
      <c r="BL41" s="41">
        <v>2199</v>
      </c>
      <c r="BM41" s="41">
        <v>2116</v>
      </c>
      <c r="BN41" s="48" t="s">
        <v>4022</v>
      </c>
      <c r="BO41" s="138" t="s">
        <v>4</v>
      </c>
    </row>
    <row r="42" spans="1:67" ht="27" customHeight="1">
      <c r="A42" s="130" t="s">
        <v>3533</v>
      </c>
      <c r="B42" s="41">
        <v>9.1999999999999993</v>
      </c>
      <c r="C42" s="41">
        <v>10</v>
      </c>
      <c r="D42" s="41">
        <v>9.4</v>
      </c>
      <c r="E42" s="41">
        <v>9.5</v>
      </c>
      <c r="F42" s="41">
        <v>9.1</v>
      </c>
      <c r="G42" s="41">
        <v>9.4</v>
      </c>
      <c r="H42" s="41">
        <v>9.6999999999999993</v>
      </c>
      <c r="I42" s="41">
        <v>9.6</v>
      </c>
      <c r="J42" s="41">
        <v>9.9</v>
      </c>
      <c r="K42" s="41">
        <v>9.8000000000000007</v>
      </c>
      <c r="L42" s="41">
        <v>1516</v>
      </c>
      <c r="M42" s="41">
        <v>1658</v>
      </c>
      <c r="N42" s="41">
        <v>1551</v>
      </c>
      <c r="O42" s="41">
        <v>1583</v>
      </c>
      <c r="P42" s="41">
        <v>1512</v>
      </c>
      <c r="Q42" s="41">
        <v>1565</v>
      </c>
      <c r="R42" s="41">
        <v>1618</v>
      </c>
      <c r="S42" s="41">
        <v>1601</v>
      </c>
      <c r="T42" s="41">
        <v>1654</v>
      </c>
      <c r="U42" s="41">
        <v>1622</v>
      </c>
      <c r="V42" s="48" t="s">
        <v>4020</v>
      </c>
      <c r="W42" s="138" t="s">
        <v>4</v>
      </c>
      <c r="X42" s="41">
        <v>8.6</v>
      </c>
      <c r="Y42" s="41">
        <v>9.4</v>
      </c>
      <c r="Z42" s="41">
        <v>8.8000000000000007</v>
      </c>
      <c r="AA42" s="41">
        <v>9</v>
      </c>
      <c r="AB42" s="41">
        <v>9</v>
      </c>
      <c r="AC42" s="41">
        <v>9.3000000000000007</v>
      </c>
      <c r="AD42" s="41">
        <v>9.6</v>
      </c>
      <c r="AE42" s="41">
        <v>9.5</v>
      </c>
      <c r="AF42" s="41">
        <v>9.8000000000000007</v>
      </c>
      <c r="AG42" s="41">
        <v>9.1999999999999993</v>
      </c>
      <c r="AH42" s="41">
        <v>1404</v>
      </c>
      <c r="AI42" s="41">
        <v>1546</v>
      </c>
      <c r="AJ42" s="41">
        <v>1439</v>
      </c>
      <c r="AK42" s="41">
        <v>1427</v>
      </c>
      <c r="AL42" s="41">
        <v>1444</v>
      </c>
      <c r="AM42" s="41">
        <v>1497</v>
      </c>
      <c r="AN42" s="41">
        <v>1550</v>
      </c>
      <c r="AO42" s="41">
        <v>1533</v>
      </c>
      <c r="AP42" s="41">
        <v>1586</v>
      </c>
      <c r="AQ42" s="41">
        <v>1510</v>
      </c>
      <c r="AR42" s="48" t="s">
        <v>4021</v>
      </c>
      <c r="AS42" s="138" t="s">
        <v>4</v>
      </c>
      <c r="AT42" s="41">
        <v>12</v>
      </c>
      <c r="AU42" s="41">
        <v>12.8</v>
      </c>
      <c r="AV42" s="41">
        <v>12.2</v>
      </c>
      <c r="AW42" s="41">
        <v>12.3</v>
      </c>
      <c r="AX42" s="41">
        <v>11.9</v>
      </c>
      <c r="AY42" s="41">
        <v>12.2</v>
      </c>
      <c r="AZ42" s="41">
        <v>12.5</v>
      </c>
      <c r="BA42" s="41">
        <v>12.4</v>
      </c>
      <c r="BB42" s="41">
        <v>12.7</v>
      </c>
      <c r="BC42" s="41">
        <v>12.6</v>
      </c>
      <c r="BD42" s="41">
        <v>2010</v>
      </c>
      <c r="BE42" s="41">
        <v>2152</v>
      </c>
      <c r="BF42" s="41">
        <v>2045</v>
      </c>
      <c r="BG42" s="41">
        <v>2128</v>
      </c>
      <c r="BH42" s="41">
        <v>2057</v>
      </c>
      <c r="BI42" s="41">
        <v>2110</v>
      </c>
      <c r="BJ42" s="41">
        <v>2163</v>
      </c>
      <c r="BK42" s="41">
        <v>2146</v>
      </c>
      <c r="BL42" s="41">
        <v>2199</v>
      </c>
      <c r="BM42" s="41">
        <v>2116</v>
      </c>
      <c r="BN42" s="48" t="s">
        <v>4022</v>
      </c>
      <c r="BO42" s="138" t="s">
        <v>4</v>
      </c>
    </row>
    <row r="43" spans="1:67" ht="27" customHeight="1">
      <c r="A43" s="130" t="s">
        <v>3522</v>
      </c>
      <c r="B43" s="41">
        <v>8.6</v>
      </c>
      <c r="C43" s="41">
        <v>9.4</v>
      </c>
      <c r="D43" s="41">
        <v>8.8000000000000007</v>
      </c>
      <c r="E43" s="41">
        <v>9</v>
      </c>
      <c r="F43" s="41">
        <v>8.6</v>
      </c>
      <c r="G43" s="41">
        <v>8.9</v>
      </c>
      <c r="H43" s="41">
        <v>9.1999999999999993</v>
      </c>
      <c r="I43" s="41">
        <v>9.1</v>
      </c>
      <c r="J43" s="41">
        <v>9.4</v>
      </c>
      <c r="K43" s="41">
        <v>9.1999999999999993</v>
      </c>
      <c r="L43" s="41">
        <v>1415</v>
      </c>
      <c r="M43" s="41">
        <v>1557</v>
      </c>
      <c r="N43" s="41">
        <v>1450</v>
      </c>
      <c r="O43" s="41">
        <v>1492</v>
      </c>
      <c r="P43" s="41">
        <v>1421</v>
      </c>
      <c r="Q43" s="41">
        <v>1474</v>
      </c>
      <c r="R43" s="41">
        <v>1527</v>
      </c>
      <c r="S43" s="41">
        <v>1510</v>
      </c>
      <c r="T43" s="41">
        <v>1563</v>
      </c>
      <c r="U43" s="41">
        <v>1521</v>
      </c>
      <c r="V43" s="48" t="s">
        <v>4020</v>
      </c>
      <c r="W43" s="138" t="s">
        <v>4</v>
      </c>
      <c r="X43" s="41">
        <v>8.1</v>
      </c>
      <c r="Y43" s="41">
        <v>8.9</v>
      </c>
      <c r="Z43" s="41">
        <v>8.3000000000000007</v>
      </c>
      <c r="AA43" s="41">
        <v>8.3000000000000007</v>
      </c>
      <c r="AB43" s="41">
        <v>8.5</v>
      </c>
      <c r="AC43" s="41">
        <v>8.8000000000000007</v>
      </c>
      <c r="AD43" s="41">
        <v>9.1</v>
      </c>
      <c r="AE43" s="41">
        <v>9</v>
      </c>
      <c r="AF43" s="41">
        <v>9.3000000000000007</v>
      </c>
      <c r="AG43" s="41">
        <v>8.6999999999999993</v>
      </c>
      <c r="AH43" s="41">
        <v>1279</v>
      </c>
      <c r="AI43" s="41">
        <v>1421</v>
      </c>
      <c r="AJ43" s="41">
        <v>1314</v>
      </c>
      <c r="AK43" s="41">
        <v>1301</v>
      </c>
      <c r="AL43" s="41">
        <v>1338</v>
      </c>
      <c r="AM43" s="41">
        <v>1391</v>
      </c>
      <c r="AN43" s="41">
        <v>1444</v>
      </c>
      <c r="AO43" s="41">
        <v>1427</v>
      </c>
      <c r="AP43" s="41">
        <v>1480</v>
      </c>
      <c r="AQ43" s="41">
        <v>1385</v>
      </c>
      <c r="AR43" s="48" t="s">
        <v>4021</v>
      </c>
      <c r="AS43" s="138" t="s">
        <v>4</v>
      </c>
      <c r="AT43" s="41">
        <v>11.5</v>
      </c>
      <c r="AU43" s="41">
        <v>12.3</v>
      </c>
      <c r="AV43" s="41">
        <v>11.7</v>
      </c>
      <c r="AW43" s="41">
        <v>12</v>
      </c>
      <c r="AX43" s="41">
        <v>11.6</v>
      </c>
      <c r="AY43" s="41">
        <v>11.9</v>
      </c>
      <c r="AZ43" s="41">
        <v>12.2</v>
      </c>
      <c r="BA43" s="41">
        <v>12.1</v>
      </c>
      <c r="BB43" s="41">
        <v>12.4</v>
      </c>
      <c r="BC43" s="41">
        <v>12.1</v>
      </c>
      <c r="BD43" s="41">
        <v>1908</v>
      </c>
      <c r="BE43" s="41">
        <v>2050</v>
      </c>
      <c r="BF43" s="41">
        <v>1943</v>
      </c>
      <c r="BG43" s="41">
        <v>2079</v>
      </c>
      <c r="BH43" s="41">
        <v>2008</v>
      </c>
      <c r="BI43" s="41">
        <v>2061</v>
      </c>
      <c r="BJ43" s="41">
        <v>2114</v>
      </c>
      <c r="BK43" s="41">
        <v>2097</v>
      </c>
      <c r="BL43" s="41">
        <v>2150</v>
      </c>
      <c r="BM43" s="41">
        <v>2014</v>
      </c>
      <c r="BN43" s="48" t="s">
        <v>4022</v>
      </c>
      <c r="BO43" s="138" t="s">
        <v>4</v>
      </c>
    </row>
    <row r="44" spans="1:67" ht="27" customHeight="1">
      <c r="A44" s="130" t="s">
        <v>3523</v>
      </c>
      <c r="B44" s="41">
        <v>9.1</v>
      </c>
      <c r="C44" s="41">
        <v>9.9</v>
      </c>
      <c r="D44" s="41">
        <v>9.3000000000000007</v>
      </c>
      <c r="E44" s="41">
        <v>9.5</v>
      </c>
      <c r="F44" s="41">
        <v>9.1</v>
      </c>
      <c r="G44" s="41">
        <v>9.4</v>
      </c>
      <c r="H44" s="41">
        <v>9.6999999999999993</v>
      </c>
      <c r="I44" s="41">
        <v>9.6</v>
      </c>
      <c r="J44" s="41">
        <v>9.9</v>
      </c>
      <c r="K44" s="41">
        <v>9.6999999999999993</v>
      </c>
      <c r="L44" s="41">
        <v>1501</v>
      </c>
      <c r="M44" s="41">
        <v>1643</v>
      </c>
      <c r="N44" s="41">
        <v>1536</v>
      </c>
      <c r="O44" s="41">
        <v>1579</v>
      </c>
      <c r="P44" s="41">
        <v>1508</v>
      </c>
      <c r="Q44" s="41">
        <v>1561</v>
      </c>
      <c r="R44" s="41">
        <v>1614</v>
      </c>
      <c r="S44" s="41">
        <v>1597</v>
      </c>
      <c r="T44" s="41">
        <v>1650</v>
      </c>
      <c r="U44" s="41">
        <v>1607</v>
      </c>
      <c r="V44" s="48" t="s">
        <v>4020</v>
      </c>
      <c r="W44" s="138" t="s">
        <v>4</v>
      </c>
      <c r="X44" s="41">
        <v>8.6</v>
      </c>
      <c r="Y44" s="41">
        <v>9.4</v>
      </c>
      <c r="Z44" s="41">
        <v>8.8000000000000007</v>
      </c>
      <c r="AA44" s="41">
        <v>8.8000000000000007</v>
      </c>
      <c r="AB44" s="41">
        <v>8.9</v>
      </c>
      <c r="AC44" s="41">
        <v>9.1999999999999993</v>
      </c>
      <c r="AD44" s="41">
        <v>9.5</v>
      </c>
      <c r="AE44" s="41">
        <v>9.4</v>
      </c>
      <c r="AF44" s="41">
        <v>9.6999999999999993</v>
      </c>
      <c r="AG44" s="41">
        <v>9.1999999999999993</v>
      </c>
      <c r="AH44" s="41">
        <v>1362</v>
      </c>
      <c r="AI44" s="41">
        <v>1504</v>
      </c>
      <c r="AJ44" s="41">
        <v>1397</v>
      </c>
      <c r="AK44" s="41">
        <v>1388</v>
      </c>
      <c r="AL44" s="41">
        <v>1422</v>
      </c>
      <c r="AM44" s="41">
        <v>1475</v>
      </c>
      <c r="AN44" s="41">
        <v>1528</v>
      </c>
      <c r="AO44" s="41">
        <v>1511</v>
      </c>
      <c r="AP44" s="41">
        <v>1564</v>
      </c>
      <c r="AQ44" s="41">
        <v>1468</v>
      </c>
      <c r="AR44" s="48" t="s">
        <v>4021</v>
      </c>
      <c r="AS44" s="138" t="s">
        <v>4</v>
      </c>
      <c r="AT44" s="41">
        <v>11.9</v>
      </c>
      <c r="AU44" s="41">
        <v>12.7</v>
      </c>
      <c r="AV44" s="41">
        <v>12.1</v>
      </c>
      <c r="AW44" s="41">
        <v>12.5</v>
      </c>
      <c r="AX44" s="41">
        <v>12.1</v>
      </c>
      <c r="AY44" s="41">
        <v>12.4</v>
      </c>
      <c r="AZ44" s="41">
        <v>12.7</v>
      </c>
      <c r="BA44" s="41">
        <v>12.6</v>
      </c>
      <c r="BB44" s="41">
        <v>12.9</v>
      </c>
      <c r="BC44" s="41">
        <v>12.5</v>
      </c>
      <c r="BD44" s="41">
        <v>1995</v>
      </c>
      <c r="BE44" s="41">
        <v>2137</v>
      </c>
      <c r="BF44" s="41">
        <v>2030</v>
      </c>
      <c r="BG44" s="41">
        <v>2169</v>
      </c>
      <c r="BH44" s="41">
        <v>2098</v>
      </c>
      <c r="BI44" s="41">
        <v>2151</v>
      </c>
      <c r="BJ44" s="41">
        <v>2204</v>
      </c>
      <c r="BK44" s="41">
        <v>2187</v>
      </c>
      <c r="BL44" s="41">
        <v>2240</v>
      </c>
      <c r="BM44" s="41">
        <v>2101</v>
      </c>
      <c r="BN44" s="48" t="s">
        <v>4022</v>
      </c>
      <c r="BO44" s="138" t="s">
        <v>4</v>
      </c>
    </row>
    <row r="45" spans="1:67" ht="27" customHeight="1">
      <c r="A45" s="130" t="s">
        <v>3524</v>
      </c>
      <c r="B45" s="41">
        <v>9.1</v>
      </c>
      <c r="C45" s="41">
        <v>9.9</v>
      </c>
      <c r="D45" s="41">
        <v>9.3000000000000007</v>
      </c>
      <c r="E45" s="41">
        <v>9.5</v>
      </c>
      <c r="F45" s="41">
        <v>9.1</v>
      </c>
      <c r="G45" s="41">
        <v>9.4</v>
      </c>
      <c r="H45" s="41">
        <v>9.6999999999999993</v>
      </c>
      <c r="I45" s="41">
        <v>9.6</v>
      </c>
      <c r="J45" s="41">
        <v>9.9</v>
      </c>
      <c r="K45" s="41">
        <v>9.6999999999999993</v>
      </c>
      <c r="L45" s="41">
        <v>1501</v>
      </c>
      <c r="M45" s="41">
        <v>1643</v>
      </c>
      <c r="N45" s="41">
        <v>1536</v>
      </c>
      <c r="O45" s="41">
        <v>1579</v>
      </c>
      <c r="P45" s="41">
        <v>1508</v>
      </c>
      <c r="Q45" s="41">
        <v>1561</v>
      </c>
      <c r="R45" s="41">
        <v>1614</v>
      </c>
      <c r="S45" s="41">
        <v>1597</v>
      </c>
      <c r="T45" s="41">
        <v>1650</v>
      </c>
      <c r="U45" s="41">
        <v>1607</v>
      </c>
      <c r="V45" s="48" t="s">
        <v>4020</v>
      </c>
      <c r="W45" s="138" t="s">
        <v>4</v>
      </c>
      <c r="X45" s="41">
        <v>8.6</v>
      </c>
      <c r="Y45" s="41">
        <v>9.4</v>
      </c>
      <c r="Z45" s="41">
        <v>8.8000000000000007</v>
      </c>
      <c r="AA45" s="41">
        <v>8.8000000000000007</v>
      </c>
      <c r="AB45" s="41">
        <v>8.9</v>
      </c>
      <c r="AC45" s="41">
        <v>9.1999999999999993</v>
      </c>
      <c r="AD45" s="41">
        <v>9.5</v>
      </c>
      <c r="AE45" s="41">
        <v>9.4</v>
      </c>
      <c r="AF45" s="41">
        <v>9.6999999999999993</v>
      </c>
      <c r="AG45" s="41">
        <v>9.1999999999999993</v>
      </c>
      <c r="AH45" s="41">
        <v>1362</v>
      </c>
      <c r="AI45" s="41">
        <v>1504</v>
      </c>
      <c r="AJ45" s="41">
        <v>1397</v>
      </c>
      <c r="AK45" s="41">
        <v>1388</v>
      </c>
      <c r="AL45" s="41">
        <v>1422</v>
      </c>
      <c r="AM45" s="41">
        <v>1475</v>
      </c>
      <c r="AN45" s="41">
        <v>1528</v>
      </c>
      <c r="AO45" s="41">
        <v>1511</v>
      </c>
      <c r="AP45" s="41">
        <v>1564</v>
      </c>
      <c r="AQ45" s="41">
        <v>1468</v>
      </c>
      <c r="AR45" s="48" t="s">
        <v>4021</v>
      </c>
      <c r="AS45" s="138" t="s">
        <v>4</v>
      </c>
      <c r="AT45" s="41">
        <v>11.9</v>
      </c>
      <c r="AU45" s="41">
        <v>12.7</v>
      </c>
      <c r="AV45" s="41">
        <v>12.1</v>
      </c>
      <c r="AW45" s="41">
        <v>12.5</v>
      </c>
      <c r="AX45" s="41">
        <v>12.1</v>
      </c>
      <c r="AY45" s="41">
        <v>12.4</v>
      </c>
      <c r="AZ45" s="41">
        <v>12.7</v>
      </c>
      <c r="BA45" s="41">
        <v>12.6</v>
      </c>
      <c r="BB45" s="41">
        <v>12.9</v>
      </c>
      <c r="BC45" s="41">
        <v>12.5</v>
      </c>
      <c r="BD45" s="41">
        <v>1995</v>
      </c>
      <c r="BE45" s="41">
        <v>2137</v>
      </c>
      <c r="BF45" s="41">
        <v>2030</v>
      </c>
      <c r="BG45" s="41">
        <v>2169</v>
      </c>
      <c r="BH45" s="41">
        <v>2098</v>
      </c>
      <c r="BI45" s="41">
        <v>2151</v>
      </c>
      <c r="BJ45" s="41">
        <v>2204</v>
      </c>
      <c r="BK45" s="41">
        <v>2187</v>
      </c>
      <c r="BL45" s="41">
        <v>2240</v>
      </c>
      <c r="BM45" s="41">
        <v>2101</v>
      </c>
      <c r="BN45" s="48" t="s">
        <v>4022</v>
      </c>
      <c r="BO45" s="138" t="s">
        <v>4</v>
      </c>
    </row>
    <row r="46" spans="1:67" ht="27" customHeight="1">
      <c r="A46" s="130" t="s">
        <v>3525</v>
      </c>
      <c r="B46" s="41">
        <v>9.6</v>
      </c>
      <c r="C46" s="41">
        <v>10.4</v>
      </c>
      <c r="D46" s="41">
        <v>9.8000000000000007</v>
      </c>
      <c r="E46" s="41">
        <v>10</v>
      </c>
      <c r="F46" s="41">
        <v>9.6</v>
      </c>
      <c r="G46" s="41">
        <v>9.9</v>
      </c>
      <c r="H46" s="41">
        <v>10.199999999999999</v>
      </c>
      <c r="I46" s="41">
        <v>10.1</v>
      </c>
      <c r="J46" s="41">
        <v>10.4</v>
      </c>
      <c r="K46" s="41">
        <v>10.199999999999999</v>
      </c>
      <c r="L46" s="41">
        <v>1588</v>
      </c>
      <c r="M46" s="41">
        <v>1730</v>
      </c>
      <c r="N46" s="41">
        <v>1623</v>
      </c>
      <c r="O46" s="41">
        <v>1665</v>
      </c>
      <c r="P46" s="41">
        <v>1594</v>
      </c>
      <c r="Q46" s="41">
        <v>1647</v>
      </c>
      <c r="R46" s="41">
        <v>1700</v>
      </c>
      <c r="S46" s="41">
        <v>1683</v>
      </c>
      <c r="T46" s="41">
        <v>1736</v>
      </c>
      <c r="U46" s="41">
        <v>1694</v>
      </c>
      <c r="V46" s="48" t="s">
        <v>4020</v>
      </c>
      <c r="W46" s="138" t="s">
        <v>4</v>
      </c>
      <c r="X46" s="41">
        <v>9</v>
      </c>
      <c r="Y46" s="41">
        <v>9.8000000000000007</v>
      </c>
      <c r="Z46" s="41">
        <v>9.1999999999999993</v>
      </c>
      <c r="AA46" s="41">
        <v>9.1999999999999993</v>
      </c>
      <c r="AB46" s="41">
        <v>9.4</v>
      </c>
      <c r="AC46" s="41">
        <v>9.6999999999999993</v>
      </c>
      <c r="AD46" s="41">
        <v>10</v>
      </c>
      <c r="AE46" s="41">
        <v>9.9</v>
      </c>
      <c r="AF46" s="41">
        <v>10.199999999999999</v>
      </c>
      <c r="AG46" s="41">
        <v>9.6</v>
      </c>
      <c r="AH46" s="41">
        <v>1446</v>
      </c>
      <c r="AI46" s="41">
        <v>1588</v>
      </c>
      <c r="AJ46" s="41">
        <v>1481</v>
      </c>
      <c r="AK46" s="41">
        <v>1474</v>
      </c>
      <c r="AL46" s="41">
        <v>1505</v>
      </c>
      <c r="AM46" s="41">
        <v>1558</v>
      </c>
      <c r="AN46" s="41">
        <v>1611</v>
      </c>
      <c r="AO46" s="41">
        <v>1594</v>
      </c>
      <c r="AP46" s="41">
        <v>1647</v>
      </c>
      <c r="AQ46" s="41">
        <v>1552</v>
      </c>
      <c r="AR46" s="48" t="s">
        <v>4021</v>
      </c>
      <c r="AS46" s="138" t="s">
        <v>4</v>
      </c>
      <c r="AT46" s="41">
        <v>12.4</v>
      </c>
      <c r="AU46" s="41">
        <v>13.2</v>
      </c>
      <c r="AV46" s="41">
        <v>12.6</v>
      </c>
      <c r="AW46" s="41">
        <v>12.9</v>
      </c>
      <c r="AX46" s="41">
        <v>12.5</v>
      </c>
      <c r="AY46" s="41">
        <v>12.8</v>
      </c>
      <c r="AZ46" s="41">
        <v>13.1</v>
      </c>
      <c r="BA46" s="41">
        <v>13</v>
      </c>
      <c r="BB46" s="41">
        <v>13.3</v>
      </c>
      <c r="BC46" s="41">
        <v>13</v>
      </c>
      <c r="BD46" s="41">
        <v>2081</v>
      </c>
      <c r="BE46" s="41">
        <v>2223</v>
      </c>
      <c r="BF46" s="41">
        <v>2116</v>
      </c>
      <c r="BG46" s="41">
        <v>2259</v>
      </c>
      <c r="BH46" s="41">
        <v>2188</v>
      </c>
      <c r="BI46" s="41">
        <v>2241</v>
      </c>
      <c r="BJ46" s="41">
        <v>2294</v>
      </c>
      <c r="BK46" s="41">
        <v>2277</v>
      </c>
      <c r="BL46" s="41">
        <v>2330</v>
      </c>
      <c r="BM46" s="41">
        <v>2187</v>
      </c>
      <c r="BN46" s="48" t="s">
        <v>4022</v>
      </c>
      <c r="BO46" s="138" t="s">
        <v>4</v>
      </c>
    </row>
    <row r="47" spans="1:67" ht="27" customHeight="1">
      <c r="A47" s="130" t="s">
        <v>3526</v>
      </c>
      <c r="B47" s="41">
        <v>9.6</v>
      </c>
      <c r="C47" s="41">
        <v>10.4</v>
      </c>
      <c r="D47" s="41">
        <v>9.8000000000000007</v>
      </c>
      <c r="E47" s="41">
        <v>10</v>
      </c>
      <c r="F47" s="41">
        <v>9.6</v>
      </c>
      <c r="G47" s="41">
        <v>9.9</v>
      </c>
      <c r="H47" s="41">
        <v>10.199999999999999</v>
      </c>
      <c r="I47" s="41">
        <v>10.1</v>
      </c>
      <c r="J47" s="41">
        <v>10.4</v>
      </c>
      <c r="K47" s="41">
        <v>10.199999999999999</v>
      </c>
      <c r="L47" s="41">
        <v>1588</v>
      </c>
      <c r="M47" s="41">
        <v>1730</v>
      </c>
      <c r="N47" s="41">
        <v>1623</v>
      </c>
      <c r="O47" s="41">
        <v>1665</v>
      </c>
      <c r="P47" s="41">
        <v>1594</v>
      </c>
      <c r="Q47" s="41">
        <v>1647</v>
      </c>
      <c r="R47" s="41">
        <v>1700</v>
      </c>
      <c r="S47" s="41">
        <v>1683</v>
      </c>
      <c r="T47" s="41">
        <v>1736</v>
      </c>
      <c r="U47" s="41">
        <v>1694</v>
      </c>
      <c r="V47" s="48" t="s">
        <v>4020</v>
      </c>
      <c r="W47" s="138" t="s">
        <v>4</v>
      </c>
      <c r="X47" s="41">
        <v>9</v>
      </c>
      <c r="Y47" s="41">
        <v>9.8000000000000007</v>
      </c>
      <c r="Z47" s="41">
        <v>9.1999999999999993</v>
      </c>
      <c r="AA47" s="41">
        <v>9.1999999999999993</v>
      </c>
      <c r="AB47" s="41">
        <v>9.4</v>
      </c>
      <c r="AC47" s="41">
        <v>9.6999999999999993</v>
      </c>
      <c r="AD47" s="41">
        <v>10</v>
      </c>
      <c r="AE47" s="41">
        <v>9.9</v>
      </c>
      <c r="AF47" s="41">
        <v>10.199999999999999</v>
      </c>
      <c r="AG47" s="41">
        <v>9.6</v>
      </c>
      <c r="AH47" s="41">
        <v>1446</v>
      </c>
      <c r="AI47" s="41">
        <v>1588</v>
      </c>
      <c r="AJ47" s="41">
        <v>1481</v>
      </c>
      <c r="AK47" s="41">
        <v>1474</v>
      </c>
      <c r="AL47" s="41">
        <v>1505</v>
      </c>
      <c r="AM47" s="41">
        <v>1558</v>
      </c>
      <c r="AN47" s="41">
        <v>1611</v>
      </c>
      <c r="AO47" s="41">
        <v>1594</v>
      </c>
      <c r="AP47" s="41">
        <v>1647</v>
      </c>
      <c r="AQ47" s="41">
        <v>1552</v>
      </c>
      <c r="AR47" s="48" t="s">
        <v>4021</v>
      </c>
      <c r="AS47" s="138" t="s">
        <v>4</v>
      </c>
      <c r="AT47" s="41">
        <v>12.4</v>
      </c>
      <c r="AU47" s="41">
        <v>13.2</v>
      </c>
      <c r="AV47" s="41">
        <v>12.6</v>
      </c>
      <c r="AW47" s="41">
        <v>12.9</v>
      </c>
      <c r="AX47" s="41">
        <v>12.5</v>
      </c>
      <c r="AY47" s="41">
        <v>12.8</v>
      </c>
      <c r="AZ47" s="41">
        <v>13.1</v>
      </c>
      <c r="BA47" s="41">
        <v>13</v>
      </c>
      <c r="BB47" s="41">
        <v>13.3</v>
      </c>
      <c r="BC47" s="41">
        <v>13</v>
      </c>
      <c r="BD47" s="41">
        <v>2081</v>
      </c>
      <c r="BE47" s="41">
        <v>2223</v>
      </c>
      <c r="BF47" s="41">
        <v>2116</v>
      </c>
      <c r="BG47" s="41">
        <v>2259</v>
      </c>
      <c r="BH47" s="41">
        <v>2188</v>
      </c>
      <c r="BI47" s="41">
        <v>2241</v>
      </c>
      <c r="BJ47" s="41">
        <v>2294</v>
      </c>
      <c r="BK47" s="41">
        <v>2277</v>
      </c>
      <c r="BL47" s="41">
        <v>2330</v>
      </c>
      <c r="BM47" s="41">
        <v>2187</v>
      </c>
      <c r="BN47" s="48" t="s">
        <v>4022</v>
      </c>
      <c r="BO47" s="138" t="s">
        <v>4</v>
      </c>
    </row>
    <row r="48" spans="1:67" ht="27" customHeight="1">
      <c r="A48" s="130" t="s">
        <v>3527</v>
      </c>
      <c r="B48" s="41">
        <v>9.6</v>
      </c>
      <c r="C48" s="41">
        <v>10.4</v>
      </c>
      <c r="D48" s="41">
        <v>9.8000000000000007</v>
      </c>
      <c r="E48" s="41">
        <v>10</v>
      </c>
      <c r="F48" s="41">
        <v>9.6</v>
      </c>
      <c r="G48" s="41">
        <v>9.9</v>
      </c>
      <c r="H48" s="41">
        <v>10.199999999999999</v>
      </c>
      <c r="I48" s="41">
        <v>10.1</v>
      </c>
      <c r="J48" s="41">
        <v>10.4</v>
      </c>
      <c r="K48" s="41">
        <v>10.199999999999999</v>
      </c>
      <c r="L48" s="41">
        <v>1588</v>
      </c>
      <c r="M48" s="41">
        <v>1730</v>
      </c>
      <c r="N48" s="41">
        <v>1623</v>
      </c>
      <c r="O48" s="41">
        <v>1665</v>
      </c>
      <c r="P48" s="41">
        <v>1594</v>
      </c>
      <c r="Q48" s="41">
        <v>1647</v>
      </c>
      <c r="R48" s="41">
        <v>1700</v>
      </c>
      <c r="S48" s="41">
        <v>1683</v>
      </c>
      <c r="T48" s="41">
        <v>1736</v>
      </c>
      <c r="U48" s="41">
        <v>1694</v>
      </c>
      <c r="V48" s="48" t="s">
        <v>4020</v>
      </c>
      <c r="W48" s="138" t="s">
        <v>4</v>
      </c>
      <c r="X48" s="41">
        <v>9</v>
      </c>
      <c r="Y48" s="41">
        <v>9.8000000000000007</v>
      </c>
      <c r="Z48" s="41">
        <v>9.1999999999999993</v>
      </c>
      <c r="AA48" s="41">
        <v>9.1999999999999993</v>
      </c>
      <c r="AB48" s="41">
        <v>9.4</v>
      </c>
      <c r="AC48" s="41">
        <v>9.6999999999999993</v>
      </c>
      <c r="AD48" s="41">
        <v>10</v>
      </c>
      <c r="AE48" s="41">
        <v>9.9</v>
      </c>
      <c r="AF48" s="41">
        <v>10.199999999999999</v>
      </c>
      <c r="AG48" s="41">
        <v>9.6</v>
      </c>
      <c r="AH48" s="41">
        <v>1446</v>
      </c>
      <c r="AI48" s="41">
        <v>1588</v>
      </c>
      <c r="AJ48" s="41">
        <v>1481</v>
      </c>
      <c r="AK48" s="41">
        <v>1474</v>
      </c>
      <c r="AL48" s="41">
        <v>1505</v>
      </c>
      <c r="AM48" s="41">
        <v>1558</v>
      </c>
      <c r="AN48" s="41">
        <v>1611</v>
      </c>
      <c r="AO48" s="41">
        <v>1594</v>
      </c>
      <c r="AP48" s="41">
        <v>1647</v>
      </c>
      <c r="AQ48" s="41">
        <v>1552</v>
      </c>
      <c r="AR48" s="48" t="s">
        <v>4021</v>
      </c>
      <c r="AS48" s="138" t="s">
        <v>4</v>
      </c>
      <c r="AT48" s="41">
        <v>12.4</v>
      </c>
      <c r="AU48" s="41">
        <v>13.2</v>
      </c>
      <c r="AV48" s="41">
        <v>12.6</v>
      </c>
      <c r="AW48" s="41">
        <v>12.9</v>
      </c>
      <c r="AX48" s="41">
        <v>12.5</v>
      </c>
      <c r="AY48" s="41">
        <v>12.8</v>
      </c>
      <c r="AZ48" s="41">
        <v>13.1</v>
      </c>
      <c r="BA48" s="41">
        <v>13</v>
      </c>
      <c r="BB48" s="41">
        <v>13.3</v>
      </c>
      <c r="BC48" s="41">
        <v>13</v>
      </c>
      <c r="BD48" s="41">
        <v>2081</v>
      </c>
      <c r="BE48" s="41">
        <v>2223</v>
      </c>
      <c r="BF48" s="41">
        <v>2116</v>
      </c>
      <c r="BG48" s="41">
        <v>2259</v>
      </c>
      <c r="BH48" s="41">
        <v>2188</v>
      </c>
      <c r="BI48" s="41">
        <v>2241</v>
      </c>
      <c r="BJ48" s="41">
        <v>2294</v>
      </c>
      <c r="BK48" s="41">
        <v>2277</v>
      </c>
      <c r="BL48" s="41">
        <v>2330</v>
      </c>
      <c r="BM48" s="41">
        <v>2187</v>
      </c>
      <c r="BN48" s="48" t="s">
        <v>4022</v>
      </c>
      <c r="BO48" s="138" t="s">
        <v>4</v>
      </c>
    </row>
    <row r="49" spans="1:67" ht="27" customHeight="1">
      <c r="A49" s="130" t="s">
        <v>3528</v>
      </c>
      <c r="B49" s="41">
        <v>9.8000000000000007</v>
      </c>
      <c r="C49" s="41">
        <v>10.6</v>
      </c>
      <c r="D49" s="41">
        <v>10</v>
      </c>
      <c r="E49" s="41">
        <v>10.199999999999999</v>
      </c>
      <c r="F49" s="41">
        <v>9.8000000000000007</v>
      </c>
      <c r="G49" s="41">
        <v>10.1</v>
      </c>
      <c r="H49" s="41">
        <v>10.4</v>
      </c>
      <c r="I49" s="41">
        <v>10.3</v>
      </c>
      <c r="J49" s="41">
        <v>10.6</v>
      </c>
      <c r="K49" s="41">
        <v>10.4</v>
      </c>
      <c r="L49" s="41">
        <v>1631</v>
      </c>
      <c r="M49" s="41">
        <v>1773</v>
      </c>
      <c r="N49" s="41">
        <v>1666</v>
      </c>
      <c r="O49" s="41">
        <v>1709</v>
      </c>
      <c r="P49" s="41">
        <v>1638</v>
      </c>
      <c r="Q49" s="41">
        <v>1691</v>
      </c>
      <c r="R49" s="41">
        <v>1744</v>
      </c>
      <c r="S49" s="41">
        <v>1727</v>
      </c>
      <c r="T49" s="41">
        <v>1780</v>
      </c>
      <c r="U49" s="41">
        <v>1737</v>
      </c>
      <c r="V49" s="48" t="s">
        <v>4020</v>
      </c>
      <c r="W49" s="138" t="s">
        <v>4</v>
      </c>
      <c r="X49" s="41">
        <v>9.3000000000000007</v>
      </c>
      <c r="Y49" s="41">
        <v>10.1</v>
      </c>
      <c r="Z49" s="41">
        <v>9.5</v>
      </c>
      <c r="AA49" s="41">
        <v>9.5</v>
      </c>
      <c r="AB49" s="41">
        <v>9.6</v>
      </c>
      <c r="AC49" s="41">
        <v>9.9</v>
      </c>
      <c r="AD49" s="41">
        <v>10.199999999999999</v>
      </c>
      <c r="AE49" s="41">
        <v>10.1</v>
      </c>
      <c r="AF49" s="41">
        <v>10.4</v>
      </c>
      <c r="AG49" s="41">
        <v>9.9</v>
      </c>
      <c r="AH49" s="41">
        <v>1487</v>
      </c>
      <c r="AI49" s="41">
        <v>1629</v>
      </c>
      <c r="AJ49" s="41">
        <v>1522</v>
      </c>
      <c r="AK49" s="41">
        <v>1518</v>
      </c>
      <c r="AL49" s="41">
        <v>1547</v>
      </c>
      <c r="AM49" s="41">
        <v>1600</v>
      </c>
      <c r="AN49" s="41">
        <v>1653</v>
      </c>
      <c r="AO49" s="41">
        <v>1636</v>
      </c>
      <c r="AP49" s="41">
        <v>1689</v>
      </c>
      <c r="AQ49" s="41">
        <v>1593</v>
      </c>
      <c r="AR49" s="48" t="s">
        <v>4021</v>
      </c>
      <c r="AS49" s="138" t="s">
        <v>4</v>
      </c>
      <c r="AT49" s="41">
        <v>12.6</v>
      </c>
      <c r="AU49" s="41">
        <v>13.4</v>
      </c>
      <c r="AV49" s="41">
        <v>12.8</v>
      </c>
      <c r="AW49" s="41">
        <v>13.2</v>
      </c>
      <c r="AX49" s="41">
        <v>12.8</v>
      </c>
      <c r="AY49" s="41">
        <v>13.1</v>
      </c>
      <c r="AZ49" s="41">
        <v>13.4</v>
      </c>
      <c r="BA49" s="41">
        <v>13.3</v>
      </c>
      <c r="BB49" s="41">
        <v>13.6</v>
      </c>
      <c r="BC49" s="41">
        <v>13.2</v>
      </c>
      <c r="BD49" s="41">
        <v>2125</v>
      </c>
      <c r="BE49" s="41">
        <v>2267</v>
      </c>
      <c r="BF49" s="41">
        <v>2160</v>
      </c>
      <c r="BG49" s="41">
        <v>2304</v>
      </c>
      <c r="BH49" s="41">
        <v>2233</v>
      </c>
      <c r="BI49" s="41">
        <v>2286</v>
      </c>
      <c r="BJ49" s="41">
        <v>2339</v>
      </c>
      <c r="BK49" s="41">
        <v>2322</v>
      </c>
      <c r="BL49" s="41">
        <v>2375</v>
      </c>
      <c r="BM49" s="41">
        <v>2231</v>
      </c>
      <c r="BN49" s="48" t="s">
        <v>4022</v>
      </c>
      <c r="BO49" s="138" t="s">
        <v>4</v>
      </c>
    </row>
    <row r="50" spans="1:67" ht="27" customHeight="1">
      <c r="A50" s="130" t="s">
        <v>3457</v>
      </c>
      <c r="B50" s="41">
        <v>9.8000000000000007</v>
      </c>
      <c r="C50" s="41">
        <v>10.6</v>
      </c>
      <c r="D50" s="41">
        <v>10</v>
      </c>
      <c r="E50" s="41">
        <v>10.199999999999999</v>
      </c>
      <c r="F50" s="41">
        <v>9.8000000000000007</v>
      </c>
      <c r="G50" s="41">
        <v>10.1</v>
      </c>
      <c r="H50" s="41">
        <v>10.4</v>
      </c>
      <c r="I50" s="41">
        <v>10.3</v>
      </c>
      <c r="J50" s="41">
        <v>10.6</v>
      </c>
      <c r="K50" s="41">
        <v>10.4</v>
      </c>
      <c r="L50" s="41">
        <v>1631</v>
      </c>
      <c r="M50" s="41">
        <v>1773</v>
      </c>
      <c r="N50" s="41">
        <v>1666</v>
      </c>
      <c r="O50" s="41">
        <v>1709</v>
      </c>
      <c r="P50" s="41">
        <v>1638</v>
      </c>
      <c r="Q50" s="41">
        <v>1691</v>
      </c>
      <c r="R50" s="41">
        <v>1744</v>
      </c>
      <c r="S50" s="41">
        <v>1727</v>
      </c>
      <c r="T50" s="41">
        <v>1780</v>
      </c>
      <c r="U50" s="41">
        <v>1737</v>
      </c>
      <c r="V50" s="48" t="s">
        <v>4020</v>
      </c>
      <c r="W50" s="138" t="s">
        <v>4</v>
      </c>
      <c r="X50" s="41">
        <v>9.3000000000000007</v>
      </c>
      <c r="Y50" s="41">
        <v>10.1</v>
      </c>
      <c r="Z50" s="41">
        <v>9.5</v>
      </c>
      <c r="AA50" s="41">
        <v>9.5</v>
      </c>
      <c r="AB50" s="41">
        <v>9.6</v>
      </c>
      <c r="AC50" s="41">
        <v>9.9</v>
      </c>
      <c r="AD50" s="41">
        <v>10.199999999999999</v>
      </c>
      <c r="AE50" s="41">
        <v>10.1</v>
      </c>
      <c r="AF50" s="41">
        <v>10.4</v>
      </c>
      <c r="AG50" s="41">
        <v>9.9</v>
      </c>
      <c r="AH50" s="41">
        <v>1487</v>
      </c>
      <c r="AI50" s="41">
        <v>1629</v>
      </c>
      <c r="AJ50" s="41">
        <v>1522</v>
      </c>
      <c r="AK50" s="41">
        <v>1518</v>
      </c>
      <c r="AL50" s="41">
        <v>1547</v>
      </c>
      <c r="AM50" s="41">
        <v>1600</v>
      </c>
      <c r="AN50" s="41">
        <v>1653</v>
      </c>
      <c r="AO50" s="41">
        <v>1636</v>
      </c>
      <c r="AP50" s="41">
        <v>1689</v>
      </c>
      <c r="AQ50" s="41">
        <v>1593</v>
      </c>
      <c r="AR50" s="48" t="s">
        <v>4021</v>
      </c>
      <c r="AS50" s="138" t="s">
        <v>4</v>
      </c>
      <c r="AT50" s="41">
        <v>12.6</v>
      </c>
      <c r="AU50" s="41">
        <v>13.4</v>
      </c>
      <c r="AV50" s="41">
        <v>12.8</v>
      </c>
      <c r="AW50" s="41">
        <v>13.2</v>
      </c>
      <c r="AX50" s="41">
        <v>12.8</v>
      </c>
      <c r="AY50" s="41">
        <v>13.1</v>
      </c>
      <c r="AZ50" s="41">
        <v>13.4</v>
      </c>
      <c r="BA50" s="41">
        <v>13.3</v>
      </c>
      <c r="BB50" s="41">
        <v>13.6</v>
      </c>
      <c r="BC50" s="41">
        <v>13.2</v>
      </c>
      <c r="BD50" s="41">
        <v>2125</v>
      </c>
      <c r="BE50" s="41">
        <v>2267</v>
      </c>
      <c r="BF50" s="41">
        <v>2160</v>
      </c>
      <c r="BG50" s="41">
        <v>2304</v>
      </c>
      <c r="BH50" s="41">
        <v>2233</v>
      </c>
      <c r="BI50" s="41">
        <v>2286</v>
      </c>
      <c r="BJ50" s="41">
        <v>2339</v>
      </c>
      <c r="BK50" s="41">
        <v>2322</v>
      </c>
      <c r="BL50" s="41">
        <v>2375</v>
      </c>
      <c r="BM50" s="41">
        <v>2231</v>
      </c>
      <c r="BN50" s="48" t="s">
        <v>4022</v>
      </c>
      <c r="BO50" s="138" t="s">
        <v>4</v>
      </c>
    </row>
    <row r="51" spans="1:67" ht="27" customHeight="1">
      <c r="A51" s="130" t="s">
        <v>3529</v>
      </c>
      <c r="B51" s="41">
        <v>9.8000000000000007</v>
      </c>
      <c r="C51" s="41">
        <v>10.6</v>
      </c>
      <c r="D51" s="41">
        <v>10</v>
      </c>
      <c r="E51" s="41">
        <v>10.199999999999999</v>
      </c>
      <c r="F51" s="41">
        <v>9.8000000000000007</v>
      </c>
      <c r="G51" s="41">
        <v>10.1</v>
      </c>
      <c r="H51" s="41">
        <v>10.4</v>
      </c>
      <c r="I51" s="41">
        <v>10.3</v>
      </c>
      <c r="J51" s="41">
        <v>10.6</v>
      </c>
      <c r="K51" s="41">
        <v>10.4</v>
      </c>
      <c r="L51" s="41">
        <v>1631</v>
      </c>
      <c r="M51" s="41">
        <v>1773</v>
      </c>
      <c r="N51" s="41">
        <v>1666</v>
      </c>
      <c r="O51" s="41">
        <v>1709</v>
      </c>
      <c r="P51" s="41">
        <v>1638</v>
      </c>
      <c r="Q51" s="41">
        <v>1691</v>
      </c>
      <c r="R51" s="41">
        <v>1744</v>
      </c>
      <c r="S51" s="41">
        <v>1727</v>
      </c>
      <c r="T51" s="41">
        <v>1780</v>
      </c>
      <c r="U51" s="41">
        <v>1737</v>
      </c>
      <c r="V51" s="48" t="s">
        <v>4020</v>
      </c>
      <c r="W51" s="138" t="s">
        <v>4</v>
      </c>
      <c r="X51" s="41">
        <v>9.3000000000000007</v>
      </c>
      <c r="Y51" s="41">
        <v>10.1</v>
      </c>
      <c r="Z51" s="41">
        <v>9.5</v>
      </c>
      <c r="AA51" s="41">
        <v>9.5</v>
      </c>
      <c r="AB51" s="41">
        <v>9.6</v>
      </c>
      <c r="AC51" s="41">
        <v>9.9</v>
      </c>
      <c r="AD51" s="41">
        <v>10.199999999999999</v>
      </c>
      <c r="AE51" s="41">
        <v>10.1</v>
      </c>
      <c r="AF51" s="41">
        <v>10.4</v>
      </c>
      <c r="AG51" s="41">
        <v>9.9</v>
      </c>
      <c r="AH51" s="41">
        <v>1487</v>
      </c>
      <c r="AI51" s="41">
        <v>1629</v>
      </c>
      <c r="AJ51" s="41">
        <v>1522</v>
      </c>
      <c r="AK51" s="41">
        <v>1518</v>
      </c>
      <c r="AL51" s="41">
        <v>1547</v>
      </c>
      <c r="AM51" s="41">
        <v>1600</v>
      </c>
      <c r="AN51" s="41">
        <v>1653</v>
      </c>
      <c r="AO51" s="41">
        <v>1636</v>
      </c>
      <c r="AP51" s="41">
        <v>1689</v>
      </c>
      <c r="AQ51" s="41">
        <v>1593</v>
      </c>
      <c r="AR51" s="48" t="s">
        <v>4021</v>
      </c>
      <c r="AS51" s="138" t="s">
        <v>4</v>
      </c>
      <c r="AT51" s="41">
        <v>12.6</v>
      </c>
      <c r="AU51" s="41">
        <v>13.4</v>
      </c>
      <c r="AV51" s="41">
        <v>12.8</v>
      </c>
      <c r="AW51" s="41">
        <v>13.2</v>
      </c>
      <c r="AX51" s="41">
        <v>12.8</v>
      </c>
      <c r="AY51" s="41">
        <v>13.1</v>
      </c>
      <c r="AZ51" s="41">
        <v>13.4</v>
      </c>
      <c r="BA51" s="41">
        <v>13.3</v>
      </c>
      <c r="BB51" s="41">
        <v>13.6</v>
      </c>
      <c r="BC51" s="41">
        <v>13.2</v>
      </c>
      <c r="BD51" s="41">
        <v>2125</v>
      </c>
      <c r="BE51" s="41">
        <v>2267</v>
      </c>
      <c r="BF51" s="41">
        <v>2160</v>
      </c>
      <c r="BG51" s="41">
        <v>2304</v>
      </c>
      <c r="BH51" s="41">
        <v>2233</v>
      </c>
      <c r="BI51" s="41">
        <v>2286</v>
      </c>
      <c r="BJ51" s="41">
        <v>2339</v>
      </c>
      <c r="BK51" s="41">
        <v>2322</v>
      </c>
      <c r="BL51" s="41">
        <v>2375</v>
      </c>
      <c r="BM51" s="41">
        <v>2231</v>
      </c>
      <c r="BN51" s="48" t="s">
        <v>4022</v>
      </c>
      <c r="BO51" s="138" t="s">
        <v>4</v>
      </c>
    </row>
    <row r="52" spans="1:67" ht="27" customHeight="1">
      <c r="A52" s="130" t="s">
        <v>3530</v>
      </c>
      <c r="B52" s="41">
        <v>9.8000000000000007</v>
      </c>
      <c r="C52" s="41">
        <v>10.6</v>
      </c>
      <c r="D52" s="41">
        <v>10</v>
      </c>
      <c r="E52" s="41">
        <v>10.199999999999999</v>
      </c>
      <c r="F52" s="41">
        <v>9.8000000000000007</v>
      </c>
      <c r="G52" s="41">
        <v>10.1</v>
      </c>
      <c r="H52" s="41">
        <v>10.4</v>
      </c>
      <c r="I52" s="41">
        <v>10.3</v>
      </c>
      <c r="J52" s="41">
        <v>10.6</v>
      </c>
      <c r="K52" s="41">
        <v>10.4</v>
      </c>
      <c r="L52" s="41">
        <v>1631</v>
      </c>
      <c r="M52" s="41">
        <v>1773</v>
      </c>
      <c r="N52" s="41">
        <v>1666</v>
      </c>
      <c r="O52" s="41">
        <v>1709</v>
      </c>
      <c r="P52" s="41">
        <v>1638</v>
      </c>
      <c r="Q52" s="41">
        <v>1691</v>
      </c>
      <c r="R52" s="41">
        <v>1744</v>
      </c>
      <c r="S52" s="41">
        <v>1727</v>
      </c>
      <c r="T52" s="41">
        <v>1780</v>
      </c>
      <c r="U52" s="41">
        <v>1737</v>
      </c>
      <c r="V52" s="48" t="s">
        <v>4020</v>
      </c>
      <c r="W52" s="138" t="s">
        <v>4</v>
      </c>
      <c r="X52" s="41">
        <v>9.3000000000000007</v>
      </c>
      <c r="Y52" s="41">
        <v>10.1</v>
      </c>
      <c r="Z52" s="41">
        <v>9.5</v>
      </c>
      <c r="AA52" s="41">
        <v>9.5</v>
      </c>
      <c r="AB52" s="41">
        <v>9.6</v>
      </c>
      <c r="AC52" s="41">
        <v>9.9</v>
      </c>
      <c r="AD52" s="41">
        <v>10.199999999999999</v>
      </c>
      <c r="AE52" s="41">
        <v>10.1</v>
      </c>
      <c r="AF52" s="41">
        <v>10.4</v>
      </c>
      <c r="AG52" s="41">
        <v>9.9</v>
      </c>
      <c r="AH52" s="41">
        <v>1487</v>
      </c>
      <c r="AI52" s="41">
        <v>1629</v>
      </c>
      <c r="AJ52" s="41">
        <v>1522</v>
      </c>
      <c r="AK52" s="41">
        <v>1518</v>
      </c>
      <c r="AL52" s="41">
        <v>1547</v>
      </c>
      <c r="AM52" s="41">
        <v>1600</v>
      </c>
      <c r="AN52" s="41">
        <v>1653</v>
      </c>
      <c r="AO52" s="41">
        <v>1636</v>
      </c>
      <c r="AP52" s="41">
        <v>1689</v>
      </c>
      <c r="AQ52" s="41">
        <v>1593</v>
      </c>
      <c r="AR52" s="48" t="s">
        <v>4021</v>
      </c>
      <c r="AS52" s="138" t="s">
        <v>4</v>
      </c>
      <c r="AT52" s="41">
        <v>12.6</v>
      </c>
      <c r="AU52" s="41">
        <v>13.4</v>
      </c>
      <c r="AV52" s="41">
        <v>12.8</v>
      </c>
      <c r="AW52" s="41">
        <v>13.2</v>
      </c>
      <c r="AX52" s="41">
        <v>12.8</v>
      </c>
      <c r="AY52" s="41">
        <v>13.1</v>
      </c>
      <c r="AZ52" s="41">
        <v>13.4</v>
      </c>
      <c r="BA52" s="41">
        <v>13.3</v>
      </c>
      <c r="BB52" s="41">
        <v>13.6</v>
      </c>
      <c r="BC52" s="41">
        <v>13.2</v>
      </c>
      <c r="BD52" s="41">
        <v>2125</v>
      </c>
      <c r="BE52" s="41">
        <v>2267</v>
      </c>
      <c r="BF52" s="41">
        <v>2160</v>
      </c>
      <c r="BG52" s="41">
        <v>2304</v>
      </c>
      <c r="BH52" s="41">
        <v>2233</v>
      </c>
      <c r="BI52" s="41">
        <v>2286</v>
      </c>
      <c r="BJ52" s="41">
        <v>2339</v>
      </c>
      <c r="BK52" s="41">
        <v>2322</v>
      </c>
      <c r="BL52" s="41">
        <v>2375</v>
      </c>
      <c r="BM52" s="41">
        <v>2231</v>
      </c>
      <c r="BN52" s="48" t="s">
        <v>4022</v>
      </c>
      <c r="BO52" s="138" t="s">
        <v>4</v>
      </c>
    </row>
    <row r="53" spans="1:67" ht="27" customHeight="1">
      <c r="A53" s="130" t="s">
        <v>3531</v>
      </c>
      <c r="B53" s="41">
        <v>9.8000000000000007</v>
      </c>
      <c r="C53" s="41">
        <v>10.6</v>
      </c>
      <c r="D53" s="41">
        <v>10</v>
      </c>
      <c r="E53" s="41">
        <v>10.199999999999999</v>
      </c>
      <c r="F53" s="41">
        <v>9.8000000000000007</v>
      </c>
      <c r="G53" s="41">
        <v>10.1</v>
      </c>
      <c r="H53" s="41">
        <v>10.4</v>
      </c>
      <c r="I53" s="41">
        <v>10.3</v>
      </c>
      <c r="J53" s="41">
        <v>10.6</v>
      </c>
      <c r="K53" s="41">
        <v>10.4</v>
      </c>
      <c r="L53" s="41">
        <v>1631</v>
      </c>
      <c r="M53" s="41">
        <v>1773</v>
      </c>
      <c r="N53" s="41">
        <v>1666</v>
      </c>
      <c r="O53" s="41">
        <v>1709</v>
      </c>
      <c r="P53" s="41">
        <v>1638</v>
      </c>
      <c r="Q53" s="41">
        <v>1691</v>
      </c>
      <c r="R53" s="41">
        <v>1744</v>
      </c>
      <c r="S53" s="41">
        <v>1727</v>
      </c>
      <c r="T53" s="41">
        <v>1780</v>
      </c>
      <c r="U53" s="41">
        <v>1737</v>
      </c>
      <c r="V53" s="48" t="s">
        <v>4020</v>
      </c>
      <c r="W53" s="138" t="s">
        <v>4</v>
      </c>
      <c r="X53" s="41">
        <v>9.3000000000000007</v>
      </c>
      <c r="Y53" s="41">
        <v>10.1</v>
      </c>
      <c r="Z53" s="41">
        <v>9.5</v>
      </c>
      <c r="AA53" s="41">
        <v>9.5</v>
      </c>
      <c r="AB53" s="41">
        <v>9.6</v>
      </c>
      <c r="AC53" s="41">
        <v>9.9</v>
      </c>
      <c r="AD53" s="41">
        <v>10.199999999999999</v>
      </c>
      <c r="AE53" s="41">
        <v>10.1</v>
      </c>
      <c r="AF53" s="41">
        <v>10.4</v>
      </c>
      <c r="AG53" s="41">
        <v>9.9</v>
      </c>
      <c r="AH53" s="41">
        <v>1487</v>
      </c>
      <c r="AI53" s="41">
        <v>1629</v>
      </c>
      <c r="AJ53" s="41">
        <v>1522</v>
      </c>
      <c r="AK53" s="41">
        <v>1518</v>
      </c>
      <c r="AL53" s="41">
        <v>1547</v>
      </c>
      <c r="AM53" s="41">
        <v>1600</v>
      </c>
      <c r="AN53" s="41">
        <v>1653</v>
      </c>
      <c r="AO53" s="41">
        <v>1636</v>
      </c>
      <c r="AP53" s="41">
        <v>1689</v>
      </c>
      <c r="AQ53" s="41">
        <v>1593</v>
      </c>
      <c r="AR53" s="48" t="s">
        <v>4021</v>
      </c>
      <c r="AS53" s="138" t="s">
        <v>4</v>
      </c>
      <c r="AT53" s="41">
        <v>12.6</v>
      </c>
      <c r="AU53" s="41">
        <v>13.4</v>
      </c>
      <c r="AV53" s="41">
        <v>12.8</v>
      </c>
      <c r="AW53" s="41">
        <v>13.2</v>
      </c>
      <c r="AX53" s="41">
        <v>12.8</v>
      </c>
      <c r="AY53" s="41">
        <v>13.1</v>
      </c>
      <c r="AZ53" s="41">
        <v>13.4</v>
      </c>
      <c r="BA53" s="41">
        <v>13.3</v>
      </c>
      <c r="BB53" s="41">
        <v>13.6</v>
      </c>
      <c r="BC53" s="41">
        <v>13.2</v>
      </c>
      <c r="BD53" s="41">
        <v>2125</v>
      </c>
      <c r="BE53" s="41">
        <v>2267</v>
      </c>
      <c r="BF53" s="41">
        <v>2160</v>
      </c>
      <c r="BG53" s="41">
        <v>2304</v>
      </c>
      <c r="BH53" s="41">
        <v>2233</v>
      </c>
      <c r="BI53" s="41">
        <v>2286</v>
      </c>
      <c r="BJ53" s="41">
        <v>2339</v>
      </c>
      <c r="BK53" s="41">
        <v>2322</v>
      </c>
      <c r="BL53" s="41">
        <v>2375</v>
      </c>
      <c r="BM53" s="41">
        <v>2231</v>
      </c>
      <c r="BN53" s="48" t="s">
        <v>4022</v>
      </c>
      <c r="BO53" s="138" t="s">
        <v>4</v>
      </c>
    </row>
    <row r="54" spans="1:67" ht="27" customHeight="1">
      <c r="A54" s="130" t="s">
        <v>3532</v>
      </c>
      <c r="B54" s="41">
        <v>9.8000000000000007</v>
      </c>
      <c r="C54" s="41">
        <v>10.6</v>
      </c>
      <c r="D54" s="41">
        <v>10</v>
      </c>
      <c r="E54" s="41">
        <v>10.199999999999999</v>
      </c>
      <c r="F54" s="41">
        <v>9.8000000000000007</v>
      </c>
      <c r="G54" s="41">
        <v>10.1</v>
      </c>
      <c r="H54" s="41">
        <v>10.4</v>
      </c>
      <c r="I54" s="41">
        <v>10.3</v>
      </c>
      <c r="J54" s="41">
        <v>10.6</v>
      </c>
      <c r="K54" s="41">
        <v>10.4</v>
      </c>
      <c r="L54" s="41">
        <v>1631</v>
      </c>
      <c r="M54" s="41">
        <v>1773</v>
      </c>
      <c r="N54" s="41">
        <v>1666</v>
      </c>
      <c r="O54" s="41">
        <v>1709</v>
      </c>
      <c r="P54" s="41">
        <v>1638</v>
      </c>
      <c r="Q54" s="41">
        <v>1691</v>
      </c>
      <c r="R54" s="41">
        <v>1744</v>
      </c>
      <c r="S54" s="41">
        <v>1727</v>
      </c>
      <c r="T54" s="41">
        <v>1780</v>
      </c>
      <c r="U54" s="41">
        <v>1737</v>
      </c>
      <c r="V54" s="48" t="s">
        <v>4020</v>
      </c>
      <c r="W54" s="138" t="s">
        <v>4</v>
      </c>
      <c r="X54" s="41">
        <v>9.3000000000000007</v>
      </c>
      <c r="Y54" s="41">
        <v>10.1</v>
      </c>
      <c r="Z54" s="41">
        <v>9.5</v>
      </c>
      <c r="AA54" s="41">
        <v>9.5</v>
      </c>
      <c r="AB54" s="41">
        <v>9.6</v>
      </c>
      <c r="AC54" s="41">
        <v>9.9</v>
      </c>
      <c r="AD54" s="41">
        <v>10.199999999999999</v>
      </c>
      <c r="AE54" s="41">
        <v>10.1</v>
      </c>
      <c r="AF54" s="41">
        <v>10.4</v>
      </c>
      <c r="AG54" s="41">
        <v>9.9</v>
      </c>
      <c r="AH54" s="41">
        <v>1487</v>
      </c>
      <c r="AI54" s="41">
        <v>1629</v>
      </c>
      <c r="AJ54" s="41">
        <v>1522</v>
      </c>
      <c r="AK54" s="41">
        <v>1518</v>
      </c>
      <c r="AL54" s="41">
        <v>1547</v>
      </c>
      <c r="AM54" s="41">
        <v>1600</v>
      </c>
      <c r="AN54" s="41">
        <v>1653</v>
      </c>
      <c r="AO54" s="41">
        <v>1636</v>
      </c>
      <c r="AP54" s="41">
        <v>1689</v>
      </c>
      <c r="AQ54" s="41">
        <v>1593</v>
      </c>
      <c r="AR54" s="48" t="s">
        <v>4021</v>
      </c>
      <c r="AS54" s="138" t="s">
        <v>4</v>
      </c>
      <c r="AT54" s="41">
        <v>12.6</v>
      </c>
      <c r="AU54" s="41">
        <v>13.4</v>
      </c>
      <c r="AV54" s="41">
        <v>12.8</v>
      </c>
      <c r="AW54" s="41">
        <v>13.2</v>
      </c>
      <c r="AX54" s="41">
        <v>12.8</v>
      </c>
      <c r="AY54" s="41">
        <v>13.1</v>
      </c>
      <c r="AZ54" s="41">
        <v>13.4</v>
      </c>
      <c r="BA54" s="41">
        <v>13.3</v>
      </c>
      <c r="BB54" s="41">
        <v>13.6</v>
      </c>
      <c r="BC54" s="41">
        <v>13.2</v>
      </c>
      <c r="BD54" s="41">
        <v>2125</v>
      </c>
      <c r="BE54" s="41">
        <v>2267</v>
      </c>
      <c r="BF54" s="41">
        <v>2160</v>
      </c>
      <c r="BG54" s="41">
        <v>2304</v>
      </c>
      <c r="BH54" s="41">
        <v>2233</v>
      </c>
      <c r="BI54" s="41">
        <v>2286</v>
      </c>
      <c r="BJ54" s="41">
        <v>2339</v>
      </c>
      <c r="BK54" s="41">
        <v>2322</v>
      </c>
      <c r="BL54" s="41">
        <v>2375</v>
      </c>
      <c r="BM54" s="41">
        <v>2231</v>
      </c>
      <c r="BN54" s="48" t="s">
        <v>4022</v>
      </c>
      <c r="BO54" s="138" t="s">
        <v>4</v>
      </c>
    </row>
    <row r="55" spans="1:67" ht="27" customHeight="1">
      <c r="A55" s="130" t="s">
        <v>3534</v>
      </c>
      <c r="B55" s="41">
        <v>10.5</v>
      </c>
      <c r="C55" s="41">
        <v>11.3</v>
      </c>
      <c r="D55" s="41">
        <v>10.7</v>
      </c>
      <c r="E55" s="41">
        <v>10.9</v>
      </c>
      <c r="F55" s="41">
        <v>10.5</v>
      </c>
      <c r="G55" s="41">
        <v>10.8</v>
      </c>
      <c r="H55" s="41">
        <v>11.1</v>
      </c>
      <c r="I55" s="41">
        <v>11</v>
      </c>
      <c r="J55" s="41">
        <v>11.3</v>
      </c>
      <c r="K55" s="41">
        <v>11.1</v>
      </c>
      <c r="L55" s="41">
        <v>1761</v>
      </c>
      <c r="M55" s="41">
        <v>1903</v>
      </c>
      <c r="N55" s="41">
        <v>1796</v>
      </c>
      <c r="O55" s="41">
        <v>1839</v>
      </c>
      <c r="P55" s="41">
        <v>1768</v>
      </c>
      <c r="Q55" s="41">
        <v>1821</v>
      </c>
      <c r="R55" s="41">
        <v>1874</v>
      </c>
      <c r="S55" s="41">
        <v>1857</v>
      </c>
      <c r="T55" s="41">
        <v>1910</v>
      </c>
      <c r="U55" s="41">
        <v>1867</v>
      </c>
      <c r="V55" s="48" t="s">
        <v>4020</v>
      </c>
      <c r="W55" s="138" t="s">
        <v>4</v>
      </c>
      <c r="X55" s="41">
        <v>10</v>
      </c>
      <c r="Y55" s="41">
        <v>10.8</v>
      </c>
      <c r="Z55" s="41">
        <v>10.199999999999999</v>
      </c>
      <c r="AA55" s="41">
        <v>10.1</v>
      </c>
      <c r="AB55" s="41">
        <v>10.3</v>
      </c>
      <c r="AC55" s="41">
        <v>10.6</v>
      </c>
      <c r="AD55" s="41">
        <v>10.9</v>
      </c>
      <c r="AE55" s="41">
        <v>10.8</v>
      </c>
      <c r="AF55" s="41">
        <v>11.1</v>
      </c>
      <c r="AG55" s="41">
        <v>10.6</v>
      </c>
      <c r="AH55" s="41">
        <v>1613</v>
      </c>
      <c r="AI55" s="41">
        <v>1755</v>
      </c>
      <c r="AJ55" s="41">
        <v>1648</v>
      </c>
      <c r="AK55" s="41">
        <v>1648</v>
      </c>
      <c r="AL55" s="41">
        <v>1672</v>
      </c>
      <c r="AM55" s="41">
        <v>1725</v>
      </c>
      <c r="AN55" s="41">
        <v>1778</v>
      </c>
      <c r="AO55" s="41">
        <v>1761</v>
      </c>
      <c r="AP55" s="41">
        <v>1814</v>
      </c>
      <c r="AQ55" s="41">
        <v>1719</v>
      </c>
      <c r="AR55" s="48" t="s">
        <v>4021</v>
      </c>
      <c r="AS55" s="138" t="s">
        <v>4</v>
      </c>
      <c r="AT55" s="41">
        <v>13.3</v>
      </c>
      <c r="AU55" s="41">
        <v>14.1</v>
      </c>
      <c r="AV55" s="41">
        <v>13.5</v>
      </c>
      <c r="AW55" s="41">
        <v>13.9</v>
      </c>
      <c r="AX55" s="41">
        <v>13.5</v>
      </c>
      <c r="AY55" s="41">
        <v>13.8</v>
      </c>
      <c r="AZ55" s="41">
        <v>14.1</v>
      </c>
      <c r="BA55" s="41">
        <v>14</v>
      </c>
      <c r="BB55" s="41">
        <v>14.3</v>
      </c>
      <c r="BC55" s="41">
        <v>13.9</v>
      </c>
      <c r="BD55" s="41">
        <v>2255</v>
      </c>
      <c r="BE55" s="41">
        <v>2397</v>
      </c>
      <c r="BF55" s="41">
        <v>2290</v>
      </c>
      <c r="BG55" s="41">
        <v>2439</v>
      </c>
      <c r="BH55" s="41">
        <v>2368</v>
      </c>
      <c r="BI55" s="41">
        <v>2421</v>
      </c>
      <c r="BJ55" s="41">
        <v>2474</v>
      </c>
      <c r="BK55" s="41">
        <v>2457</v>
      </c>
      <c r="BL55" s="41">
        <v>2510</v>
      </c>
      <c r="BM55" s="41">
        <v>2361</v>
      </c>
      <c r="BN55" s="48" t="s">
        <v>4022</v>
      </c>
      <c r="BO55" s="138" t="s">
        <v>4</v>
      </c>
    </row>
    <row r="56" spans="1:67" ht="27" customHeight="1">
      <c r="A56" s="130" t="s">
        <v>3499</v>
      </c>
      <c r="B56" s="41">
        <v>8.9</v>
      </c>
      <c r="C56" s="41">
        <v>9.6999999999999993</v>
      </c>
      <c r="D56" s="41">
        <v>9.1</v>
      </c>
      <c r="E56" s="41">
        <v>9.1</v>
      </c>
      <c r="F56" s="41">
        <v>8.6999999999999993</v>
      </c>
      <c r="G56" s="41">
        <v>9</v>
      </c>
      <c r="H56" s="41">
        <v>9.3000000000000007</v>
      </c>
      <c r="I56" s="41">
        <v>9.1999999999999993</v>
      </c>
      <c r="J56" s="41">
        <v>9.5</v>
      </c>
      <c r="K56" s="41">
        <v>9.5</v>
      </c>
      <c r="L56" s="41">
        <v>1458</v>
      </c>
      <c r="M56" s="41">
        <v>1600</v>
      </c>
      <c r="N56" s="41">
        <v>1493</v>
      </c>
      <c r="O56" s="41">
        <v>1504</v>
      </c>
      <c r="P56" s="41">
        <v>1433</v>
      </c>
      <c r="Q56" s="41">
        <v>1486</v>
      </c>
      <c r="R56" s="41">
        <v>1539</v>
      </c>
      <c r="S56" s="41">
        <v>1522</v>
      </c>
      <c r="T56" s="41">
        <v>1575</v>
      </c>
      <c r="U56" s="41">
        <v>1564</v>
      </c>
      <c r="V56" s="48" t="s">
        <v>4020</v>
      </c>
      <c r="W56" s="138" t="s">
        <v>4</v>
      </c>
      <c r="X56" s="41">
        <v>8.4</v>
      </c>
      <c r="Y56" s="41">
        <v>9.1999999999999993</v>
      </c>
      <c r="Z56" s="41">
        <v>8.6</v>
      </c>
      <c r="AA56" s="41">
        <v>8.5</v>
      </c>
      <c r="AB56" s="41">
        <v>8.6999999999999993</v>
      </c>
      <c r="AC56" s="41">
        <v>9</v>
      </c>
      <c r="AD56" s="41">
        <v>9.3000000000000007</v>
      </c>
      <c r="AE56" s="41">
        <v>9.1999999999999993</v>
      </c>
      <c r="AF56" s="41">
        <v>9.5</v>
      </c>
      <c r="AG56" s="41">
        <v>9</v>
      </c>
      <c r="AH56" s="41">
        <v>1320</v>
      </c>
      <c r="AI56" s="41">
        <v>1462</v>
      </c>
      <c r="AJ56" s="41">
        <v>1355</v>
      </c>
      <c r="AK56" s="41">
        <v>1344</v>
      </c>
      <c r="AL56" s="41">
        <v>1380</v>
      </c>
      <c r="AM56" s="41">
        <v>1433</v>
      </c>
      <c r="AN56" s="41">
        <v>1486</v>
      </c>
      <c r="AO56" s="41">
        <v>1469</v>
      </c>
      <c r="AP56" s="41">
        <v>1522</v>
      </c>
      <c r="AQ56" s="41">
        <v>1426</v>
      </c>
      <c r="AR56" s="48" t="s">
        <v>4021</v>
      </c>
      <c r="AS56" s="138" t="s">
        <v>4</v>
      </c>
      <c r="AT56" s="41">
        <v>11.7</v>
      </c>
      <c r="AU56" s="41">
        <v>12.5</v>
      </c>
      <c r="AV56" s="41">
        <v>11.9</v>
      </c>
      <c r="AW56" s="41">
        <v>12.3</v>
      </c>
      <c r="AX56" s="41">
        <v>11.9</v>
      </c>
      <c r="AY56" s="41">
        <v>12.2</v>
      </c>
      <c r="AZ56" s="41">
        <v>12.5</v>
      </c>
      <c r="BA56" s="41">
        <v>12.4</v>
      </c>
      <c r="BB56" s="41">
        <v>12.7</v>
      </c>
      <c r="BC56" s="41">
        <v>12.3</v>
      </c>
      <c r="BD56" s="41">
        <v>1951</v>
      </c>
      <c r="BE56" s="41">
        <v>2093</v>
      </c>
      <c r="BF56" s="41">
        <v>1986</v>
      </c>
      <c r="BG56" s="41">
        <v>2124</v>
      </c>
      <c r="BH56" s="41">
        <v>2053</v>
      </c>
      <c r="BI56" s="41">
        <v>2106</v>
      </c>
      <c r="BJ56" s="41">
        <v>2159</v>
      </c>
      <c r="BK56" s="41">
        <v>2142</v>
      </c>
      <c r="BL56" s="41">
        <v>2195</v>
      </c>
      <c r="BM56" s="41">
        <v>2057</v>
      </c>
      <c r="BN56" s="48" t="s">
        <v>4022</v>
      </c>
      <c r="BO56" s="138" t="s">
        <v>4</v>
      </c>
    </row>
    <row r="57" spans="1:67" ht="27" customHeight="1">
      <c r="A57" s="125" t="s">
        <v>4024</v>
      </c>
      <c r="B57" s="41">
        <v>9.4</v>
      </c>
      <c r="C57" s="41">
        <v>10.199999999999999</v>
      </c>
      <c r="D57" s="41">
        <v>9.6</v>
      </c>
      <c r="E57" s="41">
        <v>9.1999999999999993</v>
      </c>
      <c r="F57" s="41">
        <v>8.8000000000000007</v>
      </c>
      <c r="G57" s="41">
        <v>9.1</v>
      </c>
      <c r="H57" s="41">
        <v>9.4</v>
      </c>
      <c r="I57" s="41">
        <v>9.3000000000000007</v>
      </c>
      <c r="J57" s="41">
        <v>9.6</v>
      </c>
      <c r="K57" s="41">
        <v>10</v>
      </c>
      <c r="L57" s="41" t="s">
        <v>4</v>
      </c>
      <c r="M57" s="41" t="s">
        <v>4</v>
      </c>
      <c r="N57" s="41" t="s">
        <v>4</v>
      </c>
      <c r="O57" s="41" t="s">
        <v>4</v>
      </c>
      <c r="P57" s="41" t="s">
        <v>4</v>
      </c>
      <c r="Q57" s="41" t="s">
        <v>4</v>
      </c>
      <c r="R57" s="41" t="s">
        <v>4</v>
      </c>
      <c r="S57" s="41" t="s">
        <v>4</v>
      </c>
      <c r="T57" s="41" t="s">
        <v>4</v>
      </c>
      <c r="U57" s="41" t="s">
        <v>4</v>
      </c>
      <c r="V57" s="48" t="s">
        <v>3839</v>
      </c>
      <c r="W57" s="138" t="s">
        <v>4</v>
      </c>
      <c r="X57" s="41">
        <v>9</v>
      </c>
      <c r="Y57" s="41">
        <v>9.8000000000000007</v>
      </c>
      <c r="Z57" s="41">
        <v>9.1999999999999993</v>
      </c>
      <c r="AA57" s="41">
        <v>9.4</v>
      </c>
      <c r="AB57" s="41">
        <v>8.6</v>
      </c>
      <c r="AC57" s="41">
        <v>8.9</v>
      </c>
      <c r="AD57" s="41">
        <v>9.1999999999999993</v>
      </c>
      <c r="AE57" s="41">
        <v>9.1</v>
      </c>
      <c r="AF57" s="41">
        <v>9.4</v>
      </c>
      <c r="AG57" s="41">
        <v>9.6</v>
      </c>
      <c r="AH57" s="41" t="s">
        <v>4</v>
      </c>
      <c r="AI57" s="41" t="s">
        <v>4</v>
      </c>
      <c r="AJ57" s="41" t="s">
        <v>4</v>
      </c>
      <c r="AK57" s="41" t="s">
        <v>4</v>
      </c>
      <c r="AL57" s="41" t="s">
        <v>4</v>
      </c>
      <c r="AM57" s="41" t="s">
        <v>4</v>
      </c>
      <c r="AN57" s="41" t="s">
        <v>4</v>
      </c>
      <c r="AO57" s="41" t="s">
        <v>4</v>
      </c>
      <c r="AP57" s="41" t="s">
        <v>4</v>
      </c>
      <c r="AQ57" s="41" t="s">
        <v>4</v>
      </c>
      <c r="AR57" s="48" t="s">
        <v>4025</v>
      </c>
      <c r="AS57" s="138" t="s">
        <v>4</v>
      </c>
      <c r="AT57" s="41">
        <v>12.1</v>
      </c>
      <c r="AU57" s="41">
        <v>12.1</v>
      </c>
      <c r="AV57" s="41">
        <v>12.3</v>
      </c>
      <c r="AW57" s="41">
        <v>12.3</v>
      </c>
      <c r="AX57" s="41">
        <v>11.9</v>
      </c>
      <c r="AY57" s="41">
        <v>12.2</v>
      </c>
      <c r="AZ57" s="41">
        <v>12.5</v>
      </c>
      <c r="BA57" s="41">
        <v>12.4</v>
      </c>
      <c r="BB57" s="41">
        <v>12.7</v>
      </c>
      <c r="BC57" s="41">
        <v>12.7</v>
      </c>
      <c r="BD57" s="41" t="s">
        <v>4</v>
      </c>
      <c r="BE57" s="41" t="s">
        <v>4</v>
      </c>
      <c r="BF57" s="41" t="s">
        <v>4</v>
      </c>
      <c r="BG57" s="41" t="s">
        <v>4</v>
      </c>
      <c r="BH57" s="41" t="s">
        <v>4</v>
      </c>
      <c r="BI57" s="41" t="s">
        <v>4</v>
      </c>
      <c r="BJ57" s="41" t="s">
        <v>4</v>
      </c>
      <c r="BK57" s="41" t="s">
        <v>4</v>
      </c>
      <c r="BL57" s="41" t="s">
        <v>4</v>
      </c>
      <c r="BM57" s="41" t="s">
        <v>4</v>
      </c>
      <c r="BN57" s="48" t="s">
        <v>3831</v>
      </c>
      <c r="BO57" s="138" t="s">
        <v>4</v>
      </c>
    </row>
    <row r="58" spans="1:67" ht="32" customHeight="1">
      <c r="A58" s="129" t="s">
        <v>3651</v>
      </c>
      <c r="B58" s="890" t="s">
        <v>4009</v>
      </c>
      <c r="C58" s="891"/>
      <c r="D58" s="891"/>
      <c r="E58" s="891"/>
      <c r="F58" s="891"/>
      <c r="G58" s="891"/>
      <c r="H58" s="891"/>
      <c r="I58" s="891"/>
      <c r="J58" s="891"/>
      <c r="K58" s="891"/>
      <c r="L58" s="891"/>
      <c r="M58" s="891"/>
      <c r="N58" s="891"/>
      <c r="O58" s="891"/>
      <c r="P58" s="891"/>
      <c r="Q58" s="891"/>
      <c r="R58" s="891"/>
      <c r="S58" s="891"/>
      <c r="T58" s="891"/>
      <c r="U58" s="891"/>
      <c r="V58" s="891"/>
      <c r="W58" s="891"/>
      <c r="X58" s="891"/>
      <c r="Y58" s="891"/>
      <c r="Z58" s="891"/>
      <c r="AA58" s="891"/>
      <c r="AB58" s="891"/>
      <c r="AC58" s="891"/>
      <c r="AD58" s="891"/>
      <c r="AE58" s="891"/>
      <c r="AF58" s="891"/>
      <c r="AG58" s="891"/>
      <c r="AH58" s="891"/>
      <c r="AI58" s="891"/>
      <c r="AJ58" s="891"/>
      <c r="AK58" s="891"/>
      <c r="AL58" s="891"/>
      <c r="AM58" s="891"/>
      <c r="AN58" s="891"/>
      <c r="AO58" s="891"/>
      <c r="AP58" s="891"/>
      <c r="AQ58" s="891"/>
      <c r="AR58" s="891"/>
      <c r="AS58" s="891"/>
      <c r="AT58" s="891"/>
      <c r="AU58" s="891"/>
      <c r="AV58" s="891"/>
      <c r="AW58" s="891"/>
      <c r="AX58" s="891"/>
      <c r="AY58" s="891"/>
      <c r="AZ58" s="891"/>
      <c r="BA58" s="891"/>
      <c r="BB58" s="891"/>
      <c r="BC58" s="891"/>
      <c r="BD58" s="891"/>
      <c r="BE58" s="891"/>
      <c r="BF58" s="891"/>
      <c r="BG58" s="891"/>
      <c r="BH58" s="891"/>
      <c r="BI58" s="891"/>
      <c r="BJ58" s="891"/>
      <c r="BK58" s="891"/>
      <c r="BL58" s="891"/>
      <c r="BM58" s="891"/>
      <c r="BN58" s="891"/>
      <c r="BO58" s="892"/>
    </row>
    <row r="59" spans="1:67" ht="38" customHeight="1">
      <c r="A59" s="125" t="s">
        <v>3810</v>
      </c>
      <c r="B59" s="881" t="s">
        <v>3811</v>
      </c>
      <c r="C59" s="882"/>
      <c r="D59" s="882"/>
      <c r="E59" s="882"/>
      <c r="F59" s="882"/>
      <c r="G59" s="882"/>
      <c r="H59" s="882"/>
      <c r="I59" s="882"/>
      <c r="J59" s="882"/>
      <c r="K59" s="882"/>
      <c r="L59" s="882"/>
      <c r="M59" s="882"/>
      <c r="N59" s="882"/>
      <c r="O59" s="882"/>
      <c r="P59" s="882"/>
      <c r="Q59" s="882"/>
      <c r="R59" s="882"/>
      <c r="S59" s="882"/>
      <c r="T59" s="882"/>
      <c r="U59" s="882"/>
      <c r="V59" s="882"/>
      <c r="W59" s="882"/>
      <c r="X59" s="882"/>
      <c r="Y59" s="882"/>
      <c r="Z59" s="882"/>
      <c r="AA59" s="882"/>
      <c r="AB59" s="882"/>
      <c r="AC59" s="882"/>
      <c r="AD59" s="882"/>
      <c r="AE59" s="882"/>
      <c r="AF59" s="882"/>
      <c r="AG59" s="882"/>
      <c r="AH59" s="882"/>
      <c r="AI59" s="882"/>
      <c r="AJ59" s="882"/>
      <c r="AK59" s="882"/>
      <c r="AL59" s="882"/>
      <c r="AM59" s="882"/>
      <c r="AN59" s="882"/>
      <c r="AO59" s="882"/>
      <c r="AP59" s="882"/>
      <c r="AQ59" s="882"/>
      <c r="AR59" s="882"/>
      <c r="AS59" s="882"/>
      <c r="AT59" s="882"/>
      <c r="AU59" s="882"/>
      <c r="AV59" s="882"/>
      <c r="AW59" s="882"/>
      <c r="AX59" s="882"/>
      <c r="AY59" s="882"/>
      <c r="AZ59" s="882"/>
      <c r="BA59" s="882"/>
      <c r="BB59" s="882"/>
      <c r="BC59" s="882"/>
      <c r="BD59" s="882"/>
      <c r="BE59" s="882"/>
      <c r="BF59" s="882"/>
      <c r="BG59" s="882"/>
      <c r="BH59" s="882"/>
      <c r="BI59" s="882"/>
      <c r="BJ59" s="882"/>
      <c r="BK59" s="882"/>
      <c r="BL59" s="882"/>
      <c r="BM59" s="882"/>
      <c r="BN59" s="882"/>
      <c r="BO59" s="883"/>
    </row>
    <row r="60" spans="1:67" ht="99" customHeight="1">
      <c r="A60" s="502" t="s">
        <v>3682</v>
      </c>
      <c r="B60" s="884" t="s">
        <v>3705</v>
      </c>
      <c r="C60" s="885"/>
      <c r="D60" s="885"/>
      <c r="E60" s="885"/>
      <c r="F60" s="885"/>
      <c r="G60" s="885"/>
      <c r="H60" s="885"/>
      <c r="I60" s="885"/>
      <c r="J60" s="885"/>
      <c r="K60" s="885"/>
      <c r="L60" s="885"/>
      <c r="M60" s="885"/>
      <c r="N60" s="885"/>
      <c r="O60" s="885"/>
      <c r="P60" s="885"/>
      <c r="Q60" s="885"/>
      <c r="R60" s="885"/>
      <c r="S60" s="885"/>
      <c r="T60" s="885"/>
      <c r="U60" s="885"/>
      <c r="V60" s="885"/>
      <c r="W60" s="885"/>
      <c r="X60" s="885"/>
      <c r="Y60" s="885"/>
      <c r="Z60" s="885"/>
      <c r="AA60" s="885"/>
      <c r="AB60" s="885"/>
      <c r="AC60" s="885"/>
      <c r="AD60" s="885"/>
      <c r="AE60" s="885"/>
      <c r="AF60" s="885"/>
      <c r="AG60" s="885"/>
      <c r="AH60" s="885"/>
      <c r="AI60" s="885"/>
      <c r="AJ60" s="885"/>
      <c r="AK60" s="885"/>
      <c r="AL60" s="885"/>
      <c r="AM60" s="885"/>
      <c r="AN60" s="885"/>
      <c r="AO60" s="885"/>
      <c r="AP60" s="885"/>
      <c r="AQ60" s="885"/>
      <c r="AR60" s="885"/>
      <c r="AS60" s="885"/>
      <c r="AT60" s="885"/>
      <c r="AU60" s="885"/>
      <c r="AV60" s="885"/>
      <c r="AW60" s="885"/>
      <c r="AX60" s="885"/>
      <c r="AY60" s="885"/>
      <c r="AZ60" s="885"/>
      <c r="BA60" s="885"/>
      <c r="BB60" s="885"/>
      <c r="BC60" s="885"/>
      <c r="BD60" s="885"/>
      <c r="BE60" s="885"/>
      <c r="BF60" s="885"/>
      <c r="BG60" s="885"/>
      <c r="BH60" s="885"/>
      <c r="BI60" s="885"/>
      <c r="BJ60" s="885"/>
      <c r="BK60" s="885"/>
      <c r="BL60" s="885"/>
      <c r="BM60" s="885"/>
      <c r="BN60" s="885"/>
      <c r="BO60" s="886"/>
    </row>
    <row r="61" spans="1:67" ht="130.05000000000001" customHeight="1">
      <c r="A61" s="502"/>
      <c r="B61" s="881" t="s">
        <v>4010</v>
      </c>
      <c r="C61" s="882"/>
      <c r="D61" s="882"/>
      <c r="E61" s="882"/>
      <c r="F61" s="882"/>
      <c r="G61" s="882"/>
      <c r="H61" s="882"/>
      <c r="I61" s="882"/>
      <c r="J61" s="882"/>
      <c r="K61" s="882"/>
      <c r="L61" s="882"/>
      <c r="M61" s="882"/>
      <c r="N61" s="882"/>
      <c r="O61" s="882"/>
      <c r="P61" s="882"/>
      <c r="Q61" s="882"/>
      <c r="R61" s="882"/>
      <c r="S61" s="882"/>
      <c r="T61" s="882"/>
      <c r="U61" s="882"/>
      <c r="V61" s="882"/>
      <c r="W61" s="882"/>
      <c r="X61" s="882"/>
      <c r="Y61" s="882"/>
      <c r="Z61" s="882"/>
      <c r="AA61" s="882"/>
      <c r="AB61" s="882"/>
      <c r="AC61" s="882"/>
      <c r="AD61" s="882"/>
      <c r="AE61" s="882"/>
      <c r="AF61" s="882"/>
      <c r="AG61" s="882"/>
      <c r="AH61" s="882"/>
      <c r="AI61" s="882"/>
      <c r="AJ61" s="882"/>
      <c r="AK61" s="882"/>
      <c r="AL61" s="882"/>
      <c r="AM61" s="882"/>
      <c r="AN61" s="882"/>
      <c r="AO61" s="882"/>
      <c r="AP61" s="882"/>
      <c r="AQ61" s="882"/>
      <c r="AR61" s="882"/>
      <c r="AS61" s="882"/>
      <c r="AT61" s="882"/>
      <c r="AU61" s="882"/>
      <c r="AV61" s="882"/>
      <c r="AW61" s="882"/>
      <c r="AX61" s="882"/>
      <c r="AY61" s="882"/>
      <c r="AZ61" s="882"/>
      <c r="BA61" s="882"/>
      <c r="BB61" s="882"/>
      <c r="BC61" s="882"/>
      <c r="BD61" s="882"/>
      <c r="BE61" s="882"/>
      <c r="BF61" s="882"/>
      <c r="BG61" s="882"/>
      <c r="BH61" s="882"/>
      <c r="BI61" s="882"/>
      <c r="BJ61" s="882"/>
      <c r="BK61" s="882"/>
      <c r="BL61" s="882"/>
      <c r="BM61" s="882"/>
      <c r="BN61" s="882"/>
      <c r="BO61" s="883"/>
    </row>
    <row r="62" spans="1:67" ht="28.05" customHeight="1">
      <c r="A62" s="502"/>
      <c r="B62" s="881" t="s">
        <v>4026</v>
      </c>
      <c r="C62" s="882"/>
      <c r="D62" s="882"/>
      <c r="E62" s="882"/>
      <c r="F62" s="882"/>
      <c r="G62" s="882"/>
      <c r="H62" s="882"/>
      <c r="I62" s="882"/>
      <c r="J62" s="882"/>
      <c r="K62" s="882"/>
      <c r="L62" s="882"/>
      <c r="M62" s="882"/>
      <c r="N62" s="882"/>
      <c r="O62" s="882"/>
      <c r="P62" s="882"/>
      <c r="Q62" s="882"/>
      <c r="R62" s="882"/>
      <c r="S62" s="882"/>
      <c r="T62" s="882"/>
      <c r="U62" s="882"/>
      <c r="V62" s="882"/>
      <c r="W62" s="882"/>
      <c r="X62" s="882"/>
      <c r="Y62" s="882"/>
      <c r="Z62" s="882"/>
      <c r="AA62" s="882"/>
      <c r="AB62" s="882"/>
      <c r="AC62" s="882"/>
      <c r="AD62" s="882"/>
      <c r="AE62" s="882"/>
      <c r="AF62" s="882"/>
      <c r="AG62" s="882"/>
      <c r="AH62" s="882"/>
      <c r="AI62" s="882"/>
      <c r="AJ62" s="882"/>
      <c r="AK62" s="882"/>
      <c r="AL62" s="882"/>
      <c r="AM62" s="882"/>
      <c r="AN62" s="882"/>
      <c r="AO62" s="882"/>
      <c r="AP62" s="882"/>
      <c r="AQ62" s="882"/>
      <c r="AR62" s="882"/>
      <c r="AS62" s="882"/>
      <c r="AT62" s="882"/>
      <c r="AU62" s="882"/>
      <c r="AV62" s="882"/>
      <c r="AW62" s="882"/>
      <c r="AX62" s="882"/>
      <c r="AY62" s="882"/>
      <c r="AZ62" s="882"/>
      <c r="BA62" s="882"/>
      <c r="BB62" s="882"/>
      <c r="BC62" s="882"/>
      <c r="BD62" s="882"/>
      <c r="BE62" s="882"/>
      <c r="BF62" s="882"/>
      <c r="BG62" s="882"/>
      <c r="BH62" s="882"/>
      <c r="BI62" s="882"/>
      <c r="BJ62" s="882"/>
      <c r="BK62" s="882"/>
      <c r="BL62" s="882"/>
      <c r="BM62" s="882"/>
      <c r="BN62" s="882"/>
      <c r="BO62" s="883"/>
    </row>
    <row r="63" spans="1:67" ht="22.05" customHeight="1">
      <c r="A63" s="502"/>
      <c r="B63" s="881" t="s">
        <v>3949</v>
      </c>
      <c r="C63" s="882"/>
      <c r="D63" s="882"/>
      <c r="E63" s="882"/>
      <c r="F63" s="882"/>
      <c r="G63" s="882"/>
      <c r="H63" s="882"/>
      <c r="I63" s="882"/>
      <c r="J63" s="882"/>
      <c r="K63" s="882"/>
      <c r="L63" s="882"/>
      <c r="M63" s="882"/>
      <c r="N63" s="882"/>
      <c r="O63" s="882"/>
      <c r="P63" s="882"/>
      <c r="Q63" s="882"/>
      <c r="R63" s="882"/>
      <c r="S63" s="882"/>
      <c r="T63" s="882"/>
      <c r="U63" s="882"/>
      <c r="V63" s="882"/>
      <c r="W63" s="882"/>
      <c r="X63" s="882"/>
      <c r="Y63" s="882"/>
      <c r="Z63" s="882"/>
      <c r="AA63" s="882"/>
      <c r="AB63" s="882"/>
      <c r="AC63" s="882"/>
      <c r="AD63" s="882"/>
      <c r="AE63" s="882"/>
      <c r="AF63" s="882"/>
      <c r="AG63" s="882"/>
      <c r="AH63" s="882"/>
      <c r="AI63" s="882"/>
      <c r="AJ63" s="882"/>
      <c r="AK63" s="882"/>
      <c r="AL63" s="882"/>
      <c r="AM63" s="882"/>
      <c r="AN63" s="882"/>
      <c r="AO63" s="882"/>
      <c r="AP63" s="882"/>
      <c r="AQ63" s="882"/>
      <c r="AR63" s="882"/>
      <c r="AS63" s="882"/>
      <c r="AT63" s="882"/>
      <c r="AU63" s="882"/>
      <c r="AV63" s="882"/>
      <c r="AW63" s="882"/>
      <c r="AX63" s="882"/>
      <c r="AY63" s="882"/>
      <c r="AZ63" s="882"/>
      <c r="BA63" s="882"/>
      <c r="BB63" s="882"/>
      <c r="BC63" s="882"/>
      <c r="BD63" s="882"/>
      <c r="BE63" s="882"/>
      <c r="BF63" s="882"/>
      <c r="BG63" s="882"/>
      <c r="BH63" s="882"/>
      <c r="BI63" s="882"/>
      <c r="BJ63" s="882"/>
      <c r="BK63" s="882"/>
      <c r="BL63" s="882"/>
      <c r="BM63" s="882"/>
      <c r="BN63" s="882"/>
      <c r="BO63" s="883"/>
    </row>
    <row r="64" spans="1:67" ht="28.05" customHeight="1">
      <c r="A64" s="502"/>
      <c r="B64" s="881" t="s">
        <v>3813</v>
      </c>
      <c r="C64" s="882"/>
      <c r="D64" s="882"/>
      <c r="E64" s="882"/>
      <c r="F64" s="882"/>
      <c r="G64" s="882"/>
      <c r="H64" s="882"/>
      <c r="I64" s="882"/>
      <c r="J64" s="882"/>
      <c r="K64" s="882"/>
      <c r="L64" s="882"/>
      <c r="M64" s="882"/>
      <c r="N64" s="882"/>
      <c r="O64" s="882"/>
      <c r="P64" s="882"/>
      <c r="Q64" s="882"/>
      <c r="R64" s="882"/>
      <c r="S64" s="882"/>
      <c r="T64" s="882"/>
      <c r="U64" s="882"/>
      <c r="V64" s="882"/>
      <c r="W64" s="882"/>
      <c r="X64" s="882"/>
      <c r="Y64" s="882"/>
      <c r="Z64" s="882"/>
      <c r="AA64" s="882"/>
      <c r="AB64" s="882"/>
      <c r="AC64" s="882"/>
      <c r="AD64" s="882"/>
      <c r="AE64" s="882"/>
      <c r="AF64" s="882"/>
      <c r="AG64" s="882"/>
      <c r="AH64" s="882"/>
      <c r="AI64" s="882"/>
      <c r="AJ64" s="882"/>
      <c r="AK64" s="882"/>
      <c r="AL64" s="882"/>
      <c r="AM64" s="882"/>
      <c r="AN64" s="882"/>
      <c r="AO64" s="882"/>
      <c r="AP64" s="882"/>
      <c r="AQ64" s="882"/>
      <c r="AR64" s="882"/>
      <c r="AS64" s="882"/>
      <c r="AT64" s="882"/>
      <c r="AU64" s="882"/>
      <c r="AV64" s="882"/>
      <c r="AW64" s="882"/>
      <c r="AX64" s="882"/>
      <c r="AY64" s="882"/>
      <c r="AZ64" s="882"/>
      <c r="BA64" s="882"/>
      <c r="BB64" s="882"/>
      <c r="BC64" s="882"/>
      <c r="BD64" s="882"/>
      <c r="BE64" s="882"/>
      <c r="BF64" s="882"/>
      <c r="BG64" s="882"/>
      <c r="BH64" s="882"/>
      <c r="BI64" s="882"/>
      <c r="BJ64" s="882"/>
      <c r="BK64" s="882"/>
      <c r="BL64" s="882"/>
      <c r="BM64" s="882"/>
      <c r="BN64" s="882"/>
      <c r="BO64" s="883"/>
    </row>
    <row r="65" spans="1:67" ht="28.05" customHeight="1">
      <c r="A65" s="502"/>
      <c r="B65" s="884" t="s">
        <v>3950</v>
      </c>
      <c r="C65" s="885"/>
      <c r="D65" s="885"/>
      <c r="E65" s="885"/>
      <c r="F65" s="885"/>
      <c r="G65" s="885"/>
      <c r="H65" s="885"/>
      <c r="I65" s="885"/>
      <c r="J65" s="885"/>
      <c r="K65" s="885"/>
      <c r="L65" s="885"/>
      <c r="M65" s="885"/>
      <c r="N65" s="885"/>
      <c r="O65" s="885"/>
      <c r="P65" s="885"/>
      <c r="Q65" s="885"/>
      <c r="R65" s="885"/>
      <c r="S65" s="885"/>
      <c r="T65" s="885"/>
      <c r="U65" s="885"/>
      <c r="V65" s="885"/>
      <c r="W65" s="885"/>
      <c r="X65" s="885"/>
      <c r="Y65" s="885"/>
      <c r="Z65" s="885"/>
      <c r="AA65" s="885"/>
      <c r="AB65" s="885"/>
      <c r="AC65" s="885"/>
      <c r="AD65" s="885"/>
      <c r="AE65" s="885"/>
      <c r="AF65" s="885"/>
      <c r="AG65" s="885"/>
      <c r="AH65" s="885"/>
      <c r="AI65" s="885"/>
      <c r="AJ65" s="885"/>
      <c r="AK65" s="885"/>
      <c r="AL65" s="885"/>
      <c r="AM65" s="885"/>
      <c r="AN65" s="885"/>
      <c r="AO65" s="885"/>
      <c r="AP65" s="885"/>
      <c r="AQ65" s="885"/>
      <c r="AR65" s="885"/>
      <c r="AS65" s="885"/>
      <c r="AT65" s="885"/>
      <c r="AU65" s="885"/>
      <c r="AV65" s="885"/>
      <c r="AW65" s="885"/>
      <c r="AX65" s="885"/>
      <c r="AY65" s="885"/>
      <c r="AZ65" s="885"/>
      <c r="BA65" s="885"/>
      <c r="BB65" s="885"/>
      <c r="BC65" s="885"/>
      <c r="BD65" s="885"/>
      <c r="BE65" s="885"/>
      <c r="BF65" s="885"/>
      <c r="BG65" s="885"/>
      <c r="BH65" s="885"/>
      <c r="BI65" s="885"/>
      <c r="BJ65" s="885"/>
      <c r="BK65" s="885"/>
      <c r="BL65" s="885"/>
      <c r="BM65" s="885"/>
      <c r="BN65" s="885"/>
      <c r="BO65" s="886"/>
    </row>
    <row r="66" spans="1:67" ht="34.049999999999997" customHeight="1">
      <c r="A66" s="502"/>
      <c r="B66" s="884" t="s">
        <v>3951</v>
      </c>
      <c r="C66" s="885"/>
      <c r="D66" s="885"/>
      <c r="E66" s="885"/>
      <c r="F66" s="885"/>
      <c r="G66" s="885"/>
      <c r="H66" s="885"/>
      <c r="I66" s="885"/>
      <c r="J66" s="885"/>
      <c r="K66" s="885"/>
      <c r="L66" s="885"/>
      <c r="M66" s="885"/>
      <c r="N66" s="885"/>
      <c r="O66" s="885"/>
      <c r="P66" s="885"/>
      <c r="Q66" s="885"/>
      <c r="R66" s="885"/>
      <c r="S66" s="885"/>
      <c r="T66" s="885"/>
      <c r="U66" s="885"/>
      <c r="V66" s="885"/>
      <c r="W66" s="885"/>
      <c r="X66" s="885"/>
      <c r="Y66" s="885"/>
      <c r="Z66" s="885"/>
      <c r="AA66" s="885"/>
      <c r="AB66" s="885"/>
      <c r="AC66" s="885"/>
      <c r="AD66" s="885"/>
      <c r="AE66" s="885"/>
      <c r="AF66" s="885"/>
      <c r="AG66" s="885"/>
      <c r="AH66" s="885"/>
      <c r="AI66" s="885"/>
      <c r="AJ66" s="885"/>
      <c r="AK66" s="885"/>
      <c r="AL66" s="885"/>
      <c r="AM66" s="885"/>
      <c r="AN66" s="885"/>
      <c r="AO66" s="885"/>
      <c r="AP66" s="885"/>
      <c r="AQ66" s="885"/>
      <c r="AR66" s="885"/>
      <c r="AS66" s="885"/>
      <c r="AT66" s="885"/>
      <c r="AU66" s="885"/>
      <c r="AV66" s="885"/>
      <c r="AW66" s="885"/>
      <c r="AX66" s="885"/>
      <c r="AY66" s="885"/>
      <c r="AZ66" s="885"/>
      <c r="BA66" s="885"/>
      <c r="BB66" s="885"/>
      <c r="BC66" s="885"/>
      <c r="BD66" s="885"/>
      <c r="BE66" s="885"/>
      <c r="BF66" s="885"/>
      <c r="BG66" s="885"/>
      <c r="BH66" s="885"/>
      <c r="BI66" s="885"/>
      <c r="BJ66" s="885"/>
      <c r="BK66" s="885"/>
      <c r="BL66" s="885"/>
      <c r="BM66" s="885"/>
      <c r="BN66" s="885"/>
      <c r="BO66" s="886"/>
    </row>
    <row r="67" spans="1:67" ht="18" customHeight="1">
      <c r="A67" s="502"/>
      <c r="B67" s="887" t="s">
        <v>3952</v>
      </c>
      <c r="C67" s="888"/>
      <c r="D67" s="888"/>
      <c r="E67" s="888"/>
      <c r="F67" s="888"/>
      <c r="G67" s="888"/>
      <c r="H67" s="888"/>
      <c r="I67" s="888"/>
      <c r="J67" s="888"/>
      <c r="K67" s="888"/>
      <c r="L67" s="888"/>
      <c r="M67" s="888"/>
      <c r="N67" s="888"/>
      <c r="O67" s="888"/>
      <c r="P67" s="888"/>
      <c r="Q67" s="888"/>
      <c r="R67" s="888"/>
      <c r="S67" s="888"/>
      <c r="T67" s="888"/>
      <c r="U67" s="888"/>
      <c r="V67" s="888"/>
      <c r="W67" s="888"/>
      <c r="X67" s="888"/>
      <c r="Y67" s="888"/>
      <c r="Z67" s="888"/>
      <c r="AA67" s="888"/>
      <c r="AB67" s="888"/>
      <c r="AC67" s="888"/>
      <c r="AD67" s="888"/>
      <c r="AE67" s="888"/>
      <c r="AF67" s="888"/>
      <c r="AG67" s="888"/>
      <c r="AH67" s="888"/>
      <c r="AI67" s="888"/>
      <c r="AJ67" s="888"/>
      <c r="AK67" s="888"/>
      <c r="AL67" s="888"/>
      <c r="AM67" s="888"/>
      <c r="AN67" s="888"/>
      <c r="AO67" s="888"/>
      <c r="AP67" s="888"/>
      <c r="AQ67" s="888"/>
      <c r="AR67" s="888"/>
      <c r="AS67" s="888"/>
      <c r="AT67" s="888"/>
      <c r="AU67" s="888"/>
      <c r="AV67" s="888"/>
      <c r="AW67" s="888"/>
      <c r="AX67" s="888"/>
      <c r="AY67" s="888"/>
      <c r="AZ67" s="888"/>
      <c r="BA67" s="888"/>
      <c r="BB67" s="888"/>
      <c r="BC67" s="888"/>
      <c r="BD67" s="888"/>
      <c r="BE67" s="888"/>
      <c r="BF67" s="888"/>
      <c r="BG67" s="888"/>
      <c r="BH67" s="888"/>
      <c r="BI67" s="888"/>
      <c r="BJ67" s="888"/>
      <c r="BK67" s="888"/>
      <c r="BL67" s="888"/>
      <c r="BM67" s="888"/>
      <c r="BN67" s="888"/>
      <c r="BO67" s="889"/>
    </row>
    <row r="68" spans="1:67" ht="14" customHeight="1">
      <c r="X68" s="87"/>
      <c r="Y68" s="87"/>
      <c r="Z68" s="87"/>
      <c r="AA68" s="87"/>
      <c r="AB68" s="87"/>
      <c r="AC68" s="87"/>
      <c r="AD68" s="87"/>
      <c r="AE68" s="87"/>
      <c r="AF68" s="87"/>
      <c r="AG68" s="87"/>
      <c r="AH68" s="87"/>
      <c r="AI68" s="87"/>
      <c r="AJ68" s="87"/>
      <c r="AK68" s="87"/>
      <c r="AL68" s="87"/>
      <c r="AT68" s="87"/>
      <c r="AU68" s="87"/>
      <c r="AV68" s="87"/>
      <c r="AW68" s="87"/>
      <c r="AX68" s="87"/>
      <c r="AY68" s="87"/>
      <c r="AZ68" s="87"/>
      <c r="BA68" s="87"/>
      <c r="BB68" s="87"/>
      <c r="BC68" s="87"/>
      <c r="BD68" s="87"/>
      <c r="BE68" s="87"/>
      <c r="BF68" s="87"/>
      <c r="BG68" s="87"/>
      <c r="BH68" s="87"/>
    </row>
  </sheetData>
  <mergeCells count="30">
    <mergeCell ref="A60:A67"/>
    <mergeCell ref="V5:V6"/>
    <mergeCell ref="W5:W6"/>
    <mergeCell ref="AR5:AR6"/>
    <mergeCell ref="AS5:AS6"/>
    <mergeCell ref="B63:BO63"/>
    <mergeCell ref="B64:BO64"/>
    <mergeCell ref="B65:BO65"/>
    <mergeCell ref="B66:BO66"/>
    <mergeCell ref="B67:BO67"/>
    <mergeCell ref="B58:BO58"/>
    <mergeCell ref="B59:BO59"/>
    <mergeCell ref="B60:BO60"/>
    <mergeCell ref="B61:BO61"/>
    <mergeCell ref="B62:BO62"/>
    <mergeCell ref="AT4:BO4"/>
    <mergeCell ref="B5:K5"/>
    <mergeCell ref="L5:U5"/>
    <mergeCell ref="X5:AG5"/>
    <mergeCell ref="AH5:AQ5"/>
    <mergeCell ref="AT5:BC5"/>
    <mergeCell ref="BD5:BM5"/>
    <mergeCell ref="BN5:BN6"/>
    <mergeCell ref="BO5:BO6"/>
    <mergeCell ref="E1:AM1"/>
    <mergeCell ref="E2:AM2"/>
    <mergeCell ref="A3:B3"/>
    <mergeCell ref="B4:W4"/>
    <mergeCell ref="X4:AS4"/>
    <mergeCell ref="A4:A6"/>
  </mergeCells>
  <phoneticPr fontId="233" type="noConversion"/>
  <pageMargins left="0.75" right="0.75" top="1" bottom="1" header="0.5" footer="0.5"/>
  <pageSetup paperSize="9" scale="55" orientation="landscape"/>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Sheet18">
    <tabColor theme="4"/>
  </sheetPr>
  <dimension ref="A1:CK120"/>
  <sheetViews>
    <sheetView showGridLines="0" zoomScale="90" zoomScaleNormal="90" workbookViewId="0">
      <pane xSplit="2" ySplit="7" topLeftCell="C8" activePane="bottomRight" state="frozen"/>
      <selection pane="topRight"/>
      <selection pane="bottomLeft"/>
      <selection pane="bottomRight" activeCell="G3" sqref="G3"/>
    </sheetView>
  </sheetViews>
  <sheetFormatPr defaultColWidth="5.59765625" defaultRowHeight="14" customHeight="1"/>
  <cols>
    <col min="1" max="1" width="15.59765625" style="88" customWidth="1"/>
    <col min="2" max="2" width="24.59765625" style="89" customWidth="1"/>
    <col min="3" max="5" width="8.1328125" style="73" customWidth="1"/>
    <col min="6" max="6" width="13.73046875" style="73" customWidth="1"/>
    <col min="7" max="12" width="8.1328125" style="73" customWidth="1"/>
    <col min="13" max="13" width="11.59765625" style="73" customWidth="1"/>
    <col min="14" max="24" width="10" style="73" customWidth="1"/>
    <col min="25" max="27" width="8.1328125" style="73" customWidth="1"/>
    <col min="28" max="28" width="13.73046875" style="73" customWidth="1"/>
    <col min="29" max="34" width="8.1328125" style="73" customWidth="1"/>
    <col min="35" max="35" width="11.59765625" style="73" customWidth="1"/>
    <col min="36" max="38" width="8.1328125" style="73" customWidth="1"/>
    <col min="39" max="39" width="13.73046875" style="73" customWidth="1"/>
    <col min="40" max="45" width="8.1328125" style="73" customWidth="1"/>
    <col min="46" max="46" width="11.59765625" style="73" customWidth="1"/>
    <col min="47" max="49" width="8.1328125" style="73" customWidth="1"/>
    <col min="50" max="50" width="13.73046875" style="75" customWidth="1"/>
    <col min="51" max="56" width="8.1328125" style="73" customWidth="1"/>
    <col min="57" max="57" width="11.59765625" style="73" customWidth="1"/>
    <col min="58" max="60" width="8.1328125" style="73" customWidth="1"/>
    <col min="61" max="61" width="13.73046875" style="73" customWidth="1"/>
    <col min="62" max="67" width="8.1328125" style="73" customWidth="1"/>
    <col min="68" max="68" width="11.59765625" style="73" customWidth="1"/>
    <col min="69" max="71" width="8.1328125" style="73" customWidth="1"/>
    <col min="72" max="72" width="13.73046875" style="75" customWidth="1"/>
    <col min="73" max="78" width="8.1328125" style="73" customWidth="1"/>
    <col min="79" max="79" width="11.59765625" customWidth="1"/>
    <col min="81" max="89" width="8.59765625" style="73" customWidth="1"/>
    <col min="90" max="16067" width="5.59765625" style="73" customWidth="1"/>
    <col min="16068" max="16091" width="4.86328125" style="73" customWidth="1"/>
    <col min="16092" max="16099" width="4.86328125" style="73"/>
    <col min="16100" max="16384" width="5.59765625" style="73"/>
  </cols>
  <sheetData>
    <row r="1" spans="1:89" ht="47" customHeight="1">
      <c r="B1" s="76"/>
      <c r="C1" s="485" t="s">
        <v>4027</v>
      </c>
      <c r="D1" s="485"/>
      <c r="E1" s="485"/>
      <c r="F1" s="485"/>
      <c r="G1" s="485"/>
      <c r="H1" s="485"/>
      <c r="I1" s="485"/>
      <c r="J1" s="485"/>
      <c r="K1" s="485"/>
      <c r="L1" s="485"/>
      <c r="M1" s="485"/>
      <c r="N1" s="485"/>
      <c r="O1" s="485"/>
      <c r="P1" s="485"/>
      <c r="Q1" s="485"/>
      <c r="R1" s="485"/>
      <c r="S1" s="485"/>
      <c r="T1" s="485"/>
      <c r="U1" s="485"/>
      <c r="V1" s="485"/>
      <c r="W1" s="485"/>
      <c r="X1" s="485"/>
      <c r="Y1" s="485"/>
      <c r="Z1" s="485"/>
      <c r="AA1" s="485"/>
      <c r="AB1" s="485"/>
      <c r="AC1" s="485"/>
      <c r="AD1" s="485"/>
      <c r="AE1" s="485"/>
      <c r="AF1" s="485"/>
      <c r="AG1" s="485"/>
      <c r="AH1" s="485"/>
      <c r="AI1" s="485"/>
      <c r="AJ1" s="485"/>
      <c r="AK1" s="485"/>
      <c r="AL1" s="485"/>
      <c r="AM1" s="485"/>
      <c r="AN1" s="485"/>
      <c r="AO1" s="485"/>
      <c r="AP1" s="485"/>
      <c r="AQ1" s="485"/>
      <c r="AR1" s="485"/>
      <c r="AS1" s="485"/>
      <c r="AT1" s="485"/>
      <c r="AU1" s="485"/>
      <c r="AV1" s="485"/>
      <c r="AW1" s="485"/>
      <c r="AX1" s="485"/>
      <c r="AY1" s="485"/>
      <c r="AZ1" s="485"/>
      <c r="BA1" s="485"/>
      <c r="BB1" s="485"/>
      <c r="BC1" s="485"/>
      <c r="BD1" s="485"/>
      <c r="BE1" s="485"/>
      <c r="BF1" s="485"/>
      <c r="BG1" s="485"/>
      <c r="BH1" s="485"/>
      <c r="BI1" s="485"/>
      <c r="BJ1" s="485"/>
      <c r="BK1" s="485"/>
      <c r="BL1" s="485"/>
      <c r="BM1" s="485"/>
      <c r="BN1" s="485"/>
      <c r="BO1" s="485"/>
      <c r="BP1" s="485"/>
      <c r="BQ1" s="485"/>
      <c r="BR1" s="78"/>
      <c r="BS1" s="78"/>
      <c r="BT1" s="78"/>
      <c r="BU1" s="78"/>
      <c r="BV1" s="78"/>
      <c r="BW1" s="78"/>
      <c r="BX1" s="78"/>
      <c r="BY1" s="78"/>
      <c r="BZ1" s="78"/>
      <c r="CA1" s="73"/>
      <c r="CB1" s="73"/>
    </row>
    <row r="2" spans="1:89" ht="26" customHeight="1">
      <c r="B2" s="76"/>
      <c r="C2" s="685" t="s">
        <v>4028</v>
      </c>
      <c r="D2" s="685"/>
      <c r="E2" s="685"/>
      <c r="F2" s="685"/>
      <c r="G2" s="685"/>
      <c r="H2" s="685"/>
      <c r="I2" s="685"/>
      <c r="J2" s="685"/>
      <c r="K2" s="685"/>
      <c r="L2" s="685"/>
      <c r="M2" s="685"/>
      <c r="N2" s="685"/>
      <c r="O2" s="685"/>
      <c r="P2" s="685"/>
      <c r="Q2" s="685"/>
      <c r="R2" s="685"/>
      <c r="S2" s="685"/>
      <c r="T2" s="685"/>
      <c r="U2" s="685"/>
      <c r="V2" s="685"/>
      <c r="W2" s="685"/>
      <c r="X2" s="685"/>
      <c r="Y2" s="685"/>
      <c r="Z2" s="685"/>
      <c r="AA2" s="685"/>
      <c r="AB2" s="685"/>
      <c r="AC2" s="685"/>
      <c r="AD2" s="685"/>
      <c r="AE2" s="685"/>
      <c r="AF2" s="685"/>
      <c r="AG2" s="685"/>
      <c r="AH2" s="685"/>
      <c r="AI2" s="685"/>
      <c r="AJ2" s="685"/>
      <c r="AK2" s="685"/>
      <c r="AL2" s="685"/>
      <c r="AM2" s="685"/>
      <c r="AN2" s="685"/>
      <c r="AO2" s="685"/>
      <c r="AP2" s="685"/>
      <c r="AQ2" s="685"/>
      <c r="AR2" s="685"/>
      <c r="AS2" s="685"/>
      <c r="AT2" s="685"/>
      <c r="AU2" s="685"/>
      <c r="AV2" s="685"/>
      <c r="AW2" s="685"/>
      <c r="AX2" s="685"/>
      <c r="AY2" s="685"/>
      <c r="AZ2" s="685"/>
      <c r="BA2" s="685"/>
      <c r="BB2" s="685"/>
      <c r="BC2" s="685"/>
      <c r="BD2" s="685"/>
      <c r="BE2" s="685"/>
      <c r="BF2" s="685"/>
      <c r="BG2" s="685"/>
      <c r="BH2" s="685"/>
      <c r="BI2" s="685"/>
      <c r="BJ2" s="685"/>
      <c r="BK2" s="685"/>
      <c r="BL2" s="685"/>
      <c r="BM2" s="685"/>
      <c r="BN2" s="685"/>
      <c r="BO2" s="685"/>
      <c r="BP2" s="685"/>
      <c r="BQ2" s="685"/>
      <c r="BR2" s="79"/>
      <c r="BS2" s="79"/>
      <c r="BT2" s="79"/>
      <c r="BU2" s="79"/>
      <c r="BV2" s="79"/>
      <c r="BW2" s="79"/>
      <c r="BX2" s="79"/>
      <c r="BY2" s="79"/>
      <c r="BZ2" s="79"/>
      <c r="CA2" s="73"/>
      <c r="CB2" s="73"/>
    </row>
    <row r="3" spans="1:89" s="74" customFormat="1" ht="25.05" customHeight="1">
      <c r="A3" s="893"/>
      <c r="B3" s="894"/>
      <c r="C3" s="895"/>
      <c r="D3" s="91"/>
      <c r="E3" s="91"/>
      <c r="F3" s="92"/>
      <c r="Y3"/>
      <c r="Z3"/>
      <c r="AA3"/>
      <c r="AB3"/>
      <c r="AC3"/>
      <c r="AD3"/>
      <c r="AE3"/>
      <c r="AF3"/>
      <c r="AG3"/>
      <c r="AH3"/>
    </row>
    <row r="4" spans="1:89" ht="40.049999999999997" customHeight="1">
      <c r="A4" s="821" t="s">
        <v>3648</v>
      </c>
      <c r="B4" s="936" t="s">
        <v>4029</v>
      </c>
      <c r="C4" s="798" t="s">
        <v>142</v>
      </c>
      <c r="D4" s="799"/>
      <c r="E4" s="799"/>
      <c r="F4" s="674"/>
      <c r="G4" s="674"/>
      <c r="H4" s="674"/>
      <c r="I4" s="674"/>
      <c r="J4" s="674"/>
      <c r="K4" s="674"/>
      <c r="L4" s="674"/>
      <c r="M4" s="675"/>
      <c r="N4" s="849" t="s">
        <v>146</v>
      </c>
      <c r="O4" s="849"/>
      <c r="P4" s="849"/>
      <c r="Q4" s="677"/>
      <c r="R4" s="677"/>
      <c r="S4" s="677"/>
      <c r="T4" s="677"/>
      <c r="U4" s="677"/>
      <c r="V4" s="677"/>
      <c r="W4" s="677"/>
      <c r="X4" s="677"/>
      <c r="Y4" s="896" t="s">
        <v>148</v>
      </c>
      <c r="Z4" s="897"/>
      <c r="AA4" s="897"/>
      <c r="AB4" s="898"/>
      <c r="AC4" s="898"/>
      <c r="AD4" s="898"/>
      <c r="AE4" s="898"/>
      <c r="AF4" s="898"/>
      <c r="AG4" s="898"/>
      <c r="AH4" s="898"/>
      <c r="AI4" s="899"/>
      <c r="AJ4" s="900" t="s">
        <v>4030</v>
      </c>
      <c r="AK4" s="901"/>
      <c r="AL4" s="901"/>
      <c r="AM4" s="902"/>
      <c r="AN4" s="902"/>
      <c r="AO4" s="902"/>
      <c r="AP4" s="902"/>
      <c r="AQ4" s="902"/>
      <c r="AR4" s="902"/>
      <c r="AS4" s="902"/>
      <c r="AT4" s="903"/>
      <c r="AU4" s="904" t="s">
        <v>4031</v>
      </c>
      <c r="AV4" s="905"/>
      <c r="AW4" s="905"/>
      <c r="AX4" s="906"/>
      <c r="AY4" s="906"/>
      <c r="AZ4" s="906"/>
      <c r="BA4" s="906"/>
      <c r="BB4" s="906"/>
      <c r="BC4" s="906"/>
      <c r="BD4" s="906"/>
      <c r="BE4" s="907"/>
      <c r="BF4" s="900" t="s">
        <v>4032</v>
      </c>
      <c r="BG4" s="901"/>
      <c r="BH4" s="901"/>
      <c r="BI4" s="902"/>
      <c r="BJ4" s="902"/>
      <c r="BK4" s="902"/>
      <c r="BL4" s="902"/>
      <c r="BM4" s="902"/>
      <c r="BN4" s="902"/>
      <c r="BO4" s="902"/>
      <c r="BP4" s="903"/>
      <c r="BQ4" s="897" t="s">
        <v>157</v>
      </c>
      <c r="BR4" s="897"/>
      <c r="BS4" s="897"/>
      <c r="BT4" s="898"/>
      <c r="BU4" s="898"/>
      <c r="BV4" s="898"/>
      <c r="BW4" s="898"/>
      <c r="BX4" s="898"/>
      <c r="BY4" s="898"/>
      <c r="BZ4" s="898"/>
      <c r="CA4" s="899"/>
      <c r="CB4" s="73"/>
      <c r="CC4" s="684" t="s">
        <v>3582</v>
      </c>
      <c r="CD4" s="684"/>
      <c r="CE4" s="684"/>
      <c r="CF4" s="684"/>
      <c r="CG4" s="684"/>
      <c r="CH4" s="684"/>
      <c r="CI4" s="684"/>
      <c r="CJ4" s="684"/>
      <c r="CK4" s="684"/>
    </row>
    <row r="5" spans="1:89" s="74" customFormat="1" ht="40.049999999999997" customHeight="1">
      <c r="A5" s="502"/>
      <c r="B5" s="737"/>
      <c r="C5" s="908" t="s">
        <v>3704</v>
      </c>
      <c r="D5" s="852"/>
      <c r="E5" s="852"/>
      <c r="F5" s="738"/>
      <c r="G5" s="738"/>
      <c r="H5" s="738"/>
      <c r="I5" s="738"/>
      <c r="J5" s="738"/>
      <c r="K5" s="738"/>
      <c r="L5" s="738"/>
      <c r="M5" s="740"/>
      <c r="N5" s="909" t="s">
        <v>3704</v>
      </c>
      <c r="O5" s="909"/>
      <c r="P5" s="909"/>
      <c r="Q5" s="739"/>
      <c r="R5" s="739"/>
      <c r="S5" s="739"/>
      <c r="T5" s="739"/>
      <c r="U5" s="739"/>
      <c r="V5" s="739"/>
      <c r="W5" s="739"/>
      <c r="X5" s="739"/>
      <c r="Y5" s="910" t="s">
        <v>3704</v>
      </c>
      <c r="Z5" s="910"/>
      <c r="AA5" s="910"/>
      <c r="AB5" s="725"/>
      <c r="AC5" s="725"/>
      <c r="AD5" s="725"/>
      <c r="AE5" s="725"/>
      <c r="AF5" s="725"/>
      <c r="AG5" s="725"/>
      <c r="AH5" s="725"/>
      <c r="AI5" s="766"/>
      <c r="AJ5" s="911" t="s">
        <v>3704</v>
      </c>
      <c r="AK5" s="911"/>
      <c r="AL5" s="911"/>
      <c r="AM5" s="715"/>
      <c r="AN5" s="715"/>
      <c r="AO5" s="715"/>
      <c r="AP5" s="715"/>
      <c r="AQ5" s="715"/>
      <c r="AR5" s="715"/>
      <c r="AS5" s="715"/>
      <c r="AT5" s="744"/>
      <c r="AU5" s="909" t="s">
        <v>3704</v>
      </c>
      <c r="AV5" s="909"/>
      <c r="AW5" s="909"/>
      <c r="AX5" s="739"/>
      <c r="AY5" s="739"/>
      <c r="AZ5" s="739"/>
      <c r="BA5" s="739"/>
      <c r="BB5" s="739"/>
      <c r="BC5" s="739"/>
      <c r="BD5" s="739"/>
      <c r="BE5" s="741"/>
      <c r="BF5" s="911" t="s">
        <v>3704</v>
      </c>
      <c r="BG5" s="911"/>
      <c r="BH5" s="911"/>
      <c r="BI5" s="715"/>
      <c r="BJ5" s="715"/>
      <c r="BK5" s="715"/>
      <c r="BL5" s="715"/>
      <c r="BM5" s="715"/>
      <c r="BN5" s="715"/>
      <c r="BO5" s="715"/>
      <c r="BP5" s="744"/>
      <c r="BQ5" s="910" t="s">
        <v>3704</v>
      </c>
      <c r="BR5" s="910"/>
      <c r="BS5" s="910"/>
      <c r="BT5" s="725"/>
      <c r="BU5" s="725"/>
      <c r="BV5" s="725"/>
      <c r="BW5" s="725"/>
      <c r="BX5" s="725"/>
      <c r="BY5" s="725"/>
      <c r="BZ5" s="725"/>
      <c r="CA5" s="766"/>
      <c r="CC5" s="937" t="s">
        <v>3705</v>
      </c>
      <c r="CD5" s="938"/>
      <c r="CE5" s="938"/>
      <c r="CF5" s="938"/>
      <c r="CG5" s="938"/>
      <c r="CH5" s="938"/>
      <c r="CI5" s="938"/>
      <c r="CJ5" s="938"/>
      <c r="CK5" s="939"/>
    </row>
    <row r="6" spans="1:89" s="74" customFormat="1" ht="30" customHeight="1">
      <c r="A6" s="502"/>
      <c r="B6" s="737"/>
      <c r="C6" s="115" t="s">
        <v>25</v>
      </c>
      <c r="D6" s="116" t="s">
        <v>61</v>
      </c>
      <c r="E6" s="116" t="s">
        <v>47</v>
      </c>
      <c r="F6" s="62" t="s">
        <v>133</v>
      </c>
      <c r="G6" s="62" t="s">
        <v>41</v>
      </c>
      <c r="H6" s="62" t="s">
        <v>3686</v>
      </c>
      <c r="I6" s="62" t="s">
        <v>64</v>
      </c>
      <c r="J6" s="62" t="s">
        <v>74</v>
      </c>
      <c r="K6" s="62" t="s">
        <v>70</v>
      </c>
      <c r="L6" s="62" t="s">
        <v>150</v>
      </c>
      <c r="M6" s="824" t="s">
        <v>205</v>
      </c>
      <c r="N6" s="96" t="s">
        <v>25</v>
      </c>
      <c r="O6" s="96" t="s">
        <v>61</v>
      </c>
      <c r="P6" s="96" t="s">
        <v>47</v>
      </c>
      <c r="Q6" s="66" t="s">
        <v>133</v>
      </c>
      <c r="R6" s="66" t="s">
        <v>41</v>
      </c>
      <c r="S6" s="66" t="s">
        <v>3686</v>
      </c>
      <c r="T6" s="66" t="s">
        <v>64</v>
      </c>
      <c r="U6" s="66" t="s">
        <v>74</v>
      </c>
      <c r="V6" s="66" t="s">
        <v>70</v>
      </c>
      <c r="W6" s="66" t="s">
        <v>150</v>
      </c>
      <c r="X6" s="825" t="s">
        <v>205</v>
      </c>
      <c r="Y6" s="94" t="s">
        <v>25</v>
      </c>
      <c r="Z6" s="94" t="s">
        <v>61</v>
      </c>
      <c r="AA6" s="94" t="s">
        <v>47</v>
      </c>
      <c r="AB6" s="95" t="s">
        <v>133</v>
      </c>
      <c r="AC6" s="95" t="s">
        <v>41</v>
      </c>
      <c r="AD6" s="95" t="s">
        <v>3686</v>
      </c>
      <c r="AE6" s="95" t="s">
        <v>64</v>
      </c>
      <c r="AF6" s="95" t="s">
        <v>74</v>
      </c>
      <c r="AG6" s="95" t="s">
        <v>70</v>
      </c>
      <c r="AH6" s="95" t="s">
        <v>150</v>
      </c>
      <c r="AI6" s="766" t="s">
        <v>205</v>
      </c>
      <c r="AJ6" s="117" t="s">
        <v>25</v>
      </c>
      <c r="AK6" s="117" t="s">
        <v>61</v>
      </c>
      <c r="AL6" s="117" t="s">
        <v>47</v>
      </c>
      <c r="AM6" s="70" t="s">
        <v>133</v>
      </c>
      <c r="AN6" s="70" t="s">
        <v>41</v>
      </c>
      <c r="AO6" s="70" t="s">
        <v>3686</v>
      </c>
      <c r="AP6" s="70" t="s">
        <v>64</v>
      </c>
      <c r="AQ6" s="70" t="s">
        <v>74</v>
      </c>
      <c r="AR6" s="70" t="s">
        <v>70</v>
      </c>
      <c r="AS6" s="70" t="s">
        <v>150</v>
      </c>
      <c r="AT6" s="744" t="s">
        <v>205</v>
      </c>
      <c r="AU6" s="93" t="s">
        <v>25</v>
      </c>
      <c r="AV6" s="93" t="s">
        <v>61</v>
      </c>
      <c r="AW6" s="93" t="s">
        <v>47</v>
      </c>
      <c r="AX6" s="67" t="s">
        <v>133</v>
      </c>
      <c r="AY6" s="67" t="s">
        <v>41</v>
      </c>
      <c r="AZ6" s="67" t="s">
        <v>3686</v>
      </c>
      <c r="BA6" s="67" t="s">
        <v>64</v>
      </c>
      <c r="BB6" s="67" t="s">
        <v>74</v>
      </c>
      <c r="BC6" s="67" t="s">
        <v>70</v>
      </c>
      <c r="BD6" s="67" t="s">
        <v>150</v>
      </c>
      <c r="BE6" s="741" t="s">
        <v>205</v>
      </c>
      <c r="BF6" s="117" t="s">
        <v>25</v>
      </c>
      <c r="BG6" s="117" t="s">
        <v>61</v>
      </c>
      <c r="BH6" s="117" t="s">
        <v>47</v>
      </c>
      <c r="BI6" s="70" t="s">
        <v>133</v>
      </c>
      <c r="BJ6" s="70" t="s">
        <v>41</v>
      </c>
      <c r="BK6" s="70" t="s">
        <v>3686</v>
      </c>
      <c r="BL6" s="70" t="s">
        <v>64</v>
      </c>
      <c r="BM6" s="70" t="s">
        <v>74</v>
      </c>
      <c r="BN6" s="70" t="s">
        <v>70</v>
      </c>
      <c r="BO6" s="70" t="s">
        <v>150</v>
      </c>
      <c r="BP6" s="744" t="s">
        <v>205</v>
      </c>
      <c r="BQ6" s="94" t="s">
        <v>25</v>
      </c>
      <c r="BR6" s="94" t="s">
        <v>61</v>
      </c>
      <c r="BS6" s="94" t="s">
        <v>47</v>
      </c>
      <c r="BT6" s="95" t="s">
        <v>133</v>
      </c>
      <c r="BU6" s="95" t="s">
        <v>41</v>
      </c>
      <c r="BV6" s="95" t="s">
        <v>3686</v>
      </c>
      <c r="BW6" s="95" t="s">
        <v>64</v>
      </c>
      <c r="BX6" s="95" t="s">
        <v>74</v>
      </c>
      <c r="BY6" s="95" t="s">
        <v>70</v>
      </c>
      <c r="BZ6" s="131" t="s">
        <v>150</v>
      </c>
      <c r="CA6" s="766" t="s">
        <v>205</v>
      </c>
      <c r="CC6" s="940"/>
      <c r="CD6" s="941"/>
      <c r="CE6" s="941"/>
      <c r="CF6" s="941"/>
      <c r="CG6" s="941"/>
      <c r="CH6" s="941"/>
      <c r="CI6" s="941"/>
      <c r="CJ6" s="941"/>
      <c r="CK6" s="942"/>
    </row>
    <row r="7" spans="1:89" ht="30" customHeight="1">
      <c r="A7" s="502"/>
      <c r="B7" s="737"/>
      <c r="C7" s="115" t="s">
        <v>3706</v>
      </c>
      <c r="D7" s="116" t="s">
        <v>3706</v>
      </c>
      <c r="E7" s="116" t="s">
        <v>3706</v>
      </c>
      <c r="F7" s="62" t="s">
        <v>3706</v>
      </c>
      <c r="G7" s="62" t="s">
        <v>3706</v>
      </c>
      <c r="H7" s="62" t="s">
        <v>3706</v>
      </c>
      <c r="I7" s="62" t="s">
        <v>3706</v>
      </c>
      <c r="J7" s="62" t="s">
        <v>3706</v>
      </c>
      <c r="K7" s="62" t="s">
        <v>3706</v>
      </c>
      <c r="L7" s="62" t="s">
        <v>3706</v>
      </c>
      <c r="M7" s="824"/>
      <c r="N7" s="96" t="s">
        <v>3706</v>
      </c>
      <c r="O7" s="96" t="s">
        <v>3706</v>
      </c>
      <c r="P7" s="96" t="s">
        <v>3706</v>
      </c>
      <c r="Q7" s="66" t="s">
        <v>3706</v>
      </c>
      <c r="R7" s="66" t="s">
        <v>3706</v>
      </c>
      <c r="S7" s="66" t="s">
        <v>3706</v>
      </c>
      <c r="T7" s="66" t="s">
        <v>3706</v>
      </c>
      <c r="U7" s="66" t="s">
        <v>3706</v>
      </c>
      <c r="V7" s="66" t="s">
        <v>3706</v>
      </c>
      <c r="W7" s="66" t="s">
        <v>3706</v>
      </c>
      <c r="X7" s="825"/>
      <c r="Y7" s="94" t="s">
        <v>3706</v>
      </c>
      <c r="Z7" s="94" t="s">
        <v>3706</v>
      </c>
      <c r="AA7" s="94" t="s">
        <v>3706</v>
      </c>
      <c r="AB7" s="95" t="s">
        <v>3706</v>
      </c>
      <c r="AC7" s="95" t="s">
        <v>3706</v>
      </c>
      <c r="AD7" s="95" t="s">
        <v>3706</v>
      </c>
      <c r="AE7" s="95" t="s">
        <v>3706</v>
      </c>
      <c r="AF7" s="95" t="s">
        <v>3706</v>
      </c>
      <c r="AG7" s="95" t="s">
        <v>3706</v>
      </c>
      <c r="AH7" s="95" t="s">
        <v>3706</v>
      </c>
      <c r="AI7" s="766"/>
      <c r="AJ7" s="117" t="s">
        <v>3706</v>
      </c>
      <c r="AK7" s="117" t="s">
        <v>3706</v>
      </c>
      <c r="AL7" s="117" t="s">
        <v>3706</v>
      </c>
      <c r="AM7" s="70" t="s">
        <v>3706</v>
      </c>
      <c r="AN7" s="70" t="s">
        <v>3706</v>
      </c>
      <c r="AO7" s="70" t="s">
        <v>3706</v>
      </c>
      <c r="AP7" s="70" t="s">
        <v>3706</v>
      </c>
      <c r="AQ7" s="70" t="s">
        <v>3706</v>
      </c>
      <c r="AR7" s="70" t="s">
        <v>3706</v>
      </c>
      <c r="AS7" s="70" t="s">
        <v>3706</v>
      </c>
      <c r="AT7" s="744"/>
      <c r="AU7" s="93" t="s">
        <v>3706</v>
      </c>
      <c r="AV7" s="93" t="s">
        <v>3706</v>
      </c>
      <c r="AW7" s="93" t="s">
        <v>3706</v>
      </c>
      <c r="AX7" s="67" t="s">
        <v>3706</v>
      </c>
      <c r="AY7" s="67" t="s">
        <v>3706</v>
      </c>
      <c r="AZ7" s="67" t="s">
        <v>3706</v>
      </c>
      <c r="BA7" s="67" t="s">
        <v>3706</v>
      </c>
      <c r="BB7" s="67" t="s">
        <v>3706</v>
      </c>
      <c r="BC7" s="67" t="s">
        <v>3706</v>
      </c>
      <c r="BD7" s="67" t="s">
        <v>3706</v>
      </c>
      <c r="BE7" s="741"/>
      <c r="BF7" s="117" t="s">
        <v>3706</v>
      </c>
      <c r="BG7" s="117" t="s">
        <v>3706</v>
      </c>
      <c r="BH7" s="117" t="s">
        <v>3706</v>
      </c>
      <c r="BI7" s="70" t="s">
        <v>3706</v>
      </c>
      <c r="BJ7" s="70" t="s">
        <v>3706</v>
      </c>
      <c r="BK7" s="70" t="s">
        <v>3706</v>
      </c>
      <c r="BL7" s="70" t="s">
        <v>3706</v>
      </c>
      <c r="BM7" s="70" t="s">
        <v>3706</v>
      </c>
      <c r="BN7" s="70" t="s">
        <v>3706</v>
      </c>
      <c r="BO7" s="70" t="s">
        <v>3706</v>
      </c>
      <c r="BP7" s="744"/>
      <c r="BQ7" s="94" t="s">
        <v>3706</v>
      </c>
      <c r="BR7" s="94" t="s">
        <v>3706</v>
      </c>
      <c r="BS7" s="94" t="s">
        <v>3706</v>
      </c>
      <c r="BT7" s="95" t="s">
        <v>3706</v>
      </c>
      <c r="BU7" s="95" t="s">
        <v>3706</v>
      </c>
      <c r="BV7" s="95" t="s">
        <v>3706</v>
      </c>
      <c r="BW7" s="95" t="s">
        <v>3706</v>
      </c>
      <c r="BX7" s="95" t="s">
        <v>3706</v>
      </c>
      <c r="BY7" s="95" t="s">
        <v>3706</v>
      </c>
      <c r="BZ7" s="131" t="s">
        <v>3706</v>
      </c>
      <c r="CA7" s="766"/>
      <c r="CB7" s="73"/>
      <c r="CC7" s="943"/>
      <c r="CD7" s="944"/>
      <c r="CE7" s="944"/>
      <c r="CF7" s="944"/>
      <c r="CG7" s="944"/>
      <c r="CH7" s="944"/>
      <c r="CI7" s="944"/>
      <c r="CJ7" s="944"/>
      <c r="CK7" s="945"/>
    </row>
    <row r="8" spans="1:89" ht="30" customHeight="1">
      <c r="A8" s="97" t="s">
        <v>4033</v>
      </c>
      <c r="B8" s="97" t="s">
        <v>4034</v>
      </c>
      <c r="C8" s="48">
        <v>11.8</v>
      </c>
      <c r="D8" s="48">
        <v>12.6</v>
      </c>
      <c r="E8" s="48">
        <v>12</v>
      </c>
      <c r="F8" s="48">
        <v>11.7</v>
      </c>
      <c r="G8" s="48">
        <v>11.3</v>
      </c>
      <c r="H8" s="48">
        <v>11.6</v>
      </c>
      <c r="I8" s="48">
        <v>11.9</v>
      </c>
      <c r="J8" s="48">
        <v>11.8</v>
      </c>
      <c r="K8" s="48">
        <v>12.1</v>
      </c>
      <c r="L8" s="48">
        <v>11.9</v>
      </c>
      <c r="M8" s="48" t="s">
        <v>3863</v>
      </c>
      <c r="N8" s="48">
        <v>10.9</v>
      </c>
      <c r="O8" s="48">
        <v>11.7</v>
      </c>
      <c r="P8" s="48">
        <v>11.1</v>
      </c>
      <c r="Q8" s="48">
        <v>10.9</v>
      </c>
      <c r="R8" s="48">
        <v>10.5</v>
      </c>
      <c r="S8" s="48">
        <v>10.8</v>
      </c>
      <c r="T8" s="48">
        <v>11.1</v>
      </c>
      <c r="U8" s="48">
        <v>11</v>
      </c>
      <c r="V8" s="48">
        <v>11.3</v>
      </c>
      <c r="W8" s="48">
        <v>11.5</v>
      </c>
      <c r="X8" s="48" t="s">
        <v>4035</v>
      </c>
      <c r="Y8" s="48">
        <v>9.1</v>
      </c>
      <c r="Z8" s="48">
        <v>9.9</v>
      </c>
      <c r="AA8" s="48">
        <v>9.3000000000000007</v>
      </c>
      <c r="AB8" s="48">
        <v>9</v>
      </c>
      <c r="AC8" s="48">
        <v>8.6</v>
      </c>
      <c r="AD8" s="48">
        <v>8.9</v>
      </c>
      <c r="AE8" s="48">
        <v>9.1999999999999993</v>
      </c>
      <c r="AF8" s="48">
        <v>9.1</v>
      </c>
      <c r="AG8" s="48">
        <v>9.4</v>
      </c>
      <c r="AH8" s="48">
        <v>9.1999999999999993</v>
      </c>
      <c r="AI8" s="48" t="s">
        <v>3865</v>
      </c>
      <c r="AJ8" s="48">
        <v>7.9</v>
      </c>
      <c r="AK8" s="48">
        <v>8.6999999999999993</v>
      </c>
      <c r="AL8" s="48">
        <v>8.1999999999999993</v>
      </c>
      <c r="AM8" s="48">
        <v>8.1</v>
      </c>
      <c r="AN8" s="48">
        <v>7.7</v>
      </c>
      <c r="AO8" s="48">
        <v>8</v>
      </c>
      <c r="AP8" s="48">
        <v>8.3000000000000007</v>
      </c>
      <c r="AQ8" s="48">
        <v>8.1999999999999993</v>
      </c>
      <c r="AR8" s="48">
        <v>8.5</v>
      </c>
      <c r="AS8" s="48">
        <v>8.5</v>
      </c>
      <c r="AT8" s="48" t="s">
        <v>3866</v>
      </c>
      <c r="AU8" s="48">
        <v>7.4</v>
      </c>
      <c r="AV8" s="48">
        <v>8.1999999999999993</v>
      </c>
      <c r="AW8" s="48">
        <v>7.6</v>
      </c>
      <c r="AX8" s="48">
        <v>7.8</v>
      </c>
      <c r="AY8" s="48">
        <v>7.4</v>
      </c>
      <c r="AZ8" s="48">
        <v>7.7</v>
      </c>
      <c r="BA8" s="48">
        <v>8</v>
      </c>
      <c r="BB8" s="48">
        <v>7.9</v>
      </c>
      <c r="BC8" s="48">
        <v>8.1999999999999993</v>
      </c>
      <c r="BD8" s="48">
        <v>8</v>
      </c>
      <c r="BE8" s="48" t="s">
        <v>3902</v>
      </c>
      <c r="BF8" s="48">
        <v>6.9</v>
      </c>
      <c r="BG8" s="48">
        <v>7.7</v>
      </c>
      <c r="BH8" s="48">
        <v>7.1</v>
      </c>
      <c r="BI8" s="48">
        <v>7</v>
      </c>
      <c r="BJ8" s="48">
        <v>7.2</v>
      </c>
      <c r="BK8" s="48">
        <v>7.2</v>
      </c>
      <c r="BL8" s="48">
        <v>7.8</v>
      </c>
      <c r="BM8" s="48">
        <v>7.7</v>
      </c>
      <c r="BN8" s="48">
        <v>8</v>
      </c>
      <c r="BO8" s="48">
        <v>7.5</v>
      </c>
      <c r="BP8" s="48" t="s">
        <v>3903</v>
      </c>
      <c r="BQ8" s="48">
        <v>6.7</v>
      </c>
      <c r="BR8" s="48">
        <v>7.5</v>
      </c>
      <c r="BS8" s="48">
        <v>6.9</v>
      </c>
      <c r="BT8" s="48">
        <v>6.8</v>
      </c>
      <c r="BU8" s="48">
        <v>7</v>
      </c>
      <c r="BV8" s="48">
        <v>6.9</v>
      </c>
      <c r="BW8" s="48">
        <v>7.6</v>
      </c>
      <c r="BX8" s="48">
        <v>7.5</v>
      </c>
      <c r="BY8" s="48">
        <v>7.8</v>
      </c>
      <c r="BZ8" s="48">
        <v>7.3</v>
      </c>
      <c r="CA8" s="48" t="s">
        <v>3904</v>
      </c>
      <c r="CB8" s="73"/>
      <c r="CC8" s="132"/>
      <c r="CD8" s="133"/>
      <c r="CE8" s="133"/>
      <c r="CF8" s="133"/>
      <c r="CG8" s="133"/>
      <c r="CH8" s="133"/>
      <c r="CI8" s="133"/>
      <c r="CJ8" s="133"/>
      <c r="CK8" s="134"/>
    </row>
    <row r="9" spans="1:89" ht="30" customHeight="1">
      <c r="A9" s="97" t="s">
        <v>4036</v>
      </c>
      <c r="B9" s="97" t="s">
        <v>4037</v>
      </c>
      <c r="C9" s="48">
        <v>11.8</v>
      </c>
      <c r="D9" s="48">
        <v>12.6</v>
      </c>
      <c r="E9" s="48">
        <v>12</v>
      </c>
      <c r="F9" s="48">
        <v>11.7</v>
      </c>
      <c r="G9" s="48">
        <v>11.3</v>
      </c>
      <c r="H9" s="48">
        <v>11.6</v>
      </c>
      <c r="I9" s="48">
        <v>11.9</v>
      </c>
      <c r="J9" s="48">
        <v>11.8</v>
      </c>
      <c r="K9" s="48">
        <v>12.1</v>
      </c>
      <c r="L9" s="48">
        <v>11.9</v>
      </c>
      <c r="M9" s="48" t="s">
        <v>3863</v>
      </c>
      <c r="N9" s="48">
        <v>10.9</v>
      </c>
      <c r="O9" s="48">
        <v>11.7</v>
      </c>
      <c r="P9" s="48">
        <v>11.1</v>
      </c>
      <c r="Q9" s="48">
        <v>10.9</v>
      </c>
      <c r="R9" s="48">
        <v>10.5</v>
      </c>
      <c r="S9" s="48">
        <v>10.8</v>
      </c>
      <c r="T9" s="48">
        <v>11.1</v>
      </c>
      <c r="U9" s="48">
        <v>11</v>
      </c>
      <c r="V9" s="48">
        <v>11.3</v>
      </c>
      <c r="W9" s="48">
        <v>11.5</v>
      </c>
      <c r="X9" s="48" t="s">
        <v>4035</v>
      </c>
      <c r="Y9" s="48">
        <v>9.1</v>
      </c>
      <c r="Z9" s="48">
        <v>9.9</v>
      </c>
      <c r="AA9" s="48">
        <v>9.3000000000000007</v>
      </c>
      <c r="AB9" s="48">
        <v>9</v>
      </c>
      <c r="AC9" s="48">
        <v>8.6</v>
      </c>
      <c r="AD9" s="48">
        <v>8.9</v>
      </c>
      <c r="AE9" s="48">
        <v>9.1999999999999993</v>
      </c>
      <c r="AF9" s="48">
        <v>9.1</v>
      </c>
      <c r="AG9" s="48">
        <v>9.4</v>
      </c>
      <c r="AH9" s="48">
        <v>9.1999999999999993</v>
      </c>
      <c r="AI9" s="48" t="s">
        <v>3865</v>
      </c>
      <c r="AJ9" s="48">
        <v>7.9</v>
      </c>
      <c r="AK9" s="48">
        <v>8.6999999999999993</v>
      </c>
      <c r="AL9" s="48">
        <v>8.1999999999999993</v>
      </c>
      <c r="AM9" s="48">
        <v>8.1</v>
      </c>
      <c r="AN9" s="48">
        <v>7.7</v>
      </c>
      <c r="AO9" s="48">
        <v>8</v>
      </c>
      <c r="AP9" s="48">
        <v>8.3000000000000007</v>
      </c>
      <c r="AQ9" s="48">
        <v>8.1999999999999993</v>
      </c>
      <c r="AR9" s="48">
        <v>8.5</v>
      </c>
      <c r="AS9" s="48">
        <v>8.5</v>
      </c>
      <c r="AT9" s="48" t="s">
        <v>3866</v>
      </c>
      <c r="AU9" s="48">
        <v>7.4</v>
      </c>
      <c r="AV9" s="48">
        <v>8.1999999999999993</v>
      </c>
      <c r="AW9" s="48">
        <v>7.6</v>
      </c>
      <c r="AX9" s="48">
        <v>7.8</v>
      </c>
      <c r="AY9" s="48">
        <v>7.4</v>
      </c>
      <c r="AZ9" s="48">
        <v>7.7</v>
      </c>
      <c r="BA9" s="48">
        <v>8</v>
      </c>
      <c r="BB9" s="48">
        <v>7.9</v>
      </c>
      <c r="BC9" s="48">
        <v>8.1999999999999993</v>
      </c>
      <c r="BD9" s="48">
        <v>8</v>
      </c>
      <c r="BE9" s="48" t="s">
        <v>3902</v>
      </c>
      <c r="BF9" s="48">
        <v>6.9</v>
      </c>
      <c r="BG9" s="48">
        <v>7.7</v>
      </c>
      <c r="BH9" s="48">
        <v>7.1</v>
      </c>
      <c r="BI9" s="48">
        <v>7</v>
      </c>
      <c r="BJ9" s="48">
        <v>7.2</v>
      </c>
      <c r="BK9" s="48">
        <v>7.2</v>
      </c>
      <c r="BL9" s="48">
        <v>7.8</v>
      </c>
      <c r="BM9" s="48">
        <v>7.7</v>
      </c>
      <c r="BN9" s="48">
        <v>8</v>
      </c>
      <c r="BO9" s="48">
        <v>7.5</v>
      </c>
      <c r="BP9" s="48" t="s">
        <v>3903</v>
      </c>
      <c r="BQ9" s="48">
        <v>6.7</v>
      </c>
      <c r="BR9" s="48">
        <v>7.5</v>
      </c>
      <c r="BS9" s="48">
        <v>6.9</v>
      </c>
      <c r="BT9" s="48">
        <v>6.8</v>
      </c>
      <c r="BU9" s="48">
        <v>7</v>
      </c>
      <c r="BV9" s="48">
        <v>6.9</v>
      </c>
      <c r="BW9" s="48">
        <v>7.6</v>
      </c>
      <c r="BX9" s="48">
        <v>7.5</v>
      </c>
      <c r="BY9" s="48">
        <v>7.8</v>
      </c>
      <c r="BZ9" s="48">
        <v>7.3</v>
      </c>
      <c r="CA9" s="48" t="s">
        <v>3904</v>
      </c>
      <c r="CB9" s="73"/>
      <c r="CC9" s="946" t="s">
        <v>4038</v>
      </c>
      <c r="CD9" s="947"/>
      <c r="CE9" s="947"/>
      <c r="CF9" s="947"/>
      <c r="CG9" s="947"/>
      <c r="CH9" s="947"/>
      <c r="CI9" s="947"/>
      <c r="CJ9" s="947"/>
      <c r="CK9" s="948"/>
    </row>
    <row r="10" spans="1:89" ht="30" customHeight="1">
      <c r="A10" s="97" t="s">
        <v>4039</v>
      </c>
      <c r="B10" s="101" t="s">
        <v>4040</v>
      </c>
      <c r="C10" s="48">
        <v>11.6</v>
      </c>
      <c r="D10" s="48">
        <v>12.4</v>
      </c>
      <c r="E10" s="48">
        <v>11.8</v>
      </c>
      <c r="F10" s="48">
        <v>11.6</v>
      </c>
      <c r="G10" s="48">
        <v>11.2</v>
      </c>
      <c r="H10" s="48">
        <v>11.5</v>
      </c>
      <c r="I10" s="48">
        <v>11.8</v>
      </c>
      <c r="J10" s="48">
        <v>11.7</v>
      </c>
      <c r="K10" s="48">
        <v>12</v>
      </c>
      <c r="L10" s="48">
        <v>11.8</v>
      </c>
      <c r="M10" s="48" t="s">
        <v>3863</v>
      </c>
      <c r="N10" s="48">
        <v>10.7</v>
      </c>
      <c r="O10" s="48">
        <v>11.5</v>
      </c>
      <c r="P10" s="48">
        <v>10.9</v>
      </c>
      <c r="Q10" s="48">
        <v>10.7</v>
      </c>
      <c r="R10" s="48">
        <v>10.3</v>
      </c>
      <c r="S10" s="48">
        <v>10.6</v>
      </c>
      <c r="T10" s="48">
        <v>10.9</v>
      </c>
      <c r="U10" s="48">
        <v>10.8</v>
      </c>
      <c r="V10" s="48">
        <v>11.1</v>
      </c>
      <c r="W10" s="48">
        <v>11.3</v>
      </c>
      <c r="X10" s="48" t="s">
        <v>4035</v>
      </c>
      <c r="Y10" s="48">
        <v>8.9</v>
      </c>
      <c r="Z10" s="48">
        <v>9.6999999999999993</v>
      </c>
      <c r="AA10" s="48">
        <v>9.1</v>
      </c>
      <c r="AB10" s="48">
        <v>8.8000000000000007</v>
      </c>
      <c r="AC10" s="48">
        <v>8.4</v>
      </c>
      <c r="AD10" s="48">
        <v>8.6999999999999993</v>
      </c>
      <c r="AE10" s="48">
        <v>9</v>
      </c>
      <c r="AF10" s="48">
        <v>8.9</v>
      </c>
      <c r="AG10" s="48">
        <v>9.1999999999999993</v>
      </c>
      <c r="AH10" s="48">
        <v>9</v>
      </c>
      <c r="AI10" s="48" t="s">
        <v>3865</v>
      </c>
      <c r="AJ10" s="48">
        <v>7.7</v>
      </c>
      <c r="AK10" s="48">
        <v>8.5</v>
      </c>
      <c r="AL10" s="48">
        <v>8</v>
      </c>
      <c r="AM10" s="48">
        <v>7.9</v>
      </c>
      <c r="AN10" s="48">
        <v>7.5</v>
      </c>
      <c r="AO10" s="48">
        <v>7.8</v>
      </c>
      <c r="AP10" s="48">
        <v>8.1</v>
      </c>
      <c r="AQ10" s="48">
        <v>8</v>
      </c>
      <c r="AR10" s="48">
        <v>8.3000000000000007</v>
      </c>
      <c r="AS10" s="48">
        <v>8.3000000000000007</v>
      </c>
      <c r="AT10" s="48" t="s">
        <v>3866</v>
      </c>
      <c r="AU10" s="48">
        <v>7.2</v>
      </c>
      <c r="AV10" s="48">
        <v>8</v>
      </c>
      <c r="AW10" s="48">
        <v>7.4</v>
      </c>
      <c r="AX10" s="48">
        <v>7.6</v>
      </c>
      <c r="AY10" s="48">
        <v>7.2</v>
      </c>
      <c r="AZ10" s="48">
        <v>7.5</v>
      </c>
      <c r="BA10" s="48">
        <v>7.8</v>
      </c>
      <c r="BB10" s="48">
        <v>7.7</v>
      </c>
      <c r="BC10" s="48">
        <v>8</v>
      </c>
      <c r="BD10" s="48">
        <v>7.8</v>
      </c>
      <c r="BE10" s="48" t="s">
        <v>3902</v>
      </c>
      <c r="BF10" s="48">
        <v>6.7</v>
      </c>
      <c r="BG10" s="48">
        <v>7.5</v>
      </c>
      <c r="BH10" s="48">
        <v>6.9</v>
      </c>
      <c r="BI10" s="48">
        <v>6.8</v>
      </c>
      <c r="BJ10" s="48">
        <v>7</v>
      </c>
      <c r="BK10" s="48">
        <v>7</v>
      </c>
      <c r="BL10" s="48">
        <v>7.6</v>
      </c>
      <c r="BM10" s="48">
        <v>7.5</v>
      </c>
      <c r="BN10" s="48">
        <v>7.8</v>
      </c>
      <c r="BO10" s="48">
        <v>7.3</v>
      </c>
      <c r="BP10" s="48" t="s">
        <v>3903</v>
      </c>
      <c r="BQ10" s="48">
        <v>6.5</v>
      </c>
      <c r="BR10" s="48">
        <v>7.3</v>
      </c>
      <c r="BS10" s="48">
        <v>6.7</v>
      </c>
      <c r="BT10" s="48">
        <v>6.6</v>
      </c>
      <c r="BU10" s="48">
        <v>6.8</v>
      </c>
      <c r="BV10" s="48">
        <v>6.7</v>
      </c>
      <c r="BW10" s="48">
        <v>7.4</v>
      </c>
      <c r="BX10" s="48">
        <v>7.3</v>
      </c>
      <c r="BY10" s="48">
        <v>7.6</v>
      </c>
      <c r="BZ10" s="48">
        <v>7.1</v>
      </c>
      <c r="CA10" s="48" t="s">
        <v>3904</v>
      </c>
      <c r="CC10" s="949"/>
      <c r="CD10" s="950"/>
      <c r="CE10" s="950"/>
      <c r="CF10" s="950"/>
      <c r="CG10" s="950"/>
      <c r="CH10" s="950"/>
      <c r="CI10" s="950"/>
      <c r="CJ10" s="950"/>
      <c r="CK10" s="951"/>
    </row>
    <row r="11" spans="1:89" ht="30" customHeight="1">
      <c r="A11" s="97" t="s">
        <v>4041</v>
      </c>
      <c r="B11" s="101" t="s">
        <v>4042</v>
      </c>
      <c r="C11" s="48">
        <v>11.6</v>
      </c>
      <c r="D11" s="48">
        <v>12.4</v>
      </c>
      <c r="E11" s="48">
        <v>11.8</v>
      </c>
      <c r="F11" s="48">
        <v>11.6</v>
      </c>
      <c r="G11" s="48">
        <v>11.2</v>
      </c>
      <c r="H11" s="48">
        <v>11.5</v>
      </c>
      <c r="I11" s="48">
        <v>11.8</v>
      </c>
      <c r="J11" s="48">
        <v>11.7</v>
      </c>
      <c r="K11" s="48">
        <v>12</v>
      </c>
      <c r="L11" s="48">
        <v>11.8</v>
      </c>
      <c r="M11" s="48" t="s">
        <v>3863</v>
      </c>
      <c r="N11" s="48">
        <v>10.7</v>
      </c>
      <c r="O11" s="48">
        <v>11.5</v>
      </c>
      <c r="P11" s="48">
        <v>10.9</v>
      </c>
      <c r="Q11" s="48">
        <v>10.7</v>
      </c>
      <c r="R11" s="48">
        <v>10.3</v>
      </c>
      <c r="S11" s="48">
        <v>10.6</v>
      </c>
      <c r="T11" s="48">
        <v>10.9</v>
      </c>
      <c r="U11" s="48">
        <v>10.8</v>
      </c>
      <c r="V11" s="48">
        <v>11.1</v>
      </c>
      <c r="W11" s="48">
        <v>11.3</v>
      </c>
      <c r="X11" s="48" t="s">
        <v>4035</v>
      </c>
      <c r="Y11" s="48">
        <v>8.9</v>
      </c>
      <c r="Z11" s="48">
        <v>9.6999999999999993</v>
      </c>
      <c r="AA11" s="48">
        <v>9.1</v>
      </c>
      <c r="AB11" s="48">
        <v>8.8000000000000007</v>
      </c>
      <c r="AC11" s="48">
        <v>8.4</v>
      </c>
      <c r="AD11" s="48">
        <v>8.6999999999999993</v>
      </c>
      <c r="AE11" s="48">
        <v>9</v>
      </c>
      <c r="AF11" s="48">
        <v>8.9</v>
      </c>
      <c r="AG11" s="48">
        <v>9.1999999999999993</v>
      </c>
      <c r="AH11" s="48">
        <v>9</v>
      </c>
      <c r="AI11" s="48" t="s">
        <v>3865</v>
      </c>
      <c r="AJ11" s="48">
        <v>7.7</v>
      </c>
      <c r="AK11" s="48">
        <v>8.5</v>
      </c>
      <c r="AL11" s="48">
        <v>8</v>
      </c>
      <c r="AM11" s="48">
        <v>7.9</v>
      </c>
      <c r="AN11" s="48">
        <v>7.5</v>
      </c>
      <c r="AO11" s="48">
        <v>7.8</v>
      </c>
      <c r="AP11" s="48">
        <v>8.1</v>
      </c>
      <c r="AQ11" s="48">
        <v>8</v>
      </c>
      <c r="AR11" s="48">
        <v>8.3000000000000007</v>
      </c>
      <c r="AS11" s="48">
        <v>8.3000000000000007</v>
      </c>
      <c r="AT11" s="48" t="s">
        <v>3866</v>
      </c>
      <c r="AU11" s="48">
        <v>7.2</v>
      </c>
      <c r="AV11" s="48">
        <v>8</v>
      </c>
      <c r="AW11" s="48">
        <v>7.4</v>
      </c>
      <c r="AX11" s="48">
        <v>7.6</v>
      </c>
      <c r="AY11" s="48">
        <v>7.2</v>
      </c>
      <c r="AZ11" s="48">
        <v>7.5</v>
      </c>
      <c r="BA11" s="48">
        <v>7.8</v>
      </c>
      <c r="BB11" s="48">
        <v>7.7</v>
      </c>
      <c r="BC11" s="48">
        <v>8</v>
      </c>
      <c r="BD11" s="48">
        <v>7.8</v>
      </c>
      <c r="BE11" s="48" t="s">
        <v>3902</v>
      </c>
      <c r="BF11" s="48">
        <v>6.7</v>
      </c>
      <c r="BG11" s="48">
        <v>7.5</v>
      </c>
      <c r="BH11" s="48">
        <v>6.9</v>
      </c>
      <c r="BI11" s="48">
        <v>6.8</v>
      </c>
      <c r="BJ11" s="48">
        <v>7</v>
      </c>
      <c r="BK11" s="48">
        <v>7</v>
      </c>
      <c r="BL11" s="48">
        <v>7.6</v>
      </c>
      <c r="BM11" s="48">
        <v>7.5</v>
      </c>
      <c r="BN11" s="48">
        <v>7.8</v>
      </c>
      <c r="BO11" s="48">
        <v>7.3</v>
      </c>
      <c r="BP11" s="48" t="s">
        <v>3903</v>
      </c>
      <c r="BQ11" s="48">
        <v>6.5</v>
      </c>
      <c r="BR11" s="48">
        <v>7.3</v>
      </c>
      <c r="BS11" s="48">
        <v>6.7</v>
      </c>
      <c r="BT11" s="48">
        <v>6.6</v>
      </c>
      <c r="BU11" s="48">
        <v>6.8</v>
      </c>
      <c r="BV11" s="48">
        <v>6.7</v>
      </c>
      <c r="BW11" s="48">
        <v>7.4</v>
      </c>
      <c r="BX11" s="48">
        <v>7.3</v>
      </c>
      <c r="BY11" s="48">
        <v>7.6</v>
      </c>
      <c r="BZ11" s="48">
        <v>7.1</v>
      </c>
      <c r="CA11" s="48" t="s">
        <v>3904</v>
      </c>
      <c r="CC11" s="912" t="s">
        <v>4043</v>
      </c>
      <c r="CD11" s="912"/>
      <c r="CE11" s="912"/>
      <c r="CF11" s="912"/>
      <c r="CG11" s="912"/>
      <c r="CH11" s="912"/>
      <c r="CI11" s="912"/>
      <c r="CJ11" s="912"/>
      <c r="CK11" s="912"/>
    </row>
    <row r="12" spans="1:89" ht="30" customHeight="1">
      <c r="A12" s="97" t="s">
        <v>4044</v>
      </c>
      <c r="B12" s="101" t="s">
        <v>4045</v>
      </c>
      <c r="C12" s="48">
        <v>11.6</v>
      </c>
      <c r="D12" s="48">
        <v>12.4</v>
      </c>
      <c r="E12" s="48">
        <v>11.8</v>
      </c>
      <c r="F12" s="48">
        <v>11.6</v>
      </c>
      <c r="G12" s="48">
        <v>11.2</v>
      </c>
      <c r="H12" s="48">
        <v>11.5</v>
      </c>
      <c r="I12" s="48">
        <v>11.8</v>
      </c>
      <c r="J12" s="48">
        <v>11.7</v>
      </c>
      <c r="K12" s="48">
        <v>12</v>
      </c>
      <c r="L12" s="48">
        <v>11.8</v>
      </c>
      <c r="M12" s="48" t="s">
        <v>3863</v>
      </c>
      <c r="N12" s="48">
        <v>10.7</v>
      </c>
      <c r="O12" s="48">
        <v>11.5</v>
      </c>
      <c r="P12" s="48">
        <v>10.9</v>
      </c>
      <c r="Q12" s="48">
        <v>10.7</v>
      </c>
      <c r="R12" s="48">
        <v>10.3</v>
      </c>
      <c r="S12" s="48">
        <v>10.6</v>
      </c>
      <c r="T12" s="48">
        <v>10.9</v>
      </c>
      <c r="U12" s="48">
        <v>10.8</v>
      </c>
      <c r="V12" s="48">
        <v>11.1</v>
      </c>
      <c r="W12" s="48">
        <v>11.3</v>
      </c>
      <c r="X12" s="48" t="s">
        <v>4035</v>
      </c>
      <c r="Y12" s="48">
        <v>8.9</v>
      </c>
      <c r="Z12" s="48">
        <v>9.6999999999999993</v>
      </c>
      <c r="AA12" s="48">
        <v>9.1</v>
      </c>
      <c r="AB12" s="48">
        <v>8.8000000000000007</v>
      </c>
      <c r="AC12" s="48">
        <v>8.4</v>
      </c>
      <c r="AD12" s="48">
        <v>8.6999999999999993</v>
      </c>
      <c r="AE12" s="48">
        <v>9</v>
      </c>
      <c r="AF12" s="48">
        <v>8.9</v>
      </c>
      <c r="AG12" s="48">
        <v>9.1999999999999993</v>
      </c>
      <c r="AH12" s="48">
        <v>9</v>
      </c>
      <c r="AI12" s="48" t="s">
        <v>3865</v>
      </c>
      <c r="AJ12" s="48">
        <v>7.7</v>
      </c>
      <c r="AK12" s="48">
        <v>8.5</v>
      </c>
      <c r="AL12" s="48">
        <v>8</v>
      </c>
      <c r="AM12" s="48">
        <v>7.9</v>
      </c>
      <c r="AN12" s="48">
        <v>7.5</v>
      </c>
      <c r="AO12" s="48">
        <v>7.8</v>
      </c>
      <c r="AP12" s="48">
        <v>8.1</v>
      </c>
      <c r="AQ12" s="48">
        <v>8</v>
      </c>
      <c r="AR12" s="48">
        <v>8.3000000000000007</v>
      </c>
      <c r="AS12" s="48">
        <v>8.3000000000000007</v>
      </c>
      <c r="AT12" s="48" t="s">
        <v>3866</v>
      </c>
      <c r="AU12" s="48">
        <v>7.2</v>
      </c>
      <c r="AV12" s="48">
        <v>8</v>
      </c>
      <c r="AW12" s="48">
        <v>7.4</v>
      </c>
      <c r="AX12" s="48">
        <v>7.6</v>
      </c>
      <c r="AY12" s="48">
        <v>7.2</v>
      </c>
      <c r="AZ12" s="48">
        <v>7.5</v>
      </c>
      <c r="BA12" s="48">
        <v>7.8</v>
      </c>
      <c r="BB12" s="48">
        <v>7.7</v>
      </c>
      <c r="BC12" s="48">
        <v>8</v>
      </c>
      <c r="BD12" s="48">
        <v>7.8</v>
      </c>
      <c r="BE12" s="48" t="s">
        <v>3902</v>
      </c>
      <c r="BF12" s="48">
        <v>6.7</v>
      </c>
      <c r="BG12" s="48">
        <v>7.5</v>
      </c>
      <c r="BH12" s="48">
        <v>6.9</v>
      </c>
      <c r="BI12" s="48">
        <v>6.8</v>
      </c>
      <c r="BJ12" s="48">
        <v>7</v>
      </c>
      <c r="BK12" s="48">
        <v>7</v>
      </c>
      <c r="BL12" s="48">
        <v>7.6</v>
      </c>
      <c r="BM12" s="48">
        <v>7.5</v>
      </c>
      <c r="BN12" s="48">
        <v>7.8</v>
      </c>
      <c r="BO12" s="48">
        <v>7.3</v>
      </c>
      <c r="BP12" s="48" t="s">
        <v>3903</v>
      </c>
      <c r="BQ12" s="48">
        <v>6.5</v>
      </c>
      <c r="BR12" s="48">
        <v>7.3</v>
      </c>
      <c r="BS12" s="48">
        <v>6.7</v>
      </c>
      <c r="BT12" s="48">
        <v>6.6</v>
      </c>
      <c r="BU12" s="48">
        <v>6.8</v>
      </c>
      <c r="BV12" s="48">
        <v>6.7</v>
      </c>
      <c r="BW12" s="48">
        <v>7.4</v>
      </c>
      <c r="BX12" s="48">
        <v>7.3</v>
      </c>
      <c r="BY12" s="48">
        <v>7.6</v>
      </c>
      <c r="BZ12" s="48">
        <v>7.1</v>
      </c>
      <c r="CA12" s="48" t="s">
        <v>3904</v>
      </c>
      <c r="CC12" s="912" t="s">
        <v>4046</v>
      </c>
      <c r="CD12" s="912"/>
      <c r="CE12" s="912"/>
      <c r="CF12" s="912"/>
      <c r="CG12" s="912"/>
      <c r="CH12" s="912"/>
      <c r="CI12" s="912"/>
      <c r="CJ12" s="912"/>
      <c r="CK12" s="912"/>
    </row>
    <row r="13" spans="1:89" ht="30" customHeight="1">
      <c r="A13" s="97" t="s">
        <v>4039</v>
      </c>
      <c r="B13" s="101" t="s">
        <v>4047</v>
      </c>
      <c r="C13" s="48">
        <v>11.6</v>
      </c>
      <c r="D13" s="48">
        <v>12.4</v>
      </c>
      <c r="E13" s="48">
        <v>11.8</v>
      </c>
      <c r="F13" s="48">
        <v>11.6</v>
      </c>
      <c r="G13" s="48">
        <v>11.2</v>
      </c>
      <c r="H13" s="48">
        <v>11.5</v>
      </c>
      <c r="I13" s="48">
        <v>11.8</v>
      </c>
      <c r="J13" s="48">
        <v>11.7</v>
      </c>
      <c r="K13" s="48">
        <v>12</v>
      </c>
      <c r="L13" s="48">
        <v>11.8</v>
      </c>
      <c r="M13" s="48" t="s">
        <v>3863</v>
      </c>
      <c r="N13" s="48">
        <v>10.7</v>
      </c>
      <c r="O13" s="48">
        <v>11.5</v>
      </c>
      <c r="P13" s="48">
        <v>10.9</v>
      </c>
      <c r="Q13" s="48">
        <v>10.7</v>
      </c>
      <c r="R13" s="48">
        <v>10.3</v>
      </c>
      <c r="S13" s="48">
        <v>10.6</v>
      </c>
      <c r="T13" s="48">
        <v>10.9</v>
      </c>
      <c r="U13" s="48">
        <v>10.8</v>
      </c>
      <c r="V13" s="48">
        <v>11.1</v>
      </c>
      <c r="W13" s="48">
        <v>11.3</v>
      </c>
      <c r="X13" s="48" t="s">
        <v>4035</v>
      </c>
      <c r="Y13" s="48">
        <v>8.9</v>
      </c>
      <c r="Z13" s="48">
        <v>9.6999999999999993</v>
      </c>
      <c r="AA13" s="48">
        <v>9.1</v>
      </c>
      <c r="AB13" s="48">
        <v>8.8000000000000007</v>
      </c>
      <c r="AC13" s="48">
        <v>8.4</v>
      </c>
      <c r="AD13" s="48">
        <v>8.6999999999999993</v>
      </c>
      <c r="AE13" s="48">
        <v>9</v>
      </c>
      <c r="AF13" s="48">
        <v>8.9</v>
      </c>
      <c r="AG13" s="48">
        <v>9.1999999999999993</v>
      </c>
      <c r="AH13" s="48">
        <v>9</v>
      </c>
      <c r="AI13" s="48" t="s">
        <v>3865</v>
      </c>
      <c r="AJ13" s="48">
        <v>7.7</v>
      </c>
      <c r="AK13" s="48">
        <v>8.5</v>
      </c>
      <c r="AL13" s="48">
        <v>8</v>
      </c>
      <c r="AM13" s="48">
        <v>7.9</v>
      </c>
      <c r="AN13" s="48">
        <v>7.5</v>
      </c>
      <c r="AO13" s="48">
        <v>7.8</v>
      </c>
      <c r="AP13" s="48">
        <v>8.1</v>
      </c>
      <c r="AQ13" s="48">
        <v>8</v>
      </c>
      <c r="AR13" s="48">
        <v>8.3000000000000007</v>
      </c>
      <c r="AS13" s="48">
        <v>8.3000000000000007</v>
      </c>
      <c r="AT13" s="48" t="s">
        <v>3866</v>
      </c>
      <c r="AU13" s="48">
        <v>7.2</v>
      </c>
      <c r="AV13" s="48">
        <v>8</v>
      </c>
      <c r="AW13" s="48">
        <v>7.4</v>
      </c>
      <c r="AX13" s="48">
        <v>7.6</v>
      </c>
      <c r="AY13" s="48">
        <v>7.2</v>
      </c>
      <c r="AZ13" s="48">
        <v>7.5</v>
      </c>
      <c r="BA13" s="48">
        <v>7.8</v>
      </c>
      <c r="BB13" s="48">
        <v>7.7</v>
      </c>
      <c r="BC13" s="48">
        <v>8</v>
      </c>
      <c r="BD13" s="48">
        <v>7.8</v>
      </c>
      <c r="BE13" s="48" t="s">
        <v>3902</v>
      </c>
      <c r="BF13" s="48">
        <v>6.7</v>
      </c>
      <c r="BG13" s="48">
        <v>7.5</v>
      </c>
      <c r="BH13" s="48">
        <v>6.9</v>
      </c>
      <c r="BI13" s="48">
        <v>6.8</v>
      </c>
      <c r="BJ13" s="48">
        <v>7</v>
      </c>
      <c r="BK13" s="48">
        <v>7</v>
      </c>
      <c r="BL13" s="48">
        <v>7.6</v>
      </c>
      <c r="BM13" s="48">
        <v>7.5</v>
      </c>
      <c r="BN13" s="48">
        <v>7.8</v>
      </c>
      <c r="BO13" s="48">
        <v>7.3</v>
      </c>
      <c r="BP13" s="48" t="s">
        <v>3903</v>
      </c>
      <c r="BQ13" s="48">
        <v>6.5</v>
      </c>
      <c r="BR13" s="48">
        <v>7.3</v>
      </c>
      <c r="BS13" s="48">
        <v>6.7</v>
      </c>
      <c r="BT13" s="48">
        <v>6.6</v>
      </c>
      <c r="BU13" s="48">
        <v>6.8</v>
      </c>
      <c r="BV13" s="48">
        <v>6.7</v>
      </c>
      <c r="BW13" s="48">
        <v>7.4</v>
      </c>
      <c r="BX13" s="48">
        <v>7.3</v>
      </c>
      <c r="BY13" s="48">
        <v>7.6</v>
      </c>
      <c r="BZ13" s="48">
        <v>7.1</v>
      </c>
      <c r="CA13" s="48" t="s">
        <v>3904</v>
      </c>
      <c r="CC13" s="912" t="s">
        <v>4048</v>
      </c>
      <c r="CD13" s="912"/>
      <c r="CE13" s="912"/>
      <c r="CF13" s="912"/>
      <c r="CG13" s="912"/>
      <c r="CH13" s="912"/>
      <c r="CI13" s="912"/>
      <c r="CJ13" s="912"/>
      <c r="CK13" s="912"/>
    </row>
    <row r="14" spans="1:89" ht="30" customHeight="1">
      <c r="A14" s="97" t="s">
        <v>4049</v>
      </c>
      <c r="B14" s="97" t="s">
        <v>4050</v>
      </c>
      <c r="C14" s="48">
        <v>11.8</v>
      </c>
      <c r="D14" s="48">
        <v>12.6</v>
      </c>
      <c r="E14" s="48">
        <v>12</v>
      </c>
      <c r="F14" s="48">
        <v>11.7</v>
      </c>
      <c r="G14" s="48">
        <v>11.3</v>
      </c>
      <c r="H14" s="48">
        <v>11.6</v>
      </c>
      <c r="I14" s="48">
        <v>11.9</v>
      </c>
      <c r="J14" s="48">
        <v>11.8</v>
      </c>
      <c r="K14" s="48">
        <v>12.1</v>
      </c>
      <c r="L14" s="48">
        <v>11.9</v>
      </c>
      <c r="M14" s="48" t="s">
        <v>3863</v>
      </c>
      <c r="N14" s="48">
        <v>10.9</v>
      </c>
      <c r="O14" s="48">
        <v>11.7</v>
      </c>
      <c r="P14" s="48">
        <v>11.1</v>
      </c>
      <c r="Q14" s="48">
        <v>10.9</v>
      </c>
      <c r="R14" s="48">
        <v>10.5</v>
      </c>
      <c r="S14" s="48">
        <v>10.8</v>
      </c>
      <c r="T14" s="48">
        <v>11.1</v>
      </c>
      <c r="U14" s="48">
        <v>11</v>
      </c>
      <c r="V14" s="48">
        <v>11.3</v>
      </c>
      <c r="W14" s="48">
        <v>11.5</v>
      </c>
      <c r="X14" s="48" t="s">
        <v>4035</v>
      </c>
      <c r="Y14" s="48">
        <v>9.1</v>
      </c>
      <c r="Z14" s="48">
        <v>9.9</v>
      </c>
      <c r="AA14" s="48">
        <v>9.3000000000000007</v>
      </c>
      <c r="AB14" s="48">
        <v>9</v>
      </c>
      <c r="AC14" s="48">
        <v>8.6</v>
      </c>
      <c r="AD14" s="48">
        <v>8.9</v>
      </c>
      <c r="AE14" s="48">
        <v>9.1999999999999993</v>
      </c>
      <c r="AF14" s="48">
        <v>9.1</v>
      </c>
      <c r="AG14" s="48">
        <v>9.4</v>
      </c>
      <c r="AH14" s="48">
        <v>9.1999999999999993</v>
      </c>
      <c r="AI14" s="48" t="s">
        <v>3865</v>
      </c>
      <c r="AJ14" s="48">
        <v>7.9</v>
      </c>
      <c r="AK14" s="48">
        <v>8.6999999999999993</v>
      </c>
      <c r="AL14" s="48">
        <v>8.1999999999999993</v>
      </c>
      <c r="AM14" s="48">
        <v>8.1</v>
      </c>
      <c r="AN14" s="48">
        <v>7.7</v>
      </c>
      <c r="AO14" s="48">
        <v>8</v>
      </c>
      <c r="AP14" s="48">
        <v>8.3000000000000007</v>
      </c>
      <c r="AQ14" s="48">
        <v>8.1999999999999993</v>
      </c>
      <c r="AR14" s="48">
        <v>8.5</v>
      </c>
      <c r="AS14" s="48">
        <v>8.5</v>
      </c>
      <c r="AT14" s="48" t="s">
        <v>3866</v>
      </c>
      <c r="AU14" s="48">
        <v>7.4</v>
      </c>
      <c r="AV14" s="48">
        <v>8.1999999999999993</v>
      </c>
      <c r="AW14" s="48">
        <v>7.6</v>
      </c>
      <c r="AX14" s="48">
        <v>7.8</v>
      </c>
      <c r="AY14" s="48">
        <v>7.4</v>
      </c>
      <c r="AZ14" s="48">
        <v>7.7</v>
      </c>
      <c r="BA14" s="48">
        <v>8</v>
      </c>
      <c r="BB14" s="48">
        <v>7.9</v>
      </c>
      <c r="BC14" s="48">
        <v>8.1999999999999993</v>
      </c>
      <c r="BD14" s="48">
        <v>8</v>
      </c>
      <c r="BE14" s="48" t="s">
        <v>3902</v>
      </c>
      <c r="BF14" s="48">
        <v>6.9</v>
      </c>
      <c r="BG14" s="48">
        <v>7.7</v>
      </c>
      <c r="BH14" s="48">
        <v>7.1</v>
      </c>
      <c r="BI14" s="48">
        <v>7</v>
      </c>
      <c r="BJ14" s="48">
        <v>7.2</v>
      </c>
      <c r="BK14" s="48">
        <v>7.2</v>
      </c>
      <c r="BL14" s="48">
        <v>7.8</v>
      </c>
      <c r="BM14" s="48">
        <v>7.7</v>
      </c>
      <c r="BN14" s="48">
        <v>8</v>
      </c>
      <c r="BO14" s="48">
        <v>7.5</v>
      </c>
      <c r="BP14" s="48" t="s">
        <v>3903</v>
      </c>
      <c r="BQ14" s="48">
        <v>6.7</v>
      </c>
      <c r="BR14" s="48">
        <v>7.5</v>
      </c>
      <c r="BS14" s="48">
        <v>6.9</v>
      </c>
      <c r="BT14" s="48">
        <v>6.8</v>
      </c>
      <c r="BU14" s="48">
        <v>7</v>
      </c>
      <c r="BV14" s="48">
        <v>6.9</v>
      </c>
      <c r="BW14" s="48">
        <v>7.6</v>
      </c>
      <c r="BX14" s="48">
        <v>7.5</v>
      </c>
      <c r="BY14" s="48">
        <v>7.8</v>
      </c>
      <c r="BZ14" s="48">
        <v>7.3</v>
      </c>
      <c r="CA14" s="48" t="s">
        <v>3904</v>
      </c>
      <c r="CB14" s="73"/>
      <c r="CC14" s="913" t="s">
        <v>4051</v>
      </c>
      <c r="CD14" s="914"/>
      <c r="CE14" s="914"/>
      <c r="CF14" s="914"/>
      <c r="CG14" s="914"/>
      <c r="CH14" s="914"/>
      <c r="CI14" s="914"/>
      <c r="CJ14" s="914"/>
      <c r="CK14" s="915"/>
    </row>
    <row r="15" spans="1:89" ht="30" customHeight="1">
      <c r="A15" s="97" t="s">
        <v>4052</v>
      </c>
      <c r="B15" s="97" t="s">
        <v>4053</v>
      </c>
      <c r="C15" s="48">
        <v>11.8</v>
      </c>
      <c r="D15" s="48">
        <v>12.6</v>
      </c>
      <c r="E15" s="48">
        <v>12</v>
      </c>
      <c r="F15" s="48">
        <v>11.7</v>
      </c>
      <c r="G15" s="48">
        <v>11.3</v>
      </c>
      <c r="H15" s="48">
        <v>11.6</v>
      </c>
      <c r="I15" s="48">
        <v>11.9</v>
      </c>
      <c r="J15" s="48">
        <v>11.8</v>
      </c>
      <c r="K15" s="48">
        <v>12.1</v>
      </c>
      <c r="L15" s="48">
        <v>11.9</v>
      </c>
      <c r="M15" s="48" t="s">
        <v>3863</v>
      </c>
      <c r="N15" s="48">
        <v>10.9</v>
      </c>
      <c r="O15" s="48">
        <v>11.7</v>
      </c>
      <c r="P15" s="48">
        <v>11.1</v>
      </c>
      <c r="Q15" s="48">
        <v>10.9</v>
      </c>
      <c r="R15" s="48">
        <v>10.5</v>
      </c>
      <c r="S15" s="48">
        <v>10.8</v>
      </c>
      <c r="T15" s="48">
        <v>11.1</v>
      </c>
      <c r="U15" s="48">
        <v>11</v>
      </c>
      <c r="V15" s="48">
        <v>11.3</v>
      </c>
      <c r="W15" s="48">
        <v>11.5</v>
      </c>
      <c r="X15" s="48" t="s">
        <v>4035</v>
      </c>
      <c r="Y15" s="48">
        <v>9.1</v>
      </c>
      <c r="Z15" s="48">
        <v>9.9</v>
      </c>
      <c r="AA15" s="48">
        <v>9.3000000000000007</v>
      </c>
      <c r="AB15" s="48">
        <v>9</v>
      </c>
      <c r="AC15" s="48">
        <v>8.6</v>
      </c>
      <c r="AD15" s="48">
        <v>8.9</v>
      </c>
      <c r="AE15" s="48">
        <v>9.1999999999999993</v>
      </c>
      <c r="AF15" s="48">
        <v>9.1</v>
      </c>
      <c r="AG15" s="48">
        <v>9.4</v>
      </c>
      <c r="AH15" s="48">
        <v>9.1999999999999993</v>
      </c>
      <c r="AI15" s="48" t="s">
        <v>3865</v>
      </c>
      <c r="AJ15" s="48">
        <v>7.9</v>
      </c>
      <c r="AK15" s="48">
        <v>8.6999999999999993</v>
      </c>
      <c r="AL15" s="48">
        <v>8.1999999999999993</v>
      </c>
      <c r="AM15" s="48">
        <v>8.1</v>
      </c>
      <c r="AN15" s="48">
        <v>7.7</v>
      </c>
      <c r="AO15" s="48">
        <v>8</v>
      </c>
      <c r="AP15" s="48">
        <v>8.3000000000000007</v>
      </c>
      <c r="AQ15" s="48">
        <v>8.1999999999999993</v>
      </c>
      <c r="AR15" s="48">
        <v>8.5</v>
      </c>
      <c r="AS15" s="48">
        <v>8.5</v>
      </c>
      <c r="AT15" s="48" t="s">
        <v>3866</v>
      </c>
      <c r="AU15" s="48">
        <v>7.4</v>
      </c>
      <c r="AV15" s="48">
        <v>8.1999999999999993</v>
      </c>
      <c r="AW15" s="48">
        <v>7.6</v>
      </c>
      <c r="AX15" s="48">
        <v>7.8</v>
      </c>
      <c r="AY15" s="48">
        <v>7.4</v>
      </c>
      <c r="AZ15" s="48">
        <v>7.7</v>
      </c>
      <c r="BA15" s="48">
        <v>8</v>
      </c>
      <c r="BB15" s="48">
        <v>7.9</v>
      </c>
      <c r="BC15" s="48">
        <v>8.1999999999999993</v>
      </c>
      <c r="BD15" s="48">
        <v>8</v>
      </c>
      <c r="BE15" s="48" t="s">
        <v>3902</v>
      </c>
      <c r="BF15" s="48">
        <v>6.9</v>
      </c>
      <c r="BG15" s="48">
        <v>7.7</v>
      </c>
      <c r="BH15" s="48">
        <v>7.1</v>
      </c>
      <c r="BI15" s="48">
        <v>7</v>
      </c>
      <c r="BJ15" s="48">
        <v>7.2</v>
      </c>
      <c r="BK15" s="48">
        <v>7.2</v>
      </c>
      <c r="BL15" s="48">
        <v>7.8</v>
      </c>
      <c r="BM15" s="48">
        <v>7.7</v>
      </c>
      <c r="BN15" s="48">
        <v>8</v>
      </c>
      <c r="BO15" s="48">
        <v>7.5</v>
      </c>
      <c r="BP15" s="48" t="s">
        <v>3903</v>
      </c>
      <c r="BQ15" s="48">
        <v>6.7</v>
      </c>
      <c r="BR15" s="48">
        <v>7.5</v>
      </c>
      <c r="BS15" s="48">
        <v>6.9</v>
      </c>
      <c r="BT15" s="48">
        <v>6.8</v>
      </c>
      <c r="BU15" s="48">
        <v>7</v>
      </c>
      <c r="BV15" s="48">
        <v>6.9</v>
      </c>
      <c r="BW15" s="48">
        <v>7.6</v>
      </c>
      <c r="BX15" s="48">
        <v>7.5</v>
      </c>
      <c r="BY15" s="48">
        <v>7.8</v>
      </c>
      <c r="BZ15" s="48">
        <v>7.3</v>
      </c>
      <c r="CA15" s="48" t="s">
        <v>3904</v>
      </c>
      <c r="CB15" s="73"/>
      <c r="CC15" s="916" t="s">
        <v>4054</v>
      </c>
      <c r="CD15" s="917"/>
      <c r="CE15" s="917"/>
      <c r="CF15" s="917"/>
      <c r="CG15" s="917"/>
      <c r="CH15" s="917"/>
      <c r="CI15" s="917"/>
      <c r="CJ15" s="917"/>
      <c r="CK15" s="918"/>
    </row>
    <row r="16" spans="1:89" ht="30" customHeight="1">
      <c r="A16" s="97" t="s">
        <v>4055</v>
      </c>
      <c r="B16" s="97" t="s">
        <v>4056</v>
      </c>
      <c r="C16" s="48">
        <v>11.8</v>
      </c>
      <c r="D16" s="48">
        <v>12.6</v>
      </c>
      <c r="E16" s="48">
        <v>12</v>
      </c>
      <c r="F16" s="48">
        <v>11.7</v>
      </c>
      <c r="G16" s="48">
        <v>11.3</v>
      </c>
      <c r="H16" s="48">
        <v>11.6</v>
      </c>
      <c r="I16" s="48">
        <v>11.9</v>
      </c>
      <c r="J16" s="48">
        <v>11.8</v>
      </c>
      <c r="K16" s="48">
        <v>12.1</v>
      </c>
      <c r="L16" s="48">
        <v>11.9</v>
      </c>
      <c r="M16" s="48" t="s">
        <v>3863</v>
      </c>
      <c r="N16" s="48">
        <v>10.9</v>
      </c>
      <c r="O16" s="48">
        <v>11.7</v>
      </c>
      <c r="P16" s="48">
        <v>11.1</v>
      </c>
      <c r="Q16" s="48">
        <v>10.9</v>
      </c>
      <c r="R16" s="48">
        <v>10.5</v>
      </c>
      <c r="S16" s="48">
        <v>10.8</v>
      </c>
      <c r="T16" s="48">
        <v>11.1</v>
      </c>
      <c r="U16" s="48">
        <v>11</v>
      </c>
      <c r="V16" s="48">
        <v>11.3</v>
      </c>
      <c r="W16" s="48">
        <v>11.5</v>
      </c>
      <c r="X16" s="48" t="s">
        <v>4035</v>
      </c>
      <c r="Y16" s="48">
        <v>9.1</v>
      </c>
      <c r="Z16" s="48">
        <v>9.9</v>
      </c>
      <c r="AA16" s="48">
        <v>9.3000000000000007</v>
      </c>
      <c r="AB16" s="48">
        <v>9</v>
      </c>
      <c r="AC16" s="48">
        <v>8.6</v>
      </c>
      <c r="AD16" s="48">
        <v>8.9</v>
      </c>
      <c r="AE16" s="48">
        <v>9.1999999999999993</v>
      </c>
      <c r="AF16" s="48">
        <v>9.1</v>
      </c>
      <c r="AG16" s="48">
        <v>9.4</v>
      </c>
      <c r="AH16" s="48">
        <v>9.1999999999999993</v>
      </c>
      <c r="AI16" s="48" t="s">
        <v>3865</v>
      </c>
      <c r="AJ16" s="48">
        <v>7.9</v>
      </c>
      <c r="AK16" s="48">
        <v>8.6999999999999993</v>
      </c>
      <c r="AL16" s="48">
        <v>8.1999999999999993</v>
      </c>
      <c r="AM16" s="48">
        <v>8.1</v>
      </c>
      <c r="AN16" s="48">
        <v>7.7</v>
      </c>
      <c r="AO16" s="48">
        <v>8</v>
      </c>
      <c r="AP16" s="48">
        <v>8.3000000000000007</v>
      </c>
      <c r="AQ16" s="48">
        <v>8.1999999999999993</v>
      </c>
      <c r="AR16" s="48">
        <v>8.5</v>
      </c>
      <c r="AS16" s="48">
        <v>8.5</v>
      </c>
      <c r="AT16" s="48" t="s">
        <v>3866</v>
      </c>
      <c r="AU16" s="48">
        <v>7.4</v>
      </c>
      <c r="AV16" s="48">
        <v>8.1999999999999993</v>
      </c>
      <c r="AW16" s="48">
        <v>7.6</v>
      </c>
      <c r="AX16" s="48">
        <v>7.8</v>
      </c>
      <c r="AY16" s="48">
        <v>7.4</v>
      </c>
      <c r="AZ16" s="48">
        <v>7.7</v>
      </c>
      <c r="BA16" s="48">
        <v>8</v>
      </c>
      <c r="BB16" s="48">
        <v>7.9</v>
      </c>
      <c r="BC16" s="48">
        <v>8.1999999999999993</v>
      </c>
      <c r="BD16" s="48">
        <v>8</v>
      </c>
      <c r="BE16" s="48" t="s">
        <v>3902</v>
      </c>
      <c r="BF16" s="48">
        <v>6.9</v>
      </c>
      <c r="BG16" s="48">
        <v>7.7</v>
      </c>
      <c r="BH16" s="48">
        <v>7.1</v>
      </c>
      <c r="BI16" s="48">
        <v>7</v>
      </c>
      <c r="BJ16" s="48">
        <v>7.2</v>
      </c>
      <c r="BK16" s="48">
        <v>7.2</v>
      </c>
      <c r="BL16" s="48">
        <v>7.8</v>
      </c>
      <c r="BM16" s="48">
        <v>7.7</v>
      </c>
      <c r="BN16" s="48">
        <v>8</v>
      </c>
      <c r="BO16" s="48">
        <v>7.5</v>
      </c>
      <c r="BP16" s="48" t="s">
        <v>3903</v>
      </c>
      <c r="BQ16" s="48">
        <v>6.7</v>
      </c>
      <c r="BR16" s="48">
        <v>7.5</v>
      </c>
      <c r="BS16" s="48">
        <v>6.9</v>
      </c>
      <c r="BT16" s="48">
        <v>6.8</v>
      </c>
      <c r="BU16" s="48">
        <v>7</v>
      </c>
      <c r="BV16" s="48">
        <v>6.9</v>
      </c>
      <c r="BW16" s="48">
        <v>7.6</v>
      </c>
      <c r="BX16" s="48">
        <v>7.5</v>
      </c>
      <c r="BY16" s="48">
        <v>7.8</v>
      </c>
      <c r="BZ16" s="48">
        <v>7.3</v>
      </c>
      <c r="CA16" s="48" t="s">
        <v>3904</v>
      </c>
      <c r="CB16" s="73"/>
      <c r="CC16" s="912" t="s">
        <v>4057</v>
      </c>
      <c r="CD16" s="912"/>
      <c r="CE16" s="912"/>
      <c r="CF16" s="912"/>
      <c r="CG16" s="912"/>
      <c r="CH16" s="912"/>
      <c r="CI16" s="912"/>
      <c r="CJ16" s="912"/>
      <c r="CK16" s="912"/>
    </row>
    <row r="17" spans="1:89" ht="30" customHeight="1">
      <c r="A17" s="97" t="s">
        <v>4058</v>
      </c>
      <c r="B17" s="97" t="s">
        <v>4059</v>
      </c>
      <c r="C17" s="48">
        <v>11.8</v>
      </c>
      <c r="D17" s="48">
        <v>12.6</v>
      </c>
      <c r="E17" s="48">
        <v>12</v>
      </c>
      <c r="F17" s="48">
        <v>11.7</v>
      </c>
      <c r="G17" s="48">
        <v>11.3</v>
      </c>
      <c r="H17" s="48">
        <v>11.6</v>
      </c>
      <c r="I17" s="48">
        <v>11.9</v>
      </c>
      <c r="J17" s="48">
        <v>11.8</v>
      </c>
      <c r="K17" s="48">
        <v>12.1</v>
      </c>
      <c r="L17" s="48">
        <v>11.9</v>
      </c>
      <c r="M17" s="48" t="s">
        <v>3863</v>
      </c>
      <c r="N17" s="48">
        <v>10.9</v>
      </c>
      <c r="O17" s="48">
        <v>11.7</v>
      </c>
      <c r="P17" s="48">
        <v>11.1</v>
      </c>
      <c r="Q17" s="48">
        <v>10.9</v>
      </c>
      <c r="R17" s="48">
        <v>10.5</v>
      </c>
      <c r="S17" s="48">
        <v>10.8</v>
      </c>
      <c r="T17" s="48">
        <v>11.1</v>
      </c>
      <c r="U17" s="48">
        <v>11</v>
      </c>
      <c r="V17" s="48">
        <v>11.3</v>
      </c>
      <c r="W17" s="48">
        <v>11.5</v>
      </c>
      <c r="X17" s="48" t="s">
        <v>4035</v>
      </c>
      <c r="Y17" s="48">
        <v>9.1</v>
      </c>
      <c r="Z17" s="48">
        <v>9.9</v>
      </c>
      <c r="AA17" s="48">
        <v>9.3000000000000007</v>
      </c>
      <c r="AB17" s="48">
        <v>9</v>
      </c>
      <c r="AC17" s="48">
        <v>8.6</v>
      </c>
      <c r="AD17" s="48">
        <v>8.9</v>
      </c>
      <c r="AE17" s="48">
        <v>9.1999999999999993</v>
      </c>
      <c r="AF17" s="48">
        <v>9.1</v>
      </c>
      <c r="AG17" s="48">
        <v>9.4</v>
      </c>
      <c r="AH17" s="48">
        <v>9.1999999999999993</v>
      </c>
      <c r="AI17" s="48" t="s">
        <v>3865</v>
      </c>
      <c r="AJ17" s="48">
        <v>7.9</v>
      </c>
      <c r="AK17" s="48">
        <v>8.6999999999999993</v>
      </c>
      <c r="AL17" s="48">
        <v>8.1999999999999993</v>
      </c>
      <c r="AM17" s="48">
        <v>8.1</v>
      </c>
      <c r="AN17" s="48">
        <v>7.7</v>
      </c>
      <c r="AO17" s="48">
        <v>8</v>
      </c>
      <c r="AP17" s="48">
        <v>8.3000000000000007</v>
      </c>
      <c r="AQ17" s="48">
        <v>8.1999999999999993</v>
      </c>
      <c r="AR17" s="48">
        <v>8.5</v>
      </c>
      <c r="AS17" s="48">
        <v>8.5</v>
      </c>
      <c r="AT17" s="48" t="s">
        <v>3866</v>
      </c>
      <c r="AU17" s="48">
        <v>7.4</v>
      </c>
      <c r="AV17" s="48">
        <v>8.1999999999999993</v>
      </c>
      <c r="AW17" s="48">
        <v>7.6</v>
      </c>
      <c r="AX17" s="48">
        <v>7.8</v>
      </c>
      <c r="AY17" s="48">
        <v>7.4</v>
      </c>
      <c r="AZ17" s="48">
        <v>7.7</v>
      </c>
      <c r="BA17" s="48">
        <v>8</v>
      </c>
      <c r="BB17" s="48">
        <v>7.9</v>
      </c>
      <c r="BC17" s="48">
        <v>8.1999999999999993</v>
      </c>
      <c r="BD17" s="48">
        <v>8</v>
      </c>
      <c r="BE17" s="48" t="s">
        <v>3902</v>
      </c>
      <c r="BF17" s="48">
        <v>6.9</v>
      </c>
      <c r="BG17" s="48">
        <v>7.7</v>
      </c>
      <c r="BH17" s="48">
        <v>7.1</v>
      </c>
      <c r="BI17" s="48">
        <v>7</v>
      </c>
      <c r="BJ17" s="48">
        <v>7.2</v>
      </c>
      <c r="BK17" s="48">
        <v>7.2</v>
      </c>
      <c r="BL17" s="48">
        <v>7.8</v>
      </c>
      <c r="BM17" s="48">
        <v>7.7</v>
      </c>
      <c r="BN17" s="48">
        <v>8</v>
      </c>
      <c r="BO17" s="48">
        <v>7.5</v>
      </c>
      <c r="BP17" s="48" t="s">
        <v>3903</v>
      </c>
      <c r="BQ17" s="48">
        <v>6.7</v>
      </c>
      <c r="BR17" s="48">
        <v>7.5</v>
      </c>
      <c r="BS17" s="48">
        <v>6.9</v>
      </c>
      <c r="BT17" s="48">
        <v>6.8</v>
      </c>
      <c r="BU17" s="48">
        <v>7</v>
      </c>
      <c r="BV17" s="48">
        <v>6.9</v>
      </c>
      <c r="BW17" s="48">
        <v>7.6</v>
      </c>
      <c r="BX17" s="48">
        <v>7.5</v>
      </c>
      <c r="BY17" s="48">
        <v>7.8</v>
      </c>
      <c r="BZ17" s="48">
        <v>7.3</v>
      </c>
      <c r="CA17" s="48" t="s">
        <v>3904</v>
      </c>
      <c r="CB17" s="73"/>
      <c r="CC17" s="912" t="s">
        <v>4060</v>
      </c>
      <c r="CD17" s="912"/>
      <c r="CE17" s="912"/>
      <c r="CF17" s="912"/>
      <c r="CG17" s="912"/>
      <c r="CH17" s="912"/>
      <c r="CI17" s="912"/>
      <c r="CJ17" s="912"/>
      <c r="CK17" s="912"/>
    </row>
    <row r="18" spans="1:89" ht="30" customHeight="1">
      <c r="A18" s="97" t="s">
        <v>4061</v>
      </c>
      <c r="B18" s="97" t="s">
        <v>4062</v>
      </c>
      <c r="C18" s="48">
        <v>11.8</v>
      </c>
      <c r="D18" s="48">
        <v>12.6</v>
      </c>
      <c r="E18" s="48">
        <v>12</v>
      </c>
      <c r="F18" s="48">
        <v>11.7</v>
      </c>
      <c r="G18" s="48">
        <v>11.3</v>
      </c>
      <c r="H18" s="48">
        <v>11.6</v>
      </c>
      <c r="I18" s="48">
        <v>11.9</v>
      </c>
      <c r="J18" s="48">
        <v>11.8</v>
      </c>
      <c r="K18" s="48">
        <v>12.1</v>
      </c>
      <c r="L18" s="48">
        <v>11.9</v>
      </c>
      <c r="M18" s="48" t="s">
        <v>3863</v>
      </c>
      <c r="N18" s="48">
        <v>10.9</v>
      </c>
      <c r="O18" s="48">
        <v>11.7</v>
      </c>
      <c r="P18" s="48">
        <v>11.1</v>
      </c>
      <c r="Q18" s="48">
        <v>10.9</v>
      </c>
      <c r="R18" s="48">
        <v>10.5</v>
      </c>
      <c r="S18" s="48">
        <v>10.8</v>
      </c>
      <c r="T18" s="48">
        <v>11.1</v>
      </c>
      <c r="U18" s="48">
        <v>11</v>
      </c>
      <c r="V18" s="48">
        <v>11.3</v>
      </c>
      <c r="W18" s="48">
        <v>11.5</v>
      </c>
      <c r="X18" s="48" t="s">
        <v>4035</v>
      </c>
      <c r="Y18" s="48">
        <v>9.1</v>
      </c>
      <c r="Z18" s="48">
        <v>9.9</v>
      </c>
      <c r="AA18" s="48">
        <v>9.3000000000000007</v>
      </c>
      <c r="AB18" s="48">
        <v>9</v>
      </c>
      <c r="AC18" s="48">
        <v>8.6</v>
      </c>
      <c r="AD18" s="48">
        <v>8.9</v>
      </c>
      <c r="AE18" s="48">
        <v>9.1999999999999993</v>
      </c>
      <c r="AF18" s="48">
        <v>9.1</v>
      </c>
      <c r="AG18" s="48">
        <v>9.4</v>
      </c>
      <c r="AH18" s="48">
        <v>9.1999999999999993</v>
      </c>
      <c r="AI18" s="48" t="s">
        <v>3865</v>
      </c>
      <c r="AJ18" s="48">
        <v>7.9</v>
      </c>
      <c r="AK18" s="48">
        <v>8.6999999999999993</v>
      </c>
      <c r="AL18" s="48">
        <v>8.1999999999999993</v>
      </c>
      <c r="AM18" s="48">
        <v>8.1</v>
      </c>
      <c r="AN18" s="48">
        <v>7.7</v>
      </c>
      <c r="AO18" s="48">
        <v>8</v>
      </c>
      <c r="AP18" s="48">
        <v>8.3000000000000007</v>
      </c>
      <c r="AQ18" s="48">
        <v>8.1999999999999993</v>
      </c>
      <c r="AR18" s="48">
        <v>8.5</v>
      </c>
      <c r="AS18" s="48">
        <v>8.5</v>
      </c>
      <c r="AT18" s="48" t="s">
        <v>3866</v>
      </c>
      <c r="AU18" s="48">
        <v>7.4</v>
      </c>
      <c r="AV18" s="48">
        <v>8.1999999999999993</v>
      </c>
      <c r="AW18" s="48">
        <v>7.6</v>
      </c>
      <c r="AX18" s="48">
        <v>7.8</v>
      </c>
      <c r="AY18" s="48">
        <v>7.4</v>
      </c>
      <c r="AZ18" s="48">
        <v>7.7</v>
      </c>
      <c r="BA18" s="48">
        <v>8</v>
      </c>
      <c r="BB18" s="48">
        <v>7.9</v>
      </c>
      <c r="BC18" s="48">
        <v>8.1999999999999993</v>
      </c>
      <c r="BD18" s="48">
        <v>8</v>
      </c>
      <c r="BE18" s="48" t="s">
        <v>3902</v>
      </c>
      <c r="BF18" s="48">
        <v>6.9</v>
      </c>
      <c r="BG18" s="48">
        <v>7.7</v>
      </c>
      <c r="BH18" s="48">
        <v>7.1</v>
      </c>
      <c r="BI18" s="48">
        <v>7</v>
      </c>
      <c r="BJ18" s="48">
        <v>7.2</v>
      </c>
      <c r="BK18" s="48">
        <v>7.2</v>
      </c>
      <c r="BL18" s="48">
        <v>7.8</v>
      </c>
      <c r="BM18" s="48">
        <v>7.7</v>
      </c>
      <c r="BN18" s="48">
        <v>8</v>
      </c>
      <c r="BO18" s="48">
        <v>7.5</v>
      </c>
      <c r="BP18" s="48" t="s">
        <v>3903</v>
      </c>
      <c r="BQ18" s="48">
        <v>6.7</v>
      </c>
      <c r="BR18" s="48">
        <v>7.5</v>
      </c>
      <c r="BS18" s="48">
        <v>6.9</v>
      </c>
      <c r="BT18" s="48">
        <v>6.8</v>
      </c>
      <c r="BU18" s="48">
        <v>7</v>
      </c>
      <c r="BV18" s="48">
        <v>6.9</v>
      </c>
      <c r="BW18" s="48">
        <v>7.6</v>
      </c>
      <c r="BX18" s="48">
        <v>7.5</v>
      </c>
      <c r="BY18" s="48">
        <v>7.8</v>
      </c>
      <c r="BZ18" s="48">
        <v>7.3</v>
      </c>
      <c r="CA18" s="48" t="s">
        <v>3904</v>
      </c>
      <c r="CB18" s="73"/>
      <c r="CC18" s="912" t="s">
        <v>4063</v>
      </c>
      <c r="CD18" s="912"/>
      <c r="CE18" s="912"/>
      <c r="CF18" s="912"/>
      <c r="CG18" s="912"/>
      <c r="CH18" s="912"/>
      <c r="CI18" s="912"/>
      <c r="CJ18" s="912"/>
      <c r="CK18" s="912"/>
    </row>
    <row r="19" spans="1:89" ht="30" customHeight="1">
      <c r="A19" s="97" t="s">
        <v>4064</v>
      </c>
      <c r="B19" s="100" t="s">
        <v>4065</v>
      </c>
      <c r="C19" s="48">
        <v>12</v>
      </c>
      <c r="D19" s="48">
        <v>12.8</v>
      </c>
      <c r="E19" s="48">
        <v>12.2</v>
      </c>
      <c r="F19" s="48">
        <v>11.9</v>
      </c>
      <c r="G19" s="48">
        <v>11.5</v>
      </c>
      <c r="H19" s="48">
        <v>11.8</v>
      </c>
      <c r="I19" s="48">
        <v>12.1</v>
      </c>
      <c r="J19" s="48">
        <v>12</v>
      </c>
      <c r="K19" s="48">
        <v>12.3</v>
      </c>
      <c r="L19" s="48">
        <v>12.1</v>
      </c>
      <c r="M19" s="48" t="s">
        <v>3863</v>
      </c>
      <c r="N19" s="48">
        <v>11.1</v>
      </c>
      <c r="O19" s="48">
        <v>11.9</v>
      </c>
      <c r="P19" s="48">
        <v>11.3</v>
      </c>
      <c r="Q19" s="48">
        <v>11.1</v>
      </c>
      <c r="R19" s="48">
        <v>10.7</v>
      </c>
      <c r="S19" s="48">
        <v>11</v>
      </c>
      <c r="T19" s="48">
        <v>11.3</v>
      </c>
      <c r="U19" s="48">
        <v>11.2</v>
      </c>
      <c r="V19" s="48">
        <v>11.5</v>
      </c>
      <c r="W19" s="48">
        <v>11.7</v>
      </c>
      <c r="X19" s="48" t="s">
        <v>4035</v>
      </c>
      <c r="Y19" s="48">
        <v>9.3000000000000007</v>
      </c>
      <c r="Z19" s="48">
        <v>10.1</v>
      </c>
      <c r="AA19" s="48">
        <v>9.5</v>
      </c>
      <c r="AB19" s="48">
        <v>9.1999999999999993</v>
      </c>
      <c r="AC19" s="48">
        <v>8.8000000000000007</v>
      </c>
      <c r="AD19" s="48">
        <v>9.1</v>
      </c>
      <c r="AE19" s="48">
        <v>9.4</v>
      </c>
      <c r="AF19" s="48">
        <v>9.3000000000000007</v>
      </c>
      <c r="AG19" s="48">
        <v>9.6</v>
      </c>
      <c r="AH19" s="48">
        <v>9.4</v>
      </c>
      <c r="AI19" s="48" t="s">
        <v>3865</v>
      </c>
      <c r="AJ19" s="48">
        <v>8.1</v>
      </c>
      <c r="AK19" s="48">
        <v>8.9</v>
      </c>
      <c r="AL19" s="48">
        <v>8.4</v>
      </c>
      <c r="AM19" s="48">
        <v>8.3000000000000007</v>
      </c>
      <c r="AN19" s="48">
        <v>7.9</v>
      </c>
      <c r="AO19" s="48">
        <v>8.1999999999999993</v>
      </c>
      <c r="AP19" s="48">
        <v>8.5</v>
      </c>
      <c r="AQ19" s="48">
        <v>8.4</v>
      </c>
      <c r="AR19" s="48">
        <v>8.6999999999999993</v>
      </c>
      <c r="AS19" s="48">
        <v>8.6999999999999993</v>
      </c>
      <c r="AT19" s="48" t="s">
        <v>3866</v>
      </c>
      <c r="AU19" s="48">
        <v>7.6</v>
      </c>
      <c r="AV19" s="48">
        <v>8.4</v>
      </c>
      <c r="AW19" s="48">
        <v>7.8</v>
      </c>
      <c r="AX19" s="48">
        <v>8</v>
      </c>
      <c r="AY19" s="48">
        <v>7.6</v>
      </c>
      <c r="AZ19" s="48">
        <v>7.9</v>
      </c>
      <c r="BA19" s="48">
        <v>8.1999999999999993</v>
      </c>
      <c r="BB19" s="48">
        <v>8.1</v>
      </c>
      <c r="BC19" s="48">
        <v>8.4</v>
      </c>
      <c r="BD19" s="48">
        <v>8.1999999999999993</v>
      </c>
      <c r="BE19" s="48" t="s">
        <v>3902</v>
      </c>
      <c r="BF19" s="48">
        <v>7.2</v>
      </c>
      <c r="BG19" s="48">
        <v>8</v>
      </c>
      <c r="BH19" s="48">
        <v>7.4</v>
      </c>
      <c r="BI19" s="48">
        <v>7.2</v>
      </c>
      <c r="BJ19" s="48">
        <v>7.4</v>
      </c>
      <c r="BK19" s="48">
        <v>7.4</v>
      </c>
      <c r="BL19" s="48">
        <v>8</v>
      </c>
      <c r="BM19" s="48">
        <v>7.9</v>
      </c>
      <c r="BN19" s="48">
        <v>8.1999999999999993</v>
      </c>
      <c r="BO19" s="48">
        <v>7.8</v>
      </c>
      <c r="BP19" s="48" t="s">
        <v>3903</v>
      </c>
      <c r="BQ19" s="48">
        <v>6.9</v>
      </c>
      <c r="BR19" s="48">
        <v>7.7</v>
      </c>
      <c r="BS19" s="48">
        <v>7.1</v>
      </c>
      <c r="BT19" s="48">
        <v>7</v>
      </c>
      <c r="BU19" s="48">
        <v>7.2</v>
      </c>
      <c r="BV19" s="48">
        <v>7.1</v>
      </c>
      <c r="BW19" s="48">
        <v>7.8</v>
      </c>
      <c r="BX19" s="48">
        <v>7.7</v>
      </c>
      <c r="BY19" s="48">
        <v>8</v>
      </c>
      <c r="BZ19" s="48">
        <v>7.5</v>
      </c>
      <c r="CA19" s="48" t="s">
        <v>3904</v>
      </c>
      <c r="CB19" s="73"/>
      <c r="CC19" s="912" t="s">
        <v>4066</v>
      </c>
      <c r="CD19" s="912"/>
      <c r="CE19" s="912"/>
      <c r="CF19" s="912"/>
      <c r="CG19" s="912"/>
      <c r="CH19" s="912"/>
      <c r="CI19" s="912"/>
      <c r="CJ19" s="912"/>
      <c r="CK19" s="912"/>
    </row>
    <row r="20" spans="1:89" ht="30" customHeight="1">
      <c r="A20" s="97" t="s">
        <v>4067</v>
      </c>
      <c r="B20" s="101" t="s">
        <v>4068</v>
      </c>
      <c r="C20" s="48">
        <v>11.6</v>
      </c>
      <c r="D20" s="48">
        <v>12.4</v>
      </c>
      <c r="E20" s="48">
        <v>11.8</v>
      </c>
      <c r="F20" s="48">
        <v>11.6</v>
      </c>
      <c r="G20" s="48">
        <v>11.2</v>
      </c>
      <c r="H20" s="48">
        <v>11.5</v>
      </c>
      <c r="I20" s="48">
        <v>11.8</v>
      </c>
      <c r="J20" s="48">
        <v>11.7</v>
      </c>
      <c r="K20" s="48">
        <v>12</v>
      </c>
      <c r="L20" s="48">
        <v>11.8</v>
      </c>
      <c r="M20" s="48" t="s">
        <v>3863</v>
      </c>
      <c r="N20" s="48">
        <v>10.7</v>
      </c>
      <c r="O20" s="48">
        <v>11.5</v>
      </c>
      <c r="P20" s="48">
        <v>10.9</v>
      </c>
      <c r="Q20" s="48">
        <v>10.7</v>
      </c>
      <c r="R20" s="48">
        <v>10.3</v>
      </c>
      <c r="S20" s="48">
        <v>10.6</v>
      </c>
      <c r="T20" s="48">
        <v>10.9</v>
      </c>
      <c r="U20" s="48">
        <v>10.8</v>
      </c>
      <c r="V20" s="48">
        <v>11.1</v>
      </c>
      <c r="W20" s="48">
        <v>11.3</v>
      </c>
      <c r="X20" s="48" t="s">
        <v>4035</v>
      </c>
      <c r="Y20" s="48">
        <v>8.9</v>
      </c>
      <c r="Z20" s="48">
        <v>9.6999999999999993</v>
      </c>
      <c r="AA20" s="48">
        <v>9.1</v>
      </c>
      <c r="AB20" s="48">
        <v>8.8000000000000007</v>
      </c>
      <c r="AC20" s="48">
        <v>8.4</v>
      </c>
      <c r="AD20" s="48">
        <v>8.6999999999999993</v>
      </c>
      <c r="AE20" s="48">
        <v>9</v>
      </c>
      <c r="AF20" s="48">
        <v>8.9</v>
      </c>
      <c r="AG20" s="48">
        <v>9.1999999999999993</v>
      </c>
      <c r="AH20" s="48">
        <v>9</v>
      </c>
      <c r="AI20" s="48" t="s">
        <v>3865</v>
      </c>
      <c r="AJ20" s="48">
        <v>7.7</v>
      </c>
      <c r="AK20" s="48">
        <v>8.5</v>
      </c>
      <c r="AL20" s="48">
        <v>8</v>
      </c>
      <c r="AM20" s="48">
        <v>7.9</v>
      </c>
      <c r="AN20" s="48">
        <v>7.5</v>
      </c>
      <c r="AO20" s="48">
        <v>7.8</v>
      </c>
      <c r="AP20" s="48">
        <v>8.1</v>
      </c>
      <c r="AQ20" s="48">
        <v>8</v>
      </c>
      <c r="AR20" s="48">
        <v>8.3000000000000007</v>
      </c>
      <c r="AS20" s="48">
        <v>8.3000000000000007</v>
      </c>
      <c r="AT20" s="48" t="s">
        <v>3866</v>
      </c>
      <c r="AU20" s="48">
        <v>7.2</v>
      </c>
      <c r="AV20" s="48">
        <v>8</v>
      </c>
      <c r="AW20" s="48">
        <v>7.4</v>
      </c>
      <c r="AX20" s="48">
        <v>7.6</v>
      </c>
      <c r="AY20" s="48">
        <v>7.2</v>
      </c>
      <c r="AZ20" s="48">
        <v>7.5</v>
      </c>
      <c r="BA20" s="48">
        <v>7.8</v>
      </c>
      <c r="BB20" s="48">
        <v>7.7</v>
      </c>
      <c r="BC20" s="48">
        <v>8</v>
      </c>
      <c r="BD20" s="48">
        <v>7.8</v>
      </c>
      <c r="BE20" s="48" t="s">
        <v>3902</v>
      </c>
      <c r="BF20" s="48">
        <v>6.7</v>
      </c>
      <c r="BG20" s="48">
        <v>7.5</v>
      </c>
      <c r="BH20" s="48">
        <v>6.9</v>
      </c>
      <c r="BI20" s="48">
        <v>6.8</v>
      </c>
      <c r="BJ20" s="48">
        <v>7</v>
      </c>
      <c r="BK20" s="48">
        <v>7</v>
      </c>
      <c r="BL20" s="48">
        <v>7.6</v>
      </c>
      <c r="BM20" s="48">
        <v>7.5</v>
      </c>
      <c r="BN20" s="48">
        <v>7.8</v>
      </c>
      <c r="BO20" s="48">
        <v>7.3</v>
      </c>
      <c r="BP20" s="48" t="s">
        <v>3903</v>
      </c>
      <c r="BQ20" s="48">
        <v>6.5</v>
      </c>
      <c r="BR20" s="48">
        <v>7.3</v>
      </c>
      <c r="BS20" s="48">
        <v>6.7</v>
      </c>
      <c r="BT20" s="48">
        <v>6.6</v>
      </c>
      <c r="BU20" s="48">
        <v>6.8</v>
      </c>
      <c r="BV20" s="48">
        <v>6.7</v>
      </c>
      <c r="BW20" s="48">
        <v>7.4</v>
      </c>
      <c r="BX20" s="48">
        <v>7.3</v>
      </c>
      <c r="BY20" s="48">
        <v>7.6</v>
      </c>
      <c r="BZ20" s="48">
        <v>7.1</v>
      </c>
      <c r="CA20" s="48" t="s">
        <v>3904</v>
      </c>
      <c r="CC20" s="919" t="s">
        <v>4069</v>
      </c>
      <c r="CD20" s="919"/>
      <c r="CE20" s="919"/>
      <c r="CF20" s="919"/>
      <c r="CG20" s="919"/>
      <c r="CH20" s="919"/>
      <c r="CI20" s="919"/>
      <c r="CJ20" s="919"/>
      <c r="CK20" s="919"/>
    </row>
    <row r="21" spans="1:89" ht="30" customHeight="1">
      <c r="A21" s="97" t="s">
        <v>4070</v>
      </c>
      <c r="B21" s="101" t="s">
        <v>4071</v>
      </c>
      <c r="C21" s="48">
        <v>11.6</v>
      </c>
      <c r="D21" s="48">
        <v>12.4</v>
      </c>
      <c r="E21" s="48">
        <v>11.8</v>
      </c>
      <c r="F21" s="48">
        <v>11.6</v>
      </c>
      <c r="G21" s="48">
        <v>11.2</v>
      </c>
      <c r="H21" s="48">
        <v>11.5</v>
      </c>
      <c r="I21" s="48">
        <v>11.8</v>
      </c>
      <c r="J21" s="48">
        <v>11.7</v>
      </c>
      <c r="K21" s="48">
        <v>12</v>
      </c>
      <c r="L21" s="48">
        <v>11.8</v>
      </c>
      <c r="M21" s="48" t="s">
        <v>3863</v>
      </c>
      <c r="N21" s="48">
        <v>10.7</v>
      </c>
      <c r="O21" s="48">
        <v>11.5</v>
      </c>
      <c r="P21" s="48">
        <v>10.9</v>
      </c>
      <c r="Q21" s="48">
        <v>10.7</v>
      </c>
      <c r="R21" s="48">
        <v>10.3</v>
      </c>
      <c r="S21" s="48">
        <v>10.6</v>
      </c>
      <c r="T21" s="48">
        <v>10.9</v>
      </c>
      <c r="U21" s="48">
        <v>10.8</v>
      </c>
      <c r="V21" s="48">
        <v>11.1</v>
      </c>
      <c r="W21" s="48">
        <v>11.3</v>
      </c>
      <c r="X21" s="48" t="s">
        <v>4035</v>
      </c>
      <c r="Y21" s="48">
        <v>8.9</v>
      </c>
      <c r="Z21" s="48">
        <v>9.6999999999999993</v>
      </c>
      <c r="AA21" s="48">
        <v>9.1</v>
      </c>
      <c r="AB21" s="48">
        <v>8.8000000000000007</v>
      </c>
      <c r="AC21" s="48">
        <v>8.4</v>
      </c>
      <c r="AD21" s="48">
        <v>8.6999999999999993</v>
      </c>
      <c r="AE21" s="48">
        <v>9</v>
      </c>
      <c r="AF21" s="48">
        <v>8.9</v>
      </c>
      <c r="AG21" s="48">
        <v>9.1999999999999993</v>
      </c>
      <c r="AH21" s="48">
        <v>9</v>
      </c>
      <c r="AI21" s="48" t="s">
        <v>3865</v>
      </c>
      <c r="AJ21" s="48">
        <v>7.7</v>
      </c>
      <c r="AK21" s="48">
        <v>8.5</v>
      </c>
      <c r="AL21" s="48">
        <v>8</v>
      </c>
      <c r="AM21" s="48">
        <v>7.9</v>
      </c>
      <c r="AN21" s="48">
        <v>7.5</v>
      </c>
      <c r="AO21" s="48">
        <v>7.8</v>
      </c>
      <c r="AP21" s="48">
        <v>8.1</v>
      </c>
      <c r="AQ21" s="48">
        <v>8</v>
      </c>
      <c r="AR21" s="48">
        <v>8.3000000000000007</v>
      </c>
      <c r="AS21" s="48">
        <v>8.3000000000000007</v>
      </c>
      <c r="AT21" s="48" t="s">
        <v>3866</v>
      </c>
      <c r="AU21" s="48">
        <v>7.2</v>
      </c>
      <c r="AV21" s="48">
        <v>8</v>
      </c>
      <c r="AW21" s="48">
        <v>7.4</v>
      </c>
      <c r="AX21" s="48">
        <v>7.6</v>
      </c>
      <c r="AY21" s="48">
        <v>7.2</v>
      </c>
      <c r="AZ21" s="48">
        <v>7.5</v>
      </c>
      <c r="BA21" s="48">
        <v>7.8</v>
      </c>
      <c r="BB21" s="48">
        <v>7.7</v>
      </c>
      <c r="BC21" s="48">
        <v>8</v>
      </c>
      <c r="BD21" s="48">
        <v>7.8</v>
      </c>
      <c r="BE21" s="48" t="s">
        <v>3902</v>
      </c>
      <c r="BF21" s="48">
        <v>6.7</v>
      </c>
      <c r="BG21" s="48">
        <v>7.5</v>
      </c>
      <c r="BH21" s="48">
        <v>6.9</v>
      </c>
      <c r="BI21" s="48">
        <v>6.8</v>
      </c>
      <c r="BJ21" s="48">
        <v>7</v>
      </c>
      <c r="BK21" s="48">
        <v>7</v>
      </c>
      <c r="BL21" s="48">
        <v>7.6</v>
      </c>
      <c r="BM21" s="48">
        <v>7.5</v>
      </c>
      <c r="BN21" s="48">
        <v>7.8</v>
      </c>
      <c r="BO21" s="48">
        <v>7.3</v>
      </c>
      <c r="BP21" s="48" t="s">
        <v>3903</v>
      </c>
      <c r="BQ21" s="48">
        <v>6.5</v>
      </c>
      <c r="BR21" s="48">
        <v>7.3</v>
      </c>
      <c r="BS21" s="48">
        <v>6.7</v>
      </c>
      <c r="BT21" s="48">
        <v>6.6</v>
      </c>
      <c r="BU21" s="48">
        <v>6.8</v>
      </c>
      <c r="BV21" s="48">
        <v>6.7</v>
      </c>
      <c r="BW21" s="48">
        <v>7.4</v>
      </c>
      <c r="BX21" s="48">
        <v>7.3</v>
      </c>
      <c r="BY21" s="48">
        <v>7.6</v>
      </c>
      <c r="BZ21" s="48">
        <v>7.1</v>
      </c>
      <c r="CA21" s="48" t="s">
        <v>3904</v>
      </c>
      <c r="CC21" s="920" t="s">
        <v>4072</v>
      </c>
      <c r="CD21" s="920"/>
      <c r="CE21" s="920"/>
      <c r="CF21" s="920"/>
      <c r="CG21" s="920"/>
      <c r="CH21" s="920"/>
      <c r="CI21" s="920"/>
      <c r="CJ21" s="920"/>
      <c r="CK21" s="920"/>
    </row>
    <row r="22" spans="1:89" ht="30" customHeight="1">
      <c r="A22" s="97" t="s">
        <v>4073</v>
      </c>
      <c r="B22" s="101" t="s">
        <v>4074</v>
      </c>
      <c r="C22" s="48">
        <v>11.6</v>
      </c>
      <c r="D22" s="48">
        <v>12.4</v>
      </c>
      <c r="E22" s="48">
        <v>11.8</v>
      </c>
      <c r="F22" s="48">
        <v>11.6</v>
      </c>
      <c r="G22" s="48">
        <v>11.2</v>
      </c>
      <c r="H22" s="48">
        <v>11.5</v>
      </c>
      <c r="I22" s="48">
        <v>11.8</v>
      </c>
      <c r="J22" s="48">
        <v>11.7</v>
      </c>
      <c r="K22" s="48">
        <v>12</v>
      </c>
      <c r="L22" s="48">
        <v>11.8</v>
      </c>
      <c r="M22" s="48" t="s">
        <v>3863</v>
      </c>
      <c r="N22" s="48">
        <v>10.7</v>
      </c>
      <c r="O22" s="48">
        <v>11.5</v>
      </c>
      <c r="P22" s="48">
        <v>10.9</v>
      </c>
      <c r="Q22" s="48">
        <v>10.7</v>
      </c>
      <c r="R22" s="48">
        <v>10.3</v>
      </c>
      <c r="S22" s="48">
        <v>10.6</v>
      </c>
      <c r="T22" s="48">
        <v>10.9</v>
      </c>
      <c r="U22" s="48">
        <v>10.8</v>
      </c>
      <c r="V22" s="48">
        <v>11.1</v>
      </c>
      <c r="W22" s="48">
        <v>11.3</v>
      </c>
      <c r="X22" s="48" t="s">
        <v>4035</v>
      </c>
      <c r="Y22" s="48">
        <v>8.9</v>
      </c>
      <c r="Z22" s="48">
        <v>9.6999999999999993</v>
      </c>
      <c r="AA22" s="48">
        <v>9.1</v>
      </c>
      <c r="AB22" s="48">
        <v>8.8000000000000007</v>
      </c>
      <c r="AC22" s="48">
        <v>8.4</v>
      </c>
      <c r="AD22" s="48">
        <v>8.6999999999999993</v>
      </c>
      <c r="AE22" s="48">
        <v>9</v>
      </c>
      <c r="AF22" s="48">
        <v>8.9</v>
      </c>
      <c r="AG22" s="48">
        <v>9.1999999999999993</v>
      </c>
      <c r="AH22" s="48">
        <v>9</v>
      </c>
      <c r="AI22" s="48" t="s">
        <v>3865</v>
      </c>
      <c r="AJ22" s="48">
        <v>7.7</v>
      </c>
      <c r="AK22" s="48">
        <v>8.5</v>
      </c>
      <c r="AL22" s="48">
        <v>8</v>
      </c>
      <c r="AM22" s="48">
        <v>7.9</v>
      </c>
      <c r="AN22" s="48">
        <v>7.5</v>
      </c>
      <c r="AO22" s="48">
        <v>7.8</v>
      </c>
      <c r="AP22" s="48">
        <v>8.1</v>
      </c>
      <c r="AQ22" s="48">
        <v>8</v>
      </c>
      <c r="AR22" s="48">
        <v>8.3000000000000007</v>
      </c>
      <c r="AS22" s="48">
        <v>8.3000000000000007</v>
      </c>
      <c r="AT22" s="48" t="s">
        <v>3866</v>
      </c>
      <c r="AU22" s="48">
        <v>7.2</v>
      </c>
      <c r="AV22" s="48">
        <v>8</v>
      </c>
      <c r="AW22" s="48">
        <v>7.4</v>
      </c>
      <c r="AX22" s="48">
        <v>7.6</v>
      </c>
      <c r="AY22" s="48">
        <v>7.2</v>
      </c>
      <c r="AZ22" s="48">
        <v>7.5</v>
      </c>
      <c r="BA22" s="48">
        <v>7.8</v>
      </c>
      <c r="BB22" s="48">
        <v>7.7</v>
      </c>
      <c r="BC22" s="48">
        <v>8</v>
      </c>
      <c r="BD22" s="48">
        <v>7.8</v>
      </c>
      <c r="BE22" s="48" t="s">
        <v>3902</v>
      </c>
      <c r="BF22" s="48">
        <v>6.7</v>
      </c>
      <c r="BG22" s="48">
        <v>7.5</v>
      </c>
      <c r="BH22" s="48">
        <v>6.9</v>
      </c>
      <c r="BI22" s="48">
        <v>6.8</v>
      </c>
      <c r="BJ22" s="48">
        <v>7</v>
      </c>
      <c r="BK22" s="48">
        <v>7</v>
      </c>
      <c r="BL22" s="48">
        <v>7.6</v>
      </c>
      <c r="BM22" s="48">
        <v>7.5</v>
      </c>
      <c r="BN22" s="48">
        <v>7.8</v>
      </c>
      <c r="BO22" s="48">
        <v>7.3</v>
      </c>
      <c r="BP22" s="48" t="s">
        <v>3903</v>
      </c>
      <c r="BQ22" s="48">
        <v>6.5</v>
      </c>
      <c r="BR22" s="48">
        <v>7.3</v>
      </c>
      <c r="BS22" s="48">
        <v>6.7</v>
      </c>
      <c r="BT22" s="48">
        <v>6.6</v>
      </c>
      <c r="BU22" s="48">
        <v>6.8</v>
      </c>
      <c r="BV22" s="48">
        <v>6.7</v>
      </c>
      <c r="BW22" s="48">
        <v>7.4</v>
      </c>
      <c r="BX22" s="48">
        <v>7.3</v>
      </c>
      <c r="BY22" s="48">
        <v>7.6</v>
      </c>
      <c r="BZ22" s="48">
        <v>7.1</v>
      </c>
      <c r="CA22" s="48" t="s">
        <v>3904</v>
      </c>
      <c r="CC22" s="919" t="s">
        <v>4075</v>
      </c>
      <c r="CD22" s="919"/>
      <c r="CE22" s="919"/>
      <c r="CF22" s="919"/>
      <c r="CG22" s="919"/>
      <c r="CH22" s="919"/>
      <c r="CI22" s="919"/>
      <c r="CJ22" s="919"/>
      <c r="CK22" s="919"/>
    </row>
    <row r="23" spans="1:89" ht="30" customHeight="1">
      <c r="A23" s="97" t="s">
        <v>4076</v>
      </c>
      <c r="B23" s="101" t="s">
        <v>4077</v>
      </c>
      <c r="C23" s="48">
        <v>11.9</v>
      </c>
      <c r="D23" s="48">
        <v>12.7</v>
      </c>
      <c r="E23" s="48">
        <v>12.1</v>
      </c>
      <c r="F23" s="48">
        <v>11.8</v>
      </c>
      <c r="G23" s="48">
        <v>11.4</v>
      </c>
      <c r="H23" s="48">
        <v>11.7</v>
      </c>
      <c r="I23" s="48">
        <v>12</v>
      </c>
      <c r="J23" s="48">
        <v>11.9</v>
      </c>
      <c r="K23" s="48">
        <v>12.2</v>
      </c>
      <c r="L23" s="48">
        <v>12</v>
      </c>
      <c r="M23" s="48" t="s">
        <v>3863</v>
      </c>
      <c r="N23" s="48">
        <v>11</v>
      </c>
      <c r="O23" s="48">
        <v>11.8</v>
      </c>
      <c r="P23" s="48">
        <v>11.2</v>
      </c>
      <c r="Q23" s="48">
        <v>11</v>
      </c>
      <c r="R23" s="48">
        <v>10.6</v>
      </c>
      <c r="S23" s="48">
        <v>10.9</v>
      </c>
      <c r="T23" s="48">
        <v>11.2</v>
      </c>
      <c r="U23" s="48">
        <v>11.1</v>
      </c>
      <c r="V23" s="48">
        <v>11.4</v>
      </c>
      <c r="W23" s="48">
        <v>11.6</v>
      </c>
      <c r="X23" s="48" t="s">
        <v>4035</v>
      </c>
      <c r="Y23" s="48">
        <v>9.1999999999999993</v>
      </c>
      <c r="Z23" s="48">
        <v>10</v>
      </c>
      <c r="AA23" s="48">
        <v>9.4</v>
      </c>
      <c r="AB23" s="48">
        <v>9.1</v>
      </c>
      <c r="AC23" s="48">
        <v>8.6999999999999993</v>
      </c>
      <c r="AD23" s="48">
        <v>9</v>
      </c>
      <c r="AE23" s="48">
        <v>9.3000000000000007</v>
      </c>
      <c r="AF23" s="48">
        <v>9.1999999999999993</v>
      </c>
      <c r="AG23" s="48">
        <v>9.5</v>
      </c>
      <c r="AH23" s="48">
        <v>9.3000000000000007</v>
      </c>
      <c r="AI23" s="48" t="s">
        <v>3865</v>
      </c>
      <c r="AJ23" s="48">
        <v>8</v>
      </c>
      <c r="AK23" s="48">
        <v>8.8000000000000007</v>
      </c>
      <c r="AL23" s="48">
        <v>8.3000000000000007</v>
      </c>
      <c r="AM23" s="48">
        <v>8.1999999999999993</v>
      </c>
      <c r="AN23" s="48">
        <v>7.8</v>
      </c>
      <c r="AO23" s="48">
        <v>8.1</v>
      </c>
      <c r="AP23" s="48">
        <v>8.4</v>
      </c>
      <c r="AQ23" s="48">
        <v>8.3000000000000007</v>
      </c>
      <c r="AR23" s="48">
        <v>8.6</v>
      </c>
      <c r="AS23" s="48">
        <v>8.6</v>
      </c>
      <c r="AT23" s="48" t="s">
        <v>3866</v>
      </c>
      <c r="AU23" s="48">
        <v>7.5</v>
      </c>
      <c r="AV23" s="48">
        <v>8.3000000000000007</v>
      </c>
      <c r="AW23" s="48">
        <v>7.7</v>
      </c>
      <c r="AX23" s="48">
        <v>7.9</v>
      </c>
      <c r="AY23" s="48">
        <v>7.5</v>
      </c>
      <c r="AZ23" s="48">
        <v>7.8</v>
      </c>
      <c r="BA23" s="48">
        <v>8.1</v>
      </c>
      <c r="BB23" s="48">
        <v>8</v>
      </c>
      <c r="BC23" s="48">
        <v>8.3000000000000007</v>
      </c>
      <c r="BD23" s="48">
        <v>8.1</v>
      </c>
      <c r="BE23" s="48" t="s">
        <v>3902</v>
      </c>
      <c r="BF23" s="48">
        <v>7.1</v>
      </c>
      <c r="BG23" s="48">
        <v>7.9</v>
      </c>
      <c r="BH23" s="48">
        <v>7.3</v>
      </c>
      <c r="BI23" s="48">
        <v>7.1</v>
      </c>
      <c r="BJ23" s="48">
        <v>7.3</v>
      </c>
      <c r="BK23" s="48">
        <v>7.3</v>
      </c>
      <c r="BL23" s="48">
        <v>7.9</v>
      </c>
      <c r="BM23" s="48">
        <v>7.8</v>
      </c>
      <c r="BN23" s="48">
        <v>8.1</v>
      </c>
      <c r="BO23" s="48">
        <v>7.7</v>
      </c>
      <c r="BP23" s="48" t="s">
        <v>3903</v>
      </c>
      <c r="BQ23" s="48">
        <v>6.8</v>
      </c>
      <c r="BR23" s="48">
        <v>7.6</v>
      </c>
      <c r="BS23" s="48">
        <v>7</v>
      </c>
      <c r="BT23" s="48">
        <v>6.9</v>
      </c>
      <c r="BU23" s="48">
        <v>7.1</v>
      </c>
      <c r="BV23" s="48">
        <v>7</v>
      </c>
      <c r="BW23" s="48">
        <v>7.7</v>
      </c>
      <c r="BX23" s="48">
        <v>7.6</v>
      </c>
      <c r="BY23" s="48">
        <v>7.9</v>
      </c>
      <c r="BZ23" s="48">
        <v>7.4</v>
      </c>
      <c r="CA23" s="48" t="s">
        <v>3904</v>
      </c>
      <c r="CC23" s="919"/>
      <c r="CD23" s="919"/>
      <c r="CE23" s="919"/>
      <c r="CF23" s="919"/>
      <c r="CG23" s="919"/>
      <c r="CH23" s="919"/>
      <c r="CI23" s="919"/>
      <c r="CJ23" s="919"/>
      <c r="CK23" s="919"/>
    </row>
    <row r="24" spans="1:89" ht="30" customHeight="1">
      <c r="A24" s="97" t="s">
        <v>4078</v>
      </c>
      <c r="B24" s="101" t="s">
        <v>4079</v>
      </c>
      <c r="C24" s="48">
        <v>11.9</v>
      </c>
      <c r="D24" s="48">
        <v>12.7</v>
      </c>
      <c r="E24" s="48">
        <v>12.1</v>
      </c>
      <c r="F24" s="48">
        <v>11.8</v>
      </c>
      <c r="G24" s="48">
        <v>11.4</v>
      </c>
      <c r="H24" s="48">
        <v>11.7</v>
      </c>
      <c r="I24" s="48">
        <v>12</v>
      </c>
      <c r="J24" s="48">
        <v>11.9</v>
      </c>
      <c r="K24" s="48">
        <v>12.2</v>
      </c>
      <c r="L24" s="48">
        <v>12</v>
      </c>
      <c r="M24" s="48" t="s">
        <v>3863</v>
      </c>
      <c r="N24" s="48">
        <v>11</v>
      </c>
      <c r="O24" s="48">
        <v>11.8</v>
      </c>
      <c r="P24" s="48">
        <v>11.2</v>
      </c>
      <c r="Q24" s="48">
        <v>11</v>
      </c>
      <c r="R24" s="48">
        <v>10.6</v>
      </c>
      <c r="S24" s="48">
        <v>10.9</v>
      </c>
      <c r="T24" s="48">
        <v>11.2</v>
      </c>
      <c r="U24" s="48">
        <v>11.1</v>
      </c>
      <c r="V24" s="48">
        <v>11.4</v>
      </c>
      <c r="W24" s="48">
        <v>11.6</v>
      </c>
      <c r="X24" s="48" t="s">
        <v>4035</v>
      </c>
      <c r="Y24" s="48">
        <v>9.1999999999999993</v>
      </c>
      <c r="Z24" s="48">
        <v>10</v>
      </c>
      <c r="AA24" s="48">
        <v>9.4</v>
      </c>
      <c r="AB24" s="48">
        <v>9.1</v>
      </c>
      <c r="AC24" s="48">
        <v>8.6999999999999993</v>
      </c>
      <c r="AD24" s="48">
        <v>9</v>
      </c>
      <c r="AE24" s="48">
        <v>9.3000000000000007</v>
      </c>
      <c r="AF24" s="48">
        <v>9.1999999999999993</v>
      </c>
      <c r="AG24" s="48">
        <v>9.5</v>
      </c>
      <c r="AH24" s="48">
        <v>9.3000000000000007</v>
      </c>
      <c r="AI24" s="48" t="s">
        <v>3865</v>
      </c>
      <c r="AJ24" s="48">
        <v>8</v>
      </c>
      <c r="AK24" s="48">
        <v>8.8000000000000007</v>
      </c>
      <c r="AL24" s="48">
        <v>8.3000000000000007</v>
      </c>
      <c r="AM24" s="48">
        <v>8.1999999999999993</v>
      </c>
      <c r="AN24" s="48">
        <v>7.8</v>
      </c>
      <c r="AO24" s="48">
        <v>8.1</v>
      </c>
      <c r="AP24" s="48">
        <v>8.4</v>
      </c>
      <c r="AQ24" s="48">
        <v>8.3000000000000007</v>
      </c>
      <c r="AR24" s="48">
        <v>8.6</v>
      </c>
      <c r="AS24" s="48">
        <v>8.6</v>
      </c>
      <c r="AT24" s="48" t="s">
        <v>3866</v>
      </c>
      <c r="AU24" s="48">
        <v>7.5</v>
      </c>
      <c r="AV24" s="48">
        <v>8.3000000000000007</v>
      </c>
      <c r="AW24" s="48">
        <v>7.7</v>
      </c>
      <c r="AX24" s="48">
        <v>7.9</v>
      </c>
      <c r="AY24" s="48">
        <v>7.5</v>
      </c>
      <c r="AZ24" s="48">
        <v>7.8</v>
      </c>
      <c r="BA24" s="48">
        <v>8.1</v>
      </c>
      <c r="BB24" s="48">
        <v>8</v>
      </c>
      <c r="BC24" s="48">
        <v>8.3000000000000007</v>
      </c>
      <c r="BD24" s="48">
        <v>8.1</v>
      </c>
      <c r="BE24" s="48" t="s">
        <v>3902</v>
      </c>
      <c r="BF24" s="48">
        <v>7.1</v>
      </c>
      <c r="BG24" s="48">
        <v>7.9</v>
      </c>
      <c r="BH24" s="48">
        <v>7.3</v>
      </c>
      <c r="BI24" s="48">
        <v>7.1</v>
      </c>
      <c r="BJ24" s="48">
        <v>7.3</v>
      </c>
      <c r="BK24" s="48">
        <v>7.3</v>
      </c>
      <c r="BL24" s="48">
        <v>7.9</v>
      </c>
      <c r="BM24" s="48">
        <v>7.8</v>
      </c>
      <c r="BN24" s="48">
        <v>8.1</v>
      </c>
      <c r="BO24" s="48">
        <v>7.7</v>
      </c>
      <c r="BP24" s="48" t="s">
        <v>3903</v>
      </c>
      <c r="BQ24" s="48">
        <v>6.8</v>
      </c>
      <c r="BR24" s="48">
        <v>7.6</v>
      </c>
      <c r="BS24" s="48">
        <v>7</v>
      </c>
      <c r="BT24" s="48">
        <v>6.9</v>
      </c>
      <c r="BU24" s="48">
        <v>7.1</v>
      </c>
      <c r="BV24" s="48">
        <v>7</v>
      </c>
      <c r="BW24" s="48">
        <v>7.7</v>
      </c>
      <c r="BX24" s="48">
        <v>7.6</v>
      </c>
      <c r="BY24" s="48">
        <v>7.9</v>
      </c>
      <c r="BZ24" s="48">
        <v>7.4</v>
      </c>
      <c r="CA24" s="48" t="s">
        <v>3904</v>
      </c>
      <c r="CC24" s="919" t="s">
        <v>4080</v>
      </c>
      <c r="CD24" s="920"/>
      <c r="CE24" s="920"/>
      <c r="CF24" s="920"/>
      <c r="CG24" s="920"/>
      <c r="CH24" s="920"/>
      <c r="CI24" s="920"/>
      <c r="CJ24" s="920"/>
      <c r="CK24" s="920"/>
    </row>
    <row r="25" spans="1:89" ht="30" customHeight="1">
      <c r="A25" s="97" t="s">
        <v>4081</v>
      </c>
      <c r="B25" s="101" t="s">
        <v>4082</v>
      </c>
      <c r="C25" s="48">
        <v>11.6</v>
      </c>
      <c r="D25" s="48">
        <v>12.4</v>
      </c>
      <c r="E25" s="48">
        <v>11.8</v>
      </c>
      <c r="F25" s="48">
        <v>11.6</v>
      </c>
      <c r="G25" s="48">
        <v>11.2</v>
      </c>
      <c r="H25" s="48">
        <v>11.5</v>
      </c>
      <c r="I25" s="48">
        <v>11.8</v>
      </c>
      <c r="J25" s="48">
        <v>11.7</v>
      </c>
      <c r="K25" s="48">
        <v>12</v>
      </c>
      <c r="L25" s="48">
        <v>11.8</v>
      </c>
      <c r="M25" s="48" t="s">
        <v>3863</v>
      </c>
      <c r="N25" s="48">
        <v>10.7</v>
      </c>
      <c r="O25" s="48">
        <v>11.5</v>
      </c>
      <c r="P25" s="48">
        <v>10.9</v>
      </c>
      <c r="Q25" s="48">
        <v>10.7</v>
      </c>
      <c r="R25" s="48">
        <v>10.3</v>
      </c>
      <c r="S25" s="48">
        <v>10.6</v>
      </c>
      <c r="T25" s="48">
        <v>10.9</v>
      </c>
      <c r="U25" s="48">
        <v>10.8</v>
      </c>
      <c r="V25" s="48">
        <v>11.1</v>
      </c>
      <c r="W25" s="48">
        <v>11.3</v>
      </c>
      <c r="X25" s="48" t="s">
        <v>4035</v>
      </c>
      <c r="Y25" s="48">
        <v>8.9</v>
      </c>
      <c r="Z25" s="48">
        <v>9.6999999999999993</v>
      </c>
      <c r="AA25" s="48">
        <v>9.1</v>
      </c>
      <c r="AB25" s="48">
        <v>8.8000000000000007</v>
      </c>
      <c r="AC25" s="48">
        <v>8.4</v>
      </c>
      <c r="AD25" s="48">
        <v>8.6999999999999993</v>
      </c>
      <c r="AE25" s="48">
        <v>9</v>
      </c>
      <c r="AF25" s="48">
        <v>8.9</v>
      </c>
      <c r="AG25" s="48">
        <v>9.1999999999999993</v>
      </c>
      <c r="AH25" s="48">
        <v>9</v>
      </c>
      <c r="AI25" s="48" t="s">
        <v>3865</v>
      </c>
      <c r="AJ25" s="48">
        <v>7.7</v>
      </c>
      <c r="AK25" s="48">
        <v>8.5</v>
      </c>
      <c r="AL25" s="48">
        <v>8</v>
      </c>
      <c r="AM25" s="48">
        <v>7.9</v>
      </c>
      <c r="AN25" s="48">
        <v>7.5</v>
      </c>
      <c r="AO25" s="48">
        <v>7.8</v>
      </c>
      <c r="AP25" s="48">
        <v>8.1</v>
      </c>
      <c r="AQ25" s="48">
        <v>8</v>
      </c>
      <c r="AR25" s="48">
        <v>8.3000000000000007</v>
      </c>
      <c r="AS25" s="48">
        <v>8.3000000000000007</v>
      </c>
      <c r="AT25" s="48" t="s">
        <v>3866</v>
      </c>
      <c r="AU25" s="48">
        <v>7.2</v>
      </c>
      <c r="AV25" s="48">
        <v>8</v>
      </c>
      <c r="AW25" s="48">
        <v>7.4</v>
      </c>
      <c r="AX25" s="48">
        <v>7.6</v>
      </c>
      <c r="AY25" s="48">
        <v>7.2</v>
      </c>
      <c r="AZ25" s="48">
        <v>7.5</v>
      </c>
      <c r="BA25" s="48">
        <v>7.8</v>
      </c>
      <c r="BB25" s="48">
        <v>7.7</v>
      </c>
      <c r="BC25" s="48">
        <v>8</v>
      </c>
      <c r="BD25" s="48">
        <v>7.8</v>
      </c>
      <c r="BE25" s="48" t="s">
        <v>3902</v>
      </c>
      <c r="BF25" s="48">
        <v>6.7</v>
      </c>
      <c r="BG25" s="48">
        <v>7.5</v>
      </c>
      <c r="BH25" s="48">
        <v>6.9</v>
      </c>
      <c r="BI25" s="48">
        <v>6.8</v>
      </c>
      <c r="BJ25" s="48">
        <v>7</v>
      </c>
      <c r="BK25" s="48">
        <v>7</v>
      </c>
      <c r="BL25" s="48">
        <v>7.6</v>
      </c>
      <c r="BM25" s="48">
        <v>7.5</v>
      </c>
      <c r="BN25" s="48">
        <v>7.8</v>
      </c>
      <c r="BO25" s="48">
        <v>7.3</v>
      </c>
      <c r="BP25" s="48" t="s">
        <v>3903</v>
      </c>
      <c r="BQ25" s="48">
        <v>6.5</v>
      </c>
      <c r="BR25" s="48">
        <v>7.3</v>
      </c>
      <c r="BS25" s="48">
        <v>6.7</v>
      </c>
      <c r="BT25" s="48">
        <v>6.6</v>
      </c>
      <c r="BU25" s="48">
        <v>6.8</v>
      </c>
      <c r="BV25" s="48">
        <v>6.7</v>
      </c>
      <c r="BW25" s="48">
        <v>7.4</v>
      </c>
      <c r="BX25" s="48">
        <v>7.3</v>
      </c>
      <c r="BY25" s="48">
        <v>7.6</v>
      </c>
      <c r="BZ25" s="48">
        <v>7.1</v>
      </c>
      <c r="CA25" s="48" t="s">
        <v>3904</v>
      </c>
      <c r="CC25" s="920" t="s">
        <v>4083</v>
      </c>
      <c r="CD25" s="920"/>
      <c r="CE25" s="920"/>
      <c r="CF25" s="920"/>
      <c r="CG25" s="920"/>
      <c r="CH25" s="920"/>
      <c r="CI25" s="920"/>
      <c r="CJ25" s="920"/>
      <c r="CK25" s="920"/>
    </row>
    <row r="26" spans="1:89" ht="30" customHeight="1">
      <c r="A26" s="97" t="s">
        <v>4084</v>
      </c>
      <c r="B26" s="101" t="s">
        <v>4085</v>
      </c>
      <c r="C26" s="48">
        <v>11.6</v>
      </c>
      <c r="D26" s="48">
        <v>12.4</v>
      </c>
      <c r="E26" s="48">
        <v>11.8</v>
      </c>
      <c r="F26" s="48">
        <v>11.6</v>
      </c>
      <c r="G26" s="48">
        <v>11.2</v>
      </c>
      <c r="H26" s="48">
        <v>11.5</v>
      </c>
      <c r="I26" s="48">
        <v>11.8</v>
      </c>
      <c r="J26" s="48">
        <v>11.7</v>
      </c>
      <c r="K26" s="48">
        <v>12</v>
      </c>
      <c r="L26" s="48">
        <v>11.8</v>
      </c>
      <c r="M26" s="48" t="s">
        <v>3863</v>
      </c>
      <c r="N26" s="48">
        <v>10.7</v>
      </c>
      <c r="O26" s="48">
        <v>11.5</v>
      </c>
      <c r="P26" s="48">
        <v>10.9</v>
      </c>
      <c r="Q26" s="48">
        <v>10.7</v>
      </c>
      <c r="R26" s="48">
        <v>10.3</v>
      </c>
      <c r="S26" s="48">
        <v>10.6</v>
      </c>
      <c r="T26" s="48">
        <v>10.9</v>
      </c>
      <c r="U26" s="48">
        <v>10.8</v>
      </c>
      <c r="V26" s="48">
        <v>11.1</v>
      </c>
      <c r="W26" s="48">
        <v>11.3</v>
      </c>
      <c r="X26" s="48" t="s">
        <v>4035</v>
      </c>
      <c r="Y26" s="48">
        <v>8.9</v>
      </c>
      <c r="Z26" s="48">
        <v>9.6999999999999993</v>
      </c>
      <c r="AA26" s="48">
        <v>9.1</v>
      </c>
      <c r="AB26" s="48">
        <v>8.8000000000000007</v>
      </c>
      <c r="AC26" s="48">
        <v>8.4</v>
      </c>
      <c r="AD26" s="48">
        <v>8.6999999999999993</v>
      </c>
      <c r="AE26" s="48">
        <v>9</v>
      </c>
      <c r="AF26" s="48">
        <v>8.9</v>
      </c>
      <c r="AG26" s="48">
        <v>9.1999999999999993</v>
      </c>
      <c r="AH26" s="48">
        <v>9</v>
      </c>
      <c r="AI26" s="48" t="s">
        <v>3865</v>
      </c>
      <c r="AJ26" s="48">
        <v>7.7</v>
      </c>
      <c r="AK26" s="48">
        <v>8.5</v>
      </c>
      <c r="AL26" s="48">
        <v>8</v>
      </c>
      <c r="AM26" s="48">
        <v>7.9</v>
      </c>
      <c r="AN26" s="48">
        <v>7.5</v>
      </c>
      <c r="AO26" s="48">
        <v>7.8</v>
      </c>
      <c r="AP26" s="48">
        <v>8.1</v>
      </c>
      <c r="AQ26" s="48">
        <v>8</v>
      </c>
      <c r="AR26" s="48">
        <v>8.3000000000000007</v>
      </c>
      <c r="AS26" s="48">
        <v>8.3000000000000007</v>
      </c>
      <c r="AT26" s="48" t="s">
        <v>3866</v>
      </c>
      <c r="AU26" s="48">
        <v>7.2</v>
      </c>
      <c r="AV26" s="48">
        <v>8</v>
      </c>
      <c r="AW26" s="48">
        <v>7.4</v>
      </c>
      <c r="AX26" s="48">
        <v>7.6</v>
      </c>
      <c r="AY26" s="48">
        <v>7.2</v>
      </c>
      <c r="AZ26" s="48">
        <v>7.5</v>
      </c>
      <c r="BA26" s="48">
        <v>7.8</v>
      </c>
      <c r="BB26" s="48">
        <v>7.7</v>
      </c>
      <c r="BC26" s="48">
        <v>8</v>
      </c>
      <c r="BD26" s="48">
        <v>7.8</v>
      </c>
      <c r="BE26" s="48" t="s">
        <v>3902</v>
      </c>
      <c r="BF26" s="48">
        <v>6.7</v>
      </c>
      <c r="BG26" s="48">
        <v>7.5</v>
      </c>
      <c r="BH26" s="48">
        <v>6.9</v>
      </c>
      <c r="BI26" s="48">
        <v>6.8</v>
      </c>
      <c r="BJ26" s="48">
        <v>7</v>
      </c>
      <c r="BK26" s="48">
        <v>7</v>
      </c>
      <c r="BL26" s="48">
        <v>7.6</v>
      </c>
      <c r="BM26" s="48">
        <v>7.5</v>
      </c>
      <c r="BN26" s="48">
        <v>7.8</v>
      </c>
      <c r="BO26" s="48">
        <v>7.3</v>
      </c>
      <c r="BP26" s="48" t="s">
        <v>3903</v>
      </c>
      <c r="BQ26" s="48">
        <v>6.5</v>
      </c>
      <c r="BR26" s="48">
        <v>7.3</v>
      </c>
      <c r="BS26" s="48">
        <v>6.7</v>
      </c>
      <c r="BT26" s="48">
        <v>6.6</v>
      </c>
      <c r="BU26" s="48">
        <v>6.8</v>
      </c>
      <c r="BV26" s="48">
        <v>6.7</v>
      </c>
      <c r="BW26" s="48">
        <v>7.4</v>
      </c>
      <c r="BX26" s="48">
        <v>7.3</v>
      </c>
      <c r="BY26" s="48">
        <v>7.6</v>
      </c>
      <c r="BZ26" s="48">
        <v>7.1</v>
      </c>
      <c r="CA26" s="48" t="s">
        <v>3904</v>
      </c>
      <c r="CC26" s="920"/>
      <c r="CD26" s="920"/>
      <c r="CE26" s="920"/>
      <c r="CF26" s="920"/>
      <c r="CG26" s="920"/>
      <c r="CH26" s="920"/>
      <c r="CI26" s="920"/>
      <c r="CJ26" s="920"/>
      <c r="CK26" s="920"/>
    </row>
    <row r="27" spans="1:89" ht="30" customHeight="1">
      <c r="A27" s="97" t="s">
        <v>4086</v>
      </c>
      <c r="B27" s="101" t="s">
        <v>4087</v>
      </c>
      <c r="C27" s="48">
        <v>11.6</v>
      </c>
      <c r="D27" s="48">
        <v>12.4</v>
      </c>
      <c r="E27" s="48">
        <v>11.8</v>
      </c>
      <c r="F27" s="48">
        <v>11.6</v>
      </c>
      <c r="G27" s="48">
        <v>11.2</v>
      </c>
      <c r="H27" s="48">
        <v>11.5</v>
      </c>
      <c r="I27" s="48">
        <v>11.8</v>
      </c>
      <c r="J27" s="48">
        <v>11.7</v>
      </c>
      <c r="K27" s="48">
        <v>12</v>
      </c>
      <c r="L27" s="48">
        <v>11.8</v>
      </c>
      <c r="M27" s="48" t="s">
        <v>3863</v>
      </c>
      <c r="N27" s="48">
        <v>10.7</v>
      </c>
      <c r="O27" s="48">
        <v>11.5</v>
      </c>
      <c r="P27" s="48">
        <v>10.9</v>
      </c>
      <c r="Q27" s="48">
        <v>10.7</v>
      </c>
      <c r="R27" s="48">
        <v>10.3</v>
      </c>
      <c r="S27" s="48">
        <v>10.6</v>
      </c>
      <c r="T27" s="48">
        <v>10.9</v>
      </c>
      <c r="U27" s="48">
        <v>10.8</v>
      </c>
      <c r="V27" s="48">
        <v>11.1</v>
      </c>
      <c r="W27" s="48">
        <v>11.3</v>
      </c>
      <c r="X27" s="48" t="s">
        <v>4035</v>
      </c>
      <c r="Y27" s="48">
        <v>8.9</v>
      </c>
      <c r="Z27" s="48">
        <v>9.6999999999999993</v>
      </c>
      <c r="AA27" s="48">
        <v>9.1</v>
      </c>
      <c r="AB27" s="48">
        <v>8.8000000000000007</v>
      </c>
      <c r="AC27" s="48">
        <v>8.4</v>
      </c>
      <c r="AD27" s="48">
        <v>8.6999999999999993</v>
      </c>
      <c r="AE27" s="48">
        <v>9</v>
      </c>
      <c r="AF27" s="48">
        <v>8.9</v>
      </c>
      <c r="AG27" s="48">
        <v>9.1999999999999993</v>
      </c>
      <c r="AH27" s="48">
        <v>9</v>
      </c>
      <c r="AI27" s="48" t="s">
        <v>3865</v>
      </c>
      <c r="AJ27" s="48">
        <v>7.7</v>
      </c>
      <c r="AK27" s="48">
        <v>8.5</v>
      </c>
      <c r="AL27" s="48">
        <v>8</v>
      </c>
      <c r="AM27" s="48">
        <v>7.9</v>
      </c>
      <c r="AN27" s="48">
        <v>7.5</v>
      </c>
      <c r="AO27" s="48">
        <v>7.8</v>
      </c>
      <c r="AP27" s="48">
        <v>8.1</v>
      </c>
      <c r="AQ27" s="48">
        <v>8</v>
      </c>
      <c r="AR27" s="48">
        <v>8.3000000000000007</v>
      </c>
      <c r="AS27" s="48">
        <v>8.3000000000000007</v>
      </c>
      <c r="AT27" s="48" t="s">
        <v>3866</v>
      </c>
      <c r="AU27" s="48">
        <v>7.2</v>
      </c>
      <c r="AV27" s="48">
        <v>8</v>
      </c>
      <c r="AW27" s="48">
        <v>7.4</v>
      </c>
      <c r="AX27" s="48">
        <v>7.6</v>
      </c>
      <c r="AY27" s="48">
        <v>7.2</v>
      </c>
      <c r="AZ27" s="48">
        <v>7.5</v>
      </c>
      <c r="BA27" s="48">
        <v>7.8</v>
      </c>
      <c r="BB27" s="48">
        <v>7.7</v>
      </c>
      <c r="BC27" s="48">
        <v>8</v>
      </c>
      <c r="BD27" s="48">
        <v>7.8</v>
      </c>
      <c r="BE27" s="48" t="s">
        <v>3902</v>
      </c>
      <c r="BF27" s="48">
        <v>6.7</v>
      </c>
      <c r="BG27" s="48">
        <v>7.5</v>
      </c>
      <c r="BH27" s="48">
        <v>6.9</v>
      </c>
      <c r="BI27" s="48">
        <v>6.8</v>
      </c>
      <c r="BJ27" s="48">
        <v>7</v>
      </c>
      <c r="BK27" s="48">
        <v>7</v>
      </c>
      <c r="BL27" s="48">
        <v>7.6</v>
      </c>
      <c r="BM27" s="48">
        <v>7.5</v>
      </c>
      <c r="BN27" s="48">
        <v>7.8</v>
      </c>
      <c r="BO27" s="48">
        <v>7.3</v>
      </c>
      <c r="BP27" s="48" t="s">
        <v>3903</v>
      </c>
      <c r="BQ27" s="48">
        <v>6.5</v>
      </c>
      <c r="BR27" s="48">
        <v>7.3</v>
      </c>
      <c r="BS27" s="48">
        <v>6.7</v>
      </c>
      <c r="BT27" s="48">
        <v>6.6</v>
      </c>
      <c r="BU27" s="48">
        <v>6.8</v>
      </c>
      <c r="BV27" s="48">
        <v>6.7</v>
      </c>
      <c r="BW27" s="48">
        <v>7.4</v>
      </c>
      <c r="BX27" s="48">
        <v>7.3</v>
      </c>
      <c r="BY27" s="48">
        <v>7.6</v>
      </c>
      <c r="BZ27" s="48">
        <v>7.1</v>
      </c>
      <c r="CA27" s="48" t="s">
        <v>3904</v>
      </c>
      <c r="CC27" s="920" t="s">
        <v>4088</v>
      </c>
      <c r="CD27" s="920"/>
      <c r="CE27" s="920"/>
      <c r="CF27" s="920"/>
      <c r="CG27" s="920"/>
      <c r="CH27" s="920"/>
      <c r="CI27" s="920"/>
      <c r="CJ27" s="920"/>
      <c r="CK27" s="920"/>
    </row>
    <row r="28" spans="1:89" ht="30" customHeight="1">
      <c r="A28" s="97" t="s">
        <v>4089</v>
      </c>
      <c r="B28" s="101" t="s">
        <v>4090</v>
      </c>
      <c r="C28" s="48">
        <v>11.6</v>
      </c>
      <c r="D28" s="48">
        <v>12.4</v>
      </c>
      <c r="E28" s="48">
        <v>11.8</v>
      </c>
      <c r="F28" s="48">
        <v>11.6</v>
      </c>
      <c r="G28" s="48">
        <v>11.2</v>
      </c>
      <c r="H28" s="48">
        <v>11.5</v>
      </c>
      <c r="I28" s="48">
        <v>11.8</v>
      </c>
      <c r="J28" s="48">
        <v>11.7</v>
      </c>
      <c r="K28" s="48">
        <v>12</v>
      </c>
      <c r="L28" s="48">
        <v>11.8</v>
      </c>
      <c r="M28" s="48" t="s">
        <v>3863</v>
      </c>
      <c r="N28" s="48">
        <v>10.7</v>
      </c>
      <c r="O28" s="48">
        <v>11.5</v>
      </c>
      <c r="P28" s="48">
        <v>10.9</v>
      </c>
      <c r="Q28" s="48">
        <v>10.7</v>
      </c>
      <c r="R28" s="48">
        <v>10.3</v>
      </c>
      <c r="S28" s="48">
        <v>10.6</v>
      </c>
      <c r="T28" s="48">
        <v>10.9</v>
      </c>
      <c r="U28" s="48">
        <v>10.8</v>
      </c>
      <c r="V28" s="48">
        <v>11.1</v>
      </c>
      <c r="W28" s="48">
        <v>11.3</v>
      </c>
      <c r="X28" s="48" t="s">
        <v>4035</v>
      </c>
      <c r="Y28" s="48">
        <v>8.9</v>
      </c>
      <c r="Z28" s="48">
        <v>9.6999999999999993</v>
      </c>
      <c r="AA28" s="48">
        <v>9.1</v>
      </c>
      <c r="AB28" s="48">
        <v>8.8000000000000007</v>
      </c>
      <c r="AC28" s="48">
        <v>8.4</v>
      </c>
      <c r="AD28" s="48">
        <v>8.6999999999999993</v>
      </c>
      <c r="AE28" s="48">
        <v>9</v>
      </c>
      <c r="AF28" s="48">
        <v>8.9</v>
      </c>
      <c r="AG28" s="48">
        <v>9.1999999999999993</v>
      </c>
      <c r="AH28" s="48">
        <v>9</v>
      </c>
      <c r="AI28" s="48" t="s">
        <v>3865</v>
      </c>
      <c r="AJ28" s="48">
        <v>7.7</v>
      </c>
      <c r="AK28" s="48">
        <v>8.5</v>
      </c>
      <c r="AL28" s="48">
        <v>8</v>
      </c>
      <c r="AM28" s="48">
        <v>7.9</v>
      </c>
      <c r="AN28" s="48">
        <v>7.5</v>
      </c>
      <c r="AO28" s="48">
        <v>7.8</v>
      </c>
      <c r="AP28" s="48">
        <v>8.1</v>
      </c>
      <c r="AQ28" s="48">
        <v>8</v>
      </c>
      <c r="AR28" s="48">
        <v>8.3000000000000007</v>
      </c>
      <c r="AS28" s="48">
        <v>8.3000000000000007</v>
      </c>
      <c r="AT28" s="48" t="s">
        <v>3866</v>
      </c>
      <c r="AU28" s="48">
        <v>7.2</v>
      </c>
      <c r="AV28" s="48">
        <v>8</v>
      </c>
      <c r="AW28" s="48">
        <v>7.4</v>
      </c>
      <c r="AX28" s="48">
        <v>7.6</v>
      </c>
      <c r="AY28" s="48">
        <v>7.2</v>
      </c>
      <c r="AZ28" s="48">
        <v>7.5</v>
      </c>
      <c r="BA28" s="48">
        <v>7.8</v>
      </c>
      <c r="BB28" s="48">
        <v>7.7</v>
      </c>
      <c r="BC28" s="48">
        <v>8</v>
      </c>
      <c r="BD28" s="48">
        <v>7.8</v>
      </c>
      <c r="BE28" s="48" t="s">
        <v>3902</v>
      </c>
      <c r="BF28" s="48">
        <v>6.7</v>
      </c>
      <c r="BG28" s="48">
        <v>7.5</v>
      </c>
      <c r="BH28" s="48">
        <v>6.9</v>
      </c>
      <c r="BI28" s="48">
        <v>6.8</v>
      </c>
      <c r="BJ28" s="48">
        <v>7</v>
      </c>
      <c r="BK28" s="48">
        <v>7</v>
      </c>
      <c r="BL28" s="48">
        <v>7.6</v>
      </c>
      <c r="BM28" s="48">
        <v>7.5</v>
      </c>
      <c r="BN28" s="48">
        <v>7.8</v>
      </c>
      <c r="BO28" s="48">
        <v>7.3</v>
      </c>
      <c r="BP28" s="48" t="s">
        <v>3903</v>
      </c>
      <c r="BQ28" s="48">
        <v>6.5</v>
      </c>
      <c r="BR28" s="48">
        <v>7.3</v>
      </c>
      <c r="BS28" s="48">
        <v>6.7</v>
      </c>
      <c r="BT28" s="48">
        <v>6.6</v>
      </c>
      <c r="BU28" s="48">
        <v>6.8</v>
      </c>
      <c r="BV28" s="48">
        <v>6.7</v>
      </c>
      <c r="BW28" s="48">
        <v>7.4</v>
      </c>
      <c r="BX28" s="48">
        <v>7.3</v>
      </c>
      <c r="BY28" s="48">
        <v>7.6</v>
      </c>
      <c r="BZ28" s="48">
        <v>7.1</v>
      </c>
      <c r="CA28" s="48" t="s">
        <v>3904</v>
      </c>
      <c r="CC28" s="916" t="s">
        <v>4091</v>
      </c>
      <c r="CD28" s="917"/>
      <c r="CE28" s="917"/>
      <c r="CF28" s="917"/>
      <c r="CG28" s="917"/>
      <c r="CH28" s="917"/>
      <c r="CI28" s="917"/>
      <c r="CJ28" s="917"/>
      <c r="CK28" s="918"/>
    </row>
    <row r="29" spans="1:89" ht="30" customHeight="1">
      <c r="A29" s="97" t="s">
        <v>4092</v>
      </c>
      <c r="B29" s="101" t="s">
        <v>4093</v>
      </c>
      <c r="C29" s="48">
        <v>11.6</v>
      </c>
      <c r="D29" s="48">
        <v>12.4</v>
      </c>
      <c r="E29" s="48">
        <v>11.8</v>
      </c>
      <c r="F29" s="48">
        <v>11.6</v>
      </c>
      <c r="G29" s="48">
        <v>11.2</v>
      </c>
      <c r="H29" s="48">
        <v>11.5</v>
      </c>
      <c r="I29" s="48">
        <v>11.8</v>
      </c>
      <c r="J29" s="48">
        <v>11.7</v>
      </c>
      <c r="K29" s="48">
        <v>12</v>
      </c>
      <c r="L29" s="48">
        <v>11.8</v>
      </c>
      <c r="M29" s="48" t="s">
        <v>3863</v>
      </c>
      <c r="N29" s="48">
        <v>10.7</v>
      </c>
      <c r="O29" s="48">
        <v>11.5</v>
      </c>
      <c r="P29" s="48">
        <v>10.9</v>
      </c>
      <c r="Q29" s="48">
        <v>10.7</v>
      </c>
      <c r="R29" s="48">
        <v>10.3</v>
      </c>
      <c r="S29" s="48">
        <v>10.6</v>
      </c>
      <c r="T29" s="48">
        <v>10.9</v>
      </c>
      <c r="U29" s="48">
        <v>10.8</v>
      </c>
      <c r="V29" s="48">
        <v>11.1</v>
      </c>
      <c r="W29" s="48">
        <v>11.3</v>
      </c>
      <c r="X29" s="48" t="s">
        <v>4035</v>
      </c>
      <c r="Y29" s="48">
        <v>8.9</v>
      </c>
      <c r="Z29" s="48">
        <v>9.6999999999999993</v>
      </c>
      <c r="AA29" s="48">
        <v>9.1</v>
      </c>
      <c r="AB29" s="48">
        <v>8.8000000000000007</v>
      </c>
      <c r="AC29" s="48">
        <v>8.4</v>
      </c>
      <c r="AD29" s="48">
        <v>8.6999999999999993</v>
      </c>
      <c r="AE29" s="48">
        <v>9</v>
      </c>
      <c r="AF29" s="48">
        <v>8.9</v>
      </c>
      <c r="AG29" s="48">
        <v>9.1999999999999993</v>
      </c>
      <c r="AH29" s="48">
        <v>9</v>
      </c>
      <c r="AI29" s="48" t="s">
        <v>3865</v>
      </c>
      <c r="AJ29" s="48">
        <v>7.7</v>
      </c>
      <c r="AK29" s="48">
        <v>8.5</v>
      </c>
      <c r="AL29" s="48">
        <v>8</v>
      </c>
      <c r="AM29" s="48">
        <v>7.9</v>
      </c>
      <c r="AN29" s="48">
        <v>7.5</v>
      </c>
      <c r="AO29" s="48">
        <v>7.8</v>
      </c>
      <c r="AP29" s="48">
        <v>8.1</v>
      </c>
      <c r="AQ29" s="48">
        <v>8</v>
      </c>
      <c r="AR29" s="48">
        <v>8.3000000000000007</v>
      </c>
      <c r="AS29" s="48">
        <v>8.3000000000000007</v>
      </c>
      <c r="AT29" s="48" t="s">
        <v>3866</v>
      </c>
      <c r="AU29" s="48">
        <v>7.2</v>
      </c>
      <c r="AV29" s="48">
        <v>8</v>
      </c>
      <c r="AW29" s="48">
        <v>7.4</v>
      </c>
      <c r="AX29" s="48">
        <v>7.6</v>
      </c>
      <c r="AY29" s="48">
        <v>7.2</v>
      </c>
      <c r="AZ29" s="48">
        <v>7.5</v>
      </c>
      <c r="BA29" s="48">
        <v>7.8</v>
      </c>
      <c r="BB29" s="48">
        <v>7.7</v>
      </c>
      <c r="BC29" s="48">
        <v>8</v>
      </c>
      <c r="BD29" s="48">
        <v>7.8</v>
      </c>
      <c r="BE29" s="48" t="s">
        <v>3902</v>
      </c>
      <c r="BF29" s="48">
        <v>6.7</v>
      </c>
      <c r="BG29" s="48">
        <v>7.5</v>
      </c>
      <c r="BH29" s="48">
        <v>6.9</v>
      </c>
      <c r="BI29" s="48">
        <v>6.8</v>
      </c>
      <c r="BJ29" s="48">
        <v>7</v>
      </c>
      <c r="BK29" s="48">
        <v>7</v>
      </c>
      <c r="BL29" s="48">
        <v>7.6</v>
      </c>
      <c r="BM29" s="48">
        <v>7.5</v>
      </c>
      <c r="BN29" s="48">
        <v>7.8</v>
      </c>
      <c r="BO29" s="48">
        <v>7.3</v>
      </c>
      <c r="BP29" s="48" t="s">
        <v>3903</v>
      </c>
      <c r="BQ29" s="48">
        <v>6.5</v>
      </c>
      <c r="BR29" s="48">
        <v>7.3</v>
      </c>
      <c r="BS29" s="48">
        <v>6.7</v>
      </c>
      <c r="BT29" s="48">
        <v>6.6</v>
      </c>
      <c r="BU29" s="48">
        <v>6.8</v>
      </c>
      <c r="BV29" s="48">
        <v>6.7</v>
      </c>
      <c r="BW29" s="48">
        <v>7.4</v>
      </c>
      <c r="BX29" s="48">
        <v>7.3</v>
      </c>
      <c r="BY29" s="48">
        <v>7.6</v>
      </c>
      <c r="BZ29" s="48">
        <v>7.1</v>
      </c>
      <c r="CA29" s="48" t="s">
        <v>3904</v>
      </c>
      <c r="CC29" s="925"/>
      <c r="CD29" s="926"/>
      <c r="CE29" s="926"/>
      <c r="CF29" s="926"/>
      <c r="CG29" s="926"/>
      <c r="CH29" s="926"/>
      <c r="CI29" s="926"/>
      <c r="CJ29" s="926"/>
      <c r="CK29" s="927"/>
    </row>
    <row r="30" spans="1:89" ht="30" customHeight="1">
      <c r="A30" s="97" t="s">
        <v>4094</v>
      </c>
      <c r="B30" s="101" t="s">
        <v>4095</v>
      </c>
      <c r="C30" s="48">
        <v>11.6</v>
      </c>
      <c r="D30" s="48">
        <v>12.4</v>
      </c>
      <c r="E30" s="48">
        <v>11.8</v>
      </c>
      <c r="F30" s="48">
        <v>11.6</v>
      </c>
      <c r="G30" s="48">
        <v>11.2</v>
      </c>
      <c r="H30" s="48">
        <v>11.5</v>
      </c>
      <c r="I30" s="48">
        <v>11.8</v>
      </c>
      <c r="J30" s="48">
        <v>11.7</v>
      </c>
      <c r="K30" s="48">
        <v>12</v>
      </c>
      <c r="L30" s="48">
        <v>11.8</v>
      </c>
      <c r="M30" s="48" t="s">
        <v>3863</v>
      </c>
      <c r="N30" s="48">
        <v>10.7</v>
      </c>
      <c r="O30" s="48">
        <v>11.5</v>
      </c>
      <c r="P30" s="48">
        <v>10.9</v>
      </c>
      <c r="Q30" s="48">
        <v>10.7</v>
      </c>
      <c r="R30" s="48">
        <v>10.3</v>
      </c>
      <c r="S30" s="48">
        <v>10.6</v>
      </c>
      <c r="T30" s="48">
        <v>10.9</v>
      </c>
      <c r="U30" s="48">
        <v>10.8</v>
      </c>
      <c r="V30" s="48">
        <v>11.1</v>
      </c>
      <c r="W30" s="48">
        <v>11.3</v>
      </c>
      <c r="X30" s="48" t="s">
        <v>4035</v>
      </c>
      <c r="Y30" s="48">
        <v>8.9</v>
      </c>
      <c r="Z30" s="48">
        <v>9.6999999999999993</v>
      </c>
      <c r="AA30" s="48">
        <v>9.1</v>
      </c>
      <c r="AB30" s="48">
        <v>8.8000000000000007</v>
      </c>
      <c r="AC30" s="48">
        <v>8.4</v>
      </c>
      <c r="AD30" s="48">
        <v>8.6999999999999993</v>
      </c>
      <c r="AE30" s="48">
        <v>9</v>
      </c>
      <c r="AF30" s="48">
        <v>8.9</v>
      </c>
      <c r="AG30" s="48">
        <v>9.1999999999999993</v>
      </c>
      <c r="AH30" s="48">
        <v>9</v>
      </c>
      <c r="AI30" s="48" t="s">
        <v>3865</v>
      </c>
      <c r="AJ30" s="48">
        <v>7.7</v>
      </c>
      <c r="AK30" s="48">
        <v>8.5</v>
      </c>
      <c r="AL30" s="48">
        <v>8</v>
      </c>
      <c r="AM30" s="48">
        <v>7.9</v>
      </c>
      <c r="AN30" s="48">
        <v>7.5</v>
      </c>
      <c r="AO30" s="48">
        <v>7.8</v>
      </c>
      <c r="AP30" s="48">
        <v>8.1</v>
      </c>
      <c r="AQ30" s="48">
        <v>8</v>
      </c>
      <c r="AR30" s="48">
        <v>8.3000000000000007</v>
      </c>
      <c r="AS30" s="48">
        <v>8.3000000000000007</v>
      </c>
      <c r="AT30" s="48" t="s">
        <v>3866</v>
      </c>
      <c r="AU30" s="48">
        <v>7.2</v>
      </c>
      <c r="AV30" s="48">
        <v>8</v>
      </c>
      <c r="AW30" s="48">
        <v>7.4</v>
      </c>
      <c r="AX30" s="48">
        <v>7.6</v>
      </c>
      <c r="AY30" s="48">
        <v>7.2</v>
      </c>
      <c r="AZ30" s="48">
        <v>7.5</v>
      </c>
      <c r="BA30" s="48">
        <v>7.8</v>
      </c>
      <c r="BB30" s="48">
        <v>7.7</v>
      </c>
      <c r="BC30" s="48">
        <v>8</v>
      </c>
      <c r="BD30" s="48">
        <v>7.8</v>
      </c>
      <c r="BE30" s="48" t="s">
        <v>3902</v>
      </c>
      <c r="BF30" s="48">
        <v>6.7</v>
      </c>
      <c r="BG30" s="48">
        <v>7.5</v>
      </c>
      <c r="BH30" s="48">
        <v>6.9</v>
      </c>
      <c r="BI30" s="48">
        <v>6.8</v>
      </c>
      <c r="BJ30" s="48">
        <v>7</v>
      </c>
      <c r="BK30" s="48">
        <v>7</v>
      </c>
      <c r="BL30" s="48">
        <v>7.6</v>
      </c>
      <c r="BM30" s="48">
        <v>7.5</v>
      </c>
      <c r="BN30" s="48">
        <v>7.8</v>
      </c>
      <c r="BO30" s="48">
        <v>7.3</v>
      </c>
      <c r="BP30" s="48" t="s">
        <v>3903</v>
      </c>
      <c r="BQ30" s="48">
        <v>6.5</v>
      </c>
      <c r="BR30" s="48">
        <v>7.3</v>
      </c>
      <c r="BS30" s="48">
        <v>6.7</v>
      </c>
      <c r="BT30" s="48">
        <v>6.6</v>
      </c>
      <c r="BU30" s="48">
        <v>6.8</v>
      </c>
      <c r="BV30" s="48">
        <v>6.7</v>
      </c>
      <c r="BW30" s="48">
        <v>7.4</v>
      </c>
      <c r="BX30" s="48">
        <v>7.3</v>
      </c>
      <c r="BY30" s="48">
        <v>7.6</v>
      </c>
      <c r="BZ30" s="48">
        <v>7.1</v>
      </c>
      <c r="CA30" s="48" t="s">
        <v>3904</v>
      </c>
      <c r="CC30" s="916" t="s">
        <v>4096</v>
      </c>
      <c r="CD30" s="917"/>
      <c r="CE30" s="917"/>
      <c r="CF30" s="917"/>
      <c r="CG30" s="917"/>
      <c r="CH30" s="917"/>
      <c r="CI30" s="917"/>
      <c r="CJ30" s="917"/>
      <c r="CK30" s="918"/>
    </row>
    <row r="31" spans="1:89" ht="30" customHeight="1">
      <c r="A31" s="97" t="s">
        <v>4097</v>
      </c>
      <c r="B31" s="101" t="s">
        <v>4098</v>
      </c>
      <c r="C31" s="48">
        <v>11.6</v>
      </c>
      <c r="D31" s="48">
        <v>12.4</v>
      </c>
      <c r="E31" s="48">
        <v>11.8</v>
      </c>
      <c r="F31" s="48">
        <v>11.6</v>
      </c>
      <c r="G31" s="48">
        <v>11.2</v>
      </c>
      <c r="H31" s="48">
        <v>11.5</v>
      </c>
      <c r="I31" s="48">
        <v>11.8</v>
      </c>
      <c r="J31" s="48">
        <v>11.7</v>
      </c>
      <c r="K31" s="48">
        <v>12</v>
      </c>
      <c r="L31" s="48">
        <v>11.8</v>
      </c>
      <c r="M31" s="48" t="s">
        <v>3863</v>
      </c>
      <c r="N31" s="48">
        <v>10.7</v>
      </c>
      <c r="O31" s="48">
        <v>11.5</v>
      </c>
      <c r="P31" s="48">
        <v>10.9</v>
      </c>
      <c r="Q31" s="48">
        <v>10.7</v>
      </c>
      <c r="R31" s="48">
        <v>10.3</v>
      </c>
      <c r="S31" s="48">
        <v>10.6</v>
      </c>
      <c r="T31" s="48">
        <v>10.9</v>
      </c>
      <c r="U31" s="48">
        <v>10.8</v>
      </c>
      <c r="V31" s="48">
        <v>11.1</v>
      </c>
      <c r="W31" s="48">
        <v>11.3</v>
      </c>
      <c r="X31" s="48" t="s">
        <v>4035</v>
      </c>
      <c r="Y31" s="48">
        <v>8.9</v>
      </c>
      <c r="Z31" s="48">
        <v>9.6999999999999993</v>
      </c>
      <c r="AA31" s="48">
        <v>9.1</v>
      </c>
      <c r="AB31" s="48">
        <v>8.8000000000000007</v>
      </c>
      <c r="AC31" s="48">
        <v>8.4</v>
      </c>
      <c r="AD31" s="48">
        <v>8.6999999999999993</v>
      </c>
      <c r="AE31" s="48">
        <v>9</v>
      </c>
      <c r="AF31" s="48">
        <v>8.9</v>
      </c>
      <c r="AG31" s="48">
        <v>9.1999999999999993</v>
      </c>
      <c r="AH31" s="48">
        <v>9</v>
      </c>
      <c r="AI31" s="48" t="s">
        <v>3865</v>
      </c>
      <c r="AJ31" s="48">
        <v>7.7</v>
      </c>
      <c r="AK31" s="48">
        <v>8.5</v>
      </c>
      <c r="AL31" s="48">
        <v>8</v>
      </c>
      <c r="AM31" s="48">
        <v>7.9</v>
      </c>
      <c r="AN31" s="48">
        <v>7.5</v>
      </c>
      <c r="AO31" s="48">
        <v>7.8</v>
      </c>
      <c r="AP31" s="48">
        <v>8.1</v>
      </c>
      <c r="AQ31" s="48">
        <v>8</v>
      </c>
      <c r="AR31" s="48">
        <v>8.3000000000000007</v>
      </c>
      <c r="AS31" s="48">
        <v>8.3000000000000007</v>
      </c>
      <c r="AT31" s="48" t="s">
        <v>3866</v>
      </c>
      <c r="AU31" s="48">
        <v>7.2</v>
      </c>
      <c r="AV31" s="48">
        <v>8</v>
      </c>
      <c r="AW31" s="48">
        <v>7.4</v>
      </c>
      <c r="AX31" s="48">
        <v>7.6</v>
      </c>
      <c r="AY31" s="48">
        <v>7.2</v>
      </c>
      <c r="AZ31" s="48">
        <v>7.5</v>
      </c>
      <c r="BA31" s="48">
        <v>7.8</v>
      </c>
      <c r="BB31" s="48">
        <v>7.7</v>
      </c>
      <c r="BC31" s="48">
        <v>8</v>
      </c>
      <c r="BD31" s="48">
        <v>7.8</v>
      </c>
      <c r="BE31" s="48" t="s">
        <v>3902</v>
      </c>
      <c r="BF31" s="48">
        <v>6.7</v>
      </c>
      <c r="BG31" s="48">
        <v>7.5</v>
      </c>
      <c r="BH31" s="48">
        <v>6.9</v>
      </c>
      <c r="BI31" s="48">
        <v>6.8</v>
      </c>
      <c r="BJ31" s="48">
        <v>7</v>
      </c>
      <c r="BK31" s="48">
        <v>7</v>
      </c>
      <c r="BL31" s="48">
        <v>7.6</v>
      </c>
      <c r="BM31" s="48">
        <v>7.5</v>
      </c>
      <c r="BN31" s="48">
        <v>7.8</v>
      </c>
      <c r="BO31" s="48">
        <v>7.3</v>
      </c>
      <c r="BP31" s="48" t="s">
        <v>3903</v>
      </c>
      <c r="BQ31" s="48">
        <v>6.5</v>
      </c>
      <c r="BR31" s="48">
        <v>7.3</v>
      </c>
      <c r="BS31" s="48">
        <v>6.7</v>
      </c>
      <c r="BT31" s="48">
        <v>6.6</v>
      </c>
      <c r="BU31" s="48">
        <v>6.8</v>
      </c>
      <c r="BV31" s="48">
        <v>6.7</v>
      </c>
      <c r="BW31" s="48">
        <v>7.4</v>
      </c>
      <c r="BX31" s="48">
        <v>7.3</v>
      </c>
      <c r="BY31" s="48">
        <v>7.6</v>
      </c>
      <c r="BZ31" s="48">
        <v>7.1</v>
      </c>
      <c r="CA31" s="48" t="s">
        <v>3904</v>
      </c>
      <c r="CC31" s="925"/>
      <c r="CD31" s="926"/>
      <c r="CE31" s="926"/>
      <c r="CF31" s="926"/>
      <c r="CG31" s="926"/>
      <c r="CH31" s="926"/>
      <c r="CI31" s="926"/>
      <c r="CJ31" s="926"/>
      <c r="CK31" s="927"/>
    </row>
    <row r="32" spans="1:89" ht="30" customHeight="1">
      <c r="A32" s="97" t="s">
        <v>4099</v>
      </c>
      <c r="B32" s="101" t="s">
        <v>4100</v>
      </c>
      <c r="C32" s="48">
        <v>11.9</v>
      </c>
      <c r="D32" s="48">
        <v>12.7</v>
      </c>
      <c r="E32" s="48">
        <v>12.1</v>
      </c>
      <c r="F32" s="48">
        <v>11.8</v>
      </c>
      <c r="G32" s="48">
        <v>11.4</v>
      </c>
      <c r="H32" s="48">
        <v>11.7</v>
      </c>
      <c r="I32" s="48">
        <v>12</v>
      </c>
      <c r="J32" s="48">
        <v>11.9</v>
      </c>
      <c r="K32" s="48">
        <v>12.2</v>
      </c>
      <c r="L32" s="48">
        <v>12</v>
      </c>
      <c r="M32" s="48" t="s">
        <v>3863</v>
      </c>
      <c r="N32" s="48">
        <v>11</v>
      </c>
      <c r="O32" s="48">
        <v>11.8</v>
      </c>
      <c r="P32" s="48">
        <v>11.2</v>
      </c>
      <c r="Q32" s="48">
        <v>11</v>
      </c>
      <c r="R32" s="48">
        <v>10.6</v>
      </c>
      <c r="S32" s="48">
        <v>10.9</v>
      </c>
      <c r="T32" s="48">
        <v>11.2</v>
      </c>
      <c r="U32" s="48">
        <v>11.1</v>
      </c>
      <c r="V32" s="48">
        <v>11.4</v>
      </c>
      <c r="W32" s="48">
        <v>11.6</v>
      </c>
      <c r="X32" s="48" t="s">
        <v>4035</v>
      </c>
      <c r="Y32" s="48">
        <v>9.1999999999999993</v>
      </c>
      <c r="Z32" s="48">
        <v>10</v>
      </c>
      <c r="AA32" s="48">
        <v>9.4</v>
      </c>
      <c r="AB32" s="48">
        <v>9.1</v>
      </c>
      <c r="AC32" s="48">
        <v>8.6999999999999993</v>
      </c>
      <c r="AD32" s="48">
        <v>9</v>
      </c>
      <c r="AE32" s="48">
        <v>9.3000000000000007</v>
      </c>
      <c r="AF32" s="48">
        <v>9.1999999999999993</v>
      </c>
      <c r="AG32" s="48">
        <v>9.5</v>
      </c>
      <c r="AH32" s="48">
        <v>9.3000000000000007</v>
      </c>
      <c r="AI32" s="48" t="s">
        <v>3865</v>
      </c>
      <c r="AJ32" s="48">
        <v>8</v>
      </c>
      <c r="AK32" s="48">
        <v>8.8000000000000007</v>
      </c>
      <c r="AL32" s="48">
        <v>8.3000000000000007</v>
      </c>
      <c r="AM32" s="48">
        <v>8.1999999999999993</v>
      </c>
      <c r="AN32" s="48">
        <v>7.8</v>
      </c>
      <c r="AO32" s="48">
        <v>8.1</v>
      </c>
      <c r="AP32" s="48">
        <v>8.4</v>
      </c>
      <c r="AQ32" s="48">
        <v>8.3000000000000007</v>
      </c>
      <c r="AR32" s="48">
        <v>8.6</v>
      </c>
      <c r="AS32" s="48">
        <v>8.6</v>
      </c>
      <c r="AT32" s="48" t="s">
        <v>3866</v>
      </c>
      <c r="AU32" s="48">
        <v>7.5</v>
      </c>
      <c r="AV32" s="48">
        <v>8.3000000000000007</v>
      </c>
      <c r="AW32" s="48">
        <v>7.7</v>
      </c>
      <c r="AX32" s="48">
        <v>7.9</v>
      </c>
      <c r="AY32" s="48">
        <v>7.5</v>
      </c>
      <c r="AZ32" s="48">
        <v>7.8</v>
      </c>
      <c r="BA32" s="48">
        <v>8.1</v>
      </c>
      <c r="BB32" s="48">
        <v>8</v>
      </c>
      <c r="BC32" s="48">
        <v>8.3000000000000007</v>
      </c>
      <c r="BD32" s="48">
        <v>8.1</v>
      </c>
      <c r="BE32" s="48" t="s">
        <v>3902</v>
      </c>
      <c r="BF32" s="48">
        <v>7.1</v>
      </c>
      <c r="BG32" s="48">
        <v>7.9</v>
      </c>
      <c r="BH32" s="48">
        <v>7.3</v>
      </c>
      <c r="BI32" s="48">
        <v>7.1</v>
      </c>
      <c r="BJ32" s="48">
        <v>7.3</v>
      </c>
      <c r="BK32" s="48">
        <v>7.3</v>
      </c>
      <c r="BL32" s="48">
        <v>7.9</v>
      </c>
      <c r="BM32" s="48">
        <v>7.8</v>
      </c>
      <c r="BN32" s="48">
        <v>8.1</v>
      </c>
      <c r="BO32" s="48">
        <v>7.7</v>
      </c>
      <c r="BP32" s="48" t="s">
        <v>3903</v>
      </c>
      <c r="BQ32" s="48">
        <v>6.8</v>
      </c>
      <c r="BR32" s="48">
        <v>7.6</v>
      </c>
      <c r="BS32" s="48">
        <v>7</v>
      </c>
      <c r="BT32" s="48">
        <v>6.9</v>
      </c>
      <c r="BU32" s="48">
        <v>7.1</v>
      </c>
      <c r="BV32" s="48">
        <v>7</v>
      </c>
      <c r="BW32" s="48">
        <v>7.7</v>
      </c>
      <c r="BX32" s="48">
        <v>7.6</v>
      </c>
      <c r="BY32" s="48">
        <v>7.9</v>
      </c>
      <c r="BZ32" s="48">
        <v>7.4</v>
      </c>
      <c r="CA32" s="48" t="s">
        <v>3904</v>
      </c>
      <c r="CC32" s="684" t="s">
        <v>4101</v>
      </c>
      <c r="CD32" s="684"/>
      <c r="CE32" s="684"/>
      <c r="CF32" s="684"/>
      <c r="CG32" s="684"/>
      <c r="CH32" s="684"/>
      <c r="CI32" s="684"/>
      <c r="CJ32" s="684"/>
      <c r="CK32" s="684"/>
    </row>
    <row r="33" spans="1:89" ht="30" customHeight="1">
      <c r="A33" s="97" t="s">
        <v>4102</v>
      </c>
      <c r="B33" s="101" t="s">
        <v>4103</v>
      </c>
      <c r="C33" s="48">
        <v>11.6</v>
      </c>
      <c r="D33" s="48">
        <v>12.4</v>
      </c>
      <c r="E33" s="48">
        <v>11.8</v>
      </c>
      <c r="F33" s="48">
        <v>11.6</v>
      </c>
      <c r="G33" s="48">
        <v>11.2</v>
      </c>
      <c r="H33" s="48">
        <v>11.5</v>
      </c>
      <c r="I33" s="48">
        <v>11.8</v>
      </c>
      <c r="J33" s="48">
        <v>11.7</v>
      </c>
      <c r="K33" s="48">
        <v>12</v>
      </c>
      <c r="L33" s="48">
        <v>11.8</v>
      </c>
      <c r="M33" s="48" t="s">
        <v>3863</v>
      </c>
      <c r="N33" s="48">
        <v>10.7</v>
      </c>
      <c r="O33" s="48">
        <v>11.5</v>
      </c>
      <c r="P33" s="48">
        <v>10.9</v>
      </c>
      <c r="Q33" s="48">
        <v>10.7</v>
      </c>
      <c r="R33" s="48">
        <v>10.3</v>
      </c>
      <c r="S33" s="48">
        <v>10.6</v>
      </c>
      <c r="T33" s="48">
        <v>10.9</v>
      </c>
      <c r="U33" s="48">
        <v>10.8</v>
      </c>
      <c r="V33" s="48">
        <v>11.1</v>
      </c>
      <c r="W33" s="48">
        <v>11.3</v>
      </c>
      <c r="X33" s="48" t="s">
        <v>4035</v>
      </c>
      <c r="Y33" s="48">
        <v>8.9</v>
      </c>
      <c r="Z33" s="48">
        <v>9.6999999999999993</v>
      </c>
      <c r="AA33" s="48">
        <v>9.1</v>
      </c>
      <c r="AB33" s="48">
        <v>8.8000000000000007</v>
      </c>
      <c r="AC33" s="48">
        <v>8.4</v>
      </c>
      <c r="AD33" s="48">
        <v>8.6999999999999993</v>
      </c>
      <c r="AE33" s="48">
        <v>9</v>
      </c>
      <c r="AF33" s="48">
        <v>8.9</v>
      </c>
      <c r="AG33" s="48">
        <v>9.1999999999999993</v>
      </c>
      <c r="AH33" s="48">
        <v>9</v>
      </c>
      <c r="AI33" s="48" t="s">
        <v>3865</v>
      </c>
      <c r="AJ33" s="48">
        <v>7.7</v>
      </c>
      <c r="AK33" s="48">
        <v>8.5</v>
      </c>
      <c r="AL33" s="48">
        <v>8</v>
      </c>
      <c r="AM33" s="48">
        <v>7.9</v>
      </c>
      <c r="AN33" s="48">
        <v>7.5</v>
      </c>
      <c r="AO33" s="48">
        <v>7.8</v>
      </c>
      <c r="AP33" s="48">
        <v>8.1</v>
      </c>
      <c r="AQ33" s="48">
        <v>8</v>
      </c>
      <c r="AR33" s="48">
        <v>8.3000000000000007</v>
      </c>
      <c r="AS33" s="48">
        <v>8.3000000000000007</v>
      </c>
      <c r="AT33" s="48" t="s">
        <v>3866</v>
      </c>
      <c r="AU33" s="48">
        <v>7.2</v>
      </c>
      <c r="AV33" s="48">
        <v>8</v>
      </c>
      <c r="AW33" s="48">
        <v>7.4</v>
      </c>
      <c r="AX33" s="48">
        <v>7.6</v>
      </c>
      <c r="AY33" s="48">
        <v>7.2</v>
      </c>
      <c r="AZ33" s="48">
        <v>7.5</v>
      </c>
      <c r="BA33" s="48">
        <v>7.8</v>
      </c>
      <c r="BB33" s="48">
        <v>7.7</v>
      </c>
      <c r="BC33" s="48">
        <v>8</v>
      </c>
      <c r="BD33" s="48">
        <v>7.8</v>
      </c>
      <c r="BE33" s="48" t="s">
        <v>3902</v>
      </c>
      <c r="BF33" s="48">
        <v>6.7</v>
      </c>
      <c r="BG33" s="48">
        <v>7.5</v>
      </c>
      <c r="BH33" s="48">
        <v>6.9</v>
      </c>
      <c r="BI33" s="48">
        <v>6.8</v>
      </c>
      <c r="BJ33" s="48">
        <v>7</v>
      </c>
      <c r="BK33" s="48">
        <v>7</v>
      </c>
      <c r="BL33" s="48">
        <v>7.6</v>
      </c>
      <c r="BM33" s="48">
        <v>7.5</v>
      </c>
      <c r="BN33" s="48">
        <v>7.8</v>
      </c>
      <c r="BO33" s="48">
        <v>7.3</v>
      </c>
      <c r="BP33" s="48" t="s">
        <v>3903</v>
      </c>
      <c r="BQ33" s="48">
        <v>6.5</v>
      </c>
      <c r="BR33" s="48">
        <v>7.3</v>
      </c>
      <c r="BS33" s="48">
        <v>6.7</v>
      </c>
      <c r="BT33" s="48">
        <v>6.6</v>
      </c>
      <c r="BU33" s="48">
        <v>6.8</v>
      </c>
      <c r="BV33" s="48">
        <v>6.7</v>
      </c>
      <c r="BW33" s="48">
        <v>7.4</v>
      </c>
      <c r="BX33" s="48">
        <v>7.3</v>
      </c>
      <c r="BY33" s="48">
        <v>7.6</v>
      </c>
      <c r="BZ33" s="48">
        <v>7.1</v>
      </c>
      <c r="CA33" s="48" t="s">
        <v>3904</v>
      </c>
      <c r="CC33" s="684"/>
      <c r="CD33" s="684"/>
      <c r="CE33" s="684"/>
      <c r="CF33" s="684"/>
      <c r="CG33" s="684"/>
      <c r="CH33" s="684"/>
      <c r="CI33" s="684"/>
      <c r="CJ33" s="684"/>
      <c r="CK33" s="684"/>
    </row>
    <row r="34" spans="1:89" ht="30" customHeight="1">
      <c r="A34" s="97" t="s">
        <v>4104</v>
      </c>
      <c r="B34" s="101" t="s">
        <v>4105</v>
      </c>
      <c r="C34" s="48">
        <v>11.6</v>
      </c>
      <c r="D34" s="48">
        <v>12.4</v>
      </c>
      <c r="E34" s="48">
        <v>11.8</v>
      </c>
      <c r="F34" s="48">
        <v>11.6</v>
      </c>
      <c r="G34" s="48">
        <v>11.2</v>
      </c>
      <c r="H34" s="48">
        <v>11.5</v>
      </c>
      <c r="I34" s="48">
        <v>11.8</v>
      </c>
      <c r="J34" s="48">
        <v>11.7</v>
      </c>
      <c r="K34" s="48">
        <v>12</v>
      </c>
      <c r="L34" s="48">
        <v>11.8</v>
      </c>
      <c r="M34" s="48" t="s">
        <v>3863</v>
      </c>
      <c r="N34" s="48">
        <v>10.7</v>
      </c>
      <c r="O34" s="48">
        <v>11.5</v>
      </c>
      <c r="P34" s="48">
        <v>10.9</v>
      </c>
      <c r="Q34" s="48">
        <v>10.7</v>
      </c>
      <c r="R34" s="48">
        <v>10.3</v>
      </c>
      <c r="S34" s="48">
        <v>10.6</v>
      </c>
      <c r="T34" s="48">
        <v>10.9</v>
      </c>
      <c r="U34" s="48">
        <v>10.8</v>
      </c>
      <c r="V34" s="48">
        <v>11.1</v>
      </c>
      <c r="W34" s="48">
        <v>11.3</v>
      </c>
      <c r="X34" s="48" t="s">
        <v>4035</v>
      </c>
      <c r="Y34" s="48">
        <v>8.9</v>
      </c>
      <c r="Z34" s="48">
        <v>9.6999999999999993</v>
      </c>
      <c r="AA34" s="48">
        <v>9.1</v>
      </c>
      <c r="AB34" s="48">
        <v>8.8000000000000007</v>
      </c>
      <c r="AC34" s="48">
        <v>8.4</v>
      </c>
      <c r="AD34" s="48">
        <v>8.6999999999999993</v>
      </c>
      <c r="AE34" s="48">
        <v>9</v>
      </c>
      <c r="AF34" s="48">
        <v>8.9</v>
      </c>
      <c r="AG34" s="48">
        <v>9.1999999999999993</v>
      </c>
      <c r="AH34" s="48">
        <v>9</v>
      </c>
      <c r="AI34" s="48" t="s">
        <v>3865</v>
      </c>
      <c r="AJ34" s="48">
        <v>7.7</v>
      </c>
      <c r="AK34" s="48">
        <v>8.5</v>
      </c>
      <c r="AL34" s="48">
        <v>8</v>
      </c>
      <c r="AM34" s="48">
        <v>7.9</v>
      </c>
      <c r="AN34" s="48">
        <v>7.5</v>
      </c>
      <c r="AO34" s="48">
        <v>7.8</v>
      </c>
      <c r="AP34" s="48">
        <v>8.1</v>
      </c>
      <c r="AQ34" s="48">
        <v>8</v>
      </c>
      <c r="AR34" s="48">
        <v>8.3000000000000007</v>
      </c>
      <c r="AS34" s="48">
        <v>8.3000000000000007</v>
      </c>
      <c r="AT34" s="48" t="s">
        <v>3866</v>
      </c>
      <c r="AU34" s="48">
        <v>7.2</v>
      </c>
      <c r="AV34" s="48">
        <v>8</v>
      </c>
      <c r="AW34" s="48">
        <v>7.4</v>
      </c>
      <c r="AX34" s="48">
        <v>7.6</v>
      </c>
      <c r="AY34" s="48">
        <v>7.2</v>
      </c>
      <c r="AZ34" s="48">
        <v>7.5</v>
      </c>
      <c r="BA34" s="48">
        <v>7.8</v>
      </c>
      <c r="BB34" s="48">
        <v>7.7</v>
      </c>
      <c r="BC34" s="48">
        <v>8</v>
      </c>
      <c r="BD34" s="48">
        <v>7.8</v>
      </c>
      <c r="BE34" s="48" t="s">
        <v>3902</v>
      </c>
      <c r="BF34" s="48">
        <v>6.7</v>
      </c>
      <c r="BG34" s="48">
        <v>7.5</v>
      </c>
      <c r="BH34" s="48">
        <v>6.9</v>
      </c>
      <c r="BI34" s="48">
        <v>6.8</v>
      </c>
      <c r="BJ34" s="48">
        <v>7</v>
      </c>
      <c r="BK34" s="48">
        <v>7</v>
      </c>
      <c r="BL34" s="48">
        <v>7.6</v>
      </c>
      <c r="BM34" s="48">
        <v>7.5</v>
      </c>
      <c r="BN34" s="48">
        <v>7.8</v>
      </c>
      <c r="BO34" s="48">
        <v>7.3</v>
      </c>
      <c r="BP34" s="48" t="s">
        <v>3903</v>
      </c>
      <c r="BQ34" s="48">
        <v>6.5</v>
      </c>
      <c r="BR34" s="48">
        <v>7.3</v>
      </c>
      <c r="BS34" s="48">
        <v>6.7</v>
      </c>
      <c r="BT34" s="48">
        <v>6.6</v>
      </c>
      <c r="BU34" s="48">
        <v>6.8</v>
      </c>
      <c r="BV34" s="48">
        <v>6.7</v>
      </c>
      <c r="BW34" s="48">
        <v>7.4</v>
      </c>
      <c r="BX34" s="48">
        <v>7.3</v>
      </c>
      <c r="BY34" s="48">
        <v>7.6</v>
      </c>
      <c r="BZ34" s="48">
        <v>7.1</v>
      </c>
      <c r="CA34" s="48" t="s">
        <v>3904</v>
      </c>
      <c r="CC34" s="928" t="s">
        <v>4106</v>
      </c>
      <c r="CD34" s="929"/>
      <c r="CE34" s="929"/>
      <c r="CF34" s="929"/>
      <c r="CG34" s="929"/>
      <c r="CH34" s="929"/>
      <c r="CI34" s="929"/>
      <c r="CJ34" s="929"/>
      <c r="CK34" s="930"/>
    </row>
    <row r="35" spans="1:89" ht="30" customHeight="1">
      <c r="A35" s="97" t="s">
        <v>4107</v>
      </c>
      <c r="B35" s="101" t="s">
        <v>4108</v>
      </c>
      <c r="C35" s="48">
        <v>11.6</v>
      </c>
      <c r="D35" s="48">
        <v>12.4</v>
      </c>
      <c r="E35" s="48">
        <v>11.8</v>
      </c>
      <c r="F35" s="48">
        <v>11.6</v>
      </c>
      <c r="G35" s="48">
        <v>11.2</v>
      </c>
      <c r="H35" s="48">
        <v>11.5</v>
      </c>
      <c r="I35" s="48">
        <v>11.8</v>
      </c>
      <c r="J35" s="48">
        <v>11.7</v>
      </c>
      <c r="K35" s="48">
        <v>12</v>
      </c>
      <c r="L35" s="48">
        <v>11.8</v>
      </c>
      <c r="M35" s="48" t="s">
        <v>3863</v>
      </c>
      <c r="N35" s="48">
        <v>10.7</v>
      </c>
      <c r="O35" s="48">
        <v>11.5</v>
      </c>
      <c r="P35" s="48">
        <v>10.9</v>
      </c>
      <c r="Q35" s="48">
        <v>10.7</v>
      </c>
      <c r="R35" s="48">
        <v>10.3</v>
      </c>
      <c r="S35" s="48">
        <v>10.6</v>
      </c>
      <c r="T35" s="48">
        <v>10.9</v>
      </c>
      <c r="U35" s="48">
        <v>10.8</v>
      </c>
      <c r="V35" s="48">
        <v>11.1</v>
      </c>
      <c r="W35" s="48">
        <v>11.3</v>
      </c>
      <c r="X35" s="48" t="s">
        <v>4035</v>
      </c>
      <c r="Y35" s="48">
        <v>8.9</v>
      </c>
      <c r="Z35" s="48">
        <v>9.6999999999999993</v>
      </c>
      <c r="AA35" s="48">
        <v>9.1</v>
      </c>
      <c r="AB35" s="48">
        <v>8.8000000000000007</v>
      </c>
      <c r="AC35" s="48">
        <v>8.4</v>
      </c>
      <c r="AD35" s="48">
        <v>8.6999999999999993</v>
      </c>
      <c r="AE35" s="48">
        <v>9</v>
      </c>
      <c r="AF35" s="48">
        <v>8.9</v>
      </c>
      <c r="AG35" s="48">
        <v>9.1999999999999993</v>
      </c>
      <c r="AH35" s="48">
        <v>9</v>
      </c>
      <c r="AI35" s="48" t="s">
        <v>3865</v>
      </c>
      <c r="AJ35" s="48">
        <v>7.7</v>
      </c>
      <c r="AK35" s="48">
        <v>8.5</v>
      </c>
      <c r="AL35" s="48">
        <v>8</v>
      </c>
      <c r="AM35" s="48">
        <v>7.9</v>
      </c>
      <c r="AN35" s="48">
        <v>7.5</v>
      </c>
      <c r="AO35" s="48">
        <v>7.8</v>
      </c>
      <c r="AP35" s="48">
        <v>8.1</v>
      </c>
      <c r="AQ35" s="48">
        <v>8</v>
      </c>
      <c r="AR35" s="48">
        <v>8.3000000000000007</v>
      </c>
      <c r="AS35" s="48">
        <v>8.3000000000000007</v>
      </c>
      <c r="AT35" s="48" t="s">
        <v>3866</v>
      </c>
      <c r="AU35" s="48">
        <v>7.2</v>
      </c>
      <c r="AV35" s="48">
        <v>8</v>
      </c>
      <c r="AW35" s="48">
        <v>7.4</v>
      </c>
      <c r="AX35" s="48">
        <v>7.6</v>
      </c>
      <c r="AY35" s="48">
        <v>7.2</v>
      </c>
      <c r="AZ35" s="48">
        <v>7.5</v>
      </c>
      <c r="BA35" s="48">
        <v>7.8</v>
      </c>
      <c r="BB35" s="48">
        <v>7.7</v>
      </c>
      <c r="BC35" s="48">
        <v>8</v>
      </c>
      <c r="BD35" s="48">
        <v>7.8</v>
      </c>
      <c r="BE35" s="48" t="s">
        <v>3902</v>
      </c>
      <c r="BF35" s="48">
        <v>6.7</v>
      </c>
      <c r="BG35" s="48">
        <v>7.5</v>
      </c>
      <c r="BH35" s="48">
        <v>6.9</v>
      </c>
      <c r="BI35" s="48">
        <v>6.8</v>
      </c>
      <c r="BJ35" s="48">
        <v>7</v>
      </c>
      <c r="BK35" s="48">
        <v>7</v>
      </c>
      <c r="BL35" s="48">
        <v>7.6</v>
      </c>
      <c r="BM35" s="48">
        <v>7.5</v>
      </c>
      <c r="BN35" s="48">
        <v>7.8</v>
      </c>
      <c r="BO35" s="48">
        <v>7.3</v>
      </c>
      <c r="BP35" s="48" t="s">
        <v>3903</v>
      </c>
      <c r="BQ35" s="48">
        <v>6.5</v>
      </c>
      <c r="BR35" s="48">
        <v>7.3</v>
      </c>
      <c r="BS35" s="48">
        <v>6.7</v>
      </c>
      <c r="BT35" s="48">
        <v>6.6</v>
      </c>
      <c r="BU35" s="48">
        <v>6.8</v>
      </c>
      <c r="BV35" s="48">
        <v>6.7</v>
      </c>
      <c r="BW35" s="48">
        <v>7.4</v>
      </c>
      <c r="BX35" s="48">
        <v>7.3</v>
      </c>
      <c r="BY35" s="48">
        <v>7.6</v>
      </c>
      <c r="BZ35" s="48">
        <v>7.1</v>
      </c>
      <c r="CA35" s="48" t="s">
        <v>3904</v>
      </c>
      <c r="CC35" s="931"/>
      <c r="CD35" s="722"/>
      <c r="CE35" s="722"/>
      <c r="CF35" s="722"/>
      <c r="CG35" s="722"/>
      <c r="CH35" s="722"/>
      <c r="CI35" s="722"/>
      <c r="CJ35" s="722"/>
      <c r="CK35" s="932"/>
    </row>
    <row r="36" spans="1:89" ht="30" customHeight="1">
      <c r="A36" s="97" t="s">
        <v>4109</v>
      </c>
      <c r="B36" s="101" t="s">
        <v>4110</v>
      </c>
      <c r="C36" s="48">
        <v>11.6</v>
      </c>
      <c r="D36" s="48">
        <v>12.4</v>
      </c>
      <c r="E36" s="48">
        <v>11.8</v>
      </c>
      <c r="F36" s="48">
        <v>11.6</v>
      </c>
      <c r="G36" s="48">
        <v>11.2</v>
      </c>
      <c r="H36" s="48">
        <v>11.5</v>
      </c>
      <c r="I36" s="48">
        <v>11.8</v>
      </c>
      <c r="J36" s="48">
        <v>11.7</v>
      </c>
      <c r="K36" s="48">
        <v>12</v>
      </c>
      <c r="L36" s="48">
        <v>11.8</v>
      </c>
      <c r="M36" s="48" t="s">
        <v>3863</v>
      </c>
      <c r="N36" s="48">
        <v>10.7</v>
      </c>
      <c r="O36" s="48">
        <v>11.5</v>
      </c>
      <c r="P36" s="48">
        <v>10.9</v>
      </c>
      <c r="Q36" s="48">
        <v>10.7</v>
      </c>
      <c r="R36" s="48">
        <v>10.3</v>
      </c>
      <c r="S36" s="48">
        <v>10.6</v>
      </c>
      <c r="T36" s="48">
        <v>10.9</v>
      </c>
      <c r="U36" s="48">
        <v>10.8</v>
      </c>
      <c r="V36" s="48">
        <v>11.1</v>
      </c>
      <c r="W36" s="48">
        <v>11.3</v>
      </c>
      <c r="X36" s="48" t="s">
        <v>4035</v>
      </c>
      <c r="Y36" s="48">
        <v>8.9</v>
      </c>
      <c r="Z36" s="48">
        <v>9.6999999999999993</v>
      </c>
      <c r="AA36" s="48">
        <v>9.1</v>
      </c>
      <c r="AB36" s="48">
        <v>8.8000000000000007</v>
      </c>
      <c r="AC36" s="48">
        <v>8.4</v>
      </c>
      <c r="AD36" s="48">
        <v>8.6999999999999993</v>
      </c>
      <c r="AE36" s="48">
        <v>9</v>
      </c>
      <c r="AF36" s="48">
        <v>8.9</v>
      </c>
      <c r="AG36" s="48">
        <v>9.1999999999999993</v>
      </c>
      <c r="AH36" s="48">
        <v>9</v>
      </c>
      <c r="AI36" s="48" t="s">
        <v>3865</v>
      </c>
      <c r="AJ36" s="48">
        <v>7.7</v>
      </c>
      <c r="AK36" s="48">
        <v>8.5</v>
      </c>
      <c r="AL36" s="48">
        <v>8</v>
      </c>
      <c r="AM36" s="48">
        <v>7.9</v>
      </c>
      <c r="AN36" s="48">
        <v>7.5</v>
      </c>
      <c r="AO36" s="48">
        <v>7.8</v>
      </c>
      <c r="AP36" s="48">
        <v>8.1</v>
      </c>
      <c r="AQ36" s="48">
        <v>8</v>
      </c>
      <c r="AR36" s="48">
        <v>8.3000000000000007</v>
      </c>
      <c r="AS36" s="48">
        <v>8.3000000000000007</v>
      </c>
      <c r="AT36" s="48" t="s">
        <v>3866</v>
      </c>
      <c r="AU36" s="48">
        <v>7.2</v>
      </c>
      <c r="AV36" s="48">
        <v>8</v>
      </c>
      <c r="AW36" s="48">
        <v>7.4</v>
      </c>
      <c r="AX36" s="48">
        <v>7.6</v>
      </c>
      <c r="AY36" s="48">
        <v>7.2</v>
      </c>
      <c r="AZ36" s="48">
        <v>7.5</v>
      </c>
      <c r="BA36" s="48">
        <v>7.8</v>
      </c>
      <c r="BB36" s="48">
        <v>7.7</v>
      </c>
      <c r="BC36" s="48">
        <v>8</v>
      </c>
      <c r="BD36" s="48">
        <v>7.8</v>
      </c>
      <c r="BE36" s="48" t="s">
        <v>3902</v>
      </c>
      <c r="BF36" s="48">
        <v>6.7</v>
      </c>
      <c r="BG36" s="48">
        <v>7.5</v>
      </c>
      <c r="BH36" s="48">
        <v>6.9</v>
      </c>
      <c r="BI36" s="48">
        <v>6.8</v>
      </c>
      <c r="BJ36" s="48">
        <v>7</v>
      </c>
      <c r="BK36" s="48">
        <v>7</v>
      </c>
      <c r="BL36" s="48">
        <v>7.6</v>
      </c>
      <c r="BM36" s="48">
        <v>7.5</v>
      </c>
      <c r="BN36" s="48">
        <v>7.8</v>
      </c>
      <c r="BO36" s="48">
        <v>7.3</v>
      </c>
      <c r="BP36" s="48" t="s">
        <v>3903</v>
      </c>
      <c r="BQ36" s="48">
        <v>6.5</v>
      </c>
      <c r="BR36" s="48">
        <v>7.3</v>
      </c>
      <c r="BS36" s="48">
        <v>6.7</v>
      </c>
      <c r="BT36" s="48">
        <v>6.6</v>
      </c>
      <c r="BU36" s="48">
        <v>6.8</v>
      </c>
      <c r="BV36" s="48">
        <v>6.7</v>
      </c>
      <c r="BW36" s="48">
        <v>7.4</v>
      </c>
      <c r="BX36" s="48">
        <v>7.3</v>
      </c>
      <c r="BY36" s="48">
        <v>7.6</v>
      </c>
      <c r="BZ36" s="48">
        <v>7.1</v>
      </c>
      <c r="CA36" s="48" t="s">
        <v>3904</v>
      </c>
      <c r="CC36" s="933"/>
      <c r="CD36" s="934"/>
      <c r="CE36" s="934"/>
      <c r="CF36" s="934"/>
      <c r="CG36" s="934"/>
      <c r="CH36" s="934"/>
      <c r="CI36" s="934"/>
      <c r="CJ36" s="934"/>
      <c r="CK36" s="935"/>
    </row>
    <row r="37" spans="1:89" ht="30" customHeight="1">
      <c r="A37" s="97" t="s">
        <v>4111</v>
      </c>
      <c r="B37" s="101" t="s">
        <v>4112</v>
      </c>
      <c r="C37" s="48">
        <v>11.6</v>
      </c>
      <c r="D37" s="48">
        <v>12.4</v>
      </c>
      <c r="E37" s="48">
        <v>11.8</v>
      </c>
      <c r="F37" s="48">
        <v>11.6</v>
      </c>
      <c r="G37" s="48">
        <v>11.2</v>
      </c>
      <c r="H37" s="48">
        <v>11.5</v>
      </c>
      <c r="I37" s="48">
        <v>11.8</v>
      </c>
      <c r="J37" s="48">
        <v>11.7</v>
      </c>
      <c r="K37" s="48">
        <v>12</v>
      </c>
      <c r="L37" s="48">
        <v>11.8</v>
      </c>
      <c r="M37" s="48" t="s">
        <v>3863</v>
      </c>
      <c r="N37" s="48">
        <v>10.7</v>
      </c>
      <c r="O37" s="48">
        <v>11.5</v>
      </c>
      <c r="P37" s="48">
        <v>10.9</v>
      </c>
      <c r="Q37" s="48">
        <v>10.7</v>
      </c>
      <c r="R37" s="48">
        <v>10.3</v>
      </c>
      <c r="S37" s="48">
        <v>10.6</v>
      </c>
      <c r="T37" s="48">
        <v>10.9</v>
      </c>
      <c r="U37" s="48">
        <v>10.8</v>
      </c>
      <c r="V37" s="48">
        <v>11.1</v>
      </c>
      <c r="W37" s="48">
        <v>11.3</v>
      </c>
      <c r="X37" s="48" t="s">
        <v>4035</v>
      </c>
      <c r="Y37" s="48">
        <v>8.9</v>
      </c>
      <c r="Z37" s="48">
        <v>9.6999999999999993</v>
      </c>
      <c r="AA37" s="48">
        <v>9.1</v>
      </c>
      <c r="AB37" s="48">
        <v>8.8000000000000007</v>
      </c>
      <c r="AC37" s="48">
        <v>8.4</v>
      </c>
      <c r="AD37" s="48">
        <v>8.6999999999999993</v>
      </c>
      <c r="AE37" s="48">
        <v>9</v>
      </c>
      <c r="AF37" s="48">
        <v>8.9</v>
      </c>
      <c r="AG37" s="48">
        <v>9.1999999999999993</v>
      </c>
      <c r="AH37" s="48">
        <v>9</v>
      </c>
      <c r="AI37" s="48" t="s">
        <v>3865</v>
      </c>
      <c r="AJ37" s="48">
        <v>7.7</v>
      </c>
      <c r="AK37" s="48">
        <v>8.5</v>
      </c>
      <c r="AL37" s="48">
        <v>8</v>
      </c>
      <c r="AM37" s="48">
        <v>7.9</v>
      </c>
      <c r="AN37" s="48">
        <v>7.5</v>
      </c>
      <c r="AO37" s="48">
        <v>7.8</v>
      </c>
      <c r="AP37" s="48">
        <v>8.1</v>
      </c>
      <c r="AQ37" s="48">
        <v>8</v>
      </c>
      <c r="AR37" s="48">
        <v>8.3000000000000007</v>
      </c>
      <c r="AS37" s="48">
        <v>8.3000000000000007</v>
      </c>
      <c r="AT37" s="48" t="s">
        <v>3866</v>
      </c>
      <c r="AU37" s="48">
        <v>7.2</v>
      </c>
      <c r="AV37" s="48">
        <v>8</v>
      </c>
      <c r="AW37" s="48">
        <v>7.4</v>
      </c>
      <c r="AX37" s="48">
        <v>7.6</v>
      </c>
      <c r="AY37" s="48">
        <v>7.2</v>
      </c>
      <c r="AZ37" s="48">
        <v>7.5</v>
      </c>
      <c r="BA37" s="48">
        <v>7.8</v>
      </c>
      <c r="BB37" s="48">
        <v>7.7</v>
      </c>
      <c r="BC37" s="48">
        <v>8</v>
      </c>
      <c r="BD37" s="48">
        <v>7.8</v>
      </c>
      <c r="BE37" s="48" t="s">
        <v>3902</v>
      </c>
      <c r="BF37" s="48">
        <v>6.7</v>
      </c>
      <c r="BG37" s="48">
        <v>7.5</v>
      </c>
      <c r="BH37" s="48">
        <v>6.9</v>
      </c>
      <c r="BI37" s="48">
        <v>6.8</v>
      </c>
      <c r="BJ37" s="48">
        <v>7</v>
      </c>
      <c r="BK37" s="48">
        <v>7</v>
      </c>
      <c r="BL37" s="48">
        <v>7.6</v>
      </c>
      <c r="BM37" s="48">
        <v>7.5</v>
      </c>
      <c r="BN37" s="48">
        <v>7.8</v>
      </c>
      <c r="BO37" s="48">
        <v>7.3</v>
      </c>
      <c r="BP37" s="48" t="s">
        <v>3903</v>
      </c>
      <c r="BQ37" s="48">
        <v>6.5</v>
      </c>
      <c r="BR37" s="48">
        <v>7.3</v>
      </c>
      <c r="BS37" s="48">
        <v>6.7</v>
      </c>
      <c r="BT37" s="48">
        <v>6.6</v>
      </c>
      <c r="BU37" s="48">
        <v>6.8</v>
      </c>
      <c r="BV37" s="48">
        <v>6.7</v>
      </c>
      <c r="BW37" s="48">
        <v>7.4</v>
      </c>
      <c r="BX37" s="48">
        <v>7.3</v>
      </c>
      <c r="BY37" s="48">
        <v>7.6</v>
      </c>
      <c r="BZ37" s="48">
        <v>7.1</v>
      </c>
      <c r="CA37" s="48" t="s">
        <v>3904</v>
      </c>
      <c r="CC37" s="928" t="s">
        <v>4113</v>
      </c>
      <c r="CD37" s="929"/>
      <c r="CE37" s="929"/>
      <c r="CF37" s="929"/>
      <c r="CG37" s="929"/>
      <c r="CH37" s="929"/>
      <c r="CI37" s="929"/>
      <c r="CJ37" s="929"/>
      <c r="CK37" s="930"/>
    </row>
    <row r="38" spans="1:89" ht="30" customHeight="1">
      <c r="A38" s="97" t="s">
        <v>4114</v>
      </c>
      <c r="B38" s="101" t="s">
        <v>4115</v>
      </c>
      <c r="C38" s="48">
        <v>11.6</v>
      </c>
      <c r="D38" s="48">
        <v>12.4</v>
      </c>
      <c r="E38" s="48">
        <v>11.8</v>
      </c>
      <c r="F38" s="48">
        <v>11.6</v>
      </c>
      <c r="G38" s="48">
        <v>11.2</v>
      </c>
      <c r="H38" s="48">
        <v>11.5</v>
      </c>
      <c r="I38" s="48">
        <v>11.8</v>
      </c>
      <c r="J38" s="48">
        <v>11.7</v>
      </c>
      <c r="K38" s="48">
        <v>12</v>
      </c>
      <c r="L38" s="48">
        <v>11.8</v>
      </c>
      <c r="M38" s="48" t="s">
        <v>3863</v>
      </c>
      <c r="N38" s="48">
        <v>10.7</v>
      </c>
      <c r="O38" s="48">
        <v>11.5</v>
      </c>
      <c r="P38" s="48">
        <v>10.9</v>
      </c>
      <c r="Q38" s="48">
        <v>10.7</v>
      </c>
      <c r="R38" s="48">
        <v>10.3</v>
      </c>
      <c r="S38" s="48">
        <v>10.6</v>
      </c>
      <c r="T38" s="48">
        <v>10.9</v>
      </c>
      <c r="U38" s="48">
        <v>10.8</v>
      </c>
      <c r="V38" s="48">
        <v>11.1</v>
      </c>
      <c r="W38" s="48">
        <v>11.3</v>
      </c>
      <c r="X38" s="48" t="s">
        <v>4035</v>
      </c>
      <c r="Y38" s="48">
        <v>8.9</v>
      </c>
      <c r="Z38" s="48">
        <v>9.6999999999999993</v>
      </c>
      <c r="AA38" s="48">
        <v>9.1</v>
      </c>
      <c r="AB38" s="48">
        <v>8.8000000000000007</v>
      </c>
      <c r="AC38" s="48">
        <v>8.4</v>
      </c>
      <c r="AD38" s="48">
        <v>8.6999999999999993</v>
      </c>
      <c r="AE38" s="48">
        <v>9</v>
      </c>
      <c r="AF38" s="48">
        <v>8.9</v>
      </c>
      <c r="AG38" s="48">
        <v>9.1999999999999993</v>
      </c>
      <c r="AH38" s="48">
        <v>9</v>
      </c>
      <c r="AI38" s="48" t="s">
        <v>3865</v>
      </c>
      <c r="AJ38" s="48">
        <v>7.7</v>
      </c>
      <c r="AK38" s="48">
        <v>8.5</v>
      </c>
      <c r="AL38" s="48">
        <v>8</v>
      </c>
      <c r="AM38" s="48">
        <v>7.9</v>
      </c>
      <c r="AN38" s="48">
        <v>7.5</v>
      </c>
      <c r="AO38" s="48">
        <v>7.8</v>
      </c>
      <c r="AP38" s="48">
        <v>8.1</v>
      </c>
      <c r="AQ38" s="48">
        <v>8</v>
      </c>
      <c r="AR38" s="48">
        <v>8.3000000000000007</v>
      </c>
      <c r="AS38" s="48">
        <v>8.3000000000000007</v>
      </c>
      <c r="AT38" s="48" t="s">
        <v>3866</v>
      </c>
      <c r="AU38" s="48">
        <v>7.2</v>
      </c>
      <c r="AV38" s="48">
        <v>8</v>
      </c>
      <c r="AW38" s="48">
        <v>7.4</v>
      </c>
      <c r="AX38" s="48">
        <v>7.6</v>
      </c>
      <c r="AY38" s="48">
        <v>7.2</v>
      </c>
      <c r="AZ38" s="48">
        <v>7.5</v>
      </c>
      <c r="BA38" s="48">
        <v>7.8</v>
      </c>
      <c r="BB38" s="48">
        <v>7.7</v>
      </c>
      <c r="BC38" s="48">
        <v>8</v>
      </c>
      <c r="BD38" s="48">
        <v>7.8</v>
      </c>
      <c r="BE38" s="48" t="s">
        <v>3902</v>
      </c>
      <c r="BF38" s="48">
        <v>6.7</v>
      </c>
      <c r="BG38" s="48">
        <v>7.5</v>
      </c>
      <c r="BH38" s="48">
        <v>6.9</v>
      </c>
      <c r="BI38" s="48">
        <v>6.8</v>
      </c>
      <c r="BJ38" s="48">
        <v>7</v>
      </c>
      <c r="BK38" s="48">
        <v>7</v>
      </c>
      <c r="BL38" s="48">
        <v>7.6</v>
      </c>
      <c r="BM38" s="48">
        <v>7.5</v>
      </c>
      <c r="BN38" s="48">
        <v>7.8</v>
      </c>
      <c r="BO38" s="48">
        <v>7.3</v>
      </c>
      <c r="BP38" s="48" t="s">
        <v>3903</v>
      </c>
      <c r="BQ38" s="48">
        <v>6.5</v>
      </c>
      <c r="BR38" s="48">
        <v>7.3</v>
      </c>
      <c r="BS38" s="48">
        <v>6.7</v>
      </c>
      <c r="BT38" s="48">
        <v>6.6</v>
      </c>
      <c r="BU38" s="48">
        <v>6.8</v>
      </c>
      <c r="BV38" s="48">
        <v>6.7</v>
      </c>
      <c r="BW38" s="48">
        <v>7.4</v>
      </c>
      <c r="BX38" s="48">
        <v>7.3</v>
      </c>
      <c r="BY38" s="48">
        <v>7.6</v>
      </c>
      <c r="BZ38" s="48">
        <v>7.1</v>
      </c>
      <c r="CA38" s="48" t="s">
        <v>3904</v>
      </c>
      <c r="CC38" s="933"/>
      <c r="CD38" s="934"/>
      <c r="CE38" s="934"/>
      <c r="CF38" s="934"/>
      <c r="CG38" s="934"/>
      <c r="CH38" s="934"/>
      <c r="CI38" s="934"/>
      <c r="CJ38" s="934"/>
      <c r="CK38" s="935"/>
    </row>
    <row r="39" spans="1:89" ht="30" customHeight="1">
      <c r="A39" s="97" t="s">
        <v>4116</v>
      </c>
      <c r="B39" s="101" t="s">
        <v>4117</v>
      </c>
      <c r="C39" s="48">
        <v>11.6</v>
      </c>
      <c r="D39" s="48">
        <v>12.4</v>
      </c>
      <c r="E39" s="48">
        <v>11.8</v>
      </c>
      <c r="F39" s="48">
        <v>11.6</v>
      </c>
      <c r="G39" s="48">
        <v>11.2</v>
      </c>
      <c r="H39" s="48">
        <v>11.5</v>
      </c>
      <c r="I39" s="48">
        <v>11.8</v>
      </c>
      <c r="J39" s="48">
        <v>11.7</v>
      </c>
      <c r="K39" s="48">
        <v>12</v>
      </c>
      <c r="L39" s="48">
        <v>11.8</v>
      </c>
      <c r="M39" s="48" t="s">
        <v>3863</v>
      </c>
      <c r="N39" s="48">
        <v>10.7</v>
      </c>
      <c r="O39" s="48">
        <v>11.5</v>
      </c>
      <c r="P39" s="48">
        <v>10.9</v>
      </c>
      <c r="Q39" s="48">
        <v>10.7</v>
      </c>
      <c r="R39" s="48">
        <v>10.3</v>
      </c>
      <c r="S39" s="48">
        <v>10.6</v>
      </c>
      <c r="T39" s="48">
        <v>10.9</v>
      </c>
      <c r="U39" s="48">
        <v>10.8</v>
      </c>
      <c r="V39" s="48">
        <v>11.1</v>
      </c>
      <c r="W39" s="48">
        <v>11.3</v>
      </c>
      <c r="X39" s="48" t="s">
        <v>4035</v>
      </c>
      <c r="Y39" s="48">
        <v>8.9</v>
      </c>
      <c r="Z39" s="48">
        <v>9.6999999999999993</v>
      </c>
      <c r="AA39" s="48">
        <v>9.1</v>
      </c>
      <c r="AB39" s="48">
        <v>8.8000000000000007</v>
      </c>
      <c r="AC39" s="48">
        <v>8.4</v>
      </c>
      <c r="AD39" s="48">
        <v>8.6999999999999993</v>
      </c>
      <c r="AE39" s="48">
        <v>9</v>
      </c>
      <c r="AF39" s="48">
        <v>8.9</v>
      </c>
      <c r="AG39" s="48">
        <v>9.1999999999999993</v>
      </c>
      <c r="AH39" s="48">
        <v>9</v>
      </c>
      <c r="AI39" s="48" t="s">
        <v>3865</v>
      </c>
      <c r="AJ39" s="48">
        <v>7.7</v>
      </c>
      <c r="AK39" s="48">
        <v>8.5</v>
      </c>
      <c r="AL39" s="48">
        <v>8</v>
      </c>
      <c r="AM39" s="48">
        <v>7.9</v>
      </c>
      <c r="AN39" s="48">
        <v>7.5</v>
      </c>
      <c r="AO39" s="48">
        <v>7.8</v>
      </c>
      <c r="AP39" s="48">
        <v>8.1</v>
      </c>
      <c r="AQ39" s="48">
        <v>8</v>
      </c>
      <c r="AR39" s="48">
        <v>8.3000000000000007</v>
      </c>
      <c r="AS39" s="48">
        <v>8.3000000000000007</v>
      </c>
      <c r="AT39" s="48" t="s">
        <v>3866</v>
      </c>
      <c r="AU39" s="48">
        <v>7.2</v>
      </c>
      <c r="AV39" s="48">
        <v>8</v>
      </c>
      <c r="AW39" s="48">
        <v>7.4</v>
      </c>
      <c r="AX39" s="48">
        <v>7.6</v>
      </c>
      <c r="AY39" s="48">
        <v>7.2</v>
      </c>
      <c r="AZ39" s="48">
        <v>7.5</v>
      </c>
      <c r="BA39" s="48">
        <v>7.8</v>
      </c>
      <c r="BB39" s="48">
        <v>7.7</v>
      </c>
      <c r="BC39" s="48">
        <v>8</v>
      </c>
      <c r="BD39" s="48">
        <v>7.8</v>
      </c>
      <c r="BE39" s="48" t="s">
        <v>3902</v>
      </c>
      <c r="BF39" s="48">
        <v>6.7</v>
      </c>
      <c r="BG39" s="48">
        <v>7.5</v>
      </c>
      <c r="BH39" s="48">
        <v>6.9</v>
      </c>
      <c r="BI39" s="48">
        <v>6.8</v>
      </c>
      <c r="BJ39" s="48">
        <v>7</v>
      </c>
      <c r="BK39" s="48">
        <v>7</v>
      </c>
      <c r="BL39" s="48">
        <v>7.6</v>
      </c>
      <c r="BM39" s="48">
        <v>7.5</v>
      </c>
      <c r="BN39" s="48">
        <v>7.8</v>
      </c>
      <c r="BO39" s="48">
        <v>7.3</v>
      </c>
      <c r="BP39" s="48" t="s">
        <v>3903</v>
      </c>
      <c r="BQ39" s="48">
        <v>6.5</v>
      </c>
      <c r="BR39" s="48">
        <v>7.3</v>
      </c>
      <c r="BS39" s="48">
        <v>6.7</v>
      </c>
      <c r="BT39" s="48">
        <v>6.6</v>
      </c>
      <c r="BU39" s="48">
        <v>6.8</v>
      </c>
      <c r="BV39" s="48">
        <v>6.7</v>
      </c>
      <c r="BW39" s="48">
        <v>7.4</v>
      </c>
      <c r="BX39" s="48">
        <v>7.3</v>
      </c>
      <c r="BY39" s="48">
        <v>7.6</v>
      </c>
      <c r="BZ39" s="48">
        <v>7.1</v>
      </c>
      <c r="CA39" s="48" t="s">
        <v>3904</v>
      </c>
      <c r="CC39" s="921" t="s">
        <v>4118</v>
      </c>
      <c r="CD39" s="921"/>
      <c r="CE39" s="921"/>
      <c r="CF39" s="921"/>
      <c r="CG39" s="921"/>
      <c r="CH39" s="921"/>
      <c r="CI39" s="921"/>
      <c r="CJ39" s="921"/>
      <c r="CK39" s="921"/>
    </row>
    <row r="40" spans="1:89" ht="30" customHeight="1">
      <c r="A40" s="97" t="s">
        <v>4119</v>
      </c>
      <c r="B40" s="101" t="s">
        <v>4120</v>
      </c>
      <c r="C40" s="48">
        <v>11.6</v>
      </c>
      <c r="D40" s="48">
        <v>12.4</v>
      </c>
      <c r="E40" s="48">
        <v>11.8</v>
      </c>
      <c r="F40" s="48">
        <v>11.6</v>
      </c>
      <c r="G40" s="48">
        <v>11.2</v>
      </c>
      <c r="H40" s="48">
        <v>11.5</v>
      </c>
      <c r="I40" s="48">
        <v>11.8</v>
      </c>
      <c r="J40" s="48">
        <v>11.7</v>
      </c>
      <c r="K40" s="48">
        <v>12</v>
      </c>
      <c r="L40" s="48">
        <v>11.8</v>
      </c>
      <c r="M40" s="48" t="s">
        <v>3863</v>
      </c>
      <c r="N40" s="48">
        <v>10.7</v>
      </c>
      <c r="O40" s="48">
        <v>11.5</v>
      </c>
      <c r="P40" s="48">
        <v>10.9</v>
      </c>
      <c r="Q40" s="48">
        <v>10.7</v>
      </c>
      <c r="R40" s="48">
        <v>10.3</v>
      </c>
      <c r="S40" s="48">
        <v>10.6</v>
      </c>
      <c r="T40" s="48">
        <v>10.9</v>
      </c>
      <c r="U40" s="48">
        <v>10.8</v>
      </c>
      <c r="V40" s="48">
        <v>11.1</v>
      </c>
      <c r="W40" s="48">
        <v>11.3</v>
      </c>
      <c r="X40" s="48" t="s">
        <v>4035</v>
      </c>
      <c r="Y40" s="48">
        <v>8.9</v>
      </c>
      <c r="Z40" s="48">
        <v>9.6999999999999993</v>
      </c>
      <c r="AA40" s="48">
        <v>9.1</v>
      </c>
      <c r="AB40" s="48">
        <v>8.8000000000000007</v>
      </c>
      <c r="AC40" s="48">
        <v>8.4</v>
      </c>
      <c r="AD40" s="48">
        <v>8.6999999999999993</v>
      </c>
      <c r="AE40" s="48">
        <v>9</v>
      </c>
      <c r="AF40" s="48">
        <v>8.9</v>
      </c>
      <c r="AG40" s="48">
        <v>9.1999999999999993</v>
      </c>
      <c r="AH40" s="48">
        <v>9</v>
      </c>
      <c r="AI40" s="48" t="s">
        <v>3865</v>
      </c>
      <c r="AJ40" s="48">
        <v>7.7</v>
      </c>
      <c r="AK40" s="48">
        <v>8.5</v>
      </c>
      <c r="AL40" s="48">
        <v>8</v>
      </c>
      <c r="AM40" s="48">
        <v>7.9</v>
      </c>
      <c r="AN40" s="48">
        <v>7.5</v>
      </c>
      <c r="AO40" s="48">
        <v>7.8</v>
      </c>
      <c r="AP40" s="48">
        <v>8.1</v>
      </c>
      <c r="AQ40" s="48">
        <v>8</v>
      </c>
      <c r="AR40" s="48">
        <v>8.3000000000000007</v>
      </c>
      <c r="AS40" s="48">
        <v>8.3000000000000007</v>
      </c>
      <c r="AT40" s="48" t="s">
        <v>3866</v>
      </c>
      <c r="AU40" s="48">
        <v>7.2</v>
      </c>
      <c r="AV40" s="48">
        <v>8</v>
      </c>
      <c r="AW40" s="48">
        <v>7.4</v>
      </c>
      <c r="AX40" s="48">
        <v>7.6</v>
      </c>
      <c r="AY40" s="48">
        <v>7.2</v>
      </c>
      <c r="AZ40" s="48">
        <v>7.5</v>
      </c>
      <c r="BA40" s="48">
        <v>7.8</v>
      </c>
      <c r="BB40" s="48">
        <v>7.7</v>
      </c>
      <c r="BC40" s="48">
        <v>8</v>
      </c>
      <c r="BD40" s="48">
        <v>7.8</v>
      </c>
      <c r="BE40" s="48" t="s">
        <v>3902</v>
      </c>
      <c r="BF40" s="48">
        <v>6.7</v>
      </c>
      <c r="BG40" s="48">
        <v>7.5</v>
      </c>
      <c r="BH40" s="48">
        <v>6.9</v>
      </c>
      <c r="BI40" s="48">
        <v>6.8</v>
      </c>
      <c r="BJ40" s="48">
        <v>7</v>
      </c>
      <c r="BK40" s="48">
        <v>7</v>
      </c>
      <c r="BL40" s="48">
        <v>7.6</v>
      </c>
      <c r="BM40" s="48">
        <v>7.5</v>
      </c>
      <c r="BN40" s="48">
        <v>7.8</v>
      </c>
      <c r="BO40" s="48">
        <v>7.3</v>
      </c>
      <c r="BP40" s="48" t="s">
        <v>3903</v>
      </c>
      <c r="BQ40" s="48">
        <v>6.5</v>
      </c>
      <c r="BR40" s="48">
        <v>7.3</v>
      </c>
      <c r="BS40" s="48">
        <v>6.7</v>
      </c>
      <c r="BT40" s="48">
        <v>6.6</v>
      </c>
      <c r="BU40" s="48">
        <v>6.8</v>
      </c>
      <c r="BV40" s="48">
        <v>6.7</v>
      </c>
      <c r="BW40" s="48">
        <v>7.4</v>
      </c>
      <c r="BX40" s="48">
        <v>7.3</v>
      </c>
      <c r="BY40" s="48">
        <v>7.6</v>
      </c>
      <c r="BZ40" s="48">
        <v>7.1</v>
      </c>
      <c r="CA40" s="48" t="s">
        <v>3904</v>
      </c>
      <c r="CC40" s="922" t="s">
        <v>4121</v>
      </c>
      <c r="CD40" s="923"/>
      <c r="CE40" s="923"/>
      <c r="CF40" s="923"/>
      <c r="CG40" s="923"/>
      <c r="CH40" s="923"/>
      <c r="CI40" s="923"/>
      <c r="CJ40" s="923"/>
      <c r="CK40" s="924"/>
    </row>
    <row r="41" spans="1:89" ht="30" customHeight="1">
      <c r="A41" s="97" t="s">
        <v>4122</v>
      </c>
      <c r="B41" s="101" t="s">
        <v>4123</v>
      </c>
      <c r="C41" s="48">
        <v>11.6</v>
      </c>
      <c r="D41" s="48">
        <v>12.4</v>
      </c>
      <c r="E41" s="48">
        <v>11.8</v>
      </c>
      <c r="F41" s="48">
        <v>11.6</v>
      </c>
      <c r="G41" s="48">
        <v>11.2</v>
      </c>
      <c r="H41" s="48">
        <v>11.5</v>
      </c>
      <c r="I41" s="48">
        <v>11.8</v>
      </c>
      <c r="J41" s="48">
        <v>11.7</v>
      </c>
      <c r="K41" s="48">
        <v>12</v>
      </c>
      <c r="L41" s="48">
        <v>11.8</v>
      </c>
      <c r="M41" s="48" t="s">
        <v>3863</v>
      </c>
      <c r="N41" s="48">
        <v>10.7</v>
      </c>
      <c r="O41" s="48">
        <v>11.5</v>
      </c>
      <c r="P41" s="48">
        <v>10.9</v>
      </c>
      <c r="Q41" s="48">
        <v>10.7</v>
      </c>
      <c r="R41" s="48">
        <v>10.3</v>
      </c>
      <c r="S41" s="48">
        <v>10.6</v>
      </c>
      <c r="T41" s="48">
        <v>10.9</v>
      </c>
      <c r="U41" s="48">
        <v>10.8</v>
      </c>
      <c r="V41" s="48">
        <v>11.1</v>
      </c>
      <c r="W41" s="48">
        <v>11.3</v>
      </c>
      <c r="X41" s="48" t="s">
        <v>4035</v>
      </c>
      <c r="Y41" s="48">
        <v>8.9</v>
      </c>
      <c r="Z41" s="48">
        <v>9.6999999999999993</v>
      </c>
      <c r="AA41" s="48">
        <v>9.1</v>
      </c>
      <c r="AB41" s="48">
        <v>8.8000000000000007</v>
      </c>
      <c r="AC41" s="48">
        <v>8.4</v>
      </c>
      <c r="AD41" s="48">
        <v>8.6999999999999993</v>
      </c>
      <c r="AE41" s="48">
        <v>9</v>
      </c>
      <c r="AF41" s="48">
        <v>8.9</v>
      </c>
      <c r="AG41" s="48">
        <v>9.1999999999999993</v>
      </c>
      <c r="AH41" s="48">
        <v>9</v>
      </c>
      <c r="AI41" s="48" t="s">
        <v>3865</v>
      </c>
      <c r="AJ41" s="48">
        <v>7.7</v>
      </c>
      <c r="AK41" s="48">
        <v>8.5</v>
      </c>
      <c r="AL41" s="48">
        <v>8</v>
      </c>
      <c r="AM41" s="48">
        <v>7.9</v>
      </c>
      <c r="AN41" s="48">
        <v>7.5</v>
      </c>
      <c r="AO41" s="48">
        <v>7.8</v>
      </c>
      <c r="AP41" s="48">
        <v>8.1</v>
      </c>
      <c r="AQ41" s="48">
        <v>8</v>
      </c>
      <c r="AR41" s="48">
        <v>8.3000000000000007</v>
      </c>
      <c r="AS41" s="48">
        <v>8.3000000000000007</v>
      </c>
      <c r="AT41" s="48" t="s">
        <v>3866</v>
      </c>
      <c r="AU41" s="48">
        <v>7.2</v>
      </c>
      <c r="AV41" s="48">
        <v>8</v>
      </c>
      <c r="AW41" s="48">
        <v>7.4</v>
      </c>
      <c r="AX41" s="48">
        <v>7.6</v>
      </c>
      <c r="AY41" s="48">
        <v>7.2</v>
      </c>
      <c r="AZ41" s="48">
        <v>7.5</v>
      </c>
      <c r="BA41" s="48">
        <v>7.8</v>
      </c>
      <c r="BB41" s="48">
        <v>7.7</v>
      </c>
      <c r="BC41" s="48">
        <v>8</v>
      </c>
      <c r="BD41" s="48">
        <v>7.8</v>
      </c>
      <c r="BE41" s="48" t="s">
        <v>3902</v>
      </c>
      <c r="BF41" s="48">
        <v>6.7</v>
      </c>
      <c r="BG41" s="48">
        <v>7.5</v>
      </c>
      <c r="BH41" s="48">
        <v>6.9</v>
      </c>
      <c r="BI41" s="48">
        <v>6.8</v>
      </c>
      <c r="BJ41" s="48">
        <v>7</v>
      </c>
      <c r="BK41" s="48">
        <v>7</v>
      </c>
      <c r="BL41" s="48">
        <v>7.6</v>
      </c>
      <c r="BM41" s="48">
        <v>7.5</v>
      </c>
      <c r="BN41" s="48">
        <v>7.8</v>
      </c>
      <c r="BO41" s="48">
        <v>7.3</v>
      </c>
      <c r="BP41" s="48" t="s">
        <v>3903</v>
      </c>
      <c r="BQ41" s="48">
        <v>6.5</v>
      </c>
      <c r="BR41" s="48">
        <v>7.3</v>
      </c>
      <c r="BS41" s="48">
        <v>6.7</v>
      </c>
      <c r="BT41" s="48">
        <v>6.6</v>
      </c>
      <c r="BU41" s="48">
        <v>6.8</v>
      </c>
      <c r="BV41" s="48">
        <v>6.7</v>
      </c>
      <c r="BW41" s="48">
        <v>7.4</v>
      </c>
      <c r="BX41" s="48">
        <v>7.3</v>
      </c>
      <c r="BY41" s="48">
        <v>7.6</v>
      </c>
      <c r="BZ41" s="48">
        <v>7.1</v>
      </c>
      <c r="CA41" s="48" t="s">
        <v>3904</v>
      </c>
      <c r="CC41" s="920" t="s">
        <v>4124</v>
      </c>
      <c r="CD41" s="920"/>
      <c r="CE41" s="920"/>
      <c r="CF41" s="920"/>
      <c r="CG41" s="920"/>
      <c r="CH41" s="920"/>
      <c r="CI41" s="920"/>
      <c r="CJ41" s="920"/>
      <c r="CK41" s="920"/>
    </row>
    <row r="42" spans="1:89" ht="30" customHeight="1">
      <c r="A42" s="97" t="s">
        <v>4125</v>
      </c>
      <c r="B42" s="101" t="s">
        <v>4126</v>
      </c>
      <c r="C42" s="48">
        <v>11.6</v>
      </c>
      <c r="D42" s="48">
        <v>12.4</v>
      </c>
      <c r="E42" s="48">
        <v>11.8</v>
      </c>
      <c r="F42" s="48">
        <v>11.6</v>
      </c>
      <c r="G42" s="48">
        <v>11.2</v>
      </c>
      <c r="H42" s="48">
        <v>11.5</v>
      </c>
      <c r="I42" s="48">
        <v>11.8</v>
      </c>
      <c r="J42" s="48">
        <v>11.7</v>
      </c>
      <c r="K42" s="48">
        <v>12</v>
      </c>
      <c r="L42" s="48">
        <v>11.8</v>
      </c>
      <c r="M42" s="48" t="s">
        <v>3863</v>
      </c>
      <c r="N42" s="48">
        <v>10.7</v>
      </c>
      <c r="O42" s="48">
        <v>11.5</v>
      </c>
      <c r="P42" s="48">
        <v>10.9</v>
      </c>
      <c r="Q42" s="48">
        <v>10.7</v>
      </c>
      <c r="R42" s="48">
        <v>10.3</v>
      </c>
      <c r="S42" s="48">
        <v>10.6</v>
      </c>
      <c r="T42" s="48">
        <v>10.9</v>
      </c>
      <c r="U42" s="48">
        <v>10.8</v>
      </c>
      <c r="V42" s="48">
        <v>11.1</v>
      </c>
      <c r="W42" s="48">
        <v>11.3</v>
      </c>
      <c r="X42" s="48" t="s">
        <v>4035</v>
      </c>
      <c r="Y42" s="48">
        <v>8.9</v>
      </c>
      <c r="Z42" s="48">
        <v>9.6999999999999993</v>
      </c>
      <c r="AA42" s="48">
        <v>9.1</v>
      </c>
      <c r="AB42" s="48">
        <v>8.8000000000000007</v>
      </c>
      <c r="AC42" s="48">
        <v>8.4</v>
      </c>
      <c r="AD42" s="48">
        <v>8.6999999999999993</v>
      </c>
      <c r="AE42" s="48">
        <v>9</v>
      </c>
      <c r="AF42" s="48">
        <v>8.9</v>
      </c>
      <c r="AG42" s="48">
        <v>9.1999999999999993</v>
      </c>
      <c r="AH42" s="48">
        <v>9</v>
      </c>
      <c r="AI42" s="48" t="s">
        <v>3865</v>
      </c>
      <c r="AJ42" s="48">
        <v>7.7</v>
      </c>
      <c r="AK42" s="48">
        <v>8.5</v>
      </c>
      <c r="AL42" s="48">
        <v>8</v>
      </c>
      <c r="AM42" s="48">
        <v>7.9</v>
      </c>
      <c r="AN42" s="48">
        <v>7.5</v>
      </c>
      <c r="AO42" s="48">
        <v>7.8</v>
      </c>
      <c r="AP42" s="48">
        <v>8.1</v>
      </c>
      <c r="AQ42" s="48">
        <v>8</v>
      </c>
      <c r="AR42" s="48">
        <v>8.3000000000000007</v>
      </c>
      <c r="AS42" s="48">
        <v>8.3000000000000007</v>
      </c>
      <c r="AT42" s="48" t="s">
        <v>3866</v>
      </c>
      <c r="AU42" s="48">
        <v>7.2</v>
      </c>
      <c r="AV42" s="48">
        <v>8</v>
      </c>
      <c r="AW42" s="48">
        <v>7.4</v>
      </c>
      <c r="AX42" s="48">
        <v>7.6</v>
      </c>
      <c r="AY42" s="48">
        <v>7.2</v>
      </c>
      <c r="AZ42" s="48">
        <v>7.5</v>
      </c>
      <c r="BA42" s="48">
        <v>7.8</v>
      </c>
      <c r="BB42" s="48">
        <v>7.7</v>
      </c>
      <c r="BC42" s="48">
        <v>8</v>
      </c>
      <c r="BD42" s="48">
        <v>7.8</v>
      </c>
      <c r="BE42" s="48" t="s">
        <v>3902</v>
      </c>
      <c r="BF42" s="48">
        <v>6.7</v>
      </c>
      <c r="BG42" s="48">
        <v>7.5</v>
      </c>
      <c r="BH42" s="48">
        <v>6.9</v>
      </c>
      <c r="BI42" s="48">
        <v>6.8</v>
      </c>
      <c r="BJ42" s="48">
        <v>7</v>
      </c>
      <c r="BK42" s="48">
        <v>7</v>
      </c>
      <c r="BL42" s="48">
        <v>7.6</v>
      </c>
      <c r="BM42" s="48">
        <v>7.5</v>
      </c>
      <c r="BN42" s="48">
        <v>7.8</v>
      </c>
      <c r="BO42" s="48">
        <v>7.3</v>
      </c>
      <c r="BP42" s="48" t="s">
        <v>3903</v>
      </c>
      <c r="BQ42" s="48">
        <v>6.5</v>
      </c>
      <c r="BR42" s="48">
        <v>7.3</v>
      </c>
      <c r="BS42" s="48">
        <v>6.7</v>
      </c>
      <c r="BT42" s="48">
        <v>6.6</v>
      </c>
      <c r="BU42" s="48">
        <v>6.8</v>
      </c>
      <c r="BV42" s="48">
        <v>6.7</v>
      </c>
      <c r="BW42" s="48">
        <v>7.4</v>
      </c>
      <c r="BX42" s="48">
        <v>7.3</v>
      </c>
      <c r="BY42" s="48">
        <v>7.6</v>
      </c>
      <c r="BZ42" s="48">
        <v>7.1</v>
      </c>
      <c r="CA42" s="48" t="s">
        <v>3904</v>
      </c>
      <c r="CC42" s="920"/>
      <c r="CD42" s="920"/>
      <c r="CE42" s="920"/>
      <c r="CF42" s="920"/>
      <c r="CG42" s="920"/>
      <c r="CH42" s="920"/>
      <c r="CI42" s="920"/>
      <c r="CJ42" s="920"/>
      <c r="CK42" s="920"/>
    </row>
    <row r="43" spans="1:89" ht="30" customHeight="1">
      <c r="A43" s="97" t="s">
        <v>4127</v>
      </c>
      <c r="B43" s="101" t="s">
        <v>4128</v>
      </c>
      <c r="C43" s="48">
        <v>11.6</v>
      </c>
      <c r="D43" s="48">
        <v>12.4</v>
      </c>
      <c r="E43" s="48">
        <v>11.8</v>
      </c>
      <c r="F43" s="48">
        <v>11.6</v>
      </c>
      <c r="G43" s="48">
        <v>11.2</v>
      </c>
      <c r="H43" s="48">
        <v>11.5</v>
      </c>
      <c r="I43" s="48">
        <v>11.8</v>
      </c>
      <c r="J43" s="48">
        <v>11.7</v>
      </c>
      <c r="K43" s="48">
        <v>12</v>
      </c>
      <c r="L43" s="48">
        <v>11.8</v>
      </c>
      <c r="M43" s="48" t="s">
        <v>3863</v>
      </c>
      <c r="N43" s="48">
        <v>10.7</v>
      </c>
      <c r="O43" s="48">
        <v>11.5</v>
      </c>
      <c r="P43" s="48">
        <v>10.9</v>
      </c>
      <c r="Q43" s="48">
        <v>10.7</v>
      </c>
      <c r="R43" s="48">
        <v>10.3</v>
      </c>
      <c r="S43" s="48">
        <v>10.6</v>
      </c>
      <c r="T43" s="48">
        <v>10.9</v>
      </c>
      <c r="U43" s="48">
        <v>10.8</v>
      </c>
      <c r="V43" s="48">
        <v>11.1</v>
      </c>
      <c r="W43" s="48">
        <v>11.3</v>
      </c>
      <c r="X43" s="48" t="s">
        <v>4035</v>
      </c>
      <c r="Y43" s="48">
        <v>8.9</v>
      </c>
      <c r="Z43" s="48">
        <v>9.6999999999999993</v>
      </c>
      <c r="AA43" s="48">
        <v>9.1</v>
      </c>
      <c r="AB43" s="48">
        <v>8.8000000000000007</v>
      </c>
      <c r="AC43" s="48">
        <v>8.4</v>
      </c>
      <c r="AD43" s="48">
        <v>8.6999999999999993</v>
      </c>
      <c r="AE43" s="48">
        <v>9</v>
      </c>
      <c r="AF43" s="48">
        <v>8.9</v>
      </c>
      <c r="AG43" s="48">
        <v>9.1999999999999993</v>
      </c>
      <c r="AH43" s="48">
        <v>9</v>
      </c>
      <c r="AI43" s="48" t="s">
        <v>3865</v>
      </c>
      <c r="AJ43" s="48">
        <v>7.7</v>
      </c>
      <c r="AK43" s="48">
        <v>8.5</v>
      </c>
      <c r="AL43" s="48">
        <v>8</v>
      </c>
      <c r="AM43" s="48">
        <v>7.9</v>
      </c>
      <c r="AN43" s="48">
        <v>7.5</v>
      </c>
      <c r="AO43" s="48">
        <v>7.8</v>
      </c>
      <c r="AP43" s="48">
        <v>8.1</v>
      </c>
      <c r="AQ43" s="48">
        <v>8</v>
      </c>
      <c r="AR43" s="48">
        <v>8.3000000000000007</v>
      </c>
      <c r="AS43" s="48">
        <v>8.3000000000000007</v>
      </c>
      <c r="AT43" s="48" t="s">
        <v>3866</v>
      </c>
      <c r="AU43" s="48">
        <v>7.2</v>
      </c>
      <c r="AV43" s="48">
        <v>8</v>
      </c>
      <c r="AW43" s="48">
        <v>7.4</v>
      </c>
      <c r="AX43" s="48">
        <v>7.6</v>
      </c>
      <c r="AY43" s="48">
        <v>7.2</v>
      </c>
      <c r="AZ43" s="48">
        <v>7.5</v>
      </c>
      <c r="BA43" s="48">
        <v>7.8</v>
      </c>
      <c r="BB43" s="48">
        <v>7.7</v>
      </c>
      <c r="BC43" s="48">
        <v>8</v>
      </c>
      <c r="BD43" s="48">
        <v>7.8</v>
      </c>
      <c r="BE43" s="48" t="s">
        <v>3902</v>
      </c>
      <c r="BF43" s="48">
        <v>6.7</v>
      </c>
      <c r="BG43" s="48">
        <v>7.5</v>
      </c>
      <c r="BH43" s="48">
        <v>6.9</v>
      </c>
      <c r="BI43" s="48">
        <v>6.8</v>
      </c>
      <c r="BJ43" s="48">
        <v>7</v>
      </c>
      <c r="BK43" s="48">
        <v>7</v>
      </c>
      <c r="BL43" s="48">
        <v>7.6</v>
      </c>
      <c r="BM43" s="48">
        <v>7.5</v>
      </c>
      <c r="BN43" s="48">
        <v>7.8</v>
      </c>
      <c r="BO43" s="48">
        <v>7.3</v>
      </c>
      <c r="BP43" s="48" t="s">
        <v>3903</v>
      </c>
      <c r="BQ43" s="48">
        <v>6.5</v>
      </c>
      <c r="BR43" s="48">
        <v>7.3</v>
      </c>
      <c r="BS43" s="48">
        <v>6.7</v>
      </c>
      <c r="BT43" s="48">
        <v>6.6</v>
      </c>
      <c r="BU43" s="48">
        <v>6.8</v>
      </c>
      <c r="BV43" s="48">
        <v>6.7</v>
      </c>
      <c r="BW43" s="48">
        <v>7.4</v>
      </c>
      <c r="BX43" s="48">
        <v>7.3</v>
      </c>
      <c r="BY43" s="48">
        <v>7.6</v>
      </c>
      <c r="BZ43" s="48">
        <v>7.1</v>
      </c>
      <c r="CA43" s="48" t="s">
        <v>3904</v>
      </c>
      <c r="CC43" s="920"/>
      <c r="CD43" s="920"/>
      <c r="CE43" s="920"/>
      <c r="CF43" s="920"/>
      <c r="CG43" s="920"/>
      <c r="CH43" s="920"/>
      <c r="CI43" s="920"/>
      <c r="CJ43" s="920"/>
      <c r="CK43" s="920"/>
    </row>
    <row r="44" spans="1:89" ht="30" customHeight="1">
      <c r="A44" s="97" t="s">
        <v>4129</v>
      </c>
      <c r="B44" s="101" t="s">
        <v>4130</v>
      </c>
      <c r="C44" s="48">
        <v>11.9</v>
      </c>
      <c r="D44" s="48">
        <v>12.7</v>
      </c>
      <c r="E44" s="48">
        <v>12.1</v>
      </c>
      <c r="F44" s="48">
        <v>11.8</v>
      </c>
      <c r="G44" s="48">
        <v>11.4</v>
      </c>
      <c r="H44" s="48">
        <v>11.7</v>
      </c>
      <c r="I44" s="48">
        <v>12</v>
      </c>
      <c r="J44" s="48">
        <v>11.9</v>
      </c>
      <c r="K44" s="48">
        <v>12.2</v>
      </c>
      <c r="L44" s="48">
        <v>12</v>
      </c>
      <c r="M44" s="48" t="s">
        <v>3863</v>
      </c>
      <c r="N44" s="48">
        <v>11</v>
      </c>
      <c r="O44" s="48">
        <v>11.8</v>
      </c>
      <c r="P44" s="48">
        <v>11.2</v>
      </c>
      <c r="Q44" s="48">
        <v>11</v>
      </c>
      <c r="R44" s="48">
        <v>10.6</v>
      </c>
      <c r="S44" s="48">
        <v>10.9</v>
      </c>
      <c r="T44" s="48">
        <v>11.2</v>
      </c>
      <c r="U44" s="48">
        <v>11.1</v>
      </c>
      <c r="V44" s="48">
        <v>11.4</v>
      </c>
      <c r="W44" s="48">
        <v>11.6</v>
      </c>
      <c r="X44" s="48" t="s">
        <v>4035</v>
      </c>
      <c r="Y44" s="48">
        <v>9.1999999999999993</v>
      </c>
      <c r="Z44" s="48">
        <v>10</v>
      </c>
      <c r="AA44" s="48">
        <v>9.4</v>
      </c>
      <c r="AB44" s="48">
        <v>9.1</v>
      </c>
      <c r="AC44" s="48">
        <v>8.6999999999999993</v>
      </c>
      <c r="AD44" s="48">
        <v>9</v>
      </c>
      <c r="AE44" s="48">
        <v>9.3000000000000007</v>
      </c>
      <c r="AF44" s="48">
        <v>9.1999999999999993</v>
      </c>
      <c r="AG44" s="48">
        <v>9.5</v>
      </c>
      <c r="AH44" s="48">
        <v>9.3000000000000007</v>
      </c>
      <c r="AI44" s="48" t="s">
        <v>3865</v>
      </c>
      <c r="AJ44" s="48">
        <v>8</v>
      </c>
      <c r="AK44" s="48">
        <v>8.8000000000000007</v>
      </c>
      <c r="AL44" s="48">
        <v>8.3000000000000007</v>
      </c>
      <c r="AM44" s="48">
        <v>8.1999999999999993</v>
      </c>
      <c r="AN44" s="48">
        <v>7.8</v>
      </c>
      <c r="AO44" s="48">
        <v>8.1</v>
      </c>
      <c r="AP44" s="48">
        <v>8.4</v>
      </c>
      <c r="AQ44" s="48">
        <v>8.3000000000000007</v>
      </c>
      <c r="AR44" s="48">
        <v>8.6</v>
      </c>
      <c r="AS44" s="48">
        <v>8.6</v>
      </c>
      <c r="AT44" s="48" t="s">
        <v>3866</v>
      </c>
      <c r="AU44" s="48">
        <v>7.5</v>
      </c>
      <c r="AV44" s="48">
        <v>8.3000000000000007</v>
      </c>
      <c r="AW44" s="48">
        <v>7.7</v>
      </c>
      <c r="AX44" s="48">
        <v>7.9</v>
      </c>
      <c r="AY44" s="48">
        <v>7.5</v>
      </c>
      <c r="AZ44" s="48">
        <v>7.8</v>
      </c>
      <c r="BA44" s="48">
        <v>8.1</v>
      </c>
      <c r="BB44" s="48">
        <v>8</v>
      </c>
      <c r="BC44" s="48">
        <v>8.3000000000000007</v>
      </c>
      <c r="BD44" s="48">
        <v>8.1</v>
      </c>
      <c r="BE44" s="48" t="s">
        <v>3902</v>
      </c>
      <c r="BF44" s="48">
        <v>7.1</v>
      </c>
      <c r="BG44" s="48">
        <v>7.9</v>
      </c>
      <c r="BH44" s="48">
        <v>7.3</v>
      </c>
      <c r="BI44" s="48">
        <v>7.1</v>
      </c>
      <c r="BJ44" s="48">
        <v>7.3</v>
      </c>
      <c r="BK44" s="48">
        <v>7.3</v>
      </c>
      <c r="BL44" s="48">
        <v>7.9</v>
      </c>
      <c r="BM44" s="48">
        <v>7.8</v>
      </c>
      <c r="BN44" s="48">
        <v>8.1</v>
      </c>
      <c r="BO44" s="48">
        <v>7.7</v>
      </c>
      <c r="BP44" s="48" t="s">
        <v>3903</v>
      </c>
      <c r="BQ44" s="48">
        <v>6.8</v>
      </c>
      <c r="BR44" s="48">
        <v>7.6</v>
      </c>
      <c r="BS44" s="48">
        <v>7</v>
      </c>
      <c r="BT44" s="48">
        <v>6.9</v>
      </c>
      <c r="BU44" s="48">
        <v>7.1</v>
      </c>
      <c r="BV44" s="48">
        <v>7</v>
      </c>
      <c r="BW44" s="48">
        <v>7.7</v>
      </c>
      <c r="BX44" s="48">
        <v>7.6</v>
      </c>
      <c r="BY44" s="48">
        <v>7.9</v>
      </c>
      <c r="BZ44" s="48">
        <v>7.4</v>
      </c>
      <c r="CA44" s="48" t="s">
        <v>3904</v>
      </c>
      <c r="CC44" s="916" t="s">
        <v>4131</v>
      </c>
      <c r="CD44" s="917"/>
      <c r="CE44" s="917"/>
      <c r="CF44" s="917"/>
      <c r="CG44" s="917"/>
      <c r="CH44" s="917"/>
      <c r="CI44" s="917"/>
      <c r="CJ44" s="917"/>
      <c r="CK44" s="918"/>
    </row>
    <row r="45" spans="1:89" ht="30" customHeight="1">
      <c r="A45" s="97" t="s">
        <v>4132</v>
      </c>
      <c r="B45" s="101" t="s">
        <v>4133</v>
      </c>
      <c r="C45" s="48">
        <v>11.6</v>
      </c>
      <c r="D45" s="48">
        <v>12.4</v>
      </c>
      <c r="E45" s="48">
        <v>11.8</v>
      </c>
      <c r="F45" s="48">
        <v>11.6</v>
      </c>
      <c r="G45" s="48">
        <v>11.2</v>
      </c>
      <c r="H45" s="48">
        <v>11.5</v>
      </c>
      <c r="I45" s="48">
        <v>11.8</v>
      </c>
      <c r="J45" s="48">
        <v>11.7</v>
      </c>
      <c r="K45" s="48">
        <v>12</v>
      </c>
      <c r="L45" s="48">
        <v>11.8</v>
      </c>
      <c r="M45" s="48" t="s">
        <v>3863</v>
      </c>
      <c r="N45" s="48">
        <v>10.7</v>
      </c>
      <c r="O45" s="48">
        <v>11.5</v>
      </c>
      <c r="P45" s="48">
        <v>10.9</v>
      </c>
      <c r="Q45" s="48">
        <v>10.7</v>
      </c>
      <c r="R45" s="48">
        <v>10.3</v>
      </c>
      <c r="S45" s="48">
        <v>10.6</v>
      </c>
      <c r="T45" s="48">
        <v>10.9</v>
      </c>
      <c r="U45" s="48">
        <v>10.8</v>
      </c>
      <c r="V45" s="48">
        <v>11.1</v>
      </c>
      <c r="W45" s="48">
        <v>11.3</v>
      </c>
      <c r="X45" s="48" t="s">
        <v>4035</v>
      </c>
      <c r="Y45" s="48">
        <v>8.9</v>
      </c>
      <c r="Z45" s="48">
        <v>9.6999999999999993</v>
      </c>
      <c r="AA45" s="48">
        <v>9.1</v>
      </c>
      <c r="AB45" s="48">
        <v>8.8000000000000007</v>
      </c>
      <c r="AC45" s="48">
        <v>8.4</v>
      </c>
      <c r="AD45" s="48">
        <v>8.6999999999999993</v>
      </c>
      <c r="AE45" s="48">
        <v>9</v>
      </c>
      <c r="AF45" s="48">
        <v>8.9</v>
      </c>
      <c r="AG45" s="48">
        <v>9.1999999999999993</v>
      </c>
      <c r="AH45" s="48">
        <v>9</v>
      </c>
      <c r="AI45" s="48" t="s">
        <v>3865</v>
      </c>
      <c r="AJ45" s="48">
        <v>7.7</v>
      </c>
      <c r="AK45" s="48">
        <v>8.5</v>
      </c>
      <c r="AL45" s="48">
        <v>8</v>
      </c>
      <c r="AM45" s="48">
        <v>7.9</v>
      </c>
      <c r="AN45" s="48">
        <v>7.5</v>
      </c>
      <c r="AO45" s="48">
        <v>7.8</v>
      </c>
      <c r="AP45" s="48">
        <v>8.1</v>
      </c>
      <c r="AQ45" s="48">
        <v>8</v>
      </c>
      <c r="AR45" s="48">
        <v>8.3000000000000007</v>
      </c>
      <c r="AS45" s="48">
        <v>8.3000000000000007</v>
      </c>
      <c r="AT45" s="48" t="s">
        <v>3866</v>
      </c>
      <c r="AU45" s="48">
        <v>7.2</v>
      </c>
      <c r="AV45" s="48">
        <v>8</v>
      </c>
      <c r="AW45" s="48">
        <v>7.4</v>
      </c>
      <c r="AX45" s="48">
        <v>7.6</v>
      </c>
      <c r="AY45" s="48">
        <v>7.2</v>
      </c>
      <c r="AZ45" s="48">
        <v>7.5</v>
      </c>
      <c r="BA45" s="48">
        <v>7.8</v>
      </c>
      <c r="BB45" s="48">
        <v>7.7</v>
      </c>
      <c r="BC45" s="48">
        <v>8</v>
      </c>
      <c r="BD45" s="48">
        <v>7.8</v>
      </c>
      <c r="BE45" s="48" t="s">
        <v>3902</v>
      </c>
      <c r="BF45" s="48">
        <v>6.7</v>
      </c>
      <c r="BG45" s="48">
        <v>7.5</v>
      </c>
      <c r="BH45" s="48">
        <v>6.9</v>
      </c>
      <c r="BI45" s="48">
        <v>6.8</v>
      </c>
      <c r="BJ45" s="48">
        <v>7</v>
      </c>
      <c r="BK45" s="48">
        <v>7</v>
      </c>
      <c r="BL45" s="48">
        <v>7.6</v>
      </c>
      <c r="BM45" s="48">
        <v>7.5</v>
      </c>
      <c r="BN45" s="48">
        <v>7.8</v>
      </c>
      <c r="BO45" s="48">
        <v>7.3</v>
      </c>
      <c r="BP45" s="48" t="s">
        <v>3903</v>
      </c>
      <c r="BQ45" s="48">
        <v>6.5</v>
      </c>
      <c r="BR45" s="48">
        <v>7.3</v>
      </c>
      <c r="BS45" s="48">
        <v>6.7</v>
      </c>
      <c r="BT45" s="48">
        <v>6.6</v>
      </c>
      <c r="BU45" s="48">
        <v>6.8</v>
      </c>
      <c r="BV45" s="48">
        <v>6.7</v>
      </c>
      <c r="BW45" s="48">
        <v>7.4</v>
      </c>
      <c r="BX45" s="48">
        <v>7.3</v>
      </c>
      <c r="BY45" s="48">
        <v>7.6</v>
      </c>
      <c r="BZ45" s="48">
        <v>7.1</v>
      </c>
      <c r="CA45" s="48" t="s">
        <v>3904</v>
      </c>
      <c r="CC45" s="952"/>
      <c r="CD45" s="953"/>
      <c r="CE45" s="953"/>
      <c r="CF45" s="953"/>
      <c r="CG45" s="953"/>
      <c r="CH45" s="953"/>
      <c r="CI45" s="953"/>
      <c r="CJ45" s="953"/>
      <c r="CK45" s="954"/>
    </row>
    <row r="46" spans="1:89" ht="30" customHeight="1">
      <c r="A46" s="97" t="s">
        <v>4134</v>
      </c>
      <c r="B46" s="101" t="s">
        <v>4135</v>
      </c>
      <c r="C46" s="48">
        <v>11.6</v>
      </c>
      <c r="D46" s="48">
        <v>12.4</v>
      </c>
      <c r="E46" s="48">
        <v>11.8</v>
      </c>
      <c r="F46" s="48">
        <v>11.6</v>
      </c>
      <c r="G46" s="48">
        <v>11.2</v>
      </c>
      <c r="H46" s="48">
        <v>11.5</v>
      </c>
      <c r="I46" s="48">
        <v>11.8</v>
      </c>
      <c r="J46" s="48">
        <v>11.7</v>
      </c>
      <c r="K46" s="48">
        <v>12</v>
      </c>
      <c r="L46" s="48">
        <v>11.8</v>
      </c>
      <c r="M46" s="48" t="s">
        <v>3863</v>
      </c>
      <c r="N46" s="48">
        <v>10.7</v>
      </c>
      <c r="O46" s="48">
        <v>11.5</v>
      </c>
      <c r="P46" s="48">
        <v>10.9</v>
      </c>
      <c r="Q46" s="48">
        <v>10.7</v>
      </c>
      <c r="R46" s="48">
        <v>10.3</v>
      </c>
      <c r="S46" s="48">
        <v>10.6</v>
      </c>
      <c r="T46" s="48">
        <v>10.9</v>
      </c>
      <c r="U46" s="48">
        <v>10.8</v>
      </c>
      <c r="V46" s="48">
        <v>11.1</v>
      </c>
      <c r="W46" s="48">
        <v>11.3</v>
      </c>
      <c r="X46" s="48" t="s">
        <v>4035</v>
      </c>
      <c r="Y46" s="48">
        <v>8.9</v>
      </c>
      <c r="Z46" s="48">
        <v>9.6999999999999993</v>
      </c>
      <c r="AA46" s="48">
        <v>9.1</v>
      </c>
      <c r="AB46" s="48">
        <v>8.8000000000000007</v>
      </c>
      <c r="AC46" s="48">
        <v>8.4</v>
      </c>
      <c r="AD46" s="48">
        <v>8.6999999999999993</v>
      </c>
      <c r="AE46" s="48">
        <v>9</v>
      </c>
      <c r="AF46" s="48">
        <v>8.9</v>
      </c>
      <c r="AG46" s="48">
        <v>9.1999999999999993</v>
      </c>
      <c r="AH46" s="48">
        <v>9</v>
      </c>
      <c r="AI46" s="48" t="s">
        <v>3865</v>
      </c>
      <c r="AJ46" s="48">
        <v>7.7</v>
      </c>
      <c r="AK46" s="48">
        <v>8.5</v>
      </c>
      <c r="AL46" s="48">
        <v>8</v>
      </c>
      <c r="AM46" s="48">
        <v>7.9</v>
      </c>
      <c r="AN46" s="48">
        <v>7.5</v>
      </c>
      <c r="AO46" s="48">
        <v>7.8</v>
      </c>
      <c r="AP46" s="48">
        <v>8.1</v>
      </c>
      <c r="AQ46" s="48">
        <v>8</v>
      </c>
      <c r="AR46" s="48">
        <v>8.3000000000000007</v>
      </c>
      <c r="AS46" s="48">
        <v>8.3000000000000007</v>
      </c>
      <c r="AT46" s="48" t="s">
        <v>3866</v>
      </c>
      <c r="AU46" s="48">
        <v>7.2</v>
      </c>
      <c r="AV46" s="48">
        <v>8</v>
      </c>
      <c r="AW46" s="48">
        <v>7.4</v>
      </c>
      <c r="AX46" s="48">
        <v>7.6</v>
      </c>
      <c r="AY46" s="48">
        <v>7.2</v>
      </c>
      <c r="AZ46" s="48">
        <v>7.5</v>
      </c>
      <c r="BA46" s="48">
        <v>7.8</v>
      </c>
      <c r="BB46" s="48">
        <v>7.7</v>
      </c>
      <c r="BC46" s="48">
        <v>8</v>
      </c>
      <c r="BD46" s="48">
        <v>7.8</v>
      </c>
      <c r="BE46" s="48" t="s">
        <v>3902</v>
      </c>
      <c r="BF46" s="48">
        <v>6.7</v>
      </c>
      <c r="BG46" s="48">
        <v>7.5</v>
      </c>
      <c r="BH46" s="48">
        <v>6.9</v>
      </c>
      <c r="BI46" s="48">
        <v>6.8</v>
      </c>
      <c r="BJ46" s="48">
        <v>7</v>
      </c>
      <c r="BK46" s="48">
        <v>7</v>
      </c>
      <c r="BL46" s="48">
        <v>7.6</v>
      </c>
      <c r="BM46" s="48">
        <v>7.5</v>
      </c>
      <c r="BN46" s="48">
        <v>7.8</v>
      </c>
      <c r="BO46" s="48">
        <v>7.3</v>
      </c>
      <c r="BP46" s="48" t="s">
        <v>3903</v>
      </c>
      <c r="BQ46" s="48">
        <v>6.5</v>
      </c>
      <c r="BR46" s="48">
        <v>7.3</v>
      </c>
      <c r="BS46" s="48">
        <v>6.7</v>
      </c>
      <c r="BT46" s="48">
        <v>6.6</v>
      </c>
      <c r="BU46" s="48">
        <v>6.8</v>
      </c>
      <c r="BV46" s="48">
        <v>6.7</v>
      </c>
      <c r="BW46" s="48">
        <v>7.4</v>
      </c>
      <c r="BX46" s="48">
        <v>7.3</v>
      </c>
      <c r="BY46" s="48">
        <v>7.6</v>
      </c>
      <c r="BZ46" s="48">
        <v>7.1</v>
      </c>
      <c r="CA46" s="48" t="s">
        <v>3904</v>
      </c>
      <c r="CC46" s="925"/>
      <c r="CD46" s="926"/>
      <c r="CE46" s="926"/>
      <c r="CF46" s="926"/>
      <c r="CG46" s="926"/>
      <c r="CH46" s="926"/>
      <c r="CI46" s="926"/>
      <c r="CJ46" s="926"/>
      <c r="CK46" s="927"/>
    </row>
    <row r="47" spans="1:89" ht="30" customHeight="1">
      <c r="A47" s="97" t="s">
        <v>4136</v>
      </c>
      <c r="B47" s="101" t="s">
        <v>4137</v>
      </c>
      <c r="C47" s="48">
        <v>16.5</v>
      </c>
      <c r="D47" s="48">
        <v>17.3</v>
      </c>
      <c r="E47" s="48">
        <v>16.7</v>
      </c>
      <c r="F47" s="48">
        <v>16.5</v>
      </c>
      <c r="G47" s="48">
        <v>16.100000000000001</v>
      </c>
      <c r="H47" s="48">
        <v>16.399999999999999</v>
      </c>
      <c r="I47" s="48">
        <v>16.7</v>
      </c>
      <c r="J47" s="48">
        <v>16.600000000000001</v>
      </c>
      <c r="K47" s="48">
        <v>16.899999999999999</v>
      </c>
      <c r="L47" s="48">
        <v>16.7</v>
      </c>
      <c r="M47" s="48" t="s">
        <v>3863</v>
      </c>
      <c r="N47" s="48">
        <v>15.7</v>
      </c>
      <c r="O47" s="48">
        <v>16.5</v>
      </c>
      <c r="P47" s="48">
        <v>15.9</v>
      </c>
      <c r="Q47" s="48">
        <v>15.7</v>
      </c>
      <c r="R47" s="48">
        <v>15.3</v>
      </c>
      <c r="S47" s="48">
        <v>15.6</v>
      </c>
      <c r="T47" s="48">
        <v>15.9</v>
      </c>
      <c r="U47" s="48">
        <v>15.8</v>
      </c>
      <c r="V47" s="48">
        <v>16.100000000000001</v>
      </c>
      <c r="W47" s="48">
        <v>16.3</v>
      </c>
      <c r="X47" s="48" t="s">
        <v>4035</v>
      </c>
      <c r="Y47" s="48">
        <v>13.9</v>
      </c>
      <c r="Z47" s="48">
        <v>14.7</v>
      </c>
      <c r="AA47" s="48">
        <v>14.1</v>
      </c>
      <c r="AB47" s="48">
        <v>13.8</v>
      </c>
      <c r="AC47" s="48">
        <v>13.4</v>
      </c>
      <c r="AD47" s="48">
        <v>13.7</v>
      </c>
      <c r="AE47" s="48">
        <v>14</v>
      </c>
      <c r="AF47" s="48">
        <v>13.9</v>
      </c>
      <c r="AG47" s="48">
        <v>14.2</v>
      </c>
      <c r="AH47" s="48">
        <v>14</v>
      </c>
      <c r="AI47" s="48" t="s">
        <v>3865</v>
      </c>
      <c r="AJ47" s="48">
        <v>12.7</v>
      </c>
      <c r="AK47" s="48">
        <v>13.5</v>
      </c>
      <c r="AL47" s="48">
        <v>13</v>
      </c>
      <c r="AM47" s="48">
        <v>12.9</v>
      </c>
      <c r="AN47" s="48">
        <v>12.5</v>
      </c>
      <c r="AO47" s="48">
        <v>12.8</v>
      </c>
      <c r="AP47" s="48">
        <v>13.1</v>
      </c>
      <c r="AQ47" s="48">
        <v>13</v>
      </c>
      <c r="AR47" s="48">
        <v>13.3</v>
      </c>
      <c r="AS47" s="48">
        <v>13.3</v>
      </c>
      <c r="AT47" s="48" t="s">
        <v>3866</v>
      </c>
      <c r="AU47" s="48">
        <v>12.2</v>
      </c>
      <c r="AV47" s="48">
        <v>13</v>
      </c>
      <c r="AW47" s="48">
        <v>12.4</v>
      </c>
      <c r="AX47" s="48">
        <v>12.6</v>
      </c>
      <c r="AY47" s="48">
        <v>12.2</v>
      </c>
      <c r="AZ47" s="48">
        <v>12.5</v>
      </c>
      <c r="BA47" s="48">
        <v>12.8</v>
      </c>
      <c r="BB47" s="48">
        <v>12.7</v>
      </c>
      <c r="BC47" s="48">
        <v>13</v>
      </c>
      <c r="BD47" s="48">
        <v>12.8</v>
      </c>
      <c r="BE47" s="48" t="s">
        <v>3902</v>
      </c>
      <c r="BF47" s="48">
        <v>12</v>
      </c>
      <c r="BG47" s="48">
        <v>12.8</v>
      </c>
      <c r="BH47" s="48">
        <v>12.2</v>
      </c>
      <c r="BI47" s="48">
        <v>12.1</v>
      </c>
      <c r="BJ47" s="48">
        <v>12.2</v>
      </c>
      <c r="BK47" s="48">
        <v>12.3</v>
      </c>
      <c r="BL47" s="48">
        <v>12.8</v>
      </c>
      <c r="BM47" s="48">
        <v>12.7</v>
      </c>
      <c r="BN47" s="48">
        <v>13</v>
      </c>
      <c r="BO47" s="48">
        <v>12.6</v>
      </c>
      <c r="BP47" s="48" t="s">
        <v>3903</v>
      </c>
      <c r="BQ47" s="48">
        <v>11.8</v>
      </c>
      <c r="BR47" s="48">
        <v>12.6</v>
      </c>
      <c r="BS47" s="48">
        <v>11.9</v>
      </c>
      <c r="BT47" s="48">
        <v>11.8</v>
      </c>
      <c r="BU47" s="48">
        <v>12.1</v>
      </c>
      <c r="BV47" s="48">
        <v>12</v>
      </c>
      <c r="BW47" s="48">
        <v>12.7</v>
      </c>
      <c r="BX47" s="48">
        <v>12.6</v>
      </c>
      <c r="BY47" s="48">
        <v>12.9</v>
      </c>
      <c r="BZ47" s="48">
        <v>12.4</v>
      </c>
      <c r="CA47" s="48" t="s">
        <v>3904</v>
      </c>
      <c r="CC47" s="717" t="s">
        <v>4138</v>
      </c>
      <c r="CD47" s="717"/>
      <c r="CE47" s="717"/>
      <c r="CF47" s="717"/>
      <c r="CG47" s="717"/>
      <c r="CH47" s="717"/>
      <c r="CI47" s="717"/>
      <c r="CJ47" s="717"/>
      <c r="CK47" s="717"/>
    </row>
    <row r="48" spans="1:89" ht="30" customHeight="1">
      <c r="A48" s="97" t="s">
        <v>4139</v>
      </c>
      <c r="B48" s="101" t="s">
        <v>4140</v>
      </c>
      <c r="C48" s="48">
        <v>11.6</v>
      </c>
      <c r="D48" s="48">
        <v>12.4</v>
      </c>
      <c r="E48" s="48">
        <v>11.8</v>
      </c>
      <c r="F48" s="48">
        <v>11.6</v>
      </c>
      <c r="G48" s="48">
        <v>11.2</v>
      </c>
      <c r="H48" s="48">
        <v>11.5</v>
      </c>
      <c r="I48" s="48">
        <v>11.8</v>
      </c>
      <c r="J48" s="48">
        <v>11.7</v>
      </c>
      <c r="K48" s="48">
        <v>12</v>
      </c>
      <c r="L48" s="48">
        <v>11.8</v>
      </c>
      <c r="M48" s="48" t="s">
        <v>3863</v>
      </c>
      <c r="N48" s="48">
        <v>10.7</v>
      </c>
      <c r="O48" s="48">
        <v>11.5</v>
      </c>
      <c r="P48" s="48">
        <v>10.9</v>
      </c>
      <c r="Q48" s="48">
        <v>10.7</v>
      </c>
      <c r="R48" s="48">
        <v>10.3</v>
      </c>
      <c r="S48" s="48">
        <v>10.6</v>
      </c>
      <c r="T48" s="48">
        <v>10.9</v>
      </c>
      <c r="U48" s="48">
        <v>10.8</v>
      </c>
      <c r="V48" s="48">
        <v>11.1</v>
      </c>
      <c r="W48" s="48">
        <v>11.3</v>
      </c>
      <c r="X48" s="48" t="s">
        <v>4035</v>
      </c>
      <c r="Y48" s="48">
        <v>8.9</v>
      </c>
      <c r="Z48" s="48">
        <v>9.6999999999999993</v>
      </c>
      <c r="AA48" s="48">
        <v>9.1</v>
      </c>
      <c r="AB48" s="48">
        <v>8.8000000000000007</v>
      </c>
      <c r="AC48" s="48">
        <v>8.4</v>
      </c>
      <c r="AD48" s="48">
        <v>8.6999999999999993</v>
      </c>
      <c r="AE48" s="48">
        <v>9</v>
      </c>
      <c r="AF48" s="48">
        <v>8.9</v>
      </c>
      <c r="AG48" s="48">
        <v>9.1999999999999993</v>
      </c>
      <c r="AH48" s="48">
        <v>9</v>
      </c>
      <c r="AI48" s="48" t="s">
        <v>3865</v>
      </c>
      <c r="AJ48" s="48">
        <v>7.7</v>
      </c>
      <c r="AK48" s="48">
        <v>8.5</v>
      </c>
      <c r="AL48" s="48">
        <v>8</v>
      </c>
      <c r="AM48" s="48">
        <v>7.9</v>
      </c>
      <c r="AN48" s="48">
        <v>7.5</v>
      </c>
      <c r="AO48" s="48">
        <v>7.8</v>
      </c>
      <c r="AP48" s="48">
        <v>8.1</v>
      </c>
      <c r="AQ48" s="48">
        <v>8</v>
      </c>
      <c r="AR48" s="48">
        <v>8.3000000000000007</v>
      </c>
      <c r="AS48" s="48">
        <v>8.3000000000000007</v>
      </c>
      <c r="AT48" s="48" t="s">
        <v>3866</v>
      </c>
      <c r="AU48" s="48">
        <v>7.2</v>
      </c>
      <c r="AV48" s="48">
        <v>8</v>
      </c>
      <c r="AW48" s="48">
        <v>7.4</v>
      </c>
      <c r="AX48" s="48">
        <v>7.6</v>
      </c>
      <c r="AY48" s="48">
        <v>7.2</v>
      </c>
      <c r="AZ48" s="48">
        <v>7.5</v>
      </c>
      <c r="BA48" s="48">
        <v>7.8</v>
      </c>
      <c r="BB48" s="48">
        <v>7.7</v>
      </c>
      <c r="BC48" s="48">
        <v>8</v>
      </c>
      <c r="BD48" s="48">
        <v>7.8</v>
      </c>
      <c r="BE48" s="48" t="s">
        <v>3902</v>
      </c>
      <c r="BF48" s="48">
        <v>6.7</v>
      </c>
      <c r="BG48" s="48">
        <v>7.5</v>
      </c>
      <c r="BH48" s="48">
        <v>6.9</v>
      </c>
      <c r="BI48" s="48">
        <v>6.8</v>
      </c>
      <c r="BJ48" s="48">
        <v>7</v>
      </c>
      <c r="BK48" s="48">
        <v>7</v>
      </c>
      <c r="BL48" s="48">
        <v>7.6</v>
      </c>
      <c r="BM48" s="48">
        <v>7.5</v>
      </c>
      <c r="BN48" s="48">
        <v>7.8</v>
      </c>
      <c r="BO48" s="48">
        <v>7.3</v>
      </c>
      <c r="BP48" s="48" t="s">
        <v>3903</v>
      </c>
      <c r="BQ48" s="48">
        <v>6.5</v>
      </c>
      <c r="BR48" s="48">
        <v>7.3</v>
      </c>
      <c r="BS48" s="48">
        <v>6.7</v>
      </c>
      <c r="BT48" s="48">
        <v>6.6</v>
      </c>
      <c r="BU48" s="48">
        <v>6.8</v>
      </c>
      <c r="BV48" s="48">
        <v>6.7</v>
      </c>
      <c r="BW48" s="48">
        <v>7.4</v>
      </c>
      <c r="BX48" s="48">
        <v>7.3</v>
      </c>
      <c r="BY48" s="48">
        <v>7.6</v>
      </c>
      <c r="BZ48" s="48">
        <v>7.1</v>
      </c>
      <c r="CA48" s="48" t="s">
        <v>3904</v>
      </c>
      <c r="CC48" s="717"/>
      <c r="CD48" s="717"/>
      <c r="CE48" s="717"/>
      <c r="CF48" s="717"/>
      <c r="CG48" s="717"/>
      <c r="CH48" s="717"/>
      <c r="CI48" s="717"/>
      <c r="CJ48" s="717"/>
      <c r="CK48" s="717"/>
    </row>
    <row r="49" spans="1:89" ht="30" customHeight="1">
      <c r="A49" s="97" t="s">
        <v>4141</v>
      </c>
      <c r="B49" s="101" t="s">
        <v>4142</v>
      </c>
      <c r="C49" s="48">
        <v>11.6</v>
      </c>
      <c r="D49" s="48">
        <v>12.4</v>
      </c>
      <c r="E49" s="48">
        <v>11.8</v>
      </c>
      <c r="F49" s="48">
        <v>11.6</v>
      </c>
      <c r="G49" s="48">
        <v>11.2</v>
      </c>
      <c r="H49" s="48">
        <v>11.5</v>
      </c>
      <c r="I49" s="48">
        <v>11.8</v>
      </c>
      <c r="J49" s="48">
        <v>11.7</v>
      </c>
      <c r="K49" s="48">
        <v>12</v>
      </c>
      <c r="L49" s="48">
        <v>11.8</v>
      </c>
      <c r="M49" s="48" t="s">
        <v>3863</v>
      </c>
      <c r="N49" s="48">
        <v>10.7</v>
      </c>
      <c r="O49" s="48">
        <v>11.5</v>
      </c>
      <c r="P49" s="48">
        <v>10.9</v>
      </c>
      <c r="Q49" s="48">
        <v>10.7</v>
      </c>
      <c r="R49" s="48">
        <v>10.3</v>
      </c>
      <c r="S49" s="48">
        <v>10.6</v>
      </c>
      <c r="T49" s="48">
        <v>10.9</v>
      </c>
      <c r="U49" s="48">
        <v>10.8</v>
      </c>
      <c r="V49" s="48">
        <v>11.1</v>
      </c>
      <c r="W49" s="48">
        <v>11.3</v>
      </c>
      <c r="X49" s="48" t="s">
        <v>4035</v>
      </c>
      <c r="Y49" s="48">
        <v>8.9</v>
      </c>
      <c r="Z49" s="48">
        <v>9.6999999999999993</v>
      </c>
      <c r="AA49" s="48">
        <v>9.1</v>
      </c>
      <c r="AB49" s="48">
        <v>8.8000000000000007</v>
      </c>
      <c r="AC49" s="48">
        <v>8.4</v>
      </c>
      <c r="AD49" s="48">
        <v>8.6999999999999993</v>
      </c>
      <c r="AE49" s="48">
        <v>9</v>
      </c>
      <c r="AF49" s="48">
        <v>8.9</v>
      </c>
      <c r="AG49" s="48">
        <v>9.1999999999999993</v>
      </c>
      <c r="AH49" s="48">
        <v>9</v>
      </c>
      <c r="AI49" s="48" t="s">
        <v>3865</v>
      </c>
      <c r="AJ49" s="48">
        <v>7.7</v>
      </c>
      <c r="AK49" s="48">
        <v>8.5</v>
      </c>
      <c r="AL49" s="48">
        <v>8</v>
      </c>
      <c r="AM49" s="48">
        <v>7.9</v>
      </c>
      <c r="AN49" s="48">
        <v>7.5</v>
      </c>
      <c r="AO49" s="48">
        <v>7.8</v>
      </c>
      <c r="AP49" s="48">
        <v>8.1</v>
      </c>
      <c r="AQ49" s="48">
        <v>8</v>
      </c>
      <c r="AR49" s="48">
        <v>8.3000000000000007</v>
      </c>
      <c r="AS49" s="48">
        <v>8.3000000000000007</v>
      </c>
      <c r="AT49" s="48" t="s">
        <v>3866</v>
      </c>
      <c r="AU49" s="48">
        <v>7.2</v>
      </c>
      <c r="AV49" s="48">
        <v>8</v>
      </c>
      <c r="AW49" s="48">
        <v>7.4</v>
      </c>
      <c r="AX49" s="48">
        <v>7.6</v>
      </c>
      <c r="AY49" s="48">
        <v>7.2</v>
      </c>
      <c r="AZ49" s="48">
        <v>7.5</v>
      </c>
      <c r="BA49" s="48">
        <v>7.8</v>
      </c>
      <c r="BB49" s="48">
        <v>7.7</v>
      </c>
      <c r="BC49" s="48">
        <v>8</v>
      </c>
      <c r="BD49" s="48">
        <v>7.8</v>
      </c>
      <c r="BE49" s="48" t="s">
        <v>3902</v>
      </c>
      <c r="BF49" s="48">
        <v>6.7</v>
      </c>
      <c r="BG49" s="48">
        <v>7.5</v>
      </c>
      <c r="BH49" s="48">
        <v>6.9</v>
      </c>
      <c r="BI49" s="48">
        <v>6.8</v>
      </c>
      <c r="BJ49" s="48">
        <v>7</v>
      </c>
      <c r="BK49" s="48">
        <v>7</v>
      </c>
      <c r="BL49" s="48">
        <v>7.6</v>
      </c>
      <c r="BM49" s="48">
        <v>7.5</v>
      </c>
      <c r="BN49" s="48">
        <v>7.8</v>
      </c>
      <c r="BO49" s="48">
        <v>7.3</v>
      </c>
      <c r="BP49" s="48" t="s">
        <v>3903</v>
      </c>
      <c r="BQ49" s="48">
        <v>6.5</v>
      </c>
      <c r="BR49" s="48">
        <v>7.3</v>
      </c>
      <c r="BS49" s="48">
        <v>6.7</v>
      </c>
      <c r="BT49" s="48">
        <v>6.6</v>
      </c>
      <c r="BU49" s="48">
        <v>6.8</v>
      </c>
      <c r="BV49" s="48">
        <v>6.7</v>
      </c>
      <c r="BW49" s="48">
        <v>7.4</v>
      </c>
      <c r="BX49" s="48">
        <v>7.3</v>
      </c>
      <c r="BY49" s="48">
        <v>7.6</v>
      </c>
      <c r="BZ49" s="48">
        <v>7.1</v>
      </c>
      <c r="CA49" s="48" t="s">
        <v>3904</v>
      </c>
      <c r="CC49" s="717" t="s">
        <v>4143</v>
      </c>
      <c r="CD49" s="717"/>
      <c r="CE49" s="717"/>
      <c r="CF49" s="717"/>
      <c r="CG49" s="717"/>
      <c r="CH49" s="717"/>
      <c r="CI49" s="717"/>
      <c r="CJ49" s="717"/>
      <c r="CK49" s="717"/>
    </row>
    <row r="50" spans="1:89" ht="30" customHeight="1">
      <c r="A50" s="97" t="s">
        <v>4144</v>
      </c>
      <c r="B50" s="101" t="s">
        <v>4145</v>
      </c>
      <c r="C50" s="48">
        <v>11.8</v>
      </c>
      <c r="D50" s="48">
        <v>12.6</v>
      </c>
      <c r="E50" s="48">
        <v>12</v>
      </c>
      <c r="F50" s="48">
        <v>11.7</v>
      </c>
      <c r="G50" s="48">
        <v>11.3</v>
      </c>
      <c r="H50" s="48">
        <v>11.6</v>
      </c>
      <c r="I50" s="48">
        <v>11.9</v>
      </c>
      <c r="J50" s="48">
        <v>11.8</v>
      </c>
      <c r="K50" s="48">
        <v>12.1</v>
      </c>
      <c r="L50" s="48">
        <v>11.9</v>
      </c>
      <c r="M50" s="48" t="s">
        <v>3863</v>
      </c>
      <c r="N50" s="48">
        <v>10.9</v>
      </c>
      <c r="O50" s="48">
        <v>11.7</v>
      </c>
      <c r="P50" s="48">
        <v>11.1</v>
      </c>
      <c r="Q50" s="48">
        <v>10.9</v>
      </c>
      <c r="R50" s="48">
        <v>10.5</v>
      </c>
      <c r="S50" s="48">
        <v>10.8</v>
      </c>
      <c r="T50" s="48">
        <v>11.1</v>
      </c>
      <c r="U50" s="48">
        <v>11</v>
      </c>
      <c r="V50" s="48">
        <v>11.3</v>
      </c>
      <c r="W50" s="48">
        <v>11.5</v>
      </c>
      <c r="X50" s="48" t="s">
        <v>4035</v>
      </c>
      <c r="Y50" s="48">
        <v>9.1</v>
      </c>
      <c r="Z50" s="48">
        <v>9.9</v>
      </c>
      <c r="AA50" s="48">
        <v>9.3000000000000007</v>
      </c>
      <c r="AB50" s="48">
        <v>9</v>
      </c>
      <c r="AC50" s="48">
        <v>8.6</v>
      </c>
      <c r="AD50" s="48">
        <v>8.9</v>
      </c>
      <c r="AE50" s="48">
        <v>9.1999999999999993</v>
      </c>
      <c r="AF50" s="48">
        <v>9.1</v>
      </c>
      <c r="AG50" s="48">
        <v>9.4</v>
      </c>
      <c r="AH50" s="48">
        <v>9.1999999999999993</v>
      </c>
      <c r="AI50" s="48" t="s">
        <v>3865</v>
      </c>
      <c r="AJ50" s="48">
        <v>7.9</v>
      </c>
      <c r="AK50" s="48">
        <v>8.6999999999999993</v>
      </c>
      <c r="AL50" s="48">
        <v>8.1999999999999993</v>
      </c>
      <c r="AM50" s="48">
        <v>8.1</v>
      </c>
      <c r="AN50" s="48">
        <v>7.7</v>
      </c>
      <c r="AO50" s="48">
        <v>8</v>
      </c>
      <c r="AP50" s="48">
        <v>8.3000000000000007</v>
      </c>
      <c r="AQ50" s="48">
        <v>8.1999999999999993</v>
      </c>
      <c r="AR50" s="48">
        <v>8.5</v>
      </c>
      <c r="AS50" s="48">
        <v>8.5</v>
      </c>
      <c r="AT50" s="48" t="s">
        <v>3866</v>
      </c>
      <c r="AU50" s="48">
        <v>7.4</v>
      </c>
      <c r="AV50" s="48">
        <v>8.1999999999999993</v>
      </c>
      <c r="AW50" s="48">
        <v>7.6</v>
      </c>
      <c r="AX50" s="48">
        <v>7.8</v>
      </c>
      <c r="AY50" s="48">
        <v>7.4</v>
      </c>
      <c r="AZ50" s="48">
        <v>7.7</v>
      </c>
      <c r="BA50" s="48">
        <v>8</v>
      </c>
      <c r="BB50" s="48">
        <v>7.9</v>
      </c>
      <c r="BC50" s="48">
        <v>8.1999999999999993</v>
      </c>
      <c r="BD50" s="48">
        <v>8</v>
      </c>
      <c r="BE50" s="48" t="s">
        <v>3902</v>
      </c>
      <c r="BF50" s="48">
        <v>6.9</v>
      </c>
      <c r="BG50" s="48">
        <v>7.7</v>
      </c>
      <c r="BH50" s="48">
        <v>7.1</v>
      </c>
      <c r="BI50" s="48">
        <v>7</v>
      </c>
      <c r="BJ50" s="48">
        <v>7.2</v>
      </c>
      <c r="BK50" s="48">
        <v>7.2</v>
      </c>
      <c r="BL50" s="48">
        <v>7.8</v>
      </c>
      <c r="BM50" s="48">
        <v>7.7</v>
      </c>
      <c r="BN50" s="48">
        <v>8</v>
      </c>
      <c r="BO50" s="48">
        <v>7.5</v>
      </c>
      <c r="BP50" s="48" t="s">
        <v>3903</v>
      </c>
      <c r="BQ50" s="48">
        <v>6.7</v>
      </c>
      <c r="BR50" s="48">
        <v>7.5</v>
      </c>
      <c r="BS50" s="48">
        <v>6.9</v>
      </c>
      <c r="BT50" s="48">
        <v>6.8</v>
      </c>
      <c r="BU50" s="48">
        <v>7</v>
      </c>
      <c r="BV50" s="48">
        <v>6.9</v>
      </c>
      <c r="BW50" s="48">
        <v>7.6</v>
      </c>
      <c r="BX50" s="48">
        <v>7.5</v>
      </c>
      <c r="BY50" s="48">
        <v>7.8</v>
      </c>
      <c r="BZ50" s="48">
        <v>7.3</v>
      </c>
      <c r="CA50" s="48" t="s">
        <v>3904</v>
      </c>
      <c r="CC50" s="717"/>
      <c r="CD50" s="717"/>
      <c r="CE50" s="717"/>
      <c r="CF50" s="717"/>
      <c r="CG50" s="717"/>
      <c r="CH50" s="717"/>
      <c r="CI50" s="717"/>
      <c r="CJ50" s="717"/>
      <c r="CK50" s="717"/>
    </row>
    <row r="51" spans="1:89" ht="30" customHeight="1">
      <c r="A51" s="97" t="s">
        <v>4146</v>
      </c>
      <c r="B51" s="97" t="s">
        <v>4147</v>
      </c>
      <c r="C51" s="48">
        <v>11.9</v>
      </c>
      <c r="D51" s="48">
        <v>12.7</v>
      </c>
      <c r="E51" s="48">
        <v>12.1</v>
      </c>
      <c r="F51" s="48">
        <v>11.8</v>
      </c>
      <c r="G51" s="48">
        <v>11.4</v>
      </c>
      <c r="H51" s="48">
        <v>11.7</v>
      </c>
      <c r="I51" s="48">
        <v>12</v>
      </c>
      <c r="J51" s="48">
        <v>11.9</v>
      </c>
      <c r="K51" s="48">
        <v>12.2</v>
      </c>
      <c r="L51" s="48">
        <v>12</v>
      </c>
      <c r="M51" s="48" t="s">
        <v>3863</v>
      </c>
      <c r="N51" s="48">
        <v>11</v>
      </c>
      <c r="O51" s="48">
        <v>11.8</v>
      </c>
      <c r="P51" s="48">
        <v>11.2</v>
      </c>
      <c r="Q51" s="48">
        <v>11</v>
      </c>
      <c r="R51" s="48">
        <v>10.6</v>
      </c>
      <c r="S51" s="48">
        <v>10.9</v>
      </c>
      <c r="T51" s="48">
        <v>11.2</v>
      </c>
      <c r="U51" s="48">
        <v>11.1</v>
      </c>
      <c r="V51" s="48">
        <v>11.4</v>
      </c>
      <c r="W51" s="48">
        <v>11.6</v>
      </c>
      <c r="X51" s="48" t="s">
        <v>4035</v>
      </c>
      <c r="Y51" s="48">
        <v>9.1999999999999993</v>
      </c>
      <c r="Z51" s="48">
        <v>10</v>
      </c>
      <c r="AA51" s="48">
        <v>9.4</v>
      </c>
      <c r="AB51" s="48">
        <v>9.1</v>
      </c>
      <c r="AC51" s="48">
        <v>8.6999999999999993</v>
      </c>
      <c r="AD51" s="48">
        <v>9</v>
      </c>
      <c r="AE51" s="48">
        <v>9.3000000000000007</v>
      </c>
      <c r="AF51" s="48">
        <v>9.1999999999999993</v>
      </c>
      <c r="AG51" s="48">
        <v>9.5</v>
      </c>
      <c r="AH51" s="48">
        <v>9.3000000000000007</v>
      </c>
      <c r="AI51" s="48" t="s">
        <v>3865</v>
      </c>
      <c r="AJ51" s="48">
        <v>8</v>
      </c>
      <c r="AK51" s="48">
        <v>8.8000000000000007</v>
      </c>
      <c r="AL51" s="48">
        <v>8.3000000000000007</v>
      </c>
      <c r="AM51" s="48">
        <v>8.1999999999999993</v>
      </c>
      <c r="AN51" s="48">
        <v>7.8</v>
      </c>
      <c r="AO51" s="48">
        <v>8.1</v>
      </c>
      <c r="AP51" s="48">
        <v>8.4</v>
      </c>
      <c r="AQ51" s="48">
        <v>8.3000000000000007</v>
      </c>
      <c r="AR51" s="48">
        <v>8.6</v>
      </c>
      <c r="AS51" s="48">
        <v>8.6</v>
      </c>
      <c r="AT51" s="48" t="s">
        <v>3866</v>
      </c>
      <c r="AU51" s="48">
        <v>7.5</v>
      </c>
      <c r="AV51" s="48">
        <v>8.3000000000000007</v>
      </c>
      <c r="AW51" s="48">
        <v>7.7</v>
      </c>
      <c r="AX51" s="48">
        <v>7.9</v>
      </c>
      <c r="AY51" s="48">
        <v>7.5</v>
      </c>
      <c r="AZ51" s="48">
        <v>7.8</v>
      </c>
      <c r="BA51" s="48">
        <v>8.1</v>
      </c>
      <c r="BB51" s="48">
        <v>8</v>
      </c>
      <c r="BC51" s="48">
        <v>8.3000000000000007</v>
      </c>
      <c r="BD51" s="48">
        <v>8.1</v>
      </c>
      <c r="BE51" s="48" t="s">
        <v>3902</v>
      </c>
      <c r="BF51" s="48">
        <v>7.1</v>
      </c>
      <c r="BG51" s="48">
        <v>7.9</v>
      </c>
      <c r="BH51" s="48">
        <v>7.3</v>
      </c>
      <c r="BI51" s="48">
        <v>7.1</v>
      </c>
      <c r="BJ51" s="48">
        <v>7.3</v>
      </c>
      <c r="BK51" s="48">
        <v>7.3</v>
      </c>
      <c r="BL51" s="48">
        <v>7.9</v>
      </c>
      <c r="BM51" s="48">
        <v>7.8</v>
      </c>
      <c r="BN51" s="48">
        <v>8.1</v>
      </c>
      <c r="BO51" s="48">
        <v>7.7</v>
      </c>
      <c r="BP51" s="48" t="s">
        <v>3903</v>
      </c>
      <c r="BQ51" s="48">
        <v>6.8</v>
      </c>
      <c r="BR51" s="48">
        <v>7.6</v>
      </c>
      <c r="BS51" s="48">
        <v>7</v>
      </c>
      <c r="BT51" s="48">
        <v>6.9</v>
      </c>
      <c r="BU51" s="48">
        <v>7.1</v>
      </c>
      <c r="BV51" s="48">
        <v>7</v>
      </c>
      <c r="BW51" s="48">
        <v>7.7</v>
      </c>
      <c r="BX51" s="48">
        <v>7.6</v>
      </c>
      <c r="BY51" s="48">
        <v>7.9</v>
      </c>
      <c r="BZ51" s="48">
        <v>7.4</v>
      </c>
      <c r="CA51" s="48" t="s">
        <v>3904</v>
      </c>
      <c r="CB51" s="73"/>
      <c r="CC51" s="717" t="s">
        <v>4148</v>
      </c>
      <c r="CD51" s="717"/>
      <c r="CE51" s="717"/>
      <c r="CF51" s="717"/>
      <c r="CG51" s="717"/>
      <c r="CH51" s="717"/>
      <c r="CI51" s="717"/>
      <c r="CJ51" s="717"/>
      <c r="CK51" s="717"/>
    </row>
    <row r="52" spans="1:89" ht="30" customHeight="1">
      <c r="A52" s="97" t="s">
        <v>4149</v>
      </c>
      <c r="B52" s="101" t="s">
        <v>4150</v>
      </c>
      <c r="C52" s="48">
        <v>11.9</v>
      </c>
      <c r="D52" s="48">
        <v>12.7</v>
      </c>
      <c r="E52" s="48">
        <v>12.1</v>
      </c>
      <c r="F52" s="48">
        <v>11.8</v>
      </c>
      <c r="G52" s="48">
        <v>11.4</v>
      </c>
      <c r="H52" s="48">
        <v>11.7</v>
      </c>
      <c r="I52" s="48">
        <v>12</v>
      </c>
      <c r="J52" s="48">
        <v>11.9</v>
      </c>
      <c r="K52" s="48">
        <v>12.2</v>
      </c>
      <c r="L52" s="48">
        <v>12</v>
      </c>
      <c r="M52" s="48" t="s">
        <v>3863</v>
      </c>
      <c r="N52" s="48">
        <v>11</v>
      </c>
      <c r="O52" s="48">
        <v>11.8</v>
      </c>
      <c r="P52" s="48">
        <v>11.2</v>
      </c>
      <c r="Q52" s="48">
        <v>11</v>
      </c>
      <c r="R52" s="48">
        <v>10.6</v>
      </c>
      <c r="S52" s="48">
        <v>10.9</v>
      </c>
      <c r="T52" s="48">
        <v>11.2</v>
      </c>
      <c r="U52" s="48">
        <v>11.1</v>
      </c>
      <c r="V52" s="48">
        <v>11.4</v>
      </c>
      <c r="W52" s="48">
        <v>11.6</v>
      </c>
      <c r="X52" s="48" t="s">
        <v>4035</v>
      </c>
      <c r="Y52" s="48">
        <v>9.1999999999999993</v>
      </c>
      <c r="Z52" s="48">
        <v>10</v>
      </c>
      <c r="AA52" s="48">
        <v>9.4</v>
      </c>
      <c r="AB52" s="48">
        <v>9.1</v>
      </c>
      <c r="AC52" s="48">
        <v>8.6999999999999993</v>
      </c>
      <c r="AD52" s="48">
        <v>9</v>
      </c>
      <c r="AE52" s="48">
        <v>9.3000000000000007</v>
      </c>
      <c r="AF52" s="48">
        <v>9.1999999999999993</v>
      </c>
      <c r="AG52" s="48">
        <v>9.5</v>
      </c>
      <c r="AH52" s="48">
        <v>9.3000000000000007</v>
      </c>
      <c r="AI52" s="48" t="s">
        <v>3865</v>
      </c>
      <c r="AJ52" s="48">
        <v>8</v>
      </c>
      <c r="AK52" s="48">
        <v>8.8000000000000007</v>
      </c>
      <c r="AL52" s="48">
        <v>8.3000000000000007</v>
      </c>
      <c r="AM52" s="48">
        <v>8.1999999999999993</v>
      </c>
      <c r="AN52" s="48">
        <v>7.8</v>
      </c>
      <c r="AO52" s="48">
        <v>8.1</v>
      </c>
      <c r="AP52" s="48">
        <v>8.4</v>
      </c>
      <c r="AQ52" s="48">
        <v>8.3000000000000007</v>
      </c>
      <c r="AR52" s="48">
        <v>8.6</v>
      </c>
      <c r="AS52" s="48">
        <v>8.6</v>
      </c>
      <c r="AT52" s="48" t="s">
        <v>3866</v>
      </c>
      <c r="AU52" s="48">
        <v>7.5</v>
      </c>
      <c r="AV52" s="48">
        <v>8.3000000000000007</v>
      </c>
      <c r="AW52" s="48">
        <v>7.7</v>
      </c>
      <c r="AX52" s="48">
        <v>7.9</v>
      </c>
      <c r="AY52" s="48">
        <v>7.5</v>
      </c>
      <c r="AZ52" s="48">
        <v>7.8</v>
      </c>
      <c r="BA52" s="48">
        <v>8.1</v>
      </c>
      <c r="BB52" s="48">
        <v>8</v>
      </c>
      <c r="BC52" s="48">
        <v>8.3000000000000007</v>
      </c>
      <c r="BD52" s="48">
        <v>8.1</v>
      </c>
      <c r="BE52" s="48" t="s">
        <v>3902</v>
      </c>
      <c r="BF52" s="48">
        <v>7.1</v>
      </c>
      <c r="BG52" s="48">
        <v>7.9</v>
      </c>
      <c r="BH52" s="48">
        <v>7.3</v>
      </c>
      <c r="BI52" s="48">
        <v>7.1</v>
      </c>
      <c r="BJ52" s="48">
        <v>7.3</v>
      </c>
      <c r="BK52" s="48">
        <v>7.3</v>
      </c>
      <c r="BL52" s="48">
        <v>7.9</v>
      </c>
      <c r="BM52" s="48">
        <v>7.8</v>
      </c>
      <c r="BN52" s="48">
        <v>8.1</v>
      </c>
      <c r="BO52" s="48">
        <v>7.7</v>
      </c>
      <c r="BP52" s="48" t="s">
        <v>3903</v>
      </c>
      <c r="BQ52" s="48">
        <v>6.8</v>
      </c>
      <c r="BR52" s="48">
        <v>7.6</v>
      </c>
      <c r="BS52" s="48">
        <v>7</v>
      </c>
      <c r="BT52" s="48">
        <v>6.9</v>
      </c>
      <c r="BU52" s="48">
        <v>7.1</v>
      </c>
      <c r="BV52" s="48">
        <v>7</v>
      </c>
      <c r="BW52" s="48">
        <v>7.7</v>
      </c>
      <c r="BX52" s="48">
        <v>7.6</v>
      </c>
      <c r="BY52" s="48">
        <v>7.9</v>
      </c>
      <c r="BZ52" s="48">
        <v>7.4</v>
      </c>
      <c r="CA52" s="48" t="s">
        <v>3904</v>
      </c>
      <c r="CB52" s="73"/>
      <c r="CC52" s="717"/>
      <c r="CD52" s="717"/>
      <c r="CE52" s="717"/>
      <c r="CF52" s="717"/>
      <c r="CG52" s="717"/>
      <c r="CH52" s="717"/>
      <c r="CI52" s="717"/>
      <c r="CJ52" s="717"/>
      <c r="CK52" s="717"/>
    </row>
    <row r="53" spans="1:89" ht="30" customHeight="1">
      <c r="A53" s="97" t="s">
        <v>4151</v>
      </c>
      <c r="B53" s="101" t="s">
        <v>4152</v>
      </c>
      <c r="C53" s="48">
        <v>11.9</v>
      </c>
      <c r="D53" s="48">
        <v>12.7</v>
      </c>
      <c r="E53" s="48">
        <v>12.1</v>
      </c>
      <c r="F53" s="48">
        <v>11.8</v>
      </c>
      <c r="G53" s="48">
        <v>11.4</v>
      </c>
      <c r="H53" s="48">
        <v>11.7</v>
      </c>
      <c r="I53" s="48">
        <v>12</v>
      </c>
      <c r="J53" s="48">
        <v>11.9</v>
      </c>
      <c r="K53" s="48">
        <v>12.2</v>
      </c>
      <c r="L53" s="48">
        <v>12</v>
      </c>
      <c r="M53" s="48" t="s">
        <v>3863</v>
      </c>
      <c r="N53" s="48">
        <v>11</v>
      </c>
      <c r="O53" s="48">
        <v>11.8</v>
      </c>
      <c r="P53" s="48">
        <v>11.2</v>
      </c>
      <c r="Q53" s="48">
        <v>11</v>
      </c>
      <c r="R53" s="48">
        <v>10.6</v>
      </c>
      <c r="S53" s="48">
        <v>10.9</v>
      </c>
      <c r="T53" s="48">
        <v>11.2</v>
      </c>
      <c r="U53" s="48">
        <v>11.1</v>
      </c>
      <c r="V53" s="48">
        <v>11.4</v>
      </c>
      <c r="W53" s="48">
        <v>11.6</v>
      </c>
      <c r="X53" s="48" t="s">
        <v>4035</v>
      </c>
      <c r="Y53" s="48">
        <v>9.1999999999999993</v>
      </c>
      <c r="Z53" s="48">
        <v>10</v>
      </c>
      <c r="AA53" s="48">
        <v>9.4</v>
      </c>
      <c r="AB53" s="48">
        <v>9.1</v>
      </c>
      <c r="AC53" s="48">
        <v>8.6999999999999993</v>
      </c>
      <c r="AD53" s="48">
        <v>9</v>
      </c>
      <c r="AE53" s="48">
        <v>9.3000000000000007</v>
      </c>
      <c r="AF53" s="48">
        <v>9.1999999999999993</v>
      </c>
      <c r="AG53" s="48">
        <v>9.5</v>
      </c>
      <c r="AH53" s="48">
        <v>9.3000000000000007</v>
      </c>
      <c r="AI53" s="48" t="s">
        <v>3865</v>
      </c>
      <c r="AJ53" s="48">
        <v>8</v>
      </c>
      <c r="AK53" s="48">
        <v>8.8000000000000007</v>
      </c>
      <c r="AL53" s="48">
        <v>8.3000000000000007</v>
      </c>
      <c r="AM53" s="48">
        <v>8.1999999999999993</v>
      </c>
      <c r="AN53" s="48">
        <v>7.8</v>
      </c>
      <c r="AO53" s="48">
        <v>8.1</v>
      </c>
      <c r="AP53" s="48">
        <v>8.4</v>
      </c>
      <c r="AQ53" s="48">
        <v>8.3000000000000007</v>
      </c>
      <c r="AR53" s="48">
        <v>8.6</v>
      </c>
      <c r="AS53" s="48">
        <v>8.6</v>
      </c>
      <c r="AT53" s="48" t="s">
        <v>3866</v>
      </c>
      <c r="AU53" s="48">
        <v>7.5</v>
      </c>
      <c r="AV53" s="48">
        <v>8.3000000000000007</v>
      </c>
      <c r="AW53" s="48">
        <v>7.7</v>
      </c>
      <c r="AX53" s="48">
        <v>7.9</v>
      </c>
      <c r="AY53" s="48">
        <v>7.5</v>
      </c>
      <c r="AZ53" s="48">
        <v>7.8</v>
      </c>
      <c r="BA53" s="48">
        <v>8.1</v>
      </c>
      <c r="BB53" s="48">
        <v>8</v>
      </c>
      <c r="BC53" s="48">
        <v>8.3000000000000007</v>
      </c>
      <c r="BD53" s="48">
        <v>8.1</v>
      </c>
      <c r="BE53" s="48" t="s">
        <v>3902</v>
      </c>
      <c r="BF53" s="48">
        <v>7.1</v>
      </c>
      <c r="BG53" s="48">
        <v>7.9</v>
      </c>
      <c r="BH53" s="48">
        <v>7.3</v>
      </c>
      <c r="BI53" s="48">
        <v>7.1</v>
      </c>
      <c r="BJ53" s="48">
        <v>7.3</v>
      </c>
      <c r="BK53" s="48">
        <v>7.3</v>
      </c>
      <c r="BL53" s="48">
        <v>7.9</v>
      </c>
      <c r="BM53" s="48">
        <v>7.8</v>
      </c>
      <c r="BN53" s="48">
        <v>8.1</v>
      </c>
      <c r="BO53" s="48">
        <v>7.7</v>
      </c>
      <c r="BP53" s="48" t="s">
        <v>3903</v>
      </c>
      <c r="BQ53" s="48">
        <v>6.8</v>
      </c>
      <c r="BR53" s="48">
        <v>7.6</v>
      </c>
      <c r="BS53" s="48">
        <v>7</v>
      </c>
      <c r="BT53" s="48">
        <v>6.9</v>
      </c>
      <c r="BU53" s="48">
        <v>7.1</v>
      </c>
      <c r="BV53" s="48">
        <v>7</v>
      </c>
      <c r="BW53" s="48">
        <v>7.7</v>
      </c>
      <c r="BX53" s="48">
        <v>7.6</v>
      </c>
      <c r="BY53" s="48">
        <v>7.9</v>
      </c>
      <c r="BZ53" s="48">
        <v>7.4</v>
      </c>
      <c r="CA53" s="48" t="s">
        <v>3904</v>
      </c>
      <c r="CB53" s="73"/>
      <c r="CC53" s="717" t="s">
        <v>4153</v>
      </c>
      <c r="CD53" s="717"/>
      <c r="CE53" s="717"/>
      <c r="CF53" s="717"/>
      <c r="CG53" s="717"/>
      <c r="CH53" s="717"/>
      <c r="CI53" s="717"/>
      <c r="CJ53" s="717"/>
      <c r="CK53" s="717"/>
    </row>
    <row r="54" spans="1:89" ht="30" customHeight="1">
      <c r="A54" s="97" t="s">
        <v>4154</v>
      </c>
      <c r="B54" s="101" t="s">
        <v>4155</v>
      </c>
      <c r="C54" s="48">
        <v>11.9</v>
      </c>
      <c r="D54" s="48">
        <v>12.7</v>
      </c>
      <c r="E54" s="48">
        <v>12.1</v>
      </c>
      <c r="F54" s="48">
        <v>11.8</v>
      </c>
      <c r="G54" s="48">
        <v>11.4</v>
      </c>
      <c r="H54" s="48">
        <v>11.7</v>
      </c>
      <c r="I54" s="48">
        <v>12</v>
      </c>
      <c r="J54" s="48">
        <v>11.9</v>
      </c>
      <c r="K54" s="48">
        <v>12.2</v>
      </c>
      <c r="L54" s="48">
        <v>12</v>
      </c>
      <c r="M54" s="48" t="s">
        <v>3863</v>
      </c>
      <c r="N54" s="48">
        <v>11</v>
      </c>
      <c r="O54" s="48">
        <v>11.8</v>
      </c>
      <c r="P54" s="48">
        <v>11.2</v>
      </c>
      <c r="Q54" s="48">
        <v>11</v>
      </c>
      <c r="R54" s="48">
        <v>10.6</v>
      </c>
      <c r="S54" s="48">
        <v>10.9</v>
      </c>
      <c r="T54" s="48">
        <v>11.2</v>
      </c>
      <c r="U54" s="48">
        <v>11.1</v>
      </c>
      <c r="V54" s="48">
        <v>11.4</v>
      </c>
      <c r="W54" s="48">
        <v>11.6</v>
      </c>
      <c r="X54" s="48" t="s">
        <v>4035</v>
      </c>
      <c r="Y54" s="48">
        <v>9.1999999999999993</v>
      </c>
      <c r="Z54" s="48">
        <v>10</v>
      </c>
      <c r="AA54" s="48">
        <v>9.4</v>
      </c>
      <c r="AB54" s="48">
        <v>9.1</v>
      </c>
      <c r="AC54" s="48">
        <v>8.6999999999999993</v>
      </c>
      <c r="AD54" s="48">
        <v>9</v>
      </c>
      <c r="AE54" s="48">
        <v>9.3000000000000007</v>
      </c>
      <c r="AF54" s="48">
        <v>9.1999999999999993</v>
      </c>
      <c r="AG54" s="48">
        <v>9.5</v>
      </c>
      <c r="AH54" s="48">
        <v>9.3000000000000007</v>
      </c>
      <c r="AI54" s="48" t="s">
        <v>3865</v>
      </c>
      <c r="AJ54" s="48">
        <v>8</v>
      </c>
      <c r="AK54" s="48">
        <v>8.8000000000000007</v>
      </c>
      <c r="AL54" s="48">
        <v>8.3000000000000007</v>
      </c>
      <c r="AM54" s="48">
        <v>8.1999999999999993</v>
      </c>
      <c r="AN54" s="48">
        <v>7.8</v>
      </c>
      <c r="AO54" s="48">
        <v>8.1</v>
      </c>
      <c r="AP54" s="48">
        <v>8.4</v>
      </c>
      <c r="AQ54" s="48">
        <v>8.3000000000000007</v>
      </c>
      <c r="AR54" s="48">
        <v>8.6</v>
      </c>
      <c r="AS54" s="48">
        <v>8.6</v>
      </c>
      <c r="AT54" s="48" t="s">
        <v>3866</v>
      </c>
      <c r="AU54" s="48">
        <v>7.5</v>
      </c>
      <c r="AV54" s="48">
        <v>8.3000000000000007</v>
      </c>
      <c r="AW54" s="48">
        <v>7.7</v>
      </c>
      <c r="AX54" s="48">
        <v>7.9</v>
      </c>
      <c r="AY54" s="48">
        <v>7.5</v>
      </c>
      <c r="AZ54" s="48">
        <v>7.8</v>
      </c>
      <c r="BA54" s="48">
        <v>8.1</v>
      </c>
      <c r="BB54" s="48">
        <v>8</v>
      </c>
      <c r="BC54" s="48">
        <v>8.3000000000000007</v>
      </c>
      <c r="BD54" s="48">
        <v>8.1</v>
      </c>
      <c r="BE54" s="48" t="s">
        <v>3902</v>
      </c>
      <c r="BF54" s="48">
        <v>7.1</v>
      </c>
      <c r="BG54" s="48">
        <v>7.9</v>
      </c>
      <c r="BH54" s="48">
        <v>7.3</v>
      </c>
      <c r="BI54" s="48">
        <v>7.1</v>
      </c>
      <c r="BJ54" s="48">
        <v>7.3</v>
      </c>
      <c r="BK54" s="48">
        <v>7.3</v>
      </c>
      <c r="BL54" s="48">
        <v>7.9</v>
      </c>
      <c r="BM54" s="48">
        <v>7.8</v>
      </c>
      <c r="BN54" s="48">
        <v>8.1</v>
      </c>
      <c r="BO54" s="48">
        <v>7.7</v>
      </c>
      <c r="BP54" s="48" t="s">
        <v>3903</v>
      </c>
      <c r="BQ54" s="48">
        <v>6.8</v>
      </c>
      <c r="BR54" s="48">
        <v>7.6</v>
      </c>
      <c r="BS54" s="48">
        <v>7</v>
      </c>
      <c r="BT54" s="48">
        <v>6.9</v>
      </c>
      <c r="BU54" s="48">
        <v>7.1</v>
      </c>
      <c r="BV54" s="48">
        <v>7</v>
      </c>
      <c r="BW54" s="48">
        <v>7.7</v>
      </c>
      <c r="BX54" s="48">
        <v>7.6</v>
      </c>
      <c r="BY54" s="48">
        <v>7.9</v>
      </c>
      <c r="BZ54" s="48">
        <v>7.4</v>
      </c>
      <c r="CA54" s="48" t="s">
        <v>3904</v>
      </c>
      <c r="CB54" s="73"/>
      <c r="CC54" s="717"/>
      <c r="CD54" s="717"/>
      <c r="CE54" s="717"/>
      <c r="CF54" s="717"/>
      <c r="CG54" s="717"/>
      <c r="CH54" s="717"/>
      <c r="CI54" s="717"/>
      <c r="CJ54" s="717"/>
      <c r="CK54" s="717"/>
    </row>
    <row r="55" spans="1:89" ht="30" customHeight="1">
      <c r="A55" s="97" t="s">
        <v>4156</v>
      </c>
      <c r="B55" s="101" t="s">
        <v>4157</v>
      </c>
      <c r="C55" s="48">
        <v>11.9</v>
      </c>
      <c r="D55" s="48">
        <v>12.7</v>
      </c>
      <c r="E55" s="48">
        <v>12.1</v>
      </c>
      <c r="F55" s="48">
        <v>11.8</v>
      </c>
      <c r="G55" s="48">
        <v>11.4</v>
      </c>
      <c r="H55" s="48">
        <v>11.7</v>
      </c>
      <c r="I55" s="48">
        <v>12</v>
      </c>
      <c r="J55" s="48">
        <v>11.9</v>
      </c>
      <c r="K55" s="48">
        <v>12.2</v>
      </c>
      <c r="L55" s="48">
        <v>12</v>
      </c>
      <c r="M55" s="48" t="s">
        <v>3863</v>
      </c>
      <c r="N55" s="48">
        <v>11</v>
      </c>
      <c r="O55" s="48">
        <v>11.8</v>
      </c>
      <c r="P55" s="48">
        <v>11.2</v>
      </c>
      <c r="Q55" s="48">
        <v>11</v>
      </c>
      <c r="R55" s="48">
        <v>10.6</v>
      </c>
      <c r="S55" s="48">
        <v>10.9</v>
      </c>
      <c r="T55" s="48">
        <v>11.2</v>
      </c>
      <c r="U55" s="48">
        <v>11.1</v>
      </c>
      <c r="V55" s="48">
        <v>11.4</v>
      </c>
      <c r="W55" s="48">
        <v>11.6</v>
      </c>
      <c r="X55" s="48" t="s">
        <v>4035</v>
      </c>
      <c r="Y55" s="48">
        <v>9.1999999999999993</v>
      </c>
      <c r="Z55" s="48">
        <v>10</v>
      </c>
      <c r="AA55" s="48">
        <v>9.4</v>
      </c>
      <c r="AB55" s="48">
        <v>9.1</v>
      </c>
      <c r="AC55" s="48">
        <v>8.6999999999999993</v>
      </c>
      <c r="AD55" s="48">
        <v>9</v>
      </c>
      <c r="AE55" s="48">
        <v>9.3000000000000007</v>
      </c>
      <c r="AF55" s="48">
        <v>9.1999999999999993</v>
      </c>
      <c r="AG55" s="48">
        <v>9.5</v>
      </c>
      <c r="AH55" s="48">
        <v>9.3000000000000007</v>
      </c>
      <c r="AI55" s="48" t="s">
        <v>3865</v>
      </c>
      <c r="AJ55" s="48">
        <v>8</v>
      </c>
      <c r="AK55" s="48">
        <v>8.8000000000000007</v>
      </c>
      <c r="AL55" s="48">
        <v>8.3000000000000007</v>
      </c>
      <c r="AM55" s="48">
        <v>8.1999999999999993</v>
      </c>
      <c r="AN55" s="48">
        <v>7.8</v>
      </c>
      <c r="AO55" s="48">
        <v>8.1</v>
      </c>
      <c r="AP55" s="48">
        <v>8.4</v>
      </c>
      <c r="AQ55" s="48">
        <v>8.3000000000000007</v>
      </c>
      <c r="AR55" s="48">
        <v>8.6</v>
      </c>
      <c r="AS55" s="48">
        <v>8.6</v>
      </c>
      <c r="AT55" s="48" t="s">
        <v>3866</v>
      </c>
      <c r="AU55" s="48">
        <v>7.5</v>
      </c>
      <c r="AV55" s="48">
        <v>8.3000000000000007</v>
      </c>
      <c r="AW55" s="48">
        <v>7.7</v>
      </c>
      <c r="AX55" s="48">
        <v>7.9</v>
      </c>
      <c r="AY55" s="48">
        <v>7.5</v>
      </c>
      <c r="AZ55" s="48">
        <v>7.8</v>
      </c>
      <c r="BA55" s="48">
        <v>8.1</v>
      </c>
      <c r="BB55" s="48">
        <v>8</v>
      </c>
      <c r="BC55" s="48">
        <v>8.3000000000000007</v>
      </c>
      <c r="BD55" s="48">
        <v>8.1</v>
      </c>
      <c r="BE55" s="48" t="s">
        <v>3902</v>
      </c>
      <c r="BF55" s="48">
        <v>7.1</v>
      </c>
      <c r="BG55" s="48">
        <v>7.9</v>
      </c>
      <c r="BH55" s="48">
        <v>7.3</v>
      </c>
      <c r="BI55" s="48">
        <v>7.1</v>
      </c>
      <c r="BJ55" s="48">
        <v>7.3</v>
      </c>
      <c r="BK55" s="48">
        <v>7.3</v>
      </c>
      <c r="BL55" s="48">
        <v>7.9</v>
      </c>
      <c r="BM55" s="48">
        <v>7.8</v>
      </c>
      <c r="BN55" s="48">
        <v>8.1</v>
      </c>
      <c r="BO55" s="48">
        <v>7.7</v>
      </c>
      <c r="BP55" s="48" t="s">
        <v>3903</v>
      </c>
      <c r="BQ55" s="48">
        <v>6.8</v>
      </c>
      <c r="BR55" s="48">
        <v>7.6</v>
      </c>
      <c r="BS55" s="48">
        <v>7</v>
      </c>
      <c r="BT55" s="48">
        <v>6.9</v>
      </c>
      <c r="BU55" s="48">
        <v>7.1</v>
      </c>
      <c r="BV55" s="48">
        <v>7</v>
      </c>
      <c r="BW55" s="48">
        <v>7.7</v>
      </c>
      <c r="BX55" s="48">
        <v>7.6</v>
      </c>
      <c r="BY55" s="48">
        <v>7.9</v>
      </c>
      <c r="BZ55" s="48">
        <v>7.4</v>
      </c>
      <c r="CA55" s="48" t="s">
        <v>3904</v>
      </c>
      <c r="CB55" s="73"/>
      <c r="CC55" s="717"/>
      <c r="CD55" s="717"/>
      <c r="CE55" s="717"/>
      <c r="CF55" s="717"/>
      <c r="CG55" s="717"/>
      <c r="CH55" s="717"/>
      <c r="CI55" s="717"/>
      <c r="CJ55" s="717"/>
      <c r="CK55" s="717"/>
    </row>
    <row r="56" spans="1:89" ht="30" customHeight="1">
      <c r="A56" s="97" t="s">
        <v>4158</v>
      </c>
      <c r="B56" s="101" t="s">
        <v>4159</v>
      </c>
      <c r="C56" s="48">
        <v>14.3</v>
      </c>
      <c r="D56" s="48">
        <v>15.1</v>
      </c>
      <c r="E56" s="48">
        <v>14.5</v>
      </c>
      <c r="F56" s="48">
        <v>14.3</v>
      </c>
      <c r="G56" s="48">
        <v>13.9</v>
      </c>
      <c r="H56" s="48">
        <v>14.2</v>
      </c>
      <c r="I56" s="48">
        <v>14.5</v>
      </c>
      <c r="J56" s="48">
        <v>14.4</v>
      </c>
      <c r="K56" s="48">
        <v>14.7</v>
      </c>
      <c r="L56" s="48">
        <v>14.5</v>
      </c>
      <c r="M56" s="48" t="s">
        <v>3863</v>
      </c>
      <c r="N56" s="48">
        <v>13.5</v>
      </c>
      <c r="O56" s="48">
        <v>14.3</v>
      </c>
      <c r="P56" s="48">
        <v>13.7</v>
      </c>
      <c r="Q56" s="48">
        <v>13.5</v>
      </c>
      <c r="R56" s="48">
        <v>13.1</v>
      </c>
      <c r="S56" s="48">
        <v>13.4</v>
      </c>
      <c r="T56" s="48">
        <v>13.7</v>
      </c>
      <c r="U56" s="48">
        <v>13.6</v>
      </c>
      <c r="V56" s="48">
        <v>13.9</v>
      </c>
      <c r="W56" s="48">
        <v>14.1</v>
      </c>
      <c r="X56" s="48" t="s">
        <v>4035</v>
      </c>
      <c r="Y56" s="48">
        <v>11.7</v>
      </c>
      <c r="Z56" s="48">
        <v>12.5</v>
      </c>
      <c r="AA56" s="48">
        <v>11.9</v>
      </c>
      <c r="AB56" s="48">
        <v>11.6</v>
      </c>
      <c r="AC56" s="48">
        <v>11.2</v>
      </c>
      <c r="AD56" s="48">
        <v>11.5</v>
      </c>
      <c r="AE56" s="48">
        <v>11.8</v>
      </c>
      <c r="AF56" s="48">
        <v>11.7</v>
      </c>
      <c r="AG56" s="48">
        <v>12</v>
      </c>
      <c r="AH56" s="48">
        <v>11.8</v>
      </c>
      <c r="AI56" s="48" t="s">
        <v>3865</v>
      </c>
      <c r="AJ56" s="48">
        <v>10.4</v>
      </c>
      <c r="AK56" s="48">
        <v>11.2</v>
      </c>
      <c r="AL56" s="48">
        <v>10.8</v>
      </c>
      <c r="AM56" s="48">
        <v>10.7</v>
      </c>
      <c r="AN56" s="48">
        <v>10.3</v>
      </c>
      <c r="AO56" s="48">
        <v>10.6</v>
      </c>
      <c r="AP56" s="48">
        <v>10.9</v>
      </c>
      <c r="AQ56" s="48">
        <v>10.8</v>
      </c>
      <c r="AR56" s="48">
        <v>11.1</v>
      </c>
      <c r="AS56" s="48">
        <v>11</v>
      </c>
      <c r="AT56" s="48" t="s">
        <v>3866</v>
      </c>
      <c r="AU56" s="48">
        <v>9.9</v>
      </c>
      <c r="AV56" s="48">
        <v>10.7</v>
      </c>
      <c r="AW56" s="48">
        <v>10.1</v>
      </c>
      <c r="AX56" s="48">
        <v>10.3</v>
      </c>
      <c r="AY56" s="48">
        <v>9.9</v>
      </c>
      <c r="AZ56" s="48">
        <v>10.199999999999999</v>
      </c>
      <c r="BA56" s="48">
        <v>10.5</v>
      </c>
      <c r="BB56" s="48">
        <v>10.4</v>
      </c>
      <c r="BC56" s="48">
        <v>10.7</v>
      </c>
      <c r="BD56" s="48">
        <v>10.5</v>
      </c>
      <c r="BE56" s="48" t="s">
        <v>3902</v>
      </c>
      <c r="BF56" s="48">
        <v>9.6999999999999993</v>
      </c>
      <c r="BG56" s="48">
        <v>10.5</v>
      </c>
      <c r="BH56" s="48">
        <v>9.9</v>
      </c>
      <c r="BI56" s="48">
        <v>9.6999999999999993</v>
      </c>
      <c r="BJ56" s="48">
        <v>9.9</v>
      </c>
      <c r="BK56" s="48">
        <v>9.9</v>
      </c>
      <c r="BL56" s="48">
        <v>10.5</v>
      </c>
      <c r="BM56" s="48">
        <v>10.4</v>
      </c>
      <c r="BN56" s="48">
        <v>10.7</v>
      </c>
      <c r="BO56" s="48">
        <v>10.3</v>
      </c>
      <c r="BP56" s="48" t="s">
        <v>3903</v>
      </c>
      <c r="BQ56" s="48">
        <v>9.4</v>
      </c>
      <c r="BR56" s="48">
        <v>10.199999999999999</v>
      </c>
      <c r="BS56" s="48">
        <v>9.6</v>
      </c>
      <c r="BT56" s="48">
        <v>9.5</v>
      </c>
      <c r="BU56" s="48">
        <v>9.6999999999999993</v>
      </c>
      <c r="BV56" s="48">
        <v>9.6</v>
      </c>
      <c r="BW56" s="48">
        <v>10.3</v>
      </c>
      <c r="BX56" s="48">
        <v>10.199999999999999</v>
      </c>
      <c r="BY56" s="48">
        <v>10.5</v>
      </c>
      <c r="BZ56" s="48">
        <v>10</v>
      </c>
      <c r="CA56" s="48" t="s">
        <v>3904</v>
      </c>
      <c r="CB56" s="73"/>
      <c r="CC56" s="717" t="s">
        <v>4160</v>
      </c>
      <c r="CD56" s="717"/>
      <c r="CE56" s="717"/>
      <c r="CF56" s="717"/>
      <c r="CG56" s="717"/>
      <c r="CH56" s="717"/>
      <c r="CI56" s="717"/>
      <c r="CJ56" s="717"/>
      <c r="CK56" s="717"/>
    </row>
    <row r="57" spans="1:89" ht="30" customHeight="1">
      <c r="A57" s="97" t="s">
        <v>4161</v>
      </c>
      <c r="B57" s="101" t="s">
        <v>4162</v>
      </c>
      <c r="C57" s="48">
        <v>14.3</v>
      </c>
      <c r="D57" s="48">
        <v>15.1</v>
      </c>
      <c r="E57" s="48">
        <v>14.5</v>
      </c>
      <c r="F57" s="48">
        <v>14.3</v>
      </c>
      <c r="G57" s="48">
        <v>13.9</v>
      </c>
      <c r="H57" s="48">
        <v>14.2</v>
      </c>
      <c r="I57" s="48">
        <v>14.5</v>
      </c>
      <c r="J57" s="48">
        <v>14.4</v>
      </c>
      <c r="K57" s="48">
        <v>14.7</v>
      </c>
      <c r="L57" s="48">
        <v>14.5</v>
      </c>
      <c r="M57" s="48" t="s">
        <v>3863</v>
      </c>
      <c r="N57" s="48">
        <v>13.5</v>
      </c>
      <c r="O57" s="48">
        <v>14.3</v>
      </c>
      <c r="P57" s="48">
        <v>13.7</v>
      </c>
      <c r="Q57" s="48">
        <v>13.5</v>
      </c>
      <c r="R57" s="48">
        <v>13.1</v>
      </c>
      <c r="S57" s="48">
        <v>13.4</v>
      </c>
      <c r="T57" s="48">
        <v>13.7</v>
      </c>
      <c r="U57" s="48">
        <v>13.6</v>
      </c>
      <c r="V57" s="48">
        <v>13.9</v>
      </c>
      <c r="W57" s="48">
        <v>14.1</v>
      </c>
      <c r="X57" s="48" t="s">
        <v>4035</v>
      </c>
      <c r="Y57" s="48">
        <v>11.7</v>
      </c>
      <c r="Z57" s="48">
        <v>12.5</v>
      </c>
      <c r="AA57" s="48">
        <v>11.9</v>
      </c>
      <c r="AB57" s="48">
        <v>11.6</v>
      </c>
      <c r="AC57" s="48">
        <v>11.2</v>
      </c>
      <c r="AD57" s="48">
        <v>11.5</v>
      </c>
      <c r="AE57" s="48">
        <v>11.8</v>
      </c>
      <c r="AF57" s="48">
        <v>11.7</v>
      </c>
      <c r="AG57" s="48">
        <v>12</v>
      </c>
      <c r="AH57" s="48">
        <v>11.8</v>
      </c>
      <c r="AI57" s="48" t="s">
        <v>3865</v>
      </c>
      <c r="AJ57" s="48">
        <v>10.4</v>
      </c>
      <c r="AK57" s="48">
        <v>11.2</v>
      </c>
      <c r="AL57" s="48">
        <v>10.8</v>
      </c>
      <c r="AM57" s="48">
        <v>10.7</v>
      </c>
      <c r="AN57" s="48">
        <v>10.3</v>
      </c>
      <c r="AO57" s="48">
        <v>10.6</v>
      </c>
      <c r="AP57" s="48">
        <v>10.9</v>
      </c>
      <c r="AQ57" s="48">
        <v>10.8</v>
      </c>
      <c r="AR57" s="48">
        <v>11.1</v>
      </c>
      <c r="AS57" s="48">
        <v>11</v>
      </c>
      <c r="AT57" s="48" t="s">
        <v>3866</v>
      </c>
      <c r="AU57" s="48">
        <v>9.9</v>
      </c>
      <c r="AV57" s="48">
        <v>10.7</v>
      </c>
      <c r="AW57" s="48">
        <v>10.1</v>
      </c>
      <c r="AX57" s="48">
        <v>10.3</v>
      </c>
      <c r="AY57" s="48">
        <v>9.9</v>
      </c>
      <c r="AZ57" s="48">
        <v>10.199999999999999</v>
      </c>
      <c r="BA57" s="48">
        <v>10.5</v>
      </c>
      <c r="BB57" s="48">
        <v>10.4</v>
      </c>
      <c r="BC57" s="48">
        <v>10.7</v>
      </c>
      <c r="BD57" s="48">
        <v>10.5</v>
      </c>
      <c r="BE57" s="48" t="s">
        <v>3902</v>
      </c>
      <c r="BF57" s="48">
        <v>9.6999999999999993</v>
      </c>
      <c r="BG57" s="48">
        <v>10.5</v>
      </c>
      <c r="BH57" s="48">
        <v>9.9</v>
      </c>
      <c r="BI57" s="48">
        <v>9.6999999999999993</v>
      </c>
      <c r="BJ57" s="48">
        <v>9.9</v>
      </c>
      <c r="BK57" s="48">
        <v>9.9</v>
      </c>
      <c r="BL57" s="48">
        <v>10.5</v>
      </c>
      <c r="BM57" s="48">
        <v>10.4</v>
      </c>
      <c r="BN57" s="48">
        <v>10.7</v>
      </c>
      <c r="BO57" s="48">
        <v>10.3</v>
      </c>
      <c r="BP57" s="48" t="s">
        <v>3903</v>
      </c>
      <c r="BQ57" s="48">
        <v>9.4</v>
      </c>
      <c r="BR57" s="48">
        <v>10.199999999999999</v>
      </c>
      <c r="BS57" s="48">
        <v>9.6</v>
      </c>
      <c r="BT57" s="48">
        <v>9.5</v>
      </c>
      <c r="BU57" s="48">
        <v>9.6999999999999993</v>
      </c>
      <c r="BV57" s="48">
        <v>9.6</v>
      </c>
      <c r="BW57" s="48">
        <v>10.3</v>
      </c>
      <c r="BX57" s="48">
        <v>10.199999999999999</v>
      </c>
      <c r="BY57" s="48">
        <v>10.5</v>
      </c>
      <c r="BZ57" s="48">
        <v>10</v>
      </c>
      <c r="CA57" s="48" t="s">
        <v>3904</v>
      </c>
      <c r="CB57" s="73"/>
      <c r="CC57" s="717" t="s">
        <v>4163</v>
      </c>
      <c r="CD57" s="717"/>
      <c r="CE57" s="717"/>
      <c r="CF57" s="717"/>
      <c r="CG57" s="717"/>
      <c r="CH57" s="717"/>
      <c r="CI57" s="717"/>
      <c r="CJ57" s="717"/>
      <c r="CK57" s="717"/>
    </row>
    <row r="58" spans="1:89" ht="30" customHeight="1">
      <c r="A58" s="97" t="s">
        <v>4156</v>
      </c>
      <c r="B58" s="101" t="s">
        <v>4164</v>
      </c>
      <c r="C58" s="48">
        <v>11.6</v>
      </c>
      <c r="D58" s="48">
        <v>12.4</v>
      </c>
      <c r="E58" s="48">
        <v>11.8</v>
      </c>
      <c r="F58" s="48">
        <v>11.6</v>
      </c>
      <c r="G58" s="48">
        <v>11.2</v>
      </c>
      <c r="H58" s="48">
        <v>11.5</v>
      </c>
      <c r="I58" s="48">
        <v>11.8</v>
      </c>
      <c r="J58" s="48">
        <v>11.7</v>
      </c>
      <c r="K58" s="48">
        <v>12</v>
      </c>
      <c r="L58" s="48">
        <v>11.8</v>
      </c>
      <c r="M58" s="48" t="s">
        <v>3863</v>
      </c>
      <c r="N58" s="48">
        <v>10.7</v>
      </c>
      <c r="O58" s="48">
        <v>11.5</v>
      </c>
      <c r="P58" s="48">
        <v>10.9</v>
      </c>
      <c r="Q58" s="48">
        <v>10.7</v>
      </c>
      <c r="R58" s="48">
        <v>10.3</v>
      </c>
      <c r="S58" s="48">
        <v>10.6</v>
      </c>
      <c r="T58" s="48">
        <v>10.9</v>
      </c>
      <c r="U58" s="48">
        <v>10.8</v>
      </c>
      <c r="V58" s="48">
        <v>11.1</v>
      </c>
      <c r="W58" s="48">
        <v>11.3</v>
      </c>
      <c r="X58" s="48" t="s">
        <v>4035</v>
      </c>
      <c r="Y58" s="48">
        <v>8.9</v>
      </c>
      <c r="Z58" s="48">
        <v>9.6999999999999993</v>
      </c>
      <c r="AA58" s="48">
        <v>9.1</v>
      </c>
      <c r="AB58" s="48">
        <v>8.8000000000000007</v>
      </c>
      <c r="AC58" s="48">
        <v>8.4</v>
      </c>
      <c r="AD58" s="48">
        <v>8.6999999999999993</v>
      </c>
      <c r="AE58" s="48">
        <v>9</v>
      </c>
      <c r="AF58" s="48">
        <v>8.9</v>
      </c>
      <c r="AG58" s="48">
        <v>9.1999999999999993</v>
      </c>
      <c r="AH58" s="48">
        <v>9</v>
      </c>
      <c r="AI58" s="48" t="s">
        <v>3865</v>
      </c>
      <c r="AJ58" s="48">
        <v>7.7</v>
      </c>
      <c r="AK58" s="48">
        <v>8.5</v>
      </c>
      <c r="AL58" s="48">
        <v>8</v>
      </c>
      <c r="AM58" s="48">
        <v>7.9</v>
      </c>
      <c r="AN58" s="48">
        <v>7.5</v>
      </c>
      <c r="AO58" s="48">
        <v>7.8</v>
      </c>
      <c r="AP58" s="48">
        <v>8.1</v>
      </c>
      <c r="AQ58" s="48">
        <v>8</v>
      </c>
      <c r="AR58" s="48">
        <v>8.3000000000000007</v>
      </c>
      <c r="AS58" s="48">
        <v>8.3000000000000007</v>
      </c>
      <c r="AT58" s="48" t="s">
        <v>3866</v>
      </c>
      <c r="AU58" s="48">
        <v>7.2</v>
      </c>
      <c r="AV58" s="48">
        <v>8</v>
      </c>
      <c r="AW58" s="48">
        <v>7.4</v>
      </c>
      <c r="AX58" s="48">
        <v>7.6</v>
      </c>
      <c r="AY58" s="48">
        <v>7.2</v>
      </c>
      <c r="AZ58" s="48">
        <v>7.5</v>
      </c>
      <c r="BA58" s="48">
        <v>7.8</v>
      </c>
      <c r="BB58" s="48">
        <v>7.7</v>
      </c>
      <c r="BC58" s="48">
        <v>8</v>
      </c>
      <c r="BD58" s="48">
        <v>7.8</v>
      </c>
      <c r="BE58" s="48" t="s">
        <v>3902</v>
      </c>
      <c r="BF58" s="48">
        <v>6.7</v>
      </c>
      <c r="BG58" s="48">
        <v>7.5</v>
      </c>
      <c r="BH58" s="48">
        <v>6.9</v>
      </c>
      <c r="BI58" s="48">
        <v>6.8</v>
      </c>
      <c r="BJ58" s="48">
        <v>7</v>
      </c>
      <c r="BK58" s="48">
        <v>7</v>
      </c>
      <c r="BL58" s="48">
        <v>7.6</v>
      </c>
      <c r="BM58" s="48">
        <v>7.5</v>
      </c>
      <c r="BN58" s="48">
        <v>7.8</v>
      </c>
      <c r="BO58" s="48">
        <v>7.3</v>
      </c>
      <c r="BP58" s="48" t="s">
        <v>3903</v>
      </c>
      <c r="BQ58" s="48">
        <v>6.5</v>
      </c>
      <c r="BR58" s="48">
        <v>7.3</v>
      </c>
      <c r="BS58" s="48">
        <v>6.7</v>
      </c>
      <c r="BT58" s="48">
        <v>6.6</v>
      </c>
      <c r="BU58" s="48">
        <v>6.8</v>
      </c>
      <c r="BV58" s="48">
        <v>6.7</v>
      </c>
      <c r="BW58" s="48">
        <v>7.4</v>
      </c>
      <c r="BX58" s="48">
        <v>7.3</v>
      </c>
      <c r="BY58" s="48">
        <v>7.6</v>
      </c>
      <c r="BZ58" s="48">
        <v>7.1</v>
      </c>
      <c r="CA58" s="48" t="s">
        <v>3904</v>
      </c>
      <c r="CC58" s="717" t="s">
        <v>4165</v>
      </c>
      <c r="CD58" s="717"/>
      <c r="CE58" s="717"/>
      <c r="CF58" s="717"/>
      <c r="CG58" s="717"/>
      <c r="CH58" s="717"/>
      <c r="CI58" s="717"/>
      <c r="CJ58" s="717"/>
      <c r="CK58" s="717"/>
    </row>
    <row r="59" spans="1:89" ht="30" customHeight="1">
      <c r="A59" s="97" t="s">
        <v>4166</v>
      </c>
      <c r="B59" s="101" t="s">
        <v>4167</v>
      </c>
      <c r="C59" s="48">
        <v>11.9</v>
      </c>
      <c r="D59" s="48">
        <v>12.7</v>
      </c>
      <c r="E59" s="48">
        <v>12.1</v>
      </c>
      <c r="F59" s="48">
        <v>11.8</v>
      </c>
      <c r="G59" s="48">
        <v>11.4</v>
      </c>
      <c r="H59" s="48">
        <v>11.7</v>
      </c>
      <c r="I59" s="48">
        <v>12</v>
      </c>
      <c r="J59" s="48">
        <v>11.9</v>
      </c>
      <c r="K59" s="48">
        <v>12.2</v>
      </c>
      <c r="L59" s="48">
        <v>12</v>
      </c>
      <c r="M59" s="48" t="s">
        <v>3863</v>
      </c>
      <c r="N59" s="48">
        <v>11</v>
      </c>
      <c r="O59" s="48">
        <v>11.8</v>
      </c>
      <c r="P59" s="48">
        <v>11.2</v>
      </c>
      <c r="Q59" s="48">
        <v>11</v>
      </c>
      <c r="R59" s="48">
        <v>10.6</v>
      </c>
      <c r="S59" s="48">
        <v>10.9</v>
      </c>
      <c r="T59" s="48">
        <v>11.2</v>
      </c>
      <c r="U59" s="48">
        <v>11.1</v>
      </c>
      <c r="V59" s="48">
        <v>11.4</v>
      </c>
      <c r="W59" s="48">
        <v>11.6</v>
      </c>
      <c r="X59" s="48" t="s">
        <v>4035</v>
      </c>
      <c r="Y59" s="48">
        <v>9.1999999999999993</v>
      </c>
      <c r="Z59" s="48">
        <v>10</v>
      </c>
      <c r="AA59" s="48">
        <v>9.4</v>
      </c>
      <c r="AB59" s="48">
        <v>9.1</v>
      </c>
      <c r="AC59" s="48">
        <v>8.6999999999999993</v>
      </c>
      <c r="AD59" s="48">
        <v>9</v>
      </c>
      <c r="AE59" s="48">
        <v>9.3000000000000007</v>
      </c>
      <c r="AF59" s="48">
        <v>9.1999999999999993</v>
      </c>
      <c r="AG59" s="48">
        <v>9.5</v>
      </c>
      <c r="AH59" s="48">
        <v>9.3000000000000007</v>
      </c>
      <c r="AI59" s="48" t="s">
        <v>3865</v>
      </c>
      <c r="AJ59" s="48">
        <v>8</v>
      </c>
      <c r="AK59" s="48">
        <v>8.8000000000000007</v>
      </c>
      <c r="AL59" s="48">
        <v>8.3000000000000007</v>
      </c>
      <c r="AM59" s="48">
        <v>8.1999999999999993</v>
      </c>
      <c r="AN59" s="48">
        <v>7.8</v>
      </c>
      <c r="AO59" s="48">
        <v>8.1</v>
      </c>
      <c r="AP59" s="48">
        <v>8.4</v>
      </c>
      <c r="AQ59" s="48">
        <v>8.3000000000000007</v>
      </c>
      <c r="AR59" s="48">
        <v>8.6</v>
      </c>
      <c r="AS59" s="48">
        <v>8.6</v>
      </c>
      <c r="AT59" s="48" t="s">
        <v>3866</v>
      </c>
      <c r="AU59" s="48">
        <v>7.5</v>
      </c>
      <c r="AV59" s="48">
        <v>8.3000000000000007</v>
      </c>
      <c r="AW59" s="48">
        <v>7.7</v>
      </c>
      <c r="AX59" s="48">
        <v>7.9</v>
      </c>
      <c r="AY59" s="48">
        <v>7.5</v>
      </c>
      <c r="AZ59" s="48">
        <v>7.8</v>
      </c>
      <c r="BA59" s="48">
        <v>8.1</v>
      </c>
      <c r="BB59" s="48">
        <v>8</v>
      </c>
      <c r="BC59" s="48">
        <v>8.3000000000000007</v>
      </c>
      <c r="BD59" s="48">
        <v>8.1</v>
      </c>
      <c r="BE59" s="48" t="s">
        <v>3902</v>
      </c>
      <c r="BF59" s="48">
        <v>7.1</v>
      </c>
      <c r="BG59" s="48">
        <v>7.9</v>
      </c>
      <c r="BH59" s="48">
        <v>7.3</v>
      </c>
      <c r="BI59" s="48">
        <v>7.1</v>
      </c>
      <c r="BJ59" s="48">
        <v>7.3</v>
      </c>
      <c r="BK59" s="48">
        <v>7.3</v>
      </c>
      <c r="BL59" s="48">
        <v>7.9</v>
      </c>
      <c r="BM59" s="48">
        <v>7.8</v>
      </c>
      <c r="BN59" s="48">
        <v>8.1</v>
      </c>
      <c r="BO59" s="48">
        <v>7.7</v>
      </c>
      <c r="BP59" s="48" t="s">
        <v>3903</v>
      </c>
      <c r="BQ59" s="48">
        <v>6.8</v>
      </c>
      <c r="BR59" s="48">
        <v>7.6</v>
      </c>
      <c r="BS59" s="48">
        <v>7</v>
      </c>
      <c r="BT59" s="48">
        <v>6.9</v>
      </c>
      <c r="BU59" s="48">
        <v>7.1</v>
      </c>
      <c r="BV59" s="48">
        <v>7</v>
      </c>
      <c r="BW59" s="48">
        <v>7.7</v>
      </c>
      <c r="BX59" s="48">
        <v>7.6</v>
      </c>
      <c r="BY59" s="48">
        <v>7.9</v>
      </c>
      <c r="BZ59" s="48">
        <v>7.4</v>
      </c>
      <c r="CA59" s="48" t="s">
        <v>3904</v>
      </c>
      <c r="CB59" s="73"/>
      <c r="CC59" s="717" t="s">
        <v>4168</v>
      </c>
      <c r="CD59" s="717"/>
      <c r="CE59" s="717"/>
      <c r="CF59" s="717"/>
      <c r="CG59" s="717"/>
      <c r="CH59" s="717"/>
      <c r="CI59" s="717"/>
      <c r="CJ59" s="717"/>
      <c r="CK59" s="717"/>
    </row>
    <row r="60" spans="1:89" ht="30" customHeight="1">
      <c r="A60" s="97" t="s">
        <v>4169</v>
      </c>
      <c r="B60" s="101" t="s">
        <v>4170</v>
      </c>
      <c r="C60" s="48">
        <v>11.9</v>
      </c>
      <c r="D60" s="48">
        <v>12.7</v>
      </c>
      <c r="E60" s="48">
        <v>12.1</v>
      </c>
      <c r="F60" s="48">
        <v>11.8</v>
      </c>
      <c r="G60" s="48">
        <v>11.4</v>
      </c>
      <c r="H60" s="48">
        <v>11.7</v>
      </c>
      <c r="I60" s="48">
        <v>12</v>
      </c>
      <c r="J60" s="48">
        <v>11.9</v>
      </c>
      <c r="K60" s="48">
        <v>12.2</v>
      </c>
      <c r="L60" s="48">
        <v>12</v>
      </c>
      <c r="M60" s="48" t="s">
        <v>3863</v>
      </c>
      <c r="N60" s="48">
        <v>11</v>
      </c>
      <c r="O60" s="48">
        <v>11.8</v>
      </c>
      <c r="P60" s="48">
        <v>11.2</v>
      </c>
      <c r="Q60" s="48">
        <v>11</v>
      </c>
      <c r="R60" s="48">
        <v>10.6</v>
      </c>
      <c r="S60" s="48">
        <v>10.9</v>
      </c>
      <c r="T60" s="48">
        <v>11.2</v>
      </c>
      <c r="U60" s="48">
        <v>11.1</v>
      </c>
      <c r="V60" s="48">
        <v>11.4</v>
      </c>
      <c r="W60" s="48">
        <v>11.6</v>
      </c>
      <c r="X60" s="48" t="s">
        <v>4035</v>
      </c>
      <c r="Y60" s="48">
        <v>9.1999999999999993</v>
      </c>
      <c r="Z60" s="48">
        <v>10</v>
      </c>
      <c r="AA60" s="48">
        <v>9.4</v>
      </c>
      <c r="AB60" s="48">
        <v>9.1</v>
      </c>
      <c r="AC60" s="48">
        <v>8.6999999999999993</v>
      </c>
      <c r="AD60" s="48">
        <v>9</v>
      </c>
      <c r="AE60" s="48">
        <v>9.3000000000000007</v>
      </c>
      <c r="AF60" s="48">
        <v>9.1999999999999993</v>
      </c>
      <c r="AG60" s="48">
        <v>9.5</v>
      </c>
      <c r="AH60" s="48">
        <v>9.3000000000000007</v>
      </c>
      <c r="AI60" s="48" t="s">
        <v>3865</v>
      </c>
      <c r="AJ60" s="48">
        <v>8</v>
      </c>
      <c r="AK60" s="48">
        <v>8.8000000000000007</v>
      </c>
      <c r="AL60" s="48">
        <v>8.3000000000000007</v>
      </c>
      <c r="AM60" s="48">
        <v>8.1999999999999993</v>
      </c>
      <c r="AN60" s="48">
        <v>7.8</v>
      </c>
      <c r="AO60" s="48">
        <v>8.1</v>
      </c>
      <c r="AP60" s="48">
        <v>8.4</v>
      </c>
      <c r="AQ60" s="48">
        <v>8.3000000000000007</v>
      </c>
      <c r="AR60" s="48">
        <v>8.6</v>
      </c>
      <c r="AS60" s="48">
        <v>8.6</v>
      </c>
      <c r="AT60" s="48" t="s">
        <v>3866</v>
      </c>
      <c r="AU60" s="48">
        <v>7.5</v>
      </c>
      <c r="AV60" s="48">
        <v>8.3000000000000007</v>
      </c>
      <c r="AW60" s="48">
        <v>7.7</v>
      </c>
      <c r="AX60" s="48">
        <v>7.9</v>
      </c>
      <c r="AY60" s="48">
        <v>7.5</v>
      </c>
      <c r="AZ60" s="48">
        <v>7.8</v>
      </c>
      <c r="BA60" s="48">
        <v>8.1</v>
      </c>
      <c r="BB60" s="48">
        <v>8</v>
      </c>
      <c r="BC60" s="48">
        <v>8.3000000000000007</v>
      </c>
      <c r="BD60" s="48">
        <v>8.1</v>
      </c>
      <c r="BE60" s="48" t="s">
        <v>3902</v>
      </c>
      <c r="BF60" s="48">
        <v>7.1</v>
      </c>
      <c r="BG60" s="48">
        <v>7.9</v>
      </c>
      <c r="BH60" s="48">
        <v>7.3</v>
      </c>
      <c r="BI60" s="48">
        <v>7.1</v>
      </c>
      <c r="BJ60" s="48">
        <v>7.3</v>
      </c>
      <c r="BK60" s="48">
        <v>7.3</v>
      </c>
      <c r="BL60" s="48">
        <v>7.9</v>
      </c>
      <c r="BM60" s="48">
        <v>7.8</v>
      </c>
      <c r="BN60" s="48">
        <v>8.1</v>
      </c>
      <c r="BO60" s="48">
        <v>7.7</v>
      </c>
      <c r="BP60" s="48" t="s">
        <v>3903</v>
      </c>
      <c r="BQ60" s="48">
        <v>6.8</v>
      </c>
      <c r="BR60" s="48">
        <v>7.6</v>
      </c>
      <c r="BS60" s="48">
        <v>7</v>
      </c>
      <c r="BT60" s="48">
        <v>6.9</v>
      </c>
      <c r="BU60" s="48">
        <v>7.1</v>
      </c>
      <c r="BV60" s="48">
        <v>7</v>
      </c>
      <c r="BW60" s="48">
        <v>7.7</v>
      </c>
      <c r="BX60" s="48">
        <v>7.6</v>
      </c>
      <c r="BY60" s="48">
        <v>7.9</v>
      </c>
      <c r="BZ60" s="48">
        <v>7.4</v>
      </c>
      <c r="CA60" s="48" t="s">
        <v>3904</v>
      </c>
      <c r="CB60" s="73"/>
      <c r="CC60" s="717" t="s">
        <v>4171</v>
      </c>
      <c r="CD60" s="717"/>
      <c r="CE60" s="717"/>
      <c r="CF60" s="717"/>
      <c r="CG60" s="717"/>
      <c r="CH60" s="717"/>
      <c r="CI60" s="717"/>
      <c r="CJ60" s="717"/>
      <c r="CK60" s="717"/>
    </row>
    <row r="61" spans="1:89" ht="30" customHeight="1">
      <c r="A61" s="97" t="s">
        <v>4172</v>
      </c>
      <c r="B61" s="101" t="s">
        <v>4173</v>
      </c>
      <c r="C61" s="48">
        <v>11.8</v>
      </c>
      <c r="D61" s="48">
        <v>12.6</v>
      </c>
      <c r="E61" s="48">
        <v>12</v>
      </c>
      <c r="F61" s="48">
        <v>11.7</v>
      </c>
      <c r="G61" s="48">
        <v>11.3</v>
      </c>
      <c r="H61" s="48">
        <v>11.6</v>
      </c>
      <c r="I61" s="48">
        <v>11.9</v>
      </c>
      <c r="J61" s="48">
        <v>11.8</v>
      </c>
      <c r="K61" s="48">
        <v>12.1</v>
      </c>
      <c r="L61" s="48">
        <v>11.9</v>
      </c>
      <c r="M61" s="48" t="s">
        <v>3863</v>
      </c>
      <c r="N61" s="48">
        <v>10.9</v>
      </c>
      <c r="O61" s="48">
        <v>11.7</v>
      </c>
      <c r="P61" s="48">
        <v>11.1</v>
      </c>
      <c r="Q61" s="48">
        <v>10.9</v>
      </c>
      <c r="R61" s="48">
        <v>10.5</v>
      </c>
      <c r="S61" s="48">
        <v>10.8</v>
      </c>
      <c r="T61" s="48">
        <v>11.1</v>
      </c>
      <c r="U61" s="48">
        <v>11</v>
      </c>
      <c r="V61" s="48">
        <v>11.3</v>
      </c>
      <c r="W61" s="48">
        <v>11.5</v>
      </c>
      <c r="X61" s="48" t="s">
        <v>4035</v>
      </c>
      <c r="Y61" s="48">
        <v>9.1</v>
      </c>
      <c r="Z61" s="48">
        <v>9.9</v>
      </c>
      <c r="AA61" s="48">
        <v>9.3000000000000007</v>
      </c>
      <c r="AB61" s="48">
        <v>9</v>
      </c>
      <c r="AC61" s="48">
        <v>8.6</v>
      </c>
      <c r="AD61" s="48">
        <v>8.9</v>
      </c>
      <c r="AE61" s="48">
        <v>9.1999999999999993</v>
      </c>
      <c r="AF61" s="48">
        <v>9.1</v>
      </c>
      <c r="AG61" s="48">
        <v>9.4</v>
      </c>
      <c r="AH61" s="48">
        <v>9.1999999999999993</v>
      </c>
      <c r="AI61" s="48" t="s">
        <v>3865</v>
      </c>
      <c r="AJ61" s="48">
        <v>7.9</v>
      </c>
      <c r="AK61" s="48">
        <v>8.6999999999999993</v>
      </c>
      <c r="AL61" s="48">
        <v>8.1999999999999993</v>
      </c>
      <c r="AM61" s="48">
        <v>8.1</v>
      </c>
      <c r="AN61" s="48">
        <v>7.7</v>
      </c>
      <c r="AO61" s="48">
        <v>8</v>
      </c>
      <c r="AP61" s="48">
        <v>8.3000000000000007</v>
      </c>
      <c r="AQ61" s="48">
        <v>8.1999999999999993</v>
      </c>
      <c r="AR61" s="48">
        <v>8.5</v>
      </c>
      <c r="AS61" s="48">
        <v>8.5</v>
      </c>
      <c r="AT61" s="48" t="s">
        <v>3866</v>
      </c>
      <c r="AU61" s="48">
        <v>7.4</v>
      </c>
      <c r="AV61" s="48">
        <v>8.1999999999999993</v>
      </c>
      <c r="AW61" s="48">
        <v>7.6</v>
      </c>
      <c r="AX61" s="48">
        <v>7.8</v>
      </c>
      <c r="AY61" s="48">
        <v>7.4</v>
      </c>
      <c r="AZ61" s="48">
        <v>7.7</v>
      </c>
      <c r="BA61" s="48">
        <v>8</v>
      </c>
      <c r="BB61" s="48">
        <v>7.9</v>
      </c>
      <c r="BC61" s="48">
        <v>8.1999999999999993</v>
      </c>
      <c r="BD61" s="48">
        <v>8</v>
      </c>
      <c r="BE61" s="48" t="s">
        <v>3902</v>
      </c>
      <c r="BF61" s="48">
        <v>6.9</v>
      </c>
      <c r="BG61" s="48">
        <v>7.7</v>
      </c>
      <c r="BH61" s="48">
        <v>7.1</v>
      </c>
      <c r="BI61" s="48">
        <v>7</v>
      </c>
      <c r="BJ61" s="48">
        <v>7.2</v>
      </c>
      <c r="BK61" s="48">
        <v>7.2</v>
      </c>
      <c r="BL61" s="48">
        <v>7.8</v>
      </c>
      <c r="BM61" s="48">
        <v>7.7</v>
      </c>
      <c r="BN61" s="48">
        <v>8</v>
      </c>
      <c r="BO61" s="48">
        <v>7.5</v>
      </c>
      <c r="BP61" s="48" t="s">
        <v>3903</v>
      </c>
      <c r="BQ61" s="48">
        <v>6.7</v>
      </c>
      <c r="BR61" s="48">
        <v>7.5</v>
      </c>
      <c r="BS61" s="48">
        <v>6.9</v>
      </c>
      <c r="BT61" s="48">
        <v>6.8</v>
      </c>
      <c r="BU61" s="48">
        <v>7</v>
      </c>
      <c r="BV61" s="48">
        <v>6.9</v>
      </c>
      <c r="BW61" s="48">
        <v>7.6</v>
      </c>
      <c r="BX61" s="48">
        <v>7.5</v>
      </c>
      <c r="BY61" s="48">
        <v>7.8</v>
      </c>
      <c r="BZ61" s="48">
        <v>7.3</v>
      </c>
      <c r="CA61" s="48" t="s">
        <v>3904</v>
      </c>
      <c r="CC61" s="717" t="s">
        <v>4174</v>
      </c>
      <c r="CD61" s="717"/>
      <c r="CE61" s="717"/>
      <c r="CF61" s="717"/>
      <c r="CG61" s="717"/>
      <c r="CH61" s="717"/>
      <c r="CI61" s="717"/>
      <c r="CJ61" s="717"/>
      <c r="CK61" s="717"/>
    </row>
    <row r="62" spans="1:89" ht="30" customHeight="1">
      <c r="A62" s="97" t="s">
        <v>4175</v>
      </c>
      <c r="B62" s="101" t="s">
        <v>4176</v>
      </c>
      <c r="C62" s="48">
        <v>11.9</v>
      </c>
      <c r="D62" s="48">
        <v>12.7</v>
      </c>
      <c r="E62" s="48">
        <v>12.1</v>
      </c>
      <c r="F62" s="48">
        <v>11.8</v>
      </c>
      <c r="G62" s="48">
        <v>11.4</v>
      </c>
      <c r="H62" s="48">
        <v>11.7</v>
      </c>
      <c r="I62" s="48">
        <v>12</v>
      </c>
      <c r="J62" s="48">
        <v>11.9</v>
      </c>
      <c r="K62" s="48">
        <v>12.2</v>
      </c>
      <c r="L62" s="48">
        <v>12</v>
      </c>
      <c r="M62" s="48" t="s">
        <v>3863</v>
      </c>
      <c r="N62" s="48">
        <v>11</v>
      </c>
      <c r="O62" s="48">
        <v>11.8</v>
      </c>
      <c r="P62" s="48">
        <v>11.2</v>
      </c>
      <c r="Q62" s="48">
        <v>11</v>
      </c>
      <c r="R62" s="48">
        <v>10.6</v>
      </c>
      <c r="S62" s="48">
        <v>10.9</v>
      </c>
      <c r="T62" s="48">
        <v>11.2</v>
      </c>
      <c r="U62" s="48">
        <v>11.1</v>
      </c>
      <c r="V62" s="48">
        <v>11.4</v>
      </c>
      <c r="W62" s="48">
        <v>11.6</v>
      </c>
      <c r="X62" s="48" t="s">
        <v>4035</v>
      </c>
      <c r="Y62" s="48">
        <v>9.1999999999999993</v>
      </c>
      <c r="Z62" s="48">
        <v>10</v>
      </c>
      <c r="AA62" s="48">
        <v>9.4</v>
      </c>
      <c r="AB62" s="48">
        <v>9.1</v>
      </c>
      <c r="AC62" s="48">
        <v>8.6999999999999993</v>
      </c>
      <c r="AD62" s="48">
        <v>9</v>
      </c>
      <c r="AE62" s="48">
        <v>9.3000000000000007</v>
      </c>
      <c r="AF62" s="48">
        <v>9.1999999999999993</v>
      </c>
      <c r="AG62" s="48">
        <v>9.5</v>
      </c>
      <c r="AH62" s="48">
        <v>9.3000000000000007</v>
      </c>
      <c r="AI62" s="48" t="s">
        <v>3865</v>
      </c>
      <c r="AJ62" s="48">
        <v>8</v>
      </c>
      <c r="AK62" s="48">
        <v>8.8000000000000007</v>
      </c>
      <c r="AL62" s="48">
        <v>8.3000000000000007</v>
      </c>
      <c r="AM62" s="48">
        <v>8.1999999999999993</v>
      </c>
      <c r="AN62" s="48">
        <v>7.8</v>
      </c>
      <c r="AO62" s="48">
        <v>8.1</v>
      </c>
      <c r="AP62" s="48">
        <v>8.4</v>
      </c>
      <c r="AQ62" s="48">
        <v>8.3000000000000007</v>
      </c>
      <c r="AR62" s="48">
        <v>8.6</v>
      </c>
      <c r="AS62" s="48">
        <v>8.6</v>
      </c>
      <c r="AT62" s="48" t="s">
        <v>3866</v>
      </c>
      <c r="AU62" s="48">
        <v>7.5</v>
      </c>
      <c r="AV62" s="48">
        <v>8.3000000000000007</v>
      </c>
      <c r="AW62" s="48">
        <v>7.7</v>
      </c>
      <c r="AX62" s="48">
        <v>7.9</v>
      </c>
      <c r="AY62" s="48">
        <v>7.5</v>
      </c>
      <c r="AZ62" s="48">
        <v>7.8</v>
      </c>
      <c r="BA62" s="48">
        <v>8.1</v>
      </c>
      <c r="BB62" s="48">
        <v>8</v>
      </c>
      <c r="BC62" s="48">
        <v>8.3000000000000007</v>
      </c>
      <c r="BD62" s="48">
        <v>8.1</v>
      </c>
      <c r="BE62" s="48" t="s">
        <v>3902</v>
      </c>
      <c r="BF62" s="48">
        <v>7.1</v>
      </c>
      <c r="BG62" s="48">
        <v>7.9</v>
      </c>
      <c r="BH62" s="48">
        <v>7.3</v>
      </c>
      <c r="BI62" s="48">
        <v>7.1</v>
      </c>
      <c r="BJ62" s="48">
        <v>7.3</v>
      </c>
      <c r="BK62" s="48">
        <v>7.3</v>
      </c>
      <c r="BL62" s="48">
        <v>7.9</v>
      </c>
      <c r="BM62" s="48">
        <v>7.8</v>
      </c>
      <c r="BN62" s="48">
        <v>8.1</v>
      </c>
      <c r="BO62" s="48">
        <v>7.7</v>
      </c>
      <c r="BP62" s="48" t="s">
        <v>3903</v>
      </c>
      <c r="BQ62" s="48">
        <v>6.8</v>
      </c>
      <c r="BR62" s="48">
        <v>7.6</v>
      </c>
      <c r="BS62" s="48">
        <v>7</v>
      </c>
      <c r="BT62" s="48">
        <v>6.9</v>
      </c>
      <c r="BU62" s="48">
        <v>7.1</v>
      </c>
      <c r="BV62" s="48">
        <v>7</v>
      </c>
      <c r="BW62" s="48">
        <v>7.7</v>
      </c>
      <c r="BX62" s="48">
        <v>7.6</v>
      </c>
      <c r="BY62" s="48">
        <v>7.9</v>
      </c>
      <c r="BZ62" s="48">
        <v>7.4</v>
      </c>
      <c r="CA62" s="48" t="s">
        <v>3904</v>
      </c>
      <c r="CB62" s="73"/>
      <c r="CC62" s="717" t="s">
        <v>4177</v>
      </c>
      <c r="CD62" s="717"/>
      <c r="CE62" s="717"/>
      <c r="CF62" s="717"/>
      <c r="CG62" s="717"/>
      <c r="CH62" s="717"/>
      <c r="CI62" s="717"/>
      <c r="CJ62" s="717"/>
      <c r="CK62" s="717"/>
    </row>
    <row r="63" spans="1:89" ht="30" customHeight="1">
      <c r="A63" s="97" t="s">
        <v>4178</v>
      </c>
      <c r="B63" s="101" t="s">
        <v>4179</v>
      </c>
      <c r="C63" s="48">
        <v>11.9</v>
      </c>
      <c r="D63" s="48">
        <v>12.7</v>
      </c>
      <c r="E63" s="48">
        <v>12.1</v>
      </c>
      <c r="F63" s="48">
        <v>11.8</v>
      </c>
      <c r="G63" s="48">
        <v>11.4</v>
      </c>
      <c r="H63" s="48">
        <v>11.7</v>
      </c>
      <c r="I63" s="48">
        <v>12</v>
      </c>
      <c r="J63" s="48">
        <v>11.9</v>
      </c>
      <c r="K63" s="48">
        <v>12.2</v>
      </c>
      <c r="L63" s="48">
        <v>12</v>
      </c>
      <c r="M63" s="48" t="s">
        <v>3863</v>
      </c>
      <c r="N63" s="48">
        <v>11</v>
      </c>
      <c r="O63" s="48">
        <v>11.8</v>
      </c>
      <c r="P63" s="48">
        <v>11.2</v>
      </c>
      <c r="Q63" s="48">
        <v>11</v>
      </c>
      <c r="R63" s="48">
        <v>10.6</v>
      </c>
      <c r="S63" s="48">
        <v>10.9</v>
      </c>
      <c r="T63" s="48">
        <v>11.2</v>
      </c>
      <c r="U63" s="48">
        <v>11.1</v>
      </c>
      <c r="V63" s="48">
        <v>11.4</v>
      </c>
      <c r="W63" s="48">
        <v>11.6</v>
      </c>
      <c r="X63" s="48" t="s">
        <v>4035</v>
      </c>
      <c r="Y63" s="48">
        <v>9.1999999999999993</v>
      </c>
      <c r="Z63" s="48">
        <v>10</v>
      </c>
      <c r="AA63" s="48">
        <v>9.4</v>
      </c>
      <c r="AB63" s="48">
        <v>9.1</v>
      </c>
      <c r="AC63" s="48">
        <v>8.6999999999999993</v>
      </c>
      <c r="AD63" s="48">
        <v>9</v>
      </c>
      <c r="AE63" s="48">
        <v>9.3000000000000007</v>
      </c>
      <c r="AF63" s="48">
        <v>9.1999999999999993</v>
      </c>
      <c r="AG63" s="48">
        <v>9.5</v>
      </c>
      <c r="AH63" s="48">
        <v>9.3000000000000007</v>
      </c>
      <c r="AI63" s="48" t="s">
        <v>3865</v>
      </c>
      <c r="AJ63" s="48">
        <v>8</v>
      </c>
      <c r="AK63" s="48">
        <v>8.8000000000000007</v>
      </c>
      <c r="AL63" s="48">
        <v>8.3000000000000007</v>
      </c>
      <c r="AM63" s="48">
        <v>8.1999999999999993</v>
      </c>
      <c r="AN63" s="48">
        <v>7.8</v>
      </c>
      <c r="AO63" s="48">
        <v>8.1</v>
      </c>
      <c r="AP63" s="48">
        <v>8.4</v>
      </c>
      <c r="AQ63" s="48">
        <v>8.3000000000000007</v>
      </c>
      <c r="AR63" s="48">
        <v>8.6</v>
      </c>
      <c r="AS63" s="48">
        <v>8.6</v>
      </c>
      <c r="AT63" s="48" t="s">
        <v>3866</v>
      </c>
      <c r="AU63" s="48">
        <v>7.5</v>
      </c>
      <c r="AV63" s="48">
        <v>8.3000000000000007</v>
      </c>
      <c r="AW63" s="48">
        <v>7.7</v>
      </c>
      <c r="AX63" s="48">
        <v>7.9</v>
      </c>
      <c r="AY63" s="48">
        <v>7.5</v>
      </c>
      <c r="AZ63" s="48">
        <v>7.8</v>
      </c>
      <c r="BA63" s="48">
        <v>8.1</v>
      </c>
      <c r="BB63" s="48">
        <v>8</v>
      </c>
      <c r="BC63" s="48">
        <v>8.3000000000000007</v>
      </c>
      <c r="BD63" s="48">
        <v>8.1</v>
      </c>
      <c r="BE63" s="48" t="s">
        <v>3902</v>
      </c>
      <c r="BF63" s="48">
        <v>7.1</v>
      </c>
      <c r="BG63" s="48">
        <v>7.9</v>
      </c>
      <c r="BH63" s="48">
        <v>7.3</v>
      </c>
      <c r="BI63" s="48">
        <v>7.1</v>
      </c>
      <c r="BJ63" s="48">
        <v>7.3</v>
      </c>
      <c r="BK63" s="48">
        <v>7.3</v>
      </c>
      <c r="BL63" s="48">
        <v>7.9</v>
      </c>
      <c r="BM63" s="48">
        <v>7.8</v>
      </c>
      <c r="BN63" s="48">
        <v>8.1</v>
      </c>
      <c r="BO63" s="48">
        <v>7.7</v>
      </c>
      <c r="BP63" s="48" t="s">
        <v>3903</v>
      </c>
      <c r="BQ63" s="48">
        <v>6.8</v>
      </c>
      <c r="BR63" s="48">
        <v>7.6</v>
      </c>
      <c r="BS63" s="48">
        <v>7</v>
      </c>
      <c r="BT63" s="48">
        <v>6.9</v>
      </c>
      <c r="BU63" s="48">
        <v>7.1</v>
      </c>
      <c r="BV63" s="48">
        <v>7</v>
      </c>
      <c r="BW63" s="48">
        <v>7.7</v>
      </c>
      <c r="BX63" s="48">
        <v>7.6</v>
      </c>
      <c r="BY63" s="48">
        <v>7.9</v>
      </c>
      <c r="BZ63" s="48">
        <v>7.4</v>
      </c>
      <c r="CA63" s="48" t="s">
        <v>3904</v>
      </c>
      <c r="CB63" s="73"/>
      <c r="CC63" s="717"/>
      <c r="CD63" s="717"/>
      <c r="CE63" s="717"/>
      <c r="CF63" s="717"/>
      <c r="CG63" s="717"/>
      <c r="CH63" s="717"/>
      <c r="CI63" s="717"/>
      <c r="CJ63" s="717"/>
      <c r="CK63" s="717"/>
    </row>
    <row r="64" spans="1:89" ht="30" customHeight="1">
      <c r="A64" s="97" t="s">
        <v>4180</v>
      </c>
      <c r="B64" s="101" t="s">
        <v>4181</v>
      </c>
      <c r="C64" s="48">
        <v>11.6</v>
      </c>
      <c r="D64" s="48">
        <v>12.4</v>
      </c>
      <c r="E64" s="48">
        <v>11.8</v>
      </c>
      <c r="F64" s="48">
        <v>11.6</v>
      </c>
      <c r="G64" s="48">
        <v>11.2</v>
      </c>
      <c r="H64" s="48">
        <v>11.5</v>
      </c>
      <c r="I64" s="48">
        <v>11.8</v>
      </c>
      <c r="J64" s="48">
        <v>11.7</v>
      </c>
      <c r="K64" s="48">
        <v>12</v>
      </c>
      <c r="L64" s="48">
        <v>11.8</v>
      </c>
      <c r="M64" s="48" t="s">
        <v>3863</v>
      </c>
      <c r="N64" s="48">
        <v>10.7</v>
      </c>
      <c r="O64" s="48">
        <v>11.5</v>
      </c>
      <c r="P64" s="48">
        <v>10.9</v>
      </c>
      <c r="Q64" s="48">
        <v>10.7</v>
      </c>
      <c r="R64" s="48">
        <v>10.3</v>
      </c>
      <c r="S64" s="48">
        <v>10.6</v>
      </c>
      <c r="T64" s="48">
        <v>10.9</v>
      </c>
      <c r="U64" s="48">
        <v>10.8</v>
      </c>
      <c r="V64" s="48">
        <v>11.1</v>
      </c>
      <c r="W64" s="48">
        <v>11.3</v>
      </c>
      <c r="X64" s="48" t="s">
        <v>4035</v>
      </c>
      <c r="Y64" s="48">
        <v>8.9</v>
      </c>
      <c r="Z64" s="48">
        <v>9.6999999999999993</v>
      </c>
      <c r="AA64" s="48">
        <v>9.1</v>
      </c>
      <c r="AB64" s="48">
        <v>8.8000000000000007</v>
      </c>
      <c r="AC64" s="48">
        <v>8.4</v>
      </c>
      <c r="AD64" s="48">
        <v>8.6999999999999993</v>
      </c>
      <c r="AE64" s="48">
        <v>9</v>
      </c>
      <c r="AF64" s="48">
        <v>8.9</v>
      </c>
      <c r="AG64" s="48">
        <v>9.1999999999999993</v>
      </c>
      <c r="AH64" s="48">
        <v>9</v>
      </c>
      <c r="AI64" s="48" t="s">
        <v>3865</v>
      </c>
      <c r="AJ64" s="48">
        <v>7.7</v>
      </c>
      <c r="AK64" s="48">
        <v>8.5</v>
      </c>
      <c r="AL64" s="48">
        <v>8</v>
      </c>
      <c r="AM64" s="48">
        <v>7.9</v>
      </c>
      <c r="AN64" s="48">
        <v>7.5</v>
      </c>
      <c r="AO64" s="48">
        <v>7.8</v>
      </c>
      <c r="AP64" s="48">
        <v>8.1</v>
      </c>
      <c r="AQ64" s="48">
        <v>8</v>
      </c>
      <c r="AR64" s="48">
        <v>8.3000000000000007</v>
      </c>
      <c r="AS64" s="48">
        <v>8.3000000000000007</v>
      </c>
      <c r="AT64" s="48" t="s">
        <v>3866</v>
      </c>
      <c r="AU64" s="48">
        <v>7.2</v>
      </c>
      <c r="AV64" s="48">
        <v>8</v>
      </c>
      <c r="AW64" s="48">
        <v>7.4</v>
      </c>
      <c r="AX64" s="48">
        <v>7.6</v>
      </c>
      <c r="AY64" s="48">
        <v>7.2</v>
      </c>
      <c r="AZ64" s="48">
        <v>7.5</v>
      </c>
      <c r="BA64" s="48">
        <v>7.8</v>
      </c>
      <c r="BB64" s="48">
        <v>7.7</v>
      </c>
      <c r="BC64" s="48">
        <v>8</v>
      </c>
      <c r="BD64" s="48">
        <v>7.8</v>
      </c>
      <c r="BE64" s="48" t="s">
        <v>3902</v>
      </c>
      <c r="BF64" s="48">
        <v>6.7</v>
      </c>
      <c r="BG64" s="48">
        <v>7.5</v>
      </c>
      <c r="BH64" s="48">
        <v>6.9</v>
      </c>
      <c r="BI64" s="48">
        <v>6.8</v>
      </c>
      <c r="BJ64" s="48">
        <v>7</v>
      </c>
      <c r="BK64" s="48">
        <v>7</v>
      </c>
      <c r="BL64" s="48">
        <v>7.6</v>
      </c>
      <c r="BM64" s="48">
        <v>7.5</v>
      </c>
      <c r="BN64" s="48">
        <v>7.8</v>
      </c>
      <c r="BO64" s="48">
        <v>7.3</v>
      </c>
      <c r="BP64" s="48" t="s">
        <v>3903</v>
      </c>
      <c r="BQ64" s="48">
        <v>6.5</v>
      </c>
      <c r="BR64" s="48">
        <v>7.3</v>
      </c>
      <c r="BS64" s="48">
        <v>6.7</v>
      </c>
      <c r="BT64" s="48">
        <v>6.6</v>
      </c>
      <c r="BU64" s="48">
        <v>6.8</v>
      </c>
      <c r="BV64" s="48">
        <v>6.7</v>
      </c>
      <c r="BW64" s="48">
        <v>7.4</v>
      </c>
      <c r="BX64" s="48">
        <v>7.3</v>
      </c>
      <c r="BY64" s="48">
        <v>7.6</v>
      </c>
      <c r="BZ64" s="48">
        <v>7.1</v>
      </c>
      <c r="CA64" s="48" t="s">
        <v>3904</v>
      </c>
      <c r="CC64" s="717" t="s">
        <v>4182</v>
      </c>
      <c r="CD64" s="717"/>
      <c r="CE64" s="717"/>
      <c r="CF64" s="717"/>
      <c r="CG64" s="717"/>
      <c r="CH64" s="717"/>
      <c r="CI64" s="717"/>
      <c r="CJ64" s="717"/>
      <c r="CK64" s="717"/>
    </row>
    <row r="65" spans="1:89" ht="30" customHeight="1">
      <c r="A65" s="97" t="s">
        <v>4183</v>
      </c>
      <c r="B65" s="97" t="s">
        <v>4184</v>
      </c>
      <c r="C65" s="48">
        <v>11.9</v>
      </c>
      <c r="D65" s="48">
        <v>12.7</v>
      </c>
      <c r="E65" s="48">
        <v>12.1</v>
      </c>
      <c r="F65" s="48">
        <v>11.8</v>
      </c>
      <c r="G65" s="48">
        <v>11.4</v>
      </c>
      <c r="H65" s="48">
        <v>11.7</v>
      </c>
      <c r="I65" s="48">
        <v>12</v>
      </c>
      <c r="J65" s="48">
        <v>11.9</v>
      </c>
      <c r="K65" s="48">
        <v>12.2</v>
      </c>
      <c r="L65" s="48">
        <v>12</v>
      </c>
      <c r="M65" s="48" t="s">
        <v>3863</v>
      </c>
      <c r="N65" s="48">
        <v>11</v>
      </c>
      <c r="O65" s="48">
        <v>11.8</v>
      </c>
      <c r="P65" s="48">
        <v>11.2</v>
      </c>
      <c r="Q65" s="48">
        <v>11</v>
      </c>
      <c r="R65" s="48">
        <v>10.6</v>
      </c>
      <c r="S65" s="48">
        <v>10.9</v>
      </c>
      <c r="T65" s="48">
        <v>11.2</v>
      </c>
      <c r="U65" s="48">
        <v>11.1</v>
      </c>
      <c r="V65" s="48">
        <v>11.4</v>
      </c>
      <c r="W65" s="48">
        <v>11.6</v>
      </c>
      <c r="X65" s="48" t="s">
        <v>4035</v>
      </c>
      <c r="Y65" s="48">
        <v>9.1999999999999993</v>
      </c>
      <c r="Z65" s="48">
        <v>10</v>
      </c>
      <c r="AA65" s="48">
        <v>9.4</v>
      </c>
      <c r="AB65" s="48">
        <v>9.1</v>
      </c>
      <c r="AC65" s="48">
        <v>8.6999999999999993</v>
      </c>
      <c r="AD65" s="48">
        <v>9</v>
      </c>
      <c r="AE65" s="48">
        <v>9.3000000000000007</v>
      </c>
      <c r="AF65" s="48">
        <v>9.1999999999999993</v>
      </c>
      <c r="AG65" s="48">
        <v>9.5</v>
      </c>
      <c r="AH65" s="48">
        <v>9.3000000000000007</v>
      </c>
      <c r="AI65" s="48" t="s">
        <v>3865</v>
      </c>
      <c r="AJ65" s="48">
        <v>8</v>
      </c>
      <c r="AK65" s="48">
        <v>8.8000000000000007</v>
      </c>
      <c r="AL65" s="48">
        <v>8.3000000000000007</v>
      </c>
      <c r="AM65" s="48">
        <v>8.1999999999999993</v>
      </c>
      <c r="AN65" s="48">
        <v>7.8</v>
      </c>
      <c r="AO65" s="48">
        <v>8.1</v>
      </c>
      <c r="AP65" s="48">
        <v>8.4</v>
      </c>
      <c r="AQ65" s="48">
        <v>8.3000000000000007</v>
      </c>
      <c r="AR65" s="48">
        <v>8.6</v>
      </c>
      <c r="AS65" s="48">
        <v>8.6</v>
      </c>
      <c r="AT65" s="48" t="s">
        <v>3866</v>
      </c>
      <c r="AU65" s="48">
        <v>7.5</v>
      </c>
      <c r="AV65" s="48">
        <v>8.3000000000000007</v>
      </c>
      <c r="AW65" s="48">
        <v>7.7</v>
      </c>
      <c r="AX65" s="48">
        <v>7.9</v>
      </c>
      <c r="AY65" s="48">
        <v>7.5</v>
      </c>
      <c r="AZ65" s="48">
        <v>7.8</v>
      </c>
      <c r="BA65" s="48">
        <v>8.1</v>
      </c>
      <c r="BB65" s="48">
        <v>8</v>
      </c>
      <c r="BC65" s="48">
        <v>8.3000000000000007</v>
      </c>
      <c r="BD65" s="48">
        <v>8.1</v>
      </c>
      <c r="BE65" s="48" t="s">
        <v>3902</v>
      </c>
      <c r="BF65" s="48">
        <v>7.1</v>
      </c>
      <c r="BG65" s="48">
        <v>7.9</v>
      </c>
      <c r="BH65" s="48">
        <v>7.3</v>
      </c>
      <c r="BI65" s="48">
        <v>7.1</v>
      </c>
      <c r="BJ65" s="48">
        <v>7.3</v>
      </c>
      <c r="BK65" s="48">
        <v>7.3</v>
      </c>
      <c r="BL65" s="48">
        <v>7.9</v>
      </c>
      <c r="BM65" s="48">
        <v>7.8</v>
      </c>
      <c r="BN65" s="48">
        <v>8.1</v>
      </c>
      <c r="BO65" s="48">
        <v>7.7</v>
      </c>
      <c r="BP65" s="48" t="s">
        <v>3903</v>
      </c>
      <c r="BQ65" s="48">
        <v>6.8</v>
      </c>
      <c r="BR65" s="48">
        <v>7.6</v>
      </c>
      <c r="BS65" s="48">
        <v>7</v>
      </c>
      <c r="BT65" s="48">
        <v>6.9</v>
      </c>
      <c r="BU65" s="48">
        <v>7.1</v>
      </c>
      <c r="BV65" s="48">
        <v>7</v>
      </c>
      <c r="BW65" s="48">
        <v>7.7</v>
      </c>
      <c r="BX65" s="48">
        <v>7.6</v>
      </c>
      <c r="BY65" s="48">
        <v>7.9</v>
      </c>
      <c r="BZ65" s="48">
        <v>7.4</v>
      </c>
      <c r="CA65" s="48" t="s">
        <v>3904</v>
      </c>
      <c r="CB65" s="73"/>
      <c r="CC65" s="717" t="s">
        <v>4185</v>
      </c>
      <c r="CD65" s="717"/>
      <c r="CE65" s="717"/>
      <c r="CF65" s="717"/>
      <c r="CG65" s="717"/>
      <c r="CH65" s="717"/>
      <c r="CI65" s="717"/>
      <c r="CJ65" s="717"/>
      <c r="CK65" s="717"/>
    </row>
    <row r="66" spans="1:89" ht="30" customHeight="1">
      <c r="A66" s="97" t="s">
        <v>4186</v>
      </c>
      <c r="B66" s="97" t="s">
        <v>4187</v>
      </c>
      <c r="C66" s="48">
        <v>11.9</v>
      </c>
      <c r="D66" s="48">
        <v>12.7</v>
      </c>
      <c r="E66" s="48">
        <v>12.1</v>
      </c>
      <c r="F66" s="48">
        <v>11.8</v>
      </c>
      <c r="G66" s="48">
        <v>11.4</v>
      </c>
      <c r="H66" s="48">
        <v>11.7</v>
      </c>
      <c r="I66" s="48">
        <v>12</v>
      </c>
      <c r="J66" s="48">
        <v>11.9</v>
      </c>
      <c r="K66" s="48">
        <v>12.2</v>
      </c>
      <c r="L66" s="48">
        <v>12</v>
      </c>
      <c r="M66" s="48" t="s">
        <v>3863</v>
      </c>
      <c r="N66" s="48">
        <v>11</v>
      </c>
      <c r="O66" s="48">
        <v>11.8</v>
      </c>
      <c r="P66" s="48">
        <v>11.2</v>
      </c>
      <c r="Q66" s="48">
        <v>11</v>
      </c>
      <c r="R66" s="48">
        <v>10.6</v>
      </c>
      <c r="S66" s="48">
        <v>10.9</v>
      </c>
      <c r="T66" s="48">
        <v>11.2</v>
      </c>
      <c r="U66" s="48">
        <v>11.1</v>
      </c>
      <c r="V66" s="48">
        <v>11.4</v>
      </c>
      <c r="W66" s="48">
        <v>11.6</v>
      </c>
      <c r="X66" s="48" t="s">
        <v>4035</v>
      </c>
      <c r="Y66" s="48">
        <v>9.1999999999999993</v>
      </c>
      <c r="Z66" s="48">
        <v>10</v>
      </c>
      <c r="AA66" s="48">
        <v>9.4</v>
      </c>
      <c r="AB66" s="48">
        <v>9.1</v>
      </c>
      <c r="AC66" s="48">
        <v>8.6999999999999993</v>
      </c>
      <c r="AD66" s="48">
        <v>9</v>
      </c>
      <c r="AE66" s="48">
        <v>9.3000000000000007</v>
      </c>
      <c r="AF66" s="48">
        <v>9.1999999999999993</v>
      </c>
      <c r="AG66" s="48">
        <v>9.5</v>
      </c>
      <c r="AH66" s="48">
        <v>9.3000000000000007</v>
      </c>
      <c r="AI66" s="48" t="s">
        <v>3865</v>
      </c>
      <c r="AJ66" s="48">
        <v>8</v>
      </c>
      <c r="AK66" s="48">
        <v>8.8000000000000007</v>
      </c>
      <c r="AL66" s="48">
        <v>8.3000000000000007</v>
      </c>
      <c r="AM66" s="48">
        <v>8.1999999999999993</v>
      </c>
      <c r="AN66" s="48">
        <v>7.8</v>
      </c>
      <c r="AO66" s="48">
        <v>8.1</v>
      </c>
      <c r="AP66" s="48">
        <v>8.4</v>
      </c>
      <c r="AQ66" s="48">
        <v>8.3000000000000007</v>
      </c>
      <c r="AR66" s="48">
        <v>8.6</v>
      </c>
      <c r="AS66" s="48">
        <v>8.6</v>
      </c>
      <c r="AT66" s="48" t="s">
        <v>3866</v>
      </c>
      <c r="AU66" s="48">
        <v>7.5</v>
      </c>
      <c r="AV66" s="48">
        <v>8.3000000000000007</v>
      </c>
      <c r="AW66" s="48">
        <v>7.7</v>
      </c>
      <c r="AX66" s="48">
        <v>7.9</v>
      </c>
      <c r="AY66" s="48">
        <v>7.5</v>
      </c>
      <c r="AZ66" s="48">
        <v>7.8</v>
      </c>
      <c r="BA66" s="48">
        <v>8.1</v>
      </c>
      <c r="BB66" s="48">
        <v>8</v>
      </c>
      <c r="BC66" s="48">
        <v>8.3000000000000007</v>
      </c>
      <c r="BD66" s="48">
        <v>8.1</v>
      </c>
      <c r="BE66" s="48" t="s">
        <v>3902</v>
      </c>
      <c r="BF66" s="48">
        <v>7.1</v>
      </c>
      <c r="BG66" s="48">
        <v>7.9</v>
      </c>
      <c r="BH66" s="48">
        <v>7.3</v>
      </c>
      <c r="BI66" s="48">
        <v>7.1</v>
      </c>
      <c r="BJ66" s="48">
        <v>7.3</v>
      </c>
      <c r="BK66" s="48">
        <v>7.3</v>
      </c>
      <c r="BL66" s="48">
        <v>7.9</v>
      </c>
      <c r="BM66" s="48">
        <v>7.8</v>
      </c>
      <c r="BN66" s="48">
        <v>8.1</v>
      </c>
      <c r="BO66" s="48">
        <v>7.7</v>
      </c>
      <c r="BP66" s="48" t="s">
        <v>3903</v>
      </c>
      <c r="BQ66" s="48">
        <v>6.8</v>
      </c>
      <c r="BR66" s="48">
        <v>7.6</v>
      </c>
      <c r="BS66" s="48">
        <v>7</v>
      </c>
      <c r="BT66" s="48">
        <v>6.9</v>
      </c>
      <c r="BU66" s="48">
        <v>7.1</v>
      </c>
      <c r="BV66" s="48">
        <v>7</v>
      </c>
      <c r="BW66" s="48">
        <v>7.7</v>
      </c>
      <c r="BX66" s="48">
        <v>7.6</v>
      </c>
      <c r="BY66" s="48">
        <v>7.9</v>
      </c>
      <c r="BZ66" s="48">
        <v>7.4</v>
      </c>
      <c r="CA66" s="48" t="s">
        <v>3904</v>
      </c>
      <c r="CB66" s="73"/>
    </row>
    <row r="67" spans="1:89" ht="30" customHeight="1">
      <c r="A67" s="97" t="s">
        <v>4188</v>
      </c>
      <c r="B67" s="97" t="s">
        <v>4189</v>
      </c>
      <c r="C67" s="48">
        <v>11.9</v>
      </c>
      <c r="D67" s="48">
        <v>12.7</v>
      </c>
      <c r="E67" s="48">
        <v>12.1</v>
      </c>
      <c r="F67" s="48">
        <v>11.8</v>
      </c>
      <c r="G67" s="48">
        <v>11.4</v>
      </c>
      <c r="H67" s="48">
        <v>11.7</v>
      </c>
      <c r="I67" s="48">
        <v>12</v>
      </c>
      <c r="J67" s="48">
        <v>11.9</v>
      </c>
      <c r="K67" s="48">
        <v>12.2</v>
      </c>
      <c r="L67" s="48">
        <v>12</v>
      </c>
      <c r="M67" s="48" t="s">
        <v>3863</v>
      </c>
      <c r="N67" s="48">
        <v>11</v>
      </c>
      <c r="O67" s="48">
        <v>11.8</v>
      </c>
      <c r="P67" s="48">
        <v>11.2</v>
      </c>
      <c r="Q67" s="48">
        <v>11</v>
      </c>
      <c r="R67" s="48">
        <v>10.6</v>
      </c>
      <c r="S67" s="48">
        <v>10.9</v>
      </c>
      <c r="T67" s="48">
        <v>11.2</v>
      </c>
      <c r="U67" s="48">
        <v>11.1</v>
      </c>
      <c r="V67" s="48">
        <v>11.4</v>
      </c>
      <c r="W67" s="48">
        <v>11.6</v>
      </c>
      <c r="X67" s="48" t="s">
        <v>4035</v>
      </c>
      <c r="Y67" s="48">
        <v>9.1999999999999993</v>
      </c>
      <c r="Z67" s="48">
        <v>10</v>
      </c>
      <c r="AA67" s="48">
        <v>9.4</v>
      </c>
      <c r="AB67" s="48">
        <v>9.1</v>
      </c>
      <c r="AC67" s="48">
        <v>8.6999999999999993</v>
      </c>
      <c r="AD67" s="48">
        <v>9</v>
      </c>
      <c r="AE67" s="48">
        <v>9.3000000000000007</v>
      </c>
      <c r="AF67" s="48">
        <v>9.1999999999999993</v>
      </c>
      <c r="AG67" s="48">
        <v>9.5</v>
      </c>
      <c r="AH67" s="48">
        <v>9.3000000000000007</v>
      </c>
      <c r="AI67" s="48" t="s">
        <v>3865</v>
      </c>
      <c r="AJ67" s="48">
        <v>8</v>
      </c>
      <c r="AK67" s="48">
        <v>8.8000000000000007</v>
      </c>
      <c r="AL67" s="48">
        <v>8.3000000000000007</v>
      </c>
      <c r="AM67" s="48">
        <v>8.1999999999999993</v>
      </c>
      <c r="AN67" s="48">
        <v>7.8</v>
      </c>
      <c r="AO67" s="48">
        <v>8.1</v>
      </c>
      <c r="AP67" s="48">
        <v>8.4</v>
      </c>
      <c r="AQ67" s="48">
        <v>8.3000000000000007</v>
      </c>
      <c r="AR67" s="48">
        <v>8.6</v>
      </c>
      <c r="AS67" s="48">
        <v>8.6</v>
      </c>
      <c r="AT67" s="48" t="s">
        <v>3866</v>
      </c>
      <c r="AU67" s="48">
        <v>7.5</v>
      </c>
      <c r="AV67" s="48">
        <v>8.3000000000000007</v>
      </c>
      <c r="AW67" s="48">
        <v>7.7</v>
      </c>
      <c r="AX67" s="48">
        <v>7.9</v>
      </c>
      <c r="AY67" s="48">
        <v>7.5</v>
      </c>
      <c r="AZ67" s="48">
        <v>7.8</v>
      </c>
      <c r="BA67" s="48">
        <v>8.1</v>
      </c>
      <c r="BB67" s="48">
        <v>8</v>
      </c>
      <c r="BC67" s="48">
        <v>8.3000000000000007</v>
      </c>
      <c r="BD67" s="48">
        <v>8.1</v>
      </c>
      <c r="BE67" s="48" t="s">
        <v>3902</v>
      </c>
      <c r="BF67" s="48">
        <v>7.1</v>
      </c>
      <c r="BG67" s="48">
        <v>7.9</v>
      </c>
      <c r="BH67" s="48">
        <v>7.3</v>
      </c>
      <c r="BI67" s="48">
        <v>7.1</v>
      </c>
      <c r="BJ67" s="48">
        <v>7.3</v>
      </c>
      <c r="BK67" s="48">
        <v>7.3</v>
      </c>
      <c r="BL67" s="48">
        <v>7.9</v>
      </c>
      <c r="BM67" s="48">
        <v>7.8</v>
      </c>
      <c r="BN67" s="48">
        <v>8.1</v>
      </c>
      <c r="BO67" s="48">
        <v>7.7</v>
      </c>
      <c r="BP67" s="48" t="s">
        <v>3903</v>
      </c>
      <c r="BQ67" s="48">
        <v>6.8</v>
      </c>
      <c r="BR67" s="48">
        <v>7.6</v>
      </c>
      <c r="BS67" s="48">
        <v>7</v>
      </c>
      <c r="BT67" s="48">
        <v>6.9</v>
      </c>
      <c r="BU67" s="48">
        <v>7.1</v>
      </c>
      <c r="BV67" s="48">
        <v>7</v>
      </c>
      <c r="BW67" s="48">
        <v>7.7</v>
      </c>
      <c r="BX67" s="48">
        <v>7.6</v>
      </c>
      <c r="BY67" s="48">
        <v>7.9</v>
      </c>
      <c r="BZ67" s="48">
        <v>7.4</v>
      </c>
      <c r="CA67" s="48" t="s">
        <v>3904</v>
      </c>
      <c r="CB67" s="73"/>
    </row>
    <row r="68" spans="1:89" ht="30" customHeight="1">
      <c r="A68" s="97" t="s">
        <v>4190</v>
      </c>
      <c r="B68" s="101" t="s">
        <v>4191</v>
      </c>
      <c r="C68" s="48">
        <v>11.8</v>
      </c>
      <c r="D68" s="48">
        <v>12.6</v>
      </c>
      <c r="E68" s="48">
        <v>12</v>
      </c>
      <c r="F68" s="48">
        <v>11.7</v>
      </c>
      <c r="G68" s="48">
        <v>11.3</v>
      </c>
      <c r="H68" s="48">
        <v>11.6</v>
      </c>
      <c r="I68" s="48">
        <v>11.9</v>
      </c>
      <c r="J68" s="48">
        <v>11.8</v>
      </c>
      <c r="K68" s="48">
        <v>12.1</v>
      </c>
      <c r="L68" s="48">
        <v>11.9</v>
      </c>
      <c r="M68" s="48" t="s">
        <v>3863</v>
      </c>
      <c r="N68" s="48">
        <v>10.9</v>
      </c>
      <c r="O68" s="48">
        <v>11.7</v>
      </c>
      <c r="P68" s="48">
        <v>11.1</v>
      </c>
      <c r="Q68" s="48">
        <v>10.9</v>
      </c>
      <c r="R68" s="48">
        <v>10.5</v>
      </c>
      <c r="S68" s="48">
        <v>10.8</v>
      </c>
      <c r="T68" s="48">
        <v>11.1</v>
      </c>
      <c r="U68" s="48">
        <v>11</v>
      </c>
      <c r="V68" s="48">
        <v>11.3</v>
      </c>
      <c r="W68" s="48">
        <v>11.5</v>
      </c>
      <c r="X68" s="48" t="s">
        <v>4035</v>
      </c>
      <c r="Y68" s="48">
        <v>9.1</v>
      </c>
      <c r="Z68" s="48">
        <v>9.9</v>
      </c>
      <c r="AA68" s="48">
        <v>9.3000000000000007</v>
      </c>
      <c r="AB68" s="48">
        <v>9</v>
      </c>
      <c r="AC68" s="48">
        <v>8.6</v>
      </c>
      <c r="AD68" s="48">
        <v>8.9</v>
      </c>
      <c r="AE68" s="48">
        <v>9.1999999999999993</v>
      </c>
      <c r="AF68" s="48">
        <v>9.1</v>
      </c>
      <c r="AG68" s="48">
        <v>9.4</v>
      </c>
      <c r="AH68" s="48">
        <v>9.1999999999999993</v>
      </c>
      <c r="AI68" s="48" t="s">
        <v>3865</v>
      </c>
      <c r="AJ68" s="48">
        <v>7.9</v>
      </c>
      <c r="AK68" s="48">
        <v>8.6999999999999993</v>
      </c>
      <c r="AL68" s="48">
        <v>8.1999999999999993</v>
      </c>
      <c r="AM68" s="48">
        <v>8.1</v>
      </c>
      <c r="AN68" s="48">
        <v>7.7</v>
      </c>
      <c r="AO68" s="48">
        <v>8</v>
      </c>
      <c r="AP68" s="48">
        <v>8.3000000000000007</v>
      </c>
      <c r="AQ68" s="48">
        <v>8.1999999999999993</v>
      </c>
      <c r="AR68" s="48">
        <v>8.5</v>
      </c>
      <c r="AS68" s="48">
        <v>8.5</v>
      </c>
      <c r="AT68" s="48" t="s">
        <v>3866</v>
      </c>
      <c r="AU68" s="48">
        <v>7.4</v>
      </c>
      <c r="AV68" s="48">
        <v>8.1999999999999993</v>
      </c>
      <c r="AW68" s="48">
        <v>7.6</v>
      </c>
      <c r="AX68" s="48">
        <v>7.8</v>
      </c>
      <c r="AY68" s="48">
        <v>7.4</v>
      </c>
      <c r="AZ68" s="48">
        <v>7.7</v>
      </c>
      <c r="BA68" s="48">
        <v>8</v>
      </c>
      <c r="BB68" s="48">
        <v>7.9</v>
      </c>
      <c r="BC68" s="48">
        <v>8.1999999999999993</v>
      </c>
      <c r="BD68" s="48">
        <v>8</v>
      </c>
      <c r="BE68" s="48" t="s">
        <v>3902</v>
      </c>
      <c r="BF68" s="48">
        <v>6.9</v>
      </c>
      <c r="BG68" s="48">
        <v>7.7</v>
      </c>
      <c r="BH68" s="48">
        <v>7.1</v>
      </c>
      <c r="BI68" s="48">
        <v>7</v>
      </c>
      <c r="BJ68" s="48">
        <v>7.2</v>
      </c>
      <c r="BK68" s="48">
        <v>7.2</v>
      </c>
      <c r="BL68" s="48">
        <v>7.8</v>
      </c>
      <c r="BM68" s="48">
        <v>7.7</v>
      </c>
      <c r="BN68" s="48">
        <v>8</v>
      </c>
      <c r="BO68" s="48">
        <v>7.5</v>
      </c>
      <c r="BP68" s="48" t="s">
        <v>3903</v>
      </c>
      <c r="BQ68" s="48">
        <v>6.7</v>
      </c>
      <c r="BR68" s="48">
        <v>7.5</v>
      </c>
      <c r="BS68" s="48">
        <v>6.9</v>
      </c>
      <c r="BT68" s="48">
        <v>6.8</v>
      </c>
      <c r="BU68" s="48">
        <v>7</v>
      </c>
      <c r="BV68" s="48">
        <v>6.9</v>
      </c>
      <c r="BW68" s="48">
        <v>7.6</v>
      </c>
      <c r="BX68" s="48">
        <v>7.5</v>
      </c>
      <c r="BY68" s="48">
        <v>7.8</v>
      </c>
      <c r="BZ68" s="48">
        <v>7.3</v>
      </c>
      <c r="CA68" s="48" t="s">
        <v>3904</v>
      </c>
      <c r="CB68" s="73"/>
    </row>
    <row r="69" spans="1:89" ht="30" customHeight="1">
      <c r="A69" s="97" t="s">
        <v>4192</v>
      </c>
      <c r="B69" s="101" t="s">
        <v>4193</v>
      </c>
      <c r="C69" s="48">
        <v>11.8</v>
      </c>
      <c r="D69" s="48">
        <v>12.6</v>
      </c>
      <c r="E69" s="48">
        <v>12</v>
      </c>
      <c r="F69" s="48">
        <v>11.7</v>
      </c>
      <c r="G69" s="48">
        <v>11.3</v>
      </c>
      <c r="H69" s="48">
        <v>11.6</v>
      </c>
      <c r="I69" s="48">
        <v>11.9</v>
      </c>
      <c r="J69" s="48">
        <v>11.8</v>
      </c>
      <c r="K69" s="48">
        <v>12.1</v>
      </c>
      <c r="L69" s="48">
        <v>11.9</v>
      </c>
      <c r="M69" s="48" t="s">
        <v>3863</v>
      </c>
      <c r="N69" s="48">
        <v>10.9</v>
      </c>
      <c r="O69" s="48">
        <v>11.7</v>
      </c>
      <c r="P69" s="48">
        <v>11.1</v>
      </c>
      <c r="Q69" s="48">
        <v>10.9</v>
      </c>
      <c r="R69" s="48">
        <v>10.5</v>
      </c>
      <c r="S69" s="48">
        <v>10.8</v>
      </c>
      <c r="T69" s="48">
        <v>11.1</v>
      </c>
      <c r="U69" s="48">
        <v>11</v>
      </c>
      <c r="V69" s="48">
        <v>11.3</v>
      </c>
      <c r="W69" s="48">
        <v>11.5</v>
      </c>
      <c r="X69" s="48" t="s">
        <v>4035</v>
      </c>
      <c r="Y69" s="48">
        <v>9.1</v>
      </c>
      <c r="Z69" s="48">
        <v>9.9</v>
      </c>
      <c r="AA69" s="48">
        <v>9.3000000000000007</v>
      </c>
      <c r="AB69" s="48">
        <v>9</v>
      </c>
      <c r="AC69" s="48">
        <v>8.6</v>
      </c>
      <c r="AD69" s="48">
        <v>8.9</v>
      </c>
      <c r="AE69" s="48">
        <v>9.1999999999999993</v>
      </c>
      <c r="AF69" s="48">
        <v>9.1</v>
      </c>
      <c r="AG69" s="48">
        <v>9.4</v>
      </c>
      <c r="AH69" s="48">
        <v>9.1999999999999993</v>
      </c>
      <c r="AI69" s="48" t="s">
        <v>3865</v>
      </c>
      <c r="AJ69" s="48">
        <v>7.9</v>
      </c>
      <c r="AK69" s="48">
        <v>8.6999999999999993</v>
      </c>
      <c r="AL69" s="48">
        <v>8.1999999999999993</v>
      </c>
      <c r="AM69" s="48">
        <v>8.1</v>
      </c>
      <c r="AN69" s="48">
        <v>7.7</v>
      </c>
      <c r="AO69" s="48">
        <v>8</v>
      </c>
      <c r="AP69" s="48">
        <v>8.3000000000000007</v>
      </c>
      <c r="AQ69" s="48">
        <v>8.1999999999999993</v>
      </c>
      <c r="AR69" s="48">
        <v>8.5</v>
      </c>
      <c r="AS69" s="48">
        <v>8.5</v>
      </c>
      <c r="AT69" s="48" t="s">
        <v>3866</v>
      </c>
      <c r="AU69" s="48">
        <v>7.4</v>
      </c>
      <c r="AV69" s="48">
        <v>8.1999999999999993</v>
      </c>
      <c r="AW69" s="48">
        <v>7.6</v>
      </c>
      <c r="AX69" s="48">
        <v>7.8</v>
      </c>
      <c r="AY69" s="48">
        <v>7.4</v>
      </c>
      <c r="AZ69" s="48">
        <v>7.7</v>
      </c>
      <c r="BA69" s="48">
        <v>8</v>
      </c>
      <c r="BB69" s="48">
        <v>7.9</v>
      </c>
      <c r="BC69" s="48">
        <v>8.1999999999999993</v>
      </c>
      <c r="BD69" s="48">
        <v>8</v>
      </c>
      <c r="BE69" s="48" t="s">
        <v>3902</v>
      </c>
      <c r="BF69" s="48">
        <v>6.9</v>
      </c>
      <c r="BG69" s="48">
        <v>7.7</v>
      </c>
      <c r="BH69" s="48">
        <v>7.1</v>
      </c>
      <c r="BI69" s="48">
        <v>7</v>
      </c>
      <c r="BJ69" s="48">
        <v>7.2</v>
      </c>
      <c r="BK69" s="48">
        <v>7.2</v>
      </c>
      <c r="BL69" s="48">
        <v>7.8</v>
      </c>
      <c r="BM69" s="48">
        <v>7.7</v>
      </c>
      <c r="BN69" s="48">
        <v>8</v>
      </c>
      <c r="BO69" s="48">
        <v>7.5</v>
      </c>
      <c r="BP69" s="48" t="s">
        <v>3903</v>
      </c>
      <c r="BQ69" s="48">
        <v>6.7</v>
      </c>
      <c r="BR69" s="48">
        <v>7.5</v>
      </c>
      <c r="BS69" s="48">
        <v>6.9</v>
      </c>
      <c r="BT69" s="48">
        <v>6.8</v>
      </c>
      <c r="BU69" s="48">
        <v>7</v>
      </c>
      <c r="BV69" s="48">
        <v>6.9</v>
      </c>
      <c r="BW69" s="48">
        <v>7.6</v>
      </c>
      <c r="BX69" s="48">
        <v>7.5</v>
      </c>
      <c r="BY69" s="48">
        <v>7.8</v>
      </c>
      <c r="BZ69" s="48">
        <v>7.3</v>
      </c>
      <c r="CA69" s="48" t="s">
        <v>3904</v>
      </c>
      <c r="CB69" s="73"/>
    </row>
    <row r="70" spans="1:89" ht="30" customHeight="1">
      <c r="A70" s="97" t="s">
        <v>4194</v>
      </c>
      <c r="B70" s="101" t="s">
        <v>4195</v>
      </c>
      <c r="C70" s="48">
        <v>11.8</v>
      </c>
      <c r="D70" s="48">
        <v>12.6</v>
      </c>
      <c r="E70" s="48">
        <v>12</v>
      </c>
      <c r="F70" s="48">
        <v>11.7</v>
      </c>
      <c r="G70" s="48">
        <v>11.3</v>
      </c>
      <c r="H70" s="48">
        <v>11.6</v>
      </c>
      <c r="I70" s="48">
        <v>11.9</v>
      </c>
      <c r="J70" s="48">
        <v>11.8</v>
      </c>
      <c r="K70" s="48">
        <v>12.1</v>
      </c>
      <c r="L70" s="48">
        <v>11.9</v>
      </c>
      <c r="M70" s="48" t="s">
        <v>3863</v>
      </c>
      <c r="N70" s="48">
        <v>10.9</v>
      </c>
      <c r="O70" s="48">
        <v>11.7</v>
      </c>
      <c r="P70" s="48">
        <v>11.1</v>
      </c>
      <c r="Q70" s="48">
        <v>10.9</v>
      </c>
      <c r="R70" s="48">
        <v>10.5</v>
      </c>
      <c r="S70" s="48">
        <v>10.8</v>
      </c>
      <c r="T70" s="48">
        <v>11.1</v>
      </c>
      <c r="U70" s="48">
        <v>11</v>
      </c>
      <c r="V70" s="48">
        <v>11.3</v>
      </c>
      <c r="W70" s="48">
        <v>11.5</v>
      </c>
      <c r="X70" s="48" t="s">
        <v>4035</v>
      </c>
      <c r="Y70" s="48">
        <v>9.1</v>
      </c>
      <c r="Z70" s="48">
        <v>9.9</v>
      </c>
      <c r="AA70" s="48">
        <v>9.3000000000000007</v>
      </c>
      <c r="AB70" s="48">
        <v>9</v>
      </c>
      <c r="AC70" s="48">
        <v>8.6</v>
      </c>
      <c r="AD70" s="48">
        <v>8.9</v>
      </c>
      <c r="AE70" s="48">
        <v>9.1999999999999993</v>
      </c>
      <c r="AF70" s="48">
        <v>9.1</v>
      </c>
      <c r="AG70" s="48">
        <v>9.4</v>
      </c>
      <c r="AH70" s="48">
        <v>9.1999999999999993</v>
      </c>
      <c r="AI70" s="48" t="s">
        <v>3865</v>
      </c>
      <c r="AJ70" s="48">
        <v>7.9</v>
      </c>
      <c r="AK70" s="48">
        <v>8.6999999999999993</v>
      </c>
      <c r="AL70" s="48">
        <v>8.1999999999999993</v>
      </c>
      <c r="AM70" s="48">
        <v>8.1</v>
      </c>
      <c r="AN70" s="48">
        <v>7.7</v>
      </c>
      <c r="AO70" s="48">
        <v>8</v>
      </c>
      <c r="AP70" s="48">
        <v>8.3000000000000007</v>
      </c>
      <c r="AQ70" s="48">
        <v>8.1999999999999993</v>
      </c>
      <c r="AR70" s="48">
        <v>8.5</v>
      </c>
      <c r="AS70" s="48">
        <v>8.5</v>
      </c>
      <c r="AT70" s="48" t="s">
        <v>3866</v>
      </c>
      <c r="AU70" s="48">
        <v>7.4</v>
      </c>
      <c r="AV70" s="48">
        <v>8.1999999999999993</v>
      </c>
      <c r="AW70" s="48">
        <v>7.6</v>
      </c>
      <c r="AX70" s="48">
        <v>7.8</v>
      </c>
      <c r="AY70" s="48">
        <v>7.4</v>
      </c>
      <c r="AZ70" s="48">
        <v>7.7</v>
      </c>
      <c r="BA70" s="48">
        <v>8</v>
      </c>
      <c r="BB70" s="48">
        <v>7.9</v>
      </c>
      <c r="BC70" s="48">
        <v>8.1999999999999993</v>
      </c>
      <c r="BD70" s="48">
        <v>8</v>
      </c>
      <c r="BE70" s="48" t="s">
        <v>3902</v>
      </c>
      <c r="BF70" s="48">
        <v>6.9</v>
      </c>
      <c r="BG70" s="48">
        <v>7.7</v>
      </c>
      <c r="BH70" s="48">
        <v>7.1</v>
      </c>
      <c r="BI70" s="48">
        <v>7</v>
      </c>
      <c r="BJ70" s="48">
        <v>7.2</v>
      </c>
      <c r="BK70" s="48">
        <v>7.2</v>
      </c>
      <c r="BL70" s="48">
        <v>7.8</v>
      </c>
      <c r="BM70" s="48">
        <v>7.7</v>
      </c>
      <c r="BN70" s="48">
        <v>8</v>
      </c>
      <c r="BO70" s="48">
        <v>7.5</v>
      </c>
      <c r="BP70" s="48" t="s">
        <v>3903</v>
      </c>
      <c r="BQ70" s="48">
        <v>6.7</v>
      </c>
      <c r="BR70" s="48">
        <v>7.5</v>
      </c>
      <c r="BS70" s="48">
        <v>6.9</v>
      </c>
      <c r="BT70" s="48">
        <v>6.8</v>
      </c>
      <c r="BU70" s="48">
        <v>7</v>
      </c>
      <c r="BV70" s="48">
        <v>6.9</v>
      </c>
      <c r="BW70" s="48">
        <v>7.6</v>
      </c>
      <c r="BX70" s="48">
        <v>7.5</v>
      </c>
      <c r="BY70" s="48">
        <v>7.8</v>
      </c>
      <c r="BZ70" s="48">
        <v>7.3</v>
      </c>
      <c r="CA70" s="48" t="s">
        <v>3904</v>
      </c>
      <c r="CB70" s="73"/>
    </row>
    <row r="71" spans="1:89" ht="30" customHeight="1">
      <c r="A71" s="97" t="s">
        <v>4196</v>
      </c>
      <c r="B71" s="101" t="s">
        <v>4197</v>
      </c>
      <c r="C71" s="48">
        <v>11.8</v>
      </c>
      <c r="D71" s="48">
        <v>12.6</v>
      </c>
      <c r="E71" s="48">
        <v>12</v>
      </c>
      <c r="F71" s="48">
        <v>11.7</v>
      </c>
      <c r="G71" s="48">
        <v>11.3</v>
      </c>
      <c r="H71" s="48">
        <v>11.6</v>
      </c>
      <c r="I71" s="48">
        <v>11.9</v>
      </c>
      <c r="J71" s="48">
        <v>11.8</v>
      </c>
      <c r="K71" s="48">
        <v>12.1</v>
      </c>
      <c r="L71" s="48">
        <v>11.9</v>
      </c>
      <c r="M71" s="48" t="s">
        <v>3863</v>
      </c>
      <c r="N71" s="48">
        <v>10.9</v>
      </c>
      <c r="O71" s="48">
        <v>11.7</v>
      </c>
      <c r="P71" s="48">
        <v>11.1</v>
      </c>
      <c r="Q71" s="48">
        <v>10.9</v>
      </c>
      <c r="R71" s="48">
        <v>10.5</v>
      </c>
      <c r="S71" s="48">
        <v>10.8</v>
      </c>
      <c r="T71" s="48">
        <v>11.1</v>
      </c>
      <c r="U71" s="48">
        <v>11</v>
      </c>
      <c r="V71" s="48">
        <v>11.3</v>
      </c>
      <c r="W71" s="48">
        <v>11.5</v>
      </c>
      <c r="X71" s="48" t="s">
        <v>4035</v>
      </c>
      <c r="Y71" s="48">
        <v>9.1</v>
      </c>
      <c r="Z71" s="48">
        <v>9.9</v>
      </c>
      <c r="AA71" s="48">
        <v>9.3000000000000007</v>
      </c>
      <c r="AB71" s="48">
        <v>9</v>
      </c>
      <c r="AC71" s="48">
        <v>8.6</v>
      </c>
      <c r="AD71" s="48">
        <v>8.9</v>
      </c>
      <c r="AE71" s="48">
        <v>9.1999999999999993</v>
      </c>
      <c r="AF71" s="48">
        <v>9.1</v>
      </c>
      <c r="AG71" s="48">
        <v>9.4</v>
      </c>
      <c r="AH71" s="48">
        <v>9.1999999999999993</v>
      </c>
      <c r="AI71" s="48" t="s">
        <v>3865</v>
      </c>
      <c r="AJ71" s="48">
        <v>7.9</v>
      </c>
      <c r="AK71" s="48">
        <v>8.6999999999999993</v>
      </c>
      <c r="AL71" s="48">
        <v>8.1999999999999993</v>
      </c>
      <c r="AM71" s="48">
        <v>8.1</v>
      </c>
      <c r="AN71" s="48">
        <v>7.7</v>
      </c>
      <c r="AO71" s="48">
        <v>8</v>
      </c>
      <c r="AP71" s="48">
        <v>8.3000000000000007</v>
      </c>
      <c r="AQ71" s="48">
        <v>8.1999999999999993</v>
      </c>
      <c r="AR71" s="48">
        <v>8.5</v>
      </c>
      <c r="AS71" s="48">
        <v>8.5</v>
      </c>
      <c r="AT71" s="48" t="s">
        <v>3866</v>
      </c>
      <c r="AU71" s="48">
        <v>7.4</v>
      </c>
      <c r="AV71" s="48">
        <v>8.1999999999999993</v>
      </c>
      <c r="AW71" s="48">
        <v>7.6</v>
      </c>
      <c r="AX71" s="48">
        <v>7.8</v>
      </c>
      <c r="AY71" s="48">
        <v>7.4</v>
      </c>
      <c r="AZ71" s="48">
        <v>7.7</v>
      </c>
      <c r="BA71" s="48">
        <v>8</v>
      </c>
      <c r="BB71" s="48">
        <v>7.9</v>
      </c>
      <c r="BC71" s="48">
        <v>8.1999999999999993</v>
      </c>
      <c r="BD71" s="48">
        <v>8</v>
      </c>
      <c r="BE71" s="48" t="s">
        <v>3902</v>
      </c>
      <c r="BF71" s="48">
        <v>6.9</v>
      </c>
      <c r="BG71" s="48">
        <v>7.7</v>
      </c>
      <c r="BH71" s="48">
        <v>7.1</v>
      </c>
      <c r="BI71" s="48">
        <v>7</v>
      </c>
      <c r="BJ71" s="48">
        <v>7.2</v>
      </c>
      <c r="BK71" s="48">
        <v>7.2</v>
      </c>
      <c r="BL71" s="48">
        <v>7.8</v>
      </c>
      <c r="BM71" s="48">
        <v>7.7</v>
      </c>
      <c r="BN71" s="48">
        <v>8</v>
      </c>
      <c r="BO71" s="48">
        <v>7.5</v>
      </c>
      <c r="BP71" s="48" t="s">
        <v>3903</v>
      </c>
      <c r="BQ71" s="48">
        <v>6.7</v>
      </c>
      <c r="BR71" s="48">
        <v>7.5</v>
      </c>
      <c r="BS71" s="48">
        <v>6.9</v>
      </c>
      <c r="BT71" s="48">
        <v>6.8</v>
      </c>
      <c r="BU71" s="48">
        <v>7</v>
      </c>
      <c r="BV71" s="48">
        <v>6.9</v>
      </c>
      <c r="BW71" s="48">
        <v>7.6</v>
      </c>
      <c r="BX71" s="48">
        <v>7.5</v>
      </c>
      <c r="BY71" s="48">
        <v>7.8</v>
      </c>
      <c r="BZ71" s="48">
        <v>7.3</v>
      </c>
      <c r="CA71" s="48" t="s">
        <v>3904</v>
      </c>
      <c r="CB71" s="73"/>
    </row>
    <row r="72" spans="1:89" ht="30" customHeight="1">
      <c r="A72" s="97" t="s">
        <v>4198</v>
      </c>
      <c r="B72" s="101" t="s">
        <v>4199</v>
      </c>
      <c r="C72" s="48">
        <v>11.8</v>
      </c>
      <c r="D72" s="48">
        <v>12.6</v>
      </c>
      <c r="E72" s="48">
        <v>12</v>
      </c>
      <c r="F72" s="48">
        <v>11.7</v>
      </c>
      <c r="G72" s="48">
        <v>11.3</v>
      </c>
      <c r="H72" s="48">
        <v>11.6</v>
      </c>
      <c r="I72" s="48">
        <v>11.9</v>
      </c>
      <c r="J72" s="48">
        <v>11.8</v>
      </c>
      <c r="K72" s="48">
        <v>12.1</v>
      </c>
      <c r="L72" s="48">
        <v>11.9</v>
      </c>
      <c r="M72" s="48" t="s">
        <v>3863</v>
      </c>
      <c r="N72" s="48">
        <v>10.9</v>
      </c>
      <c r="O72" s="48">
        <v>11.7</v>
      </c>
      <c r="P72" s="48">
        <v>11.1</v>
      </c>
      <c r="Q72" s="48">
        <v>10.9</v>
      </c>
      <c r="R72" s="48">
        <v>10.5</v>
      </c>
      <c r="S72" s="48">
        <v>10.8</v>
      </c>
      <c r="T72" s="48">
        <v>11.1</v>
      </c>
      <c r="U72" s="48">
        <v>11</v>
      </c>
      <c r="V72" s="48">
        <v>11.3</v>
      </c>
      <c r="W72" s="48">
        <v>11.5</v>
      </c>
      <c r="X72" s="48" t="s">
        <v>4035</v>
      </c>
      <c r="Y72" s="48">
        <v>9.1</v>
      </c>
      <c r="Z72" s="48">
        <v>9.9</v>
      </c>
      <c r="AA72" s="48">
        <v>9.3000000000000007</v>
      </c>
      <c r="AB72" s="48">
        <v>9</v>
      </c>
      <c r="AC72" s="48">
        <v>8.6</v>
      </c>
      <c r="AD72" s="48">
        <v>8.9</v>
      </c>
      <c r="AE72" s="48">
        <v>9.1999999999999993</v>
      </c>
      <c r="AF72" s="48">
        <v>9.1</v>
      </c>
      <c r="AG72" s="48">
        <v>9.4</v>
      </c>
      <c r="AH72" s="48">
        <v>9.1999999999999993</v>
      </c>
      <c r="AI72" s="48" t="s">
        <v>3865</v>
      </c>
      <c r="AJ72" s="48">
        <v>7.9</v>
      </c>
      <c r="AK72" s="48">
        <v>8.6999999999999993</v>
      </c>
      <c r="AL72" s="48">
        <v>8.1999999999999993</v>
      </c>
      <c r="AM72" s="48">
        <v>8.1</v>
      </c>
      <c r="AN72" s="48">
        <v>7.7</v>
      </c>
      <c r="AO72" s="48">
        <v>8</v>
      </c>
      <c r="AP72" s="48">
        <v>8.3000000000000007</v>
      </c>
      <c r="AQ72" s="48">
        <v>8.1999999999999993</v>
      </c>
      <c r="AR72" s="48">
        <v>8.5</v>
      </c>
      <c r="AS72" s="48">
        <v>8.5</v>
      </c>
      <c r="AT72" s="48" t="s">
        <v>3866</v>
      </c>
      <c r="AU72" s="48">
        <v>7.4</v>
      </c>
      <c r="AV72" s="48">
        <v>8.1999999999999993</v>
      </c>
      <c r="AW72" s="48">
        <v>7.6</v>
      </c>
      <c r="AX72" s="48">
        <v>7.8</v>
      </c>
      <c r="AY72" s="48">
        <v>7.4</v>
      </c>
      <c r="AZ72" s="48">
        <v>7.7</v>
      </c>
      <c r="BA72" s="48">
        <v>8</v>
      </c>
      <c r="BB72" s="48">
        <v>7.9</v>
      </c>
      <c r="BC72" s="48">
        <v>8.1999999999999993</v>
      </c>
      <c r="BD72" s="48">
        <v>8</v>
      </c>
      <c r="BE72" s="48" t="s">
        <v>3902</v>
      </c>
      <c r="BF72" s="48">
        <v>6.9</v>
      </c>
      <c r="BG72" s="48">
        <v>7.7</v>
      </c>
      <c r="BH72" s="48">
        <v>7.1</v>
      </c>
      <c r="BI72" s="48">
        <v>7</v>
      </c>
      <c r="BJ72" s="48">
        <v>7.2</v>
      </c>
      <c r="BK72" s="48">
        <v>7.2</v>
      </c>
      <c r="BL72" s="48">
        <v>7.8</v>
      </c>
      <c r="BM72" s="48">
        <v>7.7</v>
      </c>
      <c r="BN72" s="48">
        <v>8</v>
      </c>
      <c r="BO72" s="48">
        <v>7.5</v>
      </c>
      <c r="BP72" s="48" t="s">
        <v>3903</v>
      </c>
      <c r="BQ72" s="48">
        <v>6.7</v>
      </c>
      <c r="BR72" s="48">
        <v>7.5</v>
      </c>
      <c r="BS72" s="48">
        <v>6.9</v>
      </c>
      <c r="BT72" s="48">
        <v>6.8</v>
      </c>
      <c r="BU72" s="48">
        <v>7</v>
      </c>
      <c r="BV72" s="48">
        <v>6.9</v>
      </c>
      <c r="BW72" s="48">
        <v>7.6</v>
      </c>
      <c r="BX72" s="48">
        <v>7.5</v>
      </c>
      <c r="BY72" s="48">
        <v>7.8</v>
      </c>
      <c r="BZ72" s="48">
        <v>7.3</v>
      </c>
      <c r="CA72" s="48" t="s">
        <v>3904</v>
      </c>
      <c r="CB72" s="73"/>
    </row>
    <row r="73" spans="1:89" ht="30" customHeight="1">
      <c r="A73" s="97" t="s">
        <v>4200</v>
      </c>
      <c r="B73" s="101" t="s">
        <v>4201</v>
      </c>
      <c r="C73" s="48">
        <v>11.8</v>
      </c>
      <c r="D73" s="48">
        <v>12.6</v>
      </c>
      <c r="E73" s="48">
        <v>12</v>
      </c>
      <c r="F73" s="48">
        <v>11.7</v>
      </c>
      <c r="G73" s="48">
        <v>11.3</v>
      </c>
      <c r="H73" s="48">
        <v>11.6</v>
      </c>
      <c r="I73" s="48">
        <v>11.9</v>
      </c>
      <c r="J73" s="48">
        <v>11.8</v>
      </c>
      <c r="K73" s="48">
        <v>12.1</v>
      </c>
      <c r="L73" s="48">
        <v>11.9</v>
      </c>
      <c r="M73" s="48" t="s">
        <v>3863</v>
      </c>
      <c r="N73" s="48">
        <v>10.9</v>
      </c>
      <c r="O73" s="48">
        <v>11.7</v>
      </c>
      <c r="P73" s="48">
        <v>11.1</v>
      </c>
      <c r="Q73" s="48">
        <v>10.9</v>
      </c>
      <c r="R73" s="48">
        <v>10.5</v>
      </c>
      <c r="S73" s="48">
        <v>10.8</v>
      </c>
      <c r="T73" s="48">
        <v>11.1</v>
      </c>
      <c r="U73" s="48">
        <v>11</v>
      </c>
      <c r="V73" s="48">
        <v>11.3</v>
      </c>
      <c r="W73" s="48">
        <v>11.5</v>
      </c>
      <c r="X73" s="48" t="s">
        <v>4035</v>
      </c>
      <c r="Y73" s="48">
        <v>9.1</v>
      </c>
      <c r="Z73" s="48">
        <v>9.9</v>
      </c>
      <c r="AA73" s="48">
        <v>9.3000000000000007</v>
      </c>
      <c r="AB73" s="48">
        <v>9</v>
      </c>
      <c r="AC73" s="48">
        <v>8.6</v>
      </c>
      <c r="AD73" s="48">
        <v>8.9</v>
      </c>
      <c r="AE73" s="48">
        <v>9.1999999999999993</v>
      </c>
      <c r="AF73" s="48">
        <v>9.1</v>
      </c>
      <c r="AG73" s="48">
        <v>9.4</v>
      </c>
      <c r="AH73" s="48">
        <v>9.1999999999999993</v>
      </c>
      <c r="AI73" s="48" t="s">
        <v>3865</v>
      </c>
      <c r="AJ73" s="48">
        <v>7.9</v>
      </c>
      <c r="AK73" s="48">
        <v>8.6999999999999993</v>
      </c>
      <c r="AL73" s="48">
        <v>8.1999999999999993</v>
      </c>
      <c r="AM73" s="48">
        <v>8.1</v>
      </c>
      <c r="AN73" s="48">
        <v>7.7</v>
      </c>
      <c r="AO73" s="48">
        <v>8</v>
      </c>
      <c r="AP73" s="48">
        <v>8.3000000000000007</v>
      </c>
      <c r="AQ73" s="48">
        <v>8.1999999999999993</v>
      </c>
      <c r="AR73" s="48">
        <v>8.5</v>
      </c>
      <c r="AS73" s="48">
        <v>8.5</v>
      </c>
      <c r="AT73" s="48" t="s">
        <v>3866</v>
      </c>
      <c r="AU73" s="48">
        <v>7.4</v>
      </c>
      <c r="AV73" s="48">
        <v>8.1999999999999993</v>
      </c>
      <c r="AW73" s="48">
        <v>7.6</v>
      </c>
      <c r="AX73" s="48">
        <v>7.8</v>
      </c>
      <c r="AY73" s="48">
        <v>7.4</v>
      </c>
      <c r="AZ73" s="48">
        <v>7.7</v>
      </c>
      <c r="BA73" s="48">
        <v>8</v>
      </c>
      <c r="BB73" s="48">
        <v>7.9</v>
      </c>
      <c r="BC73" s="48">
        <v>8.1999999999999993</v>
      </c>
      <c r="BD73" s="48">
        <v>8</v>
      </c>
      <c r="BE73" s="48" t="s">
        <v>3902</v>
      </c>
      <c r="BF73" s="48">
        <v>6.9</v>
      </c>
      <c r="BG73" s="48">
        <v>7.7</v>
      </c>
      <c r="BH73" s="48">
        <v>7.1</v>
      </c>
      <c r="BI73" s="48">
        <v>7</v>
      </c>
      <c r="BJ73" s="48">
        <v>7.2</v>
      </c>
      <c r="BK73" s="48">
        <v>7.2</v>
      </c>
      <c r="BL73" s="48">
        <v>7.8</v>
      </c>
      <c r="BM73" s="48">
        <v>7.7</v>
      </c>
      <c r="BN73" s="48">
        <v>8</v>
      </c>
      <c r="BO73" s="48">
        <v>7.5</v>
      </c>
      <c r="BP73" s="48" t="s">
        <v>3903</v>
      </c>
      <c r="BQ73" s="48">
        <v>6.7</v>
      </c>
      <c r="BR73" s="48">
        <v>7.5</v>
      </c>
      <c r="BS73" s="48">
        <v>6.9</v>
      </c>
      <c r="BT73" s="48">
        <v>6.8</v>
      </c>
      <c r="BU73" s="48">
        <v>7</v>
      </c>
      <c r="BV73" s="48">
        <v>6.9</v>
      </c>
      <c r="BW73" s="48">
        <v>7.6</v>
      </c>
      <c r="BX73" s="48">
        <v>7.5</v>
      </c>
      <c r="BY73" s="48">
        <v>7.8</v>
      </c>
      <c r="BZ73" s="48">
        <v>7.3</v>
      </c>
      <c r="CA73" s="48" t="s">
        <v>3904</v>
      </c>
      <c r="CB73" s="73"/>
    </row>
    <row r="74" spans="1:89" ht="30" customHeight="1">
      <c r="A74" s="97" t="s">
        <v>4202</v>
      </c>
      <c r="B74" s="101" t="s">
        <v>4191</v>
      </c>
      <c r="C74" s="48">
        <v>11.8</v>
      </c>
      <c r="D74" s="48">
        <v>12.6</v>
      </c>
      <c r="E74" s="48">
        <v>12</v>
      </c>
      <c r="F74" s="48">
        <v>11.7</v>
      </c>
      <c r="G74" s="48">
        <v>11.3</v>
      </c>
      <c r="H74" s="48">
        <v>11.6</v>
      </c>
      <c r="I74" s="48">
        <v>11.9</v>
      </c>
      <c r="J74" s="48">
        <v>11.8</v>
      </c>
      <c r="K74" s="48">
        <v>12.1</v>
      </c>
      <c r="L74" s="48">
        <v>11.9</v>
      </c>
      <c r="M74" s="48" t="s">
        <v>3863</v>
      </c>
      <c r="N74" s="48">
        <v>10.9</v>
      </c>
      <c r="O74" s="48">
        <v>11.7</v>
      </c>
      <c r="P74" s="48">
        <v>11.1</v>
      </c>
      <c r="Q74" s="48">
        <v>10.9</v>
      </c>
      <c r="R74" s="48">
        <v>10.5</v>
      </c>
      <c r="S74" s="48">
        <v>10.8</v>
      </c>
      <c r="T74" s="48">
        <v>11.1</v>
      </c>
      <c r="U74" s="48">
        <v>11</v>
      </c>
      <c r="V74" s="48">
        <v>11.3</v>
      </c>
      <c r="W74" s="48">
        <v>11.5</v>
      </c>
      <c r="X74" s="48" t="s">
        <v>4035</v>
      </c>
      <c r="Y74" s="48">
        <v>9.1</v>
      </c>
      <c r="Z74" s="48">
        <v>9.9</v>
      </c>
      <c r="AA74" s="48">
        <v>9.3000000000000007</v>
      </c>
      <c r="AB74" s="48">
        <v>9</v>
      </c>
      <c r="AC74" s="48">
        <v>8.6</v>
      </c>
      <c r="AD74" s="48">
        <v>8.9</v>
      </c>
      <c r="AE74" s="48">
        <v>9.1999999999999993</v>
      </c>
      <c r="AF74" s="48">
        <v>9.1</v>
      </c>
      <c r="AG74" s="48">
        <v>9.4</v>
      </c>
      <c r="AH74" s="48">
        <v>9.1999999999999993</v>
      </c>
      <c r="AI74" s="48" t="s">
        <v>3865</v>
      </c>
      <c r="AJ74" s="48">
        <v>7.9</v>
      </c>
      <c r="AK74" s="48">
        <v>8.6999999999999993</v>
      </c>
      <c r="AL74" s="48">
        <v>8.1999999999999993</v>
      </c>
      <c r="AM74" s="48">
        <v>8.1</v>
      </c>
      <c r="AN74" s="48">
        <v>7.7</v>
      </c>
      <c r="AO74" s="48">
        <v>8</v>
      </c>
      <c r="AP74" s="48">
        <v>8.3000000000000007</v>
      </c>
      <c r="AQ74" s="48">
        <v>8.1999999999999993</v>
      </c>
      <c r="AR74" s="48">
        <v>8.5</v>
      </c>
      <c r="AS74" s="48">
        <v>8.5</v>
      </c>
      <c r="AT74" s="48" t="s">
        <v>3866</v>
      </c>
      <c r="AU74" s="48">
        <v>7.4</v>
      </c>
      <c r="AV74" s="48">
        <v>8.1999999999999993</v>
      </c>
      <c r="AW74" s="48">
        <v>7.6</v>
      </c>
      <c r="AX74" s="48">
        <v>7.8</v>
      </c>
      <c r="AY74" s="48">
        <v>7.4</v>
      </c>
      <c r="AZ74" s="48">
        <v>7.7</v>
      </c>
      <c r="BA74" s="48">
        <v>8</v>
      </c>
      <c r="BB74" s="48">
        <v>7.9</v>
      </c>
      <c r="BC74" s="48">
        <v>8.1999999999999993</v>
      </c>
      <c r="BD74" s="48">
        <v>8</v>
      </c>
      <c r="BE74" s="48" t="s">
        <v>3902</v>
      </c>
      <c r="BF74" s="48">
        <v>6.9</v>
      </c>
      <c r="BG74" s="48">
        <v>7.7</v>
      </c>
      <c r="BH74" s="48">
        <v>7.1</v>
      </c>
      <c r="BI74" s="48">
        <v>7</v>
      </c>
      <c r="BJ74" s="48">
        <v>7.2</v>
      </c>
      <c r="BK74" s="48">
        <v>7.2</v>
      </c>
      <c r="BL74" s="48">
        <v>7.8</v>
      </c>
      <c r="BM74" s="48">
        <v>7.7</v>
      </c>
      <c r="BN74" s="48">
        <v>8</v>
      </c>
      <c r="BO74" s="48">
        <v>7.5</v>
      </c>
      <c r="BP74" s="48" t="s">
        <v>3903</v>
      </c>
      <c r="BQ74" s="48">
        <v>6.7</v>
      </c>
      <c r="BR74" s="48">
        <v>7.5</v>
      </c>
      <c r="BS74" s="48">
        <v>6.9</v>
      </c>
      <c r="BT74" s="48">
        <v>6.8</v>
      </c>
      <c r="BU74" s="48">
        <v>7</v>
      </c>
      <c r="BV74" s="48">
        <v>6.9</v>
      </c>
      <c r="BW74" s="48">
        <v>7.6</v>
      </c>
      <c r="BX74" s="48">
        <v>7.5</v>
      </c>
      <c r="BY74" s="48">
        <v>7.8</v>
      </c>
      <c r="BZ74" s="48">
        <v>7.3</v>
      </c>
      <c r="CA74" s="48" t="s">
        <v>3904</v>
      </c>
      <c r="CB74" s="73"/>
    </row>
    <row r="75" spans="1:89" ht="30" customHeight="1">
      <c r="A75" s="97" t="s">
        <v>4203</v>
      </c>
      <c r="B75" s="101" t="s">
        <v>4191</v>
      </c>
      <c r="C75" s="48">
        <v>11.8</v>
      </c>
      <c r="D75" s="48">
        <v>12.6</v>
      </c>
      <c r="E75" s="48">
        <v>12</v>
      </c>
      <c r="F75" s="48">
        <v>11.7</v>
      </c>
      <c r="G75" s="48">
        <v>11.3</v>
      </c>
      <c r="H75" s="48">
        <v>11.6</v>
      </c>
      <c r="I75" s="48">
        <v>11.9</v>
      </c>
      <c r="J75" s="48">
        <v>11.8</v>
      </c>
      <c r="K75" s="48">
        <v>12.1</v>
      </c>
      <c r="L75" s="48">
        <v>11.9</v>
      </c>
      <c r="M75" s="48" t="s">
        <v>3863</v>
      </c>
      <c r="N75" s="48">
        <v>10.9</v>
      </c>
      <c r="O75" s="48">
        <v>11.7</v>
      </c>
      <c r="P75" s="48">
        <v>11.1</v>
      </c>
      <c r="Q75" s="48">
        <v>10.9</v>
      </c>
      <c r="R75" s="48">
        <v>10.5</v>
      </c>
      <c r="S75" s="48">
        <v>10.8</v>
      </c>
      <c r="T75" s="48">
        <v>11.1</v>
      </c>
      <c r="U75" s="48">
        <v>11</v>
      </c>
      <c r="V75" s="48">
        <v>11.3</v>
      </c>
      <c r="W75" s="48">
        <v>11.5</v>
      </c>
      <c r="X75" s="48" t="s">
        <v>4035</v>
      </c>
      <c r="Y75" s="48">
        <v>9.1</v>
      </c>
      <c r="Z75" s="48">
        <v>9.9</v>
      </c>
      <c r="AA75" s="48">
        <v>9.3000000000000007</v>
      </c>
      <c r="AB75" s="48">
        <v>9</v>
      </c>
      <c r="AC75" s="48">
        <v>8.6</v>
      </c>
      <c r="AD75" s="48">
        <v>8.9</v>
      </c>
      <c r="AE75" s="48">
        <v>9.1999999999999993</v>
      </c>
      <c r="AF75" s="48">
        <v>9.1</v>
      </c>
      <c r="AG75" s="48">
        <v>9.4</v>
      </c>
      <c r="AH75" s="48">
        <v>9.1999999999999993</v>
      </c>
      <c r="AI75" s="48" t="s">
        <v>3865</v>
      </c>
      <c r="AJ75" s="48">
        <v>7.9</v>
      </c>
      <c r="AK75" s="48">
        <v>8.6999999999999993</v>
      </c>
      <c r="AL75" s="48">
        <v>8.1999999999999993</v>
      </c>
      <c r="AM75" s="48">
        <v>8.1</v>
      </c>
      <c r="AN75" s="48">
        <v>7.7</v>
      </c>
      <c r="AO75" s="48">
        <v>8</v>
      </c>
      <c r="AP75" s="48">
        <v>8.3000000000000007</v>
      </c>
      <c r="AQ75" s="48">
        <v>8.1999999999999993</v>
      </c>
      <c r="AR75" s="48">
        <v>8.5</v>
      </c>
      <c r="AS75" s="48">
        <v>8.5</v>
      </c>
      <c r="AT75" s="48" t="s">
        <v>3866</v>
      </c>
      <c r="AU75" s="48">
        <v>7.4</v>
      </c>
      <c r="AV75" s="48">
        <v>8.1999999999999993</v>
      </c>
      <c r="AW75" s="48">
        <v>7.6</v>
      </c>
      <c r="AX75" s="48">
        <v>7.8</v>
      </c>
      <c r="AY75" s="48">
        <v>7.4</v>
      </c>
      <c r="AZ75" s="48">
        <v>7.7</v>
      </c>
      <c r="BA75" s="48">
        <v>8</v>
      </c>
      <c r="BB75" s="48">
        <v>7.9</v>
      </c>
      <c r="BC75" s="48">
        <v>8.1999999999999993</v>
      </c>
      <c r="BD75" s="48">
        <v>8</v>
      </c>
      <c r="BE75" s="48" t="s">
        <v>3902</v>
      </c>
      <c r="BF75" s="48">
        <v>6.9</v>
      </c>
      <c r="BG75" s="48">
        <v>7.7</v>
      </c>
      <c r="BH75" s="48">
        <v>7.1</v>
      </c>
      <c r="BI75" s="48">
        <v>7</v>
      </c>
      <c r="BJ75" s="48">
        <v>7.2</v>
      </c>
      <c r="BK75" s="48">
        <v>7.2</v>
      </c>
      <c r="BL75" s="48">
        <v>7.8</v>
      </c>
      <c r="BM75" s="48">
        <v>7.7</v>
      </c>
      <c r="BN75" s="48">
        <v>8</v>
      </c>
      <c r="BO75" s="48">
        <v>7.5</v>
      </c>
      <c r="BP75" s="48" t="s">
        <v>3903</v>
      </c>
      <c r="BQ75" s="48">
        <v>6.7</v>
      </c>
      <c r="BR75" s="48">
        <v>7.5</v>
      </c>
      <c r="BS75" s="48">
        <v>6.9</v>
      </c>
      <c r="BT75" s="48">
        <v>6.8</v>
      </c>
      <c r="BU75" s="48">
        <v>7</v>
      </c>
      <c r="BV75" s="48">
        <v>6.9</v>
      </c>
      <c r="BW75" s="48">
        <v>7.6</v>
      </c>
      <c r="BX75" s="48">
        <v>7.5</v>
      </c>
      <c r="BY75" s="48">
        <v>7.8</v>
      </c>
      <c r="BZ75" s="48">
        <v>7.3</v>
      </c>
      <c r="CA75" s="48" t="s">
        <v>3904</v>
      </c>
      <c r="CB75" s="73"/>
    </row>
    <row r="76" spans="1:89" ht="30" customHeight="1">
      <c r="A76" s="97" t="s">
        <v>4204</v>
      </c>
      <c r="B76" s="101" t="s">
        <v>4205</v>
      </c>
      <c r="C76" s="48">
        <v>11.8</v>
      </c>
      <c r="D76" s="48">
        <v>12.6</v>
      </c>
      <c r="E76" s="48">
        <v>12</v>
      </c>
      <c r="F76" s="48">
        <v>11.7</v>
      </c>
      <c r="G76" s="48">
        <v>11.3</v>
      </c>
      <c r="H76" s="48">
        <v>11.6</v>
      </c>
      <c r="I76" s="48">
        <v>11.9</v>
      </c>
      <c r="J76" s="48">
        <v>11.8</v>
      </c>
      <c r="K76" s="48">
        <v>12.1</v>
      </c>
      <c r="L76" s="48">
        <v>11.9</v>
      </c>
      <c r="M76" s="48" t="s">
        <v>3863</v>
      </c>
      <c r="N76" s="48">
        <v>10.9</v>
      </c>
      <c r="O76" s="48">
        <v>11.7</v>
      </c>
      <c r="P76" s="48">
        <v>11.1</v>
      </c>
      <c r="Q76" s="48">
        <v>10.9</v>
      </c>
      <c r="R76" s="48">
        <v>10.5</v>
      </c>
      <c r="S76" s="48">
        <v>10.8</v>
      </c>
      <c r="T76" s="48">
        <v>11.1</v>
      </c>
      <c r="U76" s="48">
        <v>11</v>
      </c>
      <c r="V76" s="48">
        <v>11.3</v>
      </c>
      <c r="W76" s="48">
        <v>11.5</v>
      </c>
      <c r="X76" s="48" t="s">
        <v>4035</v>
      </c>
      <c r="Y76" s="48">
        <v>9.1</v>
      </c>
      <c r="Z76" s="48">
        <v>9.9</v>
      </c>
      <c r="AA76" s="48">
        <v>9.3000000000000007</v>
      </c>
      <c r="AB76" s="48">
        <v>9</v>
      </c>
      <c r="AC76" s="48">
        <v>8.6</v>
      </c>
      <c r="AD76" s="48">
        <v>8.9</v>
      </c>
      <c r="AE76" s="48">
        <v>9.1999999999999993</v>
      </c>
      <c r="AF76" s="48">
        <v>9.1</v>
      </c>
      <c r="AG76" s="48">
        <v>9.4</v>
      </c>
      <c r="AH76" s="48">
        <v>9.1999999999999993</v>
      </c>
      <c r="AI76" s="48" t="s">
        <v>3865</v>
      </c>
      <c r="AJ76" s="48">
        <v>7.9</v>
      </c>
      <c r="AK76" s="48">
        <v>8.6999999999999993</v>
      </c>
      <c r="AL76" s="48">
        <v>8.1999999999999993</v>
      </c>
      <c r="AM76" s="48">
        <v>8.1</v>
      </c>
      <c r="AN76" s="48">
        <v>7.7</v>
      </c>
      <c r="AO76" s="48">
        <v>8</v>
      </c>
      <c r="AP76" s="48">
        <v>8.3000000000000007</v>
      </c>
      <c r="AQ76" s="48">
        <v>8.1999999999999993</v>
      </c>
      <c r="AR76" s="48">
        <v>8.5</v>
      </c>
      <c r="AS76" s="48">
        <v>8.5</v>
      </c>
      <c r="AT76" s="48" t="s">
        <v>3866</v>
      </c>
      <c r="AU76" s="48">
        <v>7.4</v>
      </c>
      <c r="AV76" s="48">
        <v>8.1999999999999993</v>
      </c>
      <c r="AW76" s="48">
        <v>7.6</v>
      </c>
      <c r="AX76" s="48">
        <v>7.8</v>
      </c>
      <c r="AY76" s="48">
        <v>7.4</v>
      </c>
      <c r="AZ76" s="48">
        <v>7.7</v>
      </c>
      <c r="BA76" s="48">
        <v>8</v>
      </c>
      <c r="BB76" s="48">
        <v>7.9</v>
      </c>
      <c r="BC76" s="48">
        <v>8.1999999999999993</v>
      </c>
      <c r="BD76" s="48">
        <v>8</v>
      </c>
      <c r="BE76" s="48" t="s">
        <v>3902</v>
      </c>
      <c r="BF76" s="48">
        <v>6.9</v>
      </c>
      <c r="BG76" s="48">
        <v>7.7</v>
      </c>
      <c r="BH76" s="48">
        <v>7.1</v>
      </c>
      <c r="BI76" s="48">
        <v>7</v>
      </c>
      <c r="BJ76" s="48">
        <v>7.2</v>
      </c>
      <c r="BK76" s="48">
        <v>7.2</v>
      </c>
      <c r="BL76" s="48">
        <v>7.8</v>
      </c>
      <c r="BM76" s="48">
        <v>7.7</v>
      </c>
      <c r="BN76" s="48">
        <v>8</v>
      </c>
      <c r="BO76" s="48">
        <v>7.5</v>
      </c>
      <c r="BP76" s="48" t="s">
        <v>3903</v>
      </c>
      <c r="BQ76" s="48">
        <v>6.7</v>
      </c>
      <c r="BR76" s="48">
        <v>7.5</v>
      </c>
      <c r="BS76" s="48">
        <v>6.9</v>
      </c>
      <c r="BT76" s="48">
        <v>6.8</v>
      </c>
      <c r="BU76" s="48">
        <v>7</v>
      </c>
      <c r="BV76" s="48">
        <v>6.9</v>
      </c>
      <c r="BW76" s="48">
        <v>7.6</v>
      </c>
      <c r="BX76" s="48">
        <v>7.5</v>
      </c>
      <c r="BY76" s="48">
        <v>7.8</v>
      </c>
      <c r="BZ76" s="48">
        <v>7.3</v>
      </c>
      <c r="CA76" s="48" t="s">
        <v>3904</v>
      </c>
      <c r="CB76" s="73"/>
    </row>
    <row r="77" spans="1:89" ht="30" customHeight="1">
      <c r="A77" s="97" t="s">
        <v>4206</v>
      </c>
      <c r="B77" s="101" t="s">
        <v>4207</v>
      </c>
      <c r="C77" s="48">
        <v>11.8</v>
      </c>
      <c r="D77" s="48">
        <v>12.6</v>
      </c>
      <c r="E77" s="48">
        <v>12</v>
      </c>
      <c r="F77" s="48">
        <v>11.7</v>
      </c>
      <c r="G77" s="48">
        <v>11.3</v>
      </c>
      <c r="H77" s="48">
        <v>11.6</v>
      </c>
      <c r="I77" s="48">
        <v>11.9</v>
      </c>
      <c r="J77" s="48">
        <v>11.8</v>
      </c>
      <c r="K77" s="48">
        <v>12.1</v>
      </c>
      <c r="L77" s="48">
        <v>11.9</v>
      </c>
      <c r="M77" s="48" t="s">
        <v>3863</v>
      </c>
      <c r="N77" s="48">
        <v>10.9</v>
      </c>
      <c r="O77" s="48">
        <v>11.7</v>
      </c>
      <c r="P77" s="48">
        <v>11.1</v>
      </c>
      <c r="Q77" s="48">
        <v>10.9</v>
      </c>
      <c r="R77" s="48">
        <v>10.5</v>
      </c>
      <c r="S77" s="48">
        <v>10.8</v>
      </c>
      <c r="T77" s="48">
        <v>11.1</v>
      </c>
      <c r="U77" s="48">
        <v>11</v>
      </c>
      <c r="V77" s="48">
        <v>11.3</v>
      </c>
      <c r="W77" s="48">
        <v>11.5</v>
      </c>
      <c r="X77" s="48" t="s">
        <v>4035</v>
      </c>
      <c r="Y77" s="48">
        <v>9.1</v>
      </c>
      <c r="Z77" s="48">
        <v>9.9</v>
      </c>
      <c r="AA77" s="48">
        <v>9.3000000000000007</v>
      </c>
      <c r="AB77" s="48">
        <v>9</v>
      </c>
      <c r="AC77" s="48">
        <v>8.6</v>
      </c>
      <c r="AD77" s="48">
        <v>8.9</v>
      </c>
      <c r="AE77" s="48">
        <v>9.1999999999999993</v>
      </c>
      <c r="AF77" s="48">
        <v>9.1</v>
      </c>
      <c r="AG77" s="48">
        <v>9.4</v>
      </c>
      <c r="AH77" s="48">
        <v>9.1999999999999993</v>
      </c>
      <c r="AI77" s="48" t="s">
        <v>3865</v>
      </c>
      <c r="AJ77" s="48">
        <v>7.9</v>
      </c>
      <c r="AK77" s="48">
        <v>8.6999999999999993</v>
      </c>
      <c r="AL77" s="48">
        <v>8.1999999999999993</v>
      </c>
      <c r="AM77" s="48">
        <v>8.1</v>
      </c>
      <c r="AN77" s="48">
        <v>7.7</v>
      </c>
      <c r="AO77" s="48">
        <v>8</v>
      </c>
      <c r="AP77" s="48">
        <v>8.3000000000000007</v>
      </c>
      <c r="AQ77" s="48">
        <v>8.1999999999999993</v>
      </c>
      <c r="AR77" s="48">
        <v>8.5</v>
      </c>
      <c r="AS77" s="48">
        <v>8.5</v>
      </c>
      <c r="AT77" s="48" t="s">
        <v>3866</v>
      </c>
      <c r="AU77" s="48">
        <v>7.4</v>
      </c>
      <c r="AV77" s="48">
        <v>8.1999999999999993</v>
      </c>
      <c r="AW77" s="48">
        <v>7.6</v>
      </c>
      <c r="AX77" s="48">
        <v>7.8</v>
      </c>
      <c r="AY77" s="48">
        <v>7.4</v>
      </c>
      <c r="AZ77" s="48">
        <v>7.7</v>
      </c>
      <c r="BA77" s="48">
        <v>8</v>
      </c>
      <c r="BB77" s="48">
        <v>7.9</v>
      </c>
      <c r="BC77" s="48">
        <v>8.1999999999999993</v>
      </c>
      <c r="BD77" s="48">
        <v>8</v>
      </c>
      <c r="BE77" s="48" t="s">
        <v>3902</v>
      </c>
      <c r="BF77" s="48">
        <v>6.9</v>
      </c>
      <c r="BG77" s="48">
        <v>7.7</v>
      </c>
      <c r="BH77" s="48">
        <v>7.1</v>
      </c>
      <c r="BI77" s="48">
        <v>7</v>
      </c>
      <c r="BJ77" s="48">
        <v>7.2</v>
      </c>
      <c r="BK77" s="48">
        <v>7.2</v>
      </c>
      <c r="BL77" s="48">
        <v>7.8</v>
      </c>
      <c r="BM77" s="48">
        <v>7.7</v>
      </c>
      <c r="BN77" s="48">
        <v>8</v>
      </c>
      <c r="BO77" s="48">
        <v>7.5</v>
      </c>
      <c r="BP77" s="48" t="s">
        <v>3903</v>
      </c>
      <c r="BQ77" s="48">
        <v>6.7</v>
      </c>
      <c r="BR77" s="48">
        <v>7.5</v>
      </c>
      <c r="BS77" s="48">
        <v>6.9</v>
      </c>
      <c r="BT77" s="48">
        <v>6.8</v>
      </c>
      <c r="BU77" s="48">
        <v>7</v>
      </c>
      <c r="BV77" s="48">
        <v>6.9</v>
      </c>
      <c r="BW77" s="48">
        <v>7.6</v>
      </c>
      <c r="BX77" s="48">
        <v>7.5</v>
      </c>
      <c r="BY77" s="48">
        <v>7.8</v>
      </c>
      <c r="BZ77" s="48">
        <v>7.3</v>
      </c>
      <c r="CA77" s="48" t="s">
        <v>3904</v>
      </c>
      <c r="CB77" s="73"/>
    </row>
    <row r="78" spans="1:89" ht="30" customHeight="1">
      <c r="A78" s="97" t="s">
        <v>4198</v>
      </c>
      <c r="B78" s="101">
        <v>91708</v>
      </c>
      <c r="C78" s="48">
        <v>11.9</v>
      </c>
      <c r="D78" s="48">
        <v>12.7</v>
      </c>
      <c r="E78" s="48">
        <v>12.1</v>
      </c>
      <c r="F78" s="48">
        <v>11.8</v>
      </c>
      <c r="G78" s="48">
        <v>11.4</v>
      </c>
      <c r="H78" s="48">
        <v>11.7</v>
      </c>
      <c r="I78" s="48">
        <v>12</v>
      </c>
      <c r="J78" s="48">
        <v>11.9</v>
      </c>
      <c r="K78" s="48">
        <v>12.2</v>
      </c>
      <c r="L78" s="48">
        <v>12</v>
      </c>
      <c r="M78" s="48" t="s">
        <v>3863</v>
      </c>
      <c r="N78" s="48">
        <v>11</v>
      </c>
      <c r="O78" s="48">
        <v>11.8</v>
      </c>
      <c r="P78" s="48">
        <v>11.2</v>
      </c>
      <c r="Q78" s="48">
        <v>11</v>
      </c>
      <c r="R78" s="48">
        <v>10.6</v>
      </c>
      <c r="S78" s="48">
        <v>10.9</v>
      </c>
      <c r="T78" s="48">
        <v>11.2</v>
      </c>
      <c r="U78" s="48">
        <v>11.1</v>
      </c>
      <c r="V78" s="48">
        <v>11.4</v>
      </c>
      <c r="W78" s="48">
        <v>11.6</v>
      </c>
      <c r="X78" s="48" t="s">
        <v>4035</v>
      </c>
      <c r="Y78" s="48">
        <v>9.1999999999999993</v>
      </c>
      <c r="Z78" s="48">
        <v>10</v>
      </c>
      <c r="AA78" s="48">
        <v>9.4</v>
      </c>
      <c r="AB78" s="48">
        <v>9.1</v>
      </c>
      <c r="AC78" s="48">
        <v>8.6999999999999993</v>
      </c>
      <c r="AD78" s="48">
        <v>9</v>
      </c>
      <c r="AE78" s="48">
        <v>9.3000000000000007</v>
      </c>
      <c r="AF78" s="48">
        <v>9.1999999999999993</v>
      </c>
      <c r="AG78" s="48">
        <v>9.5</v>
      </c>
      <c r="AH78" s="48">
        <v>9.3000000000000007</v>
      </c>
      <c r="AI78" s="48" t="s">
        <v>3865</v>
      </c>
      <c r="AJ78" s="48">
        <v>8</v>
      </c>
      <c r="AK78" s="48">
        <v>8.8000000000000007</v>
      </c>
      <c r="AL78" s="48">
        <v>8.3000000000000007</v>
      </c>
      <c r="AM78" s="48">
        <v>8.1999999999999993</v>
      </c>
      <c r="AN78" s="48">
        <v>7.8</v>
      </c>
      <c r="AO78" s="48">
        <v>8.1</v>
      </c>
      <c r="AP78" s="48">
        <v>8.4</v>
      </c>
      <c r="AQ78" s="48">
        <v>8.3000000000000007</v>
      </c>
      <c r="AR78" s="48">
        <v>8.6</v>
      </c>
      <c r="AS78" s="48">
        <v>8.6</v>
      </c>
      <c r="AT78" s="48" t="s">
        <v>3866</v>
      </c>
      <c r="AU78" s="48">
        <v>7.5</v>
      </c>
      <c r="AV78" s="48">
        <v>8.3000000000000007</v>
      </c>
      <c r="AW78" s="48">
        <v>7.7</v>
      </c>
      <c r="AX78" s="48">
        <v>7.9</v>
      </c>
      <c r="AY78" s="48">
        <v>7.5</v>
      </c>
      <c r="AZ78" s="48">
        <v>7.8</v>
      </c>
      <c r="BA78" s="48">
        <v>8.1</v>
      </c>
      <c r="BB78" s="48">
        <v>8</v>
      </c>
      <c r="BC78" s="48">
        <v>8.3000000000000007</v>
      </c>
      <c r="BD78" s="48">
        <v>8.1</v>
      </c>
      <c r="BE78" s="48" t="s">
        <v>3902</v>
      </c>
      <c r="BF78" s="48">
        <v>7.1</v>
      </c>
      <c r="BG78" s="48">
        <v>7.9</v>
      </c>
      <c r="BH78" s="48">
        <v>7.3</v>
      </c>
      <c r="BI78" s="48">
        <v>7.1</v>
      </c>
      <c r="BJ78" s="48">
        <v>7.3</v>
      </c>
      <c r="BK78" s="48">
        <v>7.3</v>
      </c>
      <c r="BL78" s="48">
        <v>7.9</v>
      </c>
      <c r="BM78" s="48">
        <v>7.8</v>
      </c>
      <c r="BN78" s="48">
        <v>8.1</v>
      </c>
      <c r="BO78" s="48">
        <v>7.7</v>
      </c>
      <c r="BP78" s="48" t="s">
        <v>3903</v>
      </c>
      <c r="BQ78" s="48">
        <v>6.8</v>
      </c>
      <c r="BR78" s="48">
        <v>7.6</v>
      </c>
      <c r="BS78" s="48">
        <v>7</v>
      </c>
      <c r="BT78" s="48">
        <v>6.9</v>
      </c>
      <c r="BU78" s="48">
        <v>7.1</v>
      </c>
      <c r="BV78" s="48">
        <v>7</v>
      </c>
      <c r="BW78" s="48">
        <v>7.7</v>
      </c>
      <c r="BX78" s="48">
        <v>7.6</v>
      </c>
      <c r="BY78" s="48">
        <v>7.9</v>
      </c>
      <c r="BZ78" s="48">
        <v>7.4</v>
      </c>
      <c r="CA78" s="48" t="s">
        <v>3904</v>
      </c>
      <c r="CB78" s="73"/>
    </row>
    <row r="79" spans="1:89" ht="30" customHeight="1">
      <c r="A79" s="97" t="s">
        <v>4208</v>
      </c>
      <c r="B79" s="101" t="s">
        <v>4209</v>
      </c>
      <c r="C79" s="48">
        <v>11.9</v>
      </c>
      <c r="D79" s="48">
        <v>12.7</v>
      </c>
      <c r="E79" s="48">
        <v>12.1</v>
      </c>
      <c r="F79" s="48">
        <v>11.8</v>
      </c>
      <c r="G79" s="48">
        <v>11.4</v>
      </c>
      <c r="H79" s="48">
        <v>11.7</v>
      </c>
      <c r="I79" s="48">
        <v>12</v>
      </c>
      <c r="J79" s="48">
        <v>11.9</v>
      </c>
      <c r="K79" s="48">
        <v>12.2</v>
      </c>
      <c r="L79" s="48">
        <v>12</v>
      </c>
      <c r="M79" s="48" t="s">
        <v>3863</v>
      </c>
      <c r="N79" s="48">
        <v>11</v>
      </c>
      <c r="O79" s="48">
        <v>11.8</v>
      </c>
      <c r="P79" s="48">
        <v>11.2</v>
      </c>
      <c r="Q79" s="48">
        <v>11</v>
      </c>
      <c r="R79" s="48">
        <v>10.6</v>
      </c>
      <c r="S79" s="48">
        <v>10.9</v>
      </c>
      <c r="T79" s="48">
        <v>11.2</v>
      </c>
      <c r="U79" s="48">
        <v>11.1</v>
      </c>
      <c r="V79" s="48">
        <v>11.4</v>
      </c>
      <c r="W79" s="48">
        <v>11.6</v>
      </c>
      <c r="X79" s="48" t="s">
        <v>4035</v>
      </c>
      <c r="Y79" s="48">
        <v>9.1999999999999993</v>
      </c>
      <c r="Z79" s="48">
        <v>10</v>
      </c>
      <c r="AA79" s="48">
        <v>9.4</v>
      </c>
      <c r="AB79" s="48">
        <v>9.1</v>
      </c>
      <c r="AC79" s="48">
        <v>8.6999999999999993</v>
      </c>
      <c r="AD79" s="48">
        <v>9</v>
      </c>
      <c r="AE79" s="48">
        <v>9.3000000000000007</v>
      </c>
      <c r="AF79" s="48">
        <v>9.1999999999999993</v>
      </c>
      <c r="AG79" s="48">
        <v>9.5</v>
      </c>
      <c r="AH79" s="48">
        <v>9.3000000000000007</v>
      </c>
      <c r="AI79" s="48" t="s">
        <v>3865</v>
      </c>
      <c r="AJ79" s="48">
        <v>8</v>
      </c>
      <c r="AK79" s="48">
        <v>8.8000000000000007</v>
      </c>
      <c r="AL79" s="48">
        <v>8.3000000000000007</v>
      </c>
      <c r="AM79" s="48">
        <v>8.1999999999999993</v>
      </c>
      <c r="AN79" s="48">
        <v>7.8</v>
      </c>
      <c r="AO79" s="48">
        <v>8.1</v>
      </c>
      <c r="AP79" s="48">
        <v>8.4</v>
      </c>
      <c r="AQ79" s="48">
        <v>8.3000000000000007</v>
      </c>
      <c r="AR79" s="48">
        <v>8.6</v>
      </c>
      <c r="AS79" s="48">
        <v>8.6</v>
      </c>
      <c r="AT79" s="48" t="s">
        <v>3866</v>
      </c>
      <c r="AU79" s="48">
        <v>7.5</v>
      </c>
      <c r="AV79" s="48">
        <v>8.3000000000000007</v>
      </c>
      <c r="AW79" s="48">
        <v>7.7</v>
      </c>
      <c r="AX79" s="48">
        <v>7.9</v>
      </c>
      <c r="AY79" s="48">
        <v>7.5</v>
      </c>
      <c r="AZ79" s="48">
        <v>7.8</v>
      </c>
      <c r="BA79" s="48">
        <v>8.1</v>
      </c>
      <c r="BB79" s="48">
        <v>8</v>
      </c>
      <c r="BC79" s="48">
        <v>8.3000000000000007</v>
      </c>
      <c r="BD79" s="48">
        <v>8.1</v>
      </c>
      <c r="BE79" s="48" t="s">
        <v>3902</v>
      </c>
      <c r="BF79" s="48">
        <v>7.1</v>
      </c>
      <c r="BG79" s="48">
        <v>7.9</v>
      </c>
      <c r="BH79" s="48">
        <v>7.3</v>
      </c>
      <c r="BI79" s="48">
        <v>7.1</v>
      </c>
      <c r="BJ79" s="48">
        <v>7.3</v>
      </c>
      <c r="BK79" s="48">
        <v>7.3</v>
      </c>
      <c r="BL79" s="48">
        <v>7.9</v>
      </c>
      <c r="BM79" s="48">
        <v>7.8</v>
      </c>
      <c r="BN79" s="48">
        <v>8.1</v>
      </c>
      <c r="BO79" s="48">
        <v>7.7</v>
      </c>
      <c r="BP79" s="48" t="s">
        <v>3903</v>
      </c>
      <c r="BQ79" s="48">
        <v>6.8</v>
      </c>
      <c r="BR79" s="48">
        <v>7.6</v>
      </c>
      <c r="BS79" s="48">
        <v>7</v>
      </c>
      <c r="BT79" s="48">
        <v>6.9</v>
      </c>
      <c r="BU79" s="48">
        <v>7.1</v>
      </c>
      <c r="BV79" s="48">
        <v>7</v>
      </c>
      <c r="BW79" s="48">
        <v>7.7</v>
      </c>
      <c r="BX79" s="48">
        <v>7.6</v>
      </c>
      <c r="BY79" s="48">
        <v>7.9</v>
      </c>
      <c r="BZ79" s="48">
        <v>7.4</v>
      </c>
      <c r="CA79" s="48" t="s">
        <v>3904</v>
      </c>
      <c r="CB79" s="73"/>
    </row>
    <row r="80" spans="1:89" ht="30" customHeight="1">
      <c r="A80" s="97" t="s">
        <v>4210</v>
      </c>
      <c r="B80" s="101" t="s">
        <v>4197</v>
      </c>
      <c r="C80" s="48">
        <v>11.9</v>
      </c>
      <c r="D80" s="48">
        <v>12.7</v>
      </c>
      <c r="E80" s="48">
        <v>12.1</v>
      </c>
      <c r="F80" s="48">
        <v>11.8</v>
      </c>
      <c r="G80" s="48">
        <v>11.4</v>
      </c>
      <c r="H80" s="48">
        <v>11.7</v>
      </c>
      <c r="I80" s="48">
        <v>12</v>
      </c>
      <c r="J80" s="48">
        <v>11.9</v>
      </c>
      <c r="K80" s="48">
        <v>12.2</v>
      </c>
      <c r="L80" s="48">
        <v>12</v>
      </c>
      <c r="M80" s="48" t="s">
        <v>3863</v>
      </c>
      <c r="N80" s="48">
        <v>11</v>
      </c>
      <c r="O80" s="48">
        <v>11.8</v>
      </c>
      <c r="P80" s="48">
        <v>11.2</v>
      </c>
      <c r="Q80" s="48">
        <v>11</v>
      </c>
      <c r="R80" s="48">
        <v>10.6</v>
      </c>
      <c r="S80" s="48">
        <v>10.9</v>
      </c>
      <c r="T80" s="48">
        <v>11.2</v>
      </c>
      <c r="U80" s="48">
        <v>11.1</v>
      </c>
      <c r="V80" s="48">
        <v>11.4</v>
      </c>
      <c r="W80" s="48">
        <v>11.6</v>
      </c>
      <c r="X80" s="48" t="s">
        <v>4035</v>
      </c>
      <c r="Y80" s="48">
        <v>9.1999999999999993</v>
      </c>
      <c r="Z80" s="48">
        <v>10</v>
      </c>
      <c r="AA80" s="48">
        <v>9.4</v>
      </c>
      <c r="AB80" s="48">
        <v>9.1</v>
      </c>
      <c r="AC80" s="48">
        <v>8.6999999999999993</v>
      </c>
      <c r="AD80" s="48">
        <v>9</v>
      </c>
      <c r="AE80" s="48">
        <v>9.3000000000000007</v>
      </c>
      <c r="AF80" s="48">
        <v>9.1999999999999993</v>
      </c>
      <c r="AG80" s="48">
        <v>9.5</v>
      </c>
      <c r="AH80" s="48">
        <v>9.3000000000000007</v>
      </c>
      <c r="AI80" s="48" t="s">
        <v>3865</v>
      </c>
      <c r="AJ80" s="48">
        <v>8</v>
      </c>
      <c r="AK80" s="48">
        <v>8.8000000000000007</v>
      </c>
      <c r="AL80" s="48">
        <v>8.3000000000000007</v>
      </c>
      <c r="AM80" s="48">
        <v>8.1999999999999993</v>
      </c>
      <c r="AN80" s="48">
        <v>7.8</v>
      </c>
      <c r="AO80" s="48">
        <v>8.1</v>
      </c>
      <c r="AP80" s="48">
        <v>8.4</v>
      </c>
      <c r="AQ80" s="48">
        <v>8.3000000000000007</v>
      </c>
      <c r="AR80" s="48">
        <v>8.6</v>
      </c>
      <c r="AS80" s="48">
        <v>8.6</v>
      </c>
      <c r="AT80" s="48" t="s">
        <v>3866</v>
      </c>
      <c r="AU80" s="48">
        <v>7.5</v>
      </c>
      <c r="AV80" s="48">
        <v>8.3000000000000007</v>
      </c>
      <c r="AW80" s="48">
        <v>7.7</v>
      </c>
      <c r="AX80" s="48">
        <v>7.9</v>
      </c>
      <c r="AY80" s="48">
        <v>7.5</v>
      </c>
      <c r="AZ80" s="48">
        <v>7.8</v>
      </c>
      <c r="BA80" s="48">
        <v>8.1</v>
      </c>
      <c r="BB80" s="48">
        <v>8</v>
      </c>
      <c r="BC80" s="48">
        <v>8.3000000000000007</v>
      </c>
      <c r="BD80" s="48">
        <v>8.1</v>
      </c>
      <c r="BE80" s="48" t="s">
        <v>3902</v>
      </c>
      <c r="BF80" s="48">
        <v>7.1</v>
      </c>
      <c r="BG80" s="48">
        <v>7.9</v>
      </c>
      <c r="BH80" s="48">
        <v>7.3</v>
      </c>
      <c r="BI80" s="48">
        <v>7.1</v>
      </c>
      <c r="BJ80" s="48">
        <v>7.3</v>
      </c>
      <c r="BK80" s="48">
        <v>7.3</v>
      </c>
      <c r="BL80" s="48">
        <v>7.9</v>
      </c>
      <c r="BM80" s="48">
        <v>7.8</v>
      </c>
      <c r="BN80" s="48">
        <v>8.1</v>
      </c>
      <c r="BO80" s="48">
        <v>7.7</v>
      </c>
      <c r="BP80" s="48" t="s">
        <v>3903</v>
      </c>
      <c r="BQ80" s="48">
        <v>6.8</v>
      </c>
      <c r="BR80" s="48">
        <v>7.6</v>
      </c>
      <c r="BS80" s="48">
        <v>7</v>
      </c>
      <c r="BT80" s="48">
        <v>6.9</v>
      </c>
      <c r="BU80" s="48">
        <v>7.1</v>
      </c>
      <c r="BV80" s="48">
        <v>7</v>
      </c>
      <c r="BW80" s="48">
        <v>7.7</v>
      </c>
      <c r="BX80" s="48">
        <v>7.6</v>
      </c>
      <c r="BY80" s="48">
        <v>7.9</v>
      </c>
      <c r="BZ80" s="48">
        <v>7.4</v>
      </c>
      <c r="CA80" s="48" t="s">
        <v>3904</v>
      </c>
      <c r="CB80" s="73"/>
    </row>
    <row r="81" spans="1:79" s="73" customFormat="1" ht="30" customHeight="1">
      <c r="A81" s="97" t="s">
        <v>4211</v>
      </c>
      <c r="B81" s="101" t="s">
        <v>4197</v>
      </c>
      <c r="C81" s="48">
        <v>11.9</v>
      </c>
      <c r="D81" s="48">
        <v>12.7</v>
      </c>
      <c r="E81" s="48">
        <v>12.1</v>
      </c>
      <c r="F81" s="48">
        <v>11.8</v>
      </c>
      <c r="G81" s="48">
        <v>11.4</v>
      </c>
      <c r="H81" s="48">
        <v>11.7</v>
      </c>
      <c r="I81" s="48">
        <v>12</v>
      </c>
      <c r="J81" s="48">
        <v>11.9</v>
      </c>
      <c r="K81" s="48">
        <v>12.2</v>
      </c>
      <c r="L81" s="48">
        <v>12</v>
      </c>
      <c r="M81" s="48" t="s">
        <v>3863</v>
      </c>
      <c r="N81" s="48">
        <v>11</v>
      </c>
      <c r="O81" s="48">
        <v>11.8</v>
      </c>
      <c r="P81" s="48">
        <v>11.2</v>
      </c>
      <c r="Q81" s="48">
        <v>11</v>
      </c>
      <c r="R81" s="48">
        <v>10.6</v>
      </c>
      <c r="S81" s="48">
        <v>10.9</v>
      </c>
      <c r="T81" s="48">
        <v>11.2</v>
      </c>
      <c r="U81" s="48">
        <v>11.1</v>
      </c>
      <c r="V81" s="48">
        <v>11.4</v>
      </c>
      <c r="W81" s="48">
        <v>11.6</v>
      </c>
      <c r="X81" s="48" t="s">
        <v>4035</v>
      </c>
      <c r="Y81" s="48">
        <v>9.1999999999999993</v>
      </c>
      <c r="Z81" s="48">
        <v>10</v>
      </c>
      <c r="AA81" s="48">
        <v>9.4</v>
      </c>
      <c r="AB81" s="48">
        <v>9.1</v>
      </c>
      <c r="AC81" s="48">
        <v>8.6999999999999993</v>
      </c>
      <c r="AD81" s="48">
        <v>9</v>
      </c>
      <c r="AE81" s="48">
        <v>9.3000000000000007</v>
      </c>
      <c r="AF81" s="48">
        <v>9.1999999999999993</v>
      </c>
      <c r="AG81" s="48">
        <v>9.5</v>
      </c>
      <c r="AH81" s="48">
        <v>9.3000000000000007</v>
      </c>
      <c r="AI81" s="48" t="s">
        <v>3865</v>
      </c>
      <c r="AJ81" s="48">
        <v>8</v>
      </c>
      <c r="AK81" s="48">
        <v>8.8000000000000007</v>
      </c>
      <c r="AL81" s="48">
        <v>8.3000000000000007</v>
      </c>
      <c r="AM81" s="48">
        <v>8.1999999999999993</v>
      </c>
      <c r="AN81" s="48">
        <v>7.8</v>
      </c>
      <c r="AO81" s="48">
        <v>8.1</v>
      </c>
      <c r="AP81" s="48">
        <v>8.4</v>
      </c>
      <c r="AQ81" s="48">
        <v>8.3000000000000007</v>
      </c>
      <c r="AR81" s="48">
        <v>8.6</v>
      </c>
      <c r="AS81" s="48">
        <v>8.6</v>
      </c>
      <c r="AT81" s="48" t="s">
        <v>3866</v>
      </c>
      <c r="AU81" s="48">
        <v>7.5</v>
      </c>
      <c r="AV81" s="48">
        <v>8.3000000000000007</v>
      </c>
      <c r="AW81" s="48">
        <v>7.7</v>
      </c>
      <c r="AX81" s="48">
        <v>7.9</v>
      </c>
      <c r="AY81" s="48">
        <v>7.5</v>
      </c>
      <c r="AZ81" s="48">
        <v>7.8</v>
      </c>
      <c r="BA81" s="48">
        <v>8.1</v>
      </c>
      <c r="BB81" s="48">
        <v>8</v>
      </c>
      <c r="BC81" s="48">
        <v>8.3000000000000007</v>
      </c>
      <c r="BD81" s="48">
        <v>8.1</v>
      </c>
      <c r="BE81" s="48" t="s">
        <v>3902</v>
      </c>
      <c r="BF81" s="48">
        <v>7.1</v>
      </c>
      <c r="BG81" s="48">
        <v>7.9</v>
      </c>
      <c r="BH81" s="48">
        <v>7.3</v>
      </c>
      <c r="BI81" s="48">
        <v>7.1</v>
      </c>
      <c r="BJ81" s="48">
        <v>7.3</v>
      </c>
      <c r="BK81" s="48">
        <v>7.3</v>
      </c>
      <c r="BL81" s="48">
        <v>7.9</v>
      </c>
      <c r="BM81" s="48">
        <v>7.8</v>
      </c>
      <c r="BN81" s="48">
        <v>8.1</v>
      </c>
      <c r="BO81" s="48">
        <v>7.7</v>
      </c>
      <c r="BP81" s="48" t="s">
        <v>3903</v>
      </c>
      <c r="BQ81" s="48">
        <v>6.8</v>
      </c>
      <c r="BR81" s="48">
        <v>7.6</v>
      </c>
      <c r="BS81" s="48">
        <v>7</v>
      </c>
      <c r="BT81" s="48">
        <v>6.9</v>
      </c>
      <c r="BU81" s="48">
        <v>7.1</v>
      </c>
      <c r="BV81" s="48">
        <v>7</v>
      </c>
      <c r="BW81" s="48">
        <v>7.7</v>
      </c>
      <c r="BX81" s="48">
        <v>7.6</v>
      </c>
      <c r="BY81" s="48">
        <v>7.9</v>
      </c>
      <c r="BZ81" s="48">
        <v>7.4</v>
      </c>
      <c r="CA81" s="48" t="s">
        <v>3904</v>
      </c>
    </row>
    <row r="82" spans="1:79" s="73" customFormat="1" ht="30" customHeight="1">
      <c r="A82" s="97" t="s">
        <v>4212</v>
      </c>
      <c r="B82" s="101" t="s">
        <v>4213</v>
      </c>
      <c r="C82" s="48">
        <v>11.9</v>
      </c>
      <c r="D82" s="48">
        <v>12.7</v>
      </c>
      <c r="E82" s="48">
        <v>12.1</v>
      </c>
      <c r="F82" s="48">
        <v>11.8</v>
      </c>
      <c r="G82" s="48">
        <v>11.4</v>
      </c>
      <c r="H82" s="48">
        <v>11.7</v>
      </c>
      <c r="I82" s="48">
        <v>12</v>
      </c>
      <c r="J82" s="48">
        <v>11.9</v>
      </c>
      <c r="K82" s="48">
        <v>12.2</v>
      </c>
      <c r="L82" s="48">
        <v>12</v>
      </c>
      <c r="M82" s="48" t="s">
        <v>3863</v>
      </c>
      <c r="N82" s="48">
        <v>11</v>
      </c>
      <c r="O82" s="48">
        <v>11.8</v>
      </c>
      <c r="P82" s="48">
        <v>11.2</v>
      </c>
      <c r="Q82" s="48">
        <v>11</v>
      </c>
      <c r="R82" s="48">
        <v>10.6</v>
      </c>
      <c r="S82" s="48">
        <v>10.9</v>
      </c>
      <c r="T82" s="48">
        <v>11.2</v>
      </c>
      <c r="U82" s="48">
        <v>11.1</v>
      </c>
      <c r="V82" s="48">
        <v>11.4</v>
      </c>
      <c r="W82" s="48">
        <v>11.6</v>
      </c>
      <c r="X82" s="48" t="s">
        <v>4035</v>
      </c>
      <c r="Y82" s="48">
        <v>9.1999999999999993</v>
      </c>
      <c r="Z82" s="48">
        <v>10</v>
      </c>
      <c r="AA82" s="48">
        <v>9.4</v>
      </c>
      <c r="AB82" s="48">
        <v>9.1</v>
      </c>
      <c r="AC82" s="48">
        <v>8.6999999999999993</v>
      </c>
      <c r="AD82" s="48">
        <v>9</v>
      </c>
      <c r="AE82" s="48">
        <v>9.3000000000000007</v>
      </c>
      <c r="AF82" s="48">
        <v>9.1999999999999993</v>
      </c>
      <c r="AG82" s="48">
        <v>9.5</v>
      </c>
      <c r="AH82" s="48">
        <v>9.3000000000000007</v>
      </c>
      <c r="AI82" s="48" t="s">
        <v>3865</v>
      </c>
      <c r="AJ82" s="48">
        <v>8</v>
      </c>
      <c r="AK82" s="48">
        <v>8.8000000000000007</v>
      </c>
      <c r="AL82" s="48">
        <v>8.3000000000000007</v>
      </c>
      <c r="AM82" s="48">
        <v>8.1999999999999993</v>
      </c>
      <c r="AN82" s="48">
        <v>7.8</v>
      </c>
      <c r="AO82" s="48">
        <v>8.1</v>
      </c>
      <c r="AP82" s="48">
        <v>8.4</v>
      </c>
      <c r="AQ82" s="48">
        <v>8.3000000000000007</v>
      </c>
      <c r="AR82" s="48">
        <v>8.6</v>
      </c>
      <c r="AS82" s="48">
        <v>8.6</v>
      </c>
      <c r="AT82" s="48" t="s">
        <v>3866</v>
      </c>
      <c r="AU82" s="48">
        <v>7.5</v>
      </c>
      <c r="AV82" s="48">
        <v>8.3000000000000007</v>
      </c>
      <c r="AW82" s="48">
        <v>7.7</v>
      </c>
      <c r="AX82" s="48">
        <v>7.9</v>
      </c>
      <c r="AY82" s="48">
        <v>7.5</v>
      </c>
      <c r="AZ82" s="48">
        <v>7.8</v>
      </c>
      <c r="BA82" s="48">
        <v>8.1</v>
      </c>
      <c r="BB82" s="48">
        <v>8</v>
      </c>
      <c r="BC82" s="48">
        <v>8.3000000000000007</v>
      </c>
      <c r="BD82" s="48">
        <v>8.1</v>
      </c>
      <c r="BE82" s="48" t="s">
        <v>3902</v>
      </c>
      <c r="BF82" s="48">
        <v>7.1</v>
      </c>
      <c r="BG82" s="48">
        <v>7.9</v>
      </c>
      <c r="BH82" s="48">
        <v>7.3</v>
      </c>
      <c r="BI82" s="48">
        <v>7.1</v>
      </c>
      <c r="BJ82" s="48">
        <v>7.3</v>
      </c>
      <c r="BK82" s="48">
        <v>7.3</v>
      </c>
      <c r="BL82" s="48">
        <v>7.9</v>
      </c>
      <c r="BM82" s="48">
        <v>7.8</v>
      </c>
      <c r="BN82" s="48">
        <v>8.1</v>
      </c>
      <c r="BO82" s="48">
        <v>7.7</v>
      </c>
      <c r="BP82" s="48" t="s">
        <v>3903</v>
      </c>
      <c r="BQ82" s="48">
        <v>6.8</v>
      </c>
      <c r="BR82" s="48">
        <v>7.6</v>
      </c>
      <c r="BS82" s="48">
        <v>7</v>
      </c>
      <c r="BT82" s="48">
        <v>6.9</v>
      </c>
      <c r="BU82" s="48">
        <v>7.1</v>
      </c>
      <c r="BV82" s="48">
        <v>7</v>
      </c>
      <c r="BW82" s="48">
        <v>7.7</v>
      </c>
      <c r="BX82" s="48">
        <v>7.6</v>
      </c>
      <c r="BY82" s="48">
        <v>7.9</v>
      </c>
      <c r="BZ82" s="48">
        <v>7.4</v>
      </c>
      <c r="CA82" s="48" t="s">
        <v>3904</v>
      </c>
    </row>
    <row r="83" spans="1:79" s="73" customFormat="1" ht="30" customHeight="1">
      <c r="A83" s="97" t="s">
        <v>4214</v>
      </c>
      <c r="B83" s="101" t="s">
        <v>4213</v>
      </c>
      <c r="C83" s="48">
        <v>11.9</v>
      </c>
      <c r="D83" s="48">
        <v>12.7</v>
      </c>
      <c r="E83" s="48">
        <v>12.1</v>
      </c>
      <c r="F83" s="48">
        <v>11.8</v>
      </c>
      <c r="G83" s="48">
        <v>11.4</v>
      </c>
      <c r="H83" s="48">
        <v>11.7</v>
      </c>
      <c r="I83" s="48">
        <v>12</v>
      </c>
      <c r="J83" s="48">
        <v>11.9</v>
      </c>
      <c r="K83" s="48">
        <v>12.2</v>
      </c>
      <c r="L83" s="48">
        <v>12</v>
      </c>
      <c r="M83" s="48" t="s">
        <v>3863</v>
      </c>
      <c r="N83" s="48">
        <v>11</v>
      </c>
      <c r="O83" s="48">
        <v>11.8</v>
      </c>
      <c r="P83" s="48">
        <v>11.2</v>
      </c>
      <c r="Q83" s="48">
        <v>11</v>
      </c>
      <c r="R83" s="48">
        <v>10.6</v>
      </c>
      <c r="S83" s="48">
        <v>10.9</v>
      </c>
      <c r="T83" s="48">
        <v>11.2</v>
      </c>
      <c r="U83" s="48">
        <v>11.1</v>
      </c>
      <c r="V83" s="48">
        <v>11.4</v>
      </c>
      <c r="W83" s="48">
        <v>11.6</v>
      </c>
      <c r="X83" s="48" t="s">
        <v>4035</v>
      </c>
      <c r="Y83" s="48">
        <v>9.1999999999999993</v>
      </c>
      <c r="Z83" s="48">
        <v>10</v>
      </c>
      <c r="AA83" s="48">
        <v>9.4</v>
      </c>
      <c r="AB83" s="48">
        <v>9.1</v>
      </c>
      <c r="AC83" s="48">
        <v>8.6999999999999993</v>
      </c>
      <c r="AD83" s="48">
        <v>9</v>
      </c>
      <c r="AE83" s="48">
        <v>9.3000000000000007</v>
      </c>
      <c r="AF83" s="48">
        <v>9.1999999999999993</v>
      </c>
      <c r="AG83" s="48">
        <v>9.5</v>
      </c>
      <c r="AH83" s="48">
        <v>9.3000000000000007</v>
      </c>
      <c r="AI83" s="48" t="s">
        <v>3865</v>
      </c>
      <c r="AJ83" s="48">
        <v>8</v>
      </c>
      <c r="AK83" s="48">
        <v>8.8000000000000007</v>
      </c>
      <c r="AL83" s="48">
        <v>8.3000000000000007</v>
      </c>
      <c r="AM83" s="48">
        <v>8.1999999999999993</v>
      </c>
      <c r="AN83" s="48">
        <v>7.8</v>
      </c>
      <c r="AO83" s="48">
        <v>8.1</v>
      </c>
      <c r="AP83" s="48">
        <v>8.4</v>
      </c>
      <c r="AQ83" s="48">
        <v>8.3000000000000007</v>
      </c>
      <c r="AR83" s="48">
        <v>8.6</v>
      </c>
      <c r="AS83" s="48">
        <v>8.6</v>
      </c>
      <c r="AT83" s="48" t="s">
        <v>3866</v>
      </c>
      <c r="AU83" s="48">
        <v>7.5</v>
      </c>
      <c r="AV83" s="48">
        <v>8.3000000000000007</v>
      </c>
      <c r="AW83" s="48">
        <v>7.7</v>
      </c>
      <c r="AX83" s="48">
        <v>7.9</v>
      </c>
      <c r="AY83" s="48">
        <v>7.5</v>
      </c>
      <c r="AZ83" s="48">
        <v>7.8</v>
      </c>
      <c r="BA83" s="48">
        <v>8.1</v>
      </c>
      <c r="BB83" s="48">
        <v>8</v>
      </c>
      <c r="BC83" s="48">
        <v>8.3000000000000007</v>
      </c>
      <c r="BD83" s="48">
        <v>8.1</v>
      </c>
      <c r="BE83" s="48" t="s">
        <v>3902</v>
      </c>
      <c r="BF83" s="48">
        <v>7.1</v>
      </c>
      <c r="BG83" s="48">
        <v>7.9</v>
      </c>
      <c r="BH83" s="48">
        <v>7.3</v>
      </c>
      <c r="BI83" s="48">
        <v>7.1</v>
      </c>
      <c r="BJ83" s="48">
        <v>7.3</v>
      </c>
      <c r="BK83" s="48">
        <v>7.3</v>
      </c>
      <c r="BL83" s="48">
        <v>7.9</v>
      </c>
      <c r="BM83" s="48">
        <v>7.8</v>
      </c>
      <c r="BN83" s="48">
        <v>8.1</v>
      </c>
      <c r="BO83" s="48">
        <v>7.7</v>
      </c>
      <c r="BP83" s="48" t="s">
        <v>3903</v>
      </c>
      <c r="BQ83" s="48">
        <v>6.8</v>
      </c>
      <c r="BR83" s="48">
        <v>7.6</v>
      </c>
      <c r="BS83" s="48">
        <v>7</v>
      </c>
      <c r="BT83" s="48">
        <v>6.9</v>
      </c>
      <c r="BU83" s="48">
        <v>7.1</v>
      </c>
      <c r="BV83" s="48">
        <v>7</v>
      </c>
      <c r="BW83" s="48">
        <v>7.7</v>
      </c>
      <c r="BX83" s="48">
        <v>7.6</v>
      </c>
      <c r="BY83" s="48">
        <v>7.9</v>
      </c>
      <c r="BZ83" s="48">
        <v>7.4</v>
      </c>
      <c r="CA83" s="48" t="s">
        <v>3904</v>
      </c>
    </row>
    <row r="84" spans="1:79" s="73" customFormat="1" ht="30" customHeight="1">
      <c r="A84" s="97" t="s">
        <v>4215</v>
      </c>
      <c r="B84" s="101" t="s">
        <v>4213</v>
      </c>
      <c r="C84" s="48">
        <v>11.9</v>
      </c>
      <c r="D84" s="48">
        <v>12.7</v>
      </c>
      <c r="E84" s="48">
        <v>12.1</v>
      </c>
      <c r="F84" s="48">
        <v>11.8</v>
      </c>
      <c r="G84" s="48">
        <v>11.4</v>
      </c>
      <c r="H84" s="48">
        <v>11.7</v>
      </c>
      <c r="I84" s="48">
        <v>12</v>
      </c>
      <c r="J84" s="48">
        <v>11.9</v>
      </c>
      <c r="K84" s="48">
        <v>12.2</v>
      </c>
      <c r="L84" s="48">
        <v>12</v>
      </c>
      <c r="M84" s="48" t="s">
        <v>3863</v>
      </c>
      <c r="N84" s="48">
        <v>11</v>
      </c>
      <c r="O84" s="48">
        <v>11.8</v>
      </c>
      <c r="P84" s="48">
        <v>11.2</v>
      </c>
      <c r="Q84" s="48">
        <v>11</v>
      </c>
      <c r="R84" s="48">
        <v>10.6</v>
      </c>
      <c r="S84" s="48">
        <v>10.9</v>
      </c>
      <c r="T84" s="48">
        <v>11.2</v>
      </c>
      <c r="U84" s="48">
        <v>11.1</v>
      </c>
      <c r="V84" s="48">
        <v>11.4</v>
      </c>
      <c r="W84" s="48">
        <v>11.6</v>
      </c>
      <c r="X84" s="48" t="s">
        <v>4035</v>
      </c>
      <c r="Y84" s="48">
        <v>9.1999999999999993</v>
      </c>
      <c r="Z84" s="48">
        <v>10</v>
      </c>
      <c r="AA84" s="48">
        <v>9.4</v>
      </c>
      <c r="AB84" s="48">
        <v>9.1</v>
      </c>
      <c r="AC84" s="48">
        <v>8.6999999999999993</v>
      </c>
      <c r="AD84" s="48">
        <v>9</v>
      </c>
      <c r="AE84" s="48">
        <v>9.3000000000000007</v>
      </c>
      <c r="AF84" s="48">
        <v>9.1999999999999993</v>
      </c>
      <c r="AG84" s="48">
        <v>9.5</v>
      </c>
      <c r="AH84" s="48">
        <v>9.3000000000000007</v>
      </c>
      <c r="AI84" s="48" t="s">
        <v>3865</v>
      </c>
      <c r="AJ84" s="48">
        <v>8</v>
      </c>
      <c r="AK84" s="48">
        <v>8.8000000000000007</v>
      </c>
      <c r="AL84" s="48">
        <v>8.3000000000000007</v>
      </c>
      <c r="AM84" s="48">
        <v>8.1999999999999993</v>
      </c>
      <c r="AN84" s="48">
        <v>7.8</v>
      </c>
      <c r="AO84" s="48">
        <v>8.1</v>
      </c>
      <c r="AP84" s="48">
        <v>8.4</v>
      </c>
      <c r="AQ84" s="48">
        <v>8.3000000000000007</v>
      </c>
      <c r="AR84" s="48">
        <v>8.6</v>
      </c>
      <c r="AS84" s="48">
        <v>8.6</v>
      </c>
      <c r="AT84" s="48" t="s">
        <v>3866</v>
      </c>
      <c r="AU84" s="48">
        <v>7.5</v>
      </c>
      <c r="AV84" s="48">
        <v>8.3000000000000007</v>
      </c>
      <c r="AW84" s="48">
        <v>7.7</v>
      </c>
      <c r="AX84" s="48">
        <v>7.9</v>
      </c>
      <c r="AY84" s="48">
        <v>7.5</v>
      </c>
      <c r="AZ84" s="48">
        <v>7.8</v>
      </c>
      <c r="BA84" s="48">
        <v>8.1</v>
      </c>
      <c r="BB84" s="48">
        <v>8</v>
      </c>
      <c r="BC84" s="48">
        <v>8.3000000000000007</v>
      </c>
      <c r="BD84" s="48">
        <v>8.1</v>
      </c>
      <c r="BE84" s="48" t="s">
        <v>3902</v>
      </c>
      <c r="BF84" s="48">
        <v>7.1</v>
      </c>
      <c r="BG84" s="48">
        <v>7.9</v>
      </c>
      <c r="BH84" s="48">
        <v>7.3</v>
      </c>
      <c r="BI84" s="48">
        <v>7.1</v>
      </c>
      <c r="BJ84" s="48">
        <v>7.3</v>
      </c>
      <c r="BK84" s="48">
        <v>7.3</v>
      </c>
      <c r="BL84" s="48">
        <v>7.9</v>
      </c>
      <c r="BM84" s="48">
        <v>7.8</v>
      </c>
      <c r="BN84" s="48">
        <v>8.1</v>
      </c>
      <c r="BO84" s="48">
        <v>7.7</v>
      </c>
      <c r="BP84" s="48" t="s">
        <v>3903</v>
      </c>
      <c r="BQ84" s="48">
        <v>6.8</v>
      </c>
      <c r="BR84" s="48">
        <v>7.6</v>
      </c>
      <c r="BS84" s="48">
        <v>7</v>
      </c>
      <c r="BT84" s="48">
        <v>6.9</v>
      </c>
      <c r="BU84" s="48">
        <v>7.1</v>
      </c>
      <c r="BV84" s="48">
        <v>7</v>
      </c>
      <c r="BW84" s="48">
        <v>7.7</v>
      </c>
      <c r="BX84" s="48">
        <v>7.6</v>
      </c>
      <c r="BY84" s="48">
        <v>7.9</v>
      </c>
      <c r="BZ84" s="48">
        <v>7.4</v>
      </c>
      <c r="CA84" s="48" t="s">
        <v>3904</v>
      </c>
    </row>
    <row r="85" spans="1:79" s="73" customFormat="1" ht="30" customHeight="1">
      <c r="A85" s="97" t="s">
        <v>4216</v>
      </c>
      <c r="B85" s="101" t="s">
        <v>4213</v>
      </c>
      <c r="C85" s="48">
        <v>11.9</v>
      </c>
      <c r="D85" s="48">
        <v>12.7</v>
      </c>
      <c r="E85" s="48">
        <v>12.1</v>
      </c>
      <c r="F85" s="48">
        <v>11.8</v>
      </c>
      <c r="G85" s="48">
        <v>11.4</v>
      </c>
      <c r="H85" s="48">
        <v>11.7</v>
      </c>
      <c r="I85" s="48">
        <v>12</v>
      </c>
      <c r="J85" s="48">
        <v>11.9</v>
      </c>
      <c r="K85" s="48">
        <v>12.2</v>
      </c>
      <c r="L85" s="48">
        <v>12</v>
      </c>
      <c r="M85" s="48" t="s">
        <v>3863</v>
      </c>
      <c r="N85" s="48">
        <v>11</v>
      </c>
      <c r="O85" s="48">
        <v>11.8</v>
      </c>
      <c r="P85" s="48">
        <v>11.2</v>
      </c>
      <c r="Q85" s="48">
        <v>11</v>
      </c>
      <c r="R85" s="48">
        <v>10.6</v>
      </c>
      <c r="S85" s="48">
        <v>10.9</v>
      </c>
      <c r="T85" s="48">
        <v>11.2</v>
      </c>
      <c r="U85" s="48">
        <v>11.1</v>
      </c>
      <c r="V85" s="48">
        <v>11.4</v>
      </c>
      <c r="W85" s="48">
        <v>11.6</v>
      </c>
      <c r="X85" s="48" t="s">
        <v>4035</v>
      </c>
      <c r="Y85" s="48">
        <v>9.1999999999999993</v>
      </c>
      <c r="Z85" s="48">
        <v>10</v>
      </c>
      <c r="AA85" s="48">
        <v>9.4</v>
      </c>
      <c r="AB85" s="48">
        <v>9.1</v>
      </c>
      <c r="AC85" s="48">
        <v>8.6999999999999993</v>
      </c>
      <c r="AD85" s="48">
        <v>9</v>
      </c>
      <c r="AE85" s="48">
        <v>9.3000000000000007</v>
      </c>
      <c r="AF85" s="48">
        <v>9.1999999999999993</v>
      </c>
      <c r="AG85" s="48">
        <v>9.5</v>
      </c>
      <c r="AH85" s="48">
        <v>9.3000000000000007</v>
      </c>
      <c r="AI85" s="48" t="s">
        <v>3865</v>
      </c>
      <c r="AJ85" s="48">
        <v>8</v>
      </c>
      <c r="AK85" s="48">
        <v>8.8000000000000007</v>
      </c>
      <c r="AL85" s="48">
        <v>8.3000000000000007</v>
      </c>
      <c r="AM85" s="48">
        <v>8.1999999999999993</v>
      </c>
      <c r="AN85" s="48">
        <v>7.8</v>
      </c>
      <c r="AO85" s="48">
        <v>8.1</v>
      </c>
      <c r="AP85" s="48">
        <v>8.4</v>
      </c>
      <c r="AQ85" s="48">
        <v>8.3000000000000007</v>
      </c>
      <c r="AR85" s="48">
        <v>8.6</v>
      </c>
      <c r="AS85" s="48">
        <v>8.6</v>
      </c>
      <c r="AT85" s="48" t="s">
        <v>3866</v>
      </c>
      <c r="AU85" s="48">
        <v>7.5</v>
      </c>
      <c r="AV85" s="48">
        <v>8.3000000000000007</v>
      </c>
      <c r="AW85" s="48">
        <v>7.7</v>
      </c>
      <c r="AX85" s="48">
        <v>7.9</v>
      </c>
      <c r="AY85" s="48">
        <v>7.5</v>
      </c>
      <c r="AZ85" s="48">
        <v>7.8</v>
      </c>
      <c r="BA85" s="48">
        <v>8.1</v>
      </c>
      <c r="BB85" s="48">
        <v>8</v>
      </c>
      <c r="BC85" s="48">
        <v>8.3000000000000007</v>
      </c>
      <c r="BD85" s="48">
        <v>8.1</v>
      </c>
      <c r="BE85" s="48" t="s">
        <v>3902</v>
      </c>
      <c r="BF85" s="48">
        <v>7.1</v>
      </c>
      <c r="BG85" s="48">
        <v>7.9</v>
      </c>
      <c r="BH85" s="48">
        <v>7.3</v>
      </c>
      <c r="BI85" s="48">
        <v>7.1</v>
      </c>
      <c r="BJ85" s="48">
        <v>7.3</v>
      </c>
      <c r="BK85" s="48">
        <v>7.3</v>
      </c>
      <c r="BL85" s="48">
        <v>7.9</v>
      </c>
      <c r="BM85" s="48">
        <v>7.8</v>
      </c>
      <c r="BN85" s="48">
        <v>8.1</v>
      </c>
      <c r="BO85" s="48">
        <v>7.7</v>
      </c>
      <c r="BP85" s="48" t="s">
        <v>3903</v>
      </c>
      <c r="BQ85" s="48">
        <v>6.8</v>
      </c>
      <c r="BR85" s="48">
        <v>7.6</v>
      </c>
      <c r="BS85" s="48">
        <v>7</v>
      </c>
      <c r="BT85" s="48">
        <v>6.9</v>
      </c>
      <c r="BU85" s="48">
        <v>7.1</v>
      </c>
      <c r="BV85" s="48">
        <v>7</v>
      </c>
      <c r="BW85" s="48">
        <v>7.7</v>
      </c>
      <c r="BX85" s="48">
        <v>7.6</v>
      </c>
      <c r="BY85" s="48">
        <v>7.9</v>
      </c>
      <c r="BZ85" s="48">
        <v>7.4</v>
      </c>
      <c r="CA85" s="48" t="s">
        <v>3904</v>
      </c>
    </row>
    <row r="86" spans="1:79" s="73" customFormat="1" ht="30" customHeight="1">
      <c r="A86" s="97" t="s">
        <v>4217</v>
      </c>
      <c r="B86" s="101" t="s">
        <v>4218</v>
      </c>
      <c r="C86" s="48">
        <v>11.9</v>
      </c>
      <c r="D86" s="48">
        <v>12.7</v>
      </c>
      <c r="E86" s="48">
        <v>12.1</v>
      </c>
      <c r="F86" s="48">
        <v>11.8</v>
      </c>
      <c r="G86" s="48">
        <v>11.4</v>
      </c>
      <c r="H86" s="48">
        <v>11.7</v>
      </c>
      <c r="I86" s="48">
        <v>12</v>
      </c>
      <c r="J86" s="48">
        <v>11.9</v>
      </c>
      <c r="K86" s="48">
        <v>12.2</v>
      </c>
      <c r="L86" s="48">
        <v>12</v>
      </c>
      <c r="M86" s="48" t="s">
        <v>3863</v>
      </c>
      <c r="N86" s="48">
        <v>11</v>
      </c>
      <c r="O86" s="48">
        <v>11.8</v>
      </c>
      <c r="P86" s="48">
        <v>11.2</v>
      </c>
      <c r="Q86" s="48">
        <v>11</v>
      </c>
      <c r="R86" s="48">
        <v>10.6</v>
      </c>
      <c r="S86" s="48">
        <v>10.9</v>
      </c>
      <c r="T86" s="48">
        <v>11.2</v>
      </c>
      <c r="U86" s="48">
        <v>11.1</v>
      </c>
      <c r="V86" s="48">
        <v>11.4</v>
      </c>
      <c r="W86" s="48">
        <v>11.6</v>
      </c>
      <c r="X86" s="48" t="s">
        <v>4035</v>
      </c>
      <c r="Y86" s="48">
        <v>9.1999999999999993</v>
      </c>
      <c r="Z86" s="48">
        <v>10</v>
      </c>
      <c r="AA86" s="48">
        <v>9.4</v>
      </c>
      <c r="AB86" s="48">
        <v>9.1</v>
      </c>
      <c r="AC86" s="48">
        <v>8.6999999999999993</v>
      </c>
      <c r="AD86" s="48">
        <v>9</v>
      </c>
      <c r="AE86" s="48">
        <v>9.3000000000000007</v>
      </c>
      <c r="AF86" s="48">
        <v>9.1999999999999993</v>
      </c>
      <c r="AG86" s="48">
        <v>9.5</v>
      </c>
      <c r="AH86" s="48">
        <v>9.3000000000000007</v>
      </c>
      <c r="AI86" s="48" t="s">
        <v>3865</v>
      </c>
      <c r="AJ86" s="48">
        <v>8</v>
      </c>
      <c r="AK86" s="48">
        <v>8.8000000000000007</v>
      </c>
      <c r="AL86" s="48">
        <v>8.3000000000000007</v>
      </c>
      <c r="AM86" s="48">
        <v>8.1999999999999993</v>
      </c>
      <c r="AN86" s="48">
        <v>7.8</v>
      </c>
      <c r="AO86" s="48">
        <v>8.1</v>
      </c>
      <c r="AP86" s="48">
        <v>8.4</v>
      </c>
      <c r="AQ86" s="48">
        <v>8.3000000000000007</v>
      </c>
      <c r="AR86" s="48">
        <v>8.6</v>
      </c>
      <c r="AS86" s="48">
        <v>8.6</v>
      </c>
      <c r="AT86" s="48" t="s">
        <v>3866</v>
      </c>
      <c r="AU86" s="48">
        <v>7.5</v>
      </c>
      <c r="AV86" s="48">
        <v>8.3000000000000007</v>
      </c>
      <c r="AW86" s="48">
        <v>7.7</v>
      </c>
      <c r="AX86" s="48">
        <v>7.9</v>
      </c>
      <c r="AY86" s="48">
        <v>7.5</v>
      </c>
      <c r="AZ86" s="48">
        <v>7.8</v>
      </c>
      <c r="BA86" s="48">
        <v>8.1</v>
      </c>
      <c r="BB86" s="48">
        <v>8</v>
      </c>
      <c r="BC86" s="48">
        <v>8.3000000000000007</v>
      </c>
      <c r="BD86" s="48">
        <v>8.1</v>
      </c>
      <c r="BE86" s="48" t="s">
        <v>3902</v>
      </c>
      <c r="BF86" s="48">
        <v>7.1</v>
      </c>
      <c r="BG86" s="48">
        <v>7.9</v>
      </c>
      <c r="BH86" s="48">
        <v>7.3</v>
      </c>
      <c r="BI86" s="48">
        <v>7.1</v>
      </c>
      <c r="BJ86" s="48">
        <v>7.3</v>
      </c>
      <c r="BK86" s="48">
        <v>7.3</v>
      </c>
      <c r="BL86" s="48">
        <v>7.9</v>
      </c>
      <c r="BM86" s="48">
        <v>7.8</v>
      </c>
      <c r="BN86" s="48">
        <v>8.1</v>
      </c>
      <c r="BO86" s="48">
        <v>7.7</v>
      </c>
      <c r="BP86" s="48" t="s">
        <v>3903</v>
      </c>
      <c r="BQ86" s="48">
        <v>6.8</v>
      </c>
      <c r="BR86" s="48">
        <v>7.6</v>
      </c>
      <c r="BS86" s="48">
        <v>7</v>
      </c>
      <c r="BT86" s="48">
        <v>6.9</v>
      </c>
      <c r="BU86" s="48">
        <v>7.1</v>
      </c>
      <c r="BV86" s="48">
        <v>7</v>
      </c>
      <c r="BW86" s="48">
        <v>7.7</v>
      </c>
      <c r="BX86" s="48">
        <v>7.6</v>
      </c>
      <c r="BY86" s="48">
        <v>7.9</v>
      </c>
      <c r="BZ86" s="48">
        <v>7.4</v>
      </c>
      <c r="CA86" s="48" t="s">
        <v>3904</v>
      </c>
    </row>
    <row r="87" spans="1:79" s="73" customFormat="1" ht="30" customHeight="1">
      <c r="A87" s="97" t="s">
        <v>4219</v>
      </c>
      <c r="B87" s="101" t="s">
        <v>4207</v>
      </c>
      <c r="C87" s="48">
        <v>11.9</v>
      </c>
      <c r="D87" s="48">
        <v>12.7</v>
      </c>
      <c r="E87" s="48">
        <v>12.1</v>
      </c>
      <c r="F87" s="48">
        <v>11.8</v>
      </c>
      <c r="G87" s="48">
        <v>11.4</v>
      </c>
      <c r="H87" s="48">
        <v>11.7</v>
      </c>
      <c r="I87" s="48">
        <v>12</v>
      </c>
      <c r="J87" s="48">
        <v>11.9</v>
      </c>
      <c r="K87" s="48">
        <v>12.2</v>
      </c>
      <c r="L87" s="48">
        <v>12</v>
      </c>
      <c r="M87" s="48" t="s">
        <v>3863</v>
      </c>
      <c r="N87" s="48">
        <v>11</v>
      </c>
      <c r="O87" s="48">
        <v>11.8</v>
      </c>
      <c r="P87" s="48">
        <v>11.2</v>
      </c>
      <c r="Q87" s="48">
        <v>11</v>
      </c>
      <c r="R87" s="48">
        <v>10.6</v>
      </c>
      <c r="S87" s="48">
        <v>10.9</v>
      </c>
      <c r="T87" s="48">
        <v>11.2</v>
      </c>
      <c r="U87" s="48">
        <v>11.1</v>
      </c>
      <c r="V87" s="48">
        <v>11.4</v>
      </c>
      <c r="W87" s="48">
        <v>11.6</v>
      </c>
      <c r="X87" s="48" t="s">
        <v>4035</v>
      </c>
      <c r="Y87" s="48">
        <v>9.1999999999999993</v>
      </c>
      <c r="Z87" s="48">
        <v>10</v>
      </c>
      <c r="AA87" s="48">
        <v>9.4</v>
      </c>
      <c r="AB87" s="48">
        <v>9.1</v>
      </c>
      <c r="AC87" s="48">
        <v>8.6999999999999993</v>
      </c>
      <c r="AD87" s="48">
        <v>9</v>
      </c>
      <c r="AE87" s="48">
        <v>9.3000000000000007</v>
      </c>
      <c r="AF87" s="48">
        <v>9.1999999999999993</v>
      </c>
      <c r="AG87" s="48">
        <v>9.5</v>
      </c>
      <c r="AH87" s="48">
        <v>9.3000000000000007</v>
      </c>
      <c r="AI87" s="48" t="s">
        <v>3865</v>
      </c>
      <c r="AJ87" s="48">
        <v>8</v>
      </c>
      <c r="AK87" s="48">
        <v>8.8000000000000007</v>
      </c>
      <c r="AL87" s="48">
        <v>8.3000000000000007</v>
      </c>
      <c r="AM87" s="48">
        <v>8.1999999999999993</v>
      </c>
      <c r="AN87" s="48">
        <v>7.8</v>
      </c>
      <c r="AO87" s="48">
        <v>8.1</v>
      </c>
      <c r="AP87" s="48">
        <v>8.4</v>
      </c>
      <c r="AQ87" s="48">
        <v>8.3000000000000007</v>
      </c>
      <c r="AR87" s="48">
        <v>8.6</v>
      </c>
      <c r="AS87" s="48">
        <v>8.6</v>
      </c>
      <c r="AT87" s="48" t="s">
        <v>3866</v>
      </c>
      <c r="AU87" s="48">
        <v>7.5</v>
      </c>
      <c r="AV87" s="48">
        <v>8.3000000000000007</v>
      </c>
      <c r="AW87" s="48">
        <v>7.7</v>
      </c>
      <c r="AX87" s="48">
        <v>7.9</v>
      </c>
      <c r="AY87" s="48">
        <v>7.5</v>
      </c>
      <c r="AZ87" s="48">
        <v>7.8</v>
      </c>
      <c r="BA87" s="48">
        <v>8.1</v>
      </c>
      <c r="BB87" s="48">
        <v>8</v>
      </c>
      <c r="BC87" s="48">
        <v>8.3000000000000007</v>
      </c>
      <c r="BD87" s="48">
        <v>8.1</v>
      </c>
      <c r="BE87" s="48" t="s">
        <v>3902</v>
      </c>
      <c r="BF87" s="48">
        <v>7.1</v>
      </c>
      <c r="BG87" s="48">
        <v>7.9</v>
      </c>
      <c r="BH87" s="48">
        <v>7.3</v>
      </c>
      <c r="BI87" s="48">
        <v>7.1</v>
      </c>
      <c r="BJ87" s="48">
        <v>7.3</v>
      </c>
      <c r="BK87" s="48">
        <v>7.3</v>
      </c>
      <c r="BL87" s="48">
        <v>7.9</v>
      </c>
      <c r="BM87" s="48">
        <v>7.8</v>
      </c>
      <c r="BN87" s="48">
        <v>8.1</v>
      </c>
      <c r="BO87" s="48">
        <v>7.7</v>
      </c>
      <c r="BP87" s="48" t="s">
        <v>3903</v>
      </c>
      <c r="BQ87" s="48">
        <v>6.8</v>
      </c>
      <c r="BR87" s="48">
        <v>7.6</v>
      </c>
      <c r="BS87" s="48">
        <v>7</v>
      </c>
      <c r="BT87" s="48">
        <v>6.9</v>
      </c>
      <c r="BU87" s="48">
        <v>7.1</v>
      </c>
      <c r="BV87" s="48">
        <v>7</v>
      </c>
      <c r="BW87" s="48">
        <v>7.7</v>
      </c>
      <c r="BX87" s="48">
        <v>7.6</v>
      </c>
      <c r="BY87" s="48">
        <v>7.9</v>
      </c>
      <c r="BZ87" s="48">
        <v>7.4</v>
      </c>
      <c r="CA87" s="48" t="s">
        <v>3904</v>
      </c>
    </row>
    <row r="88" spans="1:79" s="73" customFormat="1" ht="30" customHeight="1">
      <c r="A88" s="97" t="s">
        <v>4220</v>
      </c>
      <c r="B88" s="101" t="s">
        <v>4221</v>
      </c>
      <c r="C88" s="48">
        <v>11.9</v>
      </c>
      <c r="D88" s="48">
        <v>12.7</v>
      </c>
      <c r="E88" s="48">
        <v>12.1</v>
      </c>
      <c r="F88" s="48">
        <v>11.8</v>
      </c>
      <c r="G88" s="48">
        <v>11.4</v>
      </c>
      <c r="H88" s="48">
        <v>11.7</v>
      </c>
      <c r="I88" s="48">
        <v>12</v>
      </c>
      <c r="J88" s="48">
        <v>11.9</v>
      </c>
      <c r="K88" s="48">
        <v>12.2</v>
      </c>
      <c r="L88" s="48">
        <v>12</v>
      </c>
      <c r="M88" s="48" t="s">
        <v>3863</v>
      </c>
      <c r="N88" s="48">
        <v>11</v>
      </c>
      <c r="O88" s="48">
        <v>11.8</v>
      </c>
      <c r="P88" s="48">
        <v>11.2</v>
      </c>
      <c r="Q88" s="48">
        <v>11</v>
      </c>
      <c r="R88" s="48">
        <v>10.6</v>
      </c>
      <c r="S88" s="48">
        <v>10.9</v>
      </c>
      <c r="T88" s="48">
        <v>11.2</v>
      </c>
      <c r="U88" s="48">
        <v>11.1</v>
      </c>
      <c r="V88" s="48">
        <v>11.4</v>
      </c>
      <c r="W88" s="48">
        <v>11.6</v>
      </c>
      <c r="X88" s="48" t="s">
        <v>4035</v>
      </c>
      <c r="Y88" s="48">
        <v>9.1999999999999993</v>
      </c>
      <c r="Z88" s="48">
        <v>10</v>
      </c>
      <c r="AA88" s="48">
        <v>9.4</v>
      </c>
      <c r="AB88" s="48">
        <v>9.1</v>
      </c>
      <c r="AC88" s="48">
        <v>8.6999999999999993</v>
      </c>
      <c r="AD88" s="48">
        <v>9</v>
      </c>
      <c r="AE88" s="48">
        <v>9.3000000000000007</v>
      </c>
      <c r="AF88" s="48">
        <v>9.1999999999999993</v>
      </c>
      <c r="AG88" s="48">
        <v>9.5</v>
      </c>
      <c r="AH88" s="48">
        <v>9.3000000000000007</v>
      </c>
      <c r="AI88" s="48" t="s">
        <v>3865</v>
      </c>
      <c r="AJ88" s="48">
        <v>8</v>
      </c>
      <c r="AK88" s="48">
        <v>8.8000000000000007</v>
      </c>
      <c r="AL88" s="48">
        <v>8.3000000000000007</v>
      </c>
      <c r="AM88" s="48">
        <v>8.1999999999999993</v>
      </c>
      <c r="AN88" s="48">
        <v>7.8</v>
      </c>
      <c r="AO88" s="48">
        <v>8.1</v>
      </c>
      <c r="AP88" s="48">
        <v>8.4</v>
      </c>
      <c r="AQ88" s="48">
        <v>8.3000000000000007</v>
      </c>
      <c r="AR88" s="48">
        <v>8.6</v>
      </c>
      <c r="AS88" s="48">
        <v>8.6</v>
      </c>
      <c r="AT88" s="48" t="s">
        <v>3866</v>
      </c>
      <c r="AU88" s="48">
        <v>7.5</v>
      </c>
      <c r="AV88" s="48">
        <v>8.3000000000000007</v>
      </c>
      <c r="AW88" s="48">
        <v>7.7</v>
      </c>
      <c r="AX88" s="48">
        <v>7.9</v>
      </c>
      <c r="AY88" s="48">
        <v>7.5</v>
      </c>
      <c r="AZ88" s="48">
        <v>7.8</v>
      </c>
      <c r="BA88" s="48">
        <v>8.1</v>
      </c>
      <c r="BB88" s="48">
        <v>8</v>
      </c>
      <c r="BC88" s="48">
        <v>8.3000000000000007</v>
      </c>
      <c r="BD88" s="48">
        <v>8.1</v>
      </c>
      <c r="BE88" s="48" t="s">
        <v>3902</v>
      </c>
      <c r="BF88" s="48">
        <v>7.1</v>
      </c>
      <c r="BG88" s="48">
        <v>7.9</v>
      </c>
      <c r="BH88" s="48">
        <v>7.3</v>
      </c>
      <c r="BI88" s="48">
        <v>7.1</v>
      </c>
      <c r="BJ88" s="48">
        <v>7.3</v>
      </c>
      <c r="BK88" s="48">
        <v>7.3</v>
      </c>
      <c r="BL88" s="48">
        <v>7.9</v>
      </c>
      <c r="BM88" s="48">
        <v>7.8</v>
      </c>
      <c r="BN88" s="48">
        <v>8.1</v>
      </c>
      <c r="BO88" s="48">
        <v>7.7</v>
      </c>
      <c r="BP88" s="48" t="s">
        <v>3903</v>
      </c>
      <c r="BQ88" s="48">
        <v>6.8</v>
      </c>
      <c r="BR88" s="48">
        <v>7.6</v>
      </c>
      <c r="BS88" s="48">
        <v>7</v>
      </c>
      <c r="BT88" s="48">
        <v>6.9</v>
      </c>
      <c r="BU88" s="48">
        <v>7.1</v>
      </c>
      <c r="BV88" s="48">
        <v>7</v>
      </c>
      <c r="BW88" s="48">
        <v>7.7</v>
      </c>
      <c r="BX88" s="48">
        <v>7.6</v>
      </c>
      <c r="BY88" s="48">
        <v>7.9</v>
      </c>
      <c r="BZ88" s="48">
        <v>7.4</v>
      </c>
      <c r="CA88" s="48" t="s">
        <v>3904</v>
      </c>
    </row>
    <row r="89" spans="1:79" s="73" customFormat="1" ht="30" customHeight="1">
      <c r="A89" s="97" t="s">
        <v>4222</v>
      </c>
      <c r="B89" s="101" t="s">
        <v>4221</v>
      </c>
      <c r="C89" s="48">
        <v>11.9</v>
      </c>
      <c r="D89" s="48">
        <v>12.7</v>
      </c>
      <c r="E89" s="48">
        <v>12.1</v>
      </c>
      <c r="F89" s="48">
        <v>11.8</v>
      </c>
      <c r="G89" s="48">
        <v>11.4</v>
      </c>
      <c r="H89" s="48">
        <v>11.7</v>
      </c>
      <c r="I89" s="48">
        <v>12</v>
      </c>
      <c r="J89" s="48">
        <v>11.9</v>
      </c>
      <c r="K89" s="48">
        <v>12.2</v>
      </c>
      <c r="L89" s="48">
        <v>12</v>
      </c>
      <c r="M89" s="48" t="s">
        <v>3863</v>
      </c>
      <c r="N89" s="48">
        <v>11</v>
      </c>
      <c r="O89" s="48">
        <v>11.8</v>
      </c>
      <c r="P89" s="48">
        <v>11.2</v>
      </c>
      <c r="Q89" s="48">
        <v>11</v>
      </c>
      <c r="R89" s="48">
        <v>10.6</v>
      </c>
      <c r="S89" s="48">
        <v>10.9</v>
      </c>
      <c r="T89" s="48">
        <v>11.2</v>
      </c>
      <c r="U89" s="48">
        <v>11.1</v>
      </c>
      <c r="V89" s="48">
        <v>11.4</v>
      </c>
      <c r="W89" s="48">
        <v>11.6</v>
      </c>
      <c r="X89" s="48" t="s">
        <v>4035</v>
      </c>
      <c r="Y89" s="48">
        <v>9.1999999999999993</v>
      </c>
      <c r="Z89" s="48">
        <v>10</v>
      </c>
      <c r="AA89" s="48">
        <v>9.4</v>
      </c>
      <c r="AB89" s="48">
        <v>9.1</v>
      </c>
      <c r="AC89" s="48">
        <v>8.6999999999999993</v>
      </c>
      <c r="AD89" s="48">
        <v>9</v>
      </c>
      <c r="AE89" s="48">
        <v>9.3000000000000007</v>
      </c>
      <c r="AF89" s="48">
        <v>9.1999999999999993</v>
      </c>
      <c r="AG89" s="48">
        <v>9.5</v>
      </c>
      <c r="AH89" s="48">
        <v>9.3000000000000007</v>
      </c>
      <c r="AI89" s="48" t="s">
        <v>3865</v>
      </c>
      <c r="AJ89" s="48">
        <v>8</v>
      </c>
      <c r="AK89" s="48">
        <v>8.8000000000000007</v>
      </c>
      <c r="AL89" s="48">
        <v>8.3000000000000007</v>
      </c>
      <c r="AM89" s="48">
        <v>8.1999999999999993</v>
      </c>
      <c r="AN89" s="48">
        <v>7.8</v>
      </c>
      <c r="AO89" s="48">
        <v>8.1</v>
      </c>
      <c r="AP89" s="48">
        <v>8.4</v>
      </c>
      <c r="AQ89" s="48">
        <v>8.3000000000000007</v>
      </c>
      <c r="AR89" s="48">
        <v>8.6</v>
      </c>
      <c r="AS89" s="48">
        <v>8.6</v>
      </c>
      <c r="AT89" s="48" t="s">
        <v>3866</v>
      </c>
      <c r="AU89" s="48">
        <v>7.5</v>
      </c>
      <c r="AV89" s="48">
        <v>8.3000000000000007</v>
      </c>
      <c r="AW89" s="48">
        <v>7.7</v>
      </c>
      <c r="AX89" s="48">
        <v>7.9</v>
      </c>
      <c r="AY89" s="48">
        <v>7.5</v>
      </c>
      <c r="AZ89" s="48">
        <v>7.8</v>
      </c>
      <c r="BA89" s="48">
        <v>8.1</v>
      </c>
      <c r="BB89" s="48">
        <v>8</v>
      </c>
      <c r="BC89" s="48">
        <v>8.3000000000000007</v>
      </c>
      <c r="BD89" s="48">
        <v>8.1</v>
      </c>
      <c r="BE89" s="48" t="s">
        <v>3902</v>
      </c>
      <c r="BF89" s="48">
        <v>7.1</v>
      </c>
      <c r="BG89" s="48">
        <v>7.9</v>
      </c>
      <c r="BH89" s="48">
        <v>7.3</v>
      </c>
      <c r="BI89" s="48">
        <v>7.1</v>
      </c>
      <c r="BJ89" s="48">
        <v>7.3</v>
      </c>
      <c r="BK89" s="48">
        <v>7.3</v>
      </c>
      <c r="BL89" s="48">
        <v>7.9</v>
      </c>
      <c r="BM89" s="48">
        <v>7.8</v>
      </c>
      <c r="BN89" s="48">
        <v>8.1</v>
      </c>
      <c r="BO89" s="48">
        <v>7.7</v>
      </c>
      <c r="BP89" s="48" t="s">
        <v>3903</v>
      </c>
      <c r="BQ89" s="48">
        <v>6.8</v>
      </c>
      <c r="BR89" s="48">
        <v>7.6</v>
      </c>
      <c r="BS89" s="48">
        <v>7</v>
      </c>
      <c r="BT89" s="48">
        <v>6.9</v>
      </c>
      <c r="BU89" s="48">
        <v>7.1</v>
      </c>
      <c r="BV89" s="48">
        <v>7</v>
      </c>
      <c r="BW89" s="48">
        <v>7.7</v>
      </c>
      <c r="BX89" s="48">
        <v>7.6</v>
      </c>
      <c r="BY89" s="48">
        <v>7.9</v>
      </c>
      <c r="BZ89" s="48">
        <v>7.4</v>
      </c>
      <c r="CA89" s="48" t="s">
        <v>3904</v>
      </c>
    </row>
    <row r="90" spans="1:79" s="73" customFormat="1" ht="30" customHeight="1">
      <c r="A90" s="97" t="s">
        <v>4223</v>
      </c>
      <c r="B90" s="101" t="s">
        <v>4224</v>
      </c>
      <c r="C90" s="48">
        <v>11.9</v>
      </c>
      <c r="D90" s="48">
        <v>12.7</v>
      </c>
      <c r="E90" s="48">
        <v>12.1</v>
      </c>
      <c r="F90" s="48">
        <v>11.8</v>
      </c>
      <c r="G90" s="48">
        <v>11.4</v>
      </c>
      <c r="H90" s="48">
        <v>11.7</v>
      </c>
      <c r="I90" s="48">
        <v>12</v>
      </c>
      <c r="J90" s="48">
        <v>11.9</v>
      </c>
      <c r="K90" s="48">
        <v>12.2</v>
      </c>
      <c r="L90" s="48">
        <v>12</v>
      </c>
      <c r="M90" s="48" t="s">
        <v>3863</v>
      </c>
      <c r="N90" s="48">
        <v>11</v>
      </c>
      <c r="O90" s="48">
        <v>11.8</v>
      </c>
      <c r="P90" s="48">
        <v>11.2</v>
      </c>
      <c r="Q90" s="48">
        <v>11</v>
      </c>
      <c r="R90" s="48">
        <v>10.6</v>
      </c>
      <c r="S90" s="48">
        <v>10.9</v>
      </c>
      <c r="T90" s="48">
        <v>11.2</v>
      </c>
      <c r="U90" s="48">
        <v>11.1</v>
      </c>
      <c r="V90" s="48">
        <v>11.4</v>
      </c>
      <c r="W90" s="48">
        <v>11.6</v>
      </c>
      <c r="X90" s="48" t="s">
        <v>4035</v>
      </c>
      <c r="Y90" s="48">
        <v>9.1999999999999993</v>
      </c>
      <c r="Z90" s="48">
        <v>10</v>
      </c>
      <c r="AA90" s="48">
        <v>9.4</v>
      </c>
      <c r="AB90" s="48">
        <v>9.1</v>
      </c>
      <c r="AC90" s="48">
        <v>8.6999999999999993</v>
      </c>
      <c r="AD90" s="48">
        <v>9</v>
      </c>
      <c r="AE90" s="48">
        <v>9.3000000000000007</v>
      </c>
      <c r="AF90" s="48">
        <v>9.1999999999999993</v>
      </c>
      <c r="AG90" s="48">
        <v>9.5</v>
      </c>
      <c r="AH90" s="48">
        <v>9.3000000000000007</v>
      </c>
      <c r="AI90" s="48" t="s">
        <v>3865</v>
      </c>
      <c r="AJ90" s="48">
        <v>8</v>
      </c>
      <c r="AK90" s="48">
        <v>8.8000000000000007</v>
      </c>
      <c r="AL90" s="48">
        <v>8.3000000000000007</v>
      </c>
      <c r="AM90" s="48">
        <v>8.1999999999999993</v>
      </c>
      <c r="AN90" s="48">
        <v>7.8</v>
      </c>
      <c r="AO90" s="48">
        <v>8.1</v>
      </c>
      <c r="AP90" s="48">
        <v>8.4</v>
      </c>
      <c r="AQ90" s="48">
        <v>8.3000000000000007</v>
      </c>
      <c r="AR90" s="48">
        <v>8.6</v>
      </c>
      <c r="AS90" s="48">
        <v>8.6</v>
      </c>
      <c r="AT90" s="48" t="s">
        <v>3866</v>
      </c>
      <c r="AU90" s="48">
        <v>7.5</v>
      </c>
      <c r="AV90" s="48">
        <v>8.3000000000000007</v>
      </c>
      <c r="AW90" s="48">
        <v>7.7</v>
      </c>
      <c r="AX90" s="48">
        <v>7.9</v>
      </c>
      <c r="AY90" s="48">
        <v>7.5</v>
      </c>
      <c r="AZ90" s="48">
        <v>7.8</v>
      </c>
      <c r="BA90" s="48">
        <v>8.1</v>
      </c>
      <c r="BB90" s="48">
        <v>8</v>
      </c>
      <c r="BC90" s="48">
        <v>8.3000000000000007</v>
      </c>
      <c r="BD90" s="48">
        <v>8.1</v>
      </c>
      <c r="BE90" s="48" t="s">
        <v>3902</v>
      </c>
      <c r="BF90" s="48">
        <v>7.1</v>
      </c>
      <c r="BG90" s="48">
        <v>7.9</v>
      </c>
      <c r="BH90" s="48">
        <v>7.3</v>
      </c>
      <c r="BI90" s="48">
        <v>7.1</v>
      </c>
      <c r="BJ90" s="48">
        <v>7.3</v>
      </c>
      <c r="BK90" s="48">
        <v>7.3</v>
      </c>
      <c r="BL90" s="48">
        <v>7.9</v>
      </c>
      <c r="BM90" s="48">
        <v>7.8</v>
      </c>
      <c r="BN90" s="48">
        <v>8.1</v>
      </c>
      <c r="BO90" s="48">
        <v>7.7</v>
      </c>
      <c r="BP90" s="48" t="s">
        <v>3903</v>
      </c>
      <c r="BQ90" s="48">
        <v>6.8</v>
      </c>
      <c r="BR90" s="48">
        <v>7.6</v>
      </c>
      <c r="BS90" s="48">
        <v>7</v>
      </c>
      <c r="BT90" s="48">
        <v>6.9</v>
      </c>
      <c r="BU90" s="48">
        <v>7.1</v>
      </c>
      <c r="BV90" s="48">
        <v>7</v>
      </c>
      <c r="BW90" s="48">
        <v>7.7</v>
      </c>
      <c r="BX90" s="48">
        <v>7.6</v>
      </c>
      <c r="BY90" s="48">
        <v>7.9</v>
      </c>
      <c r="BZ90" s="48">
        <v>7.4</v>
      </c>
      <c r="CA90" s="48" t="s">
        <v>3904</v>
      </c>
    </row>
    <row r="91" spans="1:79" s="73" customFormat="1" ht="30" customHeight="1">
      <c r="A91" s="97" t="s">
        <v>4225</v>
      </c>
      <c r="B91" s="101" t="s">
        <v>4226</v>
      </c>
      <c r="C91" s="48">
        <v>11.9</v>
      </c>
      <c r="D91" s="48">
        <v>12.7</v>
      </c>
      <c r="E91" s="48">
        <v>12.1</v>
      </c>
      <c r="F91" s="48">
        <v>11.8</v>
      </c>
      <c r="G91" s="48">
        <v>11.4</v>
      </c>
      <c r="H91" s="48">
        <v>11.7</v>
      </c>
      <c r="I91" s="48">
        <v>12</v>
      </c>
      <c r="J91" s="48">
        <v>11.9</v>
      </c>
      <c r="K91" s="48">
        <v>12.2</v>
      </c>
      <c r="L91" s="48">
        <v>12</v>
      </c>
      <c r="M91" s="48" t="s">
        <v>3863</v>
      </c>
      <c r="N91" s="48">
        <v>11</v>
      </c>
      <c r="O91" s="48">
        <v>11.8</v>
      </c>
      <c r="P91" s="48">
        <v>11.2</v>
      </c>
      <c r="Q91" s="48">
        <v>11</v>
      </c>
      <c r="R91" s="48">
        <v>10.6</v>
      </c>
      <c r="S91" s="48">
        <v>10.9</v>
      </c>
      <c r="T91" s="48">
        <v>11.2</v>
      </c>
      <c r="U91" s="48">
        <v>11.1</v>
      </c>
      <c r="V91" s="48">
        <v>11.4</v>
      </c>
      <c r="W91" s="48">
        <v>11.6</v>
      </c>
      <c r="X91" s="48" t="s">
        <v>4035</v>
      </c>
      <c r="Y91" s="48">
        <v>9.1999999999999993</v>
      </c>
      <c r="Z91" s="48">
        <v>10</v>
      </c>
      <c r="AA91" s="48">
        <v>9.4</v>
      </c>
      <c r="AB91" s="48">
        <v>9.1</v>
      </c>
      <c r="AC91" s="48">
        <v>8.6999999999999993</v>
      </c>
      <c r="AD91" s="48">
        <v>9</v>
      </c>
      <c r="AE91" s="48">
        <v>9.3000000000000007</v>
      </c>
      <c r="AF91" s="48">
        <v>9.1999999999999993</v>
      </c>
      <c r="AG91" s="48">
        <v>9.5</v>
      </c>
      <c r="AH91" s="48">
        <v>9.3000000000000007</v>
      </c>
      <c r="AI91" s="48" t="s">
        <v>3865</v>
      </c>
      <c r="AJ91" s="48">
        <v>8</v>
      </c>
      <c r="AK91" s="48">
        <v>8.8000000000000007</v>
      </c>
      <c r="AL91" s="48">
        <v>8.3000000000000007</v>
      </c>
      <c r="AM91" s="48">
        <v>8.1999999999999993</v>
      </c>
      <c r="AN91" s="48">
        <v>7.8</v>
      </c>
      <c r="AO91" s="48">
        <v>8.1</v>
      </c>
      <c r="AP91" s="48">
        <v>8.4</v>
      </c>
      <c r="AQ91" s="48">
        <v>8.3000000000000007</v>
      </c>
      <c r="AR91" s="48">
        <v>8.6</v>
      </c>
      <c r="AS91" s="48">
        <v>8.6</v>
      </c>
      <c r="AT91" s="48" t="s">
        <v>3866</v>
      </c>
      <c r="AU91" s="48">
        <v>7.5</v>
      </c>
      <c r="AV91" s="48">
        <v>8.3000000000000007</v>
      </c>
      <c r="AW91" s="48">
        <v>7.7</v>
      </c>
      <c r="AX91" s="48">
        <v>7.9</v>
      </c>
      <c r="AY91" s="48">
        <v>7.5</v>
      </c>
      <c r="AZ91" s="48">
        <v>7.8</v>
      </c>
      <c r="BA91" s="48">
        <v>8.1</v>
      </c>
      <c r="BB91" s="48">
        <v>8</v>
      </c>
      <c r="BC91" s="48">
        <v>8.3000000000000007</v>
      </c>
      <c r="BD91" s="48">
        <v>8.1</v>
      </c>
      <c r="BE91" s="48" t="s">
        <v>3902</v>
      </c>
      <c r="BF91" s="48">
        <v>7.1</v>
      </c>
      <c r="BG91" s="48">
        <v>7.9</v>
      </c>
      <c r="BH91" s="48">
        <v>7.3</v>
      </c>
      <c r="BI91" s="48">
        <v>7.1</v>
      </c>
      <c r="BJ91" s="48">
        <v>7.3</v>
      </c>
      <c r="BK91" s="48">
        <v>7.3</v>
      </c>
      <c r="BL91" s="48">
        <v>7.9</v>
      </c>
      <c r="BM91" s="48">
        <v>7.8</v>
      </c>
      <c r="BN91" s="48">
        <v>8.1</v>
      </c>
      <c r="BO91" s="48">
        <v>7.7</v>
      </c>
      <c r="BP91" s="48" t="s">
        <v>3903</v>
      </c>
      <c r="BQ91" s="48">
        <v>6.8</v>
      </c>
      <c r="BR91" s="48">
        <v>7.6</v>
      </c>
      <c r="BS91" s="48">
        <v>7</v>
      </c>
      <c r="BT91" s="48">
        <v>6.9</v>
      </c>
      <c r="BU91" s="48">
        <v>7.1</v>
      </c>
      <c r="BV91" s="48">
        <v>7</v>
      </c>
      <c r="BW91" s="48">
        <v>7.7</v>
      </c>
      <c r="BX91" s="48">
        <v>7.6</v>
      </c>
      <c r="BY91" s="48">
        <v>7.9</v>
      </c>
      <c r="BZ91" s="48">
        <v>7.4</v>
      </c>
      <c r="CA91" s="48" t="s">
        <v>3904</v>
      </c>
    </row>
    <row r="92" spans="1:79" s="73" customFormat="1" ht="30" customHeight="1">
      <c r="A92" s="97" t="s">
        <v>4227</v>
      </c>
      <c r="B92" s="101" t="s">
        <v>4228</v>
      </c>
      <c r="C92" s="48">
        <v>11.9</v>
      </c>
      <c r="D92" s="48">
        <v>12.7</v>
      </c>
      <c r="E92" s="48">
        <v>12.1</v>
      </c>
      <c r="F92" s="48">
        <v>11.8</v>
      </c>
      <c r="G92" s="48">
        <v>11.4</v>
      </c>
      <c r="H92" s="48">
        <v>11.7</v>
      </c>
      <c r="I92" s="48">
        <v>12</v>
      </c>
      <c r="J92" s="48">
        <v>11.9</v>
      </c>
      <c r="K92" s="48">
        <v>12.2</v>
      </c>
      <c r="L92" s="48">
        <v>12</v>
      </c>
      <c r="M92" s="48" t="s">
        <v>3863</v>
      </c>
      <c r="N92" s="48">
        <v>11</v>
      </c>
      <c r="O92" s="48">
        <v>11.8</v>
      </c>
      <c r="P92" s="48">
        <v>11.2</v>
      </c>
      <c r="Q92" s="48">
        <v>11</v>
      </c>
      <c r="R92" s="48">
        <v>10.6</v>
      </c>
      <c r="S92" s="48">
        <v>10.9</v>
      </c>
      <c r="T92" s="48">
        <v>11.2</v>
      </c>
      <c r="U92" s="48">
        <v>11.1</v>
      </c>
      <c r="V92" s="48">
        <v>11.4</v>
      </c>
      <c r="W92" s="48">
        <v>11.6</v>
      </c>
      <c r="X92" s="48" t="s">
        <v>4035</v>
      </c>
      <c r="Y92" s="48">
        <v>9.1999999999999993</v>
      </c>
      <c r="Z92" s="48">
        <v>10</v>
      </c>
      <c r="AA92" s="48">
        <v>9.4</v>
      </c>
      <c r="AB92" s="48">
        <v>9.1</v>
      </c>
      <c r="AC92" s="48">
        <v>8.6999999999999993</v>
      </c>
      <c r="AD92" s="48">
        <v>9</v>
      </c>
      <c r="AE92" s="48">
        <v>9.3000000000000007</v>
      </c>
      <c r="AF92" s="48">
        <v>9.1999999999999993</v>
      </c>
      <c r="AG92" s="48">
        <v>9.5</v>
      </c>
      <c r="AH92" s="48">
        <v>9.3000000000000007</v>
      </c>
      <c r="AI92" s="48" t="s">
        <v>3865</v>
      </c>
      <c r="AJ92" s="48">
        <v>8</v>
      </c>
      <c r="AK92" s="48">
        <v>8.8000000000000007</v>
      </c>
      <c r="AL92" s="48">
        <v>8.3000000000000007</v>
      </c>
      <c r="AM92" s="48">
        <v>8.1999999999999993</v>
      </c>
      <c r="AN92" s="48">
        <v>7.8</v>
      </c>
      <c r="AO92" s="48">
        <v>8.1</v>
      </c>
      <c r="AP92" s="48">
        <v>8.4</v>
      </c>
      <c r="AQ92" s="48">
        <v>8.3000000000000007</v>
      </c>
      <c r="AR92" s="48">
        <v>8.6</v>
      </c>
      <c r="AS92" s="48">
        <v>8.6</v>
      </c>
      <c r="AT92" s="48" t="s">
        <v>3866</v>
      </c>
      <c r="AU92" s="48">
        <v>7.5</v>
      </c>
      <c r="AV92" s="48">
        <v>8.3000000000000007</v>
      </c>
      <c r="AW92" s="48">
        <v>7.7</v>
      </c>
      <c r="AX92" s="48">
        <v>7.9</v>
      </c>
      <c r="AY92" s="48">
        <v>7.5</v>
      </c>
      <c r="AZ92" s="48">
        <v>7.8</v>
      </c>
      <c r="BA92" s="48">
        <v>8.1</v>
      </c>
      <c r="BB92" s="48">
        <v>8</v>
      </c>
      <c r="BC92" s="48">
        <v>8.3000000000000007</v>
      </c>
      <c r="BD92" s="48">
        <v>8.1</v>
      </c>
      <c r="BE92" s="48" t="s">
        <v>3902</v>
      </c>
      <c r="BF92" s="48">
        <v>7.1</v>
      </c>
      <c r="BG92" s="48">
        <v>7.9</v>
      </c>
      <c r="BH92" s="48">
        <v>7.3</v>
      </c>
      <c r="BI92" s="48">
        <v>7.1</v>
      </c>
      <c r="BJ92" s="48">
        <v>7.3</v>
      </c>
      <c r="BK92" s="48">
        <v>7.3</v>
      </c>
      <c r="BL92" s="48">
        <v>7.9</v>
      </c>
      <c r="BM92" s="48">
        <v>7.8</v>
      </c>
      <c r="BN92" s="48">
        <v>8.1</v>
      </c>
      <c r="BO92" s="48">
        <v>7.7</v>
      </c>
      <c r="BP92" s="48" t="s">
        <v>3903</v>
      </c>
      <c r="BQ92" s="48">
        <v>6.8</v>
      </c>
      <c r="BR92" s="48">
        <v>7.6</v>
      </c>
      <c r="BS92" s="48">
        <v>7</v>
      </c>
      <c r="BT92" s="48">
        <v>6.9</v>
      </c>
      <c r="BU92" s="48">
        <v>7.1</v>
      </c>
      <c r="BV92" s="48">
        <v>7</v>
      </c>
      <c r="BW92" s="48">
        <v>7.7</v>
      </c>
      <c r="BX92" s="48">
        <v>7.6</v>
      </c>
      <c r="BY92" s="48">
        <v>7.9</v>
      </c>
      <c r="BZ92" s="48">
        <v>7.4</v>
      </c>
      <c r="CA92" s="48" t="s">
        <v>3904</v>
      </c>
    </row>
    <row r="93" spans="1:79" s="73" customFormat="1" ht="30" customHeight="1">
      <c r="A93" s="97" t="s">
        <v>4229</v>
      </c>
      <c r="B93" s="101" t="s">
        <v>4230</v>
      </c>
      <c r="C93" s="48">
        <v>11.9</v>
      </c>
      <c r="D93" s="48">
        <v>12.7</v>
      </c>
      <c r="E93" s="48">
        <v>12.1</v>
      </c>
      <c r="F93" s="48">
        <v>11.8</v>
      </c>
      <c r="G93" s="48">
        <v>11.4</v>
      </c>
      <c r="H93" s="48">
        <v>11.7</v>
      </c>
      <c r="I93" s="48">
        <v>12</v>
      </c>
      <c r="J93" s="48">
        <v>11.9</v>
      </c>
      <c r="K93" s="48">
        <v>12.2</v>
      </c>
      <c r="L93" s="48">
        <v>12</v>
      </c>
      <c r="M93" s="48" t="s">
        <v>3863</v>
      </c>
      <c r="N93" s="48">
        <v>11</v>
      </c>
      <c r="O93" s="48">
        <v>11.8</v>
      </c>
      <c r="P93" s="48">
        <v>11.2</v>
      </c>
      <c r="Q93" s="48">
        <v>11</v>
      </c>
      <c r="R93" s="48">
        <v>10.6</v>
      </c>
      <c r="S93" s="48">
        <v>10.9</v>
      </c>
      <c r="T93" s="48">
        <v>11.2</v>
      </c>
      <c r="U93" s="48">
        <v>11.1</v>
      </c>
      <c r="V93" s="48">
        <v>11.4</v>
      </c>
      <c r="W93" s="48">
        <v>11.6</v>
      </c>
      <c r="X93" s="48" t="s">
        <v>4035</v>
      </c>
      <c r="Y93" s="48">
        <v>9.1999999999999993</v>
      </c>
      <c r="Z93" s="48">
        <v>10</v>
      </c>
      <c r="AA93" s="48">
        <v>9.4</v>
      </c>
      <c r="AB93" s="48">
        <v>9.1</v>
      </c>
      <c r="AC93" s="48">
        <v>8.6999999999999993</v>
      </c>
      <c r="AD93" s="48">
        <v>9</v>
      </c>
      <c r="AE93" s="48">
        <v>9.3000000000000007</v>
      </c>
      <c r="AF93" s="48">
        <v>9.1999999999999993</v>
      </c>
      <c r="AG93" s="48">
        <v>9.5</v>
      </c>
      <c r="AH93" s="48">
        <v>9.3000000000000007</v>
      </c>
      <c r="AI93" s="48" t="s">
        <v>3865</v>
      </c>
      <c r="AJ93" s="48">
        <v>8</v>
      </c>
      <c r="AK93" s="48">
        <v>8.8000000000000007</v>
      </c>
      <c r="AL93" s="48">
        <v>8.3000000000000007</v>
      </c>
      <c r="AM93" s="48">
        <v>8.1999999999999993</v>
      </c>
      <c r="AN93" s="48">
        <v>7.8</v>
      </c>
      <c r="AO93" s="48">
        <v>8.1</v>
      </c>
      <c r="AP93" s="48">
        <v>8.4</v>
      </c>
      <c r="AQ93" s="48">
        <v>8.3000000000000007</v>
      </c>
      <c r="AR93" s="48">
        <v>8.6</v>
      </c>
      <c r="AS93" s="48">
        <v>8.6</v>
      </c>
      <c r="AT93" s="48" t="s">
        <v>3866</v>
      </c>
      <c r="AU93" s="48">
        <v>7.5</v>
      </c>
      <c r="AV93" s="48">
        <v>8.3000000000000007</v>
      </c>
      <c r="AW93" s="48">
        <v>7.7</v>
      </c>
      <c r="AX93" s="48">
        <v>7.9</v>
      </c>
      <c r="AY93" s="48">
        <v>7.5</v>
      </c>
      <c r="AZ93" s="48">
        <v>7.8</v>
      </c>
      <c r="BA93" s="48">
        <v>8.1</v>
      </c>
      <c r="BB93" s="48">
        <v>8</v>
      </c>
      <c r="BC93" s="48">
        <v>8.3000000000000007</v>
      </c>
      <c r="BD93" s="48">
        <v>8.1</v>
      </c>
      <c r="BE93" s="48" t="s">
        <v>3902</v>
      </c>
      <c r="BF93" s="48">
        <v>7.1</v>
      </c>
      <c r="BG93" s="48">
        <v>7.9</v>
      </c>
      <c r="BH93" s="48">
        <v>7.3</v>
      </c>
      <c r="BI93" s="48">
        <v>7.1</v>
      </c>
      <c r="BJ93" s="48">
        <v>7.3</v>
      </c>
      <c r="BK93" s="48">
        <v>7.3</v>
      </c>
      <c r="BL93" s="48">
        <v>7.9</v>
      </c>
      <c r="BM93" s="48">
        <v>7.8</v>
      </c>
      <c r="BN93" s="48">
        <v>8.1</v>
      </c>
      <c r="BO93" s="48">
        <v>7.7</v>
      </c>
      <c r="BP93" s="48" t="s">
        <v>3903</v>
      </c>
      <c r="BQ93" s="48">
        <v>6.8</v>
      </c>
      <c r="BR93" s="48">
        <v>7.6</v>
      </c>
      <c r="BS93" s="48">
        <v>7</v>
      </c>
      <c r="BT93" s="48">
        <v>6.9</v>
      </c>
      <c r="BU93" s="48">
        <v>7.1</v>
      </c>
      <c r="BV93" s="48">
        <v>7</v>
      </c>
      <c r="BW93" s="48">
        <v>7.7</v>
      </c>
      <c r="BX93" s="48">
        <v>7.6</v>
      </c>
      <c r="BY93" s="48">
        <v>7.9</v>
      </c>
      <c r="BZ93" s="48">
        <v>7.4</v>
      </c>
      <c r="CA93" s="48" t="s">
        <v>3904</v>
      </c>
    </row>
    <row r="94" spans="1:79" s="73" customFormat="1" ht="30" customHeight="1">
      <c r="A94" s="97" t="s">
        <v>4231</v>
      </c>
      <c r="B94" s="101" t="s">
        <v>4232</v>
      </c>
      <c r="C94" s="48">
        <v>11.9</v>
      </c>
      <c r="D94" s="48">
        <v>12.7</v>
      </c>
      <c r="E94" s="48">
        <v>12.1</v>
      </c>
      <c r="F94" s="48">
        <v>11.8</v>
      </c>
      <c r="G94" s="48">
        <v>11.4</v>
      </c>
      <c r="H94" s="48">
        <v>11.7</v>
      </c>
      <c r="I94" s="48">
        <v>12</v>
      </c>
      <c r="J94" s="48">
        <v>11.9</v>
      </c>
      <c r="K94" s="48">
        <v>12.2</v>
      </c>
      <c r="L94" s="48">
        <v>12</v>
      </c>
      <c r="M94" s="48" t="s">
        <v>3863</v>
      </c>
      <c r="N94" s="48">
        <v>11</v>
      </c>
      <c r="O94" s="48">
        <v>11.8</v>
      </c>
      <c r="P94" s="48">
        <v>11.2</v>
      </c>
      <c r="Q94" s="48">
        <v>11</v>
      </c>
      <c r="R94" s="48">
        <v>10.6</v>
      </c>
      <c r="S94" s="48">
        <v>10.9</v>
      </c>
      <c r="T94" s="48">
        <v>11.2</v>
      </c>
      <c r="U94" s="48">
        <v>11.1</v>
      </c>
      <c r="V94" s="48">
        <v>11.4</v>
      </c>
      <c r="W94" s="48">
        <v>11.6</v>
      </c>
      <c r="X94" s="48" t="s">
        <v>4035</v>
      </c>
      <c r="Y94" s="48">
        <v>9.1999999999999993</v>
      </c>
      <c r="Z94" s="48">
        <v>10</v>
      </c>
      <c r="AA94" s="48">
        <v>9.4</v>
      </c>
      <c r="AB94" s="48">
        <v>9.1</v>
      </c>
      <c r="AC94" s="48">
        <v>8.6999999999999993</v>
      </c>
      <c r="AD94" s="48">
        <v>9</v>
      </c>
      <c r="AE94" s="48">
        <v>9.3000000000000007</v>
      </c>
      <c r="AF94" s="48">
        <v>9.1999999999999993</v>
      </c>
      <c r="AG94" s="48">
        <v>9.5</v>
      </c>
      <c r="AH94" s="48">
        <v>9.3000000000000007</v>
      </c>
      <c r="AI94" s="48" t="s">
        <v>3865</v>
      </c>
      <c r="AJ94" s="48">
        <v>8</v>
      </c>
      <c r="AK94" s="48">
        <v>8.8000000000000007</v>
      </c>
      <c r="AL94" s="48">
        <v>8.3000000000000007</v>
      </c>
      <c r="AM94" s="48">
        <v>8.1999999999999993</v>
      </c>
      <c r="AN94" s="48">
        <v>7.8</v>
      </c>
      <c r="AO94" s="48">
        <v>8.1</v>
      </c>
      <c r="AP94" s="48">
        <v>8.4</v>
      </c>
      <c r="AQ94" s="48">
        <v>8.3000000000000007</v>
      </c>
      <c r="AR94" s="48">
        <v>8.6</v>
      </c>
      <c r="AS94" s="48">
        <v>8.6</v>
      </c>
      <c r="AT94" s="48" t="s">
        <v>3866</v>
      </c>
      <c r="AU94" s="48">
        <v>7.5</v>
      </c>
      <c r="AV94" s="48">
        <v>8.3000000000000007</v>
      </c>
      <c r="AW94" s="48">
        <v>7.7</v>
      </c>
      <c r="AX94" s="48">
        <v>7.9</v>
      </c>
      <c r="AY94" s="48">
        <v>7.5</v>
      </c>
      <c r="AZ94" s="48">
        <v>7.8</v>
      </c>
      <c r="BA94" s="48">
        <v>8.1</v>
      </c>
      <c r="BB94" s="48">
        <v>8</v>
      </c>
      <c r="BC94" s="48">
        <v>8.3000000000000007</v>
      </c>
      <c r="BD94" s="48">
        <v>8.1</v>
      </c>
      <c r="BE94" s="48" t="s">
        <v>3902</v>
      </c>
      <c r="BF94" s="48">
        <v>7.1</v>
      </c>
      <c r="BG94" s="48">
        <v>7.9</v>
      </c>
      <c r="BH94" s="48">
        <v>7.3</v>
      </c>
      <c r="BI94" s="48">
        <v>7.1</v>
      </c>
      <c r="BJ94" s="48">
        <v>7.3</v>
      </c>
      <c r="BK94" s="48">
        <v>7.3</v>
      </c>
      <c r="BL94" s="48">
        <v>7.9</v>
      </c>
      <c r="BM94" s="48">
        <v>7.8</v>
      </c>
      <c r="BN94" s="48">
        <v>8.1</v>
      </c>
      <c r="BO94" s="48">
        <v>7.7</v>
      </c>
      <c r="BP94" s="48" t="s">
        <v>3903</v>
      </c>
      <c r="BQ94" s="48">
        <v>6.8</v>
      </c>
      <c r="BR94" s="48">
        <v>7.6</v>
      </c>
      <c r="BS94" s="48">
        <v>7</v>
      </c>
      <c r="BT94" s="48">
        <v>6.9</v>
      </c>
      <c r="BU94" s="48">
        <v>7.1</v>
      </c>
      <c r="BV94" s="48">
        <v>7</v>
      </c>
      <c r="BW94" s="48">
        <v>7.7</v>
      </c>
      <c r="BX94" s="48">
        <v>7.6</v>
      </c>
      <c r="BY94" s="48">
        <v>7.9</v>
      </c>
      <c r="BZ94" s="48">
        <v>7.4</v>
      </c>
      <c r="CA94" s="48" t="s">
        <v>3904</v>
      </c>
    </row>
    <row r="95" spans="1:79" s="73" customFormat="1" ht="30" customHeight="1">
      <c r="A95" s="97" t="s">
        <v>4233</v>
      </c>
      <c r="B95" s="101" t="s">
        <v>4234</v>
      </c>
      <c r="C95" s="48">
        <v>11.9</v>
      </c>
      <c r="D95" s="48">
        <v>12.7</v>
      </c>
      <c r="E95" s="48">
        <v>12.1</v>
      </c>
      <c r="F95" s="48">
        <v>11.8</v>
      </c>
      <c r="G95" s="48">
        <v>11.4</v>
      </c>
      <c r="H95" s="48">
        <v>11.7</v>
      </c>
      <c r="I95" s="48">
        <v>12</v>
      </c>
      <c r="J95" s="48">
        <v>11.9</v>
      </c>
      <c r="K95" s="48">
        <v>12.2</v>
      </c>
      <c r="L95" s="48">
        <v>12</v>
      </c>
      <c r="M95" s="48" t="s">
        <v>3863</v>
      </c>
      <c r="N95" s="48">
        <v>11</v>
      </c>
      <c r="O95" s="48">
        <v>11.8</v>
      </c>
      <c r="P95" s="48">
        <v>11.2</v>
      </c>
      <c r="Q95" s="48">
        <v>11</v>
      </c>
      <c r="R95" s="48">
        <v>10.6</v>
      </c>
      <c r="S95" s="48">
        <v>10.9</v>
      </c>
      <c r="T95" s="48">
        <v>11.2</v>
      </c>
      <c r="U95" s="48">
        <v>11.1</v>
      </c>
      <c r="V95" s="48">
        <v>11.4</v>
      </c>
      <c r="W95" s="48">
        <v>11.6</v>
      </c>
      <c r="X95" s="48" t="s">
        <v>4035</v>
      </c>
      <c r="Y95" s="48">
        <v>9.1999999999999993</v>
      </c>
      <c r="Z95" s="48">
        <v>10</v>
      </c>
      <c r="AA95" s="48">
        <v>9.4</v>
      </c>
      <c r="AB95" s="48">
        <v>9.1</v>
      </c>
      <c r="AC95" s="48">
        <v>8.6999999999999993</v>
      </c>
      <c r="AD95" s="48">
        <v>9</v>
      </c>
      <c r="AE95" s="48">
        <v>9.3000000000000007</v>
      </c>
      <c r="AF95" s="48">
        <v>9.1999999999999993</v>
      </c>
      <c r="AG95" s="48">
        <v>9.5</v>
      </c>
      <c r="AH95" s="48">
        <v>9.3000000000000007</v>
      </c>
      <c r="AI95" s="48" t="s">
        <v>3865</v>
      </c>
      <c r="AJ95" s="48">
        <v>8</v>
      </c>
      <c r="AK95" s="48">
        <v>8.8000000000000007</v>
      </c>
      <c r="AL95" s="48">
        <v>8.3000000000000007</v>
      </c>
      <c r="AM95" s="48">
        <v>8.1999999999999993</v>
      </c>
      <c r="AN95" s="48">
        <v>7.8</v>
      </c>
      <c r="AO95" s="48">
        <v>8.1</v>
      </c>
      <c r="AP95" s="48">
        <v>8.4</v>
      </c>
      <c r="AQ95" s="48">
        <v>8.3000000000000007</v>
      </c>
      <c r="AR95" s="48">
        <v>8.6</v>
      </c>
      <c r="AS95" s="48">
        <v>8.6</v>
      </c>
      <c r="AT95" s="48" t="s">
        <v>3866</v>
      </c>
      <c r="AU95" s="48">
        <v>7.5</v>
      </c>
      <c r="AV95" s="48">
        <v>8.3000000000000007</v>
      </c>
      <c r="AW95" s="48">
        <v>7.7</v>
      </c>
      <c r="AX95" s="48">
        <v>7.9</v>
      </c>
      <c r="AY95" s="48">
        <v>7.5</v>
      </c>
      <c r="AZ95" s="48">
        <v>7.8</v>
      </c>
      <c r="BA95" s="48">
        <v>8.1</v>
      </c>
      <c r="BB95" s="48">
        <v>8</v>
      </c>
      <c r="BC95" s="48">
        <v>8.3000000000000007</v>
      </c>
      <c r="BD95" s="48">
        <v>8.1</v>
      </c>
      <c r="BE95" s="48" t="s">
        <v>3902</v>
      </c>
      <c r="BF95" s="48">
        <v>7.1</v>
      </c>
      <c r="BG95" s="48">
        <v>7.9</v>
      </c>
      <c r="BH95" s="48">
        <v>7.3</v>
      </c>
      <c r="BI95" s="48">
        <v>7.1</v>
      </c>
      <c r="BJ95" s="48">
        <v>7.3</v>
      </c>
      <c r="BK95" s="48">
        <v>7.3</v>
      </c>
      <c r="BL95" s="48">
        <v>7.9</v>
      </c>
      <c r="BM95" s="48">
        <v>7.8</v>
      </c>
      <c r="BN95" s="48">
        <v>8.1</v>
      </c>
      <c r="BO95" s="48">
        <v>7.7</v>
      </c>
      <c r="BP95" s="48" t="s">
        <v>3903</v>
      </c>
      <c r="BQ95" s="48">
        <v>6.8</v>
      </c>
      <c r="BR95" s="48">
        <v>7.6</v>
      </c>
      <c r="BS95" s="48">
        <v>7</v>
      </c>
      <c r="BT95" s="48">
        <v>6.9</v>
      </c>
      <c r="BU95" s="48">
        <v>7.1</v>
      </c>
      <c r="BV95" s="48">
        <v>7</v>
      </c>
      <c r="BW95" s="48">
        <v>7.7</v>
      </c>
      <c r="BX95" s="48">
        <v>7.6</v>
      </c>
      <c r="BY95" s="48">
        <v>7.9</v>
      </c>
      <c r="BZ95" s="48">
        <v>7.4</v>
      </c>
      <c r="CA95" s="48" t="s">
        <v>3904</v>
      </c>
    </row>
    <row r="96" spans="1:79" s="73" customFormat="1" ht="30" customHeight="1">
      <c r="A96" s="97" t="s">
        <v>4235</v>
      </c>
      <c r="B96" s="101" t="s">
        <v>4236</v>
      </c>
      <c r="C96" s="48">
        <v>11.9</v>
      </c>
      <c r="D96" s="48">
        <v>12.7</v>
      </c>
      <c r="E96" s="48">
        <v>12.1</v>
      </c>
      <c r="F96" s="48">
        <v>11.8</v>
      </c>
      <c r="G96" s="48">
        <v>11.4</v>
      </c>
      <c r="H96" s="48">
        <v>11.7</v>
      </c>
      <c r="I96" s="48">
        <v>12</v>
      </c>
      <c r="J96" s="48">
        <v>11.9</v>
      </c>
      <c r="K96" s="48">
        <v>12.2</v>
      </c>
      <c r="L96" s="48">
        <v>12</v>
      </c>
      <c r="M96" s="48" t="s">
        <v>3863</v>
      </c>
      <c r="N96" s="48">
        <v>11</v>
      </c>
      <c r="O96" s="48">
        <v>11.8</v>
      </c>
      <c r="P96" s="48">
        <v>11.2</v>
      </c>
      <c r="Q96" s="48">
        <v>11</v>
      </c>
      <c r="R96" s="48">
        <v>10.6</v>
      </c>
      <c r="S96" s="48">
        <v>10.9</v>
      </c>
      <c r="T96" s="48">
        <v>11.2</v>
      </c>
      <c r="U96" s="48">
        <v>11.1</v>
      </c>
      <c r="V96" s="48">
        <v>11.4</v>
      </c>
      <c r="W96" s="48">
        <v>11.6</v>
      </c>
      <c r="X96" s="48" t="s">
        <v>4035</v>
      </c>
      <c r="Y96" s="48">
        <v>9.1999999999999993</v>
      </c>
      <c r="Z96" s="48">
        <v>10</v>
      </c>
      <c r="AA96" s="48">
        <v>9.4</v>
      </c>
      <c r="AB96" s="48">
        <v>9.1</v>
      </c>
      <c r="AC96" s="48">
        <v>8.6999999999999993</v>
      </c>
      <c r="AD96" s="48">
        <v>9</v>
      </c>
      <c r="AE96" s="48">
        <v>9.3000000000000007</v>
      </c>
      <c r="AF96" s="48">
        <v>9.1999999999999993</v>
      </c>
      <c r="AG96" s="48">
        <v>9.5</v>
      </c>
      <c r="AH96" s="48">
        <v>9.3000000000000007</v>
      </c>
      <c r="AI96" s="48" t="s">
        <v>3865</v>
      </c>
      <c r="AJ96" s="48">
        <v>8</v>
      </c>
      <c r="AK96" s="48">
        <v>8.8000000000000007</v>
      </c>
      <c r="AL96" s="48">
        <v>8.3000000000000007</v>
      </c>
      <c r="AM96" s="48">
        <v>8.1999999999999993</v>
      </c>
      <c r="AN96" s="48">
        <v>7.8</v>
      </c>
      <c r="AO96" s="48">
        <v>8.1</v>
      </c>
      <c r="AP96" s="48">
        <v>8.4</v>
      </c>
      <c r="AQ96" s="48">
        <v>8.3000000000000007</v>
      </c>
      <c r="AR96" s="48">
        <v>8.6</v>
      </c>
      <c r="AS96" s="48">
        <v>8.6</v>
      </c>
      <c r="AT96" s="48" t="s">
        <v>3866</v>
      </c>
      <c r="AU96" s="48">
        <v>7.5</v>
      </c>
      <c r="AV96" s="48">
        <v>8.3000000000000007</v>
      </c>
      <c r="AW96" s="48">
        <v>7.7</v>
      </c>
      <c r="AX96" s="48">
        <v>7.9</v>
      </c>
      <c r="AY96" s="48">
        <v>7.5</v>
      </c>
      <c r="AZ96" s="48">
        <v>7.8</v>
      </c>
      <c r="BA96" s="48">
        <v>8.1</v>
      </c>
      <c r="BB96" s="48">
        <v>8</v>
      </c>
      <c r="BC96" s="48">
        <v>8.3000000000000007</v>
      </c>
      <c r="BD96" s="48">
        <v>8.1</v>
      </c>
      <c r="BE96" s="48" t="s">
        <v>3902</v>
      </c>
      <c r="BF96" s="48">
        <v>7.1</v>
      </c>
      <c r="BG96" s="48">
        <v>7.9</v>
      </c>
      <c r="BH96" s="48">
        <v>7.3</v>
      </c>
      <c r="BI96" s="48">
        <v>7.1</v>
      </c>
      <c r="BJ96" s="48">
        <v>7.3</v>
      </c>
      <c r="BK96" s="48">
        <v>7.3</v>
      </c>
      <c r="BL96" s="48">
        <v>7.9</v>
      </c>
      <c r="BM96" s="48">
        <v>7.8</v>
      </c>
      <c r="BN96" s="48">
        <v>8.1</v>
      </c>
      <c r="BO96" s="48">
        <v>7.7</v>
      </c>
      <c r="BP96" s="48" t="s">
        <v>3903</v>
      </c>
      <c r="BQ96" s="48">
        <v>6.8</v>
      </c>
      <c r="BR96" s="48">
        <v>7.6</v>
      </c>
      <c r="BS96" s="48">
        <v>7</v>
      </c>
      <c r="BT96" s="48">
        <v>6.9</v>
      </c>
      <c r="BU96" s="48">
        <v>7.1</v>
      </c>
      <c r="BV96" s="48">
        <v>7</v>
      </c>
      <c r="BW96" s="48">
        <v>7.7</v>
      </c>
      <c r="BX96" s="48">
        <v>7.6</v>
      </c>
      <c r="BY96" s="48">
        <v>7.9</v>
      </c>
      <c r="BZ96" s="48">
        <v>7.4</v>
      </c>
      <c r="CA96" s="48" t="s">
        <v>3904</v>
      </c>
    </row>
    <row r="97" spans="1:80" ht="30" customHeight="1">
      <c r="A97" s="97" t="s">
        <v>4237</v>
      </c>
      <c r="B97" s="101" t="s">
        <v>4238</v>
      </c>
      <c r="C97" s="48">
        <v>11.9</v>
      </c>
      <c r="D97" s="48">
        <v>12.7</v>
      </c>
      <c r="E97" s="48">
        <v>12.1</v>
      </c>
      <c r="F97" s="48">
        <v>11.8</v>
      </c>
      <c r="G97" s="48">
        <v>11.4</v>
      </c>
      <c r="H97" s="48">
        <v>11.7</v>
      </c>
      <c r="I97" s="48">
        <v>12</v>
      </c>
      <c r="J97" s="48">
        <v>11.9</v>
      </c>
      <c r="K97" s="48">
        <v>12.2</v>
      </c>
      <c r="L97" s="48">
        <v>12</v>
      </c>
      <c r="M97" s="48" t="s">
        <v>3863</v>
      </c>
      <c r="N97" s="48">
        <v>11</v>
      </c>
      <c r="O97" s="48">
        <v>11.8</v>
      </c>
      <c r="P97" s="48">
        <v>11.2</v>
      </c>
      <c r="Q97" s="48">
        <v>11</v>
      </c>
      <c r="R97" s="48">
        <v>10.6</v>
      </c>
      <c r="S97" s="48">
        <v>10.9</v>
      </c>
      <c r="T97" s="48">
        <v>11.2</v>
      </c>
      <c r="U97" s="48">
        <v>11.1</v>
      </c>
      <c r="V97" s="48">
        <v>11.4</v>
      </c>
      <c r="W97" s="48">
        <v>11.6</v>
      </c>
      <c r="X97" s="48" t="s">
        <v>4035</v>
      </c>
      <c r="Y97" s="48">
        <v>9.1999999999999993</v>
      </c>
      <c r="Z97" s="48">
        <v>10</v>
      </c>
      <c r="AA97" s="48">
        <v>9.4</v>
      </c>
      <c r="AB97" s="48">
        <v>9.1</v>
      </c>
      <c r="AC97" s="48">
        <v>8.6999999999999993</v>
      </c>
      <c r="AD97" s="48">
        <v>9</v>
      </c>
      <c r="AE97" s="48">
        <v>9.3000000000000007</v>
      </c>
      <c r="AF97" s="48">
        <v>9.1999999999999993</v>
      </c>
      <c r="AG97" s="48">
        <v>9.5</v>
      </c>
      <c r="AH97" s="48">
        <v>9.3000000000000007</v>
      </c>
      <c r="AI97" s="48" t="s">
        <v>3865</v>
      </c>
      <c r="AJ97" s="48">
        <v>8</v>
      </c>
      <c r="AK97" s="48">
        <v>8.8000000000000007</v>
      </c>
      <c r="AL97" s="48">
        <v>8.3000000000000007</v>
      </c>
      <c r="AM97" s="48">
        <v>8.1999999999999993</v>
      </c>
      <c r="AN97" s="48">
        <v>7.8</v>
      </c>
      <c r="AO97" s="48">
        <v>8.1</v>
      </c>
      <c r="AP97" s="48">
        <v>8.4</v>
      </c>
      <c r="AQ97" s="48">
        <v>8.3000000000000007</v>
      </c>
      <c r="AR97" s="48">
        <v>8.6</v>
      </c>
      <c r="AS97" s="48">
        <v>8.6</v>
      </c>
      <c r="AT97" s="48" t="s">
        <v>3866</v>
      </c>
      <c r="AU97" s="48">
        <v>7.5</v>
      </c>
      <c r="AV97" s="48">
        <v>8.3000000000000007</v>
      </c>
      <c r="AW97" s="48">
        <v>7.7</v>
      </c>
      <c r="AX97" s="48">
        <v>7.9</v>
      </c>
      <c r="AY97" s="48">
        <v>7.5</v>
      </c>
      <c r="AZ97" s="48">
        <v>7.8</v>
      </c>
      <c r="BA97" s="48">
        <v>8.1</v>
      </c>
      <c r="BB97" s="48">
        <v>8</v>
      </c>
      <c r="BC97" s="48">
        <v>8.3000000000000007</v>
      </c>
      <c r="BD97" s="48">
        <v>8.1</v>
      </c>
      <c r="BE97" s="48" t="s">
        <v>3902</v>
      </c>
      <c r="BF97" s="48">
        <v>7.1</v>
      </c>
      <c r="BG97" s="48">
        <v>7.9</v>
      </c>
      <c r="BH97" s="48">
        <v>7.3</v>
      </c>
      <c r="BI97" s="48">
        <v>7.1</v>
      </c>
      <c r="BJ97" s="48">
        <v>7.3</v>
      </c>
      <c r="BK97" s="48">
        <v>7.3</v>
      </c>
      <c r="BL97" s="48">
        <v>7.9</v>
      </c>
      <c r="BM97" s="48">
        <v>7.8</v>
      </c>
      <c r="BN97" s="48">
        <v>8.1</v>
      </c>
      <c r="BO97" s="48">
        <v>7.7</v>
      </c>
      <c r="BP97" s="48" t="s">
        <v>3903</v>
      </c>
      <c r="BQ97" s="48">
        <v>6.8</v>
      </c>
      <c r="BR97" s="48">
        <v>7.6</v>
      </c>
      <c r="BS97" s="48">
        <v>7</v>
      </c>
      <c r="BT97" s="48">
        <v>6.9</v>
      </c>
      <c r="BU97" s="48">
        <v>7.1</v>
      </c>
      <c r="BV97" s="48">
        <v>7</v>
      </c>
      <c r="BW97" s="48">
        <v>7.7</v>
      </c>
      <c r="BX97" s="48">
        <v>7.6</v>
      </c>
      <c r="BY97" s="48">
        <v>7.9</v>
      </c>
      <c r="BZ97" s="48">
        <v>7.4</v>
      </c>
      <c r="CA97" s="48" t="s">
        <v>3904</v>
      </c>
      <c r="CB97" s="73"/>
    </row>
    <row r="98" spans="1:80" ht="30" customHeight="1">
      <c r="A98" s="97" t="s">
        <v>4239</v>
      </c>
      <c r="B98" s="101" t="s">
        <v>4240</v>
      </c>
      <c r="C98" s="48">
        <v>11.9</v>
      </c>
      <c r="D98" s="48">
        <v>12.7</v>
      </c>
      <c r="E98" s="48">
        <v>12.1</v>
      </c>
      <c r="F98" s="48">
        <v>11.8</v>
      </c>
      <c r="G98" s="48">
        <v>11.4</v>
      </c>
      <c r="H98" s="48">
        <v>11.7</v>
      </c>
      <c r="I98" s="48">
        <v>12</v>
      </c>
      <c r="J98" s="48">
        <v>11.9</v>
      </c>
      <c r="K98" s="48">
        <v>12.2</v>
      </c>
      <c r="L98" s="48">
        <v>12</v>
      </c>
      <c r="M98" s="48" t="s">
        <v>3863</v>
      </c>
      <c r="N98" s="48">
        <v>11</v>
      </c>
      <c r="O98" s="48">
        <v>11.8</v>
      </c>
      <c r="P98" s="48">
        <v>11.2</v>
      </c>
      <c r="Q98" s="48">
        <v>11</v>
      </c>
      <c r="R98" s="48">
        <v>10.6</v>
      </c>
      <c r="S98" s="48">
        <v>10.9</v>
      </c>
      <c r="T98" s="48">
        <v>11.2</v>
      </c>
      <c r="U98" s="48">
        <v>11.1</v>
      </c>
      <c r="V98" s="48">
        <v>11.4</v>
      </c>
      <c r="W98" s="48">
        <v>11.6</v>
      </c>
      <c r="X98" s="48" t="s">
        <v>4035</v>
      </c>
      <c r="Y98" s="48">
        <v>9.1999999999999993</v>
      </c>
      <c r="Z98" s="48">
        <v>10</v>
      </c>
      <c r="AA98" s="48">
        <v>9.4</v>
      </c>
      <c r="AB98" s="48">
        <v>9.1</v>
      </c>
      <c r="AC98" s="48">
        <v>8.6999999999999993</v>
      </c>
      <c r="AD98" s="48">
        <v>9</v>
      </c>
      <c r="AE98" s="48">
        <v>9.3000000000000007</v>
      </c>
      <c r="AF98" s="48">
        <v>9.1999999999999993</v>
      </c>
      <c r="AG98" s="48">
        <v>9.5</v>
      </c>
      <c r="AH98" s="48">
        <v>9.3000000000000007</v>
      </c>
      <c r="AI98" s="48" t="s">
        <v>3865</v>
      </c>
      <c r="AJ98" s="48">
        <v>8</v>
      </c>
      <c r="AK98" s="48">
        <v>8.8000000000000007</v>
      </c>
      <c r="AL98" s="48">
        <v>8.3000000000000007</v>
      </c>
      <c r="AM98" s="48">
        <v>8.1999999999999993</v>
      </c>
      <c r="AN98" s="48">
        <v>7.8</v>
      </c>
      <c r="AO98" s="48">
        <v>8.1</v>
      </c>
      <c r="AP98" s="48">
        <v>8.4</v>
      </c>
      <c r="AQ98" s="48">
        <v>8.3000000000000007</v>
      </c>
      <c r="AR98" s="48">
        <v>8.6</v>
      </c>
      <c r="AS98" s="48">
        <v>8.6</v>
      </c>
      <c r="AT98" s="48" t="s">
        <v>3866</v>
      </c>
      <c r="AU98" s="48">
        <v>7.5</v>
      </c>
      <c r="AV98" s="48">
        <v>8.3000000000000007</v>
      </c>
      <c r="AW98" s="48">
        <v>7.7</v>
      </c>
      <c r="AX98" s="48">
        <v>7.9</v>
      </c>
      <c r="AY98" s="48">
        <v>7.5</v>
      </c>
      <c r="AZ98" s="48">
        <v>7.8</v>
      </c>
      <c r="BA98" s="48">
        <v>8.1</v>
      </c>
      <c r="BB98" s="48">
        <v>8</v>
      </c>
      <c r="BC98" s="48">
        <v>8.3000000000000007</v>
      </c>
      <c r="BD98" s="48">
        <v>8.1</v>
      </c>
      <c r="BE98" s="48" t="s">
        <v>3902</v>
      </c>
      <c r="BF98" s="48">
        <v>7.1</v>
      </c>
      <c r="BG98" s="48">
        <v>7.9</v>
      </c>
      <c r="BH98" s="48">
        <v>7.3</v>
      </c>
      <c r="BI98" s="48">
        <v>7.1</v>
      </c>
      <c r="BJ98" s="48">
        <v>7.3</v>
      </c>
      <c r="BK98" s="48">
        <v>7.3</v>
      </c>
      <c r="BL98" s="48">
        <v>7.9</v>
      </c>
      <c r="BM98" s="48">
        <v>7.8</v>
      </c>
      <c r="BN98" s="48">
        <v>8.1</v>
      </c>
      <c r="BO98" s="48">
        <v>7.7</v>
      </c>
      <c r="BP98" s="48" t="s">
        <v>3903</v>
      </c>
      <c r="BQ98" s="48">
        <v>6.8</v>
      </c>
      <c r="BR98" s="48">
        <v>7.6</v>
      </c>
      <c r="BS98" s="48">
        <v>7</v>
      </c>
      <c r="BT98" s="48">
        <v>6.9</v>
      </c>
      <c r="BU98" s="48">
        <v>7.1</v>
      </c>
      <c r="BV98" s="48">
        <v>7</v>
      </c>
      <c r="BW98" s="48">
        <v>7.7</v>
      </c>
      <c r="BX98" s="48">
        <v>7.6</v>
      </c>
      <c r="BY98" s="48">
        <v>7.9</v>
      </c>
      <c r="BZ98" s="48">
        <v>7.4</v>
      </c>
      <c r="CA98" s="48" t="s">
        <v>3904</v>
      </c>
      <c r="CB98" s="73"/>
    </row>
    <row r="99" spans="1:80" ht="30" customHeight="1">
      <c r="A99" s="97" t="s">
        <v>4241</v>
      </c>
      <c r="B99" s="101" t="s">
        <v>4242</v>
      </c>
      <c r="C99" s="48">
        <v>11.9</v>
      </c>
      <c r="D99" s="48">
        <v>12.7</v>
      </c>
      <c r="E99" s="48">
        <v>12.1</v>
      </c>
      <c r="F99" s="48">
        <v>11.8</v>
      </c>
      <c r="G99" s="48">
        <v>11.4</v>
      </c>
      <c r="H99" s="48">
        <v>11.7</v>
      </c>
      <c r="I99" s="48">
        <v>12</v>
      </c>
      <c r="J99" s="48">
        <v>11.9</v>
      </c>
      <c r="K99" s="48">
        <v>12.2</v>
      </c>
      <c r="L99" s="48">
        <v>12</v>
      </c>
      <c r="M99" s="48" t="s">
        <v>3863</v>
      </c>
      <c r="N99" s="48">
        <v>11</v>
      </c>
      <c r="O99" s="48">
        <v>11.8</v>
      </c>
      <c r="P99" s="48">
        <v>11.2</v>
      </c>
      <c r="Q99" s="48">
        <v>11</v>
      </c>
      <c r="R99" s="48">
        <v>10.6</v>
      </c>
      <c r="S99" s="48">
        <v>10.9</v>
      </c>
      <c r="T99" s="48">
        <v>11.2</v>
      </c>
      <c r="U99" s="48">
        <v>11.1</v>
      </c>
      <c r="V99" s="48">
        <v>11.4</v>
      </c>
      <c r="W99" s="48">
        <v>11.6</v>
      </c>
      <c r="X99" s="48" t="s">
        <v>4035</v>
      </c>
      <c r="Y99" s="48">
        <v>9.1999999999999993</v>
      </c>
      <c r="Z99" s="48">
        <v>10</v>
      </c>
      <c r="AA99" s="48">
        <v>9.4</v>
      </c>
      <c r="AB99" s="48">
        <v>9.1</v>
      </c>
      <c r="AC99" s="48">
        <v>8.6999999999999993</v>
      </c>
      <c r="AD99" s="48">
        <v>9</v>
      </c>
      <c r="AE99" s="48">
        <v>9.3000000000000007</v>
      </c>
      <c r="AF99" s="48">
        <v>9.1999999999999993</v>
      </c>
      <c r="AG99" s="48">
        <v>9.5</v>
      </c>
      <c r="AH99" s="48">
        <v>9.3000000000000007</v>
      </c>
      <c r="AI99" s="48" t="s">
        <v>3865</v>
      </c>
      <c r="AJ99" s="48">
        <v>8</v>
      </c>
      <c r="AK99" s="48">
        <v>8.8000000000000007</v>
      </c>
      <c r="AL99" s="48">
        <v>8.3000000000000007</v>
      </c>
      <c r="AM99" s="48">
        <v>8.1999999999999993</v>
      </c>
      <c r="AN99" s="48">
        <v>7.8</v>
      </c>
      <c r="AO99" s="48">
        <v>8.1</v>
      </c>
      <c r="AP99" s="48">
        <v>8.4</v>
      </c>
      <c r="AQ99" s="48">
        <v>8.3000000000000007</v>
      </c>
      <c r="AR99" s="48">
        <v>8.6</v>
      </c>
      <c r="AS99" s="48">
        <v>8.6</v>
      </c>
      <c r="AT99" s="48" t="s">
        <v>3866</v>
      </c>
      <c r="AU99" s="48">
        <v>7.5</v>
      </c>
      <c r="AV99" s="48">
        <v>8.3000000000000007</v>
      </c>
      <c r="AW99" s="48">
        <v>7.7</v>
      </c>
      <c r="AX99" s="48">
        <v>7.9</v>
      </c>
      <c r="AY99" s="48">
        <v>7.5</v>
      </c>
      <c r="AZ99" s="48">
        <v>7.8</v>
      </c>
      <c r="BA99" s="48">
        <v>8.1</v>
      </c>
      <c r="BB99" s="48">
        <v>8</v>
      </c>
      <c r="BC99" s="48">
        <v>8.3000000000000007</v>
      </c>
      <c r="BD99" s="48">
        <v>8.1</v>
      </c>
      <c r="BE99" s="48" t="s">
        <v>3902</v>
      </c>
      <c r="BF99" s="48">
        <v>7.1</v>
      </c>
      <c r="BG99" s="48">
        <v>7.9</v>
      </c>
      <c r="BH99" s="48">
        <v>7.3</v>
      </c>
      <c r="BI99" s="48">
        <v>7.1</v>
      </c>
      <c r="BJ99" s="48">
        <v>7.3</v>
      </c>
      <c r="BK99" s="48">
        <v>7.3</v>
      </c>
      <c r="BL99" s="48">
        <v>7.9</v>
      </c>
      <c r="BM99" s="48">
        <v>7.8</v>
      </c>
      <c r="BN99" s="48">
        <v>8.1</v>
      </c>
      <c r="BO99" s="48">
        <v>7.7</v>
      </c>
      <c r="BP99" s="48" t="s">
        <v>3903</v>
      </c>
      <c r="BQ99" s="48">
        <v>6.8</v>
      </c>
      <c r="BR99" s="48">
        <v>7.6</v>
      </c>
      <c r="BS99" s="48">
        <v>7</v>
      </c>
      <c r="BT99" s="48">
        <v>6.9</v>
      </c>
      <c r="BU99" s="48">
        <v>7.1</v>
      </c>
      <c r="BV99" s="48">
        <v>7</v>
      </c>
      <c r="BW99" s="48">
        <v>7.7</v>
      </c>
      <c r="BX99" s="48">
        <v>7.6</v>
      </c>
      <c r="BY99" s="48">
        <v>7.9</v>
      </c>
      <c r="BZ99" s="48">
        <v>7.4</v>
      </c>
      <c r="CA99" s="48" t="s">
        <v>3904</v>
      </c>
      <c r="CB99" s="73"/>
    </row>
    <row r="100" spans="1:80" ht="30" customHeight="1">
      <c r="A100" s="97" t="s">
        <v>4243</v>
      </c>
      <c r="B100" s="101" t="s">
        <v>4244</v>
      </c>
      <c r="C100" s="48">
        <v>11.9</v>
      </c>
      <c r="D100" s="48">
        <v>12.7</v>
      </c>
      <c r="E100" s="48">
        <v>12.1</v>
      </c>
      <c r="F100" s="48">
        <v>11.8</v>
      </c>
      <c r="G100" s="48">
        <v>11.4</v>
      </c>
      <c r="H100" s="48">
        <v>11.7</v>
      </c>
      <c r="I100" s="48">
        <v>12</v>
      </c>
      <c r="J100" s="48">
        <v>11.9</v>
      </c>
      <c r="K100" s="48">
        <v>12.2</v>
      </c>
      <c r="L100" s="48">
        <v>12</v>
      </c>
      <c r="M100" s="48" t="s">
        <v>3863</v>
      </c>
      <c r="N100" s="48">
        <v>11</v>
      </c>
      <c r="O100" s="48">
        <v>11.8</v>
      </c>
      <c r="P100" s="48">
        <v>11.2</v>
      </c>
      <c r="Q100" s="48">
        <v>11</v>
      </c>
      <c r="R100" s="48">
        <v>10.6</v>
      </c>
      <c r="S100" s="48">
        <v>10.9</v>
      </c>
      <c r="T100" s="48">
        <v>11.2</v>
      </c>
      <c r="U100" s="48">
        <v>11.1</v>
      </c>
      <c r="V100" s="48">
        <v>11.4</v>
      </c>
      <c r="W100" s="48">
        <v>11.6</v>
      </c>
      <c r="X100" s="48" t="s">
        <v>4035</v>
      </c>
      <c r="Y100" s="48">
        <v>9.1999999999999993</v>
      </c>
      <c r="Z100" s="48">
        <v>10</v>
      </c>
      <c r="AA100" s="48">
        <v>9.4</v>
      </c>
      <c r="AB100" s="48">
        <v>9.1</v>
      </c>
      <c r="AC100" s="48">
        <v>8.6999999999999993</v>
      </c>
      <c r="AD100" s="48">
        <v>9</v>
      </c>
      <c r="AE100" s="48">
        <v>9.3000000000000007</v>
      </c>
      <c r="AF100" s="48">
        <v>9.1999999999999993</v>
      </c>
      <c r="AG100" s="48">
        <v>9.5</v>
      </c>
      <c r="AH100" s="48">
        <v>9.3000000000000007</v>
      </c>
      <c r="AI100" s="48" t="s">
        <v>3865</v>
      </c>
      <c r="AJ100" s="48">
        <v>8</v>
      </c>
      <c r="AK100" s="48">
        <v>8.8000000000000007</v>
      </c>
      <c r="AL100" s="48">
        <v>8.3000000000000007</v>
      </c>
      <c r="AM100" s="48">
        <v>8.1999999999999993</v>
      </c>
      <c r="AN100" s="48">
        <v>7.8</v>
      </c>
      <c r="AO100" s="48">
        <v>8.1</v>
      </c>
      <c r="AP100" s="48">
        <v>8.4</v>
      </c>
      <c r="AQ100" s="48">
        <v>8.3000000000000007</v>
      </c>
      <c r="AR100" s="48">
        <v>8.6</v>
      </c>
      <c r="AS100" s="48">
        <v>8.6</v>
      </c>
      <c r="AT100" s="48" t="s">
        <v>3866</v>
      </c>
      <c r="AU100" s="48">
        <v>7.5</v>
      </c>
      <c r="AV100" s="48">
        <v>8.3000000000000007</v>
      </c>
      <c r="AW100" s="48">
        <v>7.7</v>
      </c>
      <c r="AX100" s="48">
        <v>7.9</v>
      </c>
      <c r="AY100" s="48">
        <v>7.5</v>
      </c>
      <c r="AZ100" s="48">
        <v>7.8</v>
      </c>
      <c r="BA100" s="48">
        <v>8.1</v>
      </c>
      <c r="BB100" s="48">
        <v>8</v>
      </c>
      <c r="BC100" s="48">
        <v>8.3000000000000007</v>
      </c>
      <c r="BD100" s="48">
        <v>8.1</v>
      </c>
      <c r="BE100" s="48" t="s">
        <v>3902</v>
      </c>
      <c r="BF100" s="48">
        <v>7.1</v>
      </c>
      <c r="BG100" s="48">
        <v>7.9</v>
      </c>
      <c r="BH100" s="48">
        <v>7.3</v>
      </c>
      <c r="BI100" s="48">
        <v>7.1</v>
      </c>
      <c r="BJ100" s="48">
        <v>7.3</v>
      </c>
      <c r="BK100" s="48">
        <v>7.3</v>
      </c>
      <c r="BL100" s="48">
        <v>7.9</v>
      </c>
      <c r="BM100" s="48">
        <v>7.8</v>
      </c>
      <c r="BN100" s="48">
        <v>8.1</v>
      </c>
      <c r="BO100" s="48">
        <v>7.7</v>
      </c>
      <c r="BP100" s="48" t="s">
        <v>3903</v>
      </c>
      <c r="BQ100" s="48">
        <v>6.8</v>
      </c>
      <c r="BR100" s="48">
        <v>7.6</v>
      </c>
      <c r="BS100" s="48">
        <v>7</v>
      </c>
      <c r="BT100" s="48">
        <v>6.9</v>
      </c>
      <c r="BU100" s="48">
        <v>7.1</v>
      </c>
      <c r="BV100" s="48">
        <v>7</v>
      </c>
      <c r="BW100" s="48">
        <v>7.7</v>
      </c>
      <c r="BX100" s="48">
        <v>7.6</v>
      </c>
      <c r="BY100" s="48">
        <v>7.9</v>
      </c>
      <c r="BZ100" s="48">
        <v>7.4</v>
      </c>
      <c r="CA100" s="48" t="s">
        <v>3904</v>
      </c>
      <c r="CB100" s="73"/>
    </row>
    <row r="101" spans="1:80" ht="30" customHeight="1">
      <c r="A101" s="97" t="s">
        <v>4245</v>
      </c>
      <c r="B101" s="101" t="s">
        <v>4246</v>
      </c>
      <c r="C101" s="48">
        <v>11.9</v>
      </c>
      <c r="D101" s="48">
        <v>12.7</v>
      </c>
      <c r="E101" s="48">
        <v>12.1</v>
      </c>
      <c r="F101" s="48">
        <v>11.8</v>
      </c>
      <c r="G101" s="48">
        <v>11.4</v>
      </c>
      <c r="H101" s="48">
        <v>11.7</v>
      </c>
      <c r="I101" s="48">
        <v>12</v>
      </c>
      <c r="J101" s="48">
        <v>11.9</v>
      </c>
      <c r="K101" s="48">
        <v>12.2</v>
      </c>
      <c r="L101" s="48">
        <v>12</v>
      </c>
      <c r="M101" s="48" t="s">
        <v>3863</v>
      </c>
      <c r="N101" s="48">
        <v>11</v>
      </c>
      <c r="O101" s="48">
        <v>11.8</v>
      </c>
      <c r="P101" s="48">
        <v>11.2</v>
      </c>
      <c r="Q101" s="48">
        <v>11</v>
      </c>
      <c r="R101" s="48">
        <v>10.6</v>
      </c>
      <c r="S101" s="48">
        <v>10.9</v>
      </c>
      <c r="T101" s="48">
        <v>11.2</v>
      </c>
      <c r="U101" s="48">
        <v>11.1</v>
      </c>
      <c r="V101" s="48">
        <v>11.4</v>
      </c>
      <c r="W101" s="48">
        <v>11.6</v>
      </c>
      <c r="X101" s="48" t="s">
        <v>4035</v>
      </c>
      <c r="Y101" s="48">
        <v>9.1999999999999993</v>
      </c>
      <c r="Z101" s="48">
        <v>10</v>
      </c>
      <c r="AA101" s="48">
        <v>9.4</v>
      </c>
      <c r="AB101" s="48">
        <v>9.1</v>
      </c>
      <c r="AC101" s="48">
        <v>8.6999999999999993</v>
      </c>
      <c r="AD101" s="48">
        <v>9</v>
      </c>
      <c r="AE101" s="48">
        <v>9.3000000000000007</v>
      </c>
      <c r="AF101" s="48">
        <v>9.1999999999999993</v>
      </c>
      <c r="AG101" s="48">
        <v>9.5</v>
      </c>
      <c r="AH101" s="48">
        <v>9.3000000000000007</v>
      </c>
      <c r="AI101" s="48" t="s">
        <v>3865</v>
      </c>
      <c r="AJ101" s="48">
        <v>8</v>
      </c>
      <c r="AK101" s="48">
        <v>8.8000000000000007</v>
      </c>
      <c r="AL101" s="48">
        <v>8.3000000000000007</v>
      </c>
      <c r="AM101" s="48">
        <v>8.1999999999999993</v>
      </c>
      <c r="AN101" s="48">
        <v>7.8</v>
      </c>
      <c r="AO101" s="48">
        <v>8.1</v>
      </c>
      <c r="AP101" s="48">
        <v>8.4</v>
      </c>
      <c r="AQ101" s="48">
        <v>8.3000000000000007</v>
      </c>
      <c r="AR101" s="48">
        <v>8.6</v>
      </c>
      <c r="AS101" s="48">
        <v>8.6</v>
      </c>
      <c r="AT101" s="48" t="s">
        <v>3866</v>
      </c>
      <c r="AU101" s="48">
        <v>7.5</v>
      </c>
      <c r="AV101" s="48">
        <v>8.3000000000000007</v>
      </c>
      <c r="AW101" s="48">
        <v>7.7</v>
      </c>
      <c r="AX101" s="48">
        <v>7.9</v>
      </c>
      <c r="AY101" s="48">
        <v>7.5</v>
      </c>
      <c r="AZ101" s="48">
        <v>7.8</v>
      </c>
      <c r="BA101" s="48">
        <v>8.1</v>
      </c>
      <c r="BB101" s="48">
        <v>8</v>
      </c>
      <c r="BC101" s="48">
        <v>8.3000000000000007</v>
      </c>
      <c r="BD101" s="48">
        <v>8.1</v>
      </c>
      <c r="BE101" s="48" t="s">
        <v>3902</v>
      </c>
      <c r="BF101" s="48">
        <v>7.1</v>
      </c>
      <c r="BG101" s="48">
        <v>7.9</v>
      </c>
      <c r="BH101" s="48">
        <v>7.3</v>
      </c>
      <c r="BI101" s="48">
        <v>7.1</v>
      </c>
      <c r="BJ101" s="48">
        <v>7.3</v>
      </c>
      <c r="BK101" s="48">
        <v>7.3</v>
      </c>
      <c r="BL101" s="48">
        <v>7.9</v>
      </c>
      <c r="BM101" s="48">
        <v>7.8</v>
      </c>
      <c r="BN101" s="48">
        <v>8.1</v>
      </c>
      <c r="BO101" s="48">
        <v>7.7</v>
      </c>
      <c r="BP101" s="48" t="s">
        <v>3903</v>
      </c>
      <c r="BQ101" s="48">
        <v>6.8</v>
      </c>
      <c r="BR101" s="48">
        <v>7.6</v>
      </c>
      <c r="BS101" s="48">
        <v>7</v>
      </c>
      <c r="BT101" s="48">
        <v>6.9</v>
      </c>
      <c r="BU101" s="48">
        <v>7.1</v>
      </c>
      <c r="BV101" s="48">
        <v>7</v>
      </c>
      <c r="BW101" s="48">
        <v>7.7</v>
      </c>
      <c r="BX101" s="48">
        <v>7.6</v>
      </c>
      <c r="BY101" s="48">
        <v>7.9</v>
      </c>
      <c r="BZ101" s="48">
        <v>7.4</v>
      </c>
      <c r="CA101" s="48" t="s">
        <v>3904</v>
      </c>
      <c r="CB101" s="73"/>
    </row>
    <row r="102" spans="1:80" ht="30" customHeight="1">
      <c r="A102" s="97" t="s">
        <v>4247</v>
      </c>
      <c r="B102" s="101" t="s">
        <v>4248</v>
      </c>
      <c r="C102" s="48">
        <v>11.9</v>
      </c>
      <c r="D102" s="48">
        <v>12.7</v>
      </c>
      <c r="E102" s="48">
        <v>12.1</v>
      </c>
      <c r="F102" s="48">
        <v>11.8</v>
      </c>
      <c r="G102" s="48">
        <v>11.4</v>
      </c>
      <c r="H102" s="48">
        <v>11.7</v>
      </c>
      <c r="I102" s="48">
        <v>12</v>
      </c>
      <c r="J102" s="48">
        <v>11.9</v>
      </c>
      <c r="K102" s="48">
        <v>12.2</v>
      </c>
      <c r="L102" s="48">
        <v>12</v>
      </c>
      <c r="M102" s="48" t="s">
        <v>3863</v>
      </c>
      <c r="N102" s="48">
        <v>11</v>
      </c>
      <c r="O102" s="48">
        <v>11.8</v>
      </c>
      <c r="P102" s="48">
        <v>11.2</v>
      </c>
      <c r="Q102" s="48">
        <v>11</v>
      </c>
      <c r="R102" s="48">
        <v>10.6</v>
      </c>
      <c r="S102" s="48">
        <v>10.9</v>
      </c>
      <c r="T102" s="48">
        <v>11.2</v>
      </c>
      <c r="U102" s="48">
        <v>11.1</v>
      </c>
      <c r="V102" s="48">
        <v>11.4</v>
      </c>
      <c r="W102" s="48">
        <v>11.6</v>
      </c>
      <c r="X102" s="48" t="s">
        <v>4035</v>
      </c>
      <c r="Y102" s="48">
        <v>9.1999999999999993</v>
      </c>
      <c r="Z102" s="48">
        <v>10</v>
      </c>
      <c r="AA102" s="48">
        <v>9.4</v>
      </c>
      <c r="AB102" s="48">
        <v>9.1</v>
      </c>
      <c r="AC102" s="48">
        <v>8.6999999999999993</v>
      </c>
      <c r="AD102" s="48">
        <v>9</v>
      </c>
      <c r="AE102" s="48">
        <v>9.3000000000000007</v>
      </c>
      <c r="AF102" s="48">
        <v>9.1999999999999993</v>
      </c>
      <c r="AG102" s="48">
        <v>9.5</v>
      </c>
      <c r="AH102" s="48">
        <v>9.3000000000000007</v>
      </c>
      <c r="AI102" s="48" t="s">
        <v>3865</v>
      </c>
      <c r="AJ102" s="48">
        <v>8</v>
      </c>
      <c r="AK102" s="48">
        <v>8.8000000000000007</v>
      </c>
      <c r="AL102" s="48">
        <v>8.3000000000000007</v>
      </c>
      <c r="AM102" s="48">
        <v>8.1999999999999993</v>
      </c>
      <c r="AN102" s="48">
        <v>7.8</v>
      </c>
      <c r="AO102" s="48">
        <v>8.1</v>
      </c>
      <c r="AP102" s="48">
        <v>8.4</v>
      </c>
      <c r="AQ102" s="48">
        <v>8.3000000000000007</v>
      </c>
      <c r="AR102" s="48">
        <v>8.6</v>
      </c>
      <c r="AS102" s="48">
        <v>8.6</v>
      </c>
      <c r="AT102" s="48" t="s">
        <v>3866</v>
      </c>
      <c r="AU102" s="48">
        <v>7.5</v>
      </c>
      <c r="AV102" s="48">
        <v>8.3000000000000007</v>
      </c>
      <c r="AW102" s="48">
        <v>7.7</v>
      </c>
      <c r="AX102" s="48">
        <v>7.9</v>
      </c>
      <c r="AY102" s="48">
        <v>7.5</v>
      </c>
      <c r="AZ102" s="48">
        <v>7.8</v>
      </c>
      <c r="BA102" s="48">
        <v>8.1</v>
      </c>
      <c r="BB102" s="48">
        <v>8</v>
      </c>
      <c r="BC102" s="48">
        <v>8.3000000000000007</v>
      </c>
      <c r="BD102" s="48">
        <v>8.1</v>
      </c>
      <c r="BE102" s="48" t="s">
        <v>3902</v>
      </c>
      <c r="BF102" s="48">
        <v>7.1</v>
      </c>
      <c r="BG102" s="48">
        <v>7.9</v>
      </c>
      <c r="BH102" s="48">
        <v>7.3</v>
      </c>
      <c r="BI102" s="48">
        <v>7.1</v>
      </c>
      <c r="BJ102" s="48">
        <v>7.3</v>
      </c>
      <c r="BK102" s="48">
        <v>7.3</v>
      </c>
      <c r="BL102" s="48">
        <v>7.9</v>
      </c>
      <c r="BM102" s="48">
        <v>7.8</v>
      </c>
      <c r="BN102" s="48">
        <v>8.1</v>
      </c>
      <c r="BO102" s="48">
        <v>7.7</v>
      </c>
      <c r="BP102" s="48" t="s">
        <v>3903</v>
      </c>
      <c r="BQ102" s="48">
        <v>6.8</v>
      </c>
      <c r="BR102" s="48">
        <v>7.6</v>
      </c>
      <c r="BS102" s="48">
        <v>7</v>
      </c>
      <c r="BT102" s="48">
        <v>6.9</v>
      </c>
      <c r="BU102" s="48">
        <v>7.1</v>
      </c>
      <c r="BV102" s="48">
        <v>7</v>
      </c>
      <c r="BW102" s="48">
        <v>7.7</v>
      </c>
      <c r="BX102" s="48">
        <v>7.6</v>
      </c>
      <c r="BY102" s="48">
        <v>7.9</v>
      </c>
      <c r="BZ102" s="48">
        <v>7.4</v>
      </c>
      <c r="CA102" s="48" t="s">
        <v>3904</v>
      </c>
      <c r="CB102" s="73"/>
    </row>
    <row r="103" spans="1:80" ht="30" customHeight="1">
      <c r="A103" s="97" t="s">
        <v>4249</v>
      </c>
      <c r="B103" s="101" t="s">
        <v>4250</v>
      </c>
      <c r="C103" s="48">
        <v>11.9</v>
      </c>
      <c r="D103" s="48">
        <v>12.7</v>
      </c>
      <c r="E103" s="48">
        <v>12.1</v>
      </c>
      <c r="F103" s="48">
        <v>11.8</v>
      </c>
      <c r="G103" s="48">
        <v>11.4</v>
      </c>
      <c r="H103" s="48">
        <v>11.7</v>
      </c>
      <c r="I103" s="48">
        <v>12</v>
      </c>
      <c r="J103" s="48">
        <v>11.9</v>
      </c>
      <c r="K103" s="48">
        <v>12.2</v>
      </c>
      <c r="L103" s="48">
        <v>12</v>
      </c>
      <c r="M103" s="48" t="s">
        <v>3863</v>
      </c>
      <c r="N103" s="48">
        <v>11</v>
      </c>
      <c r="O103" s="48">
        <v>11.8</v>
      </c>
      <c r="P103" s="48">
        <v>11.2</v>
      </c>
      <c r="Q103" s="48">
        <v>11</v>
      </c>
      <c r="R103" s="48">
        <v>10.6</v>
      </c>
      <c r="S103" s="48">
        <v>10.9</v>
      </c>
      <c r="T103" s="48">
        <v>11.2</v>
      </c>
      <c r="U103" s="48">
        <v>11.1</v>
      </c>
      <c r="V103" s="48">
        <v>11.4</v>
      </c>
      <c r="W103" s="48">
        <v>11.6</v>
      </c>
      <c r="X103" s="48" t="s">
        <v>4035</v>
      </c>
      <c r="Y103" s="48">
        <v>9.1999999999999993</v>
      </c>
      <c r="Z103" s="48">
        <v>10</v>
      </c>
      <c r="AA103" s="48">
        <v>9.4</v>
      </c>
      <c r="AB103" s="48">
        <v>9.1</v>
      </c>
      <c r="AC103" s="48">
        <v>8.6999999999999993</v>
      </c>
      <c r="AD103" s="48">
        <v>9</v>
      </c>
      <c r="AE103" s="48">
        <v>9.3000000000000007</v>
      </c>
      <c r="AF103" s="48">
        <v>9.1999999999999993</v>
      </c>
      <c r="AG103" s="48">
        <v>9.5</v>
      </c>
      <c r="AH103" s="48">
        <v>9.3000000000000007</v>
      </c>
      <c r="AI103" s="48" t="s">
        <v>3865</v>
      </c>
      <c r="AJ103" s="48">
        <v>8</v>
      </c>
      <c r="AK103" s="48">
        <v>8.8000000000000007</v>
      </c>
      <c r="AL103" s="48">
        <v>8.3000000000000007</v>
      </c>
      <c r="AM103" s="48">
        <v>8.1999999999999993</v>
      </c>
      <c r="AN103" s="48">
        <v>7.8</v>
      </c>
      <c r="AO103" s="48">
        <v>8.1</v>
      </c>
      <c r="AP103" s="48">
        <v>8.4</v>
      </c>
      <c r="AQ103" s="48">
        <v>8.3000000000000007</v>
      </c>
      <c r="AR103" s="48">
        <v>8.6</v>
      </c>
      <c r="AS103" s="48">
        <v>8.6</v>
      </c>
      <c r="AT103" s="48" t="s">
        <v>3866</v>
      </c>
      <c r="AU103" s="48">
        <v>7.5</v>
      </c>
      <c r="AV103" s="48">
        <v>8.3000000000000007</v>
      </c>
      <c r="AW103" s="48">
        <v>7.7</v>
      </c>
      <c r="AX103" s="48">
        <v>7.9</v>
      </c>
      <c r="AY103" s="48">
        <v>7.5</v>
      </c>
      <c r="AZ103" s="48">
        <v>7.8</v>
      </c>
      <c r="BA103" s="48">
        <v>8.1</v>
      </c>
      <c r="BB103" s="48">
        <v>8</v>
      </c>
      <c r="BC103" s="48">
        <v>8.3000000000000007</v>
      </c>
      <c r="BD103" s="48">
        <v>8.1</v>
      </c>
      <c r="BE103" s="48" t="s">
        <v>3902</v>
      </c>
      <c r="BF103" s="48">
        <v>7.1</v>
      </c>
      <c r="BG103" s="48">
        <v>7.9</v>
      </c>
      <c r="BH103" s="48">
        <v>7.3</v>
      </c>
      <c r="BI103" s="48">
        <v>7.1</v>
      </c>
      <c r="BJ103" s="48">
        <v>7.3</v>
      </c>
      <c r="BK103" s="48">
        <v>7.3</v>
      </c>
      <c r="BL103" s="48">
        <v>7.9</v>
      </c>
      <c r="BM103" s="48">
        <v>7.8</v>
      </c>
      <c r="BN103" s="48">
        <v>8.1</v>
      </c>
      <c r="BO103" s="48">
        <v>7.7</v>
      </c>
      <c r="BP103" s="48" t="s">
        <v>3903</v>
      </c>
      <c r="BQ103" s="48">
        <v>6.8</v>
      </c>
      <c r="BR103" s="48">
        <v>7.6</v>
      </c>
      <c r="BS103" s="48">
        <v>7</v>
      </c>
      <c r="BT103" s="48">
        <v>6.9</v>
      </c>
      <c r="BU103" s="48">
        <v>7.1</v>
      </c>
      <c r="BV103" s="48">
        <v>7</v>
      </c>
      <c r="BW103" s="48">
        <v>7.7</v>
      </c>
      <c r="BX103" s="48">
        <v>7.6</v>
      </c>
      <c r="BY103" s="48">
        <v>7.9</v>
      </c>
      <c r="BZ103" s="48">
        <v>7.4</v>
      </c>
      <c r="CA103" s="48" t="s">
        <v>3904</v>
      </c>
      <c r="CB103" s="73"/>
    </row>
    <row r="104" spans="1:80" ht="30" customHeight="1">
      <c r="A104" s="97" t="s">
        <v>4251</v>
      </c>
      <c r="B104" s="101" t="s">
        <v>4252</v>
      </c>
      <c r="C104" s="48">
        <v>11.9</v>
      </c>
      <c r="D104" s="48">
        <v>12.7</v>
      </c>
      <c r="E104" s="48">
        <v>12.1</v>
      </c>
      <c r="F104" s="48">
        <v>11.8</v>
      </c>
      <c r="G104" s="48">
        <v>11.4</v>
      </c>
      <c r="H104" s="48">
        <v>11.7</v>
      </c>
      <c r="I104" s="48">
        <v>12</v>
      </c>
      <c r="J104" s="48">
        <v>11.9</v>
      </c>
      <c r="K104" s="48">
        <v>12.2</v>
      </c>
      <c r="L104" s="48">
        <v>12</v>
      </c>
      <c r="M104" s="48" t="s">
        <v>3863</v>
      </c>
      <c r="N104" s="48">
        <v>11</v>
      </c>
      <c r="O104" s="48">
        <v>11.8</v>
      </c>
      <c r="P104" s="48">
        <v>11.2</v>
      </c>
      <c r="Q104" s="48">
        <v>11</v>
      </c>
      <c r="R104" s="48">
        <v>10.6</v>
      </c>
      <c r="S104" s="48">
        <v>10.9</v>
      </c>
      <c r="T104" s="48">
        <v>11.2</v>
      </c>
      <c r="U104" s="48">
        <v>11.1</v>
      </c>
      <c r="V104" s="48">
        <v>11.4</v>
      </c>
      <c r="W104" s="48">
        <v>11.6</v>
      </c>
      <c r="X104" s="48" t="s">
        <v>4035</v>
      </c>
      <c r="Y104" s="48">
        <v>9.1999999999999993</v>
      </c>
      <c r="Z104" s="48">
        <v>10</v>
      </c>
      <c r="AA104" s="48">
        <v>9.4</v>
      </c>
      <c r="AB104" s="48">
        <v>9.1</v>
      </c>
      <c r="AC104" s="48">
        <v>8.6999999999999993</v>
      </c>
      <c r="AD104" s="48">
        <v>9</v>
      </c>
      <c r="AE104" s="48">
        <v>9.3000000000000007</v>
      </c>
      <c r="AF104" s="48">
        <v>9.1999999999999993</v>
      </c>
      <c r="AG104" s="48">
        <v>9.5</v>
      </c>
      <c r="AH104" s="48">
        <v>9.3000000000000007</v>
      </c>
      <c r="AI104" s="48" t="s">
        <v>3865</v>
      </c>
      <c r="AJ104" s="48">
        <v>8</v>
      </c>
      <c r="AK104" s="48">
        <v>8.8000000000000007</v>
      </c>
      <c r="AL104" s="48">
        <v>8.3000000000000007</v>
      </c>
      <c r="AM104" s="48">
        <v>8.1999999999999993</v>
      </c>
      <c r="AN104" s="48">
        <v>7.8</v>
      </c>
      <c r="AO104" s="48">
        <v>8.1</v>
      </c>
      <c r="AP104" s="48">
        <v>8.4</v>
      </c>
      <c r="AQ104" s="48">
        <v>8.3000000000000007</v>
      </c>
      <c r="AR104" s="48">
        <v>8.6</v>
      </c>
      <c r="AS104" s="48">
        <v>8.6</v>
      </c>
      <c r="AT104" s="48" t="s">
        <v>3866</v>
      </c>
      <c r="AU104" s="48">
        <v>7.5</v>
      </c>
      <c r="AV104" s="48">
        <v>8.3000000000000007</v>
      </c>
      <c r="AW104" s="48">
        <v>7.7</v>
      </c>
      <c r="AX104" s="48">
        <v>7.9</v>
      </c>
      <c r="AY104" s="48">
        <v>7.5</v>
      </c>
      <c r="AZ104" s="48">
        <v>7.8</v>
      </c>
      <c r="BA104" s="48">
        <v>8.1</v>
      </c>
      <c r="BB104" s="48">
        <v>8</v>
      </c>
      <c r="BC104" s="48">
        <v>8.3000000000000007</v>
      </c>
      <c r="BD104" s="48">
        <v>8.1</v>
      </c>
      <c r="BE104" s="48" t="s">
        <v>3902</v>
      </c>
      <c r="BF104" s="48">
        <v>7.1</v>
      </c>
      <c r="BG104" s="48">
        <v>7.9</v>
      </c>
      <c r="BH104" s="48">
        <v>7.3</v>
      </c>
      <c r="BI104" s="48">
        <v>7.1</v>
      </c>
      <c r="BJ104" s="48">
        <v>7.3</v>
      </c>
      <c r="BK104" s="48">
        <v>7.3</v>
      </c>
      <c r="BL104" s="48">
        <v>7.9</v>
      </c>
      <c r="BM104" s="48">
        <v>7.8</v>
      </c>
      <c r="BN104" s="48">
        <v>8.1</v>
      </c>
      <c r="BO104" s="48">
        <v>7.7</v>
      </c>
      <c r="BP104" s="48" t="s">
        <v>3903</v>
      </c>
      <c r="BQ104" s="48">
        <v>6.8</v>
      </c>
      <c r="BR104" s="48">
        <v>7.6</v>
      </c>
      <c r="BS104" s="48">
        <v>7</v>
      </c>
      <c r="BT104" s="48">
        <v>6.9</v>
      </c>
      <c r="BU104" s="48">
        <v>7.1</v>
      </c>
      <c r="BV104" s="48">
        <v>7</v>
      </c>
      <c r="BW104" s="48">
        <v>7.7</v>
      </c>
      <c r="BX104" s="48">
        <v>7.6</v>
      </c>
      <c r="BY104" s="48">
        <v>7.9</v>
      </c>
      <c r="BZ104" s="48">
        <v>7.4</v>
      </c>
      <c r="CA104" s="48" t="s">
        <v>3904</v>
      </c>
      <c r="CB104" s="73"/>
    </row>
    <row r="105" spans="1:80" ht="30" customHeight="1">
      <c r="A105" s="97" t="s">
        <v>4253</v>
      </c>
      <c r="B105" s="101" t="s">
        <v>4201</v>
      </c>
      <c r="C105" s="48">
        <v>11.9</v>
      </c>
      <c r="D105" s="48">
        <v>12.7</v>
      </c>
      <c r="E105" s="48">
        <v>12.1</v>
      </c>
      <c r="F105" s="48">
        <v>11.8</v>
      </c>
      <c r="G105" s="48">
        <v>11.4</v>
      </c>
      <c r="H105" s="48">
        <v>11.7</v>
      </c>
      <c r="I105" s="48">
        <v>12</v>
      </c>
      <c r="J105" s="48">
        <v>11.9</v>
      </c>
      <c r="K105" s="48">
        <v>12.2</v>
      </c>
      <c r="L105" s="48">
        <v>12</v>
      </c>
      <c r="M105" s="48" t="s">
        <v>3863</v>
      </c>
      <c r="N105" s="48">
        <v>11</v>
      </c>
      <c r="O105" s="48">
        <v>11.8</v>
      </c>
      <c r="P105" s="48">
        <v>11.2</v>
      </c>
      <c r="Q105" s="48">
        <v>11</v>
      </c>
      <c r="R105" s="48">
        <v>10.6</v>
      </c>
      <c r="S105" s="48">
        <v>10.9</v>
      </c>
      <c r="T105" s="48">
        <v>11.2</v>
      </c>
      <c r="U105" s="48">
        <v>11.1</v>
      </c>
      <c r="V105" s="48">
        <v>11.4</v>
      </c>
      <c r="W105" s="48">
        <v>11.6</v>
      </c>
      <c r="X105" s="48" t="s">
        <v>4035</v>
      </c>
      <c r="Y105" s="48">
        <v>9.1999999999999993</v>
      </c>
      <c r="Z105" s="48">
        <v>10</v>
      </c>
      <c r="AA105" s="48">
        <v>9.4</v>
      </c>
      <c r="AB105" s="48">
        <v>9.1</v>
      </c>
      <c r="AC105" s="48">
        <v>8.6999999999999993</v>
      </c>
      <c r="AD105" s="48">
        <v>9</v>
      </c>
      <c r="AE105" s="48">
        <v>9.3000000000000007</v>
      </c>
      <c r="AF105" s="48">
        <v>9.1999999999999993</v>
      </c>
      <c r="AG105" s="48">
        <v>9.5</v>
      </c>
      <c r="AH105" s="48">
        <v>9.3000000000000007</v>
      </c>
      <c r="AI105" s="48" t="s">
        <v>3865</v>
      </c>
      <c r="AJ105" s="48">
        <v>8</v>
      </c>
      <c r="AK105" s="48">
        <v>8.8000000000000007</v>
      </c>
      <c r="AL105" s="48">
        <v>8.3000000000000007</v>
      </c>
      <c r="AM105" s="48">
        <v>8.1999999999999993</v>
      </c>
      <c r="AN105" s="48">
        <v>7.8</v>
      </c>
      <c r="AO105" s="48">
        <v>8.1</v>
      </c>
      <c r="AP105" s="48">
        <v>8.4</v>
      </c>
      <c r="AQ105" s="48">
        <v>8.3000000000000007</v>
      </c>
      <c r="AR105" s="48">
        <v>8.6</v>
      </c>
      <c r="AS105" s="48">
        <v>8.6</v>
      </c>
      <c r="AT105" s="48" t="s">
        <v>3866</v>
      </c>
      <c r="AU105" s="48">
        <v>7.5</v>
      </c>
      <c r="AV105" s="48">
        <v>8.3000000000000007</v>
      </c>
      <c r="AW105" s="48">
        <v>7.7</v>
      </c>
      <c r="AX105" s="48">
        <v>7.9</v>
      </c>
      <c r="AY105" s="48">
        <v>7.5</v>
      </c>
      <c r="AZ105" s="48">
        <v>7.8</v>
      </c>
      <c r="BA105" s="48">
        <v>8.1</v>
      </c>
      <c r="BB105" s="48">
        <v>8</v>
      </c>
      <c r="BC105" s="48">
        <v>8.3000000000000007</v>
      </c>
      <c r="BD105" s="48">
        <v>8.1</v>
      </c>
      <c r="BE105" s="48" t="s">
        <v>3902</v>
      </c>
      <c r="BF105" s="48">
        <v>7.1</v>
      </c>
      <c r="BG105" s="48">
        <v>7.9</v>
      </c>
      <c r="BH105" s="48">
        <v>7.3</v>
      </c>
      <c r="BI105" s="48">
        <v>7.1</v>
      </c>
      <c r="BJ105" s="48">
        <v>7.3</v>
      </c>
      <c r="BK105" s="48">
        <v>7.3</v>
      </c>
      <c r="BL105" s="48">
        <v>7.9</v>
      </c>
      <c r="BM105" s="48">
        <v>7.8</v>
      </c>
      <c r="BN105" s="48">
        <v>8.1</v>
      </c>
      <c r="BO105" s="48">
        <v>7.7</v>
      </c>
      <c r="BP105" s="48" t="s">
        <v>3903</v>
      </c>
      <c r="BQ105" s="48">
        <v>6.8</v>
      </c>
      <c r="BR105" s="48">
        <v>7.6</v>
      </c>
      <c r="BS105" s="48">
        <v>7</v>
      </c>
      <c r="BT105" s="48">
        <v>6.9</v>
      </c>
      <c r="BU105" s="48">
        <v>7.1</v>
      </c>
      <c r="BV105" s="48">
        <v>7</v>
      </c>
      <c r="BW105" s="48">
        <v>7.7</v>
      </c>
      <c r="BX105" s="48">
        <v>7.6</v>
      </c>
      <c r="BY105" s="48">
        <v>7.9</v>
      </c>
      <c r="BZ105" s="48">
        <v>7.4</v>
      </c>
      <c r="CA105" s="48" t="s">
        <v>3904</v>
      </c>
      <c r="CB105" s="73"/>
    </row>
    <row r="106" spans="1:80" ht="30" customHeight="1">
      <c r="A106" s="97" t="s">
        <v>4254</v>
      </c>
      <c r="B106" s="101">
        <v>90058</v>
      </c>
      <c r="C106" s="48">
        <v>11.9</v>
      </c>
      <c r="D106" s="48">
        <v>12.7</v>
      </c>
      <c r="E106" s="48">
        <v>12.1</v>
      </c>
      <c r="F106" s="48">
        <v>11.8</v>
      </c>
      <c r="G106" s="48">
        <v>11.4</v>
      </c>
      <c r="H106" s="48">
        <v>11.7</v>
      </c>
      <c r="I106" s="48">
        <v>12</v>
      </c>
      <c r="J106" s="48">
        <v>11.9</v>
      </c>
      <c r="K106" s="48">
        <v>12.2</v>
      </c>
      <c r="L106" s="48">
        <v>12</v>
      </c>
      <c r="M106" s="48" t="s">
        <v>3863</v>
      </c>
      <c r="N106" s="48">
        <v>11</v>
      </c>
      <c r="O106" s="48">
        <v>11.8</v>
      </c>
      <c r="P106" s="48">
        <v>11.2</v>
      </c>
      <c r="Q106" s="48">
        <v>11</v>
      </c>
      <c r="R106" s="48">
        <v>10.6</v>
      </c>
      <c r="S106" s="48">
        <v>10.9</v>
      </c>
      <c r="T106" s="48">
        <v>11.2</v>
      </c>
      <c r="U106" s="48">
        <v>11.1</v>
      </c>
      <c r="V106" s="48">
        <v>11.4</v>
      </c>
      <c r="W106" s="48">
        <v>11.6</v>
      </c>
      <c r="X106" s="48" t="s">
        <v>4035</v>
      </c>
      <c r="Y106" s="48">
        <v>9.1999999999999993</v>
      </c>
      <c r="Z106" s="48">
        <v>10</v>
      </c>
      <c r="AA106" s="48">
        <v>9.4</v>
      </c>
      <c r="AB106" s="48">
        <v>9.1</v>
      </c>
      <c r="AC106" s="48">
        <v>8.6999999999999993</v>
      </c>
      <c r="AD106" s="48">
        <v>9</v>
      </c>
      <c r="AE106" s="48">
        <v>9.3000000000000007</v>
      </c>
      <c r="AF106" s="48">
        <v>9.1999999999999993</v>
      </c>
      <c r="AG106" s="48">
        <v>9.5</v>
      </c>
      <c r="AH106" s="48">
        <v>9.3000000000000007</v>
      </c>
      <c r="AI106" s="48" t="s">
        <v>3865</v>
      </c>
      <c r="AJ106" s="48">
        <v>8</v>
      </c>
      <c r="AK106" s="48">
        <v>8.8000000000000007</v>
      </c>
      <c r="AL106" s="48">
        <v>8.3000000000000007</v>
      </c>
      <c r="AM106" s="48">
        <v>8.1999999999999993</v>
      </c>
      <c r="AN106" s="48">
        <v>7.8</v>
      </c>
      <c r="AO106" s="48">
        <v>8.1</v>
      </c>
      <c r="AP106" s="48">
        <v>8.4</v>
      </c>
      <c r="AQ106" s="48">
        <v>8.3000000000000007</v>
      </c>
      <c r="AR106" s="48">
        <v>8.6</v>
      </c>
      <c r="AS106" s="48">
        <v>8.6</v>
      </c>
      <c r="AT106" s="48" t="s">
        <v>3866</v>
      </c>
      <c r="AU106" s="48">
        <v>7.5</v>
      </c>
      <c r="AV106" s="48">
        <v>8.3000000000000007</v>
      </c>
      <c r="AW106" s="48">
        <v>7.7</v>
      </c>
      <c r="AX106" s="48">
        <v>7.9</v>
      </c>
      <c r="AY106" s="48">
        <v>7.5</v>
      </c>
      <c r="AZ106" s="48">
        <v>7.8</v>
      </c>
      <c r="BA106" s="48">
        <v>8.1</v>
      </c>
      <c r="BB106" s="48">
        <v>8</v>
      </c>
      <c r="BC106" s="48">
        <v>8.3000000000000007</v>
      </c>
      <c r="BD106" s="48">
        <v>8.1</v>
      </c>
      <c r="BE106" s="48" t="s">
        <v>3902</v>
      </c>
      <c r="BF106" s="48">
        <v>7.1</v>
      </c>
      <c r="BG106" s="48">
        <v>7.9</v>
      </c>
      <c r="BH106" s="48">
        <v>7.3</v>
      </c>
      <c r="BI106" s="48">
        <v>7.1</v>
      </c>
      <c r="BJ106" s="48">
        <v>7.3</v>
      </c>
      <c r="BK106" s="48">
        <v>7.3</v>
      </c>
      <c r="BL106" s="48">
        <v>7.9</v>
      </c>
      <c r="BM106" s="48">
        <v>7.8</v>
      </c>
      <c r="BN106" s="48">
        <v>8.1</v>
      </c>
      <c r="BO106" s="48">
        <v>7.7</v>
      </c>
      <c r="BP106" s="48" t="s">
        <v>3903</v>
      </c>
      <c r="BQ106" s="48">
        <v>6.8</v>
      </c>
      <c r="BR106" s="48">
        <v>7.6</v>
      </c>
      <c r="BS106" s="48">
        <v>7</v>
      </c>
      <c r="BT106" s="48">
        <v>6.9</v>
      </c>
      <c r="BU106" s="48">
        <v>7.1</v>
      </c>
      <c r="BV106" s="48">
        <v>7</v>
      </c>
      <c r="BW106" s="48">
        <v>7.7</v>
      </c>
      <c r="BX106" s="48">
        <v>7.6</v>
      </c>
      <c r="BY106" s="48">
        <v>7.9</v>
      </c>
      <c r="BZ106" s="48">
        <v>7.4</v>
      </c>
      <c r="CA106" s="48" t="s">
        <v>3904</v>
      </c>
      <c r="CB106" s="73"/>
    </row>
    <row r="107" spans="1:80" ht="30" customHeight="1">
      <c r="A107" s="97" t="s">
        <v>4255</v>
      </c>
      <c r="B107" s="101" t="s">
        <v>4218</v>
      </c>
      <c r="C107" s="48">
        <v>11.9</v>
      </c>
      <c r="D107" s="48">
        <v>12.7</v>
      </c>
      <c r="E107" s="48">
        <v>12.1</v>
      </c>
      <c r="F107" s="48">
        <v>11.8</v>
      </c>
      <c r="G107" s="48">
        <v>11.4</v>
      </c>
      <c r="H107" s="48">
        <v>11.7</v>
      </c>
      <c r="I107" s="48">
        <v>12</v>
      </c>
      <c r="J107" s="48">
        <v>11.9</v>
      </c>
      <c r="K107" s="48">
        <v>12.2</v>
      </c>
      <c r="L107" s="48">
        <v>12</v>
      </c>
      <c r="M107" s="48" t="s">
        <v>3863</v>
      </c>
      <c r="N107" s="48">
        <v>11</v>
      </c>
      <c r="O107" s="48">
        <v>11.8</v>
      </c>
      <c r="P107" s="48">
        <v>11.2</v>
      </c>
      <c r="Q107" s="48">
        <v>11</v>
      </c>
      <c r="R107" s="48">
        <v>10.6</v>
      </c>
      <c r="S107" s="48">
        <v>10.9</v>
      </c>
      <c r="T107" s="48">
        <v>11.2</v>
      </c>
      <c r="U107" s="48">
        <v>11.1</v>
      </c>
      <c r="V107" s="48">
        <v>11.4</v>
      </c>
      <c r="W107" s="48">
        <v>11.6</v>
      </c>
      <c r="X107" s="48" t="s">
        <v>4035</v>
      </c>
      <c r="Y107" s="48">
        <v>9.1999999999999993</v>
      </c>
      <c r="Z107" s="48">
        <v>10</v>
      </c>
      <c r="AA107" s="48">
        <v>9.4</v>
      </c>
      <c r="AB107" s="48">
        <v>9.1</v>
      </c>
      <c r="AC107" s="48">
        <v>8.6999999999999993</v>
      </c>
      <c r="AD107" s="48">
        <v>9</v>
      </c>
      <c r="AE107" s="48">
        <v>9.3000000000000007</v>
      </c>
      <c r="AF107" s="48">
        <v>9.1999999999999993</v>
      </c>
      <c r="AG107" s="48">
        <v>9.5</v>
      </c>
      <c r="AH107" s="48">
        <v>9.3000000000000007</v>
      </c>
      <c r="AI107" s="48" t="s">
        <v>3865</v>
      </c>
      <c r="AJ107" s="48">
        <v>8</v>
      </c>
      <c r="AK107" s="48">
        <v>8.8000000000000007</v>
      </c>
      <c r="AL107" s="48">
        <v>8.3000000000000007</v>
      </c>
      <c r="AM107" s="48">
        <v>8.1999999999999993</v>
      </c>
      <c r="AN107" s="48">
        <v>7.8</v>
      </c>
      <c r="AO107" s="48">
        <v>8.1</v>
      </c>
      <c r="AP107" s="48">
        <v>8.4</v>
      </c>
      <c r="AQ107" s="48">
        <v>8.3000000000000007</v>
      </c>
      <c r="AR107" s="48">
        <v>8.6</v>
      </c>
      <c r="AS107" s="48">
        <v>8.6</v>
      </c>
      <c r="AT107" s="48" t="s">
        <v>3866</v>
      </c>
      <c r="AU107" s="48">
        <v>7.5</v>
      </c>
      <c r="AV107" s="48">
        <v>8.3000000000000007</v>
      </c>
      <c r="AW107" s="48">
        <v>7.7</v>
      </c>
      <c r="AX107" s="48">
        <v>7.9</v>
      </c>
      <c r="AY107" s="48">
        <v>7.5</v>
      </c>
      <c r="AZ107" s="48">
        <v>7.8</v>
      </c>
      <c r="BA107" s="48">
        <v>8.1</v>
      </c>
      <c r="BB107" s="48">
        <v>8</v>
      </c>
      <c r="BC107" s="48">
        <v>8.3000000000000007</v>
      </c>
      <c r="BD107" s="48">
        <v>8.1</v>
      </c>
      <c r="BE107" s="48" t="s">
        <v>3902</v>
      </c>
      <c r="BF107" s="48">
        <v>7.1</v>
      </c>
      <c r="BG107" s="48">
        <v>7.9</v>
      </c>
      <c r="BH107" s="48">
        <v>7.3</v>
      </c>
      <c r="BI107" s="48">
        <v>7.1</v>
      </c>
      <c r="BJ107" s="48">
        <v>7.3</v>
      </c>
      <c r="BK107" s="48">
        <v>7.3</v>
      </c>
      <c r="BL107" s="48">
        <v>7.9</v>
      </c>
      <c r="BM107" s="48">
        <v>7.8</v>
      </c>
      <c r="BN107" s="48">
        <v>8.1</v>
      </c>
      <c r="BO107" s="48">
        <v>7.7</v>
      </c>
      <c r="BP107" s="48" t="s">
        <v>3903</v>
      </c>
      <c r="BQ107" s="48">
        <v>6.8</v>
      </c>
      <c r="BR107" s="48">
        <v>7.6</v>
      </c>
      <c r="BS107" s="48">
        <v>7</v>
      </c>
      <c r="BT107" s="48">
        <v>6.9</v>
      </c>
      <c r="BU107" s="48">
        <v>7.1</v>
      </c>
      <c r="BV107" s="48">
        <v>7</v>
      </c>
      <c r="BW107" s="48">
        <v>7.7</v>
      </c>
      <c r="BX107" s="48">
        <v>7.6</v>
      </c>
      <c r="BY107" s="48">
        <v>7.9</v>
      </c>
      <c r="BZ107" s="48">
        <v>7.4</v>
      </c>
      <c r="CA107" s="48" t="s">
        <v>3904</v>
      </c>
    </row>
    <row r="108" spans="1:80" ht="30" customHeight="1">
      <c r="A108" s="97" t="s">
        <v>4256</v>
      </c>
      <c r="B108" s="101">
        <v>92649</v>
      </c>
      <c r="C108" s="48">
        <v>12.2</v>
      </c>
      <c r="D108" s="48">
        <v>13</v>
      </c>
      <c r="E108" s="48">
        <v>12.4</v>
      </c>
      <c r="F108" s="48">
        <v>12.2</v>
      </c>
      <c r="G108" s="48">
        <v>11.8</v>
      </c>
      <c r="H108" s="48">
        <v>12.1</v>
      </c>
      <c r="I108" s="48">
        <v>12.4</v>
      </c>
      <c r="J108" s="48">
        <v>12.3</v>
      </c>
      <c r="K108" s="48">
        <v>12.6</v>
      </c>
      <c r="L108" s="48">
        <v>12.4</v>
      </c>
      <c r="M108" s="48" t="s">
        <v>3863</v>
      </c>
      <c r="N108" s="48">
        <v>11.4</v>
      </c>
      <c r="O108" s="48">
        <v>12.2</v>
      </c>
      <c r="P108" s="48">
        <v>11.6</v>
      </c>
      <c r="Q108" s="48">
        <v>11.4</v>
      </c>
      <c r="R108" s="48">
        <v>11</v>
      </c>
      <c r="S108" s="48">
        <v>11.3</v>
      </c>
      <c r="T108" s="48">
        <v>11.6</v>
      </c>
      <c r="U108" s="48">
        <v>11.5</v>
      </c>
      <c r="V108" s="48">
        <v>11.8</v>
      </c>
      <c r="W108" s="48">
        <v>12</v>
      </c>
      <c r="X108" s="48" t="s">
        <v>4035</v>
      </c>
      <c r="Y108" s="48">
        <v>9.6</v>
      </c>
      <c r="Z108" s="48">
        <v>10.4</v>
      </c>
      <c r="AA108" s="48">
        <v>9.8000000000000007</v>
      </c>
      <c r="AB108" s="48">
        <v>9.5</v>
      </c>
      <c r="AC108" s="48">
        <v>9.1</v>
      </c>
      <c r="AD108" s="48">
        <v>9.4</v>
      </c>
      <c r="AE108" s="48">
        <v>9.6999999999999993</v>
      </c>
      <c r="AF108" s="48">
        <v>9.6</v>
      </c>
      <c r="AG108" s="48">
        <v>9.9</v>
      </c>
      <c r="AH108" s="48">
        <v>9.6999999999999993</v>
      </c>
      <c r="AI108" s="48" t="s">
        <v>3865</v>
      </c>
      <c r="AJ108" s="48">
        <v>8.4</v>
      </c>
      <c r="AK108" s="48">
        <v>9.1999999999999993</v>
      </c>
      <c r="AL108" s="48">
        <v>8.6999999999999993</v>
      </c>
      <c r="AM108" s="48">
        <v>8.6</v>
      </c>
      <c r="AN108" s="48">
        <v>8.1999999999999993</v>
      </c>
      <c r="AO108" s="48">
        <v>8.5</v>
      </c>
      <c r="AP108" s="48">
        <v>8.8000000000000007</v>
      </c>
      <c r="AQ108" s="48">
        <v>8.6999999999999993</v>
      </c>
      <c r="AR108" s="48">
        <v>9</v>
      </c>
      <c r="AS108" s="48">
        <v>9</v>
      </c>
      <c r="AT108" s="48" t="s">
        <v>3866</v>
      </c>
      <c r="AU108" s="48">
        <v>7.9</v>
      </c>
      <c r="AV108" s="48">
        <v>8.6999999999999993</v>
      </c>
      <c r="AW108" s="48">
        <v>8.1</v>
      </c>
      <c r="AX108" s="48">
        <v>8.3000000000000007</v>
      </c>
      <c r="AY108" s="48">
        <v>7.9</v>
      </c>
      <c r="AZ108" s="48">
        <v>8.1999999999999993</v>
      </c>
      <c r="BA108" s="48">
        <v>8.5</v>
      </c>
      <c r="BB108" s="48">
        <v>8.4</v>
      </c>
      <c r="BC108" s="48">
        <v>8.6999999999999993</v>
      </c>
      <c r="BD108" s="48">
        <v>8.5</v>
      </c>
      <c r="BE108" s="48" t="s">
        <v>3902</v>
      </c>
      <c r="BF108" s="48">
        <v>7.5</v>
      </c>
      <c r="BG108" s="48">
        <v>8.3000000000000007</v>
      </c>
      <c r="BH108" s="48">
        <v>7.7</v>
      </c>
      <c r="BI108" s="48">
        <v>7.5</v>
      </c>
      <c r="BJ108" s="48">
        <v>7.7</v>
      </c>
      <c r="BK108" s="48">
        <v>7.7</v>
      </c>
      <c r="BL108" s="48">
        <v>8.3000000000000007</v>
      </c>
      <c r="BM108" s="48">
        <v>8.1999999999999993</v>
      </c>
      <c r="BN108" s="48">
        <v>8.5</v>
      </c>
      <c r="BO108" s="48">
        <v>8.1</v>
      </c>
      <c r="BP108" s="48" t="s">
        <v>3903</v>
      </c>
      <c r="BQ108" s="48">
        <v>7.2</v>
      </c>
      <c r="BR108" s="48">
        <v>8</v>
      </c>
      <c r="BS108" s="48">
        <v>7.4</v>
      </c>
      <c r="BT108" s="48">
        <v>7.3</v>
      </c>
      <c r="BU108" s="48">
        <v>7.5</v>
      </c>
      <c r="BV108" s="48">
        <v>7.4</v>
      </c>
      <c r="BW108" s="48">
        <v>8.1</v>
      </c>
      <c r="BX108" s="48">
        <v>8</v>
      </c>
      <c r="BY108" s="48">
        <v>8.3000000000000007</v>
      </c>
      <c r="BZ108" s="48">
        <v>7.8</v>
      </c>
      <c r="CA108" s="48" t="s">
        <v>3904</v>
      </c>
    </row>
    <row r="109" spans="1:80" ht="30" customHeight="1">
      <c r="A109" s="97" t="s">
        <v>4257</v>
      </c>
      <c r="B109" s="101" t="s">
        <v>4236</v>
      </c>
      <c r="C109" s="48">
        <v>12.4</v>
      </c>
      <c r="D109" s="48">
        <v>13.2</v>
      </c>
      <c r="E109" s="48">
        <v>12.6</v>
      </c>
      <c r="F109" s="48">
        <v>12.4</v>
      </c>
      <c r="G109" s="48">
        <v>12</v>
      </c>
      <c r="H109" s="48">
        <v>12.3</v>
      </c>
      <c r="I109" s="48">
        <v>12.6</v>
      </c>
      <c r="J109" s="48">
        <v>12.5</v>
      </c>
      <c r="K109" s="48">
        <v>12.8</v>
      </c>
      <c r="L109" s="48">
        <v>12.6</v>
      </c>
      <c r="M109" s="48" t="s">
        <v>3863</v>
      </c>
      <c r="N109" s="48">
        <v>11.6</v>
      </c>
      <c r="O109" s="48">
        <v>12.4</v>
      </c>
      <c r="P109" s="48">
        <v>11.8</v>
      </c>
      <c r="Q109" s="48">
        <v>11.6</v>
      </c>
      <c r="R109" s="48">
        <v>11.2</v>
      </c>
      <c r="S109" s="48">
        <v>11.5</v>
      </c>
      <c r="T109" s="48">
        <v>11.8</v>
      </c>
      <c r="U109" s="48">
        <v>11.7</v>
      </c>
      <c r="V109" s="48">
        <v>12</v>
      </c>
      <c r="W109" s="48">
        <v>12.2</v>
      </c>
      <c r="X109" s="48" t="s">
        <v>4035</v>
      </c>
      <c r="Y109" s="48">
        <v>9.8000000000000007</v>
      </c>
      <c r="Z109" s="48">
        <v>10.6</v>
      </c>
      <c r="AA109" s="48">
        <v>10</v>
      </c>
      <c r="AB109" s="48">
        <v>9.6999999999999993</v>
      </c>
      <c r="AC109" s="48">
        <v>9.3000000000000007</v>
      </c>
      <c r="AD109" s="48">
        <v>9.6</v>
      </c>
      <c r="AE109" s="48">
        <v>9.9</v>
      </c>
      <c r="AF109" s="48">
        <v>9.8000000000000007</v>
      </c>
      <c r="AG109" s="48">
        <v>10.1</v>
      </c>
      <c r="AH109" s="48">
        <v>9.9</v>
      </c>
      <c r="AI109" s="48" t="s">
        <v>3865</v>
      </c>
      <c r="AJ109" s="48">
        <v>8.6</v>
      </c>
      <c r="AK109" s="48">
        <v>9.4</v>
      </c>
      <c r="AL109" s="48">
        <v>8.9</v>
      </c>
      <c r="AM109" s="48">
        <v>8.8000000000000007</v>
      </c>
      <c r="AN109" s="48">
        <v>8.4</v>
      </c>
      <c r="AO109" s="48">
        <v>8.6999999999999993</v>
      </c>
      <c r="AP109" s="48">
        <v>9</v>
      </c>
      <c r="AQ109" s="48">
        <v>8.9</v>
      </c>
      <c r="AR109" s="48">
        <v>9.1999999999999993</v>
      </c>
      <c r="AS109" s="48">
        <v>9.1999999999999993</v>
      </c>
      <c r="AT109" s="48" t="s">
        <v>3866</v>
      </c>
      <c r="AU109" s="48">
        <v>8.1</v>
      </c>
      <c r="AV109" s="48">
        <v>8.9</v>
      </c>
      <c r="AW109" s="48">
        <v>8.3000000000000007</v>
      </c>
      <c r="AX109" s="48">
        <v>8.5</v>
      </c>
      <c r="AY109" s="48">
        <v>8.1</v>
      </c>
      <c r="AZ109" s="48">
        <v>8.4</v>
      </c>
      <c r="BA109" s="48">
        <v>8.6999999999999993</v>
      </c>
      <c r="BB109" s="48">
        <v>8.6</v>
      </c>
      <c r="BC109" s="48">
        <v>8.9</v>
      </c>
      <c r="BD109" s="48">
        <v>8.6999999999999993</v>
      </c>
      <c r="BE109" s="48" t="s">
        <v>3902</v>
      </c>
      <c r="BF109" s="48">
        <v>7.7</v>
      </c>
      <c r="BG109" s="48">
        <v>8.5</v>
      </c>
      <c r="BH109" s="48">
        <v>7.9</v>
      </c>
      <c r="BI109" s="48">
        <v>7.7</v>
      </c>
      <c r="BJ109" s="48">
        <v>7.9</v>
      </c>
      <c r="BK109" s="48">
        <v>8</v>
      </c>
      <c r="BL109" s="48">
        <v>8.5</v>
      </c>
      <c r="BM109" s="48">
        <v>8.4</v>
      </c>
      <c r="BN109" s="48">
        <v>8.6999999999999993</v>
      </c>
      <c r="BO109" s="48">
        <v>8.3000000000000007</v>
      </c>
      <c r="BP109" s="48" t="s">
        <v>3903</v>
      </c>
      <c r="BQ109" s="48">
        <v>7.4</v>
      </c>
      <c r="BR109" s="48">
        <v>8.1999999999999993</v>
      </c>
      <c r="BS109" s="48">
        <v>7.6</v>
      </c>
      <c r="BT109" s="48">
        <v>7.5</v>
      </c>
      <c r="BU109" s="48">
        <v>7.7</v>
      </c>
      <c r="BV109" s="48">
        <v>7.6</v>
      </c>
      <c r="BW109" s="48">
        <v>8.3000000000000007</v>
      </c>
      <c r="BX109" s="48">
        <v>8.1999999999999993</v>
      </c>
      <c r="BY109" s="48">
        <v>8.5</v>
      </c>
      <c r="BZ109" s="48">
        <v>8</v>
      </c>
      <c r="CA109" s="48" t="s">
        <v>3904</v>
      </c>
    </row>
    <row r="120" spans="50:79" ht="14" customHeight="1">
      <c r="AX120" s="73"/>
      <c r="BT120" s="73"/>
      <c r="CA120" s="73"/>
    </row>
  </sheetData>
  <mergeCells count="66">
    <mergeCell ref="CC53:CK55"/>
    <mergeCell ref="CC62:CK63"/>
    <mergeCell ref="CC41:CK43"/>
    <mergeCell ref="CC44:CK46"/>
    <mergeCell ref="CC47:CK48"/>
    <mergeCell ref="CC49:CK50"/>
    <mergeCell ref="CC51:CK52"/>
    <mergeCell ref="CC61:CK61"/>
    <mergeCell ref="CC57:CK57"/>
    <mergeCell ref="CC58:CK58"/>
    <mergeCell ref="CC59:CK59"/>
    <mergeCell ref="CC60:CK60"/>
    <mergeCell ref="CC64:CK64"/>
    <mergeCell ref="CC65:CK65"/>
    <mergeCell ref="A4:A7"/>
    <mergeCell ref="B4:B7"/>
    <mergeCell ref="M6:M7"/>
    <mergeCell ref="X6:X7"/>
    <mergeCell ref="AI6:AI7"/>
    <mergeCell ref="AT6:AT7"/>
    <mergeCell ref="BE6:BE7"/>
    <mergeCell ref="BP6:BP7"/>
    <mergeCell ref="CA6:CA7"/>
    <mergeCell ref="CC5:CK7"/>
    <mergeCell ref="CC9:CK10"/>
    <mergeCell ref="CC22:CK23"/>
    <mergeCell ref="CC25:CK26"/>
    <mergeCell ref="CC56:CK56"/>
    <mergeCell ref="CC21:CK21"/>
    <mergeCell ref="CC24:CK24"/>
    <mergeCell ref="CC27:CK27"/>
    <mergeCell ref="CC39:CK39"/>
    <mergeCell ref="CC40:CK40"/>
    <mergeCell ref="CC28:CK29"/>
    <mergeCell ref="CC30:CK31"/>
    <mergeCell ref="CC32:CK33"/>
    <mergeCell ref="CC34:CK36"/>
    <mergeCell ref="CC37:CK38"/>
    <mergeCell ref="CC16:CK16"/>
    <mergeCell ref="CC17:CK17"/>
    <mergeCell ref="CC18:CK18"/>
    <mergeCell ref="CC19:CK19"/>
    <mergeCell ref="CC20:CK20"/>
    <mergeCell ref="CC11:CK11"/>
    <mergeCell ref="CC12:CK12"/>
    <mergeCell ref="CC13:CK13"/>
    <mergeCell ref="CC14:CK14"/>
    <mergeCell ref="CC15:CK15"/>
    <mergeCell ref="CC4:CK4"/>
    <mergeCell ref="C5:M5"/>
    <mergeCell ref="N5:X5"/>
    <mergeCell ref="Y5:AI5"/>
    <mergeCell ref="AJ5:AT5"/>
    <mergeCell ref="AU5:BE5"/>
    <mergeCell ref="BF5:BP5"/>
    <mergeCell ref="BQ5:CA5"/>
    <mergeCell ref="C1:BQ1"/>
    <mergeCell ref="C2:BQ2"/>
    <mergeCell ref="A3:C3"/>
    <mergeCell ref="C4:M4"/>
    <mergeCell ref="N4:X4"/>
    <mergeCell ref="Y4:AI4"/>
    <mergeCell ref="AJ4:AT4"/>
    <mergeCell ref="AU4:BE4"/>
    <mergeCell ref="BF4:BP4"/>
    <mergeCell ref="BQ4:CA4"/>
  </mergeCells>
  <phoneticPr fontId="233" type="noConversion"/>
  <pageMargins left="0.75" right="0.75" top="1" bottom="1" header="0.5" footer="0.5"/>
  <pageSetup paperSize="9" scale="55" orientation="landscape"/>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Sheet19">
    <tabColor theme="4"/>
  </sheetPr>
  <dimension ref="A1:AS79"/>
  <sheetViews>
    <sheetView showGridLines="0" zoomScale="90" zoomScaleNormal="90" workbookViewId="0">
      <pane ySplit="7" topLeftCell="A8" activePane="bottomLeft" state="frozen"/>
      <selection pane="bottomLeft" activeCell="Q3" sqref="Q3"/>
    </sheetView>
  </sheetViews>
  <sheetFormatPr defaultColWidth="5.59765625" defaultRowHeight="14" customHeight="1"/>
  <cols>
    <col min="1" max="1" width="15.59765625" style="33" customWidth="1"/>
    <col min="2" max="2" width="20.59765625" style="33" customWidth="1"/>
    <col min="3" max="5" width="10.59765625" style="73" customWidth="1"/>
    <col min="6" max="6" width="15.59765625" style="73" customWidth="1"/>
    <col min="7" max="12" width="10.59765625" style="73" customWidth="1"/>
    <col min="13" max="13" width="11.59765625" style="73" customWidth="1"/>
    <col min="14" max="16" width="10.59765625" style="73" customWidth="1"/>
    <col min="17" max="17" width="15.59765625" style="73" customWidth="1"/>
    <col min="18" max="23" width="10.59765625" style="73" customWidth="1"/>
    <col min="24" max="24" width="11.59765625" style="73" customWidth="1"/>
    <col min="25" max="27" width="10.59765625" style="73" customWidth="1"/>
    <col min="28" max="28" width="15.59765625" style="73" customWidth="1"/>
    <col min="29" max="34" width="10.59765625" style="73" customWidth="1"/>
    <col min="35" max="35" width="11.59765625" style="73" customWidth="1"/>
    <col min="36" max="36" width="4.86328125" style="73" customWidth="1"/>
    <col min="37" max="45" width="9.1328125" style="2" customWidth="1"/>
    <col min="46" max="16103" width="5.59765625" style="73" customWidth="1"/>
    <col min="16104" max="16127" width="4.86328125" style="73" customWidth="1"/>
    <col min="16128" max="16135" width="4.86328125" style="73"/>
    <col min="16136" max="16384" width="5.59765625" style="73"/>
  </cols>
  <sheetData>
    <row r="1" spans="1:45" ht="47" customHeight="1">
      <c r="A1" s="76"/>
      <c r="B1" s="76"/>
      <c r="C1" s="485" t="s">
        <v>4258</v>
      </c>
      <c r="D1" s="485"/>
      <c r="E1" s="485"/>
      <c r="F1" s="485"/>
      <c r="G1" s="485"/>
      <c r="H1" s="485"/>
      <c r="I1" s="485"/>
      <c r="J1" s="485"/>
      <c r="K1" s="485"/>
      <c r="L1" s="485"/>
      <c r="M1" s="485"/>
      <c r="N1" s="485"/>
      <c r="O1" s="485"/>
      <c r="P1" s="485"/>
      <c r="Q1" s="485"/>
      <c r="R1" s="485"/>
      <c r="S1" s="485"/>
      <c r="T1" s="485"/>
      <c r="U1" s="485"/>
      <c r="V1" s="485"/>
      <c r="W1" s="485"/>
      <c r="X1" s="485"/>
      <c r="Y1" s="485"/>
      <c r="Z1" s="485"/>
      <c r="AA1" s="485"/>
      <c r="AB1" s="485"/>
      <c r="AC1" s="485"/>
      <c r="AD1" s="485"/>
      <c r="AE1" s="485"/>
      <c r="AF1" s="485"/>
      <c r="AG1" s="485"/>
      <c r="AH1" s="485"/>
      <c r="AI1" s="485"/>
      <c r="AJ1" s="104"/>
      <c r="AK1" s="104"/>
      <c r="AL1" s="104"/>
      <c r="AM1" s="104"/>
      <c r="AN1" s="104"/>
      <c r="AO1" s="104"/>
      <c r="AP1" s="104"/>
      <c r="AQ1" s="104"/>
      <c r="AR1" s="104"/>
      <c r="AS1" s="104"/>
    </row>
    <row r="2" spans="1:45" ht="26" customHeight="1">
      <c r="A2" s="76"/>
      <c r="B2" s="76"/>
      <c r="C2" s="685" t="s">
        <v>4259</v>
      </c>
      <c r="D2" s="685"/>
      <c r="E2" s="685"/>
      <c r="F2" s="685"/>
      <c r="G2" s="685"/>
      <c r="H2" s="685"/>
      <c r="I2" s="685"/>
      <c r="J2" s="685"/>
      <c r="K2" s="685"/>
      <c r="L2" s="685"/>
      <c r="M2" s="685"/>
      <c r="N2" s="685"/>
      <c r="O2" s="685"/>
      <c r="P2" s="685"/>
      <c r="Q2" s="685"/>
      <c r="R2" s="685"/>
      <c r="S2" s="685"/>
      <c r="T2" s="685"/>
      <c r="U2" s="685"/>
      <c r="V2" s="685"/>
      <c r="W2" s="685"/>
      <c r="X2" s="685"/>
      <c r="Y2" s="685"/>
      <c r="Z2" s="685"/>
      <c r="AA2" s="685"/>
      <c r="AB2" s="685"/>
      <c r="AC2" s="685"/>
      <c r="AD2" s="685"/>
      <c r="AE2" s="685"/>
      <c r="AF2" s="685"/>
      <c r="AG2" s="685"/>
      <c r="AH2" s="685"/>
      <c r="AI2" s="685"/>
      <c r="AJ2" s="105"/>
      <c r="AK2" s="105"/>
      <c r="AL2" s="105"/>
      <c r="AM2" s="105"/>
      <c r="AN2" s="105"/>
      <c r="AO2" s="105"/>
      <c r="AP2" s="105"/>
      <c r="AQ2" s="105"/>
      <c r="AR2" s="105"/>
      <c r="AS2" s="105"/>
    </row>
    <row r="3" spans="1:45" s="74" customFormat="1" ht="25.05" customHeight="1">
      <c r="A3" s="114"/>
      <c r="B3" s="114"/>
      <c r="C3" s="106"/>
      <c r="D3" s="106"/>
      <c r="E3" s="106"/>
      <c r="F3" s="106"/>
      <c r="G3" s="106"/>
      <c r="H3" s="106"/>
      <c r="I3" s="106"/>
      <c r="J3" s="106"/>
      <c r="K3" s="106"/>
      <c r="L3" s="106"/>
      <c r="M3" s="106"/>
      <c r="N3"/>
      <c r="O3"/>
      <c r="P3"/>
      <c r="Q3"/>
      <c r="R3"/>
      <c r="S3"/>
      <c r="T3"/>
      <c r="U3"/>
      <c r="V3"/>
      <c r="W3"/>
      <c r="X3" s="106"/>
      <c r="Y3"/>
      <c r="Z3"/>
      <c r="AA3"/>
      <c r="AB3"/>
      <c r="AC3"/>
      <c r="AD3"/>
      <c r="AE3"/>
      <c r="AF3"/>
      <c r="AG3"/>
      <c r="AH3"/>
      <c r="AI3" s="106"/>
      <c r="AJ3" s="106"/>
      <c r="AK3" s="106"/>
      <c r="AL3" s="106"/>
      <c r="AM3" s="106"/>
      <c r="AN3" s="106"/>
      <c r="AO3" s="106"/>
      <c r="AP3" s="106"/>
      <c r="AQ3" s="106"/>
      <c r="AR3" s="106"/>
      <c r="AS3" s="106"/>
    </row>
    <row r="4" spans="1:45" ht="40.049999999999997" customHeight="1">
      <c r="A4" s="502" t="s">
        <v>4260</v>
      </c>
      <c r="B4" s="737" t="s">
        <v>4261</v>
      </c>
      <c r="C4" s="955" t="s">
        <v>182</v>
      </c>
      <c r="D4" s="956"/>
      <c r="E4" s="956"/>
      <c r="F4" s="684"/>
      <c r="G4" s="684"/>
      <c r="H4" s="684"/>
      <c r="I4" s="684"/>
      <c r="J4" s="684"/>
      <c r="K4" s="684"/>
      <c r="L4" s="684"/>
      <c r="M4" s="957"/>
      <c r="N4" s="901" t="s">
        <v>183</v>
      </c>
      <c r="O4" s="901"/>
      <c r="P4" s="901"/>
      <c r="Q4" s="902"/>
      <c r="R4" s="902"/>
      <c r="S4" s="902"/>
      <c r="T4" s="902"/>
      <c r="U4" s="902"/>
      <c r="V4" s="902"/>
      <c r="W4" s="902"/>
      <c r="X4" s="903"/>
      <c r="Y4" s="958" t="s">
        <v>184</v>
      </c>
      <c r="Z4" s="958"/>
      <c r="AA4" s="958"/>
      <c r="AB4" s="777"/>
      <c r="AC4" s="777"/>
      <c r="AD4" s="777"/>
      <c r="AE4" s="777"/>
      <c r="AF4" s="777"/>
      <c r="AG4" s="777"/>
      <c r="AH4" s="777"/>
      <c r="AI4" s="778"/>
      <c r="AK4" s="959" t="s">
        <v>3582</v>
      </c>
      <c r="AL4" s="959"/>
      <c r="AM4" s="959"/>
      <c r="AN4" s="959"/>
      <c r="AO4" s="959"/>
      <c r="AP4" s="959"/>
      <c r="AQ4" s="959"/>
      <c r="AR4" s="959"/>
      <c r="AS4" s="959"/>
    </row>
    <row r="5" spans="1:45" s="74" customFormat="1" ht="40.049999999999997" customHeight="1">
      <c r="A5" s="502"/>
      <c r="B5" s="960"/>
      <c r="C5" s="908" t="s">
        <v>3704</v>
      </c>
      <c r="D5" s="852"/>
      <c r="E5" s="852"/>
      <c r="F5" s="738"/>
      <c r="G5" s="738"/>
      <c r="H5" s="738"/>
      <c r="I5" s="738"/>
      <c r="J5" s="738"/>
      <c r="K5" s="738"/>
      <c r="L5" s="738"/>
      <c r="M5" s="740"/>
      <c r="N5" s="911" t="s">
        <v>3704</v>
      </c>
      <c r="O5" s="911"/>
      <c r="P5" s="911"/>
      <c r="Q5" s="715"/>
      <c r="R5" s="715"/>
      <c r="S5" s="715"/>
      <c r="T5" s="715"/>
      <c r="U5" s="715"/>
      <c r="V5" s="715"/>
      <c r="W5" s="715"/>
      <c r="X5" s="744"/>
      <c r="Y5" s="910" t="s">
        <v>3704</v>
      </c>
      <c r="Z5" s="910"/>
      <c r="AA5" s="910"/>
      <c r="AB5" s="725"/>
      <c r="AC5" s="725"/>
      <c r="AD5" s="725"/>
      <c r="AE5" s="725"/>
      <c r="AF5" s="725"/>
      <c r="AG5" s="725"/>
      <c r="AH5" s="725"/>
      <c r="AI5" s="766"/>
      <c r="AK5" s="961" t="s">
        <v>3705</v>
      </c>
      <c r="AL5" s="961"/>
      <c r="AM5" s="961"/>
      <c r="AN5" s="961"/>
      <c r="AO5" s="961"/>
      <c r="AP5" s="961"/>
      <c r="AQ5" s="961"/>
      <c r="AR5" s="961"/>
      <c r="AS5" s="961"/>
    </row>
    <row r="6" spans="1:45" s="74" customFormat="1" ht="30" customHeight="1">
      <c r="A6" s="502"/>
      <c r="B6" s="960"/>
      <c r="C6" s="127" t="s">
        <v>25</v>
      </c>
      <c r="D6" s="128" t="s">
        <v>61</v>
      </c>
      <c r="E6" s="128" t="s">
        <v>47</v>
      </c>
      <c r="F6" s="37" t="s">
        <v>133</v>
      </c>
      <c r="G6" s="37" t="s">
        <v>41</v>
      </c>
      <c r="H6" s="37" t="s">
        <v>3686</v>
      </c>
      <c r="I6" s="37" t="s">
        <v>64</v>
      </c>
      <c r="J6" s="37" t="s">
        <v>74</v>
      </c>
      <c r="K6" s="37" t="s">
        <v>70</v>
      </c>
      <c r="L6" s="37" t="s">
        <v>150</v>
      </c>
      <c r="M6" s="824" t="s">
        <v>205</v>
      </c>
      <c r="N6" s="117" t="s">
        <v>25</v>
      </c>
      <c r="O6" s="117" t="s">
        <v>61</v>
      </c>
      <c r="P6" s="117" t="s">
        <v>47</v>
      </c>
      <c r="Q6" s="70" t="s">
        <v>133</v>
      </c>
      <c r="R6" s="70" t="s">
        <v>41</v>
      </c>
      <c r="S6" s="70" t="s">
        <v>3686</v>
      </c>
      <c r="T6" s="70" t="s">
        <v>64</v>
      </c>
      <c r="U6" s="70" t="s">
        <v>74</v>
      </c>
      <c r="V6" s="70" t="s">
        <v>70</v>
      </c>
      <c r="W6" s="70" t="s">
        <v>150</v>
      </c>
      <c r="X6" s="744" t="s">
        <v>205</v>
      </c>
      <c r="Y6" s="94" t="s">
        <v>25</v>
      </c>
      <c r="Z6" s="94" t="s">
        <v>61</v>
      </c>
      <c r="AA6" s="94" t="s">
        <v>47</v>
      </c>
      <c r="AB6" s="95" t="s">
        <v>133</v>
      </c>
      <c r="AC6" s="95" t="s">
        <v>41</v>
      </c>
      <c r="AD6" s="95" t="s">
        <v>3686</v>
      </c>
      <c r="AE6" s="95" t="s">
        <v>64</v>
      </c>
      <c r="AF6" s="95" t="s">
        <v>74</v>
      </c>
      <c r="AG6" s="95" t="s">
        <v>70</v>
      </c>
      <c r="AH6" s="95" t="s">
        <v>150</v>
      </c>
      <c r="AI6" s="766" t="s">
        <v>205</v>
      </c>
      <c r="AK6" s="961"/>
      <c r="AL6" s="961"/>
      <c r="AM6" s="961"/>
      <c r="AN6" s="961"/>
      <c r="AO6" s="961"/>
      <c r="AP6" s="961"/>
      <c r="AQ6" s="961"/>
      <c r="AR6" s="961"/>
      <c r="AS6" s="961"/>
    </row>
    <row r="7" spans="1:45" s="74" customFormat="1" ht="30" customHeight="1">
      <c r="A7" s="502"/>
      <c r="B7" s="960"/>
      <c r="C7" s="127" t="s">
        <v>3706</v>
      </c>
      <c r="D7" s="127" t="s">
        <v>3706</v>
      </c>
      <c r="E7" s="128" t="s">
        <v>3706</v>
      </c>
      <c r="F7" s="37" t="s">
        <v>3706</v>
      </c>
      <c r="G7" s="37" t="s">
        <v>3706</v>
      </c>
      <c r="H7" s="37" t="s">
        <v>3706</v>
      </c>
      <c r="I7" s="37" t="s">
        <v>3706</v>
      </c>
      <c r="J7" s="37" t="s">
        <v>3706</v>
      </c>
      <c r="K7" s="37" t="s">
        <v>3706</v>
      </c>
      <c r="L7" s="37" t="s">
        <v>3706</v>
      </c>
      <c r="M7" s="824"/>
      <c r="N7" s="117" t="s">
        <v>3706</v>
      </c>
      <c r="O7" s="117" t="s">
        <v>3706</v>
      </c>
      <c r="P7" s="117" t="s">
        <v>3706</v>
      </c>
      <c r="Q7" s="70" t="s">
        <v>3706</v>
      </c>
      <c r="R7" s="70" t="s">
        <v>3706</v>
      </c>
      <c r="S7" s="70" t="s">
        <v>3706</v>
      </c>
      <c r="T7" s="70" t="s">
        <v>3706</v>
      </c>
      <c r="U7" s="70" t="s">
        <v>3706</v>
      </c>
      <c r="V7" s="70" t="s">
        <v>3706</v>
      </c>
      <c r="W7" s="70" t="s">
        <v>3706</v>
      </c>
      <c r="X7" s="744"/>
      <c r="Y7" s="94" t="s">
        <v>3706</v>
      </c>
      <c r="Z7" s="94" t="s">
        <v>3706</v>
      </c>
      <c r="AA7" s="94" t="s">
        <v>3706</v>
      </c>
      <c r="AB7" s="95" t="s">
        <v>3706</v>
      </c>
      <c r="AC7" s="95" t="s">
        <v>3706</v>
      </c>
      <c r="AD7" s="95" t="s">
        <v>3706</v>
      </c>
      <c r="AE7" s="95" t="s">
        <v>3706</v>
      </c>
      <c r="AF7" s="95" t="s">
        <v>3706</v>
      </c>
      <c r="AG7" s="95" t="s">
        <v>3706</v>
      </c>
      <c r="AH7" s="95" t="s">
        <v>3706</v>
      </c>
      <c r="AI7" s="766"/>
      <c r="AK7" s="961"/>
      <c r="AL7" s="961"/>
      <c r="AM7" s="961"/>
      <c r="AN7" s="961"/>
      <c r="AO7" s="961"/>
      <c r="AP7" s="961"/>
      <c r="AQ7" s="961"/>
      <c r="AR7" s="961"/>
      <c r="AS7" s="961"/>
    </row>
    <row r="8" spans="1:45" ht="30" customHeight="1">
      <c r="A8" s="129" t="s">
        <v>4262</v>
      </c>
      <c r="B8" s="130" t="s">
        <v>4263</v>
      </c>
      <c r="C8" s="48">
        <v>8.3000000000000007</v>
      </c>
      <c r="D8" s="48">
        <v>9.1</v>
      </c>
      <c r="E8" s="48">
        <v>8.5</v>
      </c>
      <c r="F8" s="48">
        <v>8.8000000000000007</v>
      </c>
      <c r="G8" s="48">
        <v>8.4</v>
      </c>
      <c r="H8" s="48">
        <v>8.6999999999999993</v>
      </c>
      <c r="I8" s="48">
        <v>9</v>
      </c>
      <c r="J8" s="48">
        <v>8.9</v>
      </c>
      <c r="K8" s="48">
        <v>9.1999999999999993</v>
      </c>
      <c r="L8" s="48">
        <v>8.9</v>
      </c>
      <c r="M8" s="48" t="s">
        <v>4264</v>
      </c>
      <c r="N8" s="48">
        <v>7.5</v>
      </c>
      <c r="O8" s="48">
        <v>8.3000000000000007</v>
      </c>
      <c r="P8" s="48">
        <v>7.7</v>
      </c>
      <c r="Q8" s="48">
        <v>7.9</v>
      </c>
      <c r="R8" s="48">
        <v>8.1999999999999993</v>
      </c>
      <c r="S8" s="48">
        <v>8.5</v>
      </c>
      <c r="T8" s="48">
        <v>8.8000000000000007</v>
      </c>
      <c r="U8" s="48">
        <v>8.6999999999999993</v>
      </c>
      <c r="V8" s="48">
        <v>9</v>
      </c>
      <c r="W8" s="48">
        <v>8.1</v>
      </c>
      <c r="X8" s="48" t="s">
        <v>4265</v>
      </c>
      <c r="Y8" s="48">
        <v>9.8000000000000007</v>
      </c>
      <c r="Z8" s="48">
        <v>10.6</v>
      </c>
      <c r="AA8" s="48">
        <v>10</v>
      </c>
      <c r="AB8" s="48">
        <v>10.1</v>
      </c>
      <c r="AC8" s="48">
        <v>9.6999999999999993</v>
      </c>
      <c r="AD8" s="48">
        <v>10</v>
      </c>
      <c r="AE8" s="48">
        <v>10.3</v>
      </c>
      <c r="AF8" s="48">
        <v>10.199999999999999</v>
      </c>
      <c r="AG8" s="48">
        <v>10.5</v>
      </c>
      <c r="AH8" s="48">
        <v>10.4</v>
      </c>
      <c r="AI8" s="48" t="s">
        <v>4266</v>
      </c>
      <c r="AK8" s="961"/>
      <c r="AL8" s="961"/>
      <c r="AM8" s="961"/>
      <c r="AN8" s="961"/>
      <c r="AO8" s="961"/>
      <c r="AP8" s="961"/>
      <c r="AQ8" s="961"/>
      <c r="AR8" s="961"/>
      <c r="AS8" s="961"/>
    </row>
    <row r="9" spans="1:45" ht="30" customHeight="1">
      <c r="A9" s="129" t="s">
        <v>4267</v>
      </c>
      <c r="B9" s="130">
        <v>60446</v>
      </c>
      <c r="C9" s="48">
        <v>8.3000000000000007</v>
      </c>
      <c r="D9" s="48">
        <v>9.1</v>
      </c>
      <c r="E9" s="48">
        <v>8.5</v>
      </c>
      <c r="F9" s="48">
        <v>8.8000000000000007</v>
      </c>
      <c r="G9" s="48">
        <v>8.4</v>
      </c>
      <c r="H9" s="48">
        <v>8.6999999999999993</v>
      </c>
      <c r="I9" s="48">
        <v>9</v>
      </c>
      <c r="J9" s="48">
        <v>8.9</v>
      </c>
      <c r="K9" s="48">
        <v>9.1999999999999993</v>
      </c>
      <c r="L9" s="48">
        <v>8.9</v>
      </c>
      <c r="M9" s="48" t="s">
        <v>4264</v>
      </c>
      <c r="N9" s="48">
        <v>7.5</v>
      </c>
      <c r="O9" s="48">
        <v>8.3000000000000007</v>
      </c>
      <c r="P9" s="48">
        <v>7.7</v>
      </c>
      <c r="Q9" s="48">
        <v>7.7</v>
      </c>
      <c r="R9" s="48">
        <v>8.1999999999999993</v>
      </c>
      <c r="S9" s="48">
        <v>8.5</v>
      </c>
      <c r="T9" s="48">
        <v>8.8000000000000007</v>
      </c>
      <c r="U9" s="48">
        <v>8.6999999999999993</v>
      </c>
      <c r="V9" s="48">
        <v>9</v>
      </c>
      <c r="W9" s="48">
        <v>8.1</v>
      </c>
      <c r="X9" s="48" t="s">
        <v>4265</v>
      </c>
      <c r="Y9" s="48">
        <v>9.8000000000000007</v>
      </c>
      <c r="Z9" s="48">
        <v>10.6</v>
      </c>
      <c r="AA9" s="48">
        <v>10</v>
      </c>
      <c r="AB9" s="48">
        <v>10.1</v>
      </c>
      <c r="AC9" s="48">
        <v>9.6999999999999993</v>
      </c>
      <c r="AD9" s="48">
        <v>10</v>
      </c>
      <c r="AE9" s="48">
        <v>10.3</v>
      </c>
      <c r="AF9" s="48">
        <v>10.199999999999999</v>
      </c>
      <c r="AG9" s="48">
        <v>10.5</v>
      </c>
      <c r="AH9" s="48">
        <v>10.4</v>
      </c>
      <c r="AI9" s="48" t="s">
        <v>4266</v>
      </c>
      <c r="AK9" s="920" t="s">
        <v>4268</v>
      </c>
      <c r="AL9" s="920"/>
      <c r="AM9" s="920"/>
      <c r="AN9" s="920"/>
      <c r="AO9" s="920"/>
      <c r="AP9" s="920"/>
      <c r="AQ9" s="920"/>
      <c r="AR9" s="920"/>
      <c r="AS9" s="920"/>
    </row>
    <row r="10" spans="1:45" ht="30" customHeight="1">
      <c r="A10" s="129" t="s">
        <v>4269</v>
      </c>
      <c r="B10" s="130">
        <v>60439</v>
      </c>
      <c r="C10" s="48">
        <v>8.4</v>
      </c>
      <c r="D10" s="48">
        <v>9.1999999999999993</v>
      </c>
      <c r="E10" s="48">
        <v>8.6</v>
      </c>
      <c r="F10" s="48">
        <v>8.9</v>
      </c>
      <c r="G10" s="48">
        <v>8.5</v>
      </c>
      <c r="H10" s="48">
        <v>8.8000000000000007</v>
      </c>
      <c r="I10" s="48">
        <v>9.1</v>
      </c>
      <c r="J10" s="48">
        <v>9</v>
      </c>
      <c r="K10" s="48">
        <v>9.3000000000000007</v>
      </c>
      <c r="L10" s="48">
        <v>9</v>
      </c>
      <c r="M10" s="48" t="s">
        <v>4264</v>
      </c>
      <c r="N10" s="48">
        <v>7.6</v>
      </c>
      <c r="O10" s="48">
        <v>8.4</v>
      </c>
      <c r="P10" s="48">
        <v>7.8</v>
      </c>
      <c r="Q10" s="48">
        <v>7.7</v>
      </c>
      <c r="R10" s="48">
        <v>8.3000000000000007</v>
      </c>
      <c r="S10" s="48">
        <v>8.6</v>
      </c>
      <c r="T10" s="48">
        <v>8.9</v>
      </c>
      <c r="U10" s="48">
        <v>8.8000000000000007</v>
      </c>
      <c r="V10" s="48">
        <v>9.1</v>
      </c>
      <c r="W10" s="48">
        <v>8.1999999999999993</v>
      </c>
      <c r="X10" s="48" t="s">
        <v>4265</v>
      </c>
      <c r="Y10" s="48">
        <v>9.9</v>
      </c>
      <c r="Z10" s="48">
        <v>10.7</v>
      </c>
      <c r="AA10" s="48">
        <v>10.1</v>
      </c>
      <c r="AB10" s="48">
        <v>10.199999999999999</v>
      </c>
      <c r="AC10" s="48">
        <v>9.8000000000000007</v>
      </c>
      <c r="AD10" s="48">
        <v>10.1</v>
      </c>
      <c r="AE10" s="48">
        <v>10.4</v>
      </c>
      <c r="AF10" s="48">
        <v>10.3</v>
      </c>
      <c r="AG10" s="48">
        <v>10.6</v>
      </c>
      <c r="AH10" s="48">
        <v>10.5</v>
      </c>
      <c r="AI10" s="48" t="s">
        <v>4266</v>
      </c>
      <c r="AK10" s="920"/>
      <c r="AL10" s="920"/>
      <c r="AM10" s="920"/>
      <c r="AN10" s="920"/>
      <c r="AO10" s="920"/>
      <c r="AP10" s="920"/>
      <c r="AQ10" s="920"/>
      <c r="AR10" s="920"/>
      <c r="AS10" s="920"/>
    </row>
    <row r="11" spans="1:45" ht="30" customHeight="1">
      <c r="A11" s="129" t="s">
        <v>4270</v>
      </c>
      <c r="B11" s="101" t="s">
        <v>4271</v>
      </c>
      <c r="C11" s="48">
        <v>8.3000000000000007</v>
      </c>
      <c r="D11" s="48">
        <v>9.1</v>
      </c>
      <c r="E11" s="48">
        <v>8.5</v>
      </c>
      <c r="F11" s="48">
        <v>8.8000000000000007</v>
      </c>
      <c r="G11" s="48">
        <v>8.4</v>
      </c>
      <c r="H11" s="48">
        <v>8.6999999999999993</v>
      </c>
      <c r="I11" s="48">
        <v>9</v>
      </c>
      <c r="J11" s="48">
        <v>8.9</v>
      </c>
      <c r="K11" s="48">
        <v>9.1999999999999993</v>
      </c>
      <c r="L11" s="48">
        <v>8.9</v>
      </c>
      <c r="M11" s="48" t="s">
        <v>4264</v>
      </c>
      <c r="N11" s="48">
        <v>7.5</v>
      </c>
      <c r="O11" s="48">
        <v>8.3000000000000007</v>
      </c>
      <c r="P11" s="48">
        <v>7.7</v>
      </c>
      <c r="Q11" s="48">
        <v>7.9</v>
      </c>
      <c r="R11" s="48">
        <v>8.1999999999999993</v>
      </c>
      <c r="S11" s="48">
        <v>8.5</v>
      </c>
      <c r="T11" s="48">
        <v>8.8000000000000007</v>
      </c>
      <c r="U11" s="48">
        <v>8.6999999999999993</v>
      </c>
      <c r="V11" s="48">
        <v>9</v>
      </c>
      <c r="W11" s="48">
        <v>8.1</v>
      </c>
      <c r="X11" s="48" t="s">
        <v>4265</v>
      </c>
      <c r="Y11" s="48">
        <v>9.8000000000000007</v>
      </c>
      <c r="Z11" s="48">
        <v>10.6</v>
      </c>
      <c r="AA11" s="48">
        <v>10</v>
      </c>
      <c r="AB11" s="48">
        <v>10.1</v>
      </c>
      <c r="AC11" s="48">
        <v>9.6999999999999993</v>
      </c>
      <c r="AD11" s="48">
        <v>10</v>
      </c>
      <c r="AE11" s="48">
        <v>10.3</v>
      </c>
      <c r="AF11" s="48">
        <v>10.199999999999999</v>
      </c>
      <c r="AG11" s="48">
        <v>10.5</v>
      </c>
      <c r="AH11" s="48">
        <v>10.4</v>
      </c>
      <c r="AI11" s="48" t="s">
        <v>4266</v>
      </c>
      <c r="AK11" s="922" t="s">
        <v>4043</v>
      </c>
      <c r="AL11" s="923"/>
      <c r="AM11" s="923"/>
      <c r="AN11" s="923"/>
      <c r="AO11" s="923"/>
      <c r="AP11" s="923"/>
      <c r="AQ11" s="923"/>
      <c r="AR11" s="923"/>
      <c r="AS11" s="924"/>
    </row>
    <row r="12" spans="1:45" ht="30" customHeight="1">
      <c r="A12" s="129" t="s">
        <v>4272</v>
      </c>
      <c r="B12" s="130">
        <v>60517</v>
      </c>
      <c r="C12" s="48">
        <v>8.4</v>
      </c>
      <c r="D12" s="48">
        <v>9.1999999999999993</v>
      </c>
      <c r="E12" s="48">
        <v>8.6</v>
      </c>
      <c r="F12" s="48">
        <v>8.9</v>
      </c>
      <c r="G12" s="48">
        <v>8.5</v>
      </c>
      <c r="H12" s="48">
        <v>8.8000000000000007</v>
      </c>
      <c r="I12" s="48">
        <v>9.1</v>
      </c>
      <c r="J12" s="48">
        <v>9</v>
      </c>
      <c r="K12" s="48">
        <v>9.3000000000000007</v>
      </c>
      <c r="L12" s="48">
        <v>9</v>
      </c>
      <c r="M12" s="48" t="s">
        <v>4264</v>
      </c>
      <c r="N12" s="48">
        <v>7.6</v>
      </c>
      <c r="O12" s="48">
        <v>8.4</v>
      </c>
      <c r="P12" s="48">
        <v>7.8</v>
      </c>
      <c r="Q12" s="48">
        <v>7.7</v>
      </c>
      <c r="R12" s="48">
        <v>8.3000000000000007</v>
      </c>
      <c r="S12" s="48">
        <v>8.6</v>
      </c>
      <c r="T12" s="48">
        <v>8.9</v>
      </c>
      <c r="U12" s="48">
        <v>8.8000000000000007</v>
      </c>
      <c r="V12" s="48">
        <v>9.1</v>
      </c>
      <c r="W12" s="48">
        <v>8.1999999999999993</v>
      </c>
      <c r="X12" s="48" t="s">
        <v>4265</v>
      </c>
      <c r="Y12" s="48">
        <v>9.9</v>
      </c>
      <c r="Z12" s="48">
        <v>10.7</v>
      </c>
      <c r="AA12" s="48">
        <v>10.1</v>
      </c>
      <c r="AB12" s="48">
        <v>10.199999999999999</v>
      </c>
      <c r="AC12" s="48">
        <v>9.8000000000000007</v>
      </c>
      <c r="AD12" s="48">
        <v>10.1</v>
      </c>
      <c r="AE12" s="48">
        <v>10.4</v>
      </c>
      <c r="AF12" s="48">
        <v>10.3</v>
      </c>
      <c r="AG12" s="48">
        <v>10.6</v>
      </c>
      <c r="AH12" s="48">
        <v>10.5</v>
      </c>
      <c r="AI12" s="48" t="s">
        <v>4266</v>
      </c>
      <c r="AK12" s="920" t="s">
        <v>4273</v>
      </c>
      <c r="AL12" s="920"/>
      <c r="AM12" s="920"/>
      <c r="AN12" s="920"/>
      <c r="AO12" s="920"/>
      <c r="AP12" s="920"/>
      <c r="AQ12" s="920"/>
      <c r="AR12" s="920"/>
      <c r="AS12" s="920"/>
    </row>
    <row r="13" spans="1:45" ht="30" customHeight="1">
      <c r="A13" s="129" t="s">
        <v>4274</v>
      </c>
      <c r="B13" s="130">
        <v>60561</v>
      </c>
      <c r="C13" s="48">
        <v>8.4</v>
      </c>
      <c r="D13" s="48">
        <v>9.1999999999999993</v>
      </c>
      <c r="E13" s="48">
        <v>8.6</v>
      </c>
      <c r="F13" s="48">
        <v>8.9</v>
      </c>
      <c r="G13" s="48">
        <v>8.5</v>
      </c>
      <c r="H13" s="48">
        <v>8.8000000000000007</v>
      </c>
      <c r="I13" s="48">
        <v>9.1</v>
      </c>
      <c r="J13" s="48">
        <v>9</v>
      </c>
      <c r="K13" s="48">
        <v>9.3000000000000007</v>
      </c>
      <c r="L13" s="48">
        <v>9</v>
      </c>
      <c r="M13" s="48" t="s">
        <v>4264</v>
      </c>
      <c r="N13" s="48">
        <v>7.6</v>
      </c>
      <c r="O13" s="48">
        <v>8.4</v>
      </c>
      <c r="P13" s="48">
        <v>7.8</v>
      </c>
      <c r="Q13" s="48">
        <v>7.9</v>
      </c>
      <c r="R13" s="48">
        <v>8.3000000000000007</v>
      </c>
      <c r="S13" s="48">
        <v>8.6</v>
      </c>
      <c r="T13" s="48">
        <v>8.9</v>
      </c>
      <c r="U13" s="48">
        <v>8.8000000000000007</v>
      </c>
      <c r="V13" s="48">
        <v>9.1</v>
      </c>
      <c r="W13" s="48">
        <v>8.1999999999999993</v>
      </c>
      <c r="X13" s="48" t="s">
        <v>4265</v>
      </c>
      <c r="Y13" s="48">
        <v>9.9</v>
      </c>
      <c r="Z13" s="48">
        <v>10.7</v>
      </c>
      <c r="AA13" s="48">
        <v>10.1</v>
      </c>
      <c r="AB13" s="48">
        <v>10.199999999999999</v>
      </c>
      <c r="AC13" s="48">
        <v>9.8000000000000007</v>
      </c>
      <c r="AD13" s="48">
        <v>10.1</v>
      </c>
      <c r="AE13" s="48">
        <v>10.4</v>
      </c>
      <c r="AF13" s="48">
        <v>10.3</v>
      </c>
      <c r="AG13" s="48">
        <v>10.6</v>
      </c>
      <c r="AH13" s="48">
        <v>10.5</v>
      </c>
      <c r="AI13" s="48" t="s">
        <v>4266</v>
      </c>
      <c r="AK13" s="922" t="s">
        <v>4048</v>
      </c>
      <c r="AL13" s="923"/>
      <c r="AM13" s="923"/>
      <c r="AN13" s="923"/>
      <c r="AO13" s="923"/>
      <c r="AP13" s="923"/>
      <c r="AQ13" s="923"/>
      <c r="AR13" s="923"/>
      <c r="AS13" s="924"/>
    </row>
    <row r="14" spans="1:45" ht="30" customHeight="1">
      <c r="A14" s="129" t="s">
        <v>4275</v>
      </c>
      <c r="B14" s="101">
        <v>60506</v>
      </c>
      <c r="C14" s="48">
        <v>8.4</v>
      </c>
      <c r="D14" s="48">
        <v>9.1999999999999993</v>
      </c>
      <c r="E14" s="48">
        <v>8.6</v>
      </c>
      <c r="F14" s="48">
        <v>8.9</v>
      </c>
      <c r="G14" s="48">
        <v>8.5</v>
      </c>
      <c r="H14" s="48">
        <v>8.8000000000000007</v>
      </c>
      <c r="I14" s="48">
        <v>9.1</v>
      </c>
      <c r="J14" s="48">
        <v>9</v>
      </c>
      <c r="K14" s="48">
        <v>9.3000000000000007</v>
      </c>
      <c r="L14" s="48">
        <v>9</v>
      </c>
      <c r="M14" s="48" t="s">
        <v>4264</v>
      </c>
      <c r="N14" s="48">
        <v>7.6</v>
      </c>
      <c r="O14" s="48">
        <v>8.4</v>
      </c>
      <c r="P14" s="48">
        <v>7.8</v>
      </c>
      <c r="Q14" s="48">
        <v>7.9</v>
      </c>
      <c r="R14" s="48">
        <v>8.3000000000000007</v>
      </c>
      <c r="S14" s="48">
        <v>8.6</v>
      </c>
      <c r="T14" s="48">
        <v>8.9</v>
      </c>
      <c r="U14" s="48">
        <v>8.8000000000000007</v>
      </c>
      <c r="V14" s="48">
        <v>9.1</v>
      </c>
      <c r="W14" s="48">
        <v>8.1999999999999993</v>
      </c>
      <c r="X14" s="48" t="s">
        <v>4265</v>
      </c>
      <c r="Y14" s="48">
        <v>9.9</v>
      </c>
      <c r="Z14" s="48">
        <v>10.7</v>
      </c>
      <c r="AA14" s="48">
        <v>10.1</v>
      </c>
      <c r="AB14" s="48">
        <v>10.199999999999999</v>
      </c>
      <c r="AC14" s="48">
        <v>9.8000000000000007</v>
      </c>
      <c r="AD14" s="48">
        <v>10.1</v>
      </c>
      <c r="AE14" s="48">
        <v>10.4</v>
      </c>
      <c r="AF14" s="48">
        <v>10.3</v>
      </c>
      <c r="AG14" s="48">
        <v>10.6</v>
      </c>
      <c r="AH14" s="48">
        <v>10.5</v>
      </c>
      <c r="AI14" s="48" t="s">
        <v>4266</v>
      </c>
      <c r="AK14" s="920" t="s">
        <v>4051</v>
      </c>
      <c r="AL14" s="920"/>
      <c r="AM14" s="920"/>
      <c r="AN14" s="920"/>
      <c r="AO14" s="920"/>
      <c r="AP14" s="920"/>
      <c r="AQ14" s="920"/>
      <c r="AR14" s="920"/>
      <c r="AS14" s="920"/>
    </row>
    <row r="15" spans="1:45" ht="30" customHeight="1">
      <c r="A15" s="129" t="s">
        <v>4188</v>
      </c>
      <c r="B15" s="101" t="s">
        <v>4276</v>
      </c>
      <c r="C15" s="48">
        <v>8.4</v>
      </c>
      <c r="D15" s="48">
        <v>9.1999999999999993</v>
      </c>
      <c r="E15" s="48">
        <v>8.6</v>
      </c>
      <c r="F15" s="48">
        <v>8.9</v>
      </c>
      <c r="G15" s="48">
        <v>8.5</v>
      </c>
      <c r="H15" s="48">
        <v>8.8000000000000007</v>
      </c>
      <c r="I15" s="48">
        <v>9.1</v>
      </c>
      <c r="J15" s="48">
        <v>9</v>
      </c>
      <c r="K15" s="48">
        <v>9.3000000000000007</v>
      </c>
      <c r="L15" s="48">
        <v>9</v>
      </c>
      <c r="M15" s="48" t="s">
        <v>4</v>
      </c>
      <c r="N15" s="48">
        <v>7.6</v>
      </c>
      <c r="O15" s="48">
        <v>8.4</v>
      </c>
      <c r="P15" s="48">
        <v>7.8</v>
      </c>
      <c r="Q15" s="48">
        <v>7.9</v>
      </c>
      <c r="R15" s="48">
        <v>8.3000000000000007</v>
      </c>
      <c r="S15" s="48">
        <v>8.6</v>
      </c>
      <c r="T15" s="48">
        <v>8.9</v>
      </c>
      <c r="U15" s="48">
        <v>8.8000000000000007</v>
      </c>
      <c r="V15" s="48">
        <v>9.1</v>
      </c>
      <c r="W15" s="48">
        <v>8.1999999999999993</v>
      </c>
      <c r="X15" s="48" t="s">
        <v>4</v>
      </c>
      <c r="Y15" s="48">
        <v>9.9</v>
      </c>
      <c r="Z15" s="48">
        <v>10.7</v>
      </c>
      <c r="AA15" s="48">
        <v>10.1</v>
      </c>
      <c r="AB15" s="48">
        <v>10.199999999999999</v>
      </c>
      <c r="AC15" s="48">
        <v>9.8000000000000007</v>
      </c>
      <c r="AD15" s="48">
        <v>10.1</v>
      </c>
      <c r="AE15" s="48">
        <v>10.4</v>
      </c>
      <c r="AF15" s="48">
        <v>10.3</v>
      </c>
      <c r="AG15" s="48">
        <v>10.6</v>
      </c>
      <c r="AH15" s="48">
        <v>10.5</v>
      </c>
      <c r="AI15" s="48" t="s">
        <v>4</v>
      </c>
      <c r="AK15" s="920"/>
      <c r="AL15" s="920"/>
      <c r="AM15" s="920"/>
      <c r="AN15" s="920"/>
      <c r="AO15" s="920"/>
      <c r="AP15" s="920"/>
      <c r="AQ15" s="920"/>
      <c r="AR15" s="920"/>
      <c r="AS15" s="920"/>
    </row>
    <row r="16" spans="1:45" ht="30" customHeight="1">
      <c r="A16" s="129" t="s">
        <v>4277</v>
      </c>
      <c r="B16" s="130">
        <v>60532</v>
      </c>
      <c r="C16" s="48">
        <v>8.4</v>
      </c>
      <c r="D16" s="48">
        <v>9.1999999999999993</v>
      </c>
      <c r="E16" s="48">
        <v>8.6</v>
      </c>
      <c r="F16" s="48">
        <v>8.9</v>
      </c>
      <c r="G16" s="48">
        <v>8.5</v>
      </c>
      <c r="H16" s="48">
        <v>8.8000000000000007</v>
      </c>
      <c r="I16" s="48">
        <v>9.1</v>
      </c>
      <c r="J16" s="48">
        <v>9</v>
      </c>
      <c r="K16" s="48">
        <v>9.3000000000000007</v>
      </c>
      <c r="L16" s="48">
        <v>9</v>
      </c>
      <c r="M16" s="48" t="s">
        <v>4264</v>
      </c>
      <c r="N16" s="48">
        <v>7.6</v>
      </c>
      <c r="O16" s="48">
        <v>8.4</v>
      </c>
      <c r="P16" s="48">
        <v>7.8</v>
      </c>
      <c r="Q16" s="48">
        <v>7.9</v>
      </c>
      <c r="R16" s="48">
        <v>8.3000000000000007</v>
      </c>
      <c r="S16" s="48">
        <v>8.6</v>
      </c>
      <c r="T16" s="48">
        <v>8.9</v>
      </c>
      <c r="U16" s="48">
        <v>8.8000000000000007</v>
      </c>
      <c r="V16" s="48">
        <v>9.1</v>
      </c>
      <c r="W16" s="48">
        <v>8.1999999999999993</v>
      </c>
      <c r="X16" s="48" t="s">
        <v>4265</v>
      </c>
      <c r="Y16" s="48">
        <v>9.9</v>
      </c>
      <c r="Z16" s="48">
        <v>10.7</v>
      </c>
      <c r="AA16" s="48">
        <v>10.1</v>
      </c>
      <c r="AB16" s="48">
        <v>10.199999999999999</v>
      </c>
      <c r="AC16" s="48">
        <v>9.8000000000000007</v>
      </c>
      <c r="AD16" s="48">
        <v>10.1</v>
      </c>
      <c r="AE16" s="48">
        <v>10.4</v>
      </c>
      <c r="AF16" s="48">
        <v>10.3</v>
      </c>
      <c r="AG16" s="48">
        <v>10.6</v>
      </c>
      <c r="AH16" s="48">
        <v>10.5</v>
      </c>
      <c r="AI16" s="48" t="s">
        <v>4266</v>
      </c>
      <c r="AK16" s="920"/>
      <c r="AL16" s="920"/>
      <c r="AM16" s="920"/>
      <c r="AN16" s="920"/>
      <c r="AO16" s="920"/>
      <c r="AP16" s="920"/>
      <c r="AQ16" s="920"/>
      <c r="AR16" s="920"/>
      <c r="AS16" s="920"/>
    </row>
    <row r="17" spans="1:45" ht="30" customHeight="1">
      <c r="A17" s="129" t="s">
        <v>4278</v>
      </c>
      <c r="B17" s="130">
        <v>60187</v>
      </c>
      <c r="C17" s="48">
        <v>8.4</v>
      </c>
      <c r="D17" s="48">
        <v>9.1999999999999993</v>
      </c>
      <c r="E17" s="48">
        <v>8.6</v>
      </c>
      <c r="F17" s="48">
        <v>8.9</v>
      </c>
      <c r="G17" s="48">
        <v>8.5</v>
      </c>
      <c r="H17" s="48">
        <v>8.8000000000000007</v>
      </c>
      <c r="I17" s="48">
        <v>9.1</v>
      </c>
      <c r="J17" s="48">
        <v>9</v>
      </c>
      <c r="K17" s="48">
        <v>9.3000000000000007</v>
      </c>
      <c r="L17" s="48">
        <v>9</v>
      </c>
      <c r="M17" s="48" t="s">
        <v>4264</v>
      </c>
      <c r="N17" s="48">
        <v>7.6</v>
      </c>
      <c r="O17" s="48">
        <v>8.4</v>
      </c>
      <c r="P17" s="48">
        <v>7.8</v>
      </c>
      <c r="Q17" s="48">
        <v>7.9</v>
      </c>
      <c r="R17" s="48">
        <v>8.3000000000000007</v>
      </c>
      <c r="S17" s="48">
        <v>8.6</v>
      </c>
      <c r="T17" s="48">
        <v>8.9</v>
      </c>
      <c r="U17" s="48">
        <v>8.8000000000000007</v>
      </c>
      <c r="V17" s="48">
        <v>9.1</v>
      </c>
      <c r="W17" s="48">
        <v>8.1999999999999993</v>
      </c>
      <c r="X17" s="48" t="s">
        <v>4265</v>
      </c>
      <c r="Y17" s="48">
        <v>9.9</v>
      </c>
      <c r="Z17" s="48">
        <v>10.7</v>
      </c>
      <c r="AA17" s="48">
        <v>10.1</v>
      </c>
      <c r="AB17" s="48">
        <v>10.199999999999999</v>
      </c>
      <c r="AC17" s="48">
        <v>9.8000000000000007</v>
      </c>
      <c r="AD17" s="48">
        <v>10.1</v>
      </c>
      <c r="AE17" s="48">
        <v>10.4</v>
      </c>
      <c r="AF17" s="48">
        <v>10.3</v>
      </c>
      <c r="AG17" s="48">
        <v>10.6</v>
      </c>
      <c r="AH17" s="48">
        <v>10.5</v>
      </c>
      <c r="AI17" s="48" t="s">
        <v>4266</v>
      </c>
      <c r="AK17" s="920" t="s">
        <v>4054</v>
      </c>
      <c r="AL17" s="920"/>
      <c r="AM17" s="920"/>
      <c r="AN17" s="920"/>
      <c r="AO17" s="920"/>
      <c r="AP17" s="920"/>
      <c r="AQ17" s="920"/>
      <c r="AR17" s="920"/>
      <c r="AS17" s="920"/>
    </row>
    <row r="18" spans="1:45" ht="30" customHeight="1">
      <c r="A18" s="129" t="s">
        <v>4279</v>
      </c>
      <c r="B18" s="130">
        <v>60190</v>
      </c>
      <c r="C18" s="48">
        <v>8.4</v>
      </c>
      <c r="D18" s="48">
        <v>9.1999999999999993</v>
      </c>
      <c r="E18" s="48">
        <v>8.6</v>
      </c>
      <c r="F18" s="48">
        <v>8.9</v>
      </c>
      <c r="G18" s="48">
        <v>8.5</v>
      </c>
      <c r="H18" s="48">
        <v>8.8000000000000007</v>
      </c>
      <c r="I18" s="48">
        <v>9.1</v>
      </c>
      <c r="J18" s="48">
        <v>9</v>
      </c>
      <c r="K18" s="48">
        <v>9.3000000000000007</v>
      </c>
      <c r="L18" s="48">
        <v>9</v>
      </c>
      <c r="M18" s="48" t="s">
        <v>4264</v>
      </c>
      <c r="N18" s="48">
        <v>7.6</v>
      </c>
      <c r="O18" s="48">
        <v>8.4</v>
      </c>
      <c r="P18" s="48">
        <v>7.8</v>
      </c>
      <c r="Q18" s="48">
        <v>7.9</v>
      </c>
      <c r="R18" s="48">
        <v>8.3000000000000007</v>
      </c>
      <c r="S18" s="48">
        <v>8.6</v>
      </c>
      <c r="T18" s="48">
        <v>8.9</v>
      </c>
      <c r="U18" s="48">
        <v>8.8000000000000007</v>
      </c>
      <c r="V18" s="48">
        <v>9.1</v>
      </c>
      <c r="W18" s="48">
        <v>8.1999999999999993</v>
      </c>
      <c r="X18" s="48" t="s">
        <v>4265</v>
      </c>
      <c r="Y18" s="48">
        <v>9.9</v>
      </c>
      <c r="Z18" s="48">
        <v>10.7</v>
      </c>
      <c r="AA18" s="48">
        <v>10.1</v>
      </c>
      <c r="AB18" s="48">
        <v>10.199999999999999</v>
      </c>
      <c r="AC18" s="48">
        <v>9.8000000000000007</v>
      </c>
      <c r="AD18" s="48">
        <v>10.1</v>
      </c>
      <c r="AE18" s="48">
        <v>10.4</v>
      </c>
      <c r="AF18" s="48">
        <v>10.3</v>
      </c>
      <c r="AG18" s="48">
        <v>10.6</v>
      </c>
      <c r="AH18" s="48">
        <v>10.5</v>
      </c>
      <c r="AI18" s="48" t="s">
        <v>4266</v>
      </c>
      <c r="AK18" s="920" t="s">
        <v>4057</v>
      </c>
      <c r="AL18" s="920"/>
      <c r="AM18" s="920"/>
      <c r="AN18" s="920"/>
      <c r="AO18" s="920"/>
      <c r="AP18" s="920"/>
      <c r="AQ18" s="920"/>
      <c r="AR18" s="920"/>
      <c r="AS18" s="920"/>
    </row>
    <row r="19" spans="1:45" ht="30" customHeight="1">
      <c r="A19" s="129" t="s">
        <v>4280</v>
      </c>
      <c r="B19" s="130">
        <v>60523</v>
      </c>
      <c r="C19" s="48">
        <v>8.4</v>
      </c>
      <c r="D19" s="48">
        <v>9.1999999999999993</v>
      </c>
      <c r="E19" s="48">
        <v>8.6</v>
      </c>
      <c r="F19" s="48">
        <v>8.9</v>
      </c>
      <c r="G19" s="48">
        <v>8.5</v>
      </c>
      <c r="H19" s="48">
        <v>8.8000000000000007</v>
      </c>
      <c r="I19" s="48">
        <v>9.1</v>
      </c>
      <c r="J19" s="48">
        <v>9</v>
      </c>
      <c r="K19" s="48">
        <v>9.3000000000000007</v>
      </c>
      <c r="L19" s="48">
        <v>9</v>
      </c>
      <c r="M19" s="48" t="s">
        <v>4264</v>
      </c>
      <c r="N19" s="48">
        <v>7.6</v>
      </c>
      <c r="O19" s="48">
        <v>8.4</v>
      </c>
      <c r="P19" s="48">
        <v>7.8</v>
      </c>
      <c r="Q19" s="48">
        <v>7.9</v>
      </c>
      <c r="R19" s="48">
        <v>8.3000000000000007</v>
      </c>
      <c r="S19" s="48">
        <v>8.6</v>
      </c>
      <c r="T19" s="48">
        <v>8.9</v>
      </c>
      <c r="U19" s="48">
        <v>8.8000000000000007</v>
      </c>
      <c r="V19" s="48">
        <v>9.1</v>
      </c>
      <c r="W19" s="48">
        <v>8.1999999999999993</v>
      </c>
      <c r="X19" s="48" t="s">
        <v>4265</v>
      </c>
      <c r="Y19" s="48">
        <v>9.9</v>
      </c>
      <c r="Z19" s="48">
        <v>10.7</v>
      </c>
      <c r="AA19" s="48">
        <v>10.1</v>
      </c>
      <c r="AB19" s="48">
        <v>10.199999999999999</v>
      </c>
      <c r="AC19" s="48">
        <v>9.8000000000000007</v>
      </c>
      <c r="AD19" s="48">
        <v>10.1</v>
      </c>
      <c r="AE19" s="48">
        <v>10.4</v>
      </c>
      <c r="AF19" s="48">
        <v>10.3</v>
      </c>
      <c r="AG19" s="48">
        <v>10.6</v>
      </c>
      <c r="AH19" s="48">
        <v>10.5</v>
      </c>
      <c r="AI19" s="48" t="s">
        <v>4266</v>
      </c>
      <c r="AK19" s="920" t="s">
        <v>4060</v>
      </c>
      <c r="AL19" s="920"/>
      <c r="AM19" s="920"/>
      <c r="AN19" s="920"/>
      <c r="AO19" s="920"/>
      <c r="AP19" s="920"/>
      <c r="AQ19" s="920"/>
      <c r="AR19" s="920"/>
      <c r="AS19" s="920"/>
    </row>
    <row r="20" spans="1:45" ht="30" customHeight="1">
      <c r="A20" s="129" t="s">
        <v>4281</v>
      </c>
      <c r="B20" s="130">
        <v>60521</v>
      </c>
      <c r="C20" s="48">
        <v>8.4</v>
      </c>
      <c r="D20" s="48">
        <v>9.1999999999999993</v>
      </c>
      <c r="E20" s="48">
        <v>8.6</v>
      </c>
      <c r="F20" s="48">
        <v>8.9</v>
      </c>
      <c r="G20" s="48">
        <v>8.5</v>
      </c>
      <c r="H20" s="48">
        <v>8.8000000000000007</v>
      </c>
      <c r="I20" s="48">
        <v>9.1</v>
      </c>
      <c r="J20" s="48">
        <v>9</v>
      </c>
      <c r="K20" s="48">
        <v>9.3000000000000007</v>
      </c>
      <c r="L20" s="48">
        <v>9</v>
      </c>
      <c r="M20" s="48" t="s">
        <v>4264</v>
      </c>
      <c r="N20" s="48">
        <v>7.6</v>
      </c>
      <c r="O20" s="48">
        <v>8.4</v>
      </c>
      <c r="P20" s="48">
        <v>7.8</v>
      </c>
      <c r="Q20" s="48">
        <v>7.9</v>
      </c>
      <c r="R20" s="48">
        <v>8.3000000000000007</v>
      </c>
      <c r="S20" s="48">
        <v>8.6</v>
      </c>
      <c r="T20" s="48">
        <v>8.9</v>
      </c>
      <c r="U20" s="48">
        <v>8.8000000000000007</v>
      </c>
      <c r="V20" s="48">
        <v>9.1</v>
      </c>
      <c r="W20" s="48">
        <v>8.1999999999999993</v>
      </c>
      <c r="X20" s="48" t="s">
        <v>4265</v>
      </c>
      <c r="Y20" s="48">
        <v>9.9</v>
      </c>
      <c r="Z20" s="48">
        <v>10.7</v>
      </c>
      <c r="AA20" s="48">
        <v>10.1</v>
      </c>
      <c r="AB20" s="48">
        <v>10.199999999999999</v>
      </c>
      <c r="AC20" s="48">
        <v>9.8000000000000007</v>
      </c>
      <c r="AD20" s="48">
        <v>10.1</v>
      </c>
      <c r="AE20" s="48">
        <v>10.4</v>
      </c>
      <c r="AF20" s="48">
        <v>10.3</v>
      </c>
      <c r="AG20" s="48">
        <v>10.6</v>
      </c>
      <c r="AH20" s="48">
        <v>10.5</v>
      </c>
      <c r="AI20" s="48" t="s">
        <v>4266</v>
      </c>
      <c r="AK20" s="920" t="s">
        <v>4063</v>
      </c>
      <c r="AL20" s="920"/>
      <c r="AM20" s="920"/>
      <c r="AN20" s="920"/>
      <c r="AO20" s="920"/>
      <c r="AP20" s="920"/>
      <c r="AQ20" s="920"/>
      <c r="AR20" s="920"/>
      <c r="AS20" s="920"/>
    </row>
    <row r="21" spans="1:45" ht="30" customHeight="1">
      <c r="A21" s="129" t="s">
        <v>4282</v>
      </c>
      <c r="B21" s="130">
        <v>60525</v>
      </c>
      <c r="C21" s="48">
        <v>8.4</v>
      </c>
      <c r="D21" s="48">
        <v>9.1999999999999993</v>
      </c>
      <c r="E21" s="48">
        <v>8.6</v>
      </c>
      <c r="F21" s="48">
        <v>8.9</v>
      </c>
      <c r="G21" s="48">
        <v>8.5</v>
      </c>
      <c r="H21" s="48">
        <v>8.8000000000000007</v>
      </c>
      <c r="I21" s="48">
        <v>9.1</v>
      </c>
      <c r="J21" s="48">
        <v>9</v>
      </c>
      <c r="K21" s="48">
        <v>9.3000000000000007</v>
      </c>
      <c r="L21" s="48">
        <v>9</v>
      </c>
      <c r="M21" s="48" t="s">
        <v>4264</v>
      </c>
      <c r="N21" s="48">
        <v>7.6</v>
      </c>
      <c r="O21" s="48">
        <v>8.4</v>
      </c>
      <c r="P21" s="48">
        <v>7.8</v>
      </c>
      <c r="Q21" s="48">
        <v>7.9</v>
      </c>
      <c r="R21" s="48">
        <v>8.3000000000000007</v>
      </c>
      <c r="S21" s="48">
        <v>8.6</v>
      </c>
      <c r="T21" s="48">
        <v>8.9</v>
      </c>
      <c r="U21" s="48">
        <v>8.8000000000000007</v>
      </c>
      <c r="V21" s="48">
        <v>9.1</v>
      </c>
      <c r="W21" s="48">
        <v>8.1999999999999993</v>
      </c>
      <c r="X21" s="48" t="s">
        <v>4265</v>
      </c>
      <c r="Y21" s="48">
        <v>9.9</v>
      </c>
      <c r="Z21" s="48">
        <v>10.7</v>
      </c>
      <c r="AA21" s="48">
        <v>10.1</v>
      </c>
      <c r="AB21" s="48">
        <v>10.199999999999999</v>
      </c>
      <c r="AC21" s="48">
        <v>9.8000000000000007</v>
      </c>
      <c r="AD21" s="48">
        <v>10.1</v>
      </c>
      <c r="AE21" s="48">
        <v>10.4</v>
      </c>
      <c r="AF21" s="48">
        <v>10.3</v>
      </c>
      <c r="AG21" s="48">
        <v>10.6</v>
      </c>
      <c r="AH21" s="48">
        <v>10.5</v>
      </c>
      <c r="AI21" s="48" t="s">
        <v>4266</v>
      </c>
      <c r="AK21" s="920" t="s">
        <v>4066</v>
      </c>
      <c r="AL21" s="920"/>
      <c r="AM21" s="920"/>
      <c r="AN21" s="920"/>
      <c r="AO21" s="920"/>
      <c r="AP21" s="920"/>
      <c r="AQ21" s="920"/>
      <c r="AR21" s="920"/>
      <c r="AS21" s="920"/>
    </row>
    <row r="22" spans="1:45" ht="30" customHeight="1">
      <c r="A22" s="129" t="s">
        <v>4283</v>
      </c>
      <c r="B22" s="130">
        <v>60137</v>
      </c>
      <c r="C22" s="48">
        <v>8.4</v>
      </c>
      <c r="D22" s="48">
        <v>9.1999999999999993</v>
      </c>
      <c r="E22" s="48">
        <v>8.6</v>
      </c>
      <c r="F22" s="48">
        <v>8.9</v>
      </c>
      <c r="G22" s="48">
        <v>8.5</v>
      </c>
      <c r="H22" s="48">
        <v>8.8000000000000007</v>
      </c>
      <c r="I22" s="48">
        <v>9.1</v>
      </c>
      <c r="J22" s="48">
        <v>9</v>
      </c>
      <c r="K22" s="48">
        <v>9.3000000000000007</v>
      </c>
      <c r="L22" s="48">
        <v>9</v>
      </c>
      <c r="M22" s="48" t="s">
        <v>4264</v>
      </c>
      <c r="N22" s="48">
        <v>7.6</v>
      </c>
      <c r="O22" s="48">
        <v>8.4</v>
      </c>
      <c r="P22" s="48">
        <v>7.8</v>
      </c>
      <c r="Q22" s="48">
        <v>7.9</v>
      </c>
      <c r="R22" s="48">
        <v>8.3000000000000007</v>
      </c>
      <c r="S22" s="48">
        <v>8.6</v>
      </c>
      <c r="T22" s="48">
        <v>8.9</v>
      </c>
      <c r="U22" s="48">
        <v>8.8000000000000007</v>
      </c>
      <c r="V22" s="48">
        <v>9.1</v>
      </c>
      <c r="W22" s="48">
        <v>8.1999999999999993</v>
      </c>
      <c r="X22" s="48" t="s">
        <v>4265</v>
      </c>
      <c r="Y22" s="48">
        <v>9.9</v>
      </c>
      <c r="Z22" s="48">
        <v>10.7</v>
      </c>
      <c r="AA22" s="48">
        <v>10.1</v>
      </c>
      <c r="AB22" s="48">
        <v>10.199999999999999</v>
      </c>
      <c r="AC22" s="48">
        <v>9.8000000000000007</v>
      </c>
      <c r="AD22" s="48">
        <v>10.1</v>
      </c>
      <c r="AE22" s="48">
        <v>10.4</v>
      </c>
      <c r="AF22" s="48">
        <v>10.3</v>
      </c>
      <c r="AG22" s="48">
        <v>10.6</v>
      </c>
      <c r="AH22" s="48">
        <v>10.5</v>
      </c>
      <c r="AI22" s="48" t="s">
        <v>4266</v>
      </c>
      <c r="AK22" s="919" t="s">
        <v>4069</v>
      </c>
      <c r="AL22" s="919"/>
      <c r="AM22" s="919"/>
      <c r="AN22" s="919"/>
      <c r="AO22" s="919"/>
      <c r="AP22" s="919"/>
      <c r="AQ22" s="919"/>
      <c r="AR22" s="919"/>
      <c r="AS22" s="919"/>
    </row>
    <row r="23" spans="1:45" ht="30" customHeight="1">
      <c r="A23" s="129" t="s">
        <v>4284</v>
      </c>
      <c r="B23" s="130" t="s">
        <v>4285</v>
      </c>
      <c r="C23" s="48">
        <v>8.4</v>
      </c>
      <c r="D23" s="48">
        <v>9.1999999999999993</v>
      </c>
      <c r="E23" s="48">
        <v>8.6</v>
      </c>
      <c r="F23" s="48">
        <v>8.9</v>
      </c>
      <c r="G23" s="48">
        <v>8.5</v>
      </c>
      <c r="H23" s="48">
        <v>8.8000000000000007</v>
      </c>
      <c r="I23" s="48">
        <v>9.1</v>
      </c>
      <c r="J23" s="48">
        <v>9</v>
      </c>
      <c r="K23" s="48">
        <v>9.3000000000000007</v>
      </c>
      <c r="L23" s="48">
        <v>9</v>
      </c>
      <c r="M23" s="48" t="s">
        <v>4264</v>
      </c>
      <c r="N23" s="48">
        <v>7.6</v>
      </c>
      <c r="O23" s="48">
        <v>8.4</v>
      </c>
      <c r="P23" s="48">
        <v>7.8</v>
      </c>
      <c r="Q23" s="48">
        <v>7.9</v>
      </c>
      <c r="R23" s="48">
        <v>8.3000000000000007</v>
      </c>
      <c r="S23" s="48">
        <v>8.6</v>
      </c>
      <c r="T23" s="48">
        <v>8.9</v>
      </c>
      <c r="U23" s="48">
        <v>8.8000000000000007</v>
      </c>
      <c r="V23" s="48">
        <v>9.1</v>
      </c>
      <c r="W23" s="48">
        <v>8.1999999999999993</v>
      </c>
      <c r="X23" s="48" t="s">
        <v>4265</v>
      </c>
      <c r="Y23" s="48">
        <v>9.9</v>
      </c>
      <c r="Z23" s="48">
        <v>10.7</v>
      </c>
      <c r="AA23" s="48">
        <v>10.1</v>
      </c>
      <c r="AB23" s="48">
        <v>10.199999999999999</v>
      </c>
      <c r="AC23" s="48">
        <v>9.8000000000000007</v>
      </c>
      <c r="AD23" s="48">
        <v>10.1</v>
      </c>
      <c r="AE23" s="48">
        <v>10.4</v>
      </c>
      <c r="AF23" s="48">
        <v>10.3</v>
      </c>
      <c r="AG23" s="48">
        <v>10.6</v>
      </c>
      <c r="AH23" s="48">
        <v>10.5</v>
      </c>
      <c r="AI23" s="48" t="s">
        <v>4266</v>
      </c>
      <c r="AK23" s="920" t="s">
        <v>4072</v>
      </c>
      <c r="AL23" s="920"/>
      <c r="AM23" s="920"/>
      <c r="AN23" s="920"/>
      <c r="AO23" s="920"/>
      <c r="AP23" s="920"/>
      <c r="AQ23" s="920"/>
      <c r="AR23" s="920"/>
      <c r="AS23" s="920"/>
    </row>
    <row r="24" spans="1:45" ht="30" customHeight="1">
      <c r="A24" s="129" t="s">
        <v>4286</v>
      </c>
      <c r="B24" s="130">
        <v>60559</v>
      </c>
      <c r="C24" s="48">
        <v>8.4</v>
      </c>
      <c r="D24" s="48">
        <v>9.1999999999999993</v>
      </c>
      <c r="E24" s="48">
        <v>8.6</v>
      </c>
      <c r="F24" s="48">
        <v>8.9</v>
      </c>
      <c r="G24" s="48">
        <v>8.5</v>
      </c>
      <c r="H24" s="48">
        <v>8.8000000000000007</v>
      </c>
      <c r="I24" s="48">
        <v>9.1</v>
      </c>
      <c r="J24" s="48">
        <v>9</v>
      </c>
      <c r="K24" s="48">
        <v>9.3000000000000007</v>
      </c>
      <c r="L24" s="48">
        <v>9</v>
      </c>
      <c r="M24" s="48" t="s">
        <v>4264</v>
      </c>
      <c r="N24" s="48">
        <v>7.6</v>
      </c>
      <c r="O24" s="48">
        <v>8.4</v>
      </c>
      <c r="P24" s="48">
        <v>7.8</v>
      </c>
      <c r="Q24" s="48">
        <v>7.9</v>
      </c>
      <c r="R24" s="48">
        <v>8.3000000000000007</v>
      </c>
      <c r="S24" s="48">
        <v>8.6</v>
      </c>
      <c r="T24" s="48">
        <v>8.9</v>
      </c>
      <c r="U24" s="48">
        <v>8.8000000000000007</v>
      </c>
      <c r="V24" s="48">
        <v>9.1</v>
      </c>
      <c r="W24" s="48">
        <v>8.1999999999999993</v>
      </c>
      <c r="X24" s="48" t="s">
        <v>4265</v>
      </c>
      <c r="Y24" s="48">
        <v>9.9</v>
      </c>
      <c r="Z24" s="48">
        <v>10.7</v>
      </c>
      <c r="AA24" s="48">
        <v>10.1</v>
      </c>
      <c r="AB24" s="48">
        <v>10.199999999999999</v>
      </c>
      <c r="AC24" s="48">
        <v>9.8000000000000007</v>
      </c>
      <c r="AD24" s="48">
        <v>10.1</v>
      </c>
      <c r="AE24" s="48">
        <v>10.4</v>
      </c>
      <c r="AF24" s="48">
        <v>10.3</v>
      </c>
      <c r="AG24" s="48">
        <v>10.6</v>
      </c>
      <c r="AH24" s="48">
        <v>10.5</v>
      </c>
      <c r="AI24" s="48" t="s">
        <v>4266</v>
      </c>
      <c r="AK24" s="919" t="s">
        <v>4075</v>
      </c>
      <c r="AL24" s="919"/>
      <c r="AM24" s="919"/>
      <c r="AN24" s="919"/>
      <c r="AO24" s="919"/>
      <c r="AP24" s="919"/>
      <c r="AQ24" s="919"/>
      <c r="AR24" s="919"/>
      <c r="AS24" s="919"/>
    </row>
    <row r="25" spans="1:45" ht="30" customHeight="1">
      <c r="A25" s="129" t="s">
        <v>4287</v>
      </c>
      <c r="B25" s="130">
        <v>60148</v>
      </c>
      <c r="C25" s="48">
        <v>8.4</v>
      </c>
      <c r="D25" s="48">
        <v>9.1999999999999993</v>
      </c>
      <c r="E25" s="48">
        <v>8.6</v>
      </c>
      <c r="F25" s="48">
        <v>8.9</v>
      </c>
      <c r="G25" s="48">
        <v>8.5</v>
      </c>
      <c r="H25" s="48">
        <v>8.8000000000000007</v>
      </c>
      <c r="I25" s="48">
        <v>9.1</v>
      </c>
      <c r="J25" s="48">
        <v>9</v>
      </c>
      <c r="K25" s="48">
        <v>9.3000000000000007</v>
      </c>
      <c r="L25" s="48">
        <v>9</v>
      </c>
      <c r="M25" s="48" t="s">
        <v>4264</v>
      </c>
      <c r="N25" s="48">
        <v>7.6</v>
      </c>
      <c r="O25" s="48">
        <v>8.4</v>
      </c>
      <c r="P25" s="48">
        <v>7.8</v>
      </c>
      <c r="Q25" s="48">
        <v>7.9</v>
      </c>
      <c r="R25" s="48">
        <v>8.3000000000000007</v>
      </c>
      <c r="S25" s="48">
        <v>8.6</v>
      </c>
      <c r="T25" s="48">
        <v>8.9</v>
      </c>
      <c r="U25" s="48">
        <v>8.8000000000000007</v>
      </c>
      <c r="V25" s="48">
        <v>9.1</v>
      </c>
      <c r="W25" s="48">
        <v>8.1999999999999993</v>
      </c>
      <c r="X25" s="48" t="s">
        <v>4265</v>
      </c>
      <c r="Y25" s="48">
        <v>9.9</v>
      </c>
      <c r="Z25" s="48">
        <v>10.7</v>
      </c>
      <c r="AA25" s="48">
        <v>10.1</v>
      </c>
      <c r="AB25" s="48">
        <v>10.199999999999999</v>
      </c>
      <c r="AC25" s="48">
        <v>9.8000000000000007</v>
      </c>
      <c r="AD25" s="48">
        <v>10.1</v>
      </c>
      <c r="AE25" s="48">
        <v>10.4</v>
      </c>
      <c r="AF25" s="48">
        <v>10.3</v>
      </c>
      <c r="AG25" s="48">
        <v>10.6</v>
      </c>
      <c r="AH25" s="48">
        <v>10.5</v>
      </c>
      <c r="AI25" s="48" t="s">
        <v>4266</v>
      </c>
      <c r="AK25" s="919"/>
      <c r="AL25" s="919"/>
      <c r="AM25" s="919"/>
      <c r="AN25" s="919"/>
      <c r="AO25" s="919"/>
      <c r="AP25" s="919"/>
      <c r="AQ25" s="919"/>
      <c r="AR25" s="919"/>
      <c r="AS25" s="919"/>
    </row>
    <row r="26" spans="1:45" ht="30" customHeight="1">
      <c r="A26" s="129" t="s">
        <v>4288</v>
      </c>
      <c r="B26" s="130">
        <v>60185</v>
      </c>
      <c r="C26" s="48">
        <v>8.4</v>
      </c>
      <c r="D26" s="48">
        <v>9.1999999999999993</v>
      </c>
      <c r="E26" s="48">
        <v>8.6</v>
      </c>
      <c r="F26" s="48">
        <v>8.9</v>
      </c>
      <c r="G26" s="48">
        <v>8.5</v>
      </c>
      <c r="H26" s="48">
        <v>8.8000000000000007</v>
      </c>
      <c r="I26" s="48">
        <v>9.1</v>
      </c>
      <c r="J26" s="48">
        <v>9</v>
      </c>
      <c r="K26" s="48">
        <v>9.3000000000000007</v>
      </c>
      <c r="L26" s="48">
        <v>9</v>
      </c>
      <c r="M26" s="48" t="s">
        <v>4264</v>
      </c>
      <c r="N26" s="48">
        <v>7.6</v>
      </c>
      <c r="O26" s="48">
        <v>8.4</v>
      </c>
      <c r="P26" s="48">
        <v>7.8</v>
      </c>
      <c r="Q26" s="48">
        <v>7.9</v>
      </c>
      <c r="R26" s="48">
        <v>8.3000000000000007</v>
      </c>
      <c r="S26" s="48">
        <v>8.6</v>
      </c>
      <c r="T26" s="48">
        <v>8.9</v>
      </c>
      <c r="U26" s="48">
        <v>8.8000000000000007</v>
      </c>
      <c r="V26" s="48">
        <v>9.1</v>
      </c>
      <c r="W26" s="48">
        <v>8.1999999999999993</v>
      </c>
      <c r="X26" s="48" t="s">
        <v>4265</v>
      </c>
      <c r="Y26" s="48">
        <v>9.9</v>
      </c>
      <c r="Z26" s="48">
        <v>10.7</v>
      </c>
      <c r="AA26" s="48">
        <v>10.1</v>
      </c>
      <c r="AB26" s="48">
        <v>10.199999999999999</v>
      </c>
      <c r="AC26" s="48">
        <v>9.8000000000000007</v>
      </c>
      <c r="AD26" s="48">
        <v>10.1</v>
      </c>
      <c r="AE26" s="48">
        <v>10.4</v>
      </c>
      <c r="AF26" s="48">
        <v>10.3</v>
      </c>
      <c r="AG26" s="48">
        <v>10.6</v>
      </c>
      <c r="AH26" s="48">
        <v>10.5</v>
      </c>
      <c r="AI26" s="48" t="s">
        <v>4266</v>
      </c>
      <c r="AK26" s="919" t="s">
        <v>4080</v>
      </c>
      <c r="AL26" s="920"/>
      <c r="AM26" s="920"/>
      <c r="AN26" s="920"/>
      <c r="AO26" s="920"/>
      <c r="AP26" s="920"/>
      <c r="AQ26" s="920"/>
      <c r="AR26" s="920"/>
      <c r="AS26" s="920"/>
    </row>
    <row r="27" spans="1:45" ht="30" customHeight="1">
      <c r="A27" s="129" t="s">
        <v>4289</v>
      </c>
      <c r="B27" s="130">
        <v>60188</v>
      </c>
      <c r="C27" s="48">
        <v>8.4</v>
      </c>
      <c r="D27" s="48">
        <v>9.1999999999999993</v>
      </c>
      <c r="E27" s="48">
        <v>8.6</v>
      </c>
      <c r="F27" s="48">
        <v>8.9</v>
      </c>
      <c r="G27" s="48">
        <v>8.5</v>
      </c>
      <c r="H27" s="48">
        <v>8.8000000000000007</v>
      </c>
      <c r="I27" s="48">
        <v>9.1</v>
      </c>
      <c r="J27" s="48">
        <v>9</v>
      </c>
      <c r="K27" s="48">
        <v>9.3000000000000007</v>
      </c>
      <c r="L27" s="48">
        <v>9</v>
      </c>
      <c r="M27" s="48" t="s">
        <v>4264</v>
      </c>
      <c r="N27" s="48">
        <v>7.6</v>
      </c>
      <c r="O27" s="48">
        <v>8.4</v>
      </c>
      <c r="P27" s="48">
        <v>7.8</v>
      </c>
      <c r="Q27" s="48">
        <v>7.9</v>
      </c>
      <c r="R27" s="48">
        <v>8.3000000000000007</v>
      </c>
      <c r="S27" s="48">
        <v>8.6</v>
      </c>
      <c r="T27" s="48">
        <v>8.9</v>
      </c>
      <c r="U27" s="48">
        <v>8.8000000000000007</v>
      </c>
      <c r="V27" s="48">
        <v>9.1</v>
      </c>
      <c r="W27" s="48">
        <v>8.1999999999999993</v>
      </c>
      <c r="X27" s="48" t="s">
        <v>4265</v>
      </c>
      <c r="Y27" s="48">
        <v>9.9</v>
      </c>
      <c r="Z27" s="48">
        <v>10.7</v>
      </c>
      <c r="AA27" s="48">
        <v>10.1</v>
      </c>
      <c r="AB27" s="48">
        <v>10.199999999999999</v>
      </c>
      <c r="AC27" s="48">
        <v>9.8000000000000007</v>
      </c>
      <c r="AD27" s="48">
        <v>10.1</v>
      </c>
      <c r="AE27" s="48">
        <v>10.4</v>
      </c>
      <c r="AF27" s="48">
        <v>10.3</v>
      </c>
      <c r="AG27" s="48">
        <v>10.6</v>
      </c>
      <c r="AH27" s="48">
        <v>10.5</v>
      </c>
      <c r="AI27" s="48" t="s">
        <v>4266</v>
      </c>
      <c r="AK27" s="920" t="s">
        <v>4083</v>
      </c>
      <c r="AL27" s="920"/>
      <c r="AM27" s="920"/>
      <c r="AN27" s="920"/>
      <c r="AO27" s="920"/>
      <c r="AP27" s="920"/>
      <c r="AQ27" s="920"/>
      <c r="AR27" s="920"/>
      <c r="AS27" s="920"/>
    </row>
    <row r="28" spans="1:45" ht="30" customHeight="1">
      <c r="A28" s="129" t="s">
        <v>4290</v>
      </c>
      <c r="B28" s="130">
        <v>60130</v>
      </c>
      <c r="C28" s="48">
        <v>8.4</v>
      </c>
      <c r="D28" s="48">
        <v>9.1999999999999993</v>
      </c>
      <c r="E28" s="48">
        <v>8.6</v>
      </c>
      <c r="F28" s="48">
        <v>8.9</v>
      </c>
      <c r="G28" s="48">
        <v>8.5</v>
      </c>
      <c r="H28" s="48">
        <v>8.8000000000000007</v>
      </c>
      <c r="I28" s="48">
        <v>9.1</v>
      </c>
      <c r="J28" s="48">
        <v>9</v>
      </c>
      <c r="K28" s="48">
        <v>9.3000000000000007</v>
      </c>
      <c r="L28" s="48">
        <v>9</v>
      </c>
      <c r="M28" s="48" t="s">
        <v>4264</v>
      </c>
      <c r="N28" s="48">
        <v>7.6</v>
      </c>
      <c r="O28" s="48">
        <v>8.4</v>
      </c>
      <c r="P28" s="48">
        <v>7.8</v>
      </c>
      <c r="Q28" s="48">
        <v>7.9</v>
      </c>
      <c r="R28" s="48">
        <v>8.3000000000000007</v>
      </c>
      <c r="S28" s="48">
        <v>8.6</v>
      </c>
      <c r="T28" s="48">
        <v>8.9</v>
      </c>
      <c r="U28" s="48">
        <v>8.8000000000000007</v>
      </c>
      <c r="V28" s="48">
        <v>9.1</v>
      </c>
      <c r="W28" s="48">
        <v>8.1999999999999993</v>
      </c>
      <c r="X28" s="48" t="s">
        <v>4265</v>
      </c>
      <c r="Y28" s="48">
        <v>9.9</v>
      </c>
      <c r="Z28" s="48">
        <v>10.7</v>
      </c>
      <c r="AA28" s="48">
        <v>10.1</v>
      </c>
      <c r="AB28" s="48">
        <v>10.199999999999999</v>
      </c>
      <c r="AC28" s="48">
        <v>9.8000000000000007</v>
      </c>
      <c r="AD28" s="48">
        <v>10.1</v>
      </c>
      <c r="AE28" s="48">
        <v>10.4</v>
      </c>
      <c r="AF28" s="48">
        <v>10.3</v>
      </c>
      <c r="AG28" s="48">
        <v>10.6</v>
      </c>
      <c r="AH28" s="48">
        <v>10.5</v>
      </c>
      <c r="AI28" s="48" t="s">
        <v>4266</v>
      </c>
      <c r="AK28" s="920"/>
      <c r="AL28" s="920"/>
      <c r="AM28" s="920"/>
      <c r="AN28" s="920"/>
      <c r="AO28" s="920"/>
      <c r="AP28" s="920"/>
      <c r="AQ28" s="920"/>
      <c r="AR28" s="920"/>
      <c r="AS28" s="920"/>
    </row>
    <row r="29" spans="1:45" ht="30" customHeight="1">
      <c r="A29" s="129" t="s">
        <v>4291</v>
      </c>
      <c r="B29" s="130">
        <v>60160</v>
      </c>
      <c r="C29" s="48">
        <v>8.4</v>
      </c>
      <c r="D29" s="48">
        <v>9.1999999999999993</v>
      </c>
      <c r="E29" s="48">
        <v>8.6</v>
      </c>
      <c r="F29" s="48">
        <v>8.9</v>
      </c>
      <c r="G29" s="48">
        <v>8.5</v>
      </c>
      <c r="H29" s="48">
        <v>8.8000000000000007</v>
      </c>
      <c r="I29" s="48">
        <v>9.1</v>
      </c>
      <c r="J29" s="48">
        <v>9</v>
      </c>
      <c r="K29" s="48">
        <v>9.3000000000000007</v>
      </c>
      <c r="L29" s="48">
        <v>9</v>
      </c>
      <c r="M29" s="48" t="s">
        <v>4264</v>
      </c>
      <c r="N29" s="48">
        <v>7.6</v>
      </c>
      <c r="O29" s="48">
        <v>8.4</v>
      </c>
      <c r="P29" s="48">
        <v>7.8</v>
      </c>
      <c r="Q29" s="48">
        <v>7.9</v>
      </c>
      <c r="R29" s="48">
        <v>8.3000000000000007</v>
      </c>
      <c r="S29" s="48">
        <v>8.6</v>
      </c>
      <c r="T29" s="48">
        <v>8.9</v>
      </c>
      <c r="U29" s="48">
        <v>8.8000000000000007</v>
      </c>
      <c r="V29" s="48">
        <v>9.1</v>
      </c>
      <c r="W29" s="48">
        <v>8.1999999999999993</v>
      </c>
      <c r="X29" s="48" t="s">
        <v>4265</v>
      </c>
      <c r="Y29" s="48">
        <v>9.9</v>
      </c>
      <c r="Z29" s="48">
        <v>10.7</v>
      </c>
      <c r="AA29" s="48">
        <v>10.1</v>
      </c>
      <c r="AB29" s="48">
        <v>10.199999999999999</v>
      </c>
      <c r="AC29" s="48">
        <v>9.8000000000000007</v>
      </c>
      <c r="AD29" s="48">
        <v>10.1</v>
      </c>
      <c r="AE29" s="48">
        <v>10.4</v>
      </c>
      <c r="AF29" s="48">
        <v>10.3</v>
      </c>
      <c r="AG29" s="48">
        <v>10.6</v>
      </c>
      <c r="AH29" s="48">
        <v>10.5</v>
      </c>
      <c r="AI29" s="48" t="s">
        <v>4266</v>
      </c>
      <c r="AK29" s="920"/>
      <c r="AL29" s="920"/>
      <c r="AM29" s="920"/>
      <c r="AN29" s="920"/>
      <c r="AO29" s="920"/>
      <c r="AP29" s="920"/>
      <c r="AQ29" s="920"/>
      <c r="AR29" s="920"/>
      <c r="AS29" s="920"/>
    </row>
    <row r="30" spans="1:45" ht="30" customHeight="1">
      <c r="A30" s="129" t="s">
        <v>4292</v>
      </c>
      <c r="B30" s="130">
        <v>60462</v>
      </c>
      <c r="C30" s="48">
        <v>8.4</v>
      </c>
      <c r="D30" s="48">
        <v>9.1999999999999993</v>
      </c>
      <c r="E30" s="48">
        <v>8.6</v>
      </c>
      <c r="F30" s="48">
        <v>8.9</v>
      </c>
      <c r="G30" s="48">
        <v>8.5</v>
      </c>
      <c r="H30" s="48">
        <v>8.8000000000000007</v>
      </c>
      <c r="I30" s="48">
        <v>9.1</v>
      </c>
      <c r="J30" s="48">
        <v>9</v>
      </c>
      <c r="K30" s="48">
        <v>9.3000000000000007</v>
      </c>
      <c r="L30" s="48">
        <v>9</v>
      </c>
      <c r="M30" s="48" t="s">
        <v>4264</v>
      </c>
      <c r="N30" s="48">
        <v>7.6</v>
      </c>
      <c r="O30" s="48">
        <v>8.4</v>
      </c>
      <c r="P30" s="48">
        <v>7.8</v>
      </c>
      <c r="Q30" s="48">
        <v>7.9</v>
      </c>
      <c r="R30" s="48">
        <v>8.3000000000000007</v>
      </c>
      <c r="S30" s="48">
        <v>8.6</v>
      </c>
      <c r="T30" s="48">
        <v>8.9</v>
      </c>
      <c r="U30" s="48">
        <v>8.8000000000000007</v>
      </c>
      <c r="V30" s="48">
        <v>9.1</v>
      </c>
      <c r="W30" s="48">
        <v>8.1999999999999993</v>
      </c>
      <c r="X30" s="48" t="s">
        <v>4265</v>
      </c>
      <c r="Y30" s="48">
        <v>9.9</v>
      </c>
      <c r="Z30" s="48">
        <v>10.7</v>
      </c>
      <c r="AA30" s="48">
        <v>10.1</v>
      </c>
      <c r="AB30" s="48">
        <v>10.199999999999999</v>
      </c>
      <c r="AC30" s="48">
        <v>9.8000000000000007</v>
      </c>
      <c r="AD30" s="48">
        <v>10.1</v>
      </c>
      <c r="AE30" s="48">
        <v>10.4</v>
      </c>
      <c r="AF30" s="48">
        <v>10.3</v>
      </c>
      <c r="AG30" s="48">
        <v>10.6</v>
      </c>
      <c r="AH30" s="48">
        <v>10.5</v>
      </c>
      <c r="AI30" s="48" t="s">
        <v>4266</v>
      </c>
      <c r="AK30" s="920" t="s">
        <v>4088</v>
      </c>
      <c r="AL30" s="920"/>
      <c r="AM30" s="920"/>
      <c r="AN30" s="920"/>
      <c r="AO30" s="920"/>
      <c r="AP30" s="920"/>
      <c r="AQ30" s="920"/>
      <c r="AR30" s="920"/>
      <c r="AS30" s="920"/>
    </row>
    <row r="31" spans="1:45" ht="30" customHeight="1">
      <c r="A31" s="129" t="s">
        <v>4293</v>
      </c>
      <c r="B31" s="130">
        <v>60477</v>
      </c>
      <c r="C31" s="48">
        <v>8.4</v>
      </c>
      <c r="D31" s="48">
        <v>9.1999999999999993</v>
      </c>
      <c r="E31" s="48">
        <v>8.6</v>
      </c>
      <c r="F31" s="48">
        <v>8.9</v>
      </c>
      <c r="G31" s="48">
        <v>8.5</v>
      </c>
      <c r="H31" s="48">
        <v>8.8000000000000007</v>
      </c>
      <c r="I31" s="48">
        <v>9.1</v>
      </c>
      <c r="J31" s="48">
        <v>9</v>
      </c>
      <c r="K31" s="48">
        <v>9.3000000000000007</v>
      </c>
      <c r="L31" s="48">
        <v>9</v>
      </c>
      <c r="M31" s="48" t="s">
        <v>4264</v>
      </c>
      <c r="N31" s="48">
        <v>7.6</v>
      </c>
      <c r="O31" s="48">
        <v>8.4</v>
      </c>
      <c r="P31" s="48">
        <v>7.8</v>
      </c>
      <c r="Q31" s="48">
        <v>7.9</v>
      </c>
      <c r="R31" s="48">
        <v>8.3000000000000007</v>
      </c>
      <c r="S31" s="48">
        <v>8.6</v>
      </c>
      <c r="T31" s="48">
        <v>8.9</v>
      </c>
      <c r="U31" s="48">
        <v>8.8000000000000007</v>
      </c>
      <c r="V31" s="48">
        <v>9.1</v>
      </c>
      <c r="W31" s="48">
        <v>8.1999999999999993</v>
      </c>
      <c r="X31" s="48" t="s">
        <v>4265</v>
      </c>
      <c r="Y31" s="48">
        <v>9.9</v>
      </c>
      <c r="Z31" s="48">
        <v>10.7</v>
      </c>
      <c r="AA31" s="48">
        <v>10.1</v>
      </c>
      <c r="AB31" s="48">
        <v>10.199999999999999</v>
      </c>
      <c r="AC31" s="48">
        <v>9.8000000000000007</v>
      </c>
      <c r="AD31" s="48">
        <v>10.1</v>
      </c>
      <c r="AE31" s="48">
        <v>10.4</v>
      </c>
      <c r="AF31" s="48">
        <v>10.3</v>
      </c>
      <c r="AG31" s="48">
        <v>10.6</v>
      </c>
      <c r="AH31" s="48">
        <v>10.5</v>
      </c>
      <c r="AI31" s="48" t="s">
        <v>4266</v>
      </c>
      <c r="AK31" s="920" t="s">
        <v>4091</v>
      </c>
      <c r="AL31" s="920"/>
      <c r="AM31" s="920"/>
      <c r="AN31" s="920"/>
      <c r="AO31" s="920"/>
      <c r="AP31" s="920"/>
      <c r="AQ31" s="920"/>
      <c r="AR31" s="920"/>
      <c r="AS31" s="920"/>
    </row>
    <row r="32" spans="1:45" ht="30" customHeight="1">
      <c r="A32" s="129" t="s">
        <v>4294</v>
      </c>
      <c r="B32" s="130">
        <v>60448</v>
      </c>
      <c r="C32" s="48">
        <v>8.4</v>
      </c>
      <c r="D32" s="48">
        <v>9.1999999999999993</v>
      </c>
      <c r="E32" s="48">
        <v>8.6</v>
      </c>
      <c r="F32" s="48">
        <v>8.9</v>
      </c>
      <c r="G32" s="48">
        <v>8.5</v>
      </c>
      <c r="H32" s="48">
        <v>8.8000000000000007</v>
      </c>
      <c r="I32" s="48">
        <v>9.1</v>
      </c>
      <c r="J32" s="48">
        <v>9</v>
      </c>
      <c r="K32" s="48">
        <v>9.3000000000000007</v>
      </c>
      <c r="L32" s="48">
        <v>9</v>
      </c>
      <c r="M32" s="48" t="s">
        <v>4264</v>
      </c>
      <c r="N32" s="48">
        <v>7.6</v>
      </c>
      <c r="O32" s="48">
        <v>8.4</v>
      </c>
      <c r="P32" s="48">
        <v>7.8</v>
      </c>
      <c r="Q32" s="48">
        <v>7.9</v>
      </c>
      <c r="R32" s="48">
        <v>8.3000000000000007</v>
      </c>
      <c r="S32" s="48">
        <v>8.6</v>
      </c>
      <c r="T32" s="48">
        <v>8.9</v>
      </c>
      <c r="U32" s="48">
        <v>8.8000000000000007</v>
      </c>
      <c r="V32" s="48">
        <v>9.1</v>
      </c>
      <c r="W32" s="48">
        <v>8.1999999999999993</v>
      </c>
      <c r="X32" s="48" t="s">
        <v>4265</v>
      </c>
      <c r="Y32" s="48">
        <v>9.9</v>
      </c>
      <c r="Z32" s="48">
        <v>10.7</v>
      </c>
      <c r="AA32" s="48">
        <v>10.1</v>
      </c>
      <c r="AB32" s="48">
        <v>10.199999999999999</v>
      </c>
      <c r="AC32" s="48">
        <v>9.8000000000000007</v>
      </c>
      <c r="AD32" s="48">
        <v>10.1</v>
      </c>
      <c r="AE32" s="48">
        <v>10.4</v>
      </c>
      <c r="AF32" s="48">
        <v>10.3</v>
      </c>
      <c r="AG32" s="48">
        <v>10.6</v>
      </c>
      <c r="AH32" s="48">
        <v>10.5</v>
      </c>
      <c r="AI32" s="48" t="s">
        <v>4266</v>
      </c>
      <c r="AK32" s="920"/>
      <c r="AL32" s="920"/>
      <c r="AM32" s="920"/>
      <c r="AN32" s="920"/>
      <c r="AO32" s="920"/>
      <c r="AP32" s="920"/>
      <c r="AQ32" s="920"/>
      <c r="AR32" s="920"/>
      <c r="AS32" s="920"/>
    </row>
    <row r="33" spans="1:45" ht="30" customHeight="1">
      <c r="A33" s="129" t="s">
        <v>4295</v>
      </c>
      <c r="B33" s="130" t="s">
        <v>4296</v>
      </c>
      <c r="C33" s="48">
        <v>8.4</v>
      </c>
      <c r="D33" s="48">
        <v>9.1999999999999993</v>
      </c>
      <c r="E33" s="48">
        <v>8.6</v>
      </c>
      <c r="F33" s="48">
        <v>8.9</v>
      </c>
      <c r="G33" s="48">
        <v>8.5</v>
      </c>
      <c r="H33" s="48">
        <v>8.8000000000000007</v>
      </c>
      <c r="I33" s="48">
        <v>9.1</v>
      </c>
      <c r="J33" s="48">
        <v>9</v>
      </c>
      <c r="K33" s="48">
        <v>9.3000000000000007</v>
      </c>
      <c r="L33" s="48">
        <v>9</v>
      </c>
      <c r="M33" s="48" t="s">
        <v>4264</v>
      </c>
      <c r="N33" s="48">
        <v>7.6</v>
      </c>
      <c r="O33" s="48">
        <v>8.4</v>
      </c>
      <c r="P33" s="48">
        <v>7.8</v>
      </c>
      <c r="Q33" s="48">
        <v>7.9</v>
      </c>
      <c r="R33" s="48">
        <v>8.3000000000000007</v>
      </c>
      <c r="S33" s="48">
        <v>8.6</v>
      </c>
      <c r="T33" s="48">
        <v>8.9</v>
      </c>
      <c r="U33" s="48">
        <v>8.8000000000000007</v>
      </c>
      <c r="V33" s="48">
        <v>9.1</v>
      </c>
      <c r="W33" s="48">
        <v>8.1999999999999993</v>
      </c>
      <c r="X33" s="48" t="s">
        <v>4265</v>
      </c>
      <c r="Y33" s="48">
        <v>9.9</v>
      </c>
      <c r="Z33" s="48">
        <v>10.7</v>
      </c>
      <c r="AA33" s="48">
        <v>10.1</v>
      </c>
      <c r="AB33" s="48">
        <v>10.199999999999999</v>
      </c>
      <c r="AC33" s="48">
        <v>9.8000000000000007</v>
      </c>
      <c r="AD33" s="48">
        <v>10.1</v>
      </c>
      <c r="AE33" s="48">
        <v>10.4</v>
      </c>
      <c r="AF33" s="48">
        <v>10.3</v>
      </c>
      <c r="AG33" s="48">
        <v>10.6</v>
      </c>
      <c r="AH33" s="48">
        <v>10.5</v>
      </c>
      <c r="AI33" s="48" t="s">
        <v>4266</v>
      </c>
      <c r="AK33" s="920"/>
      <c r="AL33" s="920"/>
      <c r="AM33" s="920"/>
      <c r="AN33" s="920"/>
      <c r="AO33" s="920"/>
      <c r="AP33" s="920"/>
      <c r="AQ33" s="920"/>
      <c r="AR33" s="920"/>
      <c r="AS33" s="920"/>
    </row>
    <row r="34" spans="1:45" ht="30" customHeight="1">
      <c r="A34" s="129" t="s">
        <v>4297</v>
      </c>
      <c r="B34" s="130">
        <v>60423</v>
      </c>
      <c r="C34" s="48">
        <v>8.4</v>
      </c>
      <c r="D34" s="48">
        <v>9.1999999999999993</v>
      </c>
      <c r="E34" s="48">
        <v>8.6</v>
      </c>
      <c r="F34" s="48">
        <v>8.9</v>
      </c>
      <c r="G34" s="48">
        <v>8.5</v>
      </c>
      <c r="H34" s="48">
        <v>8.8000000000000007</v>
      </c>
      <c r="I34" s="48">
        <v>9.1</v>
      </c>
      <c r="J34" s="48">
        <v>9</v>
      </c>
      <c r="K34" s="48">
        <v>9.3000000000000007</v>
      </c>
      <c r="L34" s="48">
        <v>9</v>
      </c>
      <c r="M34" s="48" t="s">
        <v>4264</v>
      </c>
      <c r="N34" s="48">
        <v>7.6</v>
      </c>
      <c r="O34" s="48">
        <v>8.4</v>
      </c>
      <c r="P34" s="48">
        <v>7.8</v>
      </c>
      <c r="Q34" s="48">
        <v>7.9</v>
      </c>
      <c r="R34" s="48">
        <v>8.3000000000000007</v>
      </c>
      <c r="S34" s="48">
        <v>8.6</v>
      </c>
      <c r="T34" s="48">
        <v>8.9</v>
      </c>
      <c r="U34" s="48">
        <v>8.8000000000000007</v>
      </c>
      <c r="V34" s="48">
        <v>9.1</v>
      </c>
      <c r="W34" s="48">
        <v>8.1999999999999993</v>
      </c>
      <c r="X34" s="48" t="s">
        <v>4265</v>
      </c>
      <c r="Y34" s="48">
        <v>9.9</v>
      </c>
      <c r="Z34" s="48">
        <v>10.7</v>
      </c>
      <c r="AA34" s="48">
        <v>10.1</v>
      </c>
      <c r="AB34" s="48">
        <v>10.199999999999999</v>
      </c>
      <c r="AC34" s="48">
        <v>9.8000000000000007</v>
      </c>
      <c r="AD34" s="48">
        <v>10.1</v>
      </c>
      <c r="AE34" s="48">
        <v>10.4</v>
      </c>
      <c r="AF34" s="48">
        <v>10.3</v>
      </c>
      <c r="AG34" s="48">
        <v>10.6</v>
      </c>
      <c r="AH34" s="48">
        <v>10.5</v>
      </c>
      <c r="AI34" s="48" t="s">
        <v>4266</v>
      </c>
      <c r="AK34" s="922" t="s">
        <v>4096</v>
      </c>
      <c r="AL34" s="923"/>
      <c r="AM34" s="923"/>
      <c r="AN34" s="923"/>
      <c r="AO34" s="923"/>
      <c r="AP34" s="923"/>
      <c r="AQ34" s="923"/>
      <c r="AR34" s="923"/>
      <c r="AS34" s="924"/>
    </row>
    <row r="35" spans="1:45" ht="30" customHeight="1">
      <c r="A35" s="129" t="s">
        <v>4298</v>
      </c>
      <c r="B35" s="130">
        <v>60421</v>
      </c>
      <c r="C35" s="48">
        <v>8.4</v>
      </c>
      <c r="D35" s="48">
        <v>9.1999999999999993</v>
      </c>
      <c r="E35" s="48">
        <v>8.6</v>
      </c>
      <c r="F35" s="48">
        <v>8.9</v>
      </c>
      <c r="G35" s="48">
        <v>8.5</v>
      </c>
      <c r="H35" s="48">
        <v>8.8000000000000007</v>
      </c>
      <c r="I35" s="48">
        <v>9.1</v>
      </c>
      <c r="J35" s="48">
        <v>9</v>
      </c>
      <c r="K35" s="48">
        <v>9.3000000000000007</v>
      </c>
      <c r="L35" s="48">
        <v>9</v>
      </c>
      <c r="M35" s="48" t="s">
        <v>4264</v>
      </c>
      <c r="N35" s="48">
        <v>7.6</v>
      </c>
      <c r="O35" s="48">
        <v>8.4</v>
      </c>
      <c r="P35" s="48">
        <v>7.8</v>
      </c>
      <c r="Q35" s="48">
        <v>7.9</v>
      </c>
      <c r="R35" s="48">
        <v>8.3000000000000007</v>
      </c>
      <c r="S35" s="48">
        <v>8.6</v>
      </c>
      <c r="T35" s="48">
        <v>8.9</v>
      </c>
      <c r="U35" s="48">
        <v>8.8000000000000007</v>
      </c>
      <c r="V35" s="48">
        <v>9.1</v>
      </c>
      <c r="W35" s="48">
        <v>8.1999999999999993</v>
      </c>
      <c r="X35" s="48" t="s">
        <v>4265</v>
      </c>
      <c r="Y35" s="48">
        <v>9.9</v>
      </c>
      <c r="Z35" s="48">
        <v>10.7</v>
      </c>
      <c r="AA35" s="48">
        <v>10.1</v>
      </c>
      <c r="AB35" s="48">
        <v>10.199999999999999</v>
      </c>
      <c r="AC35" s="48">
        <v>9.8000000000000007</v>
      </c>
      <c r="AD35" s="48">
        <v>10.1</v>
      </c>
      <c r="AE35" s="48">
        <v>10.4</v>
      </c>
      <c r="AF35" s="48">
        <v>10.3</v>
      </c>
      <c r="AG35" s="48">
        <v>10.6</v>
      </c>
      <c r="AH35" s="48">
        <v>10.5</v>
      </c>
      <c r="AI35" s="48" t="s">
        <v>4266</v>
      </c>
      <c r="AK35" s="962" t="s">
        <v>4101</v>
      </c>
      <c r="AL35" s="962"/>
      <c r="AM35" s="962"/>
      <c r="AN35" s="962"/>
      <c r="AO35" s="962"/>
      <c r="AP35" s="962"/>
      <c r="AQ35" s="962"/>
      <c r="AR35" s="962"/>
      <c r="AS35" s="962"/>
    </row>
    <row r="36" spans="1:45" ht="30" customHeight="1">
      <c r="A36" s="129" t="s">
        <v>4299</v>
      </c>
      <c r="B36" s="130">
        <v>60410</v>
      </c>
      <c r="C36" s="48">
        <v>8.4</v>
      </c>
      <c r="D36" s="48">
        <v>9.1999999999999993</v>
      </c>
      <c r="E36" s="48">
        <v>8.6</v>
      </c>
      <c r="F36" s="48">
        <v>8.9</v>
      </c>
      <c r="G36" s="48">
        <v>8.5</v>
      </c>
      <c r="H36" s="48">
        <v>8.8000000000000007</v>
      </c>
      <c r="I36" s="48">
        <v>9.1</v>
      </c>
      <c r="J36" s="48">
        <v>9</v>
      </c>
      <c r="K36" s="48">
        <v>9.3000000000000007</v>
      </c>
      <c r="L36" s="48">
        <v>9</v>
      </c>
      <c r="M36" s="48" t="s">
        <v>4264</v>
      </c>
      <c r="N36" s="48">
        <v>7.6</v>
      </c>
      <c r="O36" s="48">
        <v>8.4</v>
      </c>
      <c r="P36" s="48">
        <v>7.8</v>
      </c>
      <c r="Q36" s="48">
        <v>7.9</v>
      </c>
      <c r="R36" s="48">
        <v>8.3000000000000007</v>
      </c>
      <c r="S36" s="48">
        <v>8.6</v>
      </c>
      <c r="T36" s="48">
        <v>8.9</v>
      </c>
      <c r="U36" s="48">
        <v>8.8000000000000007</v>
      </c>
      <c r="V36" s="48">
        <v>9.1</v>
      </c>
      <c r="W36" s="48">
        <v>8.1999999999999993</v>
      </c>
      <c r="X36" s="48" t="s">
        <v>4265</v>
      </c>
      <c r="Y36" s="48">
        <v>9.9</v>
      </c>
      <c r="Z36" s="48">
        <v>10.7</v>
      </c>
      <c r="AA36" s="48">
        <v>10.1</v>
      </c>
      <c r="AB36" s="48">
        <v>10.199999999999999</v>
      </c>
      <c r="AC36" s="48">
        <v>9.8000000000000007</v>
      </c>
      <c r="AD36" s="48">
        <v>10.1</v>
      </c>
      <c r="AE36" s="48">
        <v>10.4</v>
      </c>
      <c r="AF36" s="48">
        <v>10.3</v>
      </c>
      <c r="AG36" s="48">
        <v>10.6</v>
      </c>
      <c r="AH36" s="48">
        <v>10.5</v>
      </c>
      <c r="AI36" s="48" t="s">
        <v>4266</v>
      </c>
      <c r="AK36" s="962"/>
      <c r="AL36" s="962"/>
      <c r="AM36" s="962"/>
      <c r="AN36" s="962"/>
      <c r="AO36" s="962"/>
      <c r="AP36" s="962"/>
      <c r="AQ36" s="962"/>
      <c r="AR36" s="962"/>
      <c r="AS36" s="962"/>
    </row>
    <row r="37" spans="1:45" ht="30" customHeight="1">
      <c r="A37" s="129" t="s">
        <v>4300</v>
      </c>
      <c r="B37" s="130">
        <v>60305</v>
      </c>
      <c r="C37" s="48">
        <v>8.4</v>
      </c>
      <c r="D37" s="48">
        <v>9.1999999999999993</v>
      </c>
      <c r="E37" s="48">
        <v>8.6</v>
      </c>
      <c r="F37" s="48">
        <v>8.9</v>
      </c>
      <c r="G37" s="48">
        <v>8.5</v>
      </c>
      <c r="H37" s="48">
        <v>8.8000000000000007</v>
      </c>
      <c r="I37" s="48">
        <v>9.1</v>
      </c>
      <c r="J37" s="48">
        <v>9</v>
      </c>
      <c r="K37" s="48">
        <v>9.3000000000000007</v>
      </c>
      <c r="L37" s="48">
        <v>9</v>
      </c>
      <c r="M37" s="48" t="s">
        <v>4264</v>
      </c>
      <c r="N37" s="48">
        <v>7.6</v>
      </c>
      <c r="O37" s="48">
        <v>8.4</v>
      </c>
      <c r="P37" s="48">
        <v>7.8</v>
      </c>
      <c r="Q37" s="48">
        <v>7.9</v>
      </c>
      <c r="R37" s="48">
        <v>8.3000000000000007</v>
      </c>
      <c r="S37" s="48">
        <v>8.6</v>
      </c>
      <c r="T37" s="48">
        <v>8.9</v>
      </c>
      <c r="U37" s="48">
        <v>8.8000000000000007</v>
      </c>
      <c r="V37" s="48">
        <v>9.1</v>
      </c>
      <c r="W37" s="48">
        <v>8.1999999999999993</v>
      </c>
      <c r="X37" s="48" t="s">
        <v>4265</v>
      </c>
      <c r="Y37" s="48">
        <v>9.9</v>
      </c>
      <c r="Z37" s="48">
        <v>10.7</v>
      </c>
      <c r="AA37" s="48">
        <v>10.1</v>
      </c>
      <c r="AB37" s="48">
        <v>10.199999999999999</v>
      </c>
      <c r="AC37" s="48">
        <v>9.8000000000000007</v>
      </c>
      <c r="AD37" s="48">
        <v>10.1</v>
      </c>
      <c r="AE37" s="48">
        <v>10.4</v>
      </c>
      <c r="AF37" s="48">
        <v>10.3</v>
      </c>
      <c r="AG37" s="48">
        <v>10.6</v>
      </c>
      <c r="AH37" s="48">
        <v>10.5</v>
      </c>
      <c r="AI37" s="48" t="s">
        <v>4266</v>
      </c>
      <c r="AK37" s="919" t="s">
        <v>4106</v>
      </c>
      <c r="AL37" s="919"/>
      <c r="AM37" s="919"/>
      <c r="AN37" s="919"/>
      <c r="AO37" s="919"/>
      <c r="AP37" s="919"/>
      <c r="AQ37" s="919"/>
      <c r="AR37" s="919"/>
      <c r="AS37" s="919"/>
    </row>
    <row r="38" spans="1:45" ht="30" customHeight="1">
      <c r="A38" s="129" t="s">
        <v>4301</v>
      </c>
      <c r="B38" s="130">
        <v>60657</v>
      </c>
      <c r="C38" s="48">
        <v>8.5</v>
      </c>
      <c r="D38" s="48">
        <v>9.3000000000000007</v>
      </c>
      <c r="E38" s="48">
        <v>8.6999999999999993</v>
      </c>
      <c r="F38" s="48">
        <v>9</v>
      </c>
      <c r="G38" s="48">
        <v>8.6</v>
      </c>
      <c r="H38" s="48">
        <v>8.9</v>
      </c>
      <c r="I38" s="48">
        <v>9.1999999999999993</v>
      </c>
      <c r="J38" s="48">
        <v>9.1</v>
      </c>
      <c r="K38" s="48">
        <v>9.4</v>
      </c>
      <c r="L38" s="48">
        <v>9.1</v>
      </c>
      <c r="M38" s="48" t="s">
        <v>4264</v>
      </c>
      <c r="N38" s="48">
        <v>7.7</v>
      </c>
      <c r="O38" s="48">
        <v>8.5</v>
      </c>
      <c r="P38" s="48">
        <v>7.9</v>
      </c>
      <c r="Q38" s="48">
        <v>7.9</v>
      </c>
      <c r="R38" s="48">
        <v>8.4</v>
      </c>
      <c r="S38" s="48">
        <v>8.6999999999999993</v>
      </c>
      <c r="T38" s="48">
        <v>9</v>
      </c>
      <c r="U38" s="48">
        <v>8.9</v>
      </c>
      <c r="V38" s="48">
        <v>9.1999999999999993</v>
      </c>
      <c r="W38" s="48">
        <v>8.3000000000000007</v>
      </c>
      <c r="X38" s="48" t="s">
        <v>4265</v>
      </c>
      <c r="Y38" s="48">
        <v>10</v>
      </c>
      <c r="Z38" s="48">
        <v>10.8</v>
      </c>
      <c r="AA38" s="48">
        <v>10.199999999999999</v>
      </c>
      <c r="AB38" s="48">
        <v>10.3</v>
      </c>
      <c r="AC38" s="48">
        <v>9.9</v>
      </c>
      <c r="AD38" s="48">
        <v>10.199999999999999</v>
      </c>
      <c r="AE38" s="48">
        <v>10.5</v>
      </c>
      <c r="AF38" s="48">
        <v>10.4</v>
      </c>
      <c r="AG38" s="48">
        <v>10.7</v>
      </c>
      <c r="AH38" s="48">
        <v>10.6</v>
      </c>
      <c r="AI38" s="48" t="s">
        <v>4266</v>
      </c>
      <c r="AK38" s="919"/>
      <c r="AL38" s="919"/>
      <c r="AM38" s="919"/>
      <c r="AN38" s="919"/>
      <c r="AO38" s="919"/>
      <c r="AP38" s="919"/>
      <c r="AQ38" s="919"/>
      <c r="AR38" s="919"/>
      <c r="AS38" s="919"/>
    </row>
    <row r="39" spans="1:45" ht="30" customHeight="1">
      <c r="A39" s="129" t="s">
        <v>4302</v>
      </c>
      <c r="B39" s="130">
        <v>60614</v>
      </c>
      <c r="C39" s="48">
        <v>8.5</v>
      </c>
      <c r="D39" s="48">
        <v>9.3000000000000007</v>
      </c>
      <c r="E39" s="48">
        <v>8.6999999999999993</v>
      </c>
      <c r="F39" s="48">
        <v>9</v>
      </c>
      <c r="G39" s="48">
        <v>8.6</v>
      </c>
      <c r="H39" s="48">
        <v>8.9</v>
      </c>
      <c r="I39" s="48">
        <v>9.1999999999999993</v>
      </c>
      <c r="J39" s="48">
        <v>9.1</v>
      </c>
      <c r="K39" s="48">
        <v>9.4</v>
      </c>
      <c r="L39" s="48">
        <v>9.1</v>
      </c>
      <c r="M39" s="48" t="s">
        <v>4264</v>
      </c>
      <c r="N39" s="48">
        <v>7.7</v>
      </c>
      <c r="O39" s="48">
        <v>8.5</v>
      </c>
      <c r="P39" s="48">
        <v>7.9</v>
      </c>
      <c r="Q39" s="48">
        <v>7.9</v>
      </c>
      <c r="R39" s="48">
        <v>8.4</v>
      </c>
      <c r="S39" s="48">
        <v>8.6999999999999993</v>
      </c>
      <c r="T39" s="48">
        <v>9</v>
      </c>
      <c r="U39" s="48">
        <v>8.9</v>
      </c>
      <c r="V39" s="48">
        <v>9.1999999999999993</v>
      </c>
      <c r="W39" s="48">
        <v>8.3000000000000007</v>
      </c>
      <c r="X39" s="48" t="s">
        <v>4265</v>
      </c>
      <c r="Y39" s="48">
        <v>10</v>
      </c>
      <c r="Z39" s="48">
        <v>10.8</v>
      </c>
      <c r="AA39" s="48">
        <v>10.199999999999999</v>
      </c>
      <c r="AB39" s="48">
        <v>10.3</v>
      </c>
      <c r="AC39" s="48">
        <v>9.9</v>
      </c>
      <c r="AD39" s="48">
        <v>10.199999999999999</v>
      </c>
      <c r="AE39" s="48">
        <v>10.5</v>
      </c>
      <c r="AF39" s="48">
        <v>10.4</v>
      </c>
      <c r="AG39" s="48">
        <v>10.7</v>
      </c>
      <c r="AH39" s="48">
        <v>10.6</v>
      </c>
      <c r="AI39" s="48" t="s">
        <v>4266</v>
      </c>
      <c r="AK39" s="919"/>
      <c r="AL39" s="919"/>
      <c r="AM39" s="919"/>
      <c r="AN39" s="919"/>
      <c r="AO39" s="919"/>
      <c r="AP39" s="919"/>
      <c r="AQ39" s="919"/>
      <c r="AR39" s="919"/>
      <c r="AS39" s="919"/>
    </row>
    <row r="40" spans="1:45" ht="30" customHeight="1">
      <c r="A40" s="129" t="s">
        <v>4303</v>
      </c>
      <c r="B40" s="130" t="s">
        <v>4304</v>
      </c>
      <c r="C40" s="48">
        <v>8.5</v>
      </c>
      <c r="D40" s="48">
        <v>9.3000000000000007</v>
      </c>
      <c r="E40" s="48">
        <v>8.6999999999999993</v>
      </c>
      <c r="F40" s="48">
        <v>9</v>
      </c>
      <c r="G40" s="48">
        <v>8.6</v>
      </c>
      <c r="H40" s="48">
        <v>8.9</v>
      </c>
      <c r="I40" s="48">
        <v>9.1999999999999993</v>
      </c>
      <c r="J40" s="48">
        <v>9.1</v>
      </c>
      <c r="K40" s="48">
        <v>9.4</v>
      </c>
      <c r="L40" s="48">
        <v>9.1</v>
      </c>
      <c r="M40" s="48" t="s">
        <v>4264</v>
      </c>
      <c r="N40" s="48">
        <v>7.7</v>
      </c>
      <c r="O40" s="48">
        <v>8.5</v>
      </c>
      <c r="P40" s="48">
        <v>7.9</v>
      </c>
      <c r="Q40" s="48">
        <v>8</v>
      </c>
      <c r="R40" s="48">
        <v>8.4</v>
      </c>
      <c r="S40" s="48">
        <v>8.6999999999999993</v>
      </c>
      <c r="T40" s="48">
        <v>9</v>
      </c>
      <c r="U40" s="48">
        <v>8.9</v>
      </c>
      <c r="V40" s="48">
        <v>9.1999999999999993</v>
      </c>
      <c r="W40" s="48">
        <v>8.3000000000000007</v>
      </c>
      <c r="X40" s="48" t="s">
        <v>4265</v>
      </c>
      <c r="Y40" s="48">
        <v>10</v>
      </c>
      <c r="Z40" s="48">
        <v>10.8</v>
      </c>
      <c r="AA40" s="48">
        <v>10.199999999999999</v>
      </c>
      <c r="AB40" s="48">
        <v>10.3</v>
      </c>
      <c r="AC40" s="48">
        <v>9.9</v>
      </c>
      <c r="AD40" s="48">
        <v>10.199999999999999</v>
      </c>
      <c r="AE40" s="48">
        <v>10.5</v>
      </c>
      <c r="AF40" s="48">
        <v>10.4</v>
      </c>
      <c r="AG40" s="48">
        <v>10.7</v>
      </c>
      <c r="AH40" s="48">
        <v>10.6</v>
      </c>
      <c r="AI40" s="48" t="s">
        <v>4266</v>
      </c>
      <c r="AK40" s="919"/>
      <c r="AL40" s="919"/>
      <c r="AM40" s="919"/>
      <c r="AN40" s="919"/>
      <c r="AO40" s="919"/>
      <c r="AP40" s="919"/>
      <c r="AQ40" s="919"/>
      <c r="AR40" s="919"/>
      <c r="AS40" s="919"/>
    </row>
    <row r="41" spans="1:45" ht="30" customHeight="1">
      <c r="A41" s="129" t="s">
        <v>4305</v>
      </c>
      <c r="B41" s="130">
        <v>60616</v>
      </c>
      <c r="C41" s="48">
        <v>8.5</v>
      </c>
      <c r="D41" s="48">
        <v>9.3000000000000007</v>
      </c>
      <c r="E41" s="48">
        <v>8.6999999999999993</v>
      </c>
      <c r="F41" s="48">
        <v>9</v>
      </c>
      <c r="G41" s="48">
        <v>8.6</v>
      </c>
      <c r="H41" s="48">
        <v>8.9</v>
      </c>
      <c r="I41" s="48">
        <v>9.1999999999999993</v>
      </c>
      <c r="J41" s="48">
        <v>9.1</v>
      </c>
      <c r="K41" s="48">
        <v>9.4</v>
      </c>
      <c r="L41" s="48">
        <v>9.1</v>
      </c>
      <c r="M41" s="48" t="s">
        <v>4264</v>
      </c>
      <c r="N41" s="48">
        <v>7.7</v>
      </c>
      <c r="O41" s="48">
        <v>8.5</v>
      </c>
      <c r="P41" s="48">
        <v>7.9</v>
      </c>
      <c r="Q41" s="48">
        <v>8</v>
      </c>
      <c r="R41" s="48">
        <v>8.4</v>
      </c>
      <c r="S41" s="48">
        <v>8.6999999999999993</v>
      </c>
      <c r="T41" s="48">
        <v>9</v>
      </c>
      <c r="U41" s="48">
        <v>8.9</v>
      </c>
      <c r="V41" s="48">
        <v>9.1999999999999993</v>
      </c>
      <c r="W41" s="48">
        <v>8.3000000000000007</v>
      </c>
      <c r="X41" s="48" t="s">
        <v>4265</v>
      </c>
      <c r="Y41" s="48">
        <v>10</v>
      </c>
      <c r="Z41" s="48">
        <v>10.8</v>
      </c>
      <c r="AA41" s="48">
        <v>10.199999999999999</v>
      </c>
      <c r="AB41" s="48">
        <v>10.3</v>
      </c>
      <c r="AC41" s="48">
        <v>9.9</v>
      </c>
      <c r="AD41" s="48">
        <v>10.199999999999999</v>
      </c>
      <c r="AE41" s="48">
        <v>10.5</v>
      </c>
      <c r="AF41" s="48">
        <v>10.4</v>
      </c>
      <c r="AG41" s="48">
        <v>10.7</v>
      </c>
      <c r="AH41" s="48">
        <v>10.6</v>
      </c>
      <c r="AI41" s="48" t="s">
        <v>4266</v>
      </c>
      <c r="AK41" s="919" t="s">
        <v>4113</v>
      </c>
      <c r="AL41" s="919"/>
      <c r="AM41" s="919"/>
      <c r="AN41" s="919"/>
      <c r="AO41" s="919"/>
      <c r="AP41" s="919"/>
      <c r="AQ41" s="919"/>
      <c r="AR41" s="919"/>
      <c r="AS41" s="919"/>
    </row>
    <row r="42" spans="1:45" ht="30" customHeight="1">
      <c r="A42" s="129" t="s">
        <v>4306</v>
      </c>
      <c r="B42" s="130" t="s">
        <v>4307</v>
      </c>
      <c r="C42" s="48">
        <v>8.5</v>
      </c>
      <c r="D42" s="48">
        <v>9.3000000000000007</v>
      </c>
      <c r="E42" s="48">
        <v>8.6999999999999993</v>
      </c>
      <c r="F42" s="48">
        <v>9</v>
      </c>
      <c r="G42" s="48">
        <v>8.6</v>
      </c>
      <c r="H42" s="48">
        <v>8.9</v>
      </c>
      <c r="I42" s="48">
        <v>9.1999999999999993</v>
      </c>
      <c r="J42" s="48">
        <v>9.1</v>
      </c>
      <c r="K42" s="48">
        <v>9.4</v>
      </c>
      <c r="L42" s="48">
        <v>9.1</v>
      </c>
      <c r="M42" s="48" t="s">
        <v>4264</v>
      </c>
      <c r="N42" s="48">
        <v>7.7</v>
      </c>
      <c r="O42" s="48">
        <v>8.5</v>
      </c>
      <c r="P42" s="48">
        <v>7.9</v>
      </c>
      <c r="Q42" s="48">
        <v>8</v>
      </c>
      <c r="R42" s="48">
        <v>8.4</v>
      </c>
      <c r="S42" s="48">
        <v>8.6999999999999993</v>
      </c>
      <c r="T42" s="48">
        <v>9</v>
      </c>
      <c r="U42" s="48">
        <v>8.9</v>
      </c>
      <c r="V42" s="48">
        <v>9.1999999999999993</v>
      </c>
      <c r="W42" s="48">
        <v>8.3000000000000007</v>
      </c>
      <c r="X42" s="48" t="s">
        <v>4265</v>
      </c>
      <c r="Y42" s="48">
        <v>10</v>
      </c>
      <c r="Z42" s="48">
        <v>10.8</v>
      </c>
      <c r="AA42" s="48">
        <v>10.199999999999999</v>
      </c>
      <c r="AB42" s="48">
        <v>10.3</v>
      </c>
      <c r="AC42" s="48">
        <v>9.9</v>
      </c>
      <c r="AD42" s="48">
        <v>10.199999999999999</v>
      </c>
      <c r="AE42" s="48">
        <v>10.5</v>
      </c>
      <c r="AF42" s="48">
        <v>10.4</v>
      </c>
      <c r="AG42" s="48">
        <v>10.7</v>
      </c>
      <c r="AH42" s="48">
        <v>10.6</v>
      </c>
      <c r="AI42" s="48" t="s">
        <v>4266</v>
      </c>
      <c r="AK42" s="919"/>
      <c r="AL42" s="919"/>
      <c r="AM42" s="919"/>
      <c r="AN42" s="919"/>
      <c r="AO42" s="919"/>
      <c r="AP42" s="919"/>
      <c r="AQ42" s="919"/>
      <c r="AR42" s="919"/>
      <c r="AS42" s="919"/>
    </row>
    <row r="43" spans="1:45" ht="30" customHeight="1">
      <c r="A43" s="129" t="s">
        <v>4308</v>
      </c>
      <c r="B43" s="130" t="s">
        <v>4309</v>
      </c>
      <c r="C43" s="48">
        <v>8.5</v>
      </c>
      <c r="D43" s="48">
        <v>9.3000000000000007</v>
      </c>
      <c r="E43" s="48">
        <v>8.6999999999999993</v>
      </c>
      <c r="F43" s="48">
        <v>9</v>
      </c>
      <c r="G43" s="48">
        <v>8.6</v>
      </c>
      <c r="H43" s="48">
        <v>8.9</v>
      </c>
      <c r="I43" s="48">
        <v>9.1999999999999993</v>
      </c>
      <c r="J43" s="48">
        <v>9.1</v>
      </c>
      <c r="K43" s="48">
        <v>9.4</v>
      </c>
      <c r="L43" s="48">
        <v>9.1</v>
      </c>
      <c r="M43" s="48" t="s">
        <v>4264</v>
      </c>
      <c r="N43" s="48">
        <v>7.7</v>
      </c>
      <c r="O43" s="48">
        <v>8.5</v>
      </c>
      <c r="P43" s="48">
        <v>7.9</v>
      </c>
      <c r="Q43" s="48">
        <v>8</v>
      </c>
      <c r="R43" s="48">
        <v>8.4</v>
      </c>
      <c r="S43" s="48">
        <v>8.6999999999999993</v>
      </c>
      <c r="T43" s="48">
        <v>9</v>
      </c>
      <c r="U43" s="48">
        <v>8.9</v>
      </c>
      <c r="V43" s="48">
        <v>9.1999999999999993</v>
      </c>
      <c r="W43" s="48">
        <v>8.3000000000000007</v>
      </c>
      <c r="X43" s="48" t="s">
        <v>4265</v>
      </c>
      <c r="Y43" s="48">
        <v>10</v>
      </c>
      <c r="Z43" s="48">
        <v>10.8</v>
      </c>
      <c r="AA43" s="48">
        <v>10.199999999999999</v>
      </c>
      <c r="AB43" s="48">
        <v>10.3</v>
      </c>
      <c r="AC43" s="48">
        <v>9.9</v>
      </c>
      <c r="AD43" s="48">
        <v>10.199999999999999</v>
      </c>
      <c r="AE43" s="48">
        <v>10.5</v>
      </c>
      <c r="AF43" s="48">
        <v>10.4</v>
      </c>
      <c r="AG43" s="48">
        <v>10.7</v>
      </c>
      <c r="AH43" s="48">
        <v>10.6</v>
      </c>
      <c r="AI43" s="48" t="s">
        <v>4266</v>
      </c>
      <c r="AK43" s="919"/>
      <c r="AL43" s="919"/>
      <c r="AM43" s="919"/>
      <c r="AN43" s="919"/>
      <c r="AO43" s="919"/>
      <c r="AP43" s="919"/>
      <c r="AQ43" s="919"/>
      <c r="AR43" s="919"/>
      <c r="AS43" s="919"/>
    </row>
    <row r="44" spans="1:45" ht="30" customHeight="1">
      <c r="A44" s="129" t="s">
        <v>4310</v>
      </c>
      <c r="B44" s="130">
        <v>60126</v>
      </c>
      <c r="C44" s="48">
        <v>8.4</v>
      </c>
      <c r="D44" s="48">
        <v>9.1999999999999993</v>
      </c>
      <c r="E44" s="48">
        <v>8.6</v>
      </c>
      <c r="F44" s="48">
        <v>8.9</v>
      </c>
      <c r="G44" s="48">
        <v>8.5</v>
      </c>
      <c r="H44" s="48">
        <v>8.8000000000000007</v>
      </c>
      <c r="I44" s="48">
        <v>9.1</v>
      </c>
      <c r="J44" s="48">
        <v>9</v>
      </c>
      <c r="K44" s="48">
        <v>9.3000000000000007</v>
      </c>
      <c r="L44" s="48">
        <v>9</v>
      </c>
      <c r="M44" s="48" t="s">
        <v>4264</v>
      </c>
      <c r="N44" s="48">
        <v>7.6</v>
      </c>
      <c r="O44" s="48">
        <v>8.4</v>
      </c>
      <c r="P44" s="48">
        <v>7.8</v>
      </c>
      <c r="Q44" s="48">
        <v>8</v>
      </c>
      <c r="R44" s="48">
        <v>8.3000000000000007</v>
      </c>
      <c r="S44" s="48">
        <v>8.6</v>
      </c>
      <c r="T44" s="48">
        <v>8.9</v>
      </c>
      <c r="U44" s="48">
        <v>8.8000000000000007</v>
      </c>
      <c r="V44" s="48">
        <v>9.1</v>
      </c>
      <c r="W44" s="48">
        <v>8.1999999999999993</v>
      </c>
      <c r="X44" s="48" t="s">
        <v>4265</v>
      </c>
      <c r="Y44" s="48">
        <v>9.9</v>
      </c>
      <c r="Z44" s="48">
        <v>10.7</v>
      </c>
      <c r="AA44" s="48">
        <v>10.1</v>
      </c>
      <c r="AB44" s="48">
        <v>10.199999999999999</v>
      </c>
      <c r="AC44" s="48">
        <v>9.8000000000000007</v>
      </c>
      <c r="AD44" s="48">
        <v>10.1</v>
      </c>
      <c r="AE44" s="48">
        <v>10.4</v>
      </c>
      <c r="AF44" s="48">
        <v>10.3</v>
      </c>
      <c r="AG44" s="48">
        <v>10.6</v>
      </c>
      <c r="AH44" s="48">
        <v>10.5</v>
      </c>
      <c r="AI44" s="48" t="s">
        <v>4266</v>
      </c>
      <c r="AK44" s="919"/>
      <c r="AL44" s="919"/>
      <c r="AM44" s="919"/>
      <c r="AN44" s="919"/>
      <c r="AO44" s="919"/>
      <c r="AP44" s="919"/>
      <c r="AQ44" s="919"/>
      <c r="AR44" s="919"/>
      <c r="AS44" s="919"/>
    </row>
    <row r="45" spans="1:45" ht="30" customHeight="1">
      <c r="A45" s="129" t="s">
        <v>4311</v>
      </c>
      <c r="B45" s="130">
        <v>60101</v>
      </c>
      <c r="C45" s="48">
        <v>8.5</v>
      </c>
      <c r="D45" s="48">
        <v>9.3000000000000007</v>
      </c>
      <c r="E45" s="48">
        <v>8.6999999999999993</v>
      </c>
      <c r="F45" s="48">
        <v>9</v>
      </c>
      <c r="G45" s="48">
        <v>8.6</v>
      </c>
      <c r="H45" s="48">
        <v>8.9</v>
      </c>
      <c r="I45" s="48">
        <v>9.1999999999999993</v>
      </c>
      <c r="J45" s="48">
        <v>9.1</v>
      </c>
      <c r="K45" s="48">
        <v>9.4</v>
      </c>
      <c r="L45" s="48">
        <v>9.1</v>
      </c>
      <c r="M45" s="48" t="s">
        <v>4264</v>
      </c>
      <c r="N45" s="48">
        <v>7.7</v>
      </c>
      <c r="O45" s="48">
        <v>8.5</v>
      </c>
      <c r="P45" s="48">
        <v>7.9</v>
      </c>
      <c r="Q45" s="48">
        <v>8</v>
      </c>
      <c r="R45" s="48">
        <v>8.4</v>
      </c>
      <c r="S45" s="48">
        <v>8.6999999999999993</v>
      </c>
      <c r="T45" s="48">
        <v>9</v>
      </c>
      <c r="U45" s="48">
        <v>8.9</v>
      </c>
      <c r="V45" s="48">
        <v>9.1999999999999993</v>
      </c>
      <c r="W45" s="48">
        <v>8.3000000000000007</v>
      </c>
      <c r="X45" s="48" t="s">
        <v>4265</v>
      </c>
      <c r="Y45" s="48">
        <v>10</v>
      </c>
      <c r="Z45" s="48">
        <v>10.8</v>
      </c>
      <c r="AA45" s="48">
        <v>10.199999999999999</v>
      </c>
      <c r="AB45" s="48">
        <v>10.3</v>
      </c>
      <c r="AC45" s="48">
        <v>9.9</v>
      </c>
      <c r="AD45" s="48">
        <v>10.199999999999999</v>
      </c>
      <c r="AE45" s="48">
        <v>10.5</v>
      </c>
      <c r="AF45" s="48">
        <v>10.4</v>
      </c>
      <c r="AG45" s="48">
        <v>10.7</v>
      </c>
      <c r="AH45" s="48">
        <v>10.6</v>
      </c>
      <c r="AI45" s="48" t="s">
        <v>4266</v>
      </c>
      <c r="AK45" s="921" t="s">
        <v>4118</v>
      </c>
      <c r="AL45" s="921"/>
      <c r="AM45" s="921"/>
      <c r="AN45" s="921"/>
      <c r="AO45" s="921"/>
      <c r="AP45" s="921"/>
      <c r="AQ45" s="921"/>
      <c r="AR45" s="921"/>
      <c r="AS45" s="921"/>
    </row>
    <row r="46" spans="1:45" ht="30" customHeight="1">
      <c r="A46" s="129" t="s">
        <v>4312</v>
      </c>
      <c r="B46" s="130">
        <v>60131</v>
      </c>
      <c r="C46" s="48">
        <v>8.5</v>
      </c>
      <c r="D46" s="48">
        <v>9.3000000000000007</v>
      </c>
      <c r="E46" s="48">
        <v>8.6999999999999993</v>
      </c>
      <c r="F46" s="48">
        <v>9</v>
      </c>
      <c r="G46" s="48">
        <v>8.6</v>
      </c>
      <c r="H46" s="48">
        <v>8.9</v>
      </c>
      <c r="I46" s="48">
        <v>9.1999999999999993</v>
      </c>
      <c r="J46" s="48">
        <v>9.1</v>
      </c>
      <c r="K46" s="48">
        <v>9.4</v>
      </c>
      <c r="L46" s="48">
        <v>9.1</v>
      </c>
      <c r="M46" s="48" t="s">
        <v>4264</v>
      </c>
      <c r="N46" s="48">
        <v>7.7</v>
      </c>
      <c r="O46" s="48">
        <v>8.5</v>
      </c>
      <c r="P46" s="48">
        <v>7.9</v>
      </c>
      <c r="Q46" s="48">
        <v>7.9</v>
      </c>
      <c r="R46" s="48">
        <v>8.4</v>
      </c>
      <c r="S46" s="48">
        <v>8.6999999999999993</v>
      </c>
      <c r="T46" s="48">
        <v>9</v>
      </c>
      <c r="U46" s="48">
        <v>8.9</v>
      </c>
      <c r="V46" s="48">
        <v>9.1999999999999993</v>
      </c>
      <c r="W46" s="48">
        <v>8.3000000000000007</v>
      </c>
      <c r="X46" s="48" t="s">
        <v>4265</v>
      </c>
      <c r="Y46" s="48">
        <v>10</v>
      </c>
      <c r="Z46" s="48">
        <v>10.8</v>
      </c>
      <c r="AA46" s="48">
        <v>10.199999999999999</v>
      </c>
      <c r="AB46" s="48">
        <v>10.3</v>
      </c>
      <c r="AC46" s="48">
        <v>9.9</v>
      </c>
      <c r="AD46" s="48">
        <v>10.199999999999999</v>
      </c>
      <c r="AE46" s="48">
        <v>10.5</v>
      </c>
      <c r="AF46" s="48">
        <v>10.4</v>
      </c>
      <c r="AG46" s="48">
        <v>10.7</v>
      </c>
      <c r="AH46" s="48">
        <v>10.6</v>
      </c>
      <c r="AI46" s="48" t="s">
        <v>4266</v>
      </c>
      <c r="AK46" s="920" t="s">
        <v>4121</v>
      </c>
      <c r="AL46" s="920"/>
      <c r="AM46" s="920"/>
      <c r="AN46" s="920"/>
      <c r="AO46" s="920"/>
      <c r="AP46" s="920"/>
      <c r="AQ46" s="920"/>
      <c r="AR46" s="920"/>
      <c r="AS46" s="920"/>
    </row>
    <row r="47" spans="1:45" ht="30" customHeight="1">
      <c r="A47" s="129" t="s">
        <v>4313</v>
      </c>
      <c r="B47" s="130">
        <v>60007</v>
      </c>
      <c r="C47" s="48">
        <v>8.5</v>
      </c>
      <c r="D47" s="48">
        <v>9.3000000000000007</v>
      </c>
      <c r="E47" s="48">
        <v>8.6999999999999993</v>
      </c>
      <c r="F47" s="48">
        <v>9</v>
      </c>
      <c r="G47" s="48">
        <v>8.6</v>
      </c>
      <c r="H47" s="48">
        <v>8.9</v>
      </c>
      <c r="I47" s="48">
        <v>9.1999999999999993</v>
      </c>
      <c r="J47" s="48">
        <v>9.1</v>
      </c>
      <c r="K47" s="48">
        <v>9.4</v>
      </c>
      <c r="L47" s="48">
        <v>9.1</v>
      </c>
      <c r="M47" s="48" t="s">
        <v>4264</v>
      </c>
      <c r="N47" s="48">
        <v>7.7</v>
      </c>
      <c r="O47" s="48">
        <v>8.5</v>
      </c>
      <c r="P47" s="48">
        <v>7.9</v>
      </c>
      <c r="Q47" s="48">
        <v>8</v>
      </c>
      <c r="R47" s="48">
        <v>8.4</v>
      </c>
      <c r="S47" s="48">
        <v>8.6999999999999993</v>
      </c>
      <c r="T47" s="48">
        <v>9</v>
      </c>
      <c r="U47" s="48">
        <v>8.9</v>
      </c>
      <c r="V47" s="48">
        <v>9.1999999999999993</v>
      </c>
      <c r="W47" s="48">
        <v>8.3000000000000007</v>
      </c>
      <c r="X47" s="48" t="s">
        <v>4265</v>
      </c>
      <c r="Y47" s="48">
        <v>10</v>
      </c>
      <c r="Z47" s="48">
        <v>10.8</v>
      </c>
      <c r="AA47" s="48">
        <v>10.199999999999999</v>
      </c>
      <c r="AB47" s="48">
        <v>10.3</v>
      </c>
      <c r="AC47" s="48">
        <v>9.9</v>
      </c>
      <c r="AD47" s="48">
        <v>10.199999999999999</v>
      </c>
      <c r="AE47" s="48">
        <v>10.5</v>
      </c>
      <c r="AF47" s="48">
        <v>10.4</v>
      </c>
      <c r="AG47" s="48">
        <v>10.7</v>
      </c>
      <c r="AH47" s="48">
        <v>10.6</v>
      </c>
      <c r="AI47" s="48" t="s">
        <v>4266</v>
      </c>
      <c r="AK47" s="920"/>
      <c r="AL47" s="920"/>
      <c r="AM47" s="920"/>
      <c r="AN47" s="920"/>
      <c r="AO47" s="920"/>
      <c r="AP47" s="920"/>
      <c r="AQ47" s="920"/>
      <c r="AR47" s="920"/>
      <c r="AS47" s="920"/>
    </row>
    <row r="48" spans="1:45" ht="30" customHeight="1">
      <c r="A48" s="129" t="s">
        <v>4314</v>
      </c>
      <c r="B48" s="130">
        <v>60007</v>
      </c>
      <c r="C48" s="48">
        <v>8.5</v>
      </c>
      <c r="D48" s="48">
        <v>9.3000000000000007</v>
      </c>
      <c r="E48" s="48">
        <v>8.6999999999999993</v>
      </c>
      <c r="F48" s="48">
        <v>9</v>
      </c>
      <c r="G48" s="48">
        <v>8.6</v>
      </c>
      <c r="H48" s="48">
        <v>8.9</v>
      </c>
      <c r="I48" s="48">
        <v>9.1999999999999993</v>
      </c>
      <c r="J48" s="48">
        <v>9.1</v>
      </c>
      <c r="K48" s="48">
        <v>9.4</v>
      </c>
      <c r="L48" s="48">
        <v>9.1</v>
      </c>
      <c r="M48" s="48" t="s">
        <v>4264</v>
      </c>
      <c r="N48" s="48">
        <v>7.7</v>
      </c>
      <c r="O48" s="48">
        <v>8.5</v>
      </c>
      <c r="P48" s="48">
        <v>7.9</v>
      </c>
      <c r="Q48" s="48">
        <v>8</v>
      </c>
      <c r="R48" s="48">
        <v>8.4</v>
      </c>
      <c r="S48" s="48">
        <v>8.6999999999999993</v>
      </c>
      <c r="T48" s="48">
        <v>9</v>
      </c>
      <c r="U48" s="48">
        <v>8.9</v>
      </c>
      <c r="V48" s="48">
        <v>9.1999999999999993</v>
      </c>
      <c r="W48" s="48">
        <v>8.3000000000000007</v>
      </c>
      <c r="X48" s="48" t="s">
        <v>4265</v>
      </c>
      <c r="Y48" s="48">
        <v>10</v>
      </c>
      <c r="Z48" s="48">
        <v>10.8</v>
      </c>
      <c r="AA48" s="48">
        <v>10.199999999999999</v>
      </c>
      <c r="AB48" s="48">
        <v>10.3</v>
      </c>
      <c r="AC48" s="48">
        <v>9.9</v>
      </c>
      <c r="AD48" s="48">
        <v>10.199999999999999</v>
      </c>
      <c r="AE48" s="48">
        <v>10.5</v>
      </c>
      <c r="AF48" s="48">
        <v>10.4</v>
      </c>
      <c r="AG48" s="48">
        <v>10.7</v>
      </c>
      <c r="AH48" s="48">
        <v>10.6</v>
      </c>
      <c r="AI48" s="48" t="s">
        <v>4266</v>
      </c>
      <c r="AK48" s="920" t="s">
        <v>4315</v>
      </c>
      <c r="AL48" s="920"/>
      <c r="AM48" s="920"/>
      <c r="AN48" s="920"/>
      <c r="AO48" s="920"/>
      <c r="AP48" s="920"/>
      <c r="AQ48" s="920"/>
      <c r="AR48" s="920"/>
      <c r="AS48" s="920"/>
    </row>
    <row r="49" spans="1:45" ht="30" customHeight="1">
      <c r="A49" s="129" t="s">
        <v>4316</v>
      </c>
      <c r="B49" s="130">
        <v>60143</v>
      </c>
      <c r="C49" s="48">
        <v>8.5</v>
      </c>
      <c r="D49" s="48">
        <v>9.3000000000000007</v>
      </c>
      <c r="E49" s="48">
        <v>8.6999999999999993</v>
      </c>
      <c r="F49" s="48">
        <v>9</v>
      </c>
      <c r="G49" s="48">
        <v>8.6</v>
      </c>
      <c r="H49" s="48">
        <v>8.9</v>
      </c>
      <c r="I49" s="48">
        <v>9.1999999999999993</v>
      </c>
      <c r="J49" s="48">
        <v>9.1</v>
      </c>
      <c r="K49" s="48">
        <v>9.4</v>
      </c>
      <c r="L49" s="48">
        <v>9.1</v>
      </c>
      <c r="M49" s="48" t="s">
        <v>4264</v>
      </c>
      <c r="N49" s="48">
        <v>7.7</v>
      </c>
      <c r="O49" s="48">
        <v>8.5</v>
      </c>
      <c r="P49" s="48">
        <v>7.9</v>
      </c>
      <c r="Q49" s="48">
        <v>8</v>
      </c>
      <c r="R49" s="48">
        <v>8.4</v>
      </c>
      <c r="S49" s="48">
        <v>8.6999999999999993</v>
      </c>
      <c r="T49" s="48">
        <v>9</v>
      </c>
      <c r="U49" s="48">
        <v>8.9</v>
      </c>
      <c r="V49" s="48">
        <v>9.1999999999999993</v>
      </c>
      <c r="W49" s="48">
        <v>8.3000000000000007</v>
      </c>
      <c r="X49" s="48" t="s">
        <v>4265</v>
      </c>
      <c r="Y49" s="48">
        <v>10</v>
      </c>
      <c r="Z49" s="48">
        <v>10.8</v>
      </c>
      <c r="AA49" s="48">
        <v>10.199999999999999</v>
      </c>
      <c r="AB49" s="48">
        <v>10.3</v>
      </c>
      <c r="AC49" s="48">
        <v>9.9</v>
      </c>
      <c r="AD49" s="48">
        <v>10.199999999999999</v>
      </c>
      <c r="AE49" s="48">
        <v>10.5</v>
      </c>
      <c r="AF49" s="48">
        <v>10.4</v>
      </c>
      <c r="AG49" s="48">
        <v>10.7</v>
      </c>
      <c r="AH49" s="48">
        <v>10.6</v>
      </c>
      <c r="AI49" s="48" t="s">
        <v>4266</v>
      </c>
      <c r="AK49" s="920"/>
      <c r="AL49" s="920"/>
      <c r="AM49" s="920"/>
      <c r="AN49" s="920"/>
      <c r="AO49" s="920"/>
      <c r="AP49" s="920"/>
      <c r="AQ49" s="920"/>
      <c r="AR49" s="920"/>
      <c r="AS49" s="920"/>
    </row>
    <row r="50" spans="1:45" ht="30" customHeight="1">
      <c r="A50" s="129" t="s">
        <v>4317</v>
      </c>
      <c r="B50" s="130">
        <v>60191</v>
      </c>
      <c r="C50" s="48">
        <v>8.5</v>
      </c>
      <c r="D50" s="48">
        <v>9.3000000000000007</v>
      </c>
      <c r="E50" s="48">
        <v>8.6999999999999993</v>
      </c>
      <c r="F50" s="48">
        <v>9</v>
      </c>
      <c r="G50" s="48">
        <v>8.6</v>
      </c>
      <c r="H50" s="48">
        <v>8.9</v>
      </c>
      <c r="I50" s="48">
        <v>9.1999999999999993</v>
      </c>
      <c r="J50" s="48">
        <v>9.1</v>
      </c>
      <c r="K50" s="48">
        <v>9.4</v>
      </c>
      <c r="L50" s="48">
        <v>9.1</v>
      </c>
      <c r="M50" s="48" t="s">
        <v>4264</v>
      </c>
      <c r="N50" s="48">
        <v>7.7</v>
      </c>
      <c r="O50" s="48">
        <v>8.5</v>
      </c>
      <c r="P50" s="48">
        <v>7.9</v>
      </c>
      <c r="Q50" s="48">
        <v>8</v>
      </c>
      <c r="R50" s="48">
        <v>8.4</v>
      </c>
      <c r="S50" s="48">
        <v>8.6999999999999993</v>
      </c>
      <c r="T50" s="48">
        <v>9</v>
      </c>
      <c r="U50" s="48">
        <v>8.9</v>
      </c>
      <c r="V50" s="48">
        <v>9.1999999999999993</v>
      </c>
      <c r="W50" s="48">
        <v>8.3000000000000007</v>
      </c>
      <c r="X50" s="48" t="s">
        <v>4265</v>
      </c>
      <c r="Y50" s="48">
        <v>10</v>
      </c>
      <c r="Z50" s="48">
        <v>10.8</v>
      </c>
      <c r="AA50" s="48">
        <v>10.199999999999999</v>
      </c>
      <c r="AB50" s="48">
        <v>10.3</v>
      </c>
      <c r="AC50" s="48">
        <v>9.9</v>
      </c>
      <c r="AD50" s="48">
        <v>10.199999999999999</v>
      </c>
      <c r="AE50" s="48">
        <v>10.5</v>
      </c>
      <c r="AF50" s="48">
        <v>10.4</v>
      </c>
      <c r="AG50" s="48">
        <v>10.7</v>
      </c>
      <c r="AH50" s="48">
        <v>10.6</v>
      </c>
      <c r="AI50" s="48" t="s">
        <v>4266</v>
      </c>
      <c r="AK50" s="920"/>
      <c r="AL50" s="920"/>
      <c r="AM50" s="920"/>
      <c r="AN50" s="920"/>
      <c r="AO50" s="920"/>
      <c r="AP50" s="920"/>
      <c r="AQ50" s="920"/>
      <c r="AR50" s="920"/>
      <c r="AS50" s="920"/>
    </row>
    <row r="51" spans="1:45" ht="30" customHeight="1">
      <c r="A51" s="129" t="s">
        <v>4318</v>
      </c>
      <c r="B51" s="130">
        <v>60106</v>
      </c>
      <c r="C51" s="48">
        <v>8.5</v>
      </c>
      <c r="D51" s="48">
        <v>9.3000000000000007</v>
      </c>
      <c r="E51" s="48">
        <v>8.6999999999999993</v>
      </c>
      <c r="F51" s="48">
        <v>9</v>
      </c>
      <c r="G51" s="48">
        <v>8.6</v>
      </c>
      <c r="H51" s="48">
        <v>8.9</v>
      </c>
      <c r="I51" s="48">
        <v>9.1999999999999993</v>
      </c>
      <c r="J51" s="48">
        <v>9.1</v>
      </c>
      <c r="K51" s="48">
        <v>9.4</v>
      </c>
      <c r="L51" s="48">
        <v>9.1</v>
      </c>
      <c r="M51" s="48" t="s">
        <v>4264</v>
      </c>
      <c r="N51" s="48">
        <v>7.7</v>
      </c>
      <c r="O51" s="48">
        <v>8.5</v>
      </c>
      <c r="P51" s="48">
        <v>7.9</v>
      </c>
      <c r="Q51" s="48">
        <v>8</v>
      </c>
      <c r="R51" s="48">
        <v>8.4</v>
      </c>
      <c r="S51" s="48">
        <v>8.6999999999999993</v>
      </c>
      <c r="T51" s="48">
        <v>9</v>
      </c>
      <c r="U51" s="48">
        <v>8.9</v>
      </c>
      <c r="V51" s="48">
        <v>9.1999999999999993</v>
      </c>
      <c r="W51" s="48">
        <v>8.3000000000000007</v>
      </c>
      <c r="X51" s="48" t="s">
        <v>4265</v>
      </c>
      <c r="Y51" s="48">
        <v>10</v>
      </c>
      <c r="Z51" s="48">
        <v>10.8</v>
      </c>
      <c r="AA51" s="48">
        <v>10.199999999999999</v>
      </c>
      <c r="AB51" s="48">
        <v>10.3</v>
      </c>
      <c r="AC51" s="48">
        <v>9.9</v>
      </c>
      <c r="AD51" s="48">
        <v>10.199999999999999</v>
      </c>
      <c r="AE51" s="48">
        <v>10.5</v>
      </c>
      <c r="AF51" s="48">
        <v>10.4</v>
      </c>
      <c r="AG51" s="48">
        <v>10.7</v>
      </c>
      <c r="AH51" s="48">
        <v>10.6</v>
      </c>
      <c r="AI51" s="48" t="s">
        <v>4266</v>
      </c>
      <c r="AK51" s="920"/>
      <c r="AL51" s="920"/>
      <c r="AM51" s="920"/>
      <c r="AN51" s="920"/>
      <c r="AO51" s="920"/>
      <c r="AP51" s="920"/>
      <c r="AQ51" s="920"/>
      <c r="AR51" s="920"/>
      <c r="AS51" s="920"/>
    </row>
    <row r="52" spans="1:45" ht="30" customHeight="1">
      <c r="A52" s="129" t="s">
        <v>4319</v>
      </c>
      <c r="B52" s="130" t="s">
        <v>4320</v>
      </c>
      <c r="C52" s="48">
        <v>8.5</v>
      </c>
      <c r="D52" s="48">
        <v>9.3000000000000007</v>
      </c>
      <c r="E52" s="48">
        <v>8.6999999999999993</v>
      </c>
      <c r="F52" s="48">
        <v>9</v>
      </c>
      <c r="G52" s="48">
        <v>8.6</v>
      </c>
      <c r="H52" s="48">
        <v>8.9</v>
      </c>
      <c r="I52" s="48">
        <v>9.1999999999999993</v>
      </c>
      <c r="J52" s="48">
        <v>9.1</v>
      </c>
      <c r="K52" s="48">
        <v>9.4</v>
      </c>
      <c r="L52" s="48">
        <v>9.1</v>
      </c>
      <c r="M52" s="48" t="s">
        <v>4264</v>
      </c>
      <c r="N52" s="48">
        <v>7.7</v>
      </c>
      <c r="O52" s="48">
        <v>8.5</v>
      </c>
      <c r="P52" s="48">
        <v>7.9</v>
      </c>
      <c r="Q52" s="48">
        <v>8</v>
      </c>
      <c r="R52" s="48">
        <v>8.4</v>
      </c>
      <c r="S52" s="48">
        <v>8.6999999999999993</v>
      </c>
      <c r="T52" s="48">
        <v>9</v>
      </c>
      <c r="U52" s="48">
        <v>8.9</v>
      </c>
      <c r="V52" s="48">
        <v>9.1999999999999993</v>
      </c>
      <c r="W52" s="48">
        <v>8.3000000000000007</v>
      </c>
      <c r="X52" s="48" t="s">
        <v>4265</v>
      </c>
      <c r="Y52" s="48">
        <v>10</v>
      </c>
      <c r="Z52" s="48">
        <v>10.8</v>
      </c>
      <c r="AA52" s="48">
        <v>10.199999999999999</v>
      </c>
      <c r="AB52" s="48">
        <v>10.3</v>
      </c>
      <c r="AC52" s="48">
        <v>9.9</v>
      </c>
      <c r="AD52" s="48">
        <v>10.199999999999999</v>
      </c>
      <c r="AE52" s="48">
        <v>10.5</v>
      </c>
      <c r="AF52" s="48">
        <v>10.4</v>
      </c>
      <c r="AG52" s="48">
        <v>10.7</v>
      </c>
      <c r="AH52" s="48">
        <v>10.6</v>
      </c>
      <c r="AI52" s="48" t="s">
        <v>4266</v>
      </c>
      <c r="AK52" s="920"/>
      <c r="AL52" s="920"/>
      <c r="AM52" s="920"/>
      <c r="AN52" s="920"/>
      <c r="AO52" s="920"/>
      <c r="AP52" s="920"/>
      <c r="AQ52" s="920"/>
      <c r="AR52" s="920"/>
      <c r="AS52" s="920"/>
    </row>
    <row r="53" spans="1:45" ht="30" customHeight="1">
      <c r="A53" s="129" t="s">
        <v>4321</v>
      </c>
      <c r="B53" s="130">
        <v>60174</v>
      </c>
      <c r="C53" s="48">
        <v>8.5</v>
      </c>
      <c r="D53" s="48">
        <v>9.3000000000000007</v>
      </c>
      <c r="E53" s="48">
        <v>8.6999999999999993</v>
      </c>
      <c r="F53" s="48">
        <v>9</v>
      </c>
      <c r="G53" s="48">
        <v>8.6</v>
      </c>
      <c r="H53" s="48">
        <v>8.9</v>
      </c>
      <c r="I53" s="48">
        <v>9.1999999999999993</v>
      </c>
      <c r="J53" s="48">
        <v>9.1</v>
      </c>
      <c r="K53" s="48">
        <v>9.4</v>
      </c>
      <c r="L53" s="48">
        <v>9.1</v>
      </c>
      <c r="M53" s="48" t="s">
        <v>4264</v>
      </c>
      <c r="N53" s="48">
        <v>7.7</v>
      </c>
      <c r="O53" s="48">
        <v>8.5</v>
      </c>
      <c r="P53" s="48">
        <v>7.9</v>
      </c>
      <c r="Q53" s="48">
        <v>8</v>
      </c>
      <c r="R53" s="48">
        <v>8.4</v>
      </c>
      <c r="S53" s="48">
        <v>8.6999999999999993</v>
      </c>
      <c r="T53" s="48">
        <v>9</v>
      </c>
      <c r="U53" s="48">
        <v>8.9</v>
      </c>
      <c r="V53" s="48">
        <v>9.1999999999999993</v>
      </c>
      <c r="W53" s="48">
        <v>8.3000000000000007</v>
      </c>
      <c r="X53" s="48" t="s">
        <v>4265</v>
      </c>
      <c r="Y53" s="48">
        <v>10</v>
      </c>
      <c r="Z53" s="48">
        <v>10.8</v>
      </c>
      <c r="AA53" s="48">
        <v>10.199999999999999</v>
      </c>
      <c r="AB53" s="48">
        <v>10.3</v>
      </c>
      <c r="AC53" s="48">
        <v>9.9</v>
      </c>
      <c r="AD53" s="48">
        <v>10.199999999999999</v>
      </c>
      <c r="AE53" s="48">
        <v>10.5</v>
      </c>
      <c r="AF53" s="48">
        <v>10.4</v>
      </c>
      <c r="AG53" s="48">
        <v>10.7</v>
      </c>
      <c r="AH53" s="48">
        <v>10.6</v>
      </c>
      <c r="AI53" s="48" t="s">
        <v>4266</v>
      </c>
      <c r="AK53" s="920"/>
      <c r="AL53" s="920"/>
      <c r="AM53" s="920"/>
      <c r="AN53" s="920"/>
      <c r="AO53" s="920"/>
      <c r="AP53" s="920"/>
      <c r="AQ53" s="920"/>
      <c r="AR53" s="920"/>
      <c r="AS53" s="920"/>
    </row>
    <row r="54" spans="1:45" ht="30" customHeight="1">
      <c r="A54" s="129" t="s">
        <v>4322</v>
      </c>
      <c r="B54" s="130">
        <v>60714</v>
      </c>
      <c r="C54" s="48">
        <v>8.5</v>
      </c>
      <c r="D54" s="48">
        <v>9.3000000000000007</v>
      </c>
      <c r="E54" s="48">
        <v>8.6999999999999993</v>
      </c>
      <c r="F54" s="48">
        <v>9</v>
      </c>
      <c r="G54" s="48">
        <v>8.6</v>
      </c>
      <c r="H54" s="48">
        <v>8.9</v>
      </c>
      <c r="I54" s="48">
        <v>9.1999999999999993</v>
      </c>
      <c r="J54" s="48">
        <v>9.1</v>
      </c>
      <c r="K54" s="48">
        <v>9.4</v>
      </c>
      <c r="L54" s="48">
        <v>9.1</v>
      </c>
      <c r="M54" s="48" t="s">
        <v>4264</v>
      </c>
      <c r="N54" s="48">
        <v>7.7</v>
      </c>
      <c r="O54" s="48">
        <v>8.5</v>
      </c>
      <c r="P54" s="48">
        <v>7.9</v>
      </c>
      <c r="Q54" s="48">
        <v>8</v>
      </c>
      <c r="R54" s="48">
        <v>8.4</v>
      </c>
      <c r="S54" s="48">
        <v>8.6999999999999993</v>
      </c>
      <c r="T54" s="48">
        <v>9</v>
      </c>
      <c r="U54" s="48">
        <v>8.9</v>
      </c>
      <c r="V54" s="48">
        <v>9.1999999999999993</v>
      </c>
      <c r="W54" s="48">
        <v>8.3000000000000007</v>
      </c>
      <c r="X54" s="48" t="s">
        <v>4265</v>
      </c>
      <c r="Y54" s="48">
        <v>10</v>
      </c>
      <c r="Z54" s="48">
        <v>10.8</v>
      </c>
      <c r="AA54" s="48">
        <v>10.199999999999999</v>
      </c>
      <c r="AB54" s="48">
        <v>10.3</v>
      </c>
      <c r="AC54" s="48">
        <v>9.9</v>
      </c>
      <c r="AD54" s="48">
        <v>10.199999999999999</v>
      </c>
      <c r="AE54" s="48">
        <v>10.5</v>
      </c>
      <c r="AF54" s="48">
        <v>10.4</v>
      </c>
      <c r="AG54" s="48">
        <v>10.7</v>
      </c>
      <c r="AH54" s="48">
        <v>10.6</v>
      </c>
      <c r="AI54" s="48" t="s">
        <v>4266</v>
      </c>
      <c r="AK54" s="920" t="s">
        <v>4131</v>
      </c>
      <c r="AL54" s="920"/>
      <c r="AM54" s="920"/>
      <c r="AN54" s="920"/>
      <c r="AO54" s="920"/>
      <c r="AP54" s="920"/>
      <c r="AQ54" s="920"/>
      <c r="AR54" s="920"/>
      <c r="AS54" s="920"/>
    </row>
    <row r="55" spans="1:45" ht="30" customHeight="1">
      <c r="A55" s="129" t="s">
        <v>4323</v>
      </c>
      <c r="B55" s="130">
        <v>60626</v>
      </c>
      <c r="C55" s="48">
        <v>8.5</v>
      </c>
      <c r="D55" s="48">
        <v>9.3000000000000007</v>
      </c>
      <c r="E55" s="48">
        <v>8.6999999999999993</v>
      </c>
      <c r="F55" s="48">
        <v>9</v>
      </c>
      <c r="G55" s="48">
        <v>8.6</v>
      </c>
      <c r="H55" s="48">
        <v>8.9</v>
      </c>
      <c r="I55" s="48">
        <v>9.1999999999999993</v>
      </c>
      <c r="J55" s="48">
        <v>9.1</v>
      </c>
      <c r="K55" s="48">
        <v>9.4</v>
      </c>
      <c r="L55" s="48">
        <v>9.1</v>
      </c>
      <c r="M55" s="48" t="s">
        <v>4264</v>
      </c>
      <c r="N55" s="48">
        <v>7.7</v>
      </c>
      <c r="O55" s="48">
        <v>8.5</v>
      </c>
      <c r="P55" s="48">
        <v>7.9</v>
      </c>
      <c r="Q55" s="48">
        <v>8</v>
      </c>
      <c r="R55" s="48">
        <v>8.4</v>
      </c>
      <c r="S55" s="48">
        <v>8.6999999999999993</v>
      </c>
      <c r="T55" s="48">
        <v>9</v>
      </c>
      <c r="U55" s="48">
        <v>8.9</v>
      </c>
      <c r="V55" s="48">
        <v>9.1999999999999993</v>
      </c>
      <c r="W55" s="48">
        <v>8.3000000000000007</v>
      </c>
      <c r="X55" s="48" t="s">
        <v>4265</v>
      </c>
      <c r="Y55" s="48">
        <v>10</v>
      </c>
      <c r="Z55" s="48">
        <v>10.8</v>
      </c>
      <c r="AA55" s="48">
        <v>10.199999999999999</v>
      </c>
      <c r="AB55" s="48">
        <v>10.3</v>
      </c>
      <c r="AC55" s="48">
        <v>9.9</v>
      </c>
      <c r="AD55" s="48">
        <v>10.199999999999999</v>
      </c>
      <c r="AE55" s="48">
        <v>10.5</v>
      </c>
      <c r="AF55" s="48">
        <v>10.4</v>
      </c>
      <c r="AG55" s="48">
        <v>10.7</v>
      </c>
      <c r="AH55" s="48">
        <v>10.6</v>
      </c>
      <c r="AI55" s="48" t="s">
        <v>4266</v>
      </c>
      <c r="AK55" s="920"/>
      <c r="AL55" s="920"/>
      <c r="AM55" s="920"/>
      <c r="AN55" s="920"/>
      <c r="AO55" s="920"/>
      <c r="AP55" s="920"/>
      <c r="AQ55" s="920"/>
      <c r="AR55" s="920"/>
      <c r="AS55" s="920"/>
    </row>
    <row r="56" spans="1:45" ht="30" customHeight="1">
      <c r="A56" s="129" t="s">
        <v>4324</v>
      </c>
      <c r="B56" s="130">
        <v>60625</v>
      </c>
      <c r="C56" s="48">
        <v>8.5</v>
      </c>
      <c r="D56" s="48">
        <v>9.3000000000000007</v>
      </c>
      <c r="E56" s="48">
        <v>8.6999999999999993</v>
      </c>
      <c r="F56" s="48">
        <v>9</v>
      </c>
      <c r="G56" s="48">
        <v>8.6</v>
      </c>
      <c r="H56" s="48">
        <v>8.9</v>
      </c>
      <c r="I56" s="48">
        <v>9.1999999999999993</v>
      </c>
      <c r="J56" s="48">
        <v>9.1</v>
      </c>
      <c r="K56" s="48">
        <v>9.4</v>
      </c>
      <c r="L56" s="48">
        <v>9.1</v>
      </c>
      <c r="M56" s="48" t="s">
        <v>4264</v>
      </c>
      <c r="N56" s="48">
        <v>7.7</v>
      </c>
      <c r="O56" s="48">
        <v>8.5</v>
      </c>
      <c r="P56" s="48">
        <v>7.9</v>
      </c>
      <c r="Q56" s="48">
        <v>8</v>
      </c>
      <c r="R56" s="48">
        <v>8.4</v>
      </c>
      <c r="S56" s="48">
        <v>8.6999999999999993</v>
      </c>
      <c r="T56" s="48">
        <v>9</v>
      </c>
      <c r="U56" s="48">
        <v>8.9</v>
      </c>
      <c r="V56" s="48">
        <v>9.1999999999999993</v>
      </c>
      <c r="W56" s="48">
        <v>8.3000000000000007</v>
      </c>
      <c r="X56" s="48" t="s">
        <v>4265</v>
      </c>
      <c r="Y56" s="48">
        <v>10</v>
      </c>
      <c r="Z56" s="48">
        <v>10.8</v>
      </c>
      <c r="AA56" s="48">
        <v>10.199999999999999</v>
      </c>
      <c r="AB56" s="48">
        <v>10.3</v>
      </c>
      <c r="AC56" s="48">
        <v>9.9</v>
      </c>
      <c r="AD56" s="48">
        <v>10.199999999999999</v>
      </c>
      <c r="AE56" s="48">
        <v>10.5</v>
      </c>
      <c r="AF56" s="48">
        <v>10.4</v>
      </c>
      <c r="AG56" s="48">
        <v>10.7</v>
      </c>
      <c r="AH56" s="48">
        <v>10.6</v>
      </c>
      <c r="AI56" s="48" t="s">
        <v>4266</v>
      </c>
      <c r="AK56" s="920"/>
      <c r="AL56" s="920"/>
      <c r="AM56" s="920"/>
      <c r="AN56" s="920"/>
      <c r="AO56" s="920"/>
      <c r="AP56" s="920"/>
      <c r="AQ56" s="920"/>
      <c r="AR56" s="920"/>
      <c r="AS56" s="920"/>
    </row>
    <row r="57" spans="1:45" ht="30" customHeight="1">
      <c r="A57" s="129" t="s">
        <v>4325</v>
      </c>
      <c r="B57" s="130">
        <v>60014</v>
      </c>
      <c r="C57" s="48">
        <v>8.6999999999999993</v>
      </c>
      <c r="D57" s="48">
        <v>9.5</v>
      </c>
      <c r="E57" s="48">
        <v>8.9</v>
      </c>
      <c r="F57" s="48">
        <v>9.1999999999999993</v>
      </c>
      <c r="G57" s="48">
        <v>8.8000000000000007</v>
      </c>
      <c r="H57" s="48">
        <v>9.1</v>
      </c>
      <c r="I57" s="48">
        <v>9.4</v>
      </c>
      <c r="J57" s="48">
        <v>9.3000000000000007</v>
      </c>
      <c r="K57" s="48">
        <v>9.6</v>
      </c>
      <c r="L57" s="48">
        <v>9.3000000000000007</v>
      </c>
      <c r="M57" s="48" t="s">
        <v>4264</v>
      </c>
      <c r="N57" s="48">
        <v>7.9</v>
      </c>
      <c r="O57" s="48">
        <v>8.6999999999999993</v>
      </c>
      <c r="P57" s="48">
        <v>8.1</v>
      </c>
      <c r="Q57" s="48">
        <v>8</v>
      </c>
      <c r="R57" s="48">
        <v>8.6</v>
      </c>
      <c r="S57" s="48">
        <v>8.9</v>
      </c>
      <c r="T57" s="48">
        <v>9.1999999999999993</v>
      </c>
      <c r="U57" s="48">
        <v>9.1</v>
      </c>
      <c r="V57" s="48">
        <v>9.4</v>
      </c>
      <c r="W57" s="48">
        <v>8.5</v>
      </c>
      <c r="X57" s="48" t="s">
        <v>4265</v>
      </c>
      <c r="Y57" s="48">
        <v>10.199999999999999</v>
      </c>
      <c r="Z57" s="48">
        <v>11</v>
      </c>
      <c r="AA57" s="48">
        <v>10.4</v>
      </c>
      <c r="AB57" s="48">
        <v>10.5</v>
      </c>
      <c r="AC57" s="48">
        <v>10.1</v>
      </c>
      <c r="AD57" s="48">
        <v>10.4</v>
      </c>
      <c r="AE57" s="48">
        <v>10.7</v>
      </c>
      <c r="AF57" s="48">
        <v>10.6</v>
      </c>
      <c r="AG57" s="48">
        <v>10.9</v>
      </c>
      <c r="AH57" s="48">
        <v>10.8</v>
      </c>
      <c r="AI57" s="48" t="s">
        <v>4266</v>
      </c>
      <c r="AK57" s="920"/>
      <c r="AL57" s="920"/>
      <c r="AM57" s="920"/>
      <c r="AN57" s="920"/>
      <c r="AO57" s="920"/>
      <c r="AP57" s="920"/>
      <c r="AQ57" s="920"/>
      <c r="AR57" s="920"/>
      <c r="AS57" s="920"/>
    </row>
    <row r="58" spans="1:45" ht="30" customHeight="1">
      <c r="A58" s="129" t="s">
        <v>4326</v>
      </c>
      <c r="B58" s="130" t="s">
        <v>4327</v>
      </c>
      <c r="C58" s="48">
        <v>8.6999999999999993</v>
      </c>
      <c r="D58" s="48">
        <v>9.5</v>
      </c>
      <c r="E58" s="48">
        <v>8.9</v>
      </c>
      <c r="F58" s="48">
        <v>9.1999999999999993</v>
      </c>
      <c r="G58" s="48">
        <v>8.8000000000000007</v>
      </c>
      <c r="H58" s="48">
        <v>9.1</v>
      </c>
      <c r="I58" s="48">
        <v>9.4</v>
      </c>
      <c r="J58" s="48">
        <v>9.3000000000000007</v>
      </c>
      <c r="K58" s="48">
        <v>9.6</v>
      </c>
      <c r="L58" s="48">
        <v>9.3000000000000007</v>
      </c>
      <c r="M58" s="48" t="s">
        <v>4264</v>
      </c>
      <c r="N58" s="48">
        <v>7.9</v>
      </c>
      <c r="O58" s="48">
        <v>8.6999999999999993</v>
      </c>
      <c r="P58" s="48">
        <v>8.1</v>
      </c>
      <c r="Q58" s="48">
        <v>8</v>
      </c>
      <c r="R58" s="48">
        <v>8.6</v>
      </c>
      <c r="S58" s="48">
        <v>8.9</v>
      </c>
      <c r="T58" s="48">
        <v>9.1999999999999993</v>
      </c>
      <c r="U58" s="48">
        <v>9.1</v>
      </c>
      <c r="V58" s="48">
        <v>9.4</v>
      </c>
      <c r="W58" s="48">
        <v>8.5</v>
      </c>
      <c r="X58" s="48" t="s">
        <v>4265</v>
      </c>
      <c r="Y58" s="48">
        <v>10.199999999999999</v>
      </c>
      <c r="Z58" s="48">
        <v>11</v>
      </c>
      <c r="AA58" s="48">
        <v>10.4</v>
      </c>
      <c r="AB58" s="48">
        <v>10.5</v>
      </c>
      <c r="AC58" s="48">
        <v>10.1</v>
      </c>
      <c r="AD58" s="48">
        <v>10.4</v>
      </c>
      <c r="AE58" s="48">
        <v>10.7</v>
      </c>
      <c r="AF58" s="48">
        <v>10.6</v>
      </c>
      <c r="AG58" s="48">
        <v>10.9</v>
      </c>
      <c r="AH58" s="48">
        <v>10.8</v>
      </c>
      <c r="AI58" s="48" t="s">
        <v>4266</v>
      </c>
      <c r="AK58" s="920"/>
      <c r="AL58" s="920"/>
      <c r="AM58" s="920"/>
      <c r="AN58" s="920"/>
      <c r="AO58" s="920"/>
      <c r="AP58" s="920"/>
      <c r="AQ58" s="920"/>
      <c r="AR58" s="920"/>
      <c r="AS58" s="920"/>
    </row>
    <row r="59" spans="1:45" ht="30" customHeight="1">
      <c r="A59" s="129" t="s">
        <v>4328</v>
      </c>
      <c r="B59" s="130" t="s">
        <v>4329</v>
      </c>
      <c r="C59" s="48">
        <v>8.5</v>
      </c>
      <c r="D59" s="48">
        <v>9.3000000000000007</v>
      </c>
      <c r="E59" s="48">
        <v>8.6999999999999993</v>
      </c>
      <c r="F59" s="48">
        <v>9</v>
      </c>
      <c r="G59" s="48">
        <v>8.6</v>
      </c>
      <c r="H59" s="48">
        <v>8.9</v>
      </c>
      <c r="I59" s="48">
        <v>9.1999999999999993</v>
      </c>
      <c r="J59" s="48">
        <v>9.1</v>
      </c>
      <c r="K59" s="48">
        <v>9.4</v>
      </c>
      <c r="L59" s="48">
        <v>9.1</v>
      </c>
      <c r="M59" s="48" t="s">
        <v>4264</v>
      </c>
      <c r="N59" s="48">
        <v>7.7</v>
      </c>
      <c r="O59" s="48">
        <v>8.5</v>
      </c>
      <c r="P59" s="48">
        <v>7.9</v>
      </c>
      <c r="Q59" s="48">
        <v>8.1999999999999993</v>
      </c>
      <c r="R59" s="48">
        <v>8.4</v>
      </c>
      <c r="S59" s="48">
        <v>8.6999999999999993</v>
      </c>
      <c r="T59" s="48">
        <v>9</v>
      </c>
      <c r="U59" s="48">
        <v>8.9</v>
      </c>
      <c r="V59" s="48">
        <v>9.1999999999999993</v>
      </c>
      <c r="W59" s="48">
        <v>8.3000000000000007</v>
      </c>
      <c r="X59" s="48" t="s">
        <v>4265</v>
      </c>
      <c r="Y59" s="48">
        <v>10</v>
      </c>
      <c r="Z59" s="48">
        <v>10.8</v>
      </c>
      <c r="AA59" s="48">
        <v>10.199999999999999</v>
      </c>
      <c r="AB59" s="48">
        <v>10.3</v>
      </c>
      <c r="AC59" s="48">
        <v>9.9</v>
      </c>
      <c r="AD59" s="48">
        <v>10.199999999999999</v>
      </c>
      <c r="AE59" s="48">
        <v>10.5</v>
      </c>
      <c r="AF59" s="48">
        <v>10.4</v>
      </c>
      <c r="AG59" s="48">
        <v>10.7</v>
      </c>
      <c r="AH59" s="48">
        <v>10.6</v>
      </c>
      <c r="AI59" s="48" t="s">
        <v>4266</v>
      </c>
      <c r="AK59" s="717" t="s">
        <v>4138</v>
      </c>
      <c r="AL59" s="717"/>
      <c r="AM59" s="717"/>
      <c r="AN59" s="717"/>
      <c r="AO59" s="717"/>
      <c r="AP59" s="717"/>
      <c r="AQ59" s="717"/>
      <c r="AR59" s="717"/>
      <c r="AS59" s="717"/>
    </row>
    <row r="60" spans="1:45" ht="30" customHeight="1">
      <c r="A60" s="129" t="s">
        <v>4330</v>
      </c>
      <c r="B60" s="130" t="s">
        <v>4331</v>
      </c>
      <c r="C60" s="48">
        <v>8.5</v>
      </c>
      <c r="D60" s="48">
        <v>9.3000000000000007</v>
      </c>
      <c r="E60" s="48">
        <v>8.6999999999999993</v>
      </c>
      <c r="F60" s="48">
        <v>9</v>
      </c>
      <c r="G60" s="48">
        <v>8.6</v>
      </c>
      <c r="H60" s="48">
        <v>8.9</v>
      </c>
      <c r="I60" s="48">
        <v>9.1999999999999993</v>
      </c>
      <c r="J60" s="48">
        <v>9.1</v>
      </c>
      <c r="K60" s="48">
        <v>9.4</v>
      </c>
      <c r="L60" s="48">
        <v>9.1</v>
      </c>
      <c r="M60" s="48" t="s">
        <v>4264</v>
      </c>
      <c r="N60" s="48">
        <v>7.7</v>
      </c>
      <c r="O60" s="48">
        <v>8.5</v>
      </c>
      <c r="P60" s="48">
        <v>7.9</v>
      </c>
      <c r="Q60" s="48">
        <v>8.1999999999999993</v>
      </c>
      <c r="R60" s="48">
        <v>8.4</v>
      </c>
      <c r="S60" s="48">
        <v>8.6999999999999993</v>
      </c>
      <c r="T60" s="48">
        <v>9</v>
      </c>
      <c r="U60" s="48">
        <v>8.9</v>
      </c>
      <c r="V60" s="48">
        <v>9.1999999999999993</v>
      </c>
      <c r="W60" s="48">
        <v>8.3000000000000007</v>
      </c>
      <c r="X60" s="48" t="s">
        <v>4265</v>
      </c>
      <c r="Y60" s="48">
        <v>10</v>
      </c>
      <c r="Z60" s="48">
        <v>10.8</v>
      </c>
      <c r="AA60" s="48">
        <v>10.199999999999999</v>
      </c>
      <c r="AB60" s="48">
        <v>10.3</v>
      </c>
      <c r="AC60" s="48">
        <v>9.9</v>
      </c>
      <c r="AD60" s="48">
        <v>10.199999999999999</v>
      </c>
      <c r="AE60" s="48">
        <v>10.5</v>
      </c>
      <c r="AF60" s="48">
        <v>10.4</v>
      </c>
      <c r="AG60" s="48">
        <v>10.7</v>
      </c>
      <c r="AH60" s="48">
        <v>10.6</v>
      </c>
      <c r="AI60" s="48" t="s">
        <v>4266</v>
      </c>
      <c r="AK60" s="717"/>
      <c r="AL60" s="717"/>
      <c r="AM60" s="717"/>
      <c r="AN60" s="717"/>
      <c r="AO60" s="717"/>
      <c r="AP60" s="717"/>
      <c r="AQ60" s="717"/>
      <c r="AR60" s="717"/>
      <c r="AS60" s="717"/>
    </row>
    <row r="61" spans="1:45" ht="30" customHeight="1">
      <c r="A61" s="129" t="s">
        <v>4332</v>
      </c>
      <c r="B61" s="130">
        <v>60640</v>
      </c>
      <c r="C61" s="48">
        <v>8.5</v>
      </c>
      <c r="D61" s="48">
        <v>9.3000000000000007</v>
      </c>
      <c r="E61" s="48">
        <v>8.6999999999999993</v>
      </c>
      <c r="F61" s="48">
        <v>9</v>
      </c>
      <c r="G61" s="48">
        <v>8.6</v>
      </c>
      <c r="H61" s="48">
        <v>8.9</v>
      </c>
      <c r="I61" s="48">
        <v>9.1999999999999993</v>
      </c>
      <c r="J61" s="48">
        <v>9.1</v>
      </c>
      <c r="K61" s="48">
        <v>9.4</v>
      </c>
      <c r="L61" s="48">
        <v>9.1</v>
      </c>
      <c r="M61" s="48" t="s">
        <v>4264</v>
      </c>
      <c r="N61" s="48">
        <v>7.7</v>
      </c>
      <c r="O61" s="48">
        <v>8.5</v>
      </c>
      <c r="P61" s="48">
        <v>7.9</v>
      </c>
      <c r="Q61" s="48">
        <v>8</v>
      </c>
      <c r="R61" s="48">
        <v>8.4</v>
      </c>
      <c r="S61" s="48">
        <v>8.6999999999999993</v>
      </c>
      <c r="T61" s="48">
        <v>9</v>
      </c>
      <c r="U61" s="48">
        <v>8.9</v>
      </c>
      <c r="V61" s="48">
        <v>9.1999999999999993</v>
      </c>
      <c r="W61" s="48">
        <v>8.3000000000000007</v>
      </c>
      <c r="X61" s="48" t="s">
        <v>4265</v>
      </c>
      <c r="Y61" s="48">
        <v>10</v>
      </c>
      <c r="Z61" s="48">
        <v>10.8</v>
      </c>
      <c r="AA61" s="48">
        <v>10.199999999999999</v>
      </c>
      <c r="AB61" s="48">
        <v>10.3</v>
      </c>
      <c r="AC61" s="48">
        <v>9.9</v>
      </c>
      <c r="AD61" s="48">
        <v>10.199999999999999</v>
      </c>
      <c r="AE61" s="48">
        <v>10.5</v>
      </c>
      <c r="AF61" s="48">
        <v>10.4</v>
      </c>
      <c r="AG61" s="48">
        <v>10.7</v>
      </c>
      <c r="AH61" s="48">
        <v>10.6</v>
      </c>
      <c r="AI61" s="48" t="s">
        <v>4266</v>
      </c>
      <c r="AK61" s="717" t="s">
        <v>4143</v>
      </c>
      <c r="AL61" s="717"/>
      <c r="AM61" s="717"/>
      <c r="AN61" s="717"/>
      <c r="AO61" s="717"/>
      <c r="AP61" s="717"/>
      <c r="AQ61" s="717"/>
      <c r="AR61" s="717"/>
      <c r="AS61" s="717"/>
    </row>
    <row r="62" spans="1:45" ht="30" customHeight="1">
      <c r="A62" s="129" t="s">
        <v>4333</v>
      </c>
      <c r="B62" s="130">
        <v>60707</v>
      </c>
      <c r="C62" s="48">
        <v>8.5</v>
      </c>
      <c r="D62" s="48">
        <v>9.3000000000000007</v>
      </c>
      <c r="E62" s="48">
        <v>8.6999999999999993</v>
      </c>
      <c r="F62" s="48">
        <v>9</v>
      </c>
      <c r="G62" s="48">
        <v>8.6</v>
      </c>
      <c r="H62" s="48">
        <v>8.9</v>
      </c>
      <c r="I62" s="48">
        <v>9.1999999999999993</v>
      </c>
      <c r="J62" s="48">
        <v>9.1</v>
      </c>
      <c r="K62" s="48">
        <v>9.4</v>
      </c>
      <c r="L62" s="48">
        <v>9.1</v>
      </c>
      <c r="M62" s="48" t="s">
        <v>4264</v>
      </c>
      <c r="N62" s="48">
        <v>7.7</v>
      </c>
      <c r="O62" s="48">
        <v>8.5</v>
      </c>
      <c r="P62" s="48">
        <v>7.9</v>
      </c>
      <c r="Q62" s="48">
        <v>8</v>
      </c>
      <c r="R62" s="48">
        <v>8.4</v>
      </c>
      <c r="S62" s="48">
        <v>8.6999999999999993</v>
      </c>
      <c r="T62" s="48">
        <v>9</v>
      </c>
      <c r="U62" s="48">
        <v>8.9</v>
      </c>
      <c r="V62" s="48">
        <v>9.1999999999999993</v>
      </c>
      <c r="W62" s="48">
        <v>8.3000000000000007</v>
      </c>
      <c r="X62" s="48" t="s">
        <v>4265</v>
      </c>
      <c r="Y62" s="48">
        <v>10</v>
      </c>
      <c r="Z62" s="48">
        <v>10.8</v>
      </c>
      <c r="AA62" s="48">
        <v>10.199999999999999</v>
      </c>
      <c r="AB62" s="48">
        <v>10.3</v>
      </c>
      <c r="AC62" s="48">
        <v>9.9</v>
      </c>
      <c r="AD62" s="48">
        <v>10.199999999999999</v>
      </c>
      <c r="AE62" s="48">
        <v>10.5</v>
      </c>
      <c r="AF62" s="48">
        <v>10.4</v>
      </c>
      <c r="AG62" s="48">
        <v>10.7</v>
      </c>
      <c r="AH62" s="48">
        <v>10.6</v>
      </c>
      <c r="AI62" s="48" t="s">
        <v>4266</v>
      </c>
      <c r="AK62" s="717"/>
      <c r="AL62" s="717"/>
      <c r="AM62" s="717"/>
      <c r="AN62" s="717"/>
      <c r="AO62" s="717"/>
      <c r="AP62" s="717"/>
      <c r="AQ62" s="717"/>
      <c r="AR62" s="717"/>
      <c r="AS62" s="717"/>
    </row>
    <row r="63" spans="1:45" ht="30" customHeight="1">
      <c r="A63" s="129" t="s">
        <v>4334</v>
      </c>
      <c r="B63" s="130">
        <v>60645</v>
      </c>
      <c r="C63" s="48">
        <v>8.5</v>
      </c>
      <c r="D63" s="48">
        <v>9.3000000000000007</v>
      </c>
      <c r="E63" s="48">
        <v>8.6999999999999993</v>
      </c>
      <c r="F63" s="48">
        <v>9</v>
      </c>
      <c r="G63" s="48">
        <v>8.6</v>
      </c>
      <c r="H63" s="48">
        <v>8.9</v>
      </c>
      <c r="I63" s="48">
        <v>9.1999999999999993</v>
      </c>
      <c r="J63" s="48">
        <v>9.1</v>
      </c>
      <c r="K63" s="48">
        <v>9.4</v>
      </c>
      <c r="L63" s="48">
        <v>9.1</v>
      </c>
      <c r="M63" s="48" t="s">
        <v>4264</v>
      </c>
      <c r="N63" s="48">
        <v>7.7</v>
      </c>
      <c r="O63" s="48">
        <v>8.5</v>
      </c>
      <c r="P63" s="48">
        <v>7.9</v>
      </c>
      <c r="Q63" s="48">
        <v>8</v>
      </c>
      <c r="R63" s="48">
        <v>8.4</v>
      </c>
      <c r="S63" s="48">
        <v>8.6999999999999993</v>
      </c>
      <c r="T63" s="48">
        <v>9</v>
      </c>
      <c r="U63" s="48">
        <v>8.9</v>
      </c>
      <c r="V63" s="48">
        <v>9.1999999999999993</v>
      </c>
      <c r="W63" s="48">
        <v>8.3000000000000007</v>
      </c>
      <c r="X63" s="48" t="s">
        <v>4265</v>
      </c>
      <c r="Y63" s="48">
        <v>10</v>
      </c>
      <c r="Z63" s="48">
        <v>10.8</v>
      </c>
      <c r="AA63" s="48">
        <v>10.199999999999999</v>
      </c>
      <c r="AB63" s="48">
        <v>10.3</v>
      </c>
      <c r="AC63" s="48">
        <v>9.9</v>
      </c>
      <c r="AD63" s="48">
        <v>10.199999999999999</v>
      </c>
      <c r="AE63" s="48">
        <v>10.5</v>
      </c>
      <c r="AF63" s="48">
        <v>10.4</v>
      </c>
      <c r="AG63" s="48">
        <v>10.7</v>
      </c>
      <c r="AH63" s="48">
        <v>10.6</v>
      </c>
      <c r="AI63" s="48" t="s">
        <v>4266</v>
      </c>
      <c r="AK63" s="717" t="s">
        <v>4335</v>
      </c>
      <c r="AL63" s="717"/>
      <c r="AM63" s="717"/>
      <c r="AN63" s="717"/>
      <c r="AO63" s="717"/>
      <c r="AP63" s="717"/>
      <c r="AQ63" s="717"/>
      <c r="AR63" s="717"/>
      <c r="AS63" s="717"/>
    </row>
    <row r="64" spans="1:45" ht="30" customHeight="1">
      <c r="A64" s="129" t="s">
        <v>4336</v>
      </c>
      <c r="B64" s="130">
        <v>60613</v>
      </c>
      <c r="C64" s="48">
        <v>8.5</v>
      </c>
      <c r="D64" s="48">
        <v>9.3000000000000007</v>
      </c>
      <c r="E64" s="48">
        <v>8.6999999999999993</v>
      </c>
      <c r="F64" s="48">
        <v>9</v>
      </c>
      <c r="G64" s="48">
        <v>8.6</v>
      </c>
      <c r="H64" s="48">
        <v>8.9</v>
      </c>
      <c r="I64" s="48">
        <v>9.1999999999999993</v>
      </c>
      <c r="J64" s="48">
        <v>9.1</v>
      </c>
      <c r="K64" s="48">
        <v>9.4</v>
      </c>
      <c r="L64" s="48">
        <v>9.1</v>
      </c>
      <c r="M64" s="48" t="s">
        <v>4264</v>
      </c>
      <c r="N64" s="48">
        <v>7.7</v>
      </c>
      <c r="O64" s="48">
        <v>8.5</v>
      </c>
      <c r="P64" s="48">
        <v>7.9</v>
      </c>
      <c r="Q64" s="48">
        <v>8</v>
      </c>
      <c r="R64" s="48">
        <v>8.4</v>
      </c>
      <c r="S64" s="48">
        <v>8.6999999999999993</v>
      </c>
      <c r="T64" s="48">
        <v>9</v>
      </c>
      <c r="U64" s="48">
        <v>8.9</v>
      </c>
      <c r="V64" s="48">
        <v>9.1999999999999993</v>
      </c>
      <c r="W64" s="48">
        <v>8.3000000000000007</v>
      </c>
      <c r="X64" s="48" t="s">
        <v>4265</v>
      </c>
      <c r="Y64" s="48">
        <v>10</v>
      </c>
      <c r="Z64" s="48">
        <v>10.8</v>
      </c>
      <c r="AA64" s="48">
        <v>10.199999999999999</v>
      </c>
      <c r="AB64" s="48">
        <v>10.3</v>
      </c>
      <c r="AC64" s="48">
        <v>9.9</v>
      </c>
      <c r="AD64" s="48">
        <v>10.199999999999999</v>
      </c>
      <c r="AE64" s="48">
        <v>10.5</v>
      </c>
      <c r="AF64" s="48">
        <v>10.4</v>
      </c>
      <c r="AG64" s="48">
        <v>10.7</v>
      </c>
      <c r="AH64" s="48">
        <v>10.6</v>
      </c>
      <c r="AI64" s="48" t="s">
        <v>4266</v>
      </c>
      <c r="AK64" s="717"/>
      <c r="AL64" s="717"/>
      <c r="AM64" s="717"/>
      <c r="AN64" s="717"/>
      <c r="AO64" s="717"/>
      <c r="AP64" s="717"/>
      <c r="AQ64" s="717"/>
      <c r="AR64" s="717"/>
      <c r="AS64" s="717"/>
    </row>
    <row r="65" spans="1:45" ht="30" customHeight="1">
      <c r="A65" s="129" t="s">
        <v>4337</v>
      </c>
      <c r="B65" s="130">
        <v>60712</v>
      </c>
      <c r="C65" s="48">
        <v>8.5</v>
      </c>
      <c r="D65" s="48">
        <v>9.3000000000000007</v>
      </c>
      <c r="E65" s="48">
        <v>8.6999999999999993</v>
      </c>
      <c r="F65" s="48">
        <v>9</v>
      </c>
      <c r="G65" s="48">
        <v>8.6</v>
      </c>
      <c r="H65" s="48">
        <v>8.9</v>
      </c>
      <c r="I65" s="48">
        <v>9.1999999999999993</v>
      </c>
      <c r="J65" s="48">
        <v>9.1</v>
      </c>
      <c r="K65" s="48">
        <v>9.4</v>
      </c>
      <c r="L65" s="48">
        <v>9.1</v>
      </c>
      <c r="M65" s="48" t="s">
        <v>4264</v>
      </c>
      <c r="N65" s="48">
        <v>7.7</v>
      </c>
      <c r="O65" s="48">
        <v>8.5</v>
      </c>
      <c r="P65" s="48">
        <v>7.9</v>
      </c>
      <c r="Q65" s="48">
        <v>8</v>
      </c>
      <c r="R65" s="48">
        <v>8.4</v>
      </c>
      <c r="S65" s="48">
        <v>8.6999999999999993</v>
      </c>
      <c r="T65" s="48">
        <v>9</v>
      </c>
      <c r="U65" s="48">
        <v>8.9</v>
      </c>
      <c r="V65" s="48">
        <v>9.1999999999999993</v>
      </c>
      <c r="W65" s="48">
        <v>8.3000000000000007</v>
      </c>
      <c r="X65" s="48" t="s">
        <v>4265</v>
      </c>
      <c r="Y65" s="48">
        <v>10</v>
      </c>
      <c r="Z65" s="48">
        <v>10.8</v>
      </c>
      <c r="AA65" s="48">
        <v>10.199999999999999</v>
      </c>
      <c r="AB65" s="48">
        <v>10.3</v>
      </c>
      <c r="AC65" s="48">
        <v>9.9</v>
      </c>
      <c r="AD65" s="48">
        <v>10.199999999999999</v>
      </c>
      <c r="AE65" s="48">
        <v>10.5</v>
      </c>
      <c r="AF65" s="48">
        <v>10.4</v>
      </c>
      <c r="AG65" s="48">
        <v>10.7</v>
      </c>
      <c r="AH65" s="48">
        <v>10.6</v>
      </c>
      <c r="AI65" s="48" t="s">
        <v>4266</v>
      </c>
      <c r="AK65" s="717" t="s">
        <v>4153</v>
      </c>
      <c r="AL65" s="717"/>
      <c r="AM65" s="717"/>
      <c r="AN65" s="717"/>
      <c r="AO65" s="717"/>
      <c r="AP65" s="717"/>
      <c r="AQ65" s="717"/>
      <c r="AR65" s="717"/>
      <c r="AS65" s="717"/>
    </row>
    <row r="66" spans="1:45" ht="30" customHeight="1">
      <c r="A66" s="129" t="s">
        <v>4338</v>
      </c>
      <c r="B66" s="130" t="s">
        <v>4339</v>
      </c>
      <c r="C66" s="48">
        <v>8.5</v>
      </c>
      <c r="D66" s="48">
        <v>9.3000000000000007</v>
      </c>
      <c r="E66" s="48">
        <v>8.6999999999999993</v>
      </c>
      <c r="F66" s="48">
        <v>9</v>
      </c>
      <c r="G66" s="48">
        <v>8.6</v>
      </c>
      <c r="H66" s="48">
        <v>8.9</v>
      </c>
      <c r="I66" s="48">
        <v>9.1999999999999993</v>
      </c>
      <c r="J66" s="48">
        <v>9.1</v>
      </c>
      <c r="K66" s="48">
        <v>9.4</v>
      </c>
      <c r="L66" s="48">
        <v>9.1</v>
      </c>
      <c r="M66" s="48" t="s">
        <v>4264</v>
      </c>
      <c r="N66" s="48">
        <v>7.7</v>
      </c>
      <c r="O66" s="48">
        <v>8.5</v>
      </c>
      <c r="P66" s="48">
        <v>7.9</v>
      </c>
      <c r="Q66" s="48">
        <v>8</v>
      </c>
      <c r="R66" s="48">
        <v>8.4</v>
      </c>
      <c r="S66" s="48">
        <v>8.6999999999999993</v>
      </c>
      <c r="T66" s="48">
        <v>9</v>
      </c>
      <c r="U66" s="48">
        <v>8.9</v>
      </c>
      <c r="V66" s="48">
        <v>9.1999999999999993</v>
      </c>
      <c r="W66" s="48">
        <v>8.3000000000000007</v>
      </c>
      <c r="X66" s="48" t="s">
        <v>4265</v>
      </c>
      <c r="Y66" s="48">
        <v>10</v>
      </c>
      <c r="Z66" s="48">
        <v>10.8</v>
      </c>
      <c r="AA66" s="48">
        <v>10.199999999999999</v>
      </c>
      <c r="AB66" s="48">
        <v>10.3</v>
      </c>
      <c r="AC66" s="48">
        <v>9.9</v>
      </c>
      <c r="AD66" s="48">
        <v>10.199999999999999</v>
      </c>
      <c r="AE66" s="48">
        <v>10.5</v>
      </c>
      <c r="AF66" s="48">
        <v>10.4</v>
      </c>
      <c r="AG66" s="48">
        <v>10.7</v>
      </c>
      <c r="AH66" s="48">
        <v>10.6</v>
      </c>
      <c r="AI66" s="48" t="s">
        <v>4266</v>
      </c>
      <c r="AK66" s="717"/>
      <c r="AL66" s="717"/>
      <c r="AM66" s="717"/>
      <c r="AN66" s="717"/>
      <c r="AO66" s="717"/>
      <c r="AP66" s="717"/>
      <c r="AQ66" s="717"/>
      <c r="AR66" s="717"/>
      <c r="AS66" s="717"/>
    </row>
    <row r="67" spans="1:45" ht="30" customHeight="1">
      <c r="A67" s="129" t="s">
        <v>4340</v>
      </c>
      <c r="B67" s="130" t="s">
        <v>4341</v>
      </c>
      <c r="C67" s="48">
        <v>8.5</v>
      </c>
      <c r="D67" s="48">
        <v>9.3000000000000007</v>
      </c>
      <c r="E67" s="48">
        <v>8.6999999999999993</v>
      </c>
      <c r="F67" s="48">
        <v>9</v>
      </c>
      <c r="G67" s="48">
        <v>8.6</v>
      </c>
      <c r="H67" s="48">
        <v>8.9</v>
      </c>
      <c r="I67" s="48">
        <v>9.1999999999999993</v>
      </c>
      <c r="J67" s="48">
        <v>9.1</v>
      </c>
      <c r="K67" s="48">
        <v>9.4</v>
      </c>
      <c r="L67" s="48">
        <v>9.1</v>
      </c>
      <c r="M67" s="48" t="s">
        <v>4264</v>
      </c>
      <c r="N67" s="48">
        <v>7.7</v>
      </c>
      <c r="O67" s="48">
        <v>8.5</v>
      </c>
      <c r="P67" s="48">
        <v>7.9</v>
      </c>
      <c r="Q67" s="48">
        <v>8</v>
      </c>
      <c r="R67" s="48">
        <v>8.4</v>
      </c>
      <c r="S67" s="48">
        <v>8.6999999999999993</v>
      </c>
      <c r="T67" s="48">
        <v>9</v>
      </c>
      <c r="U67" s="48">
        <v>8.9</v>
      </c>
      <c r="V67" s="48">
        <v>9.1999999999999993</v>
      </c>
      <c r="W67" s="48">
        <v>8.3000000000000007</v>
      </c>
      <c r="X67" s="48" t="s">
        <v>4265</v>
      </c>
      <c r="Y67" s="48">
        <v>10</v>
      </c>
      <c r="Z67" s="48">
        <v>10.8</v>
      </c>
      <c r="AA67" s="48">
        <v>10.199999999999999</v>
      </c>
      <c r="AB67" s="48">
        <v>10.3</v>
      </c>
      <c r="AC67" s="48">
        <v>9.9</v>
      </c>
      <c r="AD67" s="48">
        <v>10.199999999999999</v>
      </c>
      <c r="AE67" s="48">
        <v>10.5</v>
      </c>
      <c r="AF67" s="48">
        <v>10.4</v>
      </c>
      <c r="AG67" s="48">
        <v>10.7</v>
      </c>
      <c r="AH67" s="48">
        <v>10.6</v>
      </c>
      <c r="AI67" s="48" t="s">
        <v>4266</v>
      </c>
      <c r="AK67" s="717"/>
      <c r="AL67" s="717"/>
      <c r="AM67" s="717"/>
      <c r="AN67" s="717"/>
      <c r="AO67" s="717"/>
      <c r="AP67" s="717"/>
      <c r="AQ67" s="717"/>
      <c r="AR67" s="717"/>
      <c r="AS67" s="717"/>
    </row>
    <row r="68" spans="1:45" ht="30" customHeight="1">
      <c r="A68" s="129" t="s">
        <v>4342</v>
      </c>
      <c r="B68" s="130">
        <v>60062</v>
      </c>
      <c r="C68" s="48">
        <v>8.5</v>
      </c>
      <c r="D68" s="48">
        <v>9.3000000000000007</v>
      </c>
      <c r="E68" s="48">
        <v>8.6999999999999993</v>
      </c>
      <c r="F68" s="48">
        <v>9</v>
      </c>
      <c r="G68" s="48">
        <v>8.6</v>
      </c>
      <c r="H68" s="48">
        <v>8.9</v>
      </c>
      <c r="I68" s="48">
        <v>9.1999999999999993</v>
      </c>
      <c r="J68" s="48">
        <v>9.1</v>
      </c>
      <c r="K68" s="48">
        <v>9.4</v>
      </c>
      <c r="L68" s="48">
        <v>9.1</v>
      </c>
      <c r="M68" s="48" t="s">
        <v>4264</v>
      </c>
      <c r="N68" s="48">
        <v>7.7</v>
      </c>
      <c r="O68" s="48">
        <v>8.5</v>
      </c>
      <c r="P68" s="48">
        <v>7.9</v>
      </c>
      <c r="Q68" s="48">
        <v>8</v>
      </c>
      <c r="R68" s="48">
        <v>8.4</v>
      </c>
      <c r="S68" s="48">
        <v>8.6999999999999993</v>
      </c>
      <c r="T68" s="48">
        <v>9</v>
      </c>
      <c r="U68" s="48">
        <v>8.9</v>
      </c>
      <c r="V68" s="48">
        <v>9.1999999999999993</v>
      </c>
      <c r="W68" s="48">
        <v>8.3000000000000007</v>
      </c>
      <c r="X68" s="48" t="s">
        <v>4265</v>
      </c>
      <c r="Y68" s="48">
        <v>10</v>
      </c>
      <c r="Z68" s="48">
        <v>10.8</v>
      </c>
      <c r="AA68" s="48">
        <v>10.199999999999999</v>
      </c>
      <c r="AB68" s="48">
        <v>10.3</v>
      </c>
      <c r="AC68" s="48">
        <v>9.9</v>
      </c>
      <c r="AD68" s="48">
        <v>10.199999999999999</v>
      </c>
      <c r="AE68" s="48">
        <v>10.5</v>
      </c>
      <c r="AF68" s="48">
        <v>10.4</v>
      </c>
      <c r="AG68" s="48">
        <v>10.7</v>
      </c>
      <c r="AH68" s="48">
        <v>10.6</v>
      </c>
      <c r="AI68" s="48" t="s">
        <v>4266</v>
      </c>
      <c r="AK68" s="717"/>
      <c r="AL68" s="717"/>
      <c r="AM68" s="717"/>
      <c r="AN68" s="717"/>
      <c r="AO68" s="717"/>
      <c r="AP68" s="717"/>
      <c r="AQ68" s="717"/>
      <c r="AR68" s="717"/>
      <c r="AS68" s="717"/>
    </row>
    <row r="69" spans="1:45" ht="30" customHeight="1">
      <c r="A69" s="129" t="s">
        <v>4343</v>
      </c>
      <c r="B69" s="130">
        <v>60089</v>
      </c>
      <c r="C69" s="48">
        <v>8.5</v>
      </c>
      <c r="D69" s="48">
        <v>9.3000000000000007</v>
      </c>
      <c r="E69" s="48">
        <v>8.6999999999999993</v>
      </c>
      <c r="F69" s="48">
        <v>9</v>
      </c>
      <c r="G69" s="48">
        <v>8.6</v>
      </c>
      <c r="H69" s="48">
        <v>8.9</v>
      </c>
      <c r="I69" s="48">
        <v>9.1999999999999993</v>
      </c>
      <c r="J69" s="48">
        <v>9.1</v>
      </c>
      <c r="K69" s="48">
        <v>9.4</v>
      </c>
      <c r="L69" s="48">
        <v>9.1</v>
      </c>
      <c r="M69" s="48" t="s">
        <v>4264</v>
      </c>
      <c r="N69" s="48">
        <v>7.7</v>
      </c>
      <c r="O69" s="48">
        <v>8.5</v>
      </c>
      <c r="P69" s="48">
        <v>7.9</v>
      </c>
      <c r="Q69" s="48">
        <v>8</v>
      </c>
      <c r="R69" s="48">
        <v>8.4</v>
      </c>
      <c r="S69" s="48">
        <v>8.6999999999999993</v>
      </c>
      <c r="T69" s="48">
        <v>9</v>
      </c>
      <c r="U69" s="48">
        <v>8.9</v>
      </c>
      <c r="V69" s="48">
        <v>9.1999999999999993</v>
      </c>
      <c r="W69" s="48">
        <v>8.3000000000000007</v>
      </c>
      <c r="X69" s="48" t="s">
        <v>4265</v>
      </c>
      <c r="Y69" s="48">
        <v>10</v>
      </c>
      <c r="Z69" s="48">
        <v>10.8</v>
      </c>
      <c r="AA69" s="48">
        <v>10.199999999999999</v>
      </c>
      <c r="AB69" s="48">
        <v>10.3</v>
      </c>
      <c r="AC69" s="48">
        <v>9.9</v>
      </c>
      <c r="AD69" s="48">
        <v>10.199999999999999</v>
      </c>
      <c r="AE69" s="48">
        <v>10.5</v>
      </c>
      <c r="AF69" s="48">
        <v>10.4</v>
      </c>
      <c r="AG69" s="48">
        <v>10.7</v>
      </c>
      <c r="AH69" s="48">
        <v>10.6</v>
      </c>
      <c r="AI69" s="48" t="s">
        <v>4266</v>
      </c>
      <c r="AK69" s="717" t="s">
        <v>4344</v>
      </c>
      <c r="AL69" s="717"/>
      <c r="AM69" s="717"/>
      <c r="AN69" s="717"/>
      <c r="AO69" s="717"/>
      <c r="AP69" s="717"/>
      <c r="AQ69" s="717"/>
      <c r="AR69" s="717"/>
      <c r="AS69" s="717"/>
    </row>
    <row r="70" spans="1:45" ht="30" customHeight="1">
      <c r="A70" s="129" t="s">
        <v>4345</v>
      </c>
      <c r="B70" s="130" t="s">
        <v>4346</v>
      </c>
      <c r="C70" s="48">
        <v>8.6999999999999993</v>
      </c>
      <c r="D70" s="48">
        <v>9.5</v>
      </c>
      <c r="E70" s="48">
        <v>8.9</v>
      </c>
      <c r="F70" s="48">
        <v>9.1999999999999993</v>
      </c>
      <c r="G70" s="48">
        <v>8.8000000000000007</v>
      </c>
      <c r="H70" s="48">
        <v>9.1</v>
      </c>
      <c r="I70" s="48">
        <v>9.4</v>
      </c>
      <c r="J70" s="48">
        <v>9.3000000000000007</v>
      </c>
      <c r="K70" s="48">
        <v>9.6</v>
      </c>
      <c r="L70" s="48">
        <v>9.3000000000000007</v>
      </c>
      <c r="M70" s="48" t="s">
        <v>4264</v>
      </c>
      <c r="N70" s="48">
        <v>7.9</v>
      </c>
      <c r="O70" s="48">
        <v>8.6999999999999993</v>
      </c>
      <c r="P70" s="48">
        <v>8.1</v>
      </c>
      <c r="Q70" s="48">
        <v>8</v>
      </c>
      <c r="R70" s="48">
        <v>8.6</v>
      </c>
      <c r="S70" s="48">
        <v>8.9</v>
      </c>
      <c r="T70" s="48">
        <v>9.1999999999999993</v>
      </c>
      <c r="U70" s="48">
        <v>9.1</v>
      </c>
      <c r="V70" s="48">
        <v>9.4</v>
      </c>
      <c r="W70" s="48">
        <v>8.5</v>
      </c>
      <c r="X70" s="48" t="s">
        <v>4265</v>
      </c>
      <c r="Y70" s="48">
        <v>10.199999999999999</v>
      </c>
      <c r="Z70" s="48">
        <v>11</v>
      </c>
      <c r="AA70" s="48">
        <v>10.4</v>
      </c>
      <c r="AB70" s="48">
        <v>10.5</v>
      </c>
      <c r="AC70" s="48">
        <v>10.1</v>
      </c>
      <c r="AD70" s="48">
        <v>10.4</v>
      </c>
      <c r="AE70" s="48">
        <v>10.7</v>
      </c>
      <c r="AF70" s="48">
        <v>10.6</v>
      </c>
      <c r="AG70" s="48">
        <v>10.9</v>
      </c>
      <c r="AH70" s="48">
        <v>10.8</v>
      </c>
      <c r="AI70" s="48" t="s">
        <v>4266</v>
      </c>
      <c r="AK70" s="717" t="s">
        <v>4163</v>
      </c>
      <c r="AL70" s="717"/>
      <c r="AM70" s="717"/>
      <c r="AN70" s="717"/>
      <c r="AO70" s="717"/>
      <c r="AP70" s="717"/>
      <c r="AQ70" s="717"/>
      <c r="AR70" s="717"/>
      <c r="AS70" s="717"/>
    </row>
    <row r="71" spans="1:45" ht="30" customHeight="1">
      <c r="A71" s="129" t="s">
        <v>4347</v>
      </c>
      <c r="B71" s="130">
        <v>60035</v>
      </c>
      <c r="C71" s="48">
        <v>8.5</v>
      </c>
      <c r="D71" s="48">
        <v>9.3000000000000007</v>
      </c>
      <c r="E71" s="48">
        <v>8.6999999999999993</v>
      </c>
      <c r="F71" s="48">
        <v>9</v>
      </c>
      <c r="G71" s="48">
        <v>8.6</v>
      </c>
      <c r="H71" s="48">
        <v>8.9</v>
      </c>
      <c r="I71" s="48">
        <v>9.1999999999999993</v>
      </c>
      <c r="J71" s="48">
        <v>9.1</v>
      </c>
      <c r="K71" s="48">
        <v>9.4</v>
      </c>
      <c r="L71" s="48">
        <v>9.1</v>
      </c>
      <c r="M71" s="48" t="s">
        <v>4264</v>
      </c>
      <c r="N71" s="48">
        <v>7.7</v>
      </c>
      <c r="O71" s="48">
        <v>8.5</v>
      </c>
      <c r="P71" s="48">
        <v>7.9</v>
      </c>
      <c r="Q71" s="48">
        <v>8</v>
      </c>
      <c r="R71" s="48">
        <v>8.4</v>
      </c>
      <c r="S71" s="48">
        <v>8.6999999999999993</v>
      </c>
      <c r="T71" s="48">
        <v>9</v>
      </c>
      <c r="U71" s="48">
        <v>8.9</v>
      </c>
      <c r="V71" s="48">
        <v>9.1999999999999993</v>
      </c>
      <c r="W71" s="48">
        <v>8.3000000000000007</v>
      </c>
      <c r="X71" s="48" t="s">
        <v>4265</v>
      </c>
      <c r="Y71" s="48">
        <v>10</v>
      </c>
      <c r="Z71" s="48">
        <v>10.8</v>
      </c>
      <c r="AA71" s="48">
        <v>10.199999999999999</v>
      </c>
      <c r="AB71" s="48">
        <v>10.3</v>
      </c>
      <c r="AC71" s="48">
        <v>9.9</v>
      </c>
      <c r="AD71" s="48">
        <v>10.199999999999999</v>
      </c>
      <c r="AE71" s="48">
        <v>10.5</v>
      </c>
      <c r="AF71" s="48">
        <v>10.4</v>
      </c>
      <c r="AG71" s="48">
        <v>10.7</v>
      </c>
      <c r="AH71" s="48">
        <v>10.6</v>
      </c>
      <c r="AI71" s="48" t="s">
        <v>4266</v>
      </c>
      <c r="AK71" s="717" t="s">
        <v>4165</v>
      </c>
      <c r="AL71" s="717"/>
      <c r="AM71" s="717"/>
      <c r="AN71" s="717"/>
      <c r="AO71" s="717"/>
      <c r="AP71" s="717"/>
      <c r="AQ71" s="717"/>
      <c r="AR71" s="717"/>
      <c r="AS71" s="717"/>
    </row>
    <row r="72" spans="1:45" ht="30" customHeight="1">
      <c r="A72" s="129" t="s">
        <v>4348</v>
      </c>
      <c r="B72" s="130">
        <v>60087</v>
      </c>
      <c r="C72" s="48">
        <v>8.6999999999999993</v>
      </c>
      <c r="D72" s="48">
        <v>9.5</v>
      </c>
      <c r="E72" s="48">
        <v>8.9</v>
      </c>
      <c r="F72" s="48">
        <v>9.1999999999999993</v>
      </c>
      <c r="G72" s="48">
        <v>8.8000000000000007</v>
      </c>
      <c r="H72" s="48">
        <v>9.1</v>
      </c>
      <c r="I72" s="48">
        <v>9.4</v>
      </c>
      <c r="J72" s="48">
        <v>9.3000000000000007</v>
      </c>
      <c r="K72" s="48">
        <v>9.6</v>
      </c>
      <c r="L72" s="48">
        <v>9.3000000000000007</v>
      </c>
      <c r="M72" s="48" t="s">
        <v>4264</v>
      </c>
      <c r="N72" s="48">
        <v>7.9</v>
      </c>
      <c r="O72" s="48">
        <v>8.6999999999999993</v>
      </c>
      <c r="P72" s="48">
        <v>8.1</v>
      </c>
      <c r="Q72" s="48">
        <v>8.1999999999999993</v>
      </c>
      <c r="R72" s="48">
        <v>8.6</v>
      </c>
      <c r="S72" s="48">
        <v>8.9</v>
      </c>
      <c r="T72" s="48">
        <v>9.1999999999999993</v>
      </c>
      <c r="U72" s="48">
        <v>9.1</v>
      </c>
      <c r="V72" s="48">
        <v>9.4</v>
      </c>
      <c r="W72" s="48">
        <v>8.5</v>
      </c>
      <c r="X72" s="48" t="s">
        <v>4265</v>
      </c>
      <c r="Y72" s="48">
        <v>10.199999999999999</v>
      </c>
      <c r="Z72" s="48">
        <v>11</v>
      </c>
      <c r="AA72" s="48">
        <v>10.4</v>
      </c>
      <c r="AB72" s="48">
        <v>10.5</v>
      </c>
      <c r="AC72" s="48">
        <v>10.1</v>
      </c>
      <c r="AD72" s="48">
        <v>10.4</v>
      </c>
      <c r="AE72" s="48">
        <v>10.7</v>
      </c>
      <c r="AF72" s="48">
        <v>10.6</v>
      </c>
      <c r="AG72" s="48">
        <v>10.9</v>
      </c>
      <c r="AH72" s="48">
        <v>10.8</v>
      </c>
      <c r="AI72" s="48" t="s">
        <v>4266</v>
      </c>
      <c r="AK72" s="717" t="s">
        <v>4349</v>
      </c>
      <c r="AL72" s="717"/>
      <c r="AM72" s="717"/>
      <c r="AN72" s="717"/>
      <c r="AO72" s="717"/>
      <c r="AP72" s="717"/>
      <c r="AQ72" s="717"/>
      <c r="AR72" s="717"/>
      <c r="AS72" s="717"/>
    </row>
    <row r="73" spans="1:45" ht="30" customHeight="1">
      <c r="A73" s="129" t="s">
        <v>4350</v>
      </c>
      <c r="B73" s="130">
        <v>60064</v>
      </c>
      <c r="C73" s="48">
        <v>8.6999999999999993</v>
      </c>
      <c r="D73" s="48">
        <v>9.5</v>
      </c>
      <c r="E73" s="48">
        <v>8.9</v>
      </c>
      <c r="F73" s="48">
        <v>9.1999999999999993</v>
      </c>
      <c r="G73" s="48">
        <v>8.8000000000000007</v>
      </c>
      <c r="H73" s="48">
        <v>9.1</v>
      </c>
      <c r="I73" s="48">
        <v>9.4</v>
      </c>
      <c r="J73" s="48">
        <v>9.3000000000000007</v>
      </c>
      <c r="K73" s="48">
        <v>9.6</v>
      </c>
      <c r="L73" s="48">
        <v>9.3000000000000007</v>
      </c>
      <c r="M73" s="48" t="s">
        <v>4264</v>
      </c>
      <c r="N73" s="48">
        <v>7.9</v>
      </c>
      <c r="O73" s="48">
        <v>8.6999999999999993</v>
      </c>
      <c r="P73" s="48">
        <v>8.1</v>
      </c>
      <c r="Q73" s="48">
        <v>8</v>
      </c>
      <c r="R73" s="48">
        <v>8.6</v>
      </c>
      <c r="S73" s="48">
        <v>8.9</v>
      </c>
      <c r="T73" s="48">
        <v>9.1999999999999993</v>
      </c>
      <c r="U73" s="48">
        <v>9.1</v>
      </c>
      <c r="V73" s="48">
        <v>9.4</v>
      </c>
      <c r="W73" s="48">
        <v>8.5</v>
      </c>
      <c r="X73" s="48" t="s">
        <v>4265</v>
      </c>
      <c r="Y73" s="48">
        <v>10.199999999999999</v>
      </c>
      <c r="Z73" s="48">
        <v>11</v>
      </c>
      <c r="AA73" s="48">
        <v>10.4</v>
      </c>
      <c r="AB73" s="48">
        <v>10.5</v>
      </c>
      <c r="AC73" s="48">
        <v>10.1</v>
      </c>
      <c r="AD73" s="48">
        <v>10.4</v>
      </c>
      <c r="AE73" s="48">
        <v>10.7</v>
      </c>
      <c r="AF73" s="48">
        <v>10.6</v>
      </c>
      <c r="AG73" s="48">
        <v>10.9</v>
      </c>
      <c r="AH73" s="48">
        <v>10.8</v>
      </c>
      <c r="AI73" s="48" t="s">
        <v>4266</v>
      </c>
      <c r="AK73" s="717" t="s">
        <v>4351</v>
      </c>
      <c r="AL73" s="717"/>
      <c r="AM73" s="717"/>
      <c r="AN73" s="717"/>
      <c r="AO73" s="717"/>
      <c r="AP73" s="717"/>
      <c r="AQ73" s="717"/>
      <c r="AR73" s="717"/>
      <c r="AS73" s="717"/>
    </row>
    <row r="74" spans="1:45" ht="30" customHeight="1">
      <c r="A74" s="129" t="s">
        <v>4352</v>
      </c>
      <c r="B74" s="130">
        <v>60142</v>
      </c>
      <c r="C74" s="48">
        <v>8.6999999999999993</v>
      </c>
      <c r="D74" s="48">
        <v>9.5</v>
      </c>
      <c r="E74" s="48">
        <v>8.9</v>
      </c>
      <c r="F74" s="48">
        <v>9.1999999999999993</v>
      </c>
      <c r="G74" s="48">
        <v>8.8000000000000007</v>
      </c>
      <c r="H74" s="48">
        <v>9.1</v>
      </c>
      <c r="I74" s="48">
        <v>9.4</v>
      </c>
      <c r="J74" s="48">
        <v>9.3000000000000007</v>
      </c>
      <c r="K74" s="48">
        <v>9.6</v>
      </c>
      <c r="L74" s="48">
        <v>9.3000000000000007</v>
      </c>
      <c r="M74" s="48" t="s">
        <v>4264</v>
      </c>
      <c r="N74" s="48">
        <v>7.9</v>
      </c>
      <c r="O74" s="48">
        <v>8.6999999999999993</v>
      </c>
      <c r="P74" s="48">
        <v>8.1</v>
      </c>
      <c r="Q74" s="48">
        <v>8.1999999999999993</v>
      </c>
      <c r="R74" s="48">
        <v>8.6</v>
      </c>
      <c r="S74" s="48">
        <v>8.9</v>
      </c>
      <c r="T74" s="48">
        <v>9.1999999999999993</v>
      </c>
      <c r="U74" s="48">
        <v>9.1</v>
      </c>
      <c r="V74" s="48">
        <v>9.4</v>
      </c>
      <c r="W74" s="48">
        <v>8.5</v>
      </c>
      <c r="X74" s="48" t="s">
        <v>4265</v>
      </c>
      <c r="Y74" s="48">
        <v>10.199999999999999</v>
      </c>
      <c r="Z74" s="48">
        <v>11</v>
      </c>
      <c r="AA74" s="48">
        <v>10.4</v>
      </c>
      <c r="AB74" s="48">
        <v>10.5</v>
      </c>
      <c r="AC74" s="48">
        <v>10.1</v>
      </c>
      <c r="AD74" s="48">
        <v>10.4</v>
      </c>
      <c r="AE74" s="48">
        <v>10.7</v>
      </c>
      <c r="AF74" s="48">
        <v>10.6</v>
      </c>
      <c r="AG74" s="48">
        <v>10.9</v>
      </c>
      <c r="AH74" s="48">
        <v>10.8</v>
      </c>
      <c r="AI74" s="48" t="s">
        <v>4266</v>
      </c>
      <c r="AK74" s="717" t="s">
        <v>4174</v>
      </c>
      <c r="AL74" s="717"/>
      <c r="AM74" s="717"/>
      <c r="AN74" s="717"/>
      <c r="AO74" s="717"/>
      <c r="AP74" s="717"/>
      <c r="AQ74" s="717"/>
      <c r="AR74" s="717"/>
      <c r="AS74" s="717"/>
    </row>
    <row r="75" spans="1:45" ht="30" customHeight="1">
      <c r="A75" s="129" t="s">
        <v>4353</v>
      </c>
      <c r="B75" s="130">
        <v>60643</v>
      </c>
      <c r="C75" s="48">
        <v>8.5</v>
      </c>
      <c r="D75" s="48">
        <v>9.3000000000000007</v>
      </c>
      <c r="E75" s="48">
        <v>8.6999999999999993</v>
      </c>
      <c r="F75" s="48">
        <v>9</v>
      </c>
      <c r="G75" s="48">
        <v>8.6</v>
      </c>
      <c r="H75" s="48">
        <v>8.9</v>
      </c>
      <c r="I75" s="48">
        <v>9.1999999999999993</v>
      </c>
      <c r="J75" s="48">
        <v>9.1</v>
      </c>
      <c r="K75" s="48">
        <v>9.4</v>
      </c>
      <c r="L75" s="48">
        <v>9.1</v>
      </c>
      <c r="M75" s="48" t="s">
        <v>4264</v>
      </c>
      <c r="N75" s="48">
        <v>7.7</v>
      </c>
      <c r="O75" s="48">
        <v>8.5</v>
      </c>
      <c r="P75" s="48">
        <v>7.9</v>
      </c>
      <c r="Q75" s="48">
        <v>8.1999999999999993</v>
      </c>
      <c r="R75" s="48">
        <v>8.4</v>
      </c>
      <c r="S75" s="48">
        <v>8.6999999999999993</v>
      </c>
      <c r="T75" s="48">
        <v>9</v>
      </c>
      <c r="U75" s="48">
        <v>8.9</v>
      </c>
      <c r="V75" s="48">
        <v>9.1999999999999993</v>
      </c>
      <c r="W75" s="48">
        <v>8.3000000000000007</v>
      </c>
      <c r="X75" s="48" t="s">
        <v>4265</v>
      </c>
      <c r="Y75" s="48">
        <v>10</v>
      </c>
      <c r="Z75" s="48">
        <v>10.8</v>
      </c>
      <c r="AA75" s="48">
        <v>10.199999999999999</v>
      </c>
      <c r="AB75" s="48">
        <v>10.3</v>
      </c>
      <c r="AC75" s="48">
        <v>9.9</v>
      </c>
      <c r="AD75" s="48">
        <v>10.199999999999999</v>
      </c>
      <c r="AE75" s="48">
        <v>10.5</v>
      </c>
      <c r="AF75" s="48">
        <v>10.4</v>
      </c>
      <c r="AG75" s="48">
        <v>10.7</v>
      </c>
      <c r="AH75" s="48">
        <v>10.6</v>
      </c>
      <c r="AI75" s="48" t="s">
        <v>4266</v>
      </c>
      <c r="AK75" s="717" t="s">
        <v>4177</v>
      </c>
      <c r="AL75" s="717"/>
      <c r="AM75" s="717"/>
      <c r="AN75" s="717"/>
      <c r="AO75" s="717"/>
      <c r="AP75" s="717"/>
      <c r="AQ75" s="717"/>
      <c r="AR75" s="717"/>
      <c r="AS75" s="717"/>
    </row>
    <row r="76" spans="1:45" ht="30" customHeight="1">
      <c r="A76" s="129" t="s">
        <v>4354</v>
      </c>
      <c r="B76" s="130">
        <v>60453</v>
      </c>
      <c r="C76" s="48">
        <v>8.4</v>
      </c>
      <c r="D76" s="48">
        <v>9.1999999999999993</v>
      </c>
      <c r="E76" s="48">
        <v>8.6</v>
      </c>
      <c r="F76" s="48">
        <v>8.9</v>
      </c>
      <c r="G76" s="48">
        <v>8.5</v>
      </c>
      <c r="H76" s="48">
        <v>8.8000000000000007</v>
      </c>
      <c r="I76" s="48">
        <v>9.1</v>
      </c>
      <c r="J76" s="48">
        <v>9</v>
      </c>
      <c r="K76" s="48">
        <v>9.3000000000000007</v>
      </c>
      <c r="L76" s="48">
        <v>9</v>
      </c>
      <c r="M76" s="48" t="s">
        <v>4264</v>
      </c>
      <c r="N76" s="48">
        <v>7.6</v>
      </c>
      <c r="O76" s="48">
        <v>8.4</v>
      </c>
      <c r="P76" s="48">
        <v>7.8</v>
      </c>
      <c r="Q76" s="48">
        <v>8.1999999999999993</v>
      </c>
      <c r="R76" s="48">
        <v>8.3000000000000007</v>
      </c>
      <c r="S76" s="48">
        <v>8.6</v>
      </c>
      <c r="T76" s="48">
        <v>8.9</v>
      </c>
      <c r="U76" s="48">
        <v>8.8000000000000007</v>
      </c>
      <c r="V76" s="48">
        <v>9.1</v>
      </c>
      <c r="W76" s="48">
        <v>8.1999999999999993</v>
      </c>
      <c r="X76" s="48" t="s">
        <v>4265</v>
      </c>
      <c r="Y76" s="48">
        <v>9.9</v>
      </c>
      <c r="Z76" s="48">
        <v>10.7</v>
      </c>
      <c r="AA76" s="48">
        <v>10.1</v>
      </c>
      <c r="AB76" s="48">
        <v>10.199999999999999</v>
      </c>
      <c r="AC76" s="48">
        <v>9.8000000000000007</v>
      </c>
      <c r="AD76" s="48">
        <v>10.1</v>
      </c>
      <c r="AE76" s="48">
        <v>10.4</v>
      </c>
      <c r="AF76" s="48">
        <v>10.3</v>
      </c>
      <c r="AG76" s="48">
        <v>10.6</v>
      </c>
      <c r="AH76" s="48">
        <v>10.5</v>
      </c>
      <c r="AI76" s="48" t="s">
        <v>4266</v>
      </c>
      <c r="AK76" s="717"/>
      <c r="AL76" s="717"/>
      <c r="AM76" s="717"/>
      <c r="AN76" s="717"/>
      <c r="AO76" s="717"/>
      <c r="AP76" s="717"/>
      <c r="AQ76" s="717"/>
      <c r="AR76" s="717"/>
      <c r="AS76" s="717"/>
    </row>
    <row r="77" spans="1:45" ht="30" customHeight="1">
      <c r="A77" s="129" t="s">
        <v>4355</v>
      </c>
      <c r="B77" s="130" t="s">
        <v>4356</v>
      </c>
      <c r="C77" s="48">
        <v>8.6999999999999993</v>
      </c>
      <c r="D77" s="48">
        <v>9.5</v>
      </c>
      <c r="E77" s="48">
        <v>8.9</v>
      </c>
      <c r="F77" s="48">
        <v>9.1999999999999993</v>
      </c>
      <c r="G77" s="48">
        <v>8.8000000000000007</v>
      </c>
      <c r="H77" s="48">
        <v>9.1</v>
      </c>
      <c r="I77" s="48">
        <v>9.4</v>
      </c>
      <c r="J77" s="48">
        <v>9.3000000000000007</v>
      </c>
      <c r="K77" s="48">
        <v>9.6</v>
      </c>
      <c r="L77" s="48">
        <v>9.3000000000000007</v>
      </c>
      <c r="M77" s="48" t="s">
        <v>4264</v>
      </c>
      <c r="N77" s="48">
        <v>7.9</v>
      </c>
      <c r="O77" s="48">
        <v>8.6999999999999993</v>
      </c>
      <c r="P77" s="48">
        <v>8.1</v>
      </c>
      <c r="Q77" s="48">
        <v>8</v>
      </c>
      <c r="R77" s="48">
        <v>8.6</v>
      </c>
      <c r="S77" s="48">
        <v>8.9</v>
      </c>
      <c r="T77" s="48">
        <v>9.1999999999999993</v>
      </c>
      <c r="U77" s="48">
        <v>9.1</v>
      </c>
      <c r="V77" s="48">
        <v>9.4</v>
      </c>
      <c r="W77" s="48">
        <v>8.5</v>
      </c>
      <c r="X77" s="48" t="s">
        <v>4265</v>
      </c>
      <c r="Y77" s="48">
        <v>10.199999999999999</v>
      </c>
      <c r="Z77" s="48">
        <v>11</v>
      </c>
      <c r="AA77" s="48">
        <v>10.4</v>
      </c>
      <c r="AB77" s="48">
        <v>10.5</v>
      </c>
      <c r="AC77" s="48">
        <v>10.1</v>
      </c>
      <c r="AD77" s="48">
        <v>10.4</v>
      </c>
      <c r="AE77" s="48">
        <v>10.7</v>
      </c>
      <c r="AF77" s="48">
        <v>10.6</v>
      </c>
      <c r="AG77" s="48">
        <v>10.9</v>
      </c>
      <c r="AH77" s="48">
        <v>10.8</v>
      </c>
      <c r="AI77" s="48" t="s">
        <v>4266</v>
      </c>
      <c r="AK77" s="717" t="s">
        <v>4182</v>
      </c>
      <c r="AL77" s="717"/>
      <c r="AM77" s="717"/>
      <c r="AN77" s="717"/>
      <c r="AO77" s="717"/>
      <c r="AP77" s="717"/>
      <c r="AQ77" s="717"/>
      <c r="AR77" s="717"/>
      <c r="AS77" s="717"/>
    </row>
    <row r="78" spans="1:45" ht="30" customHeight="1">
      <c r="A78" s="129" t="s">
        <v>4357</v>
      </c>
      <c r="B78" s="130">
        <v>60051</v>
      </c>
      <c r="C78" s="48">
        <v>8.6999999999999993</v>
      </c>
      <c r="D78" s="48">
        <v>9.5</v>
      </c>
      <c r="E78" s="48">
        <v>8.9</v>
      </c>
      <c r="F78" s="48">
        <v>9.1999999999999993</v>
      </c>
      <c r="G78" s="48">
        <v>8.8000000000000007</v>
      </c>
      <c r="H78" s="48">
        <v>9.1</v>
      </c>
      <c r="I78" s="48">
        <v>9.4</v>
      </c>
      <c r="J78" s="48">
        <v>9.3000000000000007</v>
      </c>
      <c r="K78" s="48">
        <v>9.6</v>
      </c>
      <c r="L78" s="48">
        <v>9.3000000000000007</v>
      </c>
      <c r="M78" s="48" t="s">
        <v>4264</v>
      </c>
      <c r="N78" s="48">
        <v>7.9</v>
      </c>
      <c r="O78" s="48">
        <v>8.6999999999999993</v>
      </c>
      <c r="P78" s="48">
        <v>8.1</v>
      </c>
      <c r="Q78" s="48">
        <v>7.9</v>
      </c>
      <c r="R78" s="48">
        <v>8.6</v>
      </c>
      <c r="S78" s="48">
        <v>8.9</v>
      </c>
      <c r="T78" s="48">
        <v>9.1999999999999993</v>
      </c>
      <c r="U78" s="48">
        <v>9.1</v>
      </c>
      <c r="V78" s="48">
        <v>9.4</v>
      </c>
      <c r="W78" s="48">
        <v>8.5</v>
      </c>
      <c r="X78" s="48" t="s">
        <v>4265</v>
      </c>
      <c r="Y78" s="48">
        <v>10.199999999999999</v>
      </c>
      <c r="Z78" s="48">
        <v>11</v>
      </c>
      <c r="AA78" s="48">
        <v>10.4</v>
      </c>
      <c r="AB78" s="48">
        <v>10.5</v>
      </c>
      <c r="AC78" s="48">
        <v>10.1</v>
      </c>
      <c r="AD78" s="48">
        <v>10.4</v>
      </c>
      <c r="AE78" s="48">
        <v>10.7</v>
      </c>
      <c r="AF78" s="48">
        <v>10.6</v>
      </c>
      <c r="AG78" s="48">
        <v>10.9</v>
      </c>
      <c r="AH78" s="48">
        <v>10.8</v>
      </c>
      <c r="AI78" s="48" t="s">
        <v>4266</v>
      </c>
      <c r="AK78" s="717" t="s">
        <v>4358</v>
      </c>
      <c r="AL78" s="717"/>
      <c r="AM78" s="717"/>
      <c r="AN78" s="717"/>
      <c r="AO78" s="717"/>
      <c r="AP78" s="717"/>
      <c r="AQ78" s="717"/>
      <c r="AR78" s="717"/>
      <c r="AS78" s="717"/>
    </row>
    <row r="79" spans="1:45" ht="30" customHeight="1">
      <c r="A79" s="129" t="s">
        <v>4188</v>
      </c>
      <c r="B79" s="101" t="s">
        <v>4359</v>
      </c>
      <c r="C79" s="48">
        <v>8.6999999999999993</v>
      </c>
      <c r="D79" s="48">
        <v>9.5</v>
      </c>
      <c r="E79" s="48">
        <v>8.9</v>
      </c>
      <c r="F79" s="48">
        <v>9.1999999999999993</v>
      </c>
      <c r="G79" s="48">
        <v>8.8000000000000007</v>
      </c>
      <c r="H79" s="48">
        <v>9.1</v>
      </c>
      <c r="I79" s="48">
        <v>9.4</v>
      </c>
      <c r="J79" s="48">
        <v>9.3000000000000007</v>
      </c>
      <c r="K79" s="48">
        <v>9.6</v>
      </c>
      <c r="L79" s="48">
        <v>9.3000000000000007</v>
      </c>
      <c r="M79" s="48" t="s">
        <v>4</v>
      </c>
      <c r="N79" s="48">
        <v>7.9</v>
      </c>
      <c r="O79" s="48">
        <v>8.6999999999999993</v>
      </c>
      <c r="P79" s="48">
        <v>8.1</v>
      </c>
      <c r="Q79" s="48">
        <v>7.9</v>
      </c>
      <c r="R79" s="48">
        <v>8.6</v>
      </c>
      <c r="S79" s="48">
        <v>8.9</v>
      </c>
      <c r="T79" s="48">
        <v>9.1999999999999993</v>
      </c>
      <c r="U79" s="48">
        <v>9.1</v>
      </c>
      <c r="V79" s="48">
        <v>9.4</v>
      </c>
      <c r="W79" s="48">
        <v>8.5</v>
      </c>
      <c r="X79" s="48" t="s">
        <v>4</v>
      </c>
      <c r="Y79" s="48">
        <v>10.199999999999999</v>
      </c>
      <c r="Z79" s="48">
        <v>11</v>
      </c>
      <c r="AA79" s="48">
        <v>10.4</v>
      </c>
      <c r="AB79" s="48">
        <v>10.5</v>
      </c>
      <c r="AC79" s="48">
        <v>10.1</v>
      </c>
      <c r="AD79" s="48">
        <v>10.4</v>
      </c>
      <c r="AE79" s="48">
        <v>10.7</v>
      </c>
      <c r="AF79" s="48">
        <v>10.6</v>
      </c>
      <c r="AG79" s="48">
        <v>10.9</v>
      </c>
      <c r="AH79" s="48">
        <v>10.8</v>
      </c>
      <c r="AI79" s="48" t="s">
        <v>4</v>
      </c>
      <c r="AK79" s="717"/>
      <c r="AL79" s="717"/>
      <c r="AM79" s="717"/>
      <c r="AN79" s="717"/>
      <c r="AO79" s="717"/>
      <c r="AP79" s="717"/>
      <c r="AQ79" s="717"/>
      <c r="AR79" s="717"/>
      <c r="AS79" s="717"/>
    </row>
  </sheetData>
  <mergeCells count="54">
    <mergeCell ref="AK78:AS78"/>
    <mergeCell ref="AK79:AS79"/>
    <mergeCell ref="A4:A7"/>
    <mergeCell ref="B4:B7"/>
    <mergeCell ref="M6:M7"/>
    <mergeCell ref="X6:X7"/>
    <mergeCell ref="AI6:AI7"/>
    <mergeCell ref="AK5:AS8"/>
    <mergeCell ref="AK9:AS10"/>
    <mergeCell ref="AK14:AS16"/>
    <mergeCell ref="AK24:AS25"/>
    <mergeCell ref="AK27:AS29"/>
    <mergeCell ref="AK31:AS33"/>
    <mergeCell ref="AK35:AS36"/>
    <mergeCell ref="AK37:AS40"/>
    <mergeCell ref="AK41:AS44"/>
    <mergeCell ref="AK71:AS71"/>
    <mergeCell ref="AK72:AS72"/>
    <mergeCell ref="AK73:AS73"/>
    <mergeCell ref="AK74:AS74"/>
    <mergeCell ref="AK77:AS77"/>
    <mergeCell ref="AK75:AS76"/>
    <mergeCell ref="AK30:AS30"/>
    <mergeCell ref="AK34:AS34"/>
    <mergeCell ref="AK45:AS45"/>
    <mergeCell ref="AK69:AS69"/>
    <mergeCell ref="AK70:AS70"/>
    <mergeCell ref="AK46:AS47"/>
    <mergeCell ref="AK48:AS53"/>
    <mergeCell ref="AK54:AS58"/>
    <mergeCell ref="AK59:AS60"/>
    <mergeCell ref="AK61:AS62"/>
    <mergeCell ref="AK63:AS64"/>
    <mergeCell ref="AK65:AS68"/>
    <mergeCell ref="AK20:AS20"/>
    <mergeCell ref="AK21:AS21"/>
    <mergeCell ref="AK22:AS22"/>
    <mergeCell ref="AK23:AS23"/>
    <mergeCell ref="AK26:AS26"/>
    <mergeCell ref="AK12:AS12"/>
    <mergeCell ref="AK13:AS13"/>
    <mergeCell ref="AK17:AS17"/>
    <mergeCell ref="AK18:AS18"/>
    <mergeCell ref="AK19:AS19"/>
    <mergeCell ref="AK4:AS4"/>
    <mergeCell ref="C5:M5"/>
    <mergeCell ref="N5:X5"/>
    <mergeCell ref="Y5:AI5"/>
    <mergeCell ref="AK11:AS11"/>
    <mergeCell ref="C1:AI1"/>
    <mergeCell ref="C2:AI2"/>
    <mergeCell ref="C4:M4"/>
    <mergeCell ref="N4:X4"/>
    <mergeCell ref="Y4:AI4"/>
  </mergeCells>
  <phoneticPr fontId="233" type="noConversion"/>
  <pageMargins left="0.75" right="0.75" top="1" bottom="1" header="0.5" footer="0.5"/>
  <pageSetup paperSize="9" scale="55" orientation="landscape"/>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Sheet20">
    <tabColor theme="4"/>
  </sheetPr>
  <dimension ref="A1:BO366"/>
  <sheetViews>
    <sheetView showGridLines="0" zoomScale="90" zoomScaleNormal="90" workbookViewId="0">
      <pane ySplit="7" topLeftCell="A8" activePane="bottomLeft" state="frozen"/>
      <selection pane="bottomLeft" activeCell="G3" sqref="G3"/>
    </sheetView>
  </sheetViews>
  <sheetFormatPr defaultColWidth="5.59765625" defaultRowHeight="14" customHeight="1"/>
  <cols>
    <col min="1" max="1" width="15.59765625" style="111" customWidth="1"/>
    <col min="2" max="2" width="11.1328125" style="89" customWidth="1"/>
    <col min="3" max="5" width="10.59765625" style="73" customWidth="1"/>
    <col min="6" max="6" width="12.9296875" style="73" customWidth="1"/>
    <col min="7" max="12" width="10.59765625" style="73" customWidth="1"/>
    <col min="13" max="13" width="11.59765625" style="73" customWidth="1"/>
    <col min="14" max="16" width="10.59765625" style="73" customWidth="1"/>
    <col min="17" max="17" width="13.33203125" style="73" customWidth="1"/>
    <col min="18" max="23" width="10.59765625" style="73" customWidth="1"/>
    <col min="24" max="24" width="11.59765625" style="73" customWidth="1"/>
    <col min="25" max="27" width="10.59765625" style="73" customWidth="1"/>
    <col min="28" max="28" width="12.9296875" style="73" customWidth="1"/>
    <col min="29" max="34" width="10.59765625" style="73" customWidth="1"/>
    <col min="35" max="35" width="11.59765625" style="73" customWidth="1"/>
    <col min="36" max="38" width="10.59765625" style="73" customWidth="1"/>
    <col min="39" max="39" width="12.9296875" style="73" customWidth="1"/>
    <col min="40" max="45" width="10.59765625" style="73" customWidth="1"/>
    <col min="46" max="46" width="11.59765625" style="73" customWidth="1"/>
    <col min="47" max="49" width="10.59765625" style="73" customWidth="1"/>
    <col min="50" max="50" width="12.9296875" style="73" customWidth="1"/>
    <col min="51" max="56" width="10.59765625" style="73" customWidth="1"/>
    <col min="57" max="57" width="11.59765625" style="73" customWidth="1"/>
    <col min="58" max="58" width="4.86328125" style="73" customWidth="1"/>
    <col min="59" max="66" width="9.265625" style="73" customWidth="1"/>
    <col min="67" max="67" width="24.59765625" style="73" customWidth="1"/>
    <col min="68" max="70" width="4.86328125" style="73" customWidth="1"/>
    <col min="71" max="16134" width="5.59765625" style="73" customWidth="1"/>
    <col min="16135" max="16158" width="4.86328125" style="73" customWidth="1"/>
    <col min="16159" max="16166" width="4.86328125" style="73"/>
    <col min="16167" max="16384" width="5.59765625" style="73"/>
  </cols>
  <sheetData>
    <row r="1" spans="1:67" ht="47" customHeight="1">
      <c r="A1" s="112"/>
      <c r="B1" s="76"/>
      <c r="C1" s="485" t="s">
        <v>4360</v>
      </c>
      <c r="D1" s="485"/>
      <c r="E1" s="485"/>
      <c r="F1" s="485"/>
      <c r="G1" s="485"/>
      <c r="H1" s="485"/>
      <c r="I1" s="485"/>
      <c r="J1" s="485"/>
      <c r="K1" s="485"/>
      <c r="L1" s="485"/>
      <c r="M1" s="485"/>
      <c r="N1" s="485"/>
      <c r="O1" s="485"/>
      <c r="P1" s="485"/>
      <c r="Q1" s="485"/>
      <c r="R1" s="485"/>
      <c r="S1" s="485"/>
      <c r="T1" s="485"/>
      <c r="U1" s="485"/>
      <c r="V1" s="485"/>
      <c r="W1" s="485"/>
      <c r="X1" s="485"/>
      <c r="Y1" s="485"/>
      <c r="Z1" s="485"/>
      <c r="AA1" s="485"/>
      <c r="AB1" s="485"/>
      <c r="AC1" s="485"/>
      <c r="AD1" s="485"/>
      <c r="AE1" s="485"/>
      <c r="AF1" s="485"/>
      <c r="AG1" s="485"/>
      <c r="AH1" s="485"/>
      <c r="AI1" s="485"/>
      <c r="AJ1" s="485"/>
      <c r="AK1" s="485"/>
      <c r="AL1" s="485"/>
      <c r="AM1" s="485"/>
      <c r="AN1" s="485"/>
      <c r="AO1" s="485"/>
      <c r="AP1" s="485"/>
      <c r="AQ1" s="485"/>
      <c r="AR1" s="485"/>
      <c r="AS1" s="485"/>
      <c r="AT1" s="485"/>
      <c r="AU1" s="485"/>
      <c r="AV1" s="485"/>
      <c r="AW1" s="485"/>
      <c r="AX1" s="485"/>
      <c r="AY1" s="485"/>
      <c r="AZ1" s="485"/>
      <c r="BA1" s="78"/>
      <c r="BB1" s="78"/>
      <c r="BC1" s="78"/>
      <c r="BD1" s="78"/>
      <c r="BE1" s="104"/>
      <c r="BF1" s="104"/>
    </row>
    <row r="2" spans="1:67" ht="26" customHeight="1">
      <c r="A2" s="112"/>
      <c r="B2" s="76"/>
      <c r="C2" s="685" t="s">
        <v>4361</v>
      </c>
      <c r="D2" s="685"/>
      <c r="E2" s="685"/>
      <c r="F2" s="685"/>
      <c r="G2" s="685"/>
      <c r="H2" s="685"/>
      <c r="I2" s="685"/>
      <c r="J2" s="685"/>
      <c r="K2" s="685"/>
      <c r="L2" s="685"/>
      <c r="M2" s="685"/>
      <c r="N2" s="685"/>
      <c r="O2" s="685"/>
      <c r="P2" s="685"/>
      <c r="Q2" s="685"/>
      <c r="R2" s="685"/>
      <c r="S2" s="685"/>
      <c r="T2" s="685"/>
      <c r="U2" s="685"/>
      <c r="V2" s="685"/>
      <c r="W2" s="685"/>
      <c r="X2" s="685"/>
      <c r="Y2" s="685"/>
      <c r="Z2" s="685"/>
      <c r="AA2" s="685"/>
      <c r="AB2" s="685"/>
      <c r="AC2" s="685"/>
      <c r="AD2" s="685"/>
      <c r="AE2" s="685"/>
      <c r="AF2" s="685"/>
      <c r="AG2" s="685"/>
      <c r="AH2" s="685"/>
      <c r="AI2" s="685"/>
      <c r="AJ2" s="685"/>
      <c r="AK2" s="685"/>
      <c r="AL2" s="685"/>
      <c r="AM2" s="685"/>
      <c r="AN2" s="685"/>
      <c r="AO2" s="685"/>
      <c r="AP2" s="685"/>
      <c r="AQ2" s="685"/>
      <c r="AR2" s="685"/>
      <c r="AS2" s="685"/>
      <c r="AT2" s="685"/>
      <c r="AU2" s="685"/>
      <c r="AV2" s="685"/>
      <c r="AW2" s="685"/>
      <c r="AX2" s="685"/>
      <c r="AY2" s="685"/>
      <c r="AZ2" s="685"/>
      <c r="BA2" s="79"/>
      <c r="BB2" s="79"/>
      <c r="BC2" s="79"/>
      <c r="BD2" s="79"/>
      <c r="BE2" s="105"/>
      <c r="BF2" s="105"/>
    </row>
    <row r="3" spans="1:67" s="74" customFormat="1" ht="25.05" customHeight="1">
      <c r="A3" s="113"/>
      <c r="B3" s="114"/>
      <c r="C3" s="7"/>
      <c r="D3" s="7"/>
      <c r="E3" s="7"/>
    </row>
    <row r="4" spans="1:67" ht="40.049999999999997" customHeight="1">
      <c r="A4" s="822" t="s">
        <v>4260</v>
      </c>
      <c r="B4" s="841" t="s">
        <v>4362</v>
      </c>
      <c r="C4" s="955" t="s">
        <v>166</v>
      </c>
      <c r="D4" s="956"/>
      <c r="E4" s="956"/>
      <c r="F4" s="684"/>
      <c r="G4" s="684"/>
      <c r="H4" s="684"/>
      <c r="I4" s="684"/>
      <c r="J4" s="684"/>
      <c r="K4" s="684"/>
      <c r="L4" s="684"/>
      <c r="M4" s="684"/>
      <c r="N4" s="901" t="s">
        <v>168</v>
      </c>
      <c r="O4" s="901"/>
      <c r="P4" s="901"/>
      <c r="Q4" s="902"/>
      <c r="R4" s="902"/>
      <c r="S4" s="902"/>
      <c r="T4" s="902"/>
      <c r="U4" s="902"/>
      <c r="V4" s="902"/>
      <c r="W4" s="902"/>
      <c r="X4" s="902"/>
      <c r="Y4" s="905" t="s">
        <v>171</v>
      </c>
      <c r="Z4" s="905"/>
      <c r="AA4" s="905"/>
      <c r="AB4" s="906"/>
      <c r="AC4" s="906"/>
      <c r="AD4" s="906"/>
      <c r="AE4" s="906"/>
      <c r="AF4" s="906"/>
      <c r="AG4" s="906"/>
      <c r="AH4" s="906"/>
      <c r="AI4" s="906"/>
      <c r="AJ4" s="963" t="s">
        <v>173</v>
      </c>
      <c r="AK4" s="963"/>
      <c r="AL4" s="963"/>
      <c r="AM4" s="964"/>
      <c r="AN4" s="964"/>
      <c r="AO4" s="964"/>
      <c r="AP4" s="964"/>
      <c r="AQ4" s="964"/>
      <c r="AR4" s="964"/>
      <c r="AS4" s="964"/>
      <c r="AT4" s="964"/>
      <c r="AU4" s="897" t="s">
        <v>175</v>
      </c>
      <c r="AV4" s="897"/>
      <c r="AW4" s="897"/>
      <c r="AX4" s="898"/>
      <c r="AY4" s="898"/>
      <c r="AZ4" s="898"/>
      <c r="BA4" s="898"/>
      <c r="BB4" s="898"/>
      <c r="BC4" s="898"/>
      <c r="BD4" s="898"/>
      <c r="BE4" s="898"/>
      <c r="BG4" s="959" t="s">
        <v>3582</v>
      </c>
      <c r="BH4" s="959"/>
      <c r="BI4" s="959"/>
      <c r="BJ4" s="959"/>
      <c r="BK4" s="959"/>
      <c r="BL4" s="959"/>
      <c r="BM4" s="959"/>
      <c r="BN4" s="959"/>
      <c r="BO4" s="959"/>
    </row>
    <row r="5" spans="1:67" s="74" customFormat="1" ht="40.049999999999997" customHeight="1">
      <c r="A5" s="822"/>
      <c r="B5" s="841"/>
      <c r="C5" s="908" t="s">
        <v>3704</v>
      </c>
      <c r="D5" s="852"/>
      <c r="E5" s="852"/>
      <c r="F5" s="738"/>
      <c r="G5" s="738"/>
      <c r="H5" s="738"/>
      <c r="I5" s="738"/>
      <c r="J5" s="738"/>
      <c r="K5" s="738"/>
      <c r="L5" s="738"/>
      <c r="M5" s="738"/>
      <c r="N5" s="911" t="s">
        <v>3704</v>
      </c>
      <c r="O5" s="911"/>
      <c r="P5" s="911"/>
      <c r="Q5" s="715"/>
      <c r="R5" s="715"/>
      <c r="S5" s="715"/>
      <c r="T5" s="715"/>
      <c r="U5" s="715"/>
      <c r="V5" s="715"/>
      <c r="W5" s="715"/>
      <c r="X5" s="715"/>
      <c r="Y5" s="909" t="s">
        <v>3704</v>
      </c>
      <c r="Z5" s="909"/>
      <c r="AA5" s="909"/>
      <c r="AB5" s="739"/>
      <c r="AC5" s="739"/>
      <c r="AD5" s="739"/>
      <c r="AE5" s="739"/>
      <c r="AF5" s="739"/>
      <c r="AG5" s="739"/>
      <c r="AH5" s="739"/>
      <c r="AI5" s="739"/>
      <c r="AJ5" s="965" t="s">
        <v>3704</v>
      </c>
      <c r="AK5" s="965"/>
      <c r="AL5" s="965"/>
      <c r="AM5" s="742"/>
      <c r="AN5" s="742"/>
      <c r="AO5" s="742"/>
      <c r="AP5" s="742"/>
      <c r="AQ5" s="742"/>
      <c r="AR5" s="742"/>
      <c r="AS5" s="742"/>
      <c r="AT5" s="742"/>
      <c r="AU5" s="910" t="s">
        <v>3704</v>
      </c>
      <c r="AV5" s="910"/>
      <c r="AW5" s="910"/>
      <c r="AX5" s="725"/>
      <c r="AY5" s="725"/>
      <c r="AZ5" s="725"/>
      <c r="BA5" s="725"/>
      <c r="BB5" s="725"/>
      <c r="BC5" s="725"/>
      <c r="BD5" s="725"/>
      <c r="BE5" s="725"/>
      <c r="BG5" s="967" t="s">
        <v>3705</v>
      </c>
      <c r="BH5" s="967"/>
      <c r="BI5" s="967"/>
      <c r="BJ5" s="967"/>
      <c r="BK5" s="967"/>
      <c r="BL5" s="967"/>
      <c r="BM5" s="967"/>
      <c r="BN5" s="967"/>
      <c r="BO5" s="967"/>
    </row>
    <row r="6" spans="1:67" s="74" customFormat="1" ht="30" customHeight="1">
      <c r="A6" s="822"/>
      <c r="B6" s="841"/>
      <c r="C6" s="37" t="s">
        <v>25</v>
      </c>
      <c r="D6" s="37" t="s">
        <v>61</v>
      </c>
      <c r="E6" s="37" t="s">
        <v>47</v>
      </c>
      <c r="F6" s="37" t="s">
        <v>133</v>
      </c>
      <c r="G6" s="37" t="s">
        <v>41</v>
      </c>
      <c r="H6" s="37" t="s">
        <v>3686</v>
      </c>
      <c r="I6" s="37" t="s">
        <v>64</v>
      </c>
      <c r="J6" s="37" t="s">
        <v>74</v>
      </c>
      <c r="K6" s="37" t="s">
        <v>70</v>
      </c>
      <c r="L6" s="37" t="s">
        <v>150</v>
      </c>
      <c r="M6" s="822" t="s">
        <v>205</v>
      </c>
      <c r="N6" s="120" t="s">
        <v>25</v>
      </c>
      <c r="O6" s="120" t="s">
        <v>61</v>
      </c>
      <c r="P6" s="120" t="s">
        <v>47</v>
      </c>
      <c r="Q6" s="69" t="s">
        <v>133</v>
      </c>
      <c r="R6" s="69" t="s">
        <v>41</v>
      </c>
      <c r="S6" s="69" t="s">
        <v>3686</v>
      </c>
      <c r="T6" s="69" t="s">
        <v>64</v>
      </c>
      <c r="U6" s="69" t="s">
        <v>74</v>
      </c>
      <c r="V6" s="69" t="s">
        <v>70</v>
      </c>
      <c r="W6" s="69" t="s">
        <v>150</v>
      </c>
      <c r="X6" s="743" t="s">
        <v>205</v>
      </c>
      <c r="Y6" s="96" t="s">
        <v>25</v>
      </c>
      <c r="Z6" s="96" t="s">
        <v>61</v>
      </c>
      <c r="AA6" s="96" t="s">
        <v>47</v>
      </c>
      <c r="AB6" s="66" t="s">
        <v>133</v>
      </c>
      <c r="AC6" s="66" t="s">
        <v>41</v>
      </c>
      <c r="AD6" s="66" t="s">
        <v>3686</v>
      </c>
      <c r="AE6" s="66" t="s">
        <v>64</v>
      </c>
      <c r="AF6" s="66" t="s">
        <v>74</v>
      </c>
      <c r="AG6" s="66" t="s">
        <v>70</v>
      </c>
      <c r="AH6" s="66" t="s">
        <v>150</v>
      </c>
      <c r="AI6" s="825" t="s">
        <v>205</v>
      </c>
      <c r="AJ6" s="121" t="s">
        <v>25</v>
      </c>
      <c r="AK6" s="121" t="s">
        <v>61</v>
      </c>
      <c r="AL6" s="121" t="s">
        <v>47</v>
      </c>
      <c r="AM6" s="122" t="s">
        <v>133</v>
      </c>
      <c r="AN6" s="122" t="s">
        <v>41</v>
      </c>
      <c r="AO6" s="122" t="s">
        <v>3686</v>
      </c>
      <c r="AP6" s="122" t="s">
        <v>64</v>
      </c>
      <c r="AQ6" s="122" t="s">
        <v>74</v>
      </c>
      <c r="AR6" s="122" t="s">
        <v>70</v>
      </c>
      <c r="AS6" s="122" t="s">
        <v>150</v>
      </c>
      <c r="AT6" s="831" t="s">
        <v>205</v>
      </c>
      <c r="AU6" s="123" t="s">
        <v>25</v>
      </c>
      <c r="AV6" s="123" t="s">
        <v>61</v>
      </c>
      <c r="AW6" s="123" t="s">
        <v>47</v>
      </c>
      <c r="AX6" s="124" t="s">
        <v>133</v>
      </c>
      <c r="AY6" s="124" t="s">
        <v>41</v>
      </c>
      <c r="AZ6" s="124" t="s">
        <v>3686</v>
      </c>
      <c r="BA6" s="124" t="s">
        <v>64</v>
      </c>
      <c r="BB6" s="124" t="s">
        <v>74</v>
      </c>
      <c r="BC6" s="124" t="s">
        <v>70</v>
      </c>
      <c r="BD6" s="124" t="s">
        <v>150</v>
      </c>
      <c r="BE6" s="765" t="s">
        <v>205</v>
      </c>
      <c r="BG6" s="967"/>
      <c r="BH6" s="967"/>
      <c r="BI6" s="967"/>
      <c r="BJ6" s="967"/>
      <c r="BK6" s="967"/>
      <c r="BL6" s="967"/>
      <c r="BM6" s="967"/>
      <c r="BN6" s="967"/>
      <c r="BO6" s="967"/>
    </row>
    <row r="7" spans="1:67" s="74" customFormat="1" ht="30" customHeight="1">
      <c r="A7" s="822"/>
      <c r="B7" s="841"/>
      <c r="C7" s="37" t="s">
        <v>3706</v>
      </c>
      <c r="D7" s="37" t="s">
        <v>3706</v>
      </c>
      <c r="E7" s="37" t="s">
        <v>3706</v>
      </c>
      <c r="F7" s="37" t="s">
        <v>3706</v>
      </c>
      <c r="G7" s="37" t="s">
        <v>3706</v>
      </c>
      <c r="H7" s="37" t="s">
        <v>3706</v>
      </c>
      <c r="I7" s="37" t="s">
        <v>3706</v>
      </c>
      <c r="J7" s="37" t="s">
        <v>3706</v>
      </c>
      <c r="K7" s="37" t="s">
        <v>3706</v>
      </c>
      <c r="L7" s="37" t="s">
        <v>3706</v>
      </c>
      <c r="M7" s="822"/>
      <c r="N7" s="120" t="s">
        <v>3706</v>
      </c>
      <c r="O7" s="120" t="s">
        <v>3706</v>
      </c>
      <c r="P7" s="120" t="s">
        <v>3706</v>
      </c>
      <c r="Q7" s="69" t="s">
        <v>3706</v>
      </c>
      <c r="R7" s="69" t="s">
        <v>3706</v>
      </c>
      <c r="S7" s="69" t="s">
        <v>3706</v>
      </c>
      <c r="T7" s="69" t="s">
        <v>3706</v>
      </c>
      <c r="U7" s="69" t="s">
        <v>3706</v>
      </c>
      <c r="V7" s="69" t="s">
        <v>3706</v>
      </c>
      <c r="W7" s="69" t="s">
        <v>3706</v>
      </c>
      <c r="X7" s="743"/>
      <c r="Y7" s="96" t="s">
        <v>3706</v>
      </c>
      <c r="Z7" s="96" t="s">
        <v>3706</v>
      </c>
      <c r="AA7" s="96" t="s">
        <v>3706</v>
      </c>
      <c r="AB7" s="66" t="s">
        <v>3706</v>
      </c>
      <c r="AC7" s="66" t="s">
        <v>3706</v>
      </c>
      <c r="AD7" s="66" t="s">
        <v>3706</v>
      </c>
      <c r="AE7" s="66" t="s">
        <v>3706</v>
      </c>
      <c r="AF7" s="66" t="s">
        <v>3706</v>
      </c>
      <c r="AG7" s="66" t="s">
        <v>3706</v>
      </c>
      <c r="AH7" s="66" t="s">
        <v>3706</v>
      </c>
      <c r="AI7" s="825"/>
      <c r="AJ7" s="121" t="s">
        <v>3706</v>
      </c>
      <c r="AK7" s="121" t="s">
        <v>3706</v>
      </c>
      <c r="AL7" s="121" t="s">
        <v>3706</v>
      </c>
      <c r="AM7" s="122" t="s">
        <v>3706</v>
      </c>
      <c r="AN7" s="122" t="s">
        <v>3706</v>
      </c>
      <c r="AO7" s="122" t="s">
        <v>3706</v>
      </c>
      <c r="AP7" s="122" t="s">
        <v>3706</v>
      </c>
      <c r="AQ7" s="122" t="s">
        <v>3706</v>
      </c>
      <c r="AR7" s="122" t="s">
        <v>3706</v>
      </c>
      <c r="AS7" s="122" t="s">
        <v>3706</v>
      </c>
      <c r="AT7" s="831"/>
      <c r="AU7" s="123" t="s">
        <v>3706</v>
      </c>
      <c r="AV7" s="123" t="s">
        <v>3706</v>
      </c>
      <c r="AW7" s="123" t="s">
        <v>3706</v>
      </c>
      <c r="AX7" s="124" t="s">
        <v>3706</v>
      </c>
      <c r="AY7" s="124" t="s">
        <v>3706</v>
      </c>
      <c r="AZ7" s="124" t="s">
        <v>3706</v>
      </c>
      <c r="BA7" s="124" t="s">
        <v>3706</v>
      </c>
      <c r="BB7" s="124" t="s">
        <v>3706</v>
      </c>
      <c r="BC7" s="124" t="s">
        <v>3706</v>
      </c>
      <c r="BD7" s="124" t="s">
        <v>3706</v>
      </c>
      <c r="BE7" s="765"/>
      <c r="BG7" s="967"/>
      <c r="BH7" s="967"/>
      <c r="BI7" s="967"/>
      <c r="BJ7" s="967"/>
      <c r="BK7" s="967"/>
      <c r="BL7" s="967"/>
      <c r="BM7" s="967"/>
      <c r="BN7" s="967"/>
      <c r="BO7" s="967"/>
    </row>
    <row r="8" spans="1:67" ht="30" customHeight="1">
      <c r="A8" s="125" t="s">
        <v>3943</v>
      </c>
      <c r="B8" s="126" t="s">
        <v>4363</v>
      </c>
      <c r="C8" s="48">
        <v>8</v>
      </c>
      <c r="D8" s="48">
        <v>8.8000000000000007</v>
      </c>
      <c r="E8" s="48">
        <v>8.1999999999999993</v>
      </c>
      <c r="F8" s="48">
        <v>8.3000000000000007</v>
      </c>
      <c r="G8" s="48">
        <v>8.3000000000000007</v>
      </c>
      <c r="H8" s="48">
        <v>8.6</v>
      </c>
      <c r="I8" s="48">
        <v>8.9</v>
      </c>
      <c r="J8" s="48">
        <v>8.8000000000000007</v>
      </c>
      <c r="K8" s="48">
        <v>9.1</v>
      </c>
      <c r="L8" s="48">
        <v>8.6</v>
      </c>
      <c r="M8" s="48" t="s">
        <v>3944</v>
      </c>
      <c r="N8" s="48">
        <v>8.5</v>
      </c>
      <c r="O8" s="48">
        <v>9.3000000000000007</v>
      </c>
      <c r="P8" s="48">
        <v>8.6999999999999993</v>
      </c>
      <c r="Q8" s="48">
        <v>8.6</v>
      </c>
      <c r="R8" s="48">
        <v>8.4</v>
      </c>
      <c r="S8" s="48">
        <v>8.5</v>
      </c>
      <c r="T8" s="48">
        <v>9</v>
      </c>
      <c r="U8" s="48">
        <v>8.9</v>
      </c>
      <c r="V8" s="48">
        <v>9.1999999999999993</v>
      </c>
      <c r="W8" s="48">
        <v>9.1</v>
      </c>
      <c r="X8" s="48" t="s">
        <v>3945</v>
      </c>
      <c r="Y8" s="48">
        <v>10.3</v>
      </c>
      <c r="Z8" s="48">
        <v>11.1</v>
      </c>
      <c r="AA8" s="48">
        <v>10.5</v>
      </c>
      <c r="AB8" s="48">
        <v>11</v>
      </c>
      <c r="AC8" s="48">
        <v>10.6</v>
      </c>
      <c r="AD8" s="48">
        <v>10.9</v>
      </c>
      <c r="AE8" s="48">
        <v>11.2</v>
      </c>
      <c r="AF8" s="48">
        <v>11.1</v>
      </c>
      <c r="AG8" s="48">
        <v>11.4</v>
      </c>
      <c r="AH8" s="48">
        <v>10.9</v>
      </c>
      <c r="AI8" s="48" t="s">
        <v>3903</v>
      </c>
      <c r="AJ8" s="48">
        <v>13</v>
      </c>
      <c r="AK8" s="48">
        <v>13.8</v>
      </c>
      <c r="AL8" s="48">
        <v>13</v>
      </c>
      <c r="AM8" s="48">
        <v>12.9</v>
      </c>
      <c r="AN8" s="48">
        <v>12.5</v>
      </c>
      <c r="AO8" s="48">
        <v>12.8</v>
      </c>
      <c r="AP8" s="48">
        <v>13.1</v>
      </c>
      <c r="AQ8" s="48">
        <v>13</v>
      </c>
      <c r="AR8" s="48">
        <v>13.3</v>
      </c>
      <c r="AS8" s="48">
        <v>13</v>
      </c>
      <c r="AT8" s="48" t="s">
        <v>3902</v>
      </c>
      <c r="AU8" s="48">
        <v>10.3</v>
      </c>
      <c r="AV8" s="48">
        <v>11.1</v>
      </c>
      <c r="AW8" s="48">
        <v>10.5</v>
      </c>
      <c r="AX8" s="48">
        <v>10.6</v>
      </c>
      <c r="AY8" s="48">
        <v>10.3</v>
      </c>
      <c r="AZ8" s="48">
        <v>10.6</v>
      </c>
      <c r="BA8" s="48">
        <v>10.9</v>
      </c>
      <c r="BB8" s="48">
        <v>10.8</v>
      </c>
      <c r="BC8" s="48">
        <v>11.1</v>
      </c>
      <c r="BD8" s="48">
        <v>10.9</v>
      </c>
      <c r="BE8" s="48" t="s">
        <v>4364</v>
      </c>
      <c r="BG8" s="920" t="s">
        <v>4268</v>
      </c>
      <c r="BH8" s="920"/>
      <c r="BI8" s="920"/>
      <c r="BJ8" s="920"/>
      <c r="BK8" s="920"/>
      <c r="BL8" s="920"/>
      <c r="BM8" s="920"/>
      <c r="BN8" s="920"/>
      <c r="BO8" s="920"/>
    </row>
    <row r="9" spans="1:67" ht="30" customHeight="1">
      <c r="A9" s="125" t="s">
        <v>4365</v>
      </c>
      <c r="B9" s="126" t="s">
        <v>4366</v>
      </c>
      <c r="C9" s="48">
        <v>7.3</v>
      </c>
      <c r="D9" s="48">
        <v>8.1</v>
      </c>
      <c r="E9" s="48">
        <v>7.5</v>
      </c>
      <c r="F9" s="48">
        <v>7.6</v>
      </c>
      <c r="G9" s="48">
        <v>7.7</v>
      </c>
      <c r="H9" s="48">
        <v>8</v>
      </c>
      <c r="I9" s="48">
        <v>8.3000000000000007</v>
      </c>
      <c r="J9" s="48">
        <v>8.1999999999999993</v>
      </c>
      <c r="K9" s="48">
        <v>8.5</v>
      </c>
      <c r="L9" s="48">
        <v>7.9</v>
      </c>
      <c r="M9" s="48" t="s">
        <v>3944</v>
      </c>
      <c r="N9" s="48">
        <v>7.9</v>
      </c>
      <c r="O9" s="48">
        <v>8.6999999999999993</v>
      </c>
      <c r="P9" s="48">
        <v>8.1</v>
      </c>
      <c r="Q9" s="48">
        <v>8</v>
      </c>
      <c r="R9" s="48">
        <v>7.8</v>
      </c>
      <c r="S9" s="48">
        <v>7.9</v>
      </c>
      <c r="T9" s="48">
        <v>8.4</v>
      </c>
      <c r="U9" s="48">
        <v>8.3000000000000007</v>
      </c>
      <c r="V9" s="48">
        <v>8.6</v>
      </c>
      <c r="W9" s="48">
        <v>8.5</v>
      </c>
      <c r="X9" s="48" t="s">
        <v>3945</v>
      </c>
      <c r="Y9" s="48">
        <v>9.8000000000000007</v>
      </c>
      <c r="Z9" s="48">
        <v>10.6</v>
      </c>
      <c r="AA9" s="48">
        <v>10</v>
      </c>
      <c r="AB9" s="48">
        <v>10.4</v>
      </c>
      <c r="AC9" s="48">
        <v>10</v>
      </c>
      <c r="AD9" s="48">
        <v>10.3</v>
      </c>
      <c r="AE9" s="48">
        <v>10.6</v>
      </c>
      <c r="AF9" s="48">
        <v>10.5</v>
      </c>
      <c r="AG9" s="48">
        <v>10.8</v>
      </c>
      <c r="AH9" s="48">
        <v>10.4</v>
      </c>
      <c r="AI9" s="48" t="s">
        <v>3903</v>
      </c>
      <c r="AJ9" s="48">
        <v>12.4</v>
      </c>
      <c r="AK9" s="48">
        <v>13.2</v>
      </c>
      <c r="AL9" s="48">
        <v>12.4</v>
      </c>
      <c r="AM9" s="48">
        <v>12.3</v>
      </c>
      <c r="AN9" s="48">
        <v>11.9</v>
      </c>
      <c r="AO9" s="48">
        <v>12.2</v>
      </c>
      <c r="AP9" s="48">
        <v>12.5</v>
      </c>
      <c r="AQ9" s="48">
        <v>12.4</v>
      </c>
      <c r="AR9" s="48">
        <v>12.7</v>
      </c>
      <c r="AS9" s="48">
        <v>12.4</v>
      </c>
      <c r="AT9" s="48" t="s">
        <v>3902</v>
      </c>
      <c r="AU9" s="48">
        <v>9.6999999999999993</v>
      </c>
      <c r="AV9" s="48">
        <v>10.5</v>
      </c>
      <c r="AW9" s="48">
        <v>9.9</v>
      </c>
      <c r="AX9" s="48">
        <v>10</v>
      </c>
      <c r="AY9" s="48">
        <v>9.6999999999999993</v>
      </c>
      <c r="AZ9" s="48">
        <v>10</v>
      </c>
      <c r="BA9" s="48">
        <v>10.3</v>
      </c>
      <c r="BB9" s="48">
        <v>10.199999999999999</v>
      </c>
      <c r="BC9" s="48">
        <v>10.5</v>
      </c>
      <c r="BD9" s="48">
        <v>10.3</v>
      </c>
      <c r="BE9" s="48" t="s">
        <v>4364</v>
      </c>
      <c r="BG9" s="920" t="s">
        <v>4043</v>
      </c>
      <c r="BH9" s="920"/>
      <c r="BI9" s="920"/>
      <c r="BJ9" s="920"/>
      <c r="BK9" s="920"/>
      <c r="BL9" s="920"/>
      <c r="BM9" s="920"/>
      <c r="BN9" s="920"/>
      <c r="BO9" s="920"/>
    </row>
    <row r="10" spans="1:67" ht="30" customHeight="1">
      <c r="A10" s="125" t="s">
        <v>4365</v>
      </c>
      <c r="B10" s="126" t="s">
        <v>4367</v>
      </c>
      <c r="C10" s="48">
        <v>7.7</v>
      </c>
      <c r="D10" s="48">
        <v>8.5</v>
      </c>
      <c r="E10" s="48">
        <v>7.9</v>
      </c>
      <c r="F10" s="48">
        <v>8</v>
      </c>
      <c r="G10" s="48">
        <v>7.7</v>
      </c>
      <c r="H10" s="48">
        <v>8</v>
      </c>
      <c r="I10" s="48">
        <v>8.3000000000000007</v>
      </c>
      <c r="J10" s="48">
        <v>8.1999999999999993</v>
      </c>
      <c r="K10" s="48">
        <v>8.5</v>
      </c>
      <c r="L10" s="48">
        <v>8.3000000000000007</v>
      </c>
      <c r="M10" s="48" t="s">
        <v>3944</v>
      </c>
      <c r="N10" s="48">
        <v>8.3000000000000007</v>
      </c>
      <c r="O10" s="48">
        <v>9.1</v>
      </c>
      <c r="P10" s="48">
        <v>8.5</v>
      </c>
      <c r="Q10" s="48">
        <v>8.4</v>
      </c>
      <c r="R10" s="48">
        <v>7.8</v>
      </c>
      <c r="S10" s="48">
        <v>8.3000000000000007</v>
      </c>
      <c r="T10" s="48">
        <v>8.4</v>
      </c>
      <c r="U10" s="48">
        <v>8.3000000000000007</v>
      </c>
      <c r="V10" s="48">
        <v>8.6</v>
      </c>
      <c r="W10" s="48">
        <v>8.9</v>
      </c>
      <c r="X10" s="48" t="s">
        <v>3945</v>
      </c>
      <c r="Y10" s="48">
        <v>10.1</v>
      </c>
      <c r="Z10" s="48">
        <v>10.9</v>
      </c>
      <c r="AA10" s="48">
        <v>10.3</v>
      </c>
      <c r="AB10" s="48">
        <v>10.4</v>
      </c>
      <c r="AC10" s="48">
        <v>10</v>
      </c>
      <c r="AD10" s="48">
        <v>10.3</v>
      </c>
      <c r="AE10" s="48">
        <v>10.6</v>
      </c>
      <c r="AF10" s="48">
        <v>10.5</v>
      </c>
      <c r="AG10" s="48">
        <v>10.8</v>
      </c>
      <c r="AH10" s="48">
        <v>10.7</v>
      </c>
      <c r="AI10" s="48" t="s">
        <v>3903</v>
      </c>
      <c r="AJ10" s="48">
        <v>12.8</v>
      </c>
      <c r="AK10" s="48">
        <v>13.6</v>
      </c>
      <c r="AL10" s="48">
        <v>12.4</v>
      </c>
      <c r="AM10" s="48">
        <v>12.3</v>
      </c>
      <c r="AN10" s="48">
        <v>11.9</v>
      </c>
      <c r="AO10" s="48">
        <v>12.2</v>
      </c>
      <c r="AP10" s="48">
        <v>12.5</v>
      </c>
      <c r="AQ10" s="48">
        <v>12.4</v>
      </c>
      <c r="AR10" s="48">
        <v>12.7</v>
      </c>
      <c r="AS10" s="48">
        <v>12.8</v>
      </c>
      <c r="AT10" s="48" t="s">
        <v>3902</v>
      </c>
      <c r="AU10" s="48">
        <v>10.1</v>
      </c>
      <c r="AV10" s="48">
        <v>10.9</v>
      </c>
      <c r="AW10" s="48">
        <v>10.3</v>
      </c>
      <c r="AX10" s="48">
        <v>10.4</v>
      </c>
      <c r="AY10" s="48">
        <v>9.6999999999999993</v>
      </c>
      <c r="AZ10" s="48">
        <v>10</v>
      </c>
      <c r="BA10" s="48">
        <v>10.3</v>
      </c>
      <c r="BB10" s="48">
        <v>10.199999999999999</v>
      </c>
      <c r="BC10" s="48">
        <v>10.5</v>
      </c>
      <c r="BD10" s="48">
        <v>10.7</v>
      </c>
      <c r="BE10" s="48" t="s">
        <v>4364</v>
      </c>
      <c r="BG10" s="920" t="s">
        <v>4046</v>
      </c>
      <c r="BH10" s="920"/>
      <c r="BI10" s="920"/>
      <c r="BJ10" s="920"/>
      <c r="BK10" s="920"/>
      <c r="BL10" s="920"/>
      <c r="BM10" s="920"/>
      <c r="BN10" s="920"/>
      <c r="BO10" s="920"/>
    </row>
    <row r="11" spans="1:67" ht="30" customHeight="1">
      <c r="A11" s="125" t="s">
        <v>4368</v>
      </c>
      <c r="B11" s="126" t="s">
        <v>4369</v>
      </c>
      <c r="C11" s="48">
        <v>7.8</v>
      </c>
      <c r="D11" s="48">
        <v>8.6</v>
      </c>
      <c r="E11" s="48">
        <v>8</v>
      </c>
      <c r="F11" s="48">
        <v>8.1</v>
      </c>
      <c r="G11" s="48">
        <v>7.7</v>
      </c>
      <c r="H11" s="48">
        <v>8</v>
      </c>
      <c r="I11" s="48">
        <v>8.3000000000000007</v>
      </c>
      <c r="J11" s="48">
        <v>8.1999999999999993</v>
      </c>
      <c r="K11" s="48">
        <v>8.5</v>
      </c>
      <c r="L11" s="48">
        <v>8.4</v>
      </c>
      <c r="M11" s="48" t="s">
        <v>3944</v>
      </c>
      <c r="N11" s="48">
        <v>8.4</v>
      </c>
      <c r="O11" s="48">
        <v>9.1999999999999993</v>
      </c>
      <c r="P11" s="48">
        <v>8.6</v>
      </c>
      <c r="Q11" s="48">
        <v>8.5</v>
      </c>
      <c r="R11" s="48">
        <v>7.8</v>
      </c>
      <c r="S11" s="48">
        <v>8.4</v>
      </c>
      <c r="T11" s="48">
        <v>8.4</v>
      </c>
      <c r="U11" s="48">
        <v>8.3000000000000007</v>
      </c>
      <c r="V11" s="48">
        <v>8.6</v>
      </c>
      <c r="W11" s="48">
        <v>9</v>
      </c>
      <c r="X11" s="48" t="s">
        <v>3945</v>
      </c>
      <c r="Y11" s="48">
        <v>10.199999999999999</v>
      </c>
      <c r="Z11" s="48">
        <v>11</v>
      </c>
      <c r="AA11" s="48">
        <v>10.4</v>
      </c>
      <c r="AB11" s="48">
        <v>10.4</v>
      </c>
      <c r="AC11" s="48">
        <v>10</v>
      </c>
      <c r="AD11" s="48">
        <v>10.3</v>
      </c>
      <c r="AE11" s="48">
        <v>10.6</v>
      </c>
      <c r="AF11" s="48">
        <v>10.5</v>
      </c>
      <c r="AG11" s="48">
        <v>10.8</v>
      </c>
      <c r="AH11" s="48">
        <v>10.8</v>
      </c>
      <c r="AI11" s="48" t="s">
        <v>3903</v>
      </c>
      <c r="AJ11" s="48">
        <v>12.9</v>
      </c>
      <c r="AK11" s="48">
        <v>13.7</v>
      </c>
      <c r="AL11" s="48">
        <v>12.4</v>
      </c>
      <c r="AM11" s="48">
        <v>12.3</v>
      </c>
      <c r="AN11" s="48">
        <v>11.9</v>
      </c>
      <c r="AO11" s="48">
        <v>12.2</v>
      </c>
      <c r="AP11" s="48">
        <v>12.5</v>
      </c>
      <c r="AQ11" s="48">
        <v>12.4</v>
      </c>
      <c r="AR11" s="48">
        <v>12.7</v>
      </c>
      <c r="AS11" s="48">
        <v>12.9</v>
      </c>
      <c r="AT11" s="48" t="s">
        <v>3902</v>
      </c>
      <c r="AU11" s="48">
        <v>10.199999999999999</v>
      </c>
      <c r="AV11" s="48">
        <v>11</v>
      </c>
      <c r="AW11" s="48">
        <v>10.4</v>
      </c>
      <c r="AX11" s="48">
        <v>10.5</v>
      </c>
      <c r="AY11" s="48">
        <v>9.6999999999999993</v>
      </c>
      <c r="AZ11" s="48">
        <v>10</v>
      </c>
      <c r="BA11" s="48">
        <v>10.3</v>
      </c>
      <c r="BB11" s="48">
        <v>10.199999999999999</v>
      </c>
      <c r="BC11" s="48">
        <v>10.5</v>
      </c>
      <c r="BD11" s="48">
        <v>10.8</v>
      </c>
      <c r="BE11" s="48" t="s">
        <v>4364</v>
      </c>
      <c r="BG11" s="920" t="s">
        <v>4046</v>
      </c>
      <c r="BH11" s="920"/>
      <c r="BI11" s="920"/>
      <c r="BJ11" s="920"/>
      <c r="BK11" s="920"/>
      <c r="BL11" s="920"/>
      <c r="BM11" s="920"/>
      <c r="BN11" s="920"/>
      <c r="BO11" s="920"/>
    </row>
    <row r="12" spans="1:67" ht="30" customHeight="1">
      <c r="A12" s="125" t="s">
        <v>4370</v>
      </c>
      <c r="B12" s="126" t="s">
        <v>4371</v>
      </c>
      <c r="C12" s="48">
        <v>7.3</v>
      </c>
      <c r="D12" s="48">
        <v>8.1</v>
      </c>
      <c r="E12" s="48">
        <v>7.5</v>
      </c>
      <c r="F12" s="48">
        <v>7.6</v>
      </c>
      <c r="G12" s="48">
        <v>7.7</v>
      </c>
      <c r="H12" s="48">
        <v>8</v>
      </c>
      <c r="I12" s="48">
        <v>8.3000000000000007</v>
      </c>
      <c r="J12" s="48">
        <v>8.1999999999999993</v>
      </c>
      <c r="K12" s="48">
        <v>8.5</v>
      </c>
      <c r="L12" s="48">
        <v>7.9</v>
      </c>
      <c r="M12" s="48" t="s">
        <v>3944</v>
      </c>
      <c r="N12" s="48">
        <v>7.9</v>
      </c>
      <c r="O12" s="48">
        <v>8.6999999999999993</v>
      </c>
      <c r="P12" s="48">
        <v>8.1</v>
      </c>
      <c r="Q12" s="48">
        <v>8</v>
      </c>
      <c r="R12" s="48">
        <v>7.8</v>
      </c>
      <c r="S12" s="48">
        <v>7.9</v>
      </c>
      <c r="T12" s="48">
        <v>8.4</v>
      </c>
      <c r="U12" s="48">
        <v>8.3000000000000007</v>
      </c>
      <c r="V12" s="48">
        <v>8.6</v>
      </c>
      <c r="W12" s="48">
        <v>8.5</v>
      </c>
      <c r="X12" s="48" t="s">
        <v>3945</v>
      </c>
      <c r="Y12" s="48">
        <v>9.8000000000000007</v>
      </c>
      <c r="Z12" s="48">
        <v>10.6</v>
      </c>
      <c r="AA12" s="48">
        <v>10</v>
      </c>
      <c r="AB12" s="48">
        <v>10.4</v>
      </c>
      <c r="AC12" s="48">
        <v>10</v>
      </c>
      <c r="AD12" s="48">
        <v>10.3</v>
      </c>
      <c r="AE12" s="48">
        <v>10.6</v>
      </c>
      <c r="AF12" s="48">
        <v>10.5</v>
      </c>
      <c r="AG12" s="48">
        <v>10.8</v>
      </c>
      <c r="AH12" s="48">
        <v>10.4</v>
      </c>
      <c r="AI12" s="48" t="s">
        <v>3903</v>
      </c>
      <c r="AJ12" s="48">
        <v>12.4</v>
      </c>
      <c r="AK12" s="48">
        <v>13.2</v>
      </c>
      <c r="AL12" s="48">
        <v>12.4</v>
      </c>
      <c r="AM12" s="48">
        <v>12.3</v>
      </c>
      <c r="AN12" s="48">
        <v>11.9</v>
      </c>
      <c r="AO12" s="48">
        <v>12.2</v>
      </c>
      <c r="AP12" s="48">
        <v>12.5</v>
      </c>
      <c r="AQ12" s="48">
        <v>12.4</v>
      </c>
      <c r="AR12" s="48">
        <v>12.7</v>
      </c>
      <c r="AS12" s="48">
        <v>12.4</v>
      </c>
      <c r="AT12" s="48" t="s">
        <v>3902</v>
      </c>
      <c r="AU12" s="48">
        <v>9.6999999999999993</v>
      </c>
      <c r="AV12" s="48">
        <v>10.5</v>
      </c>
      <c r="AW12" s="48">
        <v>9.9</v>
      </c>
      <c r="AX12" s="48">
        <v>10</v>
      </c>
      <c r="AY12" s="48">
        <v>9.6999999999999993</v>
      </c>
      <c r="AZ12" s="48">
        <v>10</v>
      </c>
      <c r="BA12" s="48">
        <v>10.3</v>
      </c>
      <c r="BB12" s="48">
        <v>10.199999999999999</v>
      </c>
      <c r="BC12" s="48">
        <v>10.5</v>
      </c>
      <c r="BD12" s="48">
        <v>10.3</v>
      </c>
      <c r="BE12" s="48" t="s">
        <v>4364</v>
      </c>
      <c r="BG12" s="920" t="s">
        <v>4048</v>
      </c>
      <c r="BH12" s="920"/>
      <c r="BI12" s="920"/>
      <c r="BJ12" s="920"/>
      <c r="BK12" s="920"/>
      <c r="BL12" s="920"/>
      <c r="BM12" s="920"/>
      <c r="BN12" s="920"/>
      <c r="BO12" s="920"/>
    </row>
    <row r="13" spans="1:67" ht="30" customHeight="1">
      <c r="A13" s="125" t="s">
        <v>4372</v>
      </c>
      <c r="B13" s="126" t="s">
        <v>4373</v>
      </c>
      <c r="C13" s="48">
        <v>7.3</v>
      </c>
      <c r="D13" s="48">
        <v>8.1</v>
      </c>
      <c r="E13" s="48">
        <v>7.5</v>
      </c>
      <c r="F13" s="48">
        <v>7.6</v>
      </c>
      <c r="G13" s="48">
        <v>7.7</v>
      </c>
      <c r="H13" s="48">
        <v>8</v>
      </c>
      <c r="I13" s="48">
        <v>8.3000000000000007</v>
      </c>
      <c r="J13" s="48">
        <v>8.1999999999999993</v>
      </c>
      <c r="K13" s="48">
        <v>8.5</v>
      </c>
      <c r="L13" s="48">
        <v>7.9</v>
      </c>
      <c r="M13" s="48" t="s">
        <v>3944</v>
      </c>
      <c r="N13" s="48">
        <v>7.9</v>
      </c>
      <c r="O13" s="48">
        <v>8.6999999999999993</v>
      </c>
      <c r="P13" s="48">
        <v>8.1</v>
      </c>
      <c r="Q13" s="48">
        <v>8</v>
      </c>
      <c r="R13" s="48">
        <v>7.8</v>
      </c>
      <c r="S13" s="48">
        <v>7.9</v>
      </c>
      <c r="T13" s="48">
        <v>8.4</v>
      </c>
      <c r="U13" s="48">
        <v>8.3000000000000007</v>
      </c>
      <c r="V13" s="48">
        <v>8.6</v>
      </c>
      <c r="W13" s="48">
        <v>8.5</v>
      </c>
      <c r="X13" s="48" t="s">
        <v>3945</v>
      </c>
      <c r="Y13" s="48">
        <v>9.8000000000000007</v>
      </c>
      <c r="Z13" s="48">
        <v>10.6</v>
      </c>
      <c r="AA13" s="48">
        <v>10</v>
      </c>
      <c r="AB13" s="48">
        <v>10.4</v>
      </c>
      <c r="AC13" s="48">
        <v>10</v>
      </c>
      <c r="AD13" s="48">
        <v>10.3</v>
      </c>
      <c r="AE13" s="48">
        <v>10.6</v>
      </c>
      <c r="AF13" s="48">
        <v>10.5</v>
      </c>
      <c r="AG13" s="48">
        <v>10.8</v>
      </c>
      <c r="AH13" s="48">
        <v>10.4</v>
      </c>
      <c r="AI13" s="48" t="s">
        <v>3903</v>
      </c>
      <c r="AJ13" s="48">
        <v>12.4</v>
      </c>
      <c r="AK13" s="48">
        <v>13.2</v>
      </c>
      <c r="AL13" s="48">
        <v>12.4</v>
      </c>
      <c r="AM13" s="48">
        <v>12.3</v>
      </c>
      <c r="AN13" s="48">
        <v>11.9</v>
      </c>
      <c r="AO13" s="48">
        <v>12.2</v>
      </c>
      <c r="AP13" s="48">
        <v>12.5</v>
      </c>
      <c r="AQ13" s="48">
        <v>12.4</v>
      </c>
      <c r="AR13" s="48">
        <v>12.7</v>
      </c>
      <c r="AS13" s="48">
        <v>12.4</v>
      </c>
      <c r="AT13" s="48" t="s">
        <v>3902</v>
      </c>
      <c r="AU13" s="48">
        <v>9.6999999999999993</v>
      </c>
      <c r="AV13" s="48">
        <v>10.5</v>
      </c>
      <c r="AW13" s="48">
        <v>9.9</v>
      </c>
      <c r="AX13" s="48">
        <v>10</v>
      </c>
      <c r="AY13" s="48">
        <v>9.6999999999999993</v>
      </c>
      <c r="AZ13" s="48">
        <v>10</v>
      </c>
      <c r="BA13" s="48">
        <v>10.3</v>
      </c>
      <c r="BB13" s="48">
        <v>10.199999999999999</v>
      </c>
      <c r="BC13" s="48">
        <v>10.5</v>
      </c>
      <c r="BD13" s="48">
        <v>10.3</v>
      </c>
      <c r="BE13" s="48" t="s">
        <v>4364</v>
      </c>
      <c r="BG13" s="920" t="s">
        <v>4051</v>
      </c>
      <c r="BH13" s="920"/>
      <c r="BI13" s="920"/>
      <c r="BJ13" s="920"/>
      <c r="BK13" s="920"/>
      <c r="BL13" s="920"/>
      <c r="BM13" s="920"/>
      <c r="BN13" s="920"/>
      <c r="BO13" s="920"/>
    </row>
    <row r="14" spans="1:67" ht="30" customHeight="1">
      <c r="A14" s="125" t="s">
        <v>4374</v>
      </c>
      <c r="B14" s="126" t="s">
        <v>4375</v>
      </c>
      <c r="C14" s="48">
        <v>7.3</v>
      </c>
      <c r="D14" s="48">
        <v>8.1</v>
      </c>
      <c r="E14" s="48">
        <v>7.5</v>
      </c>
      <c r="F14" s="48">
        <v>7.6</v>
      </c>
      <c r="G14" s="48">
        <v>7.7</v>
      </c>
      <c r="H14" s="48">
        <v>8</v>
      </c>
      <c r="I14" s="48">
        <v>8.3000000000000007</v>
      </c>
      <c r="J14" s="48">
        <v>8.1999999999999993</v>
      </c>
      <c r="K14" s="48">
        <v>8.5</v>
      </c>
      <c r="L14" s="48">
        <v>7.9</v>
      </c>
      <c r="M14" s="48" t="s">
        <v>3944</v>
      </c>
      <c r="N14" s="48">
        <v>7.9</v>
      </c>
      <c r="O14" s="48">
        <v>8.6999999999999993</v>
      </c>
      <c r="P14" s="48">
        <v>8.1</v>
      </c>
      <c r="Q14" s="48">
        <v>8</v>
      </c>
      <c r="R14" s="48">
        <v>7.8</v>
      </c>
      <c r="S14" s="48">
        <v>7.9</v>
      </c>
      <c r="T14" s="48">
        <v>8.4</v>
      </c>
      <c r="U14" s="48">
        <v>8.3000000000000007</v>
      </c>
      <c r="V14" s="48">
        <v>8.6</v>
      </c>
      <c r="W14" s="48">
        <v>8.5</v>
      </c>
      <c r="X14" s="48" t="s">
        <v>3945</v>
      </c>
      <c r="Y14" s="48">
        <v>9.8000000000000007</v>
      </c>
      <c r="Z14" s="48">
        <v>10.6</v>
      </c>
      <c r="AA14" s="48">
        <v>10</v>
      </c>
      <c r="AB14" s="48">
        <v>10.4</v>
      </c>
      <c r="AC14" s="48">
        <v>10</v>
      </c>
      <c r="AD14" s="48">
        <v>10.3</v>
      </c>
      <c r="AE14" s="48">
        <v>10.6</v>
      </c>
      <c r="AF14" s="48">
        <v>10.5</v>
      </c>
      <c r="AG14" s="48">
        <v>10.8</v>
      </c>
      <c r="AH14" s="48">
        <v>10.4</v>
      </c>
      <c r="AI14" s="48" t="s">
        <v>3903</v>
      </c>
      <c r="AJ14" s="48">
        <v>12.4</v>
      </c>
      <c r="AK14" s="48">
        <v>13.2</v>
      </c>
      <c r="AL14" s="48">
        <v>12.4</v>
      </c>
      <c r="AM14" s="48">
        <v>12.3</v>
      </c>
      <c r="AN14" s="48">
        <v>11.9</v>
      </c>
      <c r="AO14" s="48">
        <v>12.2</v>
      </c>
      <c r="AP14" s="48">
        <v>12.5</v>
      </c>
      <c r="AQ14" s="48">
        <v>12.4</v>
      </c>
      <c r="AR14" s="48">
        <v>12.7</v>
      </c>
      <c r="AS14" s="48">
        <v>12.4</v>
      </c>
      <c r="AT14" s="48" t="s">
        <v>3902</v>
      </c>
      <c r="AU14" s="48">
        <v>9.6999999999999993</v>
      </c>
      <c r="AV14" s="48">
        <v>10.5</v>
      </c>
      <c r="AW14" s="48">
        <v>9.9</v>
      </c>
      <c r="AX14" s="48">
        <v>10</v>
      </c>
      <c r="AY14" s="48">
        <v>9.6999999999999993</v>
      </c>
      <c r="AZ14" s="48">
        <v>10</v>
      </c>
      <c r="BA14" s="48">
        <v>10.3</v>
      </c>
      <c r="BB14" s="48">
        <v>10.199999999999999</v>
      </c>
      <c r="BC14" s="48">
        <v>10.5</v>
      </c>
      <c r="BD14" s="48">
        <v>10.3</v>
      </c>
      <c r="BE14" s="48" t="s">
        <v>4364</v>
      </c>
      <c r="BG14" s="920" t="s">
        <v>4376</v>
      </c>
      <c r="BH14" s="920"/>
      <c r="BI14" s="920"/>
      <c r="BJ14" s="920"/>
      <c r="BK14" s="920"/>
      <c r="BL14" s="920"/>
      <c r="BM14" s="920"/>
      <c r="BN14" s="920"/>
      <c r="BO14" s="920"/>
    </row>
    <row r="15" spans="1:67" ht="30" customHeight="1">
      <c r="A15" s="125" t="s">
        <v>4377</v>
      </c>
      <c r="B15" s="126" t="s">
        <v>4378</v>
      </c>
      <c r="C15" s="48">
        <v>7.3</v>
      </c>
      <c r="D15" s="48">
        <v>8.1</v>
      </c>
      <c r="E15" s="48">
        <v>7.5</v>
      </c>
      <c r="F15" s="48">
        <v>7.6</v>
      </c>
      <c r="G15" s="48">
        <v>7.7</v>
      </c>
      <c r="H15" s="48">
        <v>8</v>
      </c>
      <c r="I15" s="48">
        <v>8.3000000000000007</v>
      </c>
      <c r="J15" s="48">
        <v>8.1999999999999993</v>
      </c>
      <c r="K15" s="48">
        <v>8.5</v>
      </c>
      <c r="L15" s="48">
        <v>7.9</v>
      </c>
      <c r="M15" s="48" t="s">
        <v>3944</v>
      </c>
      <c r="N15" s="48">
        <v>7.9</v>
      </c>
      <c r="O15" s="48">
        <v>8.6999999999999993</v>
      </c>
      <c r="P15" s="48">
        <v>8.1</v>
      </c>
      <c r="Q15" s="48">
        <v>8</v>
      </c>
      <c r="R15" s="48">
        <v>7.8</v>
      </c>
      <c r="S15" s="48">
        <v>7.9</v>
      </c>
      <c r="T15" s="48">
        <v>8.4</v>
      </c>
      <c r="U15" s="48">
        <v>8.3000000000000007</v>
      </c>
      <c r="V15" s="48">
        <v>8.6</v>
      </c>
      <c r="W15" s="48">
        <v>8.5</v>
      </c>
      <c r="X15" s="48" t="s">
        <v>3945</v>
      </c>
      <c r="Y15" s="48">
        <v>9.8000000000000007</v>
      </c>
      <c r="Z15" s="48">
        <v>10.6</v>
      </c>
      <c r="AA15" s="48">
        <v>10</v>
      </c>
      <c r="AB15" s="48">
        <v>10.4</v>
      </c>
      <c r="AC15" s="48">
        <v>10</v>
      </c>
      <c r="AD15" s="48">
        <v>10.3</v>
      </c>
      <c r="AE15" s="48">
        <v>10.6</v>
      </c>
      <c r="AF15" s="48">
        <v>10.5</v>
      </c>
      <c r="AG15" s="48">
        <v>10.8</v>
      </c>
      <c r="AH15" s="48">
        <v>10.4</v>
      </c>
      <c r="AI15" s="48" t="s">
        <v>3903</v>
      </c>
      <c r="AJ15" s="48">
        <v>12.4</v>
      </c>
      <c r="AK15" s="48">
        <v>13.2</v>
      </c>
      <c r="AL15" s="48">
        <v>12.4</v>
      </c>
      <c r="AM15" s="48">
        <v>12.3</v>
      </c>
      <c r="AN15" s="48">
        <v>11.9</v>
      </c>
      <c r="AO15" s="48">
        <v>12.2</v>
      </c>
      <c r="AP15" s="48">
        <v>12.5</v>
      </c>
      <c r="AQ15" s="48">
        <v>12.4</v>
      </c>
      <c r="AR15" s="48">
        <v>12.7</v>
      </c>
      <c r="AS15" s="48">
        <v>12.4</v>
      </c>
      <c r="AT15" s="48" t="s">
        <v>3902</v>
      </c>
      <c r="AU15" s="48">
        <v>9.6999999999999993</v>
      </c>
      <c r="AV15" s="48">
        <v>10.5</v>
      </c>
      <c r="AW15" s="48">
        <v>9.9</v>
      </c>
      <c r="AX15" s="48">
        <v>10</v>
      </c>
      <c r="AY15" s="48">
        <v>9.6999999999999993</v>
      </c>
      <c r="AZ15" s="48">
        <v>10</v>
      </c>
      <c r="BA15" s="48">
        <v>10.3</v>
      </c>
      <c r="BB15" s="48">
        <v>10.199999999999999</v>
      </c>
      <c r="BC15" s="48">
        <v>10.5</v>
      </c>
      <c r="BD15" s="48">
        <v>10.3</v>
      </c>
      <c r="BE15" s="48" t="s">
        <v>4364</v>
      </c>
      <c r="BG15" s="912" t="s">
        <v>4057</v>
      </c>
      <c r="BH15" s="912"/>
      <c r="BI15" s="912"/>
      <c r="BJ15" s="912"/>
      <c r="BK15" s="912"/>
      <c r="BL15" s="912"/>
      <c r="BM15" s="912"/>
      <c r="BN15" s="912"/>
      <c r="BO15" s="912"/>
    </row>
    <row r="16" spans="1:67" ht="30" customHeight="1">
      <c r="A16" s="125" t="s">
        <v>4379</v>
      </c>
      <c r="B16" s="126" t="s">
        <v>4380</v>
      </c>
      <c r="C16" s="48">
        <v>8</v>
      </c>
      <c r="D16" s="48">
        <v>8.8000000000000007</v>
      </c>
      <c r="E16" s="48">
        <v>8.1999999999999993</v>
      </c>
      <c r="F16" s="48">
        <v>8.3000000000000007</v>
      </c>
      <c r="G16" s="48">
        <v>8.3000000000000007</v>
      </c>
      <c r="H16" s="48">
        <v>8.6</v>
      </c>
      <c r="I16" s="48">
        <v>8.9</v>
      </c>
      <c r="J16" s="48">
        <v>8.8000000000000007</v>
      </c>
      <c r="K16" s="48">
        <v>9.1</v>
      </c>
      <c r="L16" s="48">
        <v>8.6</v>
      </c>
      <c r="M16" s="48" t="s">
        <v>3944</v>
      </c>
      <c r="N16" s="48">
        <v>8.5</v>
      </c>
      <c r="O16" s="48">
        <v>9.3000000000000007</v>
      </c>
      <c r="P16" s="48">
        <v>8.6999999999999993</v>
      </c>
      <c r="Q16" s="48">
        <v>8.6</v>
      </c>
      <c r="R16" s="48">
        <v>8.4</v>
      </c>
      <c r="S16" s="48">
        <v>8.5</v>
      </c>
      <c r="T16" s="48">
        <v>9</v>
      </c>
      <c r="U16" s="48">
        <v>8.9</v>
      </c>
      <c r="V16" s="48">
        <v>9.1999999999999993</v>
      </c>
      <c r="W16" s="48">
        <v>9.1</v>
      </c>
      <c r="X16" s="48" t="s">
        <v>3945</v>
      </c>
      <c r="Y16" s="48">
        <v>10.3</v>
      </c>
      <c r="Z16" s="48">
        <v>11.1</v>
      </c>
      <c r="AA16" s="48">
        <v>10.5</v>
      </c>
      <c r="AB16" s="48">
        <v>11</v>
      </c>
      <c r="AC16" s="48">
        <v>10.6</v>
      </c>
      <c r="AD16" s="48">
        <v>10.9</v>
      </c>
      <c r="AE16" s="48">
        <v>11.2</v>
      </c>
      <c r="AF16" s="48">
        <v>11.1</v>
      </c>
      <c r="AG16" s="48">
        <v>11.4</v>
      </c>
      <c r="AH16" s="48">
        <v>10.9</v>
      </c>
      <c r="AI16" s="48" t="s">
        <v>3903</v>
      </c>
      <c r="AJ16" s="48">
        <v>13</v>
      </c>
      <c r="AK16" s="48">
        <v>13.8</v>
      </c>
      <c r="AL16" s="48">
        <v>13</v>
      </c>
      <c r="AM16" s="48">
        <v>12.9</v>
      </c>
      <c r="AN16" s="48">
        <v>12.5</v>
      </c>
      <c r="AO16" s="48">
        <v>12.8</v>
      </c>
      <c r="AP16" s="48">
        <v>13.1</v>
      </c>
      <c r="AQ16" s="48">
        <v>13</v>
      </c>
      <c r="AR16" s="48">
        <v>13.3</v>
      </c>
      <c r="AS16" s="48">
        <v>13</v>
      </c>
      <c r="AT16" s="48" t="s">
        <v>3902</v>
      </c>
      <c r="AU16" s="48">
        <v>10.3</v>
      </c>
      <c r="AV16" s="48">
        <v>11.1</v>
      </c>
      <c r="AW16" s="48">
        <v>10.5</v>
      </c>
      <c r="AX16" s="48">
        <v>10.6</v>
      </c>
      <c r="AY16" s="48">
        <v>10.3</v>
      </c>
      <c r="AZ16" s="48">
        <v>10.6</v>
      </c>
      <c r="BA16" s="48">
        <v>10.9</v>
      </c>
      <c r="BB16" s="48">
        <v>10.8</v>
      </c>
      <c r="BC16" s="48">
        <v>11.1</v>
      </c>
      <c r="BD16" s="48">
        <v>10.9</v>
      </c>
      <c r="BE16" s="48" t="s">
        <v>4364</v>
      </c>
      <c r="BG16" s="912" t="s">
        <v>4060</v>
      </c>
      <c r="BH16" s="912"/>
      <c r="BI16" s="912"/>
      <c r="BJ16" s="912"/>
      <c r="BK16" s="912"/>
      <c r="BL16" s="912"/>
      <c r="BM16" s="912"/>
      <c r="BN16" s="912"/>
      <c r="BO16" s="912"/>
    </row>
    <row r="17" spans="1:67" ht="30" customHeight="1">
      <c r="A17" s="125" t="s">
        <v>4381</v>
      </c>
      <c r="B17" s="126" t="s">
        <v>4382</v>
      </c>
      <c r="C17" s="48">
        <v>7.3</v>
      </c>
      <c r="D17" s="48">
        <v>8.1</v>
      </c>
      <c r="E17" s="48">
        <v>7.5</v>
      </c>
      <c r="F17" s="48">
        <v>7.6</v>
      </c>
      <c r="G17" s="48">
        <v>7.7</v>
      </c>
      <c r="H17" s="48">
        <v>8</v>
      </c>
      <c r="I17" s="48">
        <v>8.3000000000000007</v>
      </c>
      <c r="J17" s="48">
        <v>8.1999999999999993</v>
      </c>
      <c r="K17" s="48">
        <v>8.5</v>
      </c>
      <c r="L17" s="48">
        <v>7.9</v>
      </c>
      <c r="M17" s="48" t="s">
        <v>3944</v>
      </c>
      <c r="N17" s="48">
        <v>7.9</v>
      </c>
      <c r="O17" s="48">
        <v>8.6999999999999993</v>
      </c>
      <c r="P17" s="48">
        <v>8.1</v>
      </c>
      <c r="Q17" s="48">
        <v>8</v>
      </c>
      <c r="R17" s="48">
        <v>7.8</v>
      </c>
      <c r="S17" s="48">
        <v>7.9</v>
      </c>
      <c r="T17" s="48">
        <v>8.4</v>
      </c>
      <c r="U17" s="48">
        <v>8.3000000000000007</v>
      </c>
      <c r="V17" s="48">
        <v>8.6</v>
      </c>
      <c r="W17" s="48">
        <v>8.5</v>
      </c>
      <c r="X17" s="48" t="s">
        <v>3945</v>
      </c>
      <c r="Y17" s="48">
        <v>9.8000000000000007</v>
      </c>
      <c r="Z17" s="48">
        <v>10.6</v>
      </c>
      <c r="AA17" s="48">
        <v>10</v>
      </c>
      <c r="AB17" s="48">
        <v>10.4</v>
      </c>
      <c r="AC17" s="48">
        <v>10</v>
      </c>
      <c r="AD17" s="48">
        <v>10.3</v>
      </c>
      <c r="AE17" s="48">
        <v>10.6</v>
      </c>
      <c r="AF17" s="48">
        <v>10.5</v>
      </c>
      <c r="AG17" s="48">
        <v>10.8</v>
      </c>
      <c r="AH17" s="48">
        <v>10.4</v>
      </c>
      <c r="AI17" s="48" t="s">
        <v>3903</v>
      </c>
      <c r="AJ17" s="48">
        <v>12.4</v>
      </c>
      <c r="AK17" s="48">
        <v>13.2</v>
      </c>
      <c r="AL17" s="48">
        <v>12.4</v>
      </c>
      <c r="AM17" s="48">
        <v>12.3</v>
      </c>
      <c r="AN17" s="48">
        <v>11.9</v>
      </c>
      <c r="AO17" s="48">
        <v>12.2</v>
      </c>
      <c r="AP17" s="48">
        <v>12.5</v>
      </c>
      <c r="AQ17" s="48">
        <v>12.4</v>
      </c>
      <c r="AR17" s="48">
        <v>12.7</v>
      </c>
      <c r="AS17" s="48">
        <v>12.4</v>
      </c>
      <c r="AT17" s="48" t="s">
        <v>3902</v>
      </c>
      <c r="AU17" s="48">
        <v>9.6999999999999993</v>
      </c>
      <c r="AV17" s="48">
        <v>10.5</v>
      </c>
      <c r="AW17" s="48">
        <v>9.9</v>
      </c>
      <c r="AX17" s="48">
        <v>10</v>
      </c>
      <c r="AY17" s="48">
        <v>9.6999999999999993</v>
      </c>
      <c r="AZ17" s="48">
        <v>10</v>
      </c>
      <c r="BA17" s="48">
        <v>10.3</v>
      </c>
      <c r="BB17" s="48">
        <v>10.199999999999999</v>
      </c>
      <c r="BC17" s="48">
        <v>10.5</v>
      </c>
      <c r="BD17" s="48">
        <v>10.3</v>
      </c>
      <c r="BE17" s="48" t="s">
        <v>4364</v>
      </c>
      <c r="BG17" s="920" t="s">
        <v>4063</v>
      </c>
      <c r="BH17" s="920"/>
      <c r="BI17" s="920"/>
      <c r="BJ17" s="920"/>
      <c r="BK17" s="920"/>
      <c r="BL17" s="920"/>
      <c r="BM17" s="920"/>
      <c r="BN17" s="920"/>
      <c r="BO17" s="920"/>
    </row>
    <row r="18" spans="1:67" ht="30" customHeight="1">
      <c r="A18" s="125" t="s">
        <v>4383</v>
      </c>
      <c r="B18" s="126" t="s">
        <v>4384</v>
      </c>
      <c r="C18" s="48">
        <v>8</v>
      </c>
      <c r="D18" s="48">
        <v>8.8000000000000007</v>
      </c>
      <c r="E18" s="48">
        <v>8.1999999999999993</v>
      </c>
      <c r="F18" s="48">
        <v>8.3000000000000007</v>
      </c>
      <c r="G18" s="48">
        <v>8.3000000000000007</v>
      </c>
      <c r="H18" s="48">
        <v>8.6</v>
      </c>
      <c r="I18" s="48">
        <v>8.9</v>
      </c>
      <c r="J18" s="48">
        <v>8.8000000000000007</v>
      </c>
      <c r="K18" s="48">
        <v>9.1</v>
      </c>
      <c r="L18" s="48">
        <v>8.6</v>
      </c>
      <c r="M18" s="48" t="s">
        <v>3944</v>
      </c>
      <c r="N18" s="48">
        <v>8.5</v>
      </c>
      <c r="O18" s="48">
        <v>9.3000000000000007</v>
      </c>
      <c r="P18" s="48">
        <v>8.6999999999999993</v>
      </c>
      <c r="Q18" s="48">
        <v>8.6</v>
      </c>
      <c r="R18" s="48">
        <v>8.4</v>
      </c>
      <c r="S18" s="48">
        <v>8.5</v>
      </c>
      <c r="T18" s="48">
        <v>9</v>
      </c>
      <c r="U18" s="48">
        <v>8.9</v>
      </c>
      <c r="V18" s="48">
        <v>9.1999999999999993</v>
      </c>
      <c r="W18" s="48">
        <v>9.1</v>
      </c>
      <c r="X18" s="48" t="s">
        <v>3945</v>
      </c>
      <c r="Y18" s="48">
        <v>10.3</v>
      </c>
      <c r="Z18" s="48">
        <v>11.1</v>
      </c>
      <c r="AA18" s="48">
        <v>10.5</v>
      </c>
      <c r="AB18" s="48">
        <v>11</v>
      </c>
      <c r="AC18" s="48">
        <v>10.6</v>
      </c>
      <c r="AD18" s="48">
        <v>10.9</v>
      </c>
      <c r="AE18" s="48">
        <v>11.2</v>
      </c>
      <c r="AF18" s="48">
        <v>11.1</v>
      </c>
      <c r="AG18" s="48">
        <v>11.4</v>
      </c>
      <c r="AH18" s="48">
        <v>10.9</v>
      </c>
      <c r="AI18" s="48" t="s">
        <v>3903</v>
      </c>
      <c r="AJ18" s="48">
        <v>13</v>
      </c>
      <c r="AK18" s="48">
        <v>13.8</v>
      </c>
      <c r="AL18" s="48">
        <v>13</v>
      </c>
      <c r="AM18" s="48">
        <v>12.9</v>
      </c>
      <c r="AN18" s="48">
        <v>12.5</v>
      </c>
      <c r="AO18" s="48">
        <v>12.8</v>
      </c>
      <c r="AP18" s="48">
        <v>13.1</v>
      </c>
      <c r="AQ18" s="48">
        <v>13</v>
      </c>
      <c r="AR18" s="48">
        <v>13.3</v>
      </c>
      <c r="AS18" s="48">
        <v>13</v>
      </c>
      <c r="AT18" s="48" t="s">
        <v>3902</v>
      </c>
      <c r="AU18" s="48">
        <v>10.3</v>
      </c>
      <c r="AV18" s="48">
        <v>11.1</v>
      </c>
      <c r="AW18" s="48">
        <v>10.5</v>
      </c>
      <c r="AX18" s="48">
        <v>10.6</v>
      </c>
      <c r="AY18" s="48">
        <v>10.3</v>
      </c>
      <c r="AZ18" s="48">
        <v>10.6</v>
      </c>
      <c r="BA18" s="48">
        <v>10.9</v>
      </c>
      <c r="BB18" s="48">
        <v>10.8</v>
      </c>
      <c r="BC18" s="48">
        <v>11.1</v>
      </c>
      <c r="BD18" s="48">
        <v>10.9</v>
      </c>
      <c r="BE18" s="48" t="s">
        <v>4364</v>
      </c>
      <c r="BG18" s="920" t="s">
        <v>4066</v>
      </c>
      <c r="BH18" s="920"/>
      <c r="BI18" s="920"/>
      <c r="BJ18" s="920"/>
      <c r="BK18" s="920"/>
      <c r="BL18" s="920"/>
      <c r="BM18" s="920"/>
      <c r="BN18" s="920"/>
      <c r="BO18" s="920"/>
    </row>
    <row r="19" spans="1:67" ht="30" customHeight="1">
      <c r="A19" s="125" t="s">
        <v>4385</v>
      </c>
      <c r="B19" s="126" t="s">
        <v>4386</v>
      </c>
      <c r="C19" s="48">
        <v>8</v>
      </c>
      <c r="D19" s="48">
        <v>8.8000000000000007</v>
      </c>
      <c r="E19" s="48">
        <v>8.1999999999999993</v>
      </c>
      <c r="F19" s="48">
        <v>8.3000000000000007</v>
      </c>
      <c r="G19" s="48">
        <v>8.3000000000000007</v>
      </c>
      <c r="H19" s="48">
        <v>8.6</v>
      </c>
      <c r="I19" s="48">
        <v>8.9</v>
      </c>
      <c r="J19" s="48">
        <v>8.8000000000000007</v>
      </c>
      <c r="K19" s="48">
        <v>9.1</v>
      </c>
      <c r="L19" s="48">
        <v>8.6</v>
      </c>
      <c r="M19" s="48" t="s">
        <v>3944</v>
      </c>
      <c r="N19" s="48">
        <v>8.5</v>
      </c>
      <c r="O19" s="48">
        <v>9.3000000000000007</v>
      </c>
      <c r="P19" s="48">
        <v>8.6999999999999993</v>
      </c>
      <c r="Q19" s="48">
        <v>8.6</v>
      </c>
      <c r="R19" s="48">
        <v>8.4</v>
      </c>
      <c r="S19" s="48">
        <v>8.5</v>
      </c>
      <c r="T19" s="48">
        <v>9</v>
      </c>
      <c r="U19" s="48">
        <v>8.9</v>
      </c>
      <c r="V19" s="48">
        <v>9.1999999999999993</v>
      </c>
      <c r="W19" s="48">
        <v>9.1</v>
      </c>
      <c r="X19" s="48" t="s">
        <v>3945</v>
      </c>
      <c r="Y19" s="48">
        <v>10.3</v>
      </c>
      <c r="Z19" s="48">
        <v>11.1</v>
      </c>
      <c r="AA19" s="48">
        <v>10.5</v>
      </c>
      <c r="AB19" s="48">
        <v>11</v>
      </c>
      <c r="AC19" s="48">
        <v>10.6</v>
      </c>
      <c r="AD19" s="48">
        <v>10.9</v>
      </c>
      <c r="AE19" s="48">
        <v>11.2</v>
      </c>
      <c r="AF19" s="48">
        <v>11.1</v>
      </c>
      <c r="AG19" s="48">
        <v>11.4</v>
      </c>
      <c r="AH19" s="48">
        <v>10.9</v>
      </c>
      <c r="AI19" s="48" t="s">
        <v>3903</v>
      </c>
      <c r="AJ19" s="48">
        <v>13</v>
      </c>
      <c r="AK19" s="48">
        <v>13.8</v>
      </c>
      <c r="AL19" s="48">
        <v>13</v>
      </c>
      <c r="AM19" s="48">
        <v>12.9</v>
      </c>
      <c r="AN19" s="48">
        <v>12.5</v>
      </c>
      <c r="AO19" s="48">
        <v>12.8</v>
      </c>
      <c r="AP19" s="48">
        <v>13.1</v>
      </c>
      <c r="AQ19" s="48">
        <v>13</v>
      </c>
      <c r="AR19" s="48">
        <v>13.3</v>
      </c>
      <c r="AS19" s="48">
        <v>13</v>
      </c>
      <c r="AT19" s="48" t="s">
        <v>3902</v>
      </c>
      <c r="AU19" s="48">
        <v>10.3</v>
      </c>
      <c r="AV19" s="48">
        <v>11.1</v>
      </c>
      <c r="AW19" s="48">
        <v>10.5</v>
      </c>
      <c r="AX19" s="48">
        <v>10.6</v>
      </c>
      <c r="AY19" s="48">
        <v>10.3</v>
      </c>
      <c r="AZ19" s="48">
        <v>10.6</v>
      </c>
      <c r="BA19" s="48">
        <v>10.9</v>
      </c>
      <c r="BB19" s="48">
        <v>10.8</v>
      </c>
      <c r="BC19" s="48">
        <v>11.1</v>
      </c>
      <c r="BD19" s="48">
        <v>10.9</v>
      </c>
      <c r="BE19" s="48" t="s">
        <v>4364</v>
      </c>
      <c r="BG19" s="920" t="s">
        <v>4069</v>
      </c>
      <c r="BH19" s="920"/>
      <c r="BI19" s="920"/>
      <c r="BJ19" s="920"/>
      <c r="BK19" s="920"/>
      <c r="BL19" s="920"/>
      <c r="BM19" s="920"/>
      <c r="BN19" s="920"/>
      <c r="BO19" s="920"/>
    </row>
    <row r="20" spans="1:67" ht="30" customHeight="1">
      <c r="A20" s="125" t="s">
        <v>4387</v>
      </c>
      <c r="B20" s="126" t="s">
        <v>4388</v>
      </c>
      <c r="C20" s="48">
        <v>8</v>
      </c>
      <c r="D20" s="48">
        <v>8.8000000000000007</v>
      </c>
      <c r="E20" s="48">
        <v>8.1999999999999993</v>
      </c>
      <c r="F20" s="48">
        <v>8.3000000000000007</v>
      </c>
      <c r="G20" s="48">
        <v>8.3000000000000007</v>
      </c>
      <c r="H20" s="48">
        <v>8.6</v>
      </c>
      <c r="I20" s="48">
        <v>8.9</v>
      </c>
      <c r="J20" s="48">
        <v>8.8000000000000007</v>
      </c>
      <c r="K20" s="48">
        <v>9.1</v>
      </c>
      <c r="L20" s="48">
        <v>8.6</v>
      </c>
      <c r="M20" s="48" t="s">
        <v>3944</v>
      </c>
      <c r="N20" s="48">
        <v>8.5</v>
      </c>
      <c r="O20" s="48">
        <v>9.3000000000000007</v>
      </c>
      <c r="P20" s="48">
        <v>8.6999999999999993</v>
      </c>
      <c r="Q20" s="48">
        <v>8.6</v>
      </c>
      <c r="R20" s="48">
        <v>8.4</v>
      </c>
      <c r="S20" s="48">
        <v>8.5</v>
      </c>
      <c r="T20" s="48">
        <v>9</v>
      </c>
      <c r="U20" s="48">
        <v>8.9</v>
      </c>
      <c r="V20" s="48">
        <v>9.1999999999999993</v>
      </c>
      <c r="W20" s="48">
        <v>9.1</v>
      </c>
      <c r="X20" s="48" t="s">
        <v>3945</v>
      </c>
      <c r="Y20" s="48">
        <v>10.3</v>
      </c>
      <c r="Z20" s="48">
        <v>11.1</v>
      </c>
      <c r="AA20" s="48">
        <v>10.5</v>
      </c>
      <c r="AB20" s="48">
        <v>11</v>
      </c>
      <c r="AC20" s="48">
        <v>10.6</v>
      </c>
      <c r="AD20" s="48">
        <v>10.9</v>
      </c>
      <c r="AE20" s="48">
        <v>11.2</v>
      </c>
      <c r="AF20" s="48">
        <v>11.1</v>
      </c>
      <c r="AG20" s="48">
        <v>11.4</v>
      </c>
      <c r="AH20" s="48">
        <v>10.9</v>
      </c>
      <c r="AI20" s="48" t="s">
        <v>3903</v>
      </c>
      <c r="AJ20" s="48">
        <v>13</v>
      </c>
      <c r="AK20" s="48">
        <v>13.8</v>
      </c>
      <c r="AL20" s="48">
        <v>13</v>
      </c>
      <c r="AM20" s="48">
        <v>12.9</v>
      </c>
      <c r="AN20" s="48">
        <v>12.5</v>
      </c>
      <c r="AO20" s="48">
        <v>12.8</v>
      </c>
      <c r="AP20" s="48">
        <v>13.1</v>
      </c>
      <c r="AQ20" s="48">
        <v>13</v>
      </c>
      <c r="AR20" s="48">
        <v>13.3</v>
      </c>
      <c r="AS20" s="48">
        <v>13</v>
      </c>
      <c r="AT20" s="48" t="s">
        <v>3902</v>
      </c>
      <c r="AU20" s="48">
        <v>10.3</v>
      </c>
      <c r="AV20" s="48">
        <v>11.1</v>
      </c>
      <c r="AW20" s="48">
        <v>10.5</v>
      </c>
      <c r="AX20" s="48">
        <v>10.6</v>
      </c>
      <c r="AY20" s="48">
        <v>10.3</v>
      </c>
      <c r="AZ20" s="48">
        <v>10.6</v>
      </c>
      <c r="BA20" s="48">
        <v>10.9</v>
      </c>
      <c r="BB20" s="48">
        <v>10.8</v>
      </c>
      <c r="BC20" s="48">
        <v>11.1</v>
      </c>
      <c r="BD20" s="48">
        <v>10.9</v>
      </c>
      <c r="BE20" s="48" t="s">
        <v>4364</v>
      </c>
      <c r="BG20" s="920" t="s">
        <v>4072</v>
      </c>
      <c r="BH20" s="920"/>
      <c r="BI20" s="920"/>
      <c r="BJ20" s="920"/>
      <c r="BK20" s="920"/>
      <c r="BL20" s="920"/>
      <c r="BM20" s="920"/>
      <c r="BN20" s="920"/>
      <c r="BO20" s="920"/>
    </row>
    <row r="21" spans="1:67" ht="30" customHeight="1">
      <c r="A21" s="125" t="s">
        <v>4389</v>
      </c>
      <c r="B21" s="126" t="s">
        <v>4390</v>
      </c>
      <c r="C21" s="48">
        <v>8</v>
      </c>
      <c r="D21" s="48">
        <v>8.8000000000000007</v>
      </c>
      <c r="E21" s="48">
        <v>8.1999999999999993</v>
      </c>
      <c r="F21" s="48">
        <v>8.3000000000000007</v>
      </c>
      <c r="G21" s="48">
        <v>8.3000000000000007</v>
      </c>
      <c r="H21" s="48">
        <v>8.6</v>
      </c>
      <c r="I21" s="48">
        <v>8.9</v>
      </c>
      <c r="J21" s="48">
        <v>8.8000000000000007</v>
      </c>
      <c r="K21" s="48">
        <v>9.1</v>
      </c>
      <c r="L21" s="48">
        <v>8.6</v>
      </c>
      <c r="M21" s="48" t="s">
        <v>3944</v>
      </c>
      <c r="N21" s="48">
        <v>8.5</v>
      </c>
      <c r="O21" s="48">
        <v>9.3000000000000007</v>
      </c>
      <c r="P21" s="48">
        <v>8.6999999999999993</v>
      </c>
      <c r="Q21" s="48">
        <v>8.6</v>
      </c>
      <c r="R21" s="48">
        <v>8.4</v>
      </c>
      <c r="S21" s="48">
        <v>8.5</v>
      </c>
      <c r="T21" s="48">
        <v>9</v>
      </c>
      <c r="U21" s="48">
        <v>8.9</v>
      </c>
      <c r="V21" s="48">
        <v>9.1999999999999993</v>
      </c>
      <c r="W21" s="48">
        <v>9.1</v>
      </c>
      <c r="X21" s="48" t="s">
        <v>3945</v>
      </c>
      <c r="Y21" s="48">
        <v>10.3</v>
      </c>
      <c r="Z21" s="48">
        <v>11.1</v>
      </c>
      <c r="AA21" s="48">
        <v>10.5</v>
      </c>
      <c r="AB21" s="48">
        <v>11</v>
      </c>
      <c r="AC21" s="48">
        <v>10.6</v>
      </c>
      <c r="AD21" s="48">
        <v>10.9</v>
      </c>
      <c r="AE21" s="48">
        <v>11.2</v>
      </c>
      <c r="AF21" s="48">
        <v>11.1</v>
      </c>
      <c r="AG21" s="48">
        <v>11.4</v>
      </c>
      <c r="AH21" s="48">
        <v>10.9</v>
      </c>
      <c r="AI21" s="48" t="s">
        <v>3903</v>
      </c>
      <c r="AJ21" s="48">
        <v>13</v>
      </c>
      <c r="AK21" s="48">
        <v>13.8</v>
      </c>
      <c r="AL21" s="48">
        <v>13</v>
      </c>
      <c r="AM21" s="48">
        <v>12.9</v>
      </c>
      <c r="AN21" s="48">
        <v>12.5</v>
      </c>
      <c r="AO21" s="48">
        <v>12.8</v>
      </c>
      <c r="AP21" s="48">
        <v>13.1</v>
      </c>
      <c r="AQ21" s="48">
        <v>13</v>
      </c>
      <c r="AR21" s="48">
        <v>13.3</v>
      </c>
      <c r="AS21" s="48">
        <v>13</v>
      </c>
      <c r="AT21" s="48" t="s">
        <v>3902</v>
      </c>
      <c r="AU21" s="48">
        <v>10.3</v>
      </c>
      <c r="AV21" s="48">
        <v>11.1</v>
      </c>
      <c r="AW21" s="48">
        <v>10.5</v>
      </c>
      <c r="AX21" s="48">
        <v>10.6</v>
      </c>
      <c r="AY21" s="48">
        <v>10.3</v>
      </c>
      <c r="AZ21" s="48">
        <v>10.6</v>
      </c>
      <c r="BA21" s="48">
        <v>10.9</v>
      </c>
      <c r="BB21" s="48">
        <v>10.8</v>
      </c>
      <c r="BC21" s="48">
        <v>11.1</v>
      </c>
      <c r="BD21" s="48">
        <v>10.9</v>
      </c>
      <c r="BE21" s="48" t="s">
        <v>4364</v>
      </c>
      <c r="BG21" s="920" t="s">
        <v>4075</v>
      </c>
      <c r="BH21" s="920"/>
      <c r="BI21" s="920"/>
      <c r="BJ21" s="920"/>
      <c r="BK21" s="920"/>
      <c r="BL21" s="920"/>
      <c r="BM21" s="920"/>
      <c r="BN21" s="920"/>
      <c r="BO21" s="920"/>
    </row>
    <row r="22" spans="1:67" ht="30" customHeight="1">
      <c r="A22" s="125" t="s">
        <v>4391</v>
      </c>
      <c r="B22" s="126" t="s">
        <v>4392</v>
      </c>
      <c r="C22" s="48">
        <v>7.7</v>
      </c>
      <c r="D22" s="48">
        <v>8.5</v>
      </c>
      <c r="E22" s="48">
        <v>7.9</v>
      </c>
      <c r="F22" s="48">
        <v>8</v>
      </c>
      <c r="G22" s="48">
        <v>8.1</v>
      </c>
      <c r="H22" s="48">
        <v>8.4</v>
      </c>
      <c r="I22" s="48">
        <v>8.6999999999999993</v>
      </c>
      <c r="J22" s="48">
        <v>8.6</v>
      </c>
      <c r="K22" s="48">
        <v>8.9</v>
      </c>
      <c r="L22" s="48">
        <v>8.3000000000000007</v>
      </c>
      <c r="M22" s="48" t="s">
        <v>3944</v>
      </c>
      <c r="N22" s="48">
        <v>8.3000000000000007</v>
      </c>
      <c r="O22" s="48">
        <v>9.1</v>
      </c>
      <c r="P22" s="48">
        <v>8.5</v>
      </c>
      <c r="Q22" s="48">
        <v>8.4</v>
      </c>
      <c r="R22" s="48">
        <v>8.1999999999999993</v>
      </c>
      <c r="S22" s="48">
        <v>8.3000000000000007</v>
      </c>
      <c r="T22" s="48">
        <v>8.8000000000000007</v>
      </c>
      <c r="U22" s="48">
        <v>8.6999999999999993</v>
      </c>
      <c r="V22" s="48">
        <v>9</v>
      </c>
      <c r="W22" s="48">
        <v>8.9</v>
      </c>
      <c r="X22" s="48" t="s">
        <v>3945</v>
      </c>
      <c r="Y22" s="48">
        <v>10.1</v>
      </c>
      <c r="Z22" s="48">
        <v>10.9</v>
      </c>
      <c r="AA22" s="48">
        <v>10.3</v>
      </c>
      <c r="AB22" s="48">
        <v>10.8</v>
      </c>
      <c r="AC22" s="48">
        <v>10.4</v>
      </c>
      <c r="AD22" s="48">
        <v>10.7</v>
      </c>
      <c r="AE22" s="48">
        <v>11</v>
      </c>
      <c r="AF22" s="48">
        <v>10.9</v>
      </c>
      <c r="AG22" s="48">
        <v>11.2</v>
      </c>
      <c r="AH22" s="48">
        <v>10.7</v>
      </c>
      <c r="AI22" s="48" t="s">
        <v>3903</v>
      </c>
      <c r="AJ22" s="48">
        <v>12.8</v>
      </c>
      <c r="AK22" s="48">
        <v>13.6</v>
      </c>
      <c r="AL22" s="48">
        <v>12.8</v>
      </c>
      <c r="AM22" s="48">
        <v>12.7</v>
      </c>
      <c r="AN22" s="48">
        <v>12.3</v>
      </c>
      <c r="AO22" s="48">
        <v>12.6</v>
      </c>
      <c r="AP22" s="48">
        <v>12.9</v>
      </c>
      <c r="AQ22" s="48">
        <v>12.8</v>
      </c>
      <c r="AR22" s="48">
        <v>13.1</v>
      </c>
      <c r="AS22" s="48">
        <v>12.8</v>
      </c>
      <c r="AT22" s="48" t="s">
        <v>3902</v>
      </c>
      <c r="AU22" s="48">
        <v>10.1</v>
      </c>
      <c r="AV22" s="48">
        <v>10.9</v>
      </c>
      <c r="AW22" s="48">
        <v>10.3</v>
      </c>
      <c r="AX22" s="48">
        <v>10.4</v>
      </c>
      <c r="AY22" s="48">
        <v>10.1</v>
      </c>
      <c r="AZ22" s="48">
        <v>10.4</v>
      </c>
      <c r="BA22" s="48">
        <v>10.7</v>
      </c>
      <c r="BB22" s="48">
        <v>10.6</v>
      </c>
      <c r="BC22" s="48">
        <v>10.9</v>
      </c>
      <c r="BD22" s="48">
        <v>10.7</v>
      </c>
      <c r="BE22" s="48" t="s">
        <v>4364</v>
      </c>
      <c r="BG22" s="919" t="s">
        <v>4080</v>
      </c>
      <c r="BH22" s="919"/>
      <c r="BI22" s="919"/>
      <c r="BJ22" s="919"/>
      <c r="BK22" s="919"/>
      <c r="BL22" s="919"/>
      <c r="BM22" s="919"/>
      <c r="BN22" s="919"/>
      <c r="BO22" s="919"/>
    </row>
    <row r="23" spans="1:67" ht="30" customHeight="1">
      <c r="A23" s="125" t="s">
        <v>4393</v>
      </c>
      <c r="B23" s="126" t="s">
        <v>4394</v>
      </c>
      <c r="C23" s="48">
        <v>8</v>
      </c>
      <c r="D23" s="48">
        <v>8.8000000000000007</v>
      </c>
      <c r="E23" s="48">
        <v>8.1999999999999993</v>
      </c>
      <c r="F23" s="48">
        <v>8.3000000000000007</v>
      </c>
      <c r="G23" s="48">
        <v>8.3000000000000007</v>
      </c>
      <c r="H23" s="48">
        <v>8.6</v>
      </c>
      <c r="I23" s="48">
        <v>8.9</v>
      </c>
      <c r="J23" s="48">
        <v>8.8000000000000007</v>
      </c>
      <c r="K23" s="48">
        <v>9.1</v>
      </c>
      <c r="L23" s="48">
        <v>8.6</v>
      </c>
      <c r="M23" s="48" t="s">
        <v>3944</v>
      </c>
      <c r="N23" s="48">
        <v>8.5</v>
      </c>
      <c r="O23" s="48">
        <v>9.3000000000000007</v>
      </c>
      <c r="P23" s="48">
        <v>8.6999999999999993</v>
      </c>
      <c r="Q23" s="48">
        <v>8.6</v>
      </c>
      <c r="R23" s="48">
        <v>8.4</v>
      </c>
      <c r="S23" s="48">
        <v>8.5</v>
      </c>
      <c r="T23" s="48">
        <v>9</v>
      </c>
      <c r="U23" s="48">
        <v>8.9</v>
      </c>
      <c r="V23" s="48">
        <v>9.1999999999999993</v>
      </c>
      <c r="W23" s="48">
        <v>9.1</v>
      </c>
      <c r="X23" s="48" t="s">
        <v>3945</v>
      </c>
      <c r="Y23" s="48">
        <v>10.3</v>
      </c>
      <c r="Z23" s="48">
        <v>11.1</v>
      </c>
      <c r="AA23" s="48">
        <v>10.5</v>
      </c>
      <c r="AB23" s="48">
        <v>11</v>
      </c>
      <c r="AC23" s="48">
        <v>10.6</v>
      </c>
      <c r="AD23" s="48">
        <v>10.9</v>
      </c>
      <c r="AE23" s="48">
        <v>11.2</v>
      </c>
      <c r="AF23" s="48">
        <v>11.1</v>
      </c>
      <c r="AG23" s="48">
        <v>11.4</v>
      </c>
      <c r="AH23" s="48">
        <v>10.9</v>
      </c>
      <c r="AI23" s="48" t="s">
        <v>3903</v>
      </c>
      <c r="AJ23" s="48">
        <v>13</v>
      </c>
      <c r="AK23" s="48">
        <v>13.8</v>
      </c>
      <c r="AL23" s="48">
        <v>13</v>
      </c>
      <c r="AM23" s="48">
        <v>12.9</v>
      </c>
      <c r="AN23" s="48">
        <v>12.5</v>
      </c>
      <c r="AO23" s="48">
        <v>12.8</v>
      </c>
      <c r="AP23" s="48">
        <v>13.1</v>
      </c>
      <c r="AQ23" s="48">
        <v>13</v>
      </c>
      <c r="AR23" s="48">
        <v>13.3</v>
      </c>
      <c r="AS23" s="48">
        <v>13</v>
      </c>
      <c r="AT23" s="48" t="s">
        <v>3902</v>
      </c>
      <c r="AU23" s="48">
        <v>10.3</v>
      </c>
      <c r="AV23" s="48">
        <v>11.1</v>
      </c>
      <c r="AW23" s="48">
        <v>10.5</v>
      </c>
      <c r="AX23" s="48">
        <v>10.6</v>
      </c>
      <c r="AY23" s="48">
        <v>10.3</v>
      </c>
      <c r="AZ23" s="48">
        <v>10.6</v>
      </c>
      <c r="BA23" s="48">
        <v>10.9</v>
      </c>
      <c r="BB23" s="48">
        <v>10.8</v>
      </c>
      <c r="BC23" s="48">
        <v>11.1</v>
      </c>
      <c r="BD23" s="48">
        <v>10.9</v>
      </c>
      <c r="BE23" s="48" t="s">
        <v>4364</v>
      </c>
      <c r="BG23" s="989" t="s">
        <v>4083</v>
      </c>
      <c r="BH23" s="989"/>
      <c r="BI23" s="989"/>
      <c r="BJ23" s="989"/>
      <c r="BK23" s="989"/>
      <c r="BL23" s="989"/>
      <c r="BM23" s="989"/>
      <c r="BN23" s="989"/>
      <c r="BO23" s="989"/>
    </row>
    <row r="24" spans="1:67" ht="30" customHeight="1">
      <c r="A24" s="125" t="s">
        <v>4395</v>
      </c>
      <c r="B24" s="126" t="s">
        <v>4396</v>
      </c>
      <c r="C24" s="48">
        <v>8</v>
      </c>
      <c r="D24" s="48">
        <v>8.8000000000000007</v>
      </c>
      <c r="E24" s="48">
        <v>8.1999999999999993</v>
      </c>
      <c r="F24" s="48">
        <v>8.3000000000000007</v>
      </c>
      <c r="G24" s="48">
        <v>8.3000000000000007</v>
      </c>
      <c r="H24" s="48">
        <v>8.6</v>
      </c>
      <c r="I24" s="48">
        <v>8.9</v>
      </c>
      <c r="J24" s="48">
        <v>8.8000000000000007</v>
      </c>
      <c r="K24" s="48">
        <v>9.1</v>
      </c>
      <c r="L24" s="48">
        <v>8.6</v>
      </c>
      <c r="M24" s="48" t="s">
        <v>3944</v>
      </c>
      <c r="N24" s="48">
        <v>8.5</v>
      </c>
      <c r="O24" s="48">
        <v>9.3000000000000007</v>
      </c>
      <c r="P24" s="48">
        <v>8.6999999999999993</v>
      </c>
      <c r="Q24" s="48">
        <v>8.6</v>
      </c>
      <c r="R24" s="48">
        <v>8.4</v>
      </c>
      <c r="S24" s="48">
        <v>8.5</v>
      </c>
      <c r="T24" s="48">
        <v>9</v>
      </c>
      <c r="U24" s="48">
        <v>8.9</v>
      </c>
      <c r="V24" s="48">
        <v>9.1999999999999993</v>
      </c>
      <c r="W24" s="48">
        <v>9.1</v>
      </c>
      <c r="X24" s="48" t="s">
        <v>3945</v>
      </c>
      <c r="Y24" s="48">
        <v>10.3</v>
      </c>
      <c r="Z24" s="48">
        <v>11.1</v>
      </c>
      <c r="AA24" s="48">
        <v>10.5</v>
      </c>
      <c r="AB24" s="48">
        <v>11</v>
      </c>
      <c r="AC24" s="48">
        <v>10.6</v>
      </c>
      <c r="AD24" s="48">
        <v>10.9</v>
      </c>
      <c r="AE24" s="48">
        <v>11.2</v>
      </c>
      <c r="AF24" s="48">
        <v>11.1</v>
      </c>
      <c r="AG24" s="48">
        <v>11.4</v>
      </c>
      <c r="AH24" s="48">
        <v>10.9</v>
      </c>
      <c r="AI24" s="48" t="s">
        <v>3903</v>
      </c>
      <c r="AJ24" s="48">
        <v>13</v>
      </c>
      <c r="AK24" s="48">
        <v>13.8</v>
      </c>
      <c r="AL24" s="48">
        <v>13</v>
      </c>
      <c r="AM24" s="48">
        <v>12.9</v>
      </c>
      <c r="AN24" s="48">
        <v>12.5</v>
      </c>
      <c r="AO24" s="48">
        <v>12.8</v>
      </c>
      <c r="AP24" s="48">
        <v>13.1</v>
      </c>
      <c r="AQ24" s="48">
        <v>13</v>
      </c>
      <c r="AR24" s="48">
        <v>13.3</v>
      </c>
      <c r="AS24" s="48">
        <v>13</v>
      </c>
      <c r="AT24" s="48" t="s">
        <v>3902</v>
      </c>
      <c r="AU24" s="48">
        <v>10.3</v>
      </c>
      <c r="AV24" s="48">
        <v>11.1</v>
      </c>
      <c r="AW24" s="48">
        <v>10.5</v>
      </c>
      <c r="AX24" s="48">
        <v>10.6</v>
      </c>
      <c r="AY24" s="48">
        <v>10.3</v>
      </c>
      <c r="AZ24" s="48">
        <v>10.6</v>
      </c>
      <c r="BA24" s="48">
        <v>10.9</v>
      </c>
      <c r="BB24" s="48">
        <v>10.8</v>
      </c>
      <c r="BC24" s="48">
        <v>11.1</v>
      </c>
      <c r="BD24" s="48">
        <v>10.9</v>
      </c>
      <c r="BE24" s="48" t="s">
        <v>4364</v>
      </c>
      <c r="BG24" s="989" t="s">
        <v>4088</v>
      </c>
      <c r="BH24" s="989"/>
      <c r="BI24" s="989"/>
      <c r="BJ24" s="989"/>
      <c r="BK24" s="989"/>
      <c r="BL24" s="989"/>
      <c r="BM24" s="989"/>
      <c r="BN24" s="989"/>
      <c r="BO24" s="989"/>
    </row>
    <row r="25" spans="1:67" ht="30" customHeight="1">
      <c r="A25" s="125" t="s">
        <v>4397</v>
      </c>
      <c r="B25" s="126" t="s">
        <v>4398</v>
      </c>
      <c r="C25" s="48">
        <v>8</v>
      </c>
      <c r="D25" s="48">
        <v>8.8000000000000007</v>
      </c>
      <c r="E25" s="48">
        <v>8.1999999999999993</v>
      </c>
      <c r="F25" s="48">
        <v>8.3000000000000007</v>
      </c>
      <c r="G25" s="48">
        <v>8.3000000000000007</v>
      </c>
      <c r="H25" s="48">
        <v>8.6</v>
      </c>
      <c r="I25" s="48">
        <v>8.9</v>
      </c>
      <c r="J25" s="48">
        <v>8.8000000000000007</v>
      </c>
      <c r="K25" s="48">
        <v>9.1</v>
      </c>
      <c r="L25" s="48">
        <v>8.6</v>
      </c>
      <c r="M25" s="48" t="s">
        <v>3944</v>
      </c>
      <c r="N25" s="48">
        <v>8.5</v>
      </c>
      <c r="O25" s="48">
        <v>9.3000000000000007</v>
      </c>
      <c r="P25" s="48">
        <v>8.6999999999999993</v>
      </c>
      <c r="Q25" s="48">
        <v>8.6</v>
      </c>
      <c r="R25" s="48">
        <v>8.4</v>
      </c>
      <c r="S25" s="48">
        <v>8.5</v>
      </c>
      <c r="T25" s="48">
        <v>9</v>
      </c>
      <c r="U25" s="48">
        <v>8.9</v>
      </c>
      <c r="V25" s="48">
        <v>9.1999999999999993</v>
      </c>
      <c r="W25" s="48">
        <v>9.1</v>
      </c>
      <c r="X25" s="48" t="s">
        <v>3945</v>
      </c>
      <c r="Y25" s="48">
        <v>10.3</v>
      </c>
      <c r="Z25" s="48">
        <v>11.1</v>
      </c>
      <c r="AA25" s="48">
        <v>10.5</v>
      </c>
      <c r="AB25" s="48">
        <v>11</v>
      </c>
      <c r="AC25" s="48">
        <v>10.6</v>
      </c>
      <c r="AD25" s="48">
        <v>10.9</v>
      </c>
      <c r="AE25" s="48">
        <v>11.2</v>
      </c>
      <c r="AF25" s="48">
        <v>11.1</v>
      </c>
      <c r="AG25" s="48">
        <v>11.4</v>
      </c>
      <c r="AH25" s="48">
        <v>10.9</v>
      </c>
      <c r="AI25" s="48" t="s">
        <v>3903</v>
      </c>
      <c r="AJ25" s="48">
        <v>13</v>
      </c>
      <c r="AK25" s="48">
        <v>13.8</v>
      </c>
      <c r="AL25" s="48">
        <v>13</v>
      </c>
      <c r="AM25" s="48">
        <v>12.9</v>
      </c>
      <c r="AN25" s="48">
        <v>12.5</v>
      </c>
      <c r="AO25" s="48">
        <v>12.8</v>
      </c>
      <c r="AP25" s="48">
        <v>13.1</v>
      </c>
      <c r="AQ25" s="48">
        <v>13</v>
      </c>
      <c r="AR25" s="48">
        <v>13.3</v>
      </c>
      <c r="AS25" s="48">
        <v>13</v>
      </c>
      <c r="AT25" s="48" t="s">
        <v>3902</v>
      </c>
      <c r="AU25" s="48">
        <v>10.3</v>
      </c>
      <c r="AV25" s="48">
        <v>11.1</v>
      </c>
      <c r="AW25" s="48">
        <v>10.5</v>
      </c>
      <c r="AX25" s="48">
        <v>10.6</v>
      </c>
      <c r="AY25" s="48">
        <v>10.3</v>
      </c>
      <c r="AZ25" s="48">
        <v>10.6</v>
      </c>
      <c r="BA25" s="48">
        <v>10.9</v>
      </c>
      <c r="BB25" s="48">
        <v>10.8</v>
      </c>
      <c r="BC25" s="48">
        <v>11.1</v>
      </c>
      <c r="BD25" s="48">
        <v>10.9</v>
      </c>
      <c r="BE25" s="48" t="s">
        <v>4364</v>
      </c>
      <c r="BG25" s="990" t="s">
        <v>4091</v>
      </c>
      <c r="BH25" s="990"/>
      <c r="BI25" s="990"/>
      <c r="BJ25" s="990"/>
      <c r="BK25" s="990"/>
      <c r="BL25" s="990"/>
      <c r="BM25" s="990"/>
      <c r="BN25" s="990"/>
      <c r="BO25" s="990"/>
    </row>
    <row r="26" spans="1:67" ht="30" customHeight="1">
      <c r="A26" s="125" t="s">
        <v>4399</v>
      </c>
      <c r="B26" s="126" t="s">
        <v>4400</v>
      </c>
      <c r="C26" s="48">
        <v>8</v>
      </c>
      <c r="D26" s="48">
        <v>8.8000000000000007</v>
      </c>
      <c r="E26" s="48">
        <v>8.1999999999999993</v>
      </c>
      <c r="F26" s="48">
        <v>8.3000000000000007</v>
      </c>
      <c r="G26" s="48">
        <v>8.3000000000000007</v>
      </c>
      <c r="H26" s="48">
        <v>8.6</v>
      </c>
      <c r="I26" s="48">
        <v>8.9</v>
      </c>
      <c r="J26" s="48">
        <v>8.8000000000000007</v>
      </c>
      <c r="K26" s="48">
        <v>9.1</v>
      </c>
      <c r="L26" s="48">
        <v>8.6</v>
      </c>
      <c r="M26" s="48" t="s">
        <v>3944</v>
      </c>
      <c r="N26" s="48">
        <v>8.5</v>
      </c>
      <c r="O26" s="48">
        <v>9.3000000000000007</v>
      </c>
      <c r="P26" s="48">
        <v>8.6999999999999993</v>
      </c>
      <c r="Q26" s="48">
        <v>8.6</v>
      </c>
      <c r="R26" s="48">
        <v>8.4</v>
      </c>
      <c r="S26" s="48">
        <v>8.5</v>
      </c>
      <c r="T26" s="48">
        <v>9</v>
      </c>
      <c r="U26" s="48">
        <v>8.9</v>
      </c>
      <c r="V26" s="48">
        <v>9.1999999999999993</v>
      </c>
      <c r="W26" s="48">
        <v>9.1</v>
      </c>
      <c r="X26" s="48" t="s">
        <v>3945</v>
      </c>
      <c r="Y26" s="48">
        <v>10.3</v>
      </c>
      <c r="Z26" s="48">
        <v>11.1</v>
      </c>
      <c r="AA26" s="48">
        <v>10.5</v>
      </c>
      <c r="AB26" s="48">
        <v>11</v>
      </c>
      <c r="AC26" s="48">
        <v>10.6</v>
      </c>
      <c r="AD26" s="48">
        <v>10.9</v>
      </c>
      <c r="AE26" s="48">
        <v>11.2</v>
      </c>
      <c r="AF26" s="48">
        <v>11.1</v>
      </c>
      <c r="AG26" s="48">
        <v>11.4</v>
      </c>
      <c r="AH26" s="48">
        <v>10.9</v>
      </c>
      <c r="AI26" s="48" t="s">
        <v>3903</v>
      </c>
      <c r="AJ26" s="48">
        <v>13</v>
      </c>
      <c r="AK26" s="48">
        <v>13.8</v>
      </c>
      <c r="AL26" s="48">
        <v>13</v>
      </c>
      <c r="AM26" s="48">
        <v>12.9</v>
      </c>
      <c r="AN26" s="48">
        <v>12.5</v>
      </c>
      <c r="AO26" s="48">
        <v>12.8</v>
      </c>
      <c r="AP26" s="48">
        <v>13.1</v>
      </c>
      <c r="AQ26" s="48">
        <v>13</v>
      </c>
      <c r="AR26" s="48">
        <v>13.3</v>
      </c>
      <c r="AS26" s="48">
        <v>13</v>
      </c>
      <c r="AT26" s="48" t="s">
        <v>3902</v>
      </c>
      <c r="AU26" s="48">
        <v>10.3</v>
      </c>
      <c r="AV26" s="48">
        <v>11.1</v>
      </c>
      <c r="AW26" s="48">
        <v>10.5</v>
      </c>
      <c r="AX26" s="48">
        <v>10.6</v>
      </c>
      <c r="AY26" s="48">
        <v>10.3</v>
      </c>
      <c r="AZ26" s="48">
        <v>10.6</v>
      </c>
      <c r="BA26" s="48">
        <v>10.9</v>
      </c>
      <c r="BB26" s="48">
        <v>10.8</v>
      </c>
      <c r="BC26" s="48">
        <v>11.1</v>
      </c>
      <c r="BD26" s="48">
        <v>10.9</v>
      </c>
      <c r="BE26" s="48" t="s">
        <v>4364</v>
      </c>
      <c r="BG26" s="912" t="s">
        <v>4096</v>
      </c>
      <c r="BH26" s="912"/>
      <c r="BI26" s="912"/>
      <c r="BJ26" s="912"/>
      <c r="BK26" s="912"/>
      <c r="BL26" s="912"/>
      <c r="BM26" s="912"/>
      <c r="BN26" s="912"/>
      <c r="BO26" s="912"/>
    </row>
    <row r="27" spans="1:67" ht="30" customHeight="1">
      <c r="A27" s="125" t="s">
        <v>4401</v>
      </c>
      <c r="B27" s="126" t="s">
        <v>4402</v>
      </c>
      <c r="C27" s="48">
        <v>7.7</v>
      </c>
      <c r="D27" s="48">
        <v>8.5</v>
      </c>
      <c r="E27" s="48">
        <v>7.9</v>
      </c>
      <c r="F27" s="48">
        <v>8</v>
      </c>
      <c r="G27" s="48">
        <v>7.7</v>
      </c>
      <c r="H27" s="48">
        <v>8</v>
      </c>
      <c r="I27" s="48">
        <v>8.3000000000000007</v>
      </c>
      <c r="J27" s="48">
        <v>8.1999999999999993</v>
      </c>
      <c r="K27" s="48">
        <v>8.5</v>
      </c>
      <c r="L27" s="48">
        <v>8.3000000000000007</v>
      </c>
      <c r="M27" s="48" t="s">
        <v>3944</v>
      </c>
      <c r="N27" s="48">
        <v>8.3000000000000007</v>
      </c>
      <c r="O27" s="48">
        <v>9.1</v>
      </c>
      <c r="P27" s="48">
        <v>8.5</v>
      </c>
      <c r="Q27" s="48">
        <v>8.4</v>
      </c>
      <c r="R27" s="48">
        <v>7.8</v>
      </c>
      <c r="S27" s="48">
        <v>8.3000000000000007</v>
      </c>
      <c r="T27" s="48">
        <v>8.4</v>
      </c>
      <c r="U27" s="48">
        <v>8.3000000000000007</v>
      </c>
      <c r="V27" s="48">
        <v>8.6</v>
      </c>
      <c r="W27" s="48">
        <v>8.9</v>
      </c>
      <c r="X27" s="48" t="s">
        <v>3945</v>
      </c>
      <c r="Y27" s="48">
        <v>10.1</v>
      </c>
      <c r="Z27" s="48">
        <v>10.9</v>
      </c>
      <c r="AA27" s="48">
        <v>10.3</v>
      </c>
      <c r="AB27" s="48">
        <v>10.4</v>
      </c>
      <c r="AC27" s="48">
        <v>10</v>
      </c>
      <c r="AD27" s="48">
        <v>10.3</v>
      </c>
      <c r="AE27" s="48">
        <v>10.6</v>
      </c>
      <c r="AF27" s="48">
        <v>10.5</v>
      </c>
      <c r="AG27" s="48">
        <v>10.8</v>
      </c>
      <c r="AH27" s="48">
        <v>10.7</v>
      </c>
      <c r="AI27" s="48" t="s">
        <v>3903</v>
      </c>
      <c r="AJ27" s="48">
        <v>12.8</v>
      </c>
      <c r="AK27" s="48">
        <v>13.6</v>
      </c>
      <c r="AL27" s="48">
        <v>12.4</v>
      </c>
      <c r="AM27" s="48">
        <v>12.3</v>
      </c>
      <c r="AN27" s="48">
        <v>11.9</v>
      </c>
      <c r="AO27" s="48">
        <v>12.2</v>
      </c>
      <c r="AP27" s="48">
        <v>12.5</v>
      </c>
      <c r="AQ27" s="48">
        <v>12.4</v>
      </c>
      <c r="AR27" s="48">
        <v>12.7</v>
      </c>
      <c r="AS27" s="48">
        <v>12.8</v>
      </c>
      <c r="AT27" s="48" t="s">
        <v>3902</v>
      </c>
      <c r="AU27" s="48">
        <v>10.1</v>
      </c>
      <c r="AV27" s="48">
        <v>10.9</v>
      </c>
      <c r="AW27" s="48">
        <v>10.3</v>
      </c>
      <c r="AX27" s="48">
        <v>10.4</v>
      </c>
      <c r="AY27" s="48">
        <v>9.6999999999999993</v>
      </c>
      <c r="AZ27" s="48">
        <v>10</v>
      </c>
      <c r="BA27" s="48">
        <v>10.3</v>
      </c>
      <c r="BB27" s="48">
        <v>10.199999999999999</v>
      </c>
      <c r="BC27" s="48">
        <v>10.5</v>
      </c>
      <c r="BD27" s="48">
        <v>10.7</v>
      </c>
      <c r="BE27" s="48" t="s">
        <v>4364</v>
      </c>
      <c r="BG27" s="959" t="s">
        <v>4101</v>
      </c>
      <c r="BH27" s="959"/>
      <c r="BI27" s="959"/>
      <c r="BJ27" s="959"/>
      <c r="BK27" s="959"/>
      <c r="BL27" s="959"/>
      <c r="BM27" s="959"/>
      <c r="BN27" s="959"/>
      <c r="BO27" s="959"/>
    </row>
    <row r="28" spans="1:67" ht="30" customHeight="1">
      <c r="A28" s="125" t="s">
        <v>4403</v>
      </c>
      <c r="B28" s="126" t="s">
        <v>4404</v>
      </c>
      <c r="C28" s="48">
        <v>7.7</v>
      </c>
      <c r="D28" s="48">
        <v>8.5</v>
      </c>
      <c r="E28" s="48">
        <v>7.9</v>
      </c>
      <c r="F28" s="48">
        <v>8</v>
      </c>
      <c r="G28" s="48">
        <v>7.7</v>
      </c>
      <c r="H28" s="48">
        <v>8</v>
      </c>
      <c r="I28" s="48">
        <v>8.3000000000000007</v>
      </c>
      <c r="J28" s="48">
        <v>8.1999999999999993</v>
      </c>
      <c r="K28" s="48">
        <v>8.5</v>
      </c>
      <c r="L28" s="48">
        <v>8.3000000000000007</v>
      </c>
      <c r="M28" s="48" t="s">
        <v>3944</v>
      </c>
      <c r="N28" s="48">
        <v>8.3000000000000007</v>
      </c>
      <c r="O28" s="48">
        <v>9.1</v>
      </c>
      <c r="P28" s="48">
        <v>8.5</v>
      </c>
      <c r="Q28" s="48">
        <v>8.4</v>
      </c>
      <c r="R28" s="48">
        <v>7.8</v>
      </c>
      <c r="S28" s="48">
        <v>8.3000000000000007</v>
      </c>
      <c r="T28" s="48">
        <v>8.4</v>
      </c>
      <c r="U28" s="48">
        <v>8.3000000000000007</v>
      </c>
      <c r="V28" s="48">
        <v>8.6</v>
      </c>
      <c r="W28" s="48">
        <v>8.9</v>
      </c>
      <c r="X28" s="48" t="s">
        <v>3945</v>
      </c>
      <c r="Y28" s="48">
        <v>10.1</v>
      </c>
      <c r="Z28" s="48">
        <v>10.9</v>
      </c>
      <c r="AA28" s="48">
        <v>10.3</v>
      </c>
      <c r="AB28" s="48">
        <v>10.4</v>
      </c>
      <c r="AC28" s="48">
        <v>10</v>
      </c>
      <c r="AD28" s="48">
        <v>10.3</v>
      </c>
      <c r="AE28" s="48">
        <v>10.6</v>
      </c>
      <c r="AF28" s="48">
        <v>10.5</v>
      </c>
      <c r="AG28" s="48">
        <v>10.8</v>
      </c>
      <c r="AH28" s="48">
        <v>10.7</v>
      </c>
      <c r="AI28" s="48" t="s">
        <v>3903</v>
      </c>
      <c r="AJ28" s="48">
        <v>12.8</v>
      </c>
      <c r="AK28" s="48">
        <v>13.6</v>
      </c>
      <c r="AL28" s="48">
        <v>12.4</v>
      </c>
      <c r="AM28" s="48">
        <v>12.3</v>
      </c>
      <c r="AN28" s="48">
        <v>11.9</v>
      </c>
      <c r="AO28" s="48">
        <v>12.2</v>
      </c>
      <c r="AP28" s="48">
        <v>12.5</v>
      </c>
      <c r="AQ28" s="48">
        <v>12.4</v>
      </c>
      <c r="AR28" s="48">
        <v>12.7</v>
      </c>
      <c r="AS28" s="48">
        <v>12.8</v>
      </c>
      <c r="AT28" s="48" t="s">
        <v>3902</v>
      </c>
      <c r="AU28" s="48">
        <v>10.1</v>
      </c>
      <c r="AV28" s="48">
        <v>10.9</v>
      </c>
      <c r="AW28" s="48">
        <v>10.3</v>
      </c>
      <c r="AX28" s="48">
        <v>10.4</v>
      </c>
      <c r="AY28" s="48">
        <v>9.6999999999999993</v>
      </c>
      <c r="AZ28" s="48">
        <v>10</v>
      </c>
      <c r="BA28" s="48">
        <v>10.3</v>
      </c>
      <c r="BB28" s="48">
        <v>10.199999999999999</v>
      </c>
      <c r="BC28" s="48">
        <v>10.5</v>
      </c>
      <c r="BD28" s="48">
        <v>10.7</v>
      </c>
      <c r="BE28" s="48" t="s">
        <v>4364</v>
      </c>
      <c r="BG28" s="959"/>
      <c r="BH28" s="959"/>
      <c r="BI28" s="959"/>
      <c r="BJ28" s="959"/>
      <c r="BK28" s="959"/>
      <c r="BL28" s="959"/>
      <c r="BM28" s="959"/>
      <c r="BN28" s="959"/>
      <c r="BO28" s="959"/>
    </row>
    <row r="29" spans="1:67" ht="30" customHeight="1">
      <c r="A29" s="125" t="s">
        <v>4405</v>
      </c>
      <c r="B29" s="126" t="s">
        <v>4406</v>
      </c>
      <c r="C29" s="48">
        <v>7.7</v>
      </c>
      <c r="D29" s="48">
        <v>8.5</v>
      </c>
      <c r="E29" s="48">
        <v>7.9</v>
      </c>
      <c r="F29" s="48">
        <v>8</v>
      </c>
      <c r="G29" s="48">
        <v>7.7</v>
      </c>
      <c r="H29" s="48">
        <v>8</v>
      </c>
      <c r="I29" s="48">
        <v>8.3000000000000007</v>
      </c>
      <c r="J29" s="48">
        <v>8.1999999999999993</v>
      </c>
      <c r="K29" s="48">
        <v>8.5</v>
      </c>
      <c r="L29" s="48">
        <v>8.3000000000000007</v>
      </c>
      <c r="M29" s="48" t="s">
        <v>3944</v>
      </c>
      <c r="N29" s="48">
        <v>8.3000000000000007</v>
      </c>
      <c r="O29" s="48">
        <v>9.1</v>
      </c>
      <c r="P29" s="48">
        <v>8.5</v>
      </c>
      <c r="Q29" s="48">
        <v>8.4</v>
      </c>
      <c r="R29" s="48">
        <v>7.8</v>
      </c>
      <c r="S29" s="48">
        <v>8.3000000000000007</v>
      </c>
      <c r="T29" s="48">
        <v>8.4</v>
      </c>
      <c r="U29" s="48">
        <v>8.3000000000000007</v>
      </c>
      <c r="V29" s="48">
        <v>8.6</v>
      </c>
      <c r="W29" s="48">
        <v>8.9</v>
      </c>
      <c r="X29" s="48" t="s">
        <v>3945</v>
      </c>
      <c r="Y29" s="48">
        <v>10.1</v>
      </c>
      <c r="Z29" s="48">
        <v>10.9</v>
      </c>
      <c r="AA29" s="48">
        <v>10.3</v>
      </c>
      <c r="AB29" s="48">
        <v>10.4</v>
      </c>
      <c r="AC29" s="48">
        <v>10</v>
      </c>
      <c r="AD29" s="48">
        <v>10.3</v>
      </c>
      <c r="AE29" s="48">
        <v>10.6</v>
      </c>
      <c r="AF29" s="48">
        <v>10.5</v>
      </c>
      <c r="AG29" s="48">
        <v>10.8</v>
      </c>
      <c r="AH29" s="48">
        <v>10.7</v>
      </c>
      <c r="AI29" s="48" t="s">
        <v>3903</v>
      </c>
      <c r="AJ29" s="48">
        <v>12.8</v>
      </c>
      <c r="AK29" s="48">
        <v>13.6</v>
      </c>
      <c r="AL29" s="48">
        <v>12.4</v>
      </c>
      <c r="AM29" s="48">
        <v>12.3</v>
      </c>
      <c r="AN29" s="48">
        <v>11.9</v>
      </c>
      <c r="AO29" s="48">
        <v>12.2</v>
      </c>
      <c r="AP29" s="48">
        <v>12.5</v>
      </c>
      <c r="AQ29" s="48">
        <v>12.4</v>
      </c>
      <c r="AR29" s="48">
        <v>12.7</v>
      </c>
      <c r="AS29" s="48">
        <v>12.8</v>
      </c>
      <c r="AT29" s="48" t="s">
        <v>3902</v>
      </c>
      <c r="AU29" s="48">
        <v>10.1</v>
      </c>
      <c r="AV29" s="48">
        <v>10.9</v>
      </c>
      <c r="AW29" s="48">
        <v>10.3</v>
      </c>
      <c r="AX29" s="48">
        <v>10.4</v>
      </c>
      <c r="AY29" s="48">
        <v>9.6999999999999993</v>
      </c>
      <c r="AZ29" s="48">
        <v>10</v>
      </c>
      <c r="BA29" s="48">
        <v>10.3</v>
      </c>
      <c r="BB29" s="48">
        <v>10.199999999999999</v>
      </c>
      <c r="BC29" s="48">
        <v>10.5</v>
      </c>
      <c r="BD29" s="48">
        <v>10.7</v>
      </c>
      <c r="BE29" s="48" t="s">
        <v>4364</v>
      </c>
      <c r="BG29" s="919" t="s">
        <v>4106</v>
      </c>
      <c r="BH29" s="919"/>
      <c r="BI29" s="919"/>
      <c r="BJ29" s="919"/>
      <c r="BK29" s="919"/>
      <c r="BL29" s="919"/>
      <c r="BM29" s="919"/>
      <c r="BN29" s="919"/>
      <c r="BO29" s="919"/>
    </row>
    <row r="30" spans="1:67" ht="30" customHeight="1">
      <c r="A30" s="125" t="s">
        <v>4407</v>
      </c>
      <c r="B30" s="126" t="s">
        <v>4408</v>
      </c>
      <c r="C30" s="48">
        <v>7.7</v>
      </c>
      <c r="D30" s="48">
        <v>8.5</v>
      </c>
      <c r="E30" s="48">
        <v>7.9</v>
      </c>
      <c r="F30" s="48">
        <v>8</v>
      </c>
      <c r="G30" s="48">
        <v>7.7</v>
      </c>
      <c r="H30" s="48">
        <v>8</v>
      </c>
      <c r="I30" s="48">
        <v>8.3000000000000007</v>
      </c>
      <c r="J30" s="48">
        <v>8.1999999999999993</v>
      </c>
      <c r="K30" s="48">
        <v>8.5</v>
      </c>
      <c r="L30" s="48">
        <v>8.3000000000000007</v>
      </c>
      <c r="M30" s="48" t="s">
        <v>3944</v>
      </c>
      <c r="N30" s="48">
        <v>8.3000000000000007</v>
      </c>
      <c r="O30" s="48">
        <v>9.1</v>
      </c>
      <c r="P30" s="48">
        <v>8.5</v>
      </c>
      <c r="Q30" s="48">
        <v>8.4</v>
      </c>
      <c r="R30" s="48">
        <v>7.8</v>
      </c>
      <c r="S30" s="48">
        <v>8.3000000000000007</v>
      </c>
      <c r="T30" s="48">
        <v>8.4</v>
      </c>
      <c r="U30" s="48">
        <v>8.3000000000000007</v>
      </c>
      <c r="V30" s="48">
        <v>8.6</v>
      </c>
      <c r="W30" s="48">
        <v>8.9</v>
      </c>
      <c r="X30" s="48" t="s">
        <v>3945</v>
      </c>
      <c r="Y30" s="48">
        <v>10.1</v>
      </c>
      <c r="Z30" s="48">
        <v>10.9</v>
      </c>
      <c r="AA30" s="48">
        <v>10.3</v>
      </c>
      <c r="AB30" s="48">
        <v>10.4</v>
      </c>
      <c r="AC30" s="48">
        <v>10</v>
      </c>
      <c r="AD30" s="48">
        <v>10.3</v>
      </c>
      <c r="AE30" s="48">
        <v>10.6</v>
      </c>
      <c r="AF30" s="48">
        <v>10.5</v>
      </c>
      <c r="AG30" s="48">
        <v>10.8</v>
      </c>
      <c r="AH30" s="48">
        <v>10.7</v>
      </c>
      <c r="AI30" s="48" t="s">
        <v>3903</v>
      </c>
      <c r="AJ30" s="48">
        <v>12.8</v>
      </c>
      <c r="AK30" s="48">
        <v>13.6</v>
      </c>
      <c r="AL30" s="48">
        <v>12.4</v>
      </c>
      <c r="AM30" s="48">
        <v>12.3</v>
      </c>
      <c r="AN30" s="48">
        <v>11.9</v>
      </c>
      <c r="AO30" s="48">
        <v>12.2</v>
      </c>
      <c r="AP30" s="48">
        <v>12.5</v>
      </c>
      <c r="AQ30" s="48">
        <v>12.4</v>
      </c>
      <c r="AR30" s="48">
        <v>12.7</v>
      </c>
      <c r="AS30" s="48">
        <v>12.8</v>
      </c>
      <c r="AT30" s="48" t="s">
        <v>3902</v>
      </c>
      <c r="AU30" s="48">
        <v>10.1</v>
      </c>
      <c r="AV30" s="48">
        <v>10.9</v>
      </c>
      <c r="AW30" s="48">
        <v>10.3</v>
      </c>
      <c r="AX30" s="48">
        <v>10.4</v>
      </c>
      <c r="AY30" s="48">
        <v>9.6999999999999993</v>
      </c>
      <c r="AZ30" s="48">
        <v>10</v>
      </c>
      <c r="BA30" s="48">
        <v>10.3</v>
      </c>
      <c r="BB30" s="48">
        <v>10.199999999999999</v>
      </c>
      <c r="BC30" s="48">
        <v>10.5</v>
      </c>
      <c r="BD30" s="48">
        <v>10.7</v>
      </c>
      <c r="BE30" s="48" t="s">
        <v>4364</v>
      </c>
      <c r="BG30" s="919"/>
      <c r="BH30" s="919"/>
      <c r="BI30" s="919"/>
      <c r="BJ30" s="919"/>
      <c r="BK30" s="919"/>
      <c r="BL30" s="919"/>
      <c r="BM30" s="919"/>
      <c r="BN30" s="919"/>
      <c r="BO30" s="919"/>
    </row>
    <row r="31" spans="1:67" ht="30" customHeight="1">
      <c r="A31" s="125" t="s">
        <v>4409</v>
      </c>
      <c r="B31" s="126" t="s">
        <v>4410</v>
      </c>
      <c r="C31" s="48">
        <v>7.7</v>
      </c>
      <c r="D31" s="48">
        <v>8.5</v>
      </c>
      <c r="E31" s="48">
        <v>7.9</v>
      </c>
      <c r="F31" s="48">
        <v>8</v>
      </c>
      <c r="G31" s="48">
        <v>8.1</v>
      </c>
      <c r="H31" s="48">
        <v>8.4</v>
      </c>
      <c r="I31" s="48">
        <v>8.6999999999999993</v>
      </c>
      <c r="J31" s="48">
        <v>8.6</v>
      </c>
      <c r="K31" s="48">
        <v>8.9</v>
      </c>
      <c r="L31" s="48">
        <v>8.3000000000000007</v>
      </c>
      <c r="M31" s="48" t="s">
        <v>3944</v>
      </c>
      <c r="N31" s="48">
        <v>8.3000000000000007</v>
      </c>
      <c r="O31" s="48">
        <v>9.1</v>
      </c>
      <c r="P31" s="48">
        <v>8.5</v>
      </c>
      <c r="Q31" s="48">
        <v>8.4</v>
      </c>
      <c r="R31" s="48">
        <v>8.1999999999999993</v>
      </c>
      <c r="S31" s="48">
        <v>8.3000000000000007</v>
      </c>
      <c r="T31" s="48">
        <v>8.8000000000000007</v>
      </c>
      <c r="U31" s="48">
        <v>8.6999999999999993</v>
      </c>
      <c r="V31" s="48">
        <v>9</v>
      </c>
      <c r="W31" s="48">
        <v>8.9</v>
      </c>
      <c r="X31" s="48" t="s">
        <v>3945</v>
      </c>
      <c r="Y31" s="48">
        <v>10.1</v>
      </c>
      <c r="Z31" s="48">
        <v>10.9</v>
      </c>
      <c r="AA31" s="48">
        <v>10.3</v>
      </c>
      <c r="AB31" s="48">
        <v>10.8</v>
      </c>
      <c r="AC31" s="48">
        <v>10.4</v>
      </c>
      <c r="AD31" s="48">
        <v>10.7</v>
      </c>
      <c r="AE31" s="48">
        <v>11</v>
      </c>
      <c r="AF31" s="48">
        <v>10.9</v>
      </c>
      <c r="AG31" s="48">
        <v>11.2</v>
      </c>
      <c r="AH31" s="48">
        <v>10.7</v>
      </c>
      <c r="AI31" s="48" t="s">
        <v>3903</v>
      </c>
      <c r="AJ31" s="48">
        <v>12.8</v>
      </c>
      <c r="AK31" s="48">
        <v>13.6</v>
      </c>
      <c r="AL31" s="48">
        <v>12.8</v>
      </c>
      <c r="AM31" s="48">
        <v>12.7</v>
      </c>
      <c r="AN31" s="48">
        <v>12.3</v>
      </c>
      <c r="AO31" s="48">
        <v>12.6</v>
      </c>
      <c r="AP31" s="48">
        <v>12.9</v>
      </c>
      <c r="AQ31" s="48">
        <v>12.8</v>
      </c>
      <c r="AR31" s="48">
        <v>13.1</v>
      </c>
      <c r="AS31" s="48">
        <v>12.8</v>
      </c>
      <c r="AT31" s="48" t="s">
        <v>3902</v>
      </c>
      <c r="AU31" s="48">
        <v>10.1</v>
      </c>
      <c r="AV31" s="48">
        <v>10.9</v>
      </c>
      <c r="AW31" s="48">
        <v>10.3</v>
      </c>
      <c r="AX31" s="48">
        <v>10.4</v>
      </c>
      <c r="AY31" s="48">
        <v>10.1</v>
      </c>
      <c r="AZ31" s="48">
        <v>10.4</v>
      </c>
      <c r="BA31" s="48">
        <v>10.7</v>
      </c>
      <c r="BB31" s="48">
        <v>10.6</v>
      </c>
      <c r="BC31" s="48">
        <v>10.9</v>
      </c>
      <c r="BD31" s="48">
        <v>10.7</v>
      </c>
      <c r="BE31" s="48" t="s">
        <v>4364</v>
      </c>
      <c r="BG31" s="967" t="s">
        <v>4113</v>
      </c>
      <c r="BH31" s="967"/>
      <c r="BI31" s="967"/>
      <c r="BJ31" s="967"/>
      <c r="BK31" s="967"/>
      <c r="BL31" s="967"/>
      <c r="BM31" s="967"/>
      <c r="BN31" s="967"/>
      <c r="BO31" s="967"/>
    </row>
    <row r="32" spans="1:67" ht="30" customHeight="1">
      <c r="A32" s="125" t="s">
        <v>4411</v>
      </c>
      <c r="B32" s="126" t="s">
        <v>4412</v>
      </c>
      <c r="C32" s="48">
        <v>7.7</v>
      </c>
      <c r="D32" s="48">
        <v>8.5</v>
      </c>
      <c r="E32" s="48">
        <v>7.9</v>
      </c>
      <c r="F32" s="48">
        <v>8</v>
      </c>
      <c r="G32" s="48">
        <v>8.1</v>
      </c>
      <c r="H32" s="48">
        <v>8.4</v>
      </c>
      <c r="I32" s="48">
        <v>8.6999999999999993</v>
      </c>
      <c r="J32" s="48">
        <v>8.6</v>
      </c>
      <c r="K32" s="48">
        <v>8.9</v>
      </c>
      <c r="L32" s="48">
        <v>8.3000000000000007</v>
      </c>
      <c r="M32" s="48" t="s">
        <v>3944</v>
      </c>
      <c r="N32" s="48">
        <v>8.3000000000000007</v>
      </c>
      <c r="O32" s="48">
        <v>9.1</v>
      </c>
      <c r="P32" s="48">
        <v>8.5</v>
      </c>
      <c r="Q32" s="48">
        <v>8.4</v>
      </c>
      <c r="R32" s="48">
        <v>8.1999999999999993</v>
      </c>
      <c r="S32" s="48">
        <v>8.3000000000000007</v>
      </c>
      <c r="T32" s="48">
        <v>8.8000000000000007</v>
      </c>
      <c r="U32" s="48">
        <v>8.6999999999999993</v>
      </c>
      <c r="V32" s="48">
        <v>9</v>
      </c>
      <c r="W32" s="48">
        <v>8.9</v>
      </c>
      <c r="X32" s="48" t="s">
        <v>3945</v>
      </c>
      <c r="Y32" s="48">
        <v>10.1</v>
      </c>
      <c r="Z32" s="48">
        <v>10.9</v>
      </c>
      <c r="AA32" s="48">
        <v>10.3</v>
      </c>
      <c r="AB32" s="48">
        <v>10.8</v>
      </c>
      <c r="AC32" s="48">
        <v>10.4</v>
      </c>
      <c r="AD32" s="48">
        <v>10.7</v>
      </c>
      <c r="AE32" s="48">
        <v>11</v>
      </c>
      <c r="AF32" s="48">
        <v>10.9</v>
      </c>
      <c r="AG32" s="48">
        <v>11.2</v>
      </c>
      <c r="AH32" s="48">
        <v>10.7</v>
      </c>
      <c r="AI32" s="48" t="s">
        <v>3903</v>
      </c>
      <c r="AJ32" s="48">
        <v>12.8</v>
      </c>
      <c r="AK32" s="48">
        <v>13.6</v>
      </c>
      <c r="AL32" s="48">
        <v>12.8</v>
      </c>
      <c r="AM32" s="48">
        <v>12.7</v>
      </c>
      <c r="AN32" s="48">
        <v>12.3</v>
      </c>
      <c r="AO32" s="48">
        <v>12.6</v>
      </c>
      <c r="AP32" s="48">
        <v>12.9</v>
      </c>
      <c r="AQ32" s="48">
        <v>12.8</v>
      </c>
      <c r="AR32" s="48">
        <v>13.1</v>
      </c>
      <c r="AS32" s="48">
        <v>12.8</v>
      </c>
      <c r="AT32" s="48" t="s">
        <v>3902</v>
      </c>
      <c r="AU32" s="48">
        <v>10.1</v>
      </c>
      <c r="AV32" s="48">
        <v>10.9</v>
      </c>
      <c r="AW32" s="48">
        <v>10.3</v>
      </c>
      <c r="AX32" s="48">
        <v>10.4</v>
      </c>
      <c r="AY32" s="48">
        <v>10.1</v>
      </c>
      <c r="AZ32" s="48">
        <v>10.4</v>
      </c>
      <c r="BA32" s="48">
        <v>10.7</v>
      </c>
      <c r="BB32" s="48">
        <v>10.6</v>
      </c>
      <c r="BC32" s="48">
        <v>10.9</v>
      </c>
      <c r="BD32" s="48">
        <v>10.7</v>
      </c>
      <c r="BE32" s="48" t="s">
        <v>4364</v>
      </c>
      <c r="BG32" s="967"/>
      <c r="BH32" s="967"/>
      <c r="BI32" s="967"/>
      <c r="BJ32" s="967"/>
      <c r="BK32" s="967"/>
      <c r="BL32" s="967"/>
      <c r="BM32" s="967"/>
      <c r="BN32" s="967"/>
      <c r="BO32" s="967"/>
    </row>
    <row r="33" spans="1:67" ht="30" customHeight="1">
      <c r="A33" s="125" t="s">
        <v>4413</v>
      </c>
      <c r="B33" s="126" t="s">
        <v>4414</v>
      </c>
      <c r="C33" s="48">
        <v>7.7</v>
      </c>
      <c r="D33" s="48">
        <v>8.5</v>
      </c>
      <c r="E33" s="48">
        <v>7.9</v>
      </c>
      <c r="F33" s="48">
        <v>8</v>
      </c>
      <c r="G33" s="48">
        <v>8.1</v>
      </c>
      <c r="H33" s="48">
        <v>8.4</v>
      </c>
      <c r="I33" s="48">
        <v>8.6999999999999993</v>
      </c>
      <c r="J33" s="48">
        <v>8.6</v>
      </c>
      <c r="K33" s="48">
        <v>8.9</v>
      </c>
      <c r="L33" s="48">
        <v>8.3000000000000007</v>
      </c>
      <c r="M33" s="48" t="s">
        <v>3944</v>
      </c>
      <c r="N33" s="48">
        <v>8.3000000000000007</v>
      </c>
      <c r="O33" s="48">
        <v>9.1</v>
      </c>
      <c r="P33" s="48">
        <v>8.5</v>
      </c>
      <c r="Q33" s="48">
        <v>8.4</v>
      </c>
      <c r="R33" s="48">
        <v>8.1999999999999993</v>
      </c>
      <c r="S33" s="48">
        <v>8.3000000000000007</v>
      </c>
      <c r="T33" s="48">
        <v>8.8000000000000007</v>
      </c>
      <c r="U33" s="48">
        <v>8.6999999999999993</v>
      </c>
      <c r="V33" s="48">
        <v>9</v>
      </c>
      <c r="W33" s="48">
        <v>8.9</v>
      </c>
      <c r="X33" s="48" t="s">
        <v>3945</v>
      </c>
      <c r="Y33" s="48">
        <v>10.1</v>
      </c>
      <c r="Z33" s="48">
        <v>10.9</v>
      </c>
      <c r="AA33" s="48">
        <v>10.3</v>
      </c>
      <c r="AB33" s="48">
        <v>10.8</v>
      </c>
      <c r="AC33" s="48">
        <v>10.4</v>
      </c>
      <c r="AD33" s="48">
        <v>10.7</v>
      </c>
      <c r="AE33" s="48">
        <v>11</v>
      </c>
      <c r="AF33" s="48">
        <v>10.9</v>
      </c>
      <c r="AG33" s="48">
        <v>11.2</v>
      </c>
      <c r="AH33" s="48">
        <v>10.7</v>
      </c>
      <c r="AI33" s="48" t="s">
        <v>3903</v>
      </c>
      <c r="AJ33" s="48">
        <v>12.8</v>
      </c>
      <c r="AK33" s="48">
        <v>13.6</v>
      </c>
      <c r="AL33" s="48">
        <v>12.8</v>
      </c>
      <c r="AM33" s="48">
        <v>12.7</v>
      </c>
      <c r="AN33" s="48">
        <v>12.3</v>
      </c>
      <c r="AO33" s="48">
        <v>12.6</v>
      </c>
      <c r="AP33" s="48">
        <v>12.9</v>
      </c>
      <c r="AQ33" s="48">
        <v>12.8</v>
      </c>
      <c r="AR33" s="48">
        <v>13.1</v>
      </c>
      <c r="AS33" s="48">
        <v>12.8</v>
      </c>
      <c r="AT33" s="48" t="s">
        <v>3902</v>
      </c>
      <c r="AU33" s="48">
        <v>10.1</v>
      </c>
      <c r="AV33" s="48">
        <v>10.9</v>
      </c>
      <c r="AW33" s="48">
        <v>10.3</v>
      </c>
      <c r="AX33" s="48">
        <v>10.4</v>
      </c>
      <c r="AY33" s="48">
        <v>10.1</v>
      </c>
      <c r="AZ33" s="48">
        <v>10.4</v>
      </c>
      <c r="BA33" s="48">
        <v>10.7</v>
      </c>
      <c r="BB33" s="48">
        <v>10.6</v>
      </c>
      <c r="BC33" s="48">
        <v>10.9</v>
      </c>
      <c r="BD33" s="48">
        <v>10.7</v>
      </c>
      <c r="BE33" s="48" t="s">
        <v>4364</v>
      </c>
      <c r="BG33" s="967"/>
      <c r="BH33" s="967"/>
      <c r="BI33" s="967"/>
      <c r="BJ33" s="967"/>
      <c r="BK33" s="967"/>
      <c r="BL33" s="967"/>
      <c r="BM33" s="967"/>
      <c r="BN33" s="967"/>
      <c r="BO33" s="967"/>
    </row>
    <row r="34" spans="1:67" ht="30" customHeight="1">
      <c r="A34" s="125" t="s">
        <v>4415</v>
      </c>
      <c r="B34" s="126" t="s">
        <v>4416</v>
      </c>
      <c r="C34" s="48">
        <v>7.7</v>
      </c>
      <c r="D34" s="48">
        <v>8.5</v>
      </c>
      <c r="E34" s="48">
        <v>7.9</v>
      </c>
      <c r="F34" s="48">
        <v>8</v>
      </c>
      <c r="G34" s="48">
        <v>8.1</v>
      </c>
      <c r="H34" s="48">
        <v>8.4</v>
      </c>
      <c r="I34" s="48">
        <v>8.6999999999999993</v>
      </c>
      <c r="J34" s="48">
        <v>8.6</v>
      </c>
      <c r="K34" s="48">
        <v>8.9</v>
      </c>
      <c r="L34" s="48">
        <v>8.3000000000000007</v>
      </c>
      <c r="M34" s="48" t="s">
        <v>3944</v>
      </c>
      <c r="N34" s="48">
        <v>8.3000000000000007</v>
      </c>
      <c r="O34" s="48">
        <v>9.1</v>
      </c>
      <c r="P34" s="48">
        <v>8.5</v>
      </c>
      <c r="Q34" s="48">
        <v>8.4</v>
      </c>
      <c r="R34" s="48">
        <v>8.1999999999999993</v>
      </c>
      <c r="S34" s="48">
        <v>8.3000000000000007</v>
      </c>
      <c r="T34" s="48">
        <v>8.8000000000000007</v>
      </c>
      <c r="U34" s="48">
        <v>8.6999999999999993</v>
      </c>
      <c r="V34" s="48">
        <v>9</v>
      </c>
      <c r="W34" s="48">
        <v>8.9</v>
      </c>
      <c r="X34" s="48" t="s">
        <v>3945</v>
      </c>
      <c r="Y34" s="48">
        <v>10.1</v>
      </c>
      <c r="Z34" s="48">
        <v>10.9</v>
      </c>
      <c r="AA34" s="48">
        <v>10.3</v>
      </c>
      <c r="AB34" s="48">
        <v>10.8</v>
      </c>
      <c r="AC34" s="48">
        <v>10.4</v>
      </c>
      <c r="AD34" s="48">
        <v>10.7</v>
      </c>
      <c r="AE34" s="48">
        <v>11</v>
      </c>
      <c r="AF34" s="48">
        <v>10.9</v>
      </c>
      <c r="AG34" s="48">
        <v>11.2</v>
      </c>
      <c r="AH34" s="48">
        <v>10.7</v>
      </c>
      <c r="AI34" s="48" t="s">
        <v>3903</v>
      </c>
      <c r="AJ34" s="48">
        <v>12.8</v>
      </c>
      <c r="AK34" s="48">
        <v>13.6</v>
      </c>
      <c r="AL34" s="48">
        <v>12.8</v>
      </c>
      <c r="AM34" s="48">
        <v>12.7</v>
      </c>
      <c r="AN34" s="48">
        <v>12.3</v>
      </c>
      <c r="AO34" s="48">
        <v>12.6</v>
      </c>
      <c r="AP34" s="48">
        <v>12.9</v>
      </c>
      <c r="AQ34" s="48">
        <v>12.8</v>
      </c>
      <c r="AR34" s="48">
        <v>13.1</v>
      </c>
      <c r="AS34" s="48">
        <v>12.8</v>
      </c>
      <c r="AT34" s="48" t="s">
        <v>3902</v>
      </c>
      <c r="AU34" s="48">
        <v>10.1</v>
      </c>
      <c r="AV34" s="48">
        <v>10.9</v>
      </c>
      <c r="AW34" s="48">
        <v>10.3</v>
      </c>
      <c r="AX34" s="48">
        <v>10.4</v>
      </c>
      <c r="AY34" s="48">
        <v>10.1</v>
      </c>
      <c r="AZ34" s="48">
        <v>10.4</v>
      </c>
      <c r="BA34" s="48">
        <v>10.7</v>
      </c>
      <c r="BB34" s="48">
        <v>10.6</v>
      </c>
      <c r="BC34" s="48">
        <v>10.9</v>
      </c>
      <c r="BD34" s="48">
        <v>10.7</v>
      </c>
      <c r="BE34" s="48" t="s">
        <v>4364</v>
      </c>
      <c r="BG34" s="966" t="s">
        <v>4118</v>
      </c>
      <c r="BH34" s="966"/>
      <c r="BI34" s="966"/>
      <c r="BJ34" s="966"/>
      <c r="BK34" s="966"/>
      <c r="BL34" s="966"/>
      <c r="BM34" s="966"/>
      <c r="BN34" s="966"/>
      <c r="BO34" s="966"/>
    </row>
    <row r="35" spans="1:67" ht="30" customHeight="1">
      <c r="A35" s="97" t="s">
        <v>4417</v>
      </c>
      <c r="B35" s="126" t="s">
        <v>4418</v>
      </c>
      <c r="C35" s="48">
        <v>7.7</v>
      </c>
      <c r="D35" s="48">
        <v>8.5</v>
      </c>
      <c r="E35" s="48">
        <v>7.9</v>
      </c>
      <c r="F35" s="48">
        <v>8</v>
      </c>
      <c r="G35" s="48">
        <v>8.1</v>
      </c>
      <c r="H35" s="48">
        <v>8.4</v>
      </c>
      <c r="I35" s="48">
        <v>8.6999999999999993</v>
      </c>
      <c r="J35" s="48">
        <v>8.6</v>
      </c>
      <c r="K35" s="48">
        <v>8.9</v>
      </c>
      <c r="L35" s="48">
        <v>8.3000000000000007</v>
      </c>
      <c r="M35" s="48" t="s">
        <v>3944</v>
      </c>
      <c r="N35" s="48">
        <v>8.3000000000000007</v>
      </c>
      <c r="O35" s="48">
        <v>9.1</v>
      </c>
      <c r="P35" s="48">
        <v>8.5</v>
      </c>
      <c r="Q35" s="48">
        <v>8.4</v>
      </c>
      <c r="R35" s="48">
        <v>8.1999999999999993</v>
      </c>
      <c r="S35" s="48">
        <v>8.3000000000000007</v>
      </c>
      <c r="T35" s="48">
        <v>8.8000000000000007</v>
      </c>
      <c r="U35" s="48">
        <v>8.6999999999999993</v>
      </c>
      <c r="V35" s="48">
        <v>9</v>
      </c>
      <c r="W35" s="48">
        <v>8.9</v>
      </c>
      <c r="X35" s="48" t="s">
        <v>3945</v>
      </c>
      <c r="Y35" s="48">
        <v>10.1</v>
      </c>
      <c r="Z35" s="48">
        <v>10.9</v>
      </c>
      <c r="AA35" s="48">
        <v>10.3</v>
      </c>
      <c r="AB35" s="48">
        <v>10.8</v>
      </c>
      <c r="AC35" s="48">
        <v>10.4</v>
      </c>
      <c r="AD35" s="48">
        <v>10.7</v>
      </c>
      <c r="AE35" s="48">
        <v>11</v>
      </c>
      <c r="AF35" s="48">
        <v>10.9</v>
      </c>
      <c r="AG35" s="48">
        <v>11.2</v>
      </c>
      <c r="AH35" s="48">
        <v>10.7</v>
      </c>
      <c r="AI35" s="48" t="s">
        <v>3903</v>
      </c>
      <c r="AJ35" s="48">
        <v>12.8</v>
      </c>
      <c r="AK35" s="48">
        <v>13.6</v>
      </c>
      <c r="AL35" s="48">
        <v>12.8</v>
      </c>
      <c r="AM35" s="48">
        <v>12.7</v>
      </c>
      <c r="AN35" s="48">
        <v>12.3</v>
      </c>
      <c r="AO35" s="48">
        <v>12.6</v>
      </c>
      <c r="AP35" s="48">
        <v>12.9</v>
      </c>
      <c r="AQ35" s="48">
        <v>12.8</v>
      </c>
      <c r="AR35" s="48">
        <v>13.1</v>
      </c>
      <c r="AS35" s="48">
        <v>12.8</v>
      </c>
      <c r="AT35" s="48" t="s">
        <v>3902</v>
      </c>
      <c r="AU35" s="48">
        <v>10.1</v>
      </c>
      <c r="AV35" s="48">
        <v>10.9</v>
      </c>
      <c r="AW35" s="48">
        <v>10.3</v>
      </c>
      <c r="AX35" s="48">
        <v>10.4</v>
      </c>
      <c r="AY35" s="48">
        <v>10.1</v>
      </c>
      <c r="AZ35" s="48">
        <v>10.4</v>
      </c>
      <c r="BA35" s="48">
        <v>10.7</v>
      </c>
      <c r="BB35" s="48">
        <v>10.6</v>
      </c>
      <c r="BC35" s="48">
        <v>10.9</v>
      </c>
      <c r="BD35" s="48">
        <v>10.7</v>
      </c>
      <c r="BE35" s="48" t="s">
        <v>4364</v>
      </c>
      <c r="BG35" s="968" t="s">
        <v>4121</v>
      </c>
      <c r="BH35" s="968"/>
      <c r="BI35" s="968"/>
      <c r="BJ35" s="968"/>
      <c r="BK35" s="968"/>
      <c r="BL35" s="968"/>
      <c r="BM35" s="968"/>
      <c r="BN35" s="968"/>
      <c r="BO35" s="968"/>
    </row>
    <row r="36" spans="1:67" ht="30" customHeight="1">
      <c r="A36" s="125" t="s">
        <v>4419</v>
      </c>
      <c r="B36" s="126" t="s">
        <v>4420</v>
      </c>
      <c r="C36" s="48">
        <v>7.7</v>
      </c>
      <c r="D36" s="48">
        <v>8.5</v>
      </c>
      <c r="E36" s="48">
        <v>7.9</v>
      </c>
      <c r="F36" s="48">
        <v>8</v>
      </c>
      <c r="G36" s="48">
        <v>8.1</v>
      </c>
      <c r="H36" s="48">
        <v>8.4</v>
      </c>
      <c r="I36" s="48">
        <v>8.6999999999999993</v>
      </c>
      <c r="J36" s="48">
        <v>8.6</v>
      </c>
      <c r="K36" s="48">
        <v>8.9</v>
      </c>
      <c r="L36" s="48">
        <v>8.3000000000000007</v>
      </c>
      <c r="M36" s="48" t="s">
        <v>3944</v>
      </c>
      <c r="N36" s="48">
        <v>8.3000000000000007</v>
      </c>
      <c r="O36" s="48">
        <v>9.1</v>
      </c>
      <c r="P36" s="48">
        <v>8.5</v>
      </c>
      <c r="Q36" s="48">
        <v>8.4</v>
      </c>
      <c r="R36" s="48">
        <v>8.1999999999999993</v>
      </c>
      <c r="S36" s="48">
        <v>8.3000000000000007</v>
      </c>
      <c r="T36" s="48">
        <v>8.8000000000000007</v>
      </c>
      <c r="U36" s="48">
        <v>8.6999999999999993</v>
      </c>
      <c r="V36" s="48">
        <v>9</v>
      </c>
      <c r="W36" s="48">
        <v>8.9</v>
      </c>
      <c r="X36" s="48" t="s">
        <v>3945</v>
      </c>
      <c r="Y36" s="48">
        <v>10.1</v>
      </c>
      <c r="Z36" s="48">
        <v>10.9</v>
      </c>
      <c r="AA36" s="48">
        <v>10.3</v>
      </c>
      <c r="AB36" s="48">
        <v>10.8</v>
      </c>
      <c r="AC36" s="48">
        <v>10.4</v>
      </c>
      <c r="AD36" s="48">
        <v>10.7</v>
      </c>
      <c r="AE36" s="48">
        <v>11</v>
      </c>
      <c r="AF36" s="48">
        <v>10.9</v>
      </c>
      <c r="AG36" s="48">
        <v>11.2</v>
      </c>
      <c r="AH36" s="48">
        <v>10.7</v>
      </c>
      <c r="AI36" s="48" t="s">
        <v>3903</v>
      </c>
      <c r="AJ36" s="48">
        <v>12.8</v>
      </c>
      <c r="AK36" s="48">
        <v>13.6</v>
      </c>
      <c r="AL36" s="48">
        <v>12.8</v>
      </c>
      <c r="AM36" s="48">
        <v>12.7</v>
      </c>
      <c r="AN36" s="48">
        <v>12.3</v>
      </c>
      <c r="AO36" s="48">
        <v>12.6</v>
      </c>
      <c r="AP36" s="48">
        <v>12.9</v>
      </c>
      <c r="AQ36" s="48">
        <v>12.8</v>
      </c>
      <c r="AR36" s="48">
        <v>13.1</v>
      </c>
      <c r="AS36" s="48">
        <v>12.8</v>
      </c>
      <c r="AT36" s="48" t="s">
        <v>3902</v>
      </c>
      <c r="AU36" s="48">
        <v>10.1</v>
      </c>
      <c r="AV36" s="48">
        <v>10.9</v>
      </c>
      <c r="AW36" s="48">
        <v>10.3</v>
      </c>
      <c r="AX36" s="48">
        <v>10.4</v>
      </c>
      <c r="AY36" s="48">
        <v>10.1</v>
      </c>
      <c r="AZ36" s="48">
        <v>10.4</v>
      </c>
      <c r="BA36" s="48">
        <v>10.7</v>
      </c>
      <c r="BB36" s="48">
        <v>10.6</v>
      </c>
      <c r="BC36" s="48">
        <v>10.9</v>
      </c>
      <c r="BD36" s="48">
        <v>10.7</v>
      </c>
      <c r="BE36" s="48" t="s">
        <v>4364</v>
      </c>
      <c r="BG36" s="970" t="s">
        <v>4124</v>
      </c>
      <c r="BH36" s="971"/>
      <c r="BI36" s="971"/>
      <c r="BJ36" s="971"/>
      <c r="BK36" s="971"/>
      <c r="BL36" s="971"/>
      <c r="BM36" s="971"/>
      <c r="BN36" s="971"/>
      <c r="BO36" s="972"/>
    </row>
    <row r="37" spans="1:67" ht="30" customHeight="1">
      <c r="A37" s="125" t="s">
        <v>4421</v>
      </c>
      <c r="B37" s="100" t="s">
        <v>4422</v>
      </c>
      <c r="C37" s="48">
        <v>7.7</v>
      </c>
      <c r="D37" s="48">
        <v>8.5</v>
      </c>
      <c r="E37" s="48">
        <v>7.9</v>
      </c>
      <c r="F37" s="48">
        <v>8</v>
      </c>
      <c r="G37" s="48">
        <v>8.1</v>
      </c>
      <c r="H37" s="48">
        <v>8.4</v>
      </c>
      <c r="I37" s="48">
        <v>8.6999999999999993</v>
      </c>
      <c r="J37" s="48">
        <v>8.6</v>
      </c>
      <c r="K37" s="48">
        <v>8.9</v>
      </c>
      <c r="L37" s="48">
        <v>8.3000000000000007</v>
      </c>
      <c r="M37" s="48" t="s">
        <v>3944</v>
      </c>
      <c r="N37" s="48">
        <v>8.3000000000000007</v>
      </c>
      <c r="O37" s="48">
        <v>9.1</v>
      </c>
      <c r="P37" s="48">
        <v>8.5</v>
      </c>
      <c r="Q37" s="48">
        <v>8.4</v>
      </c>
      <c r="R37" s="48">
        <v>8.1999999999999993</v>
      </c>
      <c r="S37" s="48">
        <v>8.3000000000000007</v>
      </c>
      <c r="T37" s="48">
        <v>8.8000000000000007</v>
      </c>
      <c r="U37" s="48">
        <v>8.6999999999999993</v>
      </c>
      <c r="V37" s="48">
        <v>9</v>
      </c>
      <c r="W37" s="48">
        <v>8.9</v>
      </c>
      <c r="X37" s="48" t="s">
        <v>3945</v>
      </c>
      <c r="Y37" s="48">
        <v>10.1</v>
      </c>
      <c r="Z37" s="48">
        <v>10.9</v>
      </c>
      <c r="AA37" s="48">
        <v>10.3</v>
      </c>
      <c r="AB37" s="48">
        <v>10.8</v>
      </c>
      <c r="AC37" s="48">
        <v>10.4</v>
      </c>
      <c r="AD37" s="48">
        <v>10.7</v>
      </c>
      <c r="AE37" s="48">
        <v>11</v>
      </c>
      <c r="AF37" s="48">
        <v>10.9</v>
      </c>
      <c r="AG37" s="48">
        <v>11.2</v>
      </c>
      <c r="AH37" s="48">
        <v>10.7</v>
      </c>
      <c r="AI37" s="48" t="s">
        <v>3903</v>
      </c>
      <c r="AJ37" s="48">
        <v>12.8</v>
      </c>
      <c r="AK37" s="48">
        <v>13.6</v>
      </c>
      <c r="AL37" s="48">
        <v>12.8</v>
      </c>
      <c r="AM37" s="48">
        <v>12.7</v>
      </c>
      <c r="AN37" s="48">
        <v>12.3</v>
      </c>
      <c r="AO37" s="48">
        <v>12.6</v>
      </c>
      <c r="AP37" s="48">
        <v>12.9</v>
      </c>
      <c r="AQ37" s="48">
        <v>12.8</v>
      </c>
      <c r="AR37" s="48">
        <v>13.1</v>
      </c>
      <c r="AS37" s="48">
        <v>12.8</v>
      </c>
      <c r="AT37" s="48" t="s">
        <v>3902</v>
      </c>
      <c r="AU37" s="48">
        <v>10.1</v>
      </c>
      <c r="AV37" s="48">
        <v>10.9</v>
      </c>
      <c r="AW37" s="48">
        <v>10.3</v>
      </c>
      <c r="AX37" s="48">
        <v>10.4</v>
      </c>
      <c r="AY37" s="48">
        <v>10.1</v>
      </c>
      <c r="AZ37" s="48">
        <v>10.4</v>
      </c>
      <c r="BA37" s="48">
        <v>10.7</v>
      </c>
      <c r="BB37" s="48">
        <v>10.6</v>
      </c>
      <c r="BC37" s="48">
        <v>10.9</v>
      </c>
      <c r="BD37" s="48">
        <v>10.7</v>
      </c>
      <c r="BE37" s="48" t="s">
        <v>4364</v>
      </c>
      <c r="BG37" s="973"/>
      <c r="BH37" s="974"/>
      <c r="BI37" s="974"/>
      <c r="BJ37" s="974"/>
      <c r="BK37" s="974"/>
      <c r="BL37" s="974"/>
      <c r="BM37" s="974"/>
      <c r="BN37" s="974"/>
      <c r="BO37" s="975"/>
    </row>
    <row r="38" spans="1:67" ht="30" customHeight="1">
      <c r="A38" s="125" t="s">
        <v>4423</v>
      </c>
      <c r="B38" s="126" t="s">
        <v>4424</v>
      </c>
      <c r="C38" s="48">
        <v>7.7</v>
      </c>
      <c r="D38" s="48">
        <v>8.5</v>
      </c>
      <c r="E38" s="48">
        <v>7.9</v>
      </c>
      <c r="F38" s="48">
        <v>8</v>
      </c>
      <c r="G38" s="48">
        <v>8.1</v>
      </c>
      <c r="H38" s="48">
        <v>8.4</v>
      </c>
      <c r="I38" s="48">
        <v>8.6999999999999993</v>
      </c>
      <c r="J38" s="48">
        <v>8.6</v>
      </c>
      <c r="K38" s="48">
        <v>8.9</v>
      </c>
      <c r="L38" s="48">
        <v>8.3000000000000007</v>
      </c>
      <c r="M38" s="48" t="s">
        <v>3944</v>
      </c>
      <c r="N38" s="48">
        <v>8.3000000000000007</v>
      </c>
      <c r="O38" s="48">
        <v>9.1</v>
      </c>
      <c r="P38" s="48">
        <v>8.5</v>
      </c>
      <c r="Q38" s="48">
        <v>8.4</v>
      </c>
      <c r="R38" s="48">
        <v>8.1999999999999993</v>
      </c>
      <c r="S38" s="48">
        <v>8.3000000000000007</v>
      </c>
      <c r="T38" s="48">
        <v>8.8000000000000007</v>
      </c>
      <c r="U38" s="48">
        <v>8.6999999999999993</v>
      </c>
      <c r="V38" s="48">
        <v>9</v>
      </c>
      <c r="W38" s="48">
        <v>8.9</v>
      </c>
      <c r="X38" s="48" t="s">
        <v>3945</v>
      </c>
      <c r="Y38" s="48">
        <v>10.1</v>
      </c>
      <c r="Z38" s="48">
        <v>10.9</v>
      </c>
      <c r="AA38" s="48">
        <v>10.3</v>
      </c>
      <c r="AB38" s="48">
        <v>10.8</v>
      </c>
      <c r="AC38" s="48">
        <v>10.4</v>
      </c>
      <c r="AD38" s="48">
        <v>10.7</v>
      </c>
      <c r="AE38" s="48">
        <v>11</v>
      </c>
      <c r="AF38" s="48">
        <v>10.9</v>
      </c>
      <c r="AG38" s="48">
        <v>11.2</v>
      </c>
      <c r="AH38" s="48">
        <v>10.7</v>
      </c>
      <c r="AI38" s="48" t="s">
        <v>3903</v>
      </c>
      <c r="AJ38" s="48">
        <v>12.8</v>
      </c>
      <c r="AK38" s="48">
        <v>13.6</v>
      </c>
      <c r="AL38" s="48">
        <v>12.8</v>
      </c>
      <c r="AM38" s="48">
        <v>12.7</v>
      </c>
      <c r="AN38" s="48">
        <v>12.3</v>
      </c>
      <c r="AO38" s="48">
        <v>12.6</v>
      </c>
      <c r="AP38" s="48">
        <v>12.9</v>
      </c>
      <c r="AQ38" s="48">
        <v>12.8</v>
      </c>
      <c r="AR38" s="48">
        <v>13.1</v>
      </c>
      <c r="AS38" s="48">
        <v>12.8</v>
      </c>
      <c r="AT38" s="48" t="s">
        <v>3902</v>
      </c>
      <c r="AU38" s="48">
        <v>10.1</v>
      </c>
      <c r="AV38" s="48">
        <v>10.9</v>
      </c>
      <c r="AW38" s="48">
        <v>10.3</v>
      </c>
      <c r="AX38" s="48">
        <v>10.4</v>
      </c>
      <c r="AY38" s="48">
        <v>10.1</v>
      </c>
      <c r="AZ38" s="48">
        <v>10.4</v>
      </c>
      <c r="BA38" s="48">
        <v>10.7</v>
      </c>
      <c r="BB38" s="48">
        <v>10.6</v>
      </c>
      <c r="BC38" s="48">
        <v>10.9</v>
      </c>
      <c r="BD38" s="48">
        <v>10.7</v>
      </c>
      <c r="BE38" s="48" t="s">
        <v>4364</v>
      </c>
      <c r="BG38" s="976"/>
      <c r="BH38" s="977"/>
      <c r="BI38" s="977"/>
      <c r="BJ38" s="977"/>
      <c r="BK38" s="977"/>
      <c r="BL38" s="977"/>
      <c r="BM38" s="977"/>
      <c r="BN38" s="977"/>
      <c r="BO38" s="978"/>
    </row>
    <row r="39" spans="1:67" ht="30" customHeight="1">
      <c r="A39" s="125" t="s">
        <v>4425</v>
      </c>
      <c r="B39" s="126" t="s">
        <v>4426</v>
      </c>
      <c r="C39" s="48">
        <v>7.7</v>
      </c>
      <c r="D39" s="48">
        <v>8.5</v>
      </c>
      <c r="E39" s="48">
        <v>7.9</v>
      </c>
      <c r="F39" s="48">
        <v>8</v>
      </c>
      <c r="G39" s="48">
        <v>8.1</v>
      </c>
      <c r="H39" s="48">
        <v>8.4</v>
      </c>
      <c r="I39" s="48">
        <v>8.6999999999999993</v>
      </c>
      <c r="J39" s="48">
        <v>8.6</v>
      </c>
      <c r="K39" s="48">
        <v>8.9</v>
      </c>
      <c r="L39" s="48">
        <v>8.3000000000000007</v>
      </c>
      <c r="M39" s="48" t="s">
        <v>3944</v>
      </c>
      <c r="N39" s="48">
        <v>8.3000000000000007</v>
      </c>
      <c r="O39" s="48">
        <v>9.1</v>
      </c>
      <c r="P39" s="48">
        <v>8.5</v>
      </c>
      <c r="Q39" s="48">
        <v>8.4</v>
      </c>
      <c r="R39" s="48">
        <v>8.1999999999999993</v>
      </c>
      <c r="S39" s="48">
        <v>8.3000000000000007</v>
      </c>
      <c r="T39" s="48">
        <v>8.8000000000000007</v>
      </c>
      <c r="U39" s="48">
        <v>8.6999999999999993</v>
      </c>
      <c r="V39" s="48">
        <v>9</v>
      </c>
      <c r="W39" s="48">
        <v>8.9</v>
      </c>
      <c r="X39" s="48" t="s">
        <v>3945</v>
      </c>
      <c r="Y39" s="48">
        <v>10.1</v>
      </c>
      <c r="Z39" s="48">
        <v>10.9</v>
      </c>
      <c r="AA39" s="48">
        <v>10.3</v>
      </c>
      <c r="AB39" s="48">
        <v>10.8</v>
      </c>
      <c r="AC39" s="48">
        <v>10.4</v>
      </c>
      <c r="AD39" s="48">
        <v>10.7</v>
      </c>
      <c r="AE39" s="48">
        <v>11</v>
      </c>
      <c r="AF39" s="48">
        <v>10.9</v>
      </c>
      <c r="AG39" s="48">
        <v>11.2</v>
      </c>
      <c r="AH39" s="48">
        <v>10.7</v>
      </c>
      <c r="AI39" s="48" t="s">
        <v>3903</v>
      </c>
      <c r="AJ39" s="48">
        <v>12.8</v>
      </c>
      <c r="AK39" s="48">
        <v>13.6</v>
      </c>
      <c r="AL39" s="48">
        <v>12.8</v>
      </c>
      <c r="AM39" s="48">
        <v>12.7</v>
      </c>
      <c r="AN39" s="48">
        <v>12.3</v>
      </c>
      <c r="AO39" s="48">
        <v>12.6</v>
      </c>
      <c r="AP39" s="48">
        <v>12.9</v>
      </c>
      <c r="AQ39" s="48">
        <v>12.8</v>
      </c>
      <c r="AR39" s="48">
        <v>13.1</v>
      </c>
      <c r="AS39" s="48">
        <v>12.8</v>
      </c>
      <c r="AT39" s="48" t="s">
        <v>3902</v>
      </c>
      <c r="AU39" s="48">
        <v>10.1</v>
      </c>
      <c r="AV39" s="48">
        <v>10.9</v>
      </c>
      <c r="AW39" s="48">
        <v>10.3</v>
      </c>
      <c r="AX39" s="48">
        <v>10.4</v>
      </c>
      <c r="AY39" s="48">
        <v>10.1</v>
      </c>
      <c r="AZ39" s="48">
        <v>10.4</v>
      </c>
      <c r="BA39" s="48">
        <v>10.7</v>
      </c>
      <c r="BB39" s="48">
        <v>10.6</v>
      </c>
      <c r="BC39" s="48">
        <v>10.9</v>
      </c>
      <c r="BD39" s="48">
        <v>10.7</v>
      </c>
      <c r="BE39" s="48" t="s">
        <v>4364</v>
      </c>
      <c r="BG39" s="979" t="s">
        <v>4131</v>
      </c>
      <c r="BH39" s="980"/>
      <c r="BI39" s="980"/>
      <c r="BJ39" s="980"/>
      <c r="BK39" s="980"/>
      <c r="BL39" s="980"/>
      <c r="BM39" s="980"/>
      <c r="BN39" s="980"/>
      <c r="BO39" s="981"/>
    </row>
    <row r="40" spans="1:67" ht="30" customHeight="1">
      <c r="A40" s="125" t="s">
        <v>4427</v>
      </c>
      <c r="B40" s="126" t="s">
        <v>4428</v>
      </c>
      <c r="C40" s="48">
        <v>7.7</v>
      </c>
      <c r="D40" s="48">
        <v>8.5</v>
      </c>
      <c r="E40" s="48">
        <v>7.9</v>
      </c>
      <c r="F40" s="48">
        <v>8</v>
      </c>
      <c r="G40" s="48">
        <v>8.1</v>
      </c>
      <c r="H40" s="48">
        <v>8.4</v>
      </c>
      <c r="I40" s="48">
        <v>8.6999999999999993</v>
      </c>
      <c r="J40" s="48">
        <v>8.6</v>
      </c>
      <c r="K40" s="48">
        <v>8.9</v>
      </c>
      <c r="L40" s="48">
        <v>8.3000000000000007</v>
      </c>
      <c r="M40" s="48" t="s">
        <v>3944</v>
      </c>
      <c r="N40" s="48">
        <v>8.3000000000000007</v>
      </c>
      <c r="O40" s="48">
        <v>9.1</v>
      </c>
      <c r="P40" s="48">
        <v>8.5</v>
      </c>
      <c r="Q40" s="48">
        <v>8.4</v>
      </c>
      <c r="R40" s="48">
        <v>8.1999999999999993</v>
      </c>
      <c r="S40" s="48">
        <v>8.3000000000000007</v>
      </c>
      <c r="T40" s="48">
        <v>8.8000000000000007</v>
      </c>
      <c r="U40" s="48">
        <v>8.6999999999999993</v>
      </c>
      <c r="V40" s="48">
        <v>9</v>
      </c>
      <c r="W40" s="48">
        <v>8.9</v>
      </c>
      <c r="X40" s="48" t="s">
        <v>3945</v>
      </c>
      <c r="Y40" s="48">
        <v>10.1</v>
      </c>
      <c r="Z40" s="48">
        <v>10.9</v>
      </c>
      <c r="AA40" s="48">
        <v>10.3</v>
      </c>
      <c r="AB40" s="48">
        <v>10.8</v>
      </c>
      <c r="AC40" s="48">
        <v>10.4</v>
      </c>
      <c r="AD40" s="48">
        <v>10.7</v>
      </c>
      <c r="AE40" s="48">
        <v>11</v>
      </c>
      <c r="AF40" s="48">
        <v>10.9</v>
      </c>
      <c r="AG40" s="48">
        <v>11.2</v>
      </c>
      <c r="AH40" s="48">
        <v>10.7</v>
      </c>
      <c r="AI40" s="48" t="s">
        <v>3903</v>
      </c>
      <c r="AJ40" s="48">
        <v>12.8</v>
      </c>
      <c r="AK40" s="48">
        <v>13.6</v>
      </c>
      <c r="AL40" s="48">
        <v>12.8</v>
      </c>
      <c r="AM40" s="48">
        <v>12.7</v>
      </c>
      <c r="AN40" s="48">
        <v>12.3</v>
      </c>
      <c r="AO40" s="48">
        <v>12.6</v>
      </c>
      <c r="AP40" s="48">
        <v>12.9</v>
      </c>
      <c r="AQ40" s="48">
        <v>12.8</v>
      </c>
      <c r="AR40" s="48">
        <v>13.1</v>
      </c>
      <c r="AS40" s="48">
        <v>12.8</v>
      </c>
      <c r="AT40" s="48" t="s">
        <v>3902</v>
      </c>
      <c r="AU40" s="48">
        <v>10.1</v>
      </c>
      <c r="AV40" s="48">
        <v>10.9</v>
      </c>
      <c r="AW40" s="48">
        <v>10.3</v>
      </c>
      <c r="AX40" s="48">
        <v>10.4</v>
      </c>
      <c r="AY40" s="48">
        <v>10.1</v>
      </c>
      <c r="AZ40" s="48">
        <v>10.4</v>
      </c>
      <c r="BA40" s="48">
        <v>10.7</v>
      </c>
      <c r="BB40" s="48">
        <v>10.6</v>
      </c>
      <c r="BC40" s="48">
        <v>10.9</v>
      </c>
      <c r="BD40" s="48">
        <v>10.7</v>
      </c>
      <c r="BE40" s="48" t="s">
        <v>4364</v>
      </c>
      <c r="BG40" s="982"/>
      <c r="BH40" s="983"/>
      <c r="BI40" s="983"/>
      <c r="BJ40" s="983"/>
      <c r="BK40" s="983"/>
      <c r="BL40" s="983"/>
      <c r="BM40" s="983"/>
      <c r="BN40" s="983"/>
      <c r="BO40" s="984"/>
    </row>
    <row r="41" spans="1:67" ht="30" customHeight="1">
      <c r="A41" s="125" t="s">
        <v>4429</v>
      </c>
      <c r="B41" s="126" t="s">
        <v>4430</v>
      </c>
      <c r="C41" s="48">
        <v>7.7</v>
      </c>
      <c r="D41" s="48">
        <v>8.5</v>
      </c>
      <c r="E41" s="48">
        <v>7.9</v>
      </c>
      <c r="F41" s="48">
        <v>8</v>
      </c>
      <c r="G41" s="48">
        <v>8.1</v>
      </c>
      <c r="H41" s="48">
        <v>8.4</v>
      </c>
      <c r="I41" s="48">
        <v>8.6999999999999993</v>
      </c>
      <c r="J41" s="48">
        <v>8.6</v>
      </c>
      <c r="K41" s="48">
        <v>8.9</v>
      </c>
      <c r="L41" s="48">
        <v>8.3000000000000007</v>
      </c>
      <c r="M41" s="48" t="s">
        <v>3944</v>
      </c>
      <c r="N41" s="48">
        <v>8.3000000000000007</v>
      </c>
      <c r="O41" s="48">
        <v>9.1</v>
      </c>
      <c r="P41" s="48">
        <v>8.5</v>
      </c>
      <c r="Q41" s="48">
        <v>8.4</v>
      </c>
      <c r="R41" s="48">
        <v>8.1999999999999993</v>
      </c>
      <c r="S41" s="48">
        <v>8.3000000000000007</v>
      </c>
      <c r="T41" s="48">
        <v>8.8000000000000007</v>
      </c>
      <c r="U41" s="48">
        <v>8.6999999999999993</v>
      </c>
      <c r="V41" s="48">
        <v>9</v>
      </c>
      <c r="W41" s="48">
        <v>8.9</v>
      </c>
      <c r="X41" s="48" t="s">
        <v>3945</v>
      </c>
      <c r="Y41" s="48">
        <v>10.1</v>
      </c>
      <c r="Z41" s="48">
        <v>10.9</v>
      </c>
      <c r="AA41" s="48">
        <v>10.3</v>
      </c>
      <c r="AB41" s="48">
        <v>10.8</v>
      </c>
      <c r="AC41" s="48">
        <v>10.4</v>
      </c>
      <c r="AD41" s="48">
        <v>10.7</v>
      </c>
      <c r="AE41" s="48">
        <v>11</v>
      </c>
      <c r="AF41" s="48">
        <v>10.9</v>
      </c>
      <c r="AG41" s="48">
        <v>11.2</v>
      </c>
      <c r="AH41" s="48">
        <v>10.7</v>
      </c>
      <c r="AI41" s="48" t="s">
        <v>3903</v>
      </c>
      <c r="AJ41" s="48">
        <v>12.8</v>
      </c>
      <c r="AK41" s="48">
        <v>13.6</v>
      </c>
      <c r="AL41" s="48">
        <v>12.8</v>
      </c>
      <c r="AM41" s="48">
        <v>12.7</v>
      </c>
      <c r="AN41" s="48">
        <v>12.3</v>
      </c>
      <c r="AO41" s="48">
        <v>12.6</v>
      </c>
      <c r="AP41" s="48">
        <v>12.9</v>
      </c>
      <c r="AQ41" s="48">
        <v>12.8</v>
      </c>
      <c r="AR41" s="48">
        <v>13.1</v>
      </c>
      <c r="AS41" s="48">
        <v>12.8</v>
      </c>
      <c r="AT41" s="48" t="s">
        <v>3902</v>
      </c>
      <c r="AU41" s="48">
        <v>10.1</v>
      </c>
      <c r="AV41" s="48">
        <v>10.9</v>
      </c>
      <c r="AW41" s="48">
        <v>10.3</v>
      </c>
      <c r="AX41" s="48">
        <v>10.4</v>
      </c>
      <c r="AY41" s="48">
        <v>10.1</v>
      </c>
      <c r="AZ41" s="48">
        <v>10.4</v>
      </c>
      <c r="BA41" s="48">
        <v>10.7</v>
      </c>
      <c r="BB41" s="48">
        <v>10.6</v>
      </c>
      <c r="BC41" s="48">
        <v>10.9</v>
      </c>
      <c r="BD41" s="48">
        <v>10.7</v>
      </c>
      <c r="BE41" s="48" t="s">
        <v>4364</v>
      </c>
      <c r="BG41" s="985"/>
      <c r="BH41" s="986"/>
      <c r="BI41" s="986"/>
      <c r="BJ41" s="986"/>
      <c r="BK41" s="986"/>
      <c r="BL41" s="986"/>
      <c r="BM41" s="986"/>
      <c r="BN41" s="986"/>
      <c r="BO41" s="987"/>
    </row>
    <row r="42" spans="1:67" ht="30" customHeight="1">
      <c r="A42" s="125" t="s">
        <v>4431</v>
      </c>
      <c r="B42" s="126" t="s">
        <v>4432</v>
      </c>
      <c r="C42" s="48">
        <v>7.7</v>
      </c>
      <c r="D42" s="48">
        <v>8.5</v>
      </c>
      <c r="E42" s="48">
        <v>7.9</v>
      </c>
      <c r="F42" s="48">
        <v>8</v>
      </c>
      <c r="G42" s="48">
        <v>8.1</v>
      </c>
      <c r="H42" s="48">
        <v>8.4</v>
      </c>
      <c r="I42" s="48">
        <v>8.6999999999999993</v>
      </c>
      <c r="J42" s="48">
        <v>8.6</v>
      </c>
      <c r="K42" s="48">
        <v>8.9</v>
      </c>
      <c r="L42" s="48">
        <v>8.3000000000000007</v>
      </c>
      <c r="M42" s="48" t="s">
        <v>3944</v>
      </c>
      <c r="N42" s="48">
        <v>8.3000000000000007</v>
      </c>
      <c r="O42" s="48">
        <v>9.1</v>
      </c>
      <c r="P42" s="48">
        <v>8.5</v>
      </c>
      <c r="Q42" s="48">
        <v>8.4</v>
      </c>
      <c r="R42" s="48">
        <v>8.1999999999999993</v>
      </c>
      <c r="S42" s="48">
        <v>8.3000000000000007</v>
      </c>
      <c r="T42" s="48">
        <v>8.8000000000000007</v>
      </c>
      <c r="U42" s="48">
        <v>8.6999999999999993</v>
      </c>
      <c r="V42" s="48">
        <v>9</v>
      </c>
      <c r="W42" s="48">
        <v>8.9</v>
      </c>
      <c r="X42" s="48" t="s">
        <v>3945</v>
      </c>
      <c r="Y42" s="48">
        <v>10.1</v>
      </c>
      <c r="Z42" s="48">
        <v>10.9</v>
      </c>
      <c r="AA42" s="48">
        <v>10.3</v>
      </c>
      <c r="AB42" s="48">
        <v>10.8</v>
      </c>
      <c r="AC42" s="48">
        <v>10.4</v>
      </c>
      <c r="AD42" s="48">
        <v>10.7</v>
      </c>
      <c r="AE42" s="48">
        <v>11</v>
      </c>
      <c r="AF42" s="48">
        <v>10.9</v>
      </c>
      <c r="AG42" s="48">
        <v>11.2</v>
      </c>
      <c r="AH42" s="48">
        <v>10.7</v>
      </c>
      <c r="AI42" s="48" t="s">
        <v>3903</v>
      </c>
      <c r="AJ42" s="48">
        <v>12.8</v>
      </c>
      <c r="AK42" s="48">
        <v>13.6</v>
      </c>
      <c r="AL42" s="48">
        <v>12.8</v>
      </c>
      <c r="AM42" s="48">
        <v>12.7</v>
      </c>
      <c r="AN42" s="48">
        <v>12.3</v>
      </c>
      <c r="AO42" s="48">
        <v>12.6</v>
      </c>
      <c r="AP42" s="48">
        <v>12.9</v>
      </c>
      <c r="AQ42" s="48">
        <v>12.8</v>
      </c>
      <c r="AR42" s="48">
        <v>13.1</v>
      </c>
      <c r="AS42" s="48">
        <v>12.8</v>
      </c>
      <c r="AT42" s="48" t="s">
        <v>3902</v>
      </c>
      <c r="AU42" s="48">
        <v>10.1</v>
      </c>
      <c r="AV42" s="48">
        <v>10.9</v>
      </c>
      <c r="AW42" s="48">
        <v>10.3</v>
      </c>
      <c r="AX42" s="48">
        <v>10.4</v>
      </c>
      <c r="AY42" s="48">
        <v>10.1</v>
      </c>
      <c r="AZ42" s="48">
        <v>10.4</v>
      </c>
      <c r="BA42" s="48">
        <v>10.7</v>
      </c>
      <c r="BB42" s="48">
        <v>10.6</v>
      </c>
      <c r="BC42" s="48">
        <v>10.9</v>
      </c>
      <c r="BD42" s="48">
        <v>10.7</v>
      </c>
      <c r="BE42" s="48" t="s">
        <v>4364</v>
      </c>
      <c r="BG42" s="982" t="s">
        <v>4138</v>
      </c>
      <c r="BH42" s="983"/>
      <c r="BI42" s="983"/>
      <c r="BJ42" s="983"/>
      <c r="BK42" s="983"/>
      <c r="BL42" s="983"/>
      <c r="BM42" s="983"/>
      <c r="BN42" s="983"/>
      <c r="BO42" s="984"/>
    </row>
    <row r="43" spans="1:67" ht="30" customHeight="1">
      <c r="A43" s="125" t="s">
        <v>4433</v>
      </c>
      <c r="B43" s="126" t="s">
        <v>4434</v>
      </c>
      <c r="C43" s="48">
        <v>7.7</v>
      </c>
      <c r="D43" s="48">
        <v>8.5</v>
      </c>
      <c r="E43" s="48">
        <v>7.9</v>
      </c>
      <c r="F43" s="48">
        <v>8</v>
      </c>
      <c r="G43" s="48">
        <v>8.1</v>
      </c>
      <c r="H43" s="48">
        <v>8.4</v>
      </c>
      <c r="I43" s="48">
        <v>8.6999999999999993</v>
      </c>
      <c r="J43" s="48">
        <v>8.6</v>
      </c>
      <c r="K43" s="48">
        <v>8.9</v>
      </c>
      <c r="L43" s="48">
        <v>8.3000000000000007</v>
      </c>
      <c r="M43" s="48" t="s">
        <v>3944</v>
      </c>
      <c r="N43" s="48">
        <v>8.3000000000000007</v>
      </c>
      <c r="O43" s="48">
        <v>9.1</v>
      </c>
      <c r="P43" s="48">
        <v>8.5</v>
      </c>
      <c r="Q43" s="48">
        <v>8.4</v>
      </c>
      <c r="R43" s="48">
        <v>8.1999999999999993</v>
      </c>
      <c r="S43" s="48">
        <v>8.3000000000000007</v>
      </c>
      <c r="T43" s="48">
        <v>8.8000000000000007</v>
      </c>
      <c r="U43" s="48">
        <v>8.6999999999999993</v>
      </c>
      <c r="V43" s="48">
        <v>9</v>
      </c>
      <c r="W43" s="48">
        <v>8.9</v>
      </c>
      <c r="X43" s="48" t="s">
        <v>3945</v>
      </c>
      <c r="Y43" s="48">
        <v>10.1</v>
      </c>
      <c r="Z43" s="48">
        <v>10.9</v>
      </c>
      <c r="AA43" s="48">
        <v>10.3</v>
      </c>
      <c r="AB43" s="48">
        <v>10.8</v>
      </c>
      <c r="AC43" s="48">
        <v>10.4</v>
      </c>
      <c r="AD43" s="48">
        <v>10.7</v>
      </c>
      <c r="AE43" s="48">
        <v>11</v>
      </c>
      <c r="AF43" s="48">
        <v>10.9</v>
      </c>
      <c r="AG43" s="48">
        <v>11.2</v>
      </c>
      <c r="AH43" s="48">
        <v>10.7</v>
      </c>
      <c r="AI43" s="48" t="s">
        <v>3903</v>
      </c>
      <c r="AJ43" s="48">
        <v>12.8</v>
      </c>
      <c r="AK43" s="48">
        <v>13.6</v>
      </c>
      <c r="AL43" s="48">
        <v>12.8</v>
      </c>
      <c r="AM43" s="48">
        <v>12.7</v>
      </c>
      <c r="AN43" s="48">
        <v>12.3</v>
      </c>
      <c r="AO43" s="48">
        <v>12.6</v>
      </c>
      <c r="AP43" s="48">
        <v>12.9</v>
      </c>
      <c r="AQ43" s="48">
        <v>12.8</v>
      </c>
      <c r="AR43" s="48">
        <v>13.1</v>
      </c>
      <c r="AS43" s="48">
        <v>12.8</v>
      </c>
      <c r="AT43" s="48" t="s">
        <v>3902</v>
      </c>
      <c r="AU43" s="48">
        <v>10.1</v>
      </c>
      <c r="AV43" s="48">
        <v>10.9</v>
      </c>
      <c r="AW43" s="48">
        <v>10.3</v>
      </c>
      <c r="AX43" s="48">
        <v>10.4</v>
      </c>
      <c r="AY43" s="48">
        <v>10.1</v>
      </c>
      <c r="AZ43" s="48">
        <v>10.4</v>
      </c>
      <c r="BA43" s="48">
        <v>10.7</v>
      </c>
      <c r="BB43" s="48">
        <v>10.6</v>
      </c>
      <c r="BC43" s="48">
        <v>10.9</v>
      </c>
      <c r="BD43" s="48">
        <v>10.7</v>
      </c>
      <c r="BE43" s="48" t="s">
        <v>4364</v>
      </c>
      <c r="BG43" s="985"/>
      <c r="BH43" s="986"/>
      <c r="BI43" s="986"/>
      <c r="BJ43" s="986"/>
      <c r="BK43" s="986"/>
      <c r="BL43" s="986"/>
      <c r="BM43" s="986"/>
      <c r="BN43" s="986"/>
      <c r="BO43" s="987"/>
    </row>
    <row r="44" spans="1:67" ht="30" customHeight="1">
      <c r="A44" s="125" t="s">
        <v>4435</v>
      </c>
      <c r="B44" s="126" t="s">
        <v>4436</v>
      </c>
      <c r="C44" s="48">
        <v>7.7</v>
      </c>
      <c r="D44" s="48">
        <v>8.5</v>
      </c>
      <c r="E44" s="48">
        <v>7.9</v>
      </c>
      <c r="F44" s="48">
        <v>8</v>
      </c>
      <c r="G44" s="48">
        <v>8.1</v>
      </c>
      <c r="H44" s="48">
        <v>8.4</v>
      </c>
      <c r="I44" s="48">
        <v>8.6999999999999993</v>
      </c>
      <c r="J44" s="48">
        <v>8.6</v>
      </c>
      <c r="K44" s="48">
        <v>8.9</v>
      </c>
      <c r="L44" s="48">
        <v>8.3000000000000007</v>
      </c>
      <c r="M44" s="48" t="s">
        <v>3944</v>
      </c>
      <c r="N44" s="48">
        <v>8.3000000000000007</v>
      </c>
      <c r="O44" s="48">
        <v>9.1</v>
      </c>
      <c r="P44" s="48">
        <v>8.5</v>
      </c>
      <c r="Q44" s="48">
        <v>8.4</v>
      </c>
      <c r="R44" s="48">
        <v>8.1999999999999993</v>
      </c>
      <c r="S44" s="48">
        <v>8.3000000000000007</v>
      </c>
      <c r="T44" s="48">
        <v>8.8000000000000007</v>
      </c>
      <c r="U44" s="48">
        <v>8.6999999999999993</v>
      </c>
      <c r="V44" s="48">
        <v>9</v>
      </c>
      <c r="W44" s="48">
        <v>8.9</v>
      </c>
      <c r="X44" s="48" t="s">
        <v>3945</v>
      </c>
      <c r="Y44" s="48">
        <v>10.1</v>
      </c>
      <c r="Z44" s="48">
        <v>10.9</v>
      </c>
      <c r="AA44" s="48">
        <v>10.3</v>
      </c>
      <c r="AB44" s="48">
        <v>10.8</v>
      </c>
      <c r="AC44" s="48">
        <v>10.4</v>
      </c>
      <c r="AD44" s="48">
        <v>10.7</v>
      </c>
      <c r="AE44" s="48">
        <v>11</v>
      </c>
      <c r="AF44" s="48">
        <v>10.9</v>
      </c>
      <c r="AG44" s="48">
        <v>11.2</v>
      </c>
      <c r="AH44" s="48">
        <v>10.7</v>
      </c>
      <c r="AI44" s="48" t="s">
        <v>3903</v>
      </c>
      <c r="AJ44" s="48">
        <v>12.8</v>
      </c>
      <c r="AK44" s="48">
        <v>13.6</v>
      </c>
      <c r="AL44" s="48">
        <v>12.8</v>
      </c>
      <c r="AM44" s="48">
        <v>12.7</v>
      </c>
      <c r="AN44" s="48">
        <v>12.3</v>
      </c>
      <c r="AO44" s="48">
        <v>12.6</v>
      </c>
      <c r="AP44" s="48">
        <v>12.9</v>
      </c>
      <c r="AQ44" s="48">
        <v>12.8</v>
      </c>
      <c r="AR44" s="48">
        <v>13.1</v>
      </c>
      <c r="AS44" s="48">
        <v>12.8</v>
      </c>
      <c r="AT44" s="48" t="s">
        <v>3902</v>
      </c>
      <c r="AU44" s="48">
        <v>10.1</v>
      </c>
      <c r="AV44" s="48">
        <v>10.9</v>
      </c>
      <c r="AW44" s="48">
        <v>10.3</v>
      </c>
      <c r="AX44" s="48">
        <v>10.4</v>
      </c>
      <c r="AY44" s="48">
        <v>10.1</v>
      </c>
      <c r="AZ44" s="48">
        <v>10.4</v>
      </c>
      <c r="BA44" s="48">
        <v>10.7</v>
      </c>
      <c r="BB44" s="48">
        <v>10.6</v>
      </c>
      <c r="BC44" s="48">
        <v>10.9</v>
      </c>
      <c r="BD44" s="48">
        <v>10.7</v>
      </c>
      <c r="BE44" s="48" t="s">
        <v>4364</v>
      </c>
      <c r="BG44" s="979" t="s">
        <v>4143</v>
      </c>
      <c r="BH44" s="980"/>
      <c r="BI44" s="980"/>
      <c r="BJ44" s="980"/>
      <c r="BK44" s="980"/>
      <c r="BL44" s="980"/>
      <c r="BM44" s="980"/>
      <c r="BN44" s="980"/>
      <c r="BO44" s="981"/>
    </row>
    <row r="45" spans="1:67" ht="30" customHeight="1">
      <c r="A45" s="125" t="s">
        <v>4437</v>
      </c>
      <c r="B45" s="126" t="s">
        <v>4438</v>
      </c>
      <c r="C45" s="48">
        <v>7.7</v>
      </c>
      <c r="D45" s="48">
        <v>8.5</v>
      </c>
      <c r="E45" s="48">
        <v>7.9</v>
      </c>
      <c r="F45" s="48">
        <v>8</v>
      </c>
      <c r="G45" s="48">
        <v>8.1</v>
      </c>
      <c r="H45" s="48">
        <v>8.4</v>
      </c>
      <c r="I45" s="48">
        <v>8.6999999999999993</v>
      </c>
      <c r="J45" s="48">
        <v>8.6</v>
      </c>
      <c r="K45" s="48">
        <v>8.9</v>
      </c>
      <c r="L45" s="48">
        <v>8.3000000000000007</v>
      </c>
      <c r="M45" s="48" t="s">
        <v>3944</v>
      </c>
      <c r="N45" s="48">
        <v>8.3000000000000007</v>
      </c>
      <c r="O45" s="48">
        <v>9.1</v>
      </c>
      <c r="P45" s="48">
        <v>8.5</v>
      </c>
      <c r="Q45" s="48">
        <v>8.4</v>
      </c>
      <c r="R45" s="48">
        <v>8.1999999999999993</v>
      </c>
      <c r="S45" s="48">
        <v>8.3000000000000007</v>
      </c>
      <c r="T45" s="48">
        <v>8.8000000000000007</v>
      </c>
      <c r="U45" s="48">
        <v>8.6999999999999993</v>
      </c>
      <c r="V45" s="48">
        <v>9</v>
      </c>
      <c r="W45" s="48">
        <v>8.9</v>
      </c>
      <c r="X45" s="48" t="s">
        <v>3945</v>
      </c>
      <c r="Y45" s="48">
        <v>10.1</v>
      </c>
      <c r="Z45" s="48">
        <v>10.9</v>
      </c>
      <c r="AA45" s="48">
        <v>10.3</v>
      </c>
      <c r="AB45" s="48">
        <v>10.8</v>
      </c>
      <c r="AC45" s="48">
        <v>10.4</v>
      </c>
      <c r="AD45" s="48">
        <v>10.7</v>
      </c>
      <c r="AE45" s="48">
        <v>11</v>
      </c>
      <c r="AF45" s="48">
        <v>10.9</v>
      </c>
      <c r="AG45" s="48">
        <v>11.2</v>
      </c>
      <c r="AH45" s="48">
        <v>10.7</v>
      </c>
      <c r="AI45" s="48" t="s">
        <v>3903</v>
      </c>
      <c r="AJ45" s="48">
        <v>12.8</v>
      </c>
      <c r="AK45" s="48">
        <v>13.6</v>
      </c>
      <c r="AL45" s="48">
        <v>12.8</v>
      </c>
      <c r="AM45" s="48">
        <v>12.7</v>
      </c>
      <c r="AN45" s="48">
        <v>12.3</v>
      </c>
      <c r="AO45" s="48">
        <v>12.6</v>
      </c>
      <c r="AP45" s="48">
        <v>12.9</v>
      </c>
      <c r="AQ45" s="48">
        <v>12.8</v>
      </c>
      <c r="AR45" s="48">
        <v>13.1</v>
      </c>
      <c r="AS45" s="48">
        <v>12.8</v>
      </c>
      <c r="AT45" s="48" t="s">
        <v>3902</v>
      </c>
      <c r="AU45" s="48">
        <v>10.1</v>
      </c>
      <c r="AV45" s="48">
        <v>10.9</v>
      </c>
      <c r="AW45" s="48">
        <v>10.3</v>
      </c>
      <c r="AX45" s="48">
        <v>10.4</v>
      </c>
      <c r="AY45" s="48">
        <v>10.1</v>
      </c>
      <c r="AZ45" s="48">
        <v>10.4</v>
      </c>
      <c r="BA45" s="48">
        <v>10.7</v>
      </c>
      <c r="BB45" s="48">
        <v>10.6</v>
      </c>
      <c r="BC45" s="48">
        <v>10.9</v>
      </c>
      <c r="BD45" s="48">
        <v>10.7</v>
      </c>
      <c r="BE45" s="48" t="s">
        <v>4364</v>
      </c>
      <c r="BG45" s="985"/>
      <c r="BH45" s="986"/>
      <c r="BI45" s="986"/>
      <c r="BJ45" s="986"/>
      <c r="BK45" s="986"/>
      <c r="BL45" s="986"/>
      <c r="BM45" s="986"/>
      <c r="BN45" s="986"/>
      <c r="BO45" s="987"/>
    </row>
    <row r="46" spans="1:67" ht="30" customHeight="1">
      <c r="A46" s="125" t="s">
        <v>4439</v>
      </c>
      <c r="B46" s="126" t="s">
        <v>4440</v>
      </c>
      <c r="C46" s="48">
        <v>7.7</v>
      </c>
      <c r="D46" s="48">
        <v>8.5</v>
      </c>
      <c r="E46" s="48">
        <v>7.9</v>
      </c>
      <c r="F46" s="48">
        <v>8</v>
      </c>
      <c r="G46" s="48">
        <v>8.1</v>
      </c>
      <c r="H46" s="48">
        <v>8.4</v>
      </c>
      <c r="I46" s="48">
        <v>8.6999999999999993</v>
      </c>
      <c r="J46" s="48">
        <v>8.6</v>
      </c>
      <c r="K46" s="48">
        <v>8.9</v>
      </c>
      <c r="L46" s="48">
        <v>8.3000000000000007</v>
      </c>
      <c r="M46" s="48" t="s">
        <v>3944</v>
      </c>
      <c r="N46" s="48">
        <v>8.3000000000000007</v>
      </c>
      <c r="O46" s="48">
        <v>9.1</v>
      </c>
      <c r="P46" s="48">
        <v>8.5</v>
      </c>
      <c r="Q46" s="48">
        <v>8.4</v>
      </c>
      <c r="R46" s="48">
        <v>8.1999999999999993</v>
      </c>
      <c r="S46" s="48">
        <v>8.3000000000000007</v>
      </c>
      <c r="T46" s="48">
        <v>8.8000000000000007</v>
      </c>
      <c r="U46" s="48">
        <v>8.6999999999999993</v>
      </c>
      <c r="V46" s="48">
        <v>9</v>
      </c>
      <c r="W46" s="48">
        <v>8.9</v>
      </c>
      <c r="X46" s="48" t="s">
        <v>3945</v>
      </c>
      <c r="Y46" s="48">
        <v>10.1</v>
      </c>
      <c r="Z46" s="48">
        <v>10.9</v>
      </c>
      <c r="AA46" s="48">
        <v>10.3</v>
      </c>
      <c r="AB46" s="48">
        <v>10.8</v>
      </c>
      <c r="AC46" s="48">
        <v>10.4</v>
      </c>
      <c r="AD46" s="48">
        <v>10.7</v>
      </c>
      <c r="AE46" s="48">
        <v>11</v>
      </c>
      <c r="AF46" s="48">
        <v>10.9</v>
      </c>
      <c r="AG46" s="48">
        <v>11.2</v>
      </c>
      <c r="AH46" s="48">
        <v>10.7</v>
      </c>
      <c r="AI46" s="48" t="s">
        <v>3903</v>
      </c>
      <c r="AJ46" s="48">
        <v>12.8</v>
      </c>
      <c r="AK46" s="48">
        <v>13.6</v>
      </c>
      <c r="AL46" s="48">
        <v>12.8</v>
      </c>
      <c r="AM46" s="48">
        <v>12.7</v>
      </c>
      <c r="AN46" s="48">
        <v>12.3</v>
      </c>
      <c r="AO46" s="48">
        <v>12.6</v>
      </c>
      <c r="AP46" s="48">
        <v>12.9</v>
      </c>
      <c r="AQ46" s="48">
        <v>12.8</v>
      </c>
      <c r="AR46" s="48">
        <v>13.1</v>
      </c>
      <c r="AS46" s="48">
        <v>12.8</v>
      </c>
      <c r="AT46" s="48" t="s">
        <v>3902</v>
      </c>
      <c r="AU46" s="48">
        <v>10.1</v>
      </c>
      <c r="AV46" s="48">
        <v>10.9</v>
      </c>
      <c r="AW46" s="48">
        <v>10.3</v>
      </c>
      <c r="AX46" s="48">
        <v>10.4</v>
      </c>
      <c r="AY46" s="48">
        <v>10.1</v>
      </c>
      <c r="AZ46" s="48">
        <v>10.4</v>
      </c>
      <c r="BA46" s="48">
        <v>10.7</v>
      </c>
      <c r="BB46" s="48">
        <v>10.6</v>
      </c>
      <c r="BC46" s="48">
        <v>10.9</v>
      </c>
      <c r="BD46" s="48">
        <v>10.7</v>
      </c>
      <c r="BE46" s="48" t="s">
        <v>4364</v>
      </c>
      <c r="BG46" s="982" t="s">
        <v>4148</v>
      </c>
      <c r="BH46" s="983"/>
      <c r="BI46" s="983"/>
      <c r="BJ46" s="983"/>
      <c r="BK46" s="983"/>
      <c r="BL46" s="983"/>
      <c r="BM46" s="983"/>
      <c r="BN46" s="983"/>
      <c r="BO46" s="984"/>
    </row>
    <row r="47" spans="1:67" ht="30" customHeight="1">
      <c r="A47" s="125" t="s">
        <v>4441</v>
      </c>
      <c r="B47" s="126" t="s">
        <v>4442</v>
      </c>
      <c r="C47" s="48">
        <v>7.7</v>
      </c>
      <c r="D47" s="48">
        <v>8.5</v>
      </c>
      <c r="E47" s="48">
        <v>7.9</v>
      </c>
      <c r="F47" s="48">
        <v>8</v>
      </c>
      <c r="G47" s="48">
        <v>8.1</v>
      </c>
      <c r="H47" s="48">
        <v>8.4</v>
      </c>
      <c r="I47" s="48">
        <v>8.6999999999999993</v>
      </c>
      <c r="J47" s="48">
        <v>8.6</v>
      </c>
      <c r="K47" s="48">
        <v>8.9</v>
      </c>
      <c r="L47" s="48">
        <v>8.3000000000000007</v>
      </c>
      <c r="M47" s="48" t="s">
        <v>3944</v>
      </c>
      <c r="N47" s="48">
        <v>8.3000000000000007</v>
      </c>
      <c r="O47" s="48">
        <v>9.1</v>
      </c>
      <c r="P47" s="48">
        <v>8.5</v>
      </c>
      <c r="Q47" s="48">
        <v>8.4</v>
      </c>
      <c r="R47" s="48">
        <v>8.1999999999999993</v>
      </c>
      <c r="S47" s="48">
        <v>8.3000000000000007</v>
      </c>
      <c r="T47" s="48">
        <v>8.8000000000000007</v>
      </c>
      <c r="U47" s="48">
        <v>8.6999999999999993</v>
      </c>
      <c r="V47" s="48">
        <v>9</v>
      </c>
      <c r="W47" s="48">
        <v>8.9</v>
      </c>
      <c r="X47" s="48" t="s">
        <v>3945</v>
      </c>
      <c r="Y47" s="48">
        <v>10.1</v>
      </c>
      <c r="Z47" s="48">
        <v>10.9</v>
      </c>
      <c r="AA47" s="48">
        <v>10.3</v>
      </c>
      <c r="AB47" s="48">
        <v>10.8</v>
      </c>
      <c r="AC47" s="48">
        <v>10.4</v>
      </c>
      <c r="AD47" s="48">
        <v>10.7</v>
      </c>
      <c r="AE47" s="48">
        <v>11</v>
      </c>
      <c r="AF47" s="48">
        <v>10.9</v>
      </c>
      <c r="AG47" s="48">
        <v>11.2</v>
      </c>
      <c r="AH47" s="48">
        <v>10.7</v>
      </c>
      <c r="AI47" s="48" t="s">
        <v>3903</v>
      </c>
      <c r="AJ47" s="48">
        <v>12.8</v>
      </c>
      <c r="AK47" s="48">
        <v>13.6</v>
      </c>
      <c r="AL47" s="48">
        <v>12.8</v>
      </c>
      <c r="AM47" s="48">
        <v>12.7</v>
      </c>
      <c r="AN47" s="48">
        <v>12.3</v>
      </c>
      <c r="AO47" s="48">
        <v>12.6</v>
      </c>
      <c r="AP47" s="48">
        <v>12.9</v>
      </c>
      <c r="AQ47" s="48">
        <v>12.8</v>
      </c>
      <c r="AR47" s="48">
        <v>13.1</v>
      </c>
      <c r="AS47" s="48">
        <v>12.8</v>
      </c>
      <c r="AT47" s="48" t="s">
        <v>3902</v>
      </c>
      <c r="AU47" s="48">
        <v>10.1</v>
      </c>
      <c r="AV47" s="48">
        <v>10.9</v>
      </c>
      <c r="AW47" s="48">
        <v>10.3</v>
      </c>
      <c r="AX47" s="48">
        <v>10.4</v>
      </c>
      <c r="AY47" s="48">
        <v>10.1</v>
      </c>
      <c r="AZ47" s="48">
        <v>10.4</v>
      </c>
      <c r="BA47" s="48">
        <v>10.7</v>
      </c>
      <c r="BB47" s="48">
        <v>10.6</v>
      </c>
      <c r="BC47" s="48">
        <v>10.9</v>
      </c>
      <c r="BD47" s="48">
        <v>10.7</v>
      </c>
      <c r="BE47" s="48" t="s">
        <v>4364</v>
      </c>
      <c r="BG47" s="985"/>
      <c r="BH47" s="986"/>
      <c r="BI47" s="986"/>
      <c r="BJ47" s="986"/>
      <c r="BK47" s="986"/>
      <c r="BL47" s="986"/>
      <c r="BM47" s="986"/>
      <c r="BN47" s="986"/>
      <c r="BO47" s="987"/>
    </row>
    <row r="48" spans="1:67" ht="30" customHeight="1">
      <c r="A48" s="125" t="s">
        <v>4443</v>
      </c>
      <c r="B48" s="126" t="s">
        <v>4444</v>
      </c>
      <c r="C48" s="48">
        <v>7.8</v>
      </c>
      <c r="D48" s="48">
        <v>8.6</v>
      </c>
      <c r="E48" s="48">
        <v>8</v>
      </c>
      <c r="F48" s="48">
        <v>8.1</v>
      </c>
      <c r="G48" s="48">
        <v>8.1999999999999993</v>
      </c>
      <c r="H48" s="48">
        <v>8.5</v>
      </c>
      <c r="I48" s="48">
        <v>8.8000000000000007</v>
      </c>
      <c r="J48" s="48">
        <v>8.6999999999999993</v>
      </c>
      <c r="K48" s="48">
        <v>9</v>
      </c>
      <c r="L48" s="48">
        <v>8.4</v>
      </c>
      <c r="M48" s="48" t="s">
        <v>3944</v>
      </c>
      <c r="N48" s="48">
        <v>8.4</v>
      </c>
      <c r="O48" s="48">
        <v>9.1999999999999993</v>
      </c>
      <c r="P48" s="48">
        <v>8.6</v>
      </c>
      <c r="Q48" s="48">
        <v>8.5</v>
      </c>
      <c r="R48" s="48">
        <v>8.3000000000000007</v>
      </c>
      <c r="S48" s="48">
        <v>8.4</v>
      </c>
      <c r="T48" s="48">
        <v>8.9</v>
      </c>
      <c r="U48" s="48">
        <v>8.8000000000000007</v>
      </c>
      <c r="V48" s="48">
        <v>9.1</v>
      </c>
      <c r="W48" s="48">
        <v>9</v>
      </c>
      <c r="X48" s="48" t="s">
        <v>3945</v>
      </c>
      <c r="Y48" s="48">
        <v>10.199999999999999</v>
      </c>
      <c r="Z48" s="48">
        <v>11</v>
      </c>
      <c r="AA48" s="48">
        <v>10.4</v>
      </c>
      <c r="AB48" s="48">
        <v>10.9</v>
      </c>
      <c r="AC48" s="48">
        <v>10.5</v>
      </c>
      <c r="AD48" s="48">
        <v>10.8</v>
      </c>
      <c r="AE48" s="48">
        <v>11.1</v>
      </c>
      <c r="AF48" s="48">
        <v>11</v>
      </c>
      <c r="AG48" s="48">
        <v>11.3</v>
      </c>
      <c r="AH48" s="48">
        <v>10.8</v>
      </c>
      <c r="AI48" s="48" t="s">
        <v>3903</v>
      </c>
      <c r="AJ48" s="48">
        <v>12.9</v>
      </c>
      <c r="AK48" s="48">
        <v>13.7</v>
      </c>
      <c r="AL48" s="48">
        <v>12.9</v>
      </c>
      <c r="AM48" s="48">
        <v>12.8</v>
      </c>
      <c r="AN48" s="48">
        <v>12.4</v>
      </c>
      <c r="AO48" s="48">
        <v>12.7</v>
      </c>
      <c r="AP48" s="48">
        <v>13</v>
      </c>
      <c r="AQ48" s="48">
        <v>12.9</v>
      </c>
      <c r="AR48" s="48">
        <v>13.2</v>
      </c>
      <c r="AS48" s="48">
        <v>12.9</v>
      </c>
      <c r="AT48" s="48" t="s">
        <v>3902</v>
      </c>
      <c r="AU48" s="48">
        <v>10.199999999999999</v>
      </c>
      <c r="AV48" s="48">
        <v>11</v>
      </c>
      <c r="AW48" s="48">
        <v>10.4</v>
      </c>
      <c r="AX48" s="48">
        <v>10.5</v>
      </c>
      <c r="AY48" s="48">
        <v>10.199999999999999</v>
      </c>
      <c r="AZ48" s="48">
        <v>10.5</v>
      </c>
      <c r="BA48" s="48">
        <v>10.8</v>
      </c>
      <c r="BB48" s="48">
        <v>10.7</v>
      </c>
      <c r="BC48" s="48">
        <v>11</v>
      </c>
      <c r="BD48" s="48">
        <v>10.8</v>
      </c>
      <c r="BE48" s="48" t="s">
        <v>4364</v>
      </c>
      <c r="BG48" s="988" t="s">
        <v>4153</v>
      </c>
      <c r="BH48" s="988"/>
      <c r="BI48" s="988"/>
      <c r="BJ48" s="988"/>
      <c r="BK48" s="988"/>
      <c r="BL48" s="988"/>
      <c r="BM48" s="988"/>
      <c r="BN48" s="988"/>
      <c r="BO48" s="988"/>
    </row>
    <row r="49" spans="1:67" ht="30" customHeight="1">
      <c r="A49" s="125" t="s">
        <v>4445</v>
      </c>
      <c r="B49" s="126" t="s">
        <v>4446</v>
      </c>
      <c r="C49" s="48">
        <v>7.8</v>
      </c>
      <c r="D49" s="48">
        <v>8.6</v>
      </c>
      <c r="E49" s="48">
        <v>8</v>
      </c>
      <c r="F49" s="48">
        <v>8.1</v>
      </c>
      <c r="G49" s="48">
        <v>8.1999999999999993</v>
      </c>
      <c r="H49" s="48">
        <v>8.5</v>
      </c>
      <c r="I49" s="48">
        <v>8.8000000000000007</v>
      </c>
      <c r="J49" s="48">
        <v>8.6999999999999993</v>
      </c>
      <c r="K49" s="48">
        <v>9</v>
      </c>
      <c r="L49" s="48">
        <v>8.4</v>
      </c>
      <c r="M49" s="48" t="s">
        <v>3944</v>
      </c>
      <c r="N49" s="48">
        <v>8.4</v>
      </c>
      <c r="O49" s="48">
        <v>9.1999999999999993</v>
      </c>
      <c r="P49" s="48">
        <v>8.6</v>
      </c>
      <c r="Q49" s="48">
        <v>8.5</v>
      </c>
      <c r="R49" s="48">
        <v>8.3000000000000007</v>
      </c>
      <c r="S49" s="48">
        <v>8.4</v>
      </c>
      <c r="T49" s="48">
        <v>8.9</v>
      </c>
      <c r="U49" s="48">
        <v>8.8000000000000007</v>
      </c>
      <c r="V49" s="48">
        <v>9.1</v>
      </c>
      <c r="W49" s="48">
        <v>9</v>
      </c>
      <c r="X49" s="48" t="s">
        <v>3945</v>
      </c>
      <c r="Y49" s="48">
        <v>10.199999999999999</v>
      </c>
      <c r="Z49" s="48">
        <v>11</v>
      </c>
      <c r="AA49" s="48">
        <v>10.4</v>
      </c>
      <c r="AB49" s="48">
        <v>10.9</v>
      </c>
      <c r="AC49" s="48">
        <v>10.5</v>
      </c>
      <c r="AD49" s="48">
        <v>10.8</v>
      </c>
      <c r="AE49" s="48">
        <v>11.1</v>
      </c>
      <c r="AF49" s="48">
        <v>11</v>
      </c>
      <c r="AG49" s="48">
        <v>11.3</v>
      </c>
      <c r="AH49" s="48">
        <v>10.8</v>
      </c>
      <c r="AI49" s="48" t="s">
        <v>3903</v>
      </c>
      <c r="AJ49" s="48">
        <v>12.9</v>
      </c>
      <c r="AK49" s="48">
        <v>13.7</v>
      </c>
      <c r="AL49" s="48">
        <v>12.9</v>
      </c>
      <c r="AM49" s="48">
        <v>12.8</v>
      </c>
      <c r="AN49" s="48">
        <v>12.4</v>
      </c>
      <c r="AO49" s="48">
        <v>12.7</v>
      </c>
      <c r="AP49" s="48">
        <v>13</v>
      </c>
      <c r="AQ49" s="48">
        <v>12.9</v>
      </c>
      <c r="AR49" s="48">
        <v>13.2</v>
      </c>
      <c r="AS49" s="48">
        <v>12.9</v>
      </c>
      <c r="AT49" s="48" t="s">
        <v>3902</v>
      </c>
      <c r="AU49" s="48">
        <v>10.199999999999999</v>
      </c>
      <c r="AV49" s="48">
        <v>11</v>
      </c>
      <c r="AW49" s="48">
        <v>10.4</v>
      </c>
      <c r="AX49" s="48">
        <v>10.5</v>
      </c>
      <c r="AY49" s="48">
        <v>10.199999999999999</v>
      </c>
      <c r="AZ49" s="48">
        <v>10.5</v>
      </c>
      <c r="BA49" s="48">
        <v>10.8</v>
      </c>
      <c r="BB49" s="48">
        <v>10.7</v>
      </c>
      <c r="BC49" s="48">
        <v>11</v>
      </c>
      <c r="BD49" s="48">
        <v>10.8</v>
      </c>
      <c r="BE49" s="48" t="s">
        <v>4364</v>
      </c>
      <c r="BG49" s="988"/>
      <c r="BH49" s="988"/>
      <c r="BI49" s="988"/>
      <c r="BJ49" s="988"/>
      <c r="BK49" s="988"/>
      <c r="BL49" s="988"/>
      <c r="BM49" s="988"/>
      <c r="BN49" s="988"/>
      <c r="BO49" s="988"/>
    </row>
    <row r="50" spans="1:67" ht="30" customHeight="1">
      <c r="A50" s="125" t="s">
        <v>4447</v>
      </c>
      <c r="B50" s="126" t="s">
        <v>4448</v>
      </c>
      <c r="C50" s="48">
        <v>7.8</v>
      </c>
      <c r="D50" s="48">
        <v>8.6</v>
      </c>
      <c r="E50" s="48">
        <v>8</v>
      </c>
      <c r="F50" s="48">
        <v>8.1</v>
      </c>
      <c r="G50" s="48">
        <v>8.1999999999999993</v>
      </c>
      <c r="H50" s="48">
        <v>8.5</v>
      </c>
      <c r="I50" s="48">
        <v>8.8000000000000007</v>
      </c>
      <c r="J50" s="48">
        <v>8.6999999999999993</v>
      </c>
      <c r="K50" s="48">
        <v>9</v>
      </c>
      <c r="L50" s="48">
        <v>8.4</v>
      </c>
      <c r="M50" s="48" t="s">
        <v>3944</v>
      </c>
      <c r="N50" s="48">
        <v>8.4</v>
      </c>
      <c r="O50" s="48">
        <v>9.1999999999999993</v>
      </c>
      <c r="P50" s="48">
        <v>8.6</v>
      </c>
      <c r="Q50" s="48">
        <v>8.5</v>
      </c>
      <c r="R50" s="48">
        <v>8.3000000000000007</v>
      </c>
      <c r="S50" s="48">
        <v>8.4</v>
      </c>
      <c r="T50" s="48">
        <v>8.9</v>
      </c>
      <c r="U50" s="48">
        <v>8.8000000000000007</v>
      </c>
      <c r="V50" s="48">
        <v>9.1</v>
      </c>
      <c r="W50" s="48">
        <v>9</v>
      </c>
      <c r="X50" s="48" t="s">
        <v>3945</v>
      </c>
      <c r="Y50" s="48">
        <v>10.199999999999999</v>
      </c>
      <c r="Z50" s="48">
        <v>11</v>
      </c>
      <c r="AA50" s="48">
        <v>10.4</v>
      </c>
      <c r="AB50" s="48">
        <v>10.9</v>
      </c>
      <c r="AC50" s="48">
        <v>10.5</v>
      </c>
      <c r="AD50" s="48">
        <v>10.8</v>
      </c>
      <c r="AE50" s="48">
        <v>11.1</v>
      </c>
      <c r="AF50" s="48">
        <v>11</v>
      </c>
      <c r="AG50" s="48">
        <v>11.3</v>
      </c>
      <c r="AH50" s="48">
        <v>10.8</v>
      </c>
      <c r="AI50" s="48" t="s">
        <v>3903</v>
      </c>
      <c r="AJ50" s="48">
        <v>12.9</v>
      </c>
      <c r="AK50" s="48">
        <v>13.7</v>
      </c>
      <c r="AL50" s="48">
        <v>12.9</v>
      </c>
      <c r="AM50" s="48">
        <v>12.8</v>
      </c>
      <c r="AN50" s="48">
        <v>12.4</v>
      </c>
      <c r="AO50" s="48">
        <v>12.7</v>
      </c>
      <c r="AP50" s="48">
        <v>13</v>
      </c>
      <c r="AQ50" s="48">
        <v>12.9</v>
      </c>
      <c r="AR50" s="48">
        <v>13.2</v>
      </c>
      <c r="AS50" s="48">
        <v>12.9</v>
      </c>
      <c r="AT50" s="48" t="s">
        <v>3902</v>
      </c>
      <c r="AU50" s="48">
        <v>10.199999999999999</v>
      </c>
      <c r="AV50" s="48">
        <v>11</v>
      </c>
      <c r="AW50" s="48">
        <v>10.4</v>
      </c>
      <c r="AX50" s="48">
        <v>10.5</v>
      </c>
      <c r="AY50" s="48">
        <v>10.199999999999999</v>
      </c>
      <c r="AZ50" s="48">
        <v>10.5</v>
      </c>
      <c r="BA50" s="48">
        <v>10.8</v>
      </c>
      <c r="BB50" s="48">
        <v>10.7</v>
      </c>
      <c r="BC50" s="48">
        <v>11</v>
      </c>
      <c r="BD50" s="48">
        <v>10.8</v>
      </c>
      <c r="BE50" s="48" t="s">
        <v>4364</v>
      </c>
      <c r="BG50" s="969" t="s">
        <v>4160</v>
      </c>
      <c r="BH50" s="969"/>
      <c r="BI50" s="969"/>
      <c r="BJ50" s="969"/>
      <c r="BK50" s="969"/>
      <c r="BL50" s="969"/>
      <c r="BM50" s="969"/>
      <c r="BN50" s="969"/>
      <c r="BO50" s="969"/>
    </row>
    <row r="51" spans="1:67" ht="30" customHeight="1">
      <c r="A51" s="125" t="s">
        <v>4449</v>
      </c>
      <c r="B51" s="126" t="s">
        <v>4450</v>
      </c>
      <c r="C51" s="48">
        <v>7.8</v>
      </c>
      <c r="D51" s="48">
        <v>8.6</v>
      </c>
      <c r="E51" s="48">
        <v>8</v>
      </c>
      <c r="F51" s="48">
        <v>8.1</v>
      </c>
      <c r="G51" s="48">
        <v>8.1999999999999993</v>
      </c>
      <c r="H51" s="48">
        <v>8.5</v>
      </c>
      <c r="I51" s="48">
        <v>8.8000000000000007</v>
      </c>
      <c r="J51" s="48">
        <v>8.6999999999999993</v>
      </c>
      <c r="K51" s="48">
        <v>9</v>
      </c>
      <c r="L51" s="48">
        <v>8.4</v>
      </c>
      <c r="M51" s="48" t="s">
        <v>3944</v>
      </c>
      <c r="N51" s="48">
        <v>8.4</v>
      </c>
      <c r="O51" s="48">
        <v>9.1999999999999993</v>
      </c>
      <c r="P51" s="48">
        <v>8.6</v>
      </c>
      <c r="Q51" s="48">
        <v>8.5</v>
      </c>
      <c r="R51" s="48">
        <v>8.3000000000000007</v>
      </c>
      <c r="S51" s="48">
        <v>8.4</v>
      </c>
      <c r="T51" s="48">
        <v>8.9</v>
      </c>
      <c r="U51" s="48">
        <v>8.8000000000000007</v>
      </c>
      <c r="V51" s="48">
        <v>9.1</v>
      </c>
      <c r="W51" s="48">
        <v>9</v>
      </c>
      <c r="X51" s="48" t="s">
        <v>3945</v>
      </c>
      <c r="Y51" s="48">
        <v>10.199999999999999</v>
      </c>
      <c r="Z51" s="48">
        <v>11</v>
      </c>
      <c r="AA51" s="48">
        <v>10.4</v>
      </c>
      <c r="AB51" s="48">
        <v>10.9</v>
      </c>
      <c r="AC51" s="48">
        <v>10.5</v>
      </c>
      <c r="AD51" s="48">
        <v>10.8</v>
      </c>
      <c r="AE51" s="48">
        <v>11.1</v>
      </c>
      <c r="AF51" s="48">
        <v>11</v>
      </c>
      <c r="AG51" s="48">
        <v>11.3</v>
      </c>
      <c r="AH51" s="48">
        <v>10.8</v>
      </c>
      <c r="AI51" s="48" t="s">
        <v>3903</v>
      </c>
      <c r="AJ51" s="48">
        <v>12.9</v>
      </c>
      <c r="AK51" s="48">
        <v>13.7</v>
      </c>
      <c r="AL51" s="48">
        <v>12.9</v>
      </c>
      <c r="AM51" s="48">
        <v>12.8</v>
      </c>
      <c r="AN51" s="48">
        <v>12.4</v>
      </c>
      <c r="AO51" s="48">
        <v>12.7</v>
      </c>
      <c r="AP51" s="48">
        <v>13</v>
      </c>
      <c r="AQ51" s="48">
        <v>12.9</v>
      </c>
      <c r="AR51" s="48">
        <v>13.2</v>
      </c>
      <c r="AS51" s="48">
        <v>12.9</v>
      </c>
      <c r="AT51" s="48" t="s">
        <v>3902</v>
      </c>
      <c r="AU51" s="48">
        <v>10.199999999999999</v>
      </c>
      <c r="AV51" s="48">
        <v>11</v>
      </c>
      <c r="AW51" s="48">
        <v>10.4</v>
      </c>
      <c r="AX51" s="48">
        <v>10.5</v>
      </c>
      <c r="AY51" s="48">
        <v>10.199999999999999</v>
      </c>
      <c r="AZ51" s="48">
        <v>10.5</v>
      </c>
      <c r="BA51" s="48">
        <v>10.8</v>
      </c>
      <c r="BB51" s="48">
        <v>10.7</v>
      </c>
      <c r="BC51" s="48">
        <v>11</v>
      </c>
      <c r="BD51" s="48">
        <v>10.8</v>
      </c>
      <c r="BE51" s="48" t="s">
        <v>4364</v>
      </c>
      <c r="BG51" s="969" t="s">
        <v>4163</v>
      </c>
      <c r="BH51" s="969"/>
      <c r="BI51" s="969"/>
      <c r="BJ51" s="969"/>
      <c r="BK51" s="969"/>
      <c r="BL51" s="969"/>
      <c r="BM51" s="969"/>
      <c r="BN51" s="969"/>
      <c r="BO51" s="969"/>
    </row>
    <row r="52" spans="1:67" ht="30" customHeight="1">
      <c r="A52" s="125" t="s">
        <v>4451</v>
      </c>
      <c r="B52" s="126" t="s">
        <v>4452</v>
      </c>
      <c r="C52" s="48">
        <v>7.8</v>
      </c>
      <c r="D52" s="48">
        <v>8.6</v>
      </c>
      <c r="E52" s="48">
        <v>8</v>
      </c>
      <c r="F52" s="48">
        <v>8.1</v>
      </c>
      <c r="G52" s="48">
        <v>8.1999999999999993</v>
      </c>
      <c r="H52" s="48">
        <v>8.5</v>
      </c>
      <c r="I52" s="48">
        <v>8.8000000000000007</v>
      </c>
      <c r="J52" s="48">
        <v>8.6999999999999993</v>
      </c>
      <c r="K52" s="48">
        <v>9</v>
      </c>
      <c r="L52" s="48">
        <v>8.4</v>
      </c>
      <c r="M52" s="48" t="s">
        <v>3944</v>
      </c>
      <c r="N52" s="48">
        <v>8.4</v>
      </c>
      <c r="O52" s="48">
        <v>9.1999999999999993</v>
      </c>
      <c r="P52" s="48">
        <v>8.6</v>
      </c>
      <c r="Q52" s="48">
        <v>8.5</v>
      </c>
      <c r="R52" s="48">
        <v>8.3000000000000007</v>
      </c>
      <c r="S52" s="48">
        <v>8.4</v>
      </c>
      <c r="T52" s="48">
        <v>8.9</v>
      </c>
      <c r="U52" s="48">
        <v>8.8000000000000007</v>
      </c>
      <c r="V52" s="48">
        <v>9.1</v>
      </c>
      <c r="W52" s="48">
        <v>9</v>
      </c>
      <c r="X52" s="48" t="s">
        <v>3945</v>
      </c>
      <c r="Y52" s="48">
        <v>10.199999999999999</v>
      </c>
      <c r="Z52" s="48">
        <v>11</v>
      </c>
      <c r="AA52" s="48">
        <v>10.4</v>
      </c>
      <c r="AB52" s="48">
        <v>10.9</v>
      </c>
      <c r="AC52" s="48">
        <v>10.5</v>
      </c>
      <c r="AD52" s="48">
        <v>10.8</v>
      </c>
      <c r="AE52" s="48">
        <v>11.1</v>
      </c>
      <c r="AF52" s="48">
        <v>11</v>
      </c>
      <c r="AG52" s="48">
        <v>11.3</v>
      </c>
      <c r="AH52" s="48">
        <v>10.8</v>
      </c>
      <c r="AI52" s="48" t="s">
        <v>3903</v>
      </c>
      <c r="AJ52" s="48">
        <v>12.9</v>
      </c>
      <c r="AK52" s="48">
        <v>13.7</v>
      </c>
      <c r="AL52" s="48">
        <v>12.9</v>
      </c>
      <c r="AM52" s="48">
        <v>12.8</v>
      </c>
      <c r="AN52" s="48">
        <v>12.4</v>
      </c>
      <c r="AO52" s="48">
        <v>12.7</v>
      </c>
      <c r="AP52" s="48">
        <v>13</v>
      </c>
      <c r="AQ52" s="48">
        <v>12.9</v>
      </c>
      <c r="AR52" s="48">
        <v>13.2</v>
      </c>
      <c r="AS52" s="48">
        <v>12.9</v>
      </c>
      <c r="AT52" s="48" t="s">
        <v>3902</v>
      </c>
      <c r="AU52" s="48">
        <v>10.199999999999999</v>
      </c>
      <c r="AV52" s="48">
        <v>11</v>
      </c>
      <c r="AW52" s="48">
        <v>10.4</v>
      </c>
      <c r="AX52" s="48">
        <v>10.5</v>
      </c>
      <c r="AY52" s="48">
        <v>10.199999999999999</v>
      </c>
      <c r="AZ52" s="48">
        <v>10.5</v>
      </c>
      <c r="BA52" s="48">
        <v>10.8</v>
      </c>
      <c r="BB52" s="48">
        <v>10.7</v>
      </c>
      <c r="BC52" s="48">
        <v>11</v>
      </c>
      <c r="BD52" s="48">
        <v>10.8</v>
      </c>
      <c r="BE52" s="48" t="s">
        <v>4364</v>
      </c>
      <c r="BG52" s="969" t="s">
        <v>4165</v>
      </c>
      <c r="BH52" s="969"/>
      <c r="BI52" s="969"/>
      <c r="BJ52" s="969"/>
      <c r="BK52" s="969"/>
      <c r="BL52" s="969"/>
      <c r="BM52" s="969"/>
      <c r="BN52" s="969"/>
      <c r="BO52" s="969"/>
    </row>
    <row r="53" spans="1:67" ht="30" customHeight="1">
      <c r="A53" s="125" t="s">
        <v>4453</v>
      </c>
      <c r="B53" s="126" t="s">
        <v>4454</v>
      </c>
      <c r="C53" s="48">
        <v>7.8</v>
      </c>
      <c r="D53" s="48">
        <v>8.6</v>
      </c>
      <c r="E53" s="48">
        <v>8</v>
      </c>
      <c r="F53" s="48">
        <v>8.1</v>
      </c>
      <c r="G53" s="48">
        <v>8.1999999999999993</v>
      </c>
      <c r="H53" s="48">
        <v>8.5</v>
      </c>
      <c r="I53" s="48">
        <v>8.8000000000000007</v>
      </c>
      <c r="J53" s="48">
        <v>8.6999999999999993</v>
      </c>
      <c r="K53" s="48">
        <v>9</v>
      </c>
      <c r="L53" s="48">
        <v>8.4</v>
      </c>
      <c r="M53" s="48" t="s">
        <v>3944</v>
      </c>
      <c r="N53" s="48">
        <v>8.4</v>
      </c>
      <c r="O53" s="48">
        <v>9.1999999999999993</v>
      </c>
      <c r="P53" s="48">
        <v>8.6</v>
      </c>
      <c r="Q53" s="48">
        <v>8.5</v>
      </c>
      <c r="R53" s="48">
        <v>8.3000000000000007</v>
      </c>
      <c r="S53" s="48">
        <v>8.4</v>
      </c>
      <c r="T53" s="48">
        <v>8.9</v>
      </c>
      <c r="U53" s="48">
        <v>8.8000000000000007</v>
      </c>
      <c r="V53" s="48">
        <v>9.1</v>
      </c>
      <c r="W53" s="48">
        <v>9</v>
      </c>
      <c r="X53" s="48" t="s">
        <v>3945</v>
      </c>
      <c r="Y53" s="48">
        <v>10.199999999999999</v>
      </c>
      <c r="Z53" s="48">
        <v>11</v>
      </c>
      <c r="AA53" s="48">
        <v>10.4</v>
      </c>
      <c r="AB53" s="48">
        <v>10.9</v>
      </c>
      <c r="AC53" s="48">
        <v>10.5</v>
      </c>
      <c r="AD53" s="48">
        <v>10.8</v>
      </c>
      <c r="AE53" s="48">
        <v>11.1</v>
      </c>
      <c r="AF53" s="48">
        <v>11</v>
      </c>
      <c r="AG53" s="48">
        <v>11.3</v>
      </c>
      <c r="AH53" s="48">
        <v>10.8</v>
      </c>
      <c r="AI53" s="48" t="s">
        <v>3903</v>
      </c>
      <c r="AJ53" s="48">
        <v>12.9</v>
      </c>
      <c r="AK53" s="48">
        <v>13.7</v>
      </c>
      <c r="AL53" s="48">
        <v>12.9</v>
      </c>
      <c r="AM53" s="48">
        <v>12.8</v>
      </c>
      <c r="AN53" s="48">
        <v>12.4</v>
      </c>
      <c r="AO53" s="48">
        <v>12.7</v>
      </c>
      <c r="AP53" s="48">
        <v>13</v>
      </c>
      <c r="AQ53" s="48">
        <v>12.9</v>
      </c>
      <c r="AR53" s="48">
        <v>13.2</v>
      </c>
      <c r="AS53" s="48">
        <v>12.9</v>
      </c>
      <c r="AT53" s="48" t="s">
        <v>3902</v>
      </c>
      <c r="AU53" s="48">
        <v>10.199999999999999</v>
      </c>
      <c r="AV53" s="48">
        <v>11</v>
      </c>
      <c r="AW53" s="48">
        <v>10.4</v>
      </c>
      <c r="AX53" s="48">
        <v>10.5</v>
      </c>
      <c r="AY53" s="48">
        <v>10.199999999999999</v>
      </c>
      <c r="AZ53" s="48">
        <v>10.5</v>
      </c>
      <c r="BA53" s="48">
        <v>10.8</v>
      </c>
      <c r="BB53" s="48">
        <v>10.7</v>
      </c>
      <c r="BC53" s="48">
        <v>11</v>
      </c>
      <c r="BD53" s="48">
        <v>10.8</v>
      </c>
      <c r="BE53" s="48" t="s">
        <v>4364</v>
      </c>
      <c r="BG53" s="969" t="s">
        <v>4168</v>
      </c>
      <c r="BH53" s="969"/>
      <c r="BI53" s="969"/>
      <c r="BJ53" s="969"/>
      <c r="BK53" s="969"/>
      <c r="BL53" s="969"/>
      <c r="BM53" s="969"/>
      <c r="BN53" s="969"/>
      <c r="BO53" s="969"/>
    </row>
    <row r="54" spans="1:67" ht="30" customHeight="1">
      <c r="A54" s="125" t="s">
        <v>4455</v>
      </c>
      <c r="B54" s="126" t="s">
        <v>4456</v>
      </c>
      <c r="C54" s="48">
        <v>7.8</v>
      </c>
      <c r="D54" s="48">
        <v>8.6</v>
      </c>
      <c r="E54" s="48">
        <v>8</v>
      </c>
      <c r="F54" s="48">
        <v>8.1</v>
      </c>
      <c r="G54" s="48">
        <v>8.1999999999999993</v>
      </c>
      <c r="H54" s="48">
        <v>8.5</v>
      </c>
      <c r="I54" s="48">
        <v>8.8000000000000007</v>
      </c>
      <c r="J54" s="48">
        <v>8.6999999999999993</v>
      </c>
      <c r="K54" s="48">
        <v>9</v>
      </c>
      <c r="L54" s="48">
        <v>8.4</v>
      </c>
      <c r="M54" s="48" t="s">
        <v>3944</v>
      </c>
      <c r="N54" s="48">
        <v>8.4</v>
      </c>
      <c r="O54" s="48">
        <v>9.1999999999999993</v>
      </c>
      <c r="P54" s="48">
        <v>8.6</v>
      </c>
      <c r="Q54" s="48">
        <v>8.5</v>
      </c>
      <c r="R54" s="48">
        <v>8.3000000000000007</v>
      </c>
      <c r="S54" s="48">
        <v>8.4</v>
      </c>
      <c r="T54" s="48">
        <v>8.9</v>
      </c>
      <c r="U54" s="48">
        <v>8.8000000000000007</v>
      </c>
      <c r="V54" s="48">
        <v>9.1</v>
      </c>
      <c r="W54" s="48">
        <v>9</v>
      </c>
      <c r="X54" s="48" t="s">
        <v>3945</v>
      </c>
      <c r="Y54" s="48">
        <v>10.199999999999999</v>
      </c>
      <c r="Z54" s="48">
        <v>11</v>
      </c>
      <c r="AA54" s="48">
        <v>10.4</v>
      </c>
      <c r="AB54" s="48">
        <v>10.9</v>
      </c>
      <c r="AC54" s="48">
        <v>10.5</v>
      </c>
      <c r="AD54" s="48">
        <v>10.8</v>
      </c>
      <c r="AE54" s="48">
        <v>11.1</v>
      </c>
      <c r="AF54" s="48">
        <v>11</v>
      </c>
      <c r="AG54" s="48">
        <v>11.3</v>
      </c>
      <c r="AH54" s="48">
        <v>10.8</v>
      </c>
      <c r="AI54" s="48" t="s">
        <v>3903</v>
      </c>
      <c r="AJ54" s="48">
        <v>12.9</v>
      </c>
      <c r="AK54" s="48">
        <v>13.7</v>
      </c>
      <c r="AL54" s="48">
        <v>12.9</v>
      </c>
      <c r="AM54" s="48">
        <v>12.8</v>
      </c>
      <c r="AN54" s="48">
        <v>12.4</v>
      </c>
      <c r="AO54" s="48">
        <v>12.7</v>
      </c>
      <c r="AP54" s="48">
        <v>13</v>
      </c>
      <c r="AQ54" s="48">
        <v>12.9</v>
      </c>
      <c r="AR54" s="48">
        <v>13.2</v>
      </c>
      <c r="AS54" s="48">
        <v>12.9</v>
      </c>
      <c r="AT54" s="48" t="s">
        <v>3902</v>
      </c>
      <c r="AU54" s="48">
        <v>10.199999999999999</v>
      </c>
      <c r="AV54" s="48">
        <v>11</v>
      </c>
      <c r="AW54" s="48">
        <v>10.4</v>
      </c>
      <c r="AX54" s="48">
        <v>10.5</v>
      </c>
      <c r="AY54" s="48">
        <v>10.199999999999999</v>
      </c>
      <c r="AZ54" s="48">
        <v>10.5</v>
      </c>
      <c r="BA54" s="48">
        <v>10.8</v>
      </c>
      <c r="BB54" s="48">
        <v>10.7</v>
      </c>
      <c r="BC54" s="48">
        <v>11</v>
      </c>
      <c r="BD54" s="48">
        <v>10.8</v>
      </c>
      <c r="BE54" s="48" t="s">
        <v>4364</v>
      </c>
      <c r="BG54" s="969" t="s">
        <v>4171</v>
      </c>
      <c r="BH54" s="969"/>
      <c r="BI54" s="969"/>
      <c r="BJ54" s="969"/>
      <c r="BK54" s="969"/>
      <c r="BL54" s="969"/>
      <c r="BM54" s="969"/>
      <c r="BN54" s="969"/>
      <c r="BO54" s="969"/>
    </row>
    <row r="55" spans="1:67" ht="30" customHeight="1">
      <c r="A55" s="125" t="s">
        <v>4457</v>
      </c>
      <c r="B55" s="126" t="s">
        <v>4458</v>
      </c>
      <c r="C55" s="48">
        <v>7.8</v>
      </c>
      <c r="D55" s="48">
        <v>8.6</v>
      </c>
      <c r="E55" s="48">
        <v>8</v>
      </c>
      <c r="F55" s="48">
        <v>8.1</v>
      </c>
      <c r="G55" s="48">
        <v>8.1999999999999993</v>
      </c>
      <c r="H55" s="48">
        <v>8.5</v>
      </c>
      <c r="I55" s="48">
        <v>8.8000000000000007</v>
      </c>
      <c r="J55" s="48">
        <v>8.6999999999999993</v>
      </c>
      <c r="K55" s="48">
        <v>9</v>
      </c>
      <c r="L55" s="48">
        <v>8.4</v>
      </c>
      <c r="M55" s="48" t="s">
        <v>3944</v>
      </c>
      <c r="N55" s="48">
        <v>8.4</v>
      </c>
      <c r="O55" s="48">
        <v>9.1999999999999993</v>
      </c>
      <c r="P55" s="48">
        <v>8.6</v>
      </c>
      <c r="Q55" s="48">
        <v>8.5</v>
      </c>
      <c r="R55" s="48">
        <v>8.3000000000000007</v>
      </c>
      <c r="S55" s="48">
        <v>8.4</v>
      </c>
      <c r="T55" s="48">
        <v>8.9</v>
      </c>
      <c r="U55" s="48">
        <v>8.8000000000000007</v>
      </c>
      <c r="V55" s="48">
        <v>9.1</v>
      </c>
      <c r="W55" s="48">
        <v>9</v>
      </c>
      <c r="X55" s="48" t="s">
        <v>3945</v>
      </c>
      <c r="Y55" s="48">
        <v>10.199999999999999</v>
      </c>
      <c r="Z55" s="48">
        <v>11</v>
      </c>
      <c r="AA55" s="48">
        <v>10.4</v>
      </c>
      <c r="AB55" s="48">
        <v>10.9</v>
      </c>
      <c r="AC55" s="48">
        <v>10.5</v>
      </c>
      <c r="AD55" s="48">
        <v>10.8</v>
      </c>
      <c r="AE55" s="48">
        <v>11.1</v>
      </c>
      <c r="AF55" s="48">
        <v>11</v>
      </c>
      <c r="AG55" s="48">
        <v>11.3</v>
      </c>
      <c r="AH55" s="48">
        <v>10.8</v>
      </c>
      <c r="AI55" s="48" t="s">
        <v>3903</v>
      </c>
      <c r="AJ55" s="48">
        <v>12.9</v>
      </c>
      <c r="AK55" s="48">
        <v>13.7</v>
      </c>
      <c r="AL55" s="48">
        <v>12.9</v>
      </c>
      <c r="AM55" s="48">
        <v>12.8</v>
      </c>
      <c r="AN55" s="48">
        <v>12.4</v>
      </c>
      <c r="AO55" s="48">
        <v>12.7</v>
      </c>
      <c r="AP55" s="48">
        <v>13</v>
      </c>
      <c r="AQ55" s="48">
        <v>12.9</v>
      </c>
      <c r="AR55" s="48">
        <v>13.2</v>
      </c>
      <c r="AS55" s="48">
        <v>12.9</v>
      </c>
      <c r="AT55" s="48" t="s">
        <v>3902</v>
      </c>
      <c r="AU55" s="48">
        <v>10.199999999999999</v>
      </c>
      <c r="AV55" s="48">
        <v>11</v>
      </c>
      <c r="AW55" s="48">
        <v>10.4</v>
      </c>
      <c r="AX55" s="48">
        <v>10.5</v>
      </c>
      <c r="AY55" s="48">
        <v>10.199999999999999</v>
      </c>
      <c r="AZ55" s="48">
        <v>10.5</v>
      </c>
      <c r="BA55" s="48">
        <v>10.8</v>
      </c>
      <c r="BB55" s="48">
        <v>10.7</v>
      </c>
      <c r="BC55" s="48">
        <v>11</v>
      </c>
      <c r="BD55" s="48">
        <v>10.8</v>
      </c>
      <c r="BE55" s="48" t="s">
        <v>4364</v>
      </c>
      <c r="BG55" s="969" t="s">
        <v>4174</v>
      </c>
      <c r="BH55" s="969"/>
      <c r="BI55" s="969"/>
      <c r="BJ55" s="969"/>
      <c r="BK55" s="969"/>
      <c r="BL55" s="969"/>
      <c r="BM55" s="969"/>
      <c r="BN55" s="969"/>
      <c r="BO55" s="969"/>
    </row>
    <row r="56" spans="1:67" ht="30" customHeight="1">
      <c r="A56" s="125" t="s">
        <v>4459</v>
      </c>
      <c r="B56" s="126" t="s">
        <v>4460</v>
      </c>
      <c r="C56" s="48">
        <v>7.8</v>
      </c>
      <c r="D56" s="48">
        <v>8.6</v>
      </c>
      <c r="E56" s="48">
        <v>8</v>
      </c>
      <c r="F56" s="48">
        <v>8.1</v>
      </c>
      <c r="G56" s="48">
        <v>8.1999999999999993</v>
      </c>
      <c r="H56" s="48">
        <v>8.5</v>
      </c>
      <c r="I56" s="48">
        <v>8.8000000000000007</v>
      </c>
      <c r="J56" s="48">
        <v>8.6999999999999993</v>
      </c>
      <c r="K56" s="48">
        <v>9</v>
      </c>
      <c r="L56" s="48">
        <v>8.4</v>
      </c>
      <c r="M56" s="48" t="s">
        <v>3944</v>
      </c>
      <c r="N56" s="48">
        <v>8.4</v>
      </c>
      <c r="O56" s="48">
        <v>9.1999999999999993</v>
      </c>
      <c r="P56" s="48">
        <v>8.6</v>
      </c>
      <c r="Q56" s="48">
        <v>8.5</v>
      </c>
      <c r="R56" s="48">
        <v>8.3000000000000007</v>
      </c>
      <c r="S56" s="48">
        <v>8.4</v>
      </c>
      <c r="T56" s="48">
        <v>8.9</v>
      </c>
      <c r="U56" s="48">
        <v>8.8000000000000007</v>
      </c>
      <c r="V56" s="48">
        <v>9.1</v>
      </c>
      <c r="W56" s="48">
        <v>9</v>
      </c>
      <c r="X56" s="48" t="s">
        <v>3945</v>
      </c>
      <c r="Y56" s="48">
        <v>10.199999999999999</v>
      </c>
      <c r="Z56" s="48">
        <v>11</v>
      </c>
      <c r="AA56" s="48">
        <v>10.4</v>
      </c>
      <c r="AB56" s="48">
        <v>10.9</v>
      </c>
      <c r="AC56" s="48">
        <v>10.5</v>
      </c>
      <c r="AD56" s="48">
        <v>10.8</v>
      </c>
      <c r="AE56" s="48">
        <v>11.1</v>
      </c>
      <c r="AF56" s="48">
        <v>11</v>
      </c>
      <c r="AG56" s="48">
        <v>11.3</v>
      </c>
      <c r="AH56" s="48">
        <v>10.8</v>
      </c>
      <c r="AI56" s="48" t="s">
        <v>3903</v>
      </c>
      <c r="AJ56" s="48">
        <v>12.9</v>
      </c>
      <c r="AK56" s="48">
        <v>13.7</v>
      </c>
      <c r="AL56" s="48">
        <v>12.9</v>
      </c>
      <c r="AM56" s="48">
        <v>12.8</v>
      </c>
      <c r="AN56" s="48">
        <v>12.4</v>
      </c>
      <c r="AO56" s="48">
        <v>12.7</v>
      </c>
      <c r="AP56" s="48">
        <v>13</v>
      </c>
      <c r="AQ56" s="48">
        <v>12.9</v>
      </c>
      <c r="AR56" s="48">
        <v>13.2</v>
      </c>
      <c r="AS56" s="48">
        <v>12.9</v>
      </c>
      <c r="AT56" s="48" t="s">
        <v>3902</v>
      </c>
      <c r="AU56" s="48">
        <v>10.199999999999999</v>
      </c>
      <c r="AV56" s="48">
        <v>11</v>
      </c>
      <c r="AW56" s="48">
        <v>10.4</v>
      </c>
      <c r="AX56" s="48">
        <v>10.5</v>
      </c>
      <c r="AY56" s="48">
        <v>10.199999999999999</v>
      </c>
      <c r="AZ56" s="48">
        <v>10.5</v>
      </c>
      <c r="BA56" s="48">
        <v>10.8</v>
      </c>
      <c r="BB56" s="48">
        <v>10.7</v>
      </c>
      <c r="BC56" s="48">
        <v>11</v>
      </c>
      <c r="BD56" s="48">
        <v>10.8</v>
      </c>
      <c r="BE56" s="48" t="s">
        <v>4364</v>
      </c>
      <c r="BG56" s="988" t="s">
        <v>4177</v>
      </c>
      <c r="BH56" s="988"/>
      <c r="BI56" s="988"/>
      <c r="BJ56" s="988"/>
      <c r="BK56" s="988"/>
      <c r="BL56" s="988"/>
      <c r="BM56" s="988"/>
      <c r="BN56" s="988"/>
      <c r="BO56" s="988"/>
    </row>
    <row r="57" spans="1:67" ht="30" customHeight="1">
      <c r="A57" s="125" t="s">
        <v>4461</v>
      </c>
      <c r="B57" s="126" t="s">
        <v>4462</v>
      </c>
      <c r="C57" s="48">
        <v>7.8</v>
      </c>
      <c r="D57" s="48">
        <v>8.6</v>
      </c>
      <c r="E57" s="48">
        <v>8</v>
      </c>
      <c r="F57" s="48">
        <v>8.1</v>
      </c>
      <c r="G57" s="48">
        <v>8.1999999999999993</v>
      </c>
      <c r="H57" s="48">
        <v>8.5</v>
      </c>
      <c r="I57" s="48">
        <v>8.8000000000000007</v>
      </c>
      <c r="J57" s="48">
        <v>8.6999999999999993</v>
      </c>
      <c r="K57" s="48">
        <v>9</v>
      </c>
      <c r="L57" s="48">
        <v>8.4</v>
      </c>
      <c r="M57" s="48" t="s">
        <v>3944</v>
      </c>
      <c r="N57" s="48">
        <v>8.4</v>
      </c>
      <c r="O57" s="48">
        <v>9.1999999999999993</v>
      </c>
      <c r="P57" s="48">
        <v>8.6</v>
      </c>
      <c r="Q57" s="48">
        <v>8.5</v>
      </c>
      <c r="R57" s="48">
        <v>8.3000000000000007</v>
      </c>
      <c r="S57" s="48">
        <v>8.4</v>
      </c>
      <c r="T57" s="48">
        <v>8.9</v>
      </c>
      <c r="U57" s="48">
        <v>8.8000000000000007</v>
      </c>
      <c r="V57" s="48">
        <v>9.1</v>
      </c>
      <c r="W57" s="48">
        <v>9</v>
      </c>
      <c r="X57" s="48" t="s">
        <v>3945</v>
      </c>
      <c r="Y57" s="48">
        <v>10.199999999999999</v>
      </c>
      <c r="Z57" s="48">
        <v>11</v>
      </c>
      <c r="AA57" s="48">
        <v>10.4</v>
      </c>
      <c r="AB57" s="48">
        <v>10.9</v>
      </c>
      <c r="AC57" s="48">
        <v>10.5</v>
      </c>
      <c r="AD57" s="48">
        <v>10.8</v>
      </c>
      <c r="AE57" s="48">
        <v>11.1</v>
      </c>
      <c r="AF57" s="48">
        <v>11</v>
      </c>
      <c r="AG57" s="48">
        <v>11.3</v>
      </c>
      <c r="AH57" s="48">
        <v>10.8</v>
      </c>
      <c r="AI57" s="48" t="s">
        <v>3903</v>
      </c>
      <c r="AJ57" s="48">
        <v>12.9</v>
      </c>
      <c r="AK57" s="48">
        <v>13.7</v>
      </c>
      <c r="AL57" s="48">
        <v>12.9</v>
      </c>
      <c r="AM57" s="48">
        <v>12.8</v>
      </c>
      <c r="AN57" s="48">
        <v>12.4</v>
      </c>
      <c r="AO57" s="48">
        <v>12.7</v>
      </c>
      <c r="AP57" s="48">
        <v>13</v>
      </c>
      <c r="AQ57" s="48">
        <v>12.9</v>
      </c>
      <c r="AR57" s="48">
        <v>13.2</v>
      </c>
      <c r="AS57" s="48">
        <v>12.9</v>
      </c>
      <c r="AT57" s="48" t="s">
        <v>3902</v>
      </c>
      <c r="AU57" s="48">
        <v>10.199999999999999</v>
      </c>
      <c r="AV57" s="48">
        <v>11</v>
      </c>
      <c r="AW57" s="48">
        <v>10.4</v>
      </c>
      <c r="AX57" s="48">
        <v>10.5</v>
      </c>
      <c r="AY57" s="48">
        <v>10.199999999999999</v>
      </c>
      <c r="AZ57" s="48">
        <v>10.5</v>
      </c>
      <c r="BA57" s="48">
        <v>10.8</v>
      </c>
      <c r="BB57" s="48">
        <v>10.7</v>
      </c>
      <c r="BC57" s="48">
        <v>11</v>
      </c>
      <c r="BD57" s="48">
        <v>10.8</v>
      </c>
      <c r="BE57" s="48" t="s">
        <v>4364</v>
      </c>
      <c r="BG57" s="988" t="s">
        <v>4182</v>
      </c>
      <c r="BH57" s="988"/>
      <c r="BI57" s="988"/>
      <c r="BJ57" s="988"/>
      <c r="BK57" s="988"/>
      <c r="BL57" s="988"/>
      <c r="BM57" s="988"/>
      <c r="BN57" s="988"/>
      <c r="BO57" s="988"/>
    </row>
    <row r="58" spans="1:67" ht="30" customHeight="1">
      <c r="A58" s="125" t="s">
        <v>4463</v>
      </c>
      <c r="B58" s="126" t="s">
        <v>4464</v>
      </c>
      <c r="C58" s="48">
        <v>7.8</v>
      </c>
      <c r="D58" s="48">
        <v>8.6</v>
      </c>
      <c r="E58" s="48">
        <v>8</v>
      </c>
      <c r="F58" s="48">
        <v>8.1</v>
      </c>
      <c r="G58" s="48">
        <v>8.1999999999999993</v>
      </c>
      <c r="H58" s="48">
        <v>8.5</v>
      </c>
      <c r="I58" s="48">
        <v>8.8000000000000007</v>
      </c>
      <c r="J58" s="48">
        <v>8.6999999999999993</v>
      </c>
      <c r="K58" s="48">
        <v>9</v>
      </c>
      <c r="L58" s="48">
        <v>8.4</v>
      </c>
      <c r="M58" s="48" t="s">
        <v>3944</v>
      </c>
      <c r="N58" s="48">
        <v>8.4</v>
      </c>
      <c r="O58" s="48">
        <v>9.1999999999999993</v>
      </c>
      <c r="P58" s="48">
        <v>8.6</v>
      </c>
      <c r="Q58" s="48">
        <v>8.5</v>
      </c>
      <c r="R58" s="48">
        <v>8.3000000000000007</v>
      </c>
      <c r="S58" s="48">
        <v>8.4</v>
      </c>
      <c r="T58" s="48">
        <v>8.9</v>
      </c>
      <c r="U58" s="48">
        <v>8.8000000000000007</v>
      </c>
      <c r="V58" s="48">
        <v>9.1</v>
      </c>
      <c r="W58" s="48">
        <v>9</v>
      </c>
      <c r="X58" s="48" t="s">
        <v>3945</v>
      </c>
      <c r="Y58" s="48">
        <v>10.199999999999999</v>
      </c>
      <c r="Z58" s="48">
        <v>11</v>
      </c>
      <c r="AA58" s="48">
        <v>10.4</v>
      </c>
      <c r="AB58" s="48">
        <v>10.9</v>
      </c>
      <c r="AC58" s="48">
        <v>10.5</v>
      </c>
      <c r="AD58" s="48">
        <v>10.8</v>
      </c>
      <c r="AE58" s="48">
        <v>11.1</v>
      </c>
      <c r="AF58" s="48">
        <v>11</v>
      </c>
      <c r="AG58" s="48">
        <v>11.3</v>
      </c>
      <c r="AH58" s="48">
        <v>10.8</v>
      </c>
      <c r="AI58" s="48" t="s">
        <v>3903</v>
      </c>
      <c r="AJ58" s="48">
        <v>12.9</v>
      </c>
      <c r="AK58" s="48">
        <v>13.7</v>
      </c>
      <c r="AL58" s="48">
        <v>12.9</v>
      </c>
      <c r="AM58" s="48">
        <v>12.8</v>
      </c>
      <c r="AN58" s="48">
        <v>12.4</v>
      </c>
      <c r="AO58" s="48">
        <v>12.7</v>
      </c>
      <c r="AP58" s="48">
        <v>13</v>
      </c>
      <c r="AQ58" s="48">
        <v>12.9</v>
      </c>
      <c r="AR58" s="48">
        <v>13.2</v>
      </c>
      <c r="AS58" s="48">
        <v>12.9</v>
      </c>
      <c r="AT58" s="48" t="s">
        <v>3902</v>
      </c>
      <c r="AU58" s="48">
        <v>10.199999999999999</v>
      </c>
      <c r="AV58" s="48">
        <v>11</v>
      </c>
      <c r="AW58" s="48">
        <v>10.4</v>
      </c>
      <c r="AX58" s="48">
        <v>10.5</v>
      </c>
      <c r="AY58" s="48">
        <v>10.199999999999999</v>
      </c>
      <c r="AZ58" s="48">
        <v>10.5</v>
      </c>
      <c r="BA58" s="48">
        <v>10.8</v>
      </c>
      <c r="BB58" s="48">
        <v>10.7</v>
      </c>
      <c r="BC58" s="48">
        <v>11</v>
      </c>
      <c r="BD58" s="48">
        <v>10.8</v>
      </c>
      <c r="BE58" s="48" t="s">
        <v>4364</v>
      </c>
      <c r="BG58" s="988" t="s">
        <v>4465</v>
      </c>
      <c r="BH58" s="988"/>
      <c r="BI58" s="988"/>
      <c r="BJ58" s="988"/>
      <c r="BK58" s="988"/>
      <c r="BL58" s="988"/>
      <c r="BM58" s="988"/>
      <c r="BN58" s="988"/>
      <c r="BO58" s="988"/>
    </row>
    <row r="59" spans="1:67" ht="30" customHeight="1">
      <c r="A59" s="125" t="s">
        <v>4466</v>
      </c>
      <c r="B59" s="126" t="s">
        <v>4467</v>
      </c>
      <c r="C59" s="48">
        <v>7.8</v>
      </c>
      <c r="D59" s="48">
        <v>8.6</v>
      </c>
      <c r="E59" s="48">
        <v>8</v>
      </c>
      <c r="F59" s="48">
        <v>8.1</v>
      </c>
      <c r="G59" s="48">
        <v>8.1999999999999993</v>
      </c>
      <c r="H59" s="48">
        <v>8.5</v>
      </c>
      <c r="I59" s="48">
        <v>8.8000000000000007</v>
      </c>
      <c r="J59" s="48">
        <v>8.6999999999999993</v>
      </c>
      <c r="K59" s="48">
        <v>9</v>
      </c>
      <c r="L59" s="48">
        <v>8.4</v>
      </c>
      <c r="M59" s="48" t="s">
        <v>3944</v>
      </c>
      <c r="N59" s="48">
        <v>8.4</v>
      </c>
      <c r="O59" s="48">
        <v>9.1999999999999993</v>
      </c>
      <c r="P59" s="48">
        <v>8.6</v>
      </c>
      <c r="Q59" s="48">
        <v>8.5</v>
      </c>
      <c r="R59" s="48">
        <v>8.3000000000000007</v>
      </c>
      <c r="S59" s="48">
        <v>8.4</v>
      </c>
      <c r="T59" s="48">
        <v>8.9</v>
      </c>
      <c r="U59" s="48">
        <v>8.8000000000000007</v>
      </c>
      <c r="V59" s="48">
        <v>9.1</v>
      </c>
      <c r="W59" s="48">
        <v>9</v>
      </c>
      <c r="X59" s="48" t="s">
        <v>3945</v>
      </c>
      <c r="Y59" s="48">
        <v>10.199999999999999</v>
      </c>
      <c r="Z59" s="48">
        <v>11</v>
      </c>
      <c r="AA59" s="48">
        <v>10.4</v>
      </c>
      <c r="AB59" s="48">
        <v>10.9</v>
      </c>
      <c r="AC59" s="48">
        <v>10.5</v>
      </c>
      <c r="AD59" s="48">
        <v>10.8</v>
      </c>
      <c r="AE59" s="48">
        <v>11.1</v>
      </c>
      <c r="AF59" s="48">
        <v>11</v>
      </c>
      <c r="AG59" s="48">
        <v>11.3</v>
      </c>
      <c r="AH59" s="48">
        <v>10.8</v>
      </c>
      <c r="AI59" s="48" t="s">
        <v>3903</v>
      </c>
      <c r="AJ59" s="48">
        <v>12.9</v>
      </c>
      <c r="AK59" s="48">
        <v>13.7</v>
      </c>
      <c r="AL59" s="48">
        <v>12.9</v>
      </c>
      <c r="AM59" s="48">
        <v>12.8</v>
      </c>
      <c r="AN59" s="48">
        <v>12.4</v>
      </c>
      <c r="AO59" s="48">
        <v>12.7</v>
      </c>
      <c r="AP59" s="48">
        <v>13</v>
      </c>
      <c r="AQ59" s="48">
        <v>12.9</v>
      </c>
      <c r="AR59" s="48">
        <v>13.2</v>
      </c>
      <c r="AS59" s="48">
        <v>12.9</v>
      </c>
      <c r="AT59" s="48" t="s">
        <v>3902</v>
      </c>
      <c r="AU59" s="48">
        <v>10.199999999999999</v>
      </c>
      <c r="AV59" s="48">
        <v>11</v>
      </c>
      <c r="AW59" s="48">
        <v>10.4</v>
      </c>
      <c r="AX59" s="48">
        <v>10.5</v>
      </c>
      <c r="AY59" s="48">
        <v>10.199999999999999</v>
      </c>
      <c r="AZ59" s="48">
        <v>10.5</v>
      </c>
      <c r="BA59" s="48">
        <v>10.8</v>
      </c>
      <c r="BB59" s="48">
        <v>10.7</v>
      </c>
      <c r="BC59" s="48">
        <v>11</v>
      </c>
      <c r="BD59" s="48">
        <v>10.8</v>
      </c>
      <c r="BE59" s="48" t="s">
        <v>4364</v>
      </c>
      <c r="BG59" s="87"/>
      <c r="BH59" s="87"/>
      <c r="BI59" s="87"/>
      <c r="BJ59" s="87"/>
      <c r="BK59" s="87"/>
      <c r="BL59" s="87"/>
    </row>
    <row r="60" spans="1:67" ht="30" customHeight="1">
      <c r="A60" s="125" t="s">
        <v>4468</v>
      </c>
      <c r="B60" s="126" t="s">
        <v>4469</v>
      </c>
      <c r="C60" s="48">
        <v>7.8</v>
      </c>
      <c r="D60" s="48">
        <v>8.6</v>
      </c>
      <c r="E60" s="48">
        <v>8</v>
      </c>
      <c r="F60" s="48">
        <v>8.1</v>
      </c>
      <c r="G60" s="48">
        <v>8.1999999999999993</v>
      </c>
      <c r="H60" s="48">
        <v>8.5</v>
      </c>
      <c r="I60" s="48">
        <v>8.8000000000000007</v>
      </c>
      <c r="J60" s="48">
        <v>8.6999999999999993</v>
      </c>
      <c r="K60" s="48">
        <v>9</v>
      </c>
      <c r="L60" s="48">
        <v>8.4</v>
      </c>
      <c r="M60" s="48" t="s">
        <v>3944</v>
      </c>
      <c r="N60" s="48">
        <v>8.4</v>
      </c>
      <c r="O60" s="48">
        <v>9.1999999999999993</v>
      </c>
      <c r="P60" s="48">
        <v>8.6</v>
      </c>
      <c r="Q60" s="48">
        <v>8.5</v>
      </c>
      <c r="R60" s="48">
        <v>8.3000000000000007</v>
      </c>
      <c r="S60" s="48">
        <v>8.4</v>
      </c>
      <c r="T60" s="48">
        <v>8.9</v>
      </c>
      <c r="U60" s="48">
        <v>8.8000000000000007</v>
      </c>
      <c r="V60" s="48">
        <v>9.1</v>
      </c>
      <c r="W60" s="48">
        <v>9</v>
      </c>
      <c r="X60" s="48" t="s">
        <v>3945</v>
      </c>
      <c r="Y60" s="48">
        <v>10.199999999999999</v>
      </c>
      <c r="Z60" s="48">
        <v>11</v>
      </c>
      <c r="AA60" s="48">
        <v>10.4</v>
      </c>
      <c r="AB60" s="48">
        <v>10.9</v>
      </c>
      <c r="AC60" s="48">
        <v>10.5</v>
      </c>
      <c r="AD60" s="48">
        <v>10.8</v>
      </c>
      <c r="AE60" s="48">
        <v>11.1</v>
      </c>
      <c r="AF60" s="48">
        <v>11</v>
      </c>
      <c r="AG60" s="48">
        <v>11.3</v>
      </c>
      <c r="AH60" s="48">
        <v>10.8</v>
      </c>
      <c r="AI60" s="48" t="s">
        <v>3903</v>
      </c>
      <c r="AJ60" s="48">
        <v>12.9</v>
      </c>
      <c r="AK60" s="48">
        <v>13.7</v>
      </c>
      <c r="AL60" s="48">
        <v>12.9</v>
      </c>
      <c r="AM60" s="48">
        <v>12.8</v>
      </c>
      <c r="AN60" s="48">
        <v>12.4</v>
      </c>
      <c r="AO60" s="48">
        <v>12.7</v>
      </c>
      <c r="AP60" s="48">
        <v>13</v>
      </c>
      <c r="AQ60" s="48">
        <v>12.9</v>
      </c>
      <c r="AR60" s="48">
        <v>13.2</v>
      </c>
      <c r="AS60" s="48">
        <v>12.9</v>
      </c>
      <c r="AT60" s="48" t="s">
        <v>3902</v>
      </c>
      <c r="AU60" s="48">
        <v>10.199999999999999</v>
      </c>
      <c r="AV60" s="48">
        <v>11</v>
      </c>
      <c r="AW60" s="48">
        <v>10.4</v>
      </c>
      <c r="AX60" s="48">
        <v>10.5</v>
      </c>
      <c r="AY60" s="48">
        <v>10.199999999999999</v>
      </c>
      <c r="AZ60" s="48">
        <v>10.5</v>
      </c>
      <c r="BA60" s="48">
        <v>10.8</v>
      </c>
      <c r="BB60" s="48">
        <v>10.7</v>
      </c>
      <c r="BC60" s="48">
        <v>11</v>
      </c>
      <c r="BD60" s="48">
        <v>10.8</v>
      </c>
      <c r="BE60" s="48" t="s">
        <v>4364</v>
      </c>
      <c r="BG60" s="87"/>
      <c r="BH60" s="87"/>
      <c r="BI60" s="87"/>
      <c r="BJ60" s="87"/>
      <c r="BK60" s="87"/>
      <c r="BL60" s="87"/>
    </row>
    <row r="61" spans="1:67" ht="30" customHeight="1">
      <c r="A61" s="125" t="s">
        <v>4470</v>
      </c>
      <c r="B61" s="126" t="s">
        <v>4471</v>
      </c>
      <c r="C61" s="48">
        <v>7.8</v>
      </c>
      <c r="D61" s="48">
        <v>8.6</v>
      </c>
      <c r="E61" s="48">
        <v>8</v>
      </c>
      <c r="F61" s="48">
        <v>8.1</v>
      </c>
      <c r="G61" s="48">
        <v>8.1999999999999993</v>
      </c>
      <c r="H61" s="48">
        <v>8.5</v>
      </c>
      <c r="I61" s="48">
        <v>8.8000000000000007</v>
      </c>
      <c r="J61" s="48">
        <v>8.6999999999999993</v>
      </c>
      <c r="K61" s="48">
        <v>9</v>
      </c>
      <c r="L61" s="48">
        <v>8.4</v>
      </c>
      <c r="M61" s="48" t="s">
        <v>3944</v>
      </c>
      <c r="N61" s="48">
        <v>8.4</v>
      </c>
      <c r="O61" s="48">
        <v>9.1999999999999993</v>
      </c>
      <c r="P61" s="48">
        <v>8.6</v>
      </c>
      <c r="Q61" s="48">
        <v>8.5</v>
      </c>
      <c r="R61" s="48">
        <v>8.3000000000000007</v>
      </c>
      <c r="S61" s="48">
        <v>8.4</v>
      </c>
      <c r="T61" s="48">
        <v>8.9</v>
      </c>
      <c r="U61" s="48">
        <v>8.8000000000000007</v>
      </c>
      <c r="V61" s="48">
        <v>9.1</v>
      </c>
      <c r="W61" s="48">
        <v>9</v>
      </c>
      <c r="X61" s="48" t="s">
        <v>3945</v>
      </c>
      <c r="Y61" s="48">
        <v>10.199999999999999</v>
      </c>
      <c r="Z61" s="48">
        <v>11</v>
      </c>
      <c r="AA61" s="48">
        <v>10.4</v>
      </c>
      <c r="AB61" s="48">
        <v>10.9</v>
      </c>
      <c r="AC61" s="48">
        <v>10.5</v>
      </c>
      <c r="AD61" s="48">
        <v>10.8</v>
      </c>
      <c r="AE61" s="48">
        <v>11.1</v>
      </c>
      <c r="AF61" s="48">
        <v>11</v>
      </c>
      <c r="AG61" s="48">
        <v>11.3</v>
      </c>
      <c r="AH61" s="48">
        <v>10.8</v>
      </c>
      <c r="AI61" s="48" t="s">
        <v>3903</v>
      </c>
      <c r="AJ61" s="48">
        <v>12.9</v>
      </c>
      <c r="AK61" s="48">
        <v>13.7</v>
      </c>
      <c r="AL61" s="48">
        <v>12.9</v>
      </c>
      <c r="AM61" s="48">
        <v>12.8</v>
      </c>
      <c r="AN61" s="48">
        <v>12.4</v>
      </c>
      <c r="AO61" s="48">
        <v>12.7</v>
      </c>
      <c r="AP61" s="48">
        <v>13</v>
      </c>
      <c r="AQ61" s="48">
        <v>12.9</v>
      </c>
      <c r="AR61" s="48">
        <v>13.2</v>
      </c>
      <c r="AS61" s="48">
        <v>12.9</v>
      </c>
      <c r="AT61" s="48" t="s">
        <v>3902</v>
      </c>
      <c r="AU61" s="48">
        <v>10.199999999999999</v>
      </c>
      <c r="AV61" s="48">
        <v>11</v>
      </c>
      <c r="AW61" s="48">
        <v>10.4</v>
      </c>
      <c r="AX61" s="48">
        <v>10.5</v>
      </c>
      <c r="AY61" s="48">
        <v>10.199999999999999</v>
      </c>
      <c r="AZ61" s="48">
        <v>10.5</v>
      </c>
      <c r="BA61" s="48">
        <v>10.8</v>
      </c>
      <c r="BB61" s="48">
        <v>10.7</v>
      </c>
      <c r="BC61" s="48">
        <v>11</v>
      </c>
      <c r="BD61" s="48">
        <v>10.8</v>
      </c>
      <c r="BE61" s="48" t="s">
        <v>4364</v>
      </c>
      <c r="BG61" s="87"/>
      <c r="BH61" s="87"/>
      <c r="BI61" s="87"/>
      <c r="BJ61" s="87"/>
      <c r="BK61" s="87"/>
      <c r="BL61" s="87"/>
    </row>
    <row r="62" spans="1:67" ht="30" customHeight="1">
      <c r="A62" s="125" t="s">
        <v>4472</v>
      </c>
      <c r="B62" s="126" t="s">
        <v>4473</v>
      </c>
      <c r="C62" s="48">
        <v>7.8</v>
      </c>
      <c r="D62" s="48">
        <v>8.6</v>
      </c>
      <c r="E62" s="48">
        <v>8</v>
      </c>
      <c r="F62" s="48">
        <v>8.1</v>
      </c>
      <c r="G62" s="48">
        <v>8.1999999999999993</v>
      </c>
      <c r="H62" s="48">
        <v>8.5</v>
      </c>
      <c r="I62" s="48">
        <v>8.8000000000000007</v>
      </c>
      <c r="J62" s="48">
        <v>8.6999999999999993</v>
      </c>
      <c r="K62" s="48">
        <v>9</v>
      </c>
      <c r="L62" s="48">
        <v>8.4</v>
      </c>
      <c r="M62" s="48" t="s">
        <v>3944</v>
      </c>
      <c r="N62" s="48">
        <v>8.4</v>
      </c>
      <c r="O62" s="48">
        <v>9.1999999999999993</v>
      </c>
      <c r="P62" s="48">
        <v>8.6</v>
      </c>
      <c r="Q62" s="48">
        <v>8.5</v>
      </c>
      <c r="R62" s="48">
        <v>8.3000000000000007</v>
      </c>
      <c r="S62" s="48">
        <v>8.4</v>
      </c>
      <c r="T62" s="48">
        <v>8.9</v>
      </c>
      <c r="U62" s="48">
        <v>8.8000000000000007</v>
      </c>
      <c r="V62" s="48">
        <v>9.1</v>
      </c>
      <c r="W62" s="48">
        <v>9</v>
      </c>
      <c r="X62" s="48" t="s">
        <v>3945</v>
      </c>
      <c r="Y62" s="48">
        <v>10.199999999999999</v>
      </c>
      <c r="Z62" s="48">
        <v>11</v>
      </c>
      <c r="AA62" s="48">
        <v>10.4</v>
      </c>
      <c r="AB62" s="48">
        <v>10.9</v>
      </c>
      <c r="AC62" s="48">
        <v>10.5</v>
      </c>
      <c r="AD62" s="48">
        <v>10.8</v>
      </c>
      <c r="AE62" s="48">
        <v>11.1</v>
      </c>
      <c r="AF62" s="48">
        <v>11</v>
      </c>
      <c r="AG62" s="48">
        <v>11.3</v>
      </c>
      <c r="AH62" s="48">
        <v>10.8</v>
      </c>
      <c r="AI62" s="48" t="s">
        <v>3903</v>
      </c>
      <c r="AJ62" s="48">
        <v>12.9</v>
      </c>
      <c r="AK62" s="48">
        <v>13.7</v>
      </c>
      <c r="AL62" s="48">
        <v>12.9</v>
      </c>
      <c r="AM62" s="48">
        <v>12.8</v>
      </c>
      <c r="AN62" s="48">
        <v>12.4</v>
      </c>
      <c r="AO62" s="48">
        <v>12.7</v>
      </c>
      <c r="AP62" s="48">
        <v>13</v>
      </c>
      <c r="AQ62" s="48">
        <v>12.9</v>
      </c>
      <c r="AR62" s="48">
        <v>13.2</v>
      </c>
      <c r="AS62" s="48">
        <v>12.9</v>
      </c>
      <c r="AT62" s="48" t="s">
        <v>3902</v>
      </c>
      <c r="AU62" s="48">
        <v>10.199999999999999</v>
      </c>
      <c r="AV62" s="48">
        <v>11</v>
      </c>
      <c r="AW62" s="48">
        <v>10.4</v>
      </c>
      <c r="AX62" s="48">
        <v>10.5</v>
      </c>
      <c r="AY62" s="48">
        <v>10.199999999999999</v>
      </c>
      <c r="AZ62" s="48">
        <v>10.5</v>
      </c>
      <c r="BA62" s="48">
        <v>10.8</v>
      </c>
      <c r="BB62" s="48">
        <v>10.7</v>
      </c>
      <c r="BC62" s="48">
        <v>11</v>
      </c>
      <c r="BD62" s="48">
        <v>10.8</v>
      </c>
      <c r="BE62" s="48" t="s">
        <v>4364</v>
      </c>
      <c r="BG62" s="87"/>
      <c r="BH62" s="87"/>
      <c r="BI62" s="87"/>
      <c r="BJ62" s="87"/>
      <c r="BK62" s="87"/>
      <c r="BL62" s="87"/>
    </row>
    <row r="63" spans="1:67" ht="30" customHeight="1">
      <c r="A63" s="125" t="s">
        <v>4474</v>
      </c>
      <c r="B63" s="126" t="s">
        <v>4475</v>
      </c>
      <c r="C63" s="48">
        <v>7.8</v>
      </c>
      <c r="D63" s="48">
        <v>8.6</v>
      </c>
      <c r="E63" s="48">
        <v>8</v>
      </c>
      <c r="F63" s="48">
        <v>8.1</v>
      </c>
      <c r="G63" s="48">
        <v>8.1999999999999993</v>
      </c>
      <c r="H63" s="48">
        <v>8.5</v>
      </c>
      <c r="I63" s="48">
        <v>8.8000000000000007</v>
      </c>
      <c r="J63" s="48">
        <v>8.6999999999999993</v>
      </c>
      <c r="K63" s="48">
        <v>9</v>
      </c>
      <c r="L63" s="48">
        <v>8.4</v>
      </c>
      <c r="M63" s="48" t="s">
        <v>3944</v>
      </c>
      <c r="N63" s="48">
        <v>8.4</v>
      </c>
      <c r="O63" s="48">
        <v>9.1999999999999993</v>
      </c>
      <c r="P63" s="48">
        <v>8.6</v>
      </c>
      <c r="Q63" s="48">
        <v>8.5</v>
      </c>
      <c r="R63" s="48">
        <v>8.3000000000000007</v>
      </c>
      <c r="S63" s="48">
        <v>8.4</v>
      </c>
      <c r="T63" s="48">
        <v>8.9</v>
      </c>
      <c r="U63" s="48">
        <v>8.8000000000000007</v>
      </c>
      <c r="V63" s="48">
        <v>9.1</v>
      </c>
      <c r="W63" s="48">
        <v>9</v>
      </c>
      <c r="X63" s="48" t="s">
        <v>3945</v>
      </c>
      <c r="Y63" s="48">
        <v>10.199999999999999</v>
      </c>
      <c r="Z63" s="48">
        <v>11</v>
      </c>
      <c r="AA63" s="48">
        <v>10.4</v>
      </c>
      <c r="AB63" s="48">
        <v>10.9</v>
      </c>
      <c r="AC63" s="48">
        <v>10.5</v>
      </c>
      <c r="AD63" s="48">
        <v>10.8</v>
      </c>
      <c r="AE63" s="48">
        <v>11.1</v>
      </c>
      <c r="AF63" s="48">
        <v>11</v>
      </c>
      <c r="AG63" s="48">
        <v>11.3</v>
      </c>
      <c r="AH63" s="48">
        <v>10.8</v>
      </c>
      <c r="AI63" s="48" t="s">
        <v>3903</v>
      </c>
      <c r="AJ63" s="48">
        <v>12.9</v>
      </c>
      <c r="AK63" s="48">
        <v>13.7</v>
      </c>
      <c r="AL63" s="48">
        <v>12.9</v>
      </c>
      <c r="AM63" s="48">
        <v>12.8</v>
      </c>
      <c r="AN63" s="48">
        <v>12.4</v>
      </c>
      <c r="AO63" s="48">
        <v>12.7</v>
      </c>
      <c r="AP63" s="48">
        <v>13</v>
      </c>
      <c r="AQ63" s="48">
        <v>12.9</v>
      </c>
      <c r="AR63" s="48">
        <v>13.2</v>
      </c>
      <c r="AS63" s="48">
        <v>12.9</v>
      </c>
      <c r="AT63" s="48" t="s">
        <v>3902</v>
      </c>
      <c r="AU63" s="48">
        <v>10.199999999999999</v>
      </c>
      <c r="AV63" s="48">
        <v>11</v>
      </c>
      <c r="AW63" s="48">
        <v>10.4</v>
      </c>
      <c r="AX63" s="48">
        <v>10.5</v>
      </c>
      <c r="AY63" s="48">
        <v>10.199999999999999</v>
      </c>
      <c r="AZ63" s="48">
        <v>10.5</v>
      </c>
      <c r="BA63" s="48">
        <v>10.8</v>
      </c>
      <c r="BB63" s="48">
        <v>10.7</v>
      </c>
      <c r="BC63" s="48">
        <v>11</v>
      </c>
      <c r="BD63" s="48">
        <v>10.8</v>
      </c>
      <c r="BE63" s="48" t="s">
        <v>4364</v>
      </c>
      <c r="BG63" s="87"/>
      <c r="BH63" s="87"/>
      <c r="BI63" s="87"/>
      <c r="BJ63" s="87"/>
      <c r="BK63" s="87"/>
      <c r="BL63" s="87"/>
    </row>
    <row r="64" spans="1:67" ht="30" customHeight="1">
      <c r="A64" s="125" t="s">
        <v>4476</v>
      </c>
      <c r="B64" s="126" t="s">
        <v>4477</v>
      </c>
      <c r="C64" s="48">
        <v>7.8</v>
      </c>
      <c r="D64" s="48">
        <v>8.6</v>
      </c>
      <c r="E64" s="48">
        <v>8</v>
      </c>
      <c r="F64" s="48">
        <v>8.1</v>
      </c>
      <c r="G64" s="48">
        <v>8.1999999999999993</v>
      </c>
      <c r="H64" s="48">
        <v>8.5</v>
      </c>
      <c r="I64" s="48">
        <v>8.8000000000000007</v>
      </c>
      <c r="J64" s="48">
        <v>8.6999999999999993</v>
      </c>
      <c r="K64" s="48">
        <v>9</v>
      </c>
      <c r="L64" s="48">
        <v>8.4</v>
      </c>
      <c r="M64" s="48" t="s">
        <v>3944</v>
      </c>
      <c r="N64" s="48">
        <v>8.4</v>
      </c>
      <c r="O64" s="48">
        <v>9.1999999999999993</v>
      </c>
      <c r="P64" s="48">
        <v>8.6</v>
      </c>
      <c r="Q64" s="48">
        <v>8.5</v>
      </c>
      <c r="R64" s="48">
        <v>8.3000000000000007</v>
      </c>
      <c r="S64" s="48">
        <v>8.4</v>
      </c>
      <c r="T64" s="48">
        <v>8.9</v>
      </c>
      <c r="U64" s="48">
        <v>8.8000000000000007</v>
      </c>
      <c r="V64" s="48">
        <v>9.1</v>
      </c>
      <c r="W64" s="48">
        <v>9</v>
      </c>
      <c r="X64" s="48" t="s">
        <v>3945</v>
      </c>
      <c r="Y64" s="48">
        <v>10.199999999999999</v>
      </c>
      <c r="Z64" s="48">
        <v>11</v>
      </c>
      <c r="AA64" s="48">
        <v>10.4</v>
      </c>
      <c r="AB64" s="48">
        <v>10.9</v>
      </c>
      <c r="AC64" s="48">
        <v>10.5</v>
      </c>
      <c r="AD64" s="48">
        <v>10.8</v>
      </c>
      <c r="AE64" s="48">
        <v>11.1</v>
      </c>
      <c r="AF64" s="48">
        <v>11</v>
      </c>
      <c r="AG64" s="48">
        <v>11.3</v>
      </c>
      <c r="AH64" s="48">
        <v>10.8</v>
      </c>
      <c r="AI64" s="48" t="s">
        <v>3903</v>
      </c>
      <c r="AJ64" s="48">
        <v>12.9</v>
      </c>
      <c r="AK64" s="48">
        <v>13.7</v>
      </c>
      <c r="AL64" s="48">
        <v>12.9</v>
      </c>
      <c r="AM64" s="48">
        <v>12.8</v>
      </c>
      <c r="AN64" s="48">
        <v>12.4</v>
      </c>
      <c r="AO64" s="48">
        <v>12.7</v>
      </c>
      <c r="AP64" s="48">
        <v>13</v>
      </c>
      <c r="AQ64" s="48">
        <v>12.9</v>
      </c>
      <c r="AR64" s="48">
        <v>13.2</v>
      </c>
      <c r="AS64" s="48">
        <v>12.9</v>
      </c>
      <c r="AT64" s="48" t="s">
        <v>3902</v>
      </c>
      <c r="AU64" s="48">
        <v>10.199999999999999</v>
      </c>
      <c r="AV64" s="48">
        <v>11</v>
      </c>
      <c r="AW64" s="48">
        <v>10.4</v>
      </c>
      <c r="AX64" s="48">
        <v>10.5</v>
      </c>
      <c r="AY64" s="48">
        <v>10.199999999999999</v>
      </c>
      <c r="AZ64" s="48">
        <v>10.5</v>
      </c>
      <c r="BA64" s="48">
        <v>10.8</v>
      </c>
      <c r="BB64" s="48">
        <v>10.7</v>
      </c>
      <c r="BC64" s="48">
        <v>11</v>
      </c>
      <c r="BD64" s="48">
        <v>10.8</v>
      </c>
      <c r="BE64" s="48" t="s">
        <v>4364</v>
      </c>
      <c r="BG64" s="87"/>
      <c r="BH64" s="87"/>
      <c r="BI64" s="87"/>
      <c r="BJ64" s="87"/>
      <c r="BK64" s="87"/>
      <c r="BL64" s="87"/>
    </row>
    <row r="65" spans="1:64" ht="30" customHeight="1">
      <c r="A65" s="125" t="s">
        <v>4478</v>
      </c>
      <c r="B65" s="126" t="s">
        <v>4479</v>
      </c>
      <c r="C65" s="48">
        <v>7.8</v>
      </c>
      <c r="D65" s="48">
        <v>8.6</v>
      </c>
      <c r="E65" s="48">
        <v>8</v>
      </c>
      <c r="F65" s="48">
        <v>8.1</v>
      </c>
      <c r="G65" s="48">
        <v>8.1999999999999993</v>
      </c>
      <c r="H65" s="48">
        <v>8.5</v>
      </c>
      <c r="I65" s="48">
        <v>8.8000000000000007</v>
      </c>
      <c r="J65" s="48">
        <v>8.6999999999999993</v>
      </c>
      <c r="K65" s="48">
        <v>9</v>
      </c>
      <c r="L65" s="48">
        <v>8.4</v>
      </c>
      <c r="M65" s="48" t="s">
        <v>3944</v>
      </c>
      <c r="N65" s="48">
        <v>8.4</v>
      </c>
      <c r="O65" s="48">
        <v>9.1999999999999993</v>
      </c>
      <c r="P65" s="48">
        <v>8.6</v>
      </c>
      <c r="Q65" s="48">
        <v>8.5</v>
      </c>
      <c r="R65" s="48">
        <v>8.3000000000000007</v>
      </c>
      <c r="S65" s="48">
        <v>8.4</v>
      </c>
      <c r="T65" s="48">
        <v>8.9</v>
      </c>
      <c r="U65" s="48">
        <v>8.8000000000000007</v>
      </c>
      <c r="V65" s="48">
        <v>9.1</v>
      </c>
      <c r="W65" s="48">
        <v>9</v>
      </c>
      <c r="X65" s="48" t="s">
        <v>3945</v>
      </c>
      <c r="Y65" s="48">
        <v>10.199999999999999</v>
      </c>
      <c r="Z65" s="48">
        <v>11</v>
      </c>
      <c r="AA65" s="48">
        <v>10.4</v>
      </c>
      <c r="AB65" s="48">
        <v>10.9</v>
      </c>
      <c r="AC65" s="48">
        <v>10.5</v>
      </c>
      <c r="AD65" s="48">
        <v>10.8</v>
      </c>
      <c r="AE65" s="48">
        <v>11.1</v>
      </c>
      <c r="AF65" s="48">
        <v>11</v>
      </c>
      <c r="AG65" s="48">
        <v>11.3</v>
      </c>
      <c r="AH65" s="48">
        <v>10.8</v>
      </c>
      <c r="AI65" s="48" t="s">
        <v>3903</v>
      </c>
      <c r="AJ65" s="48">
        <v>12.9</v>
      </c>
      <c r="AK65" s="48">
        <v>13.7</v>
      </c>
      <c r="AL65" s="48">
        <v>12.9</v>
      </c>
      <c r="AM65" s="48">
        <v>12.8</v>
      </c>
      <c r="AN65" s="48">
        <v>12.4</v>
      </c>
      <c r="AO65" s="48">
        <v>12.7</v>
      </c>
      <c r="AP65" s="48">
        <v>13</v>
      </c>
      <c r="AQ65" s="48">
        <v>12.9</v>
      </c>
      <c r="AR65" s="48">
        <v>13.2</v>
      </c>
      <c r="AS65" s="48">
        <v>12.9</v>
      </c>
      <c r="AT65" s="48" t="s">
        <v>3902</v>
      </c>
      <c r="AU65" s="48">
        <v>10.199999999999999</v>
      </c>
      <c r="AV65" s="48">
        <v>11</v>
      </c>
      <c r="AW65" s="48">
        <v>10.4</v>
      </c>
      <c r="AX65" s="48">
        <v>10.5</v>
      </c>
      <c r="AY65" s="48">
        <v>10.199999999999999</v>
      </c>
      <c r="AZ65" s="48">
        <v>10.5</v>
      </c>
      <c r="BA65" s="48">
        <v>10.8</v>
      </c>
      <c r="BB65" s="48">
        <v>10.7</v>
      </c>
      <c r="BC65" s="48">
        <v>11</v>
      </c>
      <c r="BD65" s="48">
        <v>10.8</v>
      </c>
      <c r="BE65" s="48" t="s">
        <v>4364</v>
      </c>
      <c r="BG65" s="87"/>
      <c r="BH65" s="87"/>
      <c r="BI65" s="87"/>
      <c r="BJ65" s="87"/>
      <c r="BK65" s="87"/>
      <c r="BL65" s="87"/>
    </row>
    <row r="66" spans="1:64" ht="30" customHeight="1">
      <c r="A66" s="125" t="s">
        <v>4480</v>
      </c>
      <c r="B66" s="126" t="s">
        <v>4481</v>
      </c>
      <c r="C66" s="48">
        <v>7.8</v>
      </c>
      <c r="D66" s="48">
        <v>8.6</v>
      </c>
      <c r="E66" s="48">
        <v>8</v>
      </c>
      <c r="F66" s="48">
        <v>8.1</v>
      </c>
      <c r="G66" s="48">
        <v>8.1999999999999993</v>
      </c>
      <c r="H66" s="48">
        <v>8.5</v>
      </c>
      <c r="I66" s="48">
        <v>8.8000000000000007</v>
      </c>
      <c r="J66" s="48">
        <v>8.6999999999999993</v>
      </c>
      <c r="K66" s="48">
        <v>9</v>
      </c>
      <c r="L66" s="48">
        <v>8.4</v>
      </c>
      <c r="M66" s="48" t="s">
        <v>3944</v>
      </c>
      <c r="N66" s="48">
        <v>8.4</v>
      </c>
      <c r="O66" s="48">
        <v>9.1999999999999993</v>
      </c>
      <c r="P66" s="48">
        <v>8.6</v>
      </c>
      <c r="Q66" s="48">
        <v>8.5</v>
      </c>
      <c r="R66" s="48">
        <v>8.3000000000000007</v>
      </c>
      <c r="S66" s="48">
        <v>8.4</v>
      </c>
      <c r="T66" s="48">
        <v>8.9</v>
      </c>
      <c r="U66" s="48">
        <v>8.8000000000000007</v>
      </c>
      <c r="V66" s="48">
        <v>9.1</v>
      </c>
      <c r="W66" s="48">
        <v>9</v>
      </c>
      <c r="X66" s="48" t="s">
        <v>3945</v>
      </c>
      <c r="Y66" s="48">
        <v>10.199999999999999</v>
      </c>
      <c r="Z66" s="48">
        <v>11</v>
      </c>
      <c r="AA66" s="48">
        <v>10.4</v>
      </c>
      <c r="AB66" s="48">
        <v>10.9</v>
      </c>
      <c r="AC66" s="48">
        <v>10.5</v>
      </c>
      <c r="AD66" s="48">
        <v>10.8</v>
      </c>
      <c r="AE66" s="48">
        <v>11.1</v>
      </c>
      <c r="AF66" s="48">
        <v>11</v>
      </c>
      <c r="AG66" s="48">
        <v>11.3</v>
      </c>
      <c r="AH66" s="48">
        <v>10.8</v>
      </c>
      <c r="AI66" s="48" t="s">
        <v>3903</v>
      </c>
      <c r="AJ66" s="48">
        <v>12.9</v>
      </c>
      <c r="AK66" s="48">
        <v>13.7</v>
      </c>
      <c r="AL66" s="48">
        <v>12.9</v>
      </c>
      <c r="AM66" s="48">
        <v>12.8</v>
      </c>
      <c r="AN66" s="48">
        <v>12.4</v>
      </c>
      <c r="AO66" s="48">
        <v>12.7</v>
      </c>
      <c r="AP66" s="48">
        <v>13</v>
      </c>
      <c r="AQ66" s="48">
        <v>12.9</v>
      </c>
      <c r="AR66" s="48">
        <v>13.2</v>
      </c>
      <c r="AS66" s="48">
        <v>12.9</v>
      </c>
      <c r="AT66" s="48" t="s">
        <v>3902</v>
      </c>
      <c r="AU66" s="48">
        <v>10.199999999999999</v>
      </c>
      <c r="AV66" s="48">
        <v>11</v>
      </c>
      <c r="AW66" s="48">
        <v>10.4</v>
      </c>
      <c r="AX66" s="48">
        <v>10.5</v>
      </c>
      <c r="AY66" s="48">
        <v>10.199999999999999</v>
      </c>
      <c r="AZ66" s="48">
        <v>10.5</v>
      </c>
      <c r="BA66" s="48">
        <v>10.8</v>
      </c>
      <c r="BB66" s="48">
        <v>10.7</v>
      </c>
      <c r="BC66" s="48">
        <v>11</v>
      </c>
      <c r="BD66" s="48">
        <v>10.8</v>
      </c>
      <c r="BE66" s="48" t="s">
        <v>4364</v>
      </c>
      <c r="BG66" s="87"/>
      <c r="BH66" s="87"/>
      <c r="BI66" s="87"/>
      <c r="BJ66" s="87"/>
      <c r="BK66" s="87"/>
      <c r="BL66" s="87"/>
    </row>
    <row r="67" spans="1:64" ht="30" customHeight="1">
      <c r="A67" s="125" t="s">
        <v>4482</v>
      </c>
      <c r="B67" s="126" t="s">
        <v>4467</v>
      </c>
      <c r="C67" s="48">
        <v>7.8</v>
      </c>
      <c r="D67" s="48">
        <v>8.6</v>
      </c>
      <c r="E67" s="48">
        <v>8</v>
      </c>
      <c r="F67" s="48">
        <v>8.1</v>
      </c>
      <c r="G67" s="48">
        <v>8.1999999999999993</v>
      </c>
      <c r="H67" s="48">
        <v>8.5</v>
      </c>
      <c r="I67" s="48">
        <v>8.8000000000000007</v>
      </c>
      <c r="J67" s="48">
        <v>8.6999999999999993</v>
      </c>
      <c r="K67" s="48">
        <v>9</v>
      </c>
      <c r="L67" s="48">
        <v>8.4</v>
      </c>
      <c r="M67" s="48" t="s">
        <v>3944</v>
      </c>
      <c r="N67" s="48">
        <v>8.4</v>
      </c>
      <c r="O67" s="48">
        <v>9.1999999999999993</v>
      </c>
      <c r="P67" s="48">
        <v>8.6</v>
      </c>
      <c r="Q67" s="48">
        <v>8.5</v>
      </c>
      <c r="R67" s="48">
        <v>8.3000000000000007</v>
      </c>
      <c r="S67" s="48">
        <v>8.4</v>
      </c>
      <c r="T67" s="48">
        <v>8.9</v>
      </c>
      <c r="U67" s="48">
        <v>8.8000000000000007</v>
      </c>
      <c r="V67" s="48">
        <v>9.1</v>
      </c>
      <c r="W67" s="48">
        <v>9</v>
      </c>
      <c r="X67" s="48" t="s">
        <v>3945</v>
      </c>
      <c r="Y67" s="48">
        <v>10.199999999999999</v>
      </c>
      <c r="Z67" s="48">
        <v>11</v>
      </c>
      <c r="AA67" s="48">
        <v>10.4</v>
      </c>
      <c r="AB67" s="48">
        <v>10.9</v>
      </c>
      <c r="AC67" s="48">
        <v>10.5</v>
      </c>
      <c r="AD67" s="48">
        <v>10.8</v>
      </c>
      <c r="AE67" s="48">
        <v>11.1</v>
      </c>
      <c r="AF67" s="48">
        <v>11</v>
      </c>
      <c r="AG67" s="48">
        <v>11.3</v>
      </c>
      <c r="AH67" s="48">
        <v>10.8</v>
      </c>
      <c r="AI67" s="48" t="s">
        <v>3903</v>
      </c>
      <c r="AJ67" s="48">
        <v>12.9</v>
      </c>
      <c r="AK67" s="48">
        <v>13.7</v>
      </c>
      <c r="AL67" s="48">
        <v>12.9</v>
      </c>
      <c r="AM67" s="48">
        <v>12.8</v>
      </c>
      <c r="AN67" s="48">
        <v>12.4</v>
      </c>
      <c r="AO67" s="48">
        <v>12.7</v>
      </c>
      <c r="AP67" s="48">
        <v>13</v>
      </c>
      <c r="AQ67" s="48">
        <v>12.9</v>
      </c>
      <c r="AR67" s="48">
        <v>13.2</v>
      </c>
      <c r="AS67" s="48">
        <v>12.9</v>
      </c>
      <c r="AT67" s="48" t="s">
        <v>3902</v>
      </c>
      <c r="AU67" s="48">
        <v>10.199999999999999</v>
      </c>
      <c r="AV67" s="48">
        <v>11</v>
      </c>
      <c r="AW67" s="48">
        <v>10.4</v>
      </c>
      <c r="AX67" s="48">
        <v>10.5</v>
      </c>
      <c r="AY67" s="48">
        <v>10.199999999999999</v>
      </c>
      <c r="AZ67" s="48">
        <v>10.5</v>
      </c>
      <c r="BA67" s="48">
        <v>10.8</v>
      </c>
      <c r="BB67" s="48">
        <v>10.7</v>
      </c>
      <c r="BC67" s="48">
        <v>11</v>
      </c>
      <c r="BD67" s="48">
        <v>10.8</v>
      </c>
      <c r="BE67" s="48" t="s">
        <v>4364</v>
      </c>
      <c r="BG67" s="87"/>
      <c r="BH67" s="87"/>
      <c r="BI67" s="87"/>
      <c r="BJ67" s="87"/>
      <c r="BK67" s="87"/>
      <c r="BL67" s="87"/>
    </row>
    <row r="68" spans="1:64" ht="30" customHeight="1">
      <c r="A68" s="125" t="s">
        <v>4483</v>
      </c>
      <c r="B68" s="126" t="s">
        <v>4484</v>
      </c>
      <c r="C68" s="48">
        <v>7.8</v>
      </c>
      <c r="D68" s="48">
        <v>8.6</v>
      </c>
      <c r="E68" s="48">
        <v>8</v>
      </c>
      <c r="F68" s="48">
        <v>8.1</v>
      </c>
      <c r="G68" s="48">
        <v>8.1999999999999993</v>
      </c>
      <c r="H68" s="48">
        <v>8.5</v>
      </c>
      <c r="I68" s="48">
        <v>8.8000000000000007</v>
      </c>
      <c r="J68" s="48">
        <v>8.6999999999999993</v>
      </c>
      <c r="K68" s="48">
        <v>9</v>
      </c>
      <c r="L68" s="48">
        <v>8.4</v>
      </c>
      <c r="M68" s="48" t="s">
        <v>3944</v>
      </c>
      <c r="N68" s="48">
        <v>8.4</v>
      </c>
      <c r="O68" s="48">
        <v>9.1999999999999993</v>
      </c>
      <c r="P68" s="48">
        <v>8.6</v>
      </c>
      <c r="Q68" s="48">
        <v>8.5</v>
      </c>
      <c r="R68" s="48">
        <v>8.3000000000000007</v>
      </c>
      <c r="S68" s="48">
        <v>8.4</v>
      </c>
      <c r="T68" s="48">
        <v>8.9</v>
      </c>
      <c r="U68" s="48">
        <v>8.8000000000000007</v>
      </c>
      <c r="V68" s="48">
        <v>9.1</v>
      </c>
      <c r="W68" s="48">
        <v>9</v>
      </c>
      <c r="X68" s="48" t="s">
        <v>3945</v>
      </c>
      <c r="Y68" s="48">
        <v>10.199999999999999</v>
      </c>
      <c r="Z68" s="48">
        <v>11</v>
      </c>
      <c r="AA68" s="48">
        <v>10.4</v>
      </c>
      <c r="AB68" s="48">
        <v>10.9</v>
      </c>
      <c r="AC68" s="48">
        <v>10.5</v>
      </c>
      <c r="AD68" s="48">
        <v>10.8</v>
      </c>
      <c r="AE68" s="48">
        <v>11.1</v>
      </c>
      <c r="AF68" s="48">
        <v>11</v>
      </c>
      <c r="AG68" s="48">
        <v>11.3</v>
      </c>
      <c r="AH68" s="48">
        <v>10.8</v>
      </c>
      <c r="AI68" s="48" t="s">
        <v>3903</v>
      </c>
      <c r="AJ68" s="48">
        <v>12.9</v>
      </c>
      <c r="AK68" s="48">
        <v>13.7</v>
      </c>
      <c r="AL68" s="48">
        <v>12.9</v>
      </c>
      <c r="AM68" s="48">
        <v>12.8</v>
      </c>
      <c r="AN68" s="48">
        <v>12.4</v>
      </c>
      <c r="AO68" s="48">
        <v>12.7</v>
      </c>
      <c r="AP68" s="48">
        <v>13</v>
      </c>
      <c r="AQ68" s="48">
        <v>12.9</v>
      </c>
      <c r="AR68" s="48">
        <v>13.2</v>
      </c>
      <c r="AS68" s="48">
        <v>12.9</v>
      </c>
      <c r="AT68" s="48" t="s">
        <v>3902</v>
      </c>
      <c r="AU68" s="48">
        <v>10.199999999999999</v>
      </c>
      <c r="AV68" s="48">
        <v>11</v>
      </c>
      <c r="AW68" s="48">
        <v>10.4</v>
      </c>
      <c r="AX68" s="48">
        <v>10.5</v>
      </c>
      <c r="AY68" s="48">
        <v>10.199999999999999</v>
      </c>
      <c r="AZ68" s="48">
        <v>10.5</v>
      </c>
      <c r="BA68" s="48">
        <v>10.8</v>
      </c>
      <c r="BB68" s="48">
        <v>10.7</v>
      </c>
      <c r="BC68" s="48">
        <v>11</v>
      </c>
      <c r="BD68" s="48">
        <v>10.8</v>
      </c>
      <c r="BE68" s="48" t="s">
        <v>4364</v>
      </c>
      <c r="BG68" s="87"/>
      <c r="BH68" s="87"/>
      <c r="BI68" s="87"/>
      <c r="BJ68" s="87"/>
      <c r="BK68" s="87"/>
      <c r="BL68" s="87"/>
    </row>
    <row r="69" spans="1:64" ht="30" customHeight="1">
      <c r="A69" s="125" t="s">
        <v>4485</v>
      </c>
      <c r="B69" s="126" t="s">
        <v>4486</v>
      </c>
      <c r="C69" s="48">
        <v>7.8</v>
      </c>
      <c r="D69" s="48">
        <v>8.6</v>
      </c>
      <c r="E69" s="48">
        <v>8</v>
      </c>
      <c r="F69" s="48">
        <v>8.1</v>
      </c>
      <c r="G69" s="48">
        <v>8.1999999999999993</v>
      </c>
      <c r="H69" s="48">
        <v>8.5</v>
      </c>
      <c r="I69" s="48">
        <v>8.8000000000000007</v>
      </c>
      <c r="J69" s="48">
        <v>8.6999999999999993</v>
      </c>
      <c r="K69" s="48">
        <v>9</v>
      </c>
      <c r="L69" s="48">
        <v>8.4</v>
      </c>
      <c r="M69" s="48" t="s">
        <v>3944</v>
      </c>
      <c r="N69" s="48">
        <v>8.4</v>
      </c>
      <c r="O69" s="48">
        <v>9.1999999999999993</v>
      </c>
      <c r="P69" s="48">
        <v>8.6</v>
      </c>
      <c r="Q69" s="48">
        <v>8.5</v>
      </c>
      <c r="R69" s="48">
        <v>8.3000000000000007</v>
      </c>
      <c r="S69" s="48">
        <v>8.4</v>
      </c>
      <c r="T69" s="48">
        <v>8.9</v>
      </c>
      <c r="U69" s="48">
        <v>8.8000000000000007</v>
      </c>
      <c r="V69" s="48">
        <v>9.1</v>
      </c>
      <c r="W69" s="48">
        <v>9</v>
      </c>
      <c r="X69" s="48" t="s">
        <v>3945</v>
      </c>
      <c r="Y69" s="48">
        <v>10.199999999999999</v>
      </c>
      <c r="Z69" s="48">
        <v>11</v>
      </c>
      <c r="AA69" s="48">
        <v>10.4</v>
      </c>
      <c r="AB69" s="48">
        <v>10.9</v>
      </c>
      <c r="AC69" s="48">
        <v>10.5</v>
      </c>
      <c r="AD69" s="48">
        <v>10.8</v>
      </c>
      <c r="AE69" s="48">
        <v>11.1</v>
      </c>
      <c r="AF69" s="48">
        <v>11</v>
      </c>
      <c r="AG69" s="48">
        <v>11.3</v>
      </c>
      <c r="AH69" s="48">
        <v>10.8</v>
      </c>
      <c r="AI69" s="48" t="s">
        <v>3903</v>
      </c>
      <c r="AJ69" s="48">
        <v>12.9</v>
      </c>
      <c r="AK69" s="48">
        <v>13.7</v>
      </c>
      <c r="AL69" s="48">
        <v>12.9</v>
      </c>
      <c r="AM69" s="48">
        <v>12.8</v>
      </c>
      <c r="AN69" s="48">
        <v>12.4</v>
      </c>
      <c r="AO69" s="48">
        <v>12.7</v>
      </c>
      <c r="AP69" s="48">
        <v>13</v>
      </c>
      <c r="AQ69" s="48">
        <v>12.9</v>
      </c>
      <c r="AR69" s="48">
        <v>13.2</v>
      </c>
      <c r="AS69" s="48">
        <v>12.9</v>
      </c>
      <c r="AT69" s="48" t="s">
        <v>3902</v>
      </c>
      <c r="AU69" s="48">
        <v>10.199999999999999</v>
      </c>
      <c r="AV69" s="48">
        <v>11</v>
      </c>
      <c r="AW69" s="48">
        <v>10.4</v>
      </c>
      <c r="AX69" s="48">
        <v>10.5</v>
      </c>
      <c r="AY69" s="48">
        <v>10.199999999999999</v>
      </c>
      <c r="AZ69" s="48">
        <v>10.5</v>
      </c>
      <c r="BA69" s="48">
        <v>10.8</v>
      </c>
      <c r="BB69" s="48">
        <v>10.7</v>
      </c>
      <c r="BC69" s="48">
        <v>11</v>
      </c>
      <c r="BD69" s="48">
        <v>10.8</v>
      </c>
      <c r="BE69" s="48" t="s">
        <v>4364</v>
      </c>
      <c r="BG69" s="87"/>
      <c r="BH69" s="87"/>
      <c r="BI69" s="87"/>
      <c r="BJ69" s="87"/>
      <c r="BK69" s="87"/>
      <c r="BL69" s="87"/>
    </row>
    <row r="70" spans="1:64" ht="30" customHeight="1">
      <c r="A70" s="125" t="s">
        <v>4487</v>
      </c>
      <c r="B70" s="126" t="s">
        <v>4488</v>
      </c>
      <c r="C70" s="48">
        <v>7.8</v>
      </c>
      <c r="D70" s="48">
        <v>8.6</v>
      </c>
      <c r="E70" s="48">
        <v>8</v>
      </c>
      <c r="F70" s="48">
        <v>8.1</v>
      </c>
      <c r="G70" s="48">
        <v>8.1999999999999993</v>
      </c>
      <c r="H70" s="48">
        <v>8.5</v>
      </c>
      <c r="I70" s="48">
        <v>8.8000000000000007</v>
      </c>
      <c r="J70" s="48">
        <v>8.6999999999999993</v>
      </c>
      <c r="K70" s="48">
        <v>9</v>
      </c>
      <c r="L70" s="48">
        <v>8.4</v>
      </c>
      <c r="M70" s="48" t="s">
        <v>3944</v>
      </c>
      <c r="N70" s="48">
        <v>8.4</v>
      </c>
      <c r="O70" s="48">
        <v>9.1999999999999993</v>
      </c>
      <c r="P70" s="48">
        <v>8.6</v>
      </c>
      <c r="Q70" s="48">
        <v>8.5</v>
      </c>
      <c r="R70" s="48">
        <v>8.3000000000000007</v>
      </c>
      <c r="S70" s="48">
        <v>8.4</v>
      </c>
      <c r="T70" s="48">
        <v>8.9</v>
      </c>
      <c r="U70" s="48">
        <v>8.8000000000000007</v>
      </c>
      <c r="V70" s="48">
        <v>9.1</v>
      </c>
      <c r="W70" s="48">
        <v>9</v>
      </c>
      <c r="X70" s="48" t="s">
        <v>3945</v>
      </c>
      <c r="Y70" s="48">
        <v>10.199999999999999</v>
      </c>
      <c r="Z70" s="48">
        <v>11</v>
      </c>
      <c r="AA70" s="48">
        <v>10.4</v>
      </c>
      <c r="AB70" s="48">
        <v>10.9</v>
      </c>
      <c r="AC70" s="48">
        <v>10.5</v>
      </c>
      <c r="AD70" s="48">
        <v>10.8</v>
      </c>
      <c r="AE70" s="48">
        <v>11.1</v>
      </c>
      <c r="AF70" s="48">
        <v>11</v>
      </c>
      <c r="AG70" s="48">
        <v>11.3</v>
      </c>
      <c r="AH70" s="48">
        <v>10.8</v>
      </c>
      <c r="AI70" s="48" t="s">
        <v>3903</v>
      </c>
      <c r="AJ70" s="48">
        <v>12.9</v>
      </c>
      <c r="AK70" s="48">
        <v>13.7</v>
      </c>
      <c r="AL70" s="48">
        <v>12.9</v>
      </c>
      <c r="AM70" s="48">
        <v>12.8</v>
      </c>
      <c r="AN70" s="48">
        <v>12.4</v>
      </c>
      <c r="AO70" s="48">
        <v>12.7</v>
      </c>
      <c r="AP70" s="48">
        <v>13</v>
      </c>
      <c r="AQ70" s="48">
        <v>12.9</v>
      </c>
      <c r="AR70" s="48">
        <v>13.2</v>
      </c>
      <c r="AS70" s="48">
        <v>12.9</v>
      </c>
      <c r="AT70" s="48" t="s">
        <v>3902</v>
      </c>
      <c r="AU70" s="48">
        <v>10.199999999999999</v>
      </c>
      <c r="AV70" s="48">
        <v>11</v>
      </c>
      <c r="AW70" s="48">
        <v>10.4</v>
      </c>
      <c r="AX70" s="48">
        <v>10.5</v>
      </c>
      <c r="AY70" s="48">
        <v>10.199999999999999</v>
      </c>
      <c r="AZ70" s="48">
        <v>10.5</v>
      </c>
      <c r="BA70" s="48">
        <v>10.8</v>
      </c>
      <c r="BB70" s="48">
        <v>10.7</v>
      </c>
      <c r="BC70" s="48">
        <v>11</v>
      </c>
      <c r="BD70" s="48">
        <v>10.8</v>
      </c>
      <c r="BE70" s="48" t="s">
        <v>4364</v>
      </c>
      <c r="BG70" s="87"/>
      <c r="BH70" s="87"/>
      <c r="BI70" s="87"/>
      <c r="BJ70" s="87"/>
      <c r="BK70" s="87"/>
      <c r="BL70" s="87"/>
    </row>
    <row r="71" spans="1:64" ht="30" customHeight="1">
      <c r="A71" s="125" t="s">
        <v>4489</v>
      </c>
      <c r="B71" s="126" t="s">
        <v>4490</v>
      </c>
      <c r="C71" s="48">
        <v>7.8</v>
      </c>
      <c r="D71" s="48">
        <v>8.6</v>
      </c>
      <c r="E71" s="48">
        <v>8</v>
      </c>
      <c r="F71" s="48">
        <v>8.1</v>
      </c>
      <c r="G71" s="48">
        <v>8.1999999999999993</v>
      </c>
      <c r="H71" s="48">
        <v>8.5</v>
      </c>
      <c r="I71" s="48">
        <v>8.8000000000000007</v>
      </c>
      <c r="J71" s="48">
        <v>8.6999999999999993</v>
      </c>
      <c r="K71" s="48">
        <v>9</v>
      </c>
      <c r="L71" s="48">
        <v>8.4</v>
      </c>
      <c r="M71" s="48" t="s">
        <v>3944</v>
      </c>
      <c r="N71" s="48">
        <v>8.4</v>
      </c>
      <c r="O71" s="48">
        <v>9.1999999999999993</v>
      </c>
      <c r="P71" s="48">
        <v>8.6</v>
      </c>
      <c r="Q71" s="48">
        <v>8.5</v>
      </c>
      <c r="R71" s="48">
        <v>8.3000000000000007</v>
      </c>
      <c r="S71" s="48">
        <v>8.4</v>
      </c>
      <c r="T71" s="48">
        <v>8.9</v>
      </c>
      <c r="U71" s="48">
        <v>8.8000000000000007</v>
      </c>
      <c r="V71" s="48">
        <v>9.1</v>
      </c>
      <c r="W71" s="48">
        <v>9</v>
      </c>
      <c r="X71" s="48" t="s">
        <v>3945</v>
      </c>
      <c r="Y71" s="48">
        <v>10.199999999999999</v>
      </c>
      <c r="Z71" s="48">
        <v>11</v>
      </c>
      <c r="AA71" s="48">
        <v>10.4</v>
      </c>
      <c r="AB71" s="48">
        <v>10.9</v>
      </c>
      <c r="AC71" s="48">
        <v>10.5</v>
      </c>
      <c r="AD71" s="48">
        <v>10.8</v>
      </c>
      <c r="AE71" s="48">
        <v>11.1</v>
      </c>
      <c r="AF71" s="48">
        <v>11</v>
      </c>
      <c r="AG71" s="48">
        <v>11.3</v>
      </c>
      <c r="AH71" s="48">
        <v>10.8</v>
      </c>
      <c r="AI71" s="48" t="s">
        <v>3903</v>
      </c>
      <c r="AJ71" s="48">
        <v>12.9</v>
      </c>
      <c r="AK71" s="48">
        <v>13.7</v>
      </c>
      <c r="AL71" s="48">
        <v>12.9</v>
      </c>
      <c r="AM71" s="48">
        <v>12.8</v>
      </c>
      <c r="AN71" s="48">
        <v>12.4</v>
      </c>
      <c r="AO71" s="48">
        <v>12.7</v>
      </c>
      <c r="AP71" s="48">
        <v>13</v>
      </c>
      <c r="AQ71" s="48">
        <v>12.9</v>
      </c>
      <c r="AR71" s="48">
        <v>13.2</v>
      </c>
      <c r="AS71" s="48">
        <v>12.9</v>
      </c>
      <c r="AT71" s="48" t="s">
        <v>3902</v>
      </c>
      <c r="AU71" s="48">
        <v>10.199999999999999</v>
      </c>
      <c r="AV71" s="48">
        <v>11</v>
      </c>
      <c r="AW71" s="48">
        <v>10.4</v>
      </c>
      <c r="AX71" s="48">
        <v>10.5</v>
      </c>
      <c r="AY71" s="48">
        <v>10.199999999999999</v>
      </c>
      <c r="AZ71" s="48">
        <v>10.5</v>
      </c>
      <c r="BA71" s="48">
        <v>10.8</v>
      </c>
      <c r="BB71" s="48">
        <v>10.7</v>
      </c>
      <c r="BC71" s="48">
        <v>11</v>
      </c>
      <c r="BD71" s="48">
        <v>10.8</v>
      </c>
      <c r="BE71" s="48" t="s">
        <v>4364</v>
      </c>
      <c r="BG71" s="87"/>
      <c r="BH71" s="87"/>
      <c r="BI71" s="87"/>
      <c r="BJ71" s="87"/>
      <c r="BK71" s="87"/>
      <c r="BL71" s="87"/>
    </row>
    <row r="72" spans="1:64" ht="30" customHeight="1">
      <c r="A72" s="125" t="s">
        <v>4491</v>
      </c>
      <c r="B72" s="126" t="s">
        <v>4448</v>
      </c>
      <c r="C72" s="48">
        <v>7.8</v>
      </c>
      <c r="D72" s="48">
        <v>8.6</v>
      </c>
      <c r="E72" s="48">
        <v>8</v>
      </c>
      <c r="F72" s="48">
        <v>8.1</v>
      </c>
      <c r="G72" s="48">
        <v>8.1999999999999993</v>
      </c>
      <c r="H72" s="48">
        <v>8.5</v>
      </c>
      <c r="I72" s="48">
        <v>8.8000000000000007</v>
      </c>
      <c r="J72" s="48">
        <v>8.6999999999999993</v>
      </c>
      <c r="K72" s="48">
        <v>9</v>
      </c>
      <c r="L72" s="48">
        <v>8.4</v>
      </c>
      <c r="M72" s="48" t="s">
        <v>3944</v>
      </c>
      <c r="N72" s="48">
        <v>8.4</v>
      </c>
      <c r="O72" s="48">
        <v>9.1999999999999993</v>
      </c>
      <c r="P72" s="48">
        <v>8.6</v>
      </c>
      <c r="Q72" s="48">
        <v>8.5</v>
      </c>
      <c r="R72" s="48">
        <v>8.3000000000000007</v>
      </c>
      <c r="S72" s="48">
        <v>8.4</v>
      </c>
      <c r="T72" s="48">
        <v>8.9</v>
      </c>
      <c r="U72" s="48">
        <v>8.8000000000000007</v>
      </c>
      <c r="V72" s="48">
        <v>9.1</v>
      </c>
      <c r="W72" s="48">
        <v>9</v>
      </c>
      <c r="X72" s="48" t="s">
        <v>3945</v>
      </c>
      <c r="Y72" s="48">
        <v>10.199999999999999</v>
      </c>
      <c r="Z72" s="48">
        <v>11</v>
      </c>
      <c r="AA72" s="48">
        <v>10.4</v>
      </c>
      <c r="AB72" s="48">
        <v>10.9</v>
      </c>
      <c r="AC72" s="48">
        <v>10.5</v>
      </c>
      <c r="AD72" s="48">
        <v>10.8</v>
      </c>
      <c r="AE72" s="48">
        <v>11.1</v>
      </c>
      <c r="AF72" s="48">
        <v>11</v>
      </c>
      <c r="AG72" s="48">
        <v>11.3</v>
      </c>
      <c r="AH72" s="48">
        <v>10.8</v>
      </c>
      <c r="AI72" s="48" t="s">
        <v>3903</v>
      </c>
      <c r="AJ72" s="48">
        <v>12.9</v>
      </c>
      <c r="AK72" s="48">
        <v>13.7</v>
      </c>
      <c r="AL72" s="48">
        <v>12.9</v>
      </c>
      <c r="AM72" s="48">
        <v>12.8</v>
      </c>
      <c r="AN72" s="48">
        <v>12.4</v>
      </c>
      <c r="AO72" s="48">
        <v>12.7</v>
      </c>
      <c r="AP72" s="48">
        <v>13</v>
      </c>
      <c r="AQ72" s="48">
        <v>12.9</v>
      </c>
      <c r="AR72" s="48">
        <v>13.2</v>
      </c>
      <c r="AS72" s="48">
        <v>12.9</v>
      </c>
      <c r="AT72" s="48" t="s">
        <v>3902</v>
      </c>
      <c r="AU72" s="48">
        <v>10.199999999999999</v>
      </c>
      <c r="AV72" s="48">
        <v>11</v>
      </c>
      <c r="AW72" s="48">
        <v>10.4</v>
      </c>
      <c r="AX72" s="48">
        <v>10.5</v>
      </c>
      <c r="AY72" s="48">
        <v>10.199999999999999</v>
      </c>
      <c r="AZ72" s="48">
        <v>10.5</v>
      </c>
      <c r="BA72" s="48">
        <v>10.8</v>
      </c>
      <c r="BB72" s="48">
        <v>10.7</v>
      </c>
      <c r="BC72" s="48">
        <v>11</v>
      </c>
      <c r="BD72" s="48">
        <v>10.8</v>
      </c>
      <c r="BE72" s="48" t="s">
        <v>4364</v>
      </c>
      <c r="BG72" s="87"/>
      <c r="BH72" s="87"/>
      <c r="BI72" s="87"/>
      <c r="BJ72" s="87"/>
      <c r="BK72" s="87"/>
      <c r="BL72" s="87"/>
    </row>
    <row r="73" spans="1:64" ht="30" customHeight="1">
      <c r="A73" s="125" t="s">
        <v>4492</v>
      </c>
      <c r="B73" s="126" t="s">
        <v>4493</v>
      </c>
      <c r="C73" s="48">
        <v>7.8</v>
      </c>
      <c r="D73" s="48">
        <v>8.6</v>
      </c>
      <c r="E73" s="48">
        <v>8</v>
      </c>
      <c r="F73" s="48">
        <v>8.1</v>
      </c>
      <c r="G73" s="48">
        <v>8.1999999999999993</v>
      </c>
      <c r="H73" s="48">
        <v>8.5</v>
      </c>
      <c r="I73" s="48">
        <v>8.8000000000000007</v>
      </c>
      <c r="J73" s="48">
        <v>8.6999999999999993</v>
      </c>
      <c r="K73" s="48">
        <v>9</v>
      </c>
      <c r="L73" s="48">
        <v>8.4</v>
      </c>
      <c r="M73" s="48" t="s">
        <v>3944</v>
      </c>
      <c r="N73" s="48">
        <v>8.4</v>
      </c>
      <c r="O73" s="48">
        <v>9.1999999999999993</v>
      </c>
      <c r="P73" s="48">
        <v>8.6</v>
      </c>
      <c r="Q73" s="48">
        <v>8.5</v>
      </c>
      <c r="R73" s="48">
        <v>8.3000000000000007</v>
      </c>
      <c r="S73" s="48">
        <v>8.4</v>
      </c>
      <c r="T73" s="48">
        <v>8.9</v>
      </c>
      <c r="U73" s="48">
        <v>8.8000000000000007</v>
      </c>
      <c r="V73" s="48">
        <v>9.1</v>
      </c>
      <c r="W73" s="48">
        <v>9</v>
      </c>
      <c r="X73" s="48" t="s">
        <v>3945</v>
      </c>
      <c r="Y73" s="48">
        <v>10.199999999999999</v>
      </c>
      <c r="Z73" s="48">
        <v>11</v>
      </c>
      <c r="AA73" s="48">
        <v>10.4</v>
      </c>
      <c r="AB73" s="48">
        <v>10.9</v>
      </c>
      <c r="AC73" s="48">
        <v>10.5</v>
      </c>
      <c r="AD73" s="48">
        <v>10.8</v>
      </c>
      <c r="AE73" s="48">
        <v>11.1</v>
      </c>
      <c r="AF73" s="48">
        <v>11</v>
      </c>
      <c r="AG73" s="48">
        <v>11.3</v>
      </c>
      <c r="AH73" s="48">
        <v>10.8</v>
      </c>
      <c r="AI73" s="48" t="s">
        <v>3903</v>
      </c>
      <c r="AJ73" s="48">
        <v>12.9</v>
      </c>
      <c r="AK73" s="48">
        <v>13.7</v>
      </c>
      <c r="AL73" s="48">
        <v>12.9</v>
      </c>
      <c r="AM73" s="48">
        <v>12.8</v>
      </c>
      <c r="AN73" s="48">
        <v>12.4</v>
      </c>
      <c r="AO73" s="48">
        <v>12.7</v>
      </c>
      <c r="AP73" s="48">
        <v>13</v>
      </c>
      <c r="AQ73" s="48">
        <v>12.9</v>
      </c>
      <c r="AR73" s="48">
        <v>13.2</v>
      </c>
      <c r="AS73" s="48">
        <v>12.9</v>
      </c>
      <c r="AT73" s="48" t="s">
        <v>3902</v>
      </c>
      <c r="AU73" s="48">
        <v>10.199999999999999</v>
      </c>
      <c r="AV73" s="48">
        <v>11</v>
      </c>
      <c r="AW73" s="48">
        <v>10.4</v>
      </c>
      <c r="AX73" s="48">
        <v>10.5</v>
      </c>
      <c r="AY73" s="48">
        <v>10.199999999999999</v>
      </c>
      <c r="AZ73" s="48">
        <v>10.5</v>
      </c>
      <c r="BA73" s="48">
        <v>10.8</v>
      </c>
      <c r="BB73" s="48">
        <v>10.7</v>
      </c>
      <c r="BC73" s="48">
        <v>11</v>
      </c>
      <c r="BD73" s="48">
        <v>10.8</v>
      </c>
      <c r="BE73" s="48" t="s">
        <v>4364</v>
      </c>
      <c r="BG73" s="87"/>
      <c r="BH73" s="87"/>
      <c r="BI73" s="87"/>
      <c r="BJ73" s="87"/>
      <c r="BK73" s="87"/>
      <c r="BL73" s="87"/>
    </row>
    <row r="74" spans="1:64" ht="30" customHeight="1">
      <c r="A74" s="125" t="s">
        <v>4494</v>
      </c>
      <c r="B74" s="126" t="s">
        <v>4495</v>
      </c>
      <c r="C74" s="48">
        <v>7.8</v>
      </c>
      <c r="D74" s="48">
        <v>8.6</v>
      </c>
      <c r="E74" s="48">
        <v>8</v>
      </c>
      <c r="F74" s="48">
        <v>8.1</v>
      </c>
      <c r="G74" s="48">
        <v>8.1999999999999993</v>
      </c>
      <c r="H74" s="48">
        <v>8.5</v>
      </c>
      <c r="I74" s="48">
        <v>8.8000000000000007</v>
      </c>
      <c r="J74" s="48">
        <v>8.6999999999999993</v>
      </c>
      <c r="K74" s="48">
        <v>9</v>
      </c>
      <c r="L74" s="48">
        <v>8.4</v>
      </c>
      <c r="M74" s="48" t="s">
        <v>3944</v>
      </c>
      <c r="N74" s="48">
        <v>8.4</v>
      </c>
      <c r="O74" s="48">
        <v>9.1999999999999993</v>
      </c>
      <c r="P74" s="48">
        <v>8.6</v>
      </c>
      <c r="Q74" s="48">
        <v>8.5</v>
      </c>
      <c r="R74" s="48">
        <v>8.3000000000000007</v>
      </c>
      <c r="S74" s="48">
        <v>8.4</v>
      </c>
      <c r="T74" s="48">
        <v>8.9</v>
      </c>
      <c r="U74" s="48">
        <v>8.8000000000000007</v>
      </c>
      <c r="V74" s="48">
        <v>9.1</v>
      </c>
      <c r="W74" s="48">
        <v>9</v>
      </c>
      <c r="X74" s="48" t="s">
        <v>3945</v>
      </c>
      <c r="Y74" s="48">
        <v>10.199999999999999</v>
      </c>
      <c r="Z74" s="48">
        <v>11</v>
      </c>
      <c r="AA74" s="48">
        <v>10.4</v>
      </c>
      <c r="AB74" s="48">
        <v>10.9</v>
      </c>
      <c r="AC74" s="48">
        <v>10.5</v>
      </c>
      <c r="AD74" s="48">
        <v>10.8</v>
      </c>
      <c r="AE74" s="48">
        <v>11.1</v>
      </c>
      <c r="AF74" s="48">
        <v>11</v>
      </c>
      <c r="AG74" s="48">
        <v>11.3</v>
      </c>
      <c r="AH74" s="48">
        <v>10.8</v>
      </c>
      <c r="AI74" s="48" t="s">
        <v>3903</v>
      </c>
      <c r="AJ74" s="48">
        <v>12.9</v>
      </c>
      <c r="AK74" s="48">
        <v>13.7</v>
      </c>
      <c r="AL74" s="48">
        <v>12.9</v>
      </c>
      <c r="AM74" s="48">
        <v>12.8</v>
      </c>
      <c r="AN74" s="48">
        <v>12.4</v>
      </c>
      <c r="AO74" s="48">
        <v>12.7</v>
      </c>
      <c r="AP74" s="48">
        <v>13</v>
      </c>
      <c r="AQ74" s="48">
        <v>12.9</v>
      </c>
      <c r="AR74" s="48">
        <v>13.2</v>
      </c>
      <c r="AS74" s="48">
        <v>12.9</v>
      </c>
      <c r="AT74" s="48" t="s">
        <v>3902</v>
      </c>
      <c r="AU74" s="48">
        <v>10.199999999999999</v>
      </c>
      <c r="AV74" s="48">
        <v>11</v>
      </c>
      <c r="AW74" s="48">
        <v>10.4</v>
      </c>
      <c r="AX74" s="48">
        <v>10.5</v>
      </c>
      <c r="AY74" s="48">
        <v>10.199999999999999</v>
      </c>
      <c r="AZ74" s="48">
        <v>10.5</v>
      </c>
      <c r="BA74" s="48">
        <v>10.8</v>
      </c>
      <c r="BB74" s="48">
        <v>10.7</v>
      </c>
      <c r="BC74" s="48">
        <v>11</v>
      </c>
      <c r="BD74" s="48">
        <v>10.8</v>
      </c>
      <c r="BE74" s="48" t="s">
        <v>4364</v>
      </c>
      <c r="BG74" s="87"/>
      <c r="BH74" s="87"/>
      <c r="BI74" s="87"/>
      <c r="BJ74" s="87"/>
      <c r="BK74" s="87"/>
      <c r="BL74" s="87"/>
    </row>
    <row r="75" spans="1:64" ht="30" customHeight="1">
      <c r="A75" s="125" t="s">
        <v>4496</v>
      </c>
      <c r="B75" s="126" t="s">
        <v>4497</v>
      </c>
      <c r="C75" s="48">
        <v>7.8</v>
      </c>
      <c r="D75" s="48">
        <v>8.6</v>
      </c>
      <c r="E75" s="48">
        <v>8</v>
      </c>
      <c r="F75" s="48">
        <v>8.1</v>
      </c>
      <c r="G75" s="48">
        <v>8.1999999999999993</v>
      </c>
      <c r="H75" s="48">
        <v>8.5</v>
      </c>
      <c r="I75" s="48">
        <v>8.8000000000000007</v>
      </c>
      <c r="J75" s="48">
        <v>8.6999999999999993</v>
      </c>
      <c r="K75" s="48">
        <v>9</v>
      </c>
      <c r="L75" s="48">
        <v>8.4</v>
      </c>
      <c r="M75" s="48" t="s">
        <v>3944</v>
      </c>
      <c r="N75" s="48">
        <v>8.4</v>
      </c>
      <c r="O75" s="48">
        <v>9.1999999999999993</v>
      </c>
      <c r="P75" s="48">
        <v>8.6</v>
      </c>
      <c r="Q75" s="48">
        <v>8.5</v>
      </c>
      <c r="R75" s="48">
        <v>8.3000000000000007</v>
      </c>
      <c r="S75" s="48">
        <v>8.4</v>
      </c>
      <c r="T75" s="48">
        <v>8.9</v>
      </c>
      <c r="U75" s="48">
        <v>8.8000000000000007</v>
      </c>
      <c r="V75" s="48">
        <v>9.1</v>
      </c>
      <c r="W75" s="48">
        <v>9</v>
      </c>
      <c r="X75" s="48" t="s">
        <v>3945</v>
      </c>
      <c r="Y75" s="48">
        <v>10.199999999999999</v>
      </c>
      <c r="Z75" s="48">
        <v>11</v>
      </c>
      <c r="AA75" s="48">
        <v>10.4</v>
      </c>
      <c r="AB75" s="48">
        <v>10.9</v>
      </c>
      <c r="AC75" s="48">
        <v>10.5</v>
      </c>
      <c r="AD75" s="48">
        <v>10.8</v>
      </c>
      <c r="AE75" s="48">
        <v>11.1</v>
      </c>
      <c r="AF75" s="48">
        <v>11</v>
      </c>
      <c r="AG75" s="48">
        <v>11.3</v>
      </c>
      <c r="AH75" s="48">
        <v>10.8</v>
      </c>
      <c r="AI75" s="48" t="s">
        <v>3903</v>
      </c>
      <c r="AJ75" s="48">
        <v>12.9</v>
      </c>
      <c r="AK75" s="48">
        <v>13.7</v>
      </c>
      <c r="AL75" s="48">
        <v>12.9</v>
      </c>
      <c r="AM75" s="48">
        <v>12.8</v>
      </c>
      <c r="AN75" s="48">
        <v>12.4</v>
      </c>
      <c r="AO75" s="48">
        <v>12.7</v>
      </c>
      <c r="AP75" s="48">
        <v>13</v>
      </c>
      <c r="AQ75" s="48">
        <v>12.9</v>
      </c>
      <c r="AR75" s="48">
        <v>13.2</v>
      </c>
      <c r="AS75" s="48">
        <v>12.9</v>
      </c>
      <c r="AT75" s="48" t="s">
        <v>3902</v>
      </c>
      <c r="AU75" s="48">
        <v>10.199999999999999</v>
      </c>
      <c r="AV75" s="48">
        <v>11</v>
      </c>
      <c r="AW75" s="48">
        <v>10.4</v>
      </c>
      <c r="AX75" s="48">
        <v>10.5</v>
      </c>
      <c r="AY75" s="48">
        <v>10.199999999999999</v>
      </c>
      <c r="AZ75" s="48">
        <v>10.5</v>
      </c>
      <c r="BA75" s="48">
        <v>10.8</v>
      </c>
      <c r="BB75" s="48">
        <v>10.7</v>
      </c>
      <c r="BC75" s="48">
        <v>11</v>
      </c>
      <c r="BD75" s="48">
        <v>10.8</v>
      </c>
      <c r="BE75" s="48" t="s">
        <v>4364</v>
      </c>
      <c r="BG75" s="87"/>
      <c r="BH75" s="87"/>
      <c r="BI75" s="87"/>
      <c r="BJ75" s="87"/>
      <c r="BK75" s="87"/>
      <c r="BL75" s="87"/>
    </row>
    <row r="76" spans="1:64" ht="30" customHeight="1">
      <c r="A76" s="125" t="s">
        <v>4498</v>
      </c>
      <c r="B76" s="126" t="s">
        <v>4499</v>
      </c>
      <c r="C76" s="48">
        <v>7.8</v>
      </c>
      <c r="D76" s="48">
        <v>8.6</v>
      </c>
      <c r="E76" s="48">
        <v>8</v>
      </c>
      <c r="F76" s="48">
        <v>8.1</v>
      </c>
      <c r="G76" s="48">
        <v>8.1999999999999993</v>
      </c>
      <c r="H76" s="48">
        <v>8.5</v>
      </c>
      <c r="I76" s="48">
        <v>8.8000000000000007</v>
      </c>
      <c r="J76" s="48">
        <v>8.6999999999999993</v>
      </c>
      <c r="K76" s="48">
        <v>9</v>
      </c>
      <c r="L76" s="48">
        <v>8.4</v>
      </c>
      <c r="M76" s="48" t="s">
        <v>3944</v>
      </c>
      <c r="N76" s="48">
        <v>8.4</v>
      </c>
      <c r="O76" s="48">
        <v>9.1999999999999993</v>
      </c>
      <c r="P76" s="48">
        <v>8.6</v>
      </c>
      <c r="Q76" s="48">
        <v>8.5</v>
      </c>
      <c r="R76" s="48">
        <v>8.3000000000000007</v>
      </c>
      <c r="S76" s="48">
        <v>8.4</v>
      </c>
      <c r="T76" s="48">
        <v>8.9</v>
      </c>
      <c r="U76" s="48">
        <v>8.8000000000000007</v>
      </c>
      <c r="V76" s="48">
        <v>9.1</v>
      </c>
      <c r="W76" s="48">
        <v>9</v>
      </c>
      <c r="X76" s="48" t="s">
        <v>3945</v>
      </c>
      <c r="Y76" s="48">
        <v>10.199999999999999</v>
      </c>
      <c r="Z76" s="48">
        <v>11</v>
      </c>
      <c r="AA76" s="48">
        <v>10.4</v>
      </c>
      <c r="AB76" s="48">
        <v>10.9</v>
      </c>
      <c r="AC76" s="48">
        <v>10.5</v>
      </c>
      <c r="AD76" s="48">
        <v>10.8</v>
      </c>
      <c r="AE76" s="48">
        <v>11.1</v>
      </c>
      <c r="AF76" s="48">
        <v>11</v>
      </c>
      <c r="AG76" s="48">
        <v>11.3</v>
      </c>
      <c r="AH76" s="48">
        <v>10.8</v>
      </c>
      <c r="AI76" s="48" t="s">
        <v>3903</v>
      </c>
      <c r="AJ76" s="48">
        <v>12.9</v>
      </c>
      <c r="AK76" s="48">
        <v>13.7</v>
      </c>
      <c r="AL76" s="48">
        <v>12.9</v>
      </c>
      <c r="AM76" s="48">
        <v>12.8</v>
      </c>
      <c r="AN76" s="48">
        <v>12.4</v>
      </c>
      <c r="AO76" s="48">
        <v>12.7</v>
      </c>
      <c r="AP76" s="48">
        <v>13</v>
      </c>
      <c r="AQ76" s="48">
        <v>12.9</v>
      </c>
      <c r="AR76" s="48">
        <v>13.2</v>
      </c>
      <c r="AS76" s="48">
        <v>12.9</v>
      </c>
      <c r="AT76" s="48" t="s">
        <v>3902</v>
      </c>
      <c r="AU76" s="48">
        <v>10.199999999999999</v>
      </c>
      <c r="AV76" s="48">
        <v>11</v>
      </c>
      <c r="AW76" s="48">
        <v>10.4</v>
      </c>
      <c r="AX76" s="48">
        <v>10.5</v>
      </c>
      <c r="AY76" s="48">
        <v>10.199999999999999</v>
      </c>
      <c r="AZ76" s="48">
        <v>10.5</v>
      </c>
      <c r="BA76" s="48">
        <v>10.8</v>
      </c>
      <c r="BB76" s="48">
        <v>10.7</v>
      </c>
      <c r="BC76" s="48">
        <v>11</v>
      </c>
      <c r="BD76" s="48">
        <v>10.8</v>
      </c>
      <c r="BE76" s="48" t="s">
        <v>4364</v>
      </c>
      <c r="BG76" s="87"/>
      <c r="BH76" s="87"/>
      <c r="BI76" s="87"/>
      <c r="BJ76" s="87"/>
      <c r="BK76" s="87"/>
      <c r="BL76" s="87"/>
    </row>
    <row r="77" spans="1:64" ht="30" customHeight="1">
      <c r="A77" s="125" t="s">
        <v>4500</v>
      </c>
      <c r="B77" s="126" t="s">
        <v>4501</v>
      </c>
      <c r="C77" s="48">
        <v>7.8</v>
      </c>
      <c r="D77" s="48">
        <v>8.6</v>
      </c>
      <c r="E77" s="48">
        <v>8</v>
      </c>
      <c r="F77" s="48">
        <v>8.1</v>
      </c>
      <c r="G77" s="48">
        <v>8.1999999999999993</v>
      </c>
      <c r="H77" s="48">
        <v>8.5</v>
      </c>
      <c r="I77" s="48">
        <v>8.8000000000000007</v>
      </c>
      <c r="J77" s="48">
        <v>8.6999999999999993</v>
      </c>
      <c r="K77" s="48">
        <v>9</v>
      </c>
      <c r="L77" s="48">
        <v>8.4</v>
      </c>
      <c r="M77" s="48" t="s">
        <v>3944</v>
      </c>
      <c r="N77" s="48">
        <v>8.4</v>
      </c>
      <c r="O77" s="48">
        <v>9.1999999999999993</v>
      </c>
      <c r="P77" s="48">
        <v>8.6</v>
      </c>
      <c r="Q77" s="48">
        <v>8.5</v>
      </c>
      <c r="R77" s="48">
        <v>8.3000000000000007</v>
      </c>
      <c r="S77" s="48">
        <v>8.4</v>
      </c>
      <c r="T77" s="48">
        <v>8.9</v>
      </c>
      <c r="U77" s="48">
        <v>8.8000000000000007</v>
      </c>
      <c r="V77" s="48">
        <v>9.1</v>
      </c>
      <c r="W77" s="48">
        <v>9</v>
      </c>
      <c r="X77" s="48" t="s">
        <v>3945</v>
      </c>
      <c r="Y77" s="48">
        <v>10.199999999999999</v>
      </c>
      <c r="Z77" s="48">
        <v>11</v>
      </c>
      <c r="AA77" s="48">
        <v>10.4</v>
      </c>
      <c r="AB77" s="48">
        <v>10.9</v>
      </c>
      <c r="AC77" s="48">
        <v>10.5</v>
      </c>
      <c r="AD77" s="48">
        <v>10.8</v>
      </c>
      <c r="AE77" s="48">
        <v>11.1</v>
      </c>
      <c r="AF77" s="48">
        <v>11</v>
      </c>
      <c r="AG77" s="48">
        <v>11.3</v>
      </c>
      <c r="AH77" s="48">
        <v>10.8</v>
      </c>
      <c r="AI77" s="48" t="s">
        <v>3903</v>
      </c>
      <c r="AJ77" s="48">
        <v>12.9</v>
      </c>
      <c r="AK77" s="48">
        <v>13.7</v>
      </c>
      <c r="AL77" s="48">
        <v>12.9</v>
      </c>
      <c r="AM77" s="48">
        <v>12.8</v>
      </c>
      <c r="AN77" s="48">
        <v>12.4</v>
      </c>
      <c r="AO77" s="48">
        <v>12.7</v>
      </c>
      <c r="AP77" s="48">
        <v>13</v>
      </c>
      <c r="AQ77" s="48">
        <v>12.9</v>
      </c>
      <c r="AR77" s="48">
        <v>13.2</v>
      </c>
      <c r="AS77" s="48">
        <v>12.9</v>
      </c>
      <c r="AT77" s="48" t="s">
        <v>3902</v>
      </c>
      <c r="AU77" s="48">
        <v>10.199999999999999</v>
      </c>
      <c r="AV77" s="48">
        <v>11</v>
      </c>
      <c r="AW77" s="48">
        <v>10.4</v>
      </c>
      <c r="AX77" s="48">
        <v>10.5</v>
      </c>
      <c r="AY77" s="48">
        <v>10.199999999999999</v>
      </c>
      <c r="AZ77" s="48">
        <v>10.5</v>
      </c>
      <c r="BA77" s="48">
        <v>10.8</v>
      </c>
      <c r="BB77" s="48">
        <v>10.7</v>
      </c>
      <c r="BC77" s="48">
        <v>11</v>
      </c>
      <c r="BD77" s="48">
        <v>10.8</v>
      </c>
      <c r="BE77" s="48" t="s">
        <v>4364</v>
      </c>
      <c r="BG77" s="87"/>
      <c r="BH77" s="87"/>
      <c r="BI77" s="87"/>
      <c r="BJ77" s="87"/>
      <c r="BK77" s="87"/>
      <c r="BL77" s="87"/>
    </row>
    <row r="78" spans="1:64" ht="30" customHeight="1">
      <c r="A78" s="125" t="s">
        <v>4502</v>
      </c>
      <c r="B78" s="126" t="s">
        <v>4503</v>
      </c>
      <c r="C78" s="48">
        <v>7.8</v>
      </c>
      <c r="D78" s="48">
        <v>8.6</v>
      </c>
      <c r="E78" s="48">
        <v>8</v>
      </c>
      <c r="F78" s="48">
        <v>8.1</v>
      </c>
      <c r="G78" s="48">
        <v>8.1999999999999993</v>
      </c>
      <c r="H78" s="48">
        <v>8.5</v>
      </c>
      <c r="I78" s="48">
        <v>8.8000000000000007</v>
      </c>
      <c r="J78" s="48">
        <v>8.6999999999999993</v>
      </c>
      <c r="K78" s="48">
        <v>9</v>
      </c>
      <c r="L78" s="48">
        <v>8.4</v>
      </c>
      <c r="M78" s="48" t="s">
        <v>3944</v>
      </c>
      <c r="N78" s="48">
        <v>8.4</v>
      </c>
      <c r="O78" s="48">
        <v>9.1999999999999993</v>
      </c>
      <c r="P78" s="48">
        <v>8.6</v>
      </c>
      <c r="Q78" s="48">
        <v>8.5</v>
      </c>
      <c r="R78" s="48">
        <v>8.3000000000000007</v>
      </c>
      <c r="S78" s="48">
        <v>8.4</v>
      </c>
      <c r="T78" s="48">
        <v>8.9</v>
      </c>
      <c r="U78" s="48">
        <v>8.8000000000000007</v>
      </c>
      <c r="V78" s="48">
        <v>9.1</v>
      </c>
      <c r="W78" s="48">
        <v>9</v>
      </c>
      <c r="X78" s="48" t="s">
        <v>3945</v>
      </c>
      <c r="Y78" s="48">
        <v>10.199999999999999</v>
      </c>
      <c r="Z78" s="48">
        <v>11</v>
      </c>
      <c r="AA78" s="48">
        <v>10.4</v>
      </c>
      <c r="AB78" s="48">
        <v>10.9</v>
      </c>
      <c r="AC78" s="48">
        <v>10.5</v>
      </c>
      <c r="AD78" s="48">
        <v>10.8</v>
      </c>
      <c r="AE78" s="48">
        <v>11.1</v>
      </c>
      <c r="AF78" s="48">
        <v>11</v>
      </c>
      <c r="AG78" s="48">
        <v>11.3</v>
      </c>
      <c r="AH78" s="48">
        <v>10.8</v>
      </c>
      <c r="AI78" s="48" t="s">
        <v>3903</v>
      </c>
      <c r="AJ78" s="48">
        <v>12.9</v>
      </c>
      <c r="AK78" s="48">
        <v>13.7</v>
      </c>
      <c r="AL78" s="48">
        <v>12.9</v>
      </c>
      <c r="AM78" s="48">
        <v>12.8</v>
      </c>
      <c r="AN78" s="48">
        <v>12.4</v>
      </c>
      <c r="AO78" s="48">
        <v>12.7</v>
      </c>
      <c r="AP78" s="48">
        <v>13</v>
      </c>
      <c r="AQ78" s="48">
        <v>12.9</v>
      </c>
      <c r="AR78" s="48">
        <v>13.2</v>
      </c>
      <c r="AS78" s="48">
        <v>12.9</v>
      </c>
      <c r="AT78" s="48" t="s">
        <v>3902</v>
      </c>
      <c r="AU78" s="48">
        <v>10.199999999999999</v>
      </c>
      <c r="AV78" s="48">
        <v>11</v>
      </c>
      <c r="AW78" s="48">
        <v>10.4</v>
      </c>
      <c r="AX78" s="48">
        <v>10.5</v>
      </c>
      <c r="AY78" s="48">
        <v>10.199999999999999</v>
      </c>
      <c r="AZ78" s="48">
        <v>10.5</v>
      </c>
      <c r="BA78" s="48">
        <v>10.8</v>
      </c>
      <c r="BB78" s="48">
        <v>10.7</v>
      </c>
      <c r="BC78" s="48">
        <v>11</v>
      </c>
      <c r="BD78" s="48">
        <v>10.8</v>
      </c>
      <c r="BE78" s="48" t="s">
        <v>4364</v>
      </c>
      <c r="BG78" s="87"/>
      <c r="BH78" s="87"/>
      <c r="BI78" s="87"/>
      <c r="BJ78" s="87"/>
      <c r="BK78" s="87"/>
      <c r="BL78" s="87"/>
    </row>
    <row r="79" spans="1:64" ht="30" customHeight="1">
      <c r="A79" s="125" t="s">
        <v>4504</v>
      </c>
      <c r="B79" s="126" t="s">
        <v>4505</v>
      </c>
      <c r="C79" s="48">
        <v>7.8</v>
      </c>
      <c r="D79" s="48">
        <v>8.6</v>
      </c>
      <c r="E79" s="48">
        <v>8</v>
      </c>
      <c r="F79" s="48">
        <v>8.1</v>
      </c>
      <c r="G79" s="48">
        <v>8.1999999999999993</v>
      </c>
      <c r="H79" s="48">
        <v>8.5</v>
      </c>
      <c r="I79" s="48">
        <v>8.8000000000000007</v>
      </c>
      <c r="J79" s="48">
        <v>8.6999999999999993</v>
      </c>
      <c r="K79" s="48">
        <v>9</v>
      </c>
      <c r="L79" s="48">
        <v>8.4</v>
      </c>
      <c r="M79" s="48" t="s">
        <v>3944</v>
      </c>
      <c r="N79" s="48">
        <v>8.4</v>
      </c>
      <c r="O79" s="48">
        <v>9.1999999999999993</v>
      </c>
      <c r="P79" s="48">
        <v>8.6</v>
      </c>
      <c r="Q79" s="48">
        <v>8.5</v>
      </c>
      <c r="R79" s="48">
        <v>8.3000000000000007</v>
      </c>
      <c r="S79" s="48">
        <v>8.4</v>
      </c>
      <c r="T79" s="48">
        <v>8.9</v>
      </c>
      <c r="U79" s="48">
        <v>8.8000000000000007</v>
      </c>
      <c r="V79" s="48">
        <v>9.1</v>
      </c>
      <c r="W79" s="48">
        <v>9</v>
      </c>
      <c r="X79" s="48" t="s">
        <v>3945</v>
      </c>
      <c r="Y79" s="48">
        <v>10.199999999999999</v>
      </c>
      <c r="Z79" s="48">
        <v>11</v>
      </c>
      <c r="AA79" s="48">
        <v>10.4</v>
      </c>
      <c r="AB79" s="48">
        <v>10.9</v>
      </c>
      <c r="AC79" s="48">
        <v>10.5</v>
      </c>
      <c r="AD79" s="48">
        <v>10.8</v>
      </c>
      <c r="AE79" s="48">
        <v>11.1</v>
      </c>
      <c r="AF79" s="48">
        <v>11</v>
      </c>
      <c r="AG79" s="48">
        <v>11.3</v>
      </c>
      <c r="AH79" s="48">
        <v>10.8</v>
      </c>
      <c r="AI79" s="48" t="s">
        <v>3903</v>
      </c>
      <c r="AJ79" s="48">
        <v>12.9</v>
      </c>
      <c r="AK79" s="48">
        <v>13.7</v>
      </c>
      <c r="AL79" s="48">
        <v>12.9</v>
      </c>
      <c r="AM79" s="48">
        <v>12.8</v>
      </c>
      <c r="AN79" s="48">
        <v>12.4</v>
      </c>
      <c r="AO79" s="48">
        <v>12.7</v>
      </c>
      <c r="AP79" s="48">
        <v>13</v>
      </c>
      <c r="AQ79" s="48">
        <v>12.9</v>
      </c>
      <c r="AR79" s="48">
        <v>13.2</v>
      </c>
      <c r="AS79" s="48">
        <v>12.9</v>
      </c>
      <c r="AT79" s="48" t="s">
        <v>3902</v>
      </c>
      <c r="AU79" s="48">
        <v>10.199999999999999</v>
      </c>
      <c r="AV79" s="48">
        <v>11</v>
      </c>
      <c r="AW79" s="48">
        <v>10.4</v>
      </c>
      <c r="AX79" s="48">
        <v>10.5</v>
      </c>
      <c r="AY79" s="48">
        <v>10.199999999999999</v>
      </c>
      <c r="AZ79" s="48">
        <v>10.5</v>
      </c>
      <c r="BA79" s="48">
        <v>10.8</v>
      </c>
      <c r="BB79" s="48">
        <v>10.7</v>
      </c>
      <c r="BC79" s="48">
        <v>11</v>
      </c>
      <c r="BD79" s="48">
        <v>10.8</v>
      </c>
      <c r="BE79" s="48" t="s">
        <v>4364</v>
      </c>
      <c r="BG79" s="87"/>
      <c r="BH79" s="87"/>
      <c r="BI79" s="87"/>
      <c r="BJ79" s="87"/>
      <c r="BK79" s="87"/>
      <c r="BL79" s="87"/>
    </row>
    <row r="80" spans="1:64" ht="30" customHeight="1">
      <c r="A80" s="125" t="s">
        <v>4506</v>
      </c>
      <c r="B80" s="126" t="s">
        <v>4507</v>
      </c>
      <c r="C80" s="48">
        <v>7.8</v>
      </c>
      <c r="D80" s="48">
        <v>8.6</v>
      </c>
      <c r="E80" s="48">
        <v>8</v>
      </c>
      <c r="F80" s="48">
        <v>8.1</v>
      </c>
      <c r="G80" s="48">
        <v>8.1999999999999993</v>
      </c>
      <c r="H80" s="48">
        <v>8.5</v>
      </c>
      <c r="I80" s="48">
        <v>8.8000000000000007</v>
      </c>
      <c r="J80" s="48">
        <v>8.6999999999999993</v>
      </c>
      <c r="K80" s="48">
        <v>9</v>
      </c>
      <c r="L80" s="48">
        <v>8.4</v>
      </c>
      <c r="M80" s="48" t="s">
        <v>3944</v>
      </c>
      <c r="N80" s="48">
        <v>8.4</v>
      </c>
      <c r="O80" s="48">
        <v>9.1999999999999993</v>
      </c>
      <c r="P80" s="48">
        <v>8.6</v>
      </c>
      <c r="Q80" s="48">
        <v>8.5</v>
      </c>
      <c r="R80" s="48">
        <v>8.3000000000000007</v>
      </c>
      <c r="S80" s="48">
        <v>8.4</v>
      </c>
      <c r="T80" s="48">
        <v>8.9</v>
      </c>
      <c r="U80" s="48">
        <v>8.8000000000000007</v>
      </c>
      <c r="V80" s="48">
        <v>9.1</v>
      </c>
      <c r="W80" s="48">
        <v>9</v>
      </c>
      <c r="X80" s="48" t="s">
        <v>3945</v>
      </c>
      <c r="Y80" s="48">
        <v>10.199999999999999</v>
      </c>
      <c r="Z80" s="48">
        <v>11</v>
      </c>
      <c r="AA80" s="48">
        <v>10.4</v>
      </c>
      <c r="AB80" s="48">
        <v>10.9</v>
      </c>
      <c r="AC80" s="48">
        <v>10.5</v>
      </c>
      <c r="AD80" s="48">
        <v>10.8</v>
      </c>
      <c r="AE80" s="48">
        <v>11.1</v>
      </c>
      <c r="AF80" s="48">
        <v>11</v>
      </c>
      <c r="AG80" s="48">
        <v>11.3</v>
      </c>
      <c r="AH80" s="48">
        <v>10.8</v>
      </c>
      <c r="AI80" s="48" t="s">
        <v>3903</v>
      </c>
      <c r="AJ80" s="48">
        <v>12.9</v>
      </c>
      <c r="AK80" s="48">
        <v>13.7</v>
      </c>
      <c r="AL80" s="48">
        <v>12.9</v>
      </c>
      <c r="AM80" s="48">
        <v>12.8</v>
      </c>
      <c r="AN80" s="48">
        <v>12.4</v>
      </c>
      <c r="AO80" s="48">
        <v>12.7</v>
      </c>
      <c r="AP80" s="48">
        <v>13</v>
      </c>
      <c r="AQ80" s="48">
        <v>12.9</v>
      </c>
      <c r="AR80" s="48">
        <v>13.2</v>
      </c>
      <c r="AS80" s="48">
        <v>12.9</v>
      </c>
      <c r="AT80" s="48" t="s">
        <v>3902</v>
      </c>
      <c r="AU80" s="48">
        <v>10.199999999999999</v>
      </c>
      <c r="AV80" s="48">
        <v>11</v>
      </c>
      <c r="AW80" s="48">
        <v>10.4</v>
      </c>
      <c r="AX80" s="48">
        <v>10.5</v>
      </c>
      <c r="AY80" s="48">
        <v>10.199999999999999</v>
      </c>
      <c r="AZ80" s="48">
        <v>10.5</v>
      </c>
      <c r="BA80" s="48">
        <v>10.8</v>
      </c>
      <c r="BB80" s="48">
        <v>10.7</v>
      </c>
      <c r="BC80" s="48">
        <v>11</v>
      </c>
      <c r="BD80" s="48">
        <v>10.8</v>
      </c>
      <c r="BE80" s="48" t="s">
        <v>4364</v>
      </c>
      <c r="BG80" s="87"/>
      <c r="BH80" s="87"/>
      <c r="BI80" s="87"/>
      <c r="BJ80" s="87"/>
      <c r="BK80" s="87"/>
      <c r="BL80" s="87"/>
    </row>
    <row r="81" spans="1:64" ht="30" customHeight="1">
      <c r="A81" s="125" t="s">
        <v>4508</v>
      </c>
      <c r="B81" s="126" t="s">
        <v>4509</v>
      </c>
      <c r="C81" s="48">
        <v>7.8</v>
      </c>
      <c r="D81" s="48">
        <v>8.6</v>
      </c>
      <c r="E81" s="48">
        <v>8</v>
      </c>
      <c r="F81" s="48">
        <v>8.1</v>
      </c>
      <c r="G81" s="48">
        <v>8.1999999999999993</v>
      </c>
      <c r="H81" s="48">
        <v>8.5</v>
      </c>
      <c r="I81" s="48">
        <v>8.8000000000000007</v>
      </c>
      <c r="J81" s="48">
        <v>8.6999999999999993</v>
      </c>
      <c r="K81" s="48">
        <v>9</v>
      </c>
      <c r="L81" s="48">
        <v>8.4</v>
      </c>
      <c r="M81" s="48" t="s">
        <v>3944</v>
      </c>
      <c r="N81" s="48">
        <v>8.4</v>
      </c>
      <c r="O81" s="48">
        <v>9.1999999999999993</v>
      </c>
      <c r="P81" s="48">
        <v>8.6</v>
      </c>
      <c r="Q81" s="48">
        <v>8.5</v>
      </c>
      <c r="R81" s="48">
        <v>8.3000000000000007</v>
      </c>
      <c r="S81" s="48">
        <v>8.4</v>
      </c>
      <c r="T81" s="48">
        <v>8.9</v>
      </c>
      <c r="U81" s="48">
        <v>8.8000000000000007</v>
      </c>
      <c r="V81" s="48">
        <v>9.1</v>
      </c>
      <c r="W81" s="48">
        <v>9</v>
      </c>
      <c r="X81" s="48" t="s">
        <v>3945</v>
      </c>
      <c r="Y81" s="48">
        <v>10.199999999999999</v>
      </c>
      <c r="Z81" s="48">
        <v>11</v>
      </c>
      <c r="AA81" s="48">
        <v>10.4</v>
      </c>
      <c r="AB81" s="48">
        <v>10.9</v>
      </c>
      <c r="AC81" s="48">
        <v>10.5</v>
      </c>
      <c r="AD81" s="48">
        <v>10.8</v>
      </c>
      <c r="AE81" s="48">
        <v>11.1</v>
      </c>
      <c r="AF81" s="48">
        <v>11</v>
      </c>
      <c r="AG81" s="48">
        <v>11.3</v>
      </c>
      <c r="AH81" s="48">
        <v>10.8</v>
      </c>
      <c r="AI81" s="48" t="s">
        <v>3903</v>
      </c>
      <c r="AJ81" s="48">
        <v>12.9</v>
      </c>
      <c r="AK81" s="48">
        <v>13.7</v>
      </c>
      <c r="AL81" s="48">
        <v>12.9</v>
      </c>
      <c r="AM81" s="48">
        <v>12.8</v>
      </c>
      <c r="AN81" s="48">
        <v>12.4</v>
      </c>
      <c r="AO81" s="48">
        <v>12.7</v>
      </c>
      <c r="AP81" s="48">
        <v>13</v>
      </c>
      <c r="AQ81" s="48">
        <v>12.9</v>
      </c>
      <c r="AR81" s="48">
        <v>13.2</v>
      </c>
      <c r="AS81" s="48">
        <v>12.9</v>
      </c>
      <c r="AT81" s="48" t="s">
        <v>3902</v>
      </c>
      <c r="AU81" s="48">
        <v>10.199999999999999</v>
      </c>
      <c r="AV81" s="48">
        <v>11</v>
      </c>
      <c r="AW81" s="48">
        <v>10.4</v>
      </c>
      <c r="AX81" s="48">
        <v>10.5</v>
      </c>
      <c r="AY81" s="48">
        <v>10.199999999999999</v>
      </c>
      <c r="AZ81" s="48">
        <v>10.5</v>
      </c>
      <c r="BA81" s="48">
        <v>10.8</v>
      </c>
      <c r="BB81" s="48">
        <v>10.7</v>
      </c>
      <c r="BC81" s="48">
        <v>11</v>
      </c>
      <c r="BD81" s="48">
        <v>10.8</v>
      </c>
      <c r="BE81" s="48" t="s">
        <v>4364</v>
      </c>
      <c r="BG81" s="87"/>
      <c r="BH81" s="87"/>
      <c r="BI81" s="87"/>
      <c r="BJ81" s="87"/>
      <c r="BK81" s="87"/>
      <c r="BL81" s="87"/>
    </row>
    <row r="82" spans="1:64" ht="30" customHeight="1">
      <c r="A82" s="125" t="s">
        <v>4510</v>
      </c>
      <c r="B82" s="126" t="s">
        <v>4511</v>
      </c>
      <c r="C82" s="48">
        <v>7.8</v>
      </c>
      <c r="D82" s="48">
        <v>8.6</v>
      </c>
      <c r="E82" s="48">
        <v>8</v>
      </c>
      <c r="F82" s="48">
        <v>8.1</v>
      </c>
      <c r="G82" s="48">
        <v>8.1999999999999993</v>
      </c>
      <c r="H82" s="48">
        <v>8.5</v>
      </c>
      <c r="I82" s="48">
        <v>8.8000000000000007</v>
      </c>
      <c r="J82" s="48">
        <v>8.6999999999999993</v>
      </c>
      <c r="K82" s="48">
        <v>9</v>
      </c>
      <c r="L82" s="48">
        <v>8.4</v>
      </c>
      <c r="M82" s="48" t="s">
        <v>3944</v>
      </c>
      <c r="N82" s="48">
        <v>8.4</v>
      </c>
      <c r="O82" s="48">
        <v>9.1999999999999993</v>
      </c>
      <c r="P82" s="48">
        <v>8.6</v>
      </c>
      <c r="Q82" s="48">
        <v>8.5</v>
      </c>
      <c r="R82" s="48">
        <v>8.3000000000000007</v>
      </c>
      <c r="S82" s="48">
        <v>8.4</v>
      </c>
      <c r="T82" s="48">
        <v>8.9</v>
      </c>
      <c r="U82" s="48">
        <v>8.8000000000000007</v>
      </c>
      <c r="V82" s="48">
        <v>9.1</v>
      </c>
      <c r="W82" s="48">
        <v>9</v>
      </c>
      <c r="X82" s="48" t="s">
        <v>3945</v>
      </c>
      <c r="Y82" s="48">
        <v>10.199999999999999</v>
      </c>
      <c r="Z82" s="48">
        <v>11</v>
      </c>
      <c r="AA82" s="48">
        <v>10.4</v>
      </c>
      <c r="AB82" s="48">
        <v>10.9</v>
      </c>
      <c r="AC82" s="48">
        <v>10.5</v>
      </c>
      <c r="AD82" s="48">
        <v>10.8</v>
      </c>
      <c r="AE82" s="48">
        <v>11.1</v>
      </c>
      <c r="AF82" s="48">
        <v>11</v>
      </c>
      <c r="AG82" s="48">
        <v>11.3</v>
      </c>
      <c r="AH82" s="48">
        <v>10.8</v>
      </c>
      <c r="AI82" s="48" t="s">
        <v>3903</v>
      </c>
      <c r="AJ82" s="48">
        <v>12.9</v>
      </c>
      <c r="AK82" s="48">
        <v>13.7</v>
      </c>
      <c r="AL82" s="48">
        <v>12.9</v>
      </c>
      <c r="AM82" s="48">
        <v>12.8</v>
      </c>
      <c r="AN82" s="48">
        <v>12.4</v>
      </c>
      <c r="AO82" s="48">
        <v>12.7</v>
      </c>
      <c r="AP82" s="48">
        <v>13</v>
      </c>
      <c r="AQ82" s="48">
        <v>12.9</v>
      </c>
      <c r="AR82" s="48">
        <v>13.2</v>
      </c>
      <c r="AS82" s="48">
        <v>12.9</v>
      </c>
      <c r="AT82" s="48" t="s">
        <v>3902</v>
      </c>
      <c r="AU82" s="48">
        <v>10.199999999999999</v>
      </c>
      <c r="AV82" s="48">
        <v>11</v>
      </c>
      <c r="AW82" s="48">
        <v>10.4</v>
      </c>
      <c r="AX82" s="48">
        <v>10.5</v>
      </c>
      <c r="AY82" s="48">
        <v>10.199999999999999</v>
      </c>
      <c r="AZ82" s="48">
        <v>10.5</v>
      </c>
      <c r="BA82" s="48">
        <v>10.8</v>
      </c>
      <c r="BB82" s="48">
        <v>10.7</v>
      </c>
      <c r="BC82" s="48">
        <v>11</v>
      </c>
      <c r="BD82" s="48">
        <v>10.8</v>
      </c>
      <c r="BE82" s="48" t="s">
        <v>4364</v>
      </c>
      <c r="BG82" s="87"/>
      <c r="BH82" s="87"/>
      <c r="BI82" s="87"/>
      <c r="BJ82" s="87"/>
      <c r="BK82" s="87"/>
      <c r="BL82" s="87"/>
    </row>
    <row r="83" spans="1:64" ht="30" customHeight="1">
      <c r="A83" s="97" t="s">
        <v>4512</v>
      </c>
      <c r="B83" s="126" t="s">
        <v>4513</v>
      </c>
      <c r="C83" s="48">
        <v>7.8</v>
      </c>
      <c r="D83" s="48">
        <v>8.6</v>
      </c>
      <c r="E83" s="48">
        <v>8</v>
      </c>
      <c r="F83" s="48">
        <v>8.1</v>
      </c>
      <c r="G83" s="48">
        <v>8.1999999999999993</v>
      </c>
      <c r="H83" s="48">
        <v>8.5</v>
      </c>
      <c r="I83" s="48">
        <v>8.8000000000000007</v>
      </c>
      <c r="J83" s="48">
        <v>8.6999999999999993</v>
      </c>
      <c r="K83" s="48">
        <v>9</v>
      </c>
      <c r="L83" s="48">
        <v>8.4</v>
      </c>
      <c r="M83" s="48" t="s">
        <v>3944</v>
      </c>
      <c r="N83" s="48">
        <v>8.4</v>
      </c>
      <c r="O83" s="48">
        <v>9.1999999999999993</v>
      </c>
      <c r="P83" s="48">
        <v>8.6</v>
      </c>
      <c r="Q83" s="48">
        <v>8.5</v>
      </c>
      <c r="R83" s="48">
        <v>8.3000000000000007</v>
      </c>
      <c r="S83" s="48">
        <v>8.4</v>
      </c>
      <c r="T83" s="48">
        <v>8.9</v>
      </c>
      <c r="U83" s="48">
        <v>8.8000000000000007</v>
      </c>
      <c r="V83" s="48">
        <v>9.1</v>
      </c>
      <c r="W83" s="48">
        <v>9</v>
      </c>
      <c r="X83" s="48" t="s">
        <v>3945</v>
      </c>
      <c r="Y83" s="48">
        <v>10.199999999999999</v>
      </c>
      <c r="Z83" s="48">
        <v>11</v>
      </c>
      <c r="AA83" s="48">
        <v>10.4</v>
      </c>
      <c r="AB83" s="48">
        <v>10.9</v>
      </c>
      <c r="AC83" s="48">
        <v>10.5</v>
      </c>
      <c r="AD83" s="48">
        <v>10.8</v>
      </c>
      <c r="AE83" s="48">
        <v>11.1</v>
      </c>
      <c r="AF83" s="48">
        <v>11</v>
      </c>
      <c r="AG83" s="48">
        <v>11.3</v>
      </c>
      <c r="AH83" s="48">
        <v>10.8</v>
      </c>
      <c r="AI83" s="48" t="s">
        <v>3903</v>
      </c>
      <c r="AJ83" s="48">
        <v>12.9</v>
      </c>
      <c r="AK83" s="48">
        <v>13.7</v>
      </c>
      <c r="AL83" s="48">
        <v>12.9</v>
      </c>
      <c r="AM83" s="48">
        <v>12.8</v>
      </c>
      <c r="AN83" s="48">
        <v>12.4</v>
      </c>
      <c r="AO83" s="48">
        <v>12.7</v>
      </c>
      <c r="AP83" s="48">
        <v>13</v>
      </c>
      <c r="AQ83" s="48">
        <v>12.9</v>
      </c>
      <c r="AR83" s="48">
        <v>13.2</v>
      </c>
      <c r="AS83" s="48">
        <v>12.9</v>
      </c>
      <c r="AT83" s="48" t="s">
        <v>3902</v>
      </c>
      <c r="AU83" s="48">
        <v>10.199999999999999</v>
      </c>
      <c r="AV83" s="48">
        <v>11</v>
      </c>
      <c r="AW83" s="48">
        <v>10.4</v>
      </c>
      <c r="AX83" s="48">
        <v>10.5</v>
      </c>
      <c r="AY83" s="48">
        <v>10.199999999999999</v>
      </c>
      <c r="AZ83" s="48">
        <v>10.5</v>
      </c>
      <c r="BA83" s="48">
        <v>10.8</v>
      </c>
      <c r="BB83" s="48">
        <v>10.7</v>
      </c>
      <c r="BC83" s="48">
        <v>11</v>
      </c>
      <c r="BD83" s="48">
        <v>10.8</v>
      </c>
      <c r="BE83" s="48" t="s">
        <v>4364</v>
      </c>
      <c r="BG83" s="87"/>
      <c r="BH83" s="87"/>
      <c r="BI83" s="87"/>
      <c r="BJ83" s="87"/>
      <c r="BK83" s="87"/>
      <c r="BL83" s="87"/>
    </row>
    <row r="84" spans="1:64" ht="30" customHeight="1">
      <c r="A84" s="125" t="s">
        <v>4514</v>
      </c>
      <c r="B84" s="126" t="s">
        <v>4515</v>
      </c>
      <c r="C84" s="48">
        <v>7.8</v>
      </c>
      <c r="D84" s="48">
        <v>8.6</v>
      </c>
      <c r="E84" s="48">
        <v>8</v>
      </c>
      <c r="F84" s="48">
        <v>8.1</v>
      </c>
      <c r="G84" s="48">
        <v>8.1999999999999993</v>
      </c>
      <c r="H84" s="48">
        <v>8.5</v>
      </c>
      <c r="I84" s="48">
        <v>8.8000000000000007</v>
      </c>
      <c r="J84" s="48">
        <v>8.6999999999999993</v>
      </c>
      <c r="K84" s="48">
        <v>9</v>
      </c>
      <c r="L84" s="48">
        <v>8.4</v>
      </c>
      <c r="M84" s="48" t="s">
        <v>3944</v>
      </c>
      <c r="N84" s="48">
        <v>8.4</v>
      </c>
      <c r="O84" s="48">
        <v>9.1999999999999993</v>
      </c>
      <c r="P84" s="48">
        <v>8.6</v>
      </c>
      <c r="Q84" s="48">
        <v>8.5</v>
      </c>
      <c r="R84" s="48">
        <v>8.3000000000000007</v>
      </c>
      <c r="S84" s="48">
        <v>8.4</v>
      </c>
      <c r="T84" s="48">
        <v>8.9</v>
      </c>
      <c r="U84" s="48">
        <v>8.8000000000000007</v>
      </c>
      <c r="V84" s="48">
        <v>9.1</v>
      </c>
      <c r="W84" s="48">
        <v>9</v>
      </c>
      <c r="X84" s="48" t="s">
        <v>3945</v>
      </c>
      <c r="Y84" s="48">
        <v>10.199999999999999</v>
      </c>
      <c r="Z84" s="48">
        <v>11</v>
      </c>
      <c r="AA84" s="48">
        <v>10.4</v>
      </c>
      <c r="AB84" s="48">
        <v>10.9</v>
      </c>
      <c r="AC84" s="48">
        <v>10.5</v>
      </c>
      <c r="AD84" s="48">
        <v>10.8</v>
      </c>
      <c r="AE84" s="48">
        <v>11.1</v>
      </c>
      <c r="AF84" s="48">
        <v>11</v>
      </c>
      <c r="AG84" s="48">
        <v>11.3</v>
      </c>
      <c r="AH84" s="48">
        <v>10.8</v>
      </c>
      <c r="AI84" s="48" t="s">
        <v>3903</v>
      </c>
      <c r="AJ84" s="48">
        <v>12.9</v>
      </c>
      <c r="AK84" s="48">
        <v>13.7</v>
      </c>
      <c r="AL84" s="48">
        <v>12.9</v>
      </c>
      <c r="AM84" s="48">
        <v>12.8</v>
      </c>
      <c r="AN84" s="48">
        <v>12.4</v>
      </c>
      <c r="AO84" s="48">
        <v>12.7</v>
      </c>
      <c r="AP84" s="48">
        <v>13</v>
      </c>
      <c r="AQ84" s="48">
        <v>12.9</v>
      </c>
      <c r="AR84" s="48">
        <v>13.2</v>
      </c>
      <c r="AS84" s="48">
        <v>12.9</v>
      </c>
      <c r="AT84" s="48" t="s">
        <v>3902</v>
      </c>
      <c r="AU84" s="48">
        <v>10.199999999999999</v>
      </c>
      <c r="AV84" s="48">
        <v>11</v>
      </c>
      <c r="AW84" s="48">
        <v>10.4</v>
      </c>
      <c r="AX84" s="48">
        <v>10.5</v>
      </c>
      <c r="AY84" s="48">
        <v>10.199999999999999</v>
      </c>
      <c r="AZ84" s="48">
        <v>10.5</v>
      </c>
      <c r="BA84" s="48">
        <v>10.8</v>
      </c>
      <c r="BB84" s="48">
        <v>10.7</v>
      </c>
      <c r="BC84" s="48">
        <v>11</v>
      </c>
      <c r="BD84" s="48">
        <v>10.8</v>
      </c>
      <c r="BE84" s="48" t="s">
        <v>4364</v>
      </c>
      <c r="BG84" s="87"/>
      <c r="BH84" s="87"/>
      <c r="BI84" s="87"/>
      <c r="BJ84" s="87"/>
      <c r="BK84" s="87"/>
      <c r="BL84" s="87"/>
    </row>
    <row r="85" spans="1:64" ht="30" customHeight="1">
      <c r="A85" s="97" t="s">
        <v>4516</v>
      </c>
      <c r="B85" s="126" t="s">
        <v>4517</v>
      </c>
      <c r="C85" s="48">
        <v>7.8</v>
      </c>
      <c r="D85" s="48">
        <v>8.6</v>
      </c>
      <c r="E85" s="48">
        <v>8</v>
      </c>
      <c r="F85" s="48">
        <v>8.1</v>
      </c>
      <c r="G85" s="48">
        <v>8.1999999999999993</v>
      </c>
      <c r="H85" s="48">
        <v>8.5</v>
      </c>
      <c r="I85" s="48">
        <v>8.8000000000000007</v>
      </c>
      <c r="J85" s="48">
        <v>8.6999999999999993</v>
      </c>
      <c r="K85" s="48">
        <v>9</v>
      </c>
      <c r="L85" s="48">
        <v>8.4</v>
      </c>
      <c r="M85" s="48" t="s">
        <v>3944</v>
      </c>
      <c r="N85" s="48">
        <v>8.4</v>
      </c>
      <c r="O85" s="48">
        <v>9.1999999999999993</v>
      </c>
      <c r="P85" s="48">
        <v>8.6</v>
      </c>
      <c r="Q85" s="48">
        <v>8.5</v>
      </c>
      <c r="R85" s="48">
        <v>8.3000000000000007</v>
      </c>
      <c r="S85" s="48">
        <v>8.4</v>
      </c>
      <c r="T85" s="48">
        <v>8.9</v>
      </c>
      <c r="U85" s="48">
        <v>8.8000000000000007</v>
      </c>
      <c r="V85" s="48">
        <v>9.1</v>
      </c>
      <c r="W85" s="48">
        <v>9</v>
      </c>
      <c r="X85" s="48" t="s">
        <v>3945</v>
      </c>
      <c r="Y85" s="48">
        <v>10.199999999999999</v>
      </c>
      <c r="Z85" s="48">
        <v>11</v>
      </c>
      <c r="AA85" s="48">
        <v>10.4</v>
      </c>
      <c r="AB85" s="48">
        <v>10.9</v>
      </c>
      <c r="AC85" s="48">
        <v>10.5</v>
      </c>
      <c r="AD85" s="48">
        <v>10.8</v>
      </c>
      <c r="AE85" s="48">
        <v>11.1</v>
      </c>
      <c r="AF85" s="48">
        <v>11</v>
      </c>
      <c r="AG85" s="48">
        <v>11.3</v>
      </c>
      <c r="AH85" s="48">
        <v>10.8</v>
      </c>
      <c r="AI85" s="48" t="s">
        <v>3903</v>
      </c>
      <c r="AJ85" s="48">
        <v>12.9</v>
      </c>
      <c r="AK85" s="48">
        <v>13.7</v>
      </c>
      <c r="AL85" s="48">
        <v>12.9</v>
      </c>
      <c r="AM85" s="48">
        <v>12.8</v>
      </c>
      <c r="AN85" s="48">
        <v>12.4</v>
      </c>
      <c r="AO85" s="48">
        <v>12.7</v>
      </c>
      <c r="AP85" s="48">
        <v>13</v>
      </c>
      <c r="AQ85" s="48">
        <v>12.9</v>
      </c>
      <c r="AR85" s="48">
        <v>13.2</v>
      </c>
      <c r="AS85" s="48">
        <v>12.9</v>
      </c>
      <c r="AT85" s="48" t="s">
        <v>3902</v>
      </c>
      <c r="AU85" s="48">
        <v>10.199999999999999</v>
      </c>
      <c r="AV85" s="48">
        <v>11</v>
      </c>
      <c r="AW85" s="48">
        <v>10.4</v>
      </c>
      <c r="AX85" s="48">
        <v>10.5</v>
      </c>
      <c r="AY85" s="48">
        <v>10.199999999999999</v>
      </c>
      <c r="AZ85" s="48">
        <v>10.5</v>
      </c>
      <c r="BA85" s="48">
        <v>10.8</v>
      </c>
      <c r="BB85" s="48">
        <v>10.7</v>
      </c>
      <c r="BC85" s="48">
        <v>11</v>
      </c>
      <c r="BD85" s="48">
        <v>10.8</v>
      </c>
      <c r="BE85" s="48" t="s">
        <v>4364</v>
      </c>
      <c r="BG85" s="87"/>
      <c r="BH85" s="87"/>
      <c r="BI85" s="87"/>
      <c r="BJ85" s="87"/>
      <c r="BK85" s="87"/>
      <c r="BL85" s="87"/>
    </row>
    <row r="86" spans="1:64" ht="30" customHeight="1">
      <c r="A86" s="125" t="s">
        <v>4518</v>
      </c>
      <c r="B86" s="126" t="s">
        <v>4519</v>
      </c>
      <c r="C86" s="48">
        <v>7.8</v>
      </c>
      <c r="D86" s="48">
        <v>8.6</v>
      </c>
      <c r="E86" s="48">
        <v>8</v>
      </c>
      <c r="F86" s="48">
        <v>8.1</v>
      </c>
      <c r="G86" s="48">
        <v>8.1999999999999993</v>
      </c>
      <c r="H86" s="48">
        <v>8.5</v>
      </c>
      <c r="I86" s="48">
        <v>8.8000000000000007</v>
      </c>
      <c r="J86" s="48">
        <v>8.6999999999999993</v>
      </c>
      <c r="K86" s="48">
        <v>9</v>
      </c>
      <c r="L86" s="48">
        <v>8.4</v>
      </c>
      <c r="M86" s="48" t="s">
        <v>3944</v>
      </c>
      <c r="N86" s="48">
        <v>8.4</v>
      </c>
      <c r="O86" s="48">
        <v>9.1999999999999993</v>
      </c>
      <c r="P86" s="48">
        <v>8.6</v>
      </c>
      <c r="Q86" s="48">
        <v>8.5</v>
      </c>
      <c r="R86" s="48">
        <v>8.3000000000000007</v>
      </c>
      <c r="S86" s="48">
        <v>8.4</v>
      </c>
      <c r="T86" s="48">
        <v>8.9</v>
      </c>
      <c r="U86" s="48">
        <v>8.8000000000000007</v>
      </c>
      <c r="V86" s="48">
        <v>9.1</v>
      </c>
      <c r="W86" s="48">
        <v>9</v>
      </c>
      <c r="X86" s="48" t="s">
        <v>3945</v>
      </c>
      <c r="Y86" s="48">
        <v>10.199999999999999</v>
      </c>
      <c r="Z86" s="48">
        <v>11</v>
      </c>
      <c r="AA86" s="48">
        <v>10.4</v>
      </c>
      <c r="AB86" s="48">
        <v>10.9</v>
      </c>
      <c r="AC86" s="48">
        <v>10.5</v>
      </c>
      <c r="AD86" s="48">
        <v>10.8</v>
      </c>
      <c r="AE86" s="48">
        <v>11.1</v>
      </c>
      <c r="AF86" s="48">
        <v>11</v>
      </c>
      <c r="AG86" s="48">
        <v>11.3</v>
      </c>
      <c r="AH86" s="48">
        <v>10.8</v>
      </c>
      <c r="AI86" s="48" t="s">
        <v>3903</v>
      </c>
      <c r="AJ86" s="48">
        <v>12.9</v>
      </c>
      <c r="AK86" s="48">
        <v>13.7</v>
      </c>
      <c r="AL86" s="48">
        <v>12.9</v>
      </c>
      <c r="AM86" s="48">
        <v>12.8</v>
      </c>
      <c r="AN86" s="48">
        <v>12.4</v>
      </c>
      <c r="AO86" s="48">
        <v>12.7</v>
      </c>
      <c r="AP86" s="48">
        <v>13</v>
      </c>
      <c r="AQ86" s="48">
        <v>12.9</v>
      </c>
      <c r="AR86" s="48">
        <v>13.2</v>
      </c>
      <c r="AS86" s="48">
        <v>12.9</v>
      </c>
      <c r="AT86" s="48" t="s">
        <v>3902</v>
      </c>
      <c r="AU86" s="48">
        <v>10.199999999999999</v>
      </c>
      <c r="AV86" s="48">
        <v>11</v>
      </c>
      <c r="AW86" s="48">
        <v>10.4</v>
      </c>
      <c r="AX86" s="48">
        <v>10.5</v>
      </c>
      <c r="AY86" s="48">
        <v>10.199999999999999</v>
      </c>
      <c r="AZ86" s="48">
        <v>10.5</v>
      </c>
      <c r="BA86" s="48">
        <v>10.8</v>
      </c>
      <c r="BB86" s="48">
        <v>10.7</v>
      </c>
      <c r="BC86" s="48">
        <v>11</v>
      </c>
      <c r="BD86" s="48">
        <v>10.8</v>
      </c>
      <c r="BE86" s="48" t="s">
        <v>4364</v>
      </c>
      <c r="BG86" s="87"/>
      <c r="BH86" s="87"/>
      <c r="BI86" s="87"/>
      <c r="BJ86" s="87"/>
      <c r="BK86" s="87"/>
      <c r="BL86" s="87"/>
    </row>
    <row r="87" spans="1:64" ht="30" customHeight="1">
      <c r="A87" s="125" t="s">
        <v>4520</v>
      </c>
      <c r="B87" s="126" t="s">
        <v>4521</v>
      </c>
      <c r="C87" s="48">
        <v>7.8</v>
      </c>
      <c r="D87" s="48">
        <v>8.6</v>
      </c>
      <c r="E87" s="48">
        <v>8</v>
      </c>
      <c r="F87" s="48">
        <v>8.1</v>
      </c>
      <c r="G87" s="48">
        <v>8.1999999999999993</v>
      </c>
      <c r="H87" s="48">
        <v>8.5</v>
      </c>
      <c r="I87" s="48">
        <v>8.8000000000000007</v>
      </c>
      <c r="J87" s="48">
        <v>8.6999999999999993</v>
      </c>
      <c r="K87" s="48">
        <v>9</v>
      </c>
      <c r="L87" s="48">
        <v>8.4</v>
      </c>
      <c r="M87" s="48" t="s">
        <v>3944</v>
      </c>
      <c r="N87" s="48">
        <v>8.4</v>
      </c>
      <c r="O87" s="48">
        <v>9.1999999999999993</v>
      </c>
      <c r="P87" s="48">
        <v>8.6</v>
      </c>
      <c r="Q87" s="48">
        <v>8.5</v>
      </c>
      <c r="R87" s="48">
        <v>8.3000000000000007</v>
      </c>
      <c r="S87" s="48">
        <v>8.4</v>
      </c>
      <c r="T87" s="48">
        <v>8.9</v>
      </c>
      <c r="U87" s="48">
        <v>8.8000000000000007</v>
      </c>
      <c r="V87" s="48">
        <v>9.1</v>
      </c>
      <c r="W87" s="48">
        <v>9</v>
      </c>
      <c r="X87" s="48" t="s">
        <v>3945</v>
      </c>
      <c r="Y87" s="48">
        <v>10.199999999999999</v>
      </c>
      <c r="Z87" s="48">
        <v>11</v>
      </c>
      <c r="AA87" s="48">
        <v>10.4</v>
      </c>
      <c r="AB87" s="48">
        <v>10.9</v>
      </c>
      <c r="AC87" s="48">
        <v>10.5</v>
      </c>
      <c r="AD87" s="48">
        <v>10.8</v>
      </c>
      <c r="AE87" s="48">
        <v>11.1</v>
      </c>
      <c r="AF87" s="48">
        <v>11</v>
      </c>
      <c r="AG87" s="48">
        <v>11.3</v>
      </c>
      <c r="AH87" s="48">
        <v>10.8</v>
      </c>
      <c r="AI87" s="48" t="s">
        <v>3903</v>
      </c>
      <c r="AJ87" s="48">
        <v>12.9</v>
      </c>
      <c r="AK87" s="48">
        <v>13.7</v>
      </c>
      <c r="AL87" s="48">
        <v>12.9</v>
      </c>
      <c r="AM87" s="48">
        <v>12.8</v>
      </c>
      <c r="AN87" s="48">
        <v>12.4</v>
      </c>
      <c r="AO87" s="48">
        <v>12.7</v>
      </c>
      <c r="AP87" s="48">
        <v>13</v>
      </c>
      <c r="AQ87" s="48">
        <v>12.9</v>
      </c>
      <c r="AR87" s="48">
        <v>13.2</v>
      </c>
      <c r="AS87" s="48">
        <v>12.9</v>
      </c>
      <c r="AT87" s="48" t="s">
        <v>3902</v>
      </c>
      <c r="AU87" s="48">
        <v>10.199999999999999</v>
      </c>
      <c r="AV87" s="48">
        <v>11</v>
      </c>
      <c r="AW87" s="48">
        <v>10.4</v>
      </c>
      <c r="AX87" s="48">
        <v>10.5</v>
      </c>
      <c r="AY87" s="48">
        <v>10.199999999999999</v>
      </c>
      <c r="AZ87" s="48">
        <v>10.5</v>
      </c>
      <c r="BA87" s="48">
        <v>10.8</v>
      </c>
      <c r="BB87" s="48">
        <v>10.7</v>
      </c>
      <c r="BC87" s="48">
        <v>11</v>
      </c>
      <c r="BD87" s="48">
        <v>10.8</v>
      </c>
      <c r="BE87" s="48" t="s">
        <v>4364</v>
      </c>
      <c r="BG87" s="87"/>
      <c r="BH87" s="87"/>
      <c r="BI87" s="87"/>
      <c r="BJ87" s="87"/>
      <c r="BK87" s="87"/>
      <c r="BL87" s="87"/>
    </row>
    <row r="88" spans="1:64" ht="30" customHeight="1">
      <c r="A88" s="125" t="s">
        <v>4522</v>
      </c>
      <c r="B88" s="126" t="s">
        <v>4523</v>
      </c>
      <c r="C88" s="48">
        <v>7.8</v>
      </c>
      <c r="D88" s="48">
        <v>8.6</v>
      </c>
      <c r="E88" s="48">
        <v>8</v>
      </c>
      <c r="F88" s="48">
        <v>8.1</v>
      </c>
      <c r="G88" s="48">
        <v>8.1999999999999993</v>
      </c>
      <c r="H88" s="48">
        <v>8.5</v>
      </c>
      <c r="I88" s="48">
        <v>8.8000000000000007</v>
      </c>
      <c r="J88" s="48">
        <v>8.6999999999999993</v>
      </c>
      <c r="K88" s="48">
        <v>9</v>
      </c>
      <c r="L88" s="48">
        <v>8.4</v>
      </c>
      <c r="M88" s="48" t="s">
        <v>3944</v>
      </c>
      <c r="N88" s="48">
        <v>8.4</v>
      </c>
      <c r="O88" s="48">
        <v>9.1999999999999993</v>
      </c>
      <c r="P88" s="48">
        <v>8.6</v>
      </c>
      <c r="Q88" s="48">
        <v>8.5</v>
      </c>
      <c r="R88" s="48">
        <v>8.3000000000000007</v>
      </c>
      <c r="S88" s="48">
        <v>8.4</v>
      </c>
      <c r="T88" s="48">
        <v>8.9</v>
      </c>
      <c r="U88" s="48">
        <v>8.8000000000000007</v>
      </c>
      <c r="V88" s="48">
        <v>9.1</v>
      </c>
      <c r="W88" s="48">
        <v>9</v>
      </c>
      <c r="X88" s="48" t="s">
        <v>3945</v>
      </c>
      <c r="Y88" s="48">
        <v>10.199999999999999</v>
      </c>
      <c r="Z88" s="48">
        <v>11</v>
      </c>
      <c r="AA88" s="48">
        <v>10.4</v>
      </c>
      <c r="AB88" s="48">
        <v>10.9</v>
      </c>
      <c r="AC88" s="48">
        <v>10.5</v>
      </c>
      <c r="AD88" s="48">
        <v>10.8</v>
      </c>
      <c r="AE88" s="48">
        <v>11.1</v>
      </c>
      <c r="AF88" s="48">
        <v>11</v>
      </c>
      <c r="AG88" s="48">
        <v>11.3</v>
      </c>
      <c r="AH88" s="48">
        <v>10.8</v>
      </c>
      <c r="AI88" s="48" t="s">
        <v>3903</v>
      </c>
      <c r="AJ88" s="48">
        <v>12.9</v>
      </c>
      <c r="AK88" s="48">
        <v>13.7</v>
      </c>
      <c r="AL88" s="48">
        <v>12.9</v>
      </c>
      <c r="AM88" s="48">
        <v>12.8</v>
      </c>
      <c r="AN88" s="48">
        <v>12.4</v>
      </c>
      <c r="AO88" s="48">
        <v>12.7</v>
      </c>
      <c r="AP88" s="48">
        <v>13</v>
      </c>
      <c r="AQ88" s="48">
        <v>12.9</v>
      </c>
      <c r="AR88" s="48">
        <v>13.2</v>
      </c>
      <c r="AS88" s="48">
        <v>12.9</v>
      </c>
      <c r="AT88" s="48" t="s">
        <v>3902</v>
      </c>
      <c r="AU88" s="48">
        <v>10.199999999999999</v>
      </c>
      <c r="AV88" s="48">
        <v>11</v>
      </c>
      <c r="AW88" s="48">
        <v>10.4</v>
      </c>
      <c r="AX88" s="48">
        <v>10.5</v>
      </c>
      <c r="AY88" s="48">
        <v>10.199999999999999</v>
      </c>
      <c r="AZ88" s="48">
        <v>10.5</v>
      </c>
      <c r="BA88" s="48">
        <v>10.8</v>
      </c>
      <c r="BB88" s="48">
        <v>10.7</v>
      </c>
      <c r="BC88" s="48">
        <v>11</v>
      </c>
      <c r="BD88" s="48">
        <v>10.8</v>
      </c>
      <c r="BE88" s="48" t="s">
        <v>4364</v>
      </c>
      <c r="BG88" s="87"/>
      <c r="BH88" s="87"/>
      <c r="BI88" s="87"/>
      <c r="BJ88" s="87"/>
      <c r="BK88" s="87"/>
      <c r="BL88" s="87"/>
    </row>
    <row r="89" spans="1:64" ht="30" customHeight="1">
      <c r="A89" s="125" t="s">
        <v>4524</v>
      </c>
      <c r="B89" s="126" t="s">
        <v>4525</v>
      </c>
      <c r="C89" s="48">
        <v>7.8</v>
      </c>
      <c r="D89" s="48">
        <v>8.6</v>
      </c>
      <c r="E89" s="48">
        <v>8</v>
      </c>
      <c r="F89" s="48">
        <v>8.1</v>
      </c>
      <c r="G89" s="48">
        <v>8.1999999999999993</v>
      </c>
      <c r="H89" s="48">
        <v>8.5</v>
      </c>
      <c r="I89" s="48">
        <v>8.8000000000000007</v>
      </c>
      <c r="J89" s="48">
        <v>8.6999999999999993</v>
      </c>
      <c r="K89" s="48">
        <v>9</v>
      </c>
      <c r="L89" s="48">
        <v>8.4</v>
      </c>
      <c r="M89" s="48" t="s">
        <v>3944</v>
      </c>
      <c r="N89" s="48">
        <v>8.4</v>
      </c>
      <c r="O89" s="48">
        <v>9.1999999999999993</v>
      </c>
      <c r="P89" s="48">
        <v>8.6</v>
      </c>
      <c r="Q89" s="48">
        <v>8.5</v>
      </c>
      <c r="R89" s="48">
        <v>8.3000000000000007</v>
      </c>
      <c r="S89" s="48">
        <v>8.4</v>
      </c>
      <c r="T89" s="48">
        <v>8.9</v>
      </c>
      <c r="U89" s="48">
        <v>8.8000000000000007</v>
      </c>
      <c r="V89" s="48">
        <v>9.1</v>
      </c>
      <c r="W89" s="48">
        <v>9</v>
      </c>
      <c r="X89" s="48" t="s">
        <v>3945</v>
      </c>
      <c r="Y89" s="48">
        <v>10.199999999999999</v>
      </c>
      <c r="Z89" s="48">
        <v>11</v>
      </c>
      <c r="AA89" s="48">
        <v>10.4</v>
      </c>
      <c r="AB89" s="48">
        <v>10.9</v>
      </c>
      <c r="AC89" s="48">
        <v>10.5</v>
      </c>
      <c r="AD89" s="48">
        <v>10.8</v>
      </c>
      <c r="AE89" s="48">
        <v>11.1</v>
      </c>
      <c r="AF89" s="48">
        <v>11</v>
      </c>
      <c r="AG89" s="48">
        <v>11.3</v>
      </c>
      <c r="AH89" s="48">
        <v>10.8</v>
      </c>
      <c r="AI89" s="48" t="s">
        <v>3903</v>
      </c>
      <c r="AJ89" s="48">
        <v>12.9</v>
      </c>
      <c r="AK89" s="48">
        <v>13.7</v>
      </c>
      <c r="AL89" s="48">
        <v>12.9</v>
      </c>
      <c r="AM89" s="48">
        <v>12.8</v>
      </c>
      <c r="AN89" s="48">
        <v>12.4</v>
      </c>
      <c r="AO89" s="48">
        <v>12.7</v>
      </c>
      <c r="AP89" s="48">
        <v>13</v>
      </c>
      <c r="AQ89" s="48">
        <v>12.9</v>
      </c>
      <c r="AR89" s="48">
        <v>13.2</v>
      </c>
      <c r="AS89" s="48">
        <v>12.9</v>
      </c>
      <c r="AT89" s="48" t="s">
        <v>3902</v>
      </c>
      <c r="AU89" s="48">
        <v>10.199999999999999</v>
      </c>
      <c r="AV89" s="48">
        <v>11</v>
      </c>
      <c r="AW89" s="48">
        <v>10.4</v>
      </c>
      <c r="AX89" s="48">
        <v>10.5</v>
      </c>
      <c r="AY89" s="48">
        <v>10.199999999999999</v>
      </c>
      <c r="AZ89" s="48">
        <v>10.5</v>
      </c>
      <c r="BA89" s="48">
        <v>10.8</v>
      </c>
      <c r="BB89" s="48">
        <v>10.7</v>
      </c>
      <c r="BC89" s="48">
        <v>11</v>
      </c>
      <c r="BD89" s="48">
        <v>10.8</v>
      </c>
      <c r="BE89" s="48" t="s">
        <v>4364</v>
      </c>
      <c r="BG89" s="87"/>
      <c r="BH89" s="87"/>
      <c r="BI89" s="87"/>
      <c r="BJ89" s="87"/>
      <c r="BK89" s="87"/>
      <c r="BL89" s="87"/>
    </row>
    <row r="90" spans="1:64" ht="30" customHeight="1">
      <c r="A90" s="125" t="s">
        <v>4526</v>
      </c>
      <c r="B90" s="126" t="s">
        <v>4527</v>
      </c>
      <c r="C90" s="48">
        <v>7.8</v>
      </c>
      <c r="D90" s="48">
        <v>8.6</v>
      </c>
      <c r="E90" s="48">
        <v>8</v>
      </c>
      <c r="F90" s="48">
        <v>8.1</v>
      </c>
      <c r="G90" s="48">
        <v>8.1999999999999993</v>
      </c>
      <c r="H90" s="48">
        <v>8.5</v>
      </c>
      <c r="I90" s="48">
        <v>8.8000000000000007</v>
      </c>
      <c r="J90" s="48">
        <v>8.6999999999999993</v>
      </c>
      <c r="K90" s="48">
        <v>9</v>
      </c>
      <c r="L90" s="48">
        <v>8.4</v>
      </c>
      <c r="M90" s="48" t="s">
        <v>3944</v>
      </c>
      <c r="N90" s="48">
        <v>8.4</v>
      </c>
      <c r="O90" s="48">
        <v>9.1999999999999993</v>
      </c>
      <c r="P90" s="48">
        <v>8.6</v>
      </c>
      <c r="Q90" s="48">
        <v>8.5</v>
      </c>
      <c r="R90" s="48">
        <v>8.3000000000000007</v>
      </c>
      <c r="S90" s="48">
        <v>8.4</v>
      </c>
      <c r="T90" s="48">
        <v>8.9</v>
      </c>
      <c r="U90" s="48">
        <v>8.8000000000000007</v>
      </c>
      <c r="V90" s="48">
        <v>9.1</v>
      </c>
      <c r="W90" s="48">
        <v>9</v>
      </c>
      <c r="X90" s="48" t="s">
        <v>3945</v>
      </c>
      <c r="Y90" s="48">
        <v>10.199999999999999</v>
      </c>
      <c r="Z90" s="48">
        <v>11</v>
      </c>
      <c r="AA90" s="48">
        <v>10.4</v>
      </c>
      <c r="AB90" s="48">
        <v>10.9</v>
      </c>
      <c r="AC90" s="48">
        <v>10.5</v>
      </c>
      <c r="AD90" s="48">
        <v>10.8</v>
      </c>
      <c r="AE90" s="48">
        <v>11.1</v>
      </c>
      <c r="AF90" s="48">
        <v>11</v>
      </c>
      <c r="AG90" s="48">
        <v>11.3</v>
      </c>
      <c r="AH90" s="48">
        <v>10.8</v>
      </c>
      <c r="AI90" s="48" t="s">
        <v>3903</v>
      </c>
      <c r="AJ90" s="48">
        <v>12.9</v>
      </c>
      <c r="AK90" s="48">
        <v>13.7</v>
      </c>
      <c r="AL90" s="48">
        <v>12.9</v>
      </c>
      <c r="AM90" s="48">
        <v>12.8</v>
      </c>
      <c r="AN90" s="48">
        <v>12.4</v>
      </c>
      <c r="AO90" s="48">
        <v>12.7</v>
      </c>
      <c r="AP90" s="48">
        <v>13</v>
      </c>
      <c r="AQ90" s="48">
        <v>12.9</v>
      </c>
      <c r="AR90" s="48">
        <v>13.2</v>
      </c>
      <c r="AS90" s="48">
        <v>12.9</v>
      </c>
      <c r="AT90" s="48" t="s">
        <v>3902</v>
      </c>
      <c r="AU90" s="48">
        <v>10.199999999999999</v>
      </c>
      <c r="AV90" s="48">
        <v>11</v>
      </c>
      <c r="AW90" s="48">
        <v>10.4</v>
      </c>
      <c r="AX90" s="48">
        <v>10.5</v>
      </c>
      <c r="AY90" s="48">
        <v>10.199999999999999</v>
      </c>
      <c r="AZ90" s="48">
        <v>10.5</v>
      </c>
      <c r="BA90" s="48">
        <v>10.8</v>
      </c>
      <c r="BB90" s="48">
        <v>10.7</v>
      </c>
      <c r="BC90" s="48">
        <v>11</v>
      </c>
      <c r="BD90" s="48">
        <v>10.8</v>
      </c>
      <c r="BE90" s="48" t="s">
        <v>4364</v>
      </c>
      <c r="BG90" s="87"/>
      <c r="BH90" s="87"/>
      <c r="BI90" s="87"/>
      <c r="BJ90" s="87"/>
      <c r="BK90" s="87"/>
      <c r="BL90" s="87"/>
    </row>
    <row r="91" spans="1:64" ht="30" customHeight="1">
      <c r="A91" s="125" t="s">
        <v>4528</v>
      </c>
      <c r="B91" s="126" t="s">
        <v>4529</v>
      </c>
      <c r="C91" s="48">
        <v>7.8</v>
      </c>
      <c r="D91" s="48">
        <v>8.6</v>
      </c>
      <c r="E91" s="48">
        <v>8</v>
      </c>
      <c r="F91" s="48">
        <v>8.1</v>
      </c>
      <c r="G91" s="48">
        <v>8.1999999999999993</v>
      </c>
      <c r="H91" s="48">
        <v>8.5</v>
      </c>
      <c r="I91" s="48">
        <v>8.8000000000000007</v>
      </c>
      <c r="J91" s="48">
        <v>8.6999999999999993</v>
      </c>
      <c r="K91" s="48">
        <v>9</v>
      </c>
      <c r="L91" s="48">
        <v>8.4</v>
      </c>
      <c r="M91" s="48" t="s">
        <v>3944</v>
      </c>
      <c r="N91" s="48">
        <v>8.4</v>
      </c>
      <c r="O91" s="48">
        <v>9.1999999999999993</v>
      </c>
      <c r="P91" s="48">
        <v>8.6</v>
      </c>
      <c r="Q91" s="48">
        <v>8.5</v>
      </c>
      <c r="R91" s="48">
        <v>8.3000000000000007</v>
      </c>
      <c r="S91" s="48">
        <v>8.4</v>
      </c>
      <c r="T91" s="48">
        <v>8.9</v>
      </c>
      <c r="U91" s="48">
        <v>8.8000000000000007</v>
      </c>
      <c r="V91" s="48">
        <v>9.1</v>
      </c>
      <c r="W91" s="48">
        <v>9</v>
      </c>
      <c r="X91" s="48" t="s">
        <v>3945</v>
      </c>
      <c r="Y91" s="48">
        <v>10.199999999999999</v>
      </c>
      <c r="Z91" s="48">
        <v>11</v>
      </c>
      <c r="AA91" s="48">
        <v>10.4</v>
      </c>
      <c r="AB91" s="48">
        <v>10.9</v>
      </c>
      <c r="AC91" s="48">
        <v>10.5</v>
      </c>
      <c r="AD91" s="48">
        <v>10.8</v>
      </c>
      <c r="AE91" s="48">
        <v>11.1</v>
      </c>
      <c r="AF91" s="48">
        <v>11</v>
      </c>
      <c r="AG91" s="48">
        <v>11.3</v>
      </c>
      <c r="AH91" s="48">
        <v>10.8</v>
      </c>
      <c r="AI91" s="48" t="s">
        <v>3903</v>
      </c>
      <c r="AJ91" s="48">
        <v>12.9</v>
      </c>
      <c r="AK91" s="48">
        <v>13.7</v>
      </c>
      <c r="AL91" s="48">
        <v>12.9</v>
      </c>
      <c r="AM91" s="48">
        <v>12.8</v>
      </c>
      <c r="AN91" s="48">
        <v>12.4</v>
      </c>
      <c r="AO91" s="48">
        <v>12.7</v>
      </c>
      <c r="AP91" s="48">
        <v>13</v>
      </c>
      <c r="AQ91" s="48">
        <v>12.9</v>
      </c>
      <c r="AR91" s="48">
        <v>13.2</v>
      </c>
      <c r="AS91" s="48">
        <v>12.9</v>
      </c>
      <c r="AT91" s="48" t="s">
        <v>3902</v>
      </c>
      <c r="AU91" s="48">
        <v>10.199999999999999</v>
      </c>
      <c r="AV91" s="48">
        <v>11</v>
      </c>
      <c r="AW91" s="48">
        <v>10.4</v>
      </c>
      <c r="AX91" s="48">
        <v>10.5</v>
      </c>
      <c r="AY91" s="48">
        <v>10.199999999999999</v>
      </c>
      <c r="AZ91" s="48">
        <v>10.5</v>
      </c>
      <c r="BA91" s="48">
        <v>10.8</v>
      </c>
      <c r="BB91" s="48">
        <v>10.7</v>
      </c>
      <c r="BC91" s="48">
        <v>11</v>
      </c>
      <c r="BD91" s="48">
        <v>10.8</v>
      </c>
      <c r="BE91" s="48" t="s">
        <v>4364</v>
      </c>
      <c r="BG91" s="87"/>
      <c r="BH91" s="87"/>
      <c r="BI91" s="87"/>
      <c r="BJ91" s="87"/>
      <c r="BK91" s="87"/>
      <c r="BL91" s="87"/>
    </row>
    <row r="92" spans="1:64" ht="30" customHeight="1">
      <c r="A92" s="125" t="s">
        <v>4530</v>
      </c>
      <c r="B92" s="126" t="s">
        <v>4531</v>
      </c>
      <c r="C92" s="48">
        <v>7.8</v>
      </c>
      <c r="D92" s="48">
        <v>8.6</v>
      </c>
      <c r="E92" s="48">
        <v>8</v>
      </c>
      <c r="F92" s="48">
        <v>8.1</v>
      </c>
      <c r="G92" s="48">
        <v>8.1999999999999993</v>
      </c>
      <c r="H92" s="48">
        <v>8.5</v>
      </c>
      <c r="I92" s="48">
        <v>8.8000000000000007</v>
      </c>
      <c r="J92" s="48">
        <v>8.6999999999999993</v>
      </c>
      <c r="K92" s="48">
        <v>9</v>
      </c>
      <c r="L92" s="48">
        <v>8.4</v>
      </c>
      <c r="M92" s="48" t="s">
        <v>3944</v>
      </c>
      <c r="N92" s="48">
        <v>8.4</v>
      </c>
      <c r="O92" s="48">
        <v>9.1999999999999993</v>
      </c>
      <c r="P92" s="48">
        <v>8.6</v>
      </c>
      <c r="Q92" s="48">
        <v>8.5</v>
      </c>
      <c r="R92" s="48">
        <v>8.3000000000000007</v>
      </c>
      <c r="S92" s="48">
        <v>8.4</v>
      </c>
      <c r="T92" s="48">
        <v>8.9</v>
      </c>
      <c r="U92" s="48">
        <v>8.8000000000000007</v>
      </c>
      <c r="V92" s="48">
        <v>9.1</v>
      </c>
      <c r="W92" s="48">
        <v>9</v>
      </c>
      <c r="X92" s="48" t="s">
        <v>3945</v>
      </c>
      <c r="Y92" s="48">
        <v>10.199999999999999</v>
      </c>
      <c r="Z92" s="48">
        <v>11</v>
      </c>
      <c r="AA92" s="48">
        <v>10.4</v>
      </c>
      <c r="AB92" s="48">
        <v>10.9</v>
      </c>
      <c r="AC92" s="48">
        <v>10.5</v>
      </c>
      <c r="AD92" s="48">
        <v>10.8</v>
      </c>
      <c r="AE92" s="48">
        <v>11.1</v>
      </c>
      <c r="AF92" s="48">
        <v>11</v>
      </c>
      <c r="AG92" s="48">
        <v>11.3</v>
      </c>
      <c r="AH92" s="48">
        <v>10.8</v>
      </c>
      <c r="AI92" s="48" t="s">
        <v>3903</v>
      </c>
      <c r="AJ92" s="48">
        <v>12.9</v>
      </c>
      <c r="AK92" s="48">
        <v>13.7</v>
      </c>
      <c r="AL92" s="48">
        <v>12.9</v>
      </c>
      <c r="AM92" s="48">
        <v>12.8</v>
      </c>
      <c r="AN92" s="48">
        <v>12.4</v>
      </c>
      <c r="AO92" s="48">
        <v>12.7</v>
      </c>
      <c r="AP92" s="48">
        <v>13</v>
      </c>
      <c r="AQ92" s="48">
        <v>12.9</v>
      </c>
      <c r="AR92" s="48">
        <v>13.2</v>
      </c>
      <c r="AS92" s="48">
        <v>12.9</v>
      </c>
      <c r="AT92" s="48" t="s">
        <v>3902</v>
      </c>
      <c r="AU92" s="48">
        <v>10.199999999999999</v>
      </c>
      <c r="AV92" s="48">
        <v>11</v>
      </c>
      <c r="AW92" s="48">
        <v>10.4</v>
      </c>
      <c r="AX92" s="48">
        <v>10.5</v>
      </c>
      <c r="AY92" s="48">
        <v>10.199999999999999</v>
      </c>
      <c r="AZ92" s="48">
        <v>10.5</v>
      </c>
      <c r="BA92" s="48">
        <v>10.8</v>
      </c>
      <c r="BB92" s="48">
        <v>10.7</v>
      </c>
      <c r="BC92" s="48">
        <v>11</v>
      </c>
      <c r="BD92" s="48">
        <v>10.8</v>
      </c>
      <c r="BE92" s="48" t="s">
        <v>4364</v>
      </c>
      <c r="BG92" s="87"/>
      <c r="BH92" s="87"/>
      <c r="BI92" s="87"/>
      <c r="BJ92" s="87"/>
      <c r="BK92" s="87"/>
      <c r="BL92" s="87"/>
    </row>
    <row r="93" spans="1:64" ht="30" customHeight="1">
      <c r="A93" s="125" t="s">
        <v>4532</v>
      </c>
      <c r="B93" s="126" t="s">
        <v>4533</v>
      </c>
      <c r="C93" s="48">
        <v>7.8</v>
      </c>
      <c r="D93" s="48">
        <v>8.6</v>
      </c>
      <c r="E93" s="48">
        <v>8</v>
      </c>
      <c r="F93" s="48">
        <v>8.1</v>
      </c>
      <c r="G93" s="48">
        <v>8.1999999999999993</v>
      </c>
      <c r="H93" s="48">
        <v>8.5</v>
      </c>
      <c r="I93" s="48">
        <v>8.8000000000000007</v>
      </c>
      <c r="J93" s="48">
        <v>8.6999999999999993</v>
      </c>
      <c r="K93" s="48">
        <v>9</v>
      </c>
      <c r="L93" s="48">
        <v>8.4</v>
      </c>
      <c r="M93" s="48" t="s">
        <v>3944</v>
      </c>
      <c r="N93" s="48">
        <v>8.4</v>
      </c>
      <c r="O93" s="48">
        <v>9.1999999999999993</v>
      </c>
      <c r="P93" s="48">
        <v>8.6</v>
      </c>
      <c r="Q93" s="48">
        <v>8.5</v>
      </c>
      <c r="R93" s="48">
        <v>8.3000000000000007</v>
      </c>
      <c r="S93" s="48">
        <v>8.4</v>
      </c>
      <c r="T93" s="48">
        <v>8.9</v>
      </c>
      <c r="U93" s="48">
        <v>8.8000000000000007</v>
      </c>
      <c r="V93" s="48">
        <v>9.1</v>
      </c>
      <c r="W93" s="48">
        <v>9</v>
      </c>
      <c r="X93" s="48" t="s">
        <v>3945</v>
      </c>
      <c r="Y93" s="48">
        <v>10.199999999999999</v>
      </c>
      <c r="Z93" s="48">
        <v>11</v>
      </c>
      <c r="AA93" s="48">
        <v>10.4</v>
      </c>
      <c r="AB93" s="48">
        <v>10.9</v>
      </c>
      <c r="AC93" s="48">
        <v>10.5</v>
      </c>
      <c r="AD93" s="48">
        <v>10.8</v>
      </c>
      <c r="AE93" s="48">
        <v>11.1</v>
      </c>
      <c r="AF93" s="48">
        <v>11</v>
      </c>
      <c r="AG93" s="48">
        <v>11.3</v>
      </c>
      <c r="AH93" s="48">
        <v>10.8</v>
      </c>
      <c r="AI93" s="48" t="s">
        <v>3903</v>
      </c>
      <c r="AJ93" s="48">
        <v>12.9</v>
      </c>
      <c r="AK93" s="48">
        <v>13.7</v>
      </c>
      <c r="AL93" s="48">
        <v>12.9</v>
      </c>
      <c r="AM93" s="48">
        <v>12.8</v>
      </c>
      <c r="AN93" s="48">
        <v>12.4</v>
      </c>
      <c r="AO93" s="48">
        <v>12.7</v>
      </c>
      <c r="AP93" s="48">
        <v>13</v>
      </c>
      <c r="AQ93" s="48">
        <v>12.9</v>
      </c>
      <c r="AR93" s="48">
        <v>13.2</v>
      </c>
      <c r="AS93" s="48">
        <v>12.9</v>
      </c>
      <c r="AT93" s="48" t="s">
        <v>3902</v>
      </c>
      <c r="AU93" s="48">
        <v>10.199999999999999</v>
      </c>
      <c r="AV93" s="48">
        <v>11</v>
      </c>
      <c r="AW93" s="48">
        <v>10.4</v>
      </c>
      <c r="AX93" s="48">
        <v>10.5</v>
      </c>
      <c r="AY93" s="48">
        <v>10.199999999999999</v>
      </c>
      <c r="AZ93" s="48">
        <v>10.5</v>
      </c>
      <c r="BA93" s="48">
        <v>10.8</v>
      </c>
      <c r="BB93" s="48">
        <v>10.7</v>
      </c>
      <c r="BC93" s="48">
        <v>11</v>
      </c>
      <c r="BD93" s="48">
        <v>10.8</v>
      </c>
      <c r="BE93" s="48" t="s">
        <v>4364</v>
      </c>
      <c r="BG93" s="87"/>
      <c r="BH93" s="87"/>
      <c r="BI93" s="87"/>
      <c r="BJ93" s="87"/>
      <c r="BK93" s="87"/>
      <c r="BL93" s="87"/>
    </row>
    <row r="94" spans="1:64" ht="30" customHeight="1">
      <c r="A94" s="125" t="s">
        <v>4534</v>
      </c>
      <c r="B94" s="126" t="s">
        <v>4515</v>
      </c>
      <c r="C94" s="48">
        <v>7.8</v>
      </c>
      <c r="D94" s="48">
        <v>8.6</v>
      </c>
      <c r="E94" s="48">
        <v>8</v>
      </c>
      <c r="F94" s="48">
        <v>8.1</v>
      </c>
      <c r="G94" s="48">
        <v>8.1999999999999993</v>
      </c>
      <c r="H94" s="48">
        <v>8.5</v>
      </c>
      <c r="I94" s="48">
        <v>8.8000000000000007</v>
      </c>
      <c r="J94" s="48">
        <v>8.6999999999999993</v>
      </c>
      <c r="K94" s="48">
        <v>9</v>
      </c>
      <c r="L94" s="48">
        <v>8.4</v>
      </c>
      <c r="M94" s="48" t="s">
        <v>3944</v>
      </c>
      <c r="N94" s="48">
        <v>8.4</v>
      </c>
      <c r="O94" s="48">
        <v>9.1999999999999993</v>
      </c>
      <c r="P94" s="48">
        <v>8.6</v>
      </c>
      <c r="Q94" s="48">
        <v>8.5</v>
      </c>
      <c r="R94" s="48">
        <v>8.3000000000000007</v>
      </c>
      <c r="S94" s="48">
        <v>8.4</v>
      </c>
      <c r="T94" s="48">
        <v>8.9</v>
      </c>
      <c r="U94" s="48">
        <v>8.8000000000000007</v>
      </c>
      <c r="V94" s="48">
        <v>9.1</v>
      </c>
      <c r="W94" s="48">
        <v>9</v>
      </c>
      <c r="X94" s="48" t="s">
        <v>3945</v>
      </c>
      <c r="Y94" s="48">
        <v>10.199999999999999</v>
      </c>
      <c r="Z94" s="48">
        <v>11</v>
      </c>
      <c r="AA94" s="48">
        <v>10.4</v>
      </c>
      <c r="AB94" s="48">
        <v>10.9</v>
      </c>
      <c r="AC94" s="48">
        <v>10.5</v>
      </c>
      <c r="AD94" s="48">
        <v>10.8</v>
      </c>
      <c r="AE94" s="48">
        <v>11.1</v>
      </c>
      <c r="AF94" s="48">
        <v>11</v>
      </c>
      <c r="AG94" s="48">
        <v>11.3</v>
      </c>
      <c r="AH94" s="48">
        <v>10.8</v>
      </c>
      <c r="AI94" s="48" t="s">
        <v>3903</v>
      </c>
      <c r="AJ94" s="48">
        <v>12.9</v>
      </c>
      <c r="AK94" s="48">
        <v>13.7</v>
      </c>
      <c r="AL94" s="48">
        <v>12.9</v>
      </c>
      <c r="AM94" s="48">
        <v>12.8</v>
      </c>
      <c r="AN94" s="48">
        <v>12.4</v>
      </c>
      <c r="AO94" s="48">
        <v>12.7</v>
      </c>
      <c r="AP94" s="48">
        <v>13</v>
      </c>
      <c r="AQ94" s="48">
        <v>12.9</v>
      </c>
      <c r="AR94" s="48">
        <v>13.2</v>
      </c>
      <c r="AS94" s="48">
        <v>12.9</v>
      </c>
      <c r="AT94" s="48" t="s">
        <v>3902</v>
      </c>
      <c r="AU94" s="48">
        <v>10.199999999999999</v>
      </c>
      <c r="AV94" s="48">
        <v>11</v>
      </c>
      <c r="AW94" s="48">
        <v>10.4</v>
      </c>
      <c r="AX94" s="48">
        <v>10.5</v>
      </c>
      <c r="AY94" s="48">
        <v>10.199999999999999</v>
      </c>
      <c r="AZ94" s="48">
        <v>10.5</v>
      </c>
      <c r="BA94" s="48">
        <v>10.8</v>
      </c>
      <c r="BB94" s="48">
        <v>10.7</v>
      </c>
      <c r="BC94" s="48">
        <v>11</v>
      </c>
      <c r="BD94" s="48">
        <v>10.8</v>
      </c>
      <c r="BE94" s="48" t="s">
        <v>4364</v>
      </c>
      <c r="BG94" s="87"/>
      <c r="BH94" s="87"/>
      <c r="BI94" s="87"/>
      <c r="BJ94" s="87"/>
      <c r="BK94" s="87"/>
      <c r="BL94" s="87"/>
    </row>
    <row r="95" spans="1:64" ht="30" customHeight="1">
      <c r="A95" s="125" t="s">
        <v>4535</v>
      </c>
      <c r="B95" s="126" t="s">
        <v>4536</v>
      </c>
      <c r="C95" s="48">
        <v>8</v>
      </c>
      <c r="D95" s="48">
        <v>8.8000000000000007</v>
      </c>
      <c r="E95" s="48">
        <v>8.1999999999999993</v>
      </c>
      <c r="F95" s="48">
        <v>8.3000000000000007</v>
      </c>
      <c r="G95" s="48">
        <v>8.3000000000000007</v>
      </c>
      <c r="H95" s="48">
        <v>8.6</v>
      </c>
      <c r="I95" s="48">
        <v>8.9</v>
      </c>
      <c r="J95" s="48">
        <v>8.8000000000000007</v>
      </c>
      <c r="K95" s="48">
        <v>9.1</v>
      </c>
      <c r="L95" s="48">
        <v>8.6</v>
      </c>
      <c r="M95" s="48" t="s">
        <v>3944</v>
      </c>
      <c r="N95" s="48">
        <v>8.5</v>
      </c>
      <c r="O95" s="48">
        <v>9.3000000000000007</v>
      </c>
      <c r="P95" s="48">
        <v>8.6999999999999993</v>
      </c>
      <c r="Q95" s="48">
        <v>8.6</v>
      </c>
      <c r="R95" s="48">
        <v>8.4</v>
      </c>
      <c r="S95" s="48">
        <v>8.5</v>
      </c>
      <c r="T95" s="48">
        <v>9</v>
      </c>
      <c r="U95" s="48">
        <v>8.9</v>
      </c>
      <c r="V95" s="48">
        <v>9.1999999999999993</v>
      </c>
      <c r="W95" s="48">
        <v>9.1</v>
      </c>
      <c r="X95" s="48" t="s">
        <v>3945</v>
      </c>
      <c r="Y95" s="48">
        <v>10.3</v>
      </c>
      <c r="Z95" s="48">
        <v>11.1</v>
      </c>
      <c r="AA95" s="48">
        <v>10.5</v>
      </c>
      <c r="AB95" s="48">
        <v>11</v>
      </c>
      <c r="AC95" s="48">
        <v>10.6</v>
      </c>
      <c r="AD95" s="48">
        <v>10.9</v>
      </c>
      <c r="AE95" s="48">
        <v>11.2</v>
      </c>
      <c r="AF95" s="48">
        <v>11.1</v>
      </c>
      <c r="AG95" s="48">
        <v>11.4</v>
      </c>
      <c r="AH95" s="48">
        <v>10.9</v>
      </c>
      <c r="AI95" s="48" t="s">
        <v>3903</v>
      </c>
      <c r="AJ95" s="48">
        <v>13</v>
      </c>
      <c r="AK95" s="48">
        <v>13.8</v>
      </c>
      <c r="AL95" s="48">
        <v>13</v>
      </c>
      <c r="AM95" s="48">
        <v>12.9</v>
      </c>
      <c r="AN95" s="48">
        <v>12.5</v>
      </c>
      <c r="AO95" s="48">
        <v>12.8</v>
      </c>
      <c r="AP95" s="48">
        <v>13.1</v>
      </c>
      <c r="AQ95" s="48">
        <v>13</v>
      </c>
      <c r="AR95" s="48">
        <v>13.3</v>
      </c>
      <c r="AS95" s="48">
        <v>13</v>
      </c>
      <c r="AT95" s="48" t="s">
        <v>3902</v>
      </c>
      <c r="AU95" s="48">
        <v>10.3</v>
      </c>
      <c r="AV95" s="48">
        <v>11.1</v>
      </c>
      <c r="AW95" s="48">
        <v>10.5</v>
      </c>
      <c r="AX95" s="48">
        <v>10.6</v>
      </c>
      <c r="AY95" s="48">
        <v>10.3</v>
      </c>
      <c r="AZ95" s="48">
        <v>10.6</v>
      </c>
      <c r="BA95" s="48">
        <v>10.9</v>
      </c>
      <c r="BB95" s="48">
        <v>10.8</v>
      </c>
      <c r="BC95" s="48">
        <v>11.1</v>
      </c>
      <c r="BD95" s="48">
        <v>10.9</v>
      </c>
      <c r="BE95" s="48" t="s">
        <v>4364</v>
      </c>
      <c r="BG95" s="87"/>
      <c r="BH95" s="87"/>
      <c r="BI95" s="87"/>
      <c r="BJ95" s="87"/>
      <c r="BK95" s="87"/>
      <c r="BL95" s="87"/>
    </row>
    <row r="96" spans="1:64" ht="30" customHeight="1">
      <c r="A96" s="125" t="s">
        <v>4537</v>
      </c>
      <c r="B96" s="126" t="s">
        <v>4538</v>
      </c>
      <c r="C96" s="48">
        <v>8</v>
      </c>
      <c r="D96" s="48">
        <v>8.8000000000000007</v>
      </c>
      <c r="E96" s="48">
        <v>8.1999999999999993</v>
      </c>
      <c r="F96" s="48">
        <v>8.3000000000000007</v>
      </c>
      <c r="G96" s="48">
        <v>8.3000000000000007</v>
      </c>
      <c r="H96" s="48">
        <v>8.6</v>
      </c>
      <c r="I96" s="48">
        <v>8.9</v>
      </c>
      <c r="J96" s="48">
        <v>8.8000000000000007</v>
      </c>
      <c r="K96" s="48">
        <v>9.1</v>
      </c>
      <c r="L96" s="48">
        <v>8.6</v>
      </c>
      <c r="M96" s="48" t="s">
        <v>3944</v>
      </c>
      <c r="N96" s="48">
        <v>8.5</v>
      </c>
      <c r="O96" s="48">
        <v>9.3000000000000007</v>
      </c>
      <c r="P96" s="48">
        <v>8.6999999999999993</v>
      </c>
      <c r="Q96" s="48">
        <v>8.6</v>
      </c>
      <c r="R96" s="48">
        <v>8.4</v>
      </c>
      <c r="S96" s="48">
        <v>8.5</v>
      </c>
      <c r="T96" s="48">
        <v>9</v>
      </c>
      <c r="U96" s="48">
        <v>8.9</v>
      </c>
      <c r="V96" s="48">
        <v>9.1999999999999993</v>
      </c>
      <c r="W96" s="48">
        <v>9.1</v>
      </c>
      <c r="X96" s="48" t="s">
        <v>3945</v>
      </c>
      <c r="Y96" s="48">
        <v>10.3</v>
      </c>
      <c r="Z96" s="48">
        <v>11.1</v>
      </c>
      <c r="AA96" s="48">
        <v>10.5</v>
      </c>
      <c r="AB96" s="48">
        <v>11</v>
      </c>
      <c r="AC96" s="48">
        <v>10.6</v>
      </c>
      <c r="AD96" s="48">
        <v>10.9</v>
      </c>
      <c r="AE96" s="48">
        <v>11.2</v>
      </c>
      <c r="AF96" s="48">
        <v>11.1</v>
      </c>
      <c r="AG96" s="48">
        <v>11.4</v>
      </c>
      <c r="AH96" s="48">
        <v>10.9</v>
      </c>
      <c r="AI96" s="48" t="s">
        <v>3903</v>
      </c>
      <c r="AJ96" s="48">
        <v>13</v>
      </c>
      <c r="AK96" s="48">
        <v>13.8</v>
      </c>
      <c r="AL96" s="48">
        <v>13</v>
      </c>
      <c r="AM96" s="48">
        <v>12.9</v>
      </c>
      <c r="AN96" s="48">
        <v>12.5</v>
      </c>
      <c r="AO96" s="48">
        <v>12.8</v>
      </c>
      <c r="AP96" s="48">
        <v>13.1</v>
      </c>
      <c r="AQ96" s="48">
        <v>13</v>
      </c>
      <c r="AR96" s="48">
        <v>13.3</v>
      </c>
      <c r="AS96" s="48">
        <v>13</v>
      </c>
      <c r="AT96" s="48" t="s">
        <v>3902</v>
      </c>
      <c r="AU96" s="48">
        <v>10.3</v>
      </c>
      <c r="AV96" s="48">
        <v>11.1</v>
      </c>
      <c r="AW96" s="48">
        <v>10.5</v>
      </c>
      <c r="AX96" s="48">
        <v>10.6</v>
      </c>
      <c r="AY96" s="48">
        <v>10.3</v>
      </c>
      <c r="AZ96" s="48">
        <v>10.6</v>
      </c>
      <c r="BA96" s="48">
        <v>10.9</v>
      </c>
      <c r="BB96" s="48">
        <v>10.8</v>
      </c>
      <c r="BC96" s="48">
        <v>11.1</v>
      </c>
      <c r="BD96" s="48">
        <v>10.9</v>
      </c>
      <c r="BE96" s="48" t="s">
        <v>4364</v>
      </c>
      <c r="BG96" s="87"/>
      <c r="BH96" s="87"/>
      <c r="BI96" s="87"/>
      <c r="BJ96" s="87"/>
      <c r="BK96" s="87"/>
      <c r="BL96" s="87"/>
    </row>
    <row r="97" spans="1:64" ht="30" customHeight="1">
      <c r="A97" s="125" t="s">
        <v>4539</v>
      </c>
      <c r="B97" s="126" t="s">
        <v>4540</v>
      </c>
      <c r="C97" s="48">
        <v>8</v>
      </c>
      <c r="D97" s="48">
        <v>8.8000000000000007</v>
      </c>
      <c r="E97" s="48">
        <v>8.1999999999999993</v>
      </c>
      <c r="F97" s="48">
        <v>8.3000000000000007</v>
      </c>
      <c r="G97" s="48">
        <v>8.3000000000000007</v>
      </c>
      <c r="H97" s="48">
        <v>8.6</v>
      </c>
      <c r="I97" s="48">
        <v>8.9</v>
      </c>
      <c r="J97" s="48">
        <v>8.8000000000000007</v>
      </c>
      <c r="K97" s="48">
        <v>9.1</v>
      </c>
      <c r="L97" s="48">
        <v>8.6</v>
      </c>
      <c r="M97" s="48" t="s">
        <v>3944</v>
      </c>
      <c r="N97" s="48">
        <v>8.5</v>
      </c>
      <c r="O97" s="48">
        <v>9.3000000000000007</v>
      </c>
      <c r="P97" s="48">
        <v>8.6999999999999993</v>
      </c>
      <c r="Q97" s="48">
        <v>8.6</v>
      </c>
      <c r="R97" s="48">
        <v>8.4</v>
      </c>
      <c r="S97" s="48">
        <v>8.5</v>
      </c>
      <c r="T97" s="48">
        <v>9</v>
      </c>
      <c r="U97" s="48">
        <v>8.9</v>
      </c>
      <c r="V97" s="48">
        <v>9.1999999999999993</v>
      </c>
      <c r="W97" s="48">
        <v>9.1</v>
      </c>
      <c r="X97" s="48" t="s">
        <v>3945</v>
      </c>
      <c r="Y97" s="48">
        <v>10.3</v>
      </c>
      <c r="Z97" s="48">
        <v>11.1</v>
      </c>
      <c r="AA97" s="48">
        <v>10.5</v>
      </c>
      <c r="AB97" s="48">
        <v>11</v>
      </c>
      <c r="AC97" s="48">
        <v>10.6</v>
      </c>
      <c r="AD97" s="48">
        <v>10.9</v>
      </c>
      <c r="AE97" s="48">
        <v>11.2</v>
      </c>
      <c r="AF97" s="48">
        <v>11.1</v>
      </c>
      <c r="AG97" s="48">
        <v>11.4</v>
      </c>
      <c r="AH97" s="48">
        <v>10.9</v>
      </c>
      <c r="AI97" s="48" t="s">
        <v>3903</v>
      </c>
      <c r="AJ97" s="48">
        <v>13</v>
      </c>
      <c r="AK97" s="48">
        <v>13.8</v>
      </c>
      <c r="AL97" s="48">
        <v>13</v>
      </c>
      <c r="AM97" s="48">
        <v>12.9</v>
      </c>
      <c r="AN97" s="48">
        <v>12.5</v>
      </c>
      <c r="AO97" s="48">
        <v>12.8</v>
      </c>
      <c r="AP97" s="48">
        <v>13.1</v>
      </c>
      <c r="AQ97" s="48">
        <v>13</v>
      </c>
      <c r="AR97" s="48">
        <v>13.3</v>
      </c>
      <c r="AS97" s="48">
        <v>13</v>
      </c>
      <c r="AT97" s="48" t="s">
        <v>3902</v>
      </c>
      <c r="AU97" s="48">
        <v>10.3</v>
      </c>
      <c r="AV97" s="48">
        <v>11.1</v>
      </c>
      <c r="AW97" s="48">
        <v>10.5</v>
      </c>
      <c r="AX97" s="48">
        <v>10.6</v>
      </c>
      <c r="AY97" s="48">
        <v>10.3</v>
      </c>
      <c r="AZ97" s="48">
        <v>10.6</v>
      </c>
      <c r="BA97" s="48">
        <v>10.9</v>
      </c>
      <c r="BB97" s="48">
        <v>10.8</v>
      </c>
      <c r="BC97" s="48">
        <v>11.1</v>
      </c>
      <c r="BD97" s="48">
        <v>10.9</v>
      </c>
      <c r="BE97" s="48" t="s">
        <v>4364</v>
      </c>
      <c r="BG97" s="87"/>
      <c r="BH97" s="87"/>
      <c r="BI97" s="87"/>
      <c r="BJ97" s="87"/>
      <c r="BK97" s="87"/>
      <c r="BL97" s="87"/>
    </row>
    <row r="98" spans="1:64" ht="30" customHeight="1">
      <c r="A98" s="125" t="s">
        <v>4541</v>
      </c>
      <c r="B98" s="126" t="s">
        <v>4542</v>
      </c>
      <c r="C98" s="48">
        <v>8</v>
      </c>
      <c r="D98" s="48">
        <v>8.8000000000000007</v>
      </c>
      <c r="E98" s="48">
        <v>8.1999999999999993</v>
      </c>
      <c r="F98" s="48">
        <v>8.3000000000000007</v>
      </c>
      <c r="G98" s="48">
        <v>8.3000000000000007</v>
      </c>
      <c r="H98" s="48">
        <v>8.6</v>
      </c>
      <c r="I98" s="48">
        <v>8.9</v>
      </c>
      <c r="J98" s="48">
        <v>8.8000000000000007</v>
      </c>
      <c r="K98" s="48">
        <v>9.1</v>
      </c>
      <c r="L98" s="48">
        <v>8.6</v>
      </c>
      <c r="M98" s="48" t="s">
        <v>3944</v>
      </c>
      <c r="N98" s="48">
        <v>8.5</v>
      </c>
      <c r="O98" s="48">
        <v>9.3000000000000007</v>
      </c>
      <c r="P98" s="48">
        <v>8.6999999999999993</v>
      </c>
      <c r="Q98" s="48">
        <v>8.6</v>
      </c>
      <c r="R98" s="48">
        <v>8.4</v>
      </c>
      <c r="S98" s="48">
        <v>8.5</v>
      </c>
      <c r="T98" s="48">
        <v>9</v>
      </c>
      <c r="U98" s="48">
        <v>8.9</v>
      </c>
      <c r="V98" s="48">
        <v>9.1999999999999993</v>
      </c>
      <c r="W98" s="48">
        <v>9.1</v>
      </c>
      <c r="X98" s="48" t="s">
        <v>3945</v>
      </c>
      <c r="Y98" s="48">
        <v>10.3</v>
      </c>
      <c r="Z98" s="48">
        <v>11.1</v>
      </c>
      <c r="AA98" s="48">
        <v>10.5</v>
      </c>
      <c r="AB98" s="48">
        <v>11</v>
      </c>
      <c r="AC98" s="48">
        <v>10.6</v>
      </c>
      <c r="AD98" s="48">
        <v>10.9</v>
      </c>
      <c r="AE98" s="48">
        <v>11.2</v>
      </c>
      <c r="AF98" s="48">
        <v>11.1</v>
      </c>
      <c r="AG98" s="48">
        <v>11.4</v>
      </c>
      <c r="AH98" s="48">
        <v>10.9</v>
      </c>
      <c r="AI98" s="48" t="s">
        <v>3903</v>
      </c>
      <c r="AJ98" s="48">
        <v>13</v>
      </c>
      <c r="AK98" s="48">
        <v>13.8</v>
      </c>
      <c r="AL98" s="48">
        <v>13</v>
      </c>
      <c r="AM98" s="48">
        <v>12.9</v>
      </c>
      <c r="AN98" s="48">
        <v>12.5</v>
      </c>
      <c r="AO98" s="48">
        <v>12.8</v>
      </c>
      <c r="AP98" s="48">
        <v>13.1</v>
      </c>
      <c r="AQ98" s="48">
        <v>13</v>
      </c>
      <c r="AR98" s="48">
        <v>13.3</v>
      </c>
      <c r="AS98" s="48">
        <v>13</v>
      </c>
      <c r="AT98" s="48" t="s">
        <v>3902</v>
      </c>
      <c r="AU98" s="48">
        <v>10.3</v>
      </c>
      <c r="AV98" s="48">
        <v>11.1</v>
      </c>
      <c r="AW98" s="48">
        <v>10.5</v>
      </c>
      <c r="AX98" s="48">
        <v>10.6</v>
      </c>
      <c r="AY98" s="48">
        <v>10.3</v>
      </c>
      <c r="AZ98" s="48">
        <v>10.6</v>
      </c>
      <c r="BA98" s="48">
        <v>10.9</v>
      </c>
      <c r="BB98" s="48">
        <v>10.8</v>
      </c>
      <c r="BC98" s="48">
        <v>11.1</v>
      </c>
      <c r="BD98" s="48">
        <v>10.9</v>
      </c>
      <c r="BE98" s="48" t="s">
        <v>4364</v>
      </c>
      <c r="BG98" s="87"/>
      <c r="BH98" s="87"/>
      <c r="BI98" s="87"/>
      <c r="BJ98" s="87"/>
      <c r="BK98" s="87"/>
      <c r="BL98" s="87"/>
    </row>
    <row r="99" spans="1:64" ht="30" customHeight="1">
      <c r="A99" s="125" t="s">
        <v>4543</v>
      </c>
      <c r="B99" s="126" t="s">
        <v>4544</v>
      </c>
      <c r="C99" s="48">
        <v>8</v>
      </c>
      <c r="D99" s="48">
        <v>8.8000000000000007</v>
      </c>
      <c r="E99" s="48">
        <v>8.1999999999999993</v>
      </c>
      <c r="F99" s="48">
        <v>8.3000000000000007</v>
      </c>
      <c r="G99" s="48">
        <v>8.3000000000000007</v>
      </c>
      <c r="H99" s="48">
        <v>8.6</v>
      </c>
      <c r="I99" s="48">
        <v>8.9</v>
      </c>
      <c r="J99" s="48">
        <v>8.8000000000000007</v>
      </c>
      <c r="K99" s="48">
        <v>9.1</v>
      </c>
      <c r="L99" s="48">
        <v>8.6</v>
      </c>
      <c r="M99" s="48" t="s">
        <v>3944</v>
      </c>
      <c r="N99" s="48">
        <v>8.5</v>
      </c>
      <c r="O99" s="48">
        <v>9.3000000000000007</v>
      </c>
      <c r="P99" s="48">
        <v>8.6999999999999993</v>
      </c>
      <c r="Q99" s="48">
        <v>8.6</v>
      </c>
      <c r="R99" s="48">
        <v>8.4</v>
      </c>
      <c r="S99" s="48">
        <v>8.5</v>
      </c>
      <c r="T99" s="48">
        <v>9</v>
      </c>
      <c r="U99" s="48">
        <v>8.9</v>
      </c>
      <c r="V99" s="48">
        <v>9.1999999999999993</v>
      </c>
      <c r="W99" s="48">
        <v>9.1</v>
      </c>
      <c r="X99" s="48" t="s">
        <v>3945</v>
      </c>
      <c r="Y99" s="48">
        <v>10.3</v>
      </c>
      <c r="Z99" s="48">
        <v>11.1</v>
      </c>
      <c r="AA99" s="48">
        <v>10.5</v>
      </c>
      <c r="AB99" s="48">
        <v>11</v>
      </c>
      <c r="AC99" s="48">
        <v>10.6</v>
      </c>
      <c r="AD99" s="48">
        <v>10.9</v>
      </c>
      <c r="AE99" s="48">
        <v>11.2</v>
      </c>
      <c r="AF99" s="48">
        <v>11.1</v>
      </c>
      <c r="AG99" s="48">
        <v>11.4</v>
      </c>
      <c r="AH99" s="48">
        <v>10.9</v>
      </c>
      <c r="AI99" s="48" t="s">
        <v>3903</v>
      </c>
      <c r="AJ99" s="48">
        <v>13</v>
      </c>
      <c r="AK99" s="48">
        <v>13.8</v>
      </c>
      <c r="AL99" s="48">
        <v>13</v>
      </c>
      <c r="AM99" s="48">
        <v>12.9</v>
      </c>
      <c r="AN99" s="48">
        <v>12.5</v>
      </c>
      <c r="AO99" s="48">
        <v>12.8</v>
      </c>
      <c r="AP99" s="48">
        <v>13.1</v>
      </c>
      <c r="AQ99" s="48">
        <v>13</v>
      </c>
      <c r="AR99" s="48">
        <v>13.3</v>
      </c>
      <c r="AS99" s="48">
        <v>13</v>
      </c>
      <c r="AT99" s="48" t="s">
        <v>3902</v>
      </c>
      <c r="AU99" s="48">
        <v>10.3</v>
      </c>
      <c r="AV99" s="48">
        <v>11.1</v>
      </c>
      <c r="AW99" s="48">
        <v>10.5</v>
      </c>
      <c r="AX99" s="48">
        <v>10.6</v>
      </c>
      <c r="AY99" s="48">
        <v>10.3</v>
      </c>
      <c r="AZ99" s="48">
        <v>10.6</v>
      </c>
      <c r="BA99" s="48">
        <v>10.9</v>
      </c>
      <c r="BB99" s="48">
        <v>10.8</v>
      </c>
      <c r="BC99" s="48">
        <v>11.1</v>
      </c>
      <c r="BD99" s="48">
        <v>10.9</v>
      </c>
      <c r="BE99" s="48" t="s">
        <v>4364</v>
      </c>
      <c r="BG99" s="87"/>
      <c r="BH99" s="87"/>
      <c r="BI99" s="87"/>
      <c r="BJ99" s="87"/>
      <c r="BK99" s="87"/>
      <c r="BL99" s="87"/>
    </row>
    <row r="100" spans="1:64" ht="30" customHeight="1">
      <c r="A100" s="125" t="s">
        <v>4545</v>
      </c>
      <c r="B100" s="126" t="s">
        <v>4546</v>
      </c>
      <c r="C100" s="48">
        <v>8</v>
      </c>
      <c r="D100" s="48">
        <v>8.8000000000000007</v>
      </c>
      <c r="E100" s="48">
        <v>8.1999999999999993</v>
      </c>
      <c r="F100" s="48">
        <v>8.3000000000000007</v>
      </c>
      <c r="G100" s="48">
        <v>8.3000000000000007</v>
      </c>
      <c r="H100" s="48">
        <v>8.6</v>
      </c>
      <c r="I100" s="48">
        <v>8.9</v>
      </c>
      <c r="J100" s="48">
        <v>8.8000000000000007</v>
      </c>
      <c r="K100" s="48">
        <v>9.1</v>
      </c>
      <c r="L100" s="48">
        <v>8.6</v>
      </c>
      <c r="M100" s="48" t="s">
        <v>3944</v>
      </c>
      <c r="N100" s="48">
        <v>8.5</v>
      </c>
      <c r="O100" s="48">
        <v>9.3000000000000007</v>
      </c>
      <c r="P100" s="48">
        <v>8.6999999999999993</v>
      </c>
      <c r="Q100" s="48">
        <v>8.6</v>
      </c>
      <c r="R100" s="48">
        <v>8.4</v>
      </c>
      <c r="S100" s="48">
        <v>8.5</v>
      </c>
      <c r="T100" s="48">
        <v>9</v>
      </c>
      <c r="U100" s="48">
        <v>8.9</v>
      </c>
      <c r="V100" s="48">
        <v>9.1999999999999993</v>
      </c>
      <c r="W100" s="48">
        <v>9.1</v>
      </c>
      <c r="X100" s="48" t="s">
        <v>3945</v>
      </c>
      <c r="Y100" s="48">
        <v>10.3</v>
      </c>
      <c r="Z100" s="48">
        <v>11.1</v>
      </c>
      <c r="AA100" s="48">
        <v>10.5</v>
      </c>
      <c r="AB100" s="48">
        <v>11</v>
      </c>
      <c r="AC100" s="48">
        <v>10.6</v>
      </c>
      <c r="AD100" s="48">
        <v>10.9</v>
      </c>
      <c r="AE100" s="48">
        <v>11.2</v>
      </c>
      <c r="AF100" s="48">
        <v>11.1</v>
      </c>
      <c r="AG100" s="48">
        <v>11.4</v>
      </c>
      <c r="AH100" s="48">
        <v>10.9</v>
      </c>
      <c r="AI100" s="48" t="s">
        <v>3903</v>
      </c>
      <c r="AJ100" s="48">
        <v>13</v>
      </c>
      <c r="AK100" s="48">
        <v>13.8</v>
      </c>
      <c r="AL100" s="48">
        <v>13</v>
      </c>
      <c r="AM100" s="48">
        <v>12.9</v>
      </c>
      <c r="AN100" s="48">
        <v>12.5</v>
      </c>
      <c r="AO100" s="48">
        <v>12.8</v>
      </c>
      <c r="AP100" s="48">
        <v>13.1</v>
      </c>
      <c r="AQ100" s="48">
        <v>13</v>
      </c>
      <c r="AR100" s="48">
        <v>13.3</v>
      </c>
      <c r="AS100" s="48">
        <v>13</v>
      </c>
      <c r="AT100" s="48" t="s">
        <v>3902</v>
      </c>
      <c r="AU100" s="48">
        <v>10.3</v>
      </c>
      <c r="AV100" s="48">
        <v>11.1</v>
      </c>
      <c r="AW100" s="48">
        <v>10.5</v>
      </c>
      <c r="AX100" s="48">
        <v>10.6</v>
      </c>
      <c r="AY100" s="48">
        <v>10.3</v>
      </c>
      <c r="AZ100" s="48">
        <v>10.6</v>
      </c>
      <c r="BA100" s="48">
        <v>10.9</v>
      </c>
      <c r="BB100" s="48">
        <v>10.8</v>
      </c>
      <c r="BC100" s="48">
        <v>11.1</v>
      </c>
      <c r="BD100" s="48">
        <v>10.9</v>
      </c>
      <c r="BE100" s="48" t="s">
        <v>4364</v>
      </c>
      <c r="BG100" s="87"/>
      <c r="BH100" s="87"/>
      <c r="BI100" s="87"/>
      <c r="BJ100" s="87"/>
      <c r="BK100" s="87"/>
      <c r="BL100" s="87"/>
    </row>
    <row r="101" spans="1:64" ht="30" customHeight="1">
      <c r="A101" s="125" t="s">
        <v>4547</v>
      </c>
      <c r="B101" s="126" t="s">
        <v>4548</v>
      </c>
      <c r="C101" s="48">
        <v>8</v>
      </c>
      <c r="D101" s="48">
        <v>8.8000000000000007</v>
      </c>
      <c r="E101" s="48">
        <v>8.1999999999999993</v>
      </c>
      <c r="F101" s="48">
        <v>8.3000000000000007</v>
      </c>
      <c r="G101" s="48">
        <v>8.3000000000000007</v>
      </c>
      <c r="H101" s="48">
        <v>8.6</v>
      </c>
      <c r="I101" s="48">
        <v>8.9</v>
      </c>
      <c r="J101" s="48">
        <v>8.8000000000000007</v>
      </c>
      <c r="K101" s="48">
        <v>9.1</v>
      </c>
      <c r="L101" s="48">
        <v>8.6</v>
      </c>
      <c r="M101" s="48" t="s">
        <v>3944</v>
      </c>
      <c r="N101" s="48">
        <v>8.5</v>
      </c>
      <c r="O101" s="48">
        <v>9.3000000000000007</v>
      </c>
      <c r="P101" s="48">
        <v>8.6999999999999993</v>
      </c>
      <c r="Q101" s="48">
        <v>8.6</v>
      </c>
      <c r="R101" s="48">
        <v>8.4</v>
      </c>
      <c r="S101" s="48">
        <v>8.5</v>
      </c>
      <c r="T101" s="48">
        <v>9</v>
      </c>
      <c r="U101" s="48">
        <v>8.9</v>
      </c>
      <c r="V101" s="48">
        <v>9.1999999999999993</v>
      </c>
      <c r="W101" s="48">
        <v>9.1</v>
      </c>
      <c r="X101" s="48" t="s">
        <v>3945</v>
      </c>
      <c r="Y101" s="48">
        <v>10.3</v>
      </c>
      <c r="Z101" s="48">
        <v>11.1</v>
      </c>
      <c r="AA101" s="48">
        <v>10.5</v>
      </c>
      <c r="AB101" s="48">
        <v>11</v>
      </c>
      <c r="AC101" s="48">
        <v>10.6</v>
      </c>
      <c r="AD101" s="48">
        <v>10.9</v>
      </c>
      <c r="AE101" s="48">
        <v>11.2</v>
      </c>
      <c r="AF101" s="48">
        <v>11.1</v>
      </c>
      <c r="AG101" s="48">
        <v>11.4</v>
      </c>
      <c r="AH101" s="48">
        <v>10.9</v>
      </c>
      <c r="AI101" s="48" t="s">
        <v>3903</v>
      </c>
      <c r="AJ101" s="48">
        <v>13</v>
      </c>
      <c r="AK101" s="48">
        <v>13.8</v>
      </c>
      <c r="AL101" s="48">
        <v>13</v>
      </c>
      <c r="AM101" s="48">
        <v>12.9</v>
      </c>
      <c r="AN101" s="48">
        <v>12.5</v>
      </c>
      <c r="AO101" s="48">
        <v>12.8</v>
      </c>
      <c r="AP101" s="48">
        <v>13.1</v>
      </c>
      <c r="AQ101" s="48">
        <v>13</v>
      </c>
      <c r="AR101" s="48">
        <v>13.3</v>
      </c>
      <c r="AS101" s="48">
        <v>13</v>
      </c>
      <c r="AT101" s="48" t="s">
        <v>3902</v>
      </c>
      <c r="AU101" s="48">
        <v>10.3</v>
      </c>
      <c r="AV101" s="48">
        <v>11.1</v>
      </c>
      <c r="AW101" s="48">
        <v>10.5</v>
      </c>
      <c r="AX101" s="48">
        <v>10.6</v>
      </c>
      <c r="AY101" s="48">
        <v>10.3</v>
      </c>
      <c r="AZ101" s="48">
        <v>10.6</v>
      </c>
      <c r="BA101" s="48">
        <v>10.9</v>
      </c>
      <c r="BB101" s="48">
        <v>10.8</v>
      </c>
      <c r="BC101" s="48">
        <v>11.1</v>
      </c>
      <c r="BD101" s="48">
        <v>10.9</v>
      </c>
      <c r="BE101" s="48" t="s">
        <v>4364</v>
      </c>
      <c r="BG101" s="87"/>
      <c r="BH101" s="87"/>
      <c r="BI101" s="87"/>
      <c r="BJ101" s="87"/>
      <c r="BK101" s="87"/>
      <c r="BL101" s="87"/>
    </row>
    <row r="102" spans="1:64" ht="30" customHeight="1">
      <c r="A102" s="125" t="s">
        <v>4549</v>
      </c>
      <c r="B102" s="126" t="s">
        <v>4550</v>
      </c>
      <c r="C102" s="48">
        <v>8</v>
      </c>
      <c r="D102" s="48">
        <v>8.8000000000000007</v>
      </c>
      <c r="E102" s="48">
        <v>8.1999999999999993</v>
      </c>
      <c r="F102" s="48">
        <v>8.3000000000000007</v>
      </c>
      <c r="G102" s="48">
        <v>8.3000000000000007</v>
      </c>
      <c r="H102" s="48">
        <v>8.6</v>
      </c>
      <c r="I102" s="48">
        <v>8.9</v>
      </c>
      <c r="J102" s="48">
        <v>8.8000000000000007</v>
      </c>
      <c r="K102" s="48">
        <v>9.1</v>
      </c>
      <c r="L102" s="48">
        <v>8.6</v>
      </c>
      <c r="M102" s="48" t="s">
        <v>3944</v>
      </c>
      <c r="N102" s="48">
        <v>8.5</v>
      </c>
      <c r="O102" s="48">
        <v>9.3000000000000007</v>
      </c>
      <c r="P102" s="48">
        <v>8.6999999999999993</v>
      </c>
      <c r="Q102" s="48">
        <v>8.6</v>
      </c>
      <c r="R102" s="48">
        <v>8.4</v>
      </c>
      <c r="S102" s="48">
        <v>8.5</v>
      </c>
      <c r="T102" s="48">
        <v>9</v>
      </c>
      <c r="U102" s="48">
        <v>8.9</v>
      </c>
      <c r="V102" s="48">
        <v>9.1999999999999993</v>
      </c>
      <c r="W102" s="48">
        <v>9.1</v>
      </c>
      <c r="X102" s="48" t="s">
        <v>3945</v>
      </c>
      <c r="Y102" s="48">
        <v>10.3</v>
      </c>
      <c r="Z102" s="48">
        <v>11.1</v>
      </c>
      <c r="AA102" s="48">
        <v>10.5</v>
      </c>
      <c r="AB102" s="48">
        <v>11</v>
      </c>
      <c r="AC102" s="48">
        <v>10.6</v>
      </c>
      <c r="AD102" s="48">
        <v>10.9</v>
      </c>
      <c r="AE102" s="48">
        <v>11.2</v>
      </c>
      <c r="AF102" s="48">
        <v>11.1</v>
      </c>
      <c r="AG102" s="48">
        <v>11.4</v>
      </c>
      <c r="AH102" s="48">
        <v>10.9</v>
      </c>
      <c r="AI102" s="48" t="s">
        <v>3903</v>
      </c>
      <c r="AJ102" s="48">
        <v>13</v>
      </c>
      <c r="AK102" s="48">
        <v>13.8</v>
      </c>
      <c r="AL102" s="48">
        <v>13</v>
      </c>
      <c r="AM102" s="48">
        <v>12.9</v>
      </c>
      <c r="AN102" s="48">
        <v>12.5</v>
      </c>
      <c r="AO102" s="48">
        <v>12.8</v>
      </c>
      <c r="AP102" s="48">
        <v>13.1</v>
      </c>
      <c r="AQ102" s="48">
        <v>13</v>
      </c>
      <c r="AR102" s="48">
        <v>13.3</v>
      </c>
      <c r="AS102" s="48">
        <v>13</v>
      </c>
      <c r="AT102" s="48" t="s">
        <v>3902</v>
      </c>
      <c r="AU102" s="48">
        <v>10.3</v>
      </c>
      <c r="AV102" s="48">
        <v>11.1</v>
      </c>
      <c r="AW102" s="48">
        <v>10.5</v>
      </c>
      <c r="AX102" s="48">
        <v>10.6</v>
      </c>
      <c r="AY102" s="48">
        <v>10.3</v>
      </c>
      <c r="AZ102" s="48">
        <v>10.6</v>
      </c>
      <c r="BA102" s="48">
        <v>10.9</v>
      </c>
      <c r="BB102" s="48">
        <v>10.8</v>
      </c>
      <c r="BC102" s="48">
        <v>11.1</v>
      </c>
      <c r="BD102" s="48">
        <v>10.9</v>
      </c>
      <c r="BE102" s="48" t="s">
        <v>4364</v>
      </c>
      <c r="BG102" s="87"/>
      <c r="BH102" s="87"/>
      <c r="BI102" s="87"/>
      <c r="BJ102" s="87"/>
      <c r="BK102" s="87"/>
      <c r="BL102" s="87"/>
    </row>
    <row r="103" spans="1:64" ht="30" customHeight="1">
      <c r="A103" s="125" t="s">
        <v>4551</v>
      </c>
      <c r="B103" s="126" t="s">
        <v>4552</v>
      </c>
      <c r="C103" s="48">
        <v>8</v>
      </c>
      <c r="D103" s="48">
        <v>8.8000000000000007</v>
      </c>
      <c r="E103" s="48">
        <v>8.1999999999999993</v>
      </c>
      <c r="F103" s="48">
        <v>8.3000000000000007</v>
      </c>
      <c r="G103" s="48">
        <v>8.3000000000000007</v>
      </c>
      <c r="H103" s="48">
        <v>8.6</v>
      </c>
      <c r="I103" s="48">
        <v>8.9</v>
      </c>
      <c r="J103" s="48">
        <v>8.8000000000000007</v>
      </c>
      <c r="K103" s="48">
        <v>9.1</v>
      </c>
      <c r="L103" s="48">
        <v>8.6</v>
      </c>
      <c r="M103" s="48" t="s">
        <v>3944</v>
      </c>
      <c r="N103" s="48">
        <v>8.5</v>
      </c>
      <c r="O103" s="48">
        <v>9.3000000000000007</v>
      </c>
      <c r="P103" s="48">
        <v>8.6999999999999993</v>
      </c>
      <c r="Q103" s="48">
        <v>8.6</v>
      </c>
      <c r="R103" s="48">
        <v>8.4</v>
      </c>
      <c r="S103" s="48">
        <v>8.5</v>
      </c>
      <c r="T103" s="48">
        <v>9</v>
      </c>
      <c r="U103" s="48">
        <v>8.9</v>
      </c>
      <c r="V103" s="48">
        <v>9.1999999999999993</v>
      </c>
      <c r="W103" s="48">
        <v>9.1</v>
      </c>
      <c r="X103" s="48" t="s">
        <v>3945</v>
      </c>
      <c r="Y103" s="48">
        <v>10.3</v>
      </c>
      <c r="Z103" s="48">
        <v>11.1</v>
      </c>
      <c r="AA103" s="48">
        <v>10.5</v>
      </c>
      <c r="AB103" s="48">
        <v>11</v>
      </c>
      <c r="AC103" s="48">
        <v>10.6</v>
      </c>
      <c r="AD103" s="48">
        <v>10.9</v>
      </c>
      <c r="AE103" s="48">
        <v>11.2</v>
      </c>
      <c r="AF103" s="48">
        <v>11.1</v>
      </c>
      <c r="AG103" s="48">
        <v>11.4</v>
      </c>
      <c r="AH103" s="48">
        <v>10.9</v>
      </c>
      <c r="AI103" s="48" t="s">
        <v>3903</v>
      </c>
      <c r="AJ103" s="48">
        <v>13</v>
      </c>
      <c r="AK103" s="48">
        <v>13.8</v>
      </c>
      <c r="AL103" s="48">
        <v>13</v>
      </c>
      <c r="AM103" s="48">
        <v>12.9</v>
      </c>
      <c r="AN103" s="48">
        <v>12.5</v>
      </c>
      <c r="AO103" s="48">
        <v>12.8</v>
      </c>
      <c r="AP103" s="48">
        <v>13.1</v>
      </c>
      <c r="AQ103" s="48">
        <v>13</v>
      </c>
      <c r="AR103" s="48">
        <v>13.3</v>
      </c>
      <c r="AS103" s="48">
        <v>13</v>
      </c>
      <c r="AT103" s="48" t="s">
        <v>3902</v>
      </c>
      <c r="AU103" s="48">
        <v>10.3</v>
      </c>
      <c r="AV103" s="48">
        <v>11.1</v>
      </c>
      <c r="AW103" s="48">
        <v>10.5</v>
      </c>
      <c r="AX103" s="48">
        <v>10.6</v>
      </c>
      <c r="AY103" s="48">
        <v>10.3</v>
      </c>
      <c r="AZ103" s="48">
        <v>10.6</v>
      </c>
      <c r="BA103" s="48">
        <v>10.9</v>
      </c>
      <c r="BB103" s="48">
        <v>10.8</v>
      </c>
      <c r="BC103" s="48">
        <v>11.1</v>
      </c>
      <c r="BD103" s="48">
        <v>10.9</v>
      </c>
      <c r="BE103" s="48" t="s">
        <v>4364</v>
      </c>
      <c r="BG103" s="87"/>
      <c r="BH103" s="87"/>
      <c r="BI103" s="87"/>
      <c r="BJ103" s="87"/>
      <c r="BK103" s="87"/>
      <c r="BL103" s="87"/>
    </row>
    <row r="104" spans="1:64" ht="30" customHeight="1">
      <c r="A104" s="125" t="s">
        <v>4553</v>
      </c>
      <c r="B104" s="126" t="s">
        <v>4554</v>
      </c>
      <c r="C104" s="48">
        <v>8</v>
      </c>
      <c r="D104" s="48">
        <v>8.8000000000000007</v>
      </c>
      <c r="E104" s="48">
        <v>8.1999999999999993</v>
      </c>
      <c r="F104" s="48">
        <v>8.3000000000000007</v>
      </c>
      <c r="G104" s="48">
        <v>8.3000000000000007</v>
      </c>
      <c r="H104" s="48">
        <v>8.6</v>
      </c>
      <c r="I104" s="48">
        <v>8.9</v>
      </c>
      <c r="J104" s="48">
        <v>8.8000000000000007</v>
      </c>
      <c r="K104" s="48">
        <v>9.1</v>
      </c>
      <c r="L104" s="48">
        <v>8.6</v>
      </c>
      <c r="M104" s="48" t="s">
        <v>3944</v>
      </c>
      <c r="N104" s="48">
        <v>8.5</v>
      </c>
      <c r="O104" s="48">
        <v>9.3000000000000007</v>
      </c>
      <c r="P104" s="48">
        <v>8.6999999999999993</v>
      </c>
      <c r="Q104" s="48">
        <v>8.6</v>
      </c>
      <c r="R104" s="48">
        <v>8.4</v>
      </c>
      <c r="S104" s="48">
        <v>8.5</v>
      </c>
      <c r="T104" s="48">
        <v>9</v>
      </c>
      <c r="U104" s="48">
        <v>8.9</v>
      </c>
      <c r="V104" s="48">
        <v>9.1999999999999993</v>
      </c>
      <c r="W104" s="48">
        <v>9.1</v>
      </c>
      <c r="X104" s="48" t="s">
        <v>3945</v>
      </c>
      <c r="Y104" s="48">
        <v>10.3</v>
      </c>
      <c r="Z104" s="48">
        <v>11.1</v>
      </c>
      <c r="AA104" s="48">
        <v>10.5</v>
      </c>
      <c r="AB104" s="48">
        <v>11</v>
      </c>
      <c r="AC104" s="48">
        <v>10.6</v>
      </c>
      <c r="AD104" s="48">
        <v>10.9</v>
      </c>
      <c r="AE104" s="48">
        <v>11.2</v>
      </c>
      <c r="AF104" s="48">
        <v>11.1</v>
      </c>
      <c r="AG104" s="48">
        <v>11.4</v>
      </c>
      <c r="AH104" s="48">
        <v>10.9</v>
      </c>
      <c r="AI104" s="48" t="s">
        <v>3903</v>
      </c>
      <c r="AJ104" s="48">
        <v>13</v>
      </c>
      <c r="AK104" s="48">
        <v>13.8</v>
      </c>
      <c r="AL104" s="48">
        <v>13</v>
      </c>
      <c r="AM104" s="48">
        <v>12.9</v>
      </c>
      <c r="AN104" s="48">
        <v>12.5</v>
      </c>
      <c r="AO104" s="48">
        <v>12.8</v>
      </c>
      <c r="AP104" s="48">
        <v>13.1</v>
      </c>
      <c r="AQ104" s="48">
        <v>13</v>
      </c>
      <c r="AR104" s="48">
        <v>13.3</v>
      </c>
      <c r="AS104" s="48">
        <v>13</v>
      </c>
      <c r="AT104" s="48" t="s">
        <v>3902</v>
      </c>
      <c r="AU104" s="48">
        <v>10.3</v>
      </c>
      <c r="AV104" s="48">
        <v>11.1</v>
      </c>
      <c r="AW104" s="48">
        <v>10.5</v>
      </c>
      <c r="AX104" s="48">
        <v>10.6</v>
      </c>
      <c r="AY104" s="48">
        <v>10.3</v>
      </c>
      <c r="AZ104" s="48">
        <v>10.6</v>
      </c>
      <c r="BA104" s="48">
        <v>10.9</v>
      </c>
      <c r="BB104" s="48">
        <v>10.8</v>
      </c>
      <c r="BC104" s="48">
        <v>11.1</v>
      </c>
      <c r="BD104" s="48">
        <v>10.9</v>
      </c>
      <c r="BE104" s="48" t="s">
        <v>4364</v>
      </c>
      <c r="BG104" s="87"/>
      <c r="BH104" s="87"/>
      <c r="BI104" s="87"/>
      <c r="BJ104" s="87"/>
      <c r="BK104" s="87"/>
      <c r="BL104" s="87"/>
    </row>
    <row r="105" spans="1:64" ht="30" customHeight="1">
      <c r="A105" s="97" t="s">
        <v>4555</v>
      </c>
      <c r="B105" s="126" t="s">
        <v>4556</v>
      </c>
      <c r="C105" s="48">
        <v>8</v>
      </c>
      <c r="D105" s="48">
        <v>8.8000000000000007</v>
      </c>
      <c r="E105" s="48">
        <v>8.1999999999999993</v>
      </c>
      <c r="F105" s="48">
        <v>8.3000000000000007</v>
      </c>
      <c r="G105" s="48">
        <v>8.3000000000000007</v>
      </c>
      <c r="H105" s="48">
        <v>8.6</v>
      </c>
      <c r="I105" s="48">
        <v>8.9</v>
      </c>
      <c r="J105" s="48">
        <v>8.8000000000000007</v>
      </c>
      <c r="K105" s="48">
        <v>9.1</v>
      </c>
      <c r="L105" s="48">
        <v>8.6</v>
      </c>
      <c r="M105" s="48" t="s">
        <v>3944</v>
      </c>
      <c r="N105" s="48">
        <v>8.5</v>
      </c>
      <c r="O105" s="48">
        <v>9.3000000000000007</v>
      </c>
      <c r="P105" s="48">
        <v>8.6999999999999993</v>
      </c>
      <c r="Q105" s="48">
        <v>8.6</v>
      </c>
      <c r="R105" s="48">
        <v>8.4</v>
      </c>
      <c r="S105" s="48">
        <v>8.5</v>
      </c>
      <c r="T105" s="48">
        <v>9</v>
      </c>
      <c r="U105" s="48">
        <v>8.9</v>
      </c>
      <c r="V105" s="48">
        <v>9.1999999999999993</v>
      </c>
      <c r="W105" s="48">
        <v>9.1</v>
      </c>
      <c r="X105" s="48" t="s">
        <v>3945</v>
      </c>
      <c r="Y105" s="48">
        <v>10.3</v>
      </c>
      <c r="Z105" s="48">
        <v>11.1</v>
      </c>
      <c r="AA105" s="48">
        <v>10.5</v>
      </c>
      <c r="AB105" s="48">
        <v>11</v>
      </c>
      <c r="AC105" s="48">
        <v>10.6</v>
      </c>
      <c r="AD105" s="48">
        <v>10.9</v>
      </c>
      <c r="AE105" s="48">
        <v>11.2</v>
      </c>
      <c r="AF105" s="48">
        <v>11.1</v>
      </c>
      <c r="AG105" s="48">
        <v>11.4</v>
      </c>
      <c r="AH105" s="48">
        <v>10.9</v>
      </c>
      <c r="AI105" s="48" t="s">
        <v>3903</v>
      </c>
      <c r="AJ105" s="48">
        <v>13</v>
      </c>
      <c r="AK105" s="48">
        <v>13.8</v>
      </c>
      <c r="AL105" s="48">
        <v>13</v>
      </c>
      <c r="AM105" s="48">
        <v>12.9</v>
      </c>
      <c r="AN105" s="48">
        <v>12.5</v>
      </c>
      <c r="AO105" s="48">
        <v>12.8</v>
      </c>
      <c r="AP105" s="48">
        <v>13.1</v>
      </c>
      <c r="AQ105" s="48">
        <v>13</v>
      </c>
      <c r="AR105" s="48">
        <v>13.3</v>
      </c>
      <c r="AS105" s="48">
        <v>13</v>
      </c>
      <c r="AT105" s="48" t="s">
        <v>3902</v>
      </c>
      <c r="AU105" s="48">
        <v>10.3</v>
      </c>
      <c r="AV105" s="48">
        <v>11.1</v>
      </c>
      <c r="AW105" s="48">
        <v>10.5</v>
      </c>
      <c r="AX105" s="48">
        <v>10.6</v>
      </c>
      <c r="AY105" s="48">
        <v>10.3</v>
      </c>
      <c r="AZ105" s="48">
        <v>10.6</v>
      </c>
      <c r="BA105" s="48">
        <v>10.9</v>
      </c>
      <c r="BB105" s="48">
        <v>10.8</v>
      </c>
      <c r="BC105" s="48">
        <v>11.1</v>
      </c>
      <c r="BD105" s="48">
        <v>10.9</v>
      </c>
      <c r="BE105" s="48" t="s">
        <v>4364</v>
      </c>
      <c r="BG105" s="87"/>
      <c r="BH105" s="87"/>
      <c r="BI105" s="87"/>
      <c r="BJ105" s="87"/>
      <c r="BK105" s="87"/>
      <c r="BL105" s="87"/>
    </row>
    <row r="106" spans="1:64" ht="30" customHeight="1">
      <c r="A106" s="125" t="s">
        <v>4557</v>
      </c>
      <c r="B106" s="126" t="s">
        <v>4558</v>
      </c>
      <c r="C106" s="48">
        <v>8</v>
      </c>
      <c r="D106" s="48">
        <v>8.8000000000000007</v>
      </c>
      <c r="E106" s="48">
        <v>8.1999999999999993</v>
      </c>
      <c r="F106" s="48">
        <v>8.3000000000000007</v>
      </c>
      <c r="G106" s="48">
        <v>8.3000000000000007</v>
      </c>
      <c r="H106" s="48">
        <v>8.6</v>
      </c>
      <c r="I106" s="48">
        <v>8.9</v>
      </c>
      <c r="J106" s="48">
        <v>8.8000000000000007</v>
      </c>
      <c r="K106" s="48">
        <v>9.1</v>
      </c>
      <c r="L106" s="48">
        <v>8.6</v>
      </c>
      <c r="M106" s="48" t="s">
        <v>3944</v>
      </c>
      <c r="N106" s="48">
        <v>8.5</v>
      </c>
      <c r="O106" s="48">
        <v>9.3000000000000007</v>
      </c>
      <c r="P106" s="48">
        <v>8.6999999999999993</v>
      </c>
      <c r="Q106" s="48">
        <v>8.6</v>
      </c>
      <c r="R106" s="48">
        <v>8.4</v>
      </c>
      <c r="S106" s="48">
        <v>8.5</v>
      </c>
      <c r="T106" s="48">
        <v>9</v>
      </c>
      <c r="U106" s="48">
        <v>8.9</v>
      </c>
      <c r="V106" s="48">
        <v>9.1999999999999993</v>
      </c>
      <c r="W106" s="48">
        <v>9.1</v>
      </c>
      <c r="X106" s="48" t="s">
        <v>3945</v>
      </c>
      <c r="Y106" s="48">
        <v>10.3</v>
      </c>
      <c r="Z106" s="48">
        <v>11.1</v>
      </c>
      <c r="AA106" s="48">
        <v>10.5</v>
      </c>
      <c r="AB106" s="48">
        <v>11</v>
      </c>
      <c r="AC106" s="48">
        <v>10.6</v>
      </c>
      <c r="AD106" s="48">
        <v>10.9</v>
      </c>
      <c r="AE106" s="48">
        <v>11.2</v>
      </c>
      <c r="AF106" s="48">
        <v>11.1</v>
      </c>
      <c r="AG106" s="48">
        <v>11.4</v>
      </c>
      <c r="AH106" s="48">
        <v>10.9</v>
      </c>
      <c r="AI106" s="48" t="s">
        <v>3903</v>
      </c>
      <c r="AJ106" s="48">
        <v>13</v>
      </c>
      <c r="AK106" s="48">
        <v>13.8</v>
      </c>
      <c r="AL106" s="48">
        <v>13</v>
      </c>
      <c r="AM106" s="48">
        <v>12.9</v>
      </c>
      <c r="AN106" s="48">
        <v>12.5</v>
      </c>
      <c r="AO106" s="48">
        <v>12.8</v>
      </c>
      <c r="AP106" s="48">
        <v>13.1</v>
      </c>
      <c r="AQ106" s="48">
        <v>13</v>
      </c>
      <c r="AR106" s="48">
        <v>13.3</v>
      </c>
      <c r="AS106" s="48">
        <v>13</v>
      </c>
      <c r="AT106" s="48" t="s">
        <v>3902</v>
      </c>
      <c r="AU106" s="48">
        <v>10.3</v>
      </c>
      <c r="AV106" s="48">
        <v>11.1</v>
      </c>
      <c r="AW106" s="48">
        <v>10.5</v>
      </c>
      <c r="AX106" s="48">
        <v>10.6</v>
      </c>
      <c r="AY106" s="48">
        <v>10.3</v>
      </c>
      <c r="AZ106" s="48">
        <v>10.6</v>
      </c>
      <c r="BA106" s="48">
        <v>10.9</v>
      </c>
      <c r="BB106" s="48">
        <v>10.8</v>
      </c>
      <c r="BC106" s="48">
        <v>11.1</v>
      </c>
      <c r="BD106" s="48">
        <v>10.9</v>
      </c>
      <c r="BE106" s="48" t="s">
        <v>4364</v>
      </c>
      <c r="BG106" s="87"/>
      <c r="BH106" s="87"/>
      <c r="BI106" s="87"/>
      <c r="BJ106" s="87"/>
      <c r="BK106" s="87"/>
      <c r="BL106" s="87"/>
    </row>
    <row r="107" spans="1:64" ht="30" customHeight="1">
      <c r="A107" s="125" t="s">
        <v>4559</v>
      </c>
      <c r="B107" s="126" t="s">
        <v>4560</v>
      </c>
      <c r="C107" s="48">
        <v>8</v>
      </c>
      <c r="D107" s="48">
        <v>8.8000000000000007</v>
      </c>
      <c r="E107" s="48">
        <v>8.1999999999999993</v>
      </c>
      <c r="F107" s="48">
        <v>8.3000000000000007</v>
      </c>
      <c r="G107" s="48">
        <v>8.3000000000000007</v>
      </c>
      <c r="H107" s="48">
        <v>8.6</v>
      </c>
      <c r="I107" s="48">
        <v>8.9</v>
      </c>
      <c r="J107" s="48">
        <v>8.8000000000000007</v>
      </c>
      <c r="K107" s="48">
        <v>9.1</v>
      </c>
      <c r="L107" s="48">
        <v>8.6</v>
      </c>
      <c r="M107" s="48" t="s">
        <v>3944</v>
      </c>
      <c r="N107" s="48">
        <v>8.5</v>
      </c>
      <c r="O107" s="48">
        <v>9.3000000000000007</v>
      </c>
      <c r="P107" s="48">
        <v>8.6999999999999993</v>
      </c>
      <c r="Q107" s="48">
        <v>8.6</v>
      </c>
      <c r="R107" s="48">
        <v>8.4</v>
      </c>
      <c r="S107" s="48">
        <v>8.5</v>
      </c>
      <c r="T107" s="48">
        <v>9</v>
      </c>
      <c r="U107" s="48">
        <v>8.9</v>
      </c>
      <c r="V107" s="48">
        <v>9.1999999999999993</v>
      </c>
      <c r="W107" s="48">
        <v>9.1</v>
      </c>
      <c r="X107" s="48" t="s">
        <v>3945</v>
      </c>
      <c r="Y107" s="48">
        <v>10.3</v>
      </c>
      <c r="Z107" s="48">
        <v>11.1</v>
      </c>
      <c r="AA107" s="48">
        <v>10.5</v>
      </c>
      <c r="AB107" s="48">
        <v>11</v>
      </c>
      <c r="AC107" s="48">
        <v>10.6</v>
      </c>
      <c r="AD107" s="48">
        <v>10.9</v>
      </c>
      <c r="AE107" s="48">
        <v>11.2</v>
      </c>
      <c r="AF107" s="48">
        <v>11.1</v>
      </c>
      <c r="AG107" s="48">
        <v>11.4</v>
      </c>
      <c r="AH107" s="48">
        <v>10.9</v>
      </c>
      <c r="AI107" s="48" t="s">
        <v>3903</v>
      </c>
      <c r="AJ107" s="48">
        <v>13</v>
      </c>
      <c r="AK107" s="48">
        <v>13.8</v>
      </c>
      <c r="AL107" s="48">
        <v>13</v>
      </c>
      <c r="AM107" s="48">
        <v>12.9</v>
      </c>
      <c r="AN107" s="48">
        <v>12.5</v>
      </c>
      <c r="AO107" s="48">
        <v>12.8</v>
      </c>
      <c r="AP107" s="48">
        <v>13.1</v>
      </c>
      <c r="AQ107" s="48">
        <v>13</v>
      </c>
      <c r="AR107" s="48">
        <v>13.3</v>
      </c>
      <c r="AS107" s="48">
        <v>13</v>
      </c>
      <c r="AT107" s="48" t="s">
        <v>3902</v>
      </c>
      <c r="AU107" s="48">
        <v>10.3</v>
      </c>
      <c r="AV107" s="48">
        <v>11.1</v>
      </c>
      <c r="AW107" s="48">
        <v>10.5</v>
      </c>
      <c r="AX107" s="48">
        <v>10.6</v>
      </c>
      <c r="AY107" s="48">
        <v>10.3</v>
      </c>
      <c r="AZ107" s="48">
        <v>10.6</v>
      </c>
      <c r="BA107" s="48">
        <v>10.9</v>
      </c>
      <c r="BB107" s="48">
        <v>10.8</v>
      </c>
      <c r="BC107" s="48">
        <v>11.1</v>
      </c>
      <c r="BD107" s="48">
        <v>10.9</v>
      </c>
      <c r="BE107" s="48" t="s">
        <v>4364</v>
      </c>
      <c r="BG107" s="87"/>
      <c r="BH107" s="87"/>
      <c r="BI107" s="87"/>
      <c r="BJ107" s="87"/>
      <c r="BK107" s="87"/>
      <c r="BL107" s="87"/>
    </row>
    <row r="108" spans="1:64" ht="30" customHeight="1">
      <c r="A108" s="125" t="s">
        <v>4561</v>
      </c>
      <c r="B108" s="126" t="s">
        <v>4562</v>
      </c>
      <c r="C108" s="48">
        <v>8</v>
      </c>
      <c r="D108" s="48">
        <v>8.8000000000000007</v>
      </c>
      <c r="E108" s="48">
        <v>8.1999999999999993</v>
      </c>
      <c r="F108" s="48">
        <v>8.3000000000000007</v>
      </c>
      <c r="G108" s="48">
        <v>8.3000000000000007</v>
      </c>
      <c r="H108" s="48">
        <v>8.6</v>
      </c>
      <c r="I108" s="48">
        <v>8.9</v>
      </c>
      <c r="J108" s="48">
        <v>8.8000000000000007</v>
      </c>
      <c r="K108" s="48">
        <v>9.1</v>
      </c>
      <c r="L108" s="48">
        <v>8.6</v>
      </c>
      <c r="M108" s="48" t="s">
        <v>3944</v>
      </c>
      <c r="N108" s="48">
        <v>8.5</v>
      </c>
      <c r="O108" s="48">
        <v>9.3000000000000007</v>
      </c>
      <c r="P108" s="48">
        <v>8.6999999999999993</v>
      </c>
      <c r="Q108" s="48">
        <v>8.6</v>
      </c>
      <c r="R108" s="48">
        <v>8.4</v>
      </c>
      <c r="S108" s="48">
        <v>8.5</v>
      </c>
      <c r="T108" s="48">
        <v>9</v>
      </c>
      <c r="U108" s="48">
        <v>8.9</v>
      </c>
      <c r="V108" s="48">
        <v>9.1999999999999993</v>
      </c>
      <c r="W108" s="48">
        <v>9.1</v>
      </c>
      <c r="X108" s="48" t="s">
        <v>3945</v>
      </c>
      <c r="Y108" s="48">
        <v>10.3</v>
      </c>
      <c r="Z108" s="48">
        <v>11.1</v>
      </c>
      <c r="AA108" s="48">
        <v>10.5</v>
      </c>
      <c r="AB108" s="48">
        <v>11</v>
      </c>
      <c r="AC108" s="48">
        <v>10.6</v>
      </c>
      <c r="AD108" s="48">
        <v>10.9</v>
      </c>
      <c r="AE108" s="48">
        <v>11.2</v>
      </c>
      <c r="AF108" s="48">
        <v>11.1</v>
      </c>
      <c r="AG108" s="48">
        <v>11.4</v>
      </c>
      <c r="AH108" s="48">
        <v>10.9</v>
      </c>
      <c r="AI108" s="48" t="s">
        <v>3903</v>
      </c>
      <c r="AJ108" s="48">
        <v>13</v>
      </c>
      <c r="AK108" s="48">
        <v>13.8</v>
      </c>
      <c r="AL108" s="48">
        <v>13</v>
      </c>
      <c r="AM108" s="48">
        <v>12.9</v>
      </c>
      <c r="AN108" s="48">
        <v>12.5</v>
      </c>
      <c r="AO108" s="48">
        <v>12.8</v>
      </c>
      <c r="AP108" s="48">
        <v>13.1</v>
      </c>
      <c r="AQ108" s="48">
        <v>13</v>
      </c>
      <c r="AR108" s="48">
        <v>13.3</v>
      </c>
      <c r="AS108" s="48">
        <v>13</v>
      </c>
      <c r="AT108" s="48" t="s">
        <v>3902</v>
      </c>
      <c r="AU108" s="48">
        <v>10.3</v>
      </c>
      <c r="AV108" s="48">
        <v>11.1</v>
      </c>
      <c r="AW108" s="48">
        <v>10.5</v>
      </c>
      <c r="AX108" s="48">
        <v>10.6</v>
      </c>
      <c r="AY108" s="48">
        <v>10.3</v>
      </c>
      <c r="AZ108" s="48">
        <v>10.6</v>
      </c>
      <c r="BA108" s="48">
        <v>10.9</v>
      </c>
      <c r="BB108" s="48">
        <v>10.8</v>
      </c>
      <c r="BC108" s="48">
        <v>11.1</v>
      </c>
      <c r="BD108" s="48">
        <v>10.9</v>
      </c>
      <c r="BE108" s="48" t="s">
        <v>4364</v>
      </c>
      <c r="BG108" s="87"/>
      <c r="BH108" s="87"/>
      <c r="BI108" s="87"/>
      <c r="BJ108" s="87"/>
      <c r="BK108" s="87"/>
      <c r="BL108" s="87"/>
    </row>
    <row r="109" spans="1:64" ht="30" customHeight="1">
      <c r="A109" s="125" t="s">
        <v>4563</v>
      </c>
      <c r="B109" s="126" t="s">
        <v>4552</v>
      </c>
      <c r="C109" s="48">
        <v>8</v>
      </c>
      <c r="D109" s="48">
        <v>8.8000000000000007</v>
      </c>
      <c r="E109" s="48">
        <v>8.1999999999999993</v>
      </c>
      <c r="F109" s="48">
        <v>8.3000000000000007</v>
      </c>
      <c r="G109" s="48">
        <v>8.3000000000000007</v>
      </c>
      <c r="H109" s="48">
        <v>8.6</v>
      </c>
      <c r="I109" s="48">
        <v>8.9</v>
      </c>
      <c r="J109" s="48">
        <v>8.8000000000000007</v>
      </c>
      <c r="K109" s="48">
        <v>9.1</v>
      </c>
      <c r="L109" s="48">
        <v>8.6</v>
      </c>
      <c r="M109" s="48" t="s">
        <v>3944</v>
      </c>
      <c r="N109" s="48">
        <v>8.5</v>
      </c>
      <c r="O109" s="48">
        <v>9.3000000000000007</v>
      </c>
      <c r="P109" s="48">
        <v>8.6999999999999993</v>
      </c>
      <c r="Q109" s="48">
        <v>8.6</v>
      </c>
      <c r="R109" s="48">
        <v>8.4</v>
      </c>
      <c r="S109" s="48">
        <v>8.5</v>
      </c>
      <c r="T109" s="48">
        <v>9</v>
      </c>
      <c r="U109" s="48">
        <v>8.9</v>
      </c>
      <c r="V109" s="48">
        <v>9.1999999999999993</v>
      </c>
      <c r="W109" s="48">
        <v>9.1</v>
      </c>
      <c r="X109" s="48" t="s">
        <v>3945</v>
      </c>
      <c r="Y109" s="48">
        <v>10.3</v>
      </c>
      <c r="Z109" s="48">
        <v>11.1</v>
      </c>
      <c r="AA109" s="48">
        <v>10.5</v>
      </c>
      <c r="AB109" s="48">
        <v>11</v>
      </c>
      <c r="AC109" s="48">
        <v>10.6</v>
      </c>
      <c r="AD109" s="48">
        <v>10.9</v>
      </c>
      <c r="AE109" s="48">
        <v>11.2</v>
      </c>
      <c r="AF109" s="48">
        <v>11.1</v>
      </c>
      <c r="AG109" s="48">
        <v>11.4</v>
      </c>
      <c r="AH109" s="48">
        <v>10.9</v>
      </c>
      <c r="AI109" s="48" t="s">
        <v>3903</v>
      </c>
      <c r="AJ109" s="48">
        <v>13</v>
      </c>
      <c r="AK109" s="48">
        <v>13.8</v>
      </c>
      <c r="AL109" s="48">
        <v>13</v>
      </c>
      <c r="AM109" s="48">
        <v>12.9</v>
      </c>
      <c r="AN109" s="48">
        <v>12.5</v>
      </c>
      <c r="AO109" s="48">
        <v>12.8</v>
      </c>
      <c r="AP109" s="48">
        <v>13.1</v>
      </c>
      <c r="AQ109" s="48">
        <v>13</v>
      </c>
      <c r="AR109" s="48">
        <v>13.3</v>
      </c>
      <c r="AS109" s="48">
        <v>13</v>
      </c>
      <c r="AT109" s="48" t="s">
        <v>3902</v>
      </c>
      <c r="AU109" s="48">
        <v>10.3</v>
      </c>
      <c r="AV109" s="48">
        <v>11.1</v>
      </c>
      <c r="AW109" s="48">
        <v>10.5</v>
      </c>
      <c r="AX109" s="48">
        <v>10.6</v>
      </c>
      <c r="AY109" s="48">
        <v>10.3</v>
      </c>
      <c r="AZ109" s="48">
        <v>10.6</v>
      </c>
      <c r="BA109" s="48">
        <v>10.9</v>
      </c>
      <c r="BB109" s="48">
        <v>10.8</v>
      </c>
      <c r="BC109" s="48">
        <v>11.1</v>
      </c>
      <c r="BD109" s="48">
        <v>10.9</v>
      </c>
      <c r="BE109" s="48" t="s">
        <v>4364</v>
      </c>
      <c r="BG109" s="87"/>
      <c r="BH109" s="87"/>
      <c r="BI109" s="87"/>
      <c r="BJ109" s="87"/>
      <c r="BK109" s="87"/>
      <c r="BL109" s="87"/>
    </row>
    <row r="110" spans="1:64" ht="30" customHeight="1">
      <c r="A110" s="125" t="s">
        <v>4564</v>
      </c>
      <c r="B110" s="126" t="s">
        <v>4565</v>
      </c>
      <c r="C110" s="48">
        <v>8</v>
      </c>
      <c r="D110" s="48">
        <v>8.8000000000000007</v>
      </c>
      <c r="E110" s="48">
        <v>8.1999999999999993</v>
      </c>
      <c r="F110" s="48">
        <v>8.3000000000000007</v>
      </c>
      <c r="G110" s="48">
        <v>8.3000000000000007</v>
      </c>
      <c r="H110" s="48">
        <v>8.6</v>
      </c>
      <c r="I110" s="48">
        <v>8.9</v>
      </c>
      <c r="J110" s="48">
        <v>8.8000000000000007</v>
      </c>
      <c r="K110" s="48">
        <v>9.1</v>
      </c>
      <c r="L110" s="48">
        <v>8.6</v>
      </c>
      <c r="M110" s="48" t="s">
        <v>3944</v>
      </c>
      <c r="N110" s="48">
        <v>8.5</v>
      </c>
      <c r="O110" s="48">
        <v>9.3000000000000007</v>
      </c>
      <c r="P110" s="48">
        <v>8.6999999999999993</v>
      </c>
      <c r="Q110" s="48">
        <v>8.6</v>
      </c>
      <c r="R110" s="48">
        <v>8.4</v>
      </c>
      <c r="S110" s="48">
        <v>8.5</v>
      </c>
      <c r="T110" s="48">
        <v>9</v>
      </c>
      <c r="U110" s="48">
        <v>8.9</v>
      </c>
      <c r="V110" s="48">
        <v>9.1999999999999993</v>
      </c>
      <c r="W110" s="48">
        <v>9.1</v>
      </c>
      <c r="X110" s="48" t="s">
        <v>3945</v>
      </c>
      <c r="Y110" s="48">
        <v>10.3</v>
      </c>
      <c r="Z110" s="48">
        <v>11.1</v>
      </c>
      <c r="AA110" s="48">
        <v>10.5</v>
      </c>
      <c r="AB110" s="48">
        <v>11</v>
      </c>
      <c r="AC110" s="48">
        <v>10.6</v>
      </c>
      <c r="AD110" s="48">
        <v>10.9</v>
      </c>
      <c r="AE110" s="48">
        <v>11.2</v>
      </c>
      <c r="AF110" s="48">
        <v>11.1</v>
      </c>
      <c r="AG110" s="48">
        <v>11.4</v>
      </c>
      <c r="AH110" s="48">
        <v>10.9</v>
      </c>
      <c r="AI110" s="48" t="s">
        <v>3903</v>
      </c>
      <c r="AJ110" s="48">
        <v>13</v>
      </c>
      <c r="AK110" s="48">
        <v>13.8</v>
      </c>
      <c r="AL110" s="48">
        <v>13</v>
      </c>
      <c r="AM110" s="48">
        <v>12.9</v>
      </c>
      <c r="AN110" s="48">
        <v>12.5</v>
      </c>
      <c r="AO110" s="48">
        <v>12.8</v>
      </c>
      <c r="AP110" s="48">
        <v>13.1</v>
      </c>
      <c r="AQ110" s="48">
        <v>13</v>
      </c>
      <c r="AR110" s="48">
        <v>13.3</v>
      </c>
      <c r="AS110" s="48">
        <v>13</v>
      </c>
      <c r="AT110" s="48" t="s">
        <v>3902</v>
      </c>
      <c r="AU110" s="48">
        <v>10.3</v>
      </c>
      <c r="AV110" s="48">
        <v>11.1</v>
      </c>
      <c r="AW110" s="48">
        <v>10.5</v>
      </c>
      <c r="AX110" s="48">
        <v>10.6</v>
      </c>
      <c r="AY110" s="48">
        <v>10.3</v>
      </c>
      <c r="AZ110" s="48">
        <v>10.6</v>
      </c>
      <c r="BA110" s="48">
        <v>10.9</v>
      </c>
      <c r="BB110" s="48">
        <v>10.8</v>
      </c>
      <c r="BC110" s="48">
        <v>11.1</v>
      </c>
      <c r="BD110" s="48">
        <v>10.9</v>
      </c>
      <c r="BE110" s="48" t="s">
        <v>4364</v>
      </c>
      <c r="BG110" s="87"/>
      <c r="BH110" s="87"/>
      <c r="BI110" s="87"/>
      <c r="BJ110" s="87"/>
      <c r="BK110" s="87"/>
      <c r="BL110" s="87"/>
    </row>
    <row r="111" spans="1:64" ht="30" customHeight="1">
      <c r="A111" s="125" t="s">
        <v>4566</v>
      </c>
      <c r="B111" s="126" t="s">
        <v>4567</v>
      </c>
      <c r="C111" s="48">
        <v>8</v>
      </c>
      <c r="D111" s="48">
        <v>8.8000000000000007</v>
      </c>
      <c r="E111" s="48">
        <v>8.1999999999999993</v>
      </c>
      <c r="F111" s="48">
        <v>8.3000000000000007</v>
      </c>
      <c r="G111" s="48">
        <v>8.3000000000000007</v>
      </c>
      <c r="H111" s="48">
        <v>8.6</v>
      </c>
      <c r="I111" s="48">
        <v>8.9</v>
      </c>
      <c r="J111" s="48">
        <v>8.8000000000000007</v>
      </c>
      <c r="K111" s="48">
        <v>9.1</v>
      </c>
      <c r="L111" s="48">
        <v>8.6</v>
      </c>
      <c r="M111" s="48" t="s">
        <v>3944</v>
      </c>
      <c r="N111" s="48">
        <v>8.5</v>
      </c>
      <c r="O111" s="48">
        <v>9.3000000000000007</v>
      </c>
      <c r="P111" s="48">
        <v>8.6999999999999993</v>
      </c>
      <c r="Q111" s="48">
        <v>8.6</v>
      </c>
      <c r="R111" s="48">
        <v>8.4</v>
      </c>
      <c r="S111" s="48">
        <v>8.5</v>
      </c>
      <c r="T111" s="48">
        <v>9</v>
      </c>
      <c r="U111" s="48">
        <v>8.9</v>
      </c>
      <c r="V111" s="48">
        <v>9.1999999999999993</v>
      </c>
      <c r="W111" s="48">
        <v>9.1</v>
      </c>
      <c r="X111" s="48" t="s">
        <v>3945</v>
      </c>
      <c r="Y111" s="48">
        <v>10.3</v>
      </c>
      <c r="Z111" s="48">
        <v>11.1</v>
      </c>
      <c r="AA111" s="48">
        <v>10.5</v>
      </c>
      <c r="AB111" s="48">
        <v>11</v>
      </c>
      <c r="AC111" s="48">
        <v>10.6</v>
      </c>
      <c r="AD111" s="48">
        <v>10.9</v>
      </c>
      <c r="AE111" s="48">
        <v>11.2</v>
      </c>
      <c r="AF111" s="48">
        <v>11.1</v>
      </c>
      <c r="AG111" s="48">
        <v>11.4</v>
      </c>
      <c r="AH111" s="48">
        <v>10.9</v>
      </c>
      <c r="AI111" s="48" t="s">
        <v>3903</v>
      </c>
      <c r="AJ111" s="48">
        <v>13</v>
      </c>
      <c r="AK111" s="48">
        <v>13.8</v>
      </c>
      <c r="AL111" s="48">
        <v>13</v>
      </c>
      <c r="AM111" s="48">
        <v>12.9</v>
      </c>
      <c r="AN111" s="48">
        <v>12.5</v>
      </c>
      <c r="AO111" s="48">
        <v>12.8</v>
      </c>
      <c r="AP111" s="48">
        <v>13.1</v>
      </c>
      <c r="AQ111" s="48">
        <v>13</v>
      </c>
      <c r="AR111" s="48">
        <v>13.3</v>
      </c>
      <c r="AS111" s="48">
        <v>13</v>
      </c>
      <c r="AT111" s="48" t="s">
        <v>3902</v>
      </c>
      <c r="AU111" s="48">
        <v>10.3</v>
      </c>
      <c r="AV111" s="48">
        <v>11.1</v>
      </c>
      <c r="AW111" s="48">
        <v>10.5</v>
      </c>
      <c r="AX111" s="48">
        <v>10.6</v>
      </c>
      <c r="AY111" s="48">
        <v>10.3</v>
      </c>
      <c r="AZ111" s="48">
        <v>10.6</v>
      </c>
      <c r="BA111" s="48">
        <v>10.9</v>
      </c>
      <c r="BB111" s="48">
        <v>10.8</v>
      </c>
      <c r="BC111" s="48">
        <v>11.1</v>
      </c>
      <c r="BD111" s="48">
        <v>10.9</v>
      </c>
      <c r="BE111" s="48" t="s">
        <v>4364</v>
      </c>
      <c r="BG111" s="87"/>
      <c r="BH111" s="87"/>
      <c r="BI111" s="87"/>
      <c r="BJ111" s="87"/>
      <c r="BK111" s="87"/>
      <c r="BL111" s="87"/>
    </row>
    <row r="112" spans="1:64" ht="30" customHeight="1">
      <c r="A112" s="125" t="s">
        <v>4568</v>
      </c>
      <c r="B112" s="126" t="s">
        <v>4569</v>
      </c>
      <c r="C112" s="48">
        <v>8</v>
      </c>
      <c r="D112" s="48">
        <v>8.8000000000000007</v>
      </c>
      <c r="E112" s="48">
        <v>8.1999999999999993</v>
      </c>
      <c r="F112" s="48">
        <v>8.3000000000000007</v>
      </c>
      <c r="G112" s="48">
        <v>8.3000000000000007</v>
      </c>
      <c r="H112" s="48">
        <v>8.6</v>
      </c>
      <c r="I112" s="48">
        <v>8.9</v>
      </c>
      <c r="J112" s="48">
        <v>8.8000000000000007</v>
      </c>
      <c r="K112" s="48">
        <v>9.1</v>
      </c>
      <c r="L112" s="48">
        <v>8.6</v>
      </c>
      <c r="M112" s="48" t="s">
        <v>3944</v>
      </c>
      <c r="N112" s="48">
        <v>8.5</v>
      </c>
      <c r="O112" s="48">
        <v>9.3000000000000007</v>
      </c>
      <c r="P112" s="48">
        <v>8.6999999999999993</v>
      </c>
      <c r="Q112" s="48">
        <v>8.6</v>
      </c>
      <c r="R112" s="48">
        <v>8.4</v>
      </c>
      <c r="S112" s="48">
        <v>8.5</v>
      </c>
      <c r="T112" s="48">
        <v>9</v>
      </c>
      <c r="U112" s="48">
        <v>8.9</v>
      </c>
      <c r="V112" s="48">
        <v>9.1999999999999993</v>
      </c>
      <c r="W112" s="48">
        <v>9.1</v>
      </c>
      <c r="X112" s="48" t="s">
        <v>3945</v>
      </c>
      <c r="Y112" s="48">
        <v>10.3</v>
      </c>
      <c r="Z112" s="48">
        <v>11.1</v>
      </c>
      <c r="AA112" s="48">
        <v>10.5</v>
      </c>
      <c r="AB112" s="48">
        <v>11</v>
      </c>
      <c r="AC112" s="48">
        <v>10.6</v>
      </c>
      <c r="AD112" s="48">
        <v>10.9</v>
      </c>
      <c r="AE112" s="48">
        <v>11.2</v>
      </c>
      <c r="AF112" s="48">
        <v>11.1</v>
      </c>
      <c r="AG112" s="48">
        <v>11.4</v>
      </c>
      <c r="AH112" s="48">
        <v>10.9</v>
      </c>
      <c r="AI112" s="48" t="s">
        <v>3903</v>
      </c>
      <c r="AJ112" s="48">
        <v>13</v>
      </c>
      <c r="AK112" s="48">
        <v>13.8</v>
      </c>
      <c r="AL112" s="48">
        <v>13</v>
      </c>
      <c r="AM112" s="48">
        <v>12.9</v>
      </c>
      <c r="AN112" s="48">
        <v>12.5</v>
      </c>
      <c r="AO112" s="48">
        <v>12.8</v>
      </c>
      <c r="AP112" s="48">
        <v>13.1</v>
      </c>
      <c r="AQ112" s="48">
        <v>13</v>
      </c>
      <c r="AR112" s="48">
        <v>13.3</v>
      </c>
      <c r="AS112" s="48">
        <v>13</v>
      </c>
      <c r="AT112" s="48" t="s">
        <v>3902</v>
      </c>
      <c r="AU112" s="48">
        <v>10.3</v>
      </c>
      <c r="AV112" s="48">
        <v>11.1</v>
      </c>
      <c r="AW112" s="48">
        <v>10.5</v>
      </c>
      <c r="AX112" s="48">
        <v>10.6</v>
      </c>
      <c r="AY112" s="48">
        <v>10.3</v>
      </c>
      <c r="AZ112" s="48">
        <v>10.6</v>
      </c>
      <c r="BA112" s="48">
        <v>10.9</v>
      </c>
      <c r="BB112" s="48">
        <v>10.8</v>
      </c>
      <c r="BC112" s="48">
        <v>11.1</v>
      </c>
      <c r="BD112" s="48">
        <v>10.9</v>
      </c>
      <c r="BE112" s="48" t="s">
        <v>4364</v>
      </c>
      <c r="BG112" s="87"/>
      <c r="BH112" s="87"/>
      <c r="BI112" s="87"/>
      <c r="BJ112" s="87"/>
      <c r="BK112" s="87"/>
      <c r="BL112" s="87"/>
    </row>
    <row r="113" spans="1:64" ht="30" customHeight="1">
      <c r="A113" s="125" t="s">
        <v>4570</v>
      </c>
      <c r="B113" s="126" t="s">
        <v>4571</v>
      </c>
      <c r="C113" s="48">
        <v>8</v>
      </c>
      <c r="D113" s="48">
        <v>8.8000000000000007</v>
      </c>
      <c r="E113" s="48">
        <v>8.1999999999999993</v>
      </c>
      <c r="F113" s="48">
        <v>8.3000000000000007</v>
      </c>
      <c r="G113" s="48">
        <v>8.3000000000000007</v>
      </c>
      <c r="H113" s="48">
        <v>8.6</v>
      </c>
      <c r="I113" s="48">
        <v>8.9</v>
      </c>
      <c r="J113" s="48">
        <v>8.8000000000000007</v>
      </c>
      <c r="K113" s="48">
        <v>9.1</v>
      </c>
      <c r="L113" s="48">
        <v>8.6</v>
      </c>
      <c r="M113" s="48" t="s">
        <v>3944</v>
      </c>
      <c r="N113" s="48">
        <v>8.5</v>
      </c>
      <c r="O113" s="48">
        <v>9.3000000000000007</v>
      </c>
      <c r="P113" s="48">
        <v>8.6999999999999993</v>
      </c>
      <c r="Q113" s="48">
        <v>8.6</v>
      </c>
      <c r="R113" s="48">
        <v>8.4</v>
      </c>
      <c r="S113" s="48">
        <v>8.5</v>
      </c>
      <c r="T113" s="48">
        <v>9</v>
      </c>
      <c r="U113" s="48">
        <v>8.9</v>
      </c>
      <c r="V113" s="48">
        <v>9.1999999999999993</v>
      </c>
      <c r="W113" s="48">
        <v>9.1</v>
      </c>
      <c r="X113" s="48" t="s">
        <v>3945</v>
      </c>
      <c r="Y113" s="48">
        <v>10.3</v>
      </c>
      <c r="Z113" s="48">
        <v>11.1</v>
      </c>
      <c r="AA113" s="48">
        <v>10.5</v>
      </c>
      <c r="AB113" s="48">
        <v>11</v>
      </c>
      <c r="AC113" s="48">
        <v>10.6</v>
      </c>
      <c r="AD113" s="48">
        <v>10.9</v>
      </c>
      <c r="AE113" s="48">
        <v>11.2</v>
      </c>
      <c r="AF113" s="48">
        <v>11.1</v>
      </c>
      <c r="AG113" s="48">
        <v>11.4</v>
      </c>
      <c r="AH113" s="48">
        <v>10.9</v>
      </c>
      <c r="AI113" s="48" t="s">
        <v>3903</v>
      </c>
      <c r="AJ113" s="48">
        <v>13</v>
      </c>
      <c r="AK113" s="48">
        <v>13.8</v>
      </c>
      <c r="AL113" s="48">
        <v>13</v>
      </c>
      <c r="AM113" s="48">
        <v>12.9</v>
      </c>
      <c r="AN113" s="48">
        <v>12.5</v>
      </c>
      <c r="AO113" s="48">
        <v>12.8</v>
      </c>
      <c r="AP113" s="48">
        <v>13.1</v>
      </c>
      <c r="AQ113" s="48">
        <v>13</v>
      </c>
      <c r="AR113" s="48">
        <v>13.3</v>
      </c>
      <c r="AS113" s="48">
        <v>13</v>
      </c>
      <c r="AT113" s="48" t="s">
        <v>3902</v>
      </c>
      <c r="AU113" s="48">
        <v>10.3</v>
      </c>
      <c r="AV113" s="48">
        <v>11.1</v>
      </c>
      <c r="AW113" s="48">
        <v>10.5</v>
      </c>
      <c r="AX113" s="48">
        <v>10.6</v>
      </c>
      <c r="AY113" s="48">
        <v>10.3</v>
      </c>
      <c r="AZ113" s="48">
        <v>10.6</v>
      </c>
      <c r="BA113" s="48">
        <v>10.9</v>
      </c>
      <c r="BB113" s="48">
        <v>10.8</v>
      </c>
      <c r="BC113" s="48">
        <v>11.1</v>
      </c>
      <c r="BD113" s="48">
        <v>10.9</v>
      </c>
      <c r="BE113" s="48" t="s">
        <v>4364</v>
      </c>
      <c r="BG113" s="87"/>
      <c r="BH113" s="87"/>
      <c r="BI113" s="87"/>
      <c r="BJ113" s="87"/>
      <c r="BK113" s="87"/>
      <c r="BL113" s="87"/>
    </row>
    <row r="114" spans="1:64" ht="30" customHeight="1">
      <c r="A114" s="125" t="s">
        <v>4572</v>
      </c>
      <c r="B114" s="126" t="s">
        <v>4573</v>
      </c>
      <c r="C114" s="48">
        <v>8</v>
      </c>
      <c r="D114" s="48">
        <v>8.8000000000000007</v>
      </c>
      <c r="E114" s="48">
        <v>8.1999999999999993</v>
      </c>
      <c r="F114" s="48">
        <v>8.3000000000000007</v>
      </c>
      <c r="G114" s="48">
        <v>8.3000000000000007</v>
      </c>
      <c r="H114" s="48">
        <v>8.6</v>
      </c>
      <c r="I114" s="48">
        <v>8.9</v>
      </c>
      <c r="J114" s="48">
        <v>8.8000000000000007</v>
      </c>
      <c r="K114" s="48">
        <v>9.1</v>
      </c>
      <c r="L114" s="48">
        <v>8.6</v>
      </c>
      <c r="M114" s="48" t="s">
        <v>3944</v>
      </c>
      <c r="N114" s="48">
        <v>8.5</v>
      </c>
      <c r="O114" s="48">
        <v>9.3000000000000007</v>
      </c>
      <c r="P114" s="48">
        <v>8.6999999999999993</v>
      </c>
      <c r="Q114" s="48">
        <v>8.6</v>
      </c>
      <c r="R114" s="48">
        <v>8.4</v>
      </c>
      <c r="S114" s="48">
        <v>8.5</v>
      </c>
      <c r="T114" s="48">
        <v>9</v>
      </c>
      <c r="U114" s="48">
        <v>8.9</v>
      </c>
      <c r="V114" s="48">
        <v>9.1999999999999993</v>
      </c>
      <c r="W114" s="48">
        <v>9.1</v>
      </c>
      <c r="X114" s="48" t="s">
        <v>3945</v>
      </c>
      <c r="Y114" s="48">
        <v>10.3</v>
      </c>
      <c r="Z114" s="48">
        <v>11.1</v>
      </c>
      <c r="AA114" s="48">
        <v>10.5</v>
      </c>
      <c r="AB114" s="48">
        <v>11</v>
      </c>
      <c r="AC114" s="48">
        <v>10.6</v>
      </c>
      <c r="AD114" s="48">
        <v>10.9</v>
      </c>
      <c r="AE114" s="48">
        <v>11.2</v>
      </c>
      <c r="AF114" s="48">
        <v>11.1</v>
      </c>
      <c r="AG114" s="48">
        <v>11.4</v>
      </c>
      <c r="AH114" s="48">
        <v>10.9</v>
      </c>
      <c r="AI114" s="48" t="s">
        <v>3903</v>
      </c>
      <c r="AJ114" s="48">
        <v>13</v>
      </c>
      <c r="AK114" s="48">
        <v>13.8</v>
      </c>
      <c r="AL114" s="48">
        <v>13</v>
      </c>
      <c r="AM114" s="48">
        <v>12.9</v>
      </c>
      <c r="AN114" s="48">
        <v>12.5</v>
      </c>
      <c r="AO114" s="48">
        <v>12.8</v>
      </c>
      <c r="AP114" s="48">
        <v>13.1</v>
      </c>
      <c r="AQ114" s="48">
        <v>13</v>
      </c>
      <c r="AR114" s="48">
        <v>13.3</v>
      </c>
      <c r="AS114" s="48">
        <v>13</v>
      </c>
      <c r="AT114" s="48" t="s">
        <v>3902</v>
      </c>
      <c r="AU114" s="48">
        <v>10.3</v>
      </c>
      <c r="AV114" s="48">
        <v>11.1</v>
      </c>
      <c r="AW114" s="48">
        <v>10.5</v>
      </c>
      <c r="AX114" s="48">
        <v>10.6</v>
      </c>
      <c r="AY114" s="48">
        <v>10.3</v>
      </c>
      <c r="AZ114" s="48">
        <v>10.6</v>
      </c>
      <c r="BA114" s="48">
        <v>10.9</v>
      </c>
      <c r="BB114" s="48">
        <v>10.8</v>
      </c>
      <c r="BC114" s="48">
        <v>11.1</v>
      </c>
      <c r="BD114" s="48">
        <v>10.9</v>
      </c>
      <c r="BE114" s="48" t="s">
        <v>4364</v>
      </c>
      <c r="BG114" s="87"/>
      <c r="BH114" s="87"/>
      <c r="BI114" s="87"/>
      <c r="BJ114" s="87"/>
      <c r="BK114" s="87"/>
      <c r="BL114" s="87"/>
    </row>
    <row r="115" spans="1:64" ht="30" customHeight="1">
      <c r="A115" s="125" t="s">
        <v>4574</v>
      </c>
      <c r="B115" s="126" t="s">
        <v>4575</v>
      </c>
      <c r="C115" s="48">
        <v>8</v>
      </c>
      <c r="D115" s="48">
        <v>8.8000000000000007</v>
      </c>
      <c r="E115" s="48">
        <v>8.1999999999999993</v>
      </c>
      <c r="F115" s="48">
        <v>8.3000000000000007</v>
      </c>
      <c r="G115" s="48">
        <v>8.3000000000000007</v>
      </c>
      <c r="H115" s="48">
        <v>8.6</v>
      </c>
      <c r="I115" s="48">
        <v>8.9</v>
      </c>
      <c r="J115" s="48">
        <v>8.8000000000000007</v>
      </c>
      <c r="K115" s="48">
        <v>9.1</v>
      </c>
      <c r="L115" s="48">
        <v>8.6</v>
      </c>
      <c r="M115" s="48" t="s">
        <v>3944</v>
      </c>
      <c r="N115" s="48">
        <v>8.5</v>
      </c>
      <c r="O115" s="48">
        <v>9.3000000000000007</v>
      </c>
      <c r="P115" s="48">
        <v>8.6999999999999993</v>
      </c>
      <c r="Q115" s="48">
        <v>8.6</v>
      </c>
      <c r="R115" s="48">
        <v>8.4</v>
      </c>
      <c r="S115" s="48">
        <v>8.5</v>
      </c>
      <c r="T115" s="48">
        <v>9</v>
      </c>
      <c r="U115" s="48">
        <v>8.9</v>
      </c>
      <c r="V115" s="48">
        <v>9.1999999999999993</v>
      </c>
      <c r="W115" s="48">
        <v>9.1</v>
      </c>
      <c r="X115" s="48" t="s">
        <v>3945</v>
      </c>
      <c r="Y115" s="48">
        <v>10.3</v>
      </c>
      <c r="Z115" s="48">
        <v>11.1</v>
      </c>
      <c r="AA115" s="48">
        <v>10.5</v>
      </c>
      <c r="AB115" s="48">
        <v>11</v>
      </c>
      <c r="AC115" s="48">
        <v>10.6</v>
      </c>
      <c r="AD115" s="48">
        <v>10.9</v>
      </c>
      <c r="AE115" s="48">
        <v>11.2</v>
      </c>
      <c r="AF115" s="48">
        <v>11.1</v>
      </c>
      <c r="AG115" s="48">
        <v>11.4</v>
      </c>
      <c r="AH115" s="48">
        <v>10.9</v>
      </c>
      <c r="AI115" s="48" t="s">
        <v>3903</v>
      </c>
      <c r="AJ115" s="48">
        <v>13</v>
      </c>
      <c r="AK115" s="48">
        <v>13.8</v>
      </c>
      <c r="AL115" s="48">
        <v>13</v>
      </c>
      <c r="AM115" s="48">
        <v>12.9</v>
      </c>
      <c r="AN115" s="48">
        <v>12.5</v>
      </c>
      <c r="AO115" s="48">
        <v>12.8</v>
      </c>
      <c r="AP115" s="48">
        <v>13.1</v>
      </c>
      <c r="AQ115" s="48">
        <v>13</v>
      </c>
      <c r="AR115" s="48">
        <v>13.3</v>
      </c>
      <c r="AS115" s="48">
        <v>13</v>
      </c>
      <c r="AT115" s="48" t="s">
        <v>3902</v>
      </c>
      <c r="AU115" s="48">
        <v>10.3</v>
      </c>
      <c r="AV115" s="48">
        <v>11.1</v>
      </c>
      <c r="AW115" s="48">
        <v>10.5</v>
      </c>
      <c r="AX115" s="48">
        <v>10.6</v>
      </c>
      <c r="AY115" s="48">
        <v>10.3</v>
      </c>
      <c r="AZ115" s="48">
        <v>10.6</v>
      </c>
      <c r="BA115" s="48">
        <v>10.9</v>
      </c>
      <c r="BB115" s="48">
        <v>10.8</v>
      </c>
      <c r="BC115" s="48">
        <v>11.1</v>
      </c>
      <c r="BD115" s="48">
        <v>10.9</v>
      </c>
      <c r="BE115" s="48" t="s">
        <v>4364</v>
      </c>
      <c r="BG115" s="87"/>
      <c r="BH115" s="87"/>
      <c r="BI115" s="87"/>
      <c r="BJ115" s="87"/>
      <c r="BK115" s="87"/>
      <c r="BL115" s="87"/>
    </row>
    <row r="116" spans="1:64" ht="30" customHeight="1">
      <c r="A116" s="125" t="s">
        <v>4576</v>
      </c>
      <c r="B116" s="126" t="s">
        <v>4577</v>
      </c>
      <c r="C116" s="48">
        <v>8</v>
      </c>
      <c r="D116" s="48">
        <v>8.8000000000000007</v>
      </c>
      <c r="E116" s="48">
        <v>8.1999999999999993</v>
      </c>
      <c r="F116" s="48">
        <v>8.3000000000000007</v>
      </c>
      <c r="G116" s="48">
        <v>8.3000000000000007</v>
      </c>
      <c r="H116" s="48">
        <v>8.6</v>
      </c>
      <c r="I116" s="48">
        <v>8.9</v>
      </c>
      <c r="J116" s="48">
        <v>8.8000000000000007</v>
      </c>
      <c r="K116" s="48">
        <v>9.1</v>
      </c>
      <c r="L116" s="48">
        <v>8.6</v>
      </c>
      <c r="M116" s="48" t="s">
        <v>3944</v>
      </c>
      <c r="N116" s="48">
        <v>8.5</v>
      </c>
      <c r="O116" s="48">
        <v>9.3000000000000007</v>
      </c>
      <c r="P116" s="48">
        <v>8.6999999999999993</v>
      </c>
      <c r="Q116" s="48">
        <v>8.6</v>
      </c>
      <c r="R116" s="48">
        <v>8.4</v>
      </c>
      <c r="S116" s="48">
        <v>8.5</v>
      </c>
      <c r="T116" s="48">
        <v>9</v>
      </c>
      <c r="U116" s="48">
        <v>8.9</v>
      </c>
      <c r="V116" s="48">
        <v>9.1999999999999993</v>
      </c>
      <c r="W116" s="48">
        <v>9.1</v>
      </c>
      <c r="X116" s="48" t="s">
        <v>3945</v>
      </c>
      <c r="Y116" s="48">
        <v>10.3</v>
      </c>
      <c r="Z116" s="48">
        <v>11.1</v>
      </c>
      <c r="AA116" s="48">
        <v>10.5</v>
      </c>
      <c r="AB116" s="48">
        <v>11</v>
      </c>
      <c r="AC116" s="48">
        <v>10.6</v>
      </c>
      <c r="AD116" s="48">
        <v>10.9</v>
      </c>
      <c r="AE116" s="48">
        <v>11.2</v>
      </c>
      <c r="AF116" s="48">
        <v>11.1</v>
      </c>
      <c r="AG116" s="48">
        <v>11.4</v>
      </c>
      <c r="AH116" s="48">
        <v>10.9</v>
      </c>
      <c r="AI116" s="48" t="s">
        <v>3903</v>
      </c>
      <c r="AJ116" s="48">
        <v>13</v>
      </c>
      <c r="AK116" s="48">
        <v>13.8</v>
      </c>
      <c r="AL116" s="48">
        <v>13</v>
      </c>
      <c r="AM116" s="48">
        <v>12.9</v>
      </c>
      <c r="AN116" s="48">
        <v>12.5</v>
      </c>
      <c r="AO116" s="48">
        <v>12.8</v>
      </c>
      <c r="AP116" s="48">
        <v>13.1</v>
      </c>
      <c r="AQ116" s="48">
        <v>13</v>
      </c>
      <c r="AR116" s="48">
        <v>13.3</v>
      </c>
      <c r="AS116" s="48">
        <v>13</v>
      </c>
      <c r="AT116" s="48" t="s">
        <v>3902</v>
      </c>
      <c r="AU116" s="48">
        <v>10.3</v>
      </c>
      <c r="AV116" s="48">
        <v>11.1</v>
      </c>
      <c r="AW116" s="48">
        <v>10.5</v>
      </c>
      <c r="AX116" s="48">
        <v>10.6</v>
      </c>
      <c r="AY116" s="48">
        <v>10.3</v>
      </c>
      <c r="AZ116" s="48">
        <v>10.6</v>
      </c>
      <c r="BA116" s="48">
        <v>10.9</v>
      </c>
      <c r="BB116" s="48">
        <v>10.8</v>
      </c>
      <c r="BC116" s="48">
        <v>11.1</v>
      </c>
      <c r="BD116" s="48">
        <v>10.9</v>
      </c>
      <c r="BE116" s="48" t="s">
        <v>4364</v>
      </c>
      <c r="BG116" s="87"/>
      <c r="BH116" s="87"/>
      <c r="BI116" s="87"/>
      <c r="BJ116" s="87"/>
      <c r="BK116" s="87"/>
      <c r="BL116" s="87"/>
    </row>
    <row r="117" spans="1:64" ht="30" customHeight="1">
      <c r="A117" s="125" t="s">
        <v>4578</v>
      </c>
      <c r="B117" s="126" t="s">
        <v>4579</v>
      </c>
      <c r="C117" s="48">
        <v>8</v>
      </c>
      <c r="D117" s="48">
        <v>8.8000000000000007</v>
      </c>
      <c r="E117" s="48">
        <v>8.1999999999999993</v>
      </c>
      <c r="F117" s="48">
        <v>8.3000000000000007</v>
      </c>
      <c r="G117" s="48">
        <v>8.3000000000000007</v>
      </c>
      <c r="H117" s="48">
        <v>8.6</v>
      </c>
      <c r="I117" s="48">
        <v>8.9</v>
      </c>
      <c r="J117" s="48">
        <v>8.8000000000000007</v>
      </c>
      <c r="K117" s="48">
        <v>9.1</v>
      </c>
      <c r="L117" s="48">
        <v>8.6</v>
      </c>
      <c r="M117" s="48" t="s">
        <v>3944</v>
      </c>
      <c r="N117" s="48">
        <v>8.5</v>
      </c>
      <c r="O117" s="48">
        <v>9.3000000000000007</v>
      </c>
      <c r="P117" s="48">
        <v>8.6999999999999993</v>
      </c>
      <c r="Q117" s="48">
        <v>8.6</v>
      </c>
      <c r="R117" s="48">
        <v>8.4</v>
      </c>
      <c r="S117" s="48">
        <v>8.5</v>
      </c>
      <c r="T117" s="48">
        <v>9</v>
      </c>
      <c r="U117" s="48">
        <v>8.9</v>
      </c>
      <c r="V117" s="48">
        <v>9.1999999999999993</v>
      </c>
      <c r="W117" s="48">
        <v>9.1</v>
      </c>
      <c r="X117" s="48" t="s">
        <v>3945</v>
      </c>
      <c r="Y117" s="48">
        <v>10.3</v>
      </c>
      <c r="Z117" s="48">
        <v>11.1</v>
      </c>
      <c r="AA117" s="48">
        <v>10.5</v>
      </c>
      <c r="AB117" s="48">
        <v>11</v>
      </c>
      <c r="AC117" s="48">
        <v>10.6</v>
      </c>
      <c r="AD117" s="48">
        <v>10.9</v>
      </c>
      <c r="AE117" s="48">
        <v>11.2</v>
      </c>
      <c r="AF117" s="48">
        <v>11.1</v>
      </c>
      <c r="AG117" s="48">
        <v>11.4</v>
      </c>
      <c r="AH117" s="48">
        <v>10.9</v>
      </c>
      <c r="AI117" s="48" t="s">
        <v>3903</v>
      </c>
      <c r="AJ117" s="48">
        <v>13</v>
      </c>
      <c r="AK117" s="48">
        <v>13.8</v>
      </c>
      <c r="AL117" s="48">
        <v>13</v>
      </c>
      <c r="AM117" s="48">
        <v>12.9</v>
      </c>
      <c r="AN117" s="48">
        <v>12.5</v>
      </c>
      <c r="AO117" s="48">
        <v>12.8</v>
      </c>
      <c r="AP117" s="48">
        <v>13.1</v>
      </c>
      <c r="AQ117" s="48">
        <v>13</v>
      </c>
      <c r="AR117" s="48">
        <v>13.3</v>
      </c>
      <c r="AS117" s="48">
        <v>13</v>
      </c>
      <c r="AT117" s="48" t="s">
        <v>3902</v>
      </c>
      <c r="AU117" s="48">
        <v>10.3</v>
      </c>
      <c r="AV117" s="48">
        <v>11.1</v>
      </c>
      <c r="AW117" s="48">
        <v>10.5</v>
      </c>
      <c r="AX117" s="48">
        <v>10.6</v>
      </c>
      <c r="AY117" s="48">
        <v>10.3</v>
      </c>
      <c r="AZ117" s="48">
        <v>10.6</v>
      </c>
      <c r="BA117" s="48">
        <v>10.9</v>
      </c>
      <c r="BB117" s="48">
        <v>10.8</v>
      </c>
      <c r="BC117" s="48">
        <v>11.1</v>
      </c>
      <c r="BD117" s="48">
        <v>10.9</v>
      </c>
      <c r="BE117" s="48" t="s">
        <v>4364</v>
      </c>
      <c r="BG117" s="87"/>
      <c r="BH117" s="87"/>
      <c r="BI117" s="87"/>
      <c r="BJ117" s="87"/>
      <c r="BK117" s="87"/>
      <c r="BL117" s="87"/>
    </row>
    <row r="118" spans="1:64" ht="30" customHeight="1">
      <c r="A118" s="125" t="s">
        <v>4580</v>
      </c>
      <c r="B118" s="126" t="s">
        <v>4581</v>
      </c>
      <c r="C118" s="48">
        <v>8</v>
      </c>
      <c r="D118" s="48">
        <v>8.8000000000000007</v>
      </c>
      <c r="E118" s="48">
        <v>8.1999999999999993</v>
      </c>
      <c r="F118" s="48">
        <v>8.3000000000000007</v>
      </c>
      <c r="G118" s="48">
        <v>8.3000000000000007</v>
      </c>
      <c r="H118" s="48">
        <v>8.6</v>
      </c>
      <c r="I118" s="48">
        <v>8.9</v>
      </c>
      <c r="J118" s="48">
        <v>8.8000000000000007</v>
      </c>
      <c r="K118" s="48">
        <v>9.1</v>
      </c>
      <c r="L118" s="48">
        <v>8.6</v>
      </c>
      <c r="M118" s="48" t="s">
        <v>3944</v>
      </c>
      <c r="N118" s="48">
        <v>8.5</v>
      </c>
      <c r="O118" s="48">
        <v>9.3000000000000007</v>
      </c>
      <c r="P118" s="48">
        <v>8.6999999999999993</v>
      </c>
      <c r="Q118" s="48">
        <v>8.6</v>
      </c>
      <c r="R118" s="48">
        <v>8.4</v>
      </c>
      <c r="S118" s="48">
        <v>8.5</v>
      </c>
      <c r="T118" s="48">
        <v>9</v>
      </c>
      <c r="U118" s="48">
        <v>8.9</v>
      </c>
      <c r="V118" s="48">
        <v>9.1999999999999993</v>
      </c>
      <c r="W118" s="48">
        <v>9.1</v>
      </c>
      <c r="X118" s="48" t="s">
        <v>3945</v>
      </c>
      <c r="Y118" s="48">
        <v>10.3</v>
      </c>
      <c r="Z118" s="48">
        <v>11.1</v>
      </c>
      <c r="AA118" s="48">
        <v>10.5</v>
      </c>
      <c r="AB118" s="48">
        <v>11</v>
      </c>
      <c r="AC118" s="48">
        <v>10.6</v>
      </c>
      <c r="AD118" s="48">
        <v>10.9</v>
      </c>
      <c r="AE118" s="48">
        <v>11.2</v>
      </c>
      <c r="AF118" s="48">
        <v>11.1</v>
      </c>
      <c r="AG118" s="48">
        <v>11.4</v>
      </c>
      <c r="AH118" s="48">
        <v>10.9</v>
      </c>
      <c r="AI118" s="48" t="s">
        <v>3903</v>
      </c>
      <c r="AJ118" s="48">
        <v>13</v>
      </c>
      <c r="AK118" s="48">
        <v>13.8</v>
      </c>
      <c r="AL118" s="48">
        <v>13</v>
      </c>
      <c r="AM118" s="48">
        <v>12.9</v>
      </c>
      <c r="AN118" s="48">
        <v>12.5</v>
      </c>
      <c r="AO118" s="48">
        <v>12.8</v>
      </c>
      <c r="AP118" s="48">
        <v>13.1</v>
      </c>
      <c r="AQ118" s="48">
        <v>13</v>
      </c>
      <c r="AR118" s="48">
        <v>13.3</v>
      </c>
      <c r="AS118" s="48">
        <v>13</v>
      </c>
      <c r="AT118" s="48" t="s">
        <v>3902</v>
      </c>
      <c r="AU118" s="48">
        <v>10.3</v>
      </c>
      <c r="AV118" s="48">
        <v>11.1</v>
      </c>
      <c r="AW118" s="48">
        <v>10.5</v>
      </c>
      <c r="AX118" s="48">
        <v>10.6</v>
      </c>
      <c r="AY118" s="48">
        <v>10.3</v>
      </c>
      <c r="AZ118" s="48">
        <v>10.6</v>
      </c>
      <c r="BA118" s="48">
        <v>10.9</v>
      </c>
      <c r="BB118" s="48">
        <v>10.8</v>
      </c>
      <c r="BC118" s="48">
        <v>11.1</v>
      </c>
      <c r="BD118" s="48">
        <v>10.9</v>
      </c>
      <c r="BE118" s="48" t="s">
        <v>4364</v>
      </c>
      <c r="BG118" s="87"/>
      <c r="BH118" s="87"/>
      <c r="BI118" s="87"/>
      <c r="BJ118" s="87"/>
      <c r="BK118" s="87"/>
      <c r="BL118" s="87"/>
    </row>
    <row r="119" spans="1:64" ht="30" customHeight="1">
      <c r="A119" s="97" t="s">
        <v>4582</v>
      </c>
      <c r="B119" s="126" t="s">
        <v>4583</v>
      </c>
      <c r="C119" s="48">
        <v>8</v>
      </c>
      <c r="D119" s="48">
        <v>8.8000000000000007</v>
      </c>
      <c r="E119" s="48">
        <v>8.1999999999999993</v>
      </c>
      <c r="F119" s="48">
        <v>8.3000000000000007</v>
      </c>
      <c r="G119" s="48">
        <v>8.3000000000000007</v>
      </c>
      <c r="H119" s="48">
        <v>8.6</v>
      </c>
      <c r="I119" s="48">
        <v>8.9</v>
      </c>
      <c r="J119" s="48">
        <v>8.8000000000000007</v>
      </c>
      <c r="K119" s="48">
        <v>9.1</v>
      </c>
      <c r="L119" s="48">
        <v>8.6</v>
      </c>
      <c r="M119" s="48" t="s">
        <v>3944</v>
      </c>
      <c r="N119" s="48">
        <v>8.5</v>
      </c>
      <c r="O119" s="48">
        <v>9.3000000000000007</v>
      </c>
      <c r="P119" s="48">
        <v>8.6999999999999993</v>
      </c>
      <c r="Q119" s="48">
        <v>8.6</v>
      </c>
      <c r="R119" s="48">
        <v>8.4</v>
      </c>
      <c r="S119" s="48">
        <v>8.5</v>
      </c>
      <c r="T119" s="48">
        <v>9</v>
      </c>
      <c r="U119" s="48">
        <v>8.9</v>
      </c>
      <c r="V119" s="48">
        <v>9.1999999999999993</v>
      </c>
      <c r="W119" s="48">
        <v>9.1</v>
      </c>
      <c r="X119" s="48" t="s">
        <v>3945</v>
      </c>
      <c r="Y119" s="48">
        <v>10.3</v>
      </c>
      <c r="Z119" s="48">
        <v>11.1</v>
      </c>
      <c r="AA119" s="48">
        <v>10.5</v>
      </c>
      <c r="AB119" s="48">
        <v>11</v>
      </c>
      <c r="AC119" s="48">
        <v>10.6</v>
      </c>
      <c r="AD119" s="48">
        <v>10.9</v>
      </c>
      <c r="AE119" s="48">
        <v>11.2</v>
      </c>
      <c r="AF119" s="48">
        <v>11.1</v>
      </c>
      <c r="AG119" s="48">
        <v>11.4</v>
      </c>
      <c r="AH119" s="48">
        <v>10.9</v>
      </c>
      <c r="AI119" s="48" t="s">
        <v>3903</v>
      </c>
      <c r="AJ119" s="48">
        <v>13</v>
      </c>
      <c r="AK119" s="48">
        <v>13.8</v>
      </c>
      <c r="AL119" s="48">
        <v>13</v>
      </c>
      <c r="AM119" s="48">
        <v>12.9</v>
      </c>
      <c r="AN119" s="48">
        <v>12.5</v>
      </c>
      <c r="AO119" s="48">
        <v>12.8</v>
      </c>
      <c r="AP119" s="48">
        <v>13.1</v>
      </c>
      <c r="AQ119" s="48">
        <v>13</v>
      </c>
      <c r="AR119" s="48">
        <v>13.3</v>
      </c>
      <c r="AS119" s="48">
        <v>13</v>
      </c>
      <c r="AT119" s="48" t="s">
        <v>3902</v>
      </c>
      <c r="AU119" s="48">
        <v>10.3</v>
      </c>
      <c r="AV119" s="48">
        <v>11.1</v>
      </c>
      <c r="AW119" s="48">
        <v>10.5</v>
      </c>
      <c r="AX119" s="48">
        <v>10.6</v>
      </c>
      <c r="AY119" s="48">
        <v>10.3</v>
      </c>
      <c r="AZ119" s="48">
        <v>10.6</v>
      </c>
      <c r="BA119" s="48">
        <v>10.9</v>
      </c>
      <c r="BB119" s="48">
        <v>10.8</v>
      </c>
      <c r="BC119" s="48">
        <v>11.1</v>
      </c>
      <c r="BD119" s="48">
        <v>10.9</v>
      </c>
      <c r="BE119" s="48" t="s">
        <v>4364</v>
      </c>
      <c r="BG119" s="87"/>
      <c r="BH119" s="87"/>
      <c r="BI119" s="87"/>
      <c r="BJ119" s="87"/>
      <c r="BK119" s="87"/>
      <c r="BL119" s="87"/>
    </row>
    <row r="120" spans="1:64" ht="30" customHeight="1">
      <c r="A120" s="125" t="s">
        <v>4584</v>
      </c>
      <c r="B120" s="126" t="s">
        <v>4585</v>
      </c>
      <c r="C120" s="48">
        <v>8</v>
      </c>
      <c r="D120" s="48">
        <v>8.8000000000000007</v>
      </c>
      <c r="E120" s="48">
        <v>8.1999999999999993</v>
      </c>
      <c r="F120" s="48">
        <v>8.3000000000000007</v>
      </c>
      <c r="G120" s="48">
        <v>8.3000000000000007</v>
      </c>
      <c r="H120" s="48">
        <v>8.6</v>
      </c>
      <c r="I120" s="48">
        <v>8.9</v>
      </c>
      <c r="J120" s="48">
        <v>8.8000000000000007</v>
      </c>
      <c r="K120" s="48">
        <v>9.1</v>
      </c>
      <c r="L120" s="48">
        <v>8.6</v>
      </c>
      <c r="M120" s="48" t="s">
        <v>3944</v>
      </c>
      <c r="N120" s="48">
        <v>8.5</v>
      </c>
      <c r="O120" s="48">
        <v>9.3000000000000007</v>
      </c>
      <c r="P120" s="48">
        <v>8.6999999999999993</v>
      </c>
      <c r="Q120" s="48">
        <v>8.6</v>
      </c>
      <c r="R120" s="48">
        <v>8.4</v>
      </c>
      <c r="S120" s="48">
        <v>8.5</v>
      </c>
      <c r="T120" s="48">
        <v>9</v>
      </c>
      <c r="U120" s="48">
        <v>8.9</v>
      </c>
      <c r="V120" s="48">
        <v>9.1999999999999993</v>
      </c>
      <c r="W120" s="48">
        <v>9.1</v>
      </c>
      <c r="X120" s="48" t="s">
        <v>3945</v>
      </c>
      <c r="Y120" s="48">
        <v>10.3</v>
      </c>
      <c r="Z120" s="48">
        <v>11.1</v>
      </c>
      <c r="AA120" s="48">
        <v>10.5</v>
      </c>
      <c r="AB120" s="48">
        <v>11</v>
      </c>
      <c r="AC120" s="48">
        <v>10.6</v>
      </c>
      <c r="AD120" s="48">
        <v>10.9</v>
      </c>
      <c r="AE120" s="48">
        <v>11.2</v>
      </c>
      <c r="AF120" s="48">
        <v>11.1</v>
      </c>
      <c r="AG120" s="48">
        <v>11.4</v>
      </c>
      <c r="AH120" s="48">
        <v>10.9</v>
      </c>
      <c r="AI120" s="48" t="s">
        <v>3903</v>
      </c>
      <c r="AJ120" s="48">
        <v>13</v>
      </c>
      <c r="AK120" s="48">
        <v>13.8</v>
      </c>
      <c r="AL120" s="48">
        <v>13</v>
      </c>
      <c r="AM120" s="48">
        <v>12.9</v>
      </c>
      <c r="AN120" s="48">
        <v>12.5</v>
      </c>
      <c r="AO120" s="48">
        <v>12.8</v>
      </c>
      <c r="AP120" s="48">
        <v>13.1</v>
      </c>
      <c r="AQ120" s="48">
        <v>13</v>
      </c>
      <c r="AR120" s="48">
        <v>13.3</v>
      </c>
      <c r="AS120" s="48">
        <v>13</v>
      </c>
      <c r="AT120" s="48" t="s">
        <v>3902</v>
      </c>
      <c r="AU120" s="48">
        <v>10.3</v>
      </c>
      <c r="AV120" s="48">
        <v>11.1</v>
      </c>
      <c r="AW120" s="48">
        <v>10.5</v>
      </c>
      <c r="AX120" s="48">
        <v>10.6</v>
      </c>
      <c r="AY120" s="48">
        <v>10.3</v>
      </c>
      <c r="AZ120" s="48">
        <v>10.6</v>
      </c>
      <c r="BA120" s="48">
        <v>10.9</v>
      </c>
      <c r="BB120" s="48">
        <v>10.8</v>
      </c>
      <c r="BC120" s="48">
        <v>11.1</v>
      </c>
      <c r="BD120" s="48">
        <v>10.9</v>
      </c>
      <c r="BE120" s="48" t="s">
        <v>4364</v>
      </c>
      <c r="BG120" s="87"/>
      <c r="BH120" s="87"/>
      <c r="BI120" s="87"/>
      <c r="BJ120" s="87"/>
      <c r="BK120" s="87"/>
      <c r="BL120" s="87"/>
    </row>
    <row r="121" spans="1:64" ht="30" customHeight="1">
      <c r="A121" s="125" t="s">
        <v>4586</v>
      </c>
      <c r="B121" s="126" t="s">
        <v>4587</v>
      </c>
      <c r="C121" s="48">
        <v>8</v>
      </c>
      <c r="D121" s="48">
        <v>8.8000000000000007</v>
      </c>
      <c r="E121" s="48">
        <v>8.1999999999999993</v>
      </c>
      <c r="F121" s="48">
        <v>8.3000000000000007</v>
      </c>
      <c r="G121" s="48">
        <v>8.3000000000000007</v>
      </c>
      <c r="H121" s="48">
        <v>8.6</v>
      </c>
      <c r="I121" s="48">
        <v>8.9</v>
      </c>
      <c r="J121" s="48">
        <v>8.8000000000000007</v>
      </c>
      <c r="K121" s="48">
        <v>9.1</v>
      </c>
      <c r="L121" s="48">
        <v>8.6</v>
      </c>
      <c r="M121" s="48" t="s">
        <v>3944</v>
      </c>
      <c r="N121" s="48">
        <v>8.5</v>
      </c>
      <c r="O121" s="48">
        <v>9.3000000000000007</v>
      </c>
      <c r="P121" s="48">
        <v>8.6999999999999993</v>
      </c>
      <c r="Q121" s="48">
        <v>8.6</v>
      </c>
      <c r="R121" s="48">
        <v>8.4</v>
      </c>
      <c r="S121" s="48">
        <v>8.5</v>
      </c>
      <c r="T121" s="48">
        <v>9</v>
      </c>
      <c r="U121" s="48">
        <v>8.9</v>
      </c>
      <c r="V121" s="48">
        <v>9.1999999999999993</v>
      </c>
      <c r="W121" s="48">
        <v>9.1</v>
      </c>
      <c r="X121" s="48" t="s">
        <v>3945</v>
      </c>
      <c r="Y121" s="48">
        <v>10.3</v>
      </c>
      <c r="Z121" s="48">
        <v>11.1</v>
      </c>
      <c r="AA121" s="48">
        <v>10.5</v>
      </c>
      <c r="AB121" s="48">
        <v>11</v>
      </c>
      <c r="AC121" s="48">
        <v>10.6</v>
      </c>
      <c r="AD121" s="48">
        <v>10.9</v>
      </c>
      <c r="AE121" s="48">
        <v>11.2</v>
      </c>
      <c r="AF121" s="48">
        <v>11.1</v>
      </c>
      <c r="AG121" s="48">
        <v>11.4</v>
      </c>
      <c r="AH121" s="48">
        <v>10.9</v>
      </c>
      <c r="AI121" s="48" t="s">
        <v>3903</v>
      </c>
      <c r="AJ121" s="48">
        <v>13</v>
      </c>
      <c r="AK121" s="48">
        <v>13.8</v>
      </c>
      <c r="AL121" s="48">
        <v>13</v>
      </c>
      <c r="AM121" s="48">
        <v>12.9</v>
      </c>
      <c r="AN121" s="48">
        <v>12.5</v>
      </c>
      <c r="AO121" s="48">
        <v>12.8</v>
      </c>
      <c r="AP121" s="48">
        <v>13.1</v>
      </c>
      <c r="AQ121" s="48">
        <v>13</v>
      </c>
      <c r="AR121" s="48">
        <v>13.3</v>
      </c>
      <c r="AS121" s="48">
        <v>13</v>
      </c>
      <c r="AT121" s="48" t="s">
        <v>3902</v>
      </c>
      <c r="AU121" s="48">
        <v>10.3</v>
      </c>
      <c r="AV121" s="48">
        <v>11.1</v>
      </c>
      <c r="AW121" s="48">
        <v>10.5</v>
      </c>
      <c r="AX121" s="48">
        <v>10.6</v>
      </c>
      <c r="AY121" s="48">
        <v>10.3</v>
      </c>
      <c r="AZ121" s="48">
        <v>10.6</v>
      </c>
      <c r="BA121" s="48">
        <v>10.9</v>
      </c>
      <c r="BB121" s="48">
        <v>10.8</v>
      </c>
      <c r="BC121" s="48">
        <v>11.1</v>
      </c>
      <c r="BD121" s="48">
        <v>10.9</v>
      </c>
      <c r="BE121" s="48" t="s">
        <v>4364</v>
      </c>
      <c r="BG121" s="87"/>
      <c r="BH121" s="87"/>
      <c r="BI121" s="87"/>
      <c r="BJ121" s="87"/>
      <c r="BK121" s="87"/>
      <c r="BL121" s="87"/>
    </row>
    <row r="122" spans="1:64" ht="30" customHeight="1">
      <c r="A122" s="125" t="s">
        <v>4588</v>
      </c>
      <c r="B122" s="126" t="s">
        <v>4589</v>
      </c>
      <c r="C122" s="48">
        <v>8</v>
      </c>
      <c r="D122" s="48">
        <v>8.8000000000000007</v>
      </c>
      <c r="E122" s="48">
        <v>8.1999999999999993</v>
      </c>
      <c r="F122" s="48">
        <v>8.3000000000000007</v>
      </c>
      <c r="G122" s="48">
        <v>8.3000000000000007</v>
      </c>
      <c r="H122" s="48">
        <v>8.6</v>
      </c>
      <c r="I122" s="48">
        <v>8.9</v>
      </c>
      <c r="J122" s="48">
        <v>8.8000000000000007</v>
      </c>
      <c r="K122" s="48">
        <v>9.1</v>
      </c>
      <c r="L122" s="48">
        <v>8.6</v>
      </c>
      <c r="M122" s="48" t="s">
        <v>3944</v>
      </c>
      <c r="N122" s="48">
        <v>8.5</v>
      </c>
      <c r="O122" s="48">
        <v>9.3000000000000007</v>
      </c>
      <c r="P122" s="48">
        <v>8.6999999999999993</v>
      </c>
      <c r="Q122" s="48">
        <v>8.6</v>
      </c>
      <c r="R122" s="48">
        <v>8.4</v>
      </c>
      <c r="S122" s="48">
        <v>8.5</v>
      </c>
      <c r="T122" s="48">
        <v>9</v>
      </c>
      <c r="U122" s="48">
        <v>8.9</v>
      </c>
      <c r="V122" s="48">
        <v>9.1999999999999993</v>
      </c>
      <c r="W122" s="48">
        <v>9.1</v>
      </c>
      <c r="X122" s="48" t="s">
        <v>3945</v>
      </c>
      <c r="Y122" s="48">
        <v>10.3</v>
      </c>
      <c r="Z122" s="48">
        <v>11.1</v>
      </c>
      <c r="AA122" s="48">
        <v>10.5</v>
      </c>
      <c r="AB122" s="48">
        <v>11</v>
      </c>
      <c r="AC122" s="48">
        <v>10.6</v>
      </c>
      <c r="AD122" s="48">
        <v>10.9</v>
      </c>
      <c r="AE122" s="48">
        <v>11.2</v>
      </c>
      <c r="AF122" s="48">
        <v>11.1</v>
      </c>
      <c r="AG122" s="48">
        <v>11.4</v>
      </c>
      <c r="AH122" s="48">
        <v>10.9</v>
      </c>
      <c r="AI122" s="48" t="s">
        <v>3903</v>
      </c>
      <c r="AJ122" s="48">
        <v>13</v>
      </c>
      <c r="AK122" s="48">
        <v>13.8</v>
      </c>
      <c r="AL122" s="48">
        <v>13</v>
      </c>
      <c r="AM122" s="48">
        <v>12.9</v>
      </c>
      <c r="AN122" s="48">
        <v>12.5</v>
      </c>
      <c r="AO122" s="48">
        <v>12.8</v>
      </c>
      <c r="AP122" s="48">
        <v>13.1</v>
      </c>
      <c r="AQ122" s="48">
        <v>13</v>
      </c>
      <c r="AR122" s="48">
        <v>13.3</v>
      </c>
      <c r="AS122" s="48">
        <v>13</v>
      </c>
      <c r="AT122" s="48" t="s">
        <v>3902</v>
      </c>
      <c r="AU122" s="48">
        <v>10.3</v>
      </c>
      <c r="AV122" s="48">
        <v>11.1</v>
      </c>
      <c r="AW122" s="48">
        <v>10.5</v>
      </c>
      <c r="AX122" s="48">
        <v>10.6</v>
      </c>
      <c r="AY122" s="48">
        <v>10.3</v>
      </c>
      <c r="AZ122" s="48">
        <v>10.6</v>
      </c>
      <c r="BA122" s="48">
        <v>10.9</v>
      </c>
      <c r="BB122" s="48">
        <v>10.8</v>
      </c>
      <c r="BC122" s="48">
        <v>11.1</v>
      </c>
      <c r="BD122" s="48">
        <v>10.9</v>
      </c>
      <c r="BE122" s="48" t="s">
        <v>4364</v>
      </c>
      <c r="BG122" s="87"/>
      <c r="BH122" s="87"/>
      <c r="BI122" s="87"/>
      <c r="BJ122" s="87"/>
      <c r="BK122" s="87"/>
      <c r="BL122" s="87"/>
    </row>
    <row r="123" spans="1:64" ht="30" customHeight="1">
      <c r="A123" s="97" t="s">
        <v>4590</v>
      </c>
      <c r="B123" s="126" t="s">
        <v>4591</v>
      </c>
      <c r="C123" s="48">
        <v>8</v>
      </c>
      <c r="D123" s="48">
        <v>8.8000000000000007</v>
      </c>
      <c r="E123" s="48">
        <v>8.1999999999999993</v>
      </c>
      <c r="F123" s="48">
        <v>8.3000000000000007</v>
      </c>
      <c r="G123" s="48">
        <v>8.3000000000000007</v>
      </c>
      <c r="H123" s="48">
        <v>8.6</v>
      </c>
      <c r="I123" s="48">
        <v>8.9</v>
      </c>
      <c r="J123" s="48">
        <v>8.8000000000000007</v>
      </c>
      <c r="K123" s="48">
        <v>9.1</v>
      </c>
      <c r="L123" s="48">
        <v>8.6</v>
      </c>
      <c r="M123" s="48" t="s">
        <v>3944</v>
      </c>
      <c r="N123" s="48">
        <v>8.5</v>
      </c>
      <c r="O123" s="48">
        <v>9.3000000000000007</v>
      </c>
      <c r="P123" s="48">
        <v>8.6999999999999993</v>
      </c>
      <c r="Q123" s="48">
        <v>8.6</v>
      </c>
      <c r="R123" s="48">
        <v>8.4</v>
      </c>
      <c r="S123" s="48">
        <v>8.5</v>
      </c>
      <c r="T123" s="48">
        <v>9</v>
      </c>
      <c r="U123" s="48">
        <v>8.9</v>
      </c>
      <c r="V123" s="48">
        <v>9.1999999999999993</v>
      </c>
      <c r="W123" s="48">
        <v>9.1</v>
      </c>
      <c r="X123" s="48" t="s">
        <v>3945</v>
      </c>
      <c r="Y123" s="48">
        <v>10.3</v>
      </c>
      <c r="Z123" s="48">
        <v>11.1</v>
      </c>
      <c r="AA123" s="48">
        <v>10.5</v>
      </c>
      <c r="AB123" s="48">
        <v>11</v>
      </c>
      <c r="AC123" s="48">
        <v>10.6</v>
      </c>
      <c r="AD123" s="48">
        <v>10.9</v>
      </c>
      <c r="AE123" s="48">
        <v>11.2</v>
      </c>
      <c r="AF123" s="48">
        <v>11.1</v>
      </c>
      <c r="AG123" s="48">
        <v>11.4</v>
      </c>
      <c r="AH123" s="48">
        <v>10.9</v>
      </c>
      <c r="AI123" s="48" t="s">
        <v>3903</v>
      </c>
      <c r="AJ123" s="48">
        <v>13</v>
      </c>
      <c r="AK123" s="48">
        <v>13.8</v>
      </c>
      <c r="AL123" s="48">
        <v>13</v>
      </c>
      <c r="AM123" s="48">
        <v>12.9</v>
      </c>
      <c r="AN123" s="48">
        <v>12.5</v>
      </c>
      <c r="AO123" s="48">
        <v>12.8</v>
      </c>
      <c r="AP123" s="48">
        <v>13.1</v>
      </c>
      <c r="AQ123" s="48">
        <v>13</v>
      </c>
      <c r="AR123" s="48">
        <v>13.3</v>
      </c>
      <c r="AS123" s="48">
        <v>13</v>
      </c>
      <c r="AT123" s="48" t="s">
        <v>3902</v>
      </c>
      <c r="AU123" s="48">
        <v>10.3</v>
      </c>
      <c r="AV123" s="48">
        <v>11.1</v>
      </c>
      <c r="AW123" s="48">
        <v>10.5</v>
      </c>
      <c r="AX123" s="48">
        <v>10.6</v>
      </c>
      <c r="AY123" s="48">
        <v>10.3</v>
      </c>
      <c r="AZ123" s="48">
        <v>10.6</v>
      </c>
      <c r="BA123" s="48">
        <v>10.9</v>
      </c>
      <c r="BB123" s="48">
        <v>10.8</v>
      </c>
      <c r="BC123" s="48">
        <v>11.1</v>
      </c>
      <c r="BD123" s="48">
        <v>10.9</v>
      </c>
      <c r="BE123" s="48" t="s">
        <v>4364</v>
      </c>
      <c r="BG123" s="87"/>
      <c r="BH123" s="87"/>
      <c r="BI123" s="87"/>
      <c r="BJ123" s="87"/>
      <c r="BK123" s="87"/>
      <c r="BL123" s="87"/>
    </row>
    <row r="124" spans="1:64" ht="30" customHeight="1">
      <c r="A124" s="125" t="s">
        <v>4592</v>
      </c>
      <c r="B124" s="126" t="s">
        <v>4593</v>
      </c>
      <c r="C124" s="48">
        <v>8</v>
      </c>
      <c r="D124" s="48">
        <v>8.8000000000000007</v>
      </c>
      <c r="E124" s="48">
        <v>8.1999999999999993</v>
      </c>
      <c r="F124" s="48">
        <v>8.3000000000000007</v>
      </c>
      <c r="G124" s="48">
        <v>8.3000000000000007</v>
      </c>
      <c r="H124" s="48">
        <v>8.6</v>
      </c>
      <c r="I124" s="48">
        <v>8.9</v>
      </c>
      <c r="J124" s="48">
        <v>8.8000000000000007</v>
      </c>
      <c r="K124" s="48">
        <v>9.1</v>
      </c>
      <c r="L124" s="48">
        <v>8.6</v>
      </c>
      <c r="M124" s="48" t="s">
        <v>3944</v>
      </c>
      <c r="N124" s="48">
        <v>8.5</v>
      </c>
      <c r="O124" s="48">
        <v>9.3000000000000007</v>
      </c>
      <c r="P124" s="48">
        <v>8.6999999999999993</v>
      </c>
      <c r="Q124" s="48">
        <v>8.6</v>
      </c>
      <c r="R124" s="48">
        <v>8.4</v>
      </c>
      <c r="S124" s="48">
        <v>8.5</v>
      </c>
      <c r="T124" s="48">
        <v>9</v>
      </c>
      <c r="U124" s="48">
        <v>8.9</v>
      </c>
      <c r="V124" s="48">
        <v>9.1999999999999993</v>
      </c>
      <c r="W124" s="48">
        <v>9.1</v>
      </c>
      <c r="X124" s="48" t="s">
        <v>3945</v>
      </c>
      <c r="Y124" s="48">
        <v>10.3</v>
      </c>
      <c r="Z124" s="48">
        <v>11.1</v>
      </c>
      <c r="AA124" s="48">
        <v>10.5</v>
      </c>
      <c r="AB124" s="48">
        <v>11</v>
      </c>
      <c r="AC124" s="48">
        <v>10.6</v>
      </c>
      <c r="AD124" s="48">
        <v>10.9</v>
      </c>
      <c r="AE124" s="48">
        <v>11.2</v>
      </c>
      <c r="AF124" s="48">
        <v>11.1</v>
      </c>
      <c r="AG124" s="48">
        <v>11.4</v>
      </c>
      <c r="AH124" s="48">
        <v>10.9</v>
      </c>
      <c r="AI124" s="48" t="s">
        <v>3903</v>
      </c>
      <c r="AJ124" s="48">
        <v>13</v>
      </c>
      <c r="AK124" s="48">
        <v>13.8</v>
      </c>
      <c r="AL124" s="48">
        <v>13</v>
      </c>
      <c r="AM124" s="48">
        <v>12.9</v>
      </c>
      <c r="AN124" s="48">
        <v>12.5</v>
      </c>
      <c r="AO124" s="48">
        <v>12.8</v>
      </c>
      <c r="AP124" s="48">
        <v>13.1</v>
      </c>
      <c r="AQ124" s="48">
        <v>13</v>
      </c>
      <c r="AR124" s="48">
        <v>13.3</v>
      </c>
      <c r="AS124" s="48">
        <v>13</v>
      </c>
      <c r="AT124" s="48" t="s">
        <v>3902</v>
      </c>
      <c r="AU124" s="48">
        <v>10.3</v>
      </c>
      <c r="AV124" s="48">
        <v>11.1</v>
      </c>
      <c r="AW124" s="48">
        <v>10.5</v>
      </c>
      <c r="AX124" s="48">
        <v>10.6</v>
      </c>
      <c r="AY124" s="48">
        <v>10.3</v>
      </c>
      <c r="AZ124" s="48">
        <v>10.6</v>
      </c>
      <c r="BA124" s="48">
        <v>10.9</v>
      </c>
      <c r="BB124" s="48">
        <v>10.8</v>
      </c>
      <c r="BC124" s="48">
        <v>11.1</v>
      </c>
      <c r="BD124" s="48">
        <v>10.9</v>
      </c>
      <c r="BE124" s="48" t="s">
        <v>4364</v>
      </c>
      <c r="BG124" s="87"/>
      <c r="BH124" s="87"/>
      <c r="BI124" s="87"/>
      <c r="BJ124" s="87"/>
      <c r="BK124" s="87"/>
      <c r="BL124" s="87"/>
    </row>
    <row r="125" spans="1:64" ht="30" customHeight="1">
      <c r="A125" s="125" t="s">
        <v>4594</v>
      </c>
      <c r="B125" s="126" t="s">
        <v>4595</v>
      </c>
      <c r="C125" s="48">
        <v>8</v>
      </c>
      <c r="D125" s="48">
        <v>8.8000000000000007</v>
      </c>
      <c r="E125" s="48">
        <v>8.1999999999999993</v>
      </c>
      <c r="F125" s="48">
        <v>8.3000000000000007</v>
      </c>
      <c r="G125" s="48">
        <v>8.3000000000000007</v>
      </c>
      <c r="H125" s="48">
        <v>8.6</v>
      </c>
      <c r="I125" s="48">
        <v>8.9</v>
      </c>
      <c r="J125" s="48">
        <v>8.8000000000000007</v>
      </c>
      <c r="K125" s="48">
        <v>9.1</v>
      </c>
      <c r="L125" s="48">
        <v>8.6</v>
      </c>
      <c r="M125" s="48" t="s">
        <v>3944</v>
      </c>
      <c r="N125" s="48">
        <v>8.5</v>
      </c>
      <c r="O125" s="48">
        <v>9.3000000000000007</v>
      </c>
      <c r="P125" s="48">
        <v>8.6999999999999993</v>
      </c>
      <c r="Q125" s="48">
        <v>8.6</v>
      </c>
      <c r="R125" s="48">
        <v>8.4</v>
      </c>
      <c r="S125" s="48">
        <v>8.5</v>
      </c>
      <c r="T125" s="48">
        <v>9</v>
      </c>
      <c r="U125" s="48">
        <v>8.9</v>
      </c>
      <c r="V125" s="48">
        <v>9.1999999999999993</v>
      </c>
      <c r="W125" s="48">
        <v>9.1</v>
      </c>
      <c r="X125" s="48" t="s">
        <v>3945</v>
      </c>
      <c r="Y125" s="48">
        <v>10.3</v>
      </c>
      <c r="Z125" s="48">
        <v>11.1</v>
      </c>
      <c r="AA125" s="48">
        <v>10.5</v>
      </c>
      <c r="AB125" s="48">
        <v>11</v>
      </c>
      <c r="AC125" s="48">
        <v>10.6</v>
      </c>
      <c r="AD125" s="48">
        <v>10.9</v>
      </c>
      <c r="AE125" s="48">
        <v>11.2</v>
      </c>
      <c r="AF125" s="48">
        <v>11.1</v>
      </c>
      <c r="AG125" s="48">
        <v>11.4</v>
      </c>
      <c r="AH125" s="48">
        <v>10.9</v>
      </c>
      <c r="AI125" s="48" t="s">
        <v>3903</v>
      </c>
      <c r="AJ125" s="48">
        <v>13</v>
      </c>
      <c r="AK125" s="48">
        <v>13.8</v>
      </c>
      <c r="AL125" s="48">
        <v>13</v>
      </c>
      <c r="AM125" s="48">
        <v>12.9</v>
      </c>
      <c r="AN125" s="48">
        <v>12.5</v>
      </c>
      <c r="AO125" s="48">
        <v>12.8</v>
      </c>
      <c r="AP125" s="48">
        <v>13.1</v>
      </c>
      <c r="AQ125" s="48">
        <v>13</v>
      </c>
      <c r="AR125" s="48">
        <v>13.3</v>
      </c>
      <c r="AS125" s="48">
        <v>13</v>
      </c>
      <c r="AT125" s="48" t="s">
        <v>3902</v>
      </c>
      <c r="AU125" s="48">
        <v>10.3</v>
      </c>
      <c r="AV125" s="48">
        <v>11.1</v>
      </c>
      <c r="AW125" s="48">
        <v>10.5</v>
      </c>
      <c r="AX125" s="48">
        <v>10.6</v>
      </c>
      <c r="AY125" s="48">
        <v>10.3</v>
      </c>
      <c r="AZ125" s="48">
        <v>10.6</v>
      </c>
      <c r="BA125" s="48">
        <v>10.9</v>
      </c>
      <c r="BB125" s="48">
        <v>10.8</v>
      </c>
      <c r="BC125" s="48">
        <v>11.1</v>
      </c>
      <c r="BD125" s="48">
        <v>10.9</v>
      </c>
      <c r="BE125" s="48" t="s">
        <v>4364</v>
      </c>
      <c r="BG125" s="87"/>
      <c r="BH125" s="87"/>
      <c r="BI125" s="87"/>
      <c r="BJ125" s="87"/>
      <c r="BK125" s="87"/>
      <c r="BL125" s="87"/>
    </row>
    <row r="126" spans="1:64" ht="30" customHeight="1">
      <c r="A126" s="125" t="s">
        <v>4596</v>
      </c>
      <c r="B126" s="126" t="s">
        <v>4597</v>
      </c>
      <c r="C126" s="48">
        <v>8</v>
      </c>
      <c r="D126" s="48">
        <v>8.8000000000000007</v>
      </c>
      <c r="E126" s="48">
        <v>8.1999999999999993</v>
      </c>
      <c r="F126" s="48">
        <v>8.3000000000000007</v>
      </c>
      <c r="G126" s="48">
        <v>8.3000000000000007</v>
      </c>
      <c r="H126" s="48">
        <v>8.6</v>
      </c>
      <c r="I126" s="48">
        <v>8.9</v>
      </c>
      <c r="J126" s="48">
        <v>8.8000000000000007</v>
      </c>
      <c r="K126" s="48">
        <v>9.1</v>
      </c>
      <c r="L126" s="48">
        <v>8.6</v>
      </c>
      <c r="M126" s="48" t="s">
        <v>3944</v>
      </c>
      <c r="N126" s="48">
        <v>8.5</v>
      </c>
      <c r="O126" s="48">
        <v>9.3000000000000007</v>
      </c>
      <c r="P126" s="48">
        <v>8.6999999999999993</v>
      </c>
      <c r="Q126" s="48">
        <v>8.6</v>
      </c>
      <c r="R126" s="48">
        <v>8.4</v>
      </c>
      <c r="S126" s="48">
        <v>8.5</v>
      </c>
      <c r="T126" s="48">
        <v>9</v>
      </c>
      <c r="U126" s="48">
        <v>8.9</v>
      </c>
      <c r="V126" s="48">
        <v>9.1999999999999993</v>
      </c>
      <c r="W126" s="48">
        <v>9.1</v>
      </c>
      <c r="X126" s="48" t="s">
        <v>3945</v>
      </c>
      <c r="Y126" s="48">
        <v>10.3</v>
      </c>
      <c r="Z126" s="48">
        <v>11.1</v>
      </c>
      <c r="AA126" s="48">
        <v>10.5</v>
      </c>
      <c r="AB126" s="48">
        <v>11</v>
      </c>
      <c r="AC126" s="48">
        <v>10.6</v>
      </c>
      <c r="AD126" s="48">
        <v>10.9</v>
      </c>
      <c r="AE126" s="48">
        <v>11.2</v>
      </c>
      <c r="AF126" s="48">
        <v>11.1</v>
      </c>
      <c r="AG126" s="48">
        <v>11.4</v>
      </c>
      <c r="AH126" s="48">
        <v>10.9</v>
      </c>
      <c r="AI126" s="48" t="s">
        <v>3903</v>
      </c>
      <c r="AJ126" s="48">
        <v>13</v>
      </c>
      <c r="AK126" s="48">
        <v>13.8</v>
      </c>
      <c r="AL126" s="48">
        <v>13</v>
      </c>
      <c r="AM126" s="48">
        <v>12.9</v>
      </c>
      <c r="AN126" s="48">
        <v>12.5</v>
      </c>
      <c r="AO126" s="48">
        <v>12.8</v>
      </c>
      <c r="AP126" s="48">
        <v>13.1</v>
      </c>
      <c r="AQ126" s="48">
        <v>13</v>
      </c>
      <c r="AR126" s="48">
        <v>13.3</v>
      </c>
      <c r="AS126" s="48">
        <v>13</v>
      </c>
      <c r="AT126" s="48" t="s">
        <v>3902</v>
      </c>
      <c r="AU126" s="48">
        <v>10.3</v>
      </c>
      <c r="AV126" s="48">
        <v>11.1</v>
      </c>
      <c r="AW126" s="48">
        <v>10.5</v>
      </c>
      <c r="AX126" s="48">
        <v>10.6</v>
      </c>
      <c r="AY126" s="48">
        <v>10.3</v>
      </c>
      <c r="AZ126" s="48">
        <v>10.6</v>
      </c>
      <c r="BA126" s="48">
        <v>10.9</v>
      </c>
      <c r="BB126" s="48">
        <v>10.8</v>
      </c>
      <c r="BC126" s="48">
        <v>11.1</v>
      </c>
      <c r="BD126" s="48">
        <v>10.9</v>
      </c>
      <c r="BE126" s="48" t="s">
        <v>4364</v>
      </c>
      <c r="BG126" s="87"/>
      <c r="BH126" s="87"/>
      <c r="BI126" s="87"/>
      <c r="BJ126" s="87"/>
      <c r="BK126" s="87"/>
      <c r="BL126" s="87"/>
    </row>
    <row r="127" spans="1:64" ht="30" customHeight="1">
      <c r="A127" s="125" t="s">
        <v>4598</v>
      </c>
      <c r="B127" s="126" t="s">
        <v>4599</v>
      </c>
      <c r="C127" s="48">
        <v>8</v>
      </c>
      <c r="D127" s="48">
        <v>8.8000000000000007</v>
      </c>
      <c r="E127" s="48">
        <v>8.1999999999999993</v>
      </c>
      <c r="F127" s="48">
        <v>8.3000000000000007</v>
      </c>
      <c r="G127" s="48">
        <v>8.3000000000000007</v>
      </c>
      <c r="H127" s="48">
        <v>8.6</v>
      </c>
      <c r="I127" s="48">
        <v>8.9</v>
      </c>
      <c r="J127" s="48">
        <v>8.8000000000000007</v>
      </c>
      <c r="K127" s="48">
        <v>9.1</v>
      </c>
      <c r="L127" s="48">
        <v>8.6</v>
      </c>
      <c r="M127" s="48" t="s">
        <v>3944</v>
      </c>
      <c r="N127" s="48">
        <v>8.5</v>
      </c>
      <c r="O127" s="48">
        <v>9.3000000000000007</v>
      </c>
      <c r="P127" s="48">
        <v>8.6999999999999993</v>
      </c>
      <c r="Q127" s="48">
        <v>8.6</v>
      </c>
      <c r="R127" s="48">
        <v>8.4</v>
      </c>
      <c r="S127" s="48">
        <v>8.5</v>
      </c>
      <c r="T127" s="48">
        <v>9</v>
      </c>
      <c r="U127" s="48">
        <v>8.9</v>
      </c>
      <c r="V127" s="48">
        <v>9.1999999999999993</v>
      </c>
      <c r="W127" s="48">
        <v>9.1</v>
      </c>
      <c r="X127" s="48" t="s">
        <v>3945</v>
      </c>
      <c r="Y127" s="48">
        <v>10.3</v>
      </c>
      <c r="Z127" s="48">
        <v>11.1</v>
      </c>
      <c r="AA127" s="48">
        <v>10.5</v>
      </c>
      <c r="AB127" s="48">
        <v>11</v>
      </c>
      <c r="AC127" s="48">
        <v>10.6</v>
      </c>
      <c r="AD127" s="48">
        <v>10.9</v>
      </c>
      <c r="AE127" s="48">
        <v>11.2</v>
      </c>
      <c r="AF127" s="48">
        <v>11.1</v>
      </c>
      <c r="AG127" s="48">
        <v>11.4</v>
      </c>
      <c r="AH127" s="48">
        <v>10.9</v>
      </c>
      <c r="AI127" s="48" t="s">
        <v>3903</v>
      </c>
      <c r="AJ127" s="48">
        <v>13</v>
      </c>
      <c r="AK127" s="48">
        <v>13.8</v>
      </c>
      <c r="AL127" s="48">
        <v>13</v>
      </c>
      <c r="AM127" s="48">
        <v>12.9</v>
      </c>
      <c r="AN127" s="48">
        <v>12.5</v>
      </c>
      <c r="AO127" s="48">
        <v>12.8</v>
      </c>
      <c r="AP127" s="48">
        <v>13.1</v>
      </c>
      <c r="AQ127" s="48">
        <v>13</v>
      </c>
      <c r="AR127" s="48">
        <v>13.3</v>
      </c>
      <c r="AS127" s="48">
        <v>13</v>
      </c>
      <c r="AT127" s="48" t="s">
        <v>3902</v>
      </c>
      <c r="AU127" s="48">
        <v>10.3</v>
      </c>
      <c r="AV127" s="48">
        <v>11.1</v>
      </c>
      <c r="AW127" s="48">
        <v>10.5</v>
      </c>
      <c r="AX127" s="48">
        <v>10.6</v>
      </c>
      <c r="AY127" s="48">
        <v>10.3</v>
      </c>
      <c r="AZ127" s="48">
        <v>10.6</v>
      </c>
      <c r="BA127" s="48">
        <v>10.9</v>
      </c>
      <c r="BB127" s="48">
        <v>10.8</v>
      </c>
      <c r="BC127" s="48">
        <v>11.1</v>
      </c>
      <c r="BD127" s="48">
        <v>10.9</v>
      </c>
      <c r="BE127" s="48" t="s">
        <v>4364</v>
      </c>
      <c r="BG127" s="87"/>
      <c r="BH127" s="87"/>
      <c r="BI127" s="87"/>
      <c r="BJ127" s="87"/>
      <c r="BK127" s="87"/>
      <c r="BL127" s="87"/>
    </row>
    <row r="128" spans="1:64" ht="30" customHeight="1">
      <c r="A128" s="125" t="s">
        <v>4600</v>
      </c>
      <c r="B128" s="126" t="s">
        <v>4601</v>
      </c>
      <c r="C128" s="48">
        <v>8</v>
      </c>
      <c r="D128" s="48">
        <v>8.8000000000000007</v>
      </c>
      <c r="E128" s="48">
        <v>8.1999999999999993</v>
      </c>
      <c r="F128" s="48">
        <v>8.3000000000000007</v>
      </c>
      <c r="G128" s="48">
        <v>8.3000000000000007</v>
      </c>
      <c r="H128" s="48">
        <v>8.6</v>
      </c>
      <c r="I128" s="48">
        <v>8.9</v>
      </c>
      <c r="J128" s="48">
        <v>8.8000000000000007</v>
      </c>
      <c r="K128" s="48">
        <v>9.1</v>
      </c>
      <c r="L128" s="48">
        <v>8.6</v>
      </c>
      <c r="M128" s="48" t="s">
        <v>3944</v>
      </c>
      <c r="N128" s="48">
        <v>8.5</v>
      </c>
      <c r="O128" s="48">
        <v>9.3000000000000007</v>
      </c>
      <c r="P128" s="48">
        <v>8.6999999999999993</v>
      </c>
      <c r="Q128" s="48">
        <v>8.6</v>
      </c>
      <c r="R128" s="48">
        <v>8.4</v>
      </c>
      <c r="S128" s="48">
        <v>8.5</v>
      </c>
      <c r="T128" s="48">
        <v>9</v>
      </c>
      <c r="U128" s="48">
        <v>8.9</v>
      </c>
      <c r="V128" s="48">
        <v>9.1999999999999993</v>
      </c>
      <c r="W128" s="48">
        <v>9.1</v>
      </c>
      <c r="X128" s="48" t="s">
        <v>3945</v>
      </c>
      <c r="Y128" s="48">
        <v>10.3</v>
      </c>
      <c r="Z128" s="48">
        <v>11.1</v>
      </c>
      <c r="AA128" s="48">
        <v>10.5</v>
      </c>
      <c r="AB128" s="48">
        <v>11</v>
      </c>
      <c r="AC128" s="48">
        <v>10.6</v>
      </c>
      <c r="AD128" s="48">
        <v>10.9</v>
      </c>
      <c r="AE128" s="48">
        <v>11.2</v>
      </c>
      <c r="AF128" s="48">
        <v>11.1</v>
      </c>
      <c r="AG128" s="48">
        <v>11.4</v>
      </c>
      <c r="AH128" s="48">
        <v>10.9</v>
      </c>
      <c r="AI128" s="48" t="s">
        <v>3903</v>
      </c>
      <c r="AJ128" s="48">
        <v>13</v>
      </c>
      <c r="AK128" s="48">
        <v>13.8</v>
      </c>
      <c r="AL128" s="48">
        <v>13</v>
      </c>
      <c r="AM128" s="48">
        <v>12.9</v>
      </c>
      <c r="AN128" s="48">
        <v>12.5</v>
      </c>
      <c r="AO128" s="48">
        <v>12.8</v>
      </c>
      <c r="AP128" s="48">
        <v>13.1</v>
      </c>
      <c r="AQ128" s="48">
        <v>13</v>
      </c>
      <c r="AR128" s="48">
        <v>13.3</v>
      </c>
      <c r="AS128" s="48">
        <v>13</v>
      </c>
      <c r="AT128" s="48" t="s">
        <v>3902</v>
      </c>
      <c r="AU128" s="48">
        <v>10.3</v>
      </c>
      <c r="AV128" s="48">
        <v>11.1</v>
      </c>
      <c r="AW128" s="48">
        <v>10.5</v>
      </c>
      <c r="AX128" s="48">
        <v>10.6</v>
      </c>
      <c r="AY128" s="48">
        <v>10.3</v>
      </c>
      <c r="AZ128" s="48">
        <v>10.6</v>
      </c>
      <c r="BA128" s="48">
        <v>10.9</v>
      </c>
      <c r="BB128" s="48">
        <v>10.8</v>
      </c>
      <c r="BC128" s="48">
        <v>11.1</v>
      </c>
      <c r="BD128" s="48">
        <v>10.9</v>
      </c>
      <c r="BE128" s="48" t="s">
        <v>4364</v>
      </c>
      <c r="BG128" s="87"/>
      <c r="BH128" s="87"/>
      <c r="BI128" s="87"/>
      <c r="BJ128" s="87"/>
      <c r="BK128" s="87"/>
      <c r="BL128" s="87"/>
    </row>
    <row r="129" spans="1:64" ht="30" customHeight="1">
      <c r="A129" s="97" t="s">
        <v>4602</v>
      </c>
      <c r="B129" s="126" t="s">
        <v>4603</v>
      </c>
      <c r="C129" s="48">
        <v>8</v>
      </c>
      <c r="D129" s="48">
        <v>8.8000000000000007</v>
      </c>
      <c r="E129" s="48">
        <v>8.1999999999999993</v>
      </c>
      <c r="F129" s="48">
        <v>8.3000000000000007</v>
      </c>
      <c r="G129" s="48">
        <v>8.3000000000000007</v>
      </c>
      <c r="H129" s="48">
        <v>8.6</v>
      </c>
      <c r="I129" s="48">
        <v>8.9</v>
      </c>
      <c r="J129" s="48">
        <v>8.8000000000000007</v>
      </c>
      <c r="K129" s="48">
        <v>9.1</v>
      </c>
      <c r="L129" s="48">
        <v>8.6</v>
      </c>
      <c r="M129" s="48" t="s">
        <v>3944</v>
      </c>
      <c r="N129" s="48">
        <v>8.5</v>
      </c>
      <c r="O129" s="48">
        <v>9.3000000000000007</v>
      </c>
      <c r="P129" s="48">
        <v>8.6999999999999993</v>
      </c>
      <c r="Q129" s="48">
        <v>8.6</v>
      </c>
      <c r="R129" s="48">
        <v>8.4</v>
      </c>
      <c r="S129" s="48">
        <v>8.5</v>
      </c>
      <c r="T129" s="48">
        <v>9</v>
      </c>
      <c r="U129" s="48">
        <v>8.9</v>
      </c>
      <c r="V129" s="48">
        <v>9.1999999999999993</v>
      </c>
      <c r="W129" s="48">
        <v>9.1</v>
      </c>
      <c r="X129" s="48" t="s">
        <v>3945</v>
      </c>
      <c r="Y129" s="48">
        <v>10.3</v>
      </c>
      <c r="Z129" s="48">
        <v>11.1</v>
      </c>
      <c r="AA129" s="48">
        <v>10.5</v>
      </c>
      <c r="AB129" s="48">
        <v>11</v>
      </c>
      <c r="AC129" s="48">
        <v>10.6</v>
      </c>
      <c r="AD129" s="48">
        <v>10.9</v>
      </c>
      <c r="AE129" s="48">
        <v>11.2</v>
      </c>
      <c r="AF129" s="48">
        <v>11.1</v>
      </c>
      <c r="AG129" s="48">
        <v>11.4</v>
      </c>
      <c r="AH129" s="48">
        <v>10.9</v>
      </c>
      <c r="AI129" s="48" t="s">
        <v>3903</v>
      </c>
      <c r="AJ129" s="48">
        <v>13</v>
      </c>
      <c r="AK129" s="48">
        <v>13.8</v>
      </c>
      <c r="AL129" s="48">
        <v>13</v>
      </c>
      <c r="AM129" s="48">
        <v>12.9</v>
      </c>
      <c r="AN129" s="48">
        <v>12.5</v>
      </c>
      <c r="AO129" s="48">
        <v>12.8</v>
      </c>
      <c r="AP129" s="48">
        <v>13.1</v>
      </c>
      <c r="AQ129" s="48">
        <v>13</v>
      </c>
      <c r="AR129" s="48">
        <v>13.3</v>
      </c>
      <c r="AS129" s="48">
        <v>13</v>
      </c>
      <c r="AT129" s="48" t="s">
        <v>3902</v>
      </c>
      <c r="AU129" s="48">
        <v>10.3</v>
      </c>
      <c r="AV129" s="48">
        <v>11.1</v>
      </c>
      <c r="AW129" s="48">
        <v>10.5</v>
      </c>
      <c r="AX129" s="48">
        <v>10.6</v>
      </c>
      <c r="AY129" s="48">
        <v>10.3</v>
      </c>
      <c r="AZ129" s="48">
        <v>10.6</v>
      </c>
      <c r="BA129" s="48">
        <v>10.9</v>
      </c>
      <c r="BB129" s="48">
        <v>10.8</v>
      </c>
      <c r="BC129" s="48">
        <v>11.1</v>
      </c>
      <c r="BD129" s="48">
        <v>10.9</v>
      </c>
      <c r="BE129" s="48" t="s">
        <v>4364</v>
      </c>
      <c r="BG129" s="87"/>
      <c r="BH129" s="87"/>
      <c r="BI129" s="87"/>
      <c r="BJ129" s="87"/>
      <c r="BK129" s="87"/>
      <c r="BL129" s="87"/>
    </row>
    <row r="130" spans="1:64" ht="30" customHeight="1">
      <c r="A130" s="125" t="s">
        <v>4604</v>
      </c>
      <c r="B130" s="126" t="s">
        <v>4605</v>
      </c>
      <c r="C130" s="48">
        <v>8</v>
      </c>
      <c r="D130" s="48">
        <v>8.8000000000000007</v>
      </c>
      <c r="E130" s="48">
        <v>8.1999999999999993</v>
      </c>
      <c r="F130" s="48">
        <v>8.3000000000000007</v>
      </c>
      <c r="G130" s="48">
        <v>8.3000000000000007</v>
      </c>
      <c r="H130" s="48">
        <v>8.6</v>
      </c>
      <c r="I130" s="48">
        <v>8.9</v>
      </c>
      <c r="J130" s="48">
        <v>8.8000000000000007</v>
      </c>
      <c r="K130" s="48">
        <v>9.1</v>
      </c>
      <c r="L130" s="48">
        <v>8.6</v>
      </c>
      <c r="M130" s="48" t="s">
        <v>3944</v>
      </c>
      <c r="N130" s="48">
        <v>8.5</v>
      </c>
      <c r="O130" s="48">
        <v>9.3000000000000007</v>
      </c>
      <c r="P130" s="48">
        <v>8.6999999999999993</v>
      </c>
      <c r="Q130" s="48">
        <v>8.6</v>
      </c>
      <c r="R130" s="48">
        <v>8.4</v>
      </c>
      <c r="S130" s="48">
        <v>8.5</v>
      </c>
      <c r="T130" s="48">
        <v>9</v>
      </c>
      <c r="U130" s="48">
        <v>8.9</v>
      </c>
      <c r="V130" s="48">
        <v>9.1999999999999993</v>
      </c>
      <c r="W130" s="48">
        <v>9.1</v>
      </c>
      <c r="X130" s="48" t="s">
        <v>3945</v>
      </c>
      <c r="Y130" s="48">
        <v>10.3</v>
      </c>
      <c r="Z130" s="48">
        <v>11.1</v>
      </c>
      <c r="AA130" s="48">
        <v>10.5</v>
      </c>
      <c r="AB130" s="48">
        <v>11</v>
      </c>
      <c r="AC130" s="48">
        <v>10.6</v>
      </c>
      <c r="AD130" s="48">
        <v>10.9</v>
      </c>
      <c r="AE130" s="48">
        <v>11.2</v>
      </c>
      <c r="AF130" s="48">
        <v>11.1</v>
      </c>
      <c r="AG130" s="48">
        <v>11.4</v>
      </c>
      <c r="AH130" s="48">
        <v>10.9</v>
      </c>
      <c r="AI130" s="48" t="s">
        <v>3903</v>
      </c>
      <c r="AJ130" s="48">
        <v>13</v>
      </c>
      <c r="AK130" s="48">
        <v>13.8</v>
      </c>
      <c r="AL130" s="48">
        <v>13</v>
      </c>
      <c r="AM130" s="48">
        <v>12.9</v>
      </c>
      <c r="AN130" s="48">
        <v>12.5</v>
      </c>
      <c r="AO130" s="48">
        <v>12.8</v>
      </c>
      <c r="AP130" s="48">
        <v>13.1</v>
      </c>
      <c r="AQ130" s="48">
        <v>13</v>
      </c>
      <c r="AR130" s="48">
        <v>13.3</v>
      </c>
      <c r="AS130" s="48">
        <v>13</v>
      </c>
      <c r="AT130" s="48" t="s">
        <v>3902</v>
      </c>
      <c r="AU130" s="48">
        <v>10.3</v>
      </c>
      <c r="AV130" s="48">
        <v>11.1</v>
      </c>
      <c r="AW130" s="48">
        <v>10.5</v>
      </c>
      <c r="AX130" s="48">
        <v>10.6</v>
      </c>
      <c r="AY130" s="48">
        <v>10.3</v>
      </c>
      <c r="AZ130" s="48">
        <v>10.6</v>
      </c>
      <c r="BA130" s="48">
        <v>10.9</v>
      </c>
      <c r="BB130" s="48">
        <v>10.8</v>
      </c>
      <c r="BC130" s="48">
        <v>11.1</v>
      </c>
      <c r="BD130" s="48">
        <v>10.9</v>
      </c>
      <c r="BE130" s="48" t="s">
        <v>4364</v>
      </c>
      <c r="BG130" s="87"/>
      <c r="BH130" s="87"/>
      <c r="BI130" s="87"/>
      <c r="BJ130" s="87"/>
      <c r="BK130" s="87"/>
      <c r="BL130" s="87"/>
    </row>
    <row r="131" spans="1:64" ht="30" customHeight="1">
      <c r="A131" s="125" t="s">
        <v>4606</v>
      </c>
      <c r="B131" s="126" t="s">
        <v>4607</v>
      </c>
      <c r="C131" s="48">
        <v>8</v>
      </c>
      <c r="D131" s="48">
        <v>8.8000000000000007</v>
      </c>
      <c r="E131" s="48">
        <v>8.1999999999999993</v>
      </c>
      <c r="F131" s="48">
        <v>8.3000000000000007</v>
      </c>
      <c r="G131" s="48">
        <v>8.3000000000000007</v>
      </c>
      <c r="H131" s="48">
        <v>8.6</v>
      </c>
      <c r="I131" s="48">
        <v>8.9</v>
      </c>
      <c r="J131" s="48">
        <v>8.8000000000000007</v>
      </c>
      <c r="K131" s="48">
        <v>9.1</v>
      </c>
      <c r="L131" s="48">
        <v>8.6</v>
      </c>
      <c r="M131" s="48" t="s">
        <v>3944</v>
      </c>
      <c r="N131" s="48">
        <v>8.5</v>
      </c>
      <c r="O131" s="48">
        <v>9.3000000000000007</v>
      </c>
      <c r="P131" s="48">
        <v>8.6999999999999993</v>
      </c>
      <c r="Q131" s="48">
        <v>8.6</v>
      </c>
      <c r="R131" s="48">
        <v>8.4</v>
      </c>
      <c r="S131" s="48">
        <v>8.5</v>
      </c>
      <c r="T131" s="48">
        <v>9</v>
      </c>
      <c r="U131" s="48">
        <v>8.9</v>
      </c>
      <c r="V131" s="48">
        <v>9.1999999999999993</v>
      </c>
      <c r="W131" s="48">
        <v>9.1</v>
      </c>
      <c r="X131" s="48" t="s">
        <v>3945</v>
      </c>
      <c r="Y131" s="48">
        <v>10.3</v>
      </c>
      <c r="Z131" s="48">
        <v>11.1</v>
      </c>
      <c r="AA131" s="48">
        <v>10.5</v>
      </c>
      <c r="AB131" s="48">
        <v>11</v>
      </c>
      <c r="AC131" s="48">
        <v>10.6</v>
      </c>
      <c r="AD131" s="48">
        <v>10.9</v>
      </c>
      <c r="AE131" s="48">
        <v>11.2</v>
      </c>
      <c r="AF131" s="48">
        <v>11.1</v>
      </c>
      <c r="AG131" s="48">
        <v>11.4</v>
      </c>
      <c r="AH131" s="48">
        <v>10.9</v>
      </c>
      <c r="AI131" s="48" t="s">
        <v>3903</v>
      </c>
      <c r="AJ131" s="48">
        <v>13</v>
      </c>
      <c r="AK131" s="48">
        <v>13.8</v>
      </c>
      <c r="AL131" s="48">
        <v>13</v>
      </c>
      <c r="AM131" s="48">
        <v>12.9</v>
      </c>
      <c r="AN131" s="48">
        <v>12.5</v>
      </c>
      <c r="AO131" s="48">
        <v>12.8</v>
      </c>
      <c r="AP131" s="48">
        <v>13.1</v>
      </c>
      <c r="AQ131" s="48">
        <v>13</v>
      </c>
      <c r="AR131" s="48">
        <v>13.3</v>
      </c>
      <c r="AS131" s="48">
        <v>13</v>
      </c>
      <c r="AT131" s="48" t="s">
        <v>3902</v>
      </c>
      <c r="AU131" s="48">
        <v>10.3</v>
      </c>
      <c r="AV131" s="48">
        <v>11.1</v>
      </c>
      <c r="AW131" s="48">
        <v>10.5</v>
      </c>
      <c r="AX131" s="48">
        <v>10.6</v>
      </c>
      <c r="AY131" s="48">
        <v>10.3</v>
      </c>
      <c r="AZ131" s="48">
        <v>10.6</v>
      </c>
      <c r="BA131" s="48">
        <v>10.9</v>
      </c>
      <c r="BB131" s="48">
        <v>10.8</v>
      </c>
      <c r="BC131" s="48">
        <v>11.1</v>
      </c>
      <c r="BD131" s="48">
        <v>10.9</v>
      </c>
      <c r="BE131" s="48" t="s">
        <v>4364</v>
      </c>
      <c r="BG131" s="87"/>
      <c r="BH131" s="87"/>
      <c r="BI131" s="87"/>
      <c r="BJ131" s="87"/>
      <c r="BK131" s="87"/>
      <c r="BL131" s="87"/>
    </row>
    <row r="132" spans="1:64" ht="30" customHeight="1">
      <c r="A132" s="125" t="s">
        <v>4608</v>
      </c>
      <c r="B132" s="126" t="s">
        <v>4609</v>
      </c>
      <c r="C132" s="48">
        <v>8</v>
      </c>
      <c r="D132" s="48">
        <v>8.8000000000000007</v>
      </c>
      <c r="E132" s="48">
        <v>8.1999999999999993</v>
      </c>
      <c r="F132" s="48">
        <v>8.3000000000000007</v>
      </c>
      <c r="G132" s="48">
        <v>8.3000000000000007</v>
      </c>
      <c r="H132" s="48">
        <v>8.6</v>
      </c>
      <c r="I132" s="48">
        <v>8.9</v>
      </c>
      <c r="J132" s="48">
        <v>8.8000000000000007</v>
      </c>
      <c r="K132" s="48">
        <v>9.1</v>
      </c>
      <c r="L132" s="48">
        <v>8.6</v>
      </c>
      <c r="M132" s="48" t="s">
        <v>3944</v>
      </c>
      <c r="N132" s="48">
        <v>8.5</v>
      </c>
      <c r="O132" s="48">
        <v>9.3000000000000007</v>
      </c>
      <c r="P132" s="48">
        <v>8.6999999999999993</v>
      </c>
      <c r="Q132" s="48">
        <v>8.6</v>
      </c>
      <c r="R132" s="48">
        <v>8.4</v>
      </c>
      <c r="S132" s="48">
        <v>8.5</v>
      </c>
      <c r="T132" s="48">
        <v>9</v>
      </c>
      <c r="U132" s="48">
        <v>8.9</v>
      </c>
      <c r="V132" s="48">
        <v>9.1999999999999993</v>
      </c>
      <c r="W132" s="48">
        <v>9.1</v>
      </c>
      <c r="X132" s="48" t="s">
        <v>3945</v>
      </c>
      <c r="Y132" s="48">
        <v>10.3</v>
      </c>
      <c r="Z132" s="48">
        <v>11.1</v>
      </c>
      <c r="AA132" s="48">
        <v>10.5</v>
      </c>
      <c r="AB132" s="48">
        <v>11</v>
      </c>
      <c r="AC132" s="48">
        <v>10.6</v>
      </c>
      <c r="AD132" s="48">
        <v>10.9</v>
      </c>
      <c r="AE132" s="48">
        <v>11.2</v>
      </c>
      <c r="AF132" s="48">
        <v>11.1</v>
      </c>
      <c r="AG132" s="48">
        <v>11.4</v>
      </c>
      <c r="AH132" s="48">
        <v>10.9</v>
      </c>
      <c r="AI132" s="48" t="s">
        <v>3903</v>
      </c>
      <c r="AJ132" s="48">
        <v>13</v>
      </c>
      <c r="AK132" s="48">
        <v>13.8</v>
      </c>
      <c r="AL132" s="48">
        <v>13</v>
      </c>
      <c r="AM132" s="48">
        <v>12.9</v>
      </c>
      <c r="AN132" s="48">
        <v>12.5</v>
      </c>
      <c r="AO132" s="48">
        <v>12.8</v>
      </c>
      <c r="AP132" s="48">
        <v>13.1</v>
      </c>
      <c r="AQ132" s="48">
        <v>13</v>
      </c>
      <c r="AR132" s="48">
        <v>13.3</v>
      </c>
      <c r="AS132" s="48">
        <v>13</v>
      </c>
      <c r="AT132" s="48" t="s">
        <v>3902</v>
      </c>
      <c r="AU132" s="48">
        <v>10.3</v>
      </c>
      <c r="AV132" s="48">
        <v>11.1</v>
      </c>
      <c r="AW132" s="48">
        <v>10.5</v>
      </c>
      <c r="AX132" s="48">
        <v>10.6</v>
      </c>
      <c r="AY132" s="48">
        <v>10.3</v>
      </c>
      <c r="AZ132" s="48">
        <v>10.6</v>
      </c>
      <c r="BA132" s="48">
        <v>10.9</v>
      </c>
      <c r="BB132" s="48">
        <v>10.8</v>
      </c>
      <c r="BC132" s="48">
        <v>11.1</v>
      </c>
      <c r="BD132" s="48">
        <v>10.9</v>
      </c>
      <c r="BE132" s="48" t="s">
        <v>4364</v>
      </c>
      <c r="BG132" s="87"/>
      <c r="BH132" s="87"/>
      <c r="BI132" s="87"/>
      <c r="BJ132" s="87"/>
      <c r="BK132" s="87"/>
      <c r="BL132" s="87"/>
    </row>
    <row r="133" spans="1:64" ht="30" customHeight="1">
      <c r="A133" s="125" t="s">
        <v>4610</v>
      </c>
      <c r="B133" s="126" t="s">
        <v>4611</v>
      </c>
      <c r="C133" s="48">
        <v>8</v>
      </c>
      <c r="D133" s="48">
        <v>8.8000000000000007</v>
      </c>
      <c r="E133" s="48">
        <v>8.1999999999999993</v>
      </c>
      <c r="F133" s="48">
        <v>8.3000000000000007</v>
      </c>
      <c r="G133" s="48">
        <v>8.3000000000000007</v>
      </c>
      <c r="H133" s="48">
        <v>8.6</v>
      </c>
      <c r="I133" s="48">
        <v>8.9</v>
      </c>
      <c r="J133" s="48">
        <v>8.8000000000000007</v>
      </c>
      <c r="K133" s="48">
        <v>9.1</v>
      </c>
      <c r="L133" s="48">
        <v>8.6</v>
      </c>
      <c r="M133" s="48" t="s">
        <v>3944</v>
      </c>
      <c r="N133" s="48">
        <v>8.5</v>
      </c>
      <c r="O133" s="48">
        <v>9.3000000000000007</v>
      </c>
      <c r="P133" s="48">
        <v>8.6999999999999993</v>
      </c>
      <c r="Q133" s="48">
        <v>8.6</v>
      </c>
      <c r="R133" s="48">
        <v>8.4</v>
      </c>
      <c r="S133" s="48">
        <v>8.5</v>
      </c>
      <c r="T133" s="48">
        <v>9</v>
      </c>
      <c r="U133" s="48">
        <v>8.9</v>
      </c>
      <c r="V133" s="48">
        <v>9.1999999999999993</v>
      </c>
      <c r="W133" s="48">
        <v>9.1</v>
      </c>
      <c r="X133" s="48" t="s">
        <v>3945</v>
      </c>
      <c r="Y133" s="48">
        <v>10.3</v>
      </c>
      <c r="Z133" s="48">
        <v>11.1</v>
      </c>
      <c r="AA133" s="48">
        <v>10.5</v>
      </c>
      <c r="AB133" s="48">
        <v>11</v>
      </c>
      <c r="AC133" s="48">
        <v>10.6</v>
      </c>
      <c r="AD133" s="48">
        <v>10.9</v>
      </c>
      <c r="AE133" s="48">
        <v>11.2</v>
      </c>
      <c r="AF133" s="48">
        <v>11.1</v>
      </c>
      <c r="AG133" s="48">
        <v>11.4</v>
      </c>
      <c r="AH133" s="48">
        <v>10.9</v>
      </c>
      <c r="AI133" s="48" t="s">
        <v>3903</v>
      </c>
      <c r="AJ133" s="48">
        <v>13</v>
      </c>
      <c r="AK133" s="48">
        <v>13.8</v>
      </c>
      <c r="AL133" s="48">
        <v>13</v>
      </c>
      <c r="AM133" s="48">
        <v>12.9</v>
      </c>
      <c r="AN133" s="48">
        <v>12.5</v>
      </c>
      <c r="AO133" s="48">
        <v>12.8</v>
      </c>
      <c r="AP133" s="48">
        <v>13.1</v>
      </c>
      <c r="AQ133" s="48">
        <v>13</v>
      </c>
      <c r="AR133" s="48">
        <v>13.3</v>
      </c>
      <c r="AS133" s="48">
        <v>13</v>
      </c>
      <c r="AT133" s="48" t="s">
        <v>3902</v>
      </c>
      <c r="AU133" s="48">
        <v>10.3</v>
      </c>
      <c r="AV133" s="48">
        <v>11.1</v>
      </c>
      <c r="AW133" s="48">
        <v>10.5</v>
      </c>
      <c r="AX133" s="48">
        <v>10.6</v>
      </c>
      <c r="AY133" s="48">
        <v>10.3</v>
      </c>
      <c r="AZ133" s="48">
        <v>10.6</v>
      </c>
      <c r="BA133" s="48">
        <v>10.9</v>
      </c>
      <c r="BB133" s="48">
        <v>10.8</v>
      </c>
      <c r="BC133" s="48">
        <v>11.1</v>
      </c>
      <c r="BD133" s="48">
        <v>10.9</v>
      </c>
      <c r="BE133" s="48" t="s">
        <v>4364</v>
      </c>
      <c r="BG133" s="87"/>
      <c r="BH133" s="87"/>
      <c r="BI133" s="87"/>
      <c r="BJ133" s="87"/>
      <c r="BK133" s="87"/>
      <c r="BL133" s="87"/>
    </row>
    <row r="134" spans="1:64" ht="30" customHeight="1">
      <c r="A134" s="125" t="s">
        <v>4612</v>
      </c>
      <c r="B134" s="126" t="s">
        <v>4613</v>
      </c>
      <c r="C134" s="48">
        <v>8</v>
      </c>
      <c r="D134" s="48">
        <v>8.8000000000000007</v>
      </c>
      <c r="E134" s="48">
        <v>8.1999999999999993</v>
      </c>
      <c r="F134" s="48">
        <v>8.3000000000000007</v>
      </c>
      <c r="G134" s="48">
        <v>8.3000000000000007</v>
      </c>
      <c r="H134" s="48">
        <v>8.6</v>
      </c>
      <c r="I134" s="48">
        <v>8.9</v>
      </c>
      <c r="J134" s="48">
        <v>8.8000000000000007</v>
      </c>
      <c r="K134" s="48">
        <v>9.1</v>
      </c>
      <c r="L134" s="48">
        <v>8.6</v>
      </c>
      <c r="M134" s="48" t="s">
        <v>3944</v>
      </c>
      <c r="N134" s="48">
        <v>8.5</v>
      </c>
      <c r="O134" s="48">
        <v>9.3000000000000007</v>
      </c>
      <c r="P134" s="48">
        <v>8.6999999999999993</v>
      </c>
      <c r="Q134" s="48">
        <v>8.6</v>
      </c>
      <c r="R134" s="48">
        <v>8.4</v>
      </c>
      <c r="S134" s="48">
        <v>8.5</v>
      </c>
      <c r="T134" s="48">
        <v>9</v>
      </c>
      <c r="U134" s="48">
        <v>8.9</v>
      </c>
      <c r="V134" s="48">
        <v>9.1999999999999993</v>
      </c>
      <c r="W134" s="48">
        <v>9.1</v>
      </c>
      <c r="X134" s="48" t="s">
        <v>3945</v>
      </c>
      <c r="Y134" s="48">
        <v>10.3</v>
      </c>
      <c r="Z134" s="48">
        <v>11.1</v>
      </c>
      <c r="AA134" s="48">
        <v>10.5</v>
      </c>
      <c r="AB134" s="48">
        <v>11</v>
      </c>
      <c r="AC134" s="48">
        <v>10.6</v>
      </c>
      <c r="AD134" s="48">
        <v>10.9</v>
      </c>
      <c r="AE134" s="48">
        <v>11.2</v>
      </c>
      <c r="AF134" s="48">
        <v>11.1</v>
      </c>
      <c r="AG134" s="48">
        <v>11.4</v>
      </c>
      <c r="AH134" s="48">
        <v>10.9</v>
      </c>
      <c r="AI134" s="48" t="s">
        <v>3903</v>
      </c>
      <c r="AJ134" s="48">
        <v>13</v>
      </c>
      <c r="AK134" s="48">
        <v>13.8</v>
      </c>
      <c r="AL134" s="48">
        <v>13</v>
      </c>
      <c r="AM134" s="48">
        <v>12.9</v>
      </c>
      <c r="AN134" s="48">
        <v>12.5</v>
      </c>
      <c r="AO134" s="48">
        <v>12.8</v>
      </c>
      <c r="AP134" s="48">
        <v>13.1</v>
      </c>
      <c r="AQ134" s="48">
        <v>13</v>
      </c>
      <c r="AR134" s="48">
        <v>13.3</v>
      </c>
      <c r="AS134" s="48">
        <v>13</v>
      </c>
      <c r="AT134" s="48" t="s">
        <v>3902</v>
      </c>
      <c r="AU134" s="48">
        <v>10.3</v>
      </c>
      <c r="AV134" s="48">
        <v>11.1</v>
      </c>
      <c r="AW134" s="48">
        <v>10.5</v>
      </c>
      <c r="AX134" s="48">
        <v>10.6</v>
      </c>
      <c r="AY134" s="48">
        <v>10.3</v>
      </c>
      <c r="AZ134" s="48">
        <v>10.6</v>
      </c>
      <c r="BA134" s="48">
        <v>10.9</v>
      </c>
      <c r="BB134" s="48">
        <v>10.8</v>
      </c>
      <c r="BC134" s="48">
        <v>11.1</v>
      </c>
      <c r="BD134" s="48">
        <v>10.9</v>
      </c>
      <c r="BE134" s="48" t="s">
        <v>4364</v>
      </c>
      <c r="BG134" s="87"/>
      <c r="BH134" s="87"/>
      <c r="BI134" s="87"/>
      <c r="BJ134" s="87"/>
      <c r="BK134" s="87"/>
      <c r="BL134" s="87"/>
    </row>
    <row r="135" spans="1:64" ht="30" customHeight="1">
      <c r="A135" s="97" t="s">
        <v>4614</v>
      </c>
      <c r="B135" s="126" t="s">
        <v>4615</v>
      </c>
      <c r="C135" s="48">
        <v>8</v>
      </c>
      <c r="D135" s="48">
        <v>8.8000000000000007</v>
      </c>
      <c r="E135" s="48">
        <v>8.1999999999999993</v>
      </c>
      <c r="F135" s="48">
        <v>8.3000000000000007</v>
      </c>
      <c r="G135" s="48">
        <v>8.3000000000000007</v>
      </c>
      <c r="H135" s="48">
        <v>8.6</v>
      </c>
      <c r="I135" s="48">
        <v>8.9</v>
      </c>
      <c r="J135" s="48">
        <v>8.8000000000000007</v>
      </c>
      <c r="K135" s="48">
        <v>9.1</v>
      </c>
      <c r="L135" s="48">
        <v>8.6</v>
      </c>
      <c r="M135" s="48" t="s">
        <v>3944</v>
      </c>
      <c r="N135" s="48">
        <v>8.5</v>
      </c>
      <c r="O135" s="48">
        <v>9.3000000000000007</v>
      </c>
      <c r="P135" s="48">
        <v>8.6999999999999993</v>
      </c>
      <c r="Q135" s="48">
        <v>8.6</v>
      </c>
      <c r="R135" s="48">
        <v>8.4</v>
      </c>
      <c r="S135" s="48">
        <v>8.5</v>
      </c>
      <c r="T135" s="48">
        <v>9</v>
      </c>
      <c r="U135" s="48">
        <v>8.9</v>
      </c>
      <c r="V135" s="48">
        <v>9.1999999999999993</v>
      </c>
      <c r="W135" s="48">
        <v>9.1</v>
      </c>
      <c r="X135" s="48" t="s">
        <v>3945</v>
      </c>
      <c r="Y135" s="48">
        <v>10.3</v>
      </c>
      <c r="Z135" s="48">
        <v>11.1</v>
      </c>
      <c r="AA135" s="48">
        <v>10.5</v>
      </c>
      <c r="AB135" s="48">
        <v>11</v>
      </c>
      <c r="AC135" s="48">
        <v>10.6</v>
      </c>
      <c r="AD135" s="48">
        <v>10.9</v>
      </c>
      <c r="AE135" s="48">
        <v>11.2</v>
      </c>
      <c r="AF135" s="48">
        <v>11.1</v>
      </c>
      <c r="AG135" s="48">
        <v>11.4</v>
      </c>
      <c r="AH135" s="48">
        <v>10.9</v>
      </c>
      <c r="AI135" s="48" t="s">
        <v>3903</v>
      </c>
      <c r="AJ135" s="48">
        <v>13</v>
      </c>
      <c r="AK135" s="48">
        <v>13.8</v>
      </c>
      <c r="AL135" s="48">
        <v>13</v>
      </c>
      <c r="AM135" s="48">
        <v>12.9</v>
      </c>
      <c r="AN135" s="48">
        <v>12.5</v>
      </c>
      <c r="AO135" s="48">
        <v>12.8</v>
      </c>
      <c r="AP135" s="48">
        <v>13.1</v>
      </c>
      <c r="AQ135" s="48">
        <v>13</v>
      </c>
      <c r="AR135" s="48">
        <v>13.3</v>
      </c>
      <c r="AS135" s="48">
        <v>13</v>
      </c>
      <c r="AT135" s="48" t="s">
        <v>3902</v>
      </c>
      <c r="AU135" s="48">
        <v>10.3</v>
      </c>
      <c r="AV135" s="48">
        <v>11.1</v>
      </c>
      <c r="AW135" s="48">
        <v>10.5</v>
      </c>
      <c r="AX135" s="48">
        <v>10.6</v>
      </c>
      <c r="AY135" s="48">
        <v>10.3</v>
      </c>
      <c r="AZ135" s="48">
        <v>10.6</v>
      </c>
      <c r="BA135" s="48">
        <v>10.9</v>
      </c>
      <c r="BB135" s="48">
        <v>10.8</v>
      </c>
      <c r="BC135" s="48">
        <v>11.1</v>
      </c>
      <c r="BD135" s="48">
        <v>10.9</v>
      </c>
      <c r="BE135" s="48" t="s">
        <v>4364</v>
      </c>
      <c r="BG135" s="87"/>
      <c r="BH135" s="87"/>
      <c r="BI135" s="87"/>
      <c r="BJ135" s="87"/>
      <c r="BK135" s="87"/>
      <c r="BL135" s="87"/>
    </row>
    <row r="136" spans="1:64" ht="30" customHeight="1">
      <c r="A136" s="125" t="s">
        <v>4616</v>
      </c>
      <c r="B136" s="126" t="s">
        <v>4540</v>
      </c>
      <c r="C136" s="48">
        <v>8</v>
      </c>
      <c r="D136" s="48">
        <v>8.8000000000000007</v>
      </c>
      <c r="E136" s="48">
        <v>8.1999999999999993</v>
      </c>
      <c r="F136" s="48">
        <v>8.3000000000000007</v>
      </c>
      <c r="G136" s="48">
        <v>8.3000000000000007</v>
      </c>
      <c r="H136" s="48">
        <v>8.6</v>
      </c>
      <c r="I136" s="48">
        <v>8.9</v>
      </c>
      <c r="J136" s="48">
        <v>8.8000000000000007</v>
      </c>
      <c r="K136" s="48">
        <v>9.1</v>
      </c>
      <c r="L136" s="48">
        <v>8.6</v>
      </c>
      <c r="M136" s="48" t="s">
        <v>3944</v>
      </c>
      <c r="N136" s="48">
        <v>8.5</v>
      </c>
      <c r="O136" s="48">
        <v>9.3000000000000007</v>
      </c>
      <c r="P136" s="48">
        <v>8.6999999999999993</v>
      </c>
      <c r="Q136" s="48">
        <v>8.6</v>
      </c>
      <c r="R136" s="48">
        <v>8.4</v>
      </c>
      <c r="S136" s="48">
        <v>8.5</v>
      </c>
      <c r="T136" s="48">
        <v>9</v>
      </c>
      <c r="U136" s="48">
        <v>8.9</v>
      </c>
      <c r="V136" s="48">
        <v>9.1999999999999993</v>
      </c>
      <c r="W136" s="48">
        <v>9.1</v>
      </c>
      <c r="X136" s="48" t="s">
        <v>3945</v>
      </c>
      <c r="Y136" s="48">
        <v>10.3</v>
      </c>
      <c r="Z136" s="48">
        <v>11.1</v>
      </c>
      <c r="AA136" s="48">
        <v>10.5</v>
      </c>
      <c r="AB136" s="48">
        <v>11</v>
      </c>
      <c r="AC136" s="48">
        <v>10.6</v>
      </c>
      <c r="AD136" s="48">
        <v>10.9</v>
      </c>
      <c r="AE136" s="48">
        <v>11.2</v>
      </c>
      <c r="AF136" s="48">
        <v>11.1</v>
      </c>
      <c r="AG136" s="48">
        <v>11.4</v>
      </c>
      <c r="AH136" s="48">
        <v>10.9</v>
      </c>
      <c r="AI136" s="48" t="s">
        <v>3903</v>
      </c>
      <c r="AJ136" s="48">
        <v>13</v>
      </c>
      <c r="AK136" s="48">
        <v>13.8</v>
      </c>
      <c r="AL136" s="48">
        <v>13</v>
      </c>
      <c r="AM136" s="48">
        <v>12.9</v>
      </c>
      <c r="AN136" s="48">
        <v>12.5</v>
      </c>
      <c r="AO136" s="48">
        <v>12.8</v>
      </c>
      <c r="AP136" s="48">
        <v>13.1</v>
      </c>
      <c r="AQ136" s="48">
        <v>13</v>
      </c>
      <c r="AR136" s="48">
        <v>13.3</v>
      </c>
      <c r="AS136" s="48">
        <v>13</v>
      </c>
      <c r="AT136" s="48" t="s">
        <v>3902</v>
      </c>
      <c r="AU136" s="48">
        <v>10.3</v>
      </c>
      <c r="AV136" s="48">
        <v>11.1</v>
      </c>
      <c r="AW136" s="48">
        <v>10.5</v>
      </c>
      <c r="AX136" s="48">
        <v>10.6</v>
      </c>
      <c r="AY136" s="48">
        <v>10.3</v>
      </c>
      <c r="AZ136" s="48">
        <v>10.6</v>
      </c>
      <c r="BA136" s="48">
        <v>10.9</v>
      </c>
      <c r="BB136" s="48">
        <v>10.8</v>
      </c>
      <c r="BC136" s="48">
        <v>11.1</v>
      </c>
      <c r="BD136" s="48">
        <v>10.9</v>
      </c>
      <c r="BE136" s="48" t="s">
        <v>4364</v>
      </c>
      <c r="BG136" s="87"/>
      <c r="BH136" s="87"/>
      <c r="BI136" s="87"/>
      <c r="BJ136" s="87"/>
      <c r="BK136" s="87"/>
      <c r="BL136" s="87"/>
    </row>
    <row r="137" spans="1:64" ht="30" customHeight="1">
      <c r="A137" s="97" t="s">
        <v>4617</v>
      </c>
      <c r="B137" s="126" t="s">
        <v>4618</v>
      </c>
      <c r="C137" s="48">
        <v>8</v>
      </c>
      <c r="D137" s="48">
        <v>8.8000000000000007</v>
      </c>
      <c r="E137" s="48">
        <v>8.1999999999999993</v>
      </c>
      <c r="F137" s="48">
        <v>8.3000000000000007</v>
      </c>
      <c r="G137" s="48">
        <v>8.3000000000000007</v>
      </c>
      <c r="H137" s="48">
        <v>8.6</v>
      </c>
      <c r="I137" s="48">
        <v>8.9</v>
      </c>
      <c r="J137" s="48">
        <v>8.8000000000000007</v>
      </c>
      <c r="K137" s="48">
        <v>9.1</v>
      </c>
      <c r="L137" s="48">
        <v>8.6</v>
      </c>
      <c r="M137" s="48" t="s">
        <v>3944</v>
      </c>
      <c r="N137" s="48">
        <v>8.5</v>
      </c>
      <c r="O137" s="48">
        <v>9.3000000000000007</v>
      </c>
      <c r="P137" s="48">
        <v>8.6999999999999993</v>
      </c>
      <c r="Q137" s="48">
        <v>8.6</v>
      </c>
      <c r="R137" s="48">
        <v>8.4</v>
      </c>
      <c r="S137" s="48">
        <v>8.5</v>
      </c>
      <c r="T137" s="48">
        <v>9</v>
      </c>
      <c r="U137" s="48">
        <v>8.9</v>
      </c>
      <c r="V137" s="48">
        <v>9.1999999999999993</v>
      </c>
      <c r="W137" s="48">
        <v>9.1</v>
      </c>
      <c r="X137" s="48" t="s">
        <v>3945</v>
      </c>
      <c r="Y137" s="48">
        <v>10.3</v>
      </c>
      <c r="Z137" s="48">
        <v>11.1</v>
      </c>
      <c r="AA137" s="48">
        <v>10.5</v>
      </c>
      <c r="AB137" s="48">
        <v>11</v>
      </c>
      <c r="AC137" s="48">
        <v>10.6</v>
      </c>
      <c r="AD137" s="48">
        <v>10.9</v>
      </c>
      <c r="AE137" s="48">
        <v>11.2</v>
      </c>
      <c r="AF137" s="48">
        <v>11.1</v>
      </c>
      <c r="AG137" s="48">
        <v>11.4</v>
      </c>
      <c r="AH137" s="48">
        <v>10.9</v>
      </c>
      <c r="AI137" s="48" t="s">
        <v>3903</v>
      </c>
      <c r="AJ137" s="48">
        <v>13</v>
      </c>
      <c r="AK137" s="48">
        <v>13.8</v>
      </c>
      <c r="AL137" s="48">
        <v>13</v>
      </c>
      <c r="AM137" s="48">
        <v>12.9</v>
      </c>
      <c r="AN137" s="48">
        <v>12.5</v>
      </c>
      <c r="AO137" s="48">
        <v>12.8</v>
      </c>
      <c r="AP137" s="48">
        <v>13.1</v>
      </c>
      <c r="AQ137" s="48">
        <v>13</v>
      </c>
      <c r="AR137" s="48">
        <v>13.3</v>
      </c>
      <c r="AS137" s="48">
        <v>13</v>
      </c>
      <c r="AT137" s="48" t="s">
        <v>3902</v>
      </c>
      <c r="AU137" s="48">
        <v>10.3</v>
      </c>
      <c r="AV137" s="48">
        <v>11.1</v>
      </c>
      <c r="AW137" s="48">
        <v>10.5</v>
      </c>
      <c r="AX137" s="48">
        <v>10.6</v>
      </c>
      <c r="AY137" s="48">
        <v>10.3</v>
      </c>
      <c r="AZ137" s="48">
        <v>10.6</v>
      </c>
      <c r="BA137" s="48">
        <v>10.9</v>
      </c>
      <c r="BB137" s="48">
        <v>10.8</v>
      </c>
      <c r="BC137" s="48">
        <v>11.1</v>
      </c>
      <c r="BD137" s="48">
        <v>10.9</v>
      </c>
      <c r="BE137" s="48" t="s">
        <v>4364</v>
      </c>
      <c r="BG137" s="87"/>
      <c r="BH137" s="87"/>
      <c r="BI137" s="87"/>
      <c r="BJ137" s="87"/>
      <c r="BK137" s="87"/>
      <c r="BL137" s="87"/>
    </row>
    <row r="138" spans="1:64" ht="30" customHeight="1">
      <c r="A138" s="125" t="s">
        <v>4619</v>
      </c>
      <c r="B138" s="126" t="s">
        <v>4416</v>
      </c>
      <c r="C138" s="48">
        <v>8</v>
      </c>
      <c r="D138" s="48">
        <v>8.8000000000000007</v>
      </c>
      <c r="E138" s="48">
        <v>8.1999999999999993</v>
      </c>
      <c r="F138" s="48">
        <v>8.3000000000000007</v>
      </c>
      <c r="G138" s="48">
        <v>8.3000000000000007</v>
      </c>
      <c r="H138" s="48">
        <v>8.6</v>
      </c>
      <c r="I138" s="48">
        <v>8.9</v>
      </c>
      <c r="J138" s="48">
        <v>8.8000000000000007</v>
      </c>
      <c r="K138" s="48">
        <v>9.1</v>
      </c>
      <c r="L138" s="48">
        <v>8.6</v>
      </c>
      <c r="M138" s="48" t="s">
        <v>3944</v>
      </c>
      <c r="N138" s="48">
        <v>8.5</v>
      </c>
      <c r="O138" s="48">
        <v>9.3000000000000007</v>
      </c>
      <c r="P138" s="48">
        <v>8.6999999999999993</v>
      </c>
      <c r="Q138" s="48">
        <v>8.6</v>
      </c>
      <c r="R138" s="48">
        <v>8.4</v>
      </c>
      <c r="S138" s="48">
        <v>8.5</v>
      </c>
      <c r="T138" s="48">
        <v>9</v>
      </c>
      <c r="U138" s="48">
        <v>8.9</v>
      </c>
      <c r="V138" s="48">
        <v>9.1999999999999993</v>
      </c>
      <c r="W138" s="48">
        <v>9.1</v>
      </c>
      <c r="X138" s="48" t="s">
        <v>3945</v>
      </c>
      <c r="Y138" s="48">
        <v>10.3</v>
      </c>
      <c r="Z138" s="48">
        <v>11.1</v>
      </c>
      <c r="AA138" s="48">
        <v>10.5</v>
      </c>
      <c r="AB138" s="48">
        <v>11</v>
      </c>
      <c r="AC138" s="48">
        <v>10.6</v>
      </c>
      <c r="AD138" s="48">
        <v>10.9</v>
      </c>
      <c r="AE138" s="48">
        <v>11.2</v>
      </c>
      <c r="AF138" s="48">
        <v>11.1</v>
      </c>
      <c r="AG138" s="48">
        <v>11.4</v>
      </c>
      <c r="AH138" s="48">
        <v>10.9</v>
      </c>
      <c r="AI138" s="48" t="s">
        <v>3903</v>
      </c>
      <c r="AJ138" s="48">
        <v>13</v>
      </c>
      <c r="AK138" s="48">
        <v>13.8</v>
      </c>
      <c r="AL138" s="48">
        <v>13</v>
      </c>
      <c r="AM138" s="48">
        <v>12.9</v>
      </c>
      <c r="AN138" s="48">
        <v>12.5</v>
      </c>
      <c r="AO138" s="48">
        <v>12.8</v>
      </c>
      <c r="AP138" s="48">
        <v>13.1</v>
      </c>
      <c r="AQ138" s="48">
        <v>13</v>
      </c>
      <c r="AR138" s="48">
        <v>13.3</v>
      </c>
      <c r="AS138" s="48">
        <v>13</v>
      </c>
      <c r="AT138" s="48" t="s">
        <v>3902</v>
      </c>
      <c r="AU138" s="48">
        <v>10.3</v>
      </c>
      <c r="AV138" s="48">
        <v>11.1</v>
      </c>
      <c r="AW138" s="48">
        <v>10.5</v>
      </c>
      <c r="AX138" s="48">
        <v>10.6</v>
      </c>
      <c r="AY138" s="48">
        <v>10.3</v>
      </c>
      <c r="AZ138" s="48">
        <v>10.6</v>
      </c>
      <c r="BA138" s="48">
        <v>10.9</v>
      </c>
      <c r="BB138" s="48">
        <v>10.8</v>
      </c>
      <c r="BC138" s="48">
        <v>11.1</v>
      </c>
      <c r="BD138" s="48">
        <v>10.9</v>
      </c>
      <c r="BE138" s="48" t="s">
        <v>4364</v>
      </c>
      <c r="BG138" s="87"/>
      <c r="BH138" s="87"/>
      <c r="BI138" s="87"/>
      <c r="BJ138" s="87"/>
      <c r="BK138" s="87"/>
      <c r="BL138" s="87"/>
    </row>
    <row r="139" spans="1:64" ht="30" customHeight="1">
      <c r="A139" s="125" t="s">
        <v>4620</v>
      </c>
      <c r="B139" s="126" t="s">
        <v>4621</v>
      </c>
      <c r="C139" s="48">
        <v>8</v>
      </c>
      <c r="D139" s="48">
        <v>8.8000000000000007</v>
      </c>
      <c r="E139" s="48">
        <v>8.1999999999999993</v>
      </c>
      <c r="F139" s="48">
        <v>8.3000000000000007</v>
      </c>
      <c r="G139" s="48">
        <v>8.3000000000000007</v>
      </c>
      <c r="H139" s="48">
        <v>8.6</v>
      </c>
      <c r="I139" s="48">
        <v>8.9</v>
      </c>
      <c r="J139" s="48">
        <v>8.8000000000000007</v>
      </c>
      <c r="K139" s="48">
        <v>9.1</v>
      </c>
      <c r="L139" s="48">
        <v>8.6</v>
      </c>
      <c r="M139" s="48" t="s">
        <v>3944</v>
      </c>
      <c r="N139" s="48">
        <v>8.5</v>
      </c>
      <c r="O139" s="48">
        <v>9.3000000000000007</v>
      </c>
      <c r="P139" s="48">
        <v>8.6999999999999993</v>
      </c>
      <c r="Q139" s="48">
        <v>8.6</v>
      </c>
      <c r="R139" s="48">
        <v>8.4</v>
      </c>
      <c r="S139" s="48">
        <v>8.5</v>
      </c>
      <c r="T139" s="48">
        <v>9</v>
      </c>
      <c r="U139" s="48">
        <v>8.9</v>
      </c>
      <c r="V139" s="48">
        <v>9.1999999999999993</v>
      </c>
      <c r="W139" s="48">
        <v>9.1</v>
      </c>
      <c r="X139" s="48" t="s">
        <v>3945</v>
      </c>
      <c r="Y139" s="48">
        <v>10.3</v>
      </c>
      <c r="Z139" s="48">
        <v>11.1</v>
      </c>
      <c r="AA139" s="48">
        <v>10.5</v>
      </c>
      <c r="AB139" s="48">
        <v>11</v>
      </c>
      <c r="AC139" s="48">
        <v>10.6</v>
      </c>
      <c r="AD139" s="48">
        <v>10.9</v>
      </c>
      <c r="AE139" s="48">
        <v>11.2</v>
      </c>
      <c r="AF139" s="48">
        <v>11.1</v>
      </c>
      <c r="AG139" s="48">
        <v>11.4</v>
      </c>
      <c r="AH139" s="48">
        <v>10.9</v>
      </c>
      <c r="AI139" s="48" t="s">
        <v>3903</v>
      </c>
      <c r="AJ139" s="48">
        <v>13</v>
      </c>
      <c r="AK139" s="48">
        <v>13.8</v>
      </c>
      <c r="AL139" s="48">
        <v>13</v>
      </c>
      <c r="AM139" s="48">
        <v>12.9</v>
      </c>
      <c r="AN139" s="48">
        <v>12.5</v>
      </c>
      <c r="AO139" s="48">
        <v>12.8</v>
      </c>
      <c r="AP139" s="48">
        <v>13.1</v>
      </c>
      <c r="AQ139" s="48">
        <v>13</v>
      </c>
      <c r="AR139" s="48">
        <v>13.3</v>
      </c>
      <c r="AS139" s="48">
        <v>13</v>
      </c>
      <c r="AT139" s="48" t="s">
        <v>3902</v>
      </c>
      <c r="AU139" s="48">
        <v>10.3</v>
      </c>
      <c r="AV139" s="48">
        <v>11.1</v>
      </c>
      <c r="AW139" s="48">
        <v>10.5</v>
      </c>
      <c r="AX139" s="48">
        <v>10.6</v>
      </c>
      <c r="AY139" s="48">
        <v>10.3</v>
      </c>
      <c r="AZ139" s="48">
        <v>10.6</v>
      </c>
      <c r="BA139" s="48">
        <v>10.9</v>
      </c>
      <c r="BB139" s="48">
        <v>10.8</v>
      </c>
      <c r="BC139" s="48">
        <v>11.1</v>
      </c>
      <c r="BD139" s="48">
        <v>10.9</v>
      </c>
      <c r="BE139" s="48" t="s">
        <v>4364</v>
      </c>
      <c r="BG139" s="87"/>
      <c r="BH139" s="87"/>
      <c r="BI139" s="87"/>
      <c r="BJ139" s="87"/>
      <c r="BK139" s="87"/>
      <c r="BL139" s="87"/>
    </row>
    <row r="140" spans="1:64" ht="30" customHeight="1">
      <c r="A140" s="97" t="s">
        <v>4622</v>
      </c>
      <c r="B140" s="126" t="s">
        <v>4623</v>
      </c>
      <c r="C140" s="48">
        <v>8</v>
      </c>
      <c r="D140" s="48">
        <v>8.8000000000000007</v>
      </c>
      <c r="E140" s="48">
        <v>8.1999999999999993</v>
      </c>
      <c r="F140" s="48">
        <v>8.3000000000000007</v>
      </c>
      <c r="G140" s="48">
        <v>8.3000000000000007</v>
      </c>
      <c r="H140" s="48">
        <v>8.6</v>
      </c>
      <c r="I140" s="48">
        <v>8.9</v>
      </c>
      <c r="J140" s="48">
        <v>8.8000000000000007</v>
      </c>
      <c r="K140" s="48">
        <v>9.1</v>
      </c>
      <c r="L140" s="48">
        <v>8.6</v>
      </c>
      <c r="M140" s="48" t="s">
        <v>3944</v>
      </c>
      <c r="N140" s="48">
        <v>8.5</v>
      </c>
      <c r="O140" s="48">
        <v>9.3000000000000007</v>
      </c>
      <c r="P140" s="48">
        <v>8.6999999999999993</v>
      </c>
      <c r="Q140" s="48">
        <v>8.6</v>
      </c>
      <c r="R140" s="48">
        <v>8.4</v>
      </c>
      <c r="S140" s="48">
        <v>8.5</v>
      </c>
      <c r="T140" s="48">
        <v>9</v>
      </c>
      <c r="U140" s="48">
        <v>8.9</v>
      </c>
      <c r="V140" s="48">
        <v>9.1999999999999993</v>
      </c>
      <c r="W140" s="48">
        <v>9.1</v>
      </c>
      <c r="X140" s="48" t="s">
        <v>3945</v>
      </c>
      <c r="Y140" s="48">
        <v>10.3</v>
      </c>
      <c r="Z140" s="48">
        <v>11.1</v>
      </c>
      <c r="AA140" s="48">
        <v>10.5</v>
      </c>
      <c r="AB140" s="48">
        <v>11</v>
      </c>
      <c r="AC140" s="48">
        <v>10.6</v>
      </c>
      <c r="AD140" s="48">
        <v>10.9</v>
      </c>
      <c r="AE140" s="48">
        <v>11.2</v>
      </c>
      <c r="AF140" s="48">
        <v>11.1</v>
      </c>
      <c r="AG140" s="48">
        <v>11.4</v>
      </c>
      <c r="AH140" s="48">
        <v>10.9</v>
      </c>
      <c r="AI140" s="48" t="s">
        <v>3903</v>
      </c>
      <c r="AJ140" s="48">
        <v>13</v>
      </c>
      <c r="AK140" s="48">
        <v>13.8</v>
      </c>
      <c r="AL140" s="48">
        <v>13</v>
      </c>
      <c r="AM140" s="48">
        <v>12.9</v>
      </c>
      <c r="AN140" s="48">
        <v>12.5</v>
      </c>
      <c r="AO140" s="48">
        <v>12.8</v>
      </c>
      <c r="AP140" s="48">
        <v>13.1</v>
      </c>
      <c r="AQ140" s="48">
        <v>13</v>
      </c>
      <c r="AR140" s="48">
        <v>13.3</v>
      </c>
      <c r="AS140" s="48">
        <v>13</v>
      </c>
      <c r="AT140" s="48" t="s">
        <v>3902</v>
      </c>
      <c r="AU140" s="48">
        <v>10.3</v>
      </c>
      <c r="AV140" s="48">
        <v>11.1</v>
      </c>
      <c r="AW140" s="48">
        <v>10.5</v>
      </c>
      <c r="AX140" s="48">
        <v>10.6</v>
      </c>
      <c r="AY140" s="48">
        <v>10.3</v>
      </c>
      <c r="AZ140" s="48">
        <v>10.6</v>
      </c>
      <c r="BA140" s="48">
        <v>10.9</v>
      </c>
      <c r="BB140" s="48">
        <v>10.8</v>
      </c>
      <c r="BC140" s="48">
        <v>11.1</v>
      </c>
      <c r="BD140" s="48">
        <v>10.9</v>
      </c>
      <c r="BE140" s="48" t="s">
        <v>4364</v>
      </c>
      <c r="BG140" s="87"/>
      <c r="BH140" s="87"/>
      <c r="BI140" s="87"/>
      <c r="BJ140" s="87"/>
      <c r="BK140" s="87"/>
      <c r="BL140" s="87"/>
    </row>
    <row r="141" spans="1:64" ht="30" customHeight="1">
      <c r="A141" s="125" t="s">
        <v>4624</v>
      </c>
      <c r="B141" s="126" t="s">
        <v>4625</v>
      </c>
      <c r="C141" s="48">
        <v>8</v>
      </c>
      <c r="D141" s="48">
        <v>8.8000000000000007</v>
      </c>
      <c r="E141" s="48">
        <v>8.1999999999999993</v>
      </c>
      <c r="F141" s="48">
        <v>8.3000000000000007</v>
      </c>
      <c r="G141" s="48">
        <v>8.3000000000000007</v>
      </c>
      <c r="H141" s="48">
        <v>8.6</v>
      </c>
      <c r="I141" s="48">
        <v>8.9</v>
      </c>
      <c r="J141" s="48">
        <v>8.8000000000000007</v>
      </c>
      <c r="K141" s="48">
        <v>9.1</v>
      </c>
      <c r="L141" s="48">
        <v>8.6</v>
      </c>
      <c r="M141" s="48" t="s">
        <v>3944</v>
      </c>
      <c r="N141" s="48">
        <v>8.5</v>
      </c>
      <c r="O141" s="48">
        <v>9.3000000000000007</v>
      </c>
      <c r="P141" s="48">
        <v>8.6999999999999993</v>
      </c>
      <c r="Q141" s="48">
        <v>8.6</v>
      </c>
      <c r="R141" s="48">
        <v>8.4</v>
      </c>
      <c r="S141" s="48">
        <v>8.5</v>
      </c>
      <c r="T141" s="48">
        <v>9</v>
      </c>
      <c r="U141" s="48">
        <v>8.9</v>
      </c>
      <c r="V141" s="48">
        <v>9.1999999999999993</v>
      </c>
      <c r="W141" s="48">
        <v>9.1</v>
      </c>
      <c r="X141" s="48" t="s">
        <v>3945</v>
      </c>
      <c r="Y141" s="48">
        <v>10.3</v>
      </c>
      <c r="Z141" s="48">
        <v>11.1</v>
      </c>
      <c r="AA141" s="48">
        <v>10.5</v>
      </c>
      <c r="AB141" s="48">
        <v>11</v>
      </c>
      <c r="AC141" s="48">
        <v>10.6</v>
      </c>
      <c r="AD141" s="48">
        <v>10.9</v>
      </c>
      <c r="AE141" s="48">
        <v>11.2</v>
      </c>
      <c r="AF141" s="48">
        <v>11.1</v>
      </c>
      <c r="AG141" s="48">
        <v>11.4</v>
      </c>
      <c r="AH141" s="48">
        <v>10.9</v>
      </c>
      <c r="AI141" s="48" t="s">
        <v>3903</v>
      </c>
      <c r="AJ141" s="48">
        <v>13</v>
      </c>
      <c r="AK141" s="48">
        <v>13.8</v>
      </c>
      <c r="AL141" s="48">
        <v>13</v>
      </c>
      <c r="AM141" s="48">
        <v>12.9</v>
      </c>
      <c r="AN141" s="48">
        <v>12.5</v>
      </c>
      <c r="AO141" s="48">
        <v>12.8</v>
      </c>
      <c r="AP141" s="48">
        <v>13.1</v>
      </c>
      <c r="AQ141" s="48">
        <v>13</v>
      </c>
      <c r="AR141" s="48">
        <v>13.3</v>
      </c>
      <c r="AS141" s="48">
        <v>13</v>
      </c>
      <c r="AT141" s="48" t="s">
        <v>3902</v>
      </c>
      <c r="AU141" s="48">
        <v>10.3</v>
      </c>
      <c r="AV141" s="48">
        <v>11.1</v>
      </c>
      <c r="AW141" s="48">
        <v>10.5</v>
      </c>
      <c r="AX141" s="48">
        <v>10.6</v>
      </c>
      <c r="AY141" s="48">
        <v>10.3</v>
      </c>
      <c r="AZ141" s="48">
        <v>10.6</v>
      </c>
      <c r="BA141" s="48">
        <v>10.9</v>
      </c>
      <c r="BB141" s="48">
        <v>10.8</v>
      </c>
      <c r="BC141" s="48">
        <v>11.1</v>
      </c>
      <c r="BD141" s="48">
        <v>10.9</v>
      </c>
      <c r="BE141" s="48" t="s">
        <v>4364</v>
      </c>
      <c r="BG141" s="87"/>
      <c r="BH141" s="87"/>
      <c r="BI141" s="87"/>
      <c r="BJ141" s="87"/>
      <c r="BK141" s="87"/>
      <c r="BL141" s="87"/>
    </row>
    <row r="142" spans="1:64" ht="30" customHeight="1">
      <c r="A142" s="97" t="s">
        <v>4626</v>
      </c>
      <c r="B142" s="126" t="s">
        <v>4575</v>
      </c>
      <c r="C142" s="48">
        <v>8</v>
      </c>
      <c r="D142" s="48">
        <v>8.8000000000000007</v>
      </c>
      <c r="E142" s="48">
        <v>8.1999999999999993</v>
      </c>
      <c r="F142" s="48">
        <v>8.3000000000000007</v>
      </c>
      <c r="G142" s="48">
        <v>8.3000000000000007</v>
      </c>
      <c r="H142" s="48">
        <v>8.6</v>
      </c>
      <c r="I142" s="48">
        <v>8.9</v>
      </c>
      <c r="J142" s="48">
        <v>8.8000000000000007</v>
      </c>
      <c r="K142" s="48">
        <v>9.1</v>
      </c>
      <c r="L142" s="48">
        <v>8.6</v>
      </c>
      <c r="M142" s="48" t="s">
        <v>3944</v>
      </c>
      <c r="N142" s="48">
        <v>8.5</v>
      </c>
      <c r="O142" s="48">
        <v>9.3000000000000007</v>
      </c>
      <c r="P142" s="48">
        <v>8.6999999999999993</v>
      </c>
      <c r="Q142" s="48">
        <v>8.6</v>
      </c>
      <c r="R142" s="48">
        <v>8.4</v>
      </c>
      <c r="S142" s="48">
        <v>8.5</v>
      </c>
      <c r="T142" s="48">
        <v>9</v>
      </c>
      <c r="U142" s="48">
        <v>8.9</v>
      </c>
      <c r="V142" s="48">
        <v>9.1999999999999993</v>
      </c>
      <c r="W142" s="48">
        <v>9.1</v>
      </c>
      <c r="X142" s="48" t="s">
        <v>3945</v>
      </c>
      <c r="Y142" s="48">
        <v>10.3</v>
      </c>
      <c r="Z142" s="48">
        <v>11.1</v>
      </c>
      <c r="AA142" s="48">
        <v>10.5</v>
      </c>
      <c r="AB142" s="48">
        <v>11</v>
      </c>
      <c r="AC142" s="48">
        <v>10.6</v>
      </c>
      <c r="AD142" s="48">
        <v>10.9</v>
      </c>
      <c r="AE142" s="48">
        <v>11.2</v>
      </c>
      <c r="AF142" s="48">
        <v>11.1</v>
      </c>
      <c r="AG142" s="48">
        <v>11.4</v>
      </c>
      <c r="AH142" s="48">
        <v>10.9</v>
      </c>
      <c r="AI142" s="48" t="s">
        <v>3903</v>
      </c>
      <c r="AJ142" s="48">
        <v>13</v>
      </c>
      <c r="AK142" s="48">
        <v>13.8</v>
      </c>
      <c r="AL142" s="48">
        <v>13</v>
      </c>
      <c r="AM142" s="48">
        <v>12.9</v>
      </c>
      <c r="AN142" s="48">
        <v>12.5</v>
      </c>
      <c r="AO142" s="48">
        <v>12.8</v>
      </c>
      <c r="AP142" s="48">
        <v>13.1</v>
      </c>
      <c r="AQ142" s="48">
        <v>13</v>
      </c>
      <c r="AR142" s="48">
        <v>13.3</v>
      </c>
      <c r="AS142" s="48">
        <v>13</v>
      </c>
      <c r="AT142" s="48" t="s">
        <v>3902</v>
      </c>
      <c r="AU142" s="48">
        <v>10.3</v>
      </c>
      <c r="AV142" s="48">
        <v>11.1</v>
      </c>
      <c r="AW142" s="48">
        <v>10.5</v>
      </c>
      <c r="AX142" s="48">
        <v>10.6</v>
      </c>
      <c r="AY142" s="48">
        <v>10.3</v>
      </c>
      <c r="AZ142" s="48">
        <v>10.6</v>
      </c>
      <c r="BA142" s="48">
        <v>10.9</v>
      </c>
      <c r="BB142" s="48">
        <v>10.8</v>
      </c>
      <c r="BC142" s="48">
        <v>11.1</v>
      </c>
      <c r="BD142" s="48">
        <v>10.9</v>
      </c>
      <c r="BE142" s="48" t="s">
        <v>4364</v>
      </c>
      <c r="BG142" s="87"/>
      <c r="BH142" s="87"/>
      <c r="BI142" s="87"/>
      <c r="BJ142" s="87"/>
      <c r="BK142" s="87"/>
      <c r="BL142" s="87"/>
    </row>
    <row r="143" spans="1:64" ht="30" customHeight="1">
      <c r="A143" s="125" t="s">
        <v>4627</v>
      </c>
      <c r="B143" s="126" t="s">
        <v>4628</v>
      </c>
      <c r="C143" s="48">
        <v>8</v>
      </c>
      <c r="D143" s="48">
        <v>8.8000000000000007</v>
      </c>
      <c r="E143" s="48">
        <v>8.1999999999999993</v>
      </c>
      <c r="F143" s="48">
        <v>8.3000000000000007</v>
      </c>
      <c r="G143" s="48">
        <v>8.3000000000000007</v>
      </c>
      <c r="H143" s="48">
        <v>8.6</v>
      </c>
      <c r="I143" s="48">
        <v>8.9</v>
      </c>
      <c r="J143" s="48">
        <v>8.8000000000000007</v>
      </c>
      <c r="K143" s="48">
        <v>9.1</v>
      </c>
      <c r="L143" s="48">
        <v>8.6</v>
      </c>
      <c r="M143" s="48" t="s">
        <v>3944</v>
      </c>
      <c r="N143" s="48">
        <v>8.5</v>
      </c>
      <c r="O143" s="48">
        <v>9.3000000000000007</v>
      </c>
      <c r="P143" s="48">
        <v>8.6999999999999993</v>
      </c>
      <c r="Q143" s="48">
        <v>8.6</v>
      </c>
      <c r="R143" s="48">
        <v>8.4</v>
      </c>
      <c r="S143" s="48">
        <v>8.5</v>
      </c>
      <c r="T143" s="48">
        <v>9</v>
      </c>
      <c r="U143" s="48">
        <v>8.9</v>
      </c>
      <c r="V143" s="48">
        <v>9.1999999999999993</v>
      </c>
      <c r="W143" s="48">
        <v>9.1</v>
      </c>
      <c r="X143" s="48" t="s">
        <v>3945</v>
      </c>
      <c r="Y143" s="48">
        <v>10.3</v>
      </c>
      <c r="Z143" s="48">
        <v>11.1</v>
      </c>
      <c r="AA143" s="48">
        <v>10.5</v>
      </c>
      <c r="AB143" s="48">
        <v>11</v>
      </c>
      <c r="AC143" s="48">
        <v>10.6</v>
      </c>
      <c r="AD143" s="48">
        <v>10.9</v>
      </c>
      <c r="AE143" s="48">
        <v>11.2</v>
      </c>
      <c r="AF143" s="48">
        <v>11.1</v>
      </c>
      <c r="AG143" s="48">
        <v>11.4</v>
      </c>
      <c r="AH143" s="48">
        <v>10.9</v>
      </c>
      <c r="AI143" s="48" t="s">
        <v>3903</v>
      </c>
      <c r="AJ143" s="48">
        <v>13</v>
      </c>
      <c r="AK143" s="48">
        <v>13.8</v>
      </c>
      <c r="AL143" s="48">
        <v>13</v>
      </c>
      <c r="AM143" s="48">
        <v>12.9</v>
      </c>
      <c r="AN143" s="48">
        <v>12.5</v>
      </c>
      <c r="AO143" s="48">
        <v>12.8</v>
      </c>
      <c r="AP143" s="48">
        <v>13.1</v>
      </c>
      <c r="AQ143" s="48">
        <v>13</v>
      </c>
      <c r="AR143" s="48">
        <v>13.3</v>
      </c>
      <c r="AS143" s="48">
        <v>13</v>
      </c>
      <c r="AT143" s="48" t="s">
        <v>3902</v>
      </c>
      <c r="AU143" s="48">
        <v>10.3</v>
      </c>
      <c r="AV143" s="48">
        <v>11.1</v>
      </c>
      <c r="AW143" s="48">
        <v>10.5</v>
      </c>
      <c r="AX143" s="48">
        <v>10.6</v>
      </c>
      <c r="AY143" s="48">
        <v>10.3</v>
      </c>
      <c r="AZ143" s="48">
        <v>10.6</v>
      </c>
      <c r="BA143" s="48">
        <v>10.9</v>
      </c>
      <c r="BB143" s="48">
        <v>10.8</v>
      </c>
      <c r="BC143" s="48">
        <v>11.1</v>
      </c>
      <c r="BD143" s="48">
        <v>10.9</v>
      </c>
      <c r="BE143" s="48" t="s">
        <v>4364</v>
      </c>
      <c r="BG143" s="87"/>
      <c r="BH143" s="87"/>
      <c r="BI143" s="87"/>
      <c r="BJ143" s="87"/>
      <c r="BK143" s="87"/>
      <c r="BL143" s="87"/>
    </row>
    <row r="144" spans="1:64" ht="30" customHeight="1">
      <c r="A144" s="125" t="s">
        <v>4629</v>
      </c>
      <c r="B144" s="126" t="s">
        <v>4630</v>
      </c>
      <c r="C144" s="48">
        <v>8</v>
      </c>
      <c r="D144" s="48">
        <v>8.8000000000000007</v>
      </c>
      <c r="E144" s="48">
        <v>8.1999999999999993</v>
      </c>
      <c r="F144" s="48">
        <v>8.3000000000000007</v>
      </c>
      <c r="G144" s="48">
        <v>8.3000000000000007</v>
      </c>
      <c r="H144" s="48">
        <v>8.6</v>
      </c>
      <c r="I144" s="48">
        <v>8.9</v>
      </c>
      <c r="J144" s="48">
        <v>8.8000000000000007</v>
      </c>
      <c r="K144" s="48">
        <v>9.1</v>
      </c>
      <c r="L144" s="48">
        <v>8.6</v>
      </c>
      <c r="M144" s="48" t="s">
        <v>3944</v>
      </c>
      <c r="N144" s="48">
        <v>8.5</v>
      </c>
      <c r="O144" s="48">
        <v>9.3000000000000007</v>
      </c>
      <c r="P144" s="48">
        <v>8.6999999999999993</v>
      </c>
      <c r="Q144" s="48">
        <v>8.6</v>
      </c>
      <c r="R144" s="48">
        <v>8.4</v>
      </c>
      <c r="S144" s="48">
        <v>8.5</v>
      </c>
      <c r="T144" s="48">
        <v>9</v>
      </c>
      <c r="U144" s="48">
        <v>8.9</v>
      </c>
      <c r="V144" s="48">
        <v>9.1999999999999993</v>
      </c>
      <c r="W144" s="48">
        <v>9.1</v>
      </c>
      <c r="X144" s="48" t="s">
        <v>3945</v>
      </c>
      <c r="Y144" s="48">
        <v>10.3</v>
      </c>
      <c r="Z144" s="48">
        <v>11.1</v>
      </c>
      <c r="AA144" s="48">
        <v>10.5</v>
      </c>
      <c r="AB144" s="48">
        <v>11</v>
      </c>
      <c r="AC144" s="48">
        <v>10.6</v>
      </c>
      <c r="AD144" s="48">
        <v>10.9</v>
      </c>
      <c r="AE144" s="48">
        <v>11.2</v>
      </c>
      <c r="AF144" s="48">
        <v>11.1</v>
      </c>
      <c r="AG144" s="48">
        <v>11.4</v>
      </c>
      <c r="AH144" s="48">
        <v>10.9</v>
      </c>
      <c r="AI144" s="48" t="s">
        <v>3903</v>
      </c>
      <c r="AJ144" s="48">
        <v>13</v>
      </c>
      <c r="AK144" s="48">
        <v>13.8</v>
      </c>
      <c r="AL144" s="48">
        <v>13</v>
      </c>
      <c r="AM144" s="48">
        <v>12.9</v>
      </c>
      <c r="AN144" s="48">
        <v>12.5</v>
      </c>
      <c r="AO144" s="48">
        <v>12.8</v>
      </c>
      <c r="AP144" s="48">
        <v>13.1</v>
      </c>
      <c r="AQ144" s="48">
        <v>13</v>
      </c>
      <c r="AR144" s="48">
        <v>13.3</v>
      </c>
      <c r="AS144" s="48">
        <v>13</v>
      </c>
      <c r="AT144" s="48" t="s">
        <v>3902</v>
      </c>
      <c r="AU144" s="48">
        <v>10.3</v>
      </c>
      <c r="AV144" s="48">
        <v>11.1</v>
      </c>
      <c r="AW144" s="48">
        <v>10.5</v>
      </c>
      <c r="AX144" s="48">
        <v>10.6</v>
      </c>
      <c r="AY144" s="48">
        <v>10.3</v>
      </c>
      <c r="AZ144" s="48">
        <v>10.6</v>
      </c>
      <c r="BA144" s="48">
        <v>10.9</v>
      </c>
      <c r="BB144" s="48">
        <v>10.8</v>
      </c>
      <c r="BC144" s="48">
        <v>11.1</v>
      </c>
      <c r="BD144" s="48">
        <v>10.9</v>
      </c>
      <c r="BE144" s="48" t="s">
        <v>4364</v>
      </c>
      <c r="BG144" s="87"/>
      <c r="BH144" s="87"/>
      <c r="BI144" s="87"/>
      <c r="BJ144" s="87"/>
      <c r="BK144" s="87"/>
      <c r="BL144" s="87"/>
    </row>
    <row r="145" spans="1:64" ht="30" customHeight="1">
      <c r="A145" s="125" t="s">
        <v>4631</v>
      </c>
      <c r="B145" s="126" t="s">
        <v>4632</v>
      </c>
      <c r="C145" s="48">
        <v>8</v>
      </c>
      <c r="D145" s="48">
        <v>8.8000000000000007</v>
      </c>
      <c r="E145" s="48">
        <v>8.1999999999999993</v>
      </c>
      <c r="F145" s="48">
        <v>8.3000000000000007</v>
      </c>
      <c r="G145" s="48">
        <v>8.3000000000000007</v>
      </c>
      <c r="H145" s="48">
        <v>8.6</v>
      </c>
      <c r="I145" s="48">
        <v>8.9</v>
      </c>
      <c r="J145" s="48">
        <v>8.8000000000000007</v>
      </c>
      <c r="K145" s="48">
        <v>9.1</v>
      </c>
      <c r="L145" s="48">
        <v>8.6</v>
      </c>
      <c r="M145" s="48" t="s">
        <v>3944</v>
      </c>
      <c r="N145" s="48">
        <v>8.5</v>
      </c>
      <c r="O145" s="48">
        <v>9.3000000000000007</v>
      </c>
      <c r="P145" s="48">
        <v>8.6999999999999993</v>
      </c>
      <c r="Q145" s="48">
        <v>8.6</v>
      </c>
      <c r="R145" s="48">
        <v>8.4</v>
      </c>
      <c r="S145" s="48">
        <v>8.5</v>
      </c>
      <c r="T145" s="48">
        <v>9</v>
      </c>
      <c r="U145" s="48">
        <v>8.9</v>
      </c>
      <c r="V145" s="48">
        <v>9.1999999999999993</v>
      </c>
      <c r="W145" s="48">
        <v>9.1</v>
      </c>
      <c r="X145" s="48" t="s">
        <v>3945</v>
      </c>
      <c r="Y145" s="48">
        <v>10.3</v>
      </c>
      <c r="Z145" s="48">
        <v>11.1</v>
      </c>
      <c r="AA145" s="48">
        <v>10.5</v>
      </c>
      <c r="AB145" s="48">
        <v>11</v>
      </c>
      <c r="AC145" s="48">
        <v>10.6</v>
      </c>
      <c r="AD145" s="48">
        <v>10.9</v>
      </c>
      <c r="AE145" s="48">
        <v>11.2</v>
      </c>
      <c r="AF145" s="48">
        <v>11.1</v>
      </c>
      <c r="AG145" s="48">
        <v>11.4</v>
      </c>
      <c r="AH145" s="48">
        <v>10.9</v>
      </c>
      <c r="AI145" s="48" t="s">
        <v>3903</v>
      </c>
      <c r="AJ145" s="48">
        <v>13</v>
      </c>
      <c r="AK145" s="48">
        <v>13.8</v>
      </c>
      <c r="AL145" s="48">
        <v>13</v>
      </c>
      <c r="AM145" s="48">
        <v>12.9</v>
      </c>
      <c r="AN145" s="48">
        <v>12.5</v>
      </c>
      <c r="AO145" s="48">
        <v>12.8</v>
      </c>
      <c r="AP145" s="48">
        <v>13.1</v>
      </c>
      <c r="AQ145" s="48">
        <v>13</v>
      </c>
      <c r="AR145" s="48">
        <v>13.3</v>
      </c>
      <c r="AS145" s="48">
        <v>13</v>
      </c>
      <c r="AT145" s="48" t="s">
        <v>3902</v>
      </c>
      <c r="AU145" s="48">
        <v>10.3</v>
      </c>
      <c r="AV145" s="48">
        <v>11.1</v>
      </c>
      <c r="AW145" s="48">
        <v>10.5</v>
      </c>
      <c r="AX145" s="48">
        <v>10.6</v>
      </c>
      <c r="AY145" s="48">
        <v>10.3</v>
      </c>
      <c r="AZ145" s="48">
        <v>10.6</v>
      </c>
      <c r="BA145" s="48">
        <v>10.9</v>
      </c>
      <c r="BB145" s="48">
        <v>10.8</v>
      </c>
      <c r="BC145" s="48">
        <v>11.1</v>
      </c>
      <c r="BD145" s="48">
        <v>10.9</v>
      </c>
      <c r="BE145" s="48" t="s">
        <v>4364</v>
      </c>
      <c r="BG145" s="87"/>
      <c r="BH145" s="87"/>
      <c r="BI145" s="87"/>
      <c r="BJ145" s="87"/>
      <c r="BK145" s="87"/>
      <c r="BL145" s="87"/>
    </row>
    <row r="146" spans="1:64" ht="30" customHeight="1">
      <c r="A146" s="125" t="s">
        <v>4633</v>
      </c>
      <c r="B146" s="126" t="s">
        <v>4634</v>
      </c>
      <c r="C146" s="48">
        <v>8</v>
      </c>
      <c r="D146" s="48">
        <v>8.8000000000000007</v>
      </c>
      <c r="E146" s="48">
        <v>8.1999999999999993</v>
      </c>
      <c r="F146" s="48">
        <v>8.3000000000000007</v>
      </c>
      <c r="G146" s="48">
        <v>8.3000000000000007</v>
      </c>
      <c r="H146" s="48">
        <v>8.6</v>
      </c>
      <c r="I146" s="48">
        <v>8.9</v>
      </c>
      <c r="J146" s="48">
        <v>8.8000000000000007</v>
      </c>
      <c r="K146" s="48">
        <v>9.1</v>
      </c>
      <c r="L146" s="48">
        <v>8.6</v>
      </c>
      <c r="M146" s="48" t="s">
        <v>3944</v>
      </c>
      <c r="N146" s="48">
        <v>8.5</v>
      </c>
      <c r="O146" s="48">
        <v>9.3000000000000007</v>
      </c>
      <c r="P146" s="48">
        <v>8.6999999999999993</v>
      </c>
      <c r="Q146" s="48">
        <v>8.6</v>
      </c>
      <c r="R146" s="48">
        <v>8.4</v>
      </c>
      <c r="S146" s="48">
        <v>8.5</v>
      </c>
      <c r="T146" s="48">
        <v>9</v>
      </c>
      <c r="U146" s="48">
        <v>8.9</v>
      </c>
      <c r="V146" s="48">
        <v>9.1999999999999993</v>
      </c>
      <c r="W146" s="48">
        <v>9.1</v>
      </c>
      <c r="X146" s="48" t="s">
        <v>3945</v>
      </c>
      <c r="Y146" s="48">
        <v>10.3</v>
      </c>
      <c r="Z146" s="48">
        <v>11.1</v>
      </c>
      <c r="AA146" s="48">
        <v>10.5</v>
      </c>
      <c r="AB146" s="48">
        <v>11</v>
      </c>
      <c r="AC146" s="48">
        <v>10.6</v>
      </c>
      <c r="AD146" s="48">
        <v>10.9</v>
      </c>
      <c r="AE146" s="48">
        <v>11.2</v>
      </c>
      <c r="AF146" s="48">
        <v>11.1</v>
      </c>
      <c r="AG146" s="48">
        <v>11.4</v>
      </c>
      <c r="AH146" s="48">
        <v>10.9</v>
      </c>
      <c r="AI146" s="48" t="s">
        <v>3903</v>
      </c>
      <c r="AJ146" s="48">
        <v>13</v>
      </c>
      <c r="AK146" s="48">
        <v>13.8</v>
      </c>
      <c r="AL146" s="48">
        <v>13</v>
      </c>
      <c r="AM146" s="48">
        <v>12.9</v>
      </c>
      <c r="AN146" s="48">
        <v>12.5</v>
      </c>
      <c r="AO146" s="48">
        <v>12.8</v>
      </c>
      <c r="AP146" s="48">
        <v>13.1</v>
      </c>
      <c r="AQ146" s="48">
        <v>13</v>
      </c>
      <c r="AR146" s="48">
        <v>13.3</v>
      </c>
      <c r="AS146" s="48">
        <v>13</v>
      </c>
      <c r="AT146" s="48" t="s">
        <v>3902</v>
      </c>
      <c r="AU146" s="48">
        <v>10.3</v>
      </c>
      <c r="AV146" s="48">
        <v>11.1</v>
      </c>
      <c r="AW146" s="48">
        <v>10.5</v>
      </c>
      <c r="AX146" s="48">
        <v>10.6</v>
      </c>
      <c r="AY146" s="48">
        <v>10.3</v>
      </c>
      <c r="AZ146" s="48">
        <v>10.6</v>
      </c>
      <c r="BA146" s="48">
        <v>10.9</v>
      </c>
      <c r="BB146" s="48">
        <v>10.8</v>
      </c>
      <c r="BC146" s="48">
        <v>11.1</v>
      </c>
      <c r="BD146" s="48">
        <v>10.9</v>
      </c>
      <c r="BE146" s="48" t="s">
        <v>4364</v>
      </c>
      <c r="BG146" s="87"/>
      <c r="BH146" s="87"/>
      <c r="BI146" s="87"/>
      <c r="BJ146" s="87"/>
      <c r="BK146" s="87"/>
      <c r="BL146" s="87"/>
    </row>
    <row r="147" spans="1:64" ht="30" customHeight="1">
      <c r="A147" s="125" t="s">
        <v>4635</v>
      </c>
      <c r="B147" s="126" t="s">
        <v>4636</v>
      </c>
      <c r="C147" s="48">
        <v>8</v>
      </c>
      <c r="D147" s="48">
        <v>8.8000000000000007</v>
      </c>
      <c r="E147" s="48">
        <v>8.1999999999999993</v>
      </c>
      <c r="F147" s="48">
        <v>8.3000000000000007</v>
      </c>
      <c r="G147" s="48">
        <v>8.3000000000000007</v>
      </c>
      <c r="H147" s="48">
        <v>8.6</v>
      </c>
      <c r="I147" s="48">
        <v>8.9</v>
      </c>
      <c r="J147" s="48">
        <v>8.8000000000000007</v>
      </c>
      <c r="K147" s="48">
        <v>9.1</v>
      </c>
      <c r="L147" s="48">
        <v>8.6</v>
      </c>
      <c r="M147" s="48" t="s">
        <v>3944</v>
      </c>
      <c r="N147" s="48">
        <v>8.5</v>
      </c>
      <c r="O147" s="48">
        <v>9.3000000000000007</v>
      </c>
      <c r="P147" s="48">
        <v>8.6999999999999993</v>
      </c>
      <c r="Q147" s="48">
        <v>8.6</v>
      </c>
      <c r="R147" s="48">
        <v>8.4</v>
      </c>
      <c r="S147" s="48">
        <v>8.5</v>
      </c>
      <c r="T147" s="48">
        <v>9</v>
      </c>
      <c r="U147" s="48">
        <v>8.9</v>
      </c>
      <c r="V147" s="48">
        <v>9.1999999999999993</v>
      </c>
      <c r="W147" s="48">
        <v>9.1</v>
      </c>
      <c r="X147" s="48" t="s">
        <v>3945</v>
      </c>
      <c r="Y147" s="48">
        <v>10.3</v>
      </c>
      <c r="Z147" s="48">
        <v>11.1</v>
      </c>
      <c r="AA147" s="48">
        <v>10.5</v>
      </c>
      <c r="AB147" s="48">
        <v>11</v>
      </c>
      <c r="AC147" s="48">
        <v>10.6</v>
      </c>
      <c r="AD147" s="48">
        <v>10.9</v>
      </c>
      <c r="AE147" s="48">
        <v>11.2</v>
      </c>
      <c r="AF147" s="48">
        <v>11.1</v>
      </c>
      <c r="AG147" s="48">
        <v>11.4</v>
      </c>
      <c r="AH147" s="48">
        <v>10.9</v>
      </c>
      <c r="AI147" s="48" t="s">
        <v>3903</v>
      </c>
      <c r="AJ147" s="48">
        <v>13</v>
      </c>
      <c r="AK147" s="48">
        <v>13.8</v>
      </c>
      <c r="AL147" s="48">
        <v>13</v>
      </c>
      <c r="AM147" s="48">
        <v>12.9</v>
      </c>
      <c r="AN147" s="48">
        <v>12.5</v>
      </c>
      <c r="AO147" s="48">
        <v>12.8</v>
      </c>
      <c r="AP147" s="48">
        <v>13.1</v>
      </c>
      <c r="AQ147" s="48">
        <v>13</v>
      </c>
      <c r="AR147" s="48">
        <v>13.3</v>
      </c>
      <c r="AS147" s="48">
        <v>13</v>
      </c>
      <c r="AT147" s="48" t="s">
        <v>3902</v>
      </c>
      <c r="AU147" s="48">
        <v>10.3</v>
      </c>
      <c r="AV147" s="48">
        <v>11.1</v>
      </c>
      <c r="AW147" s="48">
        <v>10.5</v>
      </c>
      <c r="AX147" s="48">
        <v>10.6</v>
      </c>
      <c r="AY147" s="48">
        <v>10.3</v>
      </c>
      <c r="AZ147" s="48">
        <v>10.6</v>
      </c>
      <c r="BA147" s="48">
        <v>10.9</v>
      </c>
      <c r="BB147" s="48">
        <v>10.8</v>
      </c>
      <c r="BC147" s="48">
        <v>11.1</v>
      </c>
      <c r="BD147" s="48">
        <v>10.9</v>
      </c>
      <c r="BE147" s="48" t="s">
        <v>4364</v>
      </c>
      <c r="BG147" s="87"/>
      <c r="BH147" s="87"/>
      <c r="BI147" s="87"/>
      <c r="BJ147" s="87"/>
      <c r="BK147" s="87"/>
      <c r="BL147" s="87"/>
    </row>
    <row r="148" spans="1:64" ht="30" customHeight="1">
      <c r="A148" s="125" t="s">
        <v>4637</v>
      </c>
      <c r="B148" s="126" t="s">
        <v>4638</v>
      </c>
      <c r="C148" s="48">
        <v>8</v>
      </c>
      <c r="D148" s="48">
        <v>8.8000000000000007</v>
      </c>
      <c r="E148" s="48">
        <v>8.1999999999999993</v>
      </c>
      <c r="F148" s="48">
        <v>8.3000000000000007</v>
      </c>
      <c r="G148" s="48">
        <v>8.3000000000000007</v>
      </c>
      <c r="H148" s="48">
        <v>8.6</v>
      </c>
      <c r="I148" s="48">
        <v>8.9</v>
      </c>
      <c r="J148" s="48">
        <v>8.8000000000000007</v>
      </c>
      <c r="K148" s="48">
        <v>9.1</v>
      </c>
      <c r="L148" s="48">
        <v>8.6</v>
      </c>
      <c r="M148" s="48" t="s">
        <v>3944</v>
      </c>
      <c r="N148" s="48">
        <v>8.5</v>
      </c>
      <c r="O148" s="48">
        <v>9.3000000000000007</v>
      </c>
      <c r="P148" s="48">
        <v>8.6999999999999993</v>
      </c>
      <c r="Q148" s="48">
        <v>8.6</v>
      </c>
      <c r="R148" s="48">
        <v>8.4</v>
      </c>
      <c r="S148" s="48">
        <v>8.5</v>
      </c>
      <c r="T148" s="48">
        <v>9</v>
      </c>
      <c r="U148" s="48">
        <v>8.9</v>
      </c>
      <c r="V148" s="48">
        <v>9.1999999999999993</v>
      </c>
      <c r="W148" s="48">
        <v>9.1</v>
      </c>
      <c r="X148" s="48" t="s">
        <v>3945</v>
      </c>
      <c r="Y148" s="48">
        <v>10.3</v>
      </c>
      <c r="Z148" s="48">
        <v>11.1</v>
      </c>
      <c r="AA148" s="48">
        <v>10.5</v>
      </c>
      <c r="AB148" s="48">
        <v>11</v>
      </c>
      <c r="AC148" s="48">
        <v>10.6</v>
      </c>
      <c r="AD148" s="48">
        <v>10.9</v>
      </c>
      <c r="AE148" s="48">
        <v>11.2</v>
      </c>
      <c r="AF148" s="48">
        <v>11.1</v>
      </c>
      <c r="AG148" s="48">
        <v>11.4</v>
      </c>
      <c r="AH148" s="48">
        <v>10.9</v>
      </c>
      <c r="AI148" s="48" t="s">
        <v>3903</v>
      </c>
      <c r="AJ148" s="48">
        <v>13</v>
      </c>
      <c r="AK148" s="48">
        <v>13.8</v>
      </c>
      <c r="AL148" s="48">
        <v>13</v>
      </c>
      <c r="AM148" s="48">
        <v>12.9</v>
      </c>
      <c r="AN148" s="48">
        <v>12.5</v>
      </c>
      <c r="AO148" s="48">
        <v>12.8</v>
      </c>
      <c r="AP148" s="48">
        <v>13.1</v>
      </c>
      <c r="AQ148" s="48">
        <v>13</v>
      </c>
      <c r="AR148" s="48">
        <v>13.3</v>
      </c>
      <c r="AS148" s="48">
        <v>13</v>
      </c>
      <c r="AT148" s="48" t="s">
        <v>3902</v>
      </c>
      <c r="AU148" s="48">
        <v>10.3</v>
      </c>
      <c r="AV148" s="48">
        <v>11.1</v>
      </c>
      <c r="AW148" s="48">
        <v>10.5</v>
      </c>
      <c r="AX148" s="48">
        <v>10.6</v>
      </c>
      <c r="AY148" s="48">
        <v>10.3</v>
      </c>
      <c r="AZ148" s="48">
        <v>10.6</v>
      </c>
      <c r="BA148" s="48">
        <v>10.9</v>
      </c>
      <c r="BB148" s="48">
        <v>10.8</v>
      </c>
      <c r="BC148" s="48">
        <v>11.1</v>
      </c>
      <c r="BD148" s="48">
        <v>10.9</v>
      </c>
      <c r="BE148" s="48" t="s">
        <v>4364</v>
      </c>
      <c r="BG148" s="87"/>
      <c r="BH148" s="87"/>
      <c r="BI148" s="87"/>
      <c r="BJ148" s="87"/>
      <c r="BK148" s="87"/>
      <c r="BL148" s="87"/>
    </row>
    <row r="149" spans="1:64" ht="30" customHeight="1">
      <c r="A149" s="125" t="s">
        <v>4639</v>
      </c>
      <c r="B149" s="126" t="s">
        <v>4640</v>
      </c>
      <c r="C149" s="48">
        <v>8</v>
      </c>
      <c r="D149" s="48">
        <v>8.8000000000000007</v>
      </c>
      <c r="E149" s="48">
        <v>8.1999999999999993</v>
      </c>
      <c r="F149" s="48">
        <v>8.3000000000000007</v>
      </c>
      <c r="G149" s="48">
        <v>8.3000000000000007</v>
      </c>
      <c r="H149" s="48">
        <v>8.6</v>
      </c>
      <c r="I149" s="48">
        <v>8.9</v>
      </c>
      <c r="J149" s="48">
        <v>8.8000000000000007</v>
      </c>
      <c r="K149" s="48">
        <v>9.1</v>
      </c>
      <c r="L149" s="48">
        <v>8.6</v>
      </c>
      <c r="M149" s="48" t="s">
        <v>3944</v>
      </c>
      <c r="N149" s="48">
        <v>8.5</v>
      </c>
      <c r="O149" s="48">
        <v>9.3000000000000007</v>
      </c>
      <c r="P149" s="48">
        <v>8.6999999999999993</v>
      </c>
      <c r="Q149" s="48">
        <v>8.6</v>
      </c>
      <c r="R149" s="48">
        <v>8.4</v>
      </c>
      <c r="S149" s="48">
        <v>8.5</v>
      </c>
      <c r="T149" s="48">
        <v>9</v>
      </c>
      <c r="U149" s="48">
        <v>8.9</v>
      </c>
      <c r="V149" s="48">
        <v>9.1999999999999993</v>
      </c>
      <c r="W149" s="48">
        <v>9.1</v>
      </c>
      <c r="X149" s="48" t="s">
        <v>3945</v>
      </c>
      <c r="Y149" s="48">
        <v>10.3</v>
      </c>
      <c r="Z149" s="48">
        <v>11.1</v>
      </c>
      <c r="AA149" s="48">
        <v>10.5</v>
      </c>
      <c r="AB149" s="48">
        <v>11</v>
      </c>
      <c r="AC149" s="48">
        <v>10.6</v>
      </c>
      <c r="AD149" s="48">
        <v>10.9</v>
      </c>
      <c r="AE149" s="48">
        <v>11.2</v>
      </c>
      <c r="AF149" s="48">
        <v>11.1</v>
      </c>
      <c r="AG149" s="48">
        <v>11.4</v>
      </c>
      <c r="AH149" s="48">
        <v>10.9</v>
      </c>
      <c r="AI149" s="48" t="s">
        <v>3903</v>
      </c>
      <c r="AJ149" s="48">
        <v>13</v>
      </c>
      <c r="AK149" s="48">
        <v>13.8</v>
      </c>
      <c r="AL149" s="48">
        <v>13</v>
      </c>
      <c r="AM149" s="48">
        <v>12.9</v>
      </c>
      <c r="AN149" s="48">
        <v>12.5</v>
      </c>
      <c r="AO149" s="48">
        <v>12.8</v>
      </c>
      <c r="AP149" s="48">
        <v>13.1</v>
      </c>
      <c r="AQ149" s="48">
        <v>13</v>
      </c>
      <c r="AR149" s="48">
        <v>13.3</v>
      </c>
      <c r="AS149" s="48">
        <v>13</v>
      </c>
      <c r="AT149" s="48" t="s">
        <v>3902</v>
      </c>
      <c r="AU149" s="48">
        <v>10.3</v>
      </c>
      <c r="AV149" s="48">
        <v>11.1</v>
      </c>
      <c r="AW149" s="48">
        <v>10.5</v>
      </c>
      <c r="AX149" s="48">
        <v>10.6</v>
      </c>
      <c r="AY149" s="48">
        <v>10.3</v>
      </c>
      <c r="AZ149" s="48">
        <v>10.6</v>
      </c>
      <c r="BA149" s="48">
        <v>10.9</v>
      </c>
      <c r="BB149" s="48">
        <v>10.8</v>
      </c>
      <c r="BC149" s="48">
        <v>11.1</v>
      </c>
      <c r="BD149" s="48">
        <v>10.9</v>
      </c>
      <c r="BE149" s="48" t="s">
        <v>4364</v>
      </c>
      <c r="BG149" s="87"/>
      <c r="BH149" s="87"/>
      <c r="BI149" s="87"/>
      <c r="BJ149" s="87"/>
      <c r="BK149" s="87"/>
      <c r="BL149" s="87"/>
    </row>
    <row r="150" spans="1:64" ht="30" customHeight="1">
      <c r="A150" s="125" t="s">
        <v>4641</v>
      </c>
      <c r="B150" s="126" t="s">
        <v>4628</v>
      </c>
      <c r="C150" s="48">
        <v>8</v>
      </c>
      <c r="D150" s="48">
        <v>8.8000000000000007</v>
      </c>
      <c r="E150" s="48">
        <v>8.1999999999999993</v>
      </c>
      <c r="F150" s="48">
        <v>8.3000000000000007</v>
      </c>
      <c r="G150" s="48">
        <v>8.3000000000000007</v>
      </c>
      <c r="H150" s="48">
        <v>8.6</v>
      </c>
      <c r="I150" s="48">
        <v>8.9</v>
      </c>
      <c r="J150" s="48">
        <v>8.8000000000000007</v>
      </c>
      <c r="K150" s="48">
        <v>9.1</v>
      </c>
      <c r="L150" s="48">
        <v>8.6</v>
      </c>
      <c r="M150" s="48" t="s">
        <v>3944</v>
      </c>
      <c r="N150" s="48">
        <v>8.5</v>
      </c>
      <c r="O150" s="48">
        <v>9.3000000000000007</v>
      </c>
      <c r="P150" s="48">
        <v>8.6999999999999993</v>
      </c>
      <c r="Q150" s="48">
        <v>8.6</v>
      </c>
      <c r="R150" s="48">
        <v>8.4</v>
      </c>
      <c r="S150" s="48">
        <v>8.5</v>
      </c>
      <c r="T150" s="48">
        <v>9</v>
      </c>
      <c r="U150" s="48">
        <v>8.9</v>
      </c>
      <c r="V150" s="48">
        <v>9.1999999999999993</v>
      </c>
      <c r="W150" s="48">
        <v>9.1</v>
      </c>
      <c r="X150" s="48" t="s">
        <v>3945</v>
      </c>
      <c r="Y150" s="48">
        <v>10.3</v>
      </c>
      <c r="Z150" s="48">
        <v>11.1</v>
      </c>
      <c r="AA150" s="48">
        <v>10.5</v>
      </c>
      <c r="AB150" s="48">
        <v>11</v>
      </c>
      <c r="AC150" s="48">
        <v>10.6</v>
      </c>
      <c r="AD150" s="48">
        <v>10.9</v>
      </c>
      <c r="AE150" s="48">
        <v>11.2</v>
      </c>
      <c r="AF150" s="48">
        <v>11.1</v>
      </c>
      <c r="AG150" s="48">
        <v>11.4</v>
      </c>
      <c r="AH150" s="48">
        <v>10.9</v>
      </c>
      <c r="AI150" s="48" t="s">
        <v>3903</v>
      </c>
      <c r="AJ150" s="48">
        <v>13</v>
      </c>
      <c r="AK150" s="48">
        <v>13.8</v>
      </c>
      <c r="AL150" s="48">
        <v>13</v>
      </c>
      <c r="AM150" s="48">
        <v>12.9</v>
      </c>
      <c r="AN150" s="48">
        <v>12.5</v>
      </c>
      <c r="AO150" s="48">
        <v>12.8</v>
      </c>
      <c r="AP150" s="48">
        <v>13.1</v>
      </c>
      <c r="AQ150" s="48">
        <v>13</v>
      </c>
      <c r="AR150" s="48">
        <v>13.3</v>
      </c>
      <c r="AS150" s="48">
        <v>13</v>
      </c>
      <c r="AT150" s="48" t="s">
        <v>3902</v>
      </c>
      <c r="AU150" s="48">
        <v>10.3</v>
      </c>
      <c r="AV150" s="48">
        <v>11.1</v>
      </c>
      <c r="AW150" s="48">
        <v>10.5</v>
      </c>
      <c r="AX150" s="48">
        <v>10.6</v>
      </c>
      <c r="AY150" s="48">
        <v>10.3</v>
      </c>
      <c r="AZ150" s="48">
        <v>10.6</v>
      </c>
      <c r="BA150" s="48">
        <v>10.9</v>
      </c>
      <c r="BB150" s="48">
        <v>10.8</v>
      </c>
      <c r="BC150" s="48">
        <v>11.1</v>
      </c>
      <c r="BD150" s="48">
        <v>10.9</v>
      </c>
      <c r="BE150" s="48" t="s">
        <v>4364</v>
      </c>
      <c r="BG150" s="87"/>
      <c r="BH150" s="87"/>
      <c r="BI150" s="87"/>
      <c r="BJ150" s="87"/>
      <c r="BK150" s="87"/>
      <c r="BL150" s="87"/>
    </row>
    <row r="151" spans="1:64" ht="30" customHeight="1">
      <c r="A151" s="97" t="s">
        <v>4642</v>
      </c>
      <c r="B151" s="126" t="s">
        <v>4628</v>
      </c>
      <c r="C151" s="48">
        <v>8</v>
      </c>
      <c r="D151" s="48">
        <v>8.8000000000000007</v>
      </c>
      <c r="E151" s="48">
        <v>8.1999999999999993</v>
      </c>
      <c r="F151" s="48">
        <v>8.3000000000000007</v>
      </c>
      <c r="G151" s="48">
        <v>8.3000000000000007</v>
      </c>
      <c r="H151" s="48">
        <v>8.6</v>
      </c>
      <c r="I151" s="48">
        <v>8.9</v>
      </c>
      <c r="J151" s="48">
        <v>8.8000000000000007</v>
      </c>
      <c r="K151" s="48">
        <v>9.1</v>
      </c>
      <c r="L151" s="48">
        <v>8.6</v>
      </c>
      <c r="M151" s="48" t="s">
        <v>3944</v>
      </c>
      <c r="N151" s="48">
        <v>8.5</v>
      </c>
      <c r="O151" s="48">
        <v>9.3000000000000007</v>
      </c>
      <c r="P151" s="48">
        <v>8.6999999999999993</v>
      </c>
      <c r="Q151" s="48">
        <v>8.6</v>
      </c>
      <c r="R151" s="48">
        <v>8.4</v>
      </c>
      <c r="S151" s="48">
        <v>8.5</v>
      </c>
      <c r="T151" s="48">
        <v>9</v>
      </c>
      <c r="U151" s="48">
        <v>8.9</v>
      </c>
      <c r="V151" s="48">
        <v>9.1999999999999993</v>
      </c>
      <c r="W151" s="48">
        <v>9.1</v>
      </c>
      <c r="X151" s="48" t="s">
        <v>3945</v>
      </c>
      <c r="Y151" s="48">
        <v>10.3</v>
      </c>
      <c r="Z151" s="48">
        <v>11.1</v>
      </c>
      <c r="AA151" s="48">
        <v>10.5</v>
      </c>
      <c r="AB151" s="48">
        <v>11</v>
      </c>
      <c r="AC151" s="48">
        <v>10.6</v>
      </c>
      <c r="AD151" s="48">
        <v>10.9</v>
      </c>
      <c r="AE151" s="48">
        <v>11.2</v>
      </c>
      <c r="AF151" s="48">
        <v>11.1</v>
      </c>
      <c r="AG151" s="48">
        <v>11.4</v>
      </c>
      <c r="AH151" s="48">
        <v>10.9</v>
      </c>
      <c r="AI151" s="48" t="s">
        <v>3903</v>
      </c>
      <c r="AJ151" s="48">
        <v>13</v>
      </c>
      <c r="AK151" s="48">
        <v>13.8</v>
      </c>
      <c r="AL151" s="48">
        <v>13</v>
      </c>
      <c r="AM151" s="48">
        <v>12.9</v>
      </c>
      <c r="AN151" s="48">
        <v>12.5</v>
      </c>
      <c r="AO151" s="48">
        <v>12.8</v>
      </c>
      <c r="AP151" s="48">
        <v>13.1</v>
      </c>
      <c r="AQ151" s="48">
        <v>13</v>
      </c>
      <c r="AR151" s="48">
        <v>13.3</v>
      </c>
      <c r="AS151" s="48">
        <v>13</v>
      </c>
      <c r="AT151" s="48" t="s">
        <v>3902</v>
      </c>
      <c r="AU151" s="48">
        <v>10.3</v>
      </c>
      <c r="AV151" s="48">
        <v>11.1</v>
      </c>
      <c r="AW151" s="48">
        <v>10.5</v>
      </c>
      <c r="AX151" s="48">
        <v>10.6</v>
      </c>
      <c r="AY151" s="48">
        <v>10.3</v>
      </c>
      <c r="AZ151" s="48">
        <v>10.6</v>
      </c>
      <c r="BA151" s="48">
        <v>10.9</v>
      </c>
      <c r="BB151" s="48">
        <v>10.8</v>
      </c>
      <c r="BC151" s="48">
        <v>11.1</v>
      </c>
      <c r="BD151" s="48">
        <v>10.9</v>
      </c>
      <c r="BE151" s="48" t="s">
        <v>4364</v>
      </c>
      <c r="BG151" s="87"/>
      <c r="BH151" s="87"/>
      <c r="BI151" s="87"/>
      <c r="BJ151" s="87"/>
      <c r="BK151" s="87"/>
      <c r="BL151" s="87"/>
    </row>
    <row r="152" spans="1:64" ht="30" customHeight="1">
      <c r="A152" s="125" t="s">
        <v>4643</v>
      </c>
      <c r="B152" s="126" t="s">
        <v>4644</v>
      </c>
      <c r="C152" s="48">
        <v>8</v>
      </c>
      <c r="D152" s="48">
        <v>8.8000000000000007</v>
      </c>
      <c r="E152" s="48">
        <v>8.1999999999999993</v>
      </c>
      <c r="F152" s="48">
        <v>8.3000000000000007</v>
      </c>
      <c r="G152" s="48">
        <v>8.3000000000000007</v>
      </c>
      <c r="H152" s="48">
        <v>8.6</v>
      </c>
      <c r="I152" s="48">
        <v>8.9</v>
      </c>
      <c r="J152" s="48">
        <v>8.8000000000000007</v>
      </c>
      <c r="K152" s="48">
        <v>9.1</v>
      </c>
      <c r="L152" s="48">
        <v>8.6</v>
      </c>
      <c r="M152" s="48" t="s">
        <v>3944</v>
      </c>
      <c r="N152" s="48">
        <v>8.5</v>
      </c>
      <c r="O152" s="48">
        <v>9.3000000000000007</v>
      </c>
      <c r="P152" s="48">
        <v>8.6999999999999993</v>
      </c>
      <c r="Q152" s="48">
        <v>8.6</v>
      </c>
      <c r="R152" s="48">
        <v>8.4</v>
      </c>
      <c r="S152" s="48">
        <v>8.5</v>
      </c>
      <c r="T152" s="48">
        <v>9</v>
      </c>
      <c r="U152" s="48">
        <v>8.9</v>
      </c>
      <c r="V152" s="48">
        <v>9.1999999999999993</v>
      </c>
      <c r="W152" s="48">
        <v>9.1</v>
      </c>
      <c r="X152" s="48" t="s">
        <v>3945</v>
      </c>
      <c r="Y152" s="48">
        <v>10.3</v>
      </c>
      <c r="Z152" s="48">
        <v>11.1</v>
      </c>
      <c r="AA152" s="48">
        <v>10.5</v>
      </c>
      <c r="AB152" s="48">
        <v>11</v>
      </c>
      <c r="AC152" s="48">
        <v>10.6</v>
      </c>
      <c r="AD152" s="48">
        <v>10.9</v>
      </c>
      <c r="AE152" s="48">
        <v>11.2</v>
      </c>
      <c r="AF152" s="48">
        <v>11.1</v>
      </c>
      <c r="AG152" s="48">
        <v>11.4</v>
      </c>
      <c r="AH152" s="48">
        <v>10.9</v>
      </c>
      <c r="AI152" s="48" t="s">
        <v>3903</v>
      </c>
      <c r="AJ152" s="48">
        <v>13</v>
      </c>
      <c r="AK152" s="48">
        <v>13.8</v>
      </c>
      <c r="AL152" s="48">
        <v>13</v>
      </c>
      <c r="AM152" s="48">
        <v>12.9</v>
      </c>
      <c r="AN152" s="48">
        <v>12.5</v>
      </c>
      <c r="AO152" s="48">
        <v>12.8</v>
      </c>
      <c r="AP152" s="48">
        <v>13.1</v>
      </c>
      <c r="AQ152" s="48">
        <v>13</v>
      </c>
      <c r="AR152" s="48">
        <v>13.3</v>
      </c>
      <c r="AS152" s="48">
        <v>13</v>
      </c>
      <c r="AT152" s="48" t="s">
        <v>3902</v>
      </c>
      <c r="AU152" s="48">
        <v>10.3</v>
      </c>
      <c r="AV152" s="48">
        <v>11.1</v>
      </c>
      <c r="AW152" s="48">
        <v>10.5</v>
      </c>
      <c r="AX152" s="48">
        <v>10.6</v>
      </c>
      <c r="AY152" s="48">
        <v>10.3</v>
      </c>
      <c r="AZ152" s="48">
        <v>10.6</v>
      </c>
      <c r="BA152" s="48">
        <v>10.9</v>
      </c>
      <c r="BB152" s="48">
        <v>10.8</v>
      </c>
      <c r="BC152" s="48">
        <v>11.1</v>
      </c>
      <c r="BD152" s="48">
        <v>10.9</v>
      </c>
      <c r="BE152" s="48" t="s">
        <v>4364</v>
      </c>
      <c r="BG152" s="87"/>
      <c r="BH152" s="87"/>
      <c r="BI152" s="87"/>
      <c r="BJ152" s="87"/>
      <c r="BK152" s="87"/>
      <c r="BL152" s="87"/>
    </row>
    <row r="153" spans="1:64" ht="30" customHeight="1">
      <c r="A153" s="125" t="s">
        <v>4645</v>
      </c>
      <c r="B153" s="126" t="s">
        <v>4646</v>
      </c>
      <c r="C153" s="48">
        <v>8</v>
      </c>
      <c r="D153" s="48">
        <v>8.8000000000000007</v>
      </c>
      <c r="E153" s="48">
        <v>8.1999999999999993</v>
      </c>
      <c r="F153" s="48">
        <v>8.3000000000000007</v>
      </c>
      <c r="G153" s="48">
        <v>8.3000000000000007</v>
      </c>
      <c r="H153" s="48">
        <v>8.6</v>
      </c>
      <c r="I153" s="48">
        <v>8.9</v>
      </c>
      <c r="J153" s="48">
        <v>8.8000000000000007</v>
      </c>
      <c r="K153" s="48">
        <v>9.1</v>
      </c>
      <c r="L153" s="48">
        <v>8.6</v>
      </c>
      <c r="M153" s="48" t="s">
        <v>3944</v>
      </c>
      <c r="N153" s="48">
        <v>8.5</v>
      </c>
      <c r="O153" s="48">
        <v>9.3000000000000007</v>
      </c>
      <c r="P153" s="48">
        <v>8.6999999999999993</v>
      </c>
      <c r="Q153" s="48">
        <v>8.6</v>
      </c>
      <c r="R153" s="48">
        <v>8.4</v>
      </c>
      <c r="S153" s="48">
        <v>8.5</v>
      </c>
      <c r="T153" s="48">
        <v>9</v>
      </c>
      <c r="U153" s="48">
        <v>8.9</v>
      </c>
      <c r="V153" s="48">
        <v>9.1999999999999993</v>
      </c>
      <c r="W153" s="48">
        <v>9.1</v>
      </c>
      <c r="X153" s="48" t="s">
        <v>3945</v>
      </c>
      <c r="Y153" s="48">
        <v>10.3</v>
      </c>
      <c r="Z153" s="48">
        <v>11.1</v>
      </c>
      <c r="AA153" s="48">
        <v>10.5</v>
      </c>
      <c r="AB153" s="48">
        <v>11</v>
      </c>
      <c r="AC153" s="48">
        <v>10.6</v>
      </c>
      <c r="AD153" s="48">
        <v>10.9</v>
      </c>
      <c r="AE153" s="48">
        <v>11.2</v>
      </c>
      <c r="AF153" s="48">
        <v>11.1</v>
      </c>
      <c r="AG153" s="48">
        <v>11.4</v>
      </c>
      <c r="AH153" s="48">
        <v>10.9</v>
      </c>
      <c r="AI153" s="48" t="s">
        <v>3903</v>
      </c>
      <c r="AJ153" s="48">
        <v>13</v>
      </c>
      <c r="AK153" s="48">
        <v>13.8</v>
      </c>
      <c r="AL153" s="48">
        <v>13</v>
      </c>
      <c r="AM153" s="48">
        <v>12.9</v>
      </c>
      <c r="AN153" s="48">
        <v>12.5</v>
      </c>
      <c r="AO153" s="48">
        <v>12.8</v>
      </c>
      <c r="AP153" s="48">
        <v>13.1</v>
      </c>
      <c r="AQ153" s="48">
        <v>13</v>
      </c>
      <c r="AR153" s="48">
        <v>13.3</v>
      </c>
      <c r="AS153" s="48">
        <v>13</v>
      </c>
      <c r="AT153" s="48" t="s">
        <v>3902</v>
      </c>
      <c r="AU153" s="48">
        <v>10.3</v>
      </c>
      <c r="AV153" s="48">
        <v>11.1</v>
      </c>
      <c r="AW153" s="48">
        <v>10.5</v>
      </c>
      <c r="AX153" s="48">
        <v>10.6</v>
      </c>
      <c r="AY153" s="48">
        <v>10.3</v>
      </c>
      <c r="AZ153" s="48">
        <v>10.6</v>
      </c>
      <c r="BA153" s="48">
        <v>10.9</v>
      </c>
      <c r="BB153" s="48">
        <v>10.8</v>
      </c>
      <c r="BC153" s="48">
        <v>11.1</v>
      </c>
      <c r="BD153" s="48">
        <v>10.9</v>
      </c>
      <c r="BE153" s="48" t="s">
        <v>4364</v>
      </c>
      <c r="BG153" s="87"/>
      <c r="BH153" s="87"/>
      <c r="BI153" s="87"/>
      <c r="BJ153" s="87"/>
      <c r="BK153" s="87"/>
      <c r="BL153" s="87"/>
    </row>
    <row r="154" spans="1:64" ht="30" customHeight="1">
      <c r="A154" s="125" t="s">
        <v>4647</v>
      </c>
      <c r="B154" s="126" t="s">
        <v>4648</v>
      </c>
      <c r="C154" s="48">
        <v>8</v>
      </c>
      <c r="D154" s="48">
        <v>8.8000000000000007</v>
      </c>
      <c r="E154" s="48">
        <v>8.1999999999999993</v>
      </c>
      <c r="F154" s="48">
        <v>8.3000000000000007</v>
      </c>
      <c r="G154" s="48">
        <v>8.3000000000000007</v>
      </c>
      <c r="H154" s="48">
        <v>8.6</v>
      </c>
      <c r="I154" s="48">
        <v>8.9</v>
      </c>
      <c r="J154" s="48">
        <v>8.8000000000000007</v>
      </c>
      <c r="K154" s="48">
        <v>9.1</v>
      </c>
      <c r="L154" s="48">
        <v>8.6</v>
      </c>
      <c r="M154" s="48" t="s">
        <v>3944</v>
      </c>
      <c r="N154" s="48">
        <v>8.5</v>
      </c>
      <c r="O154" s="48">
        <v>9.3000000000000007</v>
      </c>
      <c r="P154" s="48">
        <v>8.6999999999999993</v>
      </c>
      <c r="Q154" s="48">
        <v>8.6</v>
      </c>
      <c r="R154" s="48">
        <v>8.4</v>
      </c>
      <c r="S154" s="48">
        <v>8.5</v>
      </c>
      <c r="T154" s="48">
        <v>9</v>
      </c>
      <c r="U154" s="48">
        <v>8.9</v>
      </c>
      <c r="V154" s="48">
        <v>9.1999999999999993</v>
      </c>
      <c r="W154" s="48">
        <v>9.1</v>
      </c>
      <c r="X154" s="48" t="s">
        <v>3945</v>
      </c>
      <c r="Y154" s="48">
        <v>10.3</v>
      </c>
      <c r="Z154" s="48">
        <v>11.1</v>
      </c>
      <c r="AA154" s="48">
        <v>10.5</v>
      </c>
      <c r="AB154" s="48">
        <v>11</v>
      </c>
      <c r="AC154" s="48">
        <v>10.6</v>
      </c>
      <c r="AD154" s="48">
        <v>10.9</v>
      </c>
      <c r="AE154" s="48">
        <v>11.2</v>
      </c>
      <c r="AF154" s="48">
        <v>11.1</v>
      </c>
      <c r="AG154" s="48">
        <v>11.4</v>
      </c>
      <c r="AH154" s="48">
        <v>10.9</v>
      </c>
      <c r="AI154" s="48" t="s">
        <v>3903</v>
      </c>
      <c r="AJ154" s="48">
        <v>13</v>
      </c>
      <c r="AK154" s="48">
        <v>13.8</v>
      </c>
      <c r="AL154" s="48">
        <v>13</v>
      </c>
      <c r="AM154" s="48">
        <v>12.9</v>
      </c>
      <c r="AN154" s="48">
        <v>12.5</v>
      </c>
      <c r="AO154" s="48">
        <v>12.8</v>
      </c>
      <c r="AP154" s="48">
        <v>13.1</v>
      </c>
      <c r="AQ154" s="48">
        <v>13</v>
      </c>
      <c r="AR154" s="48">
        <v>13.3</v>
      </c>
      <c r="AS154" s="48">
        <v>13</v>
      </c>
      <c r="AT154" s="48" t="s">
        <v>3902</v>
      </c>
      <c r="AU154" s="48">
        <v>10.3</v>
      </c>
      <c r="AV154" s="48">
        <v>11.1</v>
      </c>
      <c r="AW154" s="48">
        <v>10.5</v>
      </c>
      <c r="AX154" s="48">
        <v>10.6</v>
      </c>
      <c r="AY154" s="48">
        <v>10.3</v>
      </c>
      <c r="AZ154" s="48">
        <v>10.6</v>
      </c>
      <c r="BA154" s="48">
        <v>10.9</v>
      </c>
      <c r="BB154" s="48">
        <v>10.8</v>
      </c>
      <c r="BC154" s="48">
        <v>11.1</v>
      </c>
      <c r="BD154" s="48">
        <v>10.9</v>
      </c>
      <c r="BE154" s="48" t="s">
        <v>4364</v>
      </c>
      <c r="BG154" s="87"/>
      <c r="BH154" s="87"/>
      <c r="BI154" s="87"/>
      <c r="BJ154" s="87"/>
      <c r="BK154" s="87"/>
      <c r="BL154" s="87"/>
    </row>
    <row r="155" spans="1:64" ht="30" customHeight="1">
      <c r="A155" s="125" t="s">
        <v>4649</v>
      </c>
      <c r="B155" s="126" t="s">
        <v>4650</v>
      </c>
      <c r="C155" s="48">
        <v>8</v>
      </c>
      <c r="D155" s="48">
        <v>8.8000000000000007</v>
      </c>
      <c r="E155" s="48">
        <v>8.1999999999999993</v>
      </c>
      <c r="F155" s="48">
        <v>8.3000000000000007</v>
      </c>
      <c r="G155" s="48">
        <v>8.3000000000000007</v>
      </c>
      <c r="H155" s="48">
        <v>8.6</v>
      </c>
      <c r="I155" s="48">
        <v>8.9</v>
      </c>
      <c r="J155" s="48">
        <v>8.8000000000000007</v>
      </c>
      <c r="K155" s="48">
        <v>9.1</v>
      </c>
      <c r="L155" s="48">
        <v>8.6</v>
      </c>
      <c r="M155" s="48" t="s">
        <v>3944</v>
      </c>
      <c r="N155" s="48">
        <v>8.5</v>
      </c>
      <c r="O155" s="48">
        <v>9.3000000000000007</v>
      </c>
      <c r="P155" s="48">
        <v>8.6999999999999993</v>
      </c>
      <c r="Q155" s="48">
        <v>8.6</v>
      </c>
      <c r="R155" s="48">
        <v>8.4</v>
      </c>
      <c r="S155" s="48">
        <v>8.5</v>
      </c>
      <c r="T155" s="48">
        <v>9</v>
      </c>
      <c r="U155" s="48">
        <v>8.9</v>
      </c>
      <c r="V155" s="48">
        <v>9.1999999999999993</v>
      </c>
      <c r="W155" s="48">
        <v>9.1</v>
      </c>
      <c r="X155" s="48" t="s">
        <v>3945</v>
      </c>
      <c r="Y155" s="48">
        <v>10.3</v>
      </c>
      <c r="Z155" s="48">
        <v>11.1</v>
      </c>
      <c r="AA155" s="48">
        <v>10.5</v>
      </c>
      <c r="AB155" s="48">
        <v>11</v>
      </c>
      <c r="AC155" s="48">
        <v>10.6</v>
      </c>
      <c r="AD155" s="48">
        <v>10.9</v>
      </c>
      <c r="AE155" s="48">
        <v>11.2</v>
      </c>
      <c r="AF155" s="48">
        <v>11.1</v>
      </c>
      <c r="AG155" s="48">
        <v>11.4</v>
      </c>
      <c r="AH155" s="48">
        <v>10.9</v>
      </c>
      <c r="AI155" s="48" t="s">
        <v>3903</v>
      </c>
      <c r="AJ155" s="48">
        <v>13</v>
      </c>
      <c r="AK155" s="48">
        <v>13.8</v>
      </c>
      <c r="AL155" s="48">
        <v>13</v>
      </c>
      <c r="AM155" s="48">
        <v>12.9</v>
      </c>
      <c r="AN155" s="48">
        <v>12.5</v>
      </c>
      <c r="AO155" s="48">
        <v>12.8</v>
      </c>
      <c r="AP155" s="48">
        <v>13.1</v>
      </c>
      <c r="AQ155" s="48">
        <v>13</v>
      </c>
      <c r="AR155" s="48">
        <v>13.3</v>
      </c>
      <c r="AS155" s="48">
        <v>13</v>
      </c>
      <c r="AT155" s="48" t="s">
        <v>3902</v>
      </c>
      <c r="AU155" s="48">
        <v>10.3</v>
      </c>
      <c r="AV155" s="48">
        <v>11.1</v>
      </c>
      <c r="AW155" s="48">
        <v>10.5</v>
      </c>
      <c r="AX155" s="48">
        <v>10.6</v>
      </c>
      <c r="AY155" s="48">
        <v>10.3</v>
      </c>
      <c r="AZ155" s="48">
        <v>10.6</v>
      </c>
      <c r="BA155" s="48">
        <v>10.9</v>
      </c>
      <c r="BB155" s="48">
        <v>10.8</v>
      </c>
      <c r="BC155" s="48">
        <v>11.1</v>
      </c>
      <c r="BD155" s="48">
        <v>10.9</v>
      </c>
      <c r="BE155" s="48" t="s">
        <v>4364</v>
      </c>
      <c r="BG155" s="87"/>
      <c r="BH155" s="87"/>
      <c r="BI155" s="87"/>
      <c r="BJ155" s="87"/>
      <c r="BK155" s="87"/>
      <c r="BL155" s="87"/>
    </row>
    <row r="156" spans="1:64" ht="30" customHeight="1">
      <c r="A156" s="125" t="s">
        <v>4651</v>
      </c>
      <c r="B156" s="126" t="s">
        <v>4652</v>
      </c>
      <c r="C156" s="48">
        <v>8</v>
      </c>
      <c r="D156" s="48">
        <v>8.8000000000000007</v>
      </c>
      <c r="E156" s="48">
        <v>8.1999999999999993</v>
      </c>
      <c r="F156" s="48">
        <v>8.3000000000000007</v>
      </c>
      <c r="G156" s="48">
        <v>8.3000000000000007</v>
      </c>
      <c r="H156" s="48">
        <v>8.6</v>
      </c>
      <c r="I156" s="48">
        <v>8.9</v>
      </c>
      <c r="J156" s="48">
        <v>8.8000000000000007</v>
      </c>
      <c r="K156" s="48">
        <v>9.1</v>
      </c>
      <c r="L156" s="48">
        <v>8.6</v>
      </c>
      <c r="M156" s="48" t="s">
        <v>3944</v>
      </c>
      <c r="N156" s="48">
        <v>8.5</v>
      </c>
      <c r="O156" s="48">
        <v>9.3000000000000007</v>
      </c>
      <c r="P156" s="48">
        <v>8.6999999999999993</v>
      </c>
      <c r="Q156" s="48">
        <v>8.6</v>
      </c>
      <c r="R156" s="48">
        <v>8.4</v>
      </c>
      <c r="S156" s="48">
        <v>8.5</v>
      </c>
      <c r="T156" s="48">
        <v>9</v>
      </c>
      <c r="U156" s="48">
        <v>8.9</v>
      </c>
      <c r="V156" s="48">
        <v>9.1999999999999993</v>
      </c>
      <c r="W156" s="48">
        <v>9.1</v>
      </c>
      <c r="X156" s="48" t="s">
        <v>3945</v>
      </c>
      <c r="Y156" s="48">
        <v>10.3</v>
      </c>
      <c r="Z156" s="48">
        <v>11.1</v>
      </c>
      <c r="AA156" s="48">
        <v>10.5</v>
      </c>
      <c r="AB156" s="48">
        <v>11</v>
      </c>
      <c r="AC156" s="48">
        <v>10.6</v>
      </c>
      <c r="AD156" s="48">
        <v>10.9</v>
      </c>
      <c r="AE156" s="48">
        <v>11.2</v>
      </c>
      <c r="AF156" s="48">
        <v>11.1</v>
      </c>
      <c r="AG156" s="48">
        <v>11.4</v>
      </c>
      <c r="AH156" s="48">
        <v>10.9</v>
      </c>
      <c r="AI156" s="48" t="s">
        <v>3903</v>
      </c>
      <c r="AJ156" s="48">
        <v>13</v>
      </c>
      <c r="AK156" s="48">
        <v>13.8</v>
      </c>
      <c r="AL156" s="48">
        <v>13</v>
      </c>
      <c r="AM156" s="48">
        <v>12.9</v>
      </c>
      <c r="AN156" s="48">
        <v>12.5</v>
      </c>
      <c r="AO156" s="48">
        <v>12.8</v>
      </c>
      <c r="AP156" s="48">
        <v>13.1</v>
      </c>
      <c r="AQ156" s="48">
        <v>13</v>
      </c>
      <c r="AR156" s="48">
        <v>13.3</v>
      </c>
      <c r="AS156" s="48">
        <v>13</v>
      </c>
      <c r="AT156" s="48" t="s">
        <v>3902</v>
      </c>
      <c r="AU156" s="48">
        <v>10.3</v>
      </c>
      <c r="AV156" s="48">
        <v>11.1</v>
      </c>
      <c r="AW156" s="48">
        <v>10.5</v>
      </c>
      <c r="AX156" s="48">
        <v>10.6</v>
      </c>
      <c r="AY156" s="48">
        <v>10.3</v>
      </c>
      <c r="AZ156" s="48">
        <v>10.6</v>
      </c>
      <c r="BA156" s="48">
        <v>10.9</v>
      </c>
      <c r="BB156" s="48">
        <v>10.8</v>
      </c>
      <c r="BC156" s="48">
        <v>11.1</v>
      </c>
      <c r="BD156" s="48">
        <v>10.9</v>
      </c>
      <c r="BE156" s="48" t="s">
        <v>4364</v>
      </c>
      <c r="BG156" s="87"/>
      <c r="BH156" s="87"/>
      <c r="BI156" s="87"/>
      <c r="BJ156" s="87"/>
      <c r="BK156" s="87"/>
      <c r="BL156" s="87"/>
    </row>
    <row r="157" spans="1:64" ht="30" customHeight="1">
      <c r="A157" s="125" t="s">
        <v>4653</v>
      </c>
      <c r="B157" s="126" t="s">
        <v>4654</v>
      </c>
      <c r="C157" s="48">
        <v>8</v>
      </c>
      <c r="D157" s="48">
        <v>8.8000000000000007</v>
      </c>
      <c r="E157" s="48">
        <v>8.1999999999999993</v>
      </c>
      <c r="F157" s="48">
        <v>8.3000000000000007</v>
      </c>
      <c r="G157" s="48">
        <v>8.3000000000000007</v>
      </c>
      <c r="H157" s="48">
        <v>8.6</v>
      </c>
      <c r="I157" s="48">
        <v>8.9</v>
      </c>
      <c r="J157" s="48">
        <v>8.8000000000000007</v>
      </c>
      <c r="K157" s="48">
        <v>9.1</v>
      </c>
      <c r="L157" s="48">
        <v>8.6</v>
      </c>
      <c r="M157" s="48" t="s">
        <v>3944</v>
      </c>
      <c r="N157" s="48">
        <v>8.5</v>
      </c>
      <c r="O157" s="48">
        <v>9.3000000000000007</v>
      </c>
      <c r="P157" s="48">
        <v>8.6999999999999993</v>
      </c>
      <c r="Q157" s="48">
        <v>8.6</v>
      </c>
      <c r="R157" s="48">
        <v>8.4</v>
      </c>
      <c r="S157" s="48">
        <v>8.5</v>
      </c>
      <c r="T157" s="48">
        <v>9</v>
      </c>
      <c r="U157" s="48">
        <v>8.9</v>
      </c>
      <c r="V157" s="48">
        <v>9.1999999999999993</v>
      </c>
      <c r="W157" s="48">
        <v>9.1</v>
      </c>
      <c r="X157" s="48" t="s">
        <v>3945</v>
      </c>
      <c r="Y157" s="48">
        <v>10.3</v>
      </c>
      <c r="Z157" s="48">
        <v>11.1</v>
      </c>
      <c r="AA157" s="48">
        <v>10.5</v>
      </c>
      <c r="AB157" s="48">
        <v>11</v>
      </c>
      <c r="AC157" s="48">
        <v>10.6</v>
      </c>
      <c r="AD157" s="48">
        <v>10.9</v>
      </c>
      <c r="AE157" s="48">
        <v>11.2</v>
      </c>
      <c r="AF157" s="48">
        <v>11.1</v>
      </c>
      <c r="AG157" s="48">
        <v>11.4</v>
      </c>
      <c r="AH157" s="48">
        <v>10.9</v>
      </c>
      <c r="AI157" s="48" t="s">
        <v>3903</v>
      </c>
      <c r="AJ157" s="48">
        <v>13</v>
      </c>
      <c r="AK157" s="48">
        <v>13.8</v>
      </c>
      <c r="AL157" s="48">
        <v>13</v>
      </c>
      <c r="AM157" s="48">
        <v>12.9</v>
      </c>
      <c r="AN157" s="48">
        <v>12.5</v>
      </c>
      <c r="AO157" s="48">
        <v>12.8</v>
      </c>
      <c r="AP157" s="48">
        <v>13.1</v>
      </c>
      <c r="AQ157" s="48">
        <v>13</v>
      </c>
      <c r="AR157" s="48">
        <v>13.3</v>
      </c>
      <c r="AS157" s="48">
        <v>13</v>
      </c>
      <c r="AT157" s="48" t="s">
        <v>3902</v>
      </c>
      <c r="AU157" s="48">
        <v>10.3</v>
      </c>
      <c r="AV157" s="48">
        <v>11.1</v>
      </c>
      <c r="AW157" s="48">
        <v>10.5</v>
      </c>
      <c r="AX157" s="48">
        <v>10.6</v>
      </c>
      <c r="AY157" s="48">
        <v>10.3</v>
      </c>
      <c r="AZ157" s="48">
        <v>10.6</v>
      </c>
      <c r="BA157" s="48">
        <v>10.9</v>
      </c>
      <c r="BB157" s="48">
        <v>10.8</v>
      </c>
      <c r="BC157" s="48">
        <v>11.1</v>
      </c>
      <c r="BD157" s="48">
        <v>10.9</v>
      </c>
      <c r="BE157" s="48" t="s">
        <v>4364</v>
      </c>
      <c r="BG157" s="87"/>
      <c r="BH157" s="87"/>
      <c r="BI157" s="87"/>
      <c r="BJ157" s="87"/>
      <c r="BK157" s="87"/>
      <c r="BL157" s="87"/>
    </row>
    <row r="158" spans="1:64" ht="30" customHeight="1">
      <c r="A158" s="125" t="s">
        <v>4655</v>
      </c>
      <c r="B158" s="126" t="s">
        <v>4656</v>
      </c>
      <c r="C158" s="48">
        <v>8</v>
      </c>
      <c r="D158" s="48">
        <v>8.8000000000000007</v>
      </c>
      <c r="E158" s="48">
        <v>8.1999999999999993</v>
      </c>
      <c r="F158" s="48">
        <v>8.3000000000000007</v>
      </c>
      <c r="G158" s="48">
        <v>8.3000000000000007</v>
      </c>
      <c r="H158" s="48">
        <v>8.6</v>
      </c>
      <c r="I158" s="48">
        <v>8.9</v>
      </c>
      <c r="J158" s="48">
        <v>8.8000000000000007</v>
      </c>
      <c r="K158" s="48">
        <v>9.1</v>
      </c>
      <c r="L158" s="48">
        <v>8.6</v>
      </c>
      <c r="M158" s="48" t="s">
        <v>3944</v>
      </c>
      <c r="N158" s="48">
        <v>8.5</v>
      </c>
      <c r="O158" s="48">
        <v>9.3000000000000007</v>
      </c>
      <c r="P158" s="48">
        <v>8.6999999999999993</v>
      </c>
      <c r="Q158" s="48">
        <v>8.6</v>
      </c>
      <c r="R158" s="48">
        <v>8.4</v>
      </c>
      <c r="S158" s="48">
        <v>8.5</v>
      </c>
      <c r="T158" s="48">
        <v>9</v>
      </c>
      <c r="U158" s="48">
        <v>8.9</v>
      </c>
      <c r="V158" s="48">
        <v>9.1999999999999993</v>
      </c>
      <c r="W158" s="48">
        <v>9.1</v>
      </c>
      <c r="X158" s="48" t="s">
        <v>3945</v>
      </c>
      <c r="Y158" s="48">
        <v>10.3</v>
      </c>
      <c r="Z158" s="48">
        <v>11.1</v>
      </c>
      <c r="AA158" s="48">
        <v>10.5</v>
      </c>
      <c r="AB158" s="48">
        <v>11</v>
      </c>
      <c r="AC158" s="48">
        <v>10.6</v>
      </c>
      <c r="AD158" s="48">
        <v>10.9</v>
      </c>
      <c r="AE158" s="48">
        <v>11.2</v>
      </c>
      <c r="AF158" s="48">
        <v>11.1</v>
      </c>
      <c r="AG158" s="48">
        <v>11.4</v>
      </c>
      <c r="AH158" s="48">
        <v>10.9</v>
      </c>
      <c r="AI158" s="48" t="s">
        <v>3903</v>
      </c>
      <c r="AJ158" s="48">
        <v>13</v>
      </c>
      <c r="AK158" s="48">
        <v>13.8</v>
      </c>
      <c r="AL158" s="48">
        <v>13</v>
      </c>
      <c r="AM158" s="48">
        <v>12.9</v>
      </c>
      <c r="AN158" s="48">
        <v>12.5</v>
      </c>
      <c r="AO158" s="48">
        <v>12.8</v>
      </c>
      <c r="AP158" s="48">
        <v>13.1</v>
      </c>
      <c r="AQ158" s="48">
        <v>13</v>
      </c>
      <c r="AR158" s="48">
        <v>13.3</v>
      </c>
      <c r="AS158" s="48">
        <v>13</v>
      </c>
      <c r="AT158" s="48" t="s">
        <v>3902</v>
      </c>
      <c r="AU158" s="48">
        <v>10.3</v>
      </c>
      <c r="AV158" s="48">
        <v>11.1</v>
      </c>
      <c r="AW158" s="48">
        <v>10.5</v>
      </c>
      <c r="AX158" s="48">
        <v>10.6</v>
      </c>
      <c r="AY158" s="48">
        <v>10.3</v>
      </c>
      <c r="AZ158" s="48">
        <v>10.6</v>
      </c>
      <c r="BA158" s="48">
        <v>10.9</v>
      </c>
      <c r="BB158" s="48">
        <v>10.8</v>
      </c>
      <c r="BC158" s="48">
        <v>11.1</v>
      </c>
      <c r="BD158" s="48">
        <v>10.9</v>
      </c>
      <c r="BE158" s="48" t="s">
        <v>4364</v>
      </c>
      <c r="BG158" s="87"/>
      <c r="BH158" s="87"/>
      <c r="BI158" s="87"/>
      <c r="BJ158" s="87"/>
      <c r="BK158" s="87"/>
      <c r="BL158" s="87"/>
    </row>
    <row r="159" spans="1:64" ht="30" customHeight="1">
      <c r="A159" s="125" t="s">
        <v>4657</v>
      </c>
      <c r="B159" s="126" t="s">
        <v>4595</v>
      </c>
      <c r="C159" s="48">
        <v>8</v>
      </c>
      <c r="D159" s="48">
        <v>8.8000000000000007</v>
      </c>
      <c r="E159" s="48">
        <v>8.1999999999999993</v>
      </c>
      <c r="F159" s="48">
        <v>8.3000000000000007</v>
      </c>
      <c r="G159" s="48">
        <v>8.3000000000000007</v>
      </c>
      <c r="H159" s="48">
        <v>8.6</v>
      </c>
      <c r="I159" s="48">
        <v>8.9</v>
      </c>
      <c r="J159" s="48">
        <v>8.8000000000000007</v>
      </c>
      <c r="K159" s="48">
        <v>9.1</v>
      </c>
      <c r="L159" s="48">
        <v>8.6</v>
      </c>
      <c r="M159" s="48" t="s">
        <v>3944</v>
      </c>
      <c r="N159" s="48">
        <v>8.5</v>
      </c>
      <c r="O159" s="48">
        <v>9.3000000000000007</v>
      </c>
      <c r="P159" s="48">
        <v>8.6999999999999993</v>
      </c>
      <c r="Q159" s="48">
        <v>8.6</v>
      </c>
      <c r="R159" s="48">
        <v>8.4</v>
      </c>
      <c r="S159" s="48">
        <v>8.5</v>
      </c>
      <c r="T159" s="48">
        <v>9</v>
      </c>
      <c r="U159" s="48">
        <v>8.9</v>
      </c>
      <c r="V159" s="48">
        <v>9.1999999999999993</v>
      </c>
      <c r="W159" s="48">
        <v>9.1</v>
      </c>
      <c r="X159" s="48" t="s">
        <v>3945</v>
      </c>
      <c r="Y159" s="48">
        <v>10.3</v>
      </c>
      <c r="Z159" s="48">
        <v>11.1</v>
      </c>
      <c r="AA159" s="48">
        <v>10.5</v>
      </c>
      <c r="AB159" s="48">
        <v>11</v>
      </c>
      <c r="AC159" s="48">
        <v>10.6</v>
      </c>
      <c r="AD159" s="48">
        <v>10.9</v>
      </c>
      <c r="AE159" s="48">
        <v>11.2</v>
      </c>
      <c r="AF159" s="48">
        <v>11.1</v>
      </c>
      <c r="AG159" s="48">
        <v>11.4</v>
      </c>
      <c r="AH159" s="48">
        <v>10.9</v>
      </c>
      <c r="AI159" s="48" t="s">
        <v>3903</v>
      </c>
      <c r="AJ159" s="48">
        <v>13</v>
      </c>
      <c r="AK159" s="48">
        <v>13.8</v>
      </c>
      <c r="AL159" s="48">
        <v>13</v>
      </c>
      <c r="AM159" s="48">
        <v>12.9</v>
      </c>
      <c r="AN159" s="48">
        <v>12.5</v>
      </c>
      <c r="AO159" s="48">
        <v>12.8</v>
      </c>
      <c r="AP159" s="48">
        <v>13.1</v>
      </c>
      <c r="AQ159" s="48">
        <v>13</v>
      </c>
      <c r="AR159" s="48">
        <v>13.3</v>
      </c>
      <c r="AS159" s="48">
        <v>13</v>
      </c>
      <c r="AT159" s="48" t="s">
        <v>3902</v>
      </c>
      <c r="AU159" s="48">
        <v>10.3</v>
      </c>
      <c r="AV159" s="48">
        <v>11.1</v>
      </c>
      <c r="AW159" s="48">
        <v>10.5</v>
      </c>
      <c r="AX159" s="48">
        <v>10.6</v>
      </c>
      <c r="AY159" s="48">
        <v>10.3</v>
      </c>
      <c r="AZ159" s="48">
        <v>10.6</v>
      </c>
      <c r="BA159" s="48">
        <v>10.9</v>
      </c>
      <c r="BB159" s="48">
        <v>10.8</v>
      </c>
      <c r="BC159" s="48">
        <v>11.1</v>
      </c>
      <c r="BD159" s="48">
        <v>10.9</v>
      </c>
      <c r="BE159" s="48" t="s">
        <v>4364</v>
      </c>
      <c r="BG159" s="87"/>
      <c r="BH159" s="87"/>
      <c r="BI159" s="87"/>
      <c r="BJ159" s="87"/>
      <c r="BK159" s="87"/>
      <c r="BL159" s="87"/>
    </row>
    <row r="160" spans="1:64" ht="30" customHeight="1">
      <c r="A160" s="125" t="s">
        <v>4658</v>
      </c>
      <c r="B160" s="126" t="s">
        <v>4659</v>
      </c>
      <c r="C160" s="48">
        <v>8</v>
      </c>
      <c r="D160" s="48">
        <v>8.8000000000000007</v>
      </c>
      <c r="E160" s="48">
        <v>8.1999999999999993</v>
      </c>
      <c r="F160" s="48">
        <v>8.3000000000000007</v>
      </c>
      <c r="G160" s="48">
        <v>8.3000000000000007</v>
      </c>
      <c r="H160" s="48">
        <v>8.6</v>
      </c>
      <c r="I160" s="48">
        <v>8.9</v>
      </c>
      <c r="J160" s="48">
        <v>8.8000000000000007</v>
      </c>
      <c r="K160" s="48">
        <v>9.1</v>
      </c>
      <c r="L160" s="48">
        <v>8.6</v>
      </c>
      <c r="M160" s="48" t="s">
        <v>3944</v>
      </c>
      <c r="N160" s="48">
        <v>8.5</v>
      </c>
      <c r="O160" s="48">
        <v>9.3000000000000007</v>
      </c>
      <c r="P160" s="48">
        <v>8.6999999999999993</v>
      </c>
      <c r="Q160" s="48">
        <v>8.6</v>
      </c>
      <c r="R160" s="48">
        <v>8.4</v>
      </c>
      <c r="S160" s="48">
        <v>8.5</v>
      </c>
      <c r="T160" s="48">
        <v>9</v>
      </c>
      <c r="U160" s="48">
        <v>8.9</v>
      </c>
      <c r="V160" s="48">
        <v>9.1999999999999993</v>
      </c>
      <c r="W160" s="48">
        <v>9.1</v>
      </c>
      <c r="X160" s="48" t="s">
        <v>3945</v>
      </c>
      <c r="Y160" s="48">
        <v>10.3</v>
      </c>
      <c r="Z160" s="48">
        <v>11.1</v>
      </c>
      <c r="AA160" s="48">
        <v>10.5</v>
      </c>
      <c r="AB160" s="48">
        <v>11</v>
      </c>
      <c r="AC160" s="48">
        <v>10.6</v>
      </c>
      <c r="AD160" s="48">
        <v>10.9</v>
      </c>
      <c r="AE160" s="48">
        <v>11.2</v>
      </c>
      <c r="AF160" s="48">
        <v>11.1</v>
      </c>
      <c r="AG160" s="48">
        <v>11.4</v>
      </c>
      <c r="AH160" s="48">
        <v>10.9</v>
      </c>
      <c r="AI160" s="48" t="s">
        <v>3903</v>
      </c>
      <c r="AJ160" s="48">
        <v>13</v>
      </c>
      <c r="AK160" s="48">
        <v>13.8</v>
      </c>
      <c r="AL160" s="48">
        <v>13</v>
      </c>
      <c r="AM160" s="48">
        <v>12.9</v>
      </c>
      <c r="AN160" s="48">
        <v>12.5</v>
      </c>
      <c r="AO160" s="48">
        <v>12.8</v>
      </c>
      <c r="AP160" s="48">
        <v>13.1</v>
      </c>
      <c r="AQ160" s="48">
        <v>13</v>
      </c>
      <c r="AR160" s="48">
        <v>13.3</v>
      </c>
      <c r="AS160" s="48">
        <v>13</v>
      </c>
      <c r="AT160" s="48" t="s">
        <v>3902</v>
      </c>
      <c r="AU160" s="48">
        <v>10.3</v>
      </c>
      <c r="AV160" s="48">
        <v>11.1</v>
      </c>
      <c r="AW160" s="48">
        <v>10.5</v>
      </c>
      <c r="AX160" s="48">
        <v>10.6</v>
      </c>
      <c r="AY160" s="48">
        <v>10.3</v>
      </c>
      <c r="AZ160" s="48">
        <v>10.6</v>
      </c>
      <c r="BA160" s="48">
        <v>10.9</v>
      </c>
      <c r="BB160" s="48">
        <v>10.8</v>
      </c>
      <c r="BC160" s="48">
        <v>11.1</v>
      </c>
      <c r="BD160" s="48">
        <v>10.9</v>
      </c>
      <c r="BE160" s="48" t="s">
        <v>4364</v>
      </c>
      <c r="BG160" s="87"/>
      <c r="BH160" s="87"/>
      <c r="BI160" s="87"/>
      <c r="BJ160" s="87"/>
      <c r="BK160" s="87"/>
      <c r="BL160" s="87"/>
    </row>
    <row r="161" spans="1:64" ht="30" customHeight="1">
      <c r="A161" s="125" t="s">
        <v>4660</v>
      </c>
      <c r="B161" s="126" t="s">
        <v>4661</v>
      </c>
      <c r="C161" s="48">
        <v>8.1</v>
      </c>
      <c r="D161" s="48">
        <v>8.9</v>
      </c>
      <c r="E161" s="48">
        <v>8.3000000000000007</v>
      </c>
      <c r="F161" s="48">
        <v>8.4</v>
      </c>
      <c r="G161" s="48">
        <v>8.4</v>
      </c>
      <c r="H161" s="48">
        <v>8.6999999999999993</v>
      </c>
      <c r="I161" s="48">
        <v>9</v>
      </c>
      <c r="J161" s="48">
        <v>8.9</v>
      </c>
      <c r="K161" s="48">
        <v>9.1999999999999993</v>
      </c>
      <c r="L161" s="48">
        <v>8.6999999999999993</v>
      </c>
      <c r="M161" s="48" t="s">
        <v>3944</v>
      </c>
      <c r="N161" s="48">
        <v>8.6</v>
      </c>
      <c r="O161" s="48">
        <v>9.4</v>
      </c>
      <c r="P161" s="48">
        <v>8.8000000000000007</v>
      </c>
      <c r="Q161" s="48">
        <v>8.6999999999999993</v>
      </c>
      <c r="R161" s="48">
        <v>8.5</v>
      </c>
      <c r="S161" s="48">
        <v>8.6</v>
      </c>
      <c r="T161" s="48">
        <v>9.1</v>
      </c>
      <c r="U161" s="48">
        <v>9</v>
      </c>
      <c r="V161" s="48">
        <v>9.3000000000000007</v>
      </c>
      <c r="W161" s="48">
        <v>9.1999999999999993</v>
      </c>
      <c r="X161" s="48" t="s">
        <v>3945</v>
      </c>
      <c r="Y161" s="48">
        <v>10.4</v>
      </c>
      <c r="Z161" s="48">
        <v>11.2</v>
      </c>
      <c r="AA161" s="48">
        <v>10.6</v>
      </c>
      <c r="AB161" s="48">
        <v>11.1</v>
      </c>
      <c r="AC161" s="48">
        <v>10.7</v>
      </c>
      <c r="AD161" s="48">
        <v>11</v>
      </c>
      <c r="AE161" s="48">
        <v>11.3</v>
      </c>
      <c r="AF161" s="48">
        <v>11.2</v>
      </c>
      <c r="AG161" s="48">
        <v>11.5</v>
      </c>
      <c r="AH161" s="48">
        <v>11</v>
      </c>
      <c r="AI161" s="48" t="s">
        <v>3903</v>
      </c>
      <c r="AJ161" s="48">
        <v>13</v>
      </c>
      <c r="AK161" s="48">
        <v>13.8</v>
      </c>
      <c r="AL161" s="48">
        <v>13.1</v>
      </c>
      <c r="AM161" s="48">
        <v>13</v>
      </c>
      <c r="AN161" s="48">
        <v>12.6</v>
      </c>
      <c r="AO161" s="48">
        <v>12.9</v>
      </c>
      <c r="AP161" s="48">
        <v>13.2</v>
      </c>
      <c r="AQ161" s="48">
        <v>13.1</v>
      </c>
      <c r="AR161" s="48">
        <v>13.4</v>
      </c>
      <c r="AS161" s="48">
        <v>13</v>
      </c>
      <c r="AT161" s="48" t="s">
        <v>3902</v>
      </c>
      <c r="AU161" s="48">
        <v>10.4</v>
      </c>
      <c r="AV161" s="48">
        <v>11.2</v>
      </c>
      <c r="AW161" s="48">
        <v>10.6</v>
      </c>
      <c r="AX161" s="48">
        <v>10.7</v>
      </c>
      <c r="AY161" s="48">
        <v>10.4</v>
      </c>
      <c r="AZ161" s="48">
        <v>10.7</v>
      </c>
      <c r="BA161" s="48">
        <v>11</v>
      </c>
      <c r="BB161" s="48">
        <v>10.9</v>
      </c>
      <c r="BC161" s="48">
        <v>11.2</v>
      </c>
      <c r="BD161" s="48">
        <v>11</v>
      </c>
      <c r="BE161" s="48" t="s">
        <v>4364</v>
      </c>
      <c r="BG161" s="87"/>
      <c r="BH161" s="87"/>
      <c r="BI161" s="87"/>
      <c r="BJ161" s="87"/>
      <c r="BK161" s="87"/>
      <c r="BL161" s="87"/>
    </row>
    <row r="162" spans="1:64" ht="30" customHeight="1">
      <c r="A162" s="97" t="s">
        <v>4662</v>
      </c>
      <c r="B162" s="126" t="s">
        <v>4663</v>
      </c>
      <c r="C162" s="48">
        <v>8.1</v>
      </c>
      <c r="D162" s="48">
        <v>8.9</v>
      </c>
      <c r="E162" s="48">
        <v>8.3000000000000007</v>
      </c>
      <c r="F162" s="48">
        <v>8.4</v>
      </c>
      <c r="G162" s="48">
        <v>8.4</v>
      </c>
      <c r="H162" s="48">
        <v>8.6999999999999993</v>
      </c>
      <c r="I162" s="48">
        <v>9</v>
      </c>
      <c r="J162" s="48">
        <v>8.9</v>
      </c>
      <c r="K162" s="48">
        <v>9.1999999999999993</v>
      </c>
      <c r="L162" s="48">
        <v>8.6999999999999993</v>
      </c>
      <c r="M162" s="48" t="s">
        <v>3944</v>
      </c>
      <c r="N162" s="48">
        <v>8.6</v>
      </c>
      <c r="O162" s="48">
        <v>9.4</v>
      </c>
      <c r="P162" s="48">
        <v>8.8000000000000007</v>
      </c>
      <c r="Q162" s="48">
        <v>8.6999999999999993</v>
      </c>
      <c r="R162" s="48">
        <v>8.5</v>
      </c>
      <c r="S162" s="48">
        <v>8.6</v>
      </c>
      <c r="T162" s="48">
        <v>9.1</v>
      </c>
      <c r="U162" s="48">
        <v>9</v>
      </c>
      <c r="V162" s="48">
        <v>9.3000000000000007</v>
      </c>
      <c r="W162" s="48">
        <v>9.1999999999999993</v>
      </c>
      <c r="X162" s="48" t="s">
        <v>3945</v>
      </c>
      <c r="Y162" s="48">
        <v>10.4</v>
      </c>
      <c r="Z162" s="48">
        <v>11.2</v>
      </c>
      <c r="AA162" s="48">
        <v>10.6</v>
      </c>
      <c r="AB162" s="48">
        <v>11.1</v>
      </c>
      <c r="AC162" s="48">
        <v>10.7</v>
      </c>
      <c r="AD162" s="48">
        <v>11</v>
      </c>
      <c r="AE162" s="48">
        <v>11.3</v>
      </c>
      <c r="AF162" s="48">
        <v>11.2</v>
      </c>
      <c r="AG162" s="48">
        <v>11.5</v>
      </c>
      <c r="AH162" s="48">
        <v>11</v>
      </c>
      <c r="AI162" s="48" t="s">
        <v>3903</v>
      </c>
      <c r="AJ162" s="48">
        <v>13</v>
      </c>
      <c r="AK162" s="48">
        <v>13.8</v>
      </c>
      <c r="AL162" s="48">
        <v>13.1</v>
      </c>
      <c r="AM162" s="48">
        <v>13</v>
      </c>
      <c r="AN162" s="48">
        <v>12.6</v>
      </c>
      <c r="AO162" s="48">
        <v>12.9</v>
      </c>
      <c r="AP162" s="48">
        <v>13.2</v>
      </c>
      <c r="AQ162" s="48">
        <v>13.1</v>
      </c>
      <c r="AR162" s="48">
        <v>13.4</v>
      </c>
      <c r="AS162" s="48">
        <v>13</v>
      </c>
      <c r="AT162" s="48" t="s">
        <v>3902</v>
      </c>
      <c r="AU162" s="48">
        <v>10.4</v>
      </c>
      <c r="AV162" s="48">
        <v>11.2</v>
      </c>
      <c r="AW162" s="48">
        <v>10.6</v>
      </c>
      <c r="AX162" s="48">
        <v>10.7</v>
      </c>
      <c r="AY162" s="48">
        <v>10.4</v>
      </c>
      <c r="AZ162" s="48">
        <v>10.7</v>
      </c>
      <c r="BA162" s="48">
        <v>11</v>
      </c>
      <c r="BB162" s="48">
        <v>10.9</v>
      </c>
      <c r="BC162" s="48">
        <v>11.2</v>
      </c>
      <c r="BD162" s="48">
        <v>11</v>
      </c>
      <c r="BE162" s="48" t="s">
        <v>4364</v>
      </c>
      <c r="BG162" s="87"/>
      <c r="BH162" s="87"/>
      <c r="BI162" s="87"/>
      <c r="BJ162" s="87"/>
      <c r="BK162" s="87"/>
      <c r="BL162" s="87"/>
    </row>
    <row r="163" spans="1:64" ht="30" customHeight="1">
      <c r="A163" s="125" t="s">
        <v>4664</v>
      </c>
      <c r="B163" s="126" t="s">
        <v>4665</v>
      </c>
      <c r="C163" s="48">
        <v>8.1</v>
      </c>
      <c r="D163" s="48">
        <v>8.9</v>
      </c>
      <c r="E163" s="48">
        <v>8.3000000000000007</v>
      </c>
      <c r="F163" s="48">
        <v>8.4</v>
      </c>
      <c r="G163" s="48">
        <v>8.4</v>
      </c>
      <c r="H163" s="48">
        <v>8.6999999999999993</v>
      </c>
      <c r="I163" s="48">
        <v>9</v>
      </c>
      <c r="J163" s="48">
        <v>8.9</v>
      </c>
      <c r="K163" s="48">
        <v>9.1999999999999993</v>
      </c>
      <c r="L163" s="48">
        <v>8.6999999999999993</v>
      </c>
      <c r="M163" s="48" t="s">
        <v>3944</v>
      </c>
      <c r="N163" s="48">
        <v>8.6</v>
      </c>
      <c r="O163" s="48">
        <v>9.4</v>
      </c>
      <c r="P163" s="48">
        <v>8.8000000000000007</v>
      </c>
      <c r="Q163" s="48">
        <v>8.6999999999999993</v>
      </c>
      <c r="R163" s="48">
        <v>8.5</v>
      </c>
      <c r="S163" s="48">
        <v>8.6</v>
      </c>
      <c r="T163" s="48">
        <v>9.1</v>
      </c>
      <c r="U163" s="48">
        <v>9</v>
      </c>
      <c r="V163" s="48">
        <v>9.3000000000000007</v>
      </c>
      <c r="W163" s="48">
        <v>9.1999999999999993</v>
      </c>
      <c r="X163" s="48" t="s">
        <v>3945</v>
      </c>
      <c r="Y163" s="48">
        <v>10.4</v>
      </c>
      <c r="Z163" s="48">
        <v>11.2</v>
      </c>
      <c r="AA163" s="48">
        <v>10.6</v>
      </c>
      <c r="AB163" s="48">
        <v>11.1</v>
      </c>
      <c r="AC163" s="48">
        <v>10.7</v>
      </c>
      <c r="AD163" s="48">
        <v>11</v>
      </c>
      <c r="AE163" s="48">
        <v>11.3</v>
      </c>
      <c r="AF163" s="48">
        <v>11.2</v>
      </c>
      <c r="AG163" s="48">
        <v>11.5</v>
      </c>
      <c r="AH163" s="48">
        <v>11</v>
      </c>
      <c r="AI163" s="48" t="s">
        <v>3903</v>
      </c>
      <c r="AJ163" s="48">
        <v>13</v>
      </c>
      <c r="AK163" s="48">
        <v>13.8</v>
      </c>
      <c r="AL163" s="48">
        <v>13.1</v>
      </c>
      <c r="AM163" s="48">
        <v>13</v>
      </c>
      <c r="AN163" s="48">
        <v>12.6</v>
      </c>
      <c r="AO163" s="48">
        <v>12.9</v>
      </c>
      <c r="AP163" s="48">
        <v>13.2</v>
      </c>
      <c r="AQ163" s="48">
        <v>13.1</v>
      </c>
      <c r="AR163" s="48">
        <v>13.4</v>
      </c>
      <c r="AS163" s="48">
        <v>13</v>
      </c>
      <c r="AT163" s="48" t="s">
        <v>3902</v>
      </c>
      <c r="AU163" s="48">
        <v>10.4</v>
      </c>
      <c r="AV163" s="48">
        <v>11.2</v>
      </c>
      <c r="AW163" s="48">
        <v>10.6</v>
      </c>
      <c r="AX163" s="48">
        <v>10.7</v>
      </c>
      <c r="AY163" s="48">
        <v>10.4</v>
      </c>
      <c r="AZ163" s="48">
        <v>10.7</v>
      </c>
      <c r="BA163" s="48">
        <v>11</v>
      </c>
      <c r="BB163" s="48">
        <v>10.9</v>
      </c>
      <c r="BC163" s="48">
        <v>11.2</v>
      </c>
      <c r="BD163" s="48">
        <v>11</v>
      </c>
      <c r="BE163" s="48" t="s">
        <v>4364</v>
      </c>
      <c r="BG163" s="87"/>
      <c r="BH163" s="87"/>
      <c r="BI163" s="87"/>
      <c r="BJ163" s="87"/>
      <c r="BK163" s="87"/>
      <c r="BL163" s="87"/>
    </row>
    <row r="164" spans="1:64" ht="30" customHeight="1">
      <c r="A164" s="125" t="s">
        <v>4666</v>
      </c>
      <c r="B164" s="126" t="s">
        <v>4667</v>
      </c>
      <c r="C164" s="48">
        <v>8.1</v>
      </c>
      <c r="D164" s="48">
        <v>8.9</v>
      </c>
      <c r="E164" s="48">
        <v>8.3000000000000007</v>
      </c>
      <c r="F164" s="48">
        <v>8.4</v>
      </c>
      <c r="G164" s="48">
        <v>8.4</v>
      </c>
      <c r="H164" s="48">
        <v>8.6999999999999993</v>
      </c>
      <c r="I164" s="48">
        <v>9</v>
      </c>
      <c r="J164" s="48">
        <v>8.9</v>
      </c>
      <c r="K164" s="48">
        <v>9.1999999999999993</v>
      </c>
      <c r="L164" s="48">
        <v>8.6999999999999993</v>
      </c>
      <c r="M164" s="48" t="s">
        <v>3944</v>
      </c>
      <c r="N164" s="48">
        <v>8.6</v>
      </c>
      <c r="O164" s="48">
        <v>9.4</v>
      </c>
      <c r="P164" s="48">
        <v>8.8000000000000007</v>
      </c>
      <c r="Q164" s="48">
        <v>8.6999999999999993</v>
      </c>
      <c r="R164" s="48">
        <v>8.5</v>
      </c>
      <c r="S164" s="48">
        <v>8.6</v>
      </c>
      <c r="T164" s="48">
        <v>9.1</v>
      </c>
      <c r="U164" s="48">
        <v>9</v>
      </c>
      <c r="V164" s="48">
        <v>9.3000000000000007</v>
      </c>
      <c r="W164" s="48">
        <v>9.1999999999999993</v>
      </c>
      <c r="X164" s="48" t="s">
        <v>3945</v>
      </c>
      <c r="Y164" s="48">
        <v>10.4</v>
      </c>
      <c r="Z164" s="48">
        <v>11.2</v>
      </c>
      <c r="AA164" s="48">
        <v>10.6</v>
      </c>
      <c r="AB164" s="48">
        <v>11.1</v>
      </c>
      <c r="AC164" s="48">
        <v>10.7</v>
      </c>
      <c r="AD164" s="48">
        <v>11</v>
      </c>
      <c r="AE164" s="48">
        <v>11.3</v>
      </c>
      <c r="AF164" s="48">
        <v>11.2</v>
      </c>
      <c r="AG164" s="48">
        <v>11.5</v>
      </c>
      <c r="AH164" s="48">
        <v>11</v>
      </c>
      <c r="AI164" s="48" t="s">
        <v>3903</v>
      </c>
      <c r="AJ164" s="48">
        <v>13</v>
      </c>
      <c r="AK164" s="48">
        <v>13.8</v>
      </c>
      <c r="AL164" s="48">
        <v>13.1</v>
      </c>
      <c r="AM164" s="48">
        <v>13</v>
      </c>
      <c r="AN164" s="48">
        <v>12.6</v>
      </c>
      <c r="AO164" s="48">
        <v>12.9</v>
      </c>
      <c r="AP164" s="48">
        <v>13.2</v>
      </c>
      <c r="AQ164" s="48">
        <v>13.1</v>
      </c>
      <c r="AR164" s="48">
        <v>13.4</v>
      </c>
      <c r="AS164" s="48">
        <v>13</v>
      </c>
      <c r="AT164" s="48" t="s">
        <v>3902</v>
      </c>
      <c r="AU164" s="48">
        <v>10.4</v>
      </c>
      <c r="AV164" s="48">
        <v>11.2</v>
      </c>
      <c r="AW164" s="48">
        <v>10.6</v>
      </c>
      <c r="AX164" s="48">
        <v>10.7</v>
      </c>
      <c r="AY164" s="48">
        <v>10.4</v>
      </c>
      <c r="AZ164" s="48">
        <v>10.7</v>
      </c>
      <c r="BA164" s="48">
        <v>11</v>
      </c>
      <c r="BB164" s="48">
        <v>10.9</v>
      </c>
      <c r="BC164" s="48">
        <v>11.2</v>
      </c>
      <c r="BD164" s="48">
        <v>11</v>
      </c>
      <c r="BE164" s="48" t="s">
        <v>4364</v>
      </c>
      <c r="BG164" s="87"/>
      <c r="BH164" s="87"/>
      <c r="BI164" s="87"/>
      <c r="BJ164" s="87"/>
      <c r="BK164" s="87"/>
      <c r="BL164" s="87"/>
    </row>
    <row r="165" spans="1:64" ht="30" customHeight="1">
      <c r="A165" s="125" t="s">
        <v>4668</v>
      </c>
      <c r="B165" s="126" t="s">
        <v>4669</v>
      </c>
      <c r="C165" s="48">
        <v>8.1</v>
      </c>
      <c r="D165" s="48">
        <v>8.9</v>
      </c>
      <c r="E165" s="48">
        <v>8.3000000000000007</v>
      </c>
      <c r="F165" s="48">
        <v>8.4</v>
      </c>
      <c r="G165" s="48">
        <v>8.4</v>
      </c>
      <c r="H165" s="48">
        <v>8.6999999999999993</v>
      </c>
      <c r="I165" s="48">
        <v>9</v>
      </c>
      <c r="J165" s="48">
        <v>8.9</v>
      </c>
      <c r="K165" s="48">
        <v>9.1999999999999993</v>
      </c>
      <c r="L165" s="48">
        <v>8.6999999999999993</v>
      </c>
      <c r="M165" s="48" t="s">
        <v>3944</v>
      </c>
      <c r="N165" s="48">
        <v>8.6</v>
      </c>
      <c r="O165" s="48">
        <v>9.4</v>
      </c>
      <c r="P165" s="48">
        <v>8.8000000000000007</v>
      </c>
      <c r="Q165" s="48">
        <v>8.6999999999999993</v>
      </c>
      <c r="R165" s="48">
        <v>8.5</v>
      </c>
      <c r="S165" s="48">
        <v>8.6</v>
      </c>
      <c r="T165" s="48">
        <v>9.1</v>
      </c>
      <c r="U165" s="48">
        <v>9</v>
      </c>
      <c r="V165" s="48">
        <v>9.3000000000000007</v>
      </c>
      <c r="W165" s="48">
        <v>9.1999999999999993</v>
      </c>
      <c r="X165" s="48" t="s">
        <v>3945</v>
      </c>
      <c r="Y165" s="48">
        <v>10.4</v>
      </c>
      <c r="Z165" s="48">
        <v>11.2</v>
      </c>
      <c r="AA165" s="48">
        <v>10.6</v>
      </c>
      <c r="AB165" s="48">
        <v>11.1</v>
      </c>
      <c r="AC165" s="48">
        <v>10.7</v>
      </c>
      <c r="AD165" s="48">
        <v>11</v>
      </c>
      <c r="AE165" s="48">
        <v>11.3</v>
      </c>
      <c r="AF165" s="48">
        <v>11.2</v>
      </c>
      <c r="AG165" s="48">
        <v>11.5</v>
      </c>
      <c r="AH165" s="48">
        <v>11</v>
      </c>
      <c r="AI165" s="48" t="s">
        <v>3903</v>
      </c>
      <c r="AJ165" s="48">
        <v>13</v>
      </c>
      <c r="AK165" s="48">
        <v>13.8</v>
      </c>
      <c r="AL165" s="48">
        <v>13.1</v>
      </c>
      <c r="AM165" s="48">
        <v>13</v>
      </c>
      <c r="AN165" s="48">
        <v>12.6</v>
      </c>
      <c r="AO165" s="48">
        <v>12.9</v>
      </c>
      <c r="AP165" s="48">
        <v>13.2</v>
      </c>
      <c r="AQ165" s="48">
        <v>13.1</v>
      </c>
      <c r="AR165" s="48">
        <v>13.4</v>
      </c>
      <c r="AS165" s="48">
        <v>13</v>
      </c>
      <c r="AT165" s="48" t="s">
        <v>3902</v>
      </c>
      <c r="AU165" s="48">
        <v>10.4</v>
      </c>
      <c r="AV165" s="48">
        <v>11.2</v>
      </c>
      <c r="AW165" s="48">
        <v>10.6</v>
      </c>
      <c r="AX165" s="48">
        <v>10.7</v>
      </c>
      <c r="AY165" s="48">
        <v>10.4</v>
      </c>
      <c r="AZ165" s="48">
        <v>10.7</v>
      </c>
      <c r="BA165" s="48">
        <v>11</v>
      </c>
      <c r="BB165" s="48">
        <v>10.9</v>
      </c>
      <c r="BC165" s="48">
        <v>11.2</v>
      </c>
      <c r="BD165" s="48">
        <v>11</v>
      </c>
      <c r="BE165" s="48" t="s">
        <v>4364</v>
      </c>
      <c r="BG165" s="87"/>
      <c r="BH165" s="87"/>
      <c r="BI165" s="87"/>
      <c r="BJ165" s="87"/>
      <c r="BK165" s="87"/>
      <c r="BL165" s="87"/>
    </row>
    <row r="166" spans="1:64" ht="30" customHeight="1">
      <c r="A166" s="125" t="s">
        <v>4670</v>
      </c>
      <c r="B166" s="126" t="s">
        <v>4671</v>
      </c>
      <c r="C166" s="48">
        <v>8.1</v>
      </c>
      <c r="D166" s="48">
        <v>8.9</v>
      </c>
      <c r="E166" s="48">
        <v>8.3000000000000007</v>
      </c>
      <c r="F166" s="48">
        <v>8.4</v>
      </c>
      <c r="G166" s="48">
        <v>8.4</v>
      </c>
      <c r="H166" s="48">
        <v>8.6999999999999993</v>
      </c>
      <c r="I166" s="48">
        <v>9</v>
      </c>
      <c r="J166" s="48">
        <v>8.9</v>
      </c>
      <c r="K166" s="48">
        <v>9.1999999999999993</v>
      </c>
      <c r="L166" s="48">
        <v>8.6999999999999993</v>
      </c>
      <c r="M166" s="48" t="s">
        <v>3944</v>
      </c>
      <c r="N166" s="48">
        <v>8.6</v>
      </c>
      <c r="O166" s="48">
        <v>9.4</v>
      </c>
      <c r="P166" s="48">
        <v>8.8000000000000007</v>
      </c>
      <c r="Q166" s="48">
        <v>8.6999999999999993</v>
      </c>
      <c r="R166" s="48">
        <v>8.5</v>
      </c>
      <c r="S166" s="48">
        <v>8.6</v>
      </c>
      <c r="T166" s="48">
        <v>9.1</v>
      </c>
      <c r="U166" s="48">
        <v>9</v>
      </c>
      <c r="V166" s="48">
        <v>9.3000000000000007</v>
      </c>
      <c r="W166" s="48">
        <v>9.1999999999999993</v>
      </c>
      <c r="X166" s="48" t="s">
        <v>3945</v>
      </c>
      <c r="Y166" s="48">
        <v>10.4</v>
      </c>
      <c r="Z166" s="48">
        <v>11.2</v>
      </c>
      <c r="AA166" s="48">
        <v>10.6</v>
      </c>
      <c r="AB166" s="48">
        <v>11.1</v>
      </c>
      <c r="AC166" s="48">
        <v>10.7</v>
      </c>
      <c r="AD166" s="48">
        <v>11</v>
      </c>
      <c r="AE166" s="48">
        <v>11.3</v>
      </c>
      <c r="AF166" s="48">
        <v>11.2</v>
      </c>
      <c r="AG166" s="48">
        <v>11.5</v>
      </c>
      <c r="AH166" s="48">
        <v>11</v>
      </c>
      <c r="AI166" s="48" t="s">
        <v>3903</v>
      </c>
      <c r="AJ166" s="48">
        <v>13</v>
      </c>
      <c r="AK166" s="48">
        <v>13.8</v>
      </c>
      <c r="AL166" s="48">
        <v>13.1</v>
      </c>
      <c r="AM166" s="48">
        <v>13</v>
      </c>
      <c r="AN166" s="48">
        <v>12.6</v>
      </c>
      <c r="AO166" s="48">
        <v>12.9</v>
      </c>
      <c r="AP166" s="48">
        <v>13.2</v>
      </c>
      <c r="AQ166" s="48">
        <v>13.1</v>
      </c>
      <c r="AR166" s="48">
        <v>13.4</v>
      </c>
      <c r="AS166" s="48">
        <v>13</v>
      </c>
      <c r="AT166" s="48" t="s">
        <v>3902</v>
      </c>
      <c r="AU166" s="48">
        <v>10.4</v>
      </c>
      <c r="AV166" s="48">
        <v>11.2</v>
      </c>
      <c r="AW166" s="48">
        <v>10.6</v>
      </c>
      <c r="AX166" s="48">
        <v>10.7</v>
      </c>
      <c r="AY166" s="48">
        <v>10.4</v>
      </c>
      <c r="AZ166" s="48">
        <v>10.7</v>
      </c>
      <c r="BA166" s="48">
        <v>11</v>
      </c>
      <c r="BB166" s="48">
        <v>10.9</v>
      </c>
      <c r="BC166" s="48">
        <v>11.2</v>
      </c>
      <c r="BD166" s="48">
        <v>11</v>
      </c>
      <c r="BE166" s="48" t="s">
        <v>4364</v>
      </c>
      <c r="BG166" s="87"/>
      <c r="BH166" s="87"/>
      <c r="BI166" s="87"/>
      <c r="BJ166" s="87"/>
      <c r="BK166" s="87"/>
      <c r="BL166" s="87"/>
    </row>
    <row r="167" spans="1:64" ht="30" customHeight="1">
      <c r="A167" s="125" t="s">
        <v>4672</v>
      </c>
      <c r="B167" s="126" t="s">
        <v>4673</v>
      </c>
      <c r="C167" s="48">
        <v>8.1</v>
      </c>
      <c r="D167" s="48">
        <v>8.9</v>
      </c>
      <c r="E167" s="48">
        <v>8.3000000000000007</v>
      </c>
      <c r="F167" s="48">
        <v>8.4</v>
      </c>
      <c r="G167" s="48">
        <v>8.4</v>
      </c>
      <c r="H167" s="48">
        <v>8.6999999999999993</v>
      </c>
      <c r="I167" s="48">
        <v>9</v>
      </c>
      <c r="J167" s="48">
        <v>8.9</v>
      </c>
      <c r="K167" s="48">
        <v>9.1999999999999993</v>
      </c>
      <c r="L167" s="48">
        <v>8.6999999999999993</v>
      </c>
      <c r="M167" s="48" t="s">
        <v>3944</v>
      </c>
      <c r="N167" s="48">
        <v>8.6</v>
      </c>
      <c r="O167" s="48">
        <v>9.4</v>
      </c>
      <c r="P167" s="48">
        <v>8.8000000000000007</v>
      </c>
      <c r="Q167" s="48">
        <v>8.6999999999999993</v>
      </c>
      <c r="R167" s="48">
        <v>8.5</v>
      </c>
      <c r="S167" s="48">
        <v>8.6</v>
      </c>
      <c r="T167" s="48">
        <v>9.1</v>
      </c>
      <c r="U167" s="48">
        <v>9</v>
      </c>
      <c r="V167" s="48">
        <v>9.3000000000000007</v>
      </c>
      <c r="W167" s="48">
        <v>9.1999999999999993</v>
      </c>
      <c r="X167" s="48" t="s">
        <v>3945</v>
      </c>
      <c r="Y167" s="48">
        <v>10.4</v>
      </c>
      <c r="Z167" s="48">
        <v>11.2</v>
      </c>
      <c r="AA167" s="48">
        <v>10.6</v>
      </c>
      <c r="AB167" s="48">
        <v>11.1</v>
      </c>
      <c r="AC167" s="48">
        <v>10.7</v>
      </c>
      <c r="AD167" s="48">
        <v>11</v>
      </c>
      <c r="AE167" s="48">
        <v>11.3</v>
      </c>
      <c r="AF167" s="48">
        <v>11.2</v>
      </c>
      <c r="AG167" s="48">
        <v>11.5</v>
      </c>
      <c r="AH167" s="48">
        <v>11</v>
      </c>
      <c r="AI167" s="48" t="s">
        <v>3903</v>
      </c>
      <c r="AJ167" s="48">
        <v>13</v>
      </c>
      <c r="AK167" s="48">
        <v>13.8</v>
      </c>
      <c r="AL167" s="48">
        <v>13.1</v>
      </c>
      <c r="AM167" s="48">
        <v>13</v>
      </c>
      <c r="AN167" s="48">
        <v>12.6</v>
      </c>
      <c r="AO167" s="48">
        <v>12.9</v>
      </c>
      <c r="AP167" s="48">
        <v>13.2</v>
      </c>
      <c r="AQ167" s="48">
        <v>13.1</v>
      </c>
      <c r="AR167" s="48">
        <v>13.4</v>
      </c>
      <c r="AS167" s="48">
        <v>13</v>
      </c>
      <c r="AT167" s="48" t="s">
        <v>3902</v>
      </c>
      <c r="AU167" s="48">
        <v>10.4</v>
      </c>
      <c r="AV167" s="48">
        <v>11.2</v>
      </c>
      <c r="AW167" s="48">
        <v>10.6</v>
      </c>
      <c r="AX167" s="48">
        <v>10.7</v>
      </c>
      <c r="AY167" s="48">
        <v>10.4</v>
      </c>
      <c r="AZ167" s="48">
        <v>10.7</v>
      </c>
      <c r="BA167" s="48">
        <v>11</v>
      </c>
      <c r="BB167" s="48">
        <v>10.9</v>
      </c>
      <c r="BC167" s="48">
        <v>11.2</v>
      </c>
      <c r="BD167" s="48">
        <v>11</v>
      </c>
      <c r="BE167" s="48" t="s">
        <v>4364</v>
      </c>
      <c r="BG167" s="87"/>
      <c r="BH167" s="87"/>
      <c r="BI167" s="87"/>
      <c r="BJ167" s="87"/>
      <c r="BK167" s="87"/>
      <c r="BL167" s="87"/>
    </row>
    <row r="168" spans="1:64" ht="30" customHeight="1">
      <c r="A168" s="125" t="s">
        <v>4674</v>
      </c>
      <c r="B168" s="126" t="s">
        <v>4675</v>
      </c>
      <c r="C168" s="48">
        <v>8.1</v>
      </c>
      <c r="D168" s="48">
        <v>8.9</v>
      </c>
      <c r="E168" s="48">
        <v>8.3000000000000007</v>
      </c>
      <c r="F168" s="48">
        <v>8.4</v>
      </c>
      <c r="G168" s="48">
        <v>8.4</v>
      </c>
      <c r="H168" s="48">
        <v>8.6999999999999993</v>
      </c>
      <c r="I168" s="48">
        <v>9</v>
      </c>
      <c r="J168" s="48">
        <v>8.9</v>
      </c>
      <c r="K168" s="48">
        <v>9.1999999999999993</v>
      </c>
      <c r="L168" s="48">
        <v>8.6999999999999993</v>
      </c>
      <c r="M168" s="48" t="s">
        <v>3944</v>
      </c>
      <c r="N168" s="48">
        <v>8.6</v>
      </c>
      <c r="O168" s="48">
        <v>9.4</v>
      </c>
      <c r="P168" s="48">
        <v>8.8000000000000007</v>
      </c>
      <c r="Q168" s="48">
        <v>8.6999999999999993</v>
      </c>
      <c r="R168" s="48">
        <v>8.5</v>
      </c>
      <c r="S168" s="48">
        <v>8.6</v>
      </c>
      <c r="T168" s="48">
        <v>9.1</v>
      </c>
      <c r="U168" s="48">
        <v>9</v>
      </c>
      <c r="V168" s="48">
        <v>9.3000000000000007</v>
      </c>
      <c r="W168" s="48">
        <v>9.1999999999999993</v>
      </c>
      <c r="X168" s="48" t="s">
        <v>3945</v>
      </c>
      <c r="Y168" s="48">
        <v>10.4</v>
      </c>
      <c r="Z168" s="48">
        <v>11.2</v>
      </c>
      <c r="AA168" s="48">
        <v>10.6</v>
      </c>
      <c r="AB168" s="48">
        <v>11.1</v>
      </c>
      <c r="AC168" s="48">
        <v>10.7</v>
      </c>
      <c r="AD168" s="48">
        <v>11</v>
      </c>
      <c r="AE168" s="48">
        <v>11.3</v>
      </c>
      <c r="AF168" s="48">
        <v>11.2</v>
      </c>
      <c r="AG168" s="48">
        <v>11.5</v>
      </c>
      <c r="AH168" s="48">
        <v>11</v>
      </c>
      <c r="AI168" s="48" t="s">
        <v>3903</v>
      </c>
      <c r="AJ168" s="48">
        <v>13</v>
      </c>
      <c r="AK168" s="48">
        <v>13.8</v>
      </c>
      <c r="AL168" s="48">
        <v>13.1</v>
      </c>
      <c r="AM168" s="48">
        <v>13</v>
      </c>
      <c r="AN168" s="48">
        <v>12.6</v>
      </c>
      <c r="AO168" s="48">
        <v>12.9</v>
      </c>
      <c r="AP168" s="48">
        <v>13.2</v>
      </c>
      <c r="AQ168" s="48">
        <v>13.1</v>
      </c>
      <c r="AR168" s="48">
        <v>13.4</v>
      </c>
      <c r="AS168" s="48">
        <v>13</v>
      </c>
      <c r="AT168" s="48" t="s">
        <v>3902</v>
      </c>
      <c r="AU168" s="48">
        <v>10.4</v>
      </c>
      <c r="AV168" s="48">
        <v>11.2</v>
      </c>
      <c r="AW168" s="48">
        <v>10.6</v>
      </c>
      <c r="AX168" s="48">
        <v>10.7</v>
      </c>
      <c r="AY168" s="48">
        <v>10.4</v>
      </c>
      <c r="AZ168" s="48">
        <v>10.7</v>
      </c>
      <c r="BA168" s="48">
        <v>11</v>
      </c>
      <c r="BB168" s="48">
        <v>10.9</v>
      </c>
      <c r="BC168" s="48">
        <v>11.2</v>
      </c>
      <c r="BD168" s="48">
        <v>11</v>
      </c>
      <c r="BE168" s="48" t="s">
        <v>4364</v>
      </c>
      <c r="BG168" s="87"/>
      <c r="BH168" s="87"/>
      <c r="BI168" s="87"/>
      <c r="BJ168" s="87"/>
      <c r="BK168" s="87"/>
      <c r="BL168" s="87"/>
    </row>
    <row r="169" spans="1:64" ht="30" customHeight="1">
      <c r="A169" s="125" t="s">
        <v>4676</v>
      </c>
      <c r="B169" s="126" t="s">
        <v>4677</v>
      </c>
      <c r="C169" s="48">
        <v>8.1</v>
      </c>
      <c r="D169" s="48">
        <v>8.9</v>
      </c>
      <c r="E169" s="48">
        <v>8.3000000000000007</v>
      </c>
      <c r="F169" s="48">
        <v>8.4</v>
      </c>
      <c r="G169" s="48">
        <v>8.4</v>
      </c>
      <c r="H169" s="48">
        <v>8.6999999999999993</v>
      </c>
      <c r="I169" s="48">
        <v>9</v>
      </c>
      <c r="J169" s="48">
        <v>8.9</v>
      </c>
      <c r="K169" s="48">
        <v>9.1999999999999993</v>
      </c>
      <c r="L169" s="48">
        <v>8.6999999999999993</v>
      </c>
      <c r="M169" s="48" t="s">
        <v>3944</v>
      </c>
      <c r="N169" s="48">
        <v>8.6</v>
      </c>
      <c r="O169" s="48">
        <v>9.4</v>
      </c>
      <c r="P169" s="48">
        <v>8.8000000000000007</v>
      </c>
      <c r="Q169" s="48">
        <v>8.6999999999999993</v>
      </c>
      <c r="R169" s="48">
        <v>8.5</v>
      </c>
      <c r="S169" s="48">
        <v>8.6</v>
      </c>
      <c r="T169" s="48">
        <v>9.1</v>
      </c>
      <c r="U169" s="48">
        <v>9</v>
      </c>
      <c r="V169" s="48">
        <v>9.3000000000000007</v>
      </c>
      <c r="W169" s="48">
        <v>9.1999999999999993</v>
      </c>
      <c r="X169" s="48" t="s">
        <v>3945</v>
      </c>
      <c r="Y169" s="48">
        <v>10.4</v>
      </c>
      <c r="Z169" s="48">
        <v>11.2</v>
      </c>
      <c r="AA169" s="48">
        <v>10.6</v>
      </c>
      <c r="AB169" s="48">
        <v>11.1</v>
      </c>
      <c r="AC169" s="48">
        <v>10.7</v>
      </c>
      <c r="AD169" s="48">
        <v>11</v>
      </c>
      <c r="AE169" s="48">
        <v>11.3</v>
      </c>
      <c r="AF169" s="48">
        <v>11.2</v>
      </c>
      <c r="AG169" s="48">
        <v>11.5</v>
      </c>
      <c r="AH169" s="48">
        <v>11</v>
      </c>
      <c r="AI169" s="48" t="s">
        <v>3903</v>
      </c>
      <c r="AJ169" s="48">
        <v>13</v>
      </c>
      <c r="AK169" s="48">
        <v>13.8</v>
      </c>
      <c r="AL169" s="48">
        <v>13.1</v>
      </c>
      <c r="AM169" s="48">
        <v>13</v>
      </c>
      <c r="AN169" s="48">
        <v>12.6</v>
      </c>
      <c r="AO169" s="48">
        <v>12.9</v>
      </c>
      <c r="AP169" s="48">
        <v>13.2</v>
      </c>
      <c r="AQ169" s="48">
        <v>13.1</v>
      </c>
      <c r="AR169" s="48">
        <v>13.4</v>
      </c>
      <c r="AS169" s="48">
        <v>13</v>
      </c>
      <c r="AT169" s="48" t="s">
        <v>3902</v>
      </c>
      <c r="AU169" s="48">
        <v>10.4</v>
      </c>
      <c r="AV169" s="48">
        <v>11.2</v>
      </c>
      <c r="AW169" s="48">
        <v>10.6</v>
      </c>
      <c r="AX169" s="48">
        <v>10.7</v>
      </c>
      <c r="AY169" s="48">
        <v>10.4</v>
      </c>
      <c r="AZ169" s="48">
        <v>10.7</v>
      </c>
      <c r="BA169" s="48">
        <v>11</v>
      </c>
      <c r="BB169" s="48">
        <v>10.9</v>
      </c>
      <c r="BC169" s="48">
        <v>11.2</v>
      </c>
      <c r="BD169" s="48">
        <v>11</v>
      </c>
      <c r="BE169" s="48" t="s">
        <v>4364</v>
      </c>
      <c r="BG169" s="87"/>
      <c r="BH169" s="87"/>
      <c r="BI169" s="87"/>
      <c r="BJ169" s="87"/>
      <c r="BK169" s="87"/>
      <c r="BL169" s="87"/>
    </row>
    <row r="170" spans="1:64" ht="30" customHeight="1">
      <c r="A170" s="125" t="s">
        <v>4678</v>
      </c>
      <c r="B170" s="126" t="s">
        <v>4679</v>
      </c>
      <c r="C170" s="48">
        <v>8.1</v>
      </c>
      <c r="D170" s="48">
        <v>8.9</v>
      </c>
      <c r="E170" s="48">
        <v>8.3000000000000007</v>
      </c>
      <c r="F170" s="48">
        <v>8.4</v>
      </c>
      <c r="G170" s="48">
        <v>8.4</v>
      </c>
      <c r="H170" s="48">
        <v>8.6999999999999993</v>
      </c>
      <c r="I170" s="48">
        <v>9</v>
      </c>
      <c r="J170" s="48">
        <v>8.9</v>
      </c>
      <c r="K170" s="48">
        <v>9.1999999999999993</v>
      </c>
      <c r="L170" s="48">
        <v>8.6999999999999993</v>
      </c>
      <c r="M170" s="48" t="s">
        <v>3944</v>
      </c>
      <c r="N170" s="48">
        <v>8.6</v>
      </c>
      <c r="O170" s="48">
        <v>9.4</v>
      </c>
      <c r="P170" s="48">
        <v>8.8000000000000007</v>
      </c>
      <c r="Q170" s="48">
        <v>8.6999999999999993</v>
      </c>
      <c r="R170" s="48">
        <v>8.5</v>
      </c>
      <c r="S170" s="48">
        <v>8.6</v>
      </c>
      <c r="T170" s="48">
        <v>9.1</v>
      </c>
      <c r="U170" s="48">
        <v>9</v>
      </c>
      <c r="V170" s="48">
        <v>9.3000000000000007</v>
      </c>
      <c r="W170" s="48">
        <v>9.1999999999999993</v>
      </c>
      <c r="X170" s="48" t="s">
        <v>3945</v>
      </c>
      <c r="Y170" s="48">
        <v>10.4</v>
      </c>
      <c r="Z170" s="48">
        <v>11.2</v>
      </c>
      <c r="AA170" s="48">
        <v>10.6</v>
      </c>
      <c r="AB170" s="48">
        <v>11.1</v>
      </c>
      <c r="AC170" s="48">
        <v>10.7</v>
      </c>
      <c r="AD170" s="48">
        <v>11</v>
      </c>
      <c r="AE170" s="48">
        <v>11.3</v>
      </c>
      <c r="AF170" s="48">
        <v>11.2</v>
      </c>
      <c r="AG170" s="48">
        <v>11.5</v>
      </c>
      <c r="AH170" s="48">
        <v>11</v>
      </c>
      <c r="AI170" s="48" t="s">
        <v>3903</v>
      </c>
      <c r="AJ170" s="48">
        <v>13</v>
      </c>
      <c r="AK170" s="48">
        <v>13.8</v>
      </c>
      <c r="AL170" s="48">
        <v>13.1</v>
      </c>
      <c r="AM170" s="48">
        <v>13</v>
      </c>
      <c r="AN170" s="48">
        <v>12.6</v>
      </c>
      <c r="AO170" s="48">
        <v>12.9</v>
      </c>
      <c r="AP170" s="48">
        <v>13.2</v>
      </c>
      <c r="AQ170" s="48">
        <v>13.1</v>
      </c>
      <c r="AR170" s="48">
        <v>13.4</v>
      </c>
      <c r="AS170" s="48">
        <v>13</v>
      </c>
      <c r="AT170" s="48" t="s">
        <v>3902</v>
      </c>
      <c r="AU170" s="48">
        <v>10.4</v>
      </c>
      <c r="AV170" s="48">
        <v>11.2</v>
      </c>
      <c r="AW170" s="48">
        <v>10.6</v>
      </c>
      <c r="AX170" s="48">
        <v>10.7</v>
      </c>
      <c r="AY170" s="48">
        <v>10.4</v>
      </c>
      <c r="AZ170" s="48">
        <v>10.7</v>
      </c>
      <c r="BA170" s="48">
        <v>11</v>
      </c>
      <c r="BB170" s="48">
        <v>10.9</v>
      </c>
      <c r="BC170" s="48">
        <v>11.2</v>
      </c>
      <c r="BD170" s="48">
        <v>11</v>
      </c>
      <c r="BE170" s="48" t="s">
        <v>4364</v>
      </c>
      <c r="BG170" s="87"/>
      <c r="BH170" s="87"/>
      <c r="BI170" s="87"/>
      <c r="BJ170" s="87"/>
      <c r="BK170" s="87"/>
      <c r="BL170" s="87"/>
    </row>
    <row r="171" spans="1:64" ht="30" customHeight="1">
      <c r="A171" s="125" t="s">
        <v>4680</v>
      </c>
      <c r="B171" s="126" t="s">
        <v>4679</v>
      </c>
      <c r="C171" s="48">
        <v>8.1</v>
      </c>
      <c r="D171" s="48">
        <v>8.9</v>
      </c>
      <c r="E171" s="48">
        <v>8.3000000000000007</v>
      </c>
      <c r="F171" s="48">
        <v>8.4</v>
      </c>
      <c r="G171" s="48">
        <v>8.4</v>
      </c>
      <c r="H171" s="48">
        <v>8.6999999999999993</v>
      </c>
      <c r="I171" s="48">
        <v>9</v>
      </c>
      <c r="J171" s="48">
        <v>8.9</v>
      </c>
      <c r="K171" s="48">
        <v>9.1999999999999993</v>
      </c>
      <c r="L171" s="48">
        <v>8.6999999999999993</v>
      </c>
      <c r="M171" s="48" t="s">
        <v>3944</v>
      </c>
      <c r="N171" s="48">
        <v>8.6</v>
      </c>
      <c r="O171" s="48">
        <v>9.4</v>
      </c>
      <c r="P171" s="48">
        <v>8.8000000000000007</v>
      </c>
      <c r="Q171" s="48">
        <v>8.6999999999999993</v>
      </c>
      <c r="R171" s="48">
        <v>8.5</v>
      </c>
      <c r="S171" s="48">
        <v>8.6</v>
      </c>
      <c r="T171" s="48">
        <v>9.1</v>
      </c>
      <c r="U171" s="48">
        <v>9</v>
      </c>
      <c r="V171" s="48">
        <v>9.3000000000000007</v>
      </c>
      <c r="W171" s="48">
        <v>9.1999999999999993</v>
      </c>
      <c r="X171" s="48" t="s">
        <v>3945</v>
      </c>
      <c r="Y171" s="48">
        <v>10.4</v>
      </c>
      <c r="Z171" s="48">
        <v>11.2</v>
      </c>
      <c r="AA171" s="48">
        <v>10.6</v>
      </c>
      <c r="AB171" s="48">
        <v>11.1</v>
      </c>
      <c r="AC171" s="48">
        <v>10.7</v>
      </c>
      <c r="AD171" s="48">
        <v>11</v>
      </c>
      <c r="AE171" s="48">
        <v>11.3</v>
      </c>
      <c r="AF171" s="48">
        <v>11.2</v>
      </c>
      <c r="AG171" s="48">
        <v>11.5</v>
      </c>
      <c r="AH171" s="48">
        <v>11</v>
      </c>
      <c r="AI171" s="48" t="s">
        <v>3903</v>
      </c>
      <c r="AJ171" s="48">
        <v>13</v>
      </c>
      <c r="AK171" s="48">
        <v>13.8</v>
      </c>
      <c r="AL171" s="48">
        <v>13.1</v>
      </c>
      <c r="AM171" s="48">
        <v>13</v>
      </c>
      <c r="AN171" s="48">
        <v>12.6</v>
      </c>
      <c r="AO171" s="48">
        <v>12.9</v>
      </c>
      <c r="AP171" s="48">
        <v>13.2</v>
      </c>
      <c r="AQ171" s="48">
        <v>13.1</v>
      </c>
      <c r="AR171" s="48">
        <v>13.4</v>
      </c>
      <c r="AS171" s="48">
        <v>13</v>
      </c>
      <c r="AT171" s="48" t="s">
        <v>3902</v>
      </c>
      <c r="AU171" s="48">
        <v>10.4</v>
      </c>
      <c r="AV171" s="48">
        <v>11.2</v>
      </c>
      <c r="AW171" s="48">
        <v>10.6</v>
      </c>
      <c r="AX171" s="48">
        <v>10.7</v>
      </c>
      <c r="AY171" s="48">
        <v>10.4</v>
      </c>
      <c r="AZ171" s="48">
        <v>10.7</v>
      </c>
      <c r="BA171" s="48">
        <v>11</v>
      </c>
      <c r="BB171" s="48">
        <v>10.9</v>
      </c>
      <c r="BC171" s="48">
        <v>11.2</v>
      </c>
      <c r="BD171" s="48">
        <v>11</v>
      </c>
      <c r="BE171" s="48" t="s">
        <v>4364</v>
      </c>
      <c r="BG171" s="87"/>
      <c r="BH171" s="87"/>
      <c r="BI171" s="87"/>
      <c r="BJ171" s="87"/>
      <c r="BK171" s="87"/>
      <c r="BL171" s="87"/>
    </row>
    <row r="172" spans="1:64" ht="30" customHeight="1">
      <c r="A172" s="97" t="s">
        <v>4681</v>
      </c>
      <c r="B172" s="126" t="s">
        <v>4682</v>
      </c>
      <c r="C172" s="48">
        <v>8.1</v>
      </c>
      <c r="D172" s="48">
        <v>8.9</v>
      </c>
      <c r="E172" s="48">
        <v>8.3000000000000007</v>
      </c>
      <c r="F172" s="48">
        <v>8.4</v>
      </c>
      <c r="G172" s="48">
        <v>8.4</v>
      </c>
      <c r="H172" s="48">
        <v>8.6999999999999993</v>
      </c>
      <c r="I172" s="48">
        <v>9</v>
      </c>
      <c r="J172" s="48">
        <v>8.9</v>
      </c>
      <c r="K172" s="48">
        <v>9.1999999999999993</v>
      </c>
      <c r="L172" s="48">
        <v>8.6999999999999993</v>
      </c>
      <c r="M172" s="48" t="s">
        <v>3944</v>
      </c>
      <c r="N172" s="48">
        <v>8.6</v>
      </c>
      <c r="O172" s="48">
        <v>9.4</v>
      </c>
      <c r="P172" s="48">
        <v>8.8000000000000007</v>
      </c>
      <c r="Q172" s="48">
        <v>8.6999999999999993</v>
      </c>
      <c r="R172" s="48">
        <v>8.5</v>
      </c>
      <c r="S172" s="48">
        <v>8.6</v>
      </c>
      <c r="T172" s="48">
        <v>9.1</v>
      </c>
      <c r="U172" s="48">
        <v>9</v>
      </c>
      <c r="V172" s="48">
        <v>9.3000000000000007</v>
      </c>
      <c r="W172" s="48">
        <v>9.1999999999999993</v>
      </c>
      <c r="X172" s="48" t="s">
        <v>3945</v>
      </c>
      <c r="Y172" s="48">
        <v>10.4</v>
      </c>
      <c r="Z172" s="48">
        <v>11.2</v>
      </c>
      <c r="AA172" s="48">
        <v>10.6</v>
      </c>
      <c r="AB172" s="48">
        <v>11.1</v>
      </c>
      <c r="AC172" s="48">
        <v>10.7</v>
      </c>
      <c r="AD172" s="48">
        <v>11</v>
      </c>
      <c r="AE172" s="48">
        <v>11.3</v>
      </c>
      <c r="AF172" s="48">
        <v>11.2</v>
      </c>
      <c r="AG172" s="48">
        <v>11.5</v>
      </c>
      <c r="AH172" s="48">
        <v>11</v>
      </c>
      <c r="AI172" s="48" t="s">
        <v>3903</v>
      </c>
      <c r="AJ172" s="48">
        <v>13</v>
      </c>
      <c r="AK172" s="48">
        <v>13.8</v>
      </c>
      <c r="AL172" s="48">
        <v>13.1</v>
      </c>
      <c r="AM172" s="48">
        <v>13</v>
      </c>
      <c r="AN172" s="48">
        <v>12.6</v>
      </c>
      <c r="AO172" s="48">
        <v>12.9</v>
      </c>
      <c r="AP172" s="48">
        <v>13.2</v>
      </c>
      <c r="AQ172" s="48">
        <v>13.1</v>
      </c>
      <c r="AR172" s="48">
        <v>13.4</v>
      </c>
      <c r="AS172" s="48">
        <v>13</v>
      </c>
      <c r="AT172" s="48" t="s">
        <v>3902</v>
      </c>
      <c r="AU172" s="48">
        <v>10.4</v>
      </c>
      <c r="AV172" s="48">
        <v>11.2</v>
      </c>
      <c r="AW172" s="48">
        <v>10.6</v>
      </c>
      <c r="AX172" s="48">
        <v>10.7</v>
      </c>
      <c r="AY172" s="48">
        <v>10.4</v>
      </c>
      <c r="AZ172" s="48">
        <v>10.7</v>
      </c>
      <c r="BA172" s="48">
        <v>11</v>
      </c>
      <c r="BB172" s="48">
        <v>10.9</v>
      </c>
      <c r="BC172" s="48">
        <v>11.2</v>
      </c>
      <c r="BD172" s="48">
        <v>11</v>
      </c>
      <c r="BE172" s="48" t="s">
        <v>4364</v>
      </c>
      <c r="BG172" s="87"/>
      <c r="BH172" s="87"/>
      <c r="BI172" s="87"/>
      <c r="BJ172" s="87"/>
      <c r="BK172" s="87"/>
      <c r="BL172" s="87"/>
    </row>
    <row r="173" spans="1:64" ht="30" customHeight="1">
      <c r="A173" s="125" t="s">
        <v>4683</v>
      </c>
      <c r="B173" s="126" t="s">
        <v>4684</v>
      </c>
      <c r="C173" s="48">
        <v>8.1</v>
      </c>
      <c r="D173" s="48">
        <v>8.9</v>
      </c>
      <c r="E173" s="48">
        <v>8.3000000000000007</v>
      </c>
      <c r="F173" s="48">
        <v>8.4</v>
      </c>
      <c r="G173" s="48">
        <v>8.4</v>
      </c>
      <c r="H173" s="48">
        <v>8.6999999999999993</v>
      </c>
      <c r="I173" s="48">
        <v>9</v>
      </c>
      <c r="J173" s="48">
        <v>8.9</v>
      </c>
      <c r="K173" s="48">
        <v>9.1999999999999993</v>
      </c>
      <c r="L173" s="48">
        <v>8.6999999999999993</v>
      </c>
      <c r="M173" s="48" t="s">
        <v>3944</v>
      </c>
      <c r="N173" s="48">
        <v>8.6</v>
      </c>
      <c r="O173" s="48">
        <v>9.4</v>
      </c>
      <c r="P173" s="48">
        <v>8.8000000000000007</v>
      </c>
      <c r="Q173" s="48">
        <v>8.6999999999999993</v>
      </c>
      <c r="R173" s="48">
        <v>8.5</v>
      </c>
      <c r="S173" s="48">
        <v>8.6</v>
      </c>
      <c r="T173" s="48">
        <v>9.1</v>
      </c>
      <c r="U173" s="48">
        <v>9</v>
      </c>
      <c r="V173" s="48">
        <v>9.3000000000000007</v>
      </c>
      <c r="W173" s="48">
        <v>9.1999999999999993</v>
      </c>
      <c r="X173" s="48" t="s">
        <v>3945</v>
      </c>
      <c r="Y173" s="48">
        <v>10.4</v>
      </c>
      <c r="Z173" s="48">
        <v>11.2</v>
      </c>
      <c r="AA173" s="48">
        <v>10.6</v>
      </c>
      <c r="AB173" s="48">
        <v>11.1</v>
      </c>
      <c r="AC173" s="48">
        <v>10.7</v>
      </c>
      <c r="AD173" s="48">
        <v>11</v>
      </c>
      <c r="AE173" s="48">
        <v>11.3</v>
      </c>
      <c r="AF173" s="48">
        <v>11.2</v>
      </c>
      <c r="AG173" s="48">
        <v>11.5</v>
      </c>
      <c r="AH173" s="48">
        <v>11</v>
      </c>
      <c r="AI173" s="48" t="s">
        <v>3903</v>
      </c>
      <c r="AJ173" s="48">
        <v>13</v>
      </c>
      <c r="AK173" s="48">
        <v>13.8</v>
      </c>
      <c r="AL173" s="48">
        <v>13.1</v>
      </c>
      <c r="AM173" s="48">
        <v>13</v>
      </c>
      <c r="AN173" s="48">
        <v>12.6</v>
      </c>
      <c r="AO173" s="48">
        <v>12.9</v>
      </c>
      <c r="AP173" s="48">
        <v>13.2</v>
      </c>
      <c r="AQ173" s="48">
        <v>13.1</v>
      </c>
      <c r="AR173" s="48">
        <v>13.4</v>
      </c>
      <c r="AS173" s="48">
        <v>13</v>
      </c>
      <c r="AT173" s="48" t="s">
        <v>3902</v>
      </c>
      <c r="AU173" s="48">
        <v>10.4</v>
      </c>
      <c r="AV173" s="48">
        <v>11.2</v>
      </c>
      <c r="AW173" s="48">
        <v>10.6</v>
      </c>
      <c r="AX173" s="48">
        <v>10.7</v>
      </c>
      <c r="AY173" s="48">
        <v>10.4</v>
      </c>
      <c r="AZ173" s="48">
        <v>10.7</v>
      </c>
      <c r="BA173" s="48">
        <v>11</v>
      </c>
      <c r="BB173" s="48">
        <v>10.9</v>
      </c>
      <c r="BC173" s="48">
        <v>11.2</v>
      </c>
      <c r="BD173" s="48">
        <v>11</v>
      </c>
      <c r="BE173" s="48" t="s">
        <v>4364</v>
      </c>
      <c r="BG173" s="87"/>
      <c r="BH173" s="87"/>
      <c r="BI173" s="87"/>
      <c r="BJ173" s="87"/>
      <c r="BK173" s="87"/>
      <c r="BL173" s="87"/>
    </row>
    <row r="174" spans="1:64" ht="30" customHeight="1">
      <c r="A174" s="125" t="s">
        <v>4685</v>
      </c>
      <c r="B174" s="126" t="s">
        <v>4686</v>
      </c>
      <c r="C174" s="48">
        <v>8.1</v>
      </c>
      <c r="D174" s="48">
        <v>8.9</v>
      </c>
      <c r="E174" s="48">
        <v>8.3000000000000007</v>
      </c>
      <c r="F174" s="48">
        <v>8.4</v>
      </c>
      <c r="G174" s="48">
        <v>8.4</v>
      </c>
      <c r="H174" s="48">
        <v>8.6999999999999993</v>
      </c>
      <c r="I174" s="48">
        <v>9</v>
      </c>
      <c r="J174" s="48">
        <v>8.9</v>
      </c>
      <c r="K174" s="48">
        <v>9.1999999999999993</v>
      </c>
      <c r="L174" s="48">
        <v>8.6999999999999993</v>
      </c>
      <c r="M174" s="48" t="s">
        <v>3944</v>
      </c>
      <c r="N174" s="48">
        <v>8.6</v>
      </c>
      <c r="O174" s="48">
        <v>9.4</v>
      </c>
      <c r="P174" s="48">
        <v>8.8000000000000007</v>
      </c>
      <c r="Q174" s="48">
        <v>8.6999999999999993</v>
      </c>
      <c r="R174" s="48">
        <v>8.5</v>
      </c>
      <c r="S174" s="48">
        <v>8.6</v>
      </c>
      <c r="T174" s="48">
        <v>9.1</v>
      </c>
      <c r="U174" s="48">
        <v>9</v>
      </c>
      <c r="V174" s="48">
        <v>9.3000000000000007</v>
      </c>
      <c r="W174" s="48">
        <v>9.1999999999999993</v>
      </c>
      <c r="X174" s="48" t="s">
        <v>3945</v>
      </c>
      <c r="Y174" s="48">
        <v>10.4</v>
      </c>
      <c r="Z174" s="48">
        <v>11.2</v>
      </c>
      <c r="AA174" s="48">
        <v>10.6</v>
      </c>
      <c r="AB174" s="48">
        <v>11.1</v>
      </c>
      <c r="AC174" s="48">
        <v>10.7</v>
      </c>
      <c r="AD174" s="48">
        <v>11</v>
      </c>
      <c r="AE174" s="48">
        <v>11.3</v>
      </c>
      <c r="AF174" s="48">
        <v>11.2</v>
      </c>
      <c r="AG174" s="48">
        <v>11.5</v>
      </c>
      <c r="AH174" s="48">
        <v>11</v>
      </c>
      <c r="AI174" s="48" t="s">
        <v>3903</v>
      </c>
      <c r="AJ174" s="48">
        <v>13</v>
      </c>
      <c r="AK174" s="48">
        <v>13.8</v>
      </c>
      <c r="AL174" s="48">
        <v>13.1</v>
      </c>
      <c r="AM174" s="48">
        <v>13</v>
      </c>
      <c r="AN174" s="48">
        <v>12.6</v>
      </c>
      <c r="AO174" s="48">
        <v>12.9</v>
      </c>
      <c r="AP174" s="48">
        <v>13.2</v>
      </c>
      <c r="AQ174" s="48">
        <v>13.1</v>
      </c>
      <c r="AR174" s="48">
        <v>13.4</v>
      </c>
      <c r="AS174" s="48">
        <v>13</v>
      </c>
      <c r="AT174" s="48" t="s">
        <v>3902</v>
      </c>
      <c r="AU174" s="48">
        <v>10.4</v>
      </c>
      <c r="AV174" s="48">
        <v>11.2</v>
      </c>
      <c r="AW174" s="48">
        <v>10.6</v>
      </c>
      <c r="AX174" s="48">
        <v>10.7</v>
      </c>
      <c r="AY174" s="48">
        <v>10.4</v>
      </c>
      <c r="AZ174" s="48">
        <v>10.7</v>
      </c>
      <c r="BA174" s="48">
        <v>11</v>
      </c>
      <c r="BB174" s="48">
        <v>10.9</v>
      </c>
      <c r="BC174" s="48">
        <v>11.2</v>
      </c>
      <c r="BD174" s="48">
        <v>11</v>
      </c>
      <c r="BE174" s="48" t="s">
        <v>4364</v>
      </c>
      <c r="BG174" s="87"/>
      <c r="BH174" s="87"/>
      <c r="BI174" s="87"/>
      <c r="BJ174" s="87"/>
      <c r="BK174" s="87"/>
      <c r="BL174" s="87"/>
    </row>
    <row r="175" spans="1:64" ht="30" customHeight="1">
      <c r="A175" s="125" t="s">
        <v>4687</v>
      </c>
      <c r="B175" s="126" t="s">
        <v>4688</v>
      </c>
      <c r="C175" s="48">
        <v>8.1</v>
      </c>
      <c r="D175" s="48">
        <v>8.9</v>
      </c>
      <c r="E175" s="48">
        <v>8.3000000000000007</v>
      </c>
      <c r="F175" s="48">
        <v>8.4</v>
      </c>
      <c r="G175" s="48">
        <v>8.4</v>
      </c>
      <c r="H175" s="48">
        <v>8.6999999999999993</v>
      </c>
      <c r="I175" s="48">
        <v>9</v>
      </c>
      <c r="J175" s="48">
        <v>8.9</v>
      </c>
      <c r="K175" s="48">
        <v>9.1999999999999993</v>
      </c>
      <c r="L175" s="48">
        <v>8.6999999999999993</v>
      </c>
      <c r="M175" s="48" t="s">
        <v>3944</v>
      </c>
      <c r="N175" s="48">
        <v>8.6</v>
      </c>
      <c r="O175" s="48">
        <v>9.4</v>
      </c>
      <c r="P175" s="48">
        <v>8.8000000000000007</v>
      </c>
      <c r="Q175" s="48">
        <v>8.6999999999999993</v>
      </c>
      <c r="R175" s="48">
        <v>8.5</v>
      </c>
      <c r="S175" s="48">
        <v>8.6</v>
      </c>
      <c r="T175" s="48">
        <v>9.1</v>
      </c>
      <c r="U175" s="48">
        <v>9</v>
      </c>
      <c r="V175" s="48">
        <v>9.3000000000000007</v>
      </c>
      <c r="W175" s="48">
        <v>9.1999999999999993</v>
      </c>
      <c r="X175" s="48" t="s">
        <v>3945</v>
      </c>
      <c r="Y175" s="48">
        <v>10.4</v>
      </c>
      <c r="Z175" s="48">
        <v>11.2</v>
      </c>
      <c r="AA175" s="48">
        <v>10.6</v>
      </c>
      <c r="AB175" s="48">
        <v>11.1</v>
      </c>
      <c r="AC175" s="48">
        <v>10.7</v>
      </c>
      <c r="AD175" s="48">
        <v>11</v>
      </c>
      <c r="AE175" s="48">
        <v>11.3</v>
      </c>
      <c r="AF175" s="48">
        <v>11.2</v>
      </c>
      <c r="AG175" s="48">
        <v>11.5</v>
      </c>
      <c r="AH175" s="48">
        <v>11</v>
      </c>
      <c r="AI175" s="48" t="s">
        <v>3903</v>
      </c>
      <c r="AJ175" s="48">
        <v>13</v>
      </c>
      <c r="AK175" s="48">
        <v>13.8</v>
      </c>
      <c r="AL175" s="48">
        <v>13.1</v>
      </c>
      <c r="AM175" s="48">
        <v>13</v>
      </c>
      <c r="AN175" s="48">
        <v>12.6</v>
      </c>
      <c r="AO175" s="48">
        <v>12.9</v>
      </c>
      <c r="AP175" s="48">
        <v>13.2</v>
      </c>
      <c r="AQ175" s="48">
        <v>13.1</v>
      </c>
      <c r="AR175" s="48">
        <v>13.4</v>
      </c>
      <c r="AS175" s="48">
        <v>13</v>
      </c>
      <c r="AT175" s="48" t="s">
        <v>3902</v>
      </c>
      <c r="AU175" s="48">
        <v>10.4</v>
      </c>
      <c r="AV175" s="48">
        <v>11.2</v>
      </c>
      <c r="AW175" s="48">
        <v>10.6</v>
      </c>
      <c r="AX175" s="48">
        <v>10.7</v>
      </c>
      <c r="AY175" s="48">
        <v>10.4</v>
      </c>
      <c r="AZ175" s="48">
        <v>10.7</v>
      </c>
      <c r="BA175" s="48">
        <v>11</v>
      </c>
      <c r="BB175" s="48">
        <v>10.9</v>
      </c>
      <c r="BC175" s="48">
        <v>11.2</v>
      </c>
      <c r="BD175" s="48">
        <v>11</v>
      </c>
      <c r="BE175" s="48" t="s">
        <v>4364</v>
      </c>
      <c r="BG175" s="87"/>
      <c r="BH175" s="87"/>
      <c r="BI175" s="87"/>
      <c r="BJ175" s="87"/>
      <c r="BK175" s="87"/>
      <c r="BL175" s="87"/>
    </row>
    <row r="176" spans="1:64" ht="30" customHeight="1">
      <c r="A176" s="125" t="s">
        <v>4689</v>
      </c>
      <c r="B176" s="126" t="s">
        <v>4690</v>
      </c>
      <c r="C176" s="48">
        <v>8.1</v>
      </c>
      <c r="D176" s="48">
        <v>8.9</v>
      </c>
      <c r="E176" s="48">
        <v>8.3000000000000007</v>
      </c>
      <c r="F176" s="48">
        <v>8.4</v>
      </c>
      <c r="G176" s="48">
        <v>8.4</v>
      </c>
      <c r="H176" s="48">
        <v>8.6999999999999993</v>
      </c>
      <c r="I176" s="48">
        <v>9</v>
      </c>
      <c r="J176" s="48">
        <v>8.9</v>
      </c>
      <c r="K176" s="48">
        <v>9.1999999999999993</v>
      </c>
      <c r="L176" s="48">
        <v>8.6999999999999993</v>
      </c>
      <c r="M176" s="48" t="s">
        <v>3944</v>
      </c>
      <c r="N176" s="48">
        <v>8.6</v>
      </c>
      <c r="O176" s="48">
        <v>9.4</v>
      </c>
      <c r="P176" s="48">
        <v>8.8000000000000007</v>
      </c>
      <c r="Q176" s="48">
        <v>8.6999999999999993</v>
      </c>
      <c r="R176" s="48">
        <v>8.5</v>
      </c>
      <c r="S176" s="48">
        <v>8.6</v>
      </c>
      <c r="T176" s="48">
        <v>9.1</v>
      </c>
      <c r="U176" s="48">
        <v>9</v>
      </c>
      <c r="V176" s="48">
        <v>9.3000000000000007</v>
      </c>
      <c r="W176" s="48">
        <v>9.1999999999999993</v>
      </c>
      <c r="X176" s="48" t="s">
        <v>3945</v>
      </c>
      <c r="Y176" s="48">
        <v>10.4</v>
      </c>
      <c r="Z176" s="48">
        <v>11.2</v>
      </c>
      <c r="AA176" s="48">
        <v>10.6</v>
      </c>
      <c r="AB176" s="48">
        <v>11.1</v>
      </c>
      <c r="AC176" s="48">
        <v>10.7</v>
      </c>
      <c r="AD176" s="48">
        <v>11</v>
      </c>
      <c r="AE176" s="48">
        <v>11.3</v>
      </c>
      <c r="AF176" s="48">
        <v>11.2</v>
      </c>
      <c r="AG176" s="48">
        <v>11.5</v>
      </c>
      <c r="AH176" s="48">
        <v>11</v>
      </c>
      <c r="AI176" s="48" t="s">
        <v>3903</v>
      </c>
      <c r="AJ176" s="48">
        <v>13</v>
      </c>
      <c r="AK176" s="48">
        <v>13.8</v>
      </c>
      <c r="AL176" s="48">
        <v>13.1</v>
      </c>
      <c r="AM176" s="48">
        <v>13</v>
      </c>
      <c r="AN176" s="48">
        <v>12.6</v>
      </c>
      <c r="AO176" s="48">
        <v>12.9</v>
      </c>
      <c r="AP176" s="48">
        <v>13.2</v>
      </c>
      <c r="AQ176" s="48">
        <v>13.1</v>
      </c>
      <c r="AR176" s="48">
        <v>13.4</v>
      </c>
      <c r="AS176" s="48">
        <v>13</v>
      </c>
      <c r="AT176" s="48" t="s">
        <v>3902</v>
      </c>
      <c r="AU176" s="48">
        <v>10.4</v>
      </c>
      <c r="AV176" s="48">
        <v>11.2</v>
      </c>
      <c r="AW176" s="48">
        <v>10.6</v>
      </c>
      <c r="AX176" s="48">
        <v>10.7</v>
      </c>
      <c r="AY176" s="48">
        <v>10.4</v>
      </c>
      <c r="AZ176" s="48">
        <v>10.7</v>
      </c>
      <c r="BA176" s="48">
        <v>11</v>
      </c>
      <c r="BB176" s="48">
        <v>10.9</v>
      </c>
      <c r="BC176" s="48">
        <v>11.2</v>
      </c>
      <c r="BD176" s="48">
        <v>11</v>
      </c>
      <c r="BE176" s="48" t="s">
        <v>4364</v>
      </c>
      <c r="BG176" s="87"/>
      <c r="BH176" s="87"/>
      <c r="BI176" s="87"/>
      <c r="BJ176" s="87"/>
      <c r="BK176" s="87"/>
      <c r="BL176" s="87"/>
    </row>
    <row r="177" spans="1:64" ht="30" customHeight="1">
      <c r="A177" s="125" t="s">
        <v>4691</v>
      </c>
      <c r="B177" s="126" t="s">
        <v>4692</v>
      </c>
      <c r="C177" s="48">
        <v>8.1</v>
      </c>
      <c r="D177" s="48">
        <v>8.9</v>
      </c>
      <c r="E177" s="48">
        <v>8.3000000000000007</v>
      </c>
      <c r="F177" s="48">
        <v>8.4</v>
      </c>
      <c r="G177" s="48">
        <v>8.4</v>
      </c>
      <c r="H177" s="48">
        <v>8.6999999999999993</v>
      </c>
      <c r="I177" s="48">
        <v>9</v>
      </c>
      <c r="J177" s="48">
        <v>8.9</v>
      </c>
      <c r="K177" s="48">
        <v>9.1999999999999993</v>
      </c>
      <c r="L177" s="48">
        <v>8.6999999999999993</v>
      </c>
      <c r="M177" s="48" t="s">
        <v>3944</v>
      </c>
      <c r="N177" s="48">
        <v>8.6</v>
      </c>
      <c r="O177" s="48">
        <v>9.4</v>
      </c>
      <c r="P177" s="48">
        <v>8.8000000000000007</v>
      </c>
      <c r="Q177" s="48">
        <v>8.6999999999999993</v>
      </c>
      <c r="R177" s="48">
        <v>8.5</v>
      </c>
      <c r="S177" s="48">
        <v>8.6</v>
      </c>
      <c r="T177" s="48">
        <v>9.1</v>
      </c>
      <c r="U177" s="48">
        <v>9</v>
      </c>
      <c r="V177" s="48">
        <v>9.3000000000000007</v>
      </c>
      <c r="W177" s="48">
        <v>9.1999999999999993</v>
      </c>
      <c r="X177" s="48" t="s">
        <v>3945</v>
      </c>
      <c r="Y177" s="48">
        <v>10.4</v>
      </c>
      <c r="Z177" s="48">
        <v>11.2</v>
      </c>
      <c r="AA177" s="48">
        <v>10.6</v>
      </c>
      <c r="AB177" s="48">
        <v>11.1</v>
      </c>
      <c r="AC177" s="48">
        <v>10.7</v>
      </c>
      <c r="AD177" s="48">
        <v>11</v>
      </c>
      <c r="AE177" s="48">
        <v>11.3</v>
      </c>
      <c r="AF177" s="48">
        <v>11.2</v>
      </c>
      <c r="AG177" s="48">
        <v>11.5</v>
      </c>
      <c r="AH177" s="48">
        <v>11</v>
      </c>
      <c r="AI177" s="48" t="s">
        <v>3903</v>
      </c>
      <c r="AJ177" s="48">
        <v>13</v>
      </c>
      <c r="AK177" s="48">
        <v>13.8</v>
      </c>
      <c r="AL177" s="48">
        <v>13.1</v>
      </c>
      <c r="AM177" s="48">
        <v>13</v>
      </c>
      <c r="AN177" s="48">
        <v>12.6</v>
      </c>
      <c r="AO177" s="48">
        <v>12.9</v>
      </c>
      <c r="AP177" s="48">
        <v>13.2</v>
      </c>
      <c r="AQ177" s="48">
        <v>13.1</v>
      </c>
      <c r="AR177" s="48">
        <v>13.4</v>
      </c>
      <c r="AS177" s="48">
        <v>13</v>
      </c>
      <c r="AT177" s="48" t="s">
        <v>3902</v>
      </c>
      <c r="AU177" s="48">
        <v>10.4</v>
      </c>
      <c r="AV177" s="48">
        <v>11.2</v>
      </c>
      <c r="AW177" s="48">
        <v>10.6</v>
      </c>
      <c r="AX177" s="48">
        <v>10.7</v>
      </c>
      <c r="AY177" s="48">
        <v>10.4</v>
      </c>
      <c r="AZ177" s="48">
        <v>10.7</v>
      </c>
      <c r="BA177" s="48">
        <v>11</v>
      </c>
      <c r="BB177" s="48">
        <v>10.9</v>
      </c>
      <c r="BC177" s="48">
        <v>11.2</v>
      </c>
      <c r="BD177" s="48">
        <v>11</v>
      </c>
      <c r="BE177" s="48" t="s">
        <v>4364</v>
      </c>
      <c r="BG177" s="87"/>
      <c r="BH177" s="87"/>
      <c r="BI177" s="87"/>
      <c r="BJ177" s="87"/>
      <c r="BK177" s="87"/>
      <c r="BL177" s="87"/>
    </row>
    <row r="178" spans="1:64" ht="30" customHeight="1">
      <c r="A178" s="125" t="s">
        <v>4693</v>
      </c>
      <c r="B178" s="126" t="s">
        <v>4694</v>
      </c>
      <c r="C178" s="48">
        <v>8.1</v>
      </c>
      <c r="D178" s="48">
        <v>8.9</v>
      </c>
      <c r="E178" s="48">
        <v>8.3000000000000007</v>
      </c>
      <c r="F178" s="48">
        <v>8.4</v>
      </c>
      <c r="G178" s="48">
        <v>8.4</v>
      </c>
      <c r="H178" s="48">
        <v>8.6999999999999993</v>
      </c>
      <c r="I178" s="48">
        <v>9</v>
      </c>
      <c r="J178" s="48">
        <v>8.9</v>
      </c>
      <c r="K178" s="48">
        <v>9.1999999999999993</v>
      </c>
      <c r="L178" s="48">
        <v>8.6999999999999993</v>
      </c>
      <c r="M178" s="48" t="s">
        <v>3944</v>
      </c>
      <c r="N178" s="48">
        <v>8.6</v>
      </c>
      <c r="O178" s="48">
        <v>9.4</v>
      </c>
      <c r="P178" s="48">
        <v>8.8000000000000007</v>
      </c>
      <c r="Q178" s="48">
        <v>8.6999999999999993</v>
      </c>
      <c r="R178" s="48">
        <v>8.5</v>
      </c>
      <c r="S178" s="48">
        <v>8.6</v>
      </c>
      <c r="T178" s="48">
        <v>9.1</v>
      </c>
      <c r="U178" s="48">
        <v>9</v>
      </c>
      <c r="V178" s="48">
        <v>9.3000000000000007</v>
      </c>
      <c r="W178" s="48">
        <v>9.1999999999999993</v>
      </c>
      <c r="X178" s="48" t="s">
        <v>3945</v>
      </c>
      <c r="Y178" s="48">
        <v>10.4</v>
      </c>
      <c r="Z178" s="48">
        <v>11.2</v>
      </c>
      <c r="AA178" s="48">
        <v>10.6</v>
      </c>
      <c r="AB178" s="48">
        <v>11.1</v>
      </c>
      <c r="AC178" s="48">
        <v>10.7</v>
      </c>
      <c r="AD178" s="48">
        <v>11</v>
      </c>
      <c r="AE178" s="48">
        <v>11.3</v>
      </c>
      <c r="AF178" s="48">
        <v>11.2</v>
      </c>
      <c r="AG178" s="48">
        <v>11.5</v>
      </c>
      <c r="AH178" s="48">
        <v>11</v>
      </c>
      <c r="AI178" s="48" t="s">
        <v>3903</v>
      </c>
      <c r="AJ178" s="48">
        <v>13</v>
      </c>
      <c r="AK178" s="48">
        <v>13.8</v>
      </c>
      <c r="AL178" s="48">
        <v>13.1</v>
      </c>
      <c r="AM178" s="48">
        <v>13</v>
      </c>
      <c r="AN178" s="48">
        <v>12.6</v>
      </c>
      <c r="AO178" s="48">
        <v>12.9</v>
      </c>
      <c r="AP178" s="48">
        <v>13.2</v>
      </c>
      <c r="AQ178" s="48">
        <v>13.1</v>
      </c>
      <c r="AR178" s="48">
        <v>13.4</v>
      </c>
      <c r="AS178" s="48">
        <v>13</v>
      </c>
      <c r="AT178" s="48" t="s">
        <v>3902</v>
      </c>
      <c r="AU178" s="48">
        <v>10.4</v>
      </c>
      <c r="AV178" s="48">
        <v>11.2</v>
      </c>
      <c r="AW178" s="48">
        <v>10.6</v>
      </c>
      <c r="AX178" s="48">
        <v>10.7</v>
      </c>
      <c r="AY178" s="48">
        <v>10.4</v>
      </c>
      <c r="AZ178" s="48">
        <v>10.7</v>
      </c>
      <c r="BA178" s="48">
        <v>11</v>
      </c>
      <c r="BB178" s="48">
        <v>10.9</v>
      </c>
      <c r="BC178" s="48">
        <v>11.2</v>
      </c>
      <c r="BD178" s="48">
        <v>11</v>
      </c>
      <c r="BE178" s="48" t="s">
        <v>4364</v>
      </c>
      <c r="BG178" s="87"/>
      <c r="BH178" s="87"/>
      <c r="BI178" s="87"/>
      <c r="BJ178" s="87"/>
      <c r="BK178" s="87"/>
      <c r="BL178" s="87"/>
    </row>
    <row r="179" spans="1:64" ht="30" customHeight="1">
      <c r="A179" s="125" t="s">
        <v>4695</v>
      </c>
      <c r="B179" s="126" t="s">
        <v>4696</v>
      </c>
      <c r="C179" s="48">
        <v>8.1</v>
      </c>
      <c r="D179" s="48">
        <v>8.9</v>
      </c>
      <c r="E179" s="48">
        <v>8.3000000000000007</v>
      </c>
      <c r="F179" s="48">
        <v>8.4</v>
      </c>
      <c r="G179" s="48">
        <v>8.4</v>
      </c>
      <c r="H179" s="48">
        <v>8.6999999999999993</v>
      </c>
      <c r="I179" s="48">
        <v>9</v>
      </c>
      <c r="J179" s="48">
        <v>8.9</v>
      </c>
      <c r="K179" s="48">
        <v>9.1999999999999993</v>
      </c>
      <c r="L179" s="48">
        <v>8.6999999999999993</v>
      </c>
      <c r="M179" s="48" t="s">
        <v>3944</v>
      </c>
      <c r="N179" s="48">
        <v>8.6</v>
      </c>
      <c r="O179" s="48">
        <v>9.4</v>
      </c>
      <c r="P179" s="48">
        <v>8.8000000000000007</v>
      </c>
      <c r="Q179" s="48">
        <v>8.6999999999999993</v>
      </c>
      <c r="R179" s="48">
        <v>8.5</v>
      </c>
      <c r="S179" s="48">
        <v>8.6</v>
      </c>
      <c r="T179" s="48">
        <v>9.1</v>
      </c>
      <c r="U179" s="48">
        <v>9</v>
      </c>
      <c r="V179" s="48">
        <v>9.3000000000000007</v>
      </c>
      <c r="W179" s="48">
        <v>9.1999999999999993</v>
      </c>
      <c r="X179" s="48" t="s">
        <v>3945</v>
      </c>
      <c r="Y179" s="48">
        <v>10.4</v>
      </c>
      <c r="Z179" s="48">
        <v>11.2</v>
      </c>
      <c r="AA179" s="48">
        <v>10.6</v>
      </c>
      <c r="AB179" s="48">
        <v>11.1</v>
      </c>
      <c r="AC179" s="48">
        <v>10.7</v>
      </c>
      <c r="AD179" s="48">
        <v>11</v>
      </c>
      <c r="AE179" s="48">
        <v>11.3</v>
      </c>
      <c r="AF179" s="48">
        <v>11.2</v>
      </c>
      <c r="AG179" s="48">
        <v>11.5</v>
      </c>
      <c r="AH179" s="48">
        <v>11</v>
      </c>
      <c r="AI179" s="48" t="s">
        <v>3903</v>
      </c>
      <c r="AJ179" s="48">
        <v>13</v>
      </c>
      <c r="AK179" s="48">
        <v>13.8</v>
      </c>
      <c r="AL179" s="48">
        <v>13.1</v>
      </c>
      <c r="AM179" s="48">
        <v>13</v>
      </c>
      <c r="AN179" s="48">
        <v>12.6</v>
      </c>
      <c r="AO179" s="48">
        <v>12.9</v>
      </c>
      <c r="AP179" s="48">
        <v>13.2</v>
      </c>
      <c r="AQ179" s="48">
        <v>13.1</v>
      </c>
      <c r="AR179" s="48">
        <v>13.4</v>
      </c>
      <c r="AS179" s="48">
        <v>13</v>
      </c>
      <c r="AT179" s="48" t="s">
        <v>3902</v>
      </c>
      <c r="AU179" s="48">
        <v>10.4</v>
      </c>
      <c r="AV179" s="48">
        <v>11.2</v>
      </c>
      <c r="AW179" s="48">
        <v>10.6</v>
      </c>
      <c r="AX179" s="48">
        <v>10.7</v>
      </c>
      <c r="AY179" s="48">
        <v>10.4</v>
      </c>
      <c r="AZ179" s="48">
        <v>10.7</v>
      </c>
      <c r="BA179" s="48">
        <v>11</v>
      </c>
      <c r="BB179" s="48">
        <v>10.9</v>
      </c>
      <c r="BC179" s="48">
        <v>11.2</v>
      </c>
      <c r="BD179" s="48">
        <v>11</v>
      </c>
      <c r="BE179" s="48" t="s">
        <v>4364</v>
      </c>
      <c r="BG179" s="87"/>
      <c r="BH179" s="87"/>
      <c r="BI179" s="87"/>
      <c r="BJ179" s="87"/>
      <c r="BK179" s="87"/>
      <c r="BL179" s="87"/>
    </row>
    <row r="180" spans="1:64" ht="30" customHeight="1">
      <c r="A180" s="125" t="s">
        <v>4697</v>
      </c>
      <c r="B180" s="126" t="s">
        <v>4698</v>
      </c>
      <c r="C180" s="48">
        <v>8.1</v>
      </c>
      <c r="D180" s="48">
        <v>8.9</v>
      </c>
      <c r="E180" s="48">
        <v>8.3000000000000007</v>
      </c>
      <c r="F180" s="48">
        <v>8.4</v>
      </c>
      <c r="G180" s="48">
        <v>8.4</v>
      </c>
      <c r="H180" s="48">
        <v>8.6999999999999993</v>
      </c>
      <c r="I180" s="48">
        <v>9</v>
      </c>
      <c r="J180" s="48">
        <v>8.9</v>
      </c>
      <c r="K180" s="48">
        <v>9.1999999999999993</v>
      </c>
      <c r="L180" s="48">
        <v>8.6999999999999993</v>
      </c>
      <c r="M180" s="48" t="s">
        <v>3944</v>
      </c>
      <c r="N180" s="48">
        <v>8.6</v>
      </c>
      <c r="O180" s="48">
        <v>9.4</v>
      </c>
      <c r="P180" s="48">
        <v>8.8000000000000007</v>
      </c>
      <c r="Q180" s="48">
        <v>8.6999999999999993</v>
      </c>
      <c r="R180" s="48">
        <v>8.5</v>
      </c>
      <c r="S180" s="48">
        <v>8.6</v>
      </c>
      <c r="T180" s="48">
        <v>9.1</v>
      </c>
      <c r="U180" s="48">
        <v>9</v>
      </c>
      <c r="V180" s="48">
        <v>9.3000000000000007</v>
      </c>
      <c r="W180" s="48">
        <v>9.1999999999999993</v>
      </c>
      <c r="X180" s="48" t="s">
        <v>3945</v>
      </c>
      <c r="Y180" s="48">
        <v>10.4</v>
      </c>
      <c r="Z180" s="48">
        <v>11.2</v>
      </c>
      <c r="AA180" s="48">
        <v>10.6</v>
      </c>
      <c r="AB180" s="48">
        <v>11.1</v>
      </c>
      <c r="AC180" s="48">
        <v>10.7</v>
      </c>
      <c r="AD180" s="48">
        <v>11</v>
      </c>
      <c r="AE180" s="48">
        <v>11.3</v>
      </c>
      <c r="AF180" s="48">
        <v>11.2</v>
      </c>
      <c r="AG180" s="48">
        <v>11.5</v>
      </c>
      <c r="AH180" s="48">
        <v>11</v>
      </c>
      <c r="AI180" s="48" t="s">
        <v>3903</v>
      </c>
      <c r="AJ180" s="48">
        <v>13</v>
      </c>
      <c r="AK180" s="48">
        <v>13.8</v>
      </c>
      <c r="AL180" s="48">
        <v>13.1</v>
      </c>
      <c r="AM180" s="48">
        <v>13</v>
      </c>
      <c r="AN180" s="48">
        <v>12.6</v>
      </c>
      <c r="AO180" s="48">
        <v>12.9</v>
      </c>
      <c r="AP180" s="48">
        <v>13.2</v>
      </c>
      <c r="AQ180" s="48">
        <v>13.1</v>
      </c>
      <c r="AR180" s="48">
        <v>13.4</v>
      </c>
      <c r="AS180" s="48">
        <v>13</v>
      </c>
      <c r="AT180" s="48" t="s">
        <v>3902</v>
      </c>
      <c r="AU180" s="48">
        <v>10.4</v>
      </c>
      <c r="AV180" s="48">
        <v>11.2</v>
      </c>
      <c r="AW180" s="48">
        <v>10.6</v>
      </c>
      <c r="AX180" s="48">
        <v>10.7</v>
      </c>
      <c r="AY180" s="48">
        <v>10.4</v>
      </c>
      <c r="AZ180" s="48">
        <v>10.7</v>
      </c>
      <c r="BA180" s="48">
        <v>11</v>
      </c>
      <c r="BB180" s="48">
        <v>10.9</v>
      </c>
      <c r="BC180" s="48">
        <v>11.2</v>
      </c>
      <c r="BD180" s="48">
        <v>11</v>
      </c>
      <c r="BE180" s="48" t="s">
        <v>4364</v>
      </c>
      <c r="BG180" s="87"/>
      <c r="BH180" s="87"/>
      <c r="BI180" s="87"/>
      <c r="BJ180" s="87"/>
      <c r="BK180" s="87"/>
      <c r="BL180" s="87"/>
    </row>
    <row r="181" spans="1:64" ht="30" customHeight="1">
      <c r="A181" s="125" t="s">
        <v>4699</v>
      </c>
      <c r="B181" s="126" t="s">
        <v>4700</v>
      </c>
      <c r="C181" s="48">
        <v>8.1</v>
      </c>
      <c r="D181" s="48">
        <v>8.9</v>
      </c>
      <c r="E181" s="48">
        <v>8.3000000000000007</v>
      </c>
      <c r="F181" s="48">
        <v>8.4</v>
      </c>
      <c r="G181" s="48">
        <v>8.4</v>
      </c>
      <c r="H181" s="48">
        <v>8.6999999999999993</v>
      </c>
      <c r="I181" s="48">
        <v>9</v>
      </c>
      <c r="J181" s="48">
        <v>8.9</v>
      </c>
      <c r="K181" s="48">
        <v>9.1999999999999993</v>
      </c>
      <c r="L181" s="48">
        <v>8.6999999999999993</v>
      </c>
      <c r="M181" s="48" t="s">
        <v>3944</v>
      </c>
      <c r="N181" s="48">
        <v>8.6</v>
      </c>
      <c r="O181" s="48">
        <v>9.4</v>
      </c>
      <c r="P181" s="48">
        <v>8.8000000000000007</v>
      </c>
      <c r="Q181" s="48">
        <v>8.6999999999999993</v>
      </c>
      <c r="R181" s="48">
        <v>8.5</v>
      </c>
      <c r="S181" s="48">
        <v>8.6</v>
      </c>
      <c r="T181" s="48">
        <v>9.1</v>
      </c>
      <c r="U181" s="48">
        <v>9</v>
      </c>
      <c r="V181" s="48">
        <v>9.3000000000000007</v>
      </c>
      <c r="W181" s="48">
        <v>9.1999999999999993</v>
      </c>
      <c r="X181" s="48" t="s">
        <v>3945</v>
      </c>
      <c r="Y181" s="48">
        <v>10.4</v>
      </c>
      <c r="Z181" s="48">
        <v>11.2</v>
      </c>
      <c r="AA181" s="48">
        <v>10.6</v>
      </c>
      <c r="AB181" s="48">
        <v>11.1</v>
      </c>
      <c r="AC181" s="48">
        <v>10.7</v>
      </c>
      <c r="AD181" s="48">
        <v>11</v>
      </c>
      <c r="AE181" s="48">
        <v>11.3</v>
      </c>
      <c r="AF181" s="48">
        <v>11.2</v>
      </c>
      <c r="AG181" s="48">
        <v>11.5</v>
      </c>
      <c r="AH181" s="48">
        <v>11</v>
      </c>
      <c r="AI181" s="48" t="s">
        <v>3903</v>
      </c>
      <c r="AJ181" s="48">
        <v>13</v>
      </c>
      <c r="AK181" s="48">
        <v>13.8</v>
      </c>
      <c r="AL181" s="48">
        <v>13.1</v>
      </c>
      <c r="AM181" s="48">
        <v>13</v>
      </c>
      <c r="AN181" s="48">
        <v>12.6</v>
      </c>
      <c r="AO181" s="48">
        <v>12.9</v>
      </c>
      <c r="AP181" s="48">
        <v>13.2</v>
      </c>
      <c r="AQ181" s="48">
        <v>13.1</v>
      </c>
      <c r="AR181" s="48">
        <v>13.4</v>
      </c>
      <c r="AS181" s="48">
        <v>13</v>
      </c>
      <c r="AT181" s="48" t="s">
        <v>3902</v>
      </c>
      <c r="AU181" s="48">
        <v>10.4</v>
      </c>
      <c r="AV181" s="48">
        <v>11.2</v>
      </c>
      <c r="AW181" s="48">
        <v>10.6</v>
      </c>
      <c r="AX181" s="48">
        <v>10.7</v>
      </c>
      <c r="AY181" s="48">
        <v>10.4</v>
      </c>
      <c r="AZ181" s="48">
        <v>10.7</v>
      </c>
      <c r="BA181" s="48">
        <v>11</v>
      </c>
      <c r="BB181" s="48">
        <v>10.9</v>
      </c>
      <c r="BC181" s="48">
        <v>11.2</v>
      </c>
      <c r="BD181" s="48">
        <v>11</v>
      </c>
      <c r="BE181" s="48" t="s">
        <v>4364</v>
      </c>
      <c r="BG181" s="87"/>
      <c r="BH181" s="87"/>
      <c r="BI181" s="87"/>
      <c r="BJ181" s="87"/>
      <c r="BK181" s="87"/>
      <c r="BL181" s="87"/>
    </row>
    <row r="182" spans="1:64" ht="30" customHeight="1">
      <c r="A182" s="125" t="s">
        <v>4701</v>
      </c>
      <c r="B182" s="126" t="s">
        <v>4702</v>
      </c>
      <c r="C182" s="48">
        <v>8.1</v>
      </c>
      <c r="D182" s="48">
        <v>8.9</v>
      </c>
      <c r="E182" s="48">
        <v>8.3000000000000007</v>
      </c>
      <c r="F182" s="48">
        <v>8.4</v>
      </c>
      <c r="G182" s="48">
        <v>8.4</v>
      </c>
      <c r="H182" s="48">
        <v>8.6999999999999993</v>
      </c>
      <c r="I182" s="48">
        <v>9</v>
      </c>
      <c r="J182" s="48">
        <v>8.9</v>
      </c>
      <c r="K182" s="48">
        <v>9.1999999999999993</v>
      </c>
      <c r="L182" s="48">
        <v>8.6999999999999993</v>
      </c>
      <c r="M182" s="48" t="s">
        <v>3944</v>
      </c>
      <c r="N182" s="48">
        <v>8.6</v>
      </c>
      <c r="O182" s="48">
        <v>9.4</v>
      </c>
      <c r="P182" s="48">
        <v>8.8000000000000007</v>
      </c>
      <c r="Q182" s="48">
        <v>8.6999999999999993</v>
      </c>
      <c r="R182" s="48">
        <v>8.5</v>
      </c>
      <c r="S182" s="48">
        <v>8.6</v>
      </c>
      <c r="T182" s="48">
        <v>9.1</v>
      </c>
      <c r="U182" s="48">
        <v>9</v>
      </c>
      <c r="V182" s="48">
        <v>9.3000000000000007</v>
      </c>
      <c r="W182" s="48">
        <v>9.1999999999999993</v>
      </c>
      <c r="X182" s="48" t="s">
        <v>3945</v>
      </c>
      <c r="Y182" s="48">
        <v>10.4</v>
      </c>
      <c r="Z182" s="48">
        <v>11.2</v>
      </c>
      <c r="AA182" s="48">
        <v>10.6</v>
      </c>
      <c r="AB182" s="48">
        <v>11.1</v>
      </c>
      <c r="AC182" s="48">
        <v>10.7</v>
      </c>
      <c r="AD182" s="48">
        <v>11</v>
      </c>
      <c r="AE182" s="48">
        <v>11.3</v>
      </c>
      <c r="AF182" s="48">
        <v>11.2</v>
      </c>
      <c r="AG182" s="48">
        <v>11.5</v>
      </c>
      <c r="AH182" s="48">
        <v>11</v>
      </c>
      <c r="AI182" s="48" t="s">
        <v>3903</v>
      </c>
      <c r="AJ182" s="48">
        <v>13</v>
      </c>
      <c r="AK182" s="48">
        <v>13.8</v>
      </c>
      <c r="AL182" s="48">
        <v>13.1</v>
      </c>
      <c r="AM182" s="48">
        <v>13</v>
      </c>
      <c r="AN182" s="48">
        <v>12.6</v>
      </c>
      <c r="AO182" s="48">
        <v>12.9</v>
      </c>
      <c r="AP182" s="48">
        <v>13.2</v>
      </c>
      <c r="AQ182" s="48">
        <v>13.1</v>
      </c>
      <c r="AR182" s="48">
        <v>13.4</v>
      </c>
      <c r="AS182" s="48">
        <v>13</v>
      </c>
      <c r="AT182" s="48" t="s">
        <v>3902</v>
      </c>
      <c r="AU182" s="48">
        <v>10.4</v>
      </c>
      <c r="AV182" s="48">
        <v>11.2</v>
      </c>
      <c r="AW182" s="48">
        <v>10.6</v>
      </c>
      <c r="AX182" s="48">
        <v>10.7</v>
      </c>
      <c r="AY182" s="48">
        <v>10.4</v>
      </c>
      <c r="AZ182" s="48">
        <v>10.7</v>
      </c>
      <c r="BA182" s="48">
        <v>11</v>
      </c>
      <c r="BB182" s="48">
        <v>10.9</v>
      </c>
      <c r="BC182" s="48">
        <v>11.2</v>
      </c>
      <c r="BD182" s="48">
        <v>11</v>
      </c>
      <c r="BE182" s="48" t="s">
        <v>4364</v>
      </c>
      <c r="BG182" s="87"/>
      <c r="BH182" s="87"/>
      <c r="BI182" s="87"/>
      <c r="BJ182" s="87"/>
      <c r="BK182" s="87"/>
      <c r="BL182" s="87"/>
    </row>
    <row r="183" spans="1:64" ht="30" customHeight="1">
      <c r="A183" s="125" t="s">
        <v>4703</v>
      </c>
      <c r="B183" s="126" t="s">
        <v>4704</v>
      </c>
      <c r="C183" s="48">
        <v>8.1</v>
      </c>
      <c r="D183" s="48">
        <v>8.9</v>
      </c>
      <c r="E183" s="48">
        <v>8.3000000000000007</v>
      </c>
      <c r="F183" s="48">
        <v>8.4</v>
      </c>
      <c r="G183" s="48">
        <v>8.4</v>
      </c>
      <c r="H183" s="48">
        <v>8.6999999999999993</v>
      </c>
      <c r="I183" s="48">
        <v>9</v>
      </c>
      <c r="J183" s="48">
        <v>8.9</v>
      </c>
      <c r="K183" s="48">
        <v>9.1999999999999993</v>
      </c>
      <c r="L183" s="48">
        <v>8.6999999999999993</v>
      </c>
      <c r="M183" s="48" t="s">
        <v>3944</v>
      </c>
      <c r="N183" s="48">
        <v>8.6</v>
      </c>
      <c r="O183" s="48">
        <v>9.4</v>
      </c>
      <c r="P183" s="48">
        <v>8.8000000000000007</v>
      </c>
      <c r="Q183" s="48">
        <v>8.6999999999999993</v>
      </c>
      <c r="R183" s="48">
        <v>8.5</v>
      </c>
      <c r="S183" s="48">
        <v>8.6</v>
      </c>
      <c r="T183" s="48">
        <v>9.1</v>
      </c>
      <c r="U183" s="48">
        <v>9</v>
      </c>
      <c r="V183" s="48">
        <v>9.3000000000000007</v>
      </c>
      <c r="W183" s="48">
        <v>9.1999999999999993</v>
      </c>
      <c r="X183" s="48" t="s">
        <v>3945</v>
      </c>
      <c r="Y183" s="48">
        <v>10.4</v>
      </c>
      <c r="Z183" s="48">
        <v>11.2</v>
      </c>
      <c r="AA183" s="48">
        <v>10.6</v>
      </c>
      <c r="AB183" s="48">
        <v>11.1</v>
      </c>
      <c r="AC183" s="48">
        <v>10.7</v>
      </c>
      <c r="AD183" s="48">
        <v>11</v>
      </c>
      <c r="AE183" s="48">
        <v>11.3</v>
      </c>
      <c r="AF183" s="48">
        <v>11.2</v>
      </c>
      <c r="AG183" s="48">
        <v>11.5</v>
      </c>
      <c r="AH183" s="48">
        <v>11</v>
      </c>
      <c r="AI183" s="48" t="s">
        <v>3903</v>
      </c>
      <c r="AJ183" s="48">
        <v>13</v>
      </c>
      <c r="AK183" s="48">
        <v>13.8</v>
      </c>
      <c r="AL183" s="48">
        <v>13.1</v>
      </c>
      <c r="AM183" s="48">
        <v>13</v>
      </c>
      <c r="AN183" s="48">
        <v>12.6</v>
      </c>
      <c r="AO183" s="48">
        <v>12.9</v>
      </c>
      <c r="AP183" s="48">
        <v>13.2</v>
      </c>
      <c r="AQ183" s="48">
        <v>13.1</v>
      </c>
      <c r="AR183" s="48">
        <v>13.4</v>
      </c>
      <c r="AS183" s="48">
        <v>13</v>
      </c>
      <c r="AT183" s="48" t="s">
        <v>3902</v>
      </c>
      <c r="AU183" s="48">
        <v>10.4</v>
      </c>
      <c r="AV183" s="48">
        <v>11.2</v>
      </c>
      <c r="AW183" s="48">
        <v>10.6</v>
      </c>
      <c r="AX183" s="48">
        <v>10.7</v>
      </c>
      <c r="AY183" s="48">
        <v>10.4</v>
      </c>
      <c r="AZ183" s="48">
        <v>10.7</v>
      </c>
      <c r="BA183" s="48">
        <v>11</v>
      </c>
      <c r="BB183" s="48">
        <v>10.9</v>
      </c>
      <c r="BC183" s="48">
        <v>11.2</v>
      </c>
      <c r="BD183" s="48">
        <v>11</v>
      </c>
      <c r="BE183" s="48" t="s">
        <v>4364</v>
      </c>
      <c r="BG183" s="87"/>
      <c r="BH183" s="87"/>
      <c r="BI183" s="87"/>
      <c r="BJ183" s="87"/>
      <c r="BK183" s="87"/>
      <c r="BL183" s="87"/>
    </row>
    <row r="184" spans="1:64" ht="30" customHeight="1">
      <c r="A184" s="125" t="s">
        <v>4705</v>
      </c>
      <c r="B184" s="126" t="s">
        <v>4706</v>
      </c>
      <c r="C184" s="48">
        <v>8.1</v>
      </c>
      <c r="D184" s="48">
        <v>8.9</v>
      </c>
      <c r="E184" s="48">
        <v>8.3000000000000007</v>
      </c>
      <c r="F184" s="48">
        <v>8.4</v>
      </c>
      <c r="G184" s="48">
        <v>8.4</v>
      </c>
      <c r="H184" s="48">
        <v>8.6999999999999993</v>
      </c>
      <c r="I184" s="48">
        <v>9</v>
      </c>
      <c r="J184" s="48">
        <v>8.9</v>
      </c>
      <c r="K184" s="48">
        <v>9.1999999999999993</v>
      </c>
      <c r="L184" s="48">
        <v>8.6999999999999993</v>
      </c>
      <c r="M184" s="48" t="s">
        <v>3944</v>
      </c>
      <c r="N184" s="48">
        <v>8.6</v>
      </c>
      <c r="O184" s="48">
        <v>9.4</v>
      </c>
      <c r="P184" s="48">
        <v>8.8000000000000007</v>
      </c>
      <c r="Q184" s="48">
        <v>8.6999999999999993</v>
      </c>
      <c r="R184" s="48">
        <v>8.5</v>
      </c>
      <c r="S184" s="48">
        <v>8.6</v>
      </c>
      <c r="T184" s="48">
        <v>9.1</v>
      </c>
      <c r="U184" s="48">
        <v>9</v>
      </c>
      <c r="V184" s="48">
        <v>9.3000000000000007</v>
      </c>
      <c r="W184" s="48">
        <v>9.1999999999999993</v>
      </c>
      <c r="X184" s="48" t="s">
        <v>3945</v>
      </c>
      <c r="Y184" s="48">
        <v>10.4</v>
      </c>
      <c r="Z184" s="48">
        <v>11.2</v>
      </c>
      <c r="AA184" s="48">
        <v>10.6</v>
      </c>
      <c r="AB184" s="48">
        <v>11.1</v>
      </c>
      <c r="AC184" s="48">
        <v>10.7</v>
      </c>
      <c r="AD184" s="48">
        <v>11</v>
      </c>
      <c r="AE184" s="48">
        <v>11.3</v>
      </c>
      <c r="AF184" s="48">
        <v>11.2</v>
      </c>
      <c r="AG184" s="48">
        <v>11.5</v>
      </c>
      <c r="AH184" s="48">
        <v>11</v>
      </c>
      <c r="AI184" s="48" t="s">
        <v>3903</v>
      </c>
      <c r="AJ184" s="48">
        <v>13</v>
      </c>
      <c r="AK184" s="48">
        <v>13.8</v>
      </c>
      <c r="AL184" s="48">
        <v>13.1</v>
      </c>
      <c r="AM184" s="48">
        <v>13</v>
      </c>
      <c r="AN184" s="48">
        <v>12.6</v>
      </c>
      <c r="AO184" s="48">
        <v>12.9</v>
      </c>
      <c r="AP184" s="48">
        <v>13.2</v>
      </c>
      <c r="AQ184" s="48">
        <v>13.1</v>
      </c>
      <c r="AR184" s="48">
        <v>13.4</v>
      </c>
      <c r="AS184" s="48">
        <v>13</v>
      </c>
      <c r="AT184" s="48" t="s">
        <v>3902</v>
      </c>
      <c r="AU184" s="48">
        <v>10.4</v>
      </c>
      <c r="AV184" s="48">
        <v>11.2</v>
      </c>
      <c r="AW184" s="48">
        <v>10.6</v>
      </c>
      <c r="AX184" s="48">
        <v>10.7</v>
      </c>
      <c r="AY184" s="48">
        <v>10.4</v>
      </c>
      <c r="AZ184" s="48">
        <v>10.7</v>
      </c>
      <c r="BA184" s="48">
        <v>11</v>
      </c>
      <c r="BB184" s="48">
        <v>10.9</v>
      </c>
      <c r="BC184" s="48">
        <v>11.2</v>
      </c>
      <c r="BD184" s="48">
        <v>11</v>
      </c>
      <c r="BE184" s="48" t="s">
        <v>4364</v>
      </c>
      <c r="BG184" s="87"/>
      <c r="BH184" s="87"/>
      <c r="BI184" s="87"/>
      <c r="BJ184" s="87"/>
      <c r="BK184" s="87"/>
      <c r="BL184" s="87"/>
    </row>
    <row r="185" spans="1:64" ht="30" customHeight="1">
      <c r="A185" s="125" t="s">
        <v>4707</v>
      </c>
      <c r="B185" s="126" t="s">
        <v>4708</v>
      </c>
      <c r="C185" s="48">
        <v>8.1</v>
      </c>
      <c r="D185" s="48">
        <v>8.9</v>
      </c>
      <c r="E185" s="48">
        <v>8.3000000000000007</v>
      </c>
      <c r="F185" s="48">
        <v>8.4</v>
      </c>
      <c r="G185" s="48">
        <v>8.4</v>
      </c>
      <c r="H185" s="48">
        <v>8.6999999999999993</v>
      </c>
      <c r="I185" s="48">
        <v>9</v>
      </c>
      <c r="J185" s="48">
        <v>8.9</v>
      </c>
      <c r="K185" s="48">
        <v>9.1999999999999993</v>
      </c>
      <c r="L185" s="48">
        <v>8.6999999999999993</v>
      </c>
      <c r="M185" s="48" t="s">
        <v>3944</v>
      </c>
      <c r="N185" s="48">
        <v>8.6</v>
      </c>
      <c r="O185" s="48">
        <v>9.4</v>
      </c>
      <c r="P185" s="48">
        <v>8.8000000000000007</v>
      </c>
      <c r="Q185" s="48">
        <v>8.6999999999999993</v>
      </c>
      <c r="R185" s="48">
        <v>8.5</v>
      </c>
      <c r="S185" s="48">
        <v>8.6</v>
      </c>
      <c r="T185" s="48">
        <v>9.1</v>
      </c>
      <c r="U185" s="48">
        <v>9</v>
      </c>
      <c r="V185" s="48">
        <v>9.3000000000000007</v>
      </c>
      <c r="W185" s="48">
        <v>9.1999999999999993</v>
      </c>
      <c r="X185" s="48" t="s">
        <v>3945</v>
      </c>
      <c r="Y185" s="48">
        <v>10.4</v>
      </c>
      <c r="Z185" s="48">
        <v>11.2</v>
      </c>
      <c r="AA185" s="48">
        <v>10.6</v>
      </c>
      <c r="AB185" s="48">
        <v>11.1</v>
      </c>
      <c r="AC185" s="48">
        <v>10.7</v>
      </c>
      <c r="AD185" s="48">
        <v>11</v>
      </c>
      <c r="AE185" s="48">
        <v>11.3</v>
      </c>
      <c r="AF185" s="48">
        <v>11.2</v>
      </c>
      <c r="AG185" s="48">
        <v>11.5</v>
      </c>
      <c r="AH185" s="48">
        <v>11</v>
      </c>
      <c r="AI185" s="48" t="s">
        <v>3903</v>
      </c>
      <c r="AJ185" s="48">
        <v>13</v>
      </c>
      <c r="AK185" s="48">
        <v>13.8</v>
      </c>
      <c r="AL185" s="48">
        <v>13.1</v>
      </c>
      <c r="AM185" s="48">
        <v>13</v>
      </c>
      <c r="AN185" s="48">
        <v>12.6</v>
      </c>
      <c r="AO185" s="48">
        <v>12.9</v>
      </c>
      <c r="AP185" s="48">
        <v>13.2</v>
      </c>
      <c r="AQ185" s="48">
        <v>13.1</v>
      </c>
      <c r="AR185" s="48">
        <v>13.4</v>
      </c>
      <c r="AS185" s="48">
        <v>13</v>
      </c>
      <c r="AT185" s="48" t="s">
        <v>3902</v>
      </c>
      <c r="AU185" s="48">
        <v>10.4</v>
      </c>
      <c r="AV185" s="48">
        <v>11.2</v>
      </c>
      <c r="AW185" s="48">
        <v>10.6</v>
      </c>
      <c r="AX185" s="48">
        <v>10.7</v>
      </c>
      <c r="AY185" s="48">
        <v>10.4</v>
      </c>
      <c r="AZ185" s="48">
        <v>10.7</v>
      </c>
      <c r="BA185" s="48">
        <v>11</v>
      </c>
      <c r="BB185" s="48">
        <v>10.9</v>
      </c>
      <c r="BC185" s="48">
        <v>11.2</v>
      </c>
      <c r="BD185" s="48">
        <v>11</v>
      </c>
      <c r="BE185" s="48" t="s">
        <v>4364</v>
      </c>
      <c r="BG185" s="87"/>
      <c r="BH185" s="87"/>
      <c r="BI185" s="87"/>
      <c r="BJ185" s="87"/>
      <c r="BK185" s="87"/>
      <c r="BL185" s="87"/>
    </row>
    <row r="186" spans="1:64" ht="30" customHeight="1">
      <c r="A186" s="125" t="s">
        <v>4709</v>
      </c>
      <c r="B186" s="126" t="s">
        <v>4710</v>
      </c>
      <c r="C186" s="48">
        <v>8.1</v>
      </c>
      <c r="D186" s="48">
        <v>8.9</v>
      </c>
      <c r="E186" s="48">
        <v>8.3000000000000007</v>
      </c>
      <c r="F186" s="48">
        <v>8.4</v>
      </c>
      <c r="G186" s="48">
        <v>8.4</v>
      </c>
      <c r="H186" s="48">
        <v>8.6999999999999993</v>
      </c>
      <c r="I186" s="48">
        <v>9</v>
      </c>
      <c r="J186" s="48">
        <v>8.9</v>
      </c>
      <c r="K186" s="48">
        <v>9.1999999999999993</v>
      </c>
      <c r="L186" s="48">
        <v>8.6999999999999993</v>
      </c>
      <c r="M186" s="48" t="s">
        <v>3944</v>
      </c>
      <c r="N186" s="48">
        <v>8.6</v>
      </c>
      <c r="O186" s="48">
        <v>9.4</v>
      </c>
      <c r="P186" s="48">
        <v>8.8000000000000007</v>
      </c>
      <c r="Q186" s="48">
        <v>8.6999999999999993</v>
      </c>
      <c r="R186" s="48">
        <v>8.5</v>
      </c>
      <c r="S186" s="48">
        <v>8.6</v>
      </c>
      <c r="T186" s="48">
        <v>9.1</v>
      </c>
      <c r="U186" s="48">
        <v>9</v>
      </c>
      <c r="V186" s="48">
        <v>9.3000000000000007</v>
      </c>
      <c r="W186" s="48">
        <v>9.1999999999999993</v>
      </c>
      <c r="X186" s="48" t="s">
        <v>3945</v>
      </c>
      <c r="Y186" s="48">
        <v>10.4</v>
      </c>
      <c r="Z186" s="48">
        <v>11.2</v>
      </c>
      <c r="AA186" s="48">
        <v>10.6</v>
      </c>
      <c r="AB186" s="48">
        <v>11.1</v>
      </c>
      <c r="AC186" s="48">
        <v>10.7</v>
      </c>
      <c r="AD186" s="48">
        <v>11</v>
      </c>
      <c r="AE186" s="48">
        <v>11.3</v>
      </c>
      <c r="AF186" s="48">
        <v>11.2</v>
      </c>
      <c r="AG186" s="48">
        <v>11.5</v>
      </c>
      <c r="AH186" s="48">
        <v>11</v>
      </c>
      <c r="AI186" s="48" t="s">
        <v>3903</v>
      </c>
      <c r="AJ186" s="48">
        <v>13</v>
      </c>
      <c r="AK186" s="48">
        <v>13.8</v>
      </c>
      <c r="AL186" s="48">
        <v>13.1</v>
      </c>
      <c r="AM186" s="48">
        <v>13</v>
      </c>
      <c r="AN186" s="48">
        <v>12.6</v>
      </c>
      <c r="AO186" s="48">
        <v>12.9</v>
      </c>
      <c r="AP186" s="48">
        <v>13.2</v>
      </c>
      <c r="AQ186" s="48">
        <v>13.1</v>
      </c>
      <c r="AR186" s="48">
        <v>13.4</v>
      </c>
      <c r="AS186" s="48">
        <v>13</v>
      </c>
      <c r="AT186" s="48" t="s">
        <v>3902</v>
      </c>
      <c r="AU186" s="48">
        <v>10.4</v>
      </c>
      <c r="AV186" s="48">
        <v>11.2</v>
      </c>
      <c r="AW186" s="48">
        <v>10.6</v>
      </c>
      <c r="AX186" s="48">
        <v>10.7</v>
      </c>
      <c r="AY186" s="48">
        <v>10.4</v>
      </c>
      <c r="AZ186" s="48">
        <v>10.7</v>
      </c>
      <c r="BA186" s="48">
        <v>11</v>
      </c>
      <c r="BB186" s="48">
        <v>10.9</v>
      </c>
      <c r="BC186" s="48">
        <v>11.2</v>
      </c>
      <c r="BD186" s="48">
        <v>11</v>
      </c>
      <c r="BE186" s="48" t="s">
        <v>4364</v>
      </c>
      <c r="BG186" s="87"/>
      <c r="BH186" s="87"/>
      <c r="BI186" s="87"/>
      <c r="BJ186" s="87"/>
      <c r="BK186" s="87"/>
      <c r="BL186" s="87"/>
    </row>
    <row r="187" spans="1:64" ht="30" customHeight="1">
      <c r="A187" s="125" t="s">
        <v>4711</v>
      </c>
      <c r="B187" s="126" t="s">
        <v>4712</v>
      </c>
      <c r="C187" s="48">
        <v>8.1</v>
      </c>
      <c r="D187" s="48">
        <v>8.9</v>
      </c>
      <c r="E187" s="48">
        <v>8.3000000000000007</v>
      </c>
      <c r="F187" s="48">
        <v>8.4</v>
      </c>
      <c r="G187" s="48">
        <v>8.4</v>
      </c>
      <c r="H187" s="48">
        <v>8.6999999999999993</v>
      </c>
      <c r="I187" s="48">
        <v>9</v>
      </c>
      <c r="J187" s="48">
        <v>8.9</v>
      </c>
      <c r="K187" s="48">
        <v>9.1999999999999993</v>
      </c>
      <c r="L187" s="48">
        <v>8.6999999999999993</v>
      </c>
      <c r="M187" s="48" t="s">
        <v>3944</v>
      </c>
      <c r="N187" s="48">
        <v>8.6</v>
      </c>
      <c r="O187" s="48">
        <v>9.4</v>
      </c>
      <c r="P187" s="48">
        <v>8.8000000000000007</v>
      </c>
      <c r="Q187" s="48">
        <v>8.6999999999999993</v>
      </c>
      <c r="R187" s="48">
        <v>8.5</v>
      </c>
      <c r="S187" s="48">
        <v>8.6</v>
      </c>
      <c r="T187" s="48">
        <v>9.1</v>
      </c>
      <c r="U187" s="48">
        <v>9</v>
      </c>
      <c r="V187" s="48">
        <v>9.3000000000000007</v>
      </c>
      <c r="W187" s="48">
        <v>9.1999999999999993</v>
      </c>
      <c r="X187" s="48" t="s">
        <v>3945</v>
      </c>
      <c r="Y187" s="48">
        <v>10.4</v>
      </c>
      <c r="Z187" s="48">
        <v>11.2</v>
      </c>
      <c r="AA187" s="48">
        <v>10.6</v>
      </c>
      <c r="AB187" s="48">
        <v>11.1</v>
      </c>
      <c r="AC187" s="48">
        <v>10.7</v>
      </c>
      <c r="AD187" s="48">
        <v>11</v>
      </c>
      <c r="AE187" s="48">
        <v>11.3</v>
      </c>
      <c r="AF187" s="48">
        <v>11.2</v>
      </c>
      <c r="AG187" s="48">
        <v>11.5</v>
      </c>
      <c r="AH187" s="48">
        <v>11</v>
      </c>
      <c r="AI187" s="48" t="s">
        <v>3903</v>
      </c>
      <c r="AJ187" s="48">
        <v>13</v>
      </c>
      <c r="AK187" s="48">
        <v>13.8</v>
      </c>
      <c r="AL187" s="48">
        <v>13.1</v>
      </c>
      <c r="AM187" s="48">
        <v>13</v>
      </c>
      <c r="AN187" s="48">
        <v>12.6</v>
      </c>
      <c r="AO187" s="48">
        <v>12.9</v>
      </c>
      <c r="AP187" s="48">
        <v>13.2</v>
      </c>
      <c r="AQ187" s="48">
        <v>13.1</v>
      </c>
      <c r="AR187" s="48">
        <v>13.4</v>
      </c>
      <c r="AS187" s="48">
        <v>13</v>
      </c>
      <c r="AT187" s="48" t="s">
        <v>3902</v>
      </c>
      <c r="AU187" s="48">
        <v>10.4</v>
      </c>
      <c r="AV187" s="48">
        <v>11.2</v>
      </c>
      <c r="AW187" s="48">
        <v>10.6</v>
      </c>
      <c r="AX187" s="48">
        <v>10.7</v>
      </c>
      <c r="AY187" s="48">
        <v>10.4</v>
      </c>
      <c r="AZ187" s="48">
        <v>10.7</v>
      </c>
      <c r="BA187" s="48">
        <v>11</v>
      </c>
      <c r="BB187" s="48">
        <v>10.9</v>
      </c>
      <c r="BC187" s="48">
        <v>11.2</v>
      </c>
      <c r="BD187" s="48">
        <v>11</v>
      </c>
      <c r="BE187" s="48" t="s">
        <v>4364</v>
      </c>
      <c r="BG187" s="87"/>
      <c r="BH187" s="87"/>
      <c r="BI187" s="87"/>
      <c r="BJ187" s="87"/>
      <c r="BK187" s="87"/>
      <c r="BL187" s="87"/>
    </row>
    <row r="188" spans="1:64" ht="30" customHeight="1">
      <c r="A188" s="125" t="s">
        <v>4713</v>
      </c>
      <c r="B188" s="126" t="s">
        <v>4714</v>
      </c>
      <c r="C188" s="48">
        <v>8.1</v>
      </c>
      <c r="D188" s="48">
        <v>8.9</v>
      </c>
      <c r="E188" s="48">
        <v>8.3000000000000007</v>
      </c>
      <c r="F188" s="48">
        <v>8.4</v>
      </c>
      <c r="G188" s="48">
        <v>8.4</v>
      </c>
      <c r="H188" s="48">
        <v>8.6999999999999993</v>
      </c>
      <c r="I188" s="48">
        <v>9</v>
      </c>
      <c r="J188" s="48">
        <v>8.9</v>
      </c>
      <c r="K188" s="48">
        <v>9.1999999999999993</v>
      </c>
      <c r="L188" s="48">
        <v>8.6999999999999993</v>
      </c>
      <c r="M188" s="48" t="s">
        <v>3944</v>
      </c>
      <c r="N188" s="48">
        <v>8.6</v>
      </c>
      <c r="O188" s="48">
        <v>9.4</v>
      </c>
      <c r="P188" s="48">
        <v>8.8000000000000007</v>
      </c>
      <c r="Q188" s="48">
        <v>8.6999999999999993</v>
      </c>
      <c r="R188" s="48">
        <v>8.5</v>
      </c>
      <c r="S188" s="48">
        <v>8.6</v>
      </c>
      <c r="T188" s="48">
        <v>9.1</v>
      </c>
      <c r="U188" s="48">
        <v>9</v>
      </c>
      <c r="V188" s="48">
        <v>9.3000000000000007</v>
      </c>
      <c r="W188" s="48">
        <v>9.1999999999999993</v>
      </c>
      <c r="X188" s="48" t="s">
        <v>3945</v>
      </c>
      <c r="Y188" s="48">
        <v>10.4</v>
      </c>
      <c r="Z188" s="48">
        <v>11.2</v>
      </c>
      <c r="AA188" s="48">
        <v>10.6</v>
      </c>
      <c r="AB188" s="48">
        <v>11.1</v>
      </c>
      <c r="AC188" s="48">
        <v>10.7</v>
      </c>
      <c r="AD188" s="48">
        <v>11</v>
      </c>
      <c r="AE188" s="48">
        <v>11.3</v>
      </c>
      <c r="AF188" s="48">
        <v>11.2</v>
      </c>
      <c r="AG188" s="48">
        <v>11.5</v>
      </c>
      <c r="AH188" s="48">
        <v>11</v>
      </c>
      <c r="AI188" s="48" t="s">
        <v>3903</v>
      </c>
      <c r="AJ188" s="48">
        <v>13</v>
      </c>
      <c r="AK188" s="48">
        <v>13.8</v>
      </c>
      <c r="AL188" s="48">
        <v>13.1</v>
      </c>
      <c r="AM188" s="48">
        <v>13</v>
      </c>
      <c r="AN188" s="48">
        <v>12.6</v>
      </c>
      <c r="AO188" s="48">
        <v>12.9</v>
      </c>
      <c r="AP188" s="48">
        <v>13.2</v>
      </c>
      <c r="AQ188" s="48">
        <v>13.1</v>
      </c>
      <c r="AR188" s="48">
        <v>13.4</v>
      </c>
      <c r="AS188" s="48">
        <v>13</v>
      </c>
      <c r="AT188" s="48" t="s">
        <v>3902</v>
      </c>
      <c r="AU188" s="48">
        <v>10.4</v>
      </c>
      <c r="AV188" s="48">
        <v>11.2</v>
      </c>
      <c r="AW188" s="48">
        <v>10.6</v>
      </c>
      <c r="AX188" s="48">
        <v>10.7</v>
      </c>
      <c r="AY188" s="48">
        <v>10.4</v>
      </c>
      <c r="AZ188" s="48">
        <v>10.7</v>
      </c>
      <c r="BA188" s="48">
        <v>11</v>
      </c>
      <c r="BB188" s="48">
        <v>10.9</v>
      </c>
      <c r="BC188" s="48">
        <v>11.2</v>
      </c>
      <c r="BD188" s="48">
        <v>11</v>
      </c>
      <c r="BE188" s="48" t="s">
        <v>4364</v>
      </c>
      <c r="BG188" s="87"/>
      <c r="BH188" s="87"/>
      <c r="BI188" s="87"/>
      <c r="BJ188" s="87"/>
      <c r="BK188" s="87"/>
      <c r="BL188" s="87"/>
    </row>
    <row r="189" spans="1:64" ht="30" customHeight="1">
      <c r="A189" s="125" t="s">
        <v>4715</v>
      </c>
      <c r="B189" s="126" t="s">
        <v>4716</v>
      </c>
      <c r="C189" s="48">
        <v>8.1</v>
      </c>
      <c r="D189" s="48">
        <v>8.9</v>
      </c>
      <c r="E189" s="48">
        <v>8.3000000000000007</v>
      </c>
      <c r="F189" s="48">
        <v>8.4</v>
      </c>
      <c r="G189" s="48">
        <v>8.4</v>
      </c>
      <c r="H189" s="48">
        <v>8.6999999999999993</v>
      </c>
      <c r="I189" s="48">
        <v>9</v>
      </c>
      <c r="J189" s="48">
        <v>8.9</v>
      </c>
      <c r="K189" s="48">
        <v>9.1999999999999993</v>
      </c>
      <c r="L189" s="48">
        <v>8.6999999999999993</v>
      </c>
      <c r="M189" s="48" t="s">
        <v>3944</v>
      </c>
      <c r="N189" s="48">
        <v>8.6</v>
      </c>
      <c r="O189" s="48">
        <v>9.4</v>
      </c>
      <c r="P189" s="48">
        <v>8.8000000000000007</v>
      </c>
      <c r="Q189" s="48">
        <v>8.6999999999999993</v>
      </c>
      <c r="R189" s="48">
        <v>8.5</v>
      </c>
      <c r="S189" s="48">
        <v>8.6</v>
      </c>
      <c r="T189" s="48">
        <v>9.1</v>
      </c>
      <c r="U189" s="48">
        <v>9</v>
      </c>
      <c r="V189" s="48">
        <v>9.3000000000000007</v>
      </c>
      <c r="W189" s="48">
        <v>9.1999999999999993</v>
      </c>
      <c r="X189" s="48" t="s">
        <v>3945</v>
      </c>
      <c r="Y189" s="48">
        <v>10.4</v>
      </c>
      <c r="Z189" s="48">
        <v>11.2</v>
      </c>
      <c r="AA189" s="48">
        <v>10.6</v>
      </c>
      <c r="AB189" s="48">
        <v>11.1</v>
      </c>
      <c r="AC189" s="48">
        <v>10.7</v>
      </c>
      <c r="AD189" s="48">
        <v>11</v>
      </c>
      <c r="AE189" s="48">
        <v>11.3</v>
      </c>
      <c r="AF189" s="48">
        <v>11.2</v>
      </c>
      <c r="AG189" s="48">
        <v>11.5</v>
      </c>
      <c r="AH189" s="48">
        <v>11</v>
      </c>
      <c r="AI189" s="48" t="s">
        <v>3903</v>
      </c>
      <c r="AJ189" s="48">
        <v>13</v>
      </c>
      <c r="AK189" s="48">
        <v>13.8</v>
      </c>
      <c r="AL189" s="48">
        <v>13.1</v>
      </c>
      <c r="AM189" s="48">
        <v>13</v>
      </c>
      <c r="AN189" s="48">
        <v>12.6</v>
      </c>
      <c r="AO189" s="48">
        <v>12.9</v>
      </c>
      <c r="AP189" s="48">
        <v>13.2</v>
      </c>
      <c r="AQ189" s="48">
        <v>13.1</v>
      </c>
      <c r="AR189" s="48">
        <v>13.4</v>
      </c>
      <c r="AS189" s="48">
        <v>13</v>
      </c>
      <c r="AT189" s="48" t="s">
        <v>3902</v>
      </c>
      <c r="AU189" s="48">
        <v>10.4</v>
      </c>
      <c r="AV189" s="48">
        <v>11.2</v>
      </c>
      <c r="AW189" s="48">
        <v>10.6</v>
      </c>
      <c r="AX189" s="48">
        <v>10.7</v>
      </c>
      <c r="AY189" s="48">
        <v>10.4</v>
      </c>
      <c r="AZ189" s="48">
        <v>10.7</v>
      </c>
      <c r="BA189" s="48">
        <v>11</v>
      </c>
      <c r="BB189" s="48">
        <v>10.9</v>
      </c>
      <c r="BC189" s="48">
        <v>11.2</v>
      </c>
      <c r="BD189" s="48">
        <v>11</v>
      </c>
      <c r="BE189" s="48" t="s">
        <v>4364</v>
      </c>
      <c r="BG189" s="87"/>
      <c r="BH189" s="87"/>
      <c r="BI189" s="87"/>
      <c r="BJ189" s="87"/>
      <c r="BK189" s="87"/>
      <c r="BL189" s="87"/>
    </row>
    <row r="190" spans="1:64" ht="30" customHeight="1">
      <c r="A190" s="125" t="s">
        <v>4717</v>
      </c>
      <c r="B190" s="126" t="s">
        <v>4718</v>
      </c>
      <c r="C190" s="48">
        <v>8.1</v>
      </c>
      <c r="D190" s="48">
        <v>8.9</v>
      </c>
      <c r="E190" s="48">
        <v>8.3000000000000007</v>
      </c>
      <c r="F190" s="48">
        <v>8.4</v>
      </c>
      <c r="G190" s="48">
        <v>8.4</v>
      </c>
      <c r="H190" s="48">
        <v>8.6999999999999993</v>
      </c>
      <c r="I190" s="48">
        <v>9</v>
      </c>
      <c r="J190" s="48">
        <v>8.9</v>
      </c>
      <c r="K190" s="48">
        <v>9.1999999999999993</v>
      </c>
      <c r="L190" s="48">
        <v>8.6999999999999993</v>
      </c>
      <c r="M190" s="48" t="s">
        <v>3944</v>
      </c>
      <c r="N190" s="48">
        <v>8.6</v>
      </c>
      <c r="O190" s="48">
        <v>9.4</v>
      </c>
      <c r="P190" s="48">
        <v>8.8000000000000007</v>
      </c>
      <c r="Q190" s="48">
        <v>8.6999999999999993</v>
      </c>
      <c r="R190" s="48">
        <v>8.5</v>
      </c>
      <c r="S190" s="48">
        <v>8.6</v>
      </c>
      <c r="T190" s="48">
        <v>9.1</v>
      </c>
      <c r="U190" s="48">
        <v>9</v>
      </c>
      <c r="V190" s="48">
        <v>9.3000000000000007</v>
      </c>
      <c r="W190" s="48">
        <v>9.1999999999999993</v>
      </c>
      <c r="X190" s="48" t="s">
        <v>3945</v>
      </c>
      <c r="Y190" s="48">
        <v>10.4</v>
      </c>
      <c r="Z190" s="48">
        <v>11.2</v>
      </c>
      <c r="AA190" s="48">
        <v>10.6</v>
      </c>
      <c r="AB190" s="48">
        <v>11.1</v>
      </c>
      <c r="AC190" s="48">
        <v>10.7</v>
      </c>
      <c r="AD190" s="48">
        <v>11</v>
      </c>
      <c r="AE190" s="48">
        <v>11.3</v>
      </c>
      <c r="AF190" s="48">
        <v>11.2</v>
      </c>
      <c r="AG190" s="48">
        <v>11.5</v>
      </c>
      <c r="AH190" s="48">
        <v>11</v>
      </c>
      <c r="AI190" s="48" t="s">
        <v>3903</v>
      </c>
      <c r="AJ190" s="48">
        <v>13</v>
      </c>
      <c r="AK190" s="48">
        <v>13.8</v>
      </c>
      <c r="AL190" s="48">
        <v>13.1</v>
      </c>
      <c r="AM190" s="48">
        <v>13</v>
      </c>
      <c r="AN190" s="48">
        <v>12.6</v>
      </c>
      <c r="AO190" s="48">
        <v>12.9</v>
      </c>
      <c r="AP190" s="48">
        <v>13.2</v>
      </c>
      <c r="AQ190" s="48">
        <v>13.1</v>
      </c>
      <c r="AR190" s="48">
        <v>13.4</v>
      </c>
      <c r="AS190" s="48">
        <v>13</v>
      </c>
      <c r="AT190" s="48" t="s">
        <v>3902</v>
      </c>
      <c r="AU190" s="48">
        <v>10.4</v>
      </c>
      <c r="AV190" s="48">
        <v>11.2</v>
      </c>
      <c r="AW190" s="48">
        <v>10.6</v>
      </c>
      <c r="AX190" s="48">
        <v>10.7</v>
      </c>
      <c r="AY190" s="48">
        <v>10.4</v>
      </c>
      <c r="AZ190" s="48">
        <v>10.7</v>
      </c>
      <c r="BA190" s="48">
        <v>11</v>
      </c>
      <c r="BB190" s="48">
        <v>10.9</v>
      </c>
      <c r="BC190" s="48">
        <v>11.2</v>
      </c>
      <c r="BD190" s="48">
        <v>11</v>
      </c>
      <c r="BE190" s="48" t="s">
        <v>4364</v>
      </c>
      <c r="BG190" s="87"/>
      <c r="BH190" s="87"/>
      <c r="BI190" s="87"/>
      <c r="BJ190" s="87"/>
      <c r="BK190" s="87"/>
      <c r="BL190" s="87"/>
    </row>
    <row r="191" spans="1:64" ht="30" customHeight="1">
      <c r="A191" s="125" t="s">
        <v>4719</v>
      </c>
      <c r="B191" s="126" t="s">
        <v>4720</v>
      </c>
      <c r="C191" s="48">
        <v>8.1</v>
      </c>
      <c r="D191" s="48">
        <v>8.9</v>
      </c>
      <c r="E191" s="48">
        <v>8.3000000000000007</v>
      </c>
      <c r="F191" s="48">
        <v>8.4</v>
      </c>
      <c r="G191" s="48">
        <v>8.4</v>
      </c>
      <c r="H191" s="48">
        <v>8.6999999999999993</v>
      </c>
      <c r="I191" s="48">
        <v>9</v>
      </c>
      <c r="J191" s="48">
        <v>8.9</v>
      </c>
      <c r="K191" s="48">
        <v>9.1999999999999993</v>
      </c>
      <c r="L191" s="48">
        <v>8.6999999999999993</v>
      </c>
      <c r="M191" s="48" t="s">
        <v>3944</v>
      </c>
      <c r="N191" s="48">
        <v>8.6</v>
      </c>
      <c r="O191" s="48">
        <v>9.4</v>
      </c>
      <c r="P191" s="48">
        <v>8.8000000000000007</v>
      </c>
      <c r="Q191" s="48">
        <v>8.6999999999999993</v>
      </c>
      <c r="R191" s="48">
        <v>8.5</v>
      </c>
      <c r="S191" s="48">
        <v>8.6</v>
      </c>
      <c r="T191" s="48">
        <v>9.1</v>
      </c>
      <c r="U191" s="48">
        <v>9</v>
      </c>
      <c r="V191" s="48">
        <v>9.3000000000000007</v>
      </c>
      <c r="W191" s="48">
        <v>9.1999999999999993</v>
      </c>
      <c r="X191" s="48" t="s">
        <v>3945</v>
      </c>
      <c r="Y191" s="48">
        <v>10.4</v>
      </c>
      <c r="Z191" s="48">
        <v>11.2</v>
      </c>
      <c r="AA191" s="48">
        <v>10.6</v>
      </c>
      <c r="AB191" s="48">
        <v>11.1</v>
      </c>
      <c r="AC191" s="48">
        <v>10.7</v>
      </c>
      <c r="AD191" s="48">
        <v>11</v>
      </c>
      <c r="AE191" s="48">
        <v>11.3</v>
      </c>
      <c r="AF191" s="48">
        <v>11.2</v>
      </c>
      <c r="AG191" s="48">
        <v>11.5</v>
      </c>
      <c r="AH191" s="48">
        <v>11</v>
      </c>
      <c r="AI191" s="48" t="s">
        <v>3903</v>
      </c>
      <c r="AJ191" s="48">
        <v>13</v>
      </c>
      <c r="AK191" s="48">
        <v>13.8</v>
      </c>
      <c r="AL191" s="48">
        <v>13.1</v>
      </c>
      <c r="AM191" s="48">
        <v>13</v>
      </c>
      <c r="AN191" s="48">
        <v>12.6</v>
      </c>
      <c r="AO191" s="48">
        <v>12.9</v>
      </c>
      <c r="AP191" s="48">
        <v>13.2</v>
      </c>
      <c r="AQ191" s="48">
        <v>13.1</v>
      </c>
      <c r="AR191" s="48">
        <v>13.4</v>
      </c>
      <c r="AS191" s="48">
        <v>13</v>
      </c>
      <c r="AT191" s="48" t="s">
        <v>3902</v>
      </c>
      <c r="AU191" s="48">
        <v>10.4</v>
      </c>
      <c r="AV191" s="48">
        <v>11.2</v>
      </c>
      <c r="AW191" s="48">
        <v>10.6</v>
      </c>
      <c r="AX191" s="48">
        <v>10.7</v>
      </c>
      <c r="AY191" s="48">
        <v>10.4</v>
      </c>
      <c r="AZ191" s="48">
        <v>10.7</v>
      </c>
      <c r="BA191" s="48">
        <v>11</v>
      </c>
      <c r="BB191" s="48">
        <v>10.9</v>
      </c>
      <c r="BC191" s="48">
        <v>11.2</v>
      </c>
      <c r="BD191" s="48">
        <v>11</v>
      </c>
      <c r="BE191" s="48" t="s">
        <v>4364</v>
      </c>
      <c r="BG191" s="87"/>
      <c r="BH191" s="87"/>
      <c r="BI191" s="87"/>
      <c r="BJ191" s="87"/>
      <c r="BK191" s="87"/>
      <c r="BL191" s="87"/>
    </row>
    <row r="192" spans="1:64" ht="30" customHeight="1">
      <c r="A192" s="125" t="s">
        <v>4721</v>
      </c>
      <c r="B192" s="126" t="s">
        <v>4722</v>
      </c>
      <c r="C192" s="48">
        <v>8.1</v>
      </c>
      <c r="D192" s="48">
        <v>8.9</v>
      </c>
      <c r="E192" s="48">
        <v>8.3000000000000007</v>
      </c>
      <c r="F192" s="48">
        <v>8.4</v>
      </c>
      <c r="G192" s="48">
        <v>8.4</v>
      </c>
      <c r="H192" s="48">
        <v>8.6999999999999993</v>
      </c>
      <c r="I192" s="48">
        <v>9</v>
      </c>
      <c r="J192" s="48">
        <v>8.9</v>
      </c>
      <c r="K192" s="48">
        <v>9.1999999999999993</v>
      </c>
      <c r="L192" s="48">
        <v>8.6999999999999993</v>
      </c>
      <c r="M192" s="48" t="s">
        <v>3944</v>
      </c>
      <c r="N192" s="48">
        <v>8.6</v>
      </c>
      <c r="O192" s="48">
        <v>9.4</v>
      </c>
      <c r="P192" s="48">
        <v>8.8000000000000007</v>
      </c>
      <c r="Q192" s="48">
        <v>8.6999999999999993</v>
      </c>
      <c r="R192" s="48">
        <v>8.5</v>
      </c>
      <c r="S192" s="48">
        <v>8.6</v>
      </c>
      <c r="T192" s="48">
        <v>9.1</v>
      </c>
      <c r="U192" s="48">
        <v>9</v>
      </c>
      <c r="V192" s="48">
        <v>9.3000000000000007</v>
      </c>
      <c r="W192" s="48">
        <v>9.1999999999999993</v>
      </c>
      <c r="X192" s="48" t="s">
        <v>3945</v>
      </c>
      <c r="Y192" s="48">
        <v>10.4</v>
      </c>
      <c r="Z192" s="48">
        <v>11.2</v>
      </c>
      <c r="AA192" s="48">
        <v>10.6</v>
      </c>
      <c r="AB192" s="48">
        <v>11.1</v>
      </c>
      <c r="AC192" s="48">
        <v>10.7</v>
      </c>
      <c r="AD192" s="48">
        <v>11</v>
      </c>
      <c r="AE192" s="48">
        <v>11.3</v>
      </c>
      <c r="AF192" s="48">
        <v>11.2</v>
      </c>
      <c r="AG192" s="48">
        <v>11.5</v>
      </c>
      <c r="AH192" s="48">
        <v>11</v>
      </c>
      <c r="AI192" s="48" t="s">
        <v>3903</v>
      </c>
      <c r="AJ192" s="48">
        <v>13</v>
      </c>
      <c r="AK192" s="48">
        <v>13.8</v>
      </c>
      <c r="AL192" s="48">
        <v>13.1</v>
      </c>
      <c r="AM192" s="48">
        <v>13</v>
      </c>
      <c r="AN192" s="48">
        <v>12.6</v>
      </c>
      <c r="AO192" s="48">
        <v>12.9</v>
      </c>
      <c r="AP192" s="48">
        <v>13.2</v>
      </c>
      <c r="AQ192" s="48">
        <v>13.1</v>
      </c>
      <c r="AR192" s="48">
        <v>13.4</v>
      </c>
      <c r="AS192" s="48">
        <v>13</v>
      </c>
      <c r="AT192" s="48" t="s">
        <v>3902</v>
      </c>
      <c r="AU192" s="48">
        <v>10.4</v>
      </c>
      <c r="AV192" s="48">
        <v>11.2</v>
      </c>
      <c r="AW192" s="48">
        <v>10.6</v>
      </c>
      <c r="AX192" s="48">
        <v>10.7</v>
      </c>
      <c r="AY192" s="48">
        <v>10.4</v>
      </c>
      <c r="AZ192" s="48">
        <v>10.7</v>
      </c>
      <c r="BA192" s="48">
        <v>11</v>
      </c>
      <c r="BB192" s="48">
        <v>10.9</v>
      </c>
      <c r="BC192" s="48">
        <v>11.2</v>
      </c>
      <c r="BD192" s="48">
        <v>11</v>
      </c>
      <c r="BE192" s="48" t="s">
        <v>4364</v>
      </c>
      <c r="BG192" s="87"/>
      <c r="BH192" s="87"/>
      <c r="BI192" s="87"/>
      <c r="BJ192" s="87"/>
      <c r="BK192" s="87"/>
      <c r="BL192" s="87"/>
    </row>
    <row r="193" spans="1:64" ht="30" customHeight="1">
      <c r="A193" s="125" t="s">
        <v>4723</v>
      </c>
      <c r="B193" s="126" t="s">
        <v>4724</v>
      </c>
      <c r="C193" s="48">
        <v>8.1</v>
      </c>
      <c r="D193" s="48">
        <v>8.9</v>
      </c>
      <c r="E193" s="48">
        <v>8.3000000000000007</v>
      </c>
      <c r="F193" s="48">
        <v>8.4</v>
      </c>
      <c r="G193" s="48">
        <v>8.4</v>
      </c>
      <c r="H193" s="48">
        <v>8.6999999999999993</v>
      </c>
      <c r="I193" s="48">
        <v>9</v>
      </c>
      <c r="J193" s="48">
        <v>8.9</v>
      </c>
      <c r="K193" s="48">
        <v>9.1999999999999993</v>
      </c>
      <c r="L193" s="48">
        <v>8.6999999999999993</v>
      </c>
      <c r="M193" s="48" t="s">
        <v>3944</v>
      </c>
      <c r="N193" s="48">
        <v>8.6</v>
      </c>
      <c r="O193" s="48">
        <v>9.4</v>
      </c>
      <c r="P193" s="48">
        <v>8.8000000000000007</v>
      </c>
      <c r="Q193" s="48">
        <v>8.6999999999999993</v>
      </c>
      <c r="R193" s="48">
        <v>8.5</v>
      </c>
      <c r="S193" s="48">
        <v>8.6</v>
      </c>
      <c r="T193" s="48">
        <v>9.1</v>
      </c>
      <c r="U193" s="48">
        <v>9</v>
      </c>
      <c r="V193" s="48">
        <v>9.3000000000000007</v>
      </c>
      <c r="W193" s="48">
        <v>9.1999999999999993</v>
      </c>
      <c r="X193" s="48" t="s">
        <v>3945</v>
      </c>
      <c r="Y193" s="48">
        <v>10.4</v>
      </c>
      <c r="Z193" s="48">
        <v>11.2</v>
      </c>
      <c r="AA193" s="48">
        <v>10.6</v>
      </c>
      <c r="AB193" s="48">
        <v>11.1</v>
      </c>
      <c r="AC193" s="48">
        <v>10.7</v>
      </c>
      <c r="AD193" s="48">
        <v>11</v>
      </c>
      <c r="AE193" s="48">
        <v>11.3</v>
      </c>
      <c r="AF193" s="48">
        <v>11.2</v>
      </c>
      <c r="AG193" s="48">
        <v>11.5</v>
      </c>
      <c r="AH193" s="48">
        <v>11</v>
      </c>
      <c r="AI193" s="48" t="s">
        <v>3903</v>
      </c>
      <c r="AJ193" s="48">
        <v>13</v>
      </c>
      <c r="AK193" s="48">
        <v>13.8</v>
      </c>
      <c r="AL193" s="48">
        <v>13.1</v>
      </c>
      <c r="AM193" s="48">
        <v>13</v>
      </c>
      <c r="AN193" s="48">
        <v>12.6</v>
      </c>
      <c r="AO193" s="48">
        <v>12.9</v>
      </c>
      <c r="AP193" s="48">
        <v>13.2</v>
      </c>
      <c r="AQ193" s="48">
        <v>13.1</v>
      </c>
      <c r="AR193" s="48">
        <v>13.4</v>
      </c>
      <c r="AS193" s="48">
        <v>13</v>
      </c>
      <c r="AT193" s="48" t="s">
        <v>3902</v>
      </c>
      <c r="AU193" s="48">
        <v>10.4</v>
      </c>
      <c r="AV193" s="48">
        <v>11.2</v>
      </c>
      <c r="AW193" s="48">
        <v>10.6</v>
      </c>
      <c r="AX193" s="48">
        <v>10.7</v>
      </c>
      <c r="AY193" s="48">
        <v>10.4</v>
      </c>
      <c r="AZ193" s="48">
        <v>10.7</v>
      </c>
      <c r="BA193" s="48">
        <v>11</v>
      </c>
      <c r="BB193" s="48">
        <v>10.9</v>
      </c>
      <c r="BC193" s="48">
        <v>11.2</v>
      </c>
      <c r="BD193" s="48">
        <v>11</v>
      </c>
      <c r="BE193" s="48" t="s">
        <v>4364</v>
      </c>
      <c r="BG193" s="87"/>
      <c r="BH193" s="87"/>
      <c r="BI193" s="87"/>
      <c r="BJ193" s="87"/>
      <c r="BK193" s="87"/>
      <c r="BL193" s="87"/>
    </row>
    <row r="194" spans="1:64" ht="30" customHeight="1">
      <c r="A194" s="125" t="s">
        <v>4725</v>
      </c>
      <c r="B194" s="126" t="s">
        <v>4726</v>
      </c>
      <c r="C194" s="48">
        <v>8.1</v>
      </c>
      <c r="D194" s="48">
        <v>8.9</v>
      </c>
      <c r="E194" s="48">
        <v>8.3000000000000007</v>
      </c>
      <c r="F194" s="48">
        <v>8.4</v>
      </c>
      <c r="G194" s="48">
        <v>8.4</v>
      </c>
      <c r="H194" s="48">
        <v>8.6999999999999993</v>
      </c>
      <c r="I194" s="48">
        <v>9</v>
      </c>
      <c r="J194" s="48">
        <v>8.9</v>
      </c>
      <c r="K194" s="48">
        <v>9.1999999999999993</v>
      </c>
      <c r="L194" s="48">
        <v>8.6999999999999993</v>
      </c>
      <c r="M194" s="48" t="s">
        <v>3944</v>
      </c>
      <c r="N194" s="48">
        <v>8.6</v>
      </c>
      <c r="O194" s="48">
        <v>9.4</v>
      </c>
      <c r="P194" s="48">
        <v>8.8000000000000007</v>
      </c>
      <c r="Q194" s="48">
        <v>8.6999999999999993</v>
      </c>
      <c r="R194" s="48">
        <v>8.5</v>
      </c>
      <c r="S194" s="48">
        <v>8.6</v>
      </c>
      <c r="T194" s="48">
        <v>9.1</v>
      </c>
      <c r="U194" s="48">
        <v>9</v>
      </c>
      <c r="V194" s="48">
        <v>9.3000000000000007</v>
      </c>
      <c r="W194" s="48">
        <v>9.1999999999999993</v>
      </c>
      <c r="X194" s="48" t="s">
        <v>3945</v>
      </c>
      <c r="Y194" s="48">
        <v>10.4</v>
      </c>
      <c r="Z194" s="48">
        <v>11.2</v>
      </c>
      <c r="AA194" s="48">
        <v>10.6</v>
      </c>
      <c r="AB194" s="48">
        <v>11.1</v>
      </c>
      <c r="AC194" s="48">
        <v>10.7</v>
      </c>
      <c r="AD194" s="48">
        <v>11</v>
      </c>
      <c r="AE194" s="48">
        <v>11.3</v>
      </c>
      <c r="AF194" s="48">
        <v>11.2</v>
      </c>
      <c r="AG194" s="48">
        <v>11.5</v>
      </c>
      <c r="AH194" s="48">
        <v>11</v>
      </c>
      <c r="AI194" s="48" t="s">
        <v>3903</v>
      </c>
      <c r="AJ194" s="48">
        <v>13</v>
      </c>
      <c r="AK194" s="48">
        <v>13.8</v>
      </c>
      <c r="AL194" s="48">
        <v>13.1</v>
      </c>
      <c r="AM194" s="48">
        <v>13</v>
      </c>
      <c r="AN194" s="48">
        <v>12.6</v>
      </c>
      <c r="AO194" s="48">
        <v>12.9</v>
      </c>
      <c r="AP194" s="48">
        <v>13.2</v>
      </c>
      <c r="AQ194" s="48">
        <v>13.1</v>
      </c>
      <c r="AR194" s="48">
        <v>13.4</v>
      </c>
      <c r="AS194" s="48">
        <v>13</v>
      </c>
      <c r="AT194" s="48" t="s">
        <v>3902</v>
      </c>
      <c r="AU194" s="48">
        <v>10.4</v>
      </c>
      <c r="AV194" s="48">
        <v>11.2</v>
      </c>
      <c r="AW194" s="48">
        <v>10.6</v>
      </c>
      <c r="AX194" s="48">
        <v>10.7</v>
      </c>
      <c r="AY194" s="48">
        <v>10.4</v>
      </c>
      <c r="AZ194" s="48">
        <v>10.7</v>
      </c>
      <c r="BA194" s="48">
        <v>11</v>
      </c>
      <c r="BB194" s="48">
        <v>10.9</v>
      </c>
      <c r="BC194" s="48">
        <v>11.2</v>
      </c>
      <c r="BD194" s="48">
        <v>11</v>
      </c>
      <c r="BE194" s="48" t="s">
        <v>4364</v>
      </c>
      <c r="BG194" s="87"/>
      <c r="BH194" s="87"/>
      <c r="BI194" s="87"/>
      <c r="BJ194" s="87"/>
      <c r="BK194" s="87"/>
      <c r="BL194" s="87"/>
    </row>
    <row r="195" spans="1:64" ht="30" customHeight="1">
      <c r="A195" s="97" t="s">
        <v>4727</v>
      </c>
      <c r="B195" s="126" t="s">
        <v>4728</v>
      </c>
      <c r="C195" s="48">
        <v>8.1</v>
      </c>
      <c r="D195" s="48">
        <v>8.9</v>
      </c>
      <c r="E195" s="48">
        <v>8.3000000000000007</v>
      </c>
      <c r="F195" s="48">
        <v>8.4</v>
      </c>
      <c r="G195" s="48">
        <v>8.4</v>
      </c>
      <c r="H195" s="48">
        <v>8.6999999999999993</v>
      </c>
      <c r="I195" s="48">
        <v>9</v>
      </c>
      <c r="J195" s="48">
        <v>8.9</v>
      </c>
      <c r="K195" s="48">
        <v>9.1999999999999993</v>
      </c>
      <c r="L195" s="48">
        <v>8.6999999999999993</v>
      </c>
      <c r="M195" s="48" t="s">
        <v>3944</v>
      </c>
      <c r="N195" s="48">
        <v>8.6</v>
      </c>
      <c r="O195" s="48">
        <v>9.4</v>
      </c>
      <c r="P195" s="48">
        <v>8.8000000000000007</v>
      </c>
      <c r="Q195" s="48">
        <v>8.6999999999999993</v>
      </c>
      <c r="R195" s="48">
        <v>8.5</v>
      </c>
      <c r="S195" s="48">
        <v>8.6</v>
      </c>
      <c r="T195" s="48">
        <v>9.1</v>
      </c>
      <c r="U195" s="48">
        <v>9</v>
      </c>
      <c r="V195" s="48">
        <v>9.3000000000000007</v>
      </c>
      <c r="W195" s="48">
        <v>9.1999999999999993</v>
      </c>
      <c r="X195" s="48" t="s">
        <v>3945</v>
      </c>
      <c r="Y195" s="48">
        <v>10.4</v>
      </c>
      <c r="Z195" s="48">
        <v>11.2</v>
      </c>
      <c r="AA195" s="48">
        <v>10.6</v>
      </c>
      <c r="AB195" s="48">
        <v>11.1</v>
      </c>
      <c r="AC195" s="48">
        <v>10.7</v>
      </c>
      <c r="AD195" s="48">
        <v>11</v>
      </c>
      <c r="AE195" s="48">
        <v>11.3</v>
      </c>
      <c r="AF195" s="48">
        <v>11.2</v>
      </c>
      <c r="AG195" s="48">
        <v>11.5</v>
      </c>
      <c r="AH195" s="48">
        <v>11</v>
      </c>
      <c r="AI195" s="48" t="s">
        <v>3903</v>
      </c>
      <c r="AJ195" s="48">
        <v>13</v>
      </c>
      <c r="AK195" s="48">
        <v>13.8</v>
      </c>
      <c r="AL195" s="48">
        <v>13.1</v>
      </c>
      <c r="AM195" s="48">
        <v>13</v>
      </c>
      <c r="AN195" s="48">
        <v>12.6</v>
      </c>
      <c r="AO195" s="48">
        <v>12.9</v>
      </c>
      <c r="AP195" s="48">
        <v>13.2</v>
      </c>
      <c r="AQ195" s="48">
        <v>13.1</v>
      </c>
      <c r="AR195" s="48">
        <v>13.4</v>
      </c>
      <c r="AS195" s="48">
        <v>13</v>
      </c>
      <c r="AT195" s="48" t="s">
        <v>3902</v>
      </c>
      <c r="AU195" s="48">
        <v>10.4</v>
      </c>
      <c r="AV195" s="48">
        <v>11.2</v>
      </c>
      <c r="AW195" s="48">
        <v>10.6</v>
      </c>
      <c r="AX195" s="48">
        <v>10.7</v>
      </c>
      <c r="AY195" s="48">
        <v>10.4</v>
      </c>
      <c r="AZ195" s="48">
        <v>10.7</v>
      </c>
      <c r="BA195" s="48">
        <v>11</v>
      </c>
      <c r="BB195" s="48">
        <v>10.9</v>
      </c>
      <c r="BC195" s="48">
        <v>11.2</v>
      </c>
      <c r="BD195" s="48">
        <v>11</v>
      </c>
      <c r="BE195" s="48" t="s">
        <v>4364</v>
      </c>
      <c r="BG195" s="87"/>
      <c r="BH195" s="87"/>
      <c r="BI195" s="87"/>
      <c r="BJ195" s="87"/>
      <c r="BK195" s="87"/>
      <c r="BL195" s="87"/>
    </row>
    <row r="196" spans="1:64" ht="30" customHeight="1">
      <c r="A196" s="125" t="s">
        <v>4729</v>
      </c>
      <c r="B196" s="126" t="s">
        <v>4730</v>
      </c>
      <c r="C196" s="48">
        <v>8.1</v>
      </c>
      <c r="D196" s="48">
        <v>8.9</v>
      </c>
      <c r="E196" s="48">
        <v>8.3000000000000007</v>
      </c>
      <c r="F196" s="48">
        <v>8.4</v>
      </c>
      <c r="G196" s="48">
        <v>8.4</v>
      </c>
      <c r="H196" s="48">
        <v>8.6999999999999993</v>
      </c>
      <c r="I196" s="48">
        <v>9</v>
      </c>
      <c r="J196" s="48">
        <v>8.9</v>
      </c>
      <c r="K196" s="48">
        <v>9.1999999999999993</v>
      </c>
      <c r="L196" s="48">
        <v>8.6999999999999993</v>
      </c>
      <c r="M196" s="48" t="s">
        <v>3944</v>
      </c>
      <c r="N196" s="48">
        <v>8.6</v>
      </c>
      <c r="O196" s="48">
        <v>9.4</v>
      </c>
      <c r="P196" s="48">
        <v>8.8000000000000007</v>
      </c>
      <c r="Q196" s="48">
        <v>8.6999999999999993</v>
      </c>
      <c r="R196" s="48">
        <v>8.5</v>
      </c>
      <c r="S196" s="48">
        <v>8.6</v>
      </c>
      <c r="T196" s="48">
        <v>9.1</v>
      </c>
      <c r="U196" s="48">
        <v>9</v>
      </c>
      <c r="V196" s="48">
        <v>9.3000000000000007</v>
      </c>
      <c r="W196" s="48">
        <v>9.1999999999999993</v>
      </c>
      <c r="X196" s="48" t="s">
        <v>3945</v>
      </c>
      <c r="Y196" s="48">
        <v>10.4</v>
      </c>
      <c r="Z196" s="48">
        <v>11.2</v>
      </c>
      <c r="AA196" s="48">
        <v>10.6</v>
      </c>
      <c r="AB196" s="48">
        <v>11.1</v>
      </c>
      <c r="AC196" s="48">
        <v>10.7</v>
      </c>
      <c r="AD196" s="48">
        <v>11</v>
      </c>
      <c r="AE196" s="48">
        <v>11.3</v>
      </c>
      <c r="AF196" s="48">
        <v>11.2</v>
      </c>
      <c r="AG196" s="48">
        <v>11.5</v>
      </c>
      <c r="AH196" s="48">
        <v>11</v>
      </c>
      <c r="AI196" s="48" t="s">
        <v>3903</v>
      </c>
      <c r="AJ196" s="48">
        <v>13</v>
      </c>
      <c r="AK196" s="48">
        <v>13.8</v>
      </c>
      <c r="AL196" s="48">
        <v>13.1</v>
      </c>
      <c r="AM196" s="48">
        <v>13</v>
      </c>
      <c r="AN196" s="48">
        <v>12.6</v>
      </c>
      <c r="AO196" s="48">
        <v>12.9</v>
      </c>
      <c r="AP196" s="48">
        <v>13.2</v>
      </c>
      <c r="AQ196" s="48">
        <v>13.1</v>
      </c>
      <c r="AR196" s="48">
        <v>13.4</v>
      </c>
      <c r="AS196" s="48">
        <v>13</v>
      </c>
      <c r="AT196" s="48" t="s">
        <v>3902</v>
      </c>
      <c r="AU196" s="48">
        <v>10.4</v>
      </c>
      <c r="AV196" s="48">
        <v>11.2</v>
      </c>
      <c r="AW196" s="48">
        <v>10.6</v>
      </c>
      <c r="AX196" s="48">
        <v>10.7</v>
      </c>
      <c r="AY196" s="48">
        <v>10.4</v>
      </c>
      <c r="AZ196" s="48">
        <v>10.7</v>
      </c>
      <c r="BA196" s="48">
        <v>11</v>
      </c>
      <c r="BB196" s="48">
        <v>10.9</v>
      </c>
      <c r="BC196" s="48">
        <v>11.2</v>
      </c>
      <c r="BD196" s="48">
        <v>11</v>
      </c>
      <c r="BE196" s="48" t="s">
        <v>4364</v>
      </c>
      <c r="BG196" s="87"/>
      <c r="BH196" s="87"/>
      <c r="BI196" s="87"/>
      <c r="BJ196" s="87"/>
      <c r="BK196" s="87"/>
      <c r="BL196" s="87"/>
    </row>
    <row r="197" spans="1:64" ht="30" customHeight="1">
      <c r="A197" s="125" t="s">
        <v>4731</v>
      </c>
      <c r="B197" s="126" t="s">
        <v>4542</v>
      </c>
      <c r="C197" s="48">
        <v>8.1</v>
      </c>
      <c r="D197" s="48">
        <v>8.9</v>
      </c>
      <c r="E197" s="48">
        <v>8.3000000000000007</v>
      </c>
      <c r="F197" s="48">
        <v>8.4</v>
      </c>
      <c r="G197" s="48">
        <v>8.4</v>
      </c>
      <c r="H197" s="48">
        <v>8.6999999999999993</v>
      </c>
      <c r="I197" s="48">
        <v>9</v>
      </c>
      <c r="J197" s="48">
        <v>8.9</v>
      </c>
      <c r="K197" s="48">
        <v>9.1999999999999993</v>
      </c>
      <c r="L197" s="48">
        <v>8.6999999999999993</v>
      </c>
      <c r="M197" s="48" t="s">
        <v>3944</v>
      </c>
      <c r="N197" s="48">
        <v>8.6</v>
      </c>
      <c r="O197" s="48">
        <v>9.4</v>
      </c>
      <c r="P197" s="48">
        <v>8.8000000000000007</v>
      </c>
      <c r="Q197" s="48">
        <v>8.6999999999999993</v>
      </c>
      <c r="R197" s="48">
        <v>8.5</v>
      </c>
      <c r="S197" s="48">
        <v>8.6</v>
      </c>
      <c r="T197" s="48">
        <v>9.1</v>
      </c>
      <c r="U197" s="48">
        <v>9</v>
      </c>
      <c r="V197" s="48">
        <v>9.3000000000000007</v>
      </c>
      <c r="W197" s="48">
        <v>9.1999999999999993</v>
      </c>
      <c r="X197" s="48" t="s">
        <v>3945</v>
      </c>
      <c r="Y197" s="48">
        <v>10.4</v>
      </c>
      <c r="Z197" s="48">
        <v>11.2</v>
      </c>
      <c r="AA197" s="48">
        <v>10.6</v>
      </c>
      <c r="AB197" s="48">
        <v>11.1</v>
      </c>
      <c r="AC197" s="48">
        <v>10.7</v>
      </c>
      <c r="AD197" s="48">
        <v>11</v>
      </c>
      <c r="AE197" s="48">
        <v>11.3</v>
      </c>
      <c r="AF197" s="48">
        <v>11.2</v>
      </c>
      <c r="AG197" s="48">
        <v>11.5</v>
      </c>
      <c r="AH197" s="48">
        <v>11</v>
      </c>
      <c r="AI197" s="48" t="s">
        <v>3903</v>
      </c>
      <c r="AJ197" s="48">
        <v>13</v>
      </c>
      <c r="AK197" s="48">
        <v>13.8</v>
      </c>
      <c r="AL197" s="48">
        <v>13.1</v>
      </c>
      <c r="AM197" s="48">
        <v>13</v>
      </c>
      <c r="AN197" s="48">
        <v>12.6</v>
      </c>
      <c r="AO197" s="48">
        <v>12.9</v>
      </c>
      <c r="AP197" s="48">
        <v>13.2</v>
      </c>
      <c r="AQ197" s="48">
        <v>13.1</v>
      </c>
      <c r="AR197" s="48">
        <v>13.4</v>
      </c>
      <c r="AS197" s="48">
        <v>13</v>
      </c>
      <c r="AT197" s="48" t="s">
        <v>3902</v>
      </c>
      <c r="AU197" s="48">
        <v>10.4</v>
      </c>
      <c r="AV197" s="48">
        <v>11.2</v>
      </c>
      <c r="AW197" s="48">
        <v>10.6</v>
      </c>
      <c r="AX197" s="48">
        <v>10.7</v>
      </c>
      <c r="AY197" s="48">
        <v>10.4</v>
      </c>
      <c r="AZ197" s="48">
        <v>10.7</v>
      </c>
      <c r="BA197" s="48">
        <v>11</v>
      </c>
      <c r="BB197" s="48">
        <v>10.9</v>
      </c>
      <c r="BC197" s="48">
        <v>11.2</v>
      </c>
      <c r="BD197" s="48">
        <v>11</v>
      </c>
      <c r="BE197" s="48" t="s">
        <v>4364</v>
      </c>
      <c r="BG197" s="87"/>
      <c r="BH197" s="87"/>
      <c r="BI197" s="87"/>
      <c r="BJ197" s="87"/>
      <c r="BK197" s="87"/>
      <c r="BL197" s="87"/>
    </row>
    <row r="198" spans="1:64" ht="30" customHeight="1">
      <c r="A198" s="125" t="s">
        <v>4732</v>
      </c>
      <c r="B198" s="126" t="s">
        <v>4733</v>
      </c>
      <c r="C198" s="48">
        <v>8.1</v>
      </c>
      <c r="D198" s="48">
        <v>8.9</v>
      </c>
      <c r="E198" s="48">
        <v>8.3000000000000007</v>
      </c>
      <c r="F198" s="48">
        <v>8.4</v>
      </c>
      <c r="G198" s="48">
        <v>8.4</v>
      </c>
      <c r="H198" s="48">
        <v>8.6999999999999993</v>
      </c>
      <c r="I198" s="48">
        <v>9</v>
      </c>
      <c r="J198" s="48">
        <v>8.9</v>
      </c>
      <c r="K198" s="48">
        <v>9.1999999999999993</v>
      </c>
      <c r="L198" s="48">
        <v>8.6999999999999993</v>
      </c>
      <c r="M198" s="48" t="s">
        <v>3944</v>
      </c>
      <c r="N198" s="48">
        <v>8.6</v>
      </c>
      <c r="O198" s="48">
        <v>9.4</v>
      </c>
      <c r="P198" s="48">
        <v>8.8000000000000007</v>
      </c>
      <c r="Q198" s="48">
        <v>8.6999999999999993</v>
      </c>
      <c r="R198" s="48">
        <v>8.5</v>
      </c>
      <c r="S198" s="48">
        <v>8.6</v>
      </c>
      <c r="T198" s="48">
        <v>9.1</v>
      </c>
      <c r="U198" s="48">
        <v>9</v>
      </c>
      <c r="V198" s="48">
        <v>9.3000000000000007</v>
      </c>
      <c r="W198" s="48">
        <v>9.1999999999999993</v>
      </c>
      <c r="X198" s="48" t="s">
        <v>3945</v>
      </c>
      <c r="Y198" s="48">
        <v>10.4</v>
      </c>
      <c r="Z198" s="48">
        <v>11.2</v>
      </c>
      <c r="AA198" s="48">
        <v>10.6</v>
      </c>
      <c r="AB198" s="48">
        <v>11.1</v>
      </c>
      <c r="AC198" s="48">
        <v>10.7</v>
      </c>
      <c r="AD198" s="48">
        <v>11</v>
      </c>
      <c r="AE198" s="48">
        <v>11.3</v>
      </c>
      <c r="AF198" s="48">
        <v>11.2</v>
      </c>
      <c r="AG198" s="48">
        <v>11.5</v>
      </c>
      <c r="AH198" s="48">
        <v>11</v>
      </c>
      <c r="AI198" s="48" t="s">
        <v>3903</v>
      </c>
      <c r="AJ198" s="48">
        <v>13</v>
      </c>
      <c r="AK198" s="48">
        <v>13.8</v>
      </c>
      <c r="AL198" s="48">
        <v>13.1</v>
      </c>
      <c r="AM198" s="48">
        <v>13</v>
      </c>
      <c r="AN198" s="48">
        <v>12.6</v>
      </c>
      <c r="AO198" s="48">
        <v>12.9</v>
      </c>
      <c r="AP198" s="48">
        <v>13.2</v>
      </c>
      <c r="AQ198" s="48">
        <v>13.1</v>
      </c>
      <c r="AR198" s="48">
        <v>13.4</v>
      </c>
      <c r="AS198" s="48">
        <v>13</v>
      </c>
      <c r="AT198" s="48" t="s">
        <v>3902</v>
      </c>
      <c r="AU198" s="48">
        <v>10.4</v>
      </c>
      <c r="AV198" s="48">
        <v>11.2</v>
      </c>
      <c r="AW198" s="48">
        <v>10.6</v>
      </c>
      <c r="AX198" s="48">
        <v>10.7</v>
      </c>
      <c r="AY198" s="48">
        <v>10.4</v>
      </c>
      <c r="AZ198" s="48">
        <v>10.7</v>
      </c>
      <c r="BA198" s="48">
        <v>11</v>
      </c>
      <c r="BB198" s="48">
        <v>10.9</v>
      </c>
      <c r="BC198" s="48">
        <v>11.2</v>
      </c>
      <c r="BD198" s="48">
        <v>11</v>
      </c>
      <c r="BE198" s="48" t="s">
        <v>4364</v>
      </c>
      <c r="BG198" s="87"/>
      <c r="BH198" s="87"/>
      <c r="BI198" s="87"/>
      <c r="BJ198" s="87"/>
      <c r="BK198" s="87"/>
      <c r="BL198" s="87"/>
    </row>
    <row r="199" spans="1:64" ht="30" customHeight="1">
      <c r="A199" s="125" t="s">
        <v>4734</v>
      </c>
      <c r="B199" s="126" t="s">
        <v>4735</v>
      </c>
      <c r="C199" s="48">
        <v>8.1</v>
      </c>
      <c r="D199" s="48">
        <v>8.9</v>
      </c>
      <c r="E199" s="48">
        <v>8.3000000000000007</v>
      </c>
      <c r="F199" s="48">
        <v>8.4</v>
      </c>
      <c r="G199" s="48">
        <v>8.4</v>
      </c>
      <c r="H199" s="48">
        <v>8.6999999999999993</v>
      </c>
      <c r="I199" s="48">
        <v>9</v>
      </c>
      <c r="J199" s="48">
        <v>8.9</v>
      </c>
      <c r="K199" s="48">
        <v>9.1999999999999993</v>
      </c>
      <c r="L199" s="48">
        <v>8.6999999999999993</v>
      </c>
      <c r="M199" s="48" t="s">
        <v>3944</v>
      </c>
      <c r="N199" s="48">
        <v>8.6</v>
      </c>
      <c r="O199" s="48">
        <v>9.4</v>
      </c>
      <c r="P199" s="48">
        <v>8.8000000000000007</v>
      </c>
      <c r="Q199" s="48">
        <v>8.6999999999999993</v>
      </c>
      <c r="R199" s="48">
        <v>8.5</v>
      </c>
      <c r="S199" s="48">
        <v>8.6</v>
      </c>
      <c r="T199" s="48">
        <v>9.1</v>
      </c>
      <c r="U199" s="48">
        <v>9</v>
      </c>
      <c r="V199" s="48">
        <v>9.3000000000000007</v>
      </c>
      <c r="W199" s="48">
        <v>9.1999999999999993</v>
      </c>
      <c r="X199" s="48" t="s">
        <v>3945</v>
      </c>
      <c r="Y199" s="48">
        <v>10.4</v>
      </c>
      <c r="Z199" s="48">
        <v>11.2</v>
      </c>
      <c r="AA199" s="48">
        <v>10.6</v>
      </c>
      <c r="AB199" s="48">
        <v>11.1</v>
      </c>
      <c r="AC199" s="48">
        <v>10.7</v>
      </c>
      <c r="AD199" s="48">
        <v>11</v>
      </c>
      <c r="AE199" s="48">
        <v>11.3</v>
      </c>
      <c r="AF199" s="48">
        <v>11.2</v>
      </c>
      <c r="AG199" s="48">
        <v>11.5</v>
      </c>
      <c r="AH199" s="48">
        <v>11</v>
      </c>
      <c r="AI199" s="48" t="s">
        <v>3903</v>
      </c>
      <c r="AJ199" s="48">
        <v>13</v>
      </c>
      <c r="AK199" s="48">
        <v>13.8</v>
      </c>
      <c r="AL199" s="48">
        <v>13.1</v>
      </c>
      <c r="AM199" s="48">
        <v>13</v>
      </c>
      <c r="AN199" s="48">
        <v>12.6</v>
      </c>
      <c r="AO199" s="48">
        <v>12.9</v>
      </c>
      <c r="AP199" s="48">
        <v>13.2</v>
      </c>
      <c r="AQ199" s="48">
        <v>13.1</v>
      </c>
      <c r="AR199" s="48">
        <v>13.4</v>
      </c>
      <c r="AS199" s="48">
        <v>13</v>
      </c>
      <c r="AT199" s="48" t="s">
        <v>3902</v>
      </c>
      <c r="AU199" s="48">
        <v>10.4</v>
      </c>
      <c r="AV199" s="48">
        <v>11.2</v>
      </c>
      <c r="AW199" s="48">
        <v>10.6</v>
      </c>
      <c r="AX199" s="48">
        <v>10.7</v>
      </c>
      <c r="AY199" s="48">
        <v>10.4</v>
      </c>
      <c r="AZ199" s="48">
        <v>10.7</v>
      </c>
      <c r="BA199" s="48">
        <v>11</v>
      </c>
      <c r="BB199" s="48">
        <v>10.9</v>
      </c>
      <c r="BC199" s="48">
        <v>11.2</v>
      </c>
      <c r="BD199" s="48">
        <v>11</v>
      </c>
      <c r="BE199" s="48" t="s">
        <v>4364</v>
      </c>
      <c r="BG199" s="87"/>
      <c r="BH199" s="87"/>
      <c r="BI199" s="87"/>
      <c r="BJ199" s="87"/>
      <c r="BK199" s="87"/>
      <c r="BL199" s="87"/>
    </row>
    <row r="200" spans="1:64" ht="30" customHeight="1">
      <c r="A200" s="125" t="s">
        <v>4736</v>
      </c>
      <c r="B200" s="126" t="s">
        <v>4737</v>
      </c>
      <c r="C200" s="48">
        <v>8.1</v>
      </c>
      <c r="D200" s="48">
        <v>8.9</v>
      </c>
      <c r="E200" s="48">
        <v>8.3000000000000007</v>
      </c>
      <c r="F200" s="48">
        <v>8.4</v>
      </c>
      <c r="G200" s="48">
        <v>8.4</v>
      </c>
      <c r="H200" s="48">
        <v>8.6999999999999993</v>
      </c>
      <c r="I200" s="48">
        <v>9</v>
      </c>
      <c r="J200" s="48">
        <v>8.9</v>
      </c>
      <c r="K200" s="48">
        <v>9.1999999999999993</v>
      </c>
      <c r="L200" s="48">
        <v>8.6999999999999993</v>
      </c>
      <c r="M200" s="48" t="s">
        <v>3944</v>
      </c>
      <c r="N200" s="48">
        <v>8.6</v>
      </c>
      <c r="O200" s="48">
        <v>9.4</v>
      </c>
      <c r="P200" s="48">
        <v>8.8000000000000007</v>
      </c>
      <c r="Q200" s="48">
        <v>8.6999999999999993</v>
      </c>
      <c r="R200" s="48">
        <v>8.5</v>
      </c>
      <c r="S200" s="48">
        <v>8.6</v>
      </c>
      <c r="T200" s="48">
        <v>9.1</v>
      </c>
      <c r="U200" s="48">
        <v>9</v>
      </c>
      <c r="V200" s="48">
        <v>9.3000000000000007</v>
      </c>
      <c r="W200" s="48">
        <v>9.1999999999999993</v>
      </c>
      <c r="X200" s="48" t="s">
        <v>3945</v>
      </c>
      <c r="Y200" s="48">
        <v>10.4</v>
      </c>
      <c r="Z200" s="48">
        <v>11.2</v>
      </c>
      <c r="AA200" s="48">
        <v>10.6</v>
      </c>
      <c r="AB200" s="48">
        <v>11.1</v>
      </c>
      <c r="AC200" s="48">
        <v>10.7</v>
      </c>
      <c r="AD200" s="48">
        <v>11</v>
      </c>
      <c r="AE200" s="48">
        <v>11.3</v>
      </c>
      <c r="AF200" s="48">
        <v>11.2</v>
      </c>
      <c r="AG200" s="48">
        <v>11.5</v>
      </c>
      <c r="AH200" s="48">
        <v>11</v>
      </c>
      <c r="AI200" s="48" t="s">
        <v>3903</v>
      </c>
      <c r="AJ200" s="48">
        <v>13</v>
      </c>
      <c r="AK200" s="48">
        <v>13.8</v>
      </c>
      <c r="AL200" s="48">
        <v>13.1</v>
      </c>
      <c r="AM200" s="48">
        <v>13</v>
      </c>
      <c r="AN200" s="48">
        <v>12.6</v>
      </c>
      <c r="AO200" s="48">
        <v>12.9</v>
      </c>
      <c r="AP200" s="48">
        <v>13.2</v>
      </c>
      <c r="AQ200" s="48">
        <v>13.1</v>
      </c>
      <c r="AR200" s="48">
        <v>13.4</v>
      </c>
      <c r="AS200" s="48">
        <v>13</v>
      </c>
      <c r="AT200" s="48" t="s">
        <v>3902</v>
      </c>
      <c r="AU200" s="48">
        <v>10.4</v>
      </c>
      <c r="AV200" s="48">
        <v>11.2</v>
      </c>
      <c r="AW200" s="48">
        <v>10.6</v>
      </c>
      <c r="AX200" s="48">
        <v>10.7</v>
      </c>
      <c r="AY200" s="48">
        <v>10.4</v>
      </c>
      <c r="AZ200" s="48">
        <v>10.7</v>
      </c>
      <c r="BA200" s="48">
        <v>11</v>
      </c>
      <c r="BB200" s="48">
        <v>10.9</v>
      </c>
      <c r="BC200" s="48">
        <v>11.2</v>
      </c>
      <c r="BD200" s="48">
        <v>11</v>
      </c>
      <c r="BE200" s="48" t="s">
        <v>4364</v>
      </c>
      <c r="BG200" s="87"/>
      <c r="BH200" s="87"/>
      <c r="BI200" s="87"/>
      <c r="BJ200" s="87"/>
      <c r="BK200" s="87"/>
      <c r="BL200" s="87"/>
    </row>
    <row r="201" spans="1:64" ht="30" customHeight="1">
      <c r="A201" s="125" t="s">
        <v>4738</v>
      </c>
      <c r="B201" s="126" t="s">
        <v>4739</v>
      </c>
      <c r="C201" s="48">
        <v>8.1</v>
      </c>
      <c r="D201" s="48">
        <v>8.9</v>
      </c>
      <c r="E201" s="48">
        <v>8.3000000000000007</v>
      </c>
      <c r="F201" s="48">
        <v>8.4</v>
      </c>
      <c r="G201" s="48">
        <v>8.4</v>
      </c>
      <c r="H201" s="48">
        <v>8.6999999999999993</v>
      </c>
      <c r="I201" s="48">
        <v>9</v>
      </c>
      <c r="J201" s="48">
        <v>8.9</v>
      </c>
      <c r="K201" s="48">
        <v>9.1999999999999993</v>
      </c>
      <c r="L201" s="48">
        <v>8.6999999999999993</v>
      </c>
      <c r="M201" s="48" t="s">
        <v>3944</v>
      </c>
      <c r="N201" s="48">
        <v>8.6</v>
      </c>
      <c r="O201" s="48">
        <v>9.4</v>
      </c>
      <c r="P201" s="48">
        <v>8.8000000000000007</v>
      </c>
      <c r="Q201" s="48">
        <v>8.6999999999999993</v>
      </c>
      <c r="R201" s="48">
        <v>8.5</v>
      </c>
      <c r="S201" s="48">
        <v>8.6</v>
      </c>
      <c r="T201" s="48">
        <v>9.1</v>
      </c>
      <c r="U201" s="48">
        <v>9</v>
      </c>
      <c r="V201" s="48">
        <v>9.3000000000000007</v>
      </c>
      <c r="W201" s="48">
        <v>9.1999999999999993</v>
      </c>
      <c r="X201" s="48" t="s">
        <v>3945</v>
      </c>
      <c r="Y201" s="48">
        <v>10.4</v>
      </c>
      <c r="Z201" s="48">
        <v>11.2</v>
      </c>
      <c r="AA201" s="48">
        <v>10.6</v>
      </c>
      <c r="AB201" s="48">
        <v>11.1</v>
      </c>
      <c r="AC201" s="48">
        <v>10.7</v>
      </c>
      <c r="AD201" s="48">
        <v>11</v>
      </c>
      <c r="AE201" s="48">
        <v>11.3</v>
      </c>
      <c r="AF201" s="48">
        <v>11.2</v>
      </c>
      <c r="AG201" s="48">
        <v>11.5</v>
      </c>
      <c r="AH201" s="48">
        <v>11</v>
      </c>
      <c r="AI201" s="48" t="s">
        <v>3903</v>
      </c>
      <c r="AJ201" s="48">
        <v>13</v>
      </c>
      <c r="AK201" s="48">
        <v>13.8</v>
      </c>
      <c r="AL201" s="48">
        <v>13.1</v>
      </c>
      <c r="AM201" s="48">
        <v>13</v>
      </c>
      <c r="AN201" s="48">
        <v>12.6</v>
      </c>
      <c r="AO201" s="48">
        <v>12.9</v>
      </c>
      <c r="AP201" s="48">
        <v>13.2</v>
      </c>
      <c r="AQ201" s="48">
        <v>13.1</v>
      </c>
      <c r="AR201" s="48">
        <v>13.4</v>
      </c>
      <c r="AS201" s="48">
        <v>13</v>
      </c>
      <c r="AT201" s="48" t="s">
        <v>3902</v>
      </c>
      <c r="AU201" s="48">
        <v>10.4</v>
      </c>
      <c r="AV201" s="48">
        <v>11.2</v>
      </c>
      <c r="AW201" s="48">
        <v>10.6</v>
      </c>
      <c r="AX201" s="48">
        <v>10.7</v>
      </c>
      <c r="AY201" s="48">
        <v>10.4</v>
      </c>
      <c r="AZ201" s="48">
        <v>10.7</v>
      </c>
      <c r="BA201" s="48">
        <v>11</v>
      </c>
      <c r="BB201" s="48">
        <v>10.9</v>
      </c>
      <c r="BC201" s="48">
        <v>11.2</v>
      </c>
      <c r="BD201" s="48">
        <v>11</v>
      </c>
      <c r="BE201" s="48" t="s">
        <v>4364</v>
      </c>
      <c r="BG201" s="87"/>
      <c r="BH201" s="87"/>
      <c r="BI201" s="87"/>
      <c r="BJ201" s="87"/>
      <c r="BK201" s="87"/>
      <c r="BL201" s="87"/>
    </row>
    <row r="202" spans="1:64" ht="30" customHeight="1">
      <c r="A202" s="125" t="s">
        <v>4740</v>
      </c>
      <c r="B202" s="126" t="s">
        <v>4741</v>
      </c>
      <c r="C202" s="48">
        <v>8.1</v>
      </c>
      <c r="D202" s="48">
        <v>8.9</v>
      </c>
      <c r="E202" s="48">
        <v>8.3000000000000007</v>
      </c>
      <c r="F202" s="48">
        <v>8.4</v>
      </c>
      <c r="G202" s="48">
        <v>8.4</v>
      </c>
      <c r="H202" s="48">
        <v>8.6999999999999993</v>
      </c>
      <c r="I202" s="48">
        <v>9</v>
      </c>
      <c r="J202" s="48">
        <v>8.9</v>
      </c>
      <c r="K202" s="48">
        <v>9.1999999999999993</v>
      </c>
      <c r="L202" s="48">
        <v>8.6999999999999993</v>
      </c>
      <c r="M202" s="48" t="s">
        <v>3944</v>
      </c>
      <c r="N202" s="48">
        <v>8.6</v>
      </c>
      <c r="O202" s="48">
        <v>9.4</v>
      </c>
      <c r="P202" s="48">
        <v>8.8000000000000007</v>
      </c>
      <c r="Q202" s="48">
        <v>8.6999999999999993</v>
      </c>
      <c r="R202" s="48">
        <v>8.5</v>
      </c>
      <c r="S202" s="48">
        <v>8.6</v>
      </c>
      <c r="T202" s="48">
        <v>9.1</v>
      </c>
      <c r="U202" s="48">
        <v>9</v>
      </c>
      <c r="V202" s="48">
        <v>9.3000000000000007</v>
      </c>
      <c r="W202" s="48">
        <v>9.1999999999999993</v>
      </c>
      <c r="X202" s="48" t="s">
        <v>3945</v>
      </c>
      <c r="Y202" s="48">
        <v>10.4</v>
      </c>
      <c r="Z202" s="48">
        <v>11.2</v>
      </c>
      <c r="AA202" s="48">
        <v>10.6</v>
      </c>
      <c r="AB202" s="48">
        <v>11.1</v>
      </c>
      <c r="AC202" s="48">
        <v>10.7</v>
      </c>
      <c r="AD202" s="48">
        <v>11</v>
      </c>
      <c r="AE202" s="48">
        <v>11.3</v>
      </c>
      <c r="AF202" s="48">
        <v>11.2</v>
      </c>
      <c r="AG202" s="48">
        <v>11.5</v>
      </c>
      <c r="AH202" s="48">
        <v>11</v>
      </c>
      <c r="AI202" s="48" t="s">
        <v>3903</v>
      </c>
      <c r="AJ202" s="48">
        <v>13</v>
      </c>
      <c r="AK202" s="48">
        <v>13.8</v>
      </c>
      <c r="AL202" s="48">
        <v>13.1</v>
      </c>
      <c r="AM202" s="48">
        <v>13</v>
      </c>
      <c r="AN202" s="48">
        <v>12.6</v>
      </c>
      <c r="AO202" s="48">
        <v>12.9</v>
      </c>
      <c r="AP202" s="48">
        <v>13.2</v>
      </c>
      <c r="AQ202" s="48">
        <v>13.1</v>
      </c>
      <c r="AR202" s="48">
        <v>13.4</v>
      </c>
      <c r="AS202" s="48">
        <v>13</v>
      </c>
      <c r="AT202" s="48" t="s">
        <v>3902</v>
      </c>
      <c r="AU202" s="48">
        <v>10.4</v>
      </c>
      <c r="AV202" s="48">
        <v>11.2</v>
      </c>
      <c r="AW202" s="48">
        <v>10.6</v>
      </c>
      <c r="AX202" s="48">
        <v>10.7</v>
      </c>
      <c r="AY202" s="48">
        <v>10.4</v>
      </c>
      <c r="AZ202" s="48">
        <v>10.7</v>
      </c>
      <c r="BA202" s="48">
        <v>11</v>
      </c>
      <c r="BB202" s="48">
        <v>10.9</v>
      </c>
      <c r="BC202" s="48">
        <v>11.2</v>
      </c>
      <c r="BD202" s="48">
        <v>11</v>
      </c>
      <c r="BE202" s="48" t="s">
        <v>4364</v>
      </c>
      <c r="BG202" s="87"/>
      <c r="BH202" s="87"/>
      <c r="BI202" s="87"/>
      <c r="BJ202" s="87"/>
      <c r="BK202" s="87"/>
      <c r="BL202" s="87"/>
    </row>
    <row r="203" spans="1:64" ht="30" customHeight="1">
      <c r="A203" s="125" t="s">
        <v>4742</v>
      </c>
      <c r="B203" s="126" t="s">
        <v>4743</v>
      </c>
      <c r="C203" s="48">
        <v>8.1</v>
      </c>
      <c r="D203" s="48">
        <v>8.9</v>
      </c>
      <c r="E203" s="48">
        <v>8.3000000000000007</v>
      </c>
      <c r="F203" s="48">
        <v>8.4</v>
      </c>
      <c r="G203" s="48">
        <v>8.4</v>
      </c>
      <c r="H203" s="48">
        <v>8.6999999999999993</v>
      </c>
      <c r="I203" s="48">
        <v>9</v>
      </c>
      <c r="J203" s="48">
        <v>8.9</v>
      </c>
      <c r="K203" s="48">
        <v>9.1999999999999993</v>
      </c>
      <c r="L203" s="48">
        <v>8.6999999999999993</v>
      </c>
      <c r="M203" s="48" t="s">
        <v>3944</v>
      </c>
      <c r="N203" s="48">
        <v>8.6</v>
      </c>
      <c r="O203" s="48">
        <v>9.4</v>
      </c>
      <c r="P203" s="48">
        <v>8.8000000000000007</v>
      </c>
      <c r="Q203" s="48">
        <v>8.6999999999999993</v>
      </c>
      <c r="R203" s="48">
        <v>8.5</v>
      </c>
      <c r="S203" s="48">
        <v>8.6</v>
      </c>
      <c r="T203" s="48">
        <v>9.1</v>
      </c>
      <c r="U203" s="48">
        <v>9</v>
      </c>
      <c r="V203" s="48">
        <v>9.3000000000000007</v>
      </c>
      <c r="W203" s="48">
        <v>9.1999999999999993</v>
      </c>
      <c r="X203" s="48" t="s">
        <v>3945</v>
      </c>
      <c r="Y203" s="48">
        <v>10.4</v>
      </c>
      <c r="Z203" s="48">
        <v>11.2</v>
      </c>
      <c r="AA203" s="48">
        <v>10.6</v>
      </c>
      <c r="AB203" s="48">
        <v>11.1</v>
      </c>
      <c r="AC203" s="48">
        <v>10.7</v>
      </c>
      <c r="AD203" s="48">
        <v>11</v>
      </c>
      <c r="AE203" s="48">
        <v>11.3</v>
      </c>
      <c r="AF203" s="48">
        <v>11.2</v>
      </c>
      <c r="AG203" s="48">
        <v>11.5</v>
      </c>
      <c r="AH203" s="48">
        <v>11</v>
      </c>
      <c r="AI203" s="48" t="s">
        <v>3903</v>
      </c>
      <c r="AJ203" s="48">
        <v>13</v>
      </c>
      <c r="AK203" s="48">
        <v>13.8</v>
      </c>
      <c r="AL203" s="48">
        <v>13.1</v>
      </c>
      <c r="AM203" s="48">
        <v>13</v>
      </c>
      <c r="AN203" s="48">
        <v>12.6</v>
      </c>
      <c r="AO203" s="48">
        <v>12.9</v>
      </c>
      <c r="AP203" s="48">
        <v>13.2</v>
      </c>
      <c r="AQ203" s="48">
        <v>13.1</v>
      </c>
      <c r="AR203" s="48">
        <v>13.4</v>
      </c>
      <c r="AS203" s="48">
        <v>13</v>
      </c>
      <c r="AT203" s="48" t="s">
        <v>3902</v>
      </c>
      <c r="AU203" s="48">
        <v>10.4</v>
      </c>
      <c r="AV203" s="48">
        <v>11.2</v>
      </c>
      <c r="AW203" s="48">
        <v>10.6</v>
      </c>
      <c r="AX203" s="48">
        <v>10.7</v>
      </c>
      <c r="AY203" s="48">
        <v>10.4</v>
      </c>
      <c r="AZ203" s="48">
        <v>10.7</v>
      </c>
      <c r="BA203" s="48">
        <v>11</v>
      </c>
      <c r="BB203" s="48">
        <v>10.9</v>
      </c>
      <c r="BC203" s="48">
        <v>11.2</v>
      </c>
      <c r="BD203" s="48">
        <v>11</v>
      </c>
      <c r="BE203" s="48" t="s">
        <v>4364</v>
      </c>
      <c r="BG203" s="87"/>
      <c r="BH203" s="87"/>
      <c r="BI203" s="87"/>
      <c r="BJ203" s="87"/>
      <c r="BK203" s="87"/>
      <c r="BL203" s="87"/>
    </row>
    <row r="204" spans="1:64" ht="30" customHeight="1">
      <c r="A204" s="125" t="s">
        <v>4744</v>
      </c>
      <c r="B204" s="126" t="s">
        <v>4745</v>
      </c>
      <c r="C204" s="48">
        <v>8.1</v>
      </c>
      <c r="D204" s="48">
        <v>8.9</v>
      </c>
      <c r="E204" s="48">
        <v>8.3000000000000007</v>
      </c>
      <c r="F204" s="48">
        <v>8.4</v>
      </c>
      <c r="G204" s="48">
        <v>8.4</v>
      </c>
      <c r="H204" s="48">
        <v>8.6999999999999993</v>
      </c>
      <c r="I204" s="48">
        <v>9</v>
      </c>
      <c r="J204" s="48">
        <v>8.9</v>
      </c>
      <c r="K204" s="48">
        <v>9.1999999999999993</v>
      </c>
      <c r="L204" s="48">
        <v>8.6999999999999993</v>
      </c>
      <c r="M204" s="48" t="s">
        <v>3944</v>
      </c>
      <c r="N204" s="48">
        <v>8.6</v>
      </c>
      <c r="O204" s="48">
        <v>9.4</v>
      </c>
      <c r="P204" s="48">
        <v>8.8000000000000007</v>
      </c>
      <c r="Q204" s="48">
        <v>8.6999999999999993</v>
      </c>
      <c r="R204" s="48">
        <v>8.5</v>
      </c>
      <c r="S204" s="48">
        <v>8.6</v>
      </c>
      <c r="T204" s="48">
        <v>9.1</v>
      </c>
      <c r="U204" s="48">
        <v>9</v>
      </c>
      <c r="V204" s="48">
        <v>9.3000000000000007</v>
      </c>
      <c r="W204" s="48">
        <v>9.1999999999999993</v>
      </c>
      <c r="X204" s="48" t="s">
        <v>3945</v>
      </c>
      <c r="Y204" s="48">
        <v>10.4</v>
      </c>
      <c r="Z204" s="48">
        <v>11.2</v>
      </c>
      <c r="AA204" s="48">
        <v>10.6</v>
      </c>
      <c r="AB204" s="48">
        <v>11.1</v>
      </c>
      <c r="AC204" s="48">
        <v>10.7</v>
      </c>
      <c r="AD204" s="48">
        <v>11</v>
      </c>
      <c r="AE204" s="48">
        <v>11.3</v>
      </c>
      <c r="AF204" s="48">
        <v>11.2</v>
      </c>
      <c r="AG204" s="48">
        <v>11.5</v>
      </c>
      <c r="AH204" s="48">
        <v>11</v>
      </c>
      <c r="AI204" s="48" t="s">
        <v>3903</v>
      </c>
      <c r="AJ204" s="48">
        <v>13</v>
      </c>
      <c r="AK204" s="48">
        <v>13.8</v>
      </c>
      <c r="AL204" s="48">
        <v>13.1</v>
      </c>
      <c r="AM204" s="48">
        <v>13</v>
      </c>
      <c r="AN204" s="48">
        <v>12.6</v>
      </c>
      <c r="AO204" s="48">
        <v>12.9</v>
      </c>
      <c r="AP204" s="48">
        <v>13.2</v>
      </c>
      <c r="AQ204" s="48">
        <v>13.1</v>
      </c>
      <c r="AR204" s="48">
        <v>13.4</v>
      </c>
      <c r="AS204" s="48">
        <v>13</v>
      </c>
      <c r="AT204" s="48" t="s">
        <v>3902</v>
      </c>
      <c r="AU204" s="48">
        <v>10.4</v>
      </c>
      <c r="AV204" s="48">
        <v>11.2</v>
      </c>
      <c r="AW204" s="48">
        <v>10.6</v>
      </c>
      <c r="AX204" s="48">
        <v>10.7</v>
      </c>
      <c r="AY204" s="48">
        <v>10.4</v>
      </c>
      <c r="AZ204" s="48">
        <v>10.7</v>
      </c>
      <c r="BA204" s="48">
        <v>11</v>
      </c>
      <c r="BB204" s="48">
        <v>10.9</v>
      </c>
      <c r="BC204" s="48">
        <v>11.2</v>
      </c>
      <c r="BD204" s="48">
        <v>11</v>
      </c>
      <c r="BE204" s="48" t="s">
        <v>4364</v>
      </c>
      <c r="BG204" s="87"/>
      <c r="BH204" s="87"/>
      <c r="BI204" s="87"/>
      <c r="BJ204" s="87"/>
      <c r="BK204" s="87"/>
      <c r="BL204" s="87"/>
    </row>
    <row r="205" spans="1:64" ht="30" customHeight="1">
      <c r="A205" s="125" t="s">
        <v>4746</v>
      </c>
      <c r="B205" s="126" t="s">
        <v>4747</v>
      </c>
      <c r="C205" s="48">
        <v>8.1</v>
      </c>
      <c r="D205" s="48">
        <v>8.9</v>
      </c>
      <c r="E205" s="48">
        <v>8.3000000000000007</v>
      </c>
      <c r="F205" s="48">
        <v>8.4</v>
      </c>
      <c r="G205" s="48">
        <v>8.4</v>
      </c>
      <c r="H205" s="48">
        <v>8.6999999999999993</v>
      </c>
      <c r="I205" s="48">
        <v>9</v>
      </c>
      <c r="J205" s="48">
        <v>8.9</v>
      </c>
      <c r="K205" s="48">
        <v>9.1999999999999993</v>
      </c>
      <c r="L205" s="48">
        <v>8.6999999999999993</v>
      </c>
      <c r="M205" s="48" t="s">
        <v>3944</v>
      </c>
      <c r="N205" s="48">
        <v>8.6</v>
      </c>
      <c r="O205" s="48">
        <v>9.4</v>
      </c>
      <c r="P205" s="48">
        <v>8.8000000000000007</v>
      </c>
      <c r="Q205" s="48">
        <v>8.6999999999999993</v>
      </c>
      <c r="R205" s="48">
        <v>8.5</v>
      </c>
      <c r="S205" s="48">
        <v>8.6</v>
      </c>
      <c r="T205" s="48">
        <v>9.1</v>
      </c>
      <c r="U205" s="48">
        <v>9</v>
      </c>
      <c r="V205" s="48">
        <v>9.3000000000000007</v>
      </c>
      <c r="W205" s="48">
        <v>9.1999999999999993</v>
      </c>
      <c r="X205" s="48" t="s">
        <v>3945</v>
      </c>
      <c r="Y205" s="48">
        <v>10.4</v>
      </c>
      <c r="Z205" s="48">
        <v>11.2</v>
      </c>
      <c r="AA205" s="48">
        <v>10.6</v>
      </c>
      <c r="AB205" s="48">
        <v>11.1</v>
      </c>
      <c r="AC205" s="48">
        <v>10.7</v>
      </c>
      <c r="AD205" s="48">
        <v>11</v>
      </c>
      <c r="AE205" s="48">
        <v>11.3</v>
      </c>
      <c r="AF205" s="48">
        <v>11.2</v>
      </c>
      <c r="AG205" s="48">
        <v>11.5</v>
      </c>
      <c r="AH205" s="48">
        <v>11</v>
      </c>
      <c r="AI205" s="48" t="s">
        <v>3903</v>
      </c>
      <c r="AJ205" s="48">
        <v>13</v>
      </c>
      <c r="AK205" s="48">
        <v>13.8</v>
      </c>
      <c r="AL205" s="48">
        <v>13.1</v>
      </c>
      <c r="AM205" s="48">
        <v>13</v>
      </c>
      <c r="AN205" s="48">
        <v>12.6</v>
      </c>
      <c r="AO205" s="48">
        <v>12.9</v>
      </c>
      <c r="AP205" s="48">
        <v>13.2</v>
      </c>
      <c r="AQ205" s="48">
        <v>13.1</v>
      </c>
      <c r="AR205" s="48">
        <v>13.4</v>
      </c>
      <c r="AS205" s="48">
        <v>13</v>
      </c>
      <c r="AT205" s="48" t="s">
        <v>3902</v>
      </c>
      <c r="AU205" s="48">
        <v>10.4</v>
      </c>
      <c r="AV205" s="48">
        <v>11.2</v>
      </c>
      <c r="AW205" s="48">
        <v>10.6</v>
      </c>
      <c r="AX205" s="48">
        <v>10.7</v>
      </c>
      <c r="AY205" s="48">
        <v>10.4</v>
      </c>
      <c r="AZ205" s="48">
        <v>10.7</v>
      </c>
      <c r="BA205" s="48">
        <v>11</v>
      </c>
      <c r="BB205" s="48">
        <v>10.9</v>
      </c>
      <c r="BC205" s="48">
        <v>11.2</v>
      </c>
      <c r="BD205" s="48">
        <v>11</v>
      </c>
      <c r="BE205" s="48" t="s">
        <v>4364</v>
      </c>
      <c r="BG205" s="87"/>
      <c r="BH205" s="87"/>
      <c r="BI205" s="87"/>
      <c r="BJ205" s="87"/>
      <c r="BK205" s="87"/>
      <c r="BL205" s="87"/>
    </row>
    <row r="206" spans="1:64" ht="30" customHeight="1">
      <c r="A206" s="125" t="s">
        <v>4748</v>
      </c>
      <c r="B206" s="126" t="s">
        <v>4749</v>
      </c>
      <c r="C206" s="48">
        <v>8.1</v>
      </c>
      <c r="D206" s="48">
        <v>8.9</v>
      </c>
      <c r="E206" s="48">
        <v>8.3000000000000007</v>
      </c>
      <c r="F206" s="48">
        <v>8.4</v>
      </c>
      <c r="G206" s="48">
        <v>8.4</v>
      </c>
      <c r="H206" s="48">
        <v>8.6999999999999993</v>
      </c>
      <c r="I206" s="48">
        <v>9</v>
      </c>
      <c r="J206" s="48">
        <v>8.9</v>
      </c>
      <c r="K206" s="48">
        <v>9.1999999999999993</v>
      </c>
      <c r="L206" s="48">
        <v>8.6999999999999993</v>
      </c>
      <c r="M206" s="48" t="s">
        <v>3944</v>
      </c>
      <c r="N206" s="48">
        <v>8.6</v>
      </c>
      <c r="O206" s="48">
        <v>9.4</v>
      </c>
      <c r="P206" s="48">
        <v>8.8000000000000007</v>
      </c>
      <c r="Q206" s="48">
        <v>8.6999999999999993</v>
      </c>
      <c r="R206" s="48">
        <v>8.5</v>
      </c>
      <c r="S206" s="48">
        <v>8.6</v>
      </c>
      <c r="T206" s="48">
        <v>9.1</v>
      </c>
      <c r="U206" s="48">
        <v>9</v>
      </c>
      <c r="V206" s="48">
        <v>9.3000000000000007</v>
      </c>
      <c r="W206" s="48">
        <v>9.1999999999999993</v>
      </c>
      <c r="X206" s="48" t="s">
        <v>3945</v>
      </c>
      <c r="Y206" s="48">
        <v>10.4</v>
      </c>
      <c r="Z206" s="48">
        <v>11.2</v>
      </c>
      <c r="AA206" s="48">
        <v>10.6</v>
      </c>
      <c r="AB206" s="48">
        <v>11.1</v>
      </c>
      <c r="AC206" s="48">
        <v>10.7</v>
      </c>
      <c r="AD206" s="48">
        <v>11</v>
      </c>
      <c r="AE206" s="48">
        <v>11.3</v>
      </c>
      <c r="AF206" s="48">
        <v>11.2</v>
      </c>
      <c r="AG206" s="48">
        <v>11.5</v>
      </c>
      <c r="AH206" s="48">
        <v>11</v>
      </c>
      <c r="AI206" s="48" t="s">
        <v>3903</v>
      </c>
      <c r="AJ206" s="48">
        <v>13</v>
      </c>
      <c r="AK206" s="48">
        <v>13.8</v>
      </c>
      <c r="AL206" s="48">
        <v>13.1</v>
      </c>
      <c r="AM206" s="48">
        <v>13</v>
      </c>
      <c r="AN206" s="48">
        <v>12.6</v>
      </c>
      <c r="AO206" s="48">
        <v>12.9</v>
      </c>
      <c r="AP206" s="48">
        <v>13.2</v>
      </c>
      <c r="AQ206" s="48">
        <v>13.1</v>
      </c>
      <c r="AR206" s="48">
        <v>13.4</v>
      </c>
      <c r="AS206" s="48">
        <v>13</v>
      </c>
      <c r="AT206" s="48" t="s">
        <v>3902</v>
      </c>
      <c r="AU206" s="48">
        <v>10.4</v>
      </c>
      <c r="AV206" s="48">
        <v>11.2</v>
      </c>
      <c r="AW206" s="48">
        <v>10.6</v>
      </c>
      <c r="AX206" s="48">
        <v>10.7</v>
      </c>
      <c r="AY206" s="48">
        <v>10.4</v>
      </c>
      <c r="AZ206" s="48">
        <v>10.7</v>
      </c>
      <c r="BA206" s="48">
        <v>11</v>
      </c>
      <c r="BB206" s="48">
        <v>10.9</v>
      </c>
      <c r="BC206" s="48">
        <v>11.2</v>
      </c>
      <c r="BD206" s="48">
        <v>11</v>
      </c>
      <c r="BE206" s="48" t="s">
        <v>4364</v>
      </c>
      <c r="BG206" s="87"/>
      <c r="BH206" s="87"/>
      <c r="BI206" s="87"/>
      <c r="BJ206" s="87"/>
      <c r="BK206" s="87"/>
      <c r="BL206" s="87"/>
    </row>
    <row r="207" spans="1:64" ht="30" customHeight="1">
      <c r="A207" s="125" t="s">
        <v>4750</v>
      </c>
      <c r="B207" s="126" t="s">
        <v>4751</v>
      </c>
      <c r="C207" s="48">
        <v>8.1</v>
      </c>
      <c r="D207" s="48">
        <v>8.9</v>
      </c>
      <c r="E207" s="48">
        <v>8.3000000000000007</v>
      </c>
      <c r="F207" s="48">
        <v>8.4</v>
      </c>
      <c r="G207" s="48">
        <v>8.4</v>
      </c>
      <c r="H207" s="48">
        <v>8.6999999999999993</v>
      </c>
      <c r="I207" s="48">
        <v>9</v>
      </c>
      <c r="J207" s="48">
        <v>8.9</v>
      </c>
      <c r="K207" s="48">
        <v>9.1999999999999993</v>
      </c>
      <c r="L207" s="48">
        <v>8.6999999999999993</v>
      </c>
      <c r="M207" s="48" t="s">
        <v>3944</v>
      </c>
      <c r="N207" s="48">
        <v>8.6</v>
      </c>
      <c r="O207" s="48">
        <v>9.4</v>
      </c>
      <c r="P207" s="48">
        <v>8.8000000000000007</v>
      </c>
      <c r="Q207" s="48">
        <v>8.6999999999999993</v>
      </c>
      <c r="R207" s="48">
        <v>8.5</v>
      </c>
      <c r="S207" s="48">
        <v>8.6</v>
      </c>
      <c r="T207" s="48">
        <v>9.1</v>
      </c>
      <c r="U207" s="48">
        <v>9</v>
      </c>
      <c r="V207" s="48">
        <v>9.3000000000000007</v>
      </c>
      <c r="W207" s="48">
        <v>9.1999999999999993</v>
      </c>
      <c r="X207" s="48" t="s">
        <v>3945</v>
      </c>
      <c r="Y207" s="48">
        <v>10.4</v>
      </c>
      <c r="Z207" s="48">
        <v>11.2</v>
      </c>
      <c r="AA207" s="48">
        <v>10.6</v>
      </c>
      <c r="AB207" s="48">
        <v>11.1</v>
      </c>
      <c r="AC207" s="48">
        <v>10.7</v>
      </c>
      <c r="AD207" s="48">
        <v>11</v>
      </c>
      <c r="AE207" s="48">
        <v>11.3</v>
      </c>
      <c r="AF207" s="48">
        <v>11.2</v>
      </c>
      <c r="AG207" s="48">
        <v>11.5</v>
      </c>
      <c r="AH207" s="48">
        <v>11</v>
      </c>
      <c r="AI207" s="48" t="s">
        <v>3903</v>
      </c>
      <c r="AJ207" s="48">
        <v>13</v>
      </c>
      <c r="AK207" s="48">
        <v>13.8</v>
      </c>
      <c r="AL207" s="48">
        <v>13.1</v>
      </c>
      <c r="AM207" s="48">
        <v>13</v>
      </c>
      <c r="AN207" s="48">
        <v>12.6</v>
      </c>
      <c r="AO207" s="48">
        <v>12.9</v>
      </c>
      <c r="AP207" s="48">
        <v>13.2</v>
      </c>
      <c r="AQ207" s="48">
        <v>13.1</v>
      </c>
      <c r="AR207" s="48">
        <v>13.4</v>
      </c>
      <c r="AS207" s="48">
        <v>13</v>
      </c>
      <c r="AT207" s="48" t="s">
        <v>3902</v>
      </c>
      <c r="AU207" s="48">
        <v>10.4</v>
      </c>
      <c r="AV207" s="48">
        <v>11.2</v>
      </c>
      <c r="AW207" s="48">
        <v>10.6</v>
      </c>
      <c r="AX207" s="48">
        <v>10.7</v>
      </c>
      <c r="AY207" s="48">
        <v>10.4</v>
      </c>
      <c r="AZ207" s="48">
        <v>10.7</v>
      </c>
      <c r="BA207" s="48">
        <v>11</v>
      </c>
      <c r="BB207" s="48">
        <v>10.9</v>
      </c>
      <c r="BC207" s="48">
        <v>11.2</v>
      </c>
      <c r="BD207" s="48">
        <v>11</v>
      </c>
      <c r="BE207" s="48" t="s">
        <v>4364</v>
      </c>
      <c r="BG207" s="87"/>
      <c r="BH207" s="87"/>
      <c r="BI207" s="87"/>
      <c r="BJ207" s="87"/>
      <c r="BK207" s="87"/>
      <c r="BL207" s="87"/>
    </row>
    <row r="208" spans="1:64" ht="30" customHeight="1">
      <c r="A208" s="97" t="s">
        <v>4752</v>
      </c>
      <c r="B208" s="126" t="s">
        <v>4753</v>
      </c>
      <c r="C208" s="48">
        <v>8.1</v>
      </c>
      <c r="D208" s="48">
        <v>8.9</v>
      </c>
      <c r="E208" s="48">
        <v>8.3000000000000007</v>
      </c>
      <c r="F208" s="48">
        <v>8.4</v>
      </c>
      <c r="G208" s="48">
        <v>8.4</v>
      </c>
      <c r="H208" s="48">
        <v>8.6999999999999993</v>
      </c>
      <c r="I208" s="48">
        <v>9</v>
      </c>
      <c r="J208" s="48">
        <v>8.9</v>
      </c>
      <c r="K208" s="48">
        <v>9.1999999999999993</v>
      </c>
      <c r="L208" s="48">
        <v>8.6999999999999993</v>
      </c>
      <c r="M208" s="48" t="s">
        <v>3944</v>
      </c>
      <c r="N208" s="48">
        <v>8.6</v>
      </c>
      <c r="O208" s="48">
        <v>9.4</v>
      </c>
      <c r="P208" s="48">
        <v>8.8000000000000007</v>
      </c>
      <c r="Q208" s="48">
        <v>8.6999999999999993</v>
      </c>
      <c r="R208" s="48">
        <v>8.5</v>
      </c>
      <c r="S208" s="48">
        <v>8.6</v>
      </c>
      <c r="T208" s="48">
        <v>9.1</v>
      </c>
      <c r="U208" s="48">
        <v>9</v>
      </c>
      <c r="V208" s="48">
        <v>9.3000000000000007</v>
      </c>
      <c r="W208" s="48">
        <v>9.1999999999999993</v>
      </c>
      <c r="X208" s="48" t="s">
        <v>3945</v>
      </c>
      <c r="Y208" s="48">
        <v>10.4</v>
      </c>
      <c r="Z208" s="48">
        <v>11.2</v>
      </c>
      <c r="AA208" s="48">
        <v>10.6</v>
      </c>
      <c r="AB208" s="48">
        <v>11.1</v>
      </c>
      <c r="AC208" s="48">
        <v>10.7</v>
      </c>
      <c r="AD208" s="48">
        <v>11</v>
      </c>
      <c r="AE208" s="48">
        <v>11.3</v>
      </c>
      <c r="AF208" s="48">
        <v>11.2</v>
      </c>
      <c r="AG208" s="48">
        <v>11.5</v>
      </c>
      <c r="AH208" s="48">
        <v>11</v>
      </c>
      <c r="AI208" s="48" t="s">
        <v>3903</v>
      </c>
      <c r="AJ208" s="48">
        <v>13</v>
      </c>
      <c r="AK208" s="48">
        <v>13.8</v>
      </c>
      <c r="AL208" s="48">
        <v>13.1</v>
      </c>
      <c r="AM208" s="48">
        <v>13</v>
      </c>
      <c r="AN208" s="48">
        <v>12.6</v>
      </c>
      <c r="AO208" s="48">
        <v>12.9</v>
      </c>
      <c r="AP208" s="48">
        <v>13.2</v>
      </c>
      <c r="AQ208" s="48">
        <v>13.1</v>
      </c>
      <c r="AR208" s="48">
        <v>13.4</v>
      </c>
      <c r="AS208" s="48">
        <v>13</v>
      </c>
      <c r="AT208" s="48" t="s">
        <v>3902</v>
      </c>
      <c r="AU208" s="48">
        <v>10.4</v>
      </c>
      <c r="AV208" s="48">
        <v>11.2</v>
      </c>
      <c r="AW208" s="48">
        <v>10.6</v>
      </c>
      <c r="AX208" s="48">
        <v>10.7</v>
      </c>
      <c r="AY208" s="48">
        <v>10.4</v>
      </c>
      <c r="AZ208" s="48">
        <v>10.7</v>
      </c>
      <c r="BA208" s="48">
        <v>11</v>
      </c>
      <c r="BB208" s="48">
        <v>10.9</v>
      </c>
      <c r="BC208" s="48">
        <v>11.2</v>
      </c>
      <c r="BD208" s="48">
        <v>11</v>
      </c>
      <c r="BE208" s="48" t="s">
        <v>4364</v>
      </c>
      <c r="BG208" s="87"/>
      <c r="BH208" s="87"/>
      <c r="BI208" s="87"/>
      <c r="BJ208" s="87"/>
      <c r="BK208" s="87"/>
      <c r="BL208" s="87"/>
    </row>
    <row r="209" spans="1:64" ht="30" customHeight="1">
      <c r="A209" s="97" t="s">
        <v>4754</v>
      </c>
      <c r="B209" s="126" t="s">
        <v>4755</v>
      </c>
      <c r="C209" s="48">
        <v>8.1</v>
      </c>
      <c r="D209" s="48">
        <v>8.9</v>
      </c>
      <c r="E209" s="48">
        <v>8.3000000000000007</v>
      </c>
      <c r="F209" s="48">
        <v>8.4</v>
      </c>
      <c r="G209" s="48">
        <v>8.4</v>
      </c>
      <c r="H209" s="48">
        <v>8.6999999999999993</v>
      </c>
      <c r="I209" s="48">
        <v>9</v>
      </c>
      <c r="J209" s="48">
        <v>8.9</v>
      </c>
      <c r="K209" s="48">
        <v>9.1999999999999993</v>
      </c>
      <c r="L209" s="48">
        <v>8.6999999999999993</v>
      </c>
      <c r="M209" s="48" t="s">
        <v>3944</v>
      </c>
      <c r="N209" s="48">
        <v>8.6</v>
      </c>
      <c r="O209" s="48">
        <v>9.4</v>
      </c>
      <c r="P209" s="48">
        <v>8.8000000000000007</v>
      </c>
      <c r="Q209" s="48">
        <v>8.6999999999999993</v>
      </c>
      <c r="R209" s="48">
        <v>8.5</v>
      </c>
      <c r="S209" s="48">
        <v>8.6</v>
      </c>
      <c r="T209" s="48">
        <v>9.1</v>
      </c>
      <c r="U209" s="48">
        <v>9</v>
      </c>
      <c r="V209" s="48">
        <v>9.3000000000000007</v>
      </c>
      <c r="W209" s="48">
        <v>9.1999999999999993</v>
      </c>
      <c r="X209" s="48" t="s">
        <v>3945</v>
      </c>
      <c r="Y209" s="48">
        <v>10.4</v>
      </c>
      <c r="Z209" s="48">
        <v>11.2</v>
      </c>
      <c r="AA209" s="48">
        <v>10.6</v>
      </c>
      <c r="AB209" s="48">
        <v>11.1</v>
      </c>
      <c r="AC209" s="48">
        <v>10.7</v>
      </c>
      <c r="AD209" s="48">
        <v>11</v>
      </c>
      <c r="AE209" s="48">
        <v>11.3</v>
      </c>
      <c r="AF209" s="48">
        <v>11.2</v>
      </c>
      <c r="AG209" s="48">
        <v>11.5</v>
      </c>
      <c r="AH209" s="48">
        <v>11</v>
      </c>
      <c r="AI209" s="48" t="s">
        <v>3903</v>
      </c>
      <c r="AJ209" s="48">
        <v>13</v>
      </c>
      <c r="AK209" s="48">
        <v>13.8</v>
      </c>
      <c r="AL209" s="48">
        <v>13.1</v>
      </c>
      <c r="AM209" s="48">
        <v>13</v>
      </c>
      <c r="AN209" s="48">
        <v>12.6</v>
      </c>
      <c r="AO209" s="48">
        <v>12.9</v>
      </c>
      <c r="AP209" s="48">
        <v>13.2</v>
      </c>
      <c r="AQ209" s="48">
        <v>13.1</v>
      </c>
      <c r="AR209" s="48">
        <v>13.4</v>
      </c>
      <c r="AS209" s="48">
        <v>13</v>
      </c>
      <c r="AT209" s="48" t="s">
        <v>3902</v>
      </c>
      <c r="AU209" s="48">
        <v>10.4</v>
      </c>
      <c r="AV209" s="48">
        <v>11.2</v>
      </c>
      <c r="AW209" s="48">
        <v>10.6</v>
      </c>
      <c r="AX209" s="48">
        <v>10.7</v>
      </c>
      <c r="AY209" s="48">
        <v>10.4</v>
      </c>
      <c r="AZ209" s="48">
        <v>10.7</v>
      </c>
      <c r="BA209" s="48">
        <v>11</v>
      </c>
      <c r="BB209" s="48">
        <v>10.9</v>
      </c>
      <c r="BC209" s="48">
        <v>11.2</v>
      </c>
      <c r="BD209" s="48">
        <v>11</v>
      </c>
      <c r="BE209" s="48" t="s">
        <v>4364</v>
      </c>
      <c r="BG209" s="87"/>
      <c r="BH209" s="87"/>
      <c r="BI209" s="87"/>
      <c r="BJ209" s="87"/>
      <c r="BK209" s="87"/>
      <c r="BL209" s="87"/>
    </row>
    <row r="210" spans="1:64" ht="30" customHeight="1">
      <c r="A210" s="125" t="s">
        <v>4756</v>
      </c>
      <c r="B210" s="126" t="s">
        <v>4757</v>
      </c>
      <c r="C210" s="48">
        <v>8.1</v>
      </c>
      <c r="D210" s="48">
        <v>8.9</v>
      </c>
      <c r="E210" s="48">
        <v>8.3000000000000007</v>
      </c>
      <c r="F210" s="48">
        <v>8.4</v>
      </c>
      <c r="G210" s="48">
        <v>8.4</v>
      </c>
      <c r="H210" s="48">
        <v>8.6999999999999993</v>
      </c>
      <c r="I210" s="48">
        <v>9</v>
      </c>
      <c r="J210" s="48">
        <v>8.9</v>
      </c>
      <c r="K210" s="48">
        <v>9.1999999999999993</v>
      </c>
      <c r="L210" s="48">
        <v>8.6999999999999993</v>
      </c>
      <c r="M210" s="48" t="s">
        <v>3944</v>
      </c>
      <c r="N210" s="48">
        <v>8.6</v>
      </c>
      <c r="O210" s="48">
        <v>9.4</v>
      </c>
      <c r="P210" s="48">
        <v>8.8000000000000007</v>
      </c>
      <c r="Q210" s="48">
        <v>8.6999999999999993</v>
      </c>
      <c r="R210" s="48">
        <v>8.5</v>
      </c>
      <c r="S210" s="48">
        <v>8.6</v>
      </c>
      <c r="T210" s="48">
        <v>9.1</v>
      </c>
      <c r="U210" s="48">
        <v>9</v>
      </c>
      <c r="V210" s="48">
        <v>9.3000000000000007</v>
      </c>
      <c r="W210" s="48">
        <v>9.1999999999999993</v>
      </c>
      <c r="X210" s="48" t="s">
        <v>3945</v>
      </c>
      <c r="Y210" s="48">
        <v>10.4</v>
      </c>
      <c r="Z210" s="48">
        <v>11.2</v>
      </c>
      <c r="AA210" s="48">
        <v>10.6</v>
      </c>
      <c r="AB210" s="48">
        <v>11.1</v>
      </c>
      <c r="AC210" s="48">
        <v>10.7</v>
      </c>
      <c r="AD210" s="48">
        <v>11</v>
      </c>
      <c r="AE210" s="48">
        <v>11.3</v>
      </c>
      <c r="AF210" s="48">
        <v>11.2</v>
      </c>
      <c r="AG210" s="48">
        <v>11.5</v>
      </c>
      <c r="AH210" s="48">
        <v>11</v>
      </c>
      <c r="AI210" s="48" t="s">
        <v>3903</v>
      </c>
      <c r="AJ210" s="48">
        <v>13</v>
      </c>
      <c r="AK210" s="48">
        <v>13.8</v>
      </c>
      <c r="AL210" s="48">
        <v>13.1</v>
      </c>
      <c r="AM210" s="48">
        <v>13</v>
      </c>
      <c r="AN210" s="48">
        <v>12.6</v>
      </c>
      <c r="AO210" s="48">
        <v>12.9</v>
      </c>
      <c r="AP210" s="48">
        <v>13.2</v>
      </c>
      <c r="AQ210" s="48">
        <v>13.1</v>
      </c>
      <c r="AR210" s="48">
        <v>13.4</v>
      </c>
      <c r="AS210" s="48">
        <v>13</v>
      </c>
      <c r="AT210" s="48" t="s">
        <v>3902</v>
      </c>
      <c r="AU210" s="48">
        <v>10.4</v>
      </c>
      <c r="AV210" s="48">
        <v>11.2</v>
      </c>
      <c r="AW210" s="48">
        <v>10.6</v>
      </c>
      <c r="AX210" s="48">
        <v>10.7</v>
      </c>
      <c r="AY210" s="48">
        <v>10.4</v>
      </c>
      <c r="AZ210" s="48">
        <v>10.7</v>
      </c>
      <c r="BA210" s="48">
        <v>11</v>
      </c>
      <c r="BB210" s="48">
        <v>10.9</v>
      </c>
      <c r="BC210" s="48">
        <v>11.2</v>
      </c>
      <c r="BD210" s="48">
        <v>11</v>
      </c>
      <c r="BE210" s="48" t="s">
        <v>4364</v>
      </c>
      <c r="BG210" s="87"/>
      <c r="BH210" s="87"/>
      <c r="BI210" s="87"/>
      <c r="BJ210" s="87"/>
      <c r="BK210" s="87"/>
      <c r="BL210" s="87"/>
    </row>
    <row r="211" spans="1:64" ht="30" customHeight="1">
      <c r="A211" s="125" t="s">
        <v>4574</v>
      </c>
      <c r="B211" s="126" t="s">
        <v>4758</v>
      </c>
      <c r="C211" s="48">
        <v>8.1</v>
      </c>
      <c r="D211" s="48">
        <v>8.9</v>
      </c>
      <c r="E211" s="48">
        <v>8.3000000000000007</v>
      </c>
      <c r="F211" s="48">
        <v>8.4</v>
      </c>
      <c r="G211" s="48">
        <v>8.4</v>
      </c>
      <c r="H211" s="48">
        <v>8.6999999999999993</v>
      </c>
      <c r="I211" s="48">
        <v>9</v>
      </c>
      <c r="J211" s="48">
        <v>8.9</v>
      </c>
      <c r="K211" s="48">
        <v>9.1999999999999993</v>
      </c>
      <c r="L211" s="48">
        <v>8.6999999999999993</v>
      </c>
      <c r="M211" s="48" t="s">
        <v>3944</v>
      </c>
      <c r="N211" s="48">
        <v>8.6</v>
      </c>
      <c r="O211" s="48">
        <v>9.4</v>
      </c>
      <c r="P211" s="48">
        <v>8.8000000000000007</v>
      </c>
      <c r="Q211" s="48">
        <v>8.6999999999999993</v>
      </c>
      <c r="R211" s="48">
        <v>8.5</v>
      </c>
      <c r="S211" s="48">
        <v>8.6</v>
      </c>
      <c r="T211" s="48">
        <v>9.1</v>
      </c>
      <c r="U211" s="48">
        <v>9</v>
      </c>
      <c r="V211" s="48">
        <v>9.3000000000000007</v>
      </c>
      <c r="W211" s="48">
        <v>9.1999999999999993</v>
      </c>
      <c r="X211" s="48" t="s">
        <v>3945</v>
      </c>
      <c r="Y211" s="48">
        <v>10.4</v>
      </c>
      <c r="Z211" s="48">
        <v>11.2</v>
      </c>
      <c r="AA211" s="48">
        <v>10.6</v>
      </c>
      <c r="AB211" s="48">
        <v>11.1</v>
      </c>
      <c r="AC211" s="48">
        <v>10.7</v>
      </c>
      <c r="AD211" s="48">
        <v>11</v>
      </c>
      <c r="AE211" s="48">
        <v>11.3</v>
      </c>
      <c r="AF211" s="48">
        <v>11.2</v>
      </c>
      <c r="AG211" s="48">
        <v>11.5</v>
      </c>
      <c r="AH211" s="48">
        <v>11</v>
      </c>
      <c r="AI211" s="48" t="s">
        <v>3903</v>
      </c>
      <c r="AJ211" s="48">
        <v>13</v>
      </c>
      <c r="AK211" s="48">
        <v>13.8</v>
      </c>
      <c r="AL211" s="48">
        <v>13.1</v>
      </c>
      <c r="AM211" s="48">
        <v>13</v>
      </c>
      <c r="AN211" s="48">
        <v>12.6</v>
      </c>
      <c r="AO211" s="48">
        <v>12.9</v>
      </c>
      <c r="AP211" s="48">
        <v>13.2</v>
      </c>
      <c r="AQ211" s="48">
        <v>13.1</v>
      </c>
      <c r="AR211" s="48">
        <v>13.4</v>
      </c>
      <c r="AS211" s="48">
        <v>13</v>
      </c>
      <c r="AT211" s="48" t="s">
        <v>3902</v>
      </c>
      <c r="AU211" s="48">
        <v>10.4</v>
      </c>
      <c r="AV211" s="48">
        <v>11.2</v>
      </c>
      <c r="AW211" s="48">
        <v>10.6</v>
      </c>
      <c r="AX211" s="48">
        <v>10.7</v>
      </c>
      <c r="AY211" s="48">
        <v>10.4</v>
      </c>
      <c r="AZ211" s="48">
        <v>10.7</v>
      </c>
      <c r="BA211" s="48">
        <v>11</v>
      </c>
      <c r="BB211" s="48">
        <v>10.9</v>
      </c>
      <c r="BC211" s="48">
        <v>11.2</v>
      </c>
      <c r="BD211" s="48">
        <v>11</v>
      </c>
      <c r="BE211" s="48" t="s">
        <v>4364</v>
      </c>
      <c r="BG211" s="87"/>
      <c r="BH211" s="87"/>
      <c r="BI211" s="87"/>
      <c r="BJ211" s="87"/>
      <c r="BK211" s="87"/>
      <c r="BL211" s="87"/>
    </row>
    <row r="212" spans="1:64" ht="30" customHeight="1">
      <c r="A212" s="97" t="s">
        <v>4759</v>
      </c>
      <c r="B212" s="126" t="s">
        <v>4760</v>
      </c>
      <c r="C212" s="48">
        <v>8.1</v>
      </c>
      <c r="D212" s="48">
        <v>8.9</v>
      </c>
      <c r="E212" s="48">
        <v>8.3000000000000007</v>
      </c>
      <c r="F212" s="48">
        <v>8.4</v>
      </c>
      <c r="G212" s="48">
        <v>8.4</v>
      </c>
      <c r="H212" s="48">
        <v>8.6999999999999993</v>
      </c>
      <c r="I212" s="48">
        <v>9</v>
      </c>
      <c r="J212" s="48">
        <v>8.9</v>
      </c>
      <c r="K212" s="48">
        <v>9.1999999999999993</v>
      </c>
      <c r="L212" s="48">
        <v>8.6999999999999993</v>
      </c>
      <c r="M212" s="48" t="s">
        <v>3944</v>
      </c>
      <c r="N212" s="48">
        <v>8.6</v>
      </c>
      <c r="O212" s="48">
        <v>9.4</v>
      </c>
      <c r="P212" s="48">
        <v>8.8000000000000007</v>
      </c>
      <c r="Q212" s="48">
        <v>8.6999999999999993</v>
      </c>
      <c r="R212" s="48">
        <v>8.5</v>
      </c>
      <c r="S212" s="48">
        <v>8.6</v>
      </c>
      <c r="T212" s="48">
        <v>9.1</v>
      </c>
      <c r="U212" s="48">
        <v>9</v>
      </c>
      <c r="V212" s="48">
        <v>9.3000000000000007</v>
      </c>
      <c r="W212" s="48">
        <v>9.1999999999999993</v>
      </c>
      <c r="X212" s="48" t="s">
        <v>3945</v>
      </c>
      <c r="Y212" s="48">
        <v>10.4</v>
      </c>
      <c r="Z212" s="48">
        <v>11.2</v>
      </c>
      <c r="AA212" s="48">
        <v>10.6</v>
      </c>
      <c r="AB212" s="48">
        <v>11.1</v>
      </c>
      <c r="AC212" s="48">
        <v>10.7</v>
      </c>
      <c r="AD212" s="48">
        <v>11</v>
      </c>
      <c r="AE212" s="48">
        <v>11.3</v>
      </c>
      <c r="AF212" s="48">
        <v>11.2</v>
      </c>
      <c r="AG212" s="48">
        <v>11.5</v>
      </c>
      <c r="AH212" s="48">
        <v>11</v>
      </c>
      <c r="AI212" s="48" t="s">
        <v>3903</v>
      </c>
      <c r="AJ212" s="48">
        <v>13</v>
      </c>
      <c r="AK212" s="48">
        <v>13.8</v>
      </c>
      <c r="AL212" s="48">
        <v>13.1</v>
      </c>
      <c r="AM212" s="48">
        <v>13</v>
      </c>
      <c r="AN212" s="48">
        <v>12.6</v>
      </c>
      <c r="AO212" s="48">
        <v>12.9</v>
      </c>
      <c r="AP212" s="48">
        <v>13.2</v>
      </c>
      <c r="AQ212" s="48">
        <v>13.1</v>
      </c>
      <c r="AR212" s="48">
        <v>13.4</v>
      </c>
      <c r="AS212" s="48">
        <v>13</v>
      </c>
      <c r="AT212" s="48" t="s">
        <v>3902</v>
      </c>
      <c r="AU212" s="48">
        <v>10.4</v>
      </c>
      <c r="AV212" s="48">
        <v>11.2</v>
      </c>
      <c r="AW212" s="48">
        <v>10.6</v>
      </c>
      <c r="AX212" s="48">
        <v>10.7</v>
      </c>
      <c r="AY212" s="48">
        <v>10.4</v>
      </c>
      <c r="AZ212" s="48">
        <v>10.7</v>
      </c>
      <c r="BA212" s="48">
        <v>11</v>
      </c>
      <c r="BB212" s="48">
        <v>10.9</v>
      </c>
      <c r="BC212" s="48">
        <v>11.2</v>
      </c>
      <c r="BD212" s="48">
        <v>11</v>
      </c>
      <c r="BE212" s="48" t="s">
        <v>4364</v>
      </c>
      <c r="BG212" s="87"/>
      <c r="BH212" s="87"/>
      <c r="BI212" s="87"/>
      <c r="BJ212" s="87"/>
      <c r="BK212" s="87"/>
      <c r="BL212" s="87"/>
    </row>
    <row r="213" spans="1:64" ht="30" customHeight="1">
      <c r="A213" s="125" t="s">
        <v>4761</v>
      </c>
      <c r="B213" s="126" t="s">
        <v>4762</v>
      </c>
      <c r="C213" s="48">
        <v>8.1</v>
      </c>
      <c r="D213" s="48">
        <v>8.9</v>
      </c>
      <c r="E213" s="48">
        <v>8.3000000000000007</v>
      </c>
      <c r="F213" s="48">
        <v>8.4</v>
      </c>
      <c r="G213" s="48">
        <v>8.4</v>
      </c>
      <c r="H213" s="48">
        <v>8.6999999999999993</v>
      </c>
      <c r="I213" s="48">
        <v>9</v>
      </c>
      <c r="J213" s="48">
        <v>8.9</v>
      </c>
      <c r="K213" s="48">
        <v>9.1999999999999993</v>
      </c>
      <c r="L213" s="48">
        <v>8.6999999999999993</v>
      </c>
      <c r="M213" s="48" t="s">
        <v>3944</v>
      </c>
      <c r="N213" s="48">
        <v>8.6</v>
      </c>
      <c r="O213" s="48">
        <v>9.4</v>
      </c>
      <c r="P213" s="48">
        <v>8.8000000000000007</v>
      </c>
      <c r="Q213" s="48">
        <v>8.6999999999999993</v>
      </c>
      <c r="R213" s="48">
        <v>8.5</v>
      </c>
      <c r="S213" s="48">
        <v>8.6</v>
      </c>
      <c r="T213" s="48">
        <v>9.1</v>
      </c>
      <c r="U213" s="48">
        <v>9</v>
      </c>
      <c r="V213" s="48">
        <v>9.3000000000000007</v>
      </c>
      <c r="W213" s="48">
        <v>9.1999999999999993</v>
      </c>
      <c r="X213" s="48" t="s">
        <v>3945</v>
      </c>
      <c r="Y213" s="48">
        <v>10.4</v>
      </c>
      <c r="Z213" s="48">
        <v>11.2</v>
      </c>
      <c r="AA213" s="48">
        <v>10.6</v>
      </c>
      <c r="AB213" s="48">
        <v>11.1</v>
      </c>
      <c r="AC213" s="48">
        <v>10.7</v>
      </c>
      <c r="AD213" s="48">
        <v>11</v>
      </c>
      <c r="AE213" s="48">
        <v>11.3</v>
      </c>
      <c r="AF213" s="48">
        <v>11.2</v>
      </c>
      <c r="AG213" s="48">
        <v>11.5</v>
      </c>
      <c r="AH213" s="48">
        <v>11</v>
      </c>
      <c r="AI213" s="48" t="s">
        <v>3903</v>
      </c>
      <c r="AJ213" s="48">
        <v>13</v>
      </c>
      <c r="AK213" s="48">
        <v>13.8</v>
      </c>
      <c r="AL213" s="48">
        <v>13.1</v>
      </c>
      <c r="AM213" s="48">
        <v>13</v>
      </c>
      <c r="AN213" s="48">
        <v>12.6</v>
      </c>
      <c r="AO213" s="48">
        <v>12.9</v>
      </c>
      <c r="AP213" s="48">
        <v>13.2</v>
      </c>
      <c r="AQ213" s="48">
        <v>13.1</v>
      </c>
      <c r="AR213" s="48">
        <v>13.4</v>
      </c>
      <c r="AS213" s="48">
        <v>13</v>
      </c>
      <c r="AT213" s="48" t="s">
        <v>3902</v>
      </c>
      <c r="AU213" s="48">
        <v>10.4</v>
      </c>
      <c r="AV213" s="48">
        <v>11.2</v>
      </c>
      <c r="AW213" s="48">
        <v>10.6</v>
      </c>
      <c r="AX213" s="48">
        <v>10.7</v>
      </c>
      <c r="AY213" s="48">
        <v>10.4</v>
      </c>
      <c r="AZ213" s="48">
        <v>10.7</v>
      </c>
      <c r="BA213" s="48">
        <v>11</v>
      </c>
      <c r="BB213" s="48">
        <v>10.9</v>
      </c>
      <c r="BC213" s="48">
        <v>11.2</v>
      </c>
      <c r="BD213" s="48">
        <v>11</v>
      </c>
      <c r="BE213" s="48" t="s">
        <v>4364</v>
      </c>
      <c r="BG213" s="87"/>
      <c r="BH213" s="87"/>
      <c r="BI213" s="87"/>
      <c r="BJ213" s="87"/>
      <c r="BK213" s="87"/>
      <c r="BL213" s="87"/>
    </row>
    <row r="214" spans="1:64" ht="30" customHeight="1">
      <c r="A214" s="125" t="s">
        <v>4763</v>
      </c>
      <c r="B214" s="126" t="s">
        <v>4764</v>
      </c>
      <c r="C214" s="48">
        <v>8.1</v>
      </c>
      <c r="D214" s="48">
        <v>8.9</v>
      </c>
      <c r="E214" s="48">
        <v>8.3000000000000007</v>
      </c>
      <c r="F214" s="48">
        <v>8.4</v>
      </c>
      <c r="G214" s="48">
        <v>8.4</v>
      </c>
      <c r="H214" s="48">
        <v>8.6999999999999993</v>
      </c>
      <c r="I214" s="48">
        <v>9</v>
      </c>
      <c r="J214" s="48">
        <v>8.9</v>
      </c>
      <c r="K214" s="48">
        <v>9.1999999999999993</v>
      </c>
      <c r="L214" s="48">
        <v>8.6999999999999993</v>
      </c>
      <c r="M214" s="48" t="s">
        <v>3944</v>
      </c>
      <c r="N214" s="48">
        <v>8.6</v>
      </c>
      <c r="O214" s="48">
        <v>9.4</v>
      </c>
      <c r="P214" s="48">
        <v>8.8000000000000007</v>
      </c>
      <c r="Q214" s="48">
        <v>8.6999999999999993</v>
      </c>
      <c r="R214" s="48">
        <v>8.5</v>
      </c>
      <c r="S214" s="48">
        <v>8.6</v>
      </c>
      <c r="T214" s="48">
        <v>9.1</v>
      </c>
      <c r="U214" s="48">
        <v>9</v>
      </c>
      <c r="V214" s="48">
        <v>9.3000000000000007</v>
      </c>
      <c r="W214" s="48">
        <v>9.1999999999999993</v>
      </c>
      <c r="X214" s="48" t="s">
        <v>3945</v>
      </c>
      <c r="Y214" s="48">
        <v>10.4</v>
      </c>
      <c r="Z214" s="48">
        <v>11.2</v>
      </c>
      <c r="AA214" s="48">
        <v>10.6</v>
      </c>
      <c r="AB214" s="48">
        <v>11.1</v>
      </c>
      <c r="AC214" s="48">
        <v>10.7</v>
      </c>
      <c r="AD214" s="48">
        <v>11</v>
      </c>
      <c r="AE214" s="48">
        <v>11.3</v>
      </c>
      <c r="AF214" s="48">
        <v>11.2</v>
      </c>
      <c r="AG214" s="48">
        <v>11.5</v>
      </c>
      <c r="AH214" s="48">
        <v>11</v>
      </c>
      <c r="AI214" s="48" t="s">
        <v>3903</v>
      </c>
      <c r="AJ214" s="48">
        <v>13</v>
      </c>
      <c r="AK214" s="48">
        <v>13.8</v>
      </c>
      <c r="AL214" s="48">
        <v>13.1</v>
      </c>
      <c r="AM214" s="48">
        <v>13</v>
      </c>
      <c r="AN214" s="48">
        <v>12.6</v>
      </c>
      <c r="AO214" s="48">
        <v>12.9</v>
      </c>
      <c r="AP214" s="48">
        <v>13.2</v>
      </c>
      <c r="AQ214" s="48">
        <v>13.1</v>
      </c>
      <c r="AR214" s="48">
        <v>13.4</v>
      </c>
      <c r="AS214" s="48">
        <v>13</v>
      </c>
      <c r="AT214" s="48" t="s">
        <v>3902</v>
      </c>
      <c r="AU214" s="48">
        <v>10.4</v>
      </c>
      <c r="AV214" s="48">
        <v>11.2</v>
      </c>
      <c r="AW214" s="48">
        <v>10.6</v>
      </c>
      <c r="AX214" s="48">
        <v>10.7</v>
      </c>
      <c r="AY214" s="48">
        <v>10.4</v>
      </c>
      <c r="AZ214" s="48">
        <v>10.7</v>
      </c>
      <c r="BA214" s="48">
        <v>11</v>
      </c>
      <c r="BB214" s="48">
        <v>10.9</v>
      </c>
      <c r="BC214" s="48">
        <v>11.2</v>
      </c>
      <c r="BD214" s="48">
        <v>11</v>
      </c>
      <c r="BE214" s="48" t="s">
        <v>4364</v>
      </c>
      <c r="BG214" s="87"/>
      <c r="BH214" s="87"/>
      <c r="BI214" s="87"/>
      <c r="BJ214" s="87"/>
      <c r="BK214" s="87"/>
      <c r="BL214" s="87"/>
    </row>
    <row r="215" spans="1:64" ht="30" customHeight="1">
      <c r="A215" s="125" t="s">
        <v>4765</v>
      </c>
      <c r="B215" s="126" t="s">
        <v>4766</v>
      </c>
      <c r="C215" s="48">
        <v>8.1</v>
      </c>
      <c r="D215" s="48">
        <v>8.9</v>
      </c>
      <c r="E215" s="48">
        <v>8.3000000000000007</v>
      </c>
      <c r="F215" s="48">
        <v>8.4</v>
      </c>
      <c r="G215" s="48">
        <v>8.4</v>
      </c>
      <c r="H215" s="48">
        <v>8.6999999999999993</v>
      </c>
      <c r="I215" s="48">
        <v>9</v>
      </c>
      <c r="J215" s="48">
        <v>8.9</v>
      </c>
      <c r="K215" s="48">
        <v>9.1999999999999993</v>
      </c>
      <c r="L215" s="48">
        <v>8.6999999999999993</v>
      </c>
      <c r="M215" s="48" t="s">
        <v>3944</v>
      </c>
      <c r="N215" s="48">
        <v>8.6</v>
      </c>
      <c r="O215" s="48">
        <v>9.4</v>
      </c>
      <c r="P215" s="48">
        <v>8.8000000000000007</v>
      </c>
      <c r="Q215" s="48">
        <v>8.6999999999999993</v>
      </c>
      <c r="R215" s="48">
        <v>8.5</v>
      </c>
      <c r="S215" s="48">
        <v>8.6</v>
      </c>
      <c r="T215" s="48">
        <v>9.1</v>
      </c>
      <c r="U215" s="48">
        <v>9</v>
      </c>
      <c r="V215" s="48">
        <v>9.3000000000000007</v>
      </c>
      <c r="W215" s="48">
        <v>9.1999999999999993</v>
      </c>
      <c r="X215" s="48" t="s">
        <v>3945</v>
      </c>
      <c r="Y215" s="48">
        <v>10.4</v>
      </c>
      <c r="Z215" s="48">
        <v>11.2</v>
      </c>
      <c r="AA215" s="48">
        <v>10.6</v>
      </c>
      <c r="AB215" s="48">
        <v>11.1</v>
      </c>
      <c r="AC215" s="48">
        <v>10.7</v>
      </c>
      <c r="AD215" s="48">
        <v>11</v>
      </c>
      <c r="AE215" s="48">
        <v>11.3</v>
      </c>
      <c r="AF215" s="48">
        <v>11.2</v>
      </c>
      <c r="AG215" s="48">
        <v>11.5</v>
      </c>
      <c r="AH215" s="48">
        <v>11</v>
      </c>
      <c r="AI215" s="48" t="s">
        <v>3903</v>
      </c>
      <c r="AJ215" s="48">
        <v>13</v>
      </c>
      <c r="AK215" s="48">
        <v>13.8</v>
      </c>
      <c r="AL215" s="48">
        <v>13.1</v>
      </c>
      <c r="AM215" s="48">
        <v>13</v>
      </c>
      <c r="AN215" s="48">
        <v>12.6</v>
      </c>
      <c r="AO215" s="48">
        <v>12.9</v>
      </c>
      <c r="AP215" s="48">
        <v>13.2</v>
      </c>
      <c r="AQ215" s="48">
        <v>13.1</v>
      </c>
      <c r="AR215" s="48">
        <v>13.4</v>
      </c>
      <c r="AS215" s="48">
        <v>13</v>
      </c>
      <c r="AT215" s="48" t="s">
        <v>3902</v>
      </c>
      <c r="AU215" s="48">
        <v>10.4</v>
      </c>
      <c r="AV215" s="48">
        <v>11.2</v>
      </c>
      <c r="AW215" s="48">
        <v>10.6</v>
      </c>
      <c r="AX215" s="48">
        <v>10.7</v>
      </c>
      <c r="AY215" s="48">
        <v>10.4</v>
      </c>
      <c r="AZ215" s="48">
        <v>10.7</v>
      </c>
      <c r="BA215" s="48">
        <v>11</v>
      </c>
      <c r="BB215" s="48">
        <v>10.9</v>
      </c>
      <c r="BC215" s="48">
        <v>11.2</v>
      </c>
      <c r="BD215" s="48">
        <v>11</v>
      </c>
      <c r="BE215" s="48" t="s">
        <v>4364</v>
      </c>
      <c r="BG215" s="87"/>
      <c r="BH215" s="87"/>
      <c r="BI215" s="87"/>
      <c r="BJ215" s="87"/>
      <c r="BK215" s="87"/>
      <c r="BL215" s="87"/>
    </row>
    <row r="216" spans="1:64" ht="30" customHeight="1">
      <c r="A216" s="125" t="s">
        <v>4767</v>
      </c>
      <c r="B216" s="126" t="s">
        <v>4768</v>
      </c>
      <c r="C216" s="48">
        <v>8.1</v>
      </c>
      <c r="D216" s="48">
        <v>8.9</v>
      </c>
      <c r="E216" s="48">
        <v>8.3000000000000007</v>
      </c>
      <c r="F216" s="48">
        <v>8.4</v>
      </c>
      <c r="G216" s="48">
        <v>8.4</v>
      </c>
      <c r="H216" s="48">
        <v>8.6999999999999993</v>
      </c>
      <c r="I216" s="48">
        <v>9</v>
      </c>
      <c r="J216" s="48">
        <v>8.9</v>
      </c>
      <c r="K216" s="48">
        <v>9.1999999999999993</v>
      </c>
      <c r="L216" s="48">
        <v>8.6999999999999993</v>
      </c>
      <c r="M216" s="48" t="s">
        <v>3944</v>
      </c>
      <c r="N216" s="48">
        <v>8.6</v>
      </c>
      <c r="O216" s="48">
        <v>9.4</v>
      </c>
      <c r="P216" s="48">
        <v>8.8000000000000007</v>
      </c>
      <c r="Q216" s="48">
        <v>8.6999999999999993</v>
      </c>
      <c r="R216" s="48">
        <v>8.5</v>
      </c>
      <c r="S216" s="48">
        <v>8.6</v>
      </c>
      <c r="T216" s="48">
        <v>9.1</v>
      </c>
      <c r="U216" s="48">
        <v>9</v>
      </c>
      <c r="V216" s="48">
        <v>9.3000000000000007</v>
      </c>
      <c r="W216" s="48">
        <v>9.1999999999999993</v>
      </c>
      <c r="X216" s="48" t="s">
        <v>3945</v>
      </c>
      <c r="Y216" s="48">
        <v>10.4</v>
      </c>
      <c r="Z216" s="48">
        <v>11.2</v>
      </c>
      <c r="AA216" s="48">
        <v>10.6</v>
      </c>
      <c r="AB216" s="48">
        <v>11.1</v>
      </c>
      <c r="AC216" s="48">
        <v>10.7</v>
      </c>
      <c r="AD216" s="48">
        <v>11</v>
      </c>
      <c r="AE216" s="48">
        <v>11.3</v>
      </c>
      <c r="AF216" s="48">
        <v>11.2</v>
      </c>
      <c r="AG216" s="48">
        <v>11.5</v>
      </c>
      <c r="AH216" s="48">
        <v>11</v>
      </c>
      <c r="AI216" s="48" t="s">
        <v>3903</v>
      </c>
      <c r="AJ216" s="48">
        <v>13</v>
      </c>
      <c r="AK216" s="48">
        <v>13.8</v>
      </c>
      <c r="AL216" s="48">
        <v>13.1</v>
      </c>
      <c r="AM216" s="48">
        <v>13</v>
      </c>
      <c r="AN216" s="48">
        <v>12.6</v>
      </c>
      <c r="AO216" s="48">
        <v>12.9</v>
      </c>
      <c r="AP216" s="48">
        <v>13.2</v>
      </c>
      <c r="AQ216" s="48">
        <v>13.1</v>
      </c>
      <c r="AR216" s="48">
        <v>13.4</v>
      </c>
      <c r="AS216" s="48">
        <v>13</v>
      </c>
      <c r="AT216" s="48" t="s">
        <v>3902</v>
      </c>
      <c r="AU216" s="48">
        <v>10.4</v>
      </c>
      <c r="AV216" s="48">
        <v>11.2</v>
      </c>
      <c r="AW216" s="48">
        <v>10.6</v>
      </c>
      <c r="AX216" s="48">
        <v>10.7</v>
      </c>
      <c r="AY216" s="48">
        <v>10.4</v>
      </c>
      <c r="AZ216" s="48">
        <v>10.7</v>
      </c>
      <c r="BA216" s="48">
        <v>11</v>
      </c>
      <c r="BB216" s="48">
        <v>10.9</v>
      </c>
      <c r="BC216" s="48">
        <v>11.2</v>
      </c>
      <c r="BD216" s="48">
        <v>11</v>
      </c>
      <c r="BE216" s="48" t="s">
        <v>4364</v>
      </c>
      <c r="BG216" s="87"/>
      <c r="BH216" s="87"/>
      <c r="BI216" s="87"/>
      <c r="BJ216" s="87"/>
      <c r="BK216" s="87"/>
      <c r="BL216" s="87"/>
    </row>
    <row r="217" spans="1:64" ht="30" customHeight="1">
      <c r="A217" s="125" t="s">
        <v>4769</v>
      </c>
      <c r="B217" s="126" t="s">
        <v>4770</v>
      </c>
      <c r="C217" s="48">
        <v>8.1</v>
      </c>
      <c r="D217" s="48">
        <v>8.9</v>
      </c>
      <c r="E217" s="48">
        <v>8.3000000000000007</v>
      </c>
      <c r="F217" s="48">
        <v>8.4</v>
      </c>
      <c r="G217" s="48">
        <v>8.4</v>
      </c>
      <c r="H217" s="48">
        <v>8.6999999999999993</v>
      </c>
      <c r="I217" s="48">
        <v>9</v>
      </c>
      <c r="J217" s="48">
        <v>8.9</v>
      </c>
      <c r="K217" s="48">
        <v>9.1999999999999993</v>
      </c>
      <c r="L217" s="48">
        <v>8.6999999999999993</v>
      </c>
      <c r="M217" s="48" t="s">
        <v>3944</v>
      </c>
      <c r="N217" s="48">
        <v>8.6</v>
      </c>
      <c r="O217" s="48">
        <v>9.4</v>
      </c>
      <c r="P217" s="48">
        <v>8.8000000000000007</v>
      </c>
      <c r="Q217" s="48">
        <v>8.6999999999999993</v>
      </c>
      <c r="R217" s="48">
        <v>8.5</v>
      </c>
      <c r="S217" s="48">
        <v>8.6</v>
      </c>
      <c r="T217" s="48">
        <v>9.1</v>
      </c>
      <c r="U217" s="48">
        <v>9</v>
      </c>
      <c r="V217" s="48">
        <v>9.3000000000000007</v>
      </c>
      <c r="W217" s="48">
        <v>9.1999999999999993</v>
      </c>
      <c r="X217" s="48" t="s">
        <v>3945</v>
      </c>
      <c r="Y217" s="48">
        <v>10.4</v>
      </c>
      <c r="Z217" s="48">
        <v>11.2</v>
      </c>
      <c r="AA217" s="48">
        <v>10.6</v>
      </c>
      <c r="AB217" s="48">
        <v>11.1</v>
      </c>
      <c r="AC217" s="48">
        <v>10.7</v>
      </c>
      <c r="AD217" s="48">
        <v>11</v>
      </c>
      <c r="AE217" s="48">
        <v>11.3</v>
      </c>
      <c r="AF217" s="48">
        <v>11.2</v>
      </c>
      <c r="AG217" s="48">
        <v>11.5</v>
      </c>
      <c r="AH217" s="48">
        <v>11</v>
      </c>
      <c r="AI217" s="48" t="s">
        <v>3903</v>
      </c>
      <c r="AJ217" s="48">
        <v>13</v>
      </c>
      <c r="AK217" s="48">
        <v>13.8</v>
      </c>
      <c r="AL217" s="48">
        <v>13.1</v>
      </c>
      <c r="AM217" s="48">
        <v>13</v>
      </c>
      <c r="AN217" s="48">
        <v>12.6</v>
      </c>
      <c r="AO217" s="48">
        <v>12.9</v>
      </c>
      <c r="AP217" s="48">
        <v>13.2</v>
      </c>
      <c r="AQ217" s="48">
        <v>13.1</v>
      </c>
      <c r="AR217" s="48">
        <v>13.4</v>
      </c>
      <c r="AS217" s="48">
        <v>13</v>
      </c>
      <c r="AT217" s="48" t="s">
        <v>3902</v>
      </c>
      <c r="AU217" s="48">
        <v>10.4</v>
      </c>
      <c r="AV217" s="48">
        <v>11.2</v>
      </c>
      <c r="AW217" s="48">
        <v>10.6</v>
      </c>
      <c r="AX217" s="48">
        <v>10.7</v>
      </c>
      <c r="AY217" s="48">
        <v>10.4</v>
      </c>
      <c r="AZ217" s="48">
        <v>10.7</v>
      </c>
      <c r="BA217" s="48">
        <v>11</v>
      </c>
      <c r="BB217" s="48">
        <v>10.9</v>
      </c>
      <c r="BC217" s="48">
        <v>11.2</v>
      </c>
      <c r="BD217" s="48">
        <v>11</v>
      </c>
      <c r="BE217" s="48" t="s">
        <v>4364</v>
      </c>
      <c r="BG217" s="87"/>
      <c r="BH217" s="87"/>
      <c r="BI217" s="87"/>
      <c r="BJ217" s="87"/>
      <c r="BK217" s="87"/>
      <c r="BL217" s="87"/>
    </row>
    <row r="218" spans="1:64" ht="30" customHeight="1">
      <c r="A218" s="97" t="s">
        <v>4771</v>
      </c>
      <c r="B218" s="126" t="s">
        <v>4772</v>
      </c>
      <c r="C218" s="48">
        <v>8.1999999999999993</v>
      </c>
      <c r="D218" s="48">
        <v>9</v>
      </c>
      <c r="E218" s="48">
        <v>8.4</v>
      </c>
      <c r="F218" s="48">
        <v>8.5</v>
      </c>
      <c r="G218" s="48">
        <v>8.5</v>
      </c>
      <c r="H218" s="48">
        <v>8.8000000000000007</v>
      </c>
      <c r="I218" s="48">
        <v>9.1</v>
      </c>
      <c r="J218" s="48">
        <v>9</v>
      </c>
      <c r="K218" s="48">
        <v>9.3000000000000007</v>
      </c>
      <c r="L218" s="48">
        <v>8.8000000000000007</v>
      </c>
      <c r="M218" s="48" t="s">
        <v>3944</v>
      </c>
      <c r="N218" s="48">
        <v>8.6999999999999993</v>
      </c>
      <c r="O218" s="48">
        <v>9.5</v>
      </c>
      <c r="P218" s="48">
        <v>8.9</v>
      </c>
      <c r="Q218" s="48">
        <v>8.8000000000000007</v>
      </c>
      <c r="R218" s="48">
        <v>8.6</v>
      </c>
      <c r="S218" s="48">
        <v>8.6999999999999993</v>
      </c>
      <c r="T218" s="48">
        <v>9.1999999999999993</v>
      </c>
      <c r="U218" s="48">
        <v>9.1</v>
      </c>
      <c r="V218" s="48">
        <v>9.4</v>
      </c>
      <c r="W218" s="48">
        <v>9.3000000000000007</v>
      </c>
      <c r="X218" s="48" t="s">
        <v>3945</v>
      </c>
      <c r="Y218" s="48">
        <v>10.5</v>
      </c>
      <c r="Z218" s="48">
        <v>11.3</v>
      </c>
      <c r="AA218" s="48">
        <v>10.7</v>
      </c>
      <c r="AB218" s="48">
        <v>11.2</v>
      </c>
      <c r="AC218" s="48">
        <v>10.8</v>
      </c>
      <c r="AD218" s="48">
        <v>11.1</v>
      </c>
      <c r="AE218" s="48">
        <v>11.4</v>
      </c>
      <c r="AF218" s="48">
        <v>11.3</v>
      </c>
      <c r="AG218" s="48">
        <v>11.6</v>
      </c>
      <c r="AH218" s="48">
        <v>11.1</v>
      </c>
      <c r="AI218" s="48" t="s">
        <v>3903</v>
      </c>
      <c r="AJ218" s="48">
        <v>13.1</v>
      </c>
      <c r="AK218" s="48">
        <v>13.9</v>
      </c>
      <c r="AL218" s="48">
        <v>13.2</v>
      </c>
      <c r="AM218" s="48">
        <v>13.1</v>
      </c>
      <c r="AN218" s="48">
        <v>12.7</v>
      </c>
      <c r="AO218" s="48">
        <v>13</v>
      </c>
      <c r="AP218" s="48">
        <v>13.3</v>
      </c>
      <c r="AQ218" s="48">
        <v>13.2</v>
      </c>
      <c r="AR218" s="48">
        <v>13.5</v>
      </c>
      <c r="AS218" s="48">
        <v>13.1</v>
      </c>
      <c r="AT218" s="48" t="s">
        <v>3902</v>
      </c>
      <c r="AU218" s="48">
        <v>10.5</v>
      </c>
      <c r="AV218" s="48">
        <v>11.3</v>
      </c>
      <c r="AW218" s="48">
        <v>10.7</v>
      </c>
      <c r="AX218" s="48">
        <v>10.8</v>
      </c>
      <c r="AY218" s="48">
        <v>10.5</v>
      </c>
      <c r="AZ218" s="48">
        <v>10.8</v>
      </c>
      <c r="BA218" s="48">
        <v>11.1</v>
      </c>
      <c r="BB218" s="48">
        <v>11</v>
      </c>
      <c r="BC218" s="48">
        <v>11.3</v>
      </c>
      <c r="BD218" s="48">
        <v>11.1</v>
      </c>
      <c r="BE218" s="48" t="s">
        <v>4364</v>
      </c>
      <c r="BG218" s="87"/>
      <c r="BH218" s="87"/>
      <c r="BI218" s="87"/>
      <c r="BJ218" s="87"/>
      <c r="BK218" s="87"/>
      <c r="BL218" s="87"/>
    </row>
    <row r="219" spans="1:64" ht="30" customHeight="1">
      <c r="A219" s="125" t="s">
        <v>4773</v>
      </c>
      <c r="B219" s="126" t="s">
        <v>4774</v>
      </c>
      <c r="C219" s="48">
        <v>8.1999999999999993</v>
      </c>
      <c r="D219" s="48">
        <v>9</v>
      </c>
      <c r="E219" s="48">
        <v>8.4</v>
      </c>
      <c r="F219" s="48">
        <v>8.5</v>
      </c>
      <c r="G219" s="48">
        <v>8.5</v>
      </c>
      <c r="H219" s="48">
        <v>8.8000000000000007</v>
      </c>
      <c r="I219" s="48">
        <v>9.1</v>
      </c>
      <c r="J219" s="48">
        <v>9</v>
      </c>
      <c r="K219" s="48">
        <v>9.3000000000000007</v>
      </c>
      <c r="L219" s="48">
        <v>8.8000000000000007</v>
      </c>
      <c r="M219" s="48" t="s">
        <v>3944</v>
      </c>
      <c r="N219" s="48">
        <v>8.6999999999999993</v>
      </c>
      <c r="O219" s="48">
        <v>9.5</v>
      </c>
      <c r="P219" s="48">
        <v>8.9</v>
      </c>
      <c r="Q219" s="48">
        <v>8.8000000000000007</v>
      </c>
      <c r="R219" s="48">
        <v>8.6</v>
      </c>
      <c r="S219" s="48">
        <v>8.6999999999999993</v>
      </c>
      <c r="T219" s="48">
        <v>9.1999999999999993</v>
      </c>
      <c r="U219" s="48">
        <v>9.1</v>
      </c>
      <c r="V219" s="48">
        <v>9.4</v>
      </c>
      <c r="W219" s="48">
        <v>9.3000000000000007</v>
      </c>
      <c r="X219" s="48" t="s">
        <v>3945</v>
      </c>
      <c r="Y219" s="48">
        <v>10.5</v>
      </c>
      <c r="Z219" s="48">
        <v>11.3</v>
      </c>
      <c r="AA219" s="48">
        <v>10.7</v>
      </c>
      <c r="AB219" s="48">
        <v>11.2</v>
      </c>
      <c r="AC219" s="48">
        <v>10.8</v>
      </c>
      <c r="AD219" s="48">
        <v>11.1</v>
      </c>
      <c r="AE219" s="48">
        <v>11.4</v>
      </c>
      <c r="AF219" s="48">
        <v>11.3</v>
      </c>
      <c r="AG219" s="48">
        <v>11.6</v>
      </c>
      <c r="AH219" s="48">
        <v>11.1</v>
      </c>
      <c r="AI219" s="48" t="s">
        <v>3903</v>
      </c>
      <c r="AJ219" s="48">
        <v>13.1</v>
      </c>
      <c r="AK219" s="48">
        <v>13.9</v>
      </c>
      <c r="AL219" s="48">
        <v>13.2</v>
      </c>
      <c r="AM219" s="48">
        <v>13.1</v>
      </c>
      <c r="AN219" s="48">
        <v>12.7</v>
      </c>
      <c r="AO219" s="48">
        <v>13</v>
      </c>
      <c r="AP219" s="48">
        <v>13.3</v>
      </c>
      <c r="AQ219" s="48">
        <v>13.2</v>
      </c>
      <c r="AR219" s="48">
        <v>13.5</v>
      </c>
      <c r="AS219" s="48">
        <v>13.1</v>
      </c>
      <c r="AT219" s="48" t="s">
        <v>3902</v>
      </c>
      <c r="AU219" s="48">
        <v>10.5</v>
      </c>
      <c r="AV219" s="48">
        <v>11.3</v>
      </c>
      <c r="AW219" s="48">
        <v>10.7</v>
      </c>
      <c r="AX219" s="48">
        <v>10.8</v>
      </c>
      <c r="AY219" s="48">
        <v>10.5</v>
      </c>
      <c r="AZ219" s="48">
        <v>10.8</v>
      </c>
      <c r="BA219" s="48">
        <v>11.1</v>
      </c>
      <c r="BB219" s="48">
        <v>11</v>
      </c>
      <c r="BC219" s="48">
        <v>11.3</v>
      </c>
      <c r="BD219" s="48">
        <v>11.1</v>
      </c>
      <c r="BE219" s="48" t="s">
        <v>4364</v>
      </c>
      <c r="BG219" s="87"/>
      <c r="BH219" s="87"/>
      <c r="BI219" s="87"/>
      <c r="BJ219" s="87"/>
      <c r="BK219" s="87"/>
      <c r="BL219" s="87"/>
    </row>
    <row r="220" spans="1:64" ht="30" customHeight="1">
      <c r="A220" s="97" t="s">
        <v>4775</v>
      </c>
      <c r="B220" s="126" t="s">
        <v>4776</v>
      </c>
      <c r="C220" s="48">
        <v>8.1999999999999993</v>
      </c>
      <c r="D220" s="48">
        <v>9</v>
      </c>
      <c r="E220" s="48">
        <v>8.4</v>
      </c>
      <c r="F220" s="48">
        <v>8.5</v>
      </c>
      <c r="G220" s="48">
        <v>8.5</v>
      </c>
      <c r="H220" s="48">
        <v>8.8000000000000007</v>
      </c>
      <c r="I220" s="48">
        <v>9.1</v>
      </c>
      <c r="J220" s="48">
        <v>9</v>
      </c>
      <c r="K220" s="48">
        <v>9.3000000000000007</v>
      </c>
      <c r="L220" s="48">
        <v>8.8000000000000007</v>
      </c>
      <c r="M220" s="48" t="s">
        <v>3944</v>
      </c>
      <c r="N220" s="48">
        <v>8.6999999999999993</v>
      </c>
      <c r="O220" s="48">
        <v>9.5</v>
      </c>
      <c r="P220" s="48">
        <v>8.9</v>
      </c>
      <c r="Q220" s="48">
        <v>8.8000000000000007</v>
      </c>
      <c r="R220" s="48">
        <v>8.6</v>
      </c>
      <c r="S220" s="48">
        <v>8.6999999999999993</v>
      </c>
      <c r="T220" s="48">
        <v>9.1999999999999993</v>
      </c>
      <c r="U220" s="48">
        <v>9.1</v>
      </c>
      <c r="V220" s="48">
        <v>9.4</v>
      </c>
      <c r="W220" s="48">
        <v>9.3000000000000007</v>
      </c>
      <c r="X220" s="48" t="s">
        <v>3945</v>
      </c>
      <c r="Y220" s="48">
        <v>10.5</v>
      </c>
      <c r="Z220" s="48">
        <v>11.3</v>
      </c>
      <c r="AA220" s="48">
        <v>10.7</v>
      </c>
      <c r="AB220" s="48">
        <v>11.2</v>
      </c>
      <c r="AC220" s="48">
        <v>10.8</v>
      </c>
      <c r="AD220" s="48">
        <v>11.1</v>
      </c>
      <c r="AE220" s="48">
        <v>11.4</v>
      </c>
      <c r="AF220" s="48">
        <v>11.3</v>
      </c>
      <c r="AG220" s="48">
        <v>11.6</v>
      </c>
      <c r="AH220" s="48">
        <v>11.1</v>
      </c>
      <c r="AI220" s="48" t="s">
        <v>3903</v>
      </c>
      <c r="AJ220" s="48">
        <v>13.1</v>
      </c>
      <c r="AK220" s="48">
        <v>13.9</v>
      </c>
      <c r="AL220" s="48">
        <v>13.2</v>
      </c>
      <c r="AM220" s="48">
        <v>13.1</v>
      </c>
      <c r="AN220" s="48">
        <v>12.7</v>
      </c>
      <c r="AO220" s="48">
        <v>13</v>
      </c>
      <c r="AP220" s="48">
        <v>13.3</v>
      </c>
      <c r="AQ220" s="48">
        <v>13.2</v>
      </c>
      <c r="AR220" s="48">
        <v>13.5</v>
      </c>
      <c r="AS220" s="48">
        <v>13.1</v>
      </c>
      <c r="AT220" s="48" t="s">
        <v>3902</v>
      </c>
      <c r="AU220" s="48">
        <v>10.5</v>
      </c>
      <c r="AV220" s="48">
        <v>11.3</v>
      </c>
      <c r="AW220" s="48">
        <v>10.7</v>
      </c>
      <c r="AX220" s="48">
        <v>10.8</v>
      </c>
      <c r="AY220" s="48">
        <v>10.5</v>
      </c>
      <c r="AZ220" s="48">
        <v>10.8</v>
      </c>
      <c r="BA220" s="48">
        <v>11.1</v>
      </c>
      <c r="BB220" s="48">
        <v>11</v>
      </c>
      <c r="BC220" s="48">
        <v>11.3</v>
      </c>
      <c r="BD220" s="48">
        <v>11.1</v>
      </c>
      <c r="BE220" s="48" t="s">
        <v>4364</v>
      </c>
      <c r="BG220" s="87"/>
      <c r="BH220" s="87"/>
      <c r="BI220" s="87"/>
      <c r="BJ220" s="87"/>
      <c r="BK220" s="87"/>
      <c r="BL220" s="87"/>
    </row>
    <row r="221" spans="1:64" ht="30" customHeight="1">
      <c r="A221" s="125" t="s">
        <v>4777</v>
      </c>
      <c r="B221" s="126" t="s">
        <v>4778</v>
      </c>
      <c r="C221" s="48">
        <v>8.1999999999999993</v>
      </c>
      <c r="D221" s="48">
        <v>9</v>
      </c>
      <c r="E221" s="48">
        <v>8.4</v>
      </c>
      <c r="F221" s="48">
        <v>8.5</v>
      </c>
      <c r="G221" s="48">
        <v>8.5</v>
      </c>
      <c r="H221" s="48">
        <v>8.8000000000000007</v>
      </c>
      <c r="I221" s="48">
        <v>9.1</v>
      </c>
      <c r="J221" s="48">
        <v>9</v>
      </c>
      <c r="K221" s="48">
        <v>9.3000000000000007</v>
      </c>
      <c r="L221" s="48">
        <v>8.8000000000000007</v>
      </c>
      <c r="M221" s="48" t="s">
        <v>3944</v>
      </c>
      <c r="N221" s="48">
        <v>8.6999999999999993</v>
      </c>
      <c r="O221" s="48">
        <v>9.5</v>
      </c>
      <c r="P221" s="48">
        <v>8.9</v>
      </c>
      <c r="Q221" s="48">
        <v>8.8000000000000007</v>
      </c>
      <c r="R221" s="48">
        <v>8.6</v>
      </c>
      <c r="S221" s="48">
        <v>8.6999999999999993</v>
      </c>
      <c r="T221" s="48">
        <v>9.1999999999999993</v>
      </c>
      <c r="U221" s="48">
        <v>9.1</v>
      </c>
      <c r="V221" s="48">
        <v>9.4</v>
      </c>
      <c r="W221" s="48">
        <v>9.3000000000000007</v>
      </c>
      <c r="X221" s="48" t="s">
        <v>3945</v>
      </c>
      <c r="Y221" s="48">
        <v>10.5</v>
      </c>
      <c r="Z221" s="48">
        <v>11.3</v>
      </c>
      <c r="AA221" s="48">
        <v>10.7</v>
      </c>
      <c r="AB221" s="48">
        <v>11.2</v>
      </c>
      <c r="AC221" s="48">
        <v>10.8</v>
      </c>
      <c r="AD221" s="48">
        <v>11.1</v>
      </c>
      <c r="AE221" s="48">
        <v>11.4</v>
      </c>
      <c r="AF221" s="48">
        <v>11.3</v>
      </c>
      <c r="AG221" s="48">
        <v>11.6</v>
      </c>
      <c r="AH221" s="48">
        <v>11.1</v>
      </c>
      <c r="AI221" s="48" t="s">
        <v>3903</v>
      </c>
      <c r="AJ221" s="48">
        <v>13.1</v>
      </c>
      <c r="AK221" s="48">
        <v>13.9</v>
      </c>
      <c r="AL221" s="48">
        <v>13.2</v>
      </c>
      <c r="AM221" s="48">
        <v>13.1</v>
      </c>
      <c r="AN221" s="48">
        <v>12.7</v>
      </c>
      <c r="AO221" s="48">
        <v>13</v>
      </c>
      <c r="AP221" s="48">
        <v>13.3</v>
      </c>
      <c r="AQ221" s="48">
        <v>13.2</v>
      </c>
      <c r="AR221" s="48">
        <v>13.5</v>
      </c>
      <c r="AS221" s="48">
        <v>13.1</v>
      </c>
      <c r="AT221" s="48" t="s">
        <v>3902</v>
      </c>
      <c r="AU221" s="48">
        <v>10.5</v>
      </c>
      <c r="AV221" s="48">
        <v>11.3</v>
      </c>
      <c r="AW221" s="48">
        <v>10.7</v>
      </c>
      <c r="AX221" s="48">
        <v>10.8</v>
      </c>
      <c r="AY221" s="48">
        <v>10.5</v>
      </c>
      <c r="AZ221" s="48">
        <v>10.8</v>
      </c>
      <c r="BA221" s="48">
        <v>11.1</v>
      </c>
      <c r="BB221" s="48">
        <v>11</v>
      </c>
      <c r="BC221" s="48">
        <v>11.3</v>
      </c>
      <c r="BD221" s="48">
        <v>11.1</v>
      </c>
      <c r="BE221" s="48" t="s">
        <v>4364</v>
      </c>
      <c r="BG221" s="87"/>
      <c r="BH221" s="87"/>
      <c r="BI221" s="87"/>
      <c r="BJ221" s="87"/>
      <c r="BK221" s="87"/>
      <c r="BL221" s="87"/>
    </row>
    <row r="222" spans="1:64" ht="30" customHeight="1">
      <c r="A222" s="125" t="s">
        <v>4779</v>
      </c>
      <c r="B222" s="126" t="s">
        <v>4780</v>
      </c>
      <c r="C222" s="48">
        <v>8.1999999999999993</v>
      </c>
      <c r="D222" s="48">
        <v>9</v>
      </c>
      <c r="E222" s="48">
        <v>8.4</v>
      </c>
      <c r="F222" s="48">
        <v>8.5</v>
      </c>
      <c r="G222" s="48">
        <v>8.5</v>
      </c>
      <c r="H222" s="48">
        <v>8.8000000000000007</v>
      </c>
      <c r="I222" s="48">
        <v>9.1</v>
      </c>
      <c r="J222" s="48">
        <v>9</v>
      </c>
      <c r="K222" s="48">
        <v>9.3000000000000007</v>
      </c>
      <c r="L222" s="48">
        <v>8.8000000000000007</v>
      </c>
      <c r="M222" s="48" t="s">
        <v>3944</v>
      </c>
      <c r="N222" s="48">
        <v>8.6999999999999993</v>
      </c>
      <c r="O222" s="48">
        <v>9.5</v>
      </c>
      <c r="P222" s="48">
        <v>8.9</v>
      </c>
      <c r="Q222" s="48">
        <v>8.8000000000000007</v>
      </c>
      <c r="R222" s="48">
        <v>8.6</v>
      </c>
      <c r="S222" s="48">
        <v>8.6999999999999993</v>
      </c>
      <c r="T222" s="48">
        <v>9.1999999999999993</v>
      </c>
      <c r="U222" s="48">
        <v>9.1</v>
      </c>
      <c r="V222" s="48">
        <v>9.4</v>
      </c>
      <c r="W222" s="48">
        <v>9.3000000000000007</v>
      </c>
      <c r="X222" s="48" t="s">
        <v>3945</v>
      </c>
      <c r="Y222" s="48">
        <v>10.5</v>
      </c>
      <c r="Z222" s="48">
        <v>11.3</v>
      </c>
      <c r="AA222" s="48">
        <v>10.7</v>
      </c>
      <c r="AB222" s="48">
        <v>11.2</v>
      </c>
      <c r="AC222" s="48">
        <v>10.8</v>
      </c>
      <c r="AD222" s="48">
        <v>11.1</v>
      </c>
      <c r="AE222" s="48">
        <v>11.4</v>
      </c>
      <c r="AF222" s="48">
        <v>11.3</v>
      </c>
      <c r="AG222" s="48">
        <v>11.6</v>
      </c>
      <c r="AH222" s="48">
        <v>11.1</v>
      </c>
      <c r="AI222" s="48" t="s">
        <v>3903</v>
      </c>
      <c r="AJ222" s="48">
        <v>13.1</v>
      </c>
      <c r="AK222" s="48">
        <v>13.9</v>
      </c>
      <c r="AL222" s="48">
        <v>13.2</v>
      </c>
      <c r="AM222" s="48">
        <v>13.1</v>
      </c>
      <c r="AN222" s="48">
        <v>12.7</v>
      </c>
      <c r="AO222" s="48">
        <v>13</v>
      </c>
      <c r="AP222" s="48">
        <v>13.3</v>
      </c>
      <c r="AQ222" s="48">
        <v>13.2</v>
      </c>
      <c r="AR222" s="48">
        <v>13.5</v>
      </c>
      <c r="AS222" s="48">
        <v>13.1</v>
      </c>
      <c r="AT222" s="48" t="s">
        <v>3902</v>
      </c>
      <c r="AU222" s="48">
        <v>10.5</v>
      </c>
      <c r="AV222" s="48">
        <v>11.3</v>
      </c>
      <c r="AW222" s="48">
        <v>10.7</v>
      </c>
      <c r="AX222" s="48">
        <v>10.8</v>
      </c>
      <c r="AY222" s="48">
        <v>10.5</v>
      </c>
      <c r="AZ222" s="48">
        <v>10.8</v>
      </c>
      <c r="BA222" s="48">
        <v>11.1</v>
      </c>
      <c r="BB222" s="48">
        <v>11</v>
      </c>
      <c r="BC222" s="48">
        <v>11.3</v>
      </c>
      <c r="BD222" s="48">
        <v>11.1</v>
      </c>
      <c r="BE222" s="48" t="s">
        <v>4364</v>
      </c>
      <c r="BG222" s="87"/>
      <c r="BH222" s="87"/>
      <c r="BI222" s="87"/>
      <c r="BJ222" s="87"/>
      <c r="BK222" s="87"/>
      <c r="BL222" s="87"/>
    </row>
    <row r="223" spans="1:64" ht="30" customHeight="1">
      <c r="A223" s="125" t="s">
        <v>4781</v>
      </c>
      <c r="B223" s="126" t="s">
        <v>4782</v>
      </c>
      <c r="C223" s="48">
        <v>8.1999999999999993</v>
      </c>
      <c r="D223" s="48">
        <v>9</v>
      </c>
      <c r="E223" s="48">
        <v>8.4</v>
      </c>
      <c r="F223" s="48">
        <v>8.5</v>
      </c>
      <c r="G223" s="48">
        <v>8.5</v>
      </c>
      <c r="H223" s="48">
        <v>8.8000000000000007</v>
      </c>
      <c r="I223" s="48">
        <v>9.1</v>
      </c>
      <c r="J223" s="48">
        <v>9</v>
      </c>
      <c r="K223" s="48">
        <v>9.3000000000000007</v>
      </c>
      <c r="L223" s="48">
        <v>8.8000000000000007</v>
      </c>
      <c r="M223" s="48" t="s">
        <v>3944</v>
      </c>
      <c r="N223" s="48">
        <v>8.6999999999999993</v>
      </c>
      <c r="O223" s="48">
        <v>9.5</v>
      </c>
      <c r="P223" s="48">
        <v>8.9</v>
      </c>
      <c r="Q223" s="48">
        <v>8.8000000000000007</v>
      </c>
      <c r="R223" s="48">
        <v>8.6</v>
      </c>
      <c r="S223" s="48">
        <v>8.6999999999999993</v>
      </c>
      <c r="T223" s="48">
        <v>9.1999999999999993</v>
      </c>
      <c r="U223" s="48">
        <v>9.1</v>
      </c>
      <c r="V223" s="48">
        <v>9.4</v>
      </c>
      <c r="W223" s="48">
        <v>9.3000000000000007</v>
      </c>
      <c r="X223" s="48" t="s">
        <v>3945</v>
      </c>
      <c r="Y223" s="48">
        <v>10.5</v>
      </c>
      <c r="Z223" s="48">
        <v>11.3</v>
      </c>
      <c r="AA223" s="48">
        <v>10.7</v>
      </c>
      <c r="AB223" s="48">
        <v>11.2</v>
      </c>
      <c r="AC223" s="48">
        <v>10.8</v>
      </c>
      <c r="AD223" s="48">
        <v>11.1</v>
      </c>
      <c r="AE223" s="48">
        <v>11.4</v>
      </c>
      <c r="AF223" s="48">
        <v>11.3</v>
      </c>
      <c r="AG223" s="48">
        <v>11.6</v>
      </c>
      <c r="AH223" s="48">
        <v>11.1</v>
      </c>
      <c r="AI223" s="48" t="s">
        <v>3903</v>
      </c>
      <c r="AJ223" s="48">
        <v>13.1</v>
      </c>
      <c r="AK223" s="48">
        <v>13.9</v>
      </c>
      <c r="AL223" s="48">
        <v>13.2</v>
      </c>
      <c r="AM223" s="48">
        <v>13.1</v>
      </c>
      <c r="AN223" s="48">
        <v>12.7</v>
      </c>
      <c r="AO223" s="48">
        <v>13</v>
      </c>
      <c r="AP223" s="48">
        <v>13.3</v>
      </c>
      <c r="AQ223" s="48">
        <v>13.2</v>
      </c>
      <c r="AR223" s="48">
        <v>13.5</v>
      </c>
      <c r="AS223" s="48">
        <v>13.1</v>
      </c>
      <c r="AT223" s="48" t="s">
        <v>3902</v>
      </c>
      <c r="AU223" s="48">
        <v>10.5</v>
      </c>
      <c r="AV223" s="48">
        <v>11.3</v>
      </c>
      <c r="AW223" s="48">
        <v>10.7</v>
      </c>
      <c r="AX223" s="48">
        <v>10.8</v>
      </c>
      <c r="AY223" s="48">
        <v>10.5</v>
      </c>
      <c r="AZ223" s="48">
        <v>10.8</v>
      </c>
      <c r="BA223" s="48">
        <v>11.1</v>
      </c>
      <c r="BB223" s="48">
        <v>11</v>
      </c>
      <c r="BC223" s="48">
        <v>11.3</v>
      </c>
      <c r="BD223" s="48">
        <v>11.1</v>
      </c>
      <c r="BE223" s="48" t="s">
        <v>4364</v>
      </c>
      <c r="BG223" s="87"/>
      <c r="BH223" s="87"/>
      <c r="BI223" s="87"/>
      <c r="BJ223" s="87"/>
      <c r="BK223" s="87"/>
      <c r="BL223" s="87"/>
    </row>
    <row r="224" spans="1:64" ht="30" customHeight="1">
      <c r="A224" s="125" t="s">
        <v>4783</v>
      </c>
      <c r="B224" s="126" t="s">
        <v>4784</v>
      </c>
      <c r="C224" s="48">
        <v>8.1999999999999993</v>
      </c>
      <c r="D224" s="48">
        <v>9</v>
      </c>
      <c r="E224" s="48">
        <v>8.4</v>
      </c>
      <c r="F224" s="48">
        <v>8.5</v>
      </c>
      <c r="G224" s="48">
        <v>8.5</v>
      </c>
      <c r="H224" s="48">
        <v>8.8000000000000007</v>
      </c>
      <c r="I224" s="48">
        <v>9.1</v>
      </c>
      <c r="J224" s="48">
        <v>9</v>
      </c>
      <c r="K224" s="48">
        <v>9.3000000000000007</v>
      </c>
      <c r="L224" s="48">
        <v>8.8000000000000007</v>
      </c>
      <c r="M224" s="48" t="s">
        <v>3944</v>
      </c>
      <c r="N224" s="48">
        <v>8.6999999999999993</v>
      </c>
      <c r="O224" s="48">
        <v>9.5</v>
      </c>
      <c r="P224" s="48">
        <v>8.9</v>
      </c>
      <c r="Q224" s="48">
        <v>8.8000000000000007</v>
      </c>
      <c r="R224" s="48">
        <v>8.6</v>
      </c>
      <c r="S224" s="48">
        <v>8.6999999999999993</v>
      </c>
      <c r="T224" s="48">
        <v>9.1999999999999993</v>
      </c>
      <c r="U224" s="48">
        <v>9.1</v>
      </c>
      <c r="V224" s="48">
        <v>9.4</v>
      </c>
      <c r="W224" s="48">
        <v>9.3000000000000007</v>
      </c>
      <c r="X224" s="48" t="s">
        <v>3945</v>
      </c>
      <c r="Y224" s="48">
        <v>10.5</v>
      </c>
      <c r="Z224" s="48">
        <v>11.3</v>
      </c>
      <c r="AA224" s="48">
        <v>10.7</v>
      </c>
      <c r="AB224" s="48">
        <v>11.2</v>
      </c>
      <c r="AC224" s="48">
        <v>10.8</v>
      </c>
      <c r="AD224" s="48">
        <v>11.1</v>
      </c>
      <c r="AE224" s="48">
        <v>11.4</v>
      </c>
      <c r="AF224" s="48">
        <v>11.3</v>
      </c>
      <c r="AG224" s="48">
        <v>11.6</v>
      </c>
      <c r="AH224" s="48">
        <v>11.1</v>
      </c>
      <c r="AI224" s="48" t="s">
        <v>3903</v>
      </c>
      <c r="AJ224" s="48">
        <v>13.1</v>
      </c>
      <c r="AK224" s="48">
        <v>13.9</v>
      </c>
      <c r="AL224" s="48">
        <v>13.2</v>
      </c>
      <c r="AM224" s="48">
        <v>13.1</v>
      </c>
      <c r="AN224" s="48">
        <v>12.7</v>
      </c>
      <c r="AO224" s="48">
        <v>13</v>
      </c>
      <c r="AP224" s="48">
        <v>13.3</v>
      </c>
      <c r="AQ224" s="48">
        <v>13.2</v>
      </c>
      <c r="AR224" s="48">
        <v>13.5</v>
      </c>
      <c r="AS224" s="48">
        <v>13.1</v>
      </c>
      <c r="AT224" s="48" t="s">
        <v>3902</v>
      </c>
      <c r="AU224" s="48">
        <v>10.5</v>
      </c>
      <c r="AV224" s="48">
        <v>11.3</v>
      </c>
      <c r="AW224" s="48">
        <v>10.7</v>
      </c>
      <c r="AX224" s="48">
        <v>10.8</v>
      </c>
      <c r="AY224" s="48">
        <v>10.5</v>
      </c>
      <c r="AZ224" s="48">
        <v>10.8</v>
      </c>
      <c r="BA224" s="48">
        <v>11.1</v>
      </c>
      <c r="BB224" s="48">
        <v>11</v>
      </c>
      <c r="BC224" s="48">
        <v>11.3</v>
      </c>
      <c r="BD224" s="48">
        <v>11.1</v>
      </c>
      <c r="BE224" s="48" t="s">
        <v>4364</v>
      </c>
      <c r="BG224" s="87"/>
      <c r="BH224" s="87"/>
      <c r="BI224" s="87"/>
      <c r="BJ224" s="87"/>
      <c r="BK224" s="87"/>
      <c r="BL224" s="87"/>
    </row>
    <row r="225" spans="1:64" ht="30" customHeight="1">
      <c r="A225" s="125" t="s">
        <v>4785</v>
      </c>
      <c r="B225" s="126" t="s">
        <v>4745</v>
      </c>
      <c r="C225" s="48">
        <v>8.1999999999999993</v>
      </c>
      <c r="D225" s="48">
        <v>9</v>
      </c>
      <c r="E225" s="48">
        <v>8.4</v>
      </c>
      <c r="F225" s="48">
        <v>8.5</v>
      </c>
      <c r="G225" s="48">
        <v>8.5</v>
      </c>
      <c r="H225" s="48">
        <v>8.8000000000000007</v>
      </c>
      <c r="I225" s="48">
        <v>9.1</v>
      </c>
      <c r="J225" s="48">
        <v>9</v>
      </c>
      <c r="K225" s="48">
        <v>9.3000000000000007</v>
      </c>
      <c r="L225" s="48">
        <v>8.8000000000000007</v>
      </c>
      <c r="M225" s="48" t="s">
        <v>3944</v>
      </c>
      <c r="N225" s="48">
        <v>8.6999999999999993</v>
      </c>
      <c r="O225" s="48">
        <v>9.5</v>
      </c>
      <c r="P225" s="48">
        <v>8.9</v>
      </c>
      <c r="Q225" s="48">
        <v>8.8000000000000007</v>
      </c>
      <c r="R225" s="48">
        <v>8.6</v>
      </c>
      <c r="S225" s="48">
        <v>8.6999999999999993</v>
      </c>
      <c r="T225" s="48">
        <v>9.1999999999999993</v>
      </c>
      <c r="U225" s="48">
        <v>9.1</v>
      </c>
      <c r="V225" s="48">
        <v>9.4</v>
      </c>
      <c r="W225" s="48">
        <v>9.3000000000000007</v>
      </c>
      <c r="X225" s="48" t="s">
        <v>3945</v>
      </c>
      <c r="Y225" s="48">
        <v>10.5</v>
      </c>
      <c r="Z225" s="48">
        <v>11.3</v>
      </c>
      <c r="AA225" s="48">
        <v>10.7</v>
      </c>
      <c r="AB225" s="48">
        <v>11.2</v>
      </c>
      <c r="AC225" s="48">
        <v>10.8</v>
      </c>
      <c r="AD225" s="48">
        <v>11.1</v>
      </c>
      <c r="AE225" s="48">
        <v>11.4</v>
      </c>
      <c r="AF225" s="48">
        <v>11.3</v>
      </c>
      <c r="AG225" s="48">
        <v>11.6</v>
      </c>
      <c r="AH225" s="48">
        <v>11.1</v>
      </c>
      <c r="AI225" s="48" t="s">
        <v>3903</v>
      </c>
      <c r="AJ225" s="48">
        <v>13.1</v>
      </c>
      <c r="AK225" s="48">
        <v>13.9</v>
      </c>
      <c r="AL225" s="48">
        <v>13.2</v>
      </c>
      <c r="AM225" s="48">
        <v>13.1</v>
      </c>
      <c r="AN225" s="48">
        <v>12.7</v>
      </c>
      <c r="AO225" s="48">
        <v>13</v>
      </c>
      <c r="AP225" s="48">
        <v>13.3</v>
      </c>
      <c r="AQ225" s="48">
        <v>13.2</v>
      </c>
      <c r="AR225" s="48">
        <v>13.5</v>
      </c>
      <c r="AS225" s="48">
        <v>13.1</v>
      </c>
      <c r="AT225" s="48" t="s">
        <v>3902</v>
      </c>
      <c r="AU225" s="48">
        <v>10.5</v>
      </c>
      <c r="AV225" s="48">
        <v>11.3</v>
      </c>
      <c r="AW225" s="48">
        <v>10.7</v>
      </c>
      <c r="AX225" s="48">
        <v>10.8</v>
      </c>
      <c r="AY225" s="48">
        <v>10.5</v>
      </c>
      <c r="AZ225" s="48">
        <v>10.8</v>
      </c>
      <c r="BA225" s="48">
        <v>11.1</v>
      </c>
      <c r="BB225" s="48">
        <v>11</v>
      </c>
      <c r="BC225" s="48">
        <v>11.3</v>
      </c>
      <c r="BD225" s="48">
        <v>11.1</v>
      </c>
      <c r="BE225" s="48" t="s">
        <v>4364</v>
      </c>
      <c r="BG225" s="87"/>
      <c r="BH225" s="87"/>
      <c r="BI225" s="87"/>
      <c r="BJ225" s="87"/>
      <c r="BK225" s="87"/>
      <c r="BL225" s="87"/>
    </row>
    <row r="226" spans="1:64" ht="30" customHeight="1">
      <c r="A226" s="125" t="s">
        <v>4786</v>
      </c>
      <c r="B226" s="126" t="s">
        <v>4787</v>
      </c>
      <c r="C226" s="48">
        <v>8.1999999999999993</v>
      </c>
      <c r="D226" s="48">
        <v>9</v>
      </c>
      <c r="E226" s="48">
        <v>8.4</v>
      </c>
      <c r="F226" s="48">
        <v>8.5</v>
      </c>
      <c r="G226" s="48">
        <v>8.5</v>
      </c>
      <c r="H226" s="48">
        <v>8.8000000000000007</v>
      </c>
      <c r="I226" s="48">
        <v>9.1</v>
      </c>
      <c r="J226" s="48">
        <v>9</v>
      </c>
      <c r="K226" s="48">
        <v>9.3000000000000007</v>
      </c>
      <c r="L226" s="48">
        <v>8.8000000000000007</v>
      </c>
      <c r="M226" s="48" t="s">
        <v>3944</v>
      </c>
      <c r="N226" s="48">
        <v>8.6999999999999993</v>
      </c>
      <c r="O226" s="48">
        <v>9.5</v>
      </c>
      <c r="P226" s="48">
        <v>8.9</v>
      </c>
      <c r="Q226" s="48">
        <v>8.8000000000000007</v>
      </c>
      <c r="R226" s="48">
        <v>8.6</v>
      </c>
      <c r="S226" s="48">
        <v>8.6999999999999993</v>
      </c>
      <c r="T226" s="48">
        <v>9.1999999999999993</v>
      </c>
      <c r="U226" s="48">
        <v>9.1</v>
      </c>
      <c r="V226" s="48">
        <v>9.4</v>
      </c>
      <c r="W226" s="48">
        <v>9.3000000000000007</v>
      </c>
      <c r="X226" s="48" t="s">
        <v>3945</v>
      </c>
      <c r="Y226" s="48">
        <v>10.5</v>
      </c>
      <c r="Z226" s="48">
        <v>11.3</v>
      </c>
      <c r="AA226" s="48">
        <v>10.7</v>
      </c>
      <c r="AB226" s="48">
        <v>11.2</v>
      </c>
      <c r="AC226" s="48">
        <v>10.8</v>
      </c>
      <c r="AD226" s="48">
        <v>11.1</v>
      </c>
      <c r="AE226" s="48">
        <v>11.4</v>
      </c>
      <c r="AF226" s="48">
        <v>11.3</v>
      </c>
      <c r="AG226" s="48">
        <v>11.6</v>
      </c>
      <c r="AH226" s="48">
        <v>11.1</v>
      </c>
      <c r="AI226" s="48" t="s">
        <v>3903</v>
      </c>
      <c r="AJ226" s="48">
        <v>13.1</v>
      </c>
      <c r="AK226" s="48">
        <v>13.9</v>
      </c>
      <c r="AL226" s="48">
        <v>13.2</v>
      </c>
      <c r="AM226" s="48">
        <v>13.1</v>
      </c>
      <c r="AN226" s="48">
        <v>12.7</v>
      </c>
      <c r="AO226" s="48">
        <v>13</v>
      </c>
      <c r="AP226" s="48">
        <v>13.3</v>
      </c>
      <c r="AQ226" s="48">
        <v>13.2</v>
      </c>
      <c r="AR226" s="48">
        <v>13.5</v>
      </c>
      <c r="AS226" s="48">
        <v>13.1</v>
      </c>
      <c r="AT226" s="48" t="s">
        <v>3902</v>
      </c>
      <c r="AU226" s="48">
        <v>10.5</v>
      </c>
      <c r="AV226" s="48">
        <v>11.3</v>
      </c>
      <c r="AW226" s="48">
        <v>10.7</v>
      </c>
      <c r="AX226" s="48">
        <v>10.8</v>
      </c>
      <c r="AY226" s="48">
        <v>10.5</v>
      </c>
      <c r="AZ226" s="48">
        <v>10.8</v>
      </c>
      <c r="BA226" s="48">
        <v>11.1</v>
      </c>
      <c r="BB226" s="48">
        <v>11</v>
      </c>
      <c r="BC226" s="48">
        <v>11.3</v>
      </c>
      <c r="BD226" s="48">
        <v>11.1</v>
      </c>
      <c r="BE226" s="48" t="s">
        <v>4364</v>
      </c>
      <c r="BG226" s="87"/>
      <c r="BH226" s="87"/>
      <c r="BI226" s="87"/>
      <c r="BJ226" s="87"/>
      <c r="BK226" s="87"/>
      <c r="BL226" s="87"/>
    </row>
    <row r="227" spans="1:64" ht="30" customHeight="1">
      <c r="A227" s="125" t="s">
        <v>4788</v>
      </c>
      <c r="B227" s="126" t="s">
        <v>4789</v>
      </c>
      <c r="C227" s="48">
        <v>8.1999999999999993</v>
      </c>
      <c r="D227" s="48">
        <v>9</v>
      </c>
      <c r="E227" s="48">
        <v>8.4</v>
      </c>
      <c r="F227" s="48">
        <v>8.5</v>
      </c>
      <c r="G227" s="48">
        <v>8.5</v>
      </c>
      <c r="H227" s="48">
        <v>8.8000000000000007</v>
      </c>
      <c r="I227" s="48">
        <v>9.1</v>
      </c>
      <c r="J227" s="48">
        <v>9</v>
      </c>
      <c r="K227" s="48">
        <v>9.3000000000000007</v>
      </c>
      <c r="L227" s="48">
        <v>8.8000000000000007</v>
      </c>
      <c r="M227" s="48" t="s">
        <v>3944</v>
      </c>
      <c r="N227" s="48">
        <v>8.6999999999999993</v>
      </c>
      <c r="O227" s="48">
        <v>9.5</v>
      </c>
      <c r="P227" s="48">
        <v>8.9</v>
      </c>
      <c r="Q227" s="48">
        <v>8.8000000000000007</v>
      </c>
      <c r="R227" s="48">
        <v>8.6</v>
      </c>
      <c r="S227" s="48">
        <v>8.6999999999999993</v>
      </c>
      <c r="T227" s="48">
        <v>9.1999999999999993</v>
      </c>
      <c r="U227" s="48">
        <v>9.1</v>
      </c>
      <c r="V227" s="48">
        <v>9.4</v>
      </c>
      <c r="W227" s="48">
        <v>9.3000000000000007</v>
      </c>
      <c r="X227" s="48" t="s">
        <v>3945</v>
      </c>
      <c r="Y227" s="48">
        <v>10.5</v>
      </c>
      <c r="Z227" s="48">
        <v>11.3</v>
      </c>
      <c r="AA227" s="48">
        <v>10.7</v>
      </c>
      <c r="AB227" s="48">
        <v>11.2</v>
      </c>
      <c r="AC227" s="48">
        <v>10.8</v>
      </c>
      <c r="AD227" s="48">
        <v>11.1</v>
      </c>
      <c r="AE227" s="48">
        <v>11.4</v>
      </c>
      <c r="AF227" s="48">
        <v>11.3</v>
      </c>
      <c r="AG227" s="48">
        <v>11.6</v>
      </c>
      <c r="AH227" s="48">
        <v>11.1</v>
      </c>
      <c r="AI227" s="48" t="s">
        <v>3903</v>
      </c>
      <c r="AJ227" s="48">
        <v>13.1</v>
      </c>
      <c r="AK227" s="48">
        <v>13.9</v>
      </c>
      <c r="AL227" s="48">
        <v>13.2</v>
      </c>
      <c r="AM227" s="48">
        <v>13.1</v>
      </c>
      <c r="AN227" s="48">
        <v>12.7</v>
      </c>
      <c r="AO227" s="48">
        <v>13</v>
      </c>
      <c r="AP227" s="48">
        <v>13.3</v>
      </c>
      <c r="AQ227" s="48">
        <v>13.2</v>
      </c>
      <c r="AR227" s="48">
        <v>13.5</v>
      </c>
      <c r="AS227" s="48">
        <v>13.1</v>
      </c>
      <c r="AT227" s="48" t="s">
        <v>3902</v>
      </c>
      <c r="AU227" s="48">
        <v>10.5</v>
      </c>
      <c r="AV227" s="48">
        <v>11.3</v>
      </c>
      <c r="AW227" s="48">
        <v>10.7</v>
      </c>
      <c r="AX227" s="48">
        <v>10.8</v>
      </c>
      <c r="AY227" s="48">
        <v>10.5</v>
      </c>
      <c r="AZ227" s="48">
        <v>10.8</v>
      </c>
      <c r="BA227" s="48">
        <v>11.1</v>
      </c>
      <c r="BB227" s="48">
        <v>11</v>
      </c>
      <c r="BC227" s="48">
        <v>11.3</v>
      </c>
      <c r="BD227" s="48">
        <v>11.1</v>
      </c>
      <c r="BE227" s="48" t="s">
        <v>4364</v>
      </c>
      <c r="BG227" s="87"/>
      <c r="BH227" s="87"/>
      <c r="BI227" s="87"/>
      <c r="BJ227" s="87"/>
      <c r="BK227" s="87"/>
      <c r="BL227" s="87"/>
    </row>
    <row r="228" spans="1:64" ht="30" customHeight="1">
      <c r="A228" s="125" t="s">
        <v>4790</v>
      </c>
      <c r="B228" s="126" t="s">
        <v>4663</v>
      </c>
      <c r="C228" s="48">
        <v>8.1999999999999993</v>
      </c>
      <c r="D228" s="48">
        <v>9</v>
      </c>
      <c r="E228" s="48">
        <v>8.4</v>
      </c>
      <c r="F228" s="48">
        <v>8.5</v>
      </c>
      <c r="G228" s="48">
        <v>8.5</v>
      </c>
      <c r="H228" s="48">
        <v>8.8000000000000007</v>
      </c>
      <c r="I228" s="48">
        <v>9.1</v>
      </c>
      <c r="J228" s="48">
        <v>9</v>
      </c>
      <c r="K228" s="48">
        <v>9.3000000000000007</v>
      </c>
      <c r="L228" s="48">
        <v>8.8000000000000007</v>
      </c>
      <c r="M228" s="48" t="s">
        <v>3944</v>
      </c>
      <c r="N228" s="48">
        <v>8.6999999999999993</v>
      </c>
      <c r="O228" s="48">
        <v>9.5</v>
      </c>
      <c r="P228" s="48">
        <v>8.9</v>
      </c>
      <c r="Q228" s="48">
        <v>8.8000000000000007</v>
      </c>
      <c r="R228" s="48">
        <v>8.6</v>
      </c>
      <c r="S228" s="48">
        <v>8.6999999999999993</v>
      </c>
      <c r="T228" s="48">
        <v>9.1999999999999993</v>
      </c>
      <c r="U228" s="48">
        <v>9.1</v>
      </c>
      <c r="V228" s="48">
        <v>9.4</v>
      </c>
      <c r="W228" s="48">
        <v>9.3000000000000007</v>
      </c>
      <c r="X228" s="48" t="s">
        <v>3945</v>
      </c>
      <c r="Y228" s="48">
        <v>10.5</v>
      </c>
      <c r="Z228" s="48">
        <v>11.3</v>
      </c>
      <c r="AA228" s="48">
        <v>10.7</v>
      </c>
      <c r="AB228" s="48">
        <v>11.2</v>
      </c>
      <c r="AC228" s="48">
        <v>10.8</v>
      </c>
      <c r="AD228" s="48">
        <v>11.1</v>
      </c>
      <c r="AE228" s="48">
        <v>11.4</v>
      </c>
      <c r="AF228" s="48">
        <v>11.3</v>
      </c>
      <c r="AG228" s="48">
        <v>11.6</v>
      </c>
      <c r="AH228" s="48">
        <v>11.1</v>
      </c>
      <c r="AI228" s="48" t="s">
        <v>3903</v>
      </c>
      <c r="AJ228" s="48">
        <v>13.1</v>
      </c>
      <c r="AK228" s="48">
        <v>13.9</v>
      </c>
      <c r="AL228" s="48">
        <v>13.2</v>
      </c>
      <c r="AM228" s="48">
        <v>13.1</v>
      </c>
      <c r="AN228" s="48">
        <v>12.7</v>
      </c>
      <c r="AO228" s="48">
        <v>13</v>
      </c>
      <c r="AP228" s="48">
        <v>13.3</v>
      </c>
      <c r="AQ228" s="48">
        <v>13.2</v>
      </c>
      <c r="AR228" s="48">
        <v>13.5</v>
      </c>
      <c r="AS228" s="48">
        <v>13.1</v>
      </c>
      <c r="AT228" s="48" t="s">
        <v>3902</v>
      </c>
      <c r="AU228" s="48">
        <v>10.5</v>
      </c>
      <c r="AV228" s="48">
        <v>11.3</v>
      </c>
      <c r="AW228" s="48">
        <v>10.7</v>
      </c>
      <c r="AX228" s="48">
        <v>10.8</v>
      </c>
      <c r="AY228" s="48">
        <v>10.5</v>
      </c>
      <c r="AZ228" s="48">
        <v>10.8</v>
      </c>
      <c r="BA228" s="48">
        <v>11.1</v>
      </c>
      <c r="BB228" s="48">
        <v>11</v>
      </c>
      <c r="BC228" s="48">
        <v>11.3</v>
      </c>
      <c r="BD228" s="48">
        <v>11.1</v>
      </c>
      <c r="BE228" s="48" t="s">
        <v>4364</v>
      </c>
      <c r="BG228" s="87"/>
      <c r="BH228" s="87"/>
      <c r="BI228" s="87"/>
      <c r="BJ228" s="87"/>
      <c r="BK228" s="87"/>
      <c r="BL228" s="87"/>
    </row>
    <row r="229" spans="1:64" ht="30" customHeight="1">
      <c r="A229" s="125" t="s">
        <v>4791</v>
      </c>
      <c r="B229" s="126" t="s">
        <v>4792</v>
      </c>
      <c r="C229" s="48">
        <v>8.1999999999999993</v>
      </c>
      <c r="D229" s="48">
        <v>9</v>
      </c>
      <c r="E229" s="48">
        <v>8.4</v>
      </c>
      <c r="F229" s="48">
        <v>8.5</v>
      </c>
      <c r="G229" s="48">
        <v>8.5</v>
      </c>
      <c r="H229" s="48">
        <v>8.8000000000000007</v>
      </c>
      <c r="I229" s="48">
        <v>9.1</v>
      </c>
      <c r="J229" s="48">
        <v>9</v>
      </c>
      <c r="K229" s="48">
        <v>9.3000000000000007</v>
      </c>
      <c r="L229" s="48">
        <v>8.8000000000000007</v>
      </c>
      <c r="M229" s="48" t="s">
        <v>3944</v>
      </c>
      <c r="N229" s="48">
        <v>8.6999999999999993</v>
      </c>
      <c r="O229" s="48">
        <v>9.5</v>
      </c>
      <c r="P229" s="48">
        <v>8.9</v>
      </c>
      <c r="Q229" s="48">
        <v>8.8000000000000007</v>
      </c>
      <c r="R229" s="48">
        <v>8.6</v>
      </c>
      <c r="S229" s="48">
        <v>8.6999999999999993</v>
      </c>
      <c r="T229" s="48">
        <v>9.1999999999999993</v>
      </c>
      <c r="U229" s="48">
        <v>9.1</v>
      </c>
      <c r="V229" s="48">
        <v>9.4</v>
      </c>
      <c r="W229" s="48">
        <v>9.3000000000000007</v>
      </c>
      <c r="X229" s="48" t="s">
        <v>3945</v>
      </c>
      <c r="Y229" s="48">
        <v>10.5</v>
      </c>
      <c r="Z229" s="48">
        <v>11.3</v>
      </c>
      <c r="AA229" s="48">
        <v>10.7</v>
      </c>
      <c r="AB229" s="48">
        <v>11.2</v>
      </c>
      <c r="AC229" s="48">
        <v>10.8</v>
      </c>
      <c r="AD229" s="48">
        <v>11.1</v>
      </c>
      <c r="AE229" s="48">
        <v>11.4</v>
      </c>
      <c r="AF229" s="48">
        <v>11.3</v>
      </c>
      <c r="AG229" s="48">
        <v>11.6</v>
      </c>
      <c r="AH229" s="48">
        <v>11.1</v>
      </c>
      <c r="AI229" s="48" t="s">
        <v>3903</v>
      </c>
      <c r="AJ229" s="48">
        <v>13.1</v>
      </c>
      <c r="AK229" s="48">
        <v>13.9</v>
      </c>
      <c r="AL229" s="48">
        <v>13.2</v>
      </c>
      <c r="AM229" s="48">
        <v>13.1</v>
      </c>
      <c r="AN229" s="48">
        <v>12.7</v>
      </c>
      <c r="AO229" s="48">
        <v>13</v>
      </c>
      <c r="AP229" s="48">
        <v>13.3</v>
      </c>
      <c r="AQ229" s="48">
        <v>13.2</v>
      </c>
      <c r="AR229" s="48">
        <v>13.5</v>
      </c>
      <c r="AS229" s="48">
        <v>13.1</v>
      </c>
      <c r="AT229" s="48" t="s">
        <v>3902</v>
      </c>
      <c r="AU229" s="48">
        <v>10.5</v>
      </c>
      <c r="AV229" s="48">
        <v>11.3</v>
      </c>
      <c r="AW229" s="48">
        <v>10.7</v>
      </c>
      <c r="AX229" s="48">
        <v>10.8</v>
      </c>
      <c r="AY229" s="48">
        <v>10.5</v>
      </c>
      <c r="AZ229" s="48">
        <v>10.8</v>
      </c>
      <c r="BA229" s="48">
        <v>11.1</v>
      </c>
      <c r="BB229" s="48">
        <v>11</v>
      </c>
      <c r="BC229" s="48">
        <v>11.3</v>
      </c>
      <c r="BD229" s="48">
        <v>11.1</v>
      </c>
      <c r="BE229" s="48" t="s">
        <v>4364</v>
      </c>
      <c r="BG229" s="87"/>
      <c r="BH229" s="87"/>
      <c r="BI229" s="87"/>
      <c r="BJ229" s="87"/>
      <c r="BK229" s="87"/>
      <c r="BL229" s="87"/>
    </row>
    <row r="230" spans="1:64" ht="30" customHeight="1">
      <c r="A230" s="125" t="s">
        <v>4793</v>
      </c>
      <c r="B230" s="126" t="s">
        <v>4794</v>
      </c>
      <c r="C230" s="48">
        <v>8.1999999999999993</v>
      </c>
      <c r="D230" s="48">
        <v>9</v>
      </c>
      <c r="E230" s="48">
        <v>8.4</v>
      </c>
      <c r="F230" s="48">
        <v>8.5</v>
      </c>
      <c r="G230" s="48">
        <v>8.5</v>
      </c>
      <c r="H230" s="48">
        <v>8.8000000000000007</v>
      </c>
      <c r="I230" s="48">
        <v>9.1</v>
      </c>
      <c r="J230" s="48">
        <v>9</v>
      </c>
      <c r="K230" s="48">
        <v>9.3000000000000007</v>
      </c>
      <c r="L230" s="48">
        <v>8.8000000000000007</v>
      </c>
      <c r="M230" s="48" t="s">
        <v>3944</v>
      </c>
      <c r="N230" s="48">
        <v>8.6999999999999993</v>
      </c>
      <c r="O230" s="48">
        <v>9.5</v>
      </c>
      <c r="P230" s="48">
        <v>8.9</v>
      </c>
      <c r="Q230" s="48">
        <v>8.8000000000000007</v>
      </c>
      <c r="R230" s="48">
        <v>8.6</v>
      </c>
      <c r="S230" s="48">
        <v>8.6999999999999993</v>
      </c>
      <c r="T230" s="48">
        <v>9.1999999999999993</v>
      </c>
      <c r="U230" s="48">
        <v>9.1</v>
      </c>
      <c r="V230" s="48">
        <v>9.4</v>
      </c>
      <c r="W230" s="48">
        <v>9.3000000000000007</v>
      </c>
      <c r="X230" s="48" t="s">
        <v>3945</v>
      </c>
      <c r="Y230" s="48">
        <v>10.5</v>
      </c>
      <c r="Z230" s="48">
        <v>11.3</v>
      </c>
      <c r="AA230" s="48">
        <v>10.7</v>
      </c>
      <c r="AB230" s="48">
        <v>11.2</v>
      </c>
      <c r="AC230" s="48">
        <v>10.8</v>
      </c>
      <c r="AD230" s="48">
        <v>11.1</v>
      </c>
      <c r="AE230" s="48">
        <v>11.4</v>
      </c>
      <c r="AF230" s="48">
        <v>11.3</v>
      </c>
      <c r="AG230" s="48">
        <v>11.6</v>
      </c>
      <c r="AH230" s="48">
        <v>11.1</v>
      </c>
      <c r="AI230" s="48" t="s">
        <v>3903</v>
      </c>
      <c r="AJ230" s="48">
        <v>13.1</v>
      </c>
      <c r="AK230" s="48">
        <v>13.9</v>
      </c>
      <c r="AL230" s="48">
        <v>13.2</v>
      </c>
      <c r="AM230" s="48">
        <v>13.1</v>
      </c>
      <c r="AN230" s="48">
        <v>12.7</v>
      </c>
      <c r="AO230" s="48">
        <v>13</v>
      </c>
      <c r="AP230" s="48">
        <v>13.3</v>
      </c>
      <c r="AQ230" s="48">
        <v>13.2</v>
      </c>
      <c r="AR230" s="48">
        <v>13.5</v>
      </c>
      <c r="AS230" s="48">
        <v>13.1</v>
      </c>
      <c r="AT230" s="48" t="s">
        <v>3902</v>
      </c>
      <c r="AU230" s="48">
        <v>10.5</v>
      </c>
      <c r="AV230" s="48">
        <v>11.3</v>
      </c>
      <c r="AW230" s="48">
        <v>10.7</v>
      </c>
      <c r="AX230" s="48">
        <v>10.8</v>
      </c>
      <c r="AY230" s="48">
        <v>10.5</v>
      </c>
      <c r="AZ230" s="48">
        <v>10.8</v>
      </c>
      <c r="BA230" s="48">
        <v>11.1</v>
      </c>
      <c r="BB230" s="48">
        <v>11</v>
      </c>
      <c r="BC230" s="48">
        <v>11.3</v>
      </c>
      <c r="BD230" s="48">
        <v>11.1</v>
      </c>
      <c r="BE230" s="48" t="s">
        <v>4364</v>
      </c>
      <c r="BG230" s="87"/>
      <c r="BH230" s="87"/>
      <c r="BI230" s="87"/>
      <c r="BJ230" s="87"/>
      <c r="BK230" s="87"/>
      <c r="BL230" s="87"/>
    </row>
    <row r="231" spans="1:64" ht="30" customHeight="1">
      <c r="A231" s="125" t="s">
        <v>4795</v>
      </c>
      <c r="B231" s="126" t="s">
        <v>4796</v>
      </c>
      <c r="C231" s="48">
        <v>8.1999999999999993</v>
      </c>
      <c r="D231" s="48">
        <v>9</v>
      </c>
      <c r="E231" s="48">
        <v>8.4</v>
      </c>
      <c r="F231" s="48">
        <v>8.5</v>
      </c>
      <c r="G231" s="48">
        <v>8.5</v>
      </c>
      <c r="H231" s="48">
        <v>8.8000000000000007</v>
      </c>
      <c r="I231" s="48">
        <v>9.1</v>
      </c>
      <c r="J231" s="48">
        <v>9</v>
      </c>
      <c r="K231" s="48">
        <v>9.3000000000000007</v>
      </c>
      <c r="L231" s="48">
        <v>8.8000000000000007</v>
      </c>
      <c r="M231" s="48" t="s">
        <v>3944</v>
      </c>
      <c r="N231" s="48">
        <v>8.6999999999999993</v>
      </c>
      <c r="O231" s="48">
        <v>9.5</v>
      </c>
      <c r="P231" s="48">
        <v>8.9</v>
      </c>
      <c r="Q231" s="48">
        <v>8.8000000000000007</v>
      </c>
      <c r="R231" s="48">
        <v>8.6</v>
      </c>
      <c r="S231" s="48">
        <v>8.6999999999999993</v>
      </c>
      <c r="T231" s="48">
        <v>9.1999999999999993</v>
      </c>
      <c r="U231" s="48">
        <v>9.1</v>
      </c>
      <c r="V231" s="48">
        <v>9.4</v>
      </c>
      <c r="W231" s="48">
        <v>9.3000000000000007</v>
      </c>
      <c r="X231" s="48" t="s">
        <v>3945</v>
      </c>
      <c r="Y231" s="48">
        <v>10.5</v>
      </c>
      <c r="Z231" s="48">
        <v>11.3</v>
      </c>
      <c r="AA231" s="48">
        <v>10.7</v>
      </c>
      <c r="AB231" s="48">
        <v>11.2</v>
      </c>
      <c r="AC231" s="48">
        <v>10.8</v>
      </c>
      <c r="AD231" s="48">
        <v>11.1</v>
      </c>
      <c r="AE231" s="48">
        <v>11.4</v>
      </c>
      <c r="AF231" s="48">
        <v>11.3</v>
      </c>
      <c r="AG231" s="48">
        <v>11.6</v>
      </c>
      <c r="AH231" s="48">
        <v>11.1</v>
      </c>
      <c r="AI231" s="48" t="s">
        <v>3903</v>
      </c>
      <c r="AJ231" s="48">
        <v>13.1</v>
      </c>
      <c r="AK231" s="48">
        <v>13.9</v>
      </c>
      <c r="AL231" s="48">
        <v>13.2</v>
      </c>
      <c r="AM231" s="48">
        <v>13.1</v>
      </c>
      <c r="AN231" s="48">
        <v>12.7</v>
      </c>
      <c r="AO231" s="48">
        <v>13</v>
      </c>
      <c r="AP231" s="48">
        <v>13.3</v>
      </c>
      <c r="AQ231" s="48">
        <v>13.2</v>
      </c>
      <c r="AR231" s="48">
        <v>13.5</v>
      </c>
      <c r="AS231" s="48">
        <v>13.1</v>
      </c>
      <c r="AT231" s="48" t="s">
        <v>3902</v>
      </c>
      <c r="AU231" s="48">
        <v>10.5</v>
      </c>
      <c r="AV231" s="48">
        <v>11.3</v>
      </c>
      <c r="AW231" s="48">
        <v>10.7</v>
      </c>
      <c r="AX231" s="48">
        <v>10.8</v>
      </c>
      <c r="AY231" s="48">
        <v>10.5</v>
      </c>
      <c r="AZ231" s="48">
        <v>10.8</v>
      </c>
      <c r="BA231" s="48">
        <v>11.1</v>
      </c>
      <c r="BB231" s="48">
        <v>11</v>
      </c>
      <c r="BC231" s="48">
        <v>11.3</v>
      </c>
      <c r="BD231" s="48">
        <v>11.1</v>
      </c>
      <c r="BE231" s="48" t="s">
        <v>4364</v>
      </c>
      <c r="BG231" s="87"/>
      <c r="BH231" s="87"/>
      <c r="BI231" s="87"/>
      <c r="BJ231" s="87"/>
      <c r="BK231" s="87"/>
      <c r="BL231" s="87"/>
    </row>
    <row r="232" spans="1:64" ht="30" customHeight="1">
      <c r="A232" s="125" t="s">
        <v>4797</v>
      </c>
      <c r="B232" s="126" t="s">
        <v>4798</v>
      </c>
      <c r="C232" s="48">
        <v>8.1999999999999993</v>
      </c>
      <c r="D232" s="48">
        <v>9</v>
      </c>
      <c r="E232" s="48">
        <v>8.4</v>
      </c>
      <c r="F232" s="48">
        <v>8.5</v>
      </c>
      <c r="G232" s="48">
        <v>8.5</v>
      </c>
      <c r="H232" s="48">
        <v>8.8000000000000007</v>
      </c>
      <c r="I232" s="48">
        <v>9.1</v>
      </c>
      <c r="J232" s="48">
        <v>9</v>
      </c>
      <c r="K232" s="48">
        <v>9.3000000000000007</v>
      </c>
      <c r="L232" s="48">
        <v>8.8000000000000007</v>
      </c>
      <c r="M232" s="48" t="s">
        <v>3944</v>
      </c>
      <c r="N232" s="48">
        <v>8.6999999999999993</v>
      </c>
      <c r="O232" s="48">
        <v>9.5</v>
      </c>
      <c r="P232" s="48">
        <v>8.9</v>
      </c>
      <c r="Q232" s="48">
        <v>8.8000000000000007</v>
      </c>
      <c r="R232" s="48">
        <v>8.6</v>
      </c>
      <c r="S232" s="48">
        <v>8.6999999999999993</v>
      </c>
      <c r="T232" s="48">
        <v>9.1999999999999993</v>
      </c>
      <c r="U232" s="48">
        <v>9.1</v>
      </c>
      <c r="V232" s="48">
        <v>9.4</v>
      </c>
      <c r="W232" s="48">
        <v>9.3000000000000007</v>
      </c>
      <c r="X232" s="48" t="s">
        <v>3945</v>
      </c>
      <c r="Y232" s="48">
        <v>10.5</v>
      </c>
      <c r="Z232" s="48">
        <v>11.3</v>
      </c>
      <c r="AA232" s="48">
        <v>10.7</v>
      </c>
      <c r="AB232" s="48">
        <v>11.2</v>
      </c>
      <c r="AC232" s="48">
        <v>10.8</v>
      </c>
      <c r="AD232" s="48">
        <v>11.1</v>
      </c>
      <c r="AE232" s="48">
        <v>11.4</v>
      </c>
      <c r="AF232" s="48">
        <v>11.3</v>
      </c>
      <c r="AG232" s="48">
        <v>11.6</v>
      </c>
      <c r="AH232" s="48">
        <v>11.1</v>
      </c>
      <c r="AI232" s="48" t="s">
        <v>3903</v>
      </c>
      <c r="AJ232" s="48">
        <v>13.1</v>
      </c>
      <c r="AK232" s="48">
        <v>13.9</v>
      </c>
      <c r="AL232" s="48">
        <v>13.2</v>
      </c>
      <c r="AM232" s="48">
        <v>13.1</v>
      </c>
      <c r="AN232" s="48">
        <v>12.7</v>
      </c>
      <c r="AO232" s="48">
        <v>13</v>
      </c>
      <c r="AP232" s="48">
        <v>13.3</v>
      </c>
      <c r="AQ232" s="48">
        <v>13.2</v>
      </c>
      <c r="AR232" s="48">
        <v>13.5</v>
      </c>
      <c r="AS232" s="48">
        <v>13.1</v>
      </c>
      <c r="AT232" s="48" t="s">
        <v>3902</v>
      </c>
      <c r="AU232" s="48">
        <v>10.5</v>
      </c>
      <c r="AV232" s="48">
        <v>11.3</v>
      </c>
      <c r="AW232" s="48">
        <v>10.7</v>
      </c>
      <c r="AX232" s="48">
        <v>10.8</v>
      </c>
      <c r="AY232" s="48">
        <v>10.5</v>
      </c>
      <c r="AZ232" s="48">
        <v>10.8</v>
      </c>
      <c r="BA232" s="48">
        <v>11.1</v>
      </c>
      <c r="BB232" s="48">
        <v>11</v>
      </c>
      <c r="BC232" s="48">
        <v>11.3</v>
      </c>
      <c r="BD232" s="48">
        <v>11.1</v>
      </c>
      <c r="BE232" s="48" t="s">
        <v>4364</v>
      </c>
      <c r="BG232" s="87"/>
      <c r="BH232" s="87"/>
      <c r="BI232" s="87"/>
      <c r="BJ232" s="87"/>
      <c r="BK232" s="87"/>
      <c r="BL232" s="87"/>
    </row>
    <row r="233" spans="1:64" ht="30" customHeight="1">
      <c r="A233" s="125" t="s">
        <v>4799</v>
      </c>
      <c r="B233" s="126" t="s">
        <v>4800</v>
      </c>
      <c r="C233" s="48">
        <v>8.1999999999999993</v>
      </c>
      <c r="D233" s="48">
        <v>9</v>
      </c>
      <c r="E233" s="48">
        <v>8.4</v>
      </c>
      <c r="F233" s="48">
        <v>8.5</v>
      </c>
      <c r="G233" s="48">
        <v>8.5</v>
      </c>
      <c r="H233" s="48">
        <v>8.8000000000000007</v>
      </c>
      <c r="I233" s="48">
        <v>9.1</v>
      </c>
      <c r="J233" s="48">
        <v>9</v>
      </c>
      <c r="K233" s="48">
        <v>9.3000000000000007</v>
      </c>
      <c r="L233" s="48">
        <v>8.8000000000000007</v>
      </c>
      <c r="M233" s="48" t="s">
        <v>3944</v>
      </c>
      <c r="N233" s="48">
        <v>8.6999999999999993</v>
      </c>
      <c r="O233" s="48">
        <v>9.5</v>
      </c>
      <c r="P233" s="48">
        <v>8.9</v>
      </c>
      <c r="Q233" s="48">
        <v>8.8000000000000007</v>
      </c>
      <c r="R233" s="48">
        <v>8.6</v>
      </c>
      <c r="S233" s="48">
        <v>8.6999999999999993</v>
      </c>
      <c r="T233" s="48">
        <v>9.1999999999999993</v>
      </c>
      <c r="U233" s="48">
        <v>9.1</v>
      </c>
      <c r="V233" s="48">
        <v>9.4</v>
      </c>
      <c r="W233" s="48">
        <v>9.3000000000000007</v>
      </c>
      <c r="X233" s="48" t="s">
        <v>3945</v>
      </c>
      <c r="Y233" s="48">
        <v>10.5</v>
      </c>
      <c r="Z233" s="48">
        <v>11.3</v>
      </c>
      <c r="AA233" s="48">
        <v>10.7</v>
      </c>
      <c r="AB233" s="48">
        <v>11.2</v>
      </c>
      <c r="AC233" s="48">
        <v>10.8</v>
      </c>
      <c r="AD233" s="48">
        <v>11.1</v>
      </c>
      <c r="AE233" s="48">
        <v>11.4</v>
      </c>
      <c r="AF233" s="48">
        <v>11.3</v>
      </c>
      <c r="AG233" s="48">
        <v>11.6</v>
      </c>
      <c r="AH233" s="48">
        <v>11.1</v>
      </c>
      <c r="AI233" s="48" t="s">
        <v>3903</v>
      </c>
      <c r="AJ233" s="48">
        <v>13.1</v>
      </c>
      <c r="AK233" s="48">
        <v>13.9</v>
      </c>
      <c r="AL233" s="48">
        <v>13.2</v>
      </c>
      <c r="AM233" s="48">
        <v>13.1</v>
      </c>
      <c r="AN233" s="48">
        <v>12.7</v>
      </c>
      <c r="AO233" s="48">
        <v>13</v>
      </c>
      <c r="AP233" s="48">
        <v>13.3</v>
      </c>
      <c r="AQ233" s="48">
        <v>13.2</v>
      </c>
      <c r="AR233" s="48">
        <v>13.5</v>
      </c>
      <c r="AS233" s="48">
        <v>13.1</v>
      </c>
      <c r="AT233" s="48" t="s">
        <v>3902</v>
      </c>
      <c r="AU233" s="48">
        <v>10.5</v>
      </c>
      <c r="AV233" s="48">
        <v>11.3</v>
      </c>
      <c r="AW233" s="48">
        <v>10.7</v>
      </c>
      <c r="AX233" s="48">
        <v>10.8</v>
      </c>
      <c r="AY233" s="48">
        <v>10.5</v>
      </c>
      <c r="AZ233" s="48">
        <v>10.8</v>
      </c>
      <c r="BA233" s="48">
        <v>11.1</v>
      </c>
      <c r="BB233" s="48">
        <v>11</v>
      </c>
      <c r="BC233" s="48">
        <v>11.3</v>
      </c>
      <c r="BD233" s="48">
        <v>11.1</v>
      </c>
      <c r="BE233" s="48" t="s">
        <v>4364</v>
      </c>
      <c r="BG233" s="87"/>
      <c r="BH233" s="87"/>
      <c r="BI233" s="87"/>
      <c r="BJ233" s="87"/>
      <c r="BK233" s="87"/>
      <c r="BL233" s="87"/>
    </row>
    <row r="234" spans="1:64" ht="30" customHeight="1">
      <c r="A234" s="125" t="s">
        <v>4801</v>
      </c>
      <c r="B234" s="126" t="s">
        <v>4802</v>
      </c>
      <c r="C234" s="48">
        <v>8.1999999999999993</v>
      </c>
      <c r="D234" s="48">
        <v>9</v>
      </c>
      <c r="E234" s="48">
        <v>8.4</v>
      </c>
      <c r="F234" s="48">
        <v>8.5</v>
      </c>
      <c r="G234" s="48">
        <v>8.5</v>
      </c>
      <c r="H234" s="48">
        <v>8.8000000000000007</v>
      </c>
      <c r="I234" s="48">
        <v>9.1</v>
      </c>
      <c r="J234" s="48">
        <v>9</v>
      </c>
      <c r="K234" s="48">
        <v>9.3000000000000007</v>
      </c>
      <c r="L234" s="48">
        <v>8.8000000000000007</v>
      </c>
      <c r="M234" s="48" t="s">
        <v>3944</v>
      </c>
      <c r="N234" s="48">
        <v>8.6999999999999993</v>
      </c>
      <c r="O234" s="48">
        <v>9.5</v>
      </c>
      <c r="P234" s="48">
        <v>8.9</v>
      </c>
      <c r="Q234" s="48">
        <v>8.8000000000000007</v>
      </c>
      <c r="R234" s="48">
        <v>8.6</v>
      </c>
      <c r="S234" s="48">
        <v>8.6999999999999993</v>
      </c>
      <c r="T234" s="48">
        <v>9.1999999999999993</v>
      </c>
      <c r="U234" s="48">
        <v>9.1</v>
      </c>
      <c r="V234" s="48">
        <v>9.4</v>
      </c>
      <c r="W234" s="48">
        <v>9.3000000000000007</v>
      </c>
      <c r="X234" s="48" t="s">
        <v>3945</v>
      </c>
      <c r="Y234" s="48">
        <v>10.5</v>
      </c>
      <c r="Z234" s="48">
        <v>11.3</v>
      </c>
      <c r="AA234" s="48">
        <v>10.7</v>
      </c>
      <c r="AB234" s="48">
        <v>11.2</v>
      </c>
      <c r="AC234" s="48">
        <v>10.8</v>
      </c>
      <c r="AD234" s="48">
        <v>11.1</v>
      </c>
      <c r="AE234" s="48">
        <v>11.4</v>
      </c>
      <c r="AF234" s="48">
        <v>11.3</v>
      </c>
      <c r="AG234" s="48">
        <v>11.6</v>
      </c>
      <c r="AH234" s="48">
        <v>11.1</v>
      </c>
      <c r="AI234" s="48" t="s">
        <v>3903</v>
      </c>
      <c r="AJ234" s="48">
        <v>13.1</v>
      </c>
      <c r="AK234" s="48">
        <v>13.9</v>
      </c>
      <c r="AL234" s="48">
        <v>13.2</v>
      </c>
      <c r="AM234" s="48">
        <v>13.1</v>
      </c>
      <c r="AN234" s="48">
        <v>12.7</v>
      </c>
      <c r="AO234" s="48">
        <v>13</v>
      </c>
      <c r="AP234" s="48">
        <v>13.3</v>
      </c>
      <c r="AQ234" s="48">
        <v>13.2</v>
      </c>
      <c r="AR234" s="48">
        <v>13.5</v>
      </c>
      <c r="AS234" s="48">
        <v>13.1</v>
      </c>
      <c r="AT234" s="48" t="s">
        <v>3902</v>
      </c>
      <c r="AU234" s="48">
        <v>10.5</v>
      </c>
      <c r="AV234" s="48">
        <v>11.3</v>
      </c>
      <c r="AW234" s="48">
        <v>10.7</v>
      </c>
      <c r="AX234" s="48">
        <v>10.8</v>
      </c>
      <c r="AY234" s="48">
        <v>10.5</v>
      </c>
      <c r="AZ234" s="48">
        <v>10.8</v>
      </c>
      <c r="BA234" s="48">
        <v>11.1</v>
      </c>
      <c r="BB234" s="48">
        <v>11</v>
      </c>
      <c r="BC234" s="48">
        <v>11.3</v>
      </c>
      <c r="BD234" s="48">
        <v>11.1</v>
      </c>
      <c r="BE234" s="48" t="s">
        <v>4364</v>
      </c>
      <c r="BG234" s="87"/>
      <c r="BH234" s="87"/>
      <c r="BI234" s="87"/>
      <c r="BJ234" s="87"/>
      <c r="BK234" s="87"/>
      <c r="BL234" s="87"/>
    </row>
    <row r="235" spans="1:64" ht="30" customHeight="1">
      <c r="A235" s="125" t="s">
        <v>4803</v>
      </c>
      <c r="B235" s="126" t="s">
        <v>4804</v>
      </c>
      <c r="C235" s="48">
        <v>8.1999999999999993</v>
      </c>
      <c r="D235" s="48">
        <v>9</v>
      </c>
      <c r="E235" s="48">
        <v>8.4</v>
      </c>
      <c r="F235" s="48">
        <v>8.5</v>
      </c>
      <c r="G235" s="48">
        <v>8.5</v>
      </c>
      <c r="H235" s="48">
        <v>8.8000000000000007</v>
      </c>
      <c r="I235" s="48">
        <v>9.1</v>
      </c>
      <c r="J235" s="48">
        <v>9</v>
      </c>
      <c r="K235" s="48">
        <v>9.3000000000000007</v>
      </c>
      <c r="L235" s="48">
        <v>8.8000000000000007</v>
      </c>
      <c r="M235" s="48" t="s">
        <v>3944</v>
      </c>
      <c r="N235" s="48">
        <v>8.6999999999999993</v>
      </c>
      <c r="O235" s="48">
        <v>9.5</v>
      </c>
      <c r="P235" s="48">
        <v>8.9</v>
      </c>
      <c r="Q235" s="48">
        <v>8.8000000000000007</v>
      </c>
      <c r="R235" s="48">
        <v>8.6</v>
      </c>
      <c r="S235" s="48">
        <v>8.6999999999999993</v>
      </c>
      <c r="T235" s="48">
        <v>9.1999999999999993</v>
      </c>
      <c r="U235" s="48">
        <v>9.1</v>
      </c>
      <c r="V235" s="48">
        <v>9.4</v>
      </c>
      <c r="W235" s="48">
        <v>9.3000000000000007</v>
      </c>
      <c r="X235" s="48" t="s">
        <v>3945</v>
      </c>
      <c r="Y235" s="48">
        <v>10.5</v>
      </c>
      <c r="Z235" s="48">
        <v>11.3</v>
      </c>
      <c r="AA235" s="48">
        <v>10.7</v>
      </c>
      <c r="AB235" s="48">
        <v>11.2</v>
      </c>
      <c r="AC235" s="48">
        <v>10.8</v>
      </c>
      <c r="AD235" s="48">
        <v>11.1</v>
      </c>
      <c r="AE235" s="48">
        <v>11.4</v>
      </c>
      <c r="AF235" s="48">
        <v>11.3</v>
      </c>
      <c r="AG235" s="48">
        <v>11.6</v>
      </c>
      <c r="AH235" s="48">
        <v>11.1</v>
      </c>
      <c r="AI235" s="48" t="s">
        <v>3903</v>
      </c>
      <c r="AJ235" s="48">
        <v>13.1</v>
      </c>
      <c r="AK235" s="48">
        <v>13.9</v>
      </c>
      <c r="AL235" s="48">
        <v>13.2</v>
      </c>
      <c r="AM235" s="48">
        <v>13.1</v>
      </c>
      <c r="AN235" s="48">
        <v>12.7</v>
      </c>
      <c r="AO235" s="48">
        <v>13</v>
      </c>
      <c r="AP235" s="48">
        <v>13.3</v>
      </c>
      <c r="AQ235" s="48">
        <v>13.2</v>
      </c>
      <c r="AR235" s="48">
        <v>13.5</v>
      </c>
      <c r="AS235" s="48">
        <v>13.1</v>
      </c>
      <c r="AT235" s="48" t="s">
        <v>3902</v>
      </c>
      <c r="AU235" s="48">
        <v>10.5</v>
      </c>
      <c r="AV235" s="48">
        <v>11.3</v>
      </c>
      <c r="AW235" s="48">
        <v>10.7</v>
      </c>
      <c r="AX235" s="48">
        <v>10.8</v>
      </c>
      <c r="AY235" s="48">
        <v>10.5</v>
      </c>
      <c r="AZ235" s="48">
        <v>10.8</v>
      </c>
      <c r="BA235" s="48">
        <v>11.1</v>
      </c>
      <c r="BB235" s="48">
        <v>11</v>
      </c>
      <c r="BC235" s="48">
        <v>11.3</v>
      </c>
      <c r="BD235" s="48">
        <v>11.1</v>
      </c>
      <c r="BE235" s="48" t="s">
        <v>4364</v>
      </c>
      <c r="BG235" s="87"/>
      <c r="BH235" s="87"/>
      <c r="BI235" s="87"/>
      <c r="BJ235" s="87"/>
      <c r="BK235" s="87"/>
      <c r="BL235" s="87"/>
    </row>
    <row r="236" spans="1:64" ht="30" customHeight="1">
      <c r="A236" s="125" t="s">
        <v>4805</v>
      </c>
      <c r="B236" s="126" t="s">
        <v>4806</v>
      </c>
      <c r="C236" s="48">
        <v>8.1999999999999993</v>
      </c>
      <c r="D236" s="48">
        <v>9</v>
      </c>
      <c r="E236" s="48">
        <v>8.4</v>
      </c>
      <c r="F236" s="48">
        <v>8.5</v>
      </c>
      <c r="G236" s="48">
        <v>8.5</v>
      </c>
      <c r="H236" s="48">
        <v>8.8000000000000007</v>
      </c>
      <c r="I236" s="48">
        <v>9.1</v>
      </c>
      <c r="J236" s="48">
        <v>9</v>
      </c>
      <c r="K236" s="48">
        <v>9.3000000000000007</v>
      </c>
      <c r="L236" s="48">
        <v>8.8000000000000007</v>
      </c>
      <c r="M236" s="48" t="s">
        <v>3944</v>
      </c>
      <c r="N236" s="48">
        <v>8.6999999999999993</v>
      </c>
      <c r="O236" s="48">
        <v>9.5</v>
      </c>
      <c r="P236" s="48">
        <v>8.9</v>
      </c>
      <c r="Q236" s="48">
        <v>8.8000000000000007</v>
      </c>
      <c r="R236" s="48">
        <v>8.6</v>
      </c>
      <c r="S236" s="48">
        <v>8.6999999999999993</v>
      </c>
      <c r="T236" s="48">
        <v>9.1999999999999993</v>
      </c>
      <c r="U236" s="48">
        <v>9.1</v>
      </c>
      <c r="V236" s="48">
        <v>9.4</v>
      </c>
      <c r="W236" s="48">
        <v>9.3000000000000007</v>
      </c>
      <c r="X236" s="48" t="s">
        <v>3945</v>
      </c>
      <c r="Y236" s="48">
        <v>10.5</v>
      </c>
      <c r="Z236" s="48">
        <v>11.3</v>
      </c>
      <c r="AA236" s="48">
        <v>10.7</v>
      </c>
      <c r="AB236" s="48">
        <v>11.2</v>
      </c>
      <c r="AC236" s="48">
        <v>10.8</v>
      </c>
      <c r="AD236" s="48">
        <v>11.1</v>
      </c>
      <c r="AE236" s="48">
        <v>11.4</v>
      </c>
      <c r="AF236" s="48">
        <v>11.3</v>
      </c>
      <c r="AG236" s="48">
        <v>11.6</v>
      </c>
      <c r="AH236" s="48">
        <v>11.1</v>
      </c>
      <c r="AI236" s="48" t="s">
        <v>3903</v>
      </c>
      <c r="AJ236" s="48">
        <v>13.1</v>
      </c>
      <c r="AK236" s="48">
        <v>13.9</v>
      </c>
      <c r="AL236" s="48">
        <v>13.2</v>
      </c>
      <c r="AM236" s="48">
        <v>13.1</v>
      </c>
      <c r="AN236" s="48">
        <v>12.7</v>
      </c>
      <c r="AO236" s="48">
        <v>13</v>
      </c>
      <c r="AP236" s="48">
        <v>13.3</v>
      </c>
      <c r="AQ236" s="48">
        <v>13.2</v>
      </c>
      <c r="AR236" s="48">
        <v>13.5</v>
      </c>
      <c r="AS236" s="48">
        <v>13.1</v>
      </c>
      <c r="AT236" s="48" t="s">
        <v>3902</v>
      </c>
      <c r="AU236" s="48">
        <v>10.5</v>
      </c>
      <c r="AV236" s="48">
        <v>11.3</v>
      </c>
      <c r="AW236" s="48">
        <v>10.7</v>
      </c>
      <c r="AX236" s="48">
        <v>10.8</v>
      </c>
      <c r="AY236" s="48">
        <v>10.5</v>
      </c>
      <c r="AZ236" s="48">
        <v>10.8</v>
      </c>
      <c r="BA236" s="48">
        <v>11.1</v>
      </c>
      <c r="BB236" s="48">
        <v>11</v>
      </c>
      <c r="BC236" s="48">
        <v>11.3</v>
      </c>
      <c r="BD236" s="48">
        <v>11.1</v>
      </c>
      <c r="BE236" s="48" t="s">
        <v>4364</v>
      </c>
      <c r="BG236" s="87"/>
      <c r="BH236" s="87"/>
      <c r="BI236" s="87"/>
      <c r="BJ236" s="87"/>
      <c r="BK236" s="87"/>
      <c r="BL236" s="87"/>
    </row>
    <row r="237" spans="1:64" ht="30" customHeight="1">
      <c r="A237" s="125" t="s">
        <v>4807</v>
      </c>
      <c r="B237" s="126" t="s">
        <v>4808</v>
      </c>
      <c r="C237" s="48">
        <v>8.1999999999999993</v>
      </c>
      <c r="D237" s="48">
        <v>9</v>
      </c>
      <c r="E237" s="48">
        <v>8.4</v>
      </c>
      <c r="F237" s="48">
        <v>8.5</v>
      </c>
      <c r="G237" s="48">
        <v>8.5</v>
      </c>
      <c r="H237" s="48">
        <v>8.8000000000000007</v>
      </c>
      <c r="I237" s="48">
        <v>9.1</v>
      </c>
      <c r="J237" s="48">
        <v>9</v>
      </c>
      <c r="K237" s="48">
        <v>9.3000000000000007</v>
      </c>
      <c r="L237" s="48">
        <v>8.8000000000000007</v>
      </c>
      <c r="M237" s="48" t="s">
        <v>3944</v>
      </c>
      <c r="N237" s="48">
        <v>8.6999999999999993</v>
      </c>
      <c r="O237" s="48">
        <v>9.5</v>
      </c>
      <c r="P237" s="48">
        <v>8.9</v>
      </c>
      <c r="Q237" s="48">
        <v>8.8000000000000007</v>
      </c>
      <c r="R237" s="48">
        <v>8.6</v>
      </c>
      <c r="S237" s="48">
        <v>8.6999999999999993</v>
      </c>
      <c r="T237" s="48">
        <v>9.1999999999999993</v>
      </c>
      <c r="U237" s="48">
        <v>9.1</v>
      </c>
      <c r="V237" s="48">
        <v>9.4</v>
      </c>
      <c r="W237" s="48">
        <v>9.3000000000000007</v>
      </c>
      <c r="X237" s="48" t="s">
        <v>3945</v>
      </c>
      <c r="Y237" s="48">
        <v>10.5</v>
      </c>
      <c r="Z237" s="48">
        <v>11.3</v>
      </c>
      <c r="AA237" s="48">
        <v>10.7</v>
      </c>
      <c r="AB237" s="48">
        <v>11.2</v>
      </c>
      <c r="AC237" s="48">
        <v>10.8</v>
      </c>
      <c r="AD237" s="48">
        <v>11.1</v>
      </c>
      <c r="AE237" s="48">
        <v>11.4</v>
      </c>
      <c r="AF237" s="48">
        <v>11.3</v>
      </c>
      <c r="AG237" s="48">
        <v>11.6</v>
      </c>
      <c r="AH237" s="48">
        <v>11.1</v>
      </c>
      <c r="AI237" s="48" t="s">
        <v>3903</v>
      </c>
      <c r="AJ237" s="48">
        <v>13.1</v>
      </c>
      <c r="AK237" s="48">
        <v>13.9</v>
      </c>
      <c r="AL237" s="48">
        <v>13.2</v>
      </c>
      <c r="AM237" s="48">
        <v>13.1</v>
      </c>
      <c r="AN237" s="48">
        <v>12.7</v>
      </c>
      <c r="AO237" s="48">
        <v>13</v>
      </c>
      <c r="AP237" s="48">
        <v>13.3</v>
      </c>
      <c r="AQ237" s="48">
        <v>13.2</v>
      </c>
      <c r="AR237" s="48">
        <v>13.5</v>
      </c>
      <c r="AS237" s="48">
        <v>13.1</v>
      </c>
      <c r="AT237" s="48" t="s">
        <v>3902</v>
      </c>
      <c r="AU237" s="48">
        <v>10.5</v>
      </c>
      <c r="AV237" s="48">
        <v>11.3</v>
      </c>
      <c r="AW237" s="48">
        <v>10.7</v>
      </c>
      <c r="AX237" s="48">
        <v>10.8</v>
      </c>
      <c r="AY237" s="48">
        <v>10.5</v>
      </c>
      <c r="AZ237" s="48">
        <v>10.8</v>
      </c>
      <c r="BA237" s="48">
        <v>11.1</v>
      </c>
      <c r="BB237" s="48">
        <v>11</v>
      </c>
      <c r="BC237" s="48">
        <v>11.3</v>
      </c>
      <c r="BD237" s="48">
        <v>11.1</v>
      </c>
      <c r="BE237" s="48" t="s">
        <v>4364</v>
      </c>
      <c r="BG237" s="87"/>
      <c r="BH237" s="87"/>
      <c r="BI237" s="87"/>
      <c r="BJ237" s="87"/>
      <c r="BK237" s="87"/>
      <c r="BL237" s="87"/>
    </row>
    <row r="238" spans="1:64" ht="30" customHeight="1">
      <c r="A238" s="125" t="s">
        <v>4809</v>
      </c>
      <c r="B238" s="126" t="s">
        <v>4810</v>
      </c>
      <c r="C238" s="48">
        <v>8.1999999999999993</v>
      </c>
      <c r="D238" s="48">
        <v>9</v>
      </c>
      <c r="E238" s="48">
        <v>8.4</v>
      </c>
      <c r="F238" s="48">
        <v>8.5</v>
      </c>
      <c r="G238" s="48">
        <v>8.5</v>
      </c>
      <c r="H238" s="48">
        <v>8.8000000000000007</v>
      </c>
      <c r="I238" s="48">
        <v>9.1</v>
      </c>
      <c r="J238" s="48">
        <v>9</v>
      </c>
      <c r="K238" s="48">
        <v>9.3000000000000007</v>
      </c>
      <c r="L238" s="48">
        <v>8.8000000000000007</v>
      </c>
      <c r="M238" s="48" t="s">
        <v>3944</v>
      </c>
      <c r="N238" s="48">
        <v>8.6999999999999993</v>
      </c>
      <c r="O238" s="48">
        <v>9.5</v>
      </c>
      <c r="P238" s="48">
        <v>8.9</v>
      </c>
      <c r="Q238" s="48">
        <v>8.8000000000000007</v>
      </c>
      <c r="R238" s="48">
        <v>8.6</v>
      </c>
      <c r="S238" s="48">
        <v>8.6999999999999993</v>
      </c>
      <c r="T238" s="48">
        <v>9.1999999999999993</v>
      </c>
      <c r="U238" s="48">
        <v>9.1</v>
      </c>
      <c r="V238" s="48">
        <v>9.4</v>
      </c>
      <c r="W238" s="48">
        <v>9.3000000000000007</v>
      </c>
      <c r="X238" s="48" t="s">
        <v>3945</v>
      </c>
      <c r="Y238" s="48">
        <v>10.5</v>
      </c>
      <c r="Z238" s="48">
        <v>11.3</v>
      </c>
      <c r="AA238" s="48">
        <v>10.7</v>
      </c>
      <c r="AB238" s="48">
        <v>11.2</v>
      </c>
      <c r="AC238" s="48">
        <v>10.8</v>
      </c>
      <c r="AD238" s="48">
        <v>11.1</v>
      </c>
      <c r="AE238" s="48">
        <v>11.4</v>
      </c>
      <c r="AF238" s="48">
        <v>11.3</v>
      </c>
      <c r="AG238" s="48">
        <v>11.6</v>
      </c>
      <c r="AH238" s="48">
        <v>11.1</v>
      </c>
      <c r="AI238" s="48" t="s">
        <v>3903</v>
      </c>
      <c r="AJ238" s="48">
        <v>13.1</v>
      </c>
      <c r="AK238" s="48">
        <v>13.9</v>
      </c>
      <c r="AL238" s="48">
        <v>13.2</v>
      </c>
      <c r="AM238" s="48">
        <v>13.1</v>
      </c>
      <c r="AN238" s="48">
        <v>12.7</v>
      </c>
      <c r="AO238" s="48">
        <v>13</v>
      </c>
      <c r="AP238" s="48">
        <v>13.3</v>
      </c>
      <c r="AQ238" s="48">
        <v>13.2</v>
      </c>
      <c r="AR238" s="48">
        <v>13.5</v>
      </c>
      <c r="AS238" s="48">
        <v>13.1</v>
      </c>
      <c r="AT238" s="48" t="s">
        <v>3902</v>
      </c>
      <c r="AU238" s="48">
        <v>10.5</v>
      </c>
      <c r="AV238" s="48">
        <v>11.3</v>
      </c>
      <c r="AW238" s="48">
        <v>10.7</v>
      </c>
      <c r="AX238" s="48">
        <v>10.8</v>
      </c>
      <c r="AY238" s="48">
        <v>10.5</v>
      </c>
      <c r="AZ238" s="48">
        <v>10.8</v>
      </c>
      <c r="BA238" s="48">
        <v>11.1</v>
      </c>
      <c r="BB238" s="48">
        <v>11</v>
      </c>
      <c r="BC238" s="48">
        <v>11.3</v>
      </c>
      <c r="BD238" s="48">
        <v>11.1</v>
      </c>
      <c r="BE238" s="48" t="s">
        <v>4364</v>
      </c>
      <c r="BG238" s="87"/>
      <c r="BH238" s="87"/>
      <c r="BI238" s="87"/>
      <c r="BJ238" s="87"/>
      <c r="BK238" s="87"/>
      <c r="BL238" s="87"/>
    </row>
    <row r="239" spans="1:64" ht="30" customHeight="1">
      <c r="A239" s="125" t="s">
        <v>4811</v>
      </c>
      <c r="B239" s="126" t="s">
        <v>4812</v>
      </c>
      <c r="C239" s="48">
        <v>8.1999999999999993</v>
      </c>
      <c r="D239" s="48">
        <v>9</v>
      </c>
      <c r="E239" s="48">
        <v>8.4</v>
      </c>
      <c r="F239" s="48">
        <v>8.5</v>
      </c>
      <c r="G239" s="48">
        <v>8.5</v>
      </c>
      <c r="H239" s="48">
        <v>8.8000000000000007</v>
      </c>
      <c r="I239" s="48">
        <v>9.1</v>
      </c>
      <c r="J239" s="48">
        <v>9</v>
      </c>
      <c r="K239" s="48">
        <v>9.3000000000000007</v>
      </c>
      <c r="L239" s="48">
        <v>8.8000000000000007</v>
      </c>
      <c r="M239" s="48" t="s">
        <v>3944</v>
      </c>
      <c r="N239" s="48">
        <v>8.6999999999999993</v>
      </c>
      <c r="O239" s="48">
        <v>9.5</v>
      </c>
      <c r="P239" s="48">
        <v>8.9</v>
      </c>
      <c r="Q239" s="48">
        <v>8.8000000000000007</v>
      </c>
      <c r="R239" s="48">
        <v>8.6</v>
      </c>
      <c r="S239" s="48">
        <v>8.6999999999999993</v>
      </c>
      <c r="T239" s="48">
        <v>9.1999999999999993</v>
      </c>
      <c r="U239" s="48">
        <v>9.1</v>
      </c>
      <c r="V239" s="48">
        <v>9.4</v>
      </c>
      <c r="W239" s="48">
        <v>9.3000000000000007</v>
      </c>
      <c r="X239" s="48" t="s">
        <v>3945</v>
      </c>
      <c r="Y239" s="48">
        <v>10.5</v>
      </c>
      <c r="Z239" s="48">
        <v>11.3</v>
      </c>
      <c r="AA239" s="48">
        <v>10.7</v>
      </c>
      <c r="AB239" s="48">
        <v>11.2</v>
      </c>
      <c r="AC239" s="48">
        <v>10.8</v>
      </c>
      <c r="AD239" s="48">
        <v>11.1</v>
      </c>
      <c r="AE239" s="48">
        <v>11.4</v>
      </c>
      <c r="AF239" s="48">
        <v>11.3</v>
      </c>
      <c r="AG239" s="48">
        <v>11.6</v>
      </c>
      <c r="AH239" s="48">
        <v>11.1</v>
      </c>
      <c r="AI239" s="48" t="s">
        <v>3903</v>
      </c>
      <c r="AJ239" s="48">
        <v>13.1</v>
      </c>
      <c r="AK239" s="48">
        <v>13.9</v>
      </c>
      <c r="AL239" s="48">
        <v>13.2</v>
      </c>
      <c r="AM239" s="48">
        <v>13.1</v>
      </c>
      <c r="AN239" s="48">
        <v>12.7</v>
      </c>
      <c r="AO239" s="48">
        <v>13</v>
      </c>
      <c r="AP239" s="48">
        <v>13.3</v>
      </c>
      <c r="AQ239" s="48">
        <v>13.2</v>
      </c>
      <c r="AR239" s="48">
        <v>13.5</v>
      </c>
      <c r="AS239" s="48">
        <v>13.1</v>
      </c>
      <c r="AT239" s="48" t="s">
        <v>3902</v>
      </c>
      <c r="AU239" s="48">
        <v>10.5</v>
      </c>
      <c r="AV239" s="48">
        <v>11.3</v>
      </c>
      <c r="AW239" s="48">
        <v>10.7</v>
      </c>
      <c r="AX239" s="48">
        <v>10.8</v>
      </c>
      <c r="AY239" s="48">
        <v>10.5</v>
      </c>
      <c r="AZ239" s="48">
        <v>10.8</v>
      </c>
      <c r="BA239" s="48">
        <v>11.1</v>
      </c>
      <c r="BB239" s="48">
        <v>11</v>
      </c>
      <c r="BC239" s="48">
        <v>11.3</v>
      </c>
      <c r="BD239" s="48">
        <v>11.1</v>
      </c>
      <c r="BE239" s="48" t="s">
        <v>4364</v>
      </c>
      <c r="BG239" s="87"/>
      <c r="BH239" s="87"/>
      <c r="BI239" s="87"/>
      <c r="BJ239" s="87"/>
      <c r="BK239" s="87"/>
      <c r="BL239" s="87"/>
    </row>
    <row r="240" spans="1:64" ht="30" customHeight="1">
      <c r="A240" s="125" t="s">
        <v>4813</v>
      </c>
      <c r="B240" s="126" t="s">
        <v>4814</v>
      </c>
      <c r="C240" s="48">
        <v>8.1999999999999993</v>
      </c>
      <c r="D240" s="48">
        <v>9</v>
      </c>
      <c r="E240" s="48">
        <v>8.4</v>
      </c>
      <c r="F240" s="48">
        <v>8.5</v>
      </c>
      <c r="G240" s="48">
        <v>8.5</v>
      </c>
      <c r="H240" s="48">
        <v>8.8000000000000007</v>
      </c>
      <c r="I240" s="48">
        <v>9.1</v>
      </c>
      <c r="J240" s="48">
        <v>9</v>
      </c>
      <c r="K240" s="48">
        <v>9.3000000000000007</v>
      </c>
      <c r="L240" s="48">
        <v>8.8000000000000007</v>
      </c>
      <c r="M240" s="48" t="s">
        <v>3944</v>
      </c>
      <c r="N240" s="48">
        <v>8.6999999999999993</v>
      </c>
      <c r="O240" s="48">
        <v>9.5</v>
      </c>
      <c r="P240" s="48">
        <v>8.9</v>
      </c>
      <c r="Q240" s="48">
        <v>8.8000000000000007</v>
      </c>
      <c r="R240" s="48">
        <v>8.6</v>
      </c>
      <c r="S240" s="48">
        <v>8.6999999999999993</v>
      </c>
      <c r="T240" s="48">
        <v>9.1999999999999993</v>
      </c>
      <c r="U240" s="48">
        <v>9.1</v>
      </c>
      <c r="V240" s="48">
        <v>9.4</v>
      </c>
      <c r="W240" s="48">
        <v>9.3000000000000007</v>
      </c>
      <c r="X240" s="48" t="s">
        <v>3945</v>
      </c>
      <c r="Y240" s="48">
        <v>10.5</v>
      </c>
      <c r="Z240" s="48">
        <v>11.3</v>
      </c>
      <c r="AA240" s="48">
        <v>10.7</v>
      </c>
      <c r="AB240" s="48">
        <v>11.2</v>
      </c>
      <c r="AC240" s="48">
        <v>10.8</v>
      </c>
      <c r="AD240" s="48">
        <v>11.1</v>
      </c>
      <c r="AE240" s="48">
        <v>11.4</v>
      </c>
      <c r="AF240" s="48">
        <v>11.3</v>
      </c>
      <c r="AG240" s="48">
        <v>11.6</v>
      </c>
      <c r="AH240" s="48">
        <v>11.1</v>
      </c>
      <c r="AI240" s="48" t="s">
        <v>3903</v>
      </c>
      <c r="AJ240" s="48">
        <v>13.1</v>
      </c>
      <c r="AK240" s="48">
        <v>13.9</v>
      </c>
      <c r="AL240" s="48">
        <v>13.2</v>
      </c>
      <c r="AM240" s="48">
        <v>13.1</v>
      </c>
      <c r="AN240" s="48">
        <v>12.7</v>
      </c>
      <c r="AO240" s="48">
        <v>13</v>
      </c>
      <c r="AP240" s="48">
        <v>13.3</v>
      </c>
      <c r="AQ240" s="48">
        <v>13.2</v>
      </c>
      <c r="AR240" s="48">
        <v>13.5</v>
      </c>
      <c r="AS240" s="48">
        <v>13.1</v>
      </c>
      <c r="AT240" s="48" t="s">
        <v>3902</v>
      </c>
      <c r="AU240" s="48">
        <v>10.5</v>
      </c>
      <c r="AV240" s="48">
        <v>11.3</v>
      </c>
      <c r="AW240" s="48">
        <v>10.7</v>
      </c>
      <c r="AX240" s="48">
        <v>10.8</v>
      </c>
      <c r="AY240" s="48">
        <v>10.5</v>
      </c>
      <c r="AZ240" s="48">
        <v>10.8</v>
      </c>
      <c r="BA240" s="48">
        <v>11.1</v>
      </c>
      <c r="BB240" s="48">
        <v>11</v>
      </c>
      <c r="BC240" s="48">
        <v>11.3</v>
      </c>
      <c r="BD240" s="48">
        <v>11.1</v>
      </c>
      <c r="BE240" s="48" t="s">
        <v>4364</v>
      </c>
      <c r="BG240" s="87"/>
      <c r="BH240" s="87"/>
      <c r="BI240" s="87"/>
      <c r="BJ240" s="87"/>
      <c r="BK240" s="87"/>
      <c r="BL240" s="87"/>
    </row>
    <row r="241" spans="1:64" ht="30" customHeight="1">
      <c r="A241" s="125" t="s">
        <v>4815</v>
      </c>
      <c r="B241" s="126" t="s">
        <v>4816</v>
      </c>
      <c r="C241" s="48">
        <v>8.1999999999999993</v>
      </c>
      <c r="D241" s="48">
        <v>9</v>
      </c>
      <c r="E241" s="48">
        <v>8.4</v>
      </c>
      <c r="F241" s="48">
        <v>8.5</v>
      </c>
      <c r="G241" s="48">
        <v>8.5</v>
      </c>
      <c r="H241" s="48">
        <v>8.8000000000000007</v>
      </c>
      <c r="I241" s="48">
        <v>9.1</v>
      </c>
      <c r="J241" s="48">
        <v>9</v>
      </c>
      <c r="K241" s="48">
        <v>9.3000000000000007</v>
      </c>
      <c r="L241" s="48">
        <v>8.8000000000000007</v>
      </c>
      <c r="M241" s="48" t="s">
        <v>3944</v>
      </c>
      <c r="N241" s="48">
        <v>8.6999999999999993</v>
      </c>
      <c r="O241" s="48">
        <v>9.5</v>
      </c>
      <c r="P241" s="48">
        <v>8.9</v>
      </c>
      <c r="Q241" s="48">
        <v>8.8000000000000007</v>
      </c>
      <c r="R241" s="48">
        <v>8.6</v>
      </c>
      <c r="S241" s="48">
        <v>8.6999999999999993</v>
      </c>
      <c r="T241" s="48">
        <v>9.1999999999999993</v>
      </c>
      <c r="U241" s="48">
        <v>9.1</v>
      </c>
      <c r="V241" s="48">
        <v>9.4</v>
      </c>
      <c r="W241" s="48">
        <v>9.3000000000000007</v>
      </c>
      <c r="X241" s="48" t="s">
        <v>3945</v>
      </c>
      <c r="Y241" s="48">
        <v>10.5</v>
      </c>
      <c r="Z241" s="48">
        <v>11.3</v>
      </c>
      <c r="AA241" s="48">
        <v>10.7</v>
      </c>
      <c r="AB241" s="48">
        <v>11.2</v>
      </c>
      <c r="AC241" s="48">
        <v>10.8</v>
      </c>
      <c r="AD241" s="48">
        <v>11.1</v>
      </c>
      <c r="AE241" s="48">
        <v>11.4</v>
      </c>
      <c r="AF241" s="48">
        <v>11.3</v>
      </c>
      <c r="AG241" s="48">
        <v>11.6</v>
      </c>
      <c r="AH241" s="48">
        <v>11.1</v>
      </c>
      <c r="AI241" s="48" t="s">
        <v>3903</v>
      </c>
      <c r="AJ241" s="48">
        <v>13.1</v>
      </c>
      <c r="AK241" s="48">
        <v>13.9</v>
      </c>
      <c r="AL241" s="48">
        <v>13.2</v>
      </c>
      <c r="AM241" s="48">
        <v>13.1</v>
      </c>
      <c r="AN241" s="48">
        <v>12.7</v>
      </c>
      <c r="AO241" s="48">
        <v>13</v>
      </c>
      <c r="AP241" s="48">
        <v>13.3</v>
      </c>
      <c r="AQ241" s="48">
        <v>13.2</v>
      </c>
      <c r="AR241" s="48">
        <v>13.5</v>
      </c>
      <c r="AS241" s="48">
        <v>13.1</v>
      </c>
      <c r="AT241" s="48" t="s">
        <v>3902</v>
      </c>
      <c r="AU241" s="48">
        <v>10.5</v>
      </c>
      <c r="AV241" s="48">
        <v>11.3</v>
      </c>
      <c r="AW241" s="48">
        <v>10.7</v>
      </c>
      <c r="AX241" s="48">
        <v>10.8</v>
      </c>
      <c r="AY241" s="48">
        <v>10.5</v>
      </c>
      <c r="AZ241" s="48">
        <v>10.8</v>
      </c>
      <c r="BA241" s="48">
        <v>11.1</v>
      </c>
      <c r="BB241" s="48">
        <v>11</v>
      </c>
      <c r="BC241" s="48">
        <v>11.3</v>
      </c>
      <c r="BD241" s="48">
        <v>11.1</v>
      </c>
      <c r="BE241" s="48" t="s">
        <v>4364</v>
      </c>
      <c r="BG241" s="87"/>
      <c r="BH241" s="87"/>
      <c r="BI241" s="87"/>
      <c r="BJ241" s="87"/>
      <c r="BK241" s="87"/>
      <c r="BL241" s="87"/>
    </row>
    <row r="242" spans="1:64" ht="30" customHeight="1">
      <c r="A242" s="97" t="s">
        <v>4817</v>
      </c>
      <c r="B242" s="126" t="s">
        <v>4818</v>
      </c>
      <c r="C242" s="48">
        <v>8.1999999999999993</v>
      </c>
      <c r="D242" s="48">
        <v>9</v>
      </c>
      <c r="E242" s="48">
        <v>8.4</v>
      </c>
      <c r="F242" s="48">
        <v>8.5</v>
      </c>
      <c r="G242" s="48">
        <v>8.5</v>
      </c>
      <c r="H242" s="48">
        <v>8.8000000000000007</v>
      </c>
      <c r="I242" s="48">
        <v>9.1</v>
      </c>
      <c r="J242" s="48">
        <v>9</v>
      </c>
      <c r="K242" s="48">
        <v>9.3000000000000007</v>
      </c>
      <c r="L242" s="48">
        <v>8.8000000000000007</v>
      </c>
      <c r="M242" s="48" t="s">
        <v>3944</v>
      </c>
      <c r="N242" s="48">
        <v>8.6999999999999993</v>
      </c>
      <c r="O242" s="48">
        <v>9.5</v>
      </c>
      <c r="P242" s="48">
        <v>8.9</v>
      </c>
      <c r="Q242" s="48">
        <v>8.8000000000000007</v>
      </c>
      <c r="R242" s="48">
        <v>8.6</v>
      </c>
      <c r="S242" s="48">
        <v>8.6999999999999993</v>
      </c>
      <c r="T242" s="48">
        <v>9.1999999999999993</v>
      </c>
      <c r="U242" s="48">
        <v>9.1</v>
      </c>
      <c r="V242" s="48">
        <v>9.4</v>
      </c>
      <c r="W242" s="48">
        <v>9.3000000000000007</v>
      </c>
      <c r="X242" s="48" t="s">
        <v>3945</v>
      </c>
      <c r="Y242" s="48">
        <v>10.5</v>
      </c>
      <c r="Z242" s="48">
        <v>11.3</v>
      </c>
      <c r="AA242" s="48">
        <v>10.7</v>
      </c>
      <c r="AB242" s="48">
        <v>11.2</v>
      </c>
      <c r="AC242" s="48">
        <v>10.8</v>
      </c>
      <c r="AD242" s="48">
        <v>11.1</v>
      </c>
      <c r="AE242" s="48">
        <v>11.4</v>
      </c>
      <c r="AF242" s="48">
        <v>11.3</v>
      </c>
      <c r="AG242" s="48">
        <v>11.6</v>
      </c>
      <c r="AH242" s="48">
        <v>11.1</v>
      </c>
      <c r="AI242" s="48" t="s">
        <v>3903</v>
      </c>
      <c r="AJ242" s="48">
        <v>13.1</v>
      </c>
      <c r="AK242" s="48">
        <v>13.9</v>
      </c>
      <c r="AL242" s="48">
        <v>13.2</v>
      </c>
      <c r="AM242" s="48">
        <v>13.1</v>
      </c>
      <c r="AN242" s="48">
        <v>12.7</v>
      </c>
      <c r="AO242" s="48">
        <v>13</v>
      </c>
      <c r="AP242" s="48">
        <v>13.3</v>
      </c>
      <c r="AQ242" s="48">
        <v>13.2</v>
      </c>
      <c r="AR242" s="48">
        <v>13.5</v>
      </c>
      <c r="AS242" s="48">
        <v>13.1</v>
      </c>
      <c r="AT242" s="48" t="s">
        <v>3902</v>
      </c>
      <c r="AU242" s="48">
        <v>10.5</v>
      </c>
      <c r="AV242" s="48">
        <v>11.3</v>
      </c>
      <c r="AW242" s="48">
        <v>10.7</v>
      </c>
      <c r="AX242" s="48">
        <v>10.8</v>
      </c>
      <c r="AY242" s="48">
        <v>10.5</v>
      </c>
      <c r="AZ242" s="48">
        <v>10.8</v>
      </c>
      <c r="BA242" s="48">
        <v>11.1</v>
      </c>
      <c r="BB242" s="48">
        <v>11</v>
      </c>
      <c r="BC242" s="48">
        <v>11.3</v>
      </c>
      <c r="BD242" s="48">
        <v>11.1</v>
      </c>
      <c r="BE242" s="48" t="s">
        <v>4364</v>
      </c>
      <c r="BG242" s="87"/>
      <c r="BH242" s="87"/>
      <c r="BI242" s="87"/>
      <c r="BJ242" s="87"/>
      <c r="BK242" s="87"/>
      <c r="BL242" s="87"/>
    </row>
    <row r="243" spans="1:64" ht="30" customHeight="1">
      <c r="A243" s="125" t="s">
        <v>4819</v>
      </c>
      <c r="B243" s="126" t="s">
        <v>4820</v>
      </c>
      <c r="C243" s="48">
        <v>8.1999999999999993</v>
      </c>
      <c r="D243" s="48">
        <v>9</v>
      </c>
      <c r="E243" s="48">
        <v>8.4</v>
      </c>
      <c r="F243" s="48">
        <v>8.5</v>
      </c>
      <c r="G243" s="48">
        <v>8.5</v>
      </c>
      <c r="H243" s="48">
        <v>8.8000000000000007</v>
      </c>
      <c r="I243" s="48">
        <v>9.1</v>
      </c>
      <c r="J243" s="48">
        <v>9</v>
      </c>
      <c r="K243" s="48">
        <v>9.3000000000000007</v>
      </c>
      <c r="L243" s="48">
        <v>8.8000000000000007</v>
      </c>
      <c r="M243" s="48" t="s">
        <v>3944</v>
      </c>
      <c r="N243" s="48">
        <v>8.6999999999999993</v>
      </c>
      <c r="O243" s="48">
        <v>9.5</v>
      </c>
      <c r="P243" s="48">
        <v>8.9</v>
      </c>
      <c r="Q243" s="48">
        <v>8.8000000000000007</v>
      </c>
      <c r="R243" s="48">
        <v>8.6</v>
      </c>
      <c r="S243" s="48">
        <v>8.6999999999999993</v>
      </c>
      <c r="T243" s="48">
        <v>9.1999999999999993</v>
      </c>
      <c r="U243" s="48">
        <v>9.1</v>
      </c>
      <c r="V243" s="48">
        <v>9.4</v>
      </c>
      <c r="W243" s="48">
        <v>9.3000000000000007</v>
      </c>
      <c r="X243" s="48" t="s">
        <v>3945</v>
      </c>
      <c r="Y243" s="48">
        <v>10.5</v>
      </c>
      <c r="Z243" s="48">
        <v>11.3</v>
      </c>
      <c r="AA243" s="48">
        <v>10.7</v>
      </c>
      <c r="AB243" s="48">
        <v>11.2</v>
      </c>
      <c r="AC243" s="48">
        <v>10.8</v>
      </c>
      <c r="AD243" s="48">
        <v>11.1</v>
      </c>
      <c r="AE243" s="48">
        <v>11.4</v>
      </c>
      <c r="AF243" s="48">
        <v>11.3</v>
      </c>
      <c r="AG243" s="48">
        <v>11.6</v>
      </c>
      <c r="AH243" s="48">
        <v>11.1</v>
      </c>
      <c r="AI243" s="48" t="s">
        <v>3903</v>
      </c>
      <c r="AJ243" s="48">
        <v>13.1</v>
      </c>
      <c r="AK243" s="48">
        <v>13.9</v>
      </c>
      <c r="AL243" s="48">
        <v>13.2</v>
      </c>
      <c r="AM243" s="48">
        <v>13.1</v>
      </c>
      <c r="AN243" s="48">
        <v>12.7</v>
      </c>
      <c r="AO243" s="48">
        <v>13</v>
      </c>
      <c r="AP243" s="48">
        <v>13.3</v>
      </c>
      <c r="AQ243" s="48">
        <v>13.2</v>
      </c>
      <c r="AR243" s="48">
        <v>13.5</v>
      </c>
      <c r="AS243" s="48">
        <v>13.1</v>
      </c>
      <c r="AT243" s="48" t="s">
        <v>3902</v>
      </c>
      <c r="AU243" s="48">
        <v>10.5</v>
      </c>
      <c r="AV243" s="48">
        <v>11.3</v>
      </c>
      <c r="AW243" s="48">
        <v>10.7</v>
      </c>
      <c r="AX243" s="48">
        <v>10.8</v>
      </c>
      <c r="AY243" s="48">
        <v>10.5</v>
      </c>
      <c r="AZ243" s="48">
        <v>10.8</v>
      </c>
      <c r="BA243" s="48">
        <v>11.1</v>
      </c>
      <c r="BB243" s="48">
        <v>11</v>
      </c>
      <c r="BC243" s="48">
        <v>11.3</v>
      </c>
      <c r="BD243" s="48">
        <v>11.1</v>
      </c>
      <c r="BE243" s="48" t="s">
        <v>4364</v>
      </c>
      <c r="BG243" s="87"/>
      <c r="BH243" s="87"/>
      <c r="BI243" s="87"/>
      <c r="BJ243" s="87"/>
      <c r="BK243" s="87"/>
      <c r="BL243" s="87"/>
    </row>
    <row r="244" spans="1:64" ht="30" customHeight="1">
      <c r="A244" s="125" t="s">
        <v>4821</v>
      </c>
      <c r="B244" s="126" t="s">
        <v>4822</v>
      </c>
      <c r="C244" s="48">
        <v>8.1999999999999993</v>
      </c>
      <c r="D244" s="48">
        <v>9</v>
      </c>
      <c r="E244" s="48">
        <v>8.4</v>
      </c>
      <c r="F244" s="48">
        <v>8.5</v>
      </c>
      <c r="G244" s="48">
        <v>8.5</v>
      </c>
      <c r="H244" s="48">
        <v>8.8000000000000007</v>
      </c>
      <c r="I244" s="48">
        <v>9.1</v>
      </c>
      <c r="J244" s="48">
        <v>9</v>
      </c>
      <c r="K244" s="48">
        <v>9.3000000000000007</v>
      </c>
      <c r="L244" s="48">
        <v>8.8000000000000007</v>
      </c>
      <c r="M244" s="48" t="s">
        <v>3944</v>
      </c>
      <c r="N244" s="48">
        <v>8.6999999999999993</v>
      </c>
      <c r="O244" s="48">
        <v>9.5</v>
      </c>
      <c r="P244" s="48">
        <v>8.9</v>
      </c>
      <c r="Q244" s="48">
        <v>8.8000000000000007</v>
      </c>
      <c r="R244" s="48">
        <v>8.6</v>
      </c>
      <c r="S244" s="48">
        <v>8.6999999999999993</v>
      </c>
      <c r="T244" s="48">
        <v>9.1999999999999993</v>
      </c>
      <c r="U244" s="48">
        <v>9.1</v>
      </c>
      <c r="V244" s="48">
        <v>9.4</v>
      </c>
      <c r="W244" s="48">
        <v>9.3000000000000007</v>
      </c>
      <c r="X244" s="48" t="s">
        <v>3945</v>
      </c>
      <c r="Y244" s="48">
        <v>10.5</v>
      </c>
      <c r="Z244" s="48">
        <v>11.3</v>
      </c>
      <c r="AA244" s="48">
        <v>10.7</v>
      </c>
      <c r="AB244" s="48">
        <v>11.2</v>
      </c>
      <c r="AC244" s="48">
        <v>10.8</v>
      </c>
      <c r="AD244" s="48">
        <v>11.1</v>
      </c>
      <c r="AE244" s="48">
        <v>11.4</v>
      </c>
      <c r="AF244" s="48">
        <v>11.3</v>
      </c>
      <c r="AG244" s="48">
        <v>11.6</v>
      </c>
      <c r="AH244" s="48">
        <v>11.1</v>
      </c>
      <c r="AI244" s="48" t="s">
        <v>3903</v>
      </c>
      <c r="AJ244" s="48">
        <v>13.1</v>
      </c>
      <c r="AK244" s="48">
        <v>13.9</v>
      </c>
      <c r="AL244" s="48">
        <v>13.2</v>
      </c>
      <c r="AM244" s="48">
        <v>13.1</v>
      </c>
      <c r="AN244" s="48">
        <v>12.7</v>
      </c>
      <c r="AO244" s="48">
        <v>13</v>
      </c>
      <c r="AP244" s="48">
        <v>13.3</v>
      </c>
      <c r="AQ244" s="48">
        <v>13.2</v>
      </c>
      <c r="AR244" s="48">
        <v>13.5</v>
      </c>
      <c r="AS244" s="48">
        <v>13.1</v>
      </c>
      <c r="AT244" s="48" t="s">
        <v>3902</v>
      </c>
      <c r="AU244" s="48">
        <v>10.5</v>
      </c>
      <c r="AV244" s="48">
        <v>11.3</v>
      </c>
      <c r="AW244" s="48">
        <v>10.7</v>
      </c>
      <c r="AX244" s="48">
        <v>10.8</v>
      </c>
      <c r="AY244" s="48">
        <v>10.5</v>
      </c>
      <c r="AZ244" s="48">
        <v>10.8</v>
      </c>
      <c r="BA244" s="48">
        <v>11.1</v>
      </c>
      <c r="BB244" s="48">
        <v>11</v>
      </c>
      <c r="BC244" s="48">
        <v>11.3</v>
      </c>
      <c r="BD244" s="48">
        <v>11.1</v>
      </c>
      <c r="BE244" s="48" t="s">
        <v>4364</v>
      </c>
      <c r="BG244" s="87"/>
      <c r="BH244" s="87"/>
      <c r="BI244" s="87"/>
      <c r="BJ244" s="87"/>
      <c r="BK244" s="87"/>
      <c r="BL244" s="87"/>
    </row>
    <row r="245" spans="1:64" ht="30" customHeight="1">
      <c r="A245" s="97" t="s">
        <v>4823</v>
      </c>
      <c r="B245" s="126" t="s">
        <v>4824</v>
      </c>
      <c r="C245" s="48">
        <v>8.1999999999999993</v>
      </c>
      <c r="D245" s="48">
        <v>9</v>
      </c>
      <c r="E245" s="48">
        <v>8.4</v>
      </c>
      <c r="F245" s="48">
        <v>8.5</v>
      </c>
      <c r="G245" s="48">
        <v>8.5</v>
      </c>
      <c r="H245" s="48">
        <v>8.8000000000000007</v>
      </c>
      <c r="I245" s="48">
        <v>9.1</v>
      </c>
      <c r="J245" s="48">
        <v>9</v>
      </c>
      <c r="K245" s="48">
        <v>9.3000000000000007</v>
      </c>
      <c r="L245" s="48">
        <v>8.8000000000000007</v>
      </c>
      <c r="M245" s="48" t="s">
        <v>3944</v>
      </c>
      <c r="N245" s="48">
        <v>8.6999999999999993</v>
      </c>
      <c r="O245" s="48">
        <v>9.5</v>
      </c>
      <c r="P245" s="48">
        <v>8.9</v>
      </c>
      <c r="Q245" s="48">
        <v>8.8000000000000007</v>
      </c>
      <c r="R245" s="48">
        <v>8.6</v>
      </c>
      <c r="S245" s="48">
        <v>8.6999999999999993</v>
      </c>
      <c r="T245" s="48">
        <v>9.1999999999999993</v>
      </c>
      <c r="U245" s="48">
        <v>9.1</v>
      </c>
      <c r="V245" s="48">
        <v>9.4</v>
      </c>
      <c r="W245" s="48">
        <v>9.3000000000000007</v>
      </c>
      <c r="X245" s="48" t="s">
        <v>3945</v>
      </c>
      <c r="Y245" s="48">
        <v>10.5</v>
      </c>
      <c r="Z245" s="48">
        <v>11.3</v>
      </c>
      <c r="AA245" s="48">
        <v>10.7</v>
      </c>
      <c r="AB245" s="48">
        <v>11.2</v>
      </c>
      <c r="AC245" s="48">
        <v>10.8</v>
      </c>
      <c r="AD245" s="48">
        <v>11.1</v>
      </c>
      <c r="AE245" s="48">
        <v>11.4</v>
      </c>
      <c r="AF245" s="48">
        <v>11.3</v>
      </c>
      <c r="AG245" s="48">
        <v>11.6</v>
      </c>
      <c r="AH245" s="48">
        <v>11.1</v>
      </c>
      <c r="AI245" s="48" t="s">
        <v>3903</v>
      </c>
      <c r="AJ245" s="48">
        <v>13.1</v>
      </c>
      <c r="AK245" s="48">
        <v>13.9</v>
      </c>
      <c r="AL245" s="48">
        <v>13.2</v>
      </c>
      <c r="AM245" s="48">
        <v>13.1</v>
      </c>
      <c r="AN245" s="48">
        <v>12.7</v>
      </c>
      <c r="AO245" s="48">
        <v>13</v>
      </c>
      <c r="AP245" s="48">
        <v>13.3</v>
      </c>
      <c r="AQ245" s="48">
        <v>13.2</v>
      </c>
      <c r="AR245" s="48">
        <v>13.5</v>
      </c>
      <c r="AS245" s="48">
        <v>13.1</v>
      </c>
      <c r="AT245" s="48" t="s">
        <v>3902</v>
      </c>
      <c r="AU245" s="48">
        <v>10.5</v>
      </c>
      <c r="AV245" s="48">
        <v>11.3</v>
      </c>
      <c r="AW245" s="48">
        <v>10.7</v>
      </c>
      <c r="AX245" s="48">
        <v>10.8</v>
      </c>
      <c r="AY245" s="48">
        <v>10.5</v>
      </c>
      <c r="AZ245" s="48">
        <v>10.8</v>
      </c>
      <c r="BA245" s="48">
        <v>11.1</v>
      </c>
      <c r="BB245" s="48">
        <v>11</v>
      </c>
      <c r="BC245" s="48">
        <v>11.3</v>
      </c>
      <c r="BD245" s="48">
        <v>11.1</v>
      </c>
      <c r="BE245" s="48" t="s">
        <v>4364</v>
      </c>
      <c r="BG245" s="87"/>
      <c r="BH245" s="87"/>
      <c r="BI245" s="87"/>
      <c r="BJ245" s="87"/>
      <c r="BK245" s="87"/>
      <c r="BL245" s="87"/>
    </row>
    <row r="246" spans="1:64" ht="30" customHeight="1">
      <c r="A246" s="97" t="s">
        <v>4825</v>
      </c>
      <c r="B246" s="126" t="s">
        <v>4625</v>
      </c>
      <c r="C246" s="48">
        <v>8.1999999999999993</v>
      </c>
      <c r="D246" s="48">
        <v>9</v>
      </c>
      <c r="E246" s="48">
        <v>8.4</v>
      </c>
      <c r="F246" s="48">
        <v>8.5</v>
      </c>
      <c r="G246" s="48">
        <v>8.5</v>
      </c>
      <c r="H246" s="48">
        <v>8.8000000000000007</v>
      </c>
      <c r="I246" s="48">
        <v>9.1</v>
      </c>
      <c r="J246" s="48">
        <v>9</v>
      </c>
      <c r="K246" s="48">
        <v>9.3000000000000007</v>
      </c>
      <c r="L246" s="48">
        <v>8.8000000000000007</v>
      </c>
      <c r="M246" s="48" t="s">
        <v>3944</v>
      </c>
      <c r="N246" s="48">
        <v>8.6999999999999993</v>
      </c>
      <c r="O246" s="48">
        <v>9.5</v>
      </c>
      <c r="P246" s="48">
        <v>8.9</v>
      </c>
      <c r="Q246" s="48">
        <v>8.8000000000000007</v>
      </c>
      <c r="R246" s="48">
        <v>8.6</v>
      </c>
      <c r="S246" s="48">
        <v>8.6999999999999993</v>
      </c>
      <c r="T246" s="48">
        <v>9.1999999999999993</v>
      </c>
      <c r="U246" s="48">
        <v>9.1</v>
      </c>
      <c r="V246" s="48">
        <v>9.4</v>
      </c>
      <c r="W246" s="48">
        <v>9.3000000000000007</v>
      </c>
      <c r="X246" s="48" t="s">
        <v>3945</v>
      </c>
      <c r="Y246" s="48">
        <v>10.5</v>
      </c>
      <c r="Z246" s="48">
        <v>11.3</v>
      </c>
      <c r="AA246" s="48">
        <v>10.7</v>
      </c>
      <c r="AB246" s="48">
        <v>11.2</v>
      </c>
      <c r="AC246" s="48">
        <v>10.8</v>
      </c>
      <c r="AD246" s="48">
        <v>11.1</v>
      </c>
      <c r="AE246" s="48">
        <v>11.4</v>
      </c>
      <c r="AF246" s="48">
        <v>11.3</v>
      </c>
      <c r="AG246" s="48">
        <v>11.6</v>
      </c>
      <c r="AH246" s="48">
        <v>11.1</v>
      </c>
      <c r="AI246" s="48" t="s">
        <v>3903</v>
      </c>
      <c r="AJ246" s="48">
        <v>13.1</v>
      </c>
      <c r="AK246" s="48">
        <v>13.9</v>
      </c>
      <c r="AL246" s="48">
        <v>13.2</v>
      </c>
      <c r="AM246" s="48">
        <v>13.1</v>
      </c>
      <c r="AN246" s="48">
        <v>12.7</v>
      </c>
      <c r="AO246" s="48">
        <v>13</v>
      </c>
      <c r="AP246" s="48">
        <v>13.3</v>
      </c>
      <c r="AQ246" s="48">
        <v>13.2</v>
      </c>
      <c r="AR246" s="48">
        <v>13.5</v>
      </c>
      <c r="AS246" s="48">
        <v>13.1</v>
      </c>
      <c r="AT246" s="48" t="s">
        <v>3902</v>
      </c>
      <c r="AU246" s="48">
        <v>10.5</v>
      </c>
      <c r="AV246" s="48">
        <v>11.3</v>
      </c>
      <c r="AW246" s="48">
        <v>10.7</v>
      </c>
      <c r="AX246" s="48">
        <v>10.8</v>
      </c>
      <c r="AY246" s="48">
        <v>10.5</v>
      </c>
      <c r="AZ246" s="48">
        <v>10.8</v>
      </c>
      <c r="BA246" s="48">
        <v>11.1</v>
      </c>
      <c r="BB246" s="48">
        <v>11</v>
      </c>
      <c r="BC246" s="48">
        <v>11.3</v>
      </c>
      <c r="BD246" s="48">
        <v>11.1</v>
      </c>
      <c r="BE246" s="48" t="s">
        <v>4364</v>
      </c>
      <c r="BG246" s="87"/>
      <c r="BH246" s="87"/>
      <c r="BI246" s="87"/>
      <c r="BJ246" s="87"/>
      <c r="BK246" s="87"/>
      <c r="BL246" s="87"/>
    </row>
    <row r="247" spans="1:64" ht="30" customHeight="1">
      <c r="A247" s="125" t="s">
        <v>4826</v>
      </c>
      <c r="B247" s="126" t="s">
        <v>4827</v>
      </c>
      <c r="C247" s="48">
        <v>8.1999999999999993</v>
      </c>
      <c r="D247" s="48">
        <v>9</v>
      </c>
      <c r="E247" s="48">
        <v>8.4</v>
      </c>
      <c r="F247" s="48">
        <v>8.5</v>
      </c>
      <c r="G247" s="48">
        <v>8.5</v>
      </c>
      <c r="H247" s="48">
        <v>8.8000000000000007</v>
      </c>
      <c r="I247" s="48">
        <v>9.1</v>
      </c>
      <c r="J247" s="48">
        <v>9</v>
      </c>
      <c r="K247" s="48">
        <v>9.3000000000000007</v>
      </c>
      <c r="L247" s="48">
        <v>8.8000000000000007</v>
      </c>
      <c r="M247" s="48" t="s">
        <v>3944</v>
      </c>
      <c r="N247" s="48">
        <v>8.6999999999999993</v>
      </c>
      <c r="O247" s="48">
        <v>9.5</v>
      </c>
      <c r="P247" s="48">
        <v>8.9</v>
      </c>
      <c r="Q247" s="48">
        <v>8.8000000000000007</v>
      </c>
      <c r="R247" s="48">
        <v>8.6</v>
      </c>
      <c r="S247" s="48">
        <v>8.6999999999999993</v>
      </c>
      <c r="T247" s="48">
        <v>9.1999999999999993</v>
      </c>
      <c r="U247" s="48">
        <v>9.1</v>
      </c>
      <c r="V247" s="48">
        <v>9.4</v>
      </c>
      <c r="W247" s="48">
        <v>9.3000000000000007</v>
      </c>
      <c r="X247" s="48" t="s">
        <v>3945</v>
      </c>
      <c r="Y247" s="48">
        <v>10.5</v>
      </c>
      <c r="Z247" s="48">
        <v>11.3</v>
      </c>
      <c r="AA247" s="48">
        <v>10.7</v>
      </c>
      <c r="AB247" s="48">
        <v>11.2</v>
      </c>
      <c r="AC247" s="48">
        <v>10.8</v>
      </c>
      <c r="AD247" s="48">
        <v>11.1</v>
      </c>
      <c r="AE247" s="48">
        <v>11.4</v>
      </c>
      <c r="AF247" s="48">
        <v>11.3</v>
      </c>
      <c r="AG247" s="48">
        <v>11.6</v>
      </c>
      <c r="AH247" s="48">
        <v>11.1</v>
      </c>
      <c r="AI247" s="48" t="s">
        <v>3903</v>
      </c>
      <c r="AJ247" s="48">
        <v>13.1</v>
      </c>
      <c r="AK247" s="48">
        <v>13.9</v>
      </c>
      <c r="AL247" s="48">
        <v>13.2</v>
      </c>
      <c r="AM247" s="48">
        <v>13.1</v>
      </c>
      <c r="AN247" s="48">
        <v>12.7</v>
      </c>
      <c r="AO247" s="48">
        <v>13</v>
      </c>
      <c r="AP247" s="48">
        <v>13.3</v>
      </c>
      <c r="AQ247" s="48">
        <v>13.2</v>
      </c>
      <c r="AR247" s="48">
        <v>13.5</v>
      </c>
      <c r="AS247" s="48">
        <v>13.1</v>
      </c>
      <c r="AT247" s="48" t="s">
        <v>3902</v>
      </c>
      <c r="AU247" s="48">
        <v>10.5</v>
      </c>
      <c r="AV247" s="48">
        <v>11.3</v>
      </c>
      <c r="AW247" s="48">
        <v>10.7</v>
      </c>
      <c r="AX247" s="48">
        <v>10.8</v>
      </c>
      <c r="AY247" s="48">
        <v>10.5</v>
      </c>
      <c r="AZ247" s="48">
        <v>10.8</v>
      </c>
      <c r="BA247" s="48">
        <v>11.1</v>
      </c>
      <c r="BB247" s="48">
        <v>11</v>
      </c>
      <c r="BC247" s="48">
        <v>11.3</v>
      </c>
      <c r="BD247" s="48">
        <v>11.1</v>
      </c>
      <c r="BE247" s="48" t="s">
        <v>4364</v>
      </c>
      <c r="BG247" s="87"/>
      <c r="BH247" s="87"/>
      <c r="BI247" s="87"/>
      <c r="BJ247" s="87"/>
      <c r="BK247" s="87"/>
      <c r="BL247" s="87"/>
    </row>
    <row r="248" spans="1:64" ht="30" customHeight="1">
      <c r="A248" s="97" t="s">
        <v>4828</v>
      </c>
      <c r="B248" s="126" t="s">
        <v>4829</v>
      </c>
      <c r="C248" s="48">
        <v>8.1999999999999993</v>
      </c>
      <c r="D248" s="48">
        <v>9</v>
      </c>
      <c r="E248" s="48">
        <v>8.4</v>
      </c>
      <c r="F248" s="48">
        <v>8.5</v>
      </c>
      <c r="G248" s="48">
        <v>8.5</v>
      </c>
      <c r="H248" s="48">
        <v>8.8000000000000007</v>
      </c>
      <c r="I248" s="48">
        <v>9.1</v>
      </c>
      <c r="J248" s="48">
        <v>9</v>
      </c>
      <c r="K248" s="48">
        <v>9.3000000000000007</v>
      </c>
      <c r="L248" s="48">
        <v>8.8000000000000007</v>
      </c>
      <c r="M248" s="48" t="s">
        <v>3944</v>
      </c>
      <c r="N248" s="48">
        <v>8.6999999999999993</v>
      </c>
      <c r="O248" s="48">
        <v>9.5</v>
      </c>
      <c r="P248" s="48">
        <v>8.9</v>
      </c>
      <c r="Q248" s="48">
        <v>8.8000000000000007</v>
      </c>
      <c r="R248" s="48">
        <v>8.6</v>
      </c>
      <c r="S248" s="48">
        <v>8.6999999999999993</v>
      </c>
      <c r="T248" s="48">
        <v>9.1999999999999993</v>
      </c>
      <c r="U248" s="48">
        <v>9.1</v>
      </c>
      <c r="V248" s="48">
        <v>9.4</v>
      </c>
      <c r="W248" s="48">
        <v>9.3000000000000007</v>
      </c>
      <c r="X248" s="48" t="s">
        <v>3945</v>
      </c>
      <c r="Y248" s="48">
        <v>10.5</v>
      </c>
      <c r="Z248" s="48">
        <v>11.3</v>
      </c>
      <c r="AA248" s="48">
        <v>10.7</v>
      </c>
      <c r="AB248" s="48">
        <v>11.2</v>
      </c>
      <c r="AC248" s="48">
        <v>10.8</v>
      </c>
      <c r="AD248" s="48">
        <v>11.1</v>
      </c>
      <c r="AE248" s="48">
        <v>11.4</v>
      </c>
      <c r="AF248" s="48">
        <v>11.3</v>
      </c>
      <c r="AG248" s="48">
        <v>11.6</v>
      </c>
      <c r="AH248" s="48">
        <v>11.1</v>
      </c>
      <c r="AI248" s="48" t="s">
        <v>3903</v>
      </c>
      <c r="AJ248" s="48">
        <v>13.1</v>
      </c>
      <c r="AK248" s="48">
        <v>13.9</v>
      </c>
      <c r="AL248" s="48">
        <v>13.2</v>
      </c>
      <c r="AM248" s="48">
        <v>13.1</v>
      </c>
      <c r="AN248" s="48">
        <v>12.7</v>
      </c>
      <c r="AO248" s="48">
        <v>13</v>
      </c>
      <c r="AP248" s="48">
        <v>13.3</v>
      </c>
      <c r="AQ248" s="48">
        <v>13.2</v>
      </c>
      <c r="AR248" s="48">
        <v>13.5</v>
      </c>
      <c r="AS248" s="48">
        <v>13.1</v>
      </c>
      <c r="AT248" s="48" t="s">
        <v>3902</v>
      </c>
      <c r="AU248" s="48">
        <v>10.5</v>
      </c>
      <c r="AV248" s="48">
        <v>11.3</v>
      </c>
      <c r="AW248" s="48">
        <v>10.7</v>
      </c>
      <c r="AX248" s="48">
        <v>10.8</v>
      </c>
      <c r="AY248" s="48">
        <v>10.5</v>
      </c>
      <c r="AZ248" s="48">
        <v>10.8</v>
      </c>
      <c r="BA248" s="48">
        <v>11.1</v>
      </c>
      <c r="BB248" s="48">
        <v>11</v>
      </c>
      <c r="BC248" s="48">
        <v>11.3</v>
      </c>
      <c r="BD248" s="48">
        <v>11.1</v>
      </c>
      <c r="BE248" s="48" t="s">
        <v>4364</v>
      </c>
      <c r="BG248" s="87"/>
      <c r="BH248" s="87"/>
      <c r="BI248" s="87"/>
      <c r="BJ248" s="87"/>
      <c r="BK248" s="87"/>
      <c r="BL248" s="87"/>
    </row>
    <row r="249" spans="1:64" ht="30" customHeight="1">
      <c r="A249" s="125" t="s">
        <v>4830</v>
      </c>
      <c r="B249" s="126" t="s">
        <v>4831</v>
      </c>
      <c r="C249" s="48">
        <v>8.1999999999999993</v>
      </c>
      <c r="D249" s="48">
        <v>9</v>
      </c>
      <c r="E249" s="48">
        <v>8.4</v>
      </c>
      <c r="F249" s="48">
        <v>8.5</v>
      </c>
      <c r="G249" s="48">
        <v>8.5</v>
      </c>
      <c r="H249" s="48">
        <v>8.8000000000000007</v>
      </c>
      <c r="I249" s="48">
        <v>9.1</v>
      </c>
      <c r="J249" s="48">
        <v>9</v>
      </c>
      <c r="K249" s="48">
        <v>9.3000000000000007</v>
      </c>
      <c r="L249" s="48">
        <v>8.8000000000000007</v>
      </c>
      <c r="M249" s="48" t="s">
        <v>3944</v>
      </c>
      <c r="N249" s="48">
        <v>8.6999999999999993</v>
      </c>
      <c r="O249" s="48">
        <v>9.5</v>
      </c>
      <c r="P249" s="48">
        <v>8.9</v>
      </c>
      <c r="Q249" s="48">
        <v>8.8000000000000007</v>
      </c>
      <c r="R249" s="48">
        <v>8.6</v>
      </c>
      <c r="S249" s="48">
        <v>8.6999999999999993</v>
      </c>
      <c r="T249" s="48">
        <v>9.1999999999999993</v>
      </c>
      <c r="U249" s="48">
        <v>9.1</v>
      </c>
      <c r="V249" s="48">
        <v>9.4</v>
      </c>
      <c r="W249" s="48">
        <v>9.3000000000000007</v>
      </c>
      <c r="X249" s="48" t="s">
        <v>3945</v>
      </c>
      <c r="Y249" s="48">
        <v>10.5</v>
      </c>
      <c r="Z249" s="48">
        <v>11.3</v>
      </c>
      <c r="AA249" s="48">
        <v>10.7</v>
      </c>
      <c r="AB249" s="48">
        <v>11.2</v>
      </c>
      <c r="AC249" s="48">
        <v>10.8</v>
      </c>
      <c r="AD249" s="48">
        <v>11.1</v>
      </c>
      <c r="AE249" s="48">
        <v>11.4</v>
      </c>
      <c r="AF249" s="48">
        <v>11.3</v>
      </c>
      <c r="AG249" s="48">
        <v>11.6</v>
      </c>
      <c r="AH249" s="48">
        <v>11.1</v>
      </c>
      <c r="AI249" s="48" t="s">
        <v>3903</v>
      </c>
      <c r="AJ249" s="48">
        <v>13.1</v>
      </c>
      <c r="AK249" s="48">
        <v>13.9</v>
      </c>
      <c r="AL249" s="48">
        <v>13.2</v>
      </c>
      <c r="AM249" s="48">
        <v>13.1</v>
      </c>
      <c r="AN249" s="48">
        <v>12.7</v>
      </c>
      <c r="AO249" s="48">
        <v>13</v>
      </c>
      <c r="AP249" s="48">
        <v>13.3</v>
      </c>
      <c r="AQ249" s="48">
        <v>13.2</v>
      </c>
      <c r="AR249" s="48">
        <v>13.5</v>
      </c>
      <c r="AS249" s="48">
        <v>13.1</v>
      </c>
      <c r="AT249" s="48" t="s">
        <v>3902</v>
      </c>
      <c r="AU249" s="48">
        <v>10.5</v>
      </c>
      <c r="AV249" s="48">
        <v>11.3</v>
      </c>
      <c r="AW249" s="48">
        <v>10.7</v>
      </c>
      <c r="AX249" s="48">
        <v>10.8</v>
      </c>
      <c r="AY249" s="48">
        <v>10.5</v>
      </c>
      <c r="AZ249" s="48">
        <v>10.8</v>
      </c>
      <c r="BA249" s="48">
        <v>11.1</v>
      </c>
      <c r="BB249" s="48">
        <v>11</v>
      </c>
      <c r="BC249" s="48">
        <v>11.3</v>
      </c>
      <c r="BD249" s="48">
        <v>11.1</v>
      </c>
      <c r="BE249" s="48" t="s">
        <v>4364</v>
      </c>
      <c r="BG249" s="87"/>
      <c r="BH249" s="87"/>
      <c r="BI249" s="87"/>
      <c r="BJ249" s="87"/>
      <c r="BK249" s="87"/>
      <c r="BL249" s="87"/>
    </row>
    <row r="250" spans="1:64" ht="30" customHeight="1">
      <c r="A250" s="125" t="s">
        <v>4832</v>
      </c>
      <c r="B250" s="126" t="s">
        <v>4833</v>
      </c>
      <c r="C250" s="48">
        <v>8.1999999999999993</v>
      </c>
      <c r="D250" s="48">
        <v>9</v>
      </c>
      <c r="E250" s="48">
        <v>8.4</v>
      </c>
      <c r="F250" s="48">
        <v>8.5</v>
      </c>
      <c r="G250" s="48">
        <v>8.5</v>
      </c>
      <c r="H250" s="48">
        <v>8.8000000000000007</v>
      </c>
      <c r="I250" s="48">
        <v>9.1</v>
      </c>
      <c r="J250" s="48">
        <v>9</v>
      </c>
      <c r="K250" s="48">
        <v>9.3000000000000007</v>
      </c>
      <c r="L250" s="48">
        <v>8.8000000000000007</v>
      </c>
      <c r="M250" s="48" t="s">
        <v>3944</v>
      </c>
      <c r="N250" s="48">
        <v>8.6999999999999993</v>
      </c>
      <c r="O250" s="48">
        <v>9.5</v>
      </c>
      <c r="P250" s="48">
        <v>8.9</v>
      </c>
      <c r="Q250" s="48">
        <v>8.8000000000000007</v>
      </c>
      <c r="R250" s="48">
        <v>8.6</v>
      </c>
      <c r="S250" s="48">
        <v>8.6999999999999993</v>
      </c>
      <c r="T250" s="48">
        <v>9.1999999999999993</v>
      </c>
      <c r="U250" s="48">
        <v>9.1</v>
      </c>
      <c r="V250" s="48">
        <v>9.4</v>
      </c>
      <c r="W250" s="48">
        <v>9.3000000000000007</v>
      </c>
      <c r="X250" s="48" t="s">
        <v>3945</v>
      </c>
      <c r="Y250" s="48">
        <v>10.5</v>
      </c>
      <c r="Z250" s="48">
        <v>11.3</v>
      </c>
      <c r="AA250" s="48">
        <v>10.7</v>
      </c>
      <c r="AB250" s="48">
        <v>11.2</v>
      </c>
      <c r="AC250" s="48">
        <v>10.8</v>
      </c>
      <c r="AD250" s="48">
        <v>11.1</v>
      </c>
      <c r="AE250" s="48">
        <v>11.4</v>
      </c>
      <c r="AF250" s="48">
        <v>11.3</v>
      </c>
      <c r="AG250" s="48">
        <v>11.6</v>
      </c>
      <c r="AH250" s="48">
        <v>11.1</v>
      </c>
      <c r="AI250" s="48" t="s">
        <v>3903</v>
      </c>
      <c r="AJ250" s="48">
        <v>13.1</v>
      </c>
      <c r="AK250" s="48">
        <v>13.9</v>
      </c>
      <c r="AL250" s="48">
        <v>13.2</v>
      </c>
      <c r="AM250" s="48">
        <v>13.1</v>
      </c>
      <c r="AN250" s="48">
        <v>12.7</v>
      </c>
      <c r="AO250" s="48">
        <v>13</v>
      </c>
      <c r="AP250" s="48">
        <v>13.3</v>
      </c>
      <c r="AQ250" s="48">
        <v>13.2</v>
      </c>
      <c r="AR250" s="48">
        <v>13.5</v>
      </c>
      <c r="AS250" s="48">
        <v>13.1</v>
      </c>
      <c r="AT250" s="48" t="s">
        <v>3902</v>
      </c>
      <c r="AU250" s="48">
        <v>10.5</v>
      </c>
      <c r="AV250" s="48">
        <v>11.3</v>
      </c>
      <c r="AW250" s="48">
        <v>10.7</v>
      </c>
      <c r="AX250" s="48">
        <v>10.8</v>
      </c>
      <c r="AY250" s="48">
        <v>10.5</v>
      </c>
      <c r="AZ250" s="48">
        <v>10.8</v>
      </c>
      <c r="BA250" s="48">
        <v>11.1</v>
      </c>
      <c r="BB250" s="48">
        <v>11</v>
      </c>
      <c r="BC250" s="48">
        <v>11.3</v>
      </c>
      <c r="BD250" s="48">
        <v>11.1</v>
      </c>
      <c r="BE250" s="48" t="s">
        <v>4364</v>
      </c>
      <c r="BG250" s="87"/>
      <c r="BH250" s="87"/>
      <c r="BI250" s="87"/>
      <c r="BJ250" s="87"/>
      <c r="BK250" s="87"/>
      <c r="BL250" s="87"/>
    </row>
    <row r="251" spans="1:64" ht="30" customHeight="1">
      <c r="A251" s="125" t="s">
        <v>4834</v>
      </c>
      <c r="B251" s="126" t="s">
        <v>4835</v>
      </c>
      <c r="C251" s="48">
        <v>8.3000000000000007</v>
      </c>
      <c r="D251" s="48">
        <v>9.1</v>
      </c>
      <c r="E251" s="48">
        <v>8.5</v>
      </c>
      <c r="F251" s="48">
        <v>8.6</v>
      </c>
      <c r="G251" s="48">
        <v>8.6</v>
      </c>
      <c r="H251" s="48">
        <v>8.9</v>
      </c>
      <c r="I251" s="48">
        <v>9.1999999999999993</v>
      </c>
      <c r="J251" s="48">
        <v>9.1</v>
      </c>
      <c r="K251" s="48">
        <v>9.4</v>
      </c>
      <c r="L251" s="48">
        <v>8.9</v>
      </c>
      <c r="M251" s="48" t="s">
        <v>3944</v>
      </c>
      <c r="N251" s="48">
        <v>8.9</v>
      </c>
      <c r="O251" s="48">
        <v>9.6999999999999993</v>
      </c>
      <c r="P251" s="48">
        <v>9</v>
      </c>
      <c r="Q251" s="48">
        <v>8.9</v>
      </c>
      <c r="R251" s="48">
        <v>8.6999999999999993</v>
      </c>
      <c r="S251" s="48">
        <v>8.8000000000000007</v>
      </c>
      <c r="T251" s="48">
        <v>9.3000000000000007</v>
      </c>
      <c r="U251" s="48">
        <v>9.1999999999999993</v>
      </c>
      <c r="V251" s="48">
        <v>9.5</v>
      </c>
      <c r="W251" s="48">
        <v>9.5</v>
      </c>
      <c r="X251" s="48" t="s">
        <v>3945</v>
      </c>
      <c r="Y251" s="48">
        <v>10.6</v>
      </c>
      <c r="Z251" s="48">
        <v>11.4</v>
      </c>
      <c r="AA251" s="48">
        <v>10.8</v>
      </c>
      <c r="AB251" s="48">
        <v>11.3</v>
      </c>
      <c r="AC251" s="48">
        <v>10.9</v>
      </c>
      <c r="AD251" s="48">
        <v>11.2</v>
      </c>
      <c r="AE251" s="48">
        <v>11.5</v>
      </c>
      <c r="AF251" s="48">
        <v>11.4</v>
      </c>
      <c r="AG251" s="48">
        <v>11.7</v>
      </c>
      <c r="AH251" s="48">
        <v>11.2</v>
      </c>
      <c r="AI251" s="48" t="s">
        <v>3903</v>
      </c>
      <c r="AJ251" s="48">
        <v>13.2</v>
      </c>
      <c r="AK251" s="48">
        <v>14</v>
      </c>
      <c r="AL251" s="48">
        <v>13.3</v>
      </c>
      <c r="AM251" s="48">
        <v>13.2</v>
      </c>
      <c r="AN251" s="48">
        <v>12.8</v>
      </c>
      <c r="AO251" s="48">
        <v>13.1</v>
      </c>
      <c r="AP251" s="48">
        <v>13.4</v>
      </c>
      <c r="AQ251" s="48">
        <v>13.3</v>
      </c>
      <c r="AR251" s="48">
        <v>13.6</v>
      </c>
      <c r="AS251" s="48">
        <v>13.2</v>
      </c>
      <c r="AT251" s="48" t="s">
        <v>3902</v>
      </c>
      <c r="AU251" s="48">
        <v>10.6</v>
      </c>
      <c r="AV251" s="48">
        <v>11.4</v>
      </c>
      <c r="AW251" s="48">
        <v>10.8</v>
      </c>
      <c r="AX251" s="48">
        <v>10.9</v>
      </c>
      <c r="AY251" s="48">
        <v>10.6</v>
      </c>
      <c r="AZ251" s="48">
        <v>10.9</v>
      </c>
      <c r="BA251" s="48">
        <v>11.2</v>
      </c>
      <c r="BB251" s="48">
        <v>11.1</v>
      </c>
      <c r="BC251" s="48">
        <v>11.4</v>
      </c>
      <c r="BD251" s="48">
        <v>11.2</v>
      </c>
      <c r="BE251" s="48" t="s">
        <v>4364</v>
      </c>
      <c r="BG251" s="87"/>
      <c r="BH251" s="87"/>
      <c r="BI251" s="87"/>
      <c r="BJ251" s="87"/>
      <c r="BK251" s="87"/>
      <c r="BL251" s="87"/>
    </row>
    <row r="252" spans="1:64" ht="30" customHeight="1">
      <c r="A252" s="125" t="s">
        <v>3683</v>
      </c>
      <c r="B252" s="482" t="s">
        <v>4835</v>
      </c>
      <c r="C252" s="48">
        <v>8.3000000000000007</v>
      </c>
      <c r="D252" s="48">
        <v>9.1</v>
      </c>
      <c r="E252" s="48">
        <v>8.5</v>
      </c>
      <c r="F252" s="48">
        <v>8.6</v>
      </c>
      <c r="G252" s="48">
        <v>8.6</v>
      </c>
      <c r="H252" s="48">
        <v>8.9</v>
      </c>
      <c r="I252" s="48">
        <v>9.1999999999999993</v>
      </c>
      <c r="J252" s="48">
        <v>9.1</v>
      </c>
      <c r="K252" s="48">
        <v>9.4</v>
      </c>
      <c r="L252" s="48">
        <v>8.9</v>
      </c>
      <c r="M252" s="48" t="s">
        <v>3944</v>
      </c>
      <c r="N252" s="48">
        <v>8.9</v>
      </c>
      <c r="O252" s="48">
        <v>9.6999999999999993</v>
      </c>
      <c r="P252" s="48">
        <v>9</v>
      </c>
      <c r="Q252" s="48">
        <v>8.9</v>
      </c>
      <c r="R252" s="48">
        <v>8.6999999999999993</v>
      </c>
      <c r="S252" s="48">
        <v>8.8000000000000007</v>
      </c>
      <c r="T252" s="48">
        <v>9.3000000000000007</v>
      </c>
      <c r="U252" s="48">
        <v>9.1999999999999993</v>
      </c>
      <c r="V252" s="48">
        <v>9.5</v>
      </c>
      <c r="W252" s="48">
        <v>9.5</v>
      </c>
      <c r="X252" s="48" t="s">
        <v>3945</v>
      </c>
      <c r="Y252" s="48">
        <v>10.6</v>
      </c>
      <c r="Z252" s="48">
        <v>11.4</v>
      </c>
      <c r="AA252" s="48">
        <v>10.8</v>
      </c>
      <c r="AB252" s="48">
        <v>11.3</v>
      </c>
      <c r="AC252" s="48">
        <v>10.9</v>
      </c>
      <c r="AD252" s="48">
        <v>11.2</v>
      </c>
      <c r="AE252" s="48">
        <v>11.5</v>
      </c>
      <c r="AF252" s="48">
        <v>11.4</v>
      </c>
      <c r="AG252" s="48">
        <v>11.7</v>
      </c>
      <c r="AH252" s="48">
        <v>11.2</v>
      </c>
      <c r="AI252" s="48" t="s">
        <v>3903</v>
      </c>
      <c r="AJ252" s="48">
        <v>13.2</v>
      </c>
      <c r="AK252" s="48">
        <v>14</v>
      </c>
      <c r="AL252" s="48">
        <v>13.3</v>
      </c>
      <c r="AM252" s="48">
        <v>13.2</v>
      </c>
      <c r="AN252" s="48">
        <v>12.8</v>
      </c>
      <c r="AO252" s="48">
        <v>13.1</v>
      </c>
      <c r="AP252" s="48">
        <v>13.4</v>
      </c>
      <c r="AQ252" s="48">
        <v>13.3</v>
      </c>
      <c r="AR252" s="48">
        <v>13.6</v>
      </c>
      <c r="AS252" s="48">
        <v>13.2</v>
      </c>
      <c r="AT252" s="48" t="s">
        <v>3902</v>
      </c>
      <c r="AU252" s="48">
        <v>10.6</v>
      </c>
      <c r="AV252" s="48">
        <v>11.4</v>
      </c>
      <c r="AW252" s="48">
        <v>10.8</v>
      </c>
      <c r="AX252" s="48">
        <v>10.9</v>
      </c>
      <c r="AY252" s="48">
        <v>10.6</v>
      </c>
      <c r="AZ252" s="48">
        <v>10.9</v>
      </c>
      <c r="BA252" s="48">
        <v>11.2</v>
      </c>
      <c r="BB252" s="48">
        <v>11.1</v>
      </c>
      <c r="BC252" s="48">
        <v>11.4</v>
      </c>
      <c r="BD252" s="48">
        <v>11.2</v>
      </c>
      <c r="BE252" s="48" t="s">
        <v>4364</v>
      </c>
      <c r="BG252" s="87"/>
      <c r="BH252" s="87"/>
      <c r="BI252" s="87"/>
      <c r="BJ252" s="87"/>
      <c r="BK252" s="87"/>
      <c r="BL252" s="87"/>
    </row>
    <row r="253" spans="1:64" ht="30" customHeight="1">
      <c r="A253" s="125" t="s">
        <v>4836</v>
      </c>
      <c r="B253" s="126" t="s">
        <v>4837</v>
      </c>
      <c r="C253" s="48">
        <v>8.1999999999999993</v>
      </c>
      <c r="D253" s="48">
        <v>9</v>
      </c>
      <c r="E253" s="48">
        <v>8.4</v>
      </c>
      <c r="F253" s="48">
        <v>8.5</v>
      </c>
      <c r="G253" s="48">
        <v>8.5</v>
      </c>
      <c r="H253" s="48">
        <v>8.8000000000000007</v>
      </c>
      <c r="I253" s="48">
        <v>9.1</v>
      </c>
      <c r="J253" s="48">
        <v>9</v>
      </c>
      <c r="K253" s="48">
        <v>9.3000000000000007</v>
      </c>
      <c r="L253" s="48">
        <v>8.8000000000000007</v>
      </c>
      <c r="M253" s="48" t="s">
        <v>3944</v>
      </c>
      <c r="N253" s="48">
        <v>8.6999999999999993</v>
      </c>
      <c r="O253" s="48">
        <v>9.5</v>
      </c>
      <c r="P253" s="48">
        <v>8.9</v>
      </c>
      <c r="Q253" s="48">
        <v>8.8000000000000007</v>
      </c>
      <c r="R253" s="48">
        <v>8.6</v>
      </c>
      <c r="S253" s="48">
        <v>8.6999999999999993</v>
      </c>
      <c r="T253" s="48">
        <v>9.1999999999999993</v>
      </c>
      <c r="U253" s="48">
        <v>9.1</v>
      </c>
      <c r="V253" s="48">
        <v>9.4</v>
      </c>
      <c r="W253" s="48">
        <v>9.3000000000000007</v>
      </c>
      <c r="X253" s="48" t="s">
        <v>3945</v>
      </c>
      <c r="Y253" s="48">
        <v>10.5</v>
      </c>
      <c r="Z253" s="48">
        <v>11.3</v>
      </c>
      <c r="AA253" s="48">
        <v>10.7</v>
      </c>
      <c r="AB253" s="48">
        <v>11.2</v>
      </c>
      <c r="AC253" s="48">
        <v>10.8</v>
      </c>
      <c r="AD253" s="48">
        <v>11.1</v>
      </c>
      <c r="AE253" s="48">
        <v>11.4</v>
      </c>
      <c r="AF253" s="48">
        <v>11.3</v>
      </c>
      <c r="AG253" s="48">
        <v>11.6</v>
      </c>
      <c r="AH253" s="48">
        <v>11.1</v>
      </c>
      <c r="AI253" s="48" t="s">
        <v>3903</v>
      </c>
      <c r="AJ253" s="48">
        <v>13.1</v>
      </c>
      <c r="AK253" s="48">
        <v>13.9</v>
      </c>
      <c r="AL253" s="48">
        <v>13.2</v>
      </c>
      <c r="AM253" s="48">
        <v>13.1</v>
      </c>
      <c r="AN253" s="48">
        <v>12.7</v>
      </c>
      <c r="AO253" s="48">
        <v>13</v>
      </c>
      <c r="AP253" s="48">
        <v>13.3</v>
      </c>
      <c r="AQ253" s="48">
        <v>13.2</v>
      </c>
      <c r="AR253" s="48">
        <v>13.5</v>
      </c>
      <c r="AS253" s="48">
        <v>13.1</v>
      </c>
      <c r="AT253" s="48" t="s">
        <v>3902</v>
      </c>
      <c r="AU253" s="48">
        <v>10.5</v>
      </c>
      <c r="AV253" s="48">
        <v>11.3</v>
      </c>
      <c r="AW253" s="48">
        <v>10.7</v>
      </c>
      <c r="AX253" s="48">
        <v>10.8</v>
      </c>
      <c r="AY253" s="48">
        <v>10.5</v>
      </c>
      <c r="AZ253" s="48">
        <v>10.8</v>
      </c>
      <c r="BA253" s="48">
        <v>11.1</v>
      </c>
      <c r="BB253" s="48">
        <v>11</v>
      </c>
      <c r="BC253" s="48">
        <v>11.3</v>
      </c>
      <c r="BD253" s="48">
        <v>11.1</v>
      </c>
      <c r="BE253" s="48" t="s">
        <v>4364</v>
      </c>
      <c r="BG253" s="87"/>
      <c r="BH253" s="87"/>
      <c r="BI253" s="87"/>
      <c r="BJ253" s="87"/>
      <c r="BK253" s="87"/>
      <c r="BL253" s="87"/>
    </row>
    <row r="254" spans="1:64" ht="30" customHeight="1">
      <c r="A254" s="125" t="s">
        <v>4838</v>
      </c>
      <c r="B254" s="126" t="s">
        <v>4839</v>
      </c>
      <c r="C254" s="48">
        <v>8.1999999999999993</v>
      </c>
      <c r="D254" s="48">
        <v>9</v>
      </c>
      <c r="E254" s="48">
        <v>8.4</v>
      </c>
      <c r="F254" s="48">
        <v>8.5</v>
      </c>
      <c r="G254" s="48">
        <v>8.5</v>
      </c>
      <c r="H254" s="48">
        <v>8.8000000000000007</v>
      </c>
      <c r="I254" s="48">
        <v>9.1</v>
      </c>
      <c r="J254" s="48">
        <v>9</v>
      </c>
      <c r="K254" s="48">
        <v>9.3000000000000007</v>
      </c>
      <c r="L254" s="48">
        <v>8.8000000000000007</v>
      </c>
      <c r="M254" s="48" t="s">
        <v>3944</v>
      </c>
      <c r="N254" s="48">
        <v>8.6999999999999993</v>
      </c>
      <c r="O254" s="48">
        <v>9.5</v>
      </c>
      <c r="P254" s="48">
        <v>8.9</v>
      </c>
      <c r="Q254" s="48">
        <v>8.8000000000000007</v>
      </c>
      <c r="R254" s="48">
        <v>8.6</v>
      </c>
      <c r="S254" s="48">
        <v>8.6999999999999993</v>
      </c>
      <c r="T254" s="48">
        <v>9.1999999999999993</v>
      </c>
      <c r="U254" s="48">
        <v>9.1</v>
      </c>
      <c r="V254" s="48">
        <v>9.4</v>
      </c>
      <c r="W254" s="48">
        <v>9.3000000000000007</v>
      </c>
      <c r="X254" s="48" t="s">
        <v>3945</v>
      </c>
      <c r="Y254" s="48">
        <v>10.5</v>
      </c>
      <c r="Z254" s="48">
        <v>11.3</v>
      </c>
      <c r="AA254" s="48">
        <v>10.7</v>
      </c>
      <c r="AB254" s="48">
        <v>11.2</v>
      </c>
      <c r="AC254" s="48">
        <v>10.8</v>
      </c>
      <c r="AD254" s="48">
        <v>11.1</v>
      </c>
      <c r="AE254" s="48">
        <v>11.4</v>
      </c>
      <c r="AF254" s="48">
        <v>11.3</v>
      </c>
      <c r="AG254" s="48">
        <v>11.6</v>
      </c>
      <c r="AH254" s="48">
        <v>11.1</v>
      </c>
      <c r="AI254" s="48" t="s">
        <v>3903</v>
      </c>
      <c r="AJ254" s="48">
        <v>13.1</v>
      </c>
      <c r="AK254" s="48">
        <v>13.9</v>
      </c>
      <c r="AL254" s="48">
        <v>13.2</v>
      </c>
      <c r="AM254" s="48">
        <v>13.1</v>
      </c>
      <c r="AN254" s="48">
        <v>12.7</v>
      </c>
      <c r="AO254" s="48">
        <v>13</v>
      </c>
      <c r="AP254" s="48">
        <v>13.3</v>
      </c>
      <c r="AQ254" s="48">
        <v>13.2</v>
      </c>
      <c r="AR254" s="48">
        <v>13.5</v>
      </c>
      <c r="AS254" s="48">
        <v>13.1</v>
      </c>
      <c r="AT254" s="48" t="s">
        <v>3902</v>
      </c>
      <c r="AU254" s="48">
        <v>10.5</v>
      </c>
      <c r="AV254" s="48">
        <v>11.3</v>
      </c>
      <c r="AW254" s="48">
        <v>10.7</v>
      </c>
      <c r="AX254" s="48">
        <v>10.8</v>
      </c>
      <c r="AY254" s="48">
        <v>10.5</v>
      </c>
      <c r="AZ254" s="48">
        <v>10.8</v>
      </c>
      <c r="BA254" s="48">
        <v>11.1</v>
      </c>
      <c r="BB254" s="48">
        <v>11</v>
      </c>
      <c r="BC254" s="48">
        <v>11.3</v>
      </c>
      <c r="BD254" s="48">
        <v>11.1</v>
      </c>
      <c r="BE254" s="48" t="s">
        <v>4364</v>
      </c>
      <c r="BG254" s="87"/>
      <c r="BH254" s="87"/>
      <c r="BI254" s="87"/>
      <c r="BJ254" s="87"/>
      <c r="BK254" s="87"/>
      <c r="BL254" s="87"/>
    </row>
    <row r="255" spans="1:64" ht="30" customHeight="1">
      <c r="A255" s="125" t="s">
        <v>4314</v>
      </c>
      <c r="B255" s="482" t="s">
        <v>4839</v>
      </c>
      <c r="C255" s="48">
        <v>8.1999999999999993</v>
      </c>
      <c r="D255" s="48">
        <v>9</v>
      </c>
      <c r="E255" s="48">
        <v>8.4</v>
      </c>
      <c r="F255" s="48">
        <v>8.5</v>
      </c>
      <c r="G255" s="48">
        <v>8.5</v>
      </c>
      <c r="H255" s="48">
        <v>8.8000000000000007</v>
      </c>
      <c r="I255" s="48">
        <v>9.1</v>
      </c>
      <c r="J255" s="48">
        <v>9</v>
      </c>
      <c r="K255" s="48">
        <v>9.3000000000000007</v>
      </c>
      <c r="L255" s="48">
        <v>8.8000000000000007</v>
      </c>
      <c r="M255" s="48" t="s">
        <v>3944</v>
      </c>
      <c r="N255" s="48">
        <v>8.6999999999999993</v>
      </c>
      <c r="O255" s="48">
        <v>9.5</v>
      </c>
      <c r="P255" s="48">
        <v>8.9</v>
      </c>
      <c r="Q255" s="48">
        <v>8.8000000000000007</v>
      </c>
      <c r="R255" s="48">
        <v>8.6</v>
      </c>
      <c r="S255" s="48">
        <v>8.6999999999999993</v>
      </c>
      <c r="T255" s="48">
        <v>9.1999999999999993</v>
      </c>
      <c r="U255" s="48">
        <v>9.1</v>
      </c>
      <c r="V255" s="48">
        <v>9.4</v>
      </c>
      <c r="W255" s="48">
        <v>9.3000000000000007</v>
      </c>
      <c r="X255" s="48" t="s">
        <v>3945</v>
      </c>
      <c r="Y255" s="48">
        <v>10.5</v>
      </c>
      <c r="Z255" s="48">
        <v>11.3</v>
      </c>
      <c r="AA255" s="48">
        <v>10.7</v>
      </c>
      <c r="AB255" s="48">
        <v>11.2</v>
      </c>
      <c r="AC255" s="48">
        <v>10.8</v>
      </c>
      <c r="AD255" s="48">
        <v>11.1</v>
      </c>
      <c r="AE255" s="48">
        <v>11.4</v>
      </c>
      <c r="AF255" s="48">
        <v>11.3</v>
      </c>
      <c r="AG255" s="48">
        <v>11.6</v>
      </c>
      <c r="AH255" s="48">
        <v>11.1</v>
      </c>
      <c r="AI255" s="48" t="s">
        <v>3903</v>
      </c>
      <c r="AJ255" s="48">
        <v>13.1</v>
      </c>
      <c r="AK255" s="48">
        <v>13.9</v>
      </c>
      <c r="AL255" s="48">
        <v>13.2</v>
      </c>
      <c r="AM255" s="48">
        <v>13.1</v>
      </c>
      <c r="AN255" s="48">
        <v>12.7</v>
      </c>
      <c r="AO255" s="48">
        <v>13</v>
      </c>
      <c r="AP255" s="48">
        <v>13.3</v>
      </c>
      <c r="AQ255" s="48">
        <v>13.2</v>
      </c>
      <c r="AR255" s="48">
        <v>13.5</v>
      </c>
      <c r="AS255" s="48">
        <v>13.1</v>
      </c>
      <c r="AT255" s="48" t="s">
        <v>3902</v>
      </c>
      <c r="AU255" s="48">
        <v>10.5</v>
      </c>
      <c r="AV255" s="48">
        <v>11.3</v>
      </c>
      <c r="AW255" s="48">
        <v>10.7</v>
      </c>
      <c r="AX255" s="48">
        <v>10.8</v>
      </c>
      <c r="AY255" s="48">
        <v>10.5</v>
      </c>
      <c r="AZ255" s="48">
        <v>10.8</v>
      </c>
      <c r="BA255" s="48">
        <v>11.1</v>
      </c>
      <c r="BB255" s="48">
        <v>11</v>
      </c>
      <c r="BC255" s="48">
        <v>11.3</v>
      </c>
      <c r="BD255" s="48">
        <v>11.1</v>
      </c>
      <c r="BE255" s="48" t="s">
        <v>4364</v>
      </c>
      <c r="BG255" s="87"/>
      <c r="BH255" s="87"/>
      <c r="BI255" s="87"/>
      <c r="BJ255" s="87"/>
      <c r="BK255" s="87"/>
      <c r="BL255" s="87"/>
    </row>
    <row r="256" spans="1:64" ht="30" customHeight="1">
      <c r="A256" s="97" t="s">
        <v>4840</v>
      </c>
      <c r="B256" s="126" t="s">
        <v>4841</v>
      </c>
      <c r="C256" s="48">
        <v>8.1999999999999993</v>
      </c>
      <c r="D256" s="48">
        <v>9</v>
      </c>
      <c r="E256" s="48">
        <v>8.4</v>
      </c>
      <c r="F256" s="48">
        <v>8.5</v>
      </c>
      <c r="G256" s="48">
        <v>8.5</v>
      </c>
      <c r="H256" s="48">
        <v>8.8000000000000007</v>
      </c>
      <c r="I256" s="48">
        <v>9.1</v>
      </c>
      <c r="J256" s="48">
        <v>9</v>
      </c>
      <c r="K256" s="48">
        <v>9.3000000000000007</v>
      </c>
      <c r="L256" s="48">
        <v>8.8000000000000007</v>
      </c>
      <c r="M256" s="48" t="s">
        <v>3944</v>
      </c>
      <c r="N256" s="48">
        <v>8.6999999999999993</v>
      </c>
      <c r="O256" s="48">
        <v>9.5</v>
      </c>
      <c r="P256" s="48">
        <v>8.9</v>
      </c>
      <c r="Q256" s="48">
        <v>8.8000000000000007</v>
      </c>
      <c r="R256" s="48">
        <v>8.6</v>
      </c>
      <c r="S256" s="48">
        <v>8.6999999999999993</v>
      </c>
      <c r="T256" s="48">
        <v>9.1999999999999993</v>
      </c>
      <c r="U256" s="48">
        <v>9.1</v>
      </c>
      <c r="V256" s="48">
        <v>9.4</v>
      </c>
      <c r="W256" s="48">
        <v>9.3000000000000007</v>
      </c>
      <c r="X256" s="48" t="s">
        <v>3945</v>
      </c>
      <c r="Y256" s="48">
        <v>10.5</v>
      </c>
      <c r="Z256" s="48">
        <v>11.3</v>
      </c>
      <c r="AA256" s="48">
        <v>10.7</v>
      </c>
      <c r="AB256" s="48">
        <v>11.2</v>
      </c>
      <c r="AC256" s="48">
        <v>10.8</v>
      </c>
      <c r="AD256" s="48">
        <v>11.1</v>
      </c>
      <c r="AE256" s="48">
        <v>11.4</v>
      </c>
      <c r="AF256" s="48">
        <v>11.3</v>
      </c>
      <c r="AG256" s="48">
        <v>11.6</v>
      </c>
      <c r="AH256" s="48">
        <v>11.1</v>
      </c>
      <c r="AI256" s="48" t="s">
        <v>3903</v>
      </c>
      <c r="AJ256" s="48">
        <v>13.1</v>
      </c>
      <c r="AK256" s="48">
        <v>13.9</v>
      </c>
      <c r="AL256" s="48">
        <v>13.2</v>
      </c>
      <c r="AM256" s="48">
        <v>13.1</v>
      </c>
      <c r="AN256" s="48">
        <v>12.7</v>
      </c>
      <c r="AO256" s="48">
        <v>13</v>
      </c>
      <c r="AP256" s="48">
        <v>13.3</v>
      </c>
      <c r="AQ256" s="48">
        <v>13.2</v>
      </c>
      <c r="AR256" s="48">
        <v>13.5</v>
      </c>
      <c r="AS256" s="48">
        <v>13.1</v>
      </c>
      <c r="AT256" s="48" t="s">
        <v>3902</v>
      </c>
      <c r="AU256" s="48">
        <v>10.5</v>
      </c>
      <c r="AV256" s="48">
        <v>11.3</v>
      </c>
      <c r="AW256" s="48">
        <v>10.7</v>
      </c>
      <c r="AX256" s="48">
        <v>10.8</v>
      </c>
      <c r="AY256" s="48">
        <v>10.5</v>
      </c>
      <c r="AZ256" s="48">
        <v>10.8</v>
      </c>
      <c r="BA256" s="48">
        <v>11.1</v>
      </c>
      <c r="BB256" s="48">
        <v>11</v>
      </c>
      <c r="BC256" s="48">
        <v>11.3</v>
      </c>
      <c r="BD256" s="48">
        <v>11.1</v>
      </c>
      <c r="BE256" s="48" t="s">
        <v>4364</v>
      </c>
      <c r="BG256" s="87"/>
      <c r="BH256" s="87"/>
      <c r="BI256" s="87"/>
      <c r="BJ256" s="87"/>
      <c r="BK256" s="87"/>
      <c r="BL256" s="87"/>
    </row>
    <row r="257" spans="1:64" ht="30" customHeight="1">
      <c r="A257" s="97" t="s">
        <v>4842</v>
      </c>
      <c r="B257" s="126" t="s">
        <v>4843</v>
      </c>
      <c r="C257" s="48">
        <v>8.1999999999999993</v>
      </c>
      <c r="D257" s="48">
        <v>9</v>
      </c>
      <c r="E257" s="48">
        <v>8.4</v>
      </c>
      <c r="F257" s="48">
        <v>8.5</v>
      </c>
      <c r="G257" s="48">
        <v>8.5</v>
      </c>
      <c r="H257" s="48">
        <v>8.8000000000000007</v>
      </c>
      <c r="I257" s="48">
        <v>9.1</v>
      </c>
      <c r="J257" s="48">
        <v>9</v>
      </c>
      <c r="K257" s="48">
        <v>9.3000000000000007</v>
      </c>
      <c r="L257" s="48">
        <v>8.8000000000000007</v>
      </c>
      <c r="M257" s="48" t="s">
        <v>3944</v>
      </c>
      <c r="N257" s="48">
        <v>8.6999999999999993</v>
      </c>
      <c r="O257" s="48">
        <v>9.5</v>
      </c>
      <c r="P257" s="48">
        <v>8.9</v>
      </c>
      <c r="Q257" s="48">
        <v>8.8000000000000007</v>
      </c>
      <c r="R257" s="48">
        <v>8.6</v>
      </c>
      <c r="S257" s="48">
        <v>8.6999999999999993</v>
      </c>
      <c r="T257" s="48">
        <v>9.1999999999999993</v>
      </c>
      <c r="U257" s="48">
        <v>9.1</v>
      </c>
      <c r="V257" s="48">
        <v>9.4</v>
      </c>
      <c r="W257" s="48">
        <v>9.3000000000000007</v>
      </c>
      <c r="X257" s="48" t="s">
        <v>3945</v>
      </c>
      <c r="Y257" s="48">
        <v>10.5</v>
      </c>
      <c r="Z257" s="48">
        <v>11.3</v>
      </c>
      <c r="AA257" s="48">
        <v>10.7</v>
      </c>
      <c r="AB257" s="48">
        <v>11.2</v>
      </c>
      <c r="AC257" s="48">
        <v>10.8</v>
      </c>
      <c r="AD257" s="48">
        <v>11.1</v>
      </c>
      <c r="AE257" s="48">
        <v>11.4</v>
      </c>
      <c r="AF257" s="48">
        <v>11.3</v>
      </c>
      <c r="AG257" s="48">
        <v>11.6</v>
      </c>
      <c r="AH257" s="48">
        <v>11.1</v>
      </c>
      <c r="AI257" s="48" t="s">
        <v>3903</v>
      </c>
      <c r="AJ257" s="48">
        <v>13.1</v>
      </c>
      <c r="AK257" s="48">
        <v>13.9</v>
      </c>
      <c r="AL257" s="48">
        <v>13.2</v>
      </c>
      <c r="AM257" s="48">
        <v>13.1</v>
      </c>
      <c r="AN257" s="48">
        <v>12.7</v>
      </c>
      <c r="AO257" s="48">
        <v>13</v>
      </c>
      <c r="AP257" s="48">
        <v>13.3</v>
      </c>
      <c r="AQ257" s="48">
        <v>13.2</v>
      </c>
      <c r="AR257" s="48">
        <v>13.5</v>
      </c>
      <c r="AS257" s="48">
        <v>13.1</v>
      </c>
      <c r="AT257" s="48" t="s">
        <v>3902</v>
      </c>
      <c r="AU257" s="48">
        <v>10.5</v>
      </c>
      <c r="AV257" s="48">
        <v>11.3</v>
      </c>
      <c r="AW257" s="48">
        <v>10.7</v>
      </c>
      <c r="AX257" s="48">
        <v>10.8</v>
      </c>
      <c r="AY257" s="48">
        <v>10.5</v>
      </c>
      <c r="AZ257" s="48">
        <v>10.8</v>
      </c>
      <c r="BA257" s="48">
        <v>11.1</v>
      </c>
      <c r="BB257" s="48">
        <v>11</v>
      </c>
      <c r="BC257" s="48">
        <v>11.3</v>
      </c>
      <c r="BD257" s="48">
        <v>11.1</v>
      </c>
      <c r="BE257" s="48" t="s">
        <v>4364</v>
      </c>
      <c r="BG257" s="87"/>
      <c r="BH257" s="87"/>
      <c r="BI257" s="87"/>
      <c r="BJ257" s="87"/>
      <c r="BK257" s="87"/>
      <c r="BL257" s="87"/>
    </row>
    <row r="258" spans="1:64" ht="30" customHeight="1">
      <c r="A258" s="125" t="s">
        <v>4844</v>
      </c>
      <c r="B258" s="126" t="s">
        <v>4845</v>
      </c>
      <c r="C258" s="48">
        <v>8.1999999999999993</v>
      </c>
      <c r="D258" s="48">
        <v>9</v>
      </c>
      <c r="E258" s="48">
        <v>8.4</v>
      </c>
      <c r="F258" s="48">
        <v>8.5</v>
      </c>
      <c r="G258" s="48">
        <v>8.5</v>
      </c>
      <c r="H258" s="48">
        <v>8.8000000000000007</v>
      </c>
      <c r="I258" s="48">
        <v>9.1</v>
      </c>
      <c r="J258" s="48">
        <v>9</v>
      </c>
      <c r="K258" s="48">
        <v>9.3000000000000007</v>
      </c>
      <c r="L258" s="48">
        <v>8.8000000000000007</v>
      </c>
      <c r="M258" s="48" t="s">
        <v>3944</v>
      </c>
      <c r="N258" s="48">
        <v>8.6999999999999993</v>
      </c>
      <c r="O258" s="48">
        <v>9.5</v>
      </c>
      <c r="P258" s="48">
        <v>8.9</v>
      </c>
      <c r="Q258" s="48">
        <v>8.8000000000000007</v>
      </c>
      <c r="R258" s="48">
        <v>8.6</v>
      </c>
      <c r="S258" s="48">
        <v>8.6999999999999993</v>
      </c>
      <c r="T258" s="48">
        <v>9.1999999999999993</v>
      </c>
      <c r="U258" s="48">
        <v>9.1</v>
      </c>
      <c r="V258" s="48">
        <v>9.4</v>
      </c>
      <c r="W258" s="48">
        <v>9.3000000000000007</v>
      </c>
      <c r="X258" s="48" t="s">
        <v>3945</v>
      </c>
      <c r="Y258" s="48">
        <v>10.5</v>
      </c>
      <c r="Z258" s="48">
        <v>11.3</v>
      </c>
      <c r="AA258" s="48">
        <v>10.7</v>
      </c>
      <c r="AB258" s="48">
        <v>11.2</v>
      </c>
      <c r="AC258" s="48">
        <v>10.8</v>
      </c>
      <c r="AD258" s="48">
        <v>11.1</v>
      </c>
      <c r="AE258" s="48">
        <v>11.4</v>
      </c>
      <c r="AF258" s="48">
        <v>11.3</v>
      </c>
      <c r="AG258" s="48">
        <v>11.6</v>
      </c>
      <c r="AH258" s="48">
        <v>11.1</v>
      </c>
      <c r="AI258" s="48" t="s">
        <v>3903</v>
      </c>
      <c r="AJ258" s="48">
        <v>13.1</v>
      </c>
      <c r="AK258" s="48">
        <v>13.9</v>
      </c>
      <c r="AL258" s="48">
        <v>13.2</v>
      </c>
      <c r="AM258" s="48">
        <v>13.1</v>
      </c>
      <c r="AN258" s="48">
        <v>12.7</v>
      </c>
      <c r="AO258" s="48">
        <v>13</v>
      </c>
      <c r="AP258" s="48">
        <v>13.3</v>
      </c>
      <c r="AQ258" s="48">
        <v>13.2</v>
      </c>
      <c r="AR258" s="48">
        <v>13.5</v>
      </c>
      <c r="AS258" s="48">
        <v>13.1</v>
      </c>
      <c r="AT258" s="48" t="s">
        <v>3902</v>
      </c>
      <c r="AU258" s="48">
        <v>10.5</v>
      </c>
      <c r="AV258" s="48">
        <v>11.3</v>
      </c>
      <c r="AW258" s="48">
        <v>10.7</v>
      </c>
      <c r="AX258" s="48">
        <v>10.8</v>
      </c>
      <c r="AY258" s="48">
        <v>10.5</v>
      </c>
      <c r="AZ258" s="48">
        <v>10.8</v>
      </c>
      <c r="BA258" s="48">
        <v>11.1</v>
      </c>
      <c r="BB258" s="48">
        <v>11</v>
      </c>
      <c r="BC258" s="48">
        <v>11.3</v>
      </c>
      <c r="BD258" s="48">
        <v>11.1</v>
      </c>
      <c r="BE258" s="48" t="s">
        <v>4364</v>
      </c>
      <c r="BG258" s="87"/>
      <c r="BH258" s="87"/>
      <c r="BI258" s="87"/>
      <c r="BJ258" s="87"/>
      <c r="BK258" s="87"/>
      <c r="BL258" s="87"/>
    </row>
    <row r="259" spans="1:64" ht="30" customHeight="1">
      <c r="A259" s="125" t="s">
        <v>4846</v>
      </c>
      <c r="B259" s="126" t="s">
        <v>4847</v>
      </c>
      <c r="C259" s="48">
        <v>8.1999999999999993</v>
      </c>
      <c r="D259" s="48">
        <v>9</v>
      </c>
      <c r="E259" s="48">
        <v>8.4</v>
      </c>
      <c r="F259" s="48">
        <v>8.5</v>
      </c>
      <c r="G259" s="48">
        <v>8.5</v>
      </c>
      <c r="H259" s="48">
        <v>8.8000000000000007</v>
      </c>
      <c r="I259" s="48">
        <v>9.1</v>
      </c>
      <c r="J259" s="48">
        <v>9</v>
      </c>
      <c r="K259" s="48">
        <v>9.3000000000000007</v>
      </c>
      <c r="L259" s="48">
        <v>8.8000000000000007</v>
      </c>
      <c r="M259" s="48" t="s">
        <v>3944</v>
      </c>
      <c r="N259" s="48">
        <v>8.6999999999999993</v>
      </c>
      <c r="O259" s="48">
        <v>9.5</v>
      </c>
      <c r="P259" s="48">
        <v>8.9</v>
      </c>
      <c r="Q259" s="48">
        <v>8.8000000000000007</v>
      </c>
      <c r="R259" s="48">
        <v>8.6</v>
      </c>
      <c r="S259" s="48">
        <v>8.6999999999999993</v>
      </c>
      <c r="T259" s="48">
        <v>9.1999999999999993</v>
      </c>
      <c r="U259" s="48">
        <v>9.1</v>
      </c>
      <c r="V259" s="48">
        <v>9.4</v>
      </c>
      <c r="W259" s="48">
        <v>9.3000000000000007</v>
      </c>
      <c r="X259" s="48" t="s">
        <v>3945</v>
      </c>
      <c r="Y259" s="48">
        <v>10.5</v>
      </c>
      <c r="Z259" s="48">
        <v>11.3</v>
      </c>
      <c r="AA259" s="48">
        <v>10.7</v>
      </c>
      <c r="AB259" s="48">
        <v>11.2</v>
      </c>
      <c r="AC259" s="48">
        <v>10.8</v>
      </c>
      <c r="AD259" s="48">
        <v>11.1</v>
      </c>
      <c r="AE259" s="48">
        <v>11.4</v>
      </c>
      <c r="AF259" s="48">
        <v>11.3</v>
      </c>
      <c r="AG259" s="48">
        <v>11.6</v>
      </c>
      <c r="AH259" s="48">
        <v>11.1</v>
      </c>
      <c r="AI259" s="48" t="s">
        <v>3903</v>
      </c>
      <c r="AJ259" s="48">
        <v>13.1</v>
      </c>
      <c r="AK259" s="48">
        <v>13.9</v>
      </c>
      <c r="AL259" s="48">
        <v>13.2</v>
      </c>
      <c r="AM259" s="48">
        <v>13.1</v>
      </c>
      <c r="AN259" s="48">
        <v>12.7</v>
      </c>
      <c r="AO259" s="48">
        <v>13</v>
      </c>
      <c r="AP259" s="48">
        <v>13.3</v>
      </c>
      <c r="AQ259" s="48">
        <v>13.2</v>
      </c>
      <c r="AR259" s="48">
        <v>13.5</v>
      </c>
      <c r="AS259" s="48">
        <v>13.1</v>
      </c>
      <c r="AT259" s="48" t="s">
        <v>3902</v>
      </c>
      <c r="AU259" s="48">
        <v>10.5</v>
      </c>
      <c r="AV259" s="48">
        <v>11.3</v>
      </c>
      <c r="AW259" s="48">
        <v>10.7</v>
      </c>
      <c r="AX259" s="48">
        <v>10.8</v>
      </c>
      <c r="AY259" s="48">
        <v>10.5</v>
      </c>
      <c r="AZ259" s="48">
        <v>10.8</v>
      </c>
      <c r="BA259" s="48">
        <v>11.1</v>
      </c>
      <c r="BB259" s="48">
        <v>11</v>
      </c>
      <c r="BC259" s="48">
        <v>11.3</v>
      </c>
      <c r="BD259" s="48">
        <v>11.1</v>
      </c>
      <c r="BE259" s="48" t="s">
        <v>4364</v>
      </c>
      <c r="BG259" s="87"/>
      <c r="BH259" s="87"/>
      <c r="BI259" s="87"/>
      <c r="BJ259" s="87"/>
      <c r="BK259" s="87"/>
      <c r="BL259" s="87"/>
    </row>
    <row r="260" spans="1:64" ht="30" customHeight="1">
      <c r="A260" s="125" t="s">
        <v>4848</v>
      </c>
      <c r="B260" s="126" t="s">
        <v>4849</v>
      </c>
      <c r="C260" s="48">
        <v>8.1999999999999993</v>
      </c>
      <c r="D260" s="48">
        <v>9</v>
      </c>
      <c r="E260" s="48">
        <v>8.4</v>
      </c>
      <c r="F260" s="48">
        <v>8.5</v>
      </c>
      <c r="G260" s="48">
        <v>8.5</v>
      </c>
      <c r="H260" s="48">
        <v>8.8000000000000007</v>
      </c>
      <c r="I260" s="48">
        <v>9.1</v>
      </c>
      <c r="J260" s="48">
        <v>9</v>
      </c>
      <c r="K260" s="48">
        <v>9.3000000000000007</v>
      </c>
      <c r="L260" s="48">
        <v>8.8000000000000007</v>
      </c>
      <c r="M260" s="48" t="s">
        <v>3944</v>
      </c>
      <c r="N260" s="48">
        <v>8.6999999999999993</v>
      </c>
      <c r="O260" s="48">
        <v>9.5</v>
      </c>
      <c r="P260" s="48">
        <v>8.9</v>
      </c>
      <c r="Q260" s="48">
        <v>8.8000000000000007</v>
      </c>
      <c r="R260" s="48">
        <v>8.6</v>
      </c>
      <c r="S260" s="48">
        <v>8.6999999999999993</v>
      </c>
      <c r="T260" s="48">
        <v>9.1999999999999993</v>
      </c>
      <c r="U260" s="48">
        <v>9.1</v>
      </c>
      <c r="V260" s="48">
        <v>9.4</v>
      </c>
      <c r="W260" s="48">
        <v>9.3000000000000007</v>
      </c>
      <c r="X260" s="48" t="s">
        <v>3945</v>
      </c>
      <c r="Y260" s="48">
        <v>10.5</v>
      </c>
      <c r="Z260" s="48">
        <v>11.3</v>
      </c>
      <c r="AA260" s="48">
        <v>10.7</v>
      </c>
      <c r="AB260" s="48">
        <v>11.2</v>
      </c>
      <c r="AC260" s="48">
        <v>10.8</v>
      </c>
      <c r="AD260" s="48">
        <v>11.1</v>
      </c>
      <c r="AE260" s="48">
        <v>11.4</v>
      </c>
      <c r="AF260" s="48">
        <v>11.3</v>
      </c>
      <c r="AG260" s="48">
        <v>11.6</v>
      </c>
      <c r="AH260" s="48">
        <v>11.1</v>
      </c>
      <c r="AI260" s="48" t="s">
        <v>3903</v>
      </c>
      <c r="AJ260" s="48">
        <v>13.1</v>
      </c>
      <c r="AK260" s="48">
        <v>13.9</v>
      </c>
      <c r="AL260" s="48">
        <v>13.2</v>
      </c>
      <c r="AM260" s="48">
        <v>13.1</v>
      </c>
      <c r="AN260" s="48">
        <v>12.7</v>
      </c>
      <c r="AO260" s="48">
        <v>13</v>
      </c>
      <c r="AP260" s="48">
        <v>13.3</v>
      </c>
      <c r="AQ260" s="48">
        <v>13.2</v>
      </c>
      <c r="AR260" s="48">
        <v>13.5</v>
      </c>
      <c r="AS260" s="48">
        <v>13.1</v>
      </c>
      <c r="AT260" s="48" t="s">
        <v>3902</v>
      </c>
      <c r="AU260" s="48">
        <v>10.5</v>
      </c>
      <c r="AV260" s="48">
        <v>11.3</v>
      </c>
      <c r="AW260" s="48">
        <v>10.7</v>
      </c>
      <c r="AX260" s="48">
        <v>10.8</v>
      </c>
      <c r="AY260" s="48">
        <v>10.5</v>
      </c>
      <c r="AZ260" s="48">
        <v>10.8</v>
      </c>
      <c r="BA260" s="48">
        <v>11.1</v>
      </c>
      <c r="BB260" s="48">
        <v>11</v>
      </c>
      <c r="BC260" s="48">
        <v>11.3</v>
      </c>
      <c r="BD260" s="48">
        <v>11.1</v>
      </c>
      <c r="BE260" s="48" t="s">
        <v>4364</v>
      </c>
      <c r="BG260" s="87"/>
      <c r="BH260" s="87"/>
      <c r="BI260" s="87"/>
      <c r="BJ260" s="87"/>
      <c r="BK260" s="87"/>
      <c r="BL260" s="87"/>
    </row>
    <row r="261" spans="1:64" ht="30" customHeight="1">
      <c r="A261" s="125" t="s">
        <v>4850</v>
      </c>
      <c r="B261" s="126" t="s">
        <v>4851</v>
      </c>
      <c r="C261" s="48">
        <v>8.1999999999999993</v>
      </c>
      <c r="D261" s="48">
        <v>9</v>
      </c>
      <c r="E261" s="48">
        <v>8.4</v>
      </c>
      <c r="F261" s="48">
        <v>8.5</v>
      </c>
      <c r="G261" s="48">
        <v>8.5</v>
      </c>
      <c r="H261" s="48">
        <v>8.8000000000000007</v>
      </c>
      <c r="I261" s="48">
        <v>9.1</v>
      </c>
      <c r="J261" s="48">
        <v>9</v>
      </c>
      <c r="K261" s="48">
        <v>9.3000000000000007</v>
      </c>
      <c r="L261" s="48">
        <v>8.8000000000000007</v>
      </c>
      <c r="M261" s="48" t="s">
        <v>3944</v>
      </c>
      <c r="N261" s="48">
        <v>8.6999999999999993</v>
      </c>
      <c r="O261" s="48">
        <v>9.5</v>
      </c>
      <c r="P261" s="48">
        <v>8.9</v>
      </c>
      <c r="Q261" s="48">
        <v>8.8000000000000007</v>
      </c>
      <c r="R261" s="48">
        <v>8.6</v>
      </c>
      <c r="S261" s="48">
        <v>8.6999999999999993</v>
      </c>
      <c r="T261" s="48">
        <v>9.1999999999999993</v>
      </c>
      <c r="U261" s="48">
        <v>9.1</v>
      </c>
      <c r="V261" s="48">
        <v>9.4</v>
      </c>
      <c r="W261" s="48">
        <v>9.3000000000000007</v>
      </c>
      <c r="X261" s="48" t="s">
        <v>3945</v>
      </c>
      <c r="Y261" s="48">
        <v>10.5</v>
      </c>
      <c r="Z261" s="48">
        <v>11.3</v>
      </c>
      <c r="AA261" s="48">
        <v>10.7</v>
      </c>
      <c r="AB261" s="48">
        <v>11.2</v>
      </c>
      <c r="AC261" s="48">
        <v>10.8</v>
      </c>
      <c r="AD261" s="48">
        <v>11.1</v>
      </c>
      <c r="AE261" s="48">
        <v>11.4</v>
      </c>
      <c r="AF261" s="48">
        <v>11.3</v>
      </c>
      <c r="AG261" s="48">
        <v>11.6</v>
      </c>
      <c r="AH261" s="48">
        <v>11.1</v>
      </c>
      <c r="AI261" s="48" t="s">
        <v>3903</v>
      </c>
      <c r="AJ261" s="48">
        <v>13.1</v>
      </c>
      <c r="AK261" s="48">
        <v>13.9</v>
      </c>
      <c r="AL261" s="48">
        <v>13.2</v>
      </c>
      <c r="AM261" s="48">
        <v>13.1</v>
      </c>
      <c r="AN261" s="48">
        <v>12.7</v>
      </c>
      <c r="AO261" s="48">
        <v>13</v>
      </c>
      <c r="AP261" s="48">
        <v>13.3</v>
      </c>
      <c r="AQ261" s="48">
        <v>13.2</v>
      </c>
      <c r="AR261" s="48">
        <v>13.5</v>
      </c>
      <c r="AS261" s="48">
        <v>13.1</v>
      </c>
      <c r="AT261" s="48" t="s">
        <v>3902</v>
      </c>
      <c r="AU261" s="48">
        <v>10.5</v>
      </c>
      <c r="AV261" s="48">
        <v>11.3</v>
      </c>
      <c r="AW261" s="48">
        <v>10.7</v>
      </c>
      <c r="AX261" s="48">
        <v>10.8</v>
      </c>
      <c r="AY261" s="48">
        <v>10.5</v>
      </c>
      <c r="AZ261" s="48">
        <v>10.8</v>
      </c>
      <c r="BA261" s="48">
        <v>11.1</v>
      </c>
      <c r="BB261" s="48">
        <v>11</v>
      </c>
      <c r="BC261" s="48">
        <v>11.3</v>
      </c>
      <c r="BD261" s="48">
        <v>11.1</v>
      </c>
      <c r="BE261" s="48" t="s">
        <v>4364</v>
      </c>
      <c r="BG261" s="87"/>
      <c r="BH261" s="87"/>
      <c r="BI261" s="87"/>
      <c r="BJ261" s="87"/>
      <c r="BK261" s="87"/>
      <c r="BL261" s="87"/>
    </row>
    <row r="262" spans="1:64" ht="30" customHeight="1">
      <c r="A262" s="125" t="s">
        <v>4852</v>
      </c>
      <c r="B262" s="126" t="s">
        <v>4853</v>
      </c>
      <c r="C262" s="48">
        <v>8.3000000000000007</v>
      </c>
      <c r="D262" s="48">
        <v>9.1</v>
      </c>
      <c r="E262" s="48">
        <v>8.5</v>
      </c>
      <c r="F262" s="48">
        <v>8.6</v>
      </c>
      <c r="G262" s="48">
        <v>8.6</v>
      </c>
      <c r="H262" s="48">
        <v>8.9</v>
      </c>
      <c r="I262" s="48">
        <v>9.1999999999999993</v>
      </c>
      <c r="J262" s="48">
        <v>9.1</v>
      </c>
      <c r="K262" s="48">
        <v>9.4</v>
      </c>
      <c r="L262" s="48">
        <v>8.9</v>
      </c>
      <c r="M262" s="48" t="s">
        <v>3944</v>
      </c>
      <c r="N262" s="48">
        <v>8.9</v>
      </c>
      <c r="O262" s="48">
        <v>9.6999999999999993</v>
      </c>
      <c r="P262" s="48">
        <v>9</v>
      </c>
      <c r="Q262" s="48">
        <v>8.9</v>
      </c>
      <c r="R262" s="48">
        <v>8.6999999999999993</v>
      </c>
      <c r="S262" s="48">
        <v>8.8000000000000007</v>
      </c>
      <c r="T262" s="48">
        <v>9.3000000000000007</v>
      </c>
      <c r="U262" s="48">
        <v>9.1999999999999993</v>
      </c>
      <c r="V262" s="48">
        <v>9.5</v>
      </c>
      <c r="W262" s="48">
        <v>9.5</v>
      </c>
      <c r="X262" s="48" t="s">
        <v>3945</v>
      </c>
      <c r="Y262" s="48">
        <v>10.6</v>
      </c>
      <c r="Z262" s="48">
        <v>11.4</v>
      </c>
      <c r="AA262" s="48">
        <v>10.8</v>
      </c>
      <c r="AB262" s="48">
        <v>11.3</v>
      </c>
      <c r="AC262" s="48">
        <v>10.9</v>
      </c>
      <c r="AD262" s="48">
        <v>11.2</v>
      </c>
      <c r="AE262" s="48">
        <v>11.5</v>
      </c>
      <c r="AF262" s="48">
        <v>11.4</v>
      </c>
      <c r="AG262" s="48">
        <v>11.7</v>
      </c>
      <c r="AH262" s="48">
        <v>11.2</v>
      </c>
      <c r="AI262" s="48" t="s">
        <v>3903</v>
      </c>
      <c r="AJ262" s="48">
        <v>13.2</v>
      </c>
      <c r="AK262" s="48">
        <v>14</v>
      </c>
      <c r="AL262" s="48">
        <v>13.3</v>
      </c>
      <c r="AM262" s="48">
        <v>13.2</v>
      </c>
      <c r="AN262" s="48">
        <v>12.8</v>
      </c>
      <c r="AO262" s="48">
        <v>13.1</v>
      </c>
      <c r="AP262" s="48">
        <v>13.4</v>
      </c>
      <c r="AQ262" s="48">
        <v>13.3</v>
      </c>
      <c r="AR262" s="48">
        <v>13.6</v>
      </c>
      <c r="AS262" s="48">
        <v>13.2</v>
      </c>
      <c r="AT262" s="48" t="s">
        <v>3902</v>
      </c>
      <c r="AU262" s="48">
        <v>10.6</v>
      </c>
      <c r="AV262" s="48">
        <v>11.4</v>
      </c>
      <c r="AW262" s="48">
        <v>10.8</v>
      </c>
      <c r="AX262" s="48">
        <v>10.9</v>
      </c>
      <c r="AY262" s="48">
        <v>10.6</v>
      </c>
      <c r="AZ262" s="48">
        <v>10.9</v>
      </c>
      <c r="BA262" s="48">
        <v>11.2</v>
      </c>
      <c r="BB262" s="48">
        <v>11.1</v>
      </c>
      <c r="BC262" s="48">
        <v>11.4</v>
      </c>
      <c r="BD262" s="48">
        <v>11.2</v>
      </c>
      <c r="BE262" s="48" t="s">
        <v>4364</v>
      </c>
      <c r="BG262" s="87"/>
      <c r="BH262" s="87"/>
      <c r="BI262" s="87"/>
      <c r="BJ262" s="87"/>
      <c r="BK262" s="87"/>
      <c r="BL262" s="87"/>
    </row>
    <row r="263" spans="1:64" ht="30" customHeight="1">
      <c r="A263" s="97" t="s">
        <v>4854</v>
      </c>
      <c r="B263" s="126" t="s">
        <v>4855</v>
      </c>
      <c r="C263" s="48">
        <v>8.3000000000000007</v>
      </c>
      <c r="D263" s="48">
        <v>9.1</v>
      </c>
      <c r="E263" s="48">
        <v>8.5</v>
      </c>
      <c r="F263" s="48">
        <v>8.6</v>
      </c>
      <c r="G263" s="48">
        <v>8.6</v>
      </c>
      <c r="H263" s="48">
        <v>8.9</v>
      </c>
      <c r="I263" s="48">
        <v>9.1999999999999993</v>
      </c>
      <c r="J263" s="48">
        <v>9.1</v>
      </c>
      <c r="K263" s="48">
        <v>9.4</v>
      </c>
      <c r="L263" s="48">
        <v>8.9</v>
      </c>
      <c r="M263" s="48" t="s">
        <v>3944</v>
      </c>
      <c r="N263" s="48">
        <v>8.9</v>
      </c>
      <c r="O263" s="48">
        <v>9.6999999999999993</v>
      </c>
      <c r="P263" s="48">
        <v>9</v>
      </c>
      <c r="Q263" s="48">
        <v>8.9</v>
      </c>
      <c r="R263" s="48">
        <v>8.6999999999999993</v>
      </c>
      <c r="S263" s="48">
        <v>8.8000000000000007</v>
      </c>
      <c r="T263" s="48">
        <v>9.3000000000000007</v>
      </c>
      <c r="U263" s="48">
        <v>9.1999999999999993</v>
      </c>
      <c r="V263" s="48">
        <v>9.5</v>
      </c>
      <c r="W263" s="48">
        <v>9.5</v>
      </c>
      <c r="X263" s="48" t="s">
        <v>3945</v>
      </c>
      <c r="Y263" s="48">
        <v>10.6</v>
      </c>
      <c r="Z263" s="48">
        <v>11.4</v>
      </c>
      <c r="AA263" s="48">
        <v>10.8</v>
      </c>
      <c r="AB263" s="48">
        <v>11.3</v>
      </c>
      <c r="AC263" s="48">
        <v>10.9</v>
      </c>
      <c r="AD263" s="48">
        <v>11.2</v>
      </c>
      <c r="AE263" s="48">
        <v>11.5</v>
      </c>
      <c r="AF263" s="48">
        <v>11.4</v>
      </c>
      <c r="AG263" s="48">
        <v>11.7</v>
      </c>
      <c r="AH263" s="48">
        <v>11.2</v>
      </c>
      <c r="AI263" s="48" t="s">
        <v>3903</v>
      </c>
      <c r="AJ263" s="48">
        <v>13.2</v>
      </c>
      <c r="AK263" s="48">
        <v>14</v>
      </c>
      <c r="AL263" s="48">
        <v>13.3</v>
      </c>
      <c r="AM263" s="48">
        <v>13.2</v>
      </c>
      <c r="AN263" s="48">
        <v>12.8</v>
      </c>
      <c r="AO263" s="48">
        <v>13.1</v>
      </c>
      <c r="AP263" s="48">
        <v>13.4</v>
      </c>
      <c r="AQ263" s="48">
        <v>13.3</v>
      </c>
      <c r="AR263" s="48">
        <v>13.6</v>
      </c>
      <c r="AS263" s="48">
        <v>13.2</v>
      </c>
      <c r="AT263" s="48" t="s">
        <v>3902</v>
      </c>
      <c r="AU263" s="48">
        <v>10.6</v>
      </c>
      <c r="AV263" s="48">
        <v>11.4</v>
      </c>
      <c r="AW263" s="48">
        <v>10.8</v>
      </c>
      <c r="AX263" s="48">
        <v>10.9</v>
      </c>
      <c r="AY263" s="48">
        <v>10.6</v>
      </c>
      <c r="AZ263" s="48">
        <v>10.9</v>
      </c>
      <c r="BA263" s="48">
        <v>11.2</v>
      </c>
      <c r="BB263" s="48">
        <v>11.1</v>
      </c>
      <c r="BC263" s="48">
        <v>11.4</v>
      </c>
      <c r="BD263" s="48">
        <v>11.2</v>
      </c>
      <c r="BE263" s="48" t="s">
        <v>4364</v>
      </c>
      <c r="BG263" s="87"/>
      <c r="BH263" s="87"/>
      <c r="BI263" s="87"/>
      <c r="BJ263" s="87"/>
      <c r="BK263" s="87"/>
      <c r="BL263" s="87"/>
    </row>
    <row r="264" spans="1:64" ht="30" customHeight="1">
      <c r="A264" s="125" t="s">
        <v>4856</v>
      </c>
      <c r="B264" s="126" t="s">
        <v>4857</v>
      </c>
      <c r="C264" s="48">
        <v>8.3000000000000007</v>
      </c>
      <c r="D264" s="48">
        <v>9.1</v>
      </c>
      <c r="E264" s="48">
        <v>8.5</v>
      </c>
      <c r="F264" s="48">
        <v>8.6</v>
      </c>
      <c r="G264" s="48">
        <v>8.6</v>
      </c>
      <c r="H264" s="48">
        <v>8.9</v>
      </c>
      <c r="I264" s="48">
        <v>9.1999999999999993</v>
      </c>
      <c r="J264" s="48">
        <v>9.1</v>
      </c>
      <c r="K264" s="48">
        <v>9.4</v>
      </c>
      <c r="L264" s="48">
        <v>8.9</v>
      </c>
      <c r="M264" s="48" t="s">
        <v>3944</v>
      </c>
      <c r="N264" s="48">
        <v>8.9</v>
      </c>
      <c r="O264" s="48">
        <v>9.6999999999999993</v>
      </c>
      <c r="P264" s="48">
        <v>9</v>
      </c>
      <c r="Q264" s="48">
        <v>8.9</v>
      </c>
      <c r="R264" s="48">
        <v>8.6999999999999993</v>
      </c>
      <c r="S264" s="48">
        <v>8.8000000000000007</v>
      </c>
      <c r="T264" s="48">
        <v>9.3000000000000007</v>
      </c>
      <c r="U264" s="48">
        <v>9.1999999999999993</v>
      </c>
      <c r="V264" s="48">
        <v>9.5</v>
      </c>
      <c r="W264" s="48">
        <v>9.5</v>
      </c>
      <c r="X264" s="48" t="s">
        <v>3945</v>
      </c>
      <c r="Y264" s="48">
        <v>10.6</v>
      </c>
      <c r="Z264" s="48">
        <v>11.4</v>
      </c>
      <c r="AA264" s="48">
        <v>10.8</v>
      </c>
      <c r="AB264" s="48">
        <v>11.3</v>
      </c>
      <c r="AC264" s="48">
        <v>10.9</v>
      </c>
      <c r="AD264" s="48">
        <v>11.2</v>
      </c>
      <c r="AE264" s="48">
        <v>11.5</v>
      </c>
      <c r="AF264" s="48">
        <v>11.4</v>
      </c>
      <c r="AG264" s="48">
        <v>11.7</v>
      </c>
      <c r="AH264" s="48">
        <v>11.2</v>
      </c>
      <c r="AI264" s="48" t="s">
        <v>3903</v>
      </c>
      <c r="AJ264" s="48">
        <v>13.2</v>
      </c>
      <c r="AK264" s="48">
        <v>14</v>
      </c>
      <c r="AL264" s="48">
        <v>13.3</v>
      </c>
      <c r="AM264" s="48">
        <v>13.2</v>
      </c>
      <c r="AN264" s="48">
        <v>12.8</v>
      </c>
      <c r="AO264" s="48">
        <v>13.1</v>
      </c>
      <c r="AP264" s="48">
        <v>13.4</v>
      </c>
      <c r="AQ264" s="48">
        <v>13.3</v>
      </c>
      <c r="AR264" s="48">
        <v>13.6</v>
      </c>
      <c r="AS264" s="48">
        <v>13.2</v>
      </c>
      <c r="AT264" s="48" t="s">
        <v>3902</v>
      </c>
      <c r="AU264" s="48">
        <v>10.6</v>
      </c>
      <c r="AV264" s="48">
        <v>11.4</v>
      </c>
      <c r="AW264" s="48">
        <v>10.8</v>
      </c>
      <c r="AX264" s="48">
        <v>10.9</v>
      </c>
      <c r="AY264" s="48">
        <v>10.6</v>
      </c>
      <c r="AZ264" s="48">
        <v>10.9</v>
      </c>
      <c r="BA264" s="48">
        <v>11.2</v>
      </c>
      <c r="BB264" s="48">
        <v>11.1</v>
      </c>
      <c r="BC264" s="48">
        <v>11.4</v>
      </c>
      <c r="BD264" s="48">
        <v>11.2</v>
      </c>
      <c r="BE264" s="48" t="s">
        <v>4364</v>
      </c>
      <c r="BG264" s="87"/>
      <c r="BH264" s="87"/>
      <c r="BI264" s="87"/>
      <c r="BJ264" s="87"/>
      <c r="BK264" s="87"/>
      <c r="BL264" s="87"/>
    </row>
    <row r="265" spans="1:64" ht="30" customHeight="1">
      <c r="A265" s="97" t="s">
        <v>4858</v>
      </c>
      <c r="B265" s="126" t="s">
        <v>4859</v>
      </c>
      <c r="C265" s="48">
        <v>8.3000000000000007</v>
      </c>
      <c r="D265" s="48">
        <v>9.1</v>
      </c>
      <c r="E265" s="48">
        <v>8.5</v>
      </c>
      <c r="F265" s="48">
        <v>8.6</v>
      </c>
      <c r="G265" s="48">
        <v>8.6</v>
      </c>
      <c r="H265" s="48">
        <v>8.9</v>
      </c>
      <c r="I265" s="48">
        <v>9.1999999999999993</v>
      </c>
      <c r="J265" s="48">
        <v>9.1</v>
      </c>
      <c r="K265" s="48">
        <v>9.4</v>
      </c>
      <c r="L265" s="48">
        <v>8.9</v>
      </c>
      <c r="M265" s="48" t="s">
        <v>3944</v>
      </c>
      <c r="N265" s="48">
        <v>8.9</v>
      </c>
      <c r="O265" s="48">
        <v>9.6999999999999993</v>
      </c>
      <c r="P265" s="48">
        <v>9</v>
      </c>
      <c r="Q265" s="48">
        <v>8.9</v>
      </c>
      <c r="R265" s="48">
        <v>8.6999999999999993</v>
      </c>
      <c r="S265" s="48">
        <v>8.8000000000000007</v>
      </c>
      <c r="T265" s="48">
        <v>9.3000000000000007</v>
      </c>
      <c r="U265" s="48">
        <v>9.1999999999999993</v>
      </c>
      <c r="V265" s="48">
        <v>9.5</v>
      </c>
      <c r="W265" s="48">
        <v>9.5</v>
      </c>
      <c r="X265" s="48" t="s">
        <v>3945</v>
      </c>
      <c r="Y265" s="48">
        <v>10.6</v>
      </c>
      <c r="Z265" s="48">
        <v>11.4</v>
      </c>
      <c r="AA265" s="48">
        <v>10.8</v>
      </c>
      <c r="AB265" s="48">
        <v>11.3</v>
      </c>
      <c r="AC265" s="48">
        <v>10.9</v>
      </c>
      <c r="AD265" s="48">
        <v>11.2</v>
      </c>
      <c r="AE265" s="48">
        <v>11.5</v>
      </c>
      <c r="AF265" s="48">
        <v>11.4</v>
      </c>
      <c r="AG265" s="48">
        <v>11.7</v>
      </c>
      <c r="AH265" s="48">
        <v>11.2</v>
      </c>
      <c r="AI265" s="48" t="s">
        <v>3903</v>
      </c>
      <c r="AJ265" s="48">
        <v>13.2</v>
      </c>
      <c r="AK265" s="48">
        <v>14</v>
      </c>
      <c r="AL265" s="48">
        <v>13.3</v>
      </c>
      <c r="AM265" s="48">
        <v>13.2</v>
      </c>
      <c r="AN265" s="48">
        <v>12.8</v>
      </c>
      <c r="AO265" s="48">
        <v>13.1</v>
      </c>
      <c r="AP265" s="48">
        <v>13.4</v>
      </c>
      <c r="AQ265" s="48">
        <v>13.3</v>
      </c>
      <c r="AR265" s="48">
        <v>13.6</v>
      </c>
      <c r="AS265" s="48">
        <v>13.2</v>
      </c>
      <c r="AT265" s="48" t="s">
        <v>3902</v>
      </c>
      <c r="AU265" s="48">
        <v>10.6</v>
      </c>
      <c r="AV265" s="48">
        <v>11.4</v>
      </c>
      <c r="AW265" s="48">
        <v>10.8</v>
      </c>
      <c r="AX265" s="48">
        <v>10.9</v>
      </c>
      <c r="AY265" s="48">
        <v>10.6</v>
      </c>
      <c r="AZ265" s="48">
        <v>10.9</v>
      </c>
      <c r="BA265" s="48">
        <v>11.2</v>
      </c>
      <c r="BB265" s="48">
        <v>11.1</v>
      </c>
      <c r="BC265" s="48">
        <v>11.4</v>
      </c>
      <c r="BD265" s="48">
        <v>11.2</v>
      </c>
      <c r="BE265" s="48" t="s">
        <v>4364</v>
      </c>
      <c r="BG265" s="87"/>
      <c r="BH265" s="87"/>
      <c r="BI265" s="87"/>
      <c r="BJ265" s="87"/>
      <c r="BK265" s="87"/>
      <c r="BL265" s="87"/>
    </row>
    <row r="266" spans="1:64" ht="30" customHeight="1">
      <c r="A266" s="125" t="s">
        <v>4860</v>
      </c>
      <c r="B266" s="126" t="s">
        <v>4861</v>
      </c>
      <c r="C266" s="48">
        <v>8.3000000000000007</v>
      </c>
      <c r="D266" s="48">
        <v>9.1</v>
      </c>
      <c r="E266" s="48">
        <v>8.5</v>
      </c>
      <c r="F266" s="48">
        <v>8.6</v>
      </c>
      <c r="G266" s="48">
        <v>8.6</v>
      </c>
      <c r="H266" s="48">
        <v>8.9</v>
      </c>
      <c r="I266" s="48">
        <v>9.1999999999999993</v>
      </c>
      <c r="J266" s="48">
        <v>9.1</v>
      </c>
      <c r="K266" s="48">
        <v>9.4</v>
      </c>
      <c r="L266" s="48">
        <v>8.9</v>
      </c>
      <c r="M266" s="48" t="s">
        <v>3944</v>
      </c>
      <c r="N266" s="48">
        <v>8.9</v>
      </c>
      <c r="O266" s="48">
        <v>9.6999999999999993</v>
      </c>
      <c r="P266" s="48">
        <v>9</v>
      </c>
      <c r="Q266" s="48">
        <v>8.9</v>
      </c>
      <c r="R266" s="48">
        <v>8.6999999999999993</v>
      </c>
      <c r="S266" s="48">
        <v>8.8000000000000007</v>
      </c>
      <c r="T266" s="48">
        <v>9.3000000000000007</v>
      </c>
      <c r="U266" s="48">
        <v>9.1999999999999993</v>
      </c>
      <c r="V266" s="48">
        <v>9.5</v>
      </c>
      <c r="W266" s="48">
        <v>9.5</v>
      </c>
      <c r="X266" s="48" t="s">
        <v>3945</v>
      </c>
      <c r="Y266" s="48">
        <v>10.6</v>
      </c>
      <c r="Z266" s="48">
        <v>11.4</v>
      </c>
      <c r="AA266" s="48">
        <v>10.8</v>
      </c>
      <c r="AB266" s="48">
        <v>11.3</v>
      </c>
      <c r="AC266" s="48">
        <v>10.9</v>
      </c>
      <c r="AD266" s="48">
        <v>11.2</v>
      </c>
      <c r="AE266" s="48">
        <v>11.5</v>
      </c>
      <c r="AF266" s="48">
        <v>11.4</v>
      </c>
      <c r="AG266" s="48">
        <v>11.7</v>
      </c>
      <c r="AH266" s="48">
        <v>11.2</v>
      </c>
      <c r="AI266" s="48" t="s">
        <v>3903</v>
      </c>
      <c r="AJ266" s="48">
        <v>13.2</v>
      </c>
      <c r="AK266" s="48">
        <v>14</v>
      </c>
      <c r="AL266" s="48">
        <v>13.3</v>
      </c>
      <c r="AM266" s="48">
        <v>13.2</v>
      </c>
      <c r="AN266" s="48">
        <v>12.8</v>
      </c>
      <c r="AO266" s="48">
        <v>13.1</v>
      </c>
      <c r="AP266" s="48">
        <v>13.4</v>
      </c>
      <c r="AQ266" s="48">
        <v>13.3</v>
      </c>
      <c r="AR266" s="48">
        <v>13.6</v>
      </c>
      <c r="AS266" s="48">
        <v>13.2</v>
      </c>
      <c r="AT266" s="48" t="s">
        <v>3902</v>
      </c>
      <c r="AU266" s="48">
        <v>10.6</v>
      </c>
      <c r="AV266" s="48">
        <v>11.4</v>
      </c>
      <c r="AW266" s="48">
        <v>10.8</v>
      </c>
      <c r="AX266" s="48">
        <v>10.9</v>
      </c>
      <c r="AY266" s="48">
        <v>10.6</v>
      </c>
      <c r="AZ266" s="48">
        <v>10.9</v>
      </c>
      <c r="BA266" s="48">
        <v>11.2</v>
      </c>
      <c r="BB266" s="48">
        <v>11.1</v>
      </c>
      <c r="BC266" s="48">
        <v>11.4</v>
      </c>
      <c r="BD266" s="48">
        <v>11.2</v>
      </c>
      <c r="BE266" s="48" t="s">
        <v>4364</v>
      </c>
      <c r="BG266" s="87"/>
      <c r="BH266" s="87"/>
      <c r="BI266" s="87"/>
      <c r="BJ266" s="87"/>
      <c r="BK266" s="87"/>
      <c r="BL266" s="87"/>
    </row>
    <row r="267" spans="1:64" ht="30" customHeight="1">
      <c r="A267" s="125" t="s">
        <v>4862</v>
      </c>
      <c r="B267" s="126" t="s">
        <v>4863</v>
      </c>
      <c r="C267" s="48">
        <v>8.3000000000000007</v>
      </c>
      <c r="D267" s="48">
        <v>9.1</v>
      </c>
      <c r="E267" s="48">
        <v>8.5</v>
      </c>
      <c r="F267" s="48">
        <v>8.6</v>
      </c>
      <c r="G267" s="48">
        <v>8.6</v>
      </c>
      <c r="H267" s="48">
        <v>8.9</v>
      </c>
      <c r="I267" s="48">
        <v>9.1999999999999993</v>
      </c>
      <c r="J267" s="48">
        <v>9.1</v>
      </c>
      <c r="K267" s="48">
        <v>9.4</v>
      </c>
      <c r="L267" s="48">
        <v>8.9</v>
      </c>
      <c r="M267" s="48" t="s">
        <v>3944</v>
      </c>
      <c r="N267" s="48">
        <v>8.9</v>
      </c>
      <c r="O267" s="48">
        <v>9.6999999999999993</v>
      </c>
      <c r="P267" s="48">
        <v>9</v>
      </c>
      <c r="Q267" s="48">
        <v>8.9</v>
      </c>
      <c r="R267" s="48">
        <v>8.6999999999999993</v>
      </c>
      <c r="S267" s="48">
        <v>8.8000000000000007</v>
      </c>
      <c r="T267" s="48">
        <v>9.3000000000000007</v>
      </c>
      <c r="U267" s="48">
        <v>9.1999999999999993</v>
      </c>
      <c r="V267" s="48">
        <v>9.5</v>
      </c>
      <c r="W267" s="48">
        <v>9.5</v>
      </c>
      <c r="X267" s="48" t="s">
        <v>3945</v>
      </c>
      <c r="Y267" s="48">
        <v>10.6</v>
      </c>
      <c r="Z267" s="48">
        <v>11.4</v>
      </c>
      <c r="AA267" s="48">
        <v>10.8</v>
      </c>
      <c r="AB267" s="48">
        <v>11.3</v>
      </c>
      <c r="AC267" s="48">
        <v>10.9</v>
      </c>
      <c r="AD267" s="48">
        <v>11.2</v>
      </c>
      <c r="AE267" s="48">
        <v>11.5</v>
      </c>
      <c r="AF267" s="48">
        <v>11.4</v>
      </c>
      <c r="AG267" s="48">
        <v>11.7</v>
      </c>
      <c r="AH267" s="48">
        <v>11.2</v>
      </c>
      <c r="AI267" s="48" t="s">
        <v>3903</v>
      </c>
      <c r="AJ267" s="48">
        <v>13.2</v>
      </c>
      <c r="AK267" s="48">
        <v>14</v>
      </c>
      <c r="AL267" s="48">
        <v>13.3</v>
      </c>
      <c r="AM267" s="48">
        <v>13.2</v>
      </c>
      <c r="AN267" s="48">
        <v>12.8</v>
      </c>
      <c r="AO267" s="48">
        <v>13.1</v>
      </c>
      <c r="AP267" s="48">
        <v>13.4</v>
      </c>
      <c r="AQ267" s="48">
        <v>13.3</v>
      </c>
      <c r="AR267" s="48">
        <v>13.6</v>
      </c>
      <c r="AS267" s="48">
        <v>13.2</v>
      </c>
      <c r="AT267" s="48" t="s">
        <v>3902</v>
      </c>
      <c r="AU267" s="48">
        <v>10.6</v>
      </c>
      <c r="AV267" s="48">
        <v>11.4</v>
      </c>
      <c r="AW267" s="48">
        <v>10.8</v>
      </c>
      <c r="AX267" s="48">
        <v>10.9</v>
      </c>
      <c r="AY267" s="48">
        <v>10.6</v>
      </c>
      <c r="AZ267" s="48">
        <v>10.9</v>
      </c>
      <c r="BA267" s="48">
        <v>11.2</v>
      </c>
      <c r="BB267" s="48">
        <v>11.1</v>
      </c>
      <c r="BC267" s="48">
        <v>11.4</v>
      </c>
      <c r="BD267" s="48">
        <v>11.2</v>
      </c>
      <c r="BE267" s="48" t="s">
        <v>4364</v>
      </c>
      <c r="BG267" s="87"/>
      <c r="BH267" s="87"/>
      <c r="BI267" s="87"/>
      <c r="BJ267" s="87"/>
      <c r="BK267" s="87"/>
      <c r="BL267" s="87"/>
    </row>
    <row r="268" spans="1:64" ht="30" customHeight="1">
      <c r="A268" s="125" t="s">
        <v>4864</v>
      </c>
      <c r="B268" s="126" t="s">
        <v>4865</v>
      </c>
      <c r="C268" s="48">
        <v>8.3000000000000007</v>
      </c>
      <c r="D268" s="48">
        <v>9.1</v>
      </c>
      <c r="E268" s="48">
        <v>8.5</v>
      </c>
      <c r="F268" s="48">
        <v>8.6</v>
      </c>
      <c r="G268" s="48">
        <v>8.6</v>
      </c>
      <c r="H268" s="48">
        <v>8.9</v>
      </c>
      <c r="I268" s="48">
        <v>9.1999999999999993</v>
      </c>
      <c r="J268" s="48">
        <v>9.1</v>
      </c>
      <c r="K268" s="48">
        <v>9.4</v>
      </c>
      <c r="L268" s="48">
        <v>8.9</v>
      </c>
      <c r="M268" s="48" t="s">
        <v>3944</v>
      </c>
      <c r="N268" s="48">
        <v>8.9</v>
      </c>
      <c r="O268" s="48">
        <v>9.6999999999999993</v>
      </c>
      <c r="P268" s="48">
        <v>9</v>
      </c>
      <c r="Q268" s="48">
        <v>8.9</v>
      </c>
      <c r="R268" s="48">
        <v>8.6999999999999993</v>
      </c>
      <c r="S268" s="48">
        <v>8.8000000000000007</v>
      </c>
      <c r="T268" s="48">
        <v>9.3000000000000007</v>
      </c>
      <c r="U268" s="48">
        <v>9.1999999999999993</v>
      </c>
      <c r="V268" s="48">
        <v>9.5</v>
      </c>
      <c r="W268" s="48">
        <v>9.5</v>
      </c>
      <c r="X268" s="48" t="s">
        <v>3945</v>
      </c>
      <c r="Y268" s="48">
        <v>10.6</v>
      </c>
      <c r="Z268" s="48">
        <v>11.4</v>
      </c>
      <c r="AA268" s="48">
        <v>10.8</v>
      </c>
      <c r="AB268" s="48">
        <v>11.3</v>
      </c>
      <c r="AC268" s="48">
        <v>10.9</v>
      </c>
      <c r="AD268" s="48">
        <v>11.2</v>
      </c>
      <c r="AE268" s="48">
        <v>11.5</v>
      </c>
      <c r="AF268" s="48">
        <v>11.4</v>
      </c>
      <c r="AG268" s="48">
        <v>11.7</v>
      </c>
      <c r="AH268" s="48">
        <v>11.2</v>
      </c>
      <c r="AI268" s="48" t="s">
        <v>3903</v>
      </c>
      <c r="AJ268" s="48">
        <v>13.2</v>
      </c>
      <c r="AK268" s="48">
        <v>14</v>
      </c>
      <c r="AL268" s="48">
        <v>13.3</v>
      </c>
      <c r="AM268" s="48">
        <v>13.2</v>
      </c>
      <c r="AN268" s="48">
        <v>12.8</v>
      </c>
      <c r="AO268" s="48">
        <v>13.1</v>
      </c>
      <c r="AP268" s="48">
        <v>13.4</v>
      </c>
      <c r="AQ268" s="48">
        <v>13.3</v>
      </c>
      <c r="AR268" s="48">
        <v>13.6</v>
      </c>
      <c r="AS268" s="48">
        <v>13.2</v>
      </c>
      <c r="AT268" s="48" t="s">
        <v>3902</v>
      </c>
      <c r="AU268" s="48">
        <v>10.6</v>
      </c>
      <c r="AV268" s="48">
        <v>11.4</v>
      </c>
      <c r="AW268" s="48">
        <v>10.8</v>
      </c>
      <c r="AX268" s="48">
        <v>10.9</v>
      </c>
      <c r="AY268" s="48">
        <v>10.6</v>
      </c>
      <c r="AZ268" s="48">
        <v>10.9</v>
      </c>
      <c r="BA268" s="48">
        <v>11.2</v>
      </c>
      <c r="BB268" s="48">
        <v>11.1</v>
      </c>
      <c r="BC268" s="48">
        <v>11.4</v>
      </c>
      <c r="BD268" s="48">
        <v>11.2</v>
      </c>
      <c r="BE268" s="48" t="s">
        <v>4364</v>
      </c>
      <c r="BG268" s="87"/>
      <c r="BH268" s="87"/>
      <c r="BI268" s="87"/>
      <c r="BJ268" s="87"/>
      <c r="BK268" s="87"/>
      <c r="BL268" s="87"/>
    </row>
    <row r="269" spans="1:64" ht="30" customHeight="1">
      <c r="A269" s="125" t="s">
        <v>4866</v>
      </c>
      <c r="B269" s="126" t="s">
        <v>4867</v>
      </c>
      <c r="C269" s="48">
        <v>8.3000000000000007</v>
      </c>
      <c r="D269" s="48">
        <v>9.1</v>
      </c>
      <c r="E269" s="48">
        <v>8.5</v>
      </c>
      <c r="F269" s="48">
        <v>8.6</v>
      </c>
      <c r="G269" s="48">
        <v>8.6</v>
      </c>
      <c r="H269" s="48">
        <v>8.9</v>
      </c>
      <c r="I269" s="48">
        <v>9.1999999999999993</v>
      </c>
      <c r="J269" s="48">
        <v>9.1</v>
      </c>
      <c r="K269" s="48">
        <v>9.4</v>
      </c>
      <c r="L269" s="48">
        <v>8.9</v>
      </c>
      <c r="M269" s="48" t="s">
        <v>3944</v>
      </c>
      <c r="N269" s="48">
        <v>8.9</v>
      </c>
      <c r="O269" s="48">
        <v>9.6999999999999993</v>
      </c>
      <c r="P269" s="48">
        <v>9</v>
      </c>
      <c r="Q269" s="48">
        <v>8.9</v>
      </c>
      <c r="R269" s="48">
        <v>8.6999999999999993</v>
      </c>
      <c r="S269" s="48">
        <v>8.8000000000000007</v>
      </c>
      <c r="T269" s="48">
        <v>9.3000000000000007</v>
      </c>
      <c r="U269" s="48">
        <v>9.1999999999999993</v>
      </c>
      <c r="V269" s="48">
        <v>9.5</v>
      </c>
      <c r="W269" s="48">
        <v>9.5</v>
      </c>
      <c r="X269" s="48" t="s">
        <v>3945</v>
      </c>
      <c r="Y269" s="48">
        <v>10.6</v>
      </c>
      <c r="Z269" s="48">
        <v>11.4</v>
      </c>
      <c r="AA269" s="48">
        <v>10.8</v>
      </c>
      <c r="AB269" s="48">
        <v>11.3</v>
      </c>
      <c r="AC269" s="48">
        <v>10.9</v>
      </c>
      <c r="AD269" s="48">
        <v>11.2</v>
      </c>
      <c r="AE269" s="48">
        <v>11.5</v>
      </c>
      <c r="AF269" s="48">
        <v>11.4</v>
      </c>
      <c r="AG269" s="48">
        <v>11.7</v>
      </c>
      <c r="AH269" s="48">
        <v>11.2</v>
      </c>
      <c r="AI269" s="48" t="s">
        <v>3903</v>
      </c>
      <c r="AJ269" s="48">
        <v>13.2</v>
      </c>
      <c r="AK269" s="48">
        <v>14</v>
      </c>
      <c r="AL269" s="48">
        <v>13.3</v>
      </c>
      <c r="AM269" s="48">
        <v>13.2</v>
      </c>
      <c r="AN269" s="48">
        <v>12.8</v>
      </c>
      <c r="AO269" s="48">
        <v>13.1</v>
      </c>
      <c r="AP269" s="48">
        <v>13.4</v>
      </c>
      <c r="AQ269" s="48">
        <v>13.3</v>
      </c>
      <c r="AR269" s="48">
        <v>13.6</v>
      </c>
      <c r="AS269" s="48">
        <v>13.2</v>
      </c>
      <c r="AT269" s="48" t="s">
        <v>3902</v>
      </c>
      <c r="AU269" s="48">
        <v>10.6</v>
      </c>
      <c r="AV269" s="48">
        <v>11.4</v>
      </c>
      <c r="AW269" s="48">
        <v>10.8</v>
      </c>
      <c r="AX269" s="48">
        <v>10.9</v>
      </c>
      <c r="AY269" s="48">
        <v>10.6</v>
      </c>
      <c r="AZ269" s="48">
        <v>10.9</v>
      </c>
      <c r="BA269" s="48">
        <v>11.2</v>
      </c>
      <c r="BB269" s="48">
        <v>11.1</v>
      </c>
      <c r="BC269" s="48">
        <v>11.4</v>
      </c>
      <c r="BD269" s="48">
        <v>11.2</v>
      </c>
      <c r="BE269" s="48" t="s">
        <v>4364</v>
      </c>
      <c r="BG269" s="87"/>
      <c r="BH269" s="87"/>
      <c r="BI269" s="87"/>
      <c r="BJ269" s="87"/>
      <c r="BK269" s="87"/>
      <c r="BL269" s="87"/>
    </row>
    <row r="270" spans="1:64" ht="30" customHeight="1">
      <c r="A270" s="125" t="s">
        <v>4868</v>
      </c>
      <c r="B270" s="126" t="s">
        <v>4869</v>
      </c>
      <c r="C270" s="48">
        <v>8.3000000000000007</v>
      </c>
      <c r="D270" s="48">
        <v>9.1</v>
      </c>
      <c r="E270" s="48">
        <v>8.5</v>
      </c>
      <c r="F270" s="48">
        <v>8.6</v>
      </c>
      <c r="G270" s="48">
        <v>8.6</v>
      </c>
      <c r="H270" s="48">
        <v>8.9</v>
      </c>
      <c r="I270" s="48">
        <v>9.1999999999999993</v>
      </c>
      <c r="J270" s="48">
        <v>9.1</v>
      </c>
      <c r="K270" s="48">
        <v>9.4</v>
      </c>
      <c r="L270" s="48">
        <v>8.9</v>
      </c>
      <c r="M270" s="48" t="s">
        <v>3944</v>
      </c>
      <c r="N270" s="48">
        <v>8.9</v>
      </c>
      <c r="O270" s="48">
        <v>9.6999999999999993</v>
      </c>
      <c r="P270" s="48">
        <v>9</v>
      </c>
      <c r="Q270" s="48">
        <v>8.9</v>
      </c>
      <c r="R270" s="48">
        <v>8.6999999999999993</v>
      </c>
      <c r="S270" s="48">
        <v>8.8000000000000007</v>
      </c>
      <c r="T270" s="48">
        <v>9.3000000000000007</v>
      </c>
      <c r="U270" s="48">
        <v>9.1999999999999993</v>
      </c>
      <c r="V270" s="48">
        <v>9.5</v>
      </c>
      <c r="W270" s="48">
        <v>9.5</v>
      </c>
      <c r="X270" s="48" t="s">
        <v>3945</v>
      </c>
      <c r="Y270" s="48">
        <v>10.6</v>
      </c>
      <c r="Z270" s="48">
        <v>11.4</v>
      </c>
      <c r="AA270" s="48">
        <v>10.8</v>
      </c>
      <c r="AB270" s="48">
        <v>11.3</v>
      </c>
      <c r="AC270" s="48">
        <v>10.9</v>
      </c>
      <c r="AD270" s="48">
        <v>11.2</v>
      </c>
      <c r="AE270" s="48">
        <v>11.5</v>
      </c>
      <c r="AF270" s="48">
        <v>11.4</v>
      </c>
      <c r="AG270" s="48">
        <v>11.7</v>
      </c>
      <c r="AH270" s="48">
        <v>11.2</v>
      </c>
      <c r="AI270" s="48" t="s">
        <v>3903</v>
      </c>
      <c r="AJ270" s="48">
        <v>13.2</v>
      </c>
      <c r="AK270" s="48">
        <v>14</v>
      </c>
      <c r="AL270" s="48">
        <v>13.3</v>
      </c>
      <c r="AM270" s="48">
        <v>13.2</v>
      </c>
      <c r="AN270" s="48">
        <v>12.8</v>
      </c>
      <c r="AO270" s="48">
        <v>13.1</v>
      </c>
      <c r="AP270" s="48">
        <v>13.4</v>
      </c>
      <c r="AQ270" s="48">
        <v>13.3</v>
      </c>
      <c r="AR270" s="48">
        <v>13.6</v>
      </c>
      <c r="AS270" s="48">
        <v>13.2</v>
      </c>
      <c r="AT270" s="48" t="s">
        <v>3902</v>
      </c>
      <c r="AU270" s="48">
        <v>10.6</v>
      </c>
      <c r="AV270" s="48">
        <v>11.4</v>
      </c>
      <c r="AW270" s="48">
        <v>10.8</v>
      </c>
      <c r="AX270" s="48">
        <v>10.9</v>
      </c>
      <c r="AY270" s="48">
        <v>10.6</v>
      </c>
      <c r="AZ270" s="48">
        <v>10.9</v>
      </c>
      <c r="BA270" s="48">
        <v>11.2</v>
      </c>
      <c r="BB270" s="48">
        <v>11.1</v>
      </c>
      <c r="BC270" s="48">
        <v>11.4</v>
      </c>
      <c r="BD270" s="48">
        <v>11.2</v>
      </c>
      <c r="BE270" s="48" t="s">
        <v>4364</v>
      </c>
      <c r="BG270" s="87"/>
      <c r="BH270" s="87"/>
      <c r="BI270" s="87"/>
      <c r="BJ270" s="87"/>
      <c r="BK270" s="87"/>
      <c r="BL270" s="87"/>
    </row>
    <row r="271" spans="1:64" ht="30" customHeight="1">
      <c r="A271" s="125" t="s">
        <v>4870</v>
      </c>
      <c r="B271" s="126" t="s">
        <v>4871</v>
      </c>
      <c r="C271" s="48">
        <v>8.3000000000000007</v>
      </c>
      <c r="D271" s="48">
        <v>9.1</v>
      </c>
      <c r="E271" s="48">
        <v>8.5</v>
      </c>
      <c r="F271" s="48">
        <v>8.6</v>
      </c>
      <c r="G271" s="48">
        <v>8.6</v>
      </c>
      <c r="H271" s="48">
        <v>8.9</v>
      </c>
      <c r="I271" s="48">
        <v>9.1999999999999993</v>
      </c>
      <c r="J271" s="48">
        <v>9.1</v>
      </c>
      <c r="K271" s="48">
        <v>9.4</v>
      </c>
      <c r="L271" s="48">
        <v>8.9</v>
      </c>
      <c r="M271" s="48" t="s">
        <v>3944</v>
      </c>
      <c r="N271" s="48">
        <v>8.9</v>
      </c>
      <c r="O271" s="48">
        <v>9.6999999999999993</v>
      </c>
      <c r="P271" s="48">
        <v>9</v>
      </c>
      <c r="Q271" s="48">
        <v>8.9</v>
      </c>
      <c r="R271" s="48">
        <v>8.6999999999999993</v>
      </c>
      <c r="S271" s="48">
        <v>8.8000000000000007</v>
      </c>
      <c r="T271" s="48">
        <v>9.3000000000000007</v>
      </c>
      <c r="U271" s="48">
        <v>9.1999999999999993</v>
      </c>
      <c r="V271" s="48">
        <v>9.5</v>
      </c>
      <c r="W271" s="48">
        <v>9.5</v>
      </c>
      <c r="X271" s="48" t="s">
        <v>3945</v>
      </c>
      <c r="Y271" s="48">
        <v>10.6</v>
      </c>
      <c r="Z271" s="48">
        <v>11.4</v>
      </c>
      <c r="AA271" s="48">
        <v>10.8</v>
      </c>
      <c r="AB271" s="48">
        <v>11.3</v>
      </c>
      <c r="AC271" s="48">
        <v>10.9</v>
      </c>
      <c r="AD271" s="48">
        <v>11.2</v>
      </c>
      <c r="AE271" s="48">
        <v>11.5</v>
      </c>
      <c r="AF271" s="48">
        <v>11.4</v>
      </c>
      <c r="AG271" s="48">
        <v>11.7</v>
      </c>
      <c r="AH271" s="48">
        <v>11.2</v>
      </c>
      <c r="AI271" s="48" t="s">
        <v>3903</v>
      </c>
      <c r="AJ271" s="48">
        <v>13.2</v>
      </c>
      <c r="AK271" s="48">
        <v>14</v>
      </c>
      <c r="AL271" s="48">
        <v>13.3</v>
      </c>
      <c r="AM271" s="48">
        <v>13.2</v>
      </c>
      <c r="AN271" s="48">
        <v>12.8</v>
      </c>
      <c r="AO271" s="48">
        <v>13.1</v>
      </c>
      <c r="AP271" s="48">
        <v>13.4</v>
      </c>
      <c r="AQ271" s="48">
        <v>13.3</v>
      </c>
      <c r="AR271" s="48">
        <v>13.6</v>
      </c>
      <c r="AS271" s="48">
        <v>13.2</v>
      </c>
      <c r="AT271" s="48" t="s">
        <v>3902</v>
      </c>
      <c r="AU271" s="48">
        <v>10.6</v>
      </c>
      <c r="AV271" s="48">
        <v>11.4</v>
      </c>
      <c r="AW271" s="48">
        <v>10.8</v>
      </c>
      <c r="AX271" s="48">
        <v>10.9</v>
      </c>
      <c r="AY271" s="48">
        <v>10.6</v>
      </c>
      <c r="AZ271" s="48">
        <v>10.9</v>
      </c>
      <c r="BA271" s="48">
        <v>11.2</v>
      </c>
      <c r="BB271" s="48">
        <v>11.1</v>
      </c>
      <c r="BC271" s="48">
        <v>11.4</v>
      </c>
      <c r="BD271" s="48">
        <v>11.2</v>
      </c>
      <c r="BE271" s="48" t="s">
        <v>4364</v>
      </c>
      <c r="BG271" s="87"/>
      <c r="BH271" s="87"/>
      <c r="BI271" s="87"/>
      <c r="BJ271" s="87"/>
      <c r="BK271" s="87"/>
      <c r="BL271" s="87"/>
    </row>
    <row r="272" spans="1:64" ht="30" customHeight="1">
      <c r="A272" s="125" t="s">
        <v>4872</v>
      </c>
      <c r="B272" s="126" t="s">
        <v>4867</v>
      </c>
      <c r="C272" s="48">
        <v>8.3000000000000007</v>
      </c>
      <c r="D272" s="48">
        <v>9.1</v>
      </c>
      <c r="E272" s="48">
        <v>8.5</v>
      </c>
      <c r="F272" s="48">
        <v>8.6</v>
      </c>
      <c r="G272" s="48">
        <v>8.6</v>
      </c>
      <c r="H272" s="48">
        <v>8.9</v>
      </c>
      <c r="I272" s="48">
        <v>9.1999999999999993</v>
      </c>
      <c r="J272" s="48">
        <v>9.1</v>
      </c>
      <c r="K272" s="48">
        <v>9.4</v>
      </c>
      <c r="L272" s="48">
        <v>8.9</v>
      </c>
      <c r="M272" s="48" t="s">
        <v>3944</v>
      </c>
      <c r="N272" s="48">
        <v>8.9</v>
      </c>
      <c r="O272" s="48">
        <v>9.6999999999999993</v>
      </c>
      <c r="P272" s="48">
        <v>9</v>
      </c>
      <c r="Q272" s="48">
        <v>8.9</v>
      </c>
      <c r="R272" s="48">
        <v>8.6999999999999993</v>
      </c>
      <c r="S272" s="48">
        <v>8.8000000000000007</v>
      </c>
      <c r="T272" s="48">
        <v>9.3000000000000007</v>
      </c>
      <c r="U272" s="48">
        <v>9.1999999999999993</v>
      </c>
      <c r="V272" s="48">
        <v>9.5</v>
      </c>
      <c r="W272" s="48">
        <v>9.5</v>
      </c>
      <c r="X272" s="48" t="s">
        <v>3945</v>
      </c>
      <c r="Y272" s="48">
        <v>10.6</v>
      </c>
      <c r="Z272" s="48">
        <v>11.4</v>
      </c>
      <c r="AA272" s="48">
        <v>10.8</v>
      </c>
      <c r="AB272" s="48">
        <v>11.3</v>
      </c>
      <c r="AC272" s="48">
        <v>10.9</v>
      </c>
      <c r="AD272" s="48">
        <v>11.2</v>
      </c>
      <c r="AE272" s="48">
        <v>11.5</v>
      </c>
      <c r="AF272" s="48">
        <v>11.4</v>
      </c>
      <c r="AG272" s="48">
        <v>11.7</v>
      </c>
      <c r="AH272" s="48">
        <v>11.2</v>
      </c>
      <c r="AI272" s="48" t="s">
        <v>3903</v>
      </c>
      <c r="AJ272" s="48">
        <v>13.2</v>
      </c>
      <c r="AK272" s="48">
        <v>14</v>
      </c>
      <c r="AL272" s="48">
        <v>13.3</v>
      </c>
      <c r="AM272" s="48">
        <v>13.2</v>
      </c>
      <c r="AN272" s="48">
        <v>12.8</v>
      </c>
      <c r="AO272" s="48">
        <v>13.1</v>
      </c>
      <c r="AP272" s="48">
        <v>13.4</v>
      </c>
      <c r="AQ272" s="48">
        <v>13.3</v>
      </c>
      <c r="AR272" s="48">
        <v>13.6</v>
      </c>
      <c r="AS272" s="48">
        <v>13.2</v>
      </c>
      <c r="AT272" s="48" t="s">
        <v>3902</v>
      </c>
      <c r="AU272" s="48">
        <v>10.6</v>
      </c>
      <c r="AV272" s="48">
        <v>11.4</v>
      </c>
      <c r="AW272" s="48">
        <v>10.8</v>
      </c>
      <c r="AX272" s="48">
        <v>10.9</v>
      </c>
      <c r="AY272" s="48">
        <v>10.6</v>
      </c>
      <c r="AZ272" s="48">
        <v>10.9</v>
      </c>
      <c r="BA272" s="48">
        <v>11.2</v>
      </c>
      <c r="BB272" s="48">
        <v>11.1</v>
      </c>
      <c r="BC272" s="48">
        <v>11.4</v>
      </c>
      <c r="BD272" s="48">
        <v>11.2</v>
      </c>
      <c r="BE272" s="48" t="s">
        <v>4364</v>
      </c>
      <c r="BG272" s="87"/>
      <c r="BH272" s="87"/>
      <c r="BI272" s="87"/>
      <c r="BJ272" s="87"/>
      <c r="BK272" s="87"/>
      <c r="BL272" s="87"/>
    </row>
    <row r="273" spans="1:64" ht="30" customHeight="1">
      <c r="A273" s="125" t="s">
        <v>4873</v>
      </c>
      <c r="B273" s="126" t="s">
        <v>4874</v>
      </c>
      <c r="C273" s="48">
        <v>8.3000000000000007</v>
      </c>
      <c r="D273" s="48">
        <v>9.1</v>
      </c>
      <c r="E273" s="48">
        <v>8.5</v>
      </c>
      <c r="F273" s="48">
        <v>8.6</v>
      </c>
      <c r="G273" s="48">
        <v>8.6</v>
      </c>
      <c r="H273" s="48">
        <v>8.9</v>
      </c>
      <c r="I273" s="48">
        <v>9.1999999999999993</v>
      </c>
      <c r="J273" s="48">
        <v>9.1</v>
      </c>
      <c r="K273" s="48">
        <v>9.4</v>
      </c>
      <c r="L273" s="48">
        <v>8.9</v>
      </c>
      <c r="M273" s="48" t="s">
        <v>3944</v>
      </c>
      <c r="N273" s="48">
        <v>8.9</v>
      </c>
      <c r="O273" s="48">
        <v>9.6999999999999993</v>
      </c>
      <c r="P273" s="48">
        <v>9</v>
      </c>
      <c r="Q273" s="48">
        <v>8.9</v>
      </c>
      <c r="R273" s="48">
        <v>8.6999999999999993</v>
      </c>
      <c r="S273" s="48">
        <v>8.8000000000000007</v>
      </c>
      <c r="T273" s="48">
        <v>9.3000000000000007</v>
      </c>
      <c r="U273" s="48">
        <v>9.1999999999999993</v>
      </c>
      <c r="V273" s="48">
        <v>9.5</v>
      </c>
      <c r="W273" s="48">
        <v>9.5</v>
      </c>
      <c r="X273" s="48" t="s">
        <v>3945</v>
      </c>
      <c r="Y273" s="48">
        <v>10.6</v>
      </c>
      <c r="Z273" s="48">
        <v>11.4</v>
      </c>
      <c r="AA273" s="48">
        <v>10.8</v>
      </c>
      <c r="AB273" s="48">
        <v>11.3</v>
      </c>
      <c r="AC273" s="48">
        <v>10.9</v>
      </c>
      <c r="AD273" s="48">
        <v>11.2</v>
      </c>
      <c r="AE273" s="48">
        <v>11.5</v>
      </c>
      <c r="AF273" s="48">
        <v>11.4</v>
      </c>
      <c r="AG273" s="48">
        <v>11.7</v>
      </c>
      <c r="AH273" s="48">
        <v>11.2</v>
      </c>
      <c r="AI273" s="48" t="s">
        <v>3903</v>
      </c>
      <c r="AJ273" s="48">
        <v>13.2</v>
      </c>
      <c r="AK273" s="48">
        <v>14</v>
      </c>
      <c r="AL273" s="48">
        <v>13.3</v>
      </c>
      <c r="AM273" s="48">
        <v>13.2</v>
      </c>
      <c r="AN273" s="48">
        <v>12.8</v>
      </c>
      <c r="AO273" s="48">
        <v>13.1</v>
      </c>
      <c r="AP273" s="48">
        <v>13.4</v>
      </c>
      <c r="AQ273" s="48">
        <v>13.3</v>
      </c>
      <c r="AR273" s="48">
        <v>13.6</v>
      </c>
      <c r="AS273" s="48">
        <v>13.2</v>
      </c>
      <c r="AT273" s="48" t="s">
        <v>3902</v>
      </c>
      <c r="AU273" s="48">
        <v>10.6</v>
      </c>
      <c r="AV273" s="48">
        <v>11.4</v>
      </c>
      <c r="AW273" s="48">
        <v>10.8</v>
      </c>
      <c r="AX273" s="48">
        <v>10.9</v>
      </c>
      <c r="AY273" s="48">
        <v>10.6</v>
      </c>
      <c r="AZ273" s="48">
        <v>10.9</v>
      </c>
      <c r="BA273" s="48">
        <v>11.2</v>
      </c>
      <c r="BB273" s="48">
        <v>11.1</v>
      </c>
      <c r="BC273" s="48">
        <v>11.4</v>
      </c>
      <c r="BD273" s="48">
        <v>11.2</v>
      </c>
      <c r="BE273" s="48" t="s">
        <v>4364</v>
      </c>
      <c r="BG273" s="87"/>
      <c r="BH273" s="87"/>
      <c r="BI273" s="87"/>
      <c r="BJ273" s="87"/>
      <c r="BK273" s="87"/>
      <c r="BL273" s="87"/>
    </row>
    <row r="274" spans="1:64" ht="30" customHeight="1">
      <c r="A274" s="97" t="s">
        <v>4875</v>
      </c>
      <c r="B274" s="126" t="s">
        <v>4876</v>
      </c>
      <c r="C274" s="48">
        <v>8.3000000000000007</v>
      </c>
      <c r="D274" s="48">
        <v>9.1</v>
      </c>
      <c r="E274" s="48">
        <v>8.5</v>
      </c>
      <c r="F274" s="48">
        <v>8.6</v>
      </c>
      <c r="G274" s="48">
        <v>8.6</v>
      </c>
      <c r="H274" s="48">
        <v>8.9</v>
      </c>
      <c r="I274" s="48">
        <v>9.1999999999999993</v>
      </c>
      <c r="J274" s="48">
        <v>9.1</v>
      </c>
      <c r="K274" s="48">
        <v>9.4</v>
      </c>
      <c r="L274" s="48">
        <v>8.9</v>
      </c>
      <c r="M274" s="48" t="s">
        <v>3944</v>
      </c>
      <c r="N274" s="48">
        <v>8.9</v>
      </c>
      <c r="O274" s="48">
        <v>9.6999999999999993</v>
      </c>
      <c r="P274" s="48">
        <v>9</v>
      </c>
      <c r="Q274" s="48">
        <v>8.9</v>
      </c>
      <c r="R274" s="48">
        <v>8.6999999999999993</v>
      </c>
      <c r="S274" s="48">
        <v>8.8000000000000007</v>
      </c>
      <c r="T274" s="48">
        <v>9.3000000000000007</v>
      </c>
      <c r="U274" s="48">
        <v>9.1999999999999993</v>
      </c>
      <c r="V274" s="48">
        <v>9.5</v>
      </c>
      <c r="W274" s="48">
        <v>9.5</v>
      </c>
      <c r="X274" s="48" t="s">
        <v>3945</v>
      </c>
      <c r="Y274" s="48">
        <v>10.6</v>
      </c>
      <c r="Z274" s="48">
        <v>11.4</v>
      </c>
      <c r="AA274" s="48">
        <v>10.8</v>
      </c>
      <c r="AB274" s="48">
        <v>11.3</v>
      </c>
      <c r="AC274" s="48">
        <v>10.9</v>
      </c>
      <c r="AD274" s="48">
        <v>11.2</v>
      </c>
      <c r="AE274" s="48">
        <v>11.5</v>
      </c>
      <c r="AF274" s="48">
        <v>11.4</v>
      </c>
      <c r="AG274" s="48">
        <v>11.7</v>
      </c>
      <c r="AH274" s="48">
        <v>11.2</v>
      </c>
      <c r="AI274" s="48" t="s">
        <v>3903</v>
      </c>
      <c r="AJ274" s="48">
        <v>13.2</v>
      </c>
      <c r="AK274" s="48">
        <v>14</v>
      </c>
      <c r="AL274" s="48">
        <v>13.3</v>
      </c>
      <c r="AM274" s="48">
        <v>13.2</v>
      </c>
      <c r="AN274" s="48">
        <v>12.8</v>
      </c>
      <c r="AO274" s="48">
        <v>13.1</v>
      </c>
      <c r="AP274" s="48">
        <v>13.4</v>
      </c>
      <c r="AQ274" s="48">
        <v>13.3</v>
      </c>
      <c r="AR274" s="48">
        <v>13.6</v>
      </c>
      <c r="AS274" s="48">
        <v>13.2</v>
      </c>
      <c r="AT274" s="48" t="s">
        <v>3902</v>
      </c>
      <c r="AU274" s="48">
        <v>10.6</v>
      </c>
      <c r="AV274" s="48">
        <v>11.4</v>
      </c>
      <c r="AW274" s="48">
        <v>10.8</v>
      </c>
      <c r="AX274" s="48">
        <v>10.9</v>
      </c>
      <c r="AY274" s="48">
        <v>10.6</v>
      </c>
      <c r="AZ274" s="48">
        <v>10.9</v>
      </c>
      <c r="BA274" s="48">
        <v>11.2</v>
      </c>
      <c r="BB274" s="48">
        <v>11.1</v>
      </c>
      <c r="BC274" s="48">
        <v>11.4</v>
      </c>
      <c r="BD274" s="48">
        <v>11.2</v>
      </c>
      <c r="BE274" s="48" t="s">
        <v>4364</v>
      </c>
      <c r="BG274" s="87"/>
      <c r="BH274" s="87"/>
      <c r="BI274" s="87"/>
      <c r="BJ274" s="87"/>
      <c r="BK274" s="87"/>
      <c r="BL274" s="87"/>
    </row>
    <row r="275" spans="1:64" ht="30" customHeight="1">
      <c r="A275" s="125" t="s">
        <v>4877</v>
      </c>
      <c r="B275" s="126" t="s">
        <v>4878</v>
      </c>
      <c r="C275" s="48">
        <v>8.4</v>
      </c>
      <c r="D275" s="48">
        <v>9.1999999999999993</v>
      </c>
      <c r="E275" s="48">
        <v>8.6</v>
      </c>
      <c r="F275" s="48">
        <v>8.6999999999999993</v>
      </c>
      <c r="G275" s="48">
        <v>8.6999999999999993</v>
      </c>
      <c r="H275" s="48">
        <v>9</v>
      </c>
      <c r="I275" s="48">
        <v>9.3000000000000007</v>
      </c>
      <c r="J275" s="48">
        <v>9.1999999999999993</v>
      </c>
      <c r="K275" s="48">
        <v>9.5</v>
      </c>
      <c r="L275" s="48">
        <v>9</v>
      </c>
      <c r="M275" s="48" t="s">
        <v>3944</v>
      </c>
      <c r="N275" s="48">
        <v>9</v>
      </c>
      <c r="O275" s="48">
        <v>9.8000000000000007</v>
      </c>
      <c r="P275" s="48">
        <v>9.1</v>
      </c>
      <c r="Q275" s="48">
        <v>9</v>
      </c>
      <c r="R275" s="48">
        <v>8.8000000000000007</v>
      </c>
      <c r="S275" s="48">
        <v>8.9</v>
      </c>
      <c r="T275" s="48">
        <v>9.4</v>
      </c>
      <c r="U275" s="48">
        <v>9.3000000000000007</v>
      </c>
      <c r="V275" s="48">
        <v>9.6</v>
      </c>
      <c r="W275" s="48">
        <v>9.6</v>
      </c>
      <c r="X275" s="48" t="s">
        <v>3945</v>
      </c>
      <c r="Y275" s="48">
        <v>10.7</v>
      </c>
      <c r="Z275" s="48">
        <v>11.5</v>
      </c>
      <c r="AA275" s="48">
        <v>10.9</v>
      </c>
      <c r="AB275" s="48">
        <v>11.3</v>
      </c>
      <c r="AC275" s="48">
        <v>10.9</v>
      </c>
      <c r="AD275" s="48">
        <v>11.2</v>
      </c>
      <c r="AE275" s="48">
        <v>11.5</v>
      </c>
      <c r="AF275" s="48">
        <v>11.4</v>
      </c>
      <c r="AG275" s="48">
        <v>11.7</v>
      </c>
      <c r="AH275" s="48">
        <v>11.3</v>
      </c>
      <c r="AI275" s="48" t="s">
        <v>3903</v>
      </c>
      <c r="AJ275" s="48">
        <v>13.3</v>
      </c>
      <c r="AK275" s="48">
        <v>14.1</v>
      </c>
      <c r="AL275" s="48">
        <v>13.4</v>
      </c>
      <c r="AM275" s="48">
        <v>13.3</v>
      </c>
      <c r="AN275" s="48">
        <v>12.9</v>
      </c>
      <c r="AO275" s="48">
        <v>13.2</v>
      </c>
      <c r="AP275" s="48">
        <v>13.5</v>
      </c>
      <c r="AQ275" s="48">
        <v>13.4</v>
      </c>
      <c r="AR275" s="48">
        <v>13.7</v>
      </c>
      <c r="AS275" s="48">
        <v>13.3</v>
      </c>
      <c r="AT275" s="48" t="s">
        <v>3902</v>
      </c>
      <c r="AU275" s="48">
        <v>10.7</v>
      </c>
      <c r="AV275" s="48">
        <v>11.5</v>
      </c>
      <c r="AW275" s="48">
        <v>10.9</v>
      </c>
      <c r="AX275" s="48">
        <v>11</v>
      </c>
      <c r="AY275" s="48">
        <v>10.7</v>
      </c>
      <c r="AZ275" s="48">
        <v>11</v>
      </c>
      <c r="BA275" s="48">
        <v>11.3</v>
      </c>
      <c r="BB275" s="48">
        <v>11.2</v>
      </c>
      <c r="BC275" s="48">
        <v>11.5</v>
      </c>
      <c r="BD275" s="48">
        <v>11.3</v>
      </c>
      <c r="BE275" s="48" t="s">
        <v>4364</v>
      </c>
      <c r="BG275" s="87"/>
      <c r="BH275" s="87"/>
      <c r="BI275" s="87"/>
      <c r="BJ275" s="87"/>
      <c r="BK275" s="87"/>
      <c r="BL275" s="87"/>
    </row>
    <row r="276" spans="1:64" ht="30" customHeight="1">
      <c r="A276" s="125" t="s">
        <v>4879</v>
      </c>
      <c r="B276" s="126" t="s">
        <v>4880</v>
      </c>
      <c r="C276" s="48">
        <v>8.3000000000000007</v>
      </c>
      <c r="D276" s="48">
        <v>9.1</v>
      </c>
      <c r="E276" s="48">
        <v>8.5</v>
      </c>
      <c r="F276" s="48">
        <v>8.6</v>
      </c>
      <c r="G276" s="48">
        <v>8.6</v>
      </c>
      <c r="H276" s="48">
        <v>8.9</v>
      </c>
      <c r="I276" s="48">
        <v>9.1999999999999993</v>
      </c>
      <c r="J276" s="48">
        <v>9.1</v>
      </c>
      <c r="K276" s="48">
        <v>9.4</v>
      </c>
      <c r="L276" s="48">
        <v>8.9</v>
      </c>
      <c r="M276" s="48" t="s">
        <v>3944</v>
      </c>
      <c r="N276" s="48">
        <v>8.9</v>
      </c>
      <c r="O276" s="48">
        <v>9.6999999999999993</v>
      </c>
      <c r="P276" s="48">
        <v>9</v>
      </c>
      <c r="Q276" s="48">
        <v>8.9</v>
      </c>
      <c r="R276" s="48">
        <v>8.6999999999999993</v>
      </c>
      <c r="S276" s="48">
        <v>8.8000000000000007</v>
      </c>
      <c r="T276" s="48">
        <v>9.3000000000000007</v>
      </c>
      <c r="U276" s="48">
        <v>9.1999999999999993</v>
      </c>
      <c r="V276" s="48">
        <v>9.5</v>
      </c>
      <c r="W276" s="48">
        <v>9.5</v>
      </c>
      <c r="X276" s="48" t="s">
        <v>3945</v>
      </c>
      <c r="Y276" s="48">
        <v>10.6</v>
      </c>
      <c r="Z276" s="48">
        <v>11.4</v>
      </c>
      <c r="AA276" s="48">
        <v>10.8</v>
      </c>
      <c r="AB276" s="48">
        <v>11.3</v>
      </c>
      <c r="AC276" s="48">
        <v>10.9</v>
      </c>
      <c r="AD276" s="48">
        <v>11.2</v>
      </c>
      <c r="AE276" s="48">
        <v>11.5</v>
      </c>
      <c r="AF276" s="48">
        <v>11.4</v>
      </c>
      <c r="AG276" s="48">
        <v>11.7</v>
      </c>
      <c r="AH276" s="48">
        <v>11.2</v>
      </c>
      <c r="AI276" s="48" t="s">
        <v>3903</v>
      </c>
      <c r="AJ276" s="48">
        <v>13.2</v>
      </c>
      <c r="AK276" s="48">
        <v>14</v>
      </c>
      <c r="AL276" s="48">
        <v>13.3</v>
      </c>
      <c r="AM276" s="48">
        <v>13.2</v>
      </c>
      <c r="AN276" s="48">
        <v>12.8</v>
      </c>
      <c r="AO276" s="48">
        <v>13.1</v>
      </c>
      <c r="AP276" s="48">
        <v>13.4</v>
      </c>
      <c r="AQ276" s="48">
        <v>13.3</v>
      </c>
      <c r="AR276" s="48">
        <v>13.6</v>
      </c>
      <c r="AS276" s="48">
        <v>13.2</v>
      </c>
      <c r="AT276" s="48" t="s">
        <v>3902</v>
      </c>
      <c r="AU276" s="48">
        <v>10.6</v>
      </c>
      <c r="AV276" s="48">
        <v>11.4</v>
      </c>
      <c r="AW276" s="48">
        <v>10.8</v>
      </c>
      <c r="AX276" s="48">
        <v>10.9</v>
      </c>
      <c r="AY276" s="48">
        <v>10.6</v>
      </c>
      <c r="AZ276" s="48">
        <v>10.9</v>
      </c>
      <c r="BA276" s="48">
        <v>11.2</v>
      </c>
      <c r="BB276" s="48">
        <v>11.1</v>
      </c>
      <c r="BC276" s="48">
        <v>11.4</v>
      </c>
      <c r="BD276" s="48">
        <v>11.2</v>
      </c>
      <c r="BE276" s="48" t="s">
        <v>4364</v>
      </c>
      <c r="BG276" s="87"/>
      <c r="BH276" s="87"/>
      <c r="BI276" s="87"/>
      <c r="BJ276" s="87"/>
      <c r="BK276" s="87"/>
      <c r="BL276" s="87"/>
    </row>
    <row r="277" spans="1:64" ht="30" customHeight="1">
      <c r="A277" s="97" t="s">
        <v>4881</v>
      </c>
      <c r="B277" s="126" t="s">
        <v>4882</v>
      </c>
      <c r="C277" s="48">
        <v>8.3000000000000007</v>
      </c>
      <c r="D277" s="48">
        <v>9.1</v>
      </c>
      <c r="E277" s="48">
        <v>8.5</v>
      </c>
      <c r="F277" s="48">
        <v>8.6</v>
      </c>
      <c r="G277" s="48">
        <v>8.6</v>
      </c>
      <c r="H277" s="48">
        <v>8.9</v>
      </c>
      <c r="I277" s="48">
        <v>9.1999999999999993</v>
      </c>
      <c r="J277" s="48">
        <v>9.1</v>
      </c>
      <c r="K277" s="48">
        <v>9.4</v>
      </c>
      <c r="L277" s="48">
        <v>8.9</v>
      </c>
      <c r="M277" s="48" t="s">
        <v>3944</v>
      </c>
      <c r="N277" s="48">
        <v>8.9</v>
      </c>
      <c r="O277" s="48">
        <v>9.6999999999999993</v>
      </c>
      <c r="P277" s="48">
        <v>9</v>
      </c>
      <c r="Q277" s="48">
        <v>8.9</v>
      </c>
      <c r="R277" s="48">
        <v>8.6999999999999993</v>
      </c>
      <c r="S277" s="48">
        <v>8.8000000000000007</v>
      </c>
      <c r="T277" s="48">
        <v>9.3000000000000007</v>
      </c>
      <c r="U277" s="48">
        <v>9.1999999999999993</v>
      </c>
      <c r="V277" s="48">
        <v>9.5</v>
      </c>
      <c r="W277" s="48">
        <v>9.5</v>
      </c>
      <c r="X277" s="48" t="s">
        <v>3945</v>
      </c>
      <c r="Y277" s="48">
        <v>10.6</v>
      </c>
      <c r="Z277" s="48">
        <v>11.4</v>
      </c>
      <c r="AA277" s="48">
        <v>10.8</v>
      </c>
      <c r="AB277" s="48">
        <v>11.3</v>
      </c>
      <c r="AC277" s="48">
        <v>10.9</v>
      </c>
      <c r="AD277" s="48">
        <v>11.2</v>
      </c>
      <c r="AE277" s="48">
        <v>11.5</v>
      </c>
      <c r="AF277" s="48">
        <v>11.4</v>
      </c>
      <c r="AG277" s="48">
        <v>11.7</v>
      </c>
      <c r="AH277" s="48">
        <v>11.2</v>
      </c>
      <c r="AI277" s="48" t="s">
        <v>3903</v>
      </c>
      <c r="AJ277" s="48">
        <v>13.2</v>
      </c>
      <c r="AK277" s="48">
        <v>14</v>
      </c>
      <c r="AL277" s="48">
        <v>13.3</v>
      </c>
      <c r="AM277" s="48">
        <v>13.2</v>
      </c>
      <c r="AN277" s="48">
        <v>12.8</v>
      </c>
      <c r="AO277" s="48">
        <v>13.1</v>
      </c>
      <c r="AP277" s="48">
        <v>13.4</v>
      </c>
      <c r="AQ277" s="48">
        <v>13.3</v>
      </c>
      <c r="AR277" s="48">
        <v>13.6</v>
      </c>
      <c r="AS277" s="48">
        <v>13.2</v>
      </c>
      <c r="AT277" s="48" t="s">
        <v>3902</v>
      </c>
      <c r="AU277" s="48">
        <v>10.6</v>
      </c>
      <c r="AV277" s="48">
        <v>11.4</v>
      </c>
      <c r="AW277" s="48">
        <v>10.8</v>
      </c>
      <c r="AX277" s="48">
        <v>10.9</v>
      </c>
      <c r="AY277" s="48">
        <v>10.6</v>
      </c>
      <c r="AZ277" s="48">
        <v>10.9</v>
      </c>
      <c r="BA277" s="48">
        <v>11.2</v>
      </c>
      <c r="BB277" s="48">
        <v>11.1</v>
      </c>
      <c r="BC277" s="48">
        <v>11.4</v>
      </c>
      <c r="BD277" s="48">
        <v>11.2</v>
      </c>
      <c r="BE277" s="48" t="s">
        <v>4364</v>
      </c>
      <c r="BG277" s="87"/>
      <c r="BH277" s="87"/>
      <c r="BI277" s="87"/>
      <c r="BJ277" s="87"/>
      <c r="BK277" s="87"/>
      <c r="BL277" s="87"/>
    </row>
    <row r="278" spans="1:64" ht="30" customHeight="1">
      <c r="A278" s="125" t="s">
        <v>4355</v>
      </c>
      <c r="B278" s="126" t="s">
        <v>4876</v>
      </c>
      <c r="C278" s="48">
        <v>8.3000000000000007</v>
      </c>
      <c r="D278" s="48">
        <v>9.1</v>
      </c>
      <c r="E278" s="48">
        <v>8.5</v>
      </c>
      <c r="F278" s="48">
        <v>8.6</v>
      </c>
      <c r="G278" s="48">
        <v>8.6</v>
      </c>
      <c r="H278" s="48">
        <v>8.9</v>
      </c>
      <c r="I278" s="48">
        <v>9.1999999999999993</v>
      </c>
      <c r="J278" s="48">
        <v>9.1</v>
      </c>
      <c r="K278" s="48">
        <v>9.4</v>
      </c>
      <c r="L278" s="48">
        <v>8.9</v>
      </c>
      <c r="M278" s="48" t="s">
        <v>3944</v>
      </c>
      <c r="N278" s="48">
        <v>8.9</v>
      </c>
      <c r="O278" s="48">
        <v>9.6999999999999993</v>
      </c>
      <c r="P278" s="48">
        <v>9</v>
      </c>
      <c r="Q278" s="48">
        <v>8.9</v>
      </c>
      <c r="R278" s="48">
        <v>8.6999999999999993</v>
      </c>
      <c r="S278" s="48">
        <v>8.8000000000000007</v>
      </c>
      <c r="T278" s="48">
        <v>9.3000000000000007</v>
      </c>
      <c r="U278" s="48">
        <v>9.1999999999999993</v>
      </c>
      <c r="V278" s="48">
        <v>9.5</v>
      </c>
      <c r="W278" s="48">
        <v>9.5</v>
      </c>
      <c r="X278" s="48" t="s">
        <v>3945</v>
      </c>
      <c r="Y278" s="48">
        <v>10.6</v>
      </c>
      <c r="Z278" s="48">
        <v>11.4</v>
      </c>
      <c r="AA278" s="48">
        <v>10.8</v>
      </c>
      <c r="AB278" s="48">
        <v>11.3</v>
      </c>
      <c r="AC278" s="48">
        <v>10.9</v>
      </c>
      <c r="AD278" s="48">
        <v>11.2</v>
      </c>
      <c r="AE278" s="48">
        <v>11.5</v>
      </c>
      <c r="AF278" s="48">
        <v>11.4</v>
      </c>
      <c r="AG278" s="48">
        <v>11.7</v>
      </c>
      <c r="AH278" s="48">
        <v>11.2</v>
      </c>
      <c r="AI278" s="48" t="s">
        <v>3903</v>
      </c>
      <c r="AJ278" s="48">
        <v>13.2</v>
      </c>
      <c r="AK278" s="48">
        <v>14</v>
      </c>
      <c r="AL278" s="48">
        <v>13.3</v>
      </c>
      <c r="AM278" s="48">
        <v>13.2</v>
      </c>
      <c r="AN278" s="48">
        <v>12.8</v>
      </c>
      <c r="AO278" s="48">
        <v>13.1</v>
      </c>
      <c r="AP278" s="48">
        <v>13.4</v>
      </c>
      <c r="AQ278" s="48">
        <v>13.3</v>
      </c>
      <c r="AR278" s="48">
        <v>13.6</v>
      </c>
      <c r="AS278" s="48">
        <v>13.2</v>
      </c>
      <c r="AT278" s="48" t="s">
        <v>3902</v>
      </c>
      <c r="AU278" s="48">
        <v>10.6</v>
      </c>
      <c r="AV278" s="48">
        <v>11.4</v>
      </c>
      <c r="AW278" s="48">
        <v>10.8</v>
      </c>
      <c r="AX278" s="48">
        <v>10.9</v>
      </c>
      <c r="AY278" s="48">
        <v>10.6</v>
      </c>
      <c r="AZ278" s="48">
        <v>10.9</v>
      </c>
      <c r="BA278" s="48">
        <v>11.2</v>
      </c>
      <c r="BB278" s="48">
        <v>11.1</v>
      </c>
      <c r="BC278" s="48">
        <v>11.4</v>
      </c>
      <c r="BD278" s="48">
        <v>11.2</v>
      </c>
      <c r="BE278" s="48" t="s">
        <v>4364</v>
      </c>
      <c r="BG278" s="87"/>
      <c r="BH278" s="87"/>
      <c r="BI278" s="87"/>
      <c r="BJ278" s="87"/>
      <c r="BK278" s="87"/>
      <c r="BL278" s="87"/>
    </row>
    <row r="279" spans="1:64" ht="30" customHeight="1">
      <c r="A279" s="125" t="s">
        <v>4883</v>
      </c>
      <c r="B279" s="126" t="s">
        <v>4884</v>
      </c>
      <c r="C279" s="48">
        <v>8.3000000000000007</v>
      </c>
      <c r="D279" s="48">
        <v>9.1</v>
      </c>
      <c r="E279" s="48">
        <v>8.5</v>
      </c>
      <c r="F279" s="48">
        <v>8.6</v>
      </c>
      <c r="G279" s="48">
        <v>8.6</v>
      </c>
      <c r="H279" s="48">
        <v>8.9</v>
      </c>
      <c r="I279" s="48">
        <v>9.1999999999999993</v>
      </c>
      <c r="J279" s="48">
        <v>9.1</v>
      </c>
      <c r="K279" s="48">
        <v>9.4</v>
      </c>
      <c r="L279" s="48">
        <v>8.9</v>
      </c>
      <c r="M279" s="48" t="s">
        <v>3944</v>
      </c>
      <c r="N279" s="48">
        <v>8.9</v>
      </c>
      <c r="O279" s="48">
        <v>9.6999999999999993</v>
      </c>
      <c r="P279" s="48">
        <v>9</v>
      </c>
      <c r="Q279" s="48">
        <v>8.9</v>
      </c>
      <c r="R279" s="48">
        <v>8.6999999999999993</v>
      </c>
      <c r="S279" s="48">
        <v>8.8000000000000007</v>
      </c>
      <c r="T279" s="48">
        <v>9.3000000000000007</v>
      </c>
      <c r="U279" s="48">
        <v>9.1999999999999993</v>
      </c>
      <c r="V279" s="48">
        <v>9.5</v>
      </c>
      <c r="W279" s="48">
        <v>9.5</v>
      </c>
      <c r="X279" s="48" t="s">
        <v>3945</v>
      </c>
      <c r="Y279" s="48">
        <v>10.6</v>
      </c>
      <c r="Z279" s="48">
        <v>11.4</v>
      </c>
      <c r="AA279" s="48">
        <v>10.8</v>
      </c>
      <c r="AB279" s="48">
        <v>11.3</v>
      </c>
      <c r="AC279" s="48">
        <v>10.9</v>
      </c>
      <c r="AD279" s="48">
        <v>11.2</v>
      </c>
      <c r="AE279" s="48">
        <v>11.5</v>
      </c>
      <c r="AF279" s="48">
        <v>11.4</v>
      </c>
      <c r="AG279" s="48">
        <v>11.7</v>
      </c>
      <c r="AH279" s="48">
        <v>11.2</v>
      </c>
      <c r="AI279" s="48" t="s">
        <v>3903</v>
      </c>
      <c r="AJ279" s="48">
        <v>13.2</v>
      </c>
      <c r="AK279" s="48">
        <v>14</v>
      </c>
      <c r="AL279" s="48">
        <v>13.3</v>
      </c>
      <c r="AM279" s="48">
        <v>13.2</v>
      </c>
      <c r="AN279" s="48">
        <v>12.8</v>
      </c>
      <c r="AO279" s="48">
        <v>13.1</v>
      </c>
      <c r="AP279" s="48">
        <v>13.4</v>
      </c>
      <c r="AQ279" s="48">
        <v>13.3</v>
      </c>
      <c r="AR279" s="48">
        <v>13.6</v>
      </c>
      <c r="AS279" s="48">
        <v>13.2</v>
      </c>
      <c r="AT279" s="48" t="s">
        <v>3902</v>
      </c>
      <c r="AU279" s="48">
        <v>10.6</v>
      </c>
      <c r="AV279" s="48">
        <v>11.4</v>
      </c>
      <c r="AW279" s="48">
        <v>10.8</v>
      </c>
      <c r="AX279" s="48">
        <v>10.9</v>
      </c>
      <c r="AY279" s="48">
        <v>10.6</v>
      </c>
      <c r="AZ279" s="48">
        <v>10.9</v>
      </c>
      <c r="BA279" s="48">
        <v>11.2</v>
      </c>
      <c r="BB279" s="48">
        <v>11.1</v>
      </c>
      <c r="BC279" s="48">
        <v>11.4</v>
      </c>
      <c r="BD279" s="48">
        <v>11.2</v>
      </c>
      <c r="BE279" s="48" t="s">
        <v>4364</v>
      </c>
      <c r="BG279" s="87"/>
      <c r="BH279" s="87"/>
      <c r="BI279" s="87"/>
      <c r="BJ279" s="87"/>
      <c r="BK279" s="87"/>
      <c r="BL279" s="87"/>
    </row>
    <row r="280" spans="1:64" ht="30" customHeight="1">
      <c r="A280" s="125" t="s">
        <v>4885</v>
      </c>
      <c r="B280" s="126" t="s">
        <v>4886</v>
      </c>
      <c r="C280" s="48">
        <v>8.3000000000000007</v>
      </c>
      <c r="D280" s="48">
        <v>9.1</v>
      </c>
      <c r="E280" s="48">
        <v>8.5</v>
      </c>
      <c r="F280" s="48">
        <v>8.6</v>
      </c>
      <c r="G280" s="48">
        <v>8.6</v>
      </c>
      <c r="H280" s="48">
        <v>8.9</v>
      </c>
      <c r="I280" s="48">
        <v>9.1999999999999993</v>
      </c>
      <c r="J280" s="48">
        <v>9.1</v>
      </c>
      <c r="K280" s="48">
        <v>9.4</v>
      </c>
      <c r="L280" s="48">
        <v>8.9</v>
      </c>
      <c r="M280" s="48" t="s">
        <v>3944</v>
      </c>
      <c r="N280" s="48">
        <v>8.9</v>
      </c>
      <c r="O280" s="48">
        <v>9.6999999999999993</v>
      </c>
      <c r="P280" s="48">
        <v>9</v>
      </c>
      <c r="Q280" s="48">
        <v>8.9</v>
      </c>
      <c r="R280" s="48">
        <v>8.6999999999999993</v>
      </c>
      <c r="S280" s="48">
        <v>8.8000000000000007</v>
      </c>
      <c r="T280" s="48">
        <v>9.3000000000000007</v>
      </c>
      <c r="U280" s="48">
        <v>9.1999999999999993</v>
      </c>
      <c r="V280" s="48">
        <v>9.5</v>
      </c>
      <c r="W280" s="48">
        <v>9.5</v>
      </c>
      <c r="X280" s="48" t="s">
        <v>3945</v>
      </c>
      <c r="Y280" s="48">
        <v>10.6</v>
      </c>
      <c r="Z280" s="48">
        <v>11.4</v>
      </c>
      <c r="AA280" s="48">
        <v>10.8</v>
      </c>
      <c r="AB280" s="48">
        <v>11.3</v>
      </c>
      <c r="AC280" s="48">
        <v>10.9</v>
      </c>
      <c r="AD280" s="48">
        <v>11.2</v>
      </c>
      <c r="AE280" s="48">
        <v>11.5</v>
      </c>
      <c r="AF280" s="48">
        <v>11.4</v>
      </c>
      <c r="AG280" s="48">
        <v>11.7</v>
      </c>
      <c r="AH280" s="48">
        <v>11.2</v>
      </c>
      <c r="AI280" s="48" t="s">
        <v>3903</v>
      </c>
      <c r="AJ280" s="48">
        <v>13.2</v>
      </c>
      <c r="AK280" s="48">
        <v>14</v>
      </c>
      <c r="AL280" s="48">
        <v>13.3</v>
      </c>
      <c r="AM280" s="48">
        <v>13.2</v>
      </c>
      <c r="AN280" s="48">
        <v>12.8</v>
      </c>
      <c r="AO280" s="48">
        <v>13.1</v>
      </c>
      <c r="AP280" s="48">
        <v>13.4</v>
      </c>
      <c r="AQ280" s="48">
        <v>13.3</v>
      </c>
      <c r="AR280" s="48">
        <v>13.6</v>
      </c>
      <c r="AS280" s="48">
        <v>13.2</v>
      </c>
      <c r="AT280" s="48" t="s">
        <v>3902</v>
      </c>
      <c r="AU280" s="48">
        <v>10.6</v>
      </c>
      <c r="AV280" s="48">
        <v>11.4</v>
      </c>
      <c r="AW280" s="48">
        <v>10.8</v>
      </c>
      <c r="AX280" s="48">
        <v>10.9</v>
      </c>
      <c r="AY280" s="48">
        <v>10.6</v>
      </c>
      <c r="AZ280" s="48">
        <v>10.9</v>
      </c>
      <c r="BA280" s="48">
        <v>11.2</v>
      </c>
      <c r="BB280" s="48">
        <v>11.1</v>
      </c>
      <c r="BC280" s="48">
        <v>11.4</v>
      </c>
      <c r="BD280" s="48">
        <v>11.2</v>
      </c>
      <c r="BE280" s="48" t="s">
        <v>4364</v>
      </c>
      <c r="BG280" s="87"/>
      <c r="BH280" s="87"/>
      <c r="BI280" s="87"/>
      <c r="BJ280" s="87"/>
      <c r="BK280" s="87"/>
      <c r="BL280" s="87"/>
    </row>
    <row r="281" spans="1:64" ht="30" customHeight="1">
      <c r="A281" s="125" t="s">
        <v>4887</v>
      </c>
      <c r="B281" s="126" t="s">
        <v>4888</v>
      </c>
      <c r="C281" s="48">
        <v>8.3000000000000007</v>
      </c>
      <c r="D281" s="48">
        <v>9.1</v>
      </c>
      <c r="E281" s="48">
        <v>8.5</v>
      </c>
      <c r="F281" s="48">
        <v>8.6</v>
      </c>
      <c r="G281" s="48">
        <v>8.6</v>
      </c>
      <c r="H281" s="48">
        <v>8.9</v>
      </c>
      <c r="I281" s="48">
        <v>9.1999999999999993</v>
      </c>
      <c r="J281" s="48">
        <v>9.1</v>
      </c>
      <c r="K281" s="48">
        <v>9.4</v>
      </c>
      <c r="L281" s="48">
        <v>8.9</v>
      </c>
      <c r="M281" s="48" t="s">
        <v>3944</v>
      </c>
      <c r="N281" s="48">
        <v>8.9</v>
      </c>
      <c r="O281" s="48">
        <v>9.6999999999999993</v>
      </c>
      <c r="P281" s="48">
        <v>9</v>
      </c>
      <c r="Q281" s="48">
        <v>8.9</v>
      </c>
      <c r="R281" s="48">
        <v>8.6999999999999993</v>
      </c>
      <c r="S281" s="48">
        <v>8.8000000000000007</v>
      </c>
      <c r="T281" s="48">
        <v>9.3000000000000007</v>
      </c>
      <c r="U281" s="48">
        <v>9.1999999999999993</v>
      </c>
      <c r="V281" s="48">
        <v>9.5</v>
      </c>
      <c r="W281" s="48">
        <v>9.5</v>
      </c>
      <c r="X281" s="48" t="s">
        <v>3945</v>
      </c>
      <c r="Y281" s="48">
        <v>10.6</v>
      </c>
      <c r="Z281" s="48">
        <v>11.4</v>
      </c>
      <c r="AA281" s="48">
        <v>10.8</v>
      </c>
      <c r="AB281" s="48">
        <v>11.3</v>
      </c>
      <c r="AC281" s="48">
        <v>10.9</v>
      </c>
      <c r="AD281" s="48">
        <v>11.2</v>
      </c>
      <c r="AE281" s="48">
        <v>11.5</v>
      </c>
      <c r="AF281" s="48">
        <v>11.4</v>
      </c>
      <c r="AG281" s="48">
        <v>11.7</v>
      </c>
      <c r="AH281" s="48">
        <v>11.2</v>
      </c>
      <c r="AI281" s="48" t="s">
        <v>3903</v>
      </c>
      <c r="AJ281" s="48">
        <v>13.2</v>
      </c>
      <c r="AK281" s="48">
        <v>14</v>
      </c>
      <c r="AL281" s="48">
        <v>13.3</v>
      </c>
      <c r="AM281" s="48">
        <v>13.2</v>
      </c>
      <c r="AN281" s="48">
        <v>12.8</v>
      </c>
      <c r="AO281" s="48">
        <v>13.1</v>
      </c>
      <c r="AP281" s="48">
        <v>13.4</v>
      </c>
      <c r="AQ281" s="48">
        <v>13.3</v>
      </c>
      <c r="AR281" s="48">
        <v>13.6</v>
      </c>
      <c r="AS281" s="48">
        <v>13.2</v>
      </c>
      <c r="AT281" s="48" t="s">
        <v>3902</v>
      </c>
      <c r="AU281" s="48">
        <v>10.6</v>
      </c>
      <c r="AV281" s="48">
        <v>11.4</v>
      </c>
      <c r="AW281" s="48">
        <v>10.8</v>
      </c>
      <c r="AX281" s="48">
        <v>10.9</v>
      </c>
      <c r="AY281" s="48">
        <v>10.6</v>
      </c>
      <c r="AZ281" s="48">
        <v>10.9</v>
      </c>
      <c r="BA281" s="48">
        <v>11.2</v>
      </c>
      <c r="BB281" s="48">
        <v>11.1</v>
      </c>
      <c r="BC281" s="48">
        <v>11.4</v>
      </c>
      <c r="BD281" s="48">
        <v>11.2</v>
      </c>
      <c r="BE281" s="48" t="s">
        <v>4364</v>
      </c>
      <c r="BG281" s="87"/>
      <c r="BH281" s="87"/>
      <c r="BI281" s="87"/>
      <c r="BJ281" s="87"/>
      <c r="BK281" s="87"/>
      <c r="BL281" s="87"/>
    </row>
    <row r="282" spans="1:64" ht="30" customHeight="1">
      <c r="A282" s="125" t="s">
        <v>4889</v>
      </c>
      <c r="B282" s="126" t="s">
        <v>4890</v>
      </c>
      <c r="C282" s="48">
        <v>8.3000000000000007</v>
      </c>
      <c r="D282" s="48">
        <v>9.1</v>
      </c>
      <c r="E282" s="48">
        <v>8.5</v>
      </c>
      <c r="F282" s="48">
        <v>8.6</v>
      </c>
      <c r="G282" s="48">
        <v>8.6</v>
      </c>
      <c r="H282" s="48">
        <v>8.9</v>
      </c>
      <c r="I282" s="48">
        <v>9.1999999999999993</v>
      </c>
      <c r="J282" s="48">
        <v>9.1</v>
      </c>
      <c r="K282" s="48">
        <v>9.4</v>
      </c>
      <c r="L282" s="48">
        <v>8.9</v>
      </c>
      <c r="M282" s="48" t="s">
        <v>3944</v>
      </c>
      <c r="N282" s="48">
        <v>8.9</v>
      </c>
      <c r="O282" s="48">
        <v>9.6999999999999993</v>
      </c>
      <c r="P282" s="48">
        <v>9</v>
      </c>
      <c r="Q282" s="48">
        <v>8.9</v>
      </c>
      <c r="R282" s="48">
        <v>8.6999999999999993</v>
      </c>
      <c r="S282" s="48">
        <v>8.8000000000000007</v>
      </c>
      <c r="T282" s="48">
        <v>9.3000000000000007</v>
      </c>
      <c r="U282" s="48">
        <v>9.1999999999999993</v>
      </c>
      <c r="V282" s="48">
        <v>9.5</v>
      </c>
      <c r="W282" s="48">
        <v>9.5</v>
      </c>
      <c r="X282" s="48" t="s">
        <v>3945</v>
      </c>
      <c r="Y282" s="48">
        <v>10.6</v>
      </c>
      <c r="Z282" s="48">
        <v>11.4</v>
      </c>
      <c r="AA282" s="48">
        <v>10.8</v>
      </c>
      <c r="AB282" s="48">
        <v>11.3</v>
      </c>
      <c r="AC282" s="48">
        <v>10.9</v>
      </c>
      <c r="AD282" s="48">
        <v>11.2</v>
      </c>
      <c r="AE282" s="48">
        <v>11.5</v>
      </c>
      <c r="AF282" s="48">
        <v>11.4</v>
      </c>
      <c r="AG282" s="48">
        <v>11.7</v>
      </c>
      <c r="AH282" s="48">
        <v>11.2</v>
      </c>
      <c r="AI282" s="48" t="s">
        <v>3903</v>
      </c>
      <c r="AJ282" s="48">
        <v>13.2</v>
      </c>
      <c r="AK282" s="48">
        <v>14</v>
      </c>
      <c r="AL282" s="48">
        <v>13.3</v>
      </c>
      <c r="AM282" s="48">
        <v>13.2</v>
      </c>
      <c r="AN282" s="48">
        <v>12.8</v>
      </c>
      <c r="AO282" s="48">
        <v>13.1</v>
      </c>
      <c r="AP282" s="48">
        <v>13.4</v>
      </c>
      <c r="AQ282" s="48">
        <v>13.3</v>
      </c>
      <c r="AR282" s="48">
        <v>13.6</v>
      </c>
      <c r="AS282" s="48">
        <v>13.2</v>
      </c>
      <c r="AT282" s="48" t="s">
        <v>3902</v>
      </c>
      <c r="AU282" s="48">
        <v>10.6</v>
      </c>
      <c r="AV282" s="48">
        <v>11.4</v>
      </c>
      <c r="AW282" s="48">
        <v>10.8</v>
      </c>
      <c r="AX282" s="48">
        <v>10.9</v>
      </c>
      <c r="AY282" s="48">
        <v>10.6</v>
      </c>
      <c r="AZ282" s="48">
        <v>10.9</v>
      </c>
      <c r="BA282" s="48">
        <v>11.2</v>
      </c>
      <c r="BB282" s="48">
        <v>11.1</v>
      </c>
      <c r="BC282" s="48">
        <v>11.4</v>
      </c>
      <c r="BD282" s="48">
        <v>11.2</v>
      </c>
      <c r="BE282" s="48" t="s">
        <v>4364</v>
      </c>
      <c r="BG282" s="87"/>
      <c r="BH282" s="87"/>
      <c r="BI282" s="87"/>
      <c r="BJ282" s="87"/>
      <c r="BK282" s="87"/>
      <c r="BL282" s="87"/>
    </row>
    <row r="283" spans="1:64" ht="30" customHeight="1">
      <c r="A283" s="125" t="s">
        <v>4891</v>
      </c>
      <c r="B283" s="126" t="s">
        <v>4892</v>
      </c>
      <c r="C283" s="48">
        <v>8.4</v>
      </c>
      <c r="D283" s="48">
        <v>9.1999999999999993</v>
      </c>
      <c r="E283" s="48">
        <v>8.6</v>
      </c>
      <c r="F283" s="48">
        <v>8.6999999999999993</v>
      </c>
      <c r="G283" s="48">
        <v>8.6999999999999993</v>
      </c>
      <c r="H283" s="48">
        <v>9</v>
      </c>
      <c r="I283" s="48">
        <v>9.3000000000000007</v>
      </c>
      <c r="J283" s="48">
        <v>9.1999999999999993</v>
      </c>
      <c r="K283" s="48">
        <v>9.5</v>
      </c>
      <c r="L283" s="48">
        <v>9</v>
      </c>
      <c r="M283" s="48" t="s">
        <v>3944</v>
      </c>
      <c r="N283" s="48">
        <v>9</v>
      </c>
      <c r="O283" s="48">
        <v>9.8000000000000007</v>
      </c>
      <c r="P283" s="48">
        <v>9.1</v>
      </c>
      <c r="Q283" s="48">
        <v>9</v>
      </c>
      <c r="R283" s="48">
        <v>8.8000000000000007</v>
      </c>
      <c r="S283" s="48">
        <v>8.9</v>
      </c>
      <c r="T283" s="48">
        <v>9.4</v>
      </c>
      <c r="U283" s="48">
        <v>9.3000000000000007</v>
      </c>
      <c r="V283" s="48">
        <v>9.6</v>
      </c>
      <c r="W283" s="48">
        <v>9.6</v>
      </c>
      <c r="X283" s="48" t="s">
        <v>3945</v>
      </c>
      <c r="Y283" s="48">
        <v>10.7</v>
      </c>
      <c r="Z283" s="48">
        <v>11.5</v>
      </c>
      <c r="AA283" s="48">
        <v>10.9</v>
      </c>
      <c r="AB283" s="48">
        <v>11.3</v>
      </c>
      <c r="AC283" s="48">
        <v>10.9</v>
      </c>
      <c r="AD283" s="48">
        <v>11.2</v>
      </c>
      <c r="AE283" s="48">
        <v>11.5</v>
      </c>
      <c r="AF283" s="48">
        <v>11.4</v>
      </c>
      <c r="AG283" s="48">
        <v>11.7</v>
      </c>
      <c r="AH283" s="48">
        <v>11.3</v>
      </c>
      <c r="AI283" s="48" t="s">
        <v>3903</v>
      </c>
      <c r="AJ283" s="48">
        <v>13.3</v>
      </c>
      <c r="AK283" s="48">
        <v>14.1</v>
      </c>
      <c r="AL283" s="48">
        <v>13.4</v>
      </c>
      <c r="AM283" s="48">
        <v>13.3</v>
      </c>
      <c r="AN283" s="48">
        <v>12.9</v>
      </c>
      <c r="AO283" s="48">
        <v>13.2</v>
      </c>
      <c r="AP283" s="48">
        <v>13.5</v>
      </c>
      <c r="AQ283" s="48">
        <v>13.4</v>
      </c>
      <c r="AR283" s="48">
        <v>13.7</v>
      </c>
      <c r="AS283" s="48">
        <v>13.3</v>
      </c>
      <c r="AT283" s="48" t="s">
        <v>3902</v>
      </c>
      <c r="AU283" s="48">
        <v>10.7</v>
      </c>
      <c r="AV283" s="48">
        <v>11.5</v>
      </c>
      <c r="AW283" s="48">
        <v>10.9</v>
      </c>
      <c r="AX283" s="48">
        <v>11</v>
      </c>
      <c r="AY283" s="48">
        <v>10.7</v>
      </c>
      <c r="AZ283" s="48">
        <v>11</v>
      </c>
      <c r="BA283" s="48">
        <v>11.3</v>
      </c>
      <c r="BB283" s="48">
        <v>11.2</v>
      </c>
      <c r="BC283" s="48">
        <v>11.5</v>
      </c>
      <c r="BD283" s="48">
        <v>11.3</v>
      </c>
      <c r="BE283" s="48" t="s">
        <v>4364</v>
      </c>
      <c r="BG283" s="87"/>
      <c r="BH283" s="87"/>
      <c r="BI283" s="87"/>
      <c r="BJ283" s="87"/>
      <c r="BK283" s="87"/>
      <c r="BL283" s="87"/>
    </row>
    <row r="284" spans="1:64" ht="30" customHeight="1">
      <c r="A284" s="125" t="s">
        <v>4893</v>
      </c>
      <c r="B284" s="100" t="s">
        <v>4894</v>
      </c>
      <c r="C284" s="48">
        <v>8.1999999999999993</v>
      </c>
      <c r="D284" s="48">
        <v>9</v>
      </c>
      <c r="E284" s="48">
        <v>8.4</v>
      </c>
      <c r="F284" s="48">
        <v>8.5</v>
      </c>
      <c r="G284" s="48">
        <v>8.5</v>
      </c>
      <c r="H284" s="48">
        <v>8.8000000000000007</v>
      </c>
      <c r="I284" s="48">
        <v>9.1</v>
      </c>
      <c r="J284" s="48">
        <v>9</v>
      </c>
      <c r="K284" s="48">
        <v>9.3000000000000007</v>
      </c>
      <c r="L284" s="48">
        <v>8.8000000000000007</v>
      </c>
      <c r="M284" s="48" t="s">
        <v>3944</v>
      </c>
      <c r="N284" s="48">
        <v>8.6999999999999993</v>
      </c>
      <c r="O284" s="48">
        <v>9.5</v>
      </c>
      <c r="P284" s="48">
        <v>8.9</v>
      </c>
      <c r="Q284" s="48">
        <v>8.8000000000000007</v>
      </c>
      <c r="R284" s="48">
        <v>8.6</v>
      </c>
      <c r="S284" s="48">
        <v>8.6999999999999993</v>
      </c>
      <c r="T284" s="48">
        <v>9.1999999999999993</v>
      </c>
      <c r="U284" s="48">
        <v>9.1</v>
      </c>
      <c r="V284" s="48">
        <v>9.4</v>
      </c>
      <c r="W284" s="48">
        <v>9.3000000000000007</v>
      </c>
      <c r="X284" s="48" t="s">
        <v>3945</v>
      </c>
      <c r="Y284" s="48">
        <v>10.5</v>
      </c>
      <c r="Z284" s="48">
        <v>11.3</v>
      </c>
      <c r="AA284" s="48">
        <v>10.7</v>
      </c>
      <c r="AB284" s="48">
        <v>11.2</v>
      </c>
      <c r="AC284" s="48">
        <v>10.8</v>
      </c>
      <c r="AD284" s="48">
        <v>11.1</v>
      </c>
      <c r="AE284" s="48">
        <v>11.4</v>
      </c>
      <c r="AF284" s="48">
        <v>11.3</v>
      </c>
      <c r="AG284" s="48">
        <v>11.6</v>
      </c>
      <c r="AH284" s="48">
        <v>11.1</v>
      </c>
      <c r="AI284" s="48" t="s">
        <v>3903</v>
      </c>
      <c r="AJ284" s="48">
        <v>13.1</v>
      </c>
      <c r="AK284" s="48">
        <v>13.9</v>
      </c>
      <c r="AL284" s="48">
        <v>13.2</v>
      </c>
      <c r="AM284" s="48">
        <v>13.1</v>
      </c>
      <c r="AN284" s="48">
        <v>12.7</v>
      </c>
      <c r="AO284" s="48">
        <v>13</v>
      </c>
      <c r="AP284" s="48">
        <v>13.3</v>
      </c>
      <c r="AQ284" s="48">
        <v>13.2</v>
      </c>
      <c r="AR284" s="48">
        <v>13.5</v>
      </c>
      <c r="AS284" s="48">
        <v>13.1</v>
      </c>
      <c r="AT284" s="48" t="s">
        <v>3902</v>
      </c>
      <c r="AU284" s="48">
        <v>10.5</v>
      </c>
      <c r="AV284" s="48">
        <v>11.3</v>
      </c>
      <c r="AW284" s="48">
        <v>10.7</v>
      </c>
      <c r="AX284" s="48">
        <v>10.8</v>
      </c>
      <c r="AY284" s="48">
        <v>10.5</v>
      </c>
      <c r="AZ284" s="48">
        <v>10.8</v>
      </c>
      <c r="BA284" s="48">
        <v>11.1</v>
      </c>
      <c r="BB284" s="48">
        <v>11</v>
      </c>
      <c r="BC284" s="48">
        <v>11.3</v>
      </c>
      <c r="BD284" s="48">
        <v>11.1</v>
      </c>
      <c r="BE284" s="48" t="s">
        <v>4364</v>
      </c>
      <c r="BG284" s="87"/>
      <c r="BH284" s="87"/>
      <c r="BI284" s="87"/>
      <c r="BJ284" s="87"/>
      <c r="BK284" s="87"/>
      <c r="BL284" s="87"/>
    </row>
    <row r="285" spans="1:64" ht="30" customHeight="1">
      <c r="A285" s="125" t="s">
        <v>4895</v>
      </c>
      <c r="B285" s="100" t="s">
        <v>4896</v>
      </c>
      <c r="C285" s="48">
        <v>8.4</v>
      </c>
      <c r="D285" s="48">
        <v>9.1999999999999993</v>
      </c>
      <c r="E285" s="48">
        <v>8.6</v>
      </c>
      <c r="F285" s="48">
        <v>8.6999999999999993</v>
      </c>
      <c r="G285" s="48">
        <v>8.6999999999999993</v>
      </c>
      <c r="H285" s="48">
        <v>9</v>
      </c>
      <c r="I285" s="48">
        <v>9.3000000000000007</v>
      </c>
      <c r="J285" s="48">
        <v>9.1999999999999993</v>
      </c>
      <c r="K285" s="48">
        <v>9.5</v>
      </c>
      <c r="L285" s="48">
        <v>9</v>
      </c>
      <c r="M285" s="48" t="s">
        <v>3944</v>
      </c>
      <c r="N285" s="48">
        <v>9</v>
      </c>
      <c r="O285" s="48">
        <v>9.8000000000000007</v>
      </c>
      <c r="P285" s="48">
        <v>9.1</v>
      </c>
      <c r="Q285" s="48">
        <v>9</v>
      </c>
      <c r="R285" s="48">
        <v>8.8000000000000007</v>
      </c>
      <c r="S285" s="48">
        <v>8.9</v>
      </c>
      <c r="T285" s="48">
        <v>9.4</v>
      </c>
      <c r="U285" s="48">
        <v>9.3000000000000007</v>
      </c>
      <c r="V285" s="48">
        <v>9.6</v>
      </c>
      <c r="W285" s="48">
        <v>9.6</v>
      </c>
      <c r="X285" s="48" t="s">
        <v>3945</v>
      </c>
      <c r="Y285" s="48">
        <v>10.7</v>
      </c>
      <c r="Z285" s="48">
        <v>11.5</v>
      </c>
      <c r="AA285" s="48">
        <v>10.9</v>
      </c>
      <c r="AB285" s="48">
        <v>11.3</v>
      </c>
      <c r="AC285" s="48">
        <v>10.9</v>
      </c>
      <c r="AD285" s="48">
        <v>11.2</v>
      </c>
      <c r="AE285" s="48">
        <v>11.5</v>
      </c>
      <c r="AF285" s="48">
        <v>11.4</v>
      </c>
      <c r="AG285" s="48">
        <v>11.7</v>
      </c>
      <c r="AH285" s="48">
        <v>11.3</v>
      </c>
      <c r="AI285" s="48" t="s">
        <v>3903</v>
      </c>
      <c r="AJ285" s="48">
        <v>13.3</v>
      </c>
      <c r="AK285" s="48">
        <v>14.1</v>
      </c>
      <c r="AL285" s="48">
        <v>13.4</v>
      </c>
      <c r="AM285" s="48">
        <v>13.3</v>
      </c>
      <c r="AN285" s="48">
        <v>12.9</v>
      </c>
      <c r="AO285" s="48">
        <v>13.2</v>
      </c>
      <c r="AP285" s="48">
        <v>13.5</v>
      </c>
      <c r="AQ285" s="48">
        <v>13.4</v>
      </c>
      <c r="AR285" s="48">
        <v>13.7</v>
      </c>
      <c r="AS285" s="48">
        <v>13.3</v>
      </c>
      <c r="AT285" s="48" t="s">
        <v>3902</v>
      </c>
      <c r="AU285" s="48">
        <v>10.7</v>
      </c>
      <c r="AV285" s="48">
        <v>11.5</v>
      </c>
      <c r="AW285" s="48">
        <v>10.9</v>
      </c>
      <c r="AX285" s="48">
        <v>11</v>
      </c>
      <c r="AY285" s="48">
        <v>10.7</v>
      </c>
      <c r="AZ285" s="48">
        <v>11</v>
      </c>
      <c r="BA285" s="48">
        <v>11.3</v>
      </c>
      <c r="BB285" s="48">
        <v>11.2</v>
      </c>
      <c r="BC285" s="48">
        <v>11.5</v>
      </c>
      <c r="BD285" s="48">
        <v>11.3</v>
      </c>
      <c r="BE285" s="48" t="s">
        <v>4364</v>
      </c>
      <c r="BG285" s="87"/>
      <c r="BH285" s="87"/>
      <c r="BI285" s="87"/>
      <c r="BJ285" s="87"/>
      <c r="BK285" s="87"/>
      <c r="BL285" s="87"/>
    </row>
    <row r="286" spans="1:64" ht="30" customHeight="1">
      <c r="A286" s="97" t="s">
        <v>4897</v>
      </c>
      <c r="B286" s="126" t="s">
        <v>4898</v>
      </c>
      <c r="C286" s="48">
        <v>8.3000000000000007</v>
      </c>
      <c r="D286" s="48">
        <v>9.1</v>
      </c>
      <c r="E286" s="48">
        <v>8.5</v>
      </c>
      <c r="F286" s="48">
        <v>8.6</v>
      </c>
      <c r="G286" s="48">
        <v>8.6</v>
      </c>
      <c r="H286" s="48">
        <v>8.9</v>
      </c>
      <c r="I286" s="48">
        <v>9.1999999999999993</v>
      </c>
      <c r="J286" s="48">
        <v>9.1</v>
      </c>
      <c r="K286" s="48">
        <v>9.4</v>
      </c>
      <c r="L286" s="48">
        <v>8.9</v>
      </c>
      <c r="M286" s="48" t="s">
        <v>3944</v>
      </c>
      <c r="N286" s="48">
        <v>8.9</v>
      </c>
      <c r="O286" s="48">
        <v>9.6999999999999993</v>
      </c>
      <c r="P286" s="48">
        <v>9</v>
      </c>
      <c r="Q286" s="48">
        <v>8.9</v>
      </c>
      <c r="R286" s="48">
        <v>8.6999999999999993</v>
      </c>
      <c r="S286" s="48">
        <v>8.8000000000000007</v>
      </c>
      <c r="T286" s="48">
        <v>9.3000000000000007</v>
      </c>
      <c r="U286" s="48">
        <v>9.1999999999999993</v>
      </c>
      <c r="V286" s="48">
        <v>9.5</v>
      </c>
      <c r="W286" s="48">
        <v>9.5</v>
      </c>
      <c r="X286" s="48" t="s">
        <v>3945</v>
      </c>
      <c r="Y286" s="48">
        <v>10.6</v>
      </c>
      <c r="Z286" s="48">
        <v>11.4</v>
      </c>
      <c r="AA286" s="48">
        <v>10.8</v>
      </c>
      <c r="AB286" s="48">
        <v>11.3</v>
      </c>
      <c r="AC286" s="48">
        <v>10.9</v>
      </c>
      <c r="AD286" s="48">
        <v>11.2</v>
      </c>
      <c r="AE286" s="48">
        <v>11.5</v>
      </c>
      <c r="AF286" s="48">
        <v>11.4</v>
      </c>
      <c r="AG286" s="48">
        <v>11.7</v>
      </c>
      <c r="AH286" s="48">
        <v>11.2</v>
      </c>
      <c r="AI286" s="48" t="s">
        <v>3903</v>
      </c>
      <c r="AJ286" s="48">
        <v>13.2</v>
      </c>
      <c r="AK286" s="48">
        <v>14</v>
      </c>
      <c r="AL286" s="48">
        <v>13.3</v>
      </c>
      <c r="AM286" s="48">
        <v>13.2</v>
      </c>
      <c r="AN286" s="48">
        <v>12.8</v>
      </c>
      <c r="AO286" s="48">
        <v>13.1</v>
      </c>
      <c r="AP286" s="48">
        <v>13.4</v>
      </c>
      <c r="AQ286" s="48">
        <v>13.3</v>
      </c>
      <c r="AR286" s="48">
        <v>13.6</v>
      </c>
      <c r="AS286" s="48">
        <v>13.2</v>
      </c>
      <c r="AT286" s="48" t="s">
        <v>3902</v>
      </c>
      <c r="AU286" s="48">
        <v>10.6</v>
      </c>
      <c r="AV286" s="48">
        <v>11.4</v>
      </c>
      <c r="AW286" s="48">
        <v>10.8</v>
      </c>
      <c r="AX286" s="48">
        <v>10.9</v>
      </c>
      <c r="AY286" s="48">
        <v>10.6</v>
      </c>
      <c r="AZ286" s="48">
        <v>10.9</v>
      </c>
      <c r="BA286" s="48">
        <v>11.2</v>
      </c>
      <c r="BB286" s="48">
        <v>11.1</v>
      </c>
      <c r="BC286" s="48">
        <v>11.4</v>
      </c>
      <c r="BD286" s="48">
        <v>11.2</v>
      </c>
      <c r="BE286" s="48" t="s">
        <v>4364</v>
      </c>
      <c r="BG286" s="87"/>
      <c r="BH286" s="87"/>
      <c r="BI286" s="87"/>
      <c r="BJ286" s="87"/>
      <c r="BK286" s="87"/>
      <c r="BL286" s="87"/>
    </row>
    <row r="287" spans="1:64" ht="30" customHeight="1">
      <c r="A287" s="125" t="s">
        <v>4899</v>
      </c>
      <c r="B287" s="126" t="s">
        <v>4900</v>
      </c>
      <c r="C287" s="48">
        <v>8.3000000000000007</v>
      </c>
      <c r="D287" s="48">
        <v>9.1</v>
      </c>
      <c r="E287" s="48">
        <v>8.5</v>
      </c>
      <c r="F287" s="48">
        <v>8.6</v>
      </c>
      <c r="G287" s="48">
        <v>8.6</v>
      </c>
      <c r="H287" s="48">
        <v>8.9</v>
      </c>
      <c r="I287" s="48">
        <v>9.1999999999999993</v>
      </c>
      <c r="J287" s="48">
        <v>9.1</v>
      </c>
      <c r="K287" s="48">
        <v>9.4</v>
      </c>
      <c r="L287" s="48">
        <v>8.9</v>
      </c>
      <c r="M287" s="48" t="s">
        <v>3944</v>
      </c>
      <c r="N287" s="48">
        <v>8.9</v>
      </c>
      <c r="O287" s="48">
        <v>9.6999999999999993</v>
      </c>
      <c r="P287" s="48">
        <v>9</v>
      </c>
      <c r="Q287" s="48">
        <v>8.9</v>
      </c>
      <c r="R287" s="48">
        <v>8.6999999999999993</v>
      </c>
      <c r="S287" s="48">
        <v>8.8000000000000007</v>
      </c>
      <c r="T287" s="48">
        <v>9.3000000000000007</v>
      </c>
      <c r="U287" s="48">
        <v>9.1999999999999993</v>
      </c>
      <c r="V287" s="48">
        <v>9.5</v>
      </c>
      <c r="W287" s="48">
        <v>9.5</v>
      </c>
      <c r="X287" s="48" t="s">
        <v>3945</v>
      </c>
      <c r="Y287" s="48">
        <v>10.6</v>
      </c>
      <c r="Z287" s="48">
        <v>11.4</v>
      </c>
      <c r="AA287" s="48">
        <v>10.8</v>
      </c>
      <c r="AB287" s="48">
        <v>11.3</v>
      </c>
      <c r="AC287" s="48">
        <v>10.9</v>
      </c>
      <c r="AD287" s="48">
        <v>11.2</v>
      </c>
      <c r="AE287" s="48">
        <v>11.5</v>
      </c>
      <c r="AF287" s="48">
        <v>11.4</v>
      </c>
      <c r="AG287" s="48">
        <v>11.7</v>
      </c>
      <c r="AH287" s="48">
        <v>11.2</v>
      </c>
      <c r="AI287" s="48" t="s">
        <v>3903</v>
      </c>
      <c r="AJ287" s="48">
        <v>13.2</v>
      </c>
      <c r="AK287" s="48">
        <v>14</v>
      </c>
      <c r="AL287" s="48">
        <v>13.3</v>
      </c>
      <c r="AM287" s="48">
        <v>13.2</v>
      </c>
      <c r="AN287" s="48">
        <v>12.8</v>
      </c>
      <c r="AO287" s="48">
        <v>13.1</v>
      </c>
      <c r="AP287" s="48">
        <v>13.4</v>
      </c>
      <c r="AQ287" s="48">
        <v>13.3</v>
      </c>
      <c r="AR287" s="48">
        <v>13.6</v>
      </c>
      <c r="AS287" s="48">
        <v>13.2</v>
      </c>
      <c r="AT287" s="48" t="s">
        <v>3902</v>
      </c>
      <c r="AU287" s="48">
        <v>10.6</v>
      </c>
      <c r="AV287" s="48">
        <v>11.4</v>
      </c>
      <c r="AW287" s="48">
        <v>10.8</v>
      </c>
      <c r="AX287" s="48">
        <v>10.9</v>
      </c>
      <c r="AY287" s="48">
        <v>10.6</v>
      </c>
      <c r="AZ287" s="48">
        <v>10.9</v>
      </c>
      <c r="BA287" s="48">
        <v>11.2</v>
      </c>
      <c r="BB287" s="48">
        <v>11.1</v>
      </c>
      <c r="BC287" s="48">
        <v>11.4</v>
      </c>
      <c r="BD287" s="48">
        <v>11.2</v>
      </c>
      <c r="BE287" s="48" t="s">
        <v>4364</v>
      </c>
      <c r="BG287" s="87"/>
      <c r="BH287" s="87"/>
      <c r="BI287" s="87"/>
      <c r="BJ287" s="87"/>
      <c r="BK287" s="87"/>
      <c r="BL287" s="87"/>
    </row>
    <row r="288" spans="1:64" ht="30" customHeight="1">
      <c r="A288" s="125" t="s">
        <v>4901</v>
      </c>
      <c r="B288" s="126" t="s">
        <v>4902</v>
      </c>
      <c r="C288" s="48">
        <v>8.4</v>
      </c>
      <c r="D288" s="48">
        <v>9.1999999999999993</v>
      </c>
      <c r="E288" s="48">
        <v>8.6</v>
      </c>
      <c r="F288" s="48">
        <v>8.6999999999999993</v>
      </c>
      <c r="G288" s="48">
        <v>8.6999999999999993</v>
      </c>
      <c r="H288" s="48">
        <v>9</v>
      </c>
      <c r="I288" s="48">
        <v>9.3000000000000007</v>
      </c>
      <c r="J288" s="48">
        <v>9.1999999999999993</v>
      </c>
      <c r="K288" s="48">
        <v>9.5</v>
      </c>
      <c r="L288" s="48">
        <v>9</v>
      </c>
      <c r="M288" s="48" t="s">
        <v>3944</v>
      </c>
      <c r="N288" s="48">
        <v>9</v>
      </c>
      <c r="O288" s="48">
        <v>9.8000000000000007</v>
      </c>
      <c r="P288" s="48">
        <v>9.1</v>
      </c>
      <c r="Q288" s="48">
        <v>9</v>
      </c>
      <c r="R288" s="48">
        <v>8.8000000000000007</v>
      </c>
      <c r="S288" s="48">
        <v>8.9</v>
      </c>
      <c r="T288" s="48">
        <v>9.4</v>
      </c>
      <c r="U288" s="48">
        <v>9.3000000000000007</v>
      </c>
      <c r="V288" s="48">
        <v>9.6</v>
      </c>
      <c r="W288" s="48">
        <v>9.6</v>
      </c>
      <c r="X288" s="48" t="s">
        <v>3945</v>
      </c>
      <c r="Y288" s="48">
        <v>10.7</v>
      </c>
      <c r="Z288" s="48">
        <v>11.5</v>
      </c>
      <c r="AA288" s="48">
        <v>10.9</v>
      </c>
      <c r="AB288" s="48">
        <v>11.3</v>
      </c>
      <c r="AC288" s="48">
        <v>10.9</v>
      </c>
      <c r="AD288" s="48">
        <v>11.2</v>
      </c>
      <c r="AE288" s="48">
        <v>11.5</v>
      </c>
      <c r="AF288" s="48">
        <v>11.4</v>
      </c>
      <c r="AG288" s="48">
        <v>11.7</v>
      </c>
      <c r="AH288" s="48">
        <v>11.3</v>
      </c>
      <c r="AI288" s="48" t="s">
        <v>3903</v>
      </c>
      <c r="AJ288" s="48">
        <v>13.3</v>
      </c>
      <c r="AK288" s="48">
        <v>14.1</v>
      </c>
      <c r="AL288" s="48">
        <v>13.4</v>
      </c>
      <c r="AM288" s="48">
        <v>13.3</v>
      </c>
      <c r="AN288" s="48">
        <v>12.9</v>
      </c>
      <c r="AO288" s="48">
        <v>13.2</v>
      </c>
      <c r="AP288" s="48">
        <v>13.5</v>
      </c>
      <c r="AQ288" s="48">
        <v>13.4</v>
      </c>
      <c r="AR288" s="48">
        <v>13.7</v>
      </c>
      <c r="AS288" s="48">
        <v>13.3</v>
      </c>
      <c r="AT288" s="48" t="s">
        <v>3902</v>
      </c>
      <c r="AU288" s="48">
        <v>10.7</v>
      </c>
      <c r="AV288" s="48">
        <v>11.5</v>
      </c>
      <c r="AW288" s="48">
        <v>10.9</v>
      </c>
      <c r="AX288" s="48">
        <v>11</v>
      </c>
      <c r="AY288" s="48">
        <v>10.7</v>
      </c>
      <c r="AZ288" s="48">
        <v>11</v>
      </c>
      <c r="BA288" s="48">
        <v>11.3</v>
      </c>
      <c r="BB288" s="48">
        <v>11.2</v>
      </c>
      <c r="BC288" s="48">
        <v>11.5</v>
      </c>
      <c r="BD288" s="48">
        <v>11.3</v>
      </c>
      <c r="BE288" s="48" t="s">
        <v>4364</v>
      </c>
      <c r="BG288" s="87"/>
      <c r="BH288" s="87"/>
      <c r="BI288" s="87"/>
      <c r="BJ288" s="87"/>
      <c r="BK288" s="87"/>
      <c r="BL288" s="87"/>
    </row>
    <row r="289" spans="1:64" ht="30" customHeight="1">
      <c r="A289" s="125" t="s">
        <v>4903</v>
      </c>
      <c r="B289" s="126" t="s">
        <v>4904</v>
      </c>
      <c r="C289" s="48">
        <v>8.3000000000000007</v>
      </c>
      <c r="D289" s="48">
        <v>9.1</v>
      </c>
      <c r="E289" s="48">
        <v>8.5</v>
      </c>
      <c r="F289" s="48">
        <v>8.6</v>
      </c>
      <c r="G289" s="48">
        <v>8.6</v>
      </c>
      <c r="H289" s="48">
        <v>8.9</v>
      </c>
      <c r="I289" s="48">
        <v>9.1999999999999993</v>
      </c>
      <c r="J289" s="48">
        <v>9.1</v>
      </c>
      <c r="K289" s="48">
        <v>9.4</v>
      </c>
      <c r="L289" s="48">
        <v>8.9</v>
      </c>
      <c r="M289" s="48" t="s">
        <v>3944</v>
      </c>
      <c r="N289" s="48">
        <v>8.9</v>
      </c>
      <c r="O289" s="48">
        <v>9.6999999999999993</v>
      </c>
      <c r="P289" s="48">
        <v>9</v>
      </c>
      <c r="Q289" s="48">
        <v>8.9</v>
      </c>
      <c r="R289" s="48">
        <v>8.6999999999999993</v>
      </c>
      <c r="S289" s="48">
        <v>8.8000000000000007</v>
      </c>
      <c r="T289" s="48">
        <v>9.3000000000000007</v>
      </c>
      <c r="U289" s="48">
        <v>9.1999999999999993</v>
      </c>
      <c r="V289" s="48">
        <v>9.5</v>
      </c>
      <c r="W289" s="48">
        <v>9.5</v>
      </c>
      <c r="X289" s="48" t="s">
        <v>3945</v>
      </c>
      <c r="Y289" s="48">
        <v>10.6</v>
      </c>
      <c r="Z289" s="48">
        <v>11.4</v>
      </c>
      <c r="AA289" s="48">
        <v>10.8</v>
      </c>
      <c r="AB289" s="48">
        <v>11.3</v>
      </c>
      <c r="AC289" s="48">
        <v>10.9</v>
      </c>
      <c r="AD289" s="48">
        <v>11.2</v>
      </c>
      <c r="AE289" s="48">
        <v>11.5</v>
      </c>
      <c r="AF289" s="48">
        <v>11.4</v>
      </c>
      <c r="AG289" s="48">
        <v>11.7</v>
      </c>
      <c r="AH289" s="48">
        <v>11.2</v>
      </c>
      <c r="AI289" s="48" t="s">
        <v>3903</v>
      </c>
      <c r="AJ289" s="48">
        <v>13.2</v>
      </c>
      <c r="AK289" s="48">
        <v>14</v>
      </c>
      <c r="AL289" s="48">
        <v>13.3</v>
      </c>
      <c r="AM289" s="48">
        <v>13.2</v>
      </c>
      <c r="AN289" s="48">
        <v>12.8</v>
      </c>
      <c r="AO289" s="48">
        <v>13.1</v>
      </c>
      <c r="AP289" s="48">
        <v>13.4</v>
      </c>
      <c r="AQ289" s="48">
        <v>13.3</v>
      </c>
      <c r="AR289" s="48">
        <v>13.6</v>
      </c>
      <c r="AS289" s="48">
        <v>13.2</v>
      </c>
      <c r="AT289" s="48" t="s">
        <v>3902</v>
      </c>
      <c r="AU289" s="48">
        <v>10.6</v>
      </c>
      <c r="AV289" s="48">
        <v>11.4</v>
      </c>
      <c r="AW289" s="48">
        <v>10.8</v>
      </c>
      <c r="AX289" s="48">
        <v>10.9</v>
      </c>
      <c r="AY289" s="48">
        <v>10.6</v>
      </c>
      <c r="AZ289" s="48">
        <v>10.9</v>
      </c>
      <c r="BA289" s="48">
        <v>11.2</v>
      </c>
      <c r="BB289" s="48">
        <v>11.1</v>
      </c>
      <c r="BC289" s="48">
        <v>11.4</v>
      </c>
      <c r="BD289" s="48">
        <v>11.2</v>
      </c>
      <c r="BE289" s="48" t="s">
        <v>4364</v>
      </c>
      <c r="BG289" s="87"/>
      <c r="BH289" s="87"/>
      <c r="BI289" s="87"/>
      <c r="BJ289" s="87"/>
      <c r="BK289" s="87"/>
      <c r="BL289" s="87"/>
    </row>
    <row r="290" spans="1:64" ht="30" customHeight="1">
      <c r="A290" s="97" t="s">
        <v>4555</v>
      </c>
      <c r="B290" s="126" t="s">
        <v>4905</v>
      </c>
      <c r="C290" s="48">
        <v>8.3000000000000007</v>
      </c>
      <c r="D290" s="48">
        <v>9.1</v>
      </c>
      <c r="E290" s="48">
        <v>8.5</v>
      </c>
      <c r="F290" s="48">
        <v>8.6</v>
      </c>
      <c r="G290" s="48">
        <v>8.6</v>
      </c>
      <c r="H290" s="48">
        <v>8.9</v>
      </c>
      <c r="I290" s="48">
        <v>9.1999999999999993</v>
      </c>
      <c r="J290" s="48">
        <v>9.1</v>
      </c>
      <c r="K290" s="48">
        <v>9.4</v>
      </c>
      <c r="L290" s="48">
        <v>8.9</v>
      </c>
      <c r="M290" s="48" t="s">
        <v>3944</v>
      </c>
      <c r="N290" s="48">
        <v>8.9</v>
      </c>
      <c r="O290" s="48">
        <v>9.6999999999999993</v>
      </c>
      <c r="P290" s="48">
        <v>9</v>
      </c>
      <c r="Q290" s="48">
        <v>8.9</v>
      </c>
      <c r="R290" s="48">
        <v>8.6999999999999993</v>
      </c>
      <c r="S290" s="48">
        <v>8.8000000000000007</v>
      </c>
      <c r="T290" s="48">
        <v>9.3000000000000007</v>
      </c>
      <c r="U290" s="48">
        <v>9.1999999999999993</v>
      </c>
      <c r="V290" s="48">
        <v>9.5</v>
      </c>
      <c r="W290" s="48">
        <v>9.5</v>
      </c>
      <c r="X290" s="48" t="s">
        <v>3945</v>
      </c>
      <c r="Y290" s="48">
        <v>10.6</v>
      </c>
      <c r="Z290" s="48">
        <v>11.4</v>
      </c>
      <c r="AA290" s="48">
        <v>10.8</v>
      </c>
      <c r="AB290" s="48">
        <v>11.3</v>
      </c>
      <c r="AC290" s="48">
        <v>10.9</v>
      </c>
      <c r="AD290" s="48">
        <v>11.2</v>
      </c>
      <c r="AE290" s="48">
        <v>11.5</v>
      </c>
      <c r="AF290" s="48">
        <v>11.4</v>
      </c>
      <c r="AG290" s="48">
        <v>11.7</v>
      </c>
      <c r="AH290" s="48">
        <v>11.2</v>
      </c>
      <c r="AI290" s="48" t="s">
        <v>3903</v>
      </c>
      <c r="AJ290" s="48">
        <v>13.2</v>
      </c>
      <c r="AK290" s="48">
        <v>14</v>
      </c>
      <c r="AL290" s="48">
        <v>13.3</v>
      </c>
      <c r="AM290" s="48">
        <v>13.2</v>
      </c>
      <c r="AN290" s="48">
        <v>12.8</v>
      </c>
      <c r="AO290" s="48">
        <v>13.1</v>
      </c>
      <c r="AP290" s="48">
        <v>13.4</v>
      </c>
      <c r="AQ290" s="48">
        <v>13.3</v>
      </c>
      <c r="AR290" s="48">
        <v>13.6</v>
      </c>
      <c r="AS290" s="48">
        <v>13.2</v>
      </c>
      <c r="AT290" s="48" t="s">
        <v>3902</v>
      </c>
      <c r="AU290" s="48">
        <v>10.6</v>
      </c>
      <c r="AV290" s="48">
        <v>11.4</v>
      </c>
      <c r="AW290" s="48">
        <v>10.8</v>
      </c>
      <c r="AX290" s="48">
        <v>10.9</v>
      </c>
      <c r="AY290" s="48">
        <v>10.6</v>
      </c>
      <c r="AZ290" s="48">
        <v>10.9</v>
      </c>
      <c r="BA290" s="48">
        <v>11.2</v>
      </c>
      <c r="BB290" s="48">
        <v>11.1</v>
      </c>
      <c r="BC290" s="48">
        <v>11.4</v>
      </c>
      <c r="BD290" s="48">
        <v>11.2</v>
      </c>
      <c r="BE290" s="48" t="s">
        <v>4364</v>
      </c>
      <c r="BG290" s="87"/>
      <c r="BH290" s="87"/>
      <c r="BI290" s="87"/>
      <c r="BJ290" s="87"/>
      <c r="BK290" s="87"/>
      <c r="BL290" s="87"/>
    </row>
    <row r="291" spans="1:64" ht="30" customHeight="1">
      <c r="A291" s="125" t="s">
        <v>4906</v>
      </c>
      <c r="B291" s="126" t="s">
        <v>4907</v>
      </c>
      <c r="C291" s="48">
        <v>8.3000000000000007</v>
      </c>
      <c r="D291" s="48">
        <v>9.1</v>
      </c>
      <c r="E291" s="48">
        <v>8.5</v>
      </c>
      <c r="F291" s="48">
        <v>8.6</v>
      </c>
      <c r="G291" s="48">
        <v>8.6</v>
      </c>
      <c r="H291" s="48">
        <v>8.9</v>
      </c>
      <c r="I291" s="48">
        <v>9.1999999999999993</v>
      </c>
      <c r="J291" s="48">
        <v>9.1</v>
      </c>
      <c r="K291" s="48">
        <v>9.4</v>
      </c>
      <c r="L291" s="48">
        <v>8.9</v>
      </c>
      <c r="M291" s="48" t="s">
        <v>3944</v>
      </c>
      <c r="N291" s="48">
        <v>8.9</v>
      </c>
      <c r="O291" s="48">
        <v>9.6999999999999993</v>
      </c>
      <c r="P291" s="48">
        <v>9</v>
      </c>
      <c r="Q291" s="48">
        <v>8.9</v>
      </c>
      <c r="R291" s="48">
        <v>8.6999999999999993</v>
      </c>
      <c r="S291" s="48">
        <v>8.8000000000000007</v>
      </c>
      <c r="T291" s="48">
        <v>9.3000000000000007</v>
      </c>
      <c r="U291" s="48">
        <v>9.1999999999999993</v>
      </c>
      <c r="V291" s="48">
        <v>9.5</v>
      </c>
      <c r="W291" s="48">
        <v>9.5</v>
      </c>
      <c r="X291" s="48" t="s">
        <v>3945</v>
      </c>
      <c r="Y291" s="48">
        <v>10.6</v>
      </c>
      <c r="Z291" s="48">
        <v>11.4</v>
      </c>
      <c r="AA291" s="48">
        <v>10.8</v>
      </c>
      <c r="AB291" s="48">
        <v>11.3</v>
      </c>
      <c r="AC291" s="48">
        <v>10.9</v>
      </c>
      <c r="AD291" s="48">
        <v>11.2</v>
      </c>
      <c r="AE291" s="48">
        <v>11.5</v>
      </c>
      <c r="AF291" s="48">
        <v>11.4</v>
      </c>
      <c r="AG291" s="48">
        <v>11.7</v>
      </c>
      <c r="AH291" s="48">
        <v>11.2</v>
      </c>
      <c r="AI291" s="48" t="s">
        <v>3903</v>
      </c>
      <c r="AJ291" s="48">
        <v>13.2</v>
      </c>
      <c r="AK291" s="48">
        <v>14</v>
      </c>
      <c r="AL291" s="48">
        <v>13.3</v>
      </c>
      <c r="AM291" s="48">
        <v>13.2</v>
      </c>
      <c r="AN291" s="48">
        <v>12.8</v>
      </c>
      <c r="AO291" s="48">
        <v>13.1</v>
      </c>
      <c r="AP291" s="48">
        <v>13.4</v>
      </c>
      <c r="AQ291" s="48">
        <v>13.3</v>
      </c>
      <c r="AR291" s="48">
        <v>13.6</v>
      </c>
      <c r="AS291" s="48">
        <v>13.2</v>
      </c>
      <c r="AT291" s="48" t="s">
        <v>3902</v>
      </c>
      <c r="AU291" s="48">
        <v>10.6</v>
      </c>
      <c r="AV291" s="48">
        <v>11.4</v>
      </c>
      <c r="AW291" s="48">
        <v>10.8</v>
      </c>
      <c r="AX291" s="48">
        <v>10.9</v>
      </c>
      <c r="AY291" s="48">
        <v>10.6</v>
      </c>
      <c r="AZ291" s="48">
        <v>10.9</v>
      </c>
      <c r="BA291" s="48">
        <v>11.2</v>
      </c>
      <c r="BB291" s="48">
        <v>11.1</v>
      </c>
      <c r="BC291" s="48">
        <v>11.4</v>
      </c>
      <c r="BD291" s="48">
        <v>11.2</v>
      </c>
      <c r="BE291" s="48" t="s">
        <v>4364</v>
      </c>
      <c r="BG291" s="87"/>
      <c r="BH291" s="87"/>
      <c r="BI291" s="87"/>
      <c r="BJ291" s="87"/>
      <c r="BK291" s="87"/>
      <c r="BL291" s="87"/>
    </row>
    <row r="292" spans="1:64" ht="30" customHeight="1">
      <c r="A292" s="125" t="s">
        <v>4908</v>
      </c>
      <c r="B292" s="126" t="s">
        <v>4909</v>
      </c>
      <c r="C292" s="48">
        <v>8.3000000000000007</v>
      </c>
      <c r="D292" s="48">
        <v>9.1</v>
      </c>
      <c r="E292" s="48">
        <v>8.5</v>
      </c>
      <c r="F292" s="48">
        <v>8.6</v>
      </c>
      <c r="G292" s="48">
        <v>8.6</v>
      </c>
      <c r="H292" s="48">
        <v>8.9</v>
      </c>
      <c r="I292" s="48">
        <v>9.1999999999999993</v>
      </c>
      <c r="J292" s="48">
        <v>9.1</v>
      </c>
      <c r="K292" s="48">
        <v>9.4</v>
      </c>
      <c r="L292" s="48">
        <v>8.9</v>
      </c>
      <c r="M292" s="48" t="s">
        <v>3944</v>
      </c>
      <c r="N292" s="48">
        <v>8.9</v>
      </c>
      <c r="O292" s="48">
        <v>9.6999999999999993</v>
      </c>
      <c r="P292" s="48">
        <v>9</v>
      </c>
      <c r="Q292" s="48">
        <v>8.9</v>
      </c>
      <c r="R292" s="48">
        <v>8.6999999999999993</v>
      </c>
      <c r="S292" s="48">
        <v>8.8000000000000007</v>
      </c>
      <c r="T292" s="48">
        <v>9.3000000000000007</v>
      </c>
      <c r="U292" s="48">
        <v>9.1999999999999993</v>
      </c>
      <c r="V292" s="48">
        <v>9.5</v>
      </c>
      <c r="W292" s="48">
        <v>9.5</v>
      </c>
      <c r="X292" s="48" t="s">
        <v>3945</v>
      </c>
      <c r="Y292" s="48">
        <v>10.6</v>
      </c>
      <c r="Z292" s="48">
        <v>11.4</v>
      </c>
      <c r="AA292" s="48">
        <v>10.8</v>
      </c>
      <c r="AB292" s="48">
        <v>11.3</v>
      </c>
      <c r="AC292" s="48">
        <v>10.9</v>
      </c>
      <c r="AD292" s="48">
        <v>11.2</v>
      </c>
      <c r="AE292" s="48">
        <v>11.5</v>
      </c>
      <c r="AF292" s="48">
        <v>11.4</v>
      </c>
      <c r="AG292" s="48">
        <v>11.7</v>
      </c>
      <c r="AH292" s="48">
        <v>11.2</v>
      </c>
      <c r="AI292" s="48" t="s">
        <v>3903</v>
      </c>
      <c r="AJ292" s="48">
        <v>13.2</v>
      </c>
      <c r="AK292" s="48">
        <v>14</v>
      </c>
      <c r="AL292" s="48">
        <v>13.3</v>
      </c>
      <c r="AM292" s="48">
        <v>13.2</v>
      </c>
      <c r="AN292" s="48">
        <v>12.8</v>
      </c>
      <c r="AO292" s="48">
        <v>13.1</v>
      </c>
      <c r="AP292" s="48">
        <v>13.4</v>
      </c>
      <c r="AQ292" s="48">
        <v>13.3</v>
      </c>
      <c r="AR292" s="48">
        <v>13.6</v>
      </c>
      <c r="AS292" s="48">
        <v>13.2</v>
      </c>
      <c r="AT292" s="48" t="s">
        <v>3902</v>
      </c>
      <c r="AU292" s="48">
        <v>10.6</v>
      </c>
      <c r="AV292" s="48">
        <v>11.4</v>
      </c>
      <c r="AW292" s="48">
        <v>10.8</v>
      </c>
      <c r="AX292" s="48">
        <v>10.9</v>
      </c>
      <c r="AY292" s="48">
        <v>10.6</v>
      </c>
      <c r="AZ292" s="48">
        <v>10.9</v>
      </c>
      <c r="BA292" s="48">
        <v>11.2</v>
      </c>
      <c r="BB292" s="48">
        <v>11.1</v>
      </c>
      <c r="BC292" s="48">
        <v>11.4</v>
      </c>
      <c r="BD292" s="48">
        <v>11.2</v>
      </c>
      <c r="BE292" s="48" t="s">
        <v>4364</v>
      </c>
      <c r="BG292" s="87"/>
      <c r="BH292" s="87"/>
      <c r="BI292" s="87"/>
      <c r="BJ292" s="87"/>
      <c r="BK292" s="87"/>
      <c r="BL292" s="87"/>
    </row>
    <row r="293" spans="1:64" ht="30" customHeight="1">
      <c r="A293" s="125" t="s">
        <v>4910</v>
      </c>
      <c r="B293" s="126" t="s">
        <v>4911</v>
      </c>
      <c r="C293" s="48">
        <v>8.3000000000000007</v>
      </c>
      <c r="D293" s="48">
        <v>9.1</v>
      </c>
      <c r="E293" s="48">
        <v>8.5</v>
      </c>
      <c r="F293" s="48">
        <v>8.6</v>
      </c>
      <c r="G293" s="48">
        <v>8.6</v>
      </c>
      <c r="H293" s="48">
        <v>8.9</v>
      </c>
      <c r="I293" s="48">
        <v>9.1999999999999993</v>
      </c>
      <c r="J293" s="48">
        <v>9.1</v>
      </c>
      <c r="K293" s="48">
        <v>9.4</v>
      </c>
      <c r="L293" s="48">
        <v>8.9</v>
      </c>
      <c r="M293" s="48" t="s">
        <v>3944</v>
      </c>
      <c r="N293" s="48">
        <v>8.9</v>
      </c>
      <c r="O293" s="48">
        <v>9.6999999999999993</v>
      </c>
      <c r="P293" s="48">
        <v>9</v>
      </c>
      <c r="Q293" s="48">
        <v>8.9</v>
      </c>
      <c r="R293" s="48">
        <v>8.6999999999999993</v>
      </c>
      <c r="S293" s="48">
        <v>8.8000000000000007</v>
      </c>
      <c r="T293" s="48">
        <v>9.3000000000000007</v>
      </c>
      <c r="U293" s="48">
        <v>9.1999999999999993</v>
      </c>
      <c r="V293" s="48">
        <v>9.5</v>
      </c>
      <c r="W293" s="48">
        <v>9.5</v>
      </c>
      <c r="X293" s="48" t="s">
        <v>3945</v>
      </c>
      <c r="Y293" s="48">
        <v>10.6</v>
      </c>
      <c r="Z293" s="48">
        <v>11.4</v>
      </c>
      <c r="AA293" s="48">
        <v>10.8</v>
      </c>
      <c r="AB293" s="48">
        <v>11.3</v>
      </c>
      <c r="AC293" s="48">
        <v>10.9</v>
      </c>
      <c r="AD293" s="48">
        <v>11.2</v>
      </c>
      <c r="AE293" s="48">
        <v>11.5</v>
      </c>
      <c r="AF293" s="48">
        <v>11.4</v>
      </c>
      <c r="AG293" s="48">
        <v>11.7</v>
      </c>
      <c r="AH293" s="48">
        <v>11.2</v>
      </c>
      <c r="AI293" s="48" t="s">
        <v>3903</v>
      </c>
      <c r="AJ293" s="48">
        <v>13.2</v>
      </c>
      <c r="AK293" s="48">
        <v>14</v>
      </c>
      <c r="AL293" s="48">
        <v>13.3</v>
      </c>
      <c r="AM293" s="48">
        <v>13.2</v>
      </c>
      <c r="AN293" s="48">
        <v>12.8</v>
      </c>
      <c r="AO293" s="48">
        <v>13.1</v>
      </c>
      <c r="AP293" s="48">
        <v>13.4</v>
      </c>
      <c r="AQ293" s="48">
        <v>13.3</v>
      </c>
      <c r="AR293" s="48">
        <v>13.6</v>
      </c>
      <c r="AS293" s="48">
        <v>13.2</v>
      </c>
      <c r="AT293" s="48" t="s">
        <v>3902</v>
      </c>
      <c r="AU293" s="48">
        <v>10.6</v>
      </c>
      <c r="AV293" s="48">
        <v>11.4</v>
      </c>
      <c r="AW293" s="48">
        <v>10.8</v>
      </c>
      <c r="AX293" s="48">
        <v>10.9</v>
      </c>
      <c r="AY293" s="48">
        <v>10.6</v>
      </c>
      <c r="AZ293" s="48">
        <v>10.9</v>
      </c>
      <c r="BA293" s="48">
        <v>11.2</v>
      </c>
      <c r="BB293" s="48">
        <v>11.1</v>
      </c>
      <c r="BC293" s="48">
        <v>11.4</v>
      </c>
      <c r="BD293" s="48">
        <v>11.2</v>
      </c>
      <c r="BE293" s="48" t="s">
        <v>4364</v>
      </c>
      <c r="BG293" s="87"/>
      <c r="BH293" s="87"/>
      <c r="BI293" s="87"/>
      <c r="BJ293" s="87"/>
      <c r="BK293" s="87"/>
      <c r="BL293" s="87"/>
    </row>
    <row r="294" spans="1:64" ht="30" customHeight="1">
      <c r="A294" s="125" t="s">
        <v>4912</v>
      </c>
      <c r="B294" s="126" t="s">
        <v>4913</v>
      </c>
      <c r="C294" s="48">
        <v>8.4</v>
      </c>
      <c r="D294" s="48">
        <v>9.1999999999999993</v>
      </c>
      <c r="E294" s="48">
        <v>8.6</v>
      </c>
      <c r="F294" s="48">
        <v>8.6999999999999993</v>
      </c>
      <c r="G294" s="48">
        <v>8.6999999999999993</v>
      </c>
      <c r="H294" s="48">
        <v>9</v>
      </c>
      <c r="I294" s="48">
        <v>9.3000000000000007</v>
      </c>
      <c r="J294" s="48">
        <v>9.1999999999999993</v>
      </c>
      <c r="K294" s="48">
        <v>9.5</v>
      </c>
      <c r="L294" s="48">
        <v>9</v>
      </c>
      <c r="M294" s="48" t="s">
        <v>3944</v>
      </c>
      <c r="N294" s="48">
        <v>9</v>
      </c>
      <c r="O294" s="48">
        <v>9.8000000000000007</v>
      </c>
      <c r="P294" s="48">
        <v>9.1</v>
      </c>
      <c r="Q294" s="48">
        <v>9</v>
      </c>
      <c r="R294" s="48">
        <v>8.8000000000000007</v>
      </c>
      <c r="S294" s="48">
        <v>8.9</v>
      </c>
      <c r="T294" s="48">
        <v>9.4</v>
      </c>
      <c r="U294" s="48">
        <v>9.3000000000000007</v>
      </c>
      <c r="V294" s="48">
        <v>9.6</v>
      </c>
      <c r="W294" s="48">
        <v>9.6</v>
      </c>
      <c r="X294" s="48" t="s">
        <v>3945</v>
      </c>
      <c r="Y294" s="48">
        <v>10.7</v>
      </c>
      <c r="Z294" s="48">
        <v>11.5</v>
      </c>
      <c r="AA294" s="48">
        <v>10.9</v>
      </c>
      <c r="AB294" s="48">
        <v>11.3</v>
      </c>
      <c r="AC294" s="48">
        <v>10.9</v>
      </c>
      <c r="AD294" s="48">
        <v>11.2</v>
      </c>
      <c r="AE294" s="48">
        <v>11.5</v>
      </c>
      <c r="AF294" s="48">
        <v>11.4</v>
      </c>
      <c r="AG294" s="48">
        <v>11.7</v>
      </c>
      <c r="AH294" s="48">
        <v>11.3</v>
      </c>
      <c r="AI294" s="48" t="s">
        <v>3903</v>
      </c>
      <c r="AJ294" s="48">
        <v>13.3</v>
      </c>
      <c r="AK294" s="48">
        <v>14.1</v>
      </c>
      <c r="AL294" s="48">
        <v>13.4</v>
      </c>
      <c r="AM294" s="48">
        <v>13.3</v>
      </c>
      <c r="AN294" s="48">
        <v>12.9</v>
      </c>
      <c r="AO294" s="48">
        <v>13.2</v>
      </c>
      <c r="AP294" s="48">
        <v>13.5</v>
      </c>
      <c r="AQ294" s="48">
        <v>13.4</v>
      </c>
      <c r="AR294" s="48">
        <v>13.7</v>
      </c>
      <c r="AS294" s="48">
        <v>13.3</v>
      </c>
      <c r="AT294" s="48" t="s">
        <v>3902</v>
      </c>
      <c r="AU294" s="48">
        <v>10.7</v>
      </c>
      <c r="AV294" s="48">
        <v>11.5</v>
      </c>
      <c r="AW294" s="48">
        <v>10.9</v>
      </c>
      <c r="AX294" s="48">
        <v>11</v>
      </c>
      <c r="AY294" s="48">
        <v>10.7</v>
      </c>
      <c r="AZ294" s="48">
        <v>11</v>
      </c>
      <c r="BA294" s="48">
        <v>11.3</v>
      </c>
      <c r="BB294" s="48">
        <v>11.2</v>
      </c>
      <c r="BC294" s="48">
        <v>11.5</v>
      </c>
      <c r="BD294" s="48">
        <v>11.3</v>
      </c>
      <c r="BE294" s="48" t="s">
        <v>4364</v>
      </c>
      <c r="BG294" s="87"/>
      <c r="BH294" s="87"/>
      <c r="BI294" s="87"/>
      <c r="BJ294" s="87"/>
      <c r="BK294" s="87"/>
      <c r="BL294" s="87"/>
    </row>
    <row r="295" spans="1:64" ht="30" customHeight="1">
      <c r="A295" s="97" t="s">
        <v>4914</v>
      </c>
      <c r="B295" s="126" t="s">
        <v>4915</v>
      </c>
      <c r="C295" s="48">
        <v>8.3000000000000007</v>
      </c>
      <c r="D295" s="48">
        <v>9.1</v>
      </c>
      <c r="E295" s="48">
        <v>8.5</v>
      </c>
      <c r="F295" s="48">
        <v>8.6</v>
      </c>
      <c r="G295" s="48">
        <v>8.6</v>
      </c>
      <c r="H295" s="48">
        <v>8.9</v>
      </c>
      <c r="I295" s="48">
        <v>9.1999999999999993</v>
      </c>
      <c r="J295" s="48">
        <v>9.1</v>
      </c>
      <c r="K295" s="48">
        <v>9.4</v>
      </c>
      <c r="L295" s="48">
        <v>8.9</v>
      </c>
      <c r="M295" s="48" t="s">
        <v>3944</v>
      </c>
      <c r="N295" s="48">
        <v>8.9</v>
      </c>
      <c r="O295" s="48">
        <v>9.6999999999999993</v>
      </c>
      <c r="P295" s="48">
        <v>9</v>
      </c>
      <c r="Q295" s="48">
        <v>8.9</v>
      </c>
      <c r="R295" s="48">
        <v>8.6999999999999993</v>
      </c>
      <c r="S295" s="48">
        <v>8.8000000000000007</v>
      </c>
      <c r="T295" s="48">
        <v>9.3000000000000007</v>
      </c>
      <c r="U295" s="48">
        <v>9.1999999999999993</v>
      </c>
      <c r="V295" s="48">
        <v>9.5</v>
      </c>
      <c r="W295" s="48">
        <v>9.5</v>
      </c>
      <c r="X295" s="48" t="s">
        <v>3945</v>
      </c>
      <c r="Y295" s="48">
        <v>10.6</v>
      </c>
      <c r="Z295" s="48">
        <v>11.4</v>
      </c>
      <c r="AA295" s="48">
        <v>10.8</v>
      </c>
      <c r="AB295" s="48">
        <v>11.3</v>
      </c>
      <c r="AC295" s="48">
        <v>10.9</v>
      </c>
      <c r="AD295" s="48">
        <v>11.2</v>
      </c>
      <c r="AE295" s="48">
        <v>11.5</v>
      </c>
      <c r="AF295" s="48">
        <v>11.4</v>
      </c>
      <c r="AG295" s="48">
        <v>11.7</v>
      </c>
      <c r="AH295" s="48">
        <v>11.2</v>
      </c>
      <c r="AI295" s="48" t="s">
        <v>3903</v>
      </c>
      <c r="AJ295" s="48">
        <v>13.2</v>
      </c>
      <c r="AK295" s="48">
        <v>14</v>
      </c>
      <c r="AL295" s="48">
        <v>13.3</v>
      </c>
      <c r="AM295" s="48">
        <v>13.2</v>
      </c>
      <c r="AN295" s="48">
        <v>12.8</v>
      </c>
      <c r="AO295" s="48">
        <v>13.1</v>
      </c>
      <c r="AP295" s="48">
        <v>13.4</v>
      </c>
      <c r="AQ295" s="48">
        <v>13.3</v>
      </c>
      <c r="AR295" s="48">
        <v>13.6</v>
      </c>
      <c r="AS295" s="48">
        <v>13.2</v>
      </c>
      <c r="AT295" s="48" t="s">
        <v>3902</v>
      </c>
      <c r="AU295" s="48">
        <v>10.6</v>
      </c>
      <c r="AV295" s="48">
        <v>11.4</v>
      </c>
      <c r="AW295" s="48">
        <v>10.8</v>
      </c>
      <c r="AX295" s="48">
        <v>10.9</v>
      </c>
      <c r="AY295" s="48">
        <v>10.6</v>
      </c>
      <c r="AZ295" s="48">
        <v>10.9</v>
      </c>
      <c r="BA295" s="48">
        <v>11.2</v>
      </c>
      <c r="BB295" s="48">
        <v>11.1</v>
      </c>
      <c r="BC295" s="48">
        <v>11.4</v>
      </c>
      <c r="BD295" s="48">
        <v>11.2</v>
      </c>
      <c r="BE295" s="48" t="s">
        <v>4364</v>
      </c>
      <c r="BG295" s="87"/>
      <c r="BH295" s="87"/>
      <c r="BI295" s="87"/>
      <c r="BJ295" s="87"/>
      <c r="BK295" s="87"/>
      <c r="BL295" s="87"/>
    </row>
    <row r="296" spans="1:64" ht="30" customHeight="1">
      <c r="A296" s="125" t="s">
        <v>4916</v>
      </c>
      <c r="B296" s="126" t="s">
        <v>4917</v>
      </c>
      <c r="C296" s="48">
        <v>8.4</v>
      </c>
      <c r="D296" s="48">
        <v>9.1999999999999993</v>
      </c>
      <c r="E296" s="48">
        <v>8.6</v>
      </c>
      <c r="F296" s="48">
        <v>8.6999999999999993</v>
      </c>
      <c r="G296" s="48">
        <v>8.6999999999999993</v>
      </c>
      <c r="H296" s="48">
        <v>9</v>
      </c>
      <c r="I296" s="48">
        <v>9.3000000000000007</v>
      </c>
      <c r="J296" s="48">
        <v>9.1999999999999993</v>
      </c>
      <c r="K296" s="48">
        <v>9.5</v>
      </c>
      <c r="L296" s="48">
        <v>9</v>
      </c>
      <c r="M296" s="48" t="s">
        <v>3944</v>
      </c>
      <c r="N296" s="48">
        <v>9</v>
      </c>
      <c r="O296" s="48">
        <v>9.8000000000000007</v>
      </c>
      <c r="P296" s="48">
        <v>9.1</v>
      </c>
      <c r="Q296" s="48">
        <v>9</v>
      </c>
      <c r="R296" s="48">
        <v>8.8000000000000007</v>
      </c>
      <c r="S296" s="48">
        <v>8.9</v>
      </c>
      <c r="T296" s="48">
        <v>9.4</v>
      </c>
      <c r="U296" s="48">
        <v>9.3000000000000007</v>
      </c>
      <c r="V296" s="48">
        <v>9.6</v>
      </c>
      <c r="W296" s="48">
        <v>9.6</v>
      </c>
      <c r="X296" s="48" t="s">
        <v>3945</v>
      </c>
      <c r="Y296" s="48">
        <v>10.7</v>
      </c>
      <c r="Z296" s="48">
        <v>11.5</v>
      </c>
      <c r="AA296" s="48">
        <v>10.9</v>
      </c>
      <c r="AB296" s="48">
        <v>11.3</v>
      </c>
      <c r="AC296" s="48">
        <v>10.9</v>
      </c>
      <c r="AD296" s="48">
        <v>11.2</v>
      </c>
      <c r="AE296" s="48">
        <v>11.5</v>
      </c>
      <c r="AF296" s="48">
        <v>11.4</v>
      </c>
      <c r="AG296" s="48">
        <v>11.7</v>
      </c>
      <c r="AH296" s="48">
        <v>11.3</v>
      </c>
      <c r="AI296" s="48" t="s">
        <v>3903</v>
      </c>
      <c r="AJ296" s="48">
        <v>13.3</v>
      </c>
      <c r="AK296" s="48">
        <v>14.1</v>
      </c>
      <c r="AL296" s="48">
        <v>13.4</v>
      </c>
      <c r="AM296" s="48">
        <v>13.3</v>
      </c>
      <c r="AN296" s="48">
        <v>12.9</v>
      </c>
      <c r="AO296" s="48">
        <v>13.2</v>
      </c>
      <c r="AP296" s="48">
        <v>13.5</v>
      </c>
      <c r="AQ296" s="48">
        <v>13.4</v>
      </c>
      <c r="AR296" s="48">
        <v>13.7</v>
      </c>
      <c r="AS296" s="48">
        <v>13.3</v>
      </c>
      <c r="AT296" s="48" t="s">
        <v>3902</v>
      </c>
      <c r="AU296" s="48">
        <v>10.7</v>
      </c>
      <c r="AV296" s="48">
        <v>11.5</v>
      </c>
      <c r="AW296" s="48">
        <v>10.9</v>
      </c>
      <c r="AX296" s="48">
        <v>11</v>
      </c>
      <c r="AY296" s="48">
        <v>10.7</v>
      </c>
      <c r="AZ296" s="48">
        <v>11</v>
      </c>
      <c r="BA296" s="48">
        <v>11.3</v>
      </c>
      <c r="BB296" s="48">
        <v>11.2</v>
      </c>
      <c r="BC296" s="48">
        <v>11.5</v>
      </c>
      <c r="BD296" s="48">
        <v>11.3</v>
      </c>
      <c r="BE296" s="48" t="s">
        <v>4364</v>
      </c>
      <c r="BG296" s="87"/>
      <c r="BH296" s="87"/>
      <c r="BI296" s="87"/>
      <c r="BJ296" s="87"/>
      <c r="BK296" s="87"/>
      <c r="BL296" s="87"/>
    </row>
    <row r="297" spans="1:64" ht="30" customHeight="1">
      <c r="A297" s="97" t="s">
        <v>4918</v>
      </c>
      <c r="B297" s="126" t="s">
        <v>4919</v>
      </c>
      <c r="C297" s="48">
        <v>8.4</v>
      </c>
      <c r="D297" s="48">
        <v>9.1999999999999993</v>
      </c>
      <c r="E297" s="48">
        <v>8.6</v>
      </c>
      <c r="F297" s="48">
        <v>8.6999999999999993</v>
      </c>
      <c r="G297" s="48">
        <v>8.6999999999999993</v>
      </c>
      <c r="H297" s="48">
        <v>9</v>
      </c>
      <c r="I297" s="48">
        <v>9.3000000000000007</v>
      </c>
      <c r="J297" s="48">
        <v>9.1999999999999993</v>
      </c>
      <c r="K297" s="48">
        <v>9.5</v>
      </c>
      <c r="L297" s="48">
        <v>9</v>
      </c>
      <c r="M297" s="48" t="s">
        <v>3944</v>
      </c>
      <c r="N297" s="48">
        <v>9</v>
      </c>
      <c r="O297" s="48">
        <v>9.8000000000000007</v>
      </c>
      <c r="P297" s="48">
        <v>9.1</v>
      </c>
      <c r="Q297" s="48">
        <v>9</v>
      </c>
      <c r="R297" s="48">
        <v>8.8000000000000007</v>
      </c>
      <c r="S297" s="48">
        <v>8.9</v>
      </c>
      <c r="T297" s="48">
        <v>9.4</v>
      </c>
      <c r="U297" s="48">
        <v>9.3000000000000007</v>
      </c>
      <c r="V297" s="48">
        <v>9.6</v>
      </c>
      <c r="W297" s="48">
        <v>9.6</v>
      </c>
      <c r="X297" s="48" t="s">
        <v>3945</v>
      </c>
      <c r="Y297" s="48">
        <v>10.7</v>
      </c>
      <c r="Z297" s="48">
        <v>11.5</v>
      </c>
      <c r="AA297" s="48">
        <v>10.9</v>
      </c>
      <c r="AB297" s="48">
        <v>11.3</v>
      </c>
      <c r="AC297" s="48">
        <v>10.9</v>
      </c>
      <c r="AD297" s="48">
        <v>11.2</v>
      </c>
      <c r="AE297" s="48">
        <v>11.5</v>
      </c>
      <c r="AF297" s="48">
        <v>11.4</v>
      </c>
      <c r="AG297" s="48">
        <v>11.7</v>
      </c>
      <c r="AH297" s="48">
        <v>11.3</v>
      </c>
      <c r="AI297" s="48" t="s">
        <v>3903</v>
      </c>
      <c r="AJ297" s="48">
        <v>13.3</v>
      </c>
      <c r="AK297" s="48">
        <v>14.1</v>
      </c>
      <c r="AL297" s="48">
        <v>13.4</v>
      </c>
      <c r="AM297" s="48">
        <v>13.3</v>
      </c>
      <c r="AN297" s="48">
        <v>12.9</v>
      </c>
      <c r="AO297" s="48">
        <v>13.2</v>
      </c>
      <c r="AP297" s="48">
        <v>13.5</v>
      </c>
      <c r="AQ297" s="48">
        <v>13.4</v>
      </c>
      <c r="AR297" s="48">
        <v>13.7</v>
      </c>
      <c r="AS297" s="48">
        <v>13.3</v>
      </c>
      <c r="AT297" s="48" t="s">
        <v>3902</v>
      </c>
      <c r="AU297" s="48">
        <v>10.7</v>
      </c>
      <c r="AV297" s="48">
        <v>11.5</v>
      </c>
      <c r="AW297" s="48">
        <v>10.9</v>
      </c>
      <c r="AX297" s="48">
        <v>11</v>
      </c>
      <c r="AY297" s="48">
        <v>10.7</v>
      </c>
      <c r="AZ297" s="48">
        <v>11</v>
      </c>
      <c r="BA297" s="48">
        <v>11.3</v>
      </c>
      <c r="BB297" s="48">
        <v>11.2</v>
      </c>
      <c r="BC297" s="48">
        <v>11.5</v>
      </c>
      <c r="BD297" s="48">
        <v>11.3</v>
      </c>
      <c r="BE297" s="48" t="s">
        <v>4364</v>
      </c>
      <c r="BG297" s="87"/>
      <c r="BH297" s="87"/>
      <c r="BI297" s="87"/>
      <c r="BJ297" s="87"/>
      <c r="BK297" s="87"/>
      <c r="BL297" s="87"/>
    </row>
    <row r="298" spans="1:64" ht="30" customHeight="1">
      <c r="A298" s="97" t="s">
        <v>4920</v>
      </c>
      <c r="B298" s="126" t="s">
        <v>4921</v>
      </c>
      <c r="C298" s="48">
        <v>8.4</v>
      </c>
      <c r="D298" s="48">
        <v>9.1999999999999993</v>
      </c>
      <c r="E298" s="48">
        <v>8.6</v>
      </c>
      <c r="F298" s="48">
        <v>8.6999999999999993</v>
      </c>
      <c r="G298" s="48">
        <v>8.6999999999999993</v>
      </c>
      <c r="H298" s="48">
        <v>9</v>
      </c>
      <c r="I298" s="48">
        <v>9.3000000000000007</v>
      </c>
      <c r="J298" s="48">
        <v>9.1999999999999993</v>
      </c>
      <c r="K298" s="48">
        <v>9.5</v>
      </c>
      <c r="L298" s="48">
        <v>9</v>
      </c>
      <c r="M298" s="48" t="s">
        <v>3944</v>
      </c>
      <c r="N298" s="48">
        <v>9</v>
      </c>
      <c r="O298" s="48">
        <v>9.8000000000000007</v>
      </c>
      <c r="P298" s="48">
        <v>9.1</v>
      </c>
      <c r="Q298" s="48">
        <v>9</v>
      </c>
      <c r="R298" s="48">
        <v>8.8000000000000007</v>
      </c>
      <c r="S298" s="48">
        <v>8.9</v>
      </c>
      <c r="T298" s="48">
        <v>9.4</v>
      </c>
      <c r="U298" s="48">
        <v>9.3000000000000007</v>
      </c>
      <c r="V298" s="48">
        <v>9.6</v>
      </c>
      <c r="W298" s="48">
        <v>9.6</v>
      </c>
      <c r="X298" s="48" t="s">
        <v>3945</v>
      </c>
      <c r="Y298" s="48">
        <v>10.7</v>
      </c>
      <c r="Z298" s="48">
        <v>11.5</v>
      </c>
      <c r="AA298" s="48">
        <v>10.9</v>
      </c>
      <c r="AB298" s="48">
        <v>11.3</v>
      </c>
      <c r="AC298" s="48">
        <v>10.9</v>
      </c>
      <c r="AD298" s="48">
        <v>11.2</v>
      </c>
      <c r="AE298" s="48">
        <v>11.5</v>
      </c>
      <c r="AF298" s="48">
        <v>11.4</v>
      </c>
      <c r="AG298" s="48">
        <v>11.7</v>
      </c>
      <c r="AH298" s="48">
        <v>11.3</v>
      </c>
      <c r="AI298" s="48" t="s">
        <v>3903</v>
      </c>
      <c r="AJ298" s="48">
        <v>13.3</v>
      </c>
      <c r="AK298" s="48">
        <v>14.1</v>
      </c>
      <c r="AL298" s="48">
        <v>13.4</v>
      </c>
      <c r="AM298" s="48">
        <v>13.3</v>
      </c>
      <c r="AN298" s="48">
        <v>12.9</v>
      </c>
      <c r="AO298" s="48">
        <v>13.2</v>
      </c>
      <c r="AP298" s="48">
        <v>13.5</v>
      </c>
      <c r="AQ298" s="48">
        <v>13.4</v>
      </c>
      <c r="AR298" s="48">
        <v>13.7</v>
      </c>
      <c r="AS298" s="48">
        <v>13.3</v>
      </c>
      <c r="AT298" s="48" t="s">
        <v>3902</v>
      </c>
      <c r="AU298" s="48">
        <v>10.7</v>
      </c>
      <c r="AV298" s="48">
        <v>11.5</v>
      </c>
      <c r="AW298" s="48">
        <v>10.9</v>
      </c>
      <c r="AX298" s="48">
        <v>11</v>
      </c>
      <c r="AY298" s="48">
        <v>10.7</v>
      </c>
      <c r="AZ298" s="48">
        <v>11</v>
      </c>
      <c r="BA298" s="48">
        <v>11.3</v>
      </c>
      <c r="BB298" s="48">
        <v>11.2</v>
      </c>
      <c r="BC298" s="48">
        <v>11.5</v>
      </c>
      <c r="BD298" s="48">
        <v>11.3</v>
      </c>
      <c r="BE298" s="48" t="s">
        <v>4364</v>
      </c>
      <c r="BG298" s="87"/>
      <c r="BH298" s="87"/>
      <c r="BI298" s="87"/>
      <c r="BJ298" s="87"/>
      <c r="BK298" s="87"/>
      <c r="BL298" s="87"/>
    </row>
    <row r="299" spans="1:64" ht="30" customHeight="1">
      <c r="A299" s="125" t="s">
        <v>4922</v>
      </c>
      <c r="B299" s="126" t="s">
        <v>4923</v>
      </c>
      <c r="C299" s="48">
        <v>8.3000000000000007</v>
      </c>
      <c r="D299" s="48">
        <v>9.1</v>
      </c>
      <c r="E299" s="48">
        <v>8.5</v>
      </c>
      <c r="F299" s="48">
        <v>8.6</v>
      </c>
      <c r="G299" s="48">
        <v>8.6</v>
      </c>
      <c r="H299" s="48">
        <v>8.9</v>
      </c>
      <c r="I299" s="48">
        <v>9.1999999999999993</v>
      </c>
      <c r="J299" s="48">
        <v>9.1</v>
      </c>
      <c r="K299" s="48">
        <v>9.4</v>
      </c>
      <c r="L299" s="48">
        <v>8.9</v>
      </c>
      <c r="M299" s="48" t="s">
        <v>3944</v>
      </c>
      <c r="N299" s="48">
        <v>8.9</v>
      </c>
      <c r="O299" s="48">
        <v>9.6999999999999993</v>
      </c>
      <c r="P299" s="48">
        <v>9</v>
      </c>
      <c r="Q299" s="48">
        <v>8.9</v>
      </c>
      <c r="R299" s="48">
        <v>8.6999999999999993</v>
      </c>
      <c r="S299" s="48">
        <v>8.8000000000000007</v>
      </c>
      <c r="T299" s="48">
        <v>9.3000000000000007</v>
      </c>
      <c r="U299" s="48">
        <v>9.1999999999999993</v>
      </c>
      <c r="V299" s="48">
        <v>9.5</v>
      </c>
      <c r="W299" s="48">
        <v>9.5</v>
      </c>
      <c r="X299" s="48" t="s">
        <v>3945</v>
      </c>
      <c r="Y299" s="48">
        <v>10.6</v>
      </c>
      <c r="Z299" s="48">
        <v>11.4</v>
      </c>
      <c r="AA299" s="48">
        <v>10.8</v>
      </c>
      <c r="AB299" s="48">
        <v>11.3</v>
      </c>
      <c r="AC299" s="48">
        <v>10.9</v>
      </c>
      <c r="AD299" s="48">
        <v>11.2</v>
      </c>
      <c r="AE299" s="48">
        <v>11.5</v>
      </c>
      <c r="AF299" s="48">
        <v>11.4</v>
      </c>
      <c r="AG299" s="48">
        <v>11.7</v>
      </c>
      <c r="AH299" s="48">
        <v>11.2</v>
      </c>
      <c r="AI299" s="48" t="s">
        <v>3903</v>
      </c>
      <c r="AJ299" s="48">
        <v>13.2</v>
      </c>
      <c r="AK299" s="48">
        <v>14</v>
      </c>
      <c r="AL299" s="48">
        <v>13.3</v>
      </c>
      <c r="AM299" s="48">
        <v>13.2</v>
      </c>
      <c r="AN299" s="48">
        <v>12.8</v>
      </c>
      <c r="AO299" s="48">
        <v>13.1</v>
      </c>
      <c r="AP299" s="48">
        <v>13.4</v>
      </c>
      <c r="AQ299" s="48">
        <v>13.3</v>
      </c>
      <c r="AR299" s="48">
        <v>13.6</v>
      </c>
      <c r="AS299" s="48">
        <v>13.2</v>
      </c>
      <c r="AT299" s="48" t="s">
        <v>3902</v>
      </c>
      <c r="AU299" s="48">
        <v>10.6</v>
      </c>
      <c r="AV299" s="48">
        <v>11.4</v>
      </c>
      <c r="AW299" s="48">
        <v>10.8</v>
      </c>
      <c r="AX299" s="48">
        <v>10.9</v>
      </c>
      <c r="AY299" s="48">
        <v>10.6</v>
      </c>
      <c r="AZ299" s="48">
        <v>10.9</v>
      </c>
      <c r="BA299" s="48">
        <v>11.2</v>
      </c>
      <c r="BB299" s="48">
        <v>11.1</v>
      </c>
      <c r="BC299" s="48">
        <v>11.4</v>
      </c>
      <c r="BD299" s="48">
        <v>11.2</v>
      </c>
      <c r="BE299" s="48" t="s">
        <v>4364</v>
      </c>
      <c r="BG299" s="87"/>
      <c r="BH299" s="87"/>
      <c r="BI299" s="87"/>
      <c r="BJ299" s="87"/>
      <c r="BK299" s="87"/>
      <c r="BL299" s="87"/>
    </row>
    <row r="300" spans="1:64" ht="30" customHeight="1">
      <c r="A300" s="97" t="s">
        <v>4924</v>
      </c>
      <c r="B300" s="126" t="s">
        <v>4925</v>
      </c>
      <c r="C300" s="48">
        <v>8.4</v>
      </c>
      <c r="D300" s="48">
        <v>9.1999999999999993</v>
      </c>
      <c r="E300" s="48">
        <v>8.6</v>
      </c>
      <c r="F300" s="48">
        <v>8.6999999999999993</v>
      </c>
      <c r="G300" s="48">
        <v>8.6999999999999993</v>
      </c>
      <c r="H300" s="48">
        <v>9</v>
      </c>
      <c r="I300" s="48">
        <v>9.3000000000000007</v>
      </c>
      <c r="J300" s="48">
        <v>9.1999999999999993</v>
      </c>
      <c r="K300" s="48">
        <v>9.5</v>
      </c>
      <c r="L300" s="48">
        <v>9</v>
      </c>
      <c r="M300" s="48" t="s">
        <v>3944</v>
      </c>
      <c r="N300" s="48">
        <v>9</v>
      </c>
      <c r="O300" s="48">
        <v>9.8000000000000007</v>
      </c>
      <c r="P300" s="48">
        <v>9.1</v>
      </c>
      <c r="Q300" s="48">
        <v>9</v>
      </c>
      <c r="R300" s="48">
        <v>8.8000000000000007</v>
      </c>
      <c r="S300" s="48">
        <v>8.9</v>
      </c>
      <c r="T300" s="48">
        <v>9.4</v>
      </c>
      <c r="U300" s="48">
        <v>9.3000000000000007</v>
      </c>
      <c r="V300" s="48">
        <v>9.6</v>
      </c>
      <c r="W300" s="48">
        <v>9.6</v>
      </c>
      <c r="X300" s="48" t="s">
        <v>3945</v>
      </c>
      <c r="Y300" s="48">
        <v>10.7</v>
      </c>
      <c r="Z300" s="48">
        <v>11.5</v>
      </c>
      <c r="AA300" s="48">
        <v>10.9</v>
      </c>
      <c r="AB300" s="48">
        <v>11.3</v>
      </c>
      <c r="AC300" s="48">
        <v>10.9</v>
      </c>
      <c r="AD300" s="48">
        <v>11.2</v>
      </c>
      <c r="AE300" s="48">
        <v>11.5</v>
      </c>
      <c r="AF300" s="48">
        <v>11.4</v>
      </c>
      <c r="AG300" s="48">
        <v>11.7</v>
      </c>
      <c r="AH300" s="48">
        <v>11.3</v>
      </c>
      <c r="AI300" s="48" t="s">
        <v>3903</v>
      </c>
      <c r="AJ300" s="48">
        <v>13.3</v>
      </c>
      <c r="AK300" s="48">
        <v>14.1</v>
      </c>
      <c r="AL300" s="48">
        <v>13.4</v>
      </c>
      <c r="AM300" s="48">
        <v>13.3</v>
      </c>
      <c r="AN300" s="48">
        <v>12.9</v>
      </c>
      <c r="AO300" s="48">
        <v>13.2</v>
      </c>
      <c r="AP300" s="48">
        <v>13.5</v>
      </c>
      <c r="AQ300" s="48">
        <v>13.4</v>
      </c>
      <c r="AR300" s="48">
        <v>13.7</v>
      </c>
      <c r="AS300" s="48">
        <v>13.3</v>
      </c>
      <c r="AT300" s="48" t="s">
        <v>3902</v>
      </c>
      <c r="AU300" s="48">
        <v>10.7</v>
      </c>
      <c r="AV300" s="48">
        <v>11.5</v>
      </c>
      <c r="AW300" s="48">
        <v>10.9</v>
      </c>
      <c r="AX300" s="48">
        <v>11</v>
      </c>
      <c r="AY300" s="48">
        <v>10.7</v>
      </c>
      <c r="AZ300" s="48">
        <v>11</v>
      </c>
      <c r="BA300" s="48">
        <v>11.3</v>
      </c>
      <c r="BB300" s="48">
        <v>11.2</v>
      </c>
      <c r="BC300" s="48">
        <v>11.5</v>
      </c>
      <c r="BD300" s="48">
        <v>11.3</v>
      </c>
      <c r="BE300" s="48" t="s">
        <v>4364</v>
      </c>
      <c r="BG300" s="87"/>
      <c r="BH300" s="87"/>
      <c r="BI300" s="87"/>
      <c r="BJ300" s="87"/>
      <c r="BK300" s="87"/>
      <c r="BL300" s="87"/>
    </row>
    <row r="301" spans="1:64" ht="30" customHeight="1">
      <c r="A301" s="97" t="s">
        <v>4926</v>
      </c>
      <c r="B301" s="126" t="s">
        <v>4927</v>
      </c>
      <c r="C301" s="48">
        <v>8.4</v>
      </c>
      <c r="D301" s="48">
        <v>9.1999999999999993</v>
      </c>
      <c r="E301" s="48">
        <v>8.6</v>
      </c>
      <c r="F301" s="48">
        <v>8.6999999999999993</v>
      </c>
      <c r="G301" s="48">
        <v>8.6999999999999993</v>
      </c>
      <c r="H301" s="48">
        <v>9</v>
      </c>
      <c r="I301" s="48">
        <v>9.3000000000000007</v>
      </c>
      <c r="J301" s="48">
        <v>9.1999999999999993</v>
      </c>
      <c r="K301" s="48">
        <v>9.5</v>
      </c>
      <c r="L301" s="48">
        <v>9</v>
      </c>
      <c r="M301" s="48" t="s">
        <v>3944</v>
      </c>
      <c r="N301" s="48">
        <v>9</v>
      </c>
      <c r="O301" s="48">
        <v>9.8000000000000007</v>
      </c>
      <c r="P301" s="48">
        <v>9.1</v>
      </c>
      <c r="Q301" s="48">
        <v>9</v>
      </c>
      <c r="R301" s="48">
        <v>8.8000000000000007</v>
      </c>
      <c r="S301" s="48">
        <v>8.9</v>
      </c>
      <c r="T301" s="48">
        <v>9.4</v>
      </c>
      <c r="U301" s="48">
        <v>9.3000000000000007</v>
      </c>
      <c r="V301" s="48">
        <v>9.6</v>
      </c>
      <c r="W301" s="48">
        <v>9.6</v>
      </c>
      <c r="X301" s="48" t="s">
        <v>3945</v>
      </c>
      <c r="Y301" s="48">
        <v>10.7</v>
      </c>
      <c r="Z301" s="48">
        <v>11.5</v>
      </c>
      <c r="AA301" s="48">
        <v>10.9</v>
      </c>
      <c r="AB301" s="48">
        <v>11.3</v>
      </c>
      <c r="AC301" s="48">
        <v>10.9</v>
      </c>
      <c r="AD301" s="48">
        <v>11.2</v>
      </c>
      <c r="AE301" s="48">
        <v>11.5</v>
      </c>
      <c r="AF301" s="48">
        <v>11.4</v>
      </c>
      <c r="AG301" s="48">
        <v>11.7</v>
      </c>
      <c r="AH301" s="48">
        <v>11.3</v>
      </c>
      <c r="AI301" s="48" t="s">
        <v>3903</v>
      </c>
      <c r="AJ301" s="48">
        <v>13.3</v>
      </c>
      <c r="AK301" s="48">
        <v>14.1</v>
      </c>
      <c r="AL301" s="48">
        <v>13.4</v>
      </c>
      <c r="AM301" s="48">
        <v>13.3</v>
      </c>
      <c r="AN301" s="48">
        <v>12.9</v>
      </c>
      <c r="AO301" s="48">
        <v>13.2</v>
      </c>
      <c r="AP301" s="48">
        <v>13.5</v>
      </c>
      <c r="AQ301" s="48">
        <v>13.4</v>
      </c>
      <c r="AR301" s="48">
        <v>13.7</v>
      </c>
      <c r="AS301" s="48">
        <v>13.3</v>
      </c>
      <c r="AT301" s="48" t="s">
        <v>3902</v>
      </c>
      <c r="AU301" s="48">
        <v>10.7</v>
      </c>
      <c r="AV301" s="48">
        <v>11.5</v>
      </c>
      <c r="AW301" s="48">
        <v>10.9</v>
      </c>
      <c r="AX301" s="48">
        <v>11</v>
      </c>
      <c r="AY301" s="48">
        <v>10.7</v>
      </c>
      <c r="AZ301" s="48">
        <v>11</v>
      </c>
      <c r="BA301" s="48">
        <v>11.3</v>
      </c>
      <c r="BB301" s="48">
        <v>11.2</v>
      </c>
      <c r="BC301" s="48">
        <v>11.5</v>
      </c>
      <c r="BD301" s="48">
        <v>11.3</v>
      </c>
      <c r="BE301" s="48" t="s">
        <v>4364</v>
      </c>
      <c r="BG301" s="87"/>
      <c r="BH301" s="87"/>
      <c r="BI301" s="87"/>
      <c r="BJ301" s="87"/>
      <c r="BK301" s="87"/>
      <c r="BL301" s="87"/>
    </row>
    <row r="302" spans="1:64" ht="30" customHeight="1">
      <c r="A302" s="125" t="s">
        <v>4928</v>
      </c>
      <c r="B302" s="126" t="s">
        <v>4929</v>
      </c>
      <c r="C302" s="48">
        <v>8.4</v>
      </c>
      <c r="D302" s="48">
        <v>9.1999999999999993</v>
      </c>
      <c r="E302" s="48">
        <v>8.6</v>
      </c>
      <c r="F302" s="48">
        <v>8.6999999999999993</v>
      </c>
      <c r="G302" s="48">
        <v>8.6999999999999993</v>
      </c>
      <c r="H302" s="48">
        <v>9</v>
      </c>
      <c r="I302" s="48">
        <v>9.3000000000000007</v>
      </c>
      <c r="J302" s="48">
        <v>9.1999999999999993</v>
      </c>
      <c r="K302" s="48">
        <v>9.5</v>
      </c>
      <c r="L302" s="48">
        <v>9</v>
      </c>
      <c r="M302" s="48" t="s">
        <v>3944</v>
      </c>
      <c r="N302" s="48">
        <v>9</v>
      </c>
      <c r="O302" s="48">
        <v>9.8000000000000007</v>
      </c>
      <c r="P302" s="48">
        <v>9.1</v>
      </c>
      <c r="Q302" s="48">
        <v>9</v>
      </c>
      <c r="R302" s="48">
        <v>8.8000000000000007</v>
      </c>
      <c r="S302" s="48">
        <v>8.9</v>
      </c>
      <c r="T302" s="48">
        <v>9.4</v>
      </c>
      <c r="U302" s="48">
        <v>9.3000000000000007</v>
      </c>
      <c r="V302" s="48">
        <v>9.6</v>
      </c>
      <c r="W302" s="48">
        <v>9.6</v>
      </c>
      <c r="X302" s="48" t="s">
        <v>3945</v>
      </c>
      <c r="Y302" s="48">
        <v>10.7</v>
      </c>
      <c r="Z302" s="48">
        <v>11.5</v>
      </c>
      <c r="AA302" s="48">
        <v>10.9</v>
      </c>
      <c r="AB302" s="48">
        <v>11.3</v>
      </c>
      <c r="AC302" s="48">
        <v>10.9</v>
      </c>
      <c r="AD302" s="48">
        <v>11.2</v>
      </c>
      <c r="AE302" s="48">
        <v>11.5</v>
      </c>
      <c r="AF302" s="48">
        <v>11.4</v>
      </c>
      <c r="AG302" s="48">
        <v>11.7</v>
      </c>
      <c r="AH302" s="48">
        <v>11.3</v>
      </c>
      <c r="AI302" s="48" t="s">
        <v>3903</v>
      </c>
      <c r="AJ302" s="48">
        <v>13.3</v>
      </c>
      <c r="AK302" s="48">
        <v>14.1</v>
      </c>
      <c r="AL302" s="48">
        <v>13.4</v>
      </c>
      <c r="AM302" s="48">
        <v>13.3</v>
      </c>
      <c r="AN302" s="48">
        <v>12.9</v>
      </c>
      <c r="AO302" s="48">
        <v>13.2</v>
      </c>
      <c r="AP302" s="48">
        <v>13.5</v>
      </c>
      <c r="AQ302" s="48">
        <v>13.4</v>
      </c>
      <c r="AR302" s="48">
        <v>13.7</v>
      </c>
      <c r="AS302" s="48">
        <v>13.3</v>
      </c>
      <c r="AT302" s="48" t="s">
        <v>3902</v>
      </c>
      <c r="AU302" s="48">
        <v>10.7</v>
      </c>
      <c r="AV302" s="48">
        <v>11.5</v>
      </c>
      <c r="AW302" s="48">
        <v>10.9</v>
      </c>
      <c r="AX302" s="48">
        <v>11</v>
      </c>
      <c r="AY302" s="48">
        <v>10.7</v>
      </c>
      <c r="AZ302" s="48">
        <v>11</v>
      </c>
      <c r="BA302" s="48">
        <v>11.3</v>
      </c>
      <c r="BB302" s="48">
        <v>11.2</v>
      </c>
      <c r="BC302" s="48">
        <v>11.5</v>
      </c>
      <c r="BD302" s="48">
        <v>11.3</v>
      </c>
      <c r="BE302" s="48" t="s">
        <v>4364</v>
      </c>
      <c r="BG302" s="87"/>
      <c r="BH302" s="87"/>
      <c r="BI302" s="87"/>
      <c r="BJ302" s="87"/>
      <c r="BK302" s="87"/>
      <c r="BL302" s="87"/>
    </row>
    <row r="303" spans="1:64" ht="30" customHeight="1">
      <c r="A303" s="125" t="s">
        <v>4930</v>
      </c>
      <c r="B303" s="126" t="s">
        <v>4931</v>
      </c>
      <c r="C303" s="48">
        <v>8.3000000000000007</v>
      </c>
      <c r="D303" s="48">
        <v>9.1</v>
      </c>
      <c r="E303" s="48">
        <v>8.5</v>
      </c>
      <c r="F303" s="48">
        <v>8.6</v>
      </c>
      <c r="G303" s="48">
        <v>8.6</v>
      </c>
      <c r="H303" s="48">
        <v>8.9</v>
      </c>
      <c r="I303" s="48">
        <v>9.1999999999999993</v>
      </c>
      <c r="J303" s="48">
        <v>9.1</v>
      </c>
      <c r="K303" s="48">
        <v>9.4</v>
      </c>
      <c r="L303" s="48">
        <v>8.9</v>
      </c>
      <c r="M303" s="48" t="s">
        <v>3944</v>
      </c>
      <c r="N303" s="48">
        <v>8.9</v>
      </c>
      <c r="O303" s="48">
        <v>9.6999999999999993</v>
      </c>
      <c r="P303" s="48">
        <v>9</v>
      </c>
      <c r="Q303" s="48">
        <v>8.9</v>
      </c>
      <c r="R303" s="48">
        <v>8.6999999999999993</v>
      </c>
      <c r="S303" s="48">
        <v>8.8000000000000007</v>
      </c>
      <c r="T303" s="48">
        <v>9.3000000000000007</v>
      </c>
      <c r="U303" s="48">
        <v>9.1999999999999993</v>
      </c>
      <c r="V303" s="48">
        <v>9.5</v>
      </c>
      <c r="W303" s="48">
        <v>9.5</v>
      </c>
      <c r="X303" s="48" t="s">
        <v>3945</v>
      </c>
      <c r="Y303" s="48">
        <v>10.6</v>
      </c>
      <c r="Z303" s="48">
        <v>11.4</v>
      </c>
      <c r="AA303" s="48">
        <v>10.8</v>
      </c>
      <c r="AB303" s="48">
        <v>11.3</v>
      </c>
      <c r="AC303" s="48">
        <v>10.9</v>
      </c>
      <c r="AD303" s="48">
        <v>11.2</v>
      </c>
      <c r="AE303" s="48">
        <v>11.5</v>
      </c>
      <c r="AF303" s="48">
        <v>11.4</v>
      </c>
      <c r="AG303" s="48">
        <v>11.7</v>
      </c>
      <c r="AH303" s="48">
        <v>11.2</v>
      </c>
      <c r="AI303" s="48" t="s">
        <v>3903</v>
      </c>
      <c r="AJ303" s="48">
        <v>13.2</v>
      </c>
      <c r="AK303" s="48">
        <v>14</v>
      </c>
      <c r="AL303" s="48">
        <v>13.3</v>
      </c>
      <c r="AM303" s="48">
        <v>13.2</v>
      </c>
      <c r="AN303" s="48">
        <v>12.8</v>
      </c>
      <c r="AO303" s="48">
        <v>13.1</v>
      </c>
      <c r="AP303" s="48">
        <v>13.4</v>
      </c>
      <c r="AQ303" s="48">
        <v>13.3</v>
      </c>
      <c r="AR303" s="48">
        <v>13.6</v>
      </c>
      <c r="AS303" s="48">
        <v>13.2</v>
      </c>
      <c r="AT303" s="48" t="s">
        <v>3902</v>
      </c>
      <c r="AU303" s="48">
        <v>10.6</v>
      </c>
      <c r="AV303" s="48">
        <v>11.4</v>
      </c>
      <c r="AW303" s="48">
        <v>10.8</v>
      </c>
      <c r="AX303" s="48">
        <v>10.9</v>
      </c>
      <c r="AY303" s="48">
        <v>10.6</v>
      </c>
      <c r="AZ303" s="48">
        <v>10.9</v>
      </c>
      <c r="BA303" s="48">
        <v>11.2</v>
      </c>
      <c r="BB303" s="48">
        <v>11.1</v>
      </c>
      <c r="BC303" s="48">
        <v>11.4</v>
      </c>
      <c r="BD303" s="48">
        <v>11.2</v>
      </c>
      <c r="BE303" s="48" t="s">
        <v>4364</v>
      </c>
      <c r="BG303" s="87"/>
      <c r="BH303" s="87"/>
      <c r="BI303" s="87"/>
      <c r="BJ303" s="87"/>
      <c r="BK303" s="87"/>
      <c r="BL303" s="87"/>
    </row>
    <row r="304" spans="1:64" ht="30" customHeight="1">
      <c r="A304" s="125" t="s">
        <v>4932</v>
      </c>
      <c r="B304" s="126" t="s">
        <v>4933</v>
      </c>
      <c r="C304" s="48">
        <v>8.4</v>
      </c>
      <c r="D304" s="48">
        <v>9.1999999999999993</v>
      </c>
      <c r="E304" s="48">
        <v>8.6</v>
      </c>
      <c r="F304" s="48">
        <v>8.6999999999999993</v>
      </c>
      <c r="G304" s="48">
        <v>8.6999999999999993</v>
      </c>
      <c r="H304" s="48">
        <v>9</v>
      </c>
      <c r="I304" s="48">
        <v>9.3000000000000007</v>
      </c>
      <c r="J304" s="48">
        <v>9.1999999999999993</v>
      </c>
      <c r="K304" s="48">
        <v>9.5</v>
      </c>
      <c r="L304" s="48">
        <v>9</v>
      </c>
      <c r="M304" s="48" t="s">
        <v>3944</v>
      </c>
      <c r="N304" s="48">
        <v>9</v>
      </c>
      <c r="O304" s="48">
        <v>9.8000000000000007</v>
      </c>
      <c r="P304" s="48">
        <v>9.1</v>
      </c>
      <c r="Q304" s="48">
        <v>9</v>
      </c>
      <c r="R304" s="48">
        <v>8.8000000000000007</v>
      </c>
      <c r="S304" s="48">
        <v>8.9</v>
      </c>
      <c r="T304" s="48">
        <v>9.4</v>
      </c>
      <c r="U304" s="48">
        <v>9.3000000000000007</v>
      </c>
      <c r="V304" s="48">
        <v>9.6</v>
      </c>
      <c r="W304" s="48">
        <v>9.6</v>
      </c>
      <c r="X304" s="48" t="s">
        <v>3945</v>
      </c>
      <c r="Y304" s="48">
        <v>10.7</v>
      </c>
      <c r="Z304" s="48">
        <v>11.5</v>
      </c>
      <c r="AA304" s="48">
        <v>10.9</v>
      </c>
      <c r="AB304" s="48">
        <v>11.3</v>
      </c>
      <c r="AC304" s="48">
        <v>10.9</v>
      </c>
      <c r="AD304" s="48">
        <v>11.2</v>
      </c>
      <c r="AE304" s="48">
        <v>11.5</v>
      </c>
      <c r="AF304" s="48">
        <v>11.4</v>
      </c>
      <c r="AG304" s="48">
        <v>11.7</v>
      </c>
      <c r="AH304" s="48">
        <v>11.3</v>
      </c>
      <c r="AI304" s="48" t="s">
        <v>3903</v>
      </c>
      <c r="AJ304" s="48">
        <v>13.3</v>
      </c>
      <c r="AK304" s="48">
        <v>14.1</v>
      </c>
      <c r="AL304" s="48">
        <v>13.4</v>
      </c>
      <c r="AM304" s="48">
        <v>13.3</v>
      </c>
      <c r="AN304" s="48">
        <v>12.9</v>
      </c>
      <c r="AO304" s="48">
        <v>13.2</v>
      </c>
      <c r="AP304" s="48">
        <v>13.5</v>
      </c>
      <c r="AQ304" s="48">
        <v>13.4</v>
      </c>
      <c r="AR304" s="48">
        <v>13.7</v>
      </c>
      <c r="AS304" s="48">
        <v>13.3</v>
      </c>
      <c r="AT304" s="48" t="s">
        <v>3902</v>
      </c>
      <c r="AU304" s="48">
        <v>10.7</v>
      </c>
      <c r="AV304" s="48">
        <v>11.5</v>
      </c>
      <c r="AW304" s="48">
        <v>10.9</v>
      </c>
      <c r="AX304" s="48">
        <v>11</v>
      </c>
      <c r="AY304" s="48">
        <v>10.7</v>
      </c>
      <c r="AZ304" s="48">
        <v>11</v>
      </c>
      <c r="BA304" s="48">
        <v>11.3</v>
      </c>
      <c r="BB304" s="48">
        <v>11.2</v>
      </c>
      <c r="BC304" s="48">
        <v>11.5</v>
      </c>
      <c r="BD304" s="48">
        <v>11.3</v>
      </c>
      <c r="BE304" s="48" t="s">
        <v>4364</v>
      </c>
      <c r="BG304" s="87"/>
      <c r="BH304" s="87"/>
      <c r="BI304" s="87"/>
      <c r="BJ304" s="87"/>
      <c r="BK304" s="87"/>
      <c r="BL304" s="87"/>
    </row>
    <row r="305" spans="1:64" ht="30" customHeight="1">
      <c r="A305" s="125" t="s">
        <v>4934</v>
      </c>
      <c r="B305" s="126" t="s">
        <v>4935</v>
      </c>
      <c r="C305" s="48">
        <v>8.4</v>
      </c>
      <c r="D305" s="48">
        <v>9.1999999999999993</v>
      </c>
      <c r="E305" s="48">
        <v>8.6</v>
      </c>
      <c r="F305" s="48">
        <v>8.6999999999999993</v>
      </c>
      <c r="G305" s="48">
        <v>8.6999999999999993</v>
      </c>
      <c r="H305" s="48">
        <v>9</v>
      </c>
      <c r="I305" s="48">
        <v>9.3000000000000007</v>
      </c>
      <c r="J305" s="48">
        <v>9.1999999999999993</v>
      </c>
      <c r="K305" s="48">
        <v>9.5</v>
      </c>
      <c r="L305" s="48">
        <v>9</v>
      </c>
      <c r="M305" s="48" t="s">
        <v>3944</v>
      </c>
      <c r="N305" s="48">
        <v>9</v>
      </c>
      <c r="O305" s="48">
        <v>9.8000000000000007</v>
      </c>
      <c r="P305" s="48">
        <v>9.1</v>
      </c>
      <c r="Q305" s="48">
        <v>9</v>
      </c>
      <c r="R305" s="48">
        <v>8.8000000000000007</v>
      </c>
      <c r="S305" s="48">
        <v>8.9</v>
      </c>
      <c r="T305" s="48">
        <v>9.4</v>
      </c>
      <c r="U305" s="48">
        <v>9.3000000000000007</v>
      </c>
      <c r="V305" s="48">
        <v>9.6</v>
      </c>
      <c r="W305" s="48">
        <v>9.6</v>
      </c>
      <c r="X305" s="48" t="s">
        <v>3945</v>
      </c>
      <c r="Y305" s="48">
        <v>10.7</v>
      </c>
      <c r="Z305" s="48">
        <v>11.5</v>
      </c>
      <c r="AA305" s="48">
        <v>10.9</v>
      </c>
      <c r="AB305" s="48">
        <v>11.3</v>
      </c>
      <c r="AC305" s="48">
        <v>10.9</v>
      </c>
      <c r="AD305" s="48">
        <v>11.2</v>
      </c>
      <c r="AE305" s="48">
        <v>11.5</v>
      </c>
      <c r="AF305" s="48">
        <v>11.4</v>
      </c>
      <c r="AG305" s="48">
        <v>11.7</v>
      </c>
      <c r="AH305" s="48">
        <v>11.3</v>
      </c>
      <c r="AI305" s="48" t="s">
        <v>3903</v>
      </c>
      <c r="AJ305" s="48">
        <v>13.3</v>
      </c>
      <c r="AK305" s="48">
        <v>14.1</v>
      </c>
      <c r="AL305" s="48">
        <v>13.4</v>
      </c>
      <c r="AM305" s="48">
        <v>13.3</v>
      </c>
      <c r="AN305" s="48">
        <v>12.9</v>
      </c>
      <c r="AO305" s="48">
        <v>13.2</v>
      </c>
      <c r="AP305" s="48">
        <v>13.5</v>
      </c>
      <c r="AQ305" s="48">
        <v>13.4</v>
      </c>
      <c r="AR305" s="48">
        <v>13.7</v>
      </c>
      <c r="AS305" s="48">
        <v>13.3</v>
      </c>
      <c r="AT305" s="48" t="s">
        <v>3902</v>
      </c>
      <c r="AU305" s="48">
        <v>10.7</v>
      </c>
      <c r="AV305" s="48">
        <v>11.5</v>
      </c>
      <c r="AW305" s="48">
        <v>10.9</v>
      </c>
      <c r="AX305" s="48">
        <v>11</v>
      </c>
      <c r="AY305" s="48">
        <v>10.7</v>
      </c>
      <c r="AZ305" s="48">
        <v>11</v>
      </c>
      <c r="BA305" s="48">
        <v>11.3</v>
      </c>
      <c r="BB305" s="48">
        <v>11.2</v>
      </c>
      <c r="BC305" s="48">
        <v>11.5</v>
      </c>
      <c r="BD305" s="48">
        <v>11.3</v>
      </c>
      <c r="BE305" s="48" t="s">
        <v>4364</v>
      </c>
      <c r="BG305" s="87"/>
      <c r="BH305" s="87"/>
      <c r="BI305" s="87"/>
      <c r="BJ305" s="87"/>
      <c r="BK305" s="87"/>
      <c r="BL305" s="87"/>
    </row>
    <row r="306" spans="1:64" ht="30" customHeight="1">
      <c r="A306" s="125" t="s">
        <v>4936</v>
      </c>
      <c r="B306" s="126" t="s">
        <v>4937</v>
      </c>
      <c r="C306" s="48">
        <v>8.4</v>
      </c>
      <c r="D306" s="48">
        <v>9.1999999999999993</v>
      </c>
      <c r="E306" s="48">
        <v>8.6</v>
      </c>
      <c r="F306" s="48">
        <v>8.6999999999999993</v>
      </c>
      <c r="G306" s="48">
        <v>8.6999999999999993</v>
      </c>
      <c r="H306" s="48">
        <v>9</v>
      </c>
      <c r="I306" s="48">
        <v>9.3000000000000007</v>
      </c>
      <c r="J306" s="48">
        <v>9.1999999999999993</v>
      </c>
      <c r="K306" s="48">
        <v>9.5</v>
      </c>
      <c r="L306" s="48">
        <v>9</v>
      </c>
      <c r="M306" s="48" t="s">
        <v>3944</v>
      </c>
      <c r="N306" s="48">
        <v>9</v>
      </c>
      <c r="O306" s="48">
        <v>9.8000000000000007</v>
      </c>
      <c r="P306" s="48">
        <v>9.1</v>
      </c>
      <c r="Q306" s="48">
        <v>9</v>
      </c>
      <c r="R306" s="48">
        <v>8.8000000000000007</v>
      </c>
      <c r="S306" s="48">
        <v>8.9</v>
      </c>
      <c r="T306" s="48">
        <v>9.4</v>
      </c>
      <c r="U306" s="48">
        <v>9.3000000000000007</v>
      </c>
      <c r="V306" s="48">
        <v>9.6</v>
      </c>
      <c r="W306" s="48">
        <v>9.6</v>
      </c>
      <c r="X306" s="48" t="s">
        <v>3945</v>
      </c>
      <c r="Y306" s="48">
        <v>10.7</v>
      </c>
      <c r="Z306" s="48">
        <v>11.5</v>
      </c>
      <c r="AA306" s="48">
        <v>10.9</v>
      </c>
      <c r="AB306" s="48">
        <v>11.3</v>
      </c>
      <c r="AC306" s="48">
        <v>10.9</v>
      </c>
      <c r="AD306" s="48">
        <v>11.2</v>
      </c>
      <c r="AE306" s="48">
        <v>11.5</v>
      </c>
      <c r="AF306" s="48">
        <v>11.4</v>
      </c>
      <c r="AG306" s="48">
        <v>11.7</v>
      </c>
      <c r="AH306" s="48">
        <v>11.3</v>
      </c>
      <c r="AI306" s="48" t="s">
        <v>3903</v>
      </c>
      <c r="AJ306" s="48">
        <v>13.3</v>
      </c>
      <c r="AK306" s="48">
        <v>14.1</v>
      </c>
      <c r="AL306" s="48">
        <v>13.4</v>
      </c>
      <c r="AM306" s="48">
        <v>13.3</v>
      </c>
      <c r="AN306" s="48">
        <v>12.9</v>
      </c>
      <c r="AO306" s="48">
        <v>13.2</v>
      </c>
      <c r="AP306" s="48">
        <v>13.5</v>
      </c>
      <c r="AQ306" s="48">
        <v>13.4</v>
      </c>
      <c r="AR306" s="48">
        <v>13.7</v>
      </c>
      <c r="AS306" s="48">
        <v>13.3</v>
      </c>
      <c r="AT306" s="48" t="s">
        <v>3902</v>
      </c>
      <c r="AU306" s="48">
        <v>10.7</v>
      </c>
      <c r="AV306" s="48">
        <v>11.5</v>
      </c>
      <c r="AW306" s="48">
        <v>10.9</v>
      </c>
      <c r="AX306" s="48">
        <v>11</v>
      </c>
      <c r="AY306" s="48">
        <v>10.7</v>
      </c>
      <c r="AZ306" s="48">
        <v>11</v>
      </c>
      <c r="BA306" s="48">
        <v>11.3</v>
      </c>
      <c r="BB306" s="48">
        <v>11.2</v>
      </c>
      <c r="BC306" s="48">
        <v>11.5</v>
      </c>
      <c r="BD306" s="48">
        <v>11.3</v>
      </c>
      <c r="BE306" s="48" t="s">
        <v>4364</v>
      </c>
      <c r="BG306" s="87"/>
      <c r="BH306" s="87"/>
      <c r="BI306" s="87"/>
      <c r="BJ306" s="87"/>
      <c r="BK306" s="87"/>
      <c r="BL306" s="87"/>
    </row>
    <row r="307" spans="1:64" ht="30" customHeight="1">
      <c r="A307" s="125" t="s">
        <v>4938</v>
      </c>
      <c r="B307" s="126" t="s">
        <v>4939</v>
      </c>
      <c r="C307" s="48">
        <v>8.4</v>
      </c>
      <c r="D307" s="48">
        <v>9.1999999999999993</v>
      </c>
      <c r="E307" s="48">
        <v>8.6</v>
      </c>
      <c r="F307" s="48">
        <v>8.6999999999999993</v>
      </c>
      <c r="G307" s="48">
        <v>8.6999999999999993</v>
      </c>
      <c r="H307" s="48">
        <v>9</v>
      </c>
      <c r="I307" s="48">
        <v>9.3000000000000007</v>
      </c>
      <c r="J307" s="48">
        <v>9.1999999999999993</v>
      </c>
      <c r="K307" s="48">
        <v>9.5</v>
      </c>
      <c r="L307" s="48">
        <v>9</v>
      </c>
      <c r="M307" s="48" t="s">
        <v>3944</v>
      </c>
      <c r="N307" s="48">
        <v>9</v>
      </c>
      <c r="O307" s="48">
        <v>9.8000000000000007</v>
      </c>
      <c r="P307" s="48">
        <v>9.1</v>
      </c>
      <c r="Q307" s="48">
        <v>9</v>
      </c>
      <c r="R307" s="48">
        <v>8.8000000000000007</v>
      </c>
      <c r="S307" s="48">
        <v>8.9</v>
      </c>
      <c r="T307" s="48">
        <v>9.4</v>
      </c>
      <c r="U307" s="48">
        <v>9.3000000000000007</v>
      </c>
      <c r="V307" s="48">
        <v>9.6</v>
      </c>
      <c r="W307" s="48">
        <v>9.6</v>
      </c>
      <c r="X307" s="48" t="s">
        <v>3945</v>
      </c>
      <c r="Y307" s="48">
        <v>10.7</v>
      </c>
      <c r="Z307" s="48">
        <v>11.5</v>
      </c>
      <c r="AA307" s="48">
        <v>10.9</v>
      </c>
      <c r="AB307" s="48">
        <v>11.3</v>
      </c>
      <c r="AC307" s="48">
        <v>10.9</v>
      </c>
      <c r="AD307" s="48">
        <v>11.2</v>
      </c>
      <c r="AE307" s="48">
        <v>11.5</v>
      </c>
      <c r="AF307" s="48">
        <v>11.4</v>
      </c>
      <c r="AG307" s="48">
        <v>11.7</v>
      </c>
      <c r="AH307" s="48">
        <v>11.3</v>
      </c>
      <c r="AI307" s="48" t="s">
        <v>3903</v>
      </c>
      <c r="AJ307" s="48">
        <v>13.3</v>
      </c>
      <c r="AK307" s="48">
        <v>14.1</v>
      </c>
      <c r="AL307" s="48">
        <v>13.4</v>
      </c>
      <c r="AM307" s="48">
        <v>13.3</v>
      </c>
      <c r="AN307" s="48">
        <v>12.9</v>
      </c>
      <c r="AO307" s="48">
        <v>13.2</v>
      </c>
      <c r="AP307" s="48">
        <v>13.5</v>
      </c>
      <c r="AQ307" s="48">
        <v>13.4</v>
      </c>
      <c r="AR307" s="48">
        <v>13.7</v>
      </c>
      <c r="AS307" s="48">
        <v>13.3</v>
      </c>
      <c r="AT307" s="48" t="s">
        <v>3902</v>
      </c>
      <c r="AU307" s="48">
        <v>10.7</v>
      </c>
      <c r="AV307" s="48">
        <v>11.5</v>
      </c>
      <c r="AW307" s="48">
        <v>10.9</v>
      </c>
      <c r="AX307" s="48">
        <v>11</v>
      </c>
      <c r="AY307" s="48">
        <v>10.7</v>
      </c>
      <c r="AZ307" s="48">
        <v>11</v>
      </c>
      <c r="BA307" s="48">
        <v>11.3</v>
      </c>
      <c r="BB307" s="48">
        <v>11.2</v>
      </c>
      <c r="BC307" s="48">
        <v>11.5</v>
      </c>
      <c r="BD307" s="48">
        <v>11.3</v>
      </c>
      <c r="BE307" s="48" t="s">
        <v>4364</v>
      </c>
      <c r="BG307" s="87"/>
      <c r="BH307" s="87"/>
      <c r="BI307" s="87"/>
      <c r="BJ307" s="87"/>
      <c r="BK307" s="87"/>
      <c r="BL307" s="87"/>
    </row>
    <row r="308" spans="1:64" ht="30" customHeight="1">
      <c r="A308" s="125" t="s">
        <v>4940</v>
      </c>
      <c r="B308" s="126" t="s">
        <v>4941</v>
      </c>
      <c r="C308" s="48">
        <v>8.4</v>
      </c>
      <c r="D308" s="48">
        <v>9.1999999999999993</v>
      </c>
      <c r="E308" s="48">
        <v>8.6</v>
      </c>
      <c r="F308" s="48">
        <v>8.6999999999999993</v>
      </c>
      <c r="G308" s="48">
        <v>8.6999999999999993</v>
      </c>
      <c r="H308" s="48">
        <v>9</v>
      </c>
      <c r="I308" s="48">
        <v>9.3000000000000007</v>
      </c>
      <c r="J308" s="48">
        <v>9.1999999999999993</v>
      </c>
      <c r="K308" s="48">
        <v>9.5</v>
      </c>
      <c r="L308" s="48">
        <v>9</v>
      </c>
      <c r="M308" s="48" t="s">
        <v>3944</v>
      </c>
      <c r="N308" s="48">
        <v>9</v>
      </c>
      <c r="O308" s="48">
        <v>9.8000000000000007</v>
      </c>
      <c r="P308" s="48">
        <v>9.1</v>
      </c>
      <c r="Q308" s="48">
        <v>9</v>
      </c>
      <c r="R308" s="48">
        <v>8.8000000000000007</v>
      </c>
      <c r="S308" s="48">
        <v>8.9</v>
      </c>
      <c r="T308" s="48">
        <v>9.4</v>
      </c>
      <c r="U308" s="48">
        <v>9.3000000000000007</v>
      </c>
      <c r="V308" s="48">
        <v>9.6</v>
      </c>
      <c r="W308" s="48">
        <v>9.6</v>
      </c>
      <c r="X308" s="48" t="s">
        <v>3945</v>
      </c>
      <c r="Y308" s="48">
        <v>10.7</v>
      </c>
      <c r="Z308" s="48">
        <v>11.5</v>
      </c>
      <c r="AA308" s="48">
        <v>10.9</v>
      </c>
      <c r="AB308" s="48">
        <v>11.3</v>
      </c>
      <c r="AC308" s="48">
        <v>10.9</v>
      </c>
      <c r="AD308" s="48">
        <v>11.2</v>
      </c>
      <c r="AE308" s="48">
        <v>11.5</v>
      </c>
      <c r="AF308" s="48">
        <v>11.4</v>
      </c>
      <c r="AG308" s="48">
        <v>11.7</v>
      </c>
      <c r="AH308" s="48">
        <v>11.3</v>
      </c>
      <c r="AI308" s="48" t="s">
        <v>3903</v>
      </c>
      <c r="AJ308" s="48">
        <v>13.3</v>
      </c>
      <c r="AK308" s="48">
        <v>14.1</v>
      </c>
      <c r="AL308" s="48">
        <v>13.4</v>
      </c>
      <c r="AM308" s="48">
        <v>13.3</v>
      </c>
      <c r="AN308" s="48">
        <v>12.9</v>
      </c>
      <c r="AO308" s="48">
        <v>13.2</v>
      </c>
      <c r="AP308" s="48">
        <v>13.5</v>
      </c>
      <c r="AQ308" s="48">
        <v>13.4</v>
      </c>
      <c r="AR308" s="48">
        <v>13.7</v>
      </c>
      <c r="AS308" s="48">
        <v>13.3</v>
      </c>
      <c r="AT308" s="48" t="s">
        <v>3902</v>
      </c>
      <c r="AU308" s="48">
        <v>10.7</v>
      </c>
      <c r="AV308" s="48">
        <v>11.5</v>
      </c>
      <c r="AW308" s="48">
        <v>10.9</v>
      </c>
      <c r="AX308" s="48">
        <v>11</v>
      </c>
      <c r="AY308" s="48">
        <v>10.7</v>
      </c>
      <c r="AZ308" s="48">
        <v>11</v>
      </c>
      <c r="BA308" s="48">
        <v>11.3</v>
      </c>
      <c r="BB308" s="48">
        <v>11.2</v>
      </c>
      <c r="BC308" s="48">
        <v>11.5</v>
      </c>
      <c r="BD308" s="48">
        <v>11.3</v>
      </c>
      <c r="BE308" s="48" t="s">
        <v>4364</v>
      </c>
      <c r="BG308" s="87"/>
      <c r="BH308" s="87"/>
      <c r="BI308" s="87"/>
      <c r="BJ308" s="87"/>
      <c r="BK308" s="87"/>
      <c r="BL308" s="87"/>
    </row>
    <row r="309" spans="1:64" ht="30" customHeight="1">
      <c r="A309" s="97" t="s">
        <v>4942</v>
      </c>
      <c r="B309" s="126" t="s">
        <v>4943</v>
      </c>
      <c r="C309" s="48">
        <v>8.4</v>
      </c>
      <c r="D309" s="48">
        <v>9.1999999999999993</v>
      </c>
      <c r="E309" s="48">
        <v>8.6</v>
      </c>
      <c r="F309" s="48">
        <v>8.6999999999999993</v>
      </c>
      <c r="G309" s="48">
        <v>8.6999999999999993</v>
      </c>
      <c r="H309" s="48">
        <v>9</v>
      </c>
      <c r="I309" s="48">
        <v>9.3000000000000007</v>
      </c>
      <c r="J309" s="48">
        <v>9.1999999999999993</v>
      </c>
      <c r="K309" s="48">
        <v>9.5</v>
      </c>
      <c r="L309" s="48">
        <v>9</v>
      </c>
      <c r="M309" s="48" t="s">
        <v>3944</v>
      </c>
      <c r="N309" s="48">
        <v>9</v>
      </c>
      <c r="O309" s="48">
        <v>9.8000000000000007</v>
      </c>
      <c r="P309" s="48">
        <v>9.1</v>
      </c>
      <c r="Q309" s="48">
        <v>9</v>
      </c>
      <c r="R309" s="48">
        <v>8.8000000000000007</v>
      </c>
      <c r="S309" s="48">
        <v>8.9</v>
      </c>
      <c r="T309" s="48">
        <v>9.4</v>
      </c>
      <c r="U309" s="48">
        <v>9.3000000000000007</v>
      </c>
      <c r="V309" s="48">
        <v>9.6</v>
      </c>
      <c r="W309" s="48">
        <v>9.6</v>
      </c>
      <c r="X309" s="48" t="s">
        <v>3945</v>
      </c>
      <c r="Y309" s="48">
        <v>10.7</v>
      </c>
      <c r="Z309" s="48">
        <v>11.5</v>
      </c>
      <c r="AA309" s="48">
        <v>10.9</v>
      </c>
      <c r="AB309" s="48">
        <v>11.3</v>
      </c>
      <c r="AC309" s="48">
        <v>10.9</v>
      </c>
      <c r="AD309" s="48">
        <v>11.2</v>
      </c>
      <c r="AE309" s="48">
        <v>11.5</v>
      </c>
      <c r="AF309" s="48">
        <v>11.4</v>
      </c>
      <c r="AG309" s="48">
        <v>11.7</v>
      </c>
      <c r="AH309" s="48">
        <v>11.3</v>
      </c>
      <c r="AI309" s="48" t="s">
        <v>3903</v>
      </c>
      <c r="AJ309" s="48">
        <v>13.3</v>
      </c>
      <c r="AK309" s="48">
        <v>14.1</v>
      </c>
      <c r="AL309" s="48">
        <v>13.4</v>
      </c>
      <c r="AM309" s="48">
        <v>13.3</v>
      </c>
      <c r="AN309" s="48">
        <v>12.9</v>
      </c>
      <c r="AO309" s="48">
        <v>13.2</v>
      </c>
      <c r="AP309" s="48">
        <v>13.5</v>
      </c>
      <c r="AQ309" s="48">
        <v>13.4</v>
      </c>
      <c r="AR309" s="48">
        <v>13.7</v>
      </c>
      <c r="AS309" s="48">
        <v>13.3</v>
      </c>
      <c r="AT309" s="48" t="s">
        <v>3902</v>
      </c>
      <c r="AU309" s="48">
        <v>10.7</v>
      </c>
      <c r="AV309" s="48">
        <v>11.5</v>
      </c>
      <c r="AW309" s="48">
        <v>10.9</v>
      </c>
      <c r="AX309" s="48">
        <v>11</v>
      </c>
      <c r="AY309" s="48">
        <v>10.7</v>
      </c>
      <c r="AZ309" s="48">
        <v>11</v>
      </c>
      <c r="BA309" s="48">
        <v>11.3</v>
      </c>
      <c r="BB309" s="48">
        <v>11.2</v>
      </c>
      <c r="BC309" s="48">
        <v>11.5</v>
      </c>
      <c r="BD309" s="48">
        <v>11.3</v>
      </c>
      <c r="BE309" s="48" t="s">
        <v>4364</v>
      </c>
      <c r="BG309" s="87"/>
      <c r="BH309" s="87"/>
      <c r="BI309" s="87"/>
      <c r="BJ309" s="87"/>
      <c r="BK309" s="87"/>
      <c r="BL309" s="87"/>
    </row>
    <row r="310" spans="1:64" ht="30" customHeight="1">
      <c r="A310" s="125" t="s">
        <v>4944</v>
      </c>
      <c r="B310" s="126" t="s">
        <v>4945</v>
      </c>
      <c r="C310" s="48">
        <v>8.4</v>
      </c>
      <c r="D310" s="48">
        <v>9.1999999999999993</v>
      </c>
      <c r="E310" s="48">
        <v>8.6</v>
      </c>
      <c r="F310" s="48">
        <v>8.6999999999999993</v>
      </c>
      <c r="G310" s="48">
        <v>8.6999999999999993</v>
      </c>
      <c r="H310" s="48">
        <v>9</v>
      </c>
      <c r="I310" s="48">
        <v>9.3000000000000007</v>
      </c>
      <c r="J310" s="48">
        <v>9.1999999999999993</v>
      </c>
      <c r="K310" s="48">
        <v>9.5</v>
      </c>
      <c r="L310" s="48">
        <v>9</v>
      </c>
      <c r="M310" s="48" t="s">
        <v>3944</v>
      </c>
      <c r="N310" s="48">
        <v>9</v>
      </c>
      <c r="O310" s="48">
        <v>9.8000000000000007</v>
      </c>
      <c r="P310" s="48">
        <v>9.1</v>
      </c>
      <c r="Q310" s="48">
        <v>9</v>
      </c>
      <c r="R310" s="48">
        <v>8.8000000000000007</v>
      </c>
      <c r="S310" s="48">
        <v>8.9</v>
      </c>
      <c r="T310" s="48">
        <v>9.4</v>
      </c>
      <c r="U310" s="48">
        <v>9.3000000000000007</v>
      </c>
      <c r="V310" s="48">
        <v>9.6</v>
      </c>
      <c r="W310" s="48">
        <v>9.6</v>
      </c>
      <c r="X310" s="48" t="s">
        <v>3945</v>
      </c>
      <c r="Y310" s="48">
        <v>10.7</v>
      </c>
      <c r="Z310" s="48">
        <v>11.5</v>
      </c>
      <c r="AA310" s="48">
        <v>10.9</v>
      </c>
      <c r="AB310" s="48">
        <v>11.3</v>
      </c>
      <c r="AC310" s="48">
        <v>10.9</v>
      </c>
      <c r="AD310" s="48">
        <v>11.2</v>
      </c>
      <c r="AE310" s="48">
        <v>11.5</v>
      </c>
      <c r="AF310" s="48">
        <v>11.4</v>
      </c>
      <c r="AG310" s="48">
        <v>11.7</v>
      </c>
      <c r="AH310" s="48">
        <v>11.3</v>
      </c>
      <c r="AI310" s="48" t="s">
        <v>3903</v>
      </c>
      <c r="AJ310" s="48">
        <v>13.3</v>
      </c>
      <c r="AK310" s="48">
        <v>14.1</v>
      </c>
      <c r="AL310" s="48">
        <v>13.4</v>
      </c>
      <c r="AM310" s="48">
        <v>13.3</v>
      </c>
      <c r="AN310" s="48">
        <v>12.9</v>
      </c>
      <c r="AO310" s="48">
        <v>13.2</v>
      </c>
      <c r="AP310" s="48">
        <v>13.5</v>
      </c>
      <c r="AQ310" s="48">
        <v>13.4</v>
      </c>
      <c r="AR310" s="48">
        <v>13.7</v>
      </c>
      <c r="AS310" s="48">
        <v>13.3</v>
      </c>
      <c r="AT310" s="48" t="s">
        <v>3902</v>
      </c>
      <c r="AU310" s="48">
        <v>10.7</v>
      </c>
      <c r="AV310" s="48">
        <v>11.5</v>
      </c>
      <c r="AW310" s="48">
        <v>10.9</v>
      </c>
      <c r="AX310" s="48">
        <v>11</v>
      </c>
      <c r="AY310" s="48">
        <v>10.7</v>
      </c>
      <c r="AZ310" s="48">
        <v>11</v>
      </c>
      <c r="BA310" s="48">
        <v>11.3</v>
      </c>
      <c r="BB310" s="48">
        <v>11.2</v>
      </c>
      <c r="BC310" s="48">
        <v>11.5</v>
      </c>
      <c r="BD310" s="48">
        <v>11.3</v>
      </c>
      <c r="BE310" s="48" t="s">
        <v>4364</v>
      </c>
      <c r="BG310" s="87"/>
      <c r="BH310" s="87"/>
      <c r="BI310" s="87"/>
      <c r="BJ310" s="87"/>
      <c r="BK310" s="87"/>
      <c r="BL310" s="87"/>
    </row>
    <row r="311" spans="1:64" ht="30" customHeight="1">
      <c r="A311" s="97" t="s">
        <v>4946</v>
      </c>
      <c r="B311" s="126" t="s">
        <v>4947</v>
      </c>
      <c r="C311" s="48">
        <v>8.4</v>
      </c>
      <c r="D311" s="48">
        <v>9.1999999999999993</v>
      </c>
      <c r="E311" s="48">
        <v>8.6</v>
      </c>
      <c r="F311" s="48">
        <v>8.6999999999999993</v>
      </c>
      <c r="G311" s="48">
        <v>8.6999999999999993</v>
      </c>
      <c r="H311" s="48">
        <v>9</v>
      </c>
      <c r="I311" s="48">
        <v>9.3000000000000007</v>
      </c>
      <c r="J311" s="48">
        <v>9.1999999999999993</v>
      </c>
      <c r="K311" s="48">
        <v>9.5</v>
      </c>
      <c r="L311" s="48">
        <v>9</v>
      </c>
      <c r="M311" s="48" t="s">
        <v>3944</v>
      </c>
      <c r="N311" s="48">
        <v>9</v>
      </c>
      <c r="O311" s="48">
        <v>9.8000000000000007</v>
      </c>
      <c r="P311" s="48">
        <v>9.1</v>
      </c>
      <c r="Q311" s="48">
        <v>9</v>
      </c>
      <c r="R311" s="48">
        <v>8.8000000000000007</v>
      </c>
      <c r="S311" s="48">
        <v>8.9</v>
      </c>
      <c r="T311" s="48">
        <v>9.4</v>
      </c>
      <c r="U311" s="48">
        <v>9.3000000000000007</v>
      </c>
      <c r="V311" s="48">
        <v>9.6</v>
      </c>
      <c r="W311" s="48">
        <v>9.6</v>
      </c>
      <c r="X311" s="48" t="s">
        <v>3945</v>
      </c>
      <c r="Y311" s="48">
        <v>10.7</v>
      </c>
      <c r="Z311" s="48">
        <v>11.5</v>
      </c>
      <c r="AA311" s="48">
        <v>10.9</v>
      </c>
      <c r="AB311" s="48">
        <v>11.3</v>
      </c>
      <c r="AC311" s="48">
        <v>10.9</v>
      </c>
      <c r="AD311" s="48">
        <v>11.2</v>
      </c>
      <c r="AE311" s="48">
        <v>11.5</v>
      </c>
      <c r="AF311" s="48">
        <v>11.4</v>
      </c>
      <c r="AG311" s="48">
        <v>11.7</v>
      </c>
      <c r="AH311" s="48">
        <v>11.3</v>
      </c>
      <c r="AI311" s="48" t="s">
        <v>3903</v>
      </c>
      <c r="AJ311" s="48">
        <v>13.3</v>
      </c>
      <c r="AK311" s="48">
        <v>14.1</v>
      </c>
      <c r="AL311" s="48">
        <v>13.4</v>
      </c>
      <c r="AM311" s="48">
        <v>13.3</v>
      </c>
      <c r="AN311" s="48">
        <v>12.9</v>
      </c>
      <c r="AO311" s="48">
        <v>13.2</v>
      </c>
      <c r="AP311" s="48">
        <v>13.5</v>
      </c>
      <c r="AQ311" s="48">
        <v>13.4</v>
      </c>
      <c r="AR311" s="48">
        <v>13.7</v>
      </c>
      <c r="AS311" s="48">
        <v>13.3</v>
      </c>
      <c r="AT311" s="48" t="s">
        <v>3902</v>
      </c>
      <c r="AU311" s="48">
        <v>10.7</v>
      </c>
      <c r="AV311" s="48">
        <v>11.5</v>
      </c>
      <c r="AW311" s="48">
        <v>10.9</v>
      </c>
      <c r="AX311" s="48">
        <v>11</v>
      </c>
      <c r="AY311" s="48">
        <v>10.7</v>
      </c>
      <c r="AZ311" s="48">
        <v>11</v>
      </c>
      <c r="BA311" s="48">
        <v>11.3</v>
      </c>
      <c r="BB311" s="48">
        <v>11.2</v>
      </c>
      <c r="BC311" s="48">
        <v>11.5</v>
      </c>
      <c r="BD311" s="48">
        <v>11.3</v>
      </c>
      <c r="BE311" s="48" t="s">
        <v>4364</v>
      </c>
      <c r="BG311" s="87"/>
      <c r="BH311" s="87"/>
      <c r="BI311" s="87"/>
      <c r="BJ311" s="87"/>
      <c r="BK311" s="87"/>
      <c r="BL311" s="87"/>
    </row>
    <row r="312" spans="1:64" ht="30" customHeight="1">
      <c r="A312" s="125" t="s">
        <v>4948</v>
      </c>
      <c r="B312" s="126" t="s">
        <v>4949</v>
      </c>
      <c r="C312" s="48">
        <v>8.4</v>
      </c>
      <c r="D312" s="48">
        <v>9.1999999999999993</v>
      </c>
      <c r="E312" s="48">
        <v>8.6</v>
      </c>
      <c r="F312" s="48">
        <v>8.6999999999999993</v>
      </c>
      <c r="G312" s="48">
        <v>8.6999999999999993</v>
      </c>
      <c r="H312" s="48">
        <v>9</v>
      </c>
      <c r="I312" s="48">
        <v>9.3000000000000007</v>
      </c>
      <c r="J312" s="48">
        <v>9.1999999999999993</v>
      </c>
      <c r="K312" s="48">
        <v>9.5</v>
      </c>
      <c r="L312" s="48">
        <v>9</v>
      </c>
      <c r="M312" s="48" t="s">
        <v>3944</v>
      </c>
      <c r="N312" s="48">
        <v>9</v>
      </c>
      <c r="O312" s="48">
        <v>9.8000000000000007</v>
      </c>
      <c r="P312" s="48">
        <v>9.1</v>
      </c>
      <c r="Q312" s="48">
        <v>9</v>
      </c>
      <c r="R312" s="48">
        <v>8.8000000000000007</v>
      </c>
      <c r="S312" s="48">
        <v>8.9</v>
      </c>
      <c r="T312" s="48">
        <v>9.4</v>
      </c>
      <c r="U312" s="48">
        <v>9.3000000000000007</v>
      </c>
      <c r="V312" s="48">
        <v>9.6</v>
      </c>
      <c r="W312" s="48">
        <v>9.6</v>
      </c>
      <c r="X312" s="48" t="s">
        <v>3945</v>
      </c>
      <c r="Y312" s="48">
        <v>10.7</v>
      </c>
      <c r="Z312" s="48">
        <v>11.5</v>
      </c>
      <c r="AA312" s="48">
        <v>10.9</v>
      </c>
      <c r="AB312" s="48">
        <v>11.3</v>
      </c>
      <c r="AC312" s="48">
        <v>10.9</v>
      </c>
      <c r="AD312" s="48">
        <v>11.2</v>
      </c>
      <c r="AE312" s="48">
        <v>11.5</v>
      </c>
      <c r="AF312" s="48">
        <v>11.4</v>
      </c>
      <c r="AG312" s="48">
        <v>11.7</v>
      </c>
      <c r="AH312" s="48">
        <v>11.3</v>
      </c>
      <c r="AI312" s="48" t="s">
        <v>3903</v>
      </c>
      <c r="AJ312" s="48">
        <v>13.3</v>
      </c>
      <c r="AK312" s="48">
        <v>14.1</v>
      </c>
      <c r="AL312" s="48">
        <v>13.4</v>
      </c>
      <c r="AM312" s="48">
        <v>13.3</v>
      </c>
      <c r="AN312" s="48">
        <v>12.9</v>
      </c>
      <c r="AO312" s="48">
        <v>13.2</v>
      </c>
      <c r="AP312" s="48">
        <v>13.5</v>
      </c>
      <c r="AQ312" s="48">
        <v>13.4</v>
      </c>
      <c r="AR312" s="48">
        <v>13.7</v>
      </c>
      <c r="AS312" s="48">
        <v>13.3</v>
      </c>
      <c r="AT312" s="48" t="s">
        <v>3902</v>
      </c>
      <c r="AU312" s="48">
        <v>10.7</v>
      </c>
      <c r="AV312" s="48">
        <v>11.5</v>
      </c>
      <c r="AW312" s="48">
        <v>10.9</v>
      </c>
      <c r="AX312" s="48">
        <v>11</v>
      </c>
      <c r="AY312" s="48">
        <v>10.7</v>
      </c>
      <c r="AZ312" s="48">
        <v>11</v>
      </c>
      <c r="BA312" s="48">
        <v>11.3</v>
      </c>
      <c r="BB312" s="48">
        <v>11.2</v>
      </c>
      <c r="BC312" s="48">
        <v>11.5</v>
      </c>
      <c r="BD312" s="48">
        <v>11.3</v>
      </c>
      <c r="BE312" s="48" t="s">
        <v>4364</v>
      </c>
      <c r="BG312" s="87"/>
      <c r="BH312" s="87"/>
      <c r="BI312" s="87"/>
      <c r="BJ312" s="87"/>
      <c r="BK312" s="87"/>
      <c r="BL312" s="87"/>
    </row>
    <row r="313" spans="1:64" ht="30" customHeight="1">
      <c r="A313" s="97" t="s">
        <v>4950</v>
      </c>
      <c r="B313" s="126" t="s">
        <v>4951</v>
      </c>
      <c r="C313" s="48">
        <v>8.4</v>
      </c>
      <c r="D313" s="48">
        <v>9.1999999999999993</v>
      </c>
      <c r="E313" s="48">
        <v>8.6</v>
      </c>
      <c r="F313" s="48">
        <v>8.6999999999999993</v>
      </c>
      <c r="G313" s="48">
        <v>8.6999999999999993</v>
      </c>
      <c r="H313" s="48">
        <v>9</v>
      </c>
      <c r="I313" s="48">
        <v>9.3000000000000007</v>
      </c>
      <c r="J313" s="48">
        <v>9.1999999999999993</v>
      </c>
      <c r="K313" s="48">
        <v>9.5</v>
      </c>
      <c r="L313" s="48">
        <v>9</v>
      </c>
      <c r="M313" s="48" t="s">
        <v>3944</v>
      </c>
      <c r="N313" s="48">
        <v>9</v>
      </c>
      <c r="O313" s="48">
        <v>9.8000000000000007</v>
      </c>
      <c r="P313" s="48">
        <v>9.1</v>
      </c>
      <c r="Q313" s="48">
        <v>9</v>
      </c>
      <c r="R313" s="48">
        <v>8.8000000000000007</v>
      </c>
      <c r="S313" s="48">
        <v>8.9</v>
      </c>
      <c r="T313" s="48">
        <v>9.4</v>
      </c>
      <c r="U313" s="48">
        <v>9.3000000000000007</v>
      </c>
      <c r="V313" s="48">
        <v>9.6</v>
      </c>
      <c r="W313" s="48">
        <v>9.6</v>
      </c>
      <c r="X313" s="48" t="s">
        <v>3945</v>
      </c>
      <c r="Y313" s="48">
        <v>10.7</v>
      </c>
      <c r="Z313" s="48">
        <v>11.5</v>
      </c>
      <c r="AA313" s="48">
        <v>10.9</v>
      </c>
      <c r="AB313" s="48">
        <v>11.3</v>
      </c>
      <c r="AC313" s="48">
        <v>10.9</v>
      </c>
      <c r="AD313" s="48">
        <v>11.2</v>
      </c>
      <c r="AE313" s="48">
        <v>11.5</v>
      </c>
      <c r="AF313" s="48">
        <v>11.4</v>
      </c>
      <c r="AG313" s="48">
        <v>11.7</v>
      </c>
      <c r="AH313" s="48">
        <v>11.3</v>
      </c>
      <c r="AI313" s="48" t="s">
        <v>3903</v>
      </c>
      <c r="AJ313" s="48">
        <v>13.3</v>
      </c>
      <c r="AK313" s="48">
        <v>14.1</v>
      </c>
      <c r="AL313" s="48">
        <v>13.4</v>
      </c>
      <c r="AM313" s="48">
        <v>13.3</v>
      </c>
      <c r="AN313" s="48">
        <v>12.9</v>
      </c>
      <c r="AO313" s="48">
        <v>13.2</v>
      </c>
      <c r="AP313" s="48">
        <v>13.5</v>
      </c>
      <c r="AQ313" s="48">
        <v>13.4</v>
      </c>
      <c r="AR313" s="48">
        <v>13.7</v>
      </c>
      <c r="AS313" s="48">
        <v>13.3</v>
      </c>
      <c r="AT313" s="48" t="s">
        <v>3902</v>
      </c>
      <c r="AU313" s="48">
        <v>10.7</v>
      </c>
      <c r="AV313" s="48">
        <v>11.5</v>
      </c>
      <c r="AW313" s="48">
        <v>10.9</v>
      </c>
      <c r="AX313" s="48">
        <v>11</v>
      </c>
      <c r="AY313" s="48">
        <v>10.7</v>
      </c>
      <c r="AZ313" s="48">
        <v>11</v>
      </c>
      <c r="BA313" s="48">
        <v>11.3</v>
      </c>
      <c r="BB313" s="48">
        <v>11.2</v>
      </c>
      <c r="BC313" s="48">
        <v>11.5</v>
      </c>
      <c r="BD313" s="48">
        <v>11.3</v>
      </c>
      <c r="BE313" s="48" t="s">
        <v>4364</v>
      </c>
      <c r="BG313" s="87"/>
      <c r="BH313" s="87"/>
      <c r="BI313" s="87"/>
      <c r="BJ313" s="87"/>
      <c r="BK313" s="87"/>
      <c r="BL313" s="87"/>
    </row>
    <row r="314" spans="1:64" ht="30" customHeight="1">
      <c r="A314" s="125" t="s">
        <v>4952</v>
      </c>
      <c r="B314" s="126" t="s">
        <v>4953</v>
      </c>
      <c r="C314" s="48">
        <v>8.4</v>
      </c>
      <c r="D314" s="48">
        <v>9.1999999999999993</v>
      </c>
      <c r="E314" s="48">
        <v>8.6</v>
      </c>
      <c r="F314" s="48">
        <v>8.6999999999999993</v>
      </c>
      <c r="G314" s="48">
        <v>8.6999999999999993</v>
      </c>
      <c r="H314" s="48">
        <v>9</v>
      </c>
      <c r="I314" s="48">
        <v>9.3000000000000007</v>
      </c>
      <c r="J314" s="48">
        <v>9.1999999999999993</v>
      </c>
      <c r="K314" s="48">
        <v>9.5</v>
      </c>
      <c r="L314" s="48">
        <v>9</v>
      </c>
      <c r="M314" s="48" t="s">
        <v>3944</v>
      </c>
      <c r="N314" s="48">
        <v>9</v>
      </c>
      <c r="O314" s="48">
        <v>9.8000000000000007</v>
      </c>
      <c r="P314" s="48">
        <v>9.1</v>
      </c>
      <c r="Q314" s="48">
        <v>9</v>
      </c>
      <c r="R314" s="48">
        <v>8.8000000000000007</v>
      </c>
      <c r="S314" s="48">
        <v>8.9</v>
      </c>
      <c r="T314" s="48">
        <v>9.4</v>
      </c>
      <c r="U314" s="48">
        <v>9.3000000000000007</v>
      </c>
      <c r="V314" s="48">
        <v>9.6</v>
      </c>
      <c r="W314" s="48">
        <v>9.6</v>
      </c>
      <c r="X314" s="48" t="s">
        <v>3945</v>
      </c>
      <c r="Y314" s="48">
        <v>10.7</v>
      </c>
      <c r="Z314" s="48">
        <v>11.5</v>
      </c>
      <c r="AA314" s="48">
        <v>10.9</v>
      </c>
      <c r="AB314" s="48">
        <v>11.3</v>
      </c>
      <c r="AC314" s="48">
        <v>10.9</v>
      </c>
      <c r="AD314" s="48">
        <v>11.2</v>
      </c>
      <c r="AE314" s="48">
        <v>11.5</v>
      </c>
      <c r="AF314" s="48">
        <v>11.4</v>
      </c>
      <c r="AG314" s="48">
        <v>11.7</v>
      </c>
      <c r="AH314" s="48">
        <v>11.3</v>
      </c>
      <c r="AI314" s="48" t="s">
        <v>3903</v>
      </c>
      <c r="AJ314" s="48">
        <v>13.3</v>
      </c>
      <c r="AK314" s="48">
        <v>14.1</v>
      </c>
      <c r="AL314" s="48">
        <v>13.4</v>
      </c>
      <c r="AM314" s="48">
        <v>13.3</v>
      </c>
      <c r="AN314" s="48">
        <v>12.9</v>
      </c>
      <c r="AO314" s="48">
        <v>13.2</v>
      </c>
      <c r="AP314" s="48">
        <v>13.5</v>
      </c>
      <c r="AQ314" s="48">
        <v>13.4</v>
      </c>
      <c r="AR314" s="48">
        <v>13.7</v>
      </c>
      <c r="AS314" s="48">
        <v>13.3</v>
      </c>
      <c r="AT314" s="48" t="s">
        <v>3902</v>
      </c>
      <c r="AU314" s="48">
        <v>10.7</v>
      </c>
      <c r="AV314" s="48">
        <v>11.5</v>
      </c>
      <c r="AW314" s="48">
        <v>10.9</v>
      </c>
      <c r="AX314" s="48">
        <v>11</v>
      </c>
      <c r="AY314" s="48">
        <v>10.7</v>
      </c>
      <c r="AZ314" s="48">
        <v>11</v>
      </c>
      <c r="BA314" s="48">
        <v>11.3</v>
      </c>
      <c r="BB314" s="48">
        <v>11.2</v>
      </c>
      <c r="BC314" s="48">
        <v>11.5</v>
      </c>
      <c r="BD314" s="48">
        <v>11.3</v>
      </c>
      <c r="BE314" s="48" t="s">
        <v>4364</v>
      </c>
      <c r="BG314" s="87"/>
      <c r="BH314" s="87"/>
      <c r="BI314" s="87"/>
      <c r="BJ314" s="87"/>
      <c r="BK314" s="87"/>
      <c r="BL314" s="87"/>
    </row>
    <row r="315" spans="1:64" ht="30" customHeight="1">
      <c r="A315" s="125" t="s">
        <v>4954</v>
      </c>
      <c r="B315" s="126" t="s">
        <v>4955</v>
      </c>
      <c r="C315" s="48">
        <v>8.4</v>
      </c>
      <c r="D315" s="48">
        <v>9.1999999999999993</v>
      </c>
      <c r="E315" s="48">
        <v>8.6</v>
      </c>
      <c r="F315" s="48">
        <v>8.6999999999999993</v>
      </c>
      <c r="G315" s="48">
        <v>8.6999999999999993</v>
      </c>
      <c r="H315" s="48">
        <v>9</v>
      </c>
      <c r="I315" s="48">
        <v>9.3000000000000007</v>
      </c>
      <c r="J315" s="48">
        <v>9.1999999999999993</v>
      </c>
      <c r="K315" s="48">
        <v>9.5</v>
      </c>
      <c r="L315" s="48">
        <v>9</v>
      </c>
      <c r="M315" s="48" t="s">
        <v>3944</v>
      </c>
      <c r="N315" s="48">
        <v>9</v>
      </c>
      <c r="O315" s="48">
        <v>9.8000000000000007</v>
      </c>
      <c r="P315" s="48">
        <v>9.1</v>
      </c>
      <c r="Q315" s="48">
        <v>9</v>
      </c>
      <c r="R315" s="48">
        <v>8.8000000000000007</v>
      </c>
      <c r="S315" s="48">
        <v>8.9</v>
      </c>
      <c r="T315" s="48">
        <v>9.4</v>
      </c>
      <c r="U315" s="48">
        <v>9.3000000000000007</v>
      </c>
      <c r="V315" s="48">
        <v>9.6</v>
      </c>
      <c r="W315" s="48">
        <v>9.6</v>
      </c>
      <c r="X315" s="48" t="s">
        <v>3945</v>
      </c>
      <c r="Y315" s="48">
        <v>10.7</v>
      </c>
      <c r="Z315" s="48">
        <v>11.5</v>
      </c>
      <c r="AA315" s="48">
        <v>10.9</v>
      </c>
      <c r="AB315" s="48">
        <v>11.3</v>
      </c>
      <c r="AC315" s="48">
        <v>10.9</v>
      </c>
      <c r="AD315" s="48">
        <v>11.2</v>
      </c>
      <c r="AE315" s="48">
        <v>11.5</v>
      </c>
      <c r="AF315" s="48">
        <v>11.4</v>
      </c>
      <c r="AG315" s="48">
        <v>11.7</v>
      </c>
      <c r="AH315" s="48">
        <v>11.3</v>
      </c>
      <c r="AI315" s="48" t="s">
        <v>3903</v>
      </c>
      <c r="AJ315" s="48">
        <v>13.3</v>
      </c>
      <c r="AK315" s="48">
        <v>14.1</v>
      </c>
      <c r="AL315" s="48">
        <v>13.4</v>
      </c>
      <c r="AM315" s="48">
        <v>13.3</v>
      </c>
      <c r="AN315" s="48">
        <v>12.9</v>
      </c>
      <c r="AO315" s="48">
        <v>13.2</v>
      </c>
      <c r="AP315" s="48">
        <v>13.5</v>
      </c>
      <c r="AQ315" s="48">
        <v>13.4</v>
      </c>
      <c r="AR315" s="48">
        <v>13.7</v>
      </c>
      <c r="AS315" s="48">
        <v>13.3</v>
      </c>
      <c r="AT315" s="48" t="s">
        <v>3902</v>
      </c>
      <c r="AU315" s="48">
        <v>10.7</v>
      </c>
      <c r="AV315" s="48">
        <v>11.5</v>
      </c>
      <c r="AW315" s="48">
        <v>10.9</v>
      </c>
      <c r="AX315" s="48">
        <v>11</v>
      </c>
      <c r="AY315" s="48">
        <v>10.7</v>
      </c>
      <c r="AZ315" s="48">
        <v>11</v>
      </c>
      <c r="BA315" s="48">
        <v>11.3</v>
      </c>
      <c r="BB315" s="48">
        <v>11.2</v>
      </c>
      <c r="BC315" s="48">
        <v>11.5</v>
      </c>
      <c r="BD315" s="48">
        <v>11.3</v>
      </c>
      <c r="BE315" s="48" t="s">
        <v>4364</v>
      </c>
      <c r="BG315" s="87"/>
      <c r="BH315" s="87"/>
      <c r="BI315" s="87"/>
      <c r="BJ315" s="87"/>
      <c r="BK315" s="87"/>
      <c r="BL315" s="87"/>
    </row>
    <row r="316" spans="1:64" ht="30" customHeight="1">
      <c r="A316" s="125" t="s">
        <v>4956</v>
      </c>
      <c r="B316" s="126" t="s">
        <v>4957</v>
      </c>
      <c r="C316" s="48">
        <v>8.4</v>
      </c>
      <c r="D316" s="48">
        <v>9.1999999999999993</v>
      </c>
      <c r="E316" s="48">
        <v>8.6</v>
      </c>
      <c r="F316" s="48">
        <v>8.6999999999999993</v>
      </c>
      <c r="G316" s="48">
        <v>8.6999999999999993</v>
      </c>
      <c r="H316" s="48">
        <v>9</v>
      </c>
      <c r="I316" s="48">
        <v>9.3000000000000007</v>
      </c>
      <c r="J316" s="48">
        <v>9.1999999999999993</v>
      </c>
      <c r="K316" s="48">
        <v>9.5</v>
      </c>
      <c r="L316" s="48">
        <v>9</v>
      </c>
      <c r="M316" s="48" t="s">
        <v>3944</v>
      </c>
      <c r="N316" s="48">
        <v>9</v>
      </c>
      <c r="O316" s="48">
        <v>9.8000000000000007</v>
      </c>
      <c r="P316" s="48">
        <v>9.1</v>
      </c>
      <c r="Q316" s="48">
        <v>9</v>
      </c>
      <c r="R316" s="48">
        <v>8.8000000000000007</v>
      </c>
      <c r="S316" s="48">
        <v>8.9</v>
      </c>
      <c r="T316" s="48">
        <v>9.4</v>
      </c>
      <c r="U316" s="48">
        <v>9.3000000000000007</v>
      </c>
      <c r="V316" s="48">
        <v>9.6</v>
      </c>
      <c r="W316" s="48">
        <v>9.6</v>
      </c>
      <c r="X316" s="48" t="s">
        <v>3945</v>
      </c>
      <c r="Y316" s="48">
        <v>10.7</v>
      </c>
      <c r="Z316" s="48">
        <v>11.5</v>
      </c>
      <c r="AA316" s="48">
        <v>10.9</v>
      </c>
      <c r="AB316" s="48">
        <v>11.3</v>
      </c>
      <c r="AC316" s="48">
        <v>10.9</v>
      </c>
      <c r="AD316" s="48">
        <v>11.2</v>
      </c>
      <c r="AE316" s="48">
        <v>11.5</v>
      </c>
      <c r="AF316" s="48">
        <v>11.4</v>
      </c>
      <c r="AG316" s="48">
        <v>11.7</v>
      </c>
      <c r="AH316" s="48">
        <v>11.3</v>
      </c>
      <c r="AI316" s="48" t="s">
        <v>3903</v>
      </c>
      <c r="AJ316" s="48">
        <v>13.3</v>
      </c>
      <c r="AK316" s="48">
        <v>14.1</v>
      </c>
      <c r="AL316" s="48">
        <v>13.4</v>
      </c>
      <c r="AM316" s="48">
        <v>13.3</v>
      </c>
      <c r="AN316" s="48">
        <v>12.9</v>
      </c>
      <c r="AO316" s="48">
        <v>13.2</v>
      </c>
      <c r="AP316" s="48">
        <v>13.5</v>
      </c>
      <c r="AQ316" s="48">
        <v>13.4</v>
      </c>
      <c r="AR316" s="48">
        <v>13.7</v>
      </c>
      <c r="AS316" s="48">
        <v>13.3</v>
      </c>
      <c r="AT316" s="48" t="s">
        <v>3902</v>
      </c>
      <c r="AU316" s="48">
        <v>10.7</v>
      </c>
      <c r="AV316" s="48">
        <v>11.5</v>
      </c>
      <c r="AW316" s="48">
        <v>10.9</v>
      </c>
      <c r="AX316" s="48">
        <v>11</v>
      </c>
      <c r="AY316" s="48">
        <v>10.7</v>
      </c>
      <c r="AZ316" s="48">
        <v>11</v>
      </c>
      <c r="BA316" s="48">
        <v>11.3</v>
      </c>
      <c r="BB316" s="48">
        <v>11.2</v>
      </c>
      <c r="BC316" s="48">
        <v>11.5</v>
      </c>
      <c r="BD316" s="48">
        <v>11.3</v>
      </c>
      <c r="BE316" s="48" t="s">
        <v>4364</v>
      </c>
      <c r="BG316" s="87"/>
      <c r="BH316" s="87"/>
      <c r="BI316" s="87"/>
      <c r="BJ316" s="87"/>
      <c r="BK316" s="87"/>
      <c r="BL316" s="87"/>
    </row>
    <row r="317" spans="1:64" ht="30" customHeight="1">
      <c r="A317" s="125" t="s">
        <v>4958</v>
      </c>
      <c r="B317" s="126" t="s">
        <v>4959</v>
      </c>
      <c r="C317" s="48">
        <v>8.4</v>
      </c>
      <c r="D317" s="48">
        <v>9.1999999999999993</v>
      </c>
      <c r="E317" s="48">
        <v>8.6</v>
      </c>
      <c r="F317" s="48">
        <v>8.6999999999999993</v>
      </c>
      <c r="G317" s="48">
        <v>8.6999999999999993</v>
      </c>
      <c r="H317" s="48">
        <v>9</v>
      </c>
      <c r="I317" s="48">
        <v>9.3000000000000007</v>
      </c>
      <c r="J317" s="48">
        <v>9.1999999999999993</v>
      </c>
      <c r="K317" s="48">
        <v>9.5</v>
      </c>
      <c r="L317" s="48">
        <v>9</v>
      </c>
      <c r="M317" s="48" t="s">
        <v>3944</v>
      </c>
      <c r="N317" s="48">
        <v>9</v>
      </c>
      <c r="O317" s="48">
        <v>9.8000000000000007</v>
      </c>
      <c r="P317" s="48">
        <v>9.1</v>
      </c>
      <c r="Q317" s="48">
        <v>9</v>
      </c>
      <c r="R317" s="48">
        <v>8.8000000000000007</v>
      </c>
      <c r="S317" s="48">
        <v>8.9</v>
      </c>
      <c r="T317" s="48">
        <v>9.4</v>
      </c>
      <c r="U317" s="48">
        <v>9.3000000000000007</v>
      </c>
      <c r="V317" s="48">
        <v>9.6</v>
      </c>
      <c r="W317" s="48">
        <v>9.6</v>
      </c>
      <c r="X317" s="48" t="s">
        <v>3945</v>
      </c>
      <c r="Y317" s="48">
        <v>10.7</v>
      </c>
      <c r="Z317" s="48">
        <v>11.5</v>
      </c>
      <c r="AA317" s="48">
        <v>10.9</v>
      </c>
      <c r="AB317" s="48">
        <v>11.3</v>
      </c>
      <c r="AC317" s="48">
        <v>10.9</v>
      </c>
      <c r="AD317" s="48">
        <v>11.2</v>
      </c>
      <c r="AE317" s="48">
        <v>11.5</v>
      </c>
      <c r="AF317" s="48">
        <v>11.4</v>
      </c>
      <c r="AG317" s="48">
        <v>11.7</v>
      </c>
      <c r="AH317" s="48">
        <v>11.3</v>
      </c>
      <c r="AI317" s="48" t="s">
        <v>3903</v>
      </c>
      <c r="AJ317" s="48">
        <v>13.3</v>
      </c>
      <c r="AK317" s="48">
        <v>14.1</v>
      </c>
      <c r="AL317" s="48">
        <v>13.4</v>
      </c>
      <c r="AM317" s="48">
        <v>13.3</v>
      </c>
      <c r="AN317" s="48">
        <v>12.9</v>
      </c>
      <c r="AO317" s="48">
        <v>13.2</v>
      </c>
      <c r="AP317" s="48">
        <v>13.5</v>
      </c>
      <c r="AQ317" s="48">
        <v>13.4</v>
      </c>
      <c r="AR317" s="48">
        <v>13.7</v>
      </c>
      <c r="AS317" s="48">
        <v>13.3</v>
      </c>
      <c r="AT317" s="48" t="s">
        <v>3902</v>
      </c>
      <c r="AU317" s="48">
        <v>10.7</v>
      </c>
      <c r="AV317" s="48">
        <v>11.5</v>
      </c>
      <c r="AW317" s="48">
        <v>10.9</v>
      </c>
      <c r="AX317" s="48">
        <v>11</v>
      </c>
      <c r="AY317" s="48">
        <v>10.7</v>
      </c>
      <c r="AZ317" s="48">
        <v>11</v>
      </c>
      <c r="BA317" s="48">
        <v>11.3</v>
      </c>
      <c r="BB317" s="48">
        <v>11.2</v>
      </c>
      <c r="BC317" s="48">
        <v>11.5</v>
      </c>
      <c r="BD317" s="48">
        <v>11.3</v>
      </c>
      <c r="BE317" s="48" t="s">
        <v>4364</v>
      </c>
      <c r="BG317" s="87"/>
      <c r="BH317" s="87"/>
      <c r="BI317" s="87"/>
      <c r="BJ317" s="87"/>
      <c r="BK317" s="87"/>
      <c r="BL317" s="87"/>
    </row>
    <row r="318" spans="1:64" ht="30" customHeight="1">
      <c r="A318" s="97" t="s">
        <v>4960</v>
      </c>
      <c r="B318" s="126" t="s">
        <v>4961</v>
      </c>
      <c r="C318" s="48">
        <v>8.5</v>
      </c>
      <c r="D318" s="48">
        <v>9.3000000000000007</v>
      </c>
      <c r="E318" s="48">
        <v>8.6999999999999993</v>
      </c>
      <c r="F318" s="48">
        <v>8.8000000000000007</v>
      </c>
      <c r="G318" s="48">
        <v>8.8000000000000007</v>
      </c>
      <c r="H318" s="48">
        <v>9.1</v>
      </c>
      <c r="I318" s="48">
        <v>9.4</v>
      </c>
      <c r="J318" s="48">
        <v>9.3000000000000007</v>
      </c>
      <c r="K318" s="48">
        <v>9.6</v>
      </c>
      <c r="L318" s="48">
        <v>9.1</v>
      </c>
      <c r="M318" s="48" t="s">
        <v>3944</v>
      </c>
      <c r="N318" s="48">
        <v>9.1</v>
      </c>
      <c r="O318" s="48">
        <v>9.9</v>
      </c>
      <c r="P318" s="48">
        <v>9.1999999999999993</v>
      </c>
      <c r="Q318" s="48">
        <v>9.1</v>
      </c>
      <c r="R318" s="48">
        <v>8.9</v>
      </c>
      <c r="S318" s="48">
        <v>9</v>
      </c>
      <c r="T318" s="48">
        <v>9.5</v>
      </c>
      <c r="U318" s="48">
        <v>9.4</v>
      </c>
      <c r="V318" s="48">
        <v>9.6999999999999993</v>
      </c>
      <c r="W318" s="48">
        <v>9.6999999999999993</v>
      </c>
      <c r="X318" s="48" t="s">
        <v>3945</v>
      </c>
      <c r="Y318" s="48">
        <v>10.8</v>
      </c>
      <c r="Z318" s="48">
        <v>11.6</v>
      </c>
      <c r="AA318" s="48">
        <v>11</v>
      </c>
      <c r="AB318" s="48">
        <v>11.4</v>
      </c>
      <c r="AC318" s="48">
        <v>11</v>
      </c>
      <c r="AD318" s="48">
        <v>11.3</v>
      </c>
      <c r="AE318" s="48">
        <v>11.6</v>
      </c>
      <c r="AF318" s="48">
        <v>11.5</v>
      </c>
      <c r="AG318" s="48">
        <v>11.8</v>
      </c>
      <c r="AH318" s="48">
        <v>11.4</v>
      </c>
      <c r="AI318" s="48" t="s">
        <v>3903</v>
      </c>
      <c r="AJ318" s="48">
        <v>13.4</v>
      </c>
      <c r="AK318" s="48">
        <v>14.2</v>
      </c>
      <c r="AL318" s="48">
        <v>13.5</v>
      </c>
      <c r="AM318" s="48">
        <v>13.4</v>
      </c>
      <c r="AN318" s="48">
        <v>13</v>
      </c>
      <c r="AO318" s="48">
        <v>13.3</v>
      </c>
      <c r="AP318" s="48">
        <v>13.6</v>
      </c>
      <c r="AQ318" s="48">
        <v>13.5</v>
      </c>
      <c r="AR318" s="48">
        <v>13.8</v>
      </c>
      <c r="AS318" s="48">
        <v>13.4</v>
      </c>
      <c r="AT318" s="48" t="s">
        <v>3902</v>
      </c>
      <c r="AU318" s="48">
        <v>10.8</v>
      </c>
      <c r="AV318" s="48">
        <v>11.6</v>
      </c>
      <c r="AW318" s="48">
        <v>11</v>
      </c>
      <c r="AX318" s="48">
        <v>11.1</v>
      </c>
      <c r="AY318" s="48">
        <v>10.8</v>
      </c>
      <c r="AZ318" s="48">
        <v>11.1</v>
      </c>
      <c r="BA318" s="48">
        <v>11.4</v>
      </c>
      <c r="BB318" s="48">
        <v>11.3</v>
      </c>
      <c r="BC318" s="48">
        <v>11.6</v>
      </c>
      <c r="BD318" s="48">
        <v>11.4</v>
      </c>
      <c r="BE318" s="48" t="s">
        <v>4364</v>
      </c>
      <c r="BG318" s="87"/>
      <c r="BH318" s="87"/>
      <c r="BI318" s="87"/>
      <c r="BJ318" s="87"/>
      <c r="BK318" s="87"/>
      <c r="BL318" s="87"/>
    </row>
    <row r="319" spans="1:64" ht="30" customHeight="1">
      <c r="A319" s="125" t="s">
        <v>4962</v>
      </c>
      <c r="B319" s="126" t="s">
        <v>4963</v>
      </c>
      <c r="C319" s="48">
        <v>8.5</v>
      </c>
      <c r="D319" s="48">
        <v>9.3000000000000007</v>
      </c>
      <c r="E319" s="48">
        <v>8.6999999999999993</v>
      </c>
      <c r="F319" s="48">
        <v>8.8000000000000007</v>
      </c>
      <c r="G319" s="48">
        <v>8.8000000000000007</v>
      </c>
      <c r="H319" s="48">
        <v>9.1</v>
      </c>
      <c r="I319" s="48">
        <v>9.4</v>
      </c>
      <c r="J319" s="48">
        <v>9.3000000000000007</v>
      </c>
      <c r="K319" s="48">
        <v>9.6</v>
      </c>
      <c r="L319" s="48">
        <v>9.1</v>
      </c>
      <c r="M319" s="48" t="s">
        <v>3944</v>
      </c>
      <c r="N319" s="48">
        <v>9.1</v>
      </c>
      <c r="O319" s="48">
        <v>9.9</v>
      </c>
      <c r="P319" s="48">
        <v>9.1999999999999993</v>
      </c>
      <c r="Q319" s="48">
        <v>9.1</v>
      </c>
      <c r="R319" s="48">
        <v>8.9</v>
      </c>
      <c r="S319" s="48">
        <v>9</v>
      </c>
      <c r="T319" s="48">
        <v>9.5</v>
      </c>
      <c r="U319" s="48">
        <v>9.4</v>
      </c>
      <c r="V319" s="48">
        <v>9.6999999999999993</v>
      </c>
      <c r="W319" s="48">
        <v>9.6999999999999993</v>
      </c>
      <c r="X319" s="48" t="s">
        <v>3945</v>
      </c>
      <c r="Y319" s="48">
        <v>10.8</v>
      </c>
      <c r="Z319" s="48">
        <v>11.6</v>
      </c>
      <c r="AA319" s="48">
        <v>11</v>
      </c>
      <c r="AB319" s="48">
        <v>11.4</v>
      </c>
      <c r="AC319" s="48">
        <v>11</v>
      </c>
      <c r="AD319" s="48">
        <v>11.3</v>
      </c>
      <c r="AE319" s="48">
        <v>11.6</v>
      </c>
      <c r="AF319" s="48">
        <v>11.5</v>
      </c>
      <c r="AG319" s="48">
        <v>11.8</v>
      </c>
      <c r="AH319" s="48">
        <v>11.4</v>
      </c>
      <c r="AI319" s="48" t="s">
        <v>3903</v>
      </c>
      <c r="AJ319" s="48">
        <v>13.4</v>
      </c>
      <c r="AK319" s="48">
        <v>14.2</v>
      </c>
      <c r="AL319" s="48">
        <v>13.5</v>
      </c>
      <c r="AM319" s="48">
        <v>13.4</v>
      </c>
      <c r="AN319" s="48">
        <v>13</v>
      </c>
      <c r="AO319" s="48">
        <v>13.3</v>
      </c>
      <c r="AP319" s="48">
        <v>13.6</v>
      </c>
      <c r="AQ319" s="48">
        <v>13.5</v>
      </c>
      <c r="AR319" s="48">
        <v>13.8</v>
      </c>
      <c r="AS319" s="48">
        <v>13.4</v>
      </c>
      <c r="AT319" s="48" t="s">
        <v>3902</v>
      </c>
      <c r="AU319" s="48">
        <v>10.8</v>
      </c>
      <c r="AV319" s="48">
        <v>11.6</v>
      </c>
      <c r="AW319" s="48">
        <v>11</v>
      </c>
      <c r="AX319" s="48">
        <v>11.1</v>
      </c>
      <c r="AY319" s="48">
        <v>10.8</v>
      </c>
      <c r="AZ319" s="48">
        <v>11.1</v>
      </c>
      <c r="BA319" s="48">
        <v>11.4</v>
      </c>
      <c r="BB319" s="48">
        <v>11.3</v>
      </c>
      <c r="BC319" s="48">
        <v>11.6</v>
      </c>
      <c r="BD319" s="48">
        <v>11.4</v>
      </c>
      <c r="BE319" s="48" t="s">
        <v>4364</v>
      </c>
      <c r="BG319" s="87"/>
      <c r="BH319" s="87"/>
      <c r="BI319" s="87"/>
      <c r="BJ319" s="87"/>
      <c r="BK319" s="87"/>
      <c r="BL319" s="87"/>
    </row>
    <row r="320" spans="1:64" ht="30" customHeight="1">
      <c r="A320" s="97" t="s">
        <v>4964</v>
      </c>
      <c r="B320" s="126" t="s">
        <v>4965</v>
      </c>
      <c r="C320" s="48">
        <v>8.5</v>
      </c>
      <c r="D320" s="48">
        <v>9.3000000000000007</v>
      </c>
      <c r="E320" s="48">
        <v>8.6999999999999993</v>
      </c>
      <c r="F320" s="48">
        <v>8.8000000000000007</v>
      </c>
      <c r="G320" s="48">
        <v>8.8000000000000007</v>
      </c>
      <c r="H320" s="48">
        <v>9.1</v>
      </c>
      <c r="I320" s="48">
        <v>9.4</v>
      </c>
      <c r="J320" s="48">
        <v>9.3000000000000007</v>
      </c>
      <c r="K320" s="48">
        <v>9.6</v>
      </c>
      <c r="L320" s="48">
        <v>9.1</v>
      </c>
      <c r="M320" s="48" t="s">
        <v>3944</v>
      </c>
      <c r="N320" s="48">
        <v>9.1</v>
      </c>
      <c r="O320" s="48">
        <v>9.9</v>
      </c>
      <c r="P320" s="48">
        <v>9.1999999999999993</v>
      </c>
      <c r="Q320" s="48">
        <v>9.1</v>
      </c>
      <c r="R320" s="48">
        <v>8.9</v>
      </c>
      <c r="S320" s="48">
        <v>9</v>
      </c>
      <c r="T320" s="48">
        <v>9.5</v>
      </c>
      <c r="U320" s="48">
        <v>9.4</v>
      </c>
      <c r="V320" s="48">
        <v>9.6999999999999993</v>
      </c>
      <c r="W320" s="48">
        <v>9.6999999999999993</v>
      </c>
      <c r="X320" s="48" t="s">
        <v>3945</v>
      </c>
      <c r="Y320" s="48">
        <v>10.8</v>
      </c>
      <c r="Z320" s="48">
        <v>11.6</v>
      </c>
      <c r="AA320" s="48">
        <v>11</v>
      </c>
      <c r="AB320" s="48">
        <v>11.4</v>
      </c>
      <c r="AC320" s="48">
        <v>11</v>
      </c>
      <c r="AD320" s="48">
        <v>11.3</v>
      </c>
      <c r="AE320" s="48">
        <v>11.6</v>
      </c>
      <c r="AF320" s="48">
        <v>11.5</v>
      </c>
      <c r="AG320" s="48">
        <v>11.8</v>
      </c>
      <c r="AH320" s="48">
        <v>11.4</v>
      </c>
      <c r="AI320" s="48" t="s">
        <v>3903</v>
      </c>
      <c r="AJ320" s="48">
        <v>13.4</v>
      </c>
      <c r="AK320" s="48">
        <v>14.2</v>
      </c>
      <c r="AL320" s="48">
        <v>13.5</v>
      </c>
      <c r="AM320" s="48">
        <v>13.4</v>
      </c>
      <c r="AN320" s="48">
        <v>13</v>
      </c>
      <c r="AO320" s="48">
        <v>13.3</v>
      </c>
      <c r="AP320" s="48">
        <v>13.6</v>
      </c>
      <c r="AQ320" s="48">
        <v>13.5</v>
      </c>
      <c r="AR320" s="48">
        <v>13.8</v>
      </c>
      <c r="AS320" s="48">
        <v>13.4</v>
      </c>
      <c r="AT320" s="48" t="s">
        <v>3902</v>
      </c>
      <c r="AU320" s="48">
        <v>10.8</v>
      </c>
      <c r="AV320" s="48">
        <v>11.6</v>
      </c>
      <c r="AW320" s="48">
        <v>11</v>
      </c>
      <c r="AX320" s="48">
        <v>11.1</v>
      </c>
      <c r="AY320" s="48">
        <v>10.8</v>
      </c>
      <c r="AZ320" s="48">
        <v>11.1</v>
      </c>
      <c r="BA320" s="48">
        <v>11.4</v>
      </c>
      <c r="BB320" s="48">
        <v>11.3</v>
      </c>
      <c r="BC320" s="48">
        <v>11.6</v>
      </c>
      <c r="BD320" s="48">
        <v>11.4</v>
      </c>
      <c r="BE320" s="48" t="s">
        <v>4364</v>
      </c>
      <c r="BG320" s="87"/>
      <c r="BH320" s="87"/>
      <c r="BI320" s="87"/>
      <c r="BJ320" s="87"/>
      <c r="BK320" s="87"/>
      <c r="BL320" s="87"/>
    </row>
    <row r="321" spans="1:64" ht="30" customHeight="1">
      <c r="A321" s="125" t="s">
        <v>4966</v>
      </c>
      <c r="B321" s="126" t="s">
        <v>4967</v>
      </c>
      <c r="C321" s="48">
        <v>8.5</v>
      </c>
      <c r="D321" s="48">
        <v>9.3000000000000007</v>
      </c>
      <c r="E321" s="48">
        <v>8.6999999999999993</v>
      </c>
      <c r="F321" s="48">
        <v>8.8000000000000007</v>
      </c>
      <c r="G321" s="48">
        <v>8.8000000000000007</v>
      </c>
      <c r="H321" s="48">
        <v>9.1</v>
      </c>
      <c r="I321" s="48">
        <v>9.4</v>
      </c>
      <c r="J321" s="48">
        <v>9.3000000000000007</v>
      </c>
      <c r="K321" s="48">
        <v>9.6</v>
      </c>
      <c r="L321" s="48">
        <v>9.1</v>
      </c>
      <c r="M321" s="48" t="s">
        <v>3944</v>
      </c>
      <c r="N321" s="48">
        <v>9.1</v>
      </c>
      <c r="O321" s="48">
        <v>9.9</v>
      </c>
      <c r="P321" s="48">
        <v>9.1999999999999993</v>
      </c>
      <c r="Q321" s="48">
        <v>9.1</v>
      </c>
      <c r="R321" s="48">
        <v>8.9</v>
      </c>
      <c r="S321" s="48">
        <v>9</v>
      </c>
      <c r="T321" s="48">
        <v>9.5</v>
      </c>
      <c r="U321" s="48">
        <v>9.4</v>
      </c>
      <c r="V321" s="48">
        <v>9.6999999999999993</v>
      </c>
      <c r="W321" s="48">
        <v>9.6999999999999993</v>
      </c>
      <c r="X321" s="48" t="s">
        <v>3945</v>
      </c>
      <c r="Y321" s="48">
        <v>10.8</v>
      </c>
      <c r="Z321" s="48">
        <v>11.6</v>
      </c>
      <c r="AA321" s="48">
        <v>11</v>
      </c>
      <c r="AB321" s="48">
        <v>11.4</v>
      </c>
      <c r="AC321" s="48">
        <v>11</v>
      </c>
      <c r="AD321" s="48">
        <v>11.3</v>
      </c>
      <c r="AE321" s="48">
        <v>11.6</v>
      </c>
      <c r="AF321" s="48">
        <v>11.5</v>
      </c>
      <c r="AG321" s="48">
        <v>11.8</v>
      </c>
      <c r="AH321" s="48">
        <v>11.4</v>
      </c>
      <c r="AI321" s="48" t="s">
        <v>3903</v>
      </c>
      <c r="AJ321" s="48">
        <v>13.4</v>
      </c>
      <c r="AK321" s="48">
        <v>14.2</v>
      </c>
      <c r="AL321" s="48">
        <v>13.5</v>
      </c>
      <c r="AM321" s="48">
        <v>13.4</v>
      </c>
      <c r="AN321" s="48">
        <v>13</v>
      </c>
      <c r="AO321" s="48">
        <v>13.3</v>
      </c>
      <c r="AP321" s="48">
        <v>13.6</v>
      </c>
      <c r="AQ321" s="48">
        <v>13.5</v>
      </c>
      <c r="AR321" s="48">
        <v>13.8</v>
      </c>
      <c r="AS321" s="48">
        <v>13.4</v>
      </c>
      <c r="AT321" s="48" t="s">
        <v>3902</v>
      </c>
      <c r="AU321" s="48">
        <v>10.8</v>
      </c>
      <c r="AV321" s="48">
        <v>11.6</v>
      </c>
      <c r="AW321" s="48">
        <v>11</v>
      </c>
      <c r="AX321" s="48">
        <v>11.1</v>
      </c>
      <c r="AY321" s="48">
        <v>10.8</v>
      </c>
      <c r="AZ321" s="48">
        <v>11.1</v>
      </c>
      <c r="BA321" s="48">
        <v>11.4</v>
      </c>
      <c r="BB321" s="48">
        <v>11.3</v>
      </c>
      <c r="BC321" s="48">
        <v>11.6</v>
      </c>
      <c r="BD321" s="48">
        <v>11.4</v>
      </c>
      <c r="BE321" s="48" t="s">
        <v>4364</v>
      </c>
      <c r="BG321" s="87"/>
      <c r="BH321" s="87"/>
      <c r="BI321" s="87"/>
      <c r="BJ321" s="87"/>
      <c r="BK321" s="87"/>
      <c r="BL321" s="87"/>
    </row>
    <row r="322" spans="1:64" ht="30" customHeight="1">
      <c r="A322" s="125" t="s">
        <v>4968</v>
      </c>
      <c r="B322" s="126" t="s">
        <v>4969</v>
      </c>
      <c r="C322" s="48">
        <v>8.5</v>
      </c>
      <c r="D322" s="48">
        <v>9.3000000000000007</v>
      </c>
      <c r="E322" s="48">
        <v>8.6999999999999993</v>
      </c>
      <c r="F322" s="48">
        <v>8.8000000000000007</v>
      </c>
      <c r="G322" s="48">
        <v>8.8000000000000007</v>
      </c>
      <c r="H322" s="48">
        <v>9.1</v>
      </c>
      <c r="I322" s="48">
        <v>9.4</v>
      </c>
      <c r="J322" s="48">
        <v>9.3000000000000007</v>
      </c>
      <c r="K322" s="48">
        <v>9.6</v>
      </c>
      <c r="L322" s="48">
        <v>9.1</v>
      </c>
      <c r="M322" s="48" t="s">
        <v>3944</v>
      </c>
      <c r="N322" s="48">
        <v>9.1</v>
      </c>
      <c r="O322" s="48">
        <v>9.9</v>
      </c>
      <c r="P322" s="48">
        <v>9.1999999999999993</v>
      </c>
      <c r="Q322" s="48">
        <v>9.1</v>
      </c>
      <c r="R322" s="48">
        <v>8.9</v>
      </c>
      <c r="S322" s="48">
        <v>9</v>
      </c>
      <c r="T322" s="48">
        <v>9.5</v>
      </c>
      <c r="U322" s="48">
        <v>9.4</v>
      </c>
      <c r="V322" s="48">
        <v>9.6999999999999993</v>
      </c>
      <c r="W322" s="48">
        <v>9.6999999999999993</v>
      </c>
      <c r="X322" s="48" t="s">
        <v>3945</v>
      </c>
      <c r="Y322" s="48">
        <v>10.8</v>
      </c>
      <c r="Z322" s="48">
        <v>11.6</v>
      </c>
      <c r="AA322" s="48">
        <v>11</v>
      </c>
      <c r="AB322" s="48">
        <v>11.4</v>
      </c>
      <c r="AC322" s="48">
        <v>11</v>
      </c>
      <c r="AD322" s="48">
        <v>11.3</v>
      </c>
      <c r="AE322" s="48">
        <v>11.6</v>
      </c>
      <c r="AF322" s="48">
        <v>11.5</v>
      </c>
      <c r="AG322" s="48">
        <v>11.8</v>
      </c>
      <c r="AH322" s="48">
        <v>11.4</v>
      </c>
      <c r="AI322" s="48" t="s">
        <v>3903</v>
      </c>
      <c r="AJ322" s="48">
        <v>13.4</v>
      </c>
      <c r="AK322" s="48">
        <v>14.2</v>
      </c>
      <c r="AL322" s="48">
        <v>13.5</v>
      </c>
      <c r="AM322" s="48">
        <v>13.4</v>
      </c>
      <c r="AN322" s="48">
        <v>13</v>
      </c>
      <c r="AO322" s="48">
        <v>13.3</v>
      </c>
      <c r="AP322" s="48">
        <v>13.6</v>
      </c>
      <c r="AQ322" s="48">
        <v>13.5</v>
      </c>
      <c r="AR322" s="48">
        <v>13.8</v>
      </c>
      <c r="AS322" s="48">
        <v>13.4</v>
      </c>
      <c r="AT322" s="48" t="s">
        <v>3902</v>
      </c>
      <c r="AU322" s="48">
        <v>10.8</v>
      </c>
      <c r="AV322" s="48">
        <v>11.6</v>
      </c>
      <c r="AW322" s="48">
        <v>11</v>
      </c>
      <c r="AX322" s="48">
        <v>11.1</v>
      </c>
      <c r="AY322" s="48">
        <v>10.8</v>
      </c>
      <c r="AZ322" s="48">
        <v>11.1</v>
      </c>
      <c r="BA322" s="48">
        <v>11.4</v>
      </c>
      <c r="BB322" s="48">
        <v>11.3</v>
      </c>
      <c r="BC322" s="48">
        <v>11.6</v>
      </c>
      <c r="BD322" s="48">
        <v>11.4</v>
      </c>
      <c r="BE322" s="48" t="s">
        <v>4364</v>
      </c>
      <c r="BG322" s="87"/>
      <c r="BH322" s="87"/>
      <c r="BI322" s="87"/>
      <c r="BJ322" s="87"/>
      <c r="BK322" s="87"/>
      <c r="BL322" s="87"/>
    </row>
    <row r="323" spans="1:64" ht="30" customHeight="1">
      <c r="A323" s="125" t="s">
        <v>4970</v>
      </c>
      <c r="B323" s="126" t="s">
        <v>4971</v>
      </c>
      <c r="C323" s="48">
        <v>8.5</v>
      </c>
      <c r="D323" s="48">
        <v>9.3000000000000007</v>
      </c>
      <c r="E323" s="48">
        <v>8.6999999999999993</v>
      </c>
      <c r="F323" s="48">
        <v>8.8000000000000007</v>
      </c>
      <c r="G323" s="48">
        <v>8.8000000000000007</v>
      </c>
      <c r="H323" s="48">
        <v>9.1</v>
      </c>
      <c r="I323" s="48">
        <v>9.4</v>
      </c>
      <c r="J323" s="48">
        <v>9.3000000000000007</v>
      </c>
      <c r="K323" s="48">
        <v>9.6</v>
      </c>
      <c r="L323" s="48">
        <v>9.1</v>
      </c>
      <c r="M323" s="48" t="s">
        <v>3944</v>
      </c>
      <c r="N323" s="48">
        <v>9.1</v>
      </c>
      <c r="O323" s="48">
        <v>9.9</v>
      </c>
      <c r="P323" s="48">
        <v>9.1999999999999993</v>
      </c>
      <c r="Q323" s="48">
        <v>9.1</v>
      </c>
      <c r="R323" s="48">
        <v>8.9</v>
      </c>
      <c r="S323" s="48">
        <v>9</v>
      </c>
      <c r="T323" s="48">
        <v>9.5</v>
      </c>
      <c r="U323" s="48">
        <v>9.4</v>
      </c>
      <c r="V323" s="48">
        <v>9.6999999999999993</v>
      </c>
      <c r="W323" s="48">
        <v>9.6999999999999993</v>
      </c>
      <c r="X323" s="48" t="s">
        <v>3945</v>
      </c>
      <c r="Y323" s="48">
        <v>10.8</v>
      </c>
      <c r="Z323" s="48">
        <v>11.6</v>
      </c>
      <c r="AA323" s="48">
        <v>11</v>
      </c>
      <c r="AB323" s="48">
        <v>11.4</v>
      </c>
      <c r="AC323" s="48">
        <v>11</v>
      </c>
      <c r="AD323" s="48">
        <v>11.3</v>
      </c>
      <c r="AE323" s="48">
        <v>11.6</v>
      </c>
      <c r="AF323" s="48">
        <v>11.5</v>
      </c>
      <c r="AG323" s="48">
        <v>11.8</v>
      </c>
      <c r="AH323" s="48">
        <v>11.4</v>
      </c>
      <c r="AI323" s="48" t="s">
        <v>3903</v>
      </c>
      <c r="AJ323" s="48">
        <v>13.4</v>
      </c>
      <c r="AK323" s="48">
        <v>14.2</v>
      </c>
      <c r="AL323" s="48">
        <v>13.5</v>
      </c>
      <c r="AM323" s="48">
        <v>13.4</v>
      </c>
      <c r="AN323" s="48">
        <v>13</v>
      </c>
      <c r="AO323" s="48">
        <v>13.3</v>
      </c>
      <c r="AP323" s="48">
        <v>13.6</v>
      </c>
      <c r="AQ323" s="48">
        <v>13.5</v>
      </c>
      <c r="AR323" s="48">
        <v>13.8</v>
      </c>
      <c r="AS323" s="48">
        <v>13.4</v>
      </c>
      <c r="AT323" s="48" t="s">
        <v>3902</v>
      </c>
      <c r="AU323" s="48">
        <v>10.8</v>
      </c>
      <c r="AV323" s="48">
        <v>11.6</v>
      </c>
      <c r="AW323" s="48">
        <v>11</v>
      </c>
      <c r="AX323" s="48">
        <v>11.1</v>
      </c>
      <c r="AY323" s="48">
        <v>10.8</v>
      </c>
      <c r="AZ323" s="48">
        <v>11.1</v>
      </c>
      <c r="BA323" s="48">
        <v>11.4</v>
      </c>
      <c r="BB323" s="48">
        <v>11.3</v>
      </c>
      <c r="BC323" s="48">
        <v>11.6</v>
      </c>
      <c r="BD323" s="48">
        <v>11.4</v>
      </c>
      <c r="BE323" s="48" t="s">
        <v>4364</v>
      </c>
      <c r="BG323" s="87"/>
      <c r="BH323" s="87"/>
      <c r="BI323" s="87"/>
      <c r="BJ323" s="87"/>
      <c r="BK323" s="87"/>
      <c r="BL323" s="87"/>
    </row>
    <row r="324" spans="1:64" ht="30" customHeight="1">
      <c r="A324" s="125" t="s">
        <v>4972</v>
      </c>
      <c r="B324" s="126" t="s">
        <v>4973</v>
      </c>
      <c r="C324" s="48">
        <v>8.5</v>
      </c>
      <c r="D324" s="48">
        <v>9.3000000000000007</v>
      </c>
      <c r="E324" s="48">
        <v>8.6999999999999993</v>
      </c>
      <c r="F324" s="48">
        <v>8.8000000000000007</v>
      </c>
      <c r="G324" s="48">
        <v>8.8000000000000007</v>
      </c>
      <c r="H324" s="48">
        <v>9.1</v>
      </c>
      <c r="I324" s="48">
        <v>9.4</v>
      </c>
      <c r="J324" s="48">
        <v>9.3000000000000007</v>
      </c>
      <c r="K324" s="48">
        <v>9.6</v>
      </c>
      <c r="L324" s="48">
        <v>9.1</v>
      </c>
      <c r="M324" s="48" t="s">
        <v>3944</v>
      </c>
      <c r="N324" s="48">
        <v>9.1</v>
      </c>
      <c r="O324" s="48">
        <v>9.9</v>
      </c>
      <c r="P324" s="48">
        <v>9.1999999999999993</v>
      </c>
      <c r="Q324" s="48">
        <v>9.1</v>
      </c>
      <c r="R324" s="48">
        <v>8.9</v>
      </c>
      <c r="S324" s="48">
        <v>9</v>
      </c>
      <c r="T324" s="48">
        <v>9.5</v>
      </c>
      <c r="U324" s="48">
        <v>9.4</v>
      </c>
      <c r="V324" s="48">
        <v>9.6999999999999993</v>
      </c>
      <c r="W324" s="48">
        <v>9.6999999999999993</v>
      </c>
      <c r="X324" s="48" t="s">
        <v>3945</v>
      </c>
      <c r="Y324" s="48">
        <v>10.8</v>
      </c>
      <c r="Z324" s="48">
        <v>11.6</v>
      </c>
      <c r="AA324" s="48">
        <v>11</v>
      </c>
      <c r="AB324" s="48">
        <v>11.4</v>
      </c>
      <c r="AC324" s="48">
        <v>11</v>
      </c>
      <c r="AD324" s="48">
        <v>11.3</v>
      </c>
      <c r="AE324" s="48">
        <v>11.6</v>
      </c>
      <c r="AF324" s="48">
        <v>11.5</v>
      </c>
      <c r="AG324" s="48">
        <v>11.8</v>
      </c>
      <c r="AH324" s="48">
        <v>11.4</v>
      </c>
      <c r="AI324" s="48" t="s">
        <v>3903</v>
      </c>
      <c r="AJ324" s="48">
        <v>13.4</v>
      </c>
      <c r="AK324" s="48">
        <v>14.2</v>
      </c>
      <c r="AL324" s="48">
        <v>13.5</v>
      </c>
      <c r="AM324" s="48">
        <v>13.4</v>
      </c>
      <c r="AN324" s="48">
        <v>13</v>
      </c>
      <c r="AO324" s="48">
        <v>13.3</v>
      </c>
      <c r="AP324" s="48">
        <v>13.6</v>
      </c>
      <c r="AQ324" s="48">
        <v>13.5</v>
      </c>
      <c r="AR324" s="48">
        <v>13.8</v>
      </c>
      <c r="AS324" s="48">
        <v>13.4</v>
      </c>
      <c r="AT324" s="48" t="s">
        <v>3902</v>
      </c>
      <c r="AU324" s="48">
        <v>10.8</v>
      </c>
      <c r="AV324" s="48">
        <v>11.6</v>
      </c>
      <c r="AW324" s="48">
        <v>11</v>
      </c>
      <c r="AX324" s="48">
        <v>11.1</v>
      </c>
      <c r="AY324" s="48">
        <v>10.8</v>
      </c>
      <c r="AZ324" s="48">
        <v>11.1</v>
      </c>
      <c r="BA324" s="48">
        <v>11.4</v>
      </c>
      <c r="BB324" s="48">
        <v>11.3</v>
      </c>
      <c r="BC324" s="48">
        <v>11.6</v>
      </c>
      <c r="BD324" s="48">
        <v>11.4</v>
      </c>
      <c r="BE324" s="48" t="s">
        <v>4364</v>
      </c>
      <c r="BG324" s="87"/>
      <c r="BH324" s="87"/>
      <c r="BI324" s="87"/>
      <c r="BJ324" s="87"/>
      <c r="BK324" s="87"/>
      <c r="BL324" s="87"/>
    </row>
    <row r="325" spans="1:64" ht="30" customHeight="1">
      <c r="A325" s="125" t="s">
        <v>4974</v>
      </c>
      <c r="B325" s="126" t="s">
        <v>4975</v>
      </c>
      <c r="C325" s="48">
        <v>8.5</v>
      </c>
      <c r="D325" s="48">
        <v>9.3000000000000007</v>
      </c>
      <c r="E325" s="48">
        <v>8.6999999999999993</v>
      </c>
      <c r="F325" s="48">
        <v>8.8000000000000007</v>
      </c>
      <c r="G325" s="48">
        <v>8.8000000000000007</v>
      </c>
      <c r="H325" s="48">
        <v>9.1</v>
      </c>
      <c r="I325" s="48">
        <v>9.4</v>
      </c>
      <c r="J325" s="48">
        <v>9.3000000000000007</v>
      </c>
      <c r="K325" s="48">
        <v>9.6</v>
      </c>
      <c r="L325" s="48">
        <v>9.1</v>
      </c>
      <c r="M325" s="48" t="s">
        <v>3944</v>
      </c>
      <c r="N325" s="48">
        <v>9.1</v>
      </c>
      <c r="O325" s="48">
        <v>9.9</v>
      </c>
      <c r="P325" s="48">
        <v>9.1999999999999993</v>
      </c>
      <c r="Q325" s="48">
        <v>9.1</v>
      </c>
      <c r="R325" s="48">
        <v>8.9</v>
      </c>
      <c r="S325" s="48">
        <v>9</v>
      </c>
      <c r="T325" s="48">
        <v>9.5</v>
      </c>
      <c r="U325" s="48">
        <v>9.4</v>
      </c>
      <c r="V325" s="48">
        <v>9.6999999999999993</v>
      </c>
      <c r="W325" s="48">
        <v>9.6999999999999993</v>
      </c>
      <c r="X325" s="48" t="s">
        <v>3945</v>
      </c>
      <c r="Y325" s="48">
        <v>10.8</v>
      </c>
      <c r="Z325" s="48">
        <v>11.6</v>
      </c>
      <c r="AA325" s="48">
        <v>11</v>
      </c>
      <c r="AB325" s="48">
        <v>11.4</v>
      </c>
      <c r="AC325" s="48">
        <v>11</v>
      </c>
      <c r="AD325" s="48">
        <v>11.3</v>
      </c>
      <c r="AE325" s="48">
        <v>11.6</v>
      </c>
      <c r="AF325" s="48">
        <v>11.5</v>
      </c>
      <c r="AG325" s="48">
        <v>11.8</v>
      </c>
      <c r="AH325" s="48">
        <v>11.4</v>
      </c>
      <c r="AI325" s="48" t="s">
        <v>3903</v>
      </c>
      <c r="AJ325" s="48">
        <v>13.4</v>
      </c>
      <c r="AK325" s="48">
        <v>14.2</v>
      </c>
      <c r="AL325" s="48">
        <v>13.5</v>
      </c>
      <c r="AM325" s="48">
        <v>13.4</v>
      </c>
      <c r="AN325" s="48">
        <v>13</v>
      </c>
      <c r="AO325" s="48">
        <v>13.3</v>
      </c>
      <c r="AP325" s="48">
        <v>13.6</v>
      </c>
      <c r="AQ325" s="48">
        <v>13.5</v>
      </c>
      <c r="AR325" s="48">
        <v>13.8</v>
      </c>
      <c r="AS325" s="48">
        <v>13.4</v>
      </c>
      <c r="AT325" s="48" t="s">
        <v>3902</v>
      </c>
      <c r="AU325" s="48">
        <v>10.8</v>
      </c>
      <c r="AV325" s="48">
        <v>11.6</v>
      </c>
      <c r="AW325" s="48">
        <v>11</v>
      </c>
      <c r="AX325" s="48">
        <v>11.1</v>
      </c>
      <c r="AY325" s="48">
        <v>10.8</v>
      </c>
      <c r="AZ325" s="48">
        <v>11.1</v>
      </c>
      <c r="BA325" s="48">
        <v>11.4</v>
      </c>
      <c r="BB325" s="48">
        <v>11.3</v>
      </c>
      <c r="BC325" s="48">
        <v>11.6</v>
      </c>
      <c r="BD325" s="48">
        <v>11.4</v>
      </c>
      <c r="BE325" s="48" t="s">
        <v>4364</v>
      </c>
      <c r="BG325" s="87"/>
      <c r="BH325" s="87"/>
      <c r="BI325" s="87"/>
      <c r="BJ325" s="87"/>
      <c r="BK325" s="87"/>
      <c r="BL325" s="87"/>
    </row>
    <row r="326" spans="1:64" ht="30" customHeight="1">
      <c r="A326" s="125" t="s">
        <v>4976</v>
      </c>
      <c r="B326" s="126" t="s">
        <v>4977</v>
      </c>
      <c r="C326" s="48">
        <v>8.5</v>
      </c>
      <c r="D326" s="48">
        <v>9.3000000000000007</v>
      </c>
      <c r="E326" s="48">
        <v>8.6999999999999993</v>
      </c>
      <c r="F326" s="48">
        <v>8.8000000000000007</v>
      </c>
      <c r="G326" s="48">
        <v>8.8000000000000007</v>
      </c>
      <c r="H326" s="48">
        <v>9.1</v>
      </c>
      <c r="I326" s="48">
        <v>9.4</v>
      </c>
      <c r="J326" s="48">
        <v>9.3000000000000007</v>
      </c>
      <c r="K326" s="48">
        <v>9.6</v>
      </c>
      <c r="L326" s="48">
        <v>9.1</v>
      </c>
      <c r="M326" s="48" t="s">
        <v>3944</v>
      </c>
      <c r="N326" s="48">
        <v>9.1</v>
      </c>
      <c r="O326" s="48">
        <v>9.9</v>
      </c>
      <c r="P326" s="48">
        <v>9.1999999999999993</v>
      </c>
      <c r="Q326" s="48">
        <v>9.1</v>
      </c>
      <c r="R326" s="48">
        <v>8.9</v>
      </c>
      <c r="S326" s="48">
        <v>9</v>
      </c>
      <c r="T326" s="48">
        <v>9.5</v>
      </c>
      <c r="U326" s="48">
        <v>9.4</v>
      </c>
      <c r="V326" s="48">
        <v>9.6999999999999993</v>
      </c>
      <c r="W326" s="48">
        <v>9.6999999999999993</v>
      </c>
      <c r="X326" s="48" t="s">
        <v>3945</v>
      </c>
      <c r="Y326" s="48">
        <v>10.8</v>
      </c>
      <c r="Z326" s="48">
        <v>11.6</v>
      </c>
      <c r="AA326" s="48">
        <v>11</v>
      </c>
      <c r="AB326" s="48">
        <v>11.4</v>
      </c>
      <c r="AC326" s="48">
        <v>11</v>
      </c>
      <c r="AD326" s="48">
        <v>11.3</v>
      </c>
      <c r="AE326" s="48">
        <v>11.6</v>
      </c>
      <c r="AF326" s="48">
        <v>11.5</v>
      </c>
      <c r="AG326" s="48">
        <v>11.8</v>
      </c>
      <c r="AH326" s="48">
        <v>11.4</v>
      </c>
      <c r="AI326" s="48" t="s">
        <v>3903</v>
      </c>
      <c r="AJ326" s="48">
        <v>13.4</v>
      </c>
      <c r="AK326" s="48">
        <v>14.2</v>
      </c>
      <c r="AL326" s="48">
        <v>13.5</v>
      </c>
      <c r="AM326" s="48">
        <v>13.4</v>
      </c>
      <c r="AN326" s="48">
        <v>13</v>
      </c>
      <c r="AO326" s="48">
        <v>13.3</v>
      </c>
      <c r="AP326" s="48">
        <v>13.6</v>
      </c>
      <c r="AQ326" s="48">
        <v>13.5</v>
      </c>
      <c r="AR326" s="48">
        <v>13.8</v>
      </c>
      <c r="AS326" s="48">
        <v>13.4</v>
      </c>
      <c r="AT326" s="48" t="s">
        <v>3902</v>
      </c>
      <c r="AU326" s="48">
        <v>10.8</v>
      </c>
      <c r="AV326" s="48">
        <v>11.6</v>
      </c>
      <c r="AW326" s="48">
        <v>11</v>
      </c>
      <c r="AX326" s="48">
        <v>11.1</v>
      </c>
      <c r="AY326" s="48">
        <v>10.8</v>
      </c>
      <c r="AZ326" s="48">
        <v>11.1</v>
      </c>
      <c r="BA326" s="48">
        <v>11.4</v>
      </c>
      <c r="BB326" s="48">
        <v>11.3</v>
      </c>
      <c r="BC326" s="48">
        <v>11.6</v>
      </c>
      <c r="BD326" s="48">
        <v>11.4</v>
      </c>
      <c r="BE326" s="48" t="s">
        <v>4364</v>
      </c>
      <c r="BG326" s="87"/>
      <c r="BH326" s="87"/>
      <c r="BI326" s="87"/>
      <c r="BJ326" s="87"/>
      <c r="BK326" s="87"/>
      <c r="BL326" s="87"/>
    </row>
    <row r="327" spans="1:64" ht="30" customHeight="1">
      <c r="A327" s="125" t="s">
        <v>4978</v>
      </c>
      <c r="B327" s="126" t="s">
        <v>4979</v>
      </c>
      <c r="C327" s="48">
        <v>8.5</v>
      </c>
      <c r="D327" s="48">
        <v>9.3000000000000007</v>
      </c>
      <c r="E327" s="48">
        <v>8.6999999999999993</v>
      </c>
      <c r="F327" s="48">
        <v>8.8000000000000007</v>
      </c>
      <c r="G327" s="48">
        <v>8.8000000000000007</v>
      </c>
      <c r="H327" s="48">
        <v>9.1</v>
      </c>
      <c r="I327" s="48">
        <v>9.4</v>
      </c>
      <c r="J327" s="48">
        <v>9.3000000000000007</v>
      </c>
      <c r="K327" s="48">
        <v>9.6</v>
      </c>
      <c r="L327" s="48">
        <v>9.1</v>
      </c>
      <c r="M327" s="48" t="s">
        <v>3944</v>
      </c>
      <c r="N327" s="48">
        <v>9.1</v>
      </c>
      <c r="O327" s="48">
        <v>9.9</v>
      </c>
      <c r="P327" s="48">
        <v>9.1999999999999993</v>
      </c>
      <c r="Q327" s="48">
        <v>9.1</v>
      </c>
      <c r="R327" s="48">
        <v>8.9</v>
      </c>
      <c r="S327" s="48">
        <v>9</v>
      </c>
      <c r="T327" s="48">
        <v>9.5</v>
      </c>
      <c r="U327" s="48">
        <v>9.4</v>
      </c>
      <c r="V327" s="48">
        <v>9.6999999999999993</v>
      </c>
      <c r="W327" s="48">
        <v>9.6999999999999993</v>
      </c>
      <c r="X327" s="48" t="s">
        <v>3945</v>
      </c>
      <c r="Y327" s="48">
        <v>10.8</v>
      </c>
      <c r="Z327" s="48">
        <v>11.6</v>
      </c>
      <c r="AA327" s="48">
        <v>11</v>
      </c>
      <c r="AB327" s="48">
        <v>11.4</v>
      </c>
      <c r="AC327" s="48">
        <v>11</v>
      </c>
      <c r="AD327" s="48">
        <v>11.3</v>
      </c>
      <c r="AE327" s="48">
        <v>11.6</v>
      </c>
      <c r="AF327" s="48">
        <v>11.5</v>
      </c>
      <c r="AG327" s="48">
        <v>11.8</v>
      </c>
      <c r="AH327" s="48">
        <v>11.4</v>
      </c>
      <c r="AI327" s="48" t="s">
        <v>3903</v>
      </c>
      <c r="AJ327" s="48">
        <v>13.4</v>
      </c>
      <c r="AK327" s="48">
        <v>14.2</v>
      </c>
      <c r="AL327" s="48">
        <v>13.5</v>
      </c>
      <c r="AM327" s="48">
        <v>13.4</v>
      </c>
      <c r="AN327" s="48">
        <v>13</v>
      </c>
      <c r="AO327" s="48">
        <v>13.3</v>
      </c>
      <c r="AP327" s="48">
        <v>13.6</v>
      </c>
      <c r="AQ327" s="48">
        <v>13.5</v>
      </c>
      <c r="AR327" s="48">
        <v>13.8</v>
      </c>
      <c r="AS327" s="48">
        <v>13.4</v>
      </c>
      <c r="AT327" s="48" t="s">
        <v>3902</v>
      </c>
      <c r="AU327" s="48">
        <v>10.8</v>
      </c>
      <c r="AV327" s="48">
        <v>11.6</v>
      </c>
      <c r="AW327" s="48">
        <v>11</v>
      </c>
      <c r="AX327" s="48">
        <v>11.1</v>
      </c>
      <c r="AY327" s="48">
        <v>10.8</v>
      </c>
      <c r="AZ327" s="48">
        <v>11.1</v>
      </c>
      <c r="BA327" s="48">
        <v>11.4</v>
      </c>
      <c r="BB327" s="48">
        <v>11.3</v>
      </c>
      <c r="BC327" s="48">
        <v>11.6</v>
      </c>
      <c r="BD327" s="48">
        <v>11.4</v>
      </c>
      <c r="BE327" s="48" t="s">
        <v>4364</v>
      </c>
      <c r="BG327" s="87"/>
      <c r="BH327" s="87"/>
      <c r="BI327" s="87"/>
      <c r="BJ327" s="87"/>
      <c r="BK327" s="87"/>
      <c r="BL327" s="87"/>
    </row>
    <row r="328" spans="1:64" ht="30" customHeight="1">
      <c r="A328" s="97" t="s">
        <v>4980</v>
      </c>
      <c r="B328" s="126" t="s">
        <v>4981</v>
      </c>
      <c r="C328" s="48">
        <v>8.5</v>
      </c>
      <c r="D328" s="48">
        <v>9.3000000000000007</v>
      </c>
      <c r="E328" s="48">
        <v>8.6999999999999993</v>
      </c>
      <c r="F328" s="48">
        <v>8.8000000000000007</v>
      </c>
      <c r="G328" s="48">
        <v>8.8000000000000007</v>
      </c>
      <c r="H328" s="48">
        <v>9.1</v>
      </c>
      <c r="I328" s="48">
        <v>9.4</v>
      </c>
      <c r="J328" s="48">
        <v>9.3000000000000007</v>
      </c>
      <c r="K328" s="48">
        <v>9.6</v>
      </c>
      <c r="L328" s="48">
        <v>9.1</v>
      </c>
      <c r="M328" s="48" t="s">
        <v>3944</v>
      </c>
      <c r="N328" s="48">
        <v>9.1</v>
      </c>
      <c r="O328" s="48">
        <v>9.9</v>
      </c>
      <c r="P328" s="48">
        <v>9.1999999999999993</v>
      </c>
      <c r="Q328" s="48">
        <v>9.1</v>
      </c>
      <c r="R328" s="48">
        <v>8.9</v>
      </c>
      <c r="S328" s="48">
        <v>9</v>
      </c>
      <c r="T328" s="48">
        <v>9.5</v>
      </c>
      <c r="U328" s="48">
        <v>9.4</v>
      </c>
      <c r="V328" s="48">
        <v>9.6999999999999993</v>
      </c>
      <c r="W328" s="48">
        <v>9.6999999999999993</v>
      </c>
      <c r="X328" s="48" t="s">
        <v>3945</v>
      </c>
      <c r="Y328" s="48">
        <v>10.8</v>
      </c>
      <c r="Z328" s="48">
        <v>11.6</v>
      </c>
      <c r="AA328" s="48">
        <v>11</v>
      </c>
      <c r="AB328" s="48">
        <v>11.4</v>
      </c>
      <c r="AC328" s="48">
        <v>11</v>
      </c>
      <c r="AD328" s="48">
        <v>11.3</v>
      </c>
      <c r="AE328" s="48">
        <v>11.6</v>
      </c>
      <c r="AF328" s="48">
        <v>11.5</v>
      </c>
      <c r="AG328" s="48">
        <v>11.8</v>
      </c>
      <c r="AH328" s="48">
        <v>11.4</v>
      </c>
      <c r="AI328" s="48" t="s">
        <v>3903</v>
      </c>
      <c r="AJ328" s="48">
        <v>13.4</v>
      </c>
      <c r="AK328" s="48">
        <v>14.2</v>
      </c>
      <c r="AL328" s="48">
        <v>13.5</v>
      </c>
      <c r="AM328" s="48">
        <v>13.4</v>
      </c>
      <c r="AN328" s="48">
        <v>13</v>
      </c>
      <c r="AO328" s="48">
        <v>13.3</v>
      </c>
      <c r="AP328" s="48">
        <v>13.6</v>
      </c>
      <c r="AQ328" s="48">
        <v>13.5</v>
      </c>
      <c r="AR328" s="48">
        <v>13.8</v>
      </c>
      <c r="AS328" s="48">
        <v>13.4</v>
      </c>
      <c r="AT328" s="48" t="s">
        <v>3902</v>
      </c>
      <c r="AU328" s="48">
        <v>10.8</v>
      </c>
      <c r="AV328" s="48">
        <v>11.6</v>
      </c>
      <c r="AW328" s="48">
        <v>11</v>
      </c>
      <c r="AX328" s="48">
        <v>11.1</v>
      </c>
      <c r="AY328" s="48">
        <v>10.8</v>
      </c>
      <c r="AZ328" s="48">
        <v>11.1</v>
      </c>
      <c r="BA328" s="48">
        <v>11.4</v>
      </c>
      <c r="BB328" s="48">
        <v>11.3</v>
      </c>
      <c r="BC328" s="48">
        <v>11.6</v>
      </c>
      <c r="BD328" s="48">
        <v>11.4</v>
      </c>
      <c r="BE328" s="48" t="s">
        <v>4364</v>
      </c>
      <c r="BG328" s="87"/>
      <c r="BH328" s="87"/>
      <c r="BI328" s="87"/>
      <c r="BJ328" s="87"/>
      <c r="BK328" s="87"/>
      <c r="BL328" s="87"/>
    </row>
    <row r="329" spans="1:64" ht="30" customHeight="1">
      <c r="A329" s="125" t="s">
        <v>4982</v>
      </c>
      <c r="B329" s="126" t="s">
        <v>4983</v>
      </c>
      <c r="C329" s="48">
        <v>8.5</v>
      </c>
      <c r="D329" s="48">
        <v>9.3000000000000007</v>
      </c>
      <c r="E329" s="48">
        <v>8.6999999999999993</v>
      </c>
      <c r="F329" s="48">
        <v>8.8000000000000007</v>
      </c>
      <c r="G329" s="48">
        <v>8.8000000000000007</v>
      </c>
      <c r="H329" s="48">
        <v>9.1</v>
      </c>
      <c r="I329" s="48">
        <v>9.4</v>
      </c>
      <c r="J329" s="48">
        <v>9.3000000000000007</v>
      </c>
      <c r="K329" s="48">
        <v>9.6</v>
      </c>
      <c r="L329" s="48">
        <v>9.1</v>
      </c>
      <c r="M329" s="48" t="s">
        <v>3944</v>
      </c>
      <c r="N329" s="48">
        <v>9.1</v>
      </c>
      <c r="O329" s="48">
        <v>9.9</v>
      </c>
      <c r="P329" s="48">
        <v>9.1999999999999993</v>
      </c>
      <c r="Q329" s="48">
        <v>9.1</v>
      </c>
      <c r="R329" s="48">
        <v>8.9</v>
      </c>
      <c r="S329" s="48">
        <v>9</v>
      </c>
      <c r="T329" s="48">
        <v>9.5</v>
      </c>
      <c r="U329" s="48">
        <v>9.4</v>
      </c>
      <c r="V329" s="48">
        <v>9.6999999999999993</v>
      </c>
      <c r="W329" s="48">
        <v>9.6999999999999993</v>
      </c>
      <c r="X329" s="48" t="s">
        <v>3945</v>
      </c>
      <c r="Y329" s="48">
        <v>10.8</v>
      </c>
      <c r="Z329" s="48">
        <v>11.6</v>
      </c>
      <c r="AA329" s="48">
        <v>11</v>
      </c>
      <c r="AB329" s="48">
        <v>11.4</v>
      </c>
      <c r="AC329" s="48">
        <v>11</v>
      </c>
      <c r="AD329" s="48">
        <v>11.3</v>
      </c>
      <c r="AE329" s="48">
        <v>11.6</v>
      </c>
      <c r="AF329" s="48">
        <v>11.5</v>
      </c>
      <c r="AG329" s="48">
        <v>11.8</v>
      </c>
      <c r="AH329" s="48">
        <v>11.4</v>
      </c>
      <c r="AI329" s="48" t="s">
        <v>3903</v>
      </c>
      <c r="AJ329" s="48">
        <v>13.4</v>
      </c>
      <c r="AK329" s="48">
        <v>14.2</v>
      </c>
      <c r="AL329" s="48">
        <v>13.5</v>
      </c>
      <c r="AM329" s="48">
        <v>13.4</v>
      </c>
      <c r="AN329" s="48">
        <v>13</v>
      </c>
      <c r="AO329" s="48">
        <v>13.3</v>
      </c>
      <c r="AP329" s="48">
        <v>13.6</v>
      </c>
      <c r="AQ329" s="48">
        <v>13.5</v>
      </c>
      <c r="AR329" s="48">
        <v>13.8</v>
      </c>
      <c r="AS329" s="48">
        <v>13.4</v>
      </c>
      <c r="AT329" s="48" t="s">
        <v>3902</v>
      </c>
      <c r="AU329" s="48">
        <v>10.8</v>
      </c>
      <c r="AV329" s="48">
        <v>11.6</v>
      </c>
      <c r="AW329" s="48">
        <v>11</v>
      </c>
      <c r="AX329" s="48">
        <v>11.1</v>
      </c>
      <c r="AY329" s="48">
        <v>10.8</v>
      </c>
      <c r="AZ329" s="48">
        <v>11.1</v>
      </c>
      <c r="BA329" s="48">
        <v>11.4</v>
      </c>
      <c r="BB329" s="48">
        <v>11.3</v>
      </c>
      <c r="BC329" s="48">
        <v>11.6</v>
      </c>
      <c r="BD329" s="48">
        <v>11.4</v>
      </c>
      <c r="BE329" s="48" t="s">
        <v>4364</v>
      </c>
      <c r="BG329" s="87"/>
      <c r="BH329" s="87"/>
      <c r="BI329" s="87"/>
      <c r="BJ329" s="87"/>
      <c r="BK329" s="87"/>
      <c r="BL329" s="87"/>
    </row>
    <row r="330" spans="1:64" ht="30" customHeight="1">
      <c r="A330" s="125" t="s">
        <v>4984</v>
      </c>
      <c r="B330" s="126" t="s">
        <v>4985</v>
      </c>
      <c r="C330" s="48">
        <v>8.5</v>
      </c>
      <c r="D330" s="48">
        <v>9.3000000000000007</v>
      </c>
      <c r="E330" s="48">
        <v>8.6999999999999993</v>
      </c>
      <c r="F330" s="48">
        <v>8.8000000000000007</v>
      </c>
      <c r="G330" s="48">
        <v>8.8000000000000007</v>
      </c>
      <c r="H330" s="48">
        <v>9.1</v>
      </c>
      <c r="I330" s="48">
        <v>9.4</v>
      </c>
      <c r="J330" s="48">
        <v>9.3000000000000007</v>
      </c>
      <c r="K330" s="48">
        <v>9.6</v>
      </c>
      <c r="L330" s="48">
        <v>9.1</v>
      </c>
      <c r="M330" s="48" t="s">
        <v>3944</v>
      </c>
      <c r="N330" s="48">
        <v>9.1</v>
      </c>
      <c r="O330" s="48">
        <v>9.9</v>
      </c>
      <c r="P330" s="48">
        <v>9.1999999999999993</v>
      </c>
      <c r="Q330" s="48">
        <v>9.1</v>
      </c>
      <c r="R330" s="48">
        <v>8.9</v>
      </c>
      <c r="S330" s="48">
        <v>9</v>
      </c>
      <c r="T330" s="48">
        <v>9.5</v>
      </c>
      <c r="U330" s="48">
        <v>9.4</v>
      </c>
      <c r="V330" s="48">
        <v>9.6999999999999993</v>
      </c>
      <c r="W330" s="48">
        <v>9.6999999999999993</v>
      </c>
      <c r="X330" s="48" t="s">
        <v>3945</v>
      </c>
      <c r="Y330" s="48">
        <v>10.8</v>
      </c>
      <c r="Z330" s="48">
        <v>11.6</v>
      </c>
      <c r="AA330" s="48">
        <v>11</v>
      </c>
      <c r="AB330" s="48">
        <v>11.4</v>
      </c>
      <c r="AC330" s="48">
        <v>11</v>
      </c>
      <c r="AD330" s="48">
        <v>11.3</v>
      </c>
      <c r="AE330" s="48">
        <v>11.6</v>
      </c>
      <c r="AF330" s="48">
        <v>11.5</v>
      </c>
      <c r="AG330" s="48">
        <v>11.8</v>
      </c>
      <c r="AH330" s="48">
        <v>11.4</v>
      </c>
      <c r="AI330" s="48" t="s">
        <v>3903</v>
      </c>
      <c r="AJ330" s="48">
        <v>13.4</v>
      </c>
      <c r="AK330" s="48">
        <v>14.2</v>
      </c>
      <c r="AL330" s="48">
        <v>13.5</v>
      </c>
      <c r="AM330" s="48">
        <v>13.4</v>
      </c>
      <c r="AN330" s="48">
        <v>13</v>
      </c>
      <c r="AO330" s="48">
        <v>13.3</v>
      </c>
      <c r="AP330" s="48">
        <v>13.6</v>
      </c>
      <c r="AQ330" s="48">
        <v>13.5</v>
      </c>
      <c r="AR330" s="48">
        <v>13.8</v>
      </c>
      <c r="AS330" s="48">
        <v>13.4</v>
      </c>
      <c r="AT330" s="48" t="s">
        <v>3902</v>
      </c>
      <c r="AU330" s="48">
        <v>10.8</v>
      </c>
      <c r="AV330" s="48">
        <v>11.6</v>
      </c>
      <c r="AW330" s="48">
        <v>11</v>
      </c>
      <c r="AX330" s="48">
        <v>11.1</v>
      </c>
      <c r="AY330" s="48">
        <v>10.8</v>
      </c>
      <c r="AZ330" s="48">
        <v>11.1</v>
      </c>
      <c r="BA330" s="48">
        <v>11.4</v>
      </c>
      <c r="BB330" s="48">
        <v>11.3</v>
      </c>
      <c r="BC330" s="48">
        <v>11.6</v>
      </c>
      <c r="BD330" s="48">
        <v>11.4</v>
      </c>
      <c r="BE330" s="48" t="s">
        <v>4364</v>
      </c>
      <c r="BG330" s="87"/>
      <c r="BH330" s="87"/>
      <c r="BI330" s="87"/>
      <c r="BJ330" s="87"/>
      <c r="BK330" s="87"/>
      <c r="BL330" s="87"/>
    </row>
    <row r="331" spans="1:64" ht="30" customHeight="1">
      <c r="A331" s="125" t="s">
        <v>4986</v>
      </c>
      <c r="B331" s="126" t="s">
        <v>4987</v>
      </c>
      <c r="C331" s="48">
        <v>8.5</v>
      </c>
      <c r="D331" s="48">
        <v>9.3000000000000007</v>
      </c>
      <c r="E331" s="48">
        <v>8.6999999999999993</v>
      </c>
      <c r="F331" s="48">
        <v>8.8000000000000007</v>
      </c>
      <c r="G331" s="48">
        <v>8.8000000000000007</v>
      </c>
      <c r="H331" s="48">
        <v>9.1</v>
      </c>
      <c r="I331" s="48">
        <v>9.4</v>
      </c>
      <c r="J331" s="48">
        <v>9.3000000000000007</v>
      </c>
      <c r="K331" s="48">
        <v>9.6</v>
      </c>
      <c r="L331" s="48">
        <v>9.1</v>
      </c>
      <c r="M331" s="48" t="s">
        <v>3944</v>
      </c>
      <c r="N331" s="48">
        <v>9.1</v>
      </c>
      <c r="O331" s="48">
        <v>9.9</v>
      </c>
      <c r="P331" s="48">
        <v>9.1999999999999993</v>
      </c>
      <c r="Q331" s="48">
        <v>9.1</v>
      </c>
      <c r="R331" s="48">
        <v>8.9</v>
      </c>
      <c r="S331" s="48">
        <v>9</v>
      </c>
      <c r="T331" s="48">
        <v>9.5</v>
      </c>
      <c r="U331" s="48">
        <v>9.4</v>
      </c>
      <c r="V331" s="48">
        <v>9.6999999999999993</v>
      </c>
      <c r="W331" s="48">
        <v>9.6999999999999993</v>
      </c>
      <c r="X331" s="48" t="s">
        <v>3945</v>
      </c>
      <c r="Y331" s="48">
        <v>10.8</v>
      </c>
      <c r="Z331" s="48">
        <v>11.6</v>
      </c>
      <c r="AA331" s="48">
        <v>11</v>
      </c>
      <c r="AB331" s="48">
        <v>11.4</v>
      </c>
      <c r="AC331" s="48">
        <v>11</v>
      </c>
      <c r="AD331" s="48">
        <v>11.3</v>
      </c>
      <c r="AE331" s="48">
        <v>11.6</v>
      </c>
      <c r="AF331" s="48">
        <v>11.5</v>
      </c>
      <c r="AG331" s="48">
        <v>11.8</v>
      </c>
      <c r="AH331" s="48">
        <v>11.4</v>
      </c>
      <c r="AI331" s="48" t="s">
        <v>3903</v>
      </c>
      <c r="AJ331" s="48">
        <v>13.4</v>
      </c>
      <c r="AK331" s="48">
        <v>14.2</v>
      </c>
      <c r="AL331" s="48">
        <v>13.5</v>
      </c>
      <c r="AM331" s="48">
        <v>13.4</v>
      </c>
      <c r="AN331" s="48">
        <v>13</v>
      </c>
      <c r="AO331" s="48">
        <v>13.3</v>
      </c>
      <c r="AP331" s="48">
        <v>13.6</v>
      </c>
      <c r="AQ331" s="48">
        <v>13.5</v>
      </c>
      <c r="AR331" s="48">
        <v>13.8</v>
      </c>
      <c r="AS331" s="48">
        <v>13.4</v>
      </c>
      <c r="AT331" s="48" t="s">
        <v>3902</v>
      </c>
      <c r="AU331" s="48">
        <v>10.8</v>
      </c>
      <c r="AV331" s="48">
        <v>11.6</v>
      </c>
      <c r="AW331" s="48">
        <v>11</v>
      </c>
      <c r="AX331" s="48">
        <v>11.1</v>
      </c>
      <c r="AY331" s="48">
        <v>10.8</v>
      </c>
      <c r="AZ331" s="48">
        <v>11.1</v>
      </c>
      <c r="BA331" s="48">
        <v>11.4</v>
      </c>
      <c r="BB331" s="48">
        <v>11.3</v>
      </c>
      <c r="BC331" s="48">
        <v>11.6</v>
      </c>
      <c r="BD331" s="48">
        <v>11.4</v>
      </c>
      <c r="BE331" s="48" t="s">
        <v>4364</v>
      </c>
      <c r="BG331" s="87"/>
      <c r="BH331" s="87"/>
      <c r="BI331" s="87"/>
      <c r="BJ331" s="87"/>
      <c r="BK331" s="87"/>
      <c r="BL331" s="87"/>
    </row>
    <row r="332" spans="1:64" ht="30" customHeight="1">
      <c r="A332" s="125" t="s">
        <v>4988</v>
      </c>
      <c r="B332" s="126" t="s">
        <v>4989</v>
      </c>
      <c r="C332" s="48">
        <v>8.5</v>
      </c>
      <c r="D332" s="48">
        <v>9.3000000000000007</v>
      </c>
      <c r="E332" s="48">
        <v>8.6999999999999993</v>
      </c>
      <c r="F332" s="48">
        <v>8.8000000000000007</v>
      </c>
      <c r="G332" s="48">
        <v>8.8000000000000007</v>
      </c>
      <c r="H332" s="48">
        <v>9.1</v>
      </c>
      <c r="I332" s="48">
        <v>9.4</v>
      </c>
      <c r="J332" s="48">
        <v>9.3000000000000007</v>
      </c>
      <c r="K332" s="48">
        <v>9.6</v>
      </c>
      <c r="L332" s="48">
        <v>9.1</v>
      </c>
      <c r="M332" s="48" t="s">
        <v>3944</v>
      </c>
      <c r="N332" s="48">
        <v>9.1</v>
      </c>
      <c r="O332" s="48">
        <v>9.9</v>
      </c>
      <c r="P332" s="48">
        <v>9.1999999999999993</v>
      </c>
      <c r="Q332" s="48">
        <v>9.1</v>
      </c>
      <c r="R332" s="48">
        <v>8.9</v>
      </c>
      <c r="S332" s="48">
        <v>9</v>
      </c>
      <c r="T332" s="48">
        <v>9.5</v>
      </c>
      <c r="U332" s="48">
        <v>9.4</v>
      </c>
      <c r="V332" s="48">
        <v>9.6999999999999993</v>
      </c>
      <c r="W332" s="48">
        <v>9.6999999999999993</v>
      </c>
      <c r="X332" s="48" t="s">
        <v>3945</v>
      </c>
      <c r="Y332" s="48">
        <v>10.8</v>
      </c>
      <c r="Z332" s="48">
        <v>11.6</v>
      </c>
      <c r="AA332" s="48">
        <v>11</v>
      </c>
      <c r="AB332" s="48">
        <v>11.4</v>
      </c>
      <c r="AC332" s="48">
        <v>11</v>
      </c>
      <c r="AD332" s="48">
        <v>11.3</v>
      </c>
      <c r="AE332" s="48">
        <v>11.6</v>
      </c>
      <c r="AF332" s="48">
        <v>11.5</v>
      </c>
      <c r="AG332" s="48">
        <v>11.8</v>
      </c>
      <c r="AH332" s="48">
        <v>11.4</v>
      </c>
      <c r="AI332" s="48" t="s">
        <v>3903</v>
      </c>
      <c r="AJ332" s="48">
        <v>13.4</v>
      </c>
      <c r="AK332" s="48">
        <v>14.2</v>
      </c>
      <c r="AL332" s="48">
        <v>13.5</v>
      </c>
      <c r="AM332" s="48">
        <v>13.4</v>
      </c>
      <c r="AN332" s="48">
        <v>13</v>
      </c>
      <c r="AO332" s="48">
        <v>13.3</v>
      </c>
      <c r="AP332" s="48">
        <v>13.6</v>
      </c>
      <c r="AQ332" s="48">
        <v>13.5</v>
      </c>
      <c r="AR332" s="48">
        <v>13.8</v>
      </c>
      <c r="AS332" s="48">
        <v>13.4</v>
      </c>
      <c r="AT332" s="48" t="s">
        <v>3902</v>
      </c>
      <c r="AU332" s="48">
        <v>10.8</v>
      </c>
      <c r="AV332" s="48">
        <v>11.6</v>
      </c>
      <c r="AW332" s="48">
        <v>11</v>
      </c>
      <c r="AX332" s="48">
        <v>11.1</v>
      </c>
      <c r="AY332" s="48">
        <v>10.8</v>
      </c>
      <c r="AZ332" s="48">
        <v>11.1</v>
      </c>
      <c r="BA332" s="48">
        <v>11.4</v>
      </c>
      <c r="BB332" s="48">
        <v>11.3</v>
      </c>
      <c r="BC332" s="48">
        <v>11.6</v>
      </c>
      <c r="BD332" s="48">
        <v>11.4</v>
      </c>
      <c r="BE332" s="48" t="s">
        <v>4364</v>
      </c>
      <c r="BG332" s="87"/>
      <c r="BH332" s="87"/>
      <c r="BI332" s="87"/>
      <c r="BJ332" s="87"/>
      <c r="BK332" s="87"/>
      <c r="BL332" s="87"/>
    </row>
    <row r="333" spans="1:64" ht="30" customHeight="1">
      <c r="A333" s="125" t="s">
        <v>4990</v>
      </c>
      <c r="B333" s="126" t="s">
        <v>4991</v>
      </c>
      <c r="C333" s="48">
        <v>8.5</v>
      </c>
      <c r="D333" s="48">
        <v>9.3000000000000007</v>
      </c>
      <c r="E333" s="48">
        <v>8.6999999999999993</v>
      </c>
      <c r="F333" s="48">
        <v>8.8000000000000007</v>
      </c>
      <c r="G333" s="48">
        <v>8.8000000000000007</v>
      </c>
      <c r="H333" s="48">
        <v>9.1</v>
      </c>
      <c r="I333" s="48">
        <v>9.4</v>
      </c>
      <c r="J333" s="48">
        <v>9.3000000000000007</v>
      </c>
      <c r="K333" s="48">
        <v>9.6</v>
      </c>
      <c r="L333" s="48">
        <v>9.1</v>
      </c>
      <c r="M333" s="48" t="s">
        <v>3944</v>
      </c>
      <c r="N333" s="48">
        <v>9.1</v>
      </c>
      <c r="O333" s="48">
        <v>9.9</v>
      </c>
      <c r="P333" s="48">
        <v>9.1999999999999993</v>
      </c>
      <c r="Q333" s="48">
        <v>9.1</v>
      </c>
      <c r="R333" s="48">
        <v>8.9</v>
      </c>
      <c r="S333" s="48">
        <v>9</v>
      </c>
      <c r="T333" s="48">
        <v>9.5</v>
      </c>
      <c r="U333" s="48">
        <v>9.4</v>
      </c>
      <c r="V333" s="48">
        <v>9.6999999999999993</v>
      </c>
      <c r="W333" s="48">
        <v>9.6999999999999993</v>
      </c>
      <c r="X333" s="48" t="s">
        <v>3945</v>
      </c>
      <c r="Y333" s="48">
        <v>10.8</v>
      </c>
      <c r="Z333" s="48">
        <v>11.6</v>
      </c>
      <c r="AA333" s="48">
        <v>11</v>
      </c>
      <c r="AB333" s="48">
        <v>11.4</v>
      </c>
      <c r="AC333" s="48">
        <v>11</v>
      </c>
      <c r="AD333" s="48">
        <v>11.3</v>
      </c>
      <c r="AE333" s="48">
        <v>11.6</v>
      </c>
      <c r="AF333" s="48">
        <v>11.5</v>
      </c>
      <c r="AG333" s="48">
        <v>11.8</v>
      </c>
      <c r="AH333" s="48">
        <v>11.4</v>
      </c>
      <c r="AI333" s="48" t="s">
        <v>3903</v>
      </c>
      <c r="AJ333" s="48">
        <v>13.4</v>
      </c>
      <c r="AK333" s="48">
        <v>14.2</v>
      </c>
      <c r="AL333" s="48">
        <v>13.5</v>
      </c>
      <c r="AM333" s="48">
        <v>13.4</v>
      </c>
      <c r="AN333" s="48">
        <v>13</v>
      </c>
      <c r="AO333" s="48">
        <v>13.3</v>
      </c>
      <c r="AP333" s="48">
        <v>13.6</v>
      </c>
      <c r="AQ333" s="48">
        <v>13.5</v>
      </c>
      <c r="AR333" s="48">
        <v>13.8</v>
      </c>
      <c r="AS333" s="48">
        <v>13.4</v>
      </c>
      <c r="AT333" s="48" t="s">
        <v>3902</v>
      </c>
      <c r="AU333" s="48">
        <v>10.8</v>
      </c>
      <c r="AV333" s="48">
        <v>11.6</v>
      </c>
      <c r="AW333" s="48">
        <v>11</v>
      </c>
      <c r="AX333" s="48">
        <v>11.1</v>
      </c>
      <c r="AY333" s="48">
        <v>10.8</v>
      </c>
      <c r="AZ333" s="48">
        <v>11.1</v>
      </c>
      <c r="BA333" s="48">
        <v>11.4</v>
      </c>
      <c r="BB333" s="48">
        <v>11.3</v>
      </c>
      <c r="BC333" s="48">
        <v>11.6</v>
      </c>
      <c r="BD333" s="48">
        <v>11.4</v>
      </c>
      <c r="BE333" s="48" t="s">
        <v>4364</v>
      </c>
      <c r="BG333" s="87"/>
      <c r="BH333" s="87"/>
      <c r="BI333" s="87"/>
      <c r="BJ333" s="87"/>
      <c r="BK333" s="87"/>
      <c r="BL333" s="87"/>
    </row>
    <row r="334" spans="1:64" ht="30" customHeight="1">
      <c r="A334" s="125" t="s">
        <v>4992</v>
      </c>
      <c r="B334" s="126" t="s">
        <v>4993</v>
      </c>
      <c r="C334" s="48">
        <v>8.5</v>
      </c>
      <c r="D334" s="48">
        <v>9.3000000000000007</v>
      </c>
      <c r="E334" s="48">
        <v>8.6999999999999993</v>
      </c>
      <c r="F334" s="48">
        <v>8.8000000000000007</v>
      </c>
      <c r="G334" s="48">
        <v>8.8000000000000007</v>
      </c>
      <c r="H334" s="48">
        <v>9.1</v>
      </c>
      <c r="I334" s="48">
        <v>9.4</v>
      </c>
      <c r="J334" s="48">
        <v>9.3000000000000007</v>
      </c>
      <c r="K334" s="48">
        <v>9.6</v>
      </c>
      <c r="L334" s="48">
        <v>9.1</v>
      </c>
      <c r="M334" s="48" t="s">
        <v>3944</v>
      </c>
      <c r="N334" s="48">
        <v>9.1</v>
      </c>
      <c r="O334" s="48">
        <v>9.9</v>
      </c>
      <c r="P334" s="48">
        <v>9.1999999999999993</v>
      </c>
      <c r="Q334" s="48">
        <v>9.1</v>
      </c>
      <c r="R334" s="48">
        <v>8.9</v>
      </c>
      <c r="S334" s="48">
        <v>9</v>
      </c>
      <c r="T334" s="48">
        <v>9.5</v>
      </c>
      <c r="U334" s="48">
        <v>9.4</v>
      </c>
      <c r="V334" s="48">
        <v>9.6999999999999993</v>
      </c>
      <c r="W334" s="48">
        <v>9.6999999999999993</v>
      </c>
      <c r="X334" s="48" t="s">
        <v>3945</v>
      </c>
      <c r="Y334" s="48">
        <v>10.8</v>
      </c>
      <c r="Z334" s="48">
        <v>11.6</v>
      </c>
      <c r="AA334" s="48">
        <v>11</v>
      </c>
      <c r="AB334" s="48">
        <v>11.4</v>
      </c>
      <c r="AC334" s="48">
        <v>11</v>
      </c>
      <c r="AD334" s="48">
        <v>11.3</v>
      </c>
      <c r="AE334" s="48">
        <v>11.6</v>
      </c>
      <c r="AF334" s="48">
        <v>11.5</v>
      </c>
      <c r="AG334" s="48">
        <v>11.8</v>
      </c>
      <c r="AH334" s="48">
        <v>11.4</v>
      </c>
      <c r="AI334" s="48" t="s">
        <v>3903</v>
      </c>
      <c r="AJ334" s="48">
        <v>13.4</v>
      </c>
      <c r="AK334" s="48">
        <v>14.2</v>
      </c>
      <c r="AL334" s="48">
        <v>13.5</v>
      </c>
      <c r="AM334" s="48">
        <v>13.4</v>
      </c>
      <c r="AN334" s="48">
        <v>13</v>
      </c>
      <c r="AO334" s="48">
        <v>13.3</v>
      </c>
      <c r="AP334" s="48">
        <v>13.6</v>
      </c>
      <c r="AQ334" s="48">
        <v>13.5</v>
      </c>
      <c r="AR334" s="48">
        <v>13.8</v>
      </c>
      <c r="AS334" s="48">
        <v>13.4</v>
      </c>
      <c r="AT334" s="48" t="s">
        <v>3902</v>
      </c>
      <c r="AU334" s="48">
        <v>10.8</v>
      </c>
      <c r="AV334" s="48">
        <v>11.6</v>
      </c>
      <c r="AW334" s="48">
        <v>11</v>
      </c>
      <c r="AX334" s="48">
        <v>11.1</v>
      </c>
      <c r="AY334" s="48">
        <v>10.8</v>
      </c>
      <c r="AZ334" s="48">
        <v>11.1</v>
      </c>
      <c r="BA334" s="48">
        <v>11.4</v>
      </c>
      <c r="BB334" s="48">
        <v>11.3</v>
      </c>
      <c r="BC334" s="48">
        <v>11.6</v>
      </c>
      <c r="BD334" s="48">
        <v>11.4</v>
      </c>
      <c r="BE334" s="48" t="s">
        <v>4364</v>
      </c>
      <c r="BG334" s="87"/>
      <c r="BH334" s="87"/>
      <c r="BI334" s="87"/>
      <c r="BJ334" s="87"/>
      <c r="BK334" s="87"/>
      <c r="BL334" s="87"/>
    </row>
    <row r="335" spans="1:64" ht="30" customHeight="1">
      <c r="A335" s="125" t="s">
        <v>4994</v>
      </c>
      <c r="B335" s="126" t="s">
        <v>4995</v>
      </c>
      <c r="C335" s="48">
        <v>8.5</v>
      </c>
      <c r="D335" s="48">
        <v>9.3000000000000007</v>
      </c>
      <c r="E335" s="48">
        <v>8.6999999999999993</v>
      </c>
      <c r="F335" s="48">
        <v>8.8000000000000007</v>
      </c>
      <c r="G335" s="48">
        <v>8.8000000000000007</v>
      </c>
      <c r="H335" s="48">
        <v>9.1</v>
      </c>
      <c r="I335" s="48">
        <v>9.4</v>
      </c>
      <c r="J335" s="48">
        <v>9.3000000000000007</v>
      </c>
      <c r="K335" s="48">
        <v>9.6</v>
      </c>
      <c r="L335" s="48">
        <v>9.1</v>
      </c>
      <c r="M335" s="48" t="s">
        <v>3944</v>
      </c>
      <c r="N335" s="48">
        <v>9.1</v>
      </c>
      <c r="O335" s="48">
        <v>9.9</v>
      </c>
      <c r="P335" s="48">
        <v>9.1999999999999993</v>
      </c>
      <c r="Q335" s="48">
        <v>9.1</v>
      </c>
      <c r="R335" s="48">
        <v>8.9</v>
      </c>
      <c r="S335" s="48">
        <v>9</v>
      </c>
      <c r="T335" s="48">
        <v>9.5</v>
      </c>
      <c r="U335" s="48">
        <v>9.4</v>
      </c>
      <c r="V335" s="48">
        <v>9.6999999999999993</v>
      </c>
      <c r="W335" s="48">
        <v>9.6999999999999993</v>
      </c>
      <c r="X335" s="48" t="s">
        <v>3945</v>
      </c>
      <c r="Y335" s="48">
        <v>10.8</v>
      </c>
      <c r="Z335" s="48">
        <v>11.6</v>
      </c>
      <c r="AA335" s="48">
        <v>11</v>
      </c>
      <c r="AB335" s="48">
        <v>11.4</v>
      </c>
      <c r="AC335" s="48">
        <v>11</v>
      </c>
      <c r="AD335" s="48">
        <v>11.3</v>
      </c>
      <c r="AE335" s="48">
        <v>11.6</v>
      </c>
      <c r="AF335" s="48">
        <v>11.5</v>
      </c>
      <c r="AG335" s="48">
        <v>11.8</v>
      </c>
      <c r="AH335" s="48">
        <v>11.4</v>
      </c>
      <c r="AI335" s="48" t="s">
        <v>3903</v>
      </c>
      <c r="AJ335" s="48">
        <v>13.4</v>
      </c>
      <c r="AK335" s="48">
        <v>14.2</v>
      </c>
      <c r="AL335" s="48">
        <v>13.5</v>
      </c>
      <c r="AM335" s="48">
        <v>13.4</v>
      </c>
      <c r="AN335" s="48">
        <v>13</v>
      </c>
      <c r="AO335" s="48">
        <v>13.3</v>
      </c>
      <c r="AP335" s="48">
        <v>13.6</v>
      </c>
      <c r="AQ335" s="48">
        <v>13.5</v>
      </c>
      <c r="AR335" s="48">
        <v>13.8</v>
      </c>
      <c r="AS335" s="48">
        <v>13.4</v>
      </c>
      <c r="AT335" s="48" t="s">
        <v>3902</v>
      </c>
      <c r="AU335" s="48">
        <v>10.8</v>
      </c>
      <c r="AV335" s="48">
        <v>11.6</v>
      </c>
      <c r="AW335" s="48">
        <v>11</v>
      </c>
      <c r="AX335" s="48">
        <v>11.1</v>
      </c>
      <c r="AY335" s="48">
        <v>10.8</v>
      </c>
      <c r="AZ335" s="48">
        <v>11.1</v>
      </c>
      <c r="BA335" s="48">
        <v>11.4</v>
      </c>
      <c r="BB335" s="48">
        <v>11.3</v>
      </c>
      <c r="BC335" s="48">
        <v>11.6</v>
      </c>
      <c r="BD335" s="48">
        <v>11.4</v>
      </c>
      <c r="BE335" s="48" t="s">
        <v>4364</v>
      </c>
    </row>
    <row r="336" spans="1:64" ht="30" customHeight="1">
      <c r="A336" s="125" t="s">
        <v>4996</v>
      </c>
      <c r="B336" s="126" t="s">
        <v>4997</v>
      </c>
      <c r="C336" s="48">
        <v>8.5</v>
      </c>
      <c r="D336" s="48">
        <v>9.3000000000000007</v>
      </c>
      <c r="E336" s="48">
        <v>8.6999999999999993</v>
      </c>
      <c r="F336" s="48">
        <v>8.8000000000000007</v>
      </c>
      <c r="G336" s="48">
        <v>8.8000000000000007</v>
      </c>
      <c r="H336" s="48">
        <v>9.1</v>
      </c>
      <c r="I336" s="48">
        <v>9.4</v>
      </c>
      <c r="J336" s="48">
        <v>9.3000000000000007</v>
      </c>
      <c r="K336" s="48">
        <v>9.6</v>
      </c>
      <c r="L336" s="48">
        <v>9.1</v>
      </c>
      <c r="M336" s="48" t="s">
        <v>3944</v>
      </c>
      <c r="N336" s="48">
        <v>9.1</v>
      </c>
      <c r="O336" s="48">
        <v>9.9</v>
      </c>
      <c r="P336" s="48">
        <v>9.1999999999999993</v>
      </c>
      <c r="Q336" s="48">
        <v>9.1</v>
      </c>
      <c r="R336" s="48">
        <v>8.9</v>
      </c>
      <c r="S336" s="48">
        <v>9</v>
      </c>
      <c r="T336" s="48">
        <v>9.5</v>
      </c>
      <c r="U336" s="48">
        <v>9.4</v>
      </c>
      <c r="V336" s="48">
        <v>9.6999999999999993</v>
      </c>
      <c r="W336" s="48">
        <v>9.6999999999999993</v>
      </c>
      <c r="X336" s="48" t="s">
        <v>3945</v>
      </c>
      <c r="Y336" s="48">
        <v>10.8</v>
      </c>
      <c r="Z336" s="48">
        <v>11.6</v>
      </c>
      <c r="AA336" s="48">
        <v>11</v>
      </c>
      <c r="AB336" s="48">
        <v>11.4</v>
      </c>
      <c r="AC336" s="48">
        <v>11</v>
      </c>
      <c r="AD336" s="48">
        <v>11.3</v>
      </c>
      <c r="AE336" s="48">
        <v>11.6</v>
      </c>
      <c r="AF336" s="48">
        <v>11.5</v>
      </c>
      <c r="AG336" s="48">
        <v>11.8</v>
      </c>
      <c r="AH336" s="48">
        <v>11.4</v>
      </c>
      <c r="AI336" s="48" t="s">
        <v>3903</v>
      </c>
      <c r="AJ336" s="48">
        <v>13.4</v>
      </c>
      <c r="AK336" s="48">
        <v>14.2</v>
      </c>
      <c r="AL336" s="48">
        <v>13.5</v>
      </c>
      <c r="AM336" s="48">
        <v>13.4</v>
      </c>
      <c r="AN336" s="48">
        <v>13</v>
      </c>
      <c r="AO336" s="48">
        <v>13.3</v>
      </c>
      <c r="AP336" s="48">
        <v>13.6</v>
      </c>
      <c r="AQ336" s="48">
        <v>13.5</v>
      </c>
      <c r="AR336" s="48">
        <v>13.8</v>
      </c>
      <c r="AS336" s="48">
        <v>13.4</v>
      </c>
      <c r="AT336" s="48" t="s">
        <v>3902</v>
      </c>
      <c r="AU336" s="48">
        <v>10.8</v>
      </c>
      <c r="AV336" s="48">
        <v>11.6</v>
      </c>
      <c r="AW336" s="48">
        <v>11</v>
      </c>
      <c r="AX336" s="48">
        <v>11.1</v>
      </c>
      <c r="AY336" s="48">
        <v>10.8</v>
      </c>
      <c r="AZ336" s="48">
        <v>11.1</v>
      </c>
      <c r="BA336" s="48">
        <v>11.4</v>
      </c>
      <c r="BB336" s="48">
        <v>11.3</v>
      </c>
      <c r="BC336" s="48">
        <v>11.6</v>
      </c>
      <c r="BD336" s="48">
        <v>11.4</v>
      </c>
      <c r="BE336" s="48" t="s">
        <v>4364</v>
      </c>
    </row>
    <row r="337" spans="1:57" ht="30" customHeight="1">
      <c r="A337" s="125" t="s">
        <v>4998</v>
      </c>
      <c r="B337" s="126" t="s">
        <v>4999</v>
      </c>
      <c r="C337" s="48">
        <v>8.5</v>
      </c>
      <c r="D337" s="48">
        <v>9.3000000000000007</v>
      </c>
      <c r="E337" s="48">
        <v>8.6999999999999993</v>
      </c>
      <c r="F337" s="48">
        <v>8.8000000000000007</v>
      </c>
      <c r="G337" s="48">
        <v>8.8000000000000007</v>
      </c>
      <c r="H337" s="48">
        <v>9.1</v>
      </c>
      <c r="I337" s="48">
        <v>9.4</v>
      </c>
      <c r="J337" s="48">
        <v>9.3000000000000007</v>
      </c>
      <c r="K337" s="48">
        <v>9.6</v>
      </c>
      <c r="L337" s="48">
        <v>9.1</v>
      </c>
      <c r="M337" s="48" t="s">
        <v>3944</v>
      </c>
      <c r="N337" s="48">
        <v>9.1</v>
      </c>
      <c r="O337" s="48">
        <v>9.9</v>
      </c>
      <c r="P337" s="48">
        <v>9.1999999999999993</v>
      </c>
      <c r="Q337" s="48">
        <v>9.1</v>
      </c>
      <c r="R337" s="48">
        <v>8.9</v>
      </c>
      <c r="S337" s="48">
        <v>9</v>
      </c>
      <c r="T337" s="48">
        <v>9.5</v>
      </c>
      <c r="U337" s="48">
        <v>9.4</v>
      </c>
      <c r="V337" s="48">
        <v>9.6999999999999993</v>
      </c>
      <c r="W337" s="48">
        <v>9.6999999999999993</v>
      </c>
      <c r="X337" s="48" t="s">
        <v>3945</v>
      </c>
      <c r="Y337" s="48">
        <v>10.8</v>
      </c>
      <c r="Z337" s="48">
        <v>11.6</v>
      </c>
      <c r="AA337" s="48">
        <v>11</v>
      </c>
      <c r="AB337" s="48">
        <v>11.4</v>
      </c>
      <c r="AC337" s="48">
        <v>11</v>
      </c>
      <c r="AD337" s="48">
        <v>11.3</v>
      </c>
      <c r="AE337" s="48">
        <v>11.6</v>
      </c>
      <c r="AF337" s="48">
        <v>11.5</v>
      </c>
      <c r="AG337" s="48">
        <v>11.8</v>
      </c>
      <c r="AH337" s="48">
        <v>11.4</v>
      </c>
      <c r="AI337" s="48" t="s">
        <v>3903</v>
      </c>
      <c r="AJ337" s="48">
        <v>13.4</v>
      </c>
      <c r="AK337" s="48">
        <v>14.2</v>
      </c>
      <c r="AL337" s="48">
        <v>13.5</v>
      </c>
      <c r="AM337" s="48">
        <v>13.4</v>
      </c>
      <c r="AN337" s="48">
        <v>13</v>
      </c>
      <c r="AO337" s="48">
        <v>13.3</v>
      </c>
      <c r="AP337" s="48">
        <v>13.6</v>
      </c>
      <c r="AQ337" s="48">
        <v>13.5</v>
      </c>
      <c r="AR337" s="48">
        <v>13.8</v>
      </c>
      <c r="AS337" s="48">
        <v>13.4</v>
      </c>
      <c r="AT337" s="48" t="s">
        <v>3902</v>
      </c>
      <c r="AU337" s="48">
        <v>10.8</v>
      </c>
      <c r="AV337" s="48">
        <v>11.6</v>
      </c>
      <c r="AW337" s="48">
        <v>11</v>
      </c>
      <c r="AX337" s="48">
        <v>11.1</v>
      </c>
      <c r="AY337" s="48">
        <v>10.8</v>
      </c>
      <c r="AZ337" s="48">
        <v>11.1</v>
      </c>
      <c r="BA337" s="48">
        <v>11.4</v>
      </c>
      <c r="BB337" s="48">
        <v>11.3</v>
      </c>
      <c r="BC337" s="48">
        <v>11.6</v>
      </c>
      <c r="BD337" s="48">
        <v>11.4</v>
      </c>
      <c r="BE337" s="48" t="s">
        <v>4364</v>
      </c>
    </row>
    <row r="338" spans="1:57" ht="30" customHeight="1">
      <c r="A338" s="97" t="s">
        <v>5000</v>
      </c>
      <c r="B338" s="126" t="s">
        <v>5001</v>
      </c>
      <c r="C338" s="48">
        <v>8.5</v>
      </c>
      <c r="D338" s="48">
        <v>9.3000000000000007</v>
      </c>
      <c r="E338" s="48">
        <v>8.6999999999999993</v>
      </c>
      <c r="F338" s="48">
        <v>8.8000000000000007</v>
      </c>
      <c r="G338" s="48">
        <v>8.8000000000000007</v>
      </c>
      <c r="H338" s="48">
        <v>9.1</v>
      </c>
      <c r="I338" s="48">
        <v>9.4</v>
      </c>
      <c r="J338" s="48">
        <v>9.3000000000000007</v>
      </c>
      <c r="K338" s="48">
        <v>9.6</v>
      </c>
      <c r="L338" s="48">
        <v>9.1</v>
      </c>
      <c r="M338" s="48" t="s">
        <v>3944</v>
      </c>
      <c r="N338" s="48">
        <v>9.1</v>
      </c>
      <c r="O338" s="48">
        <v>9.9</v>
      </c>
      <c r="P338" s="48">
        <v>9.1999999999999993</v>
      </c>
      <c r="Q338" s="48">
        <v>9.1</v>
      </c>
      <c r="R338" s="48">
        <v>8.9</v>
      </c>
      <c r="S338" s="48">
        <v>9</v>
      </c>
      <c r="T338" s="48">
        <v>9.5</v>
      </c>
      <c r="U338" s="48">
        <v>9.4</v>
      </c>
      <c r="V338" s="48">
        <v>9.6999999999999993</v>
      </c>
      <c r="W338" s="48">
        <v>9.6999999999999993</v>
      </c>
      <c r="X338" s="48" t="s">
        <v>3945</v>
      </c>
      <c r="Y338" s="48">
        <v>10.8</v>
      </c>
      <c r="Z338" s="48">
        <v>11.6</v>
      </c>
      <c r="AA338" s="48">
        <v>11</v>
      </c>
      <c r="AB338" s="48">
        <v>11.4</v>
      </c>
      <c r="AC338" s="48">
        <v>11</v>
      </c>
      <c r="AD338" s="48">
        <v>11.3</v>
      </c>
      <c r="AE338" s="48">
        <v>11.6</v>
      </c>
      <c r="AF338" s="48">
        <v>11.5</v>
      </c>
      <c r="AG338" s="48">
        <v>11.8</v>
      </c>
      <c r="AH338" s="48">
        <v>11.4</v>
      </c>
      <c r="AI338" s="48" t="s">
        <v>3903</v>
      </c>
      <c r="AJ338" s="48">
        <v>13.4</v>
      </c>
      <c r="AK338" s="48">
        <v>14.2</v>
      </c>
      <c r="AL338" s="48">
        <v>13.5</v>
      </c>
      <c r="AM338" s="48">
        <v>13.4</v>
      </c>
      <c r="AN338" s="48">
        <v>13</v>
      </c>
      <c r="AO338" s="48">
        <v>13.3</v>
      </c>
      <c r="AP338" s="48">
        <v>13.6</v>
      </c>
      <c r="AQ338" s="48">
        <v>13.5</v>
      </c>
      <c r="AR338" s="48">
        <v>13.8</v>
      </c>
      <c r="AS338" s="48">
        <v>13.4</v>
      </c>
      <c r="AT338" s="48" t="s">
        <v>3902</v>
      </c>
      <c r="AU338" s="48">
        <v>10.8</v>
      </c>
      <c r="AV338" s="48">
        <v>11.6</v>
      </c>
      <c r="AW338" s="48">
        <v>11</v>
      </c>
      <c r="AX338" s="48">
        <v>11.1</v>
      </c>
      <c r="AY338" s="48">
        <v>10.8</v>
      </c>
      <c r="AZ338" s="48">
        <v>11.1</v>
      </c>
      <c r="BA338" s="48">
        <v>11.4</v>
      </c>
      <c r="BB338" s="48">
        <v>11.3</v>
      </c>
      <c r="BC338" s="48">
        <v>11.6</v>
      </c>
      <c r="BD338" s="48">
        <v>11.4</v>
      </c>
      <c r="BE338" s="48" t="s">
        <v>4364</v>
      </c>
    </row>
    <row r="339" spans="1:57" ht="30" customHeight="1">
      <c r="A339" s="97" t="s">
        <v>5002</v>
      </c>
      <c r="B339" s="126" t="s">
        <v>5003</v>
      </c>
      <c r="C339" s="48">
        <v>8.5</v>
      </c>
      <c r="D339" s="48">
        <v>9.3000000000000007</v>
      </c>
      <c r="E339" s="48">
        <v>8.6999999999999993</v>
      </c>
      <c r="F339" s="48">
        <v>8.8000000000000007</v>
      </c>
      <c r="G339" s="48">
        <v>8.8000000000000007</v>
      </c>
      <c r="H339" s="48">
        <v>9.1</v>
      </c>
      <c r="I339" s="48">
        <v>9.4</v>
      </c>
      <c r="J339" s="48">
        <v>9.3000000000000007</v>
      </c>
      <c r="K339" s="48">
        <v>9.6</v>
      </c>
      <c r="L339" s="48">
        <v>9.1</v>
      </c>
      <c r="M339" s="48" t="s">
        <v>3944</v>
      </c>
      <c r="N339" s="48">
        <v>9.1</v>
      </c>
      <c r="O339" s="48">
        <v>9.9</v>
      </c>
      <c r="P339" s="48">
        <v>9.1999999999999993</v>
      </c>
      <c r="Q339" s="48">
        <v>9.1</v>
      </c>
      <c r="R339" s="48">
        <v>8.9</v>
      </c>
      <c r="S339" s="48">
        <v>9</v>
      </c>
      <c r="T339" s="48">
        <v>9.5</v>
      </c>
      <c r="U339" s="48">
        <v>9.4</v>
      </c>
      <c r="V339" s="48">
        <v>9.6999999999999993</v>
      </c>
      <c r="W339" s="48">
        <v>9.6999999999999993</v>
      </c>
      <c r="X339" s="48" t="s">
        <v>3945</v>
      </c>
      <c r="Y339" s="48">
        <v>10.8</v>
      </c>
      <c r="Z339" s="48">
        <v>11.6</v>
      </c>
      <c r="AA339" s="48">
        <v>11</v>
      </c>
      <c r="AB339" s="48">
        <v>11.4</v>
      </c>
      <c r="AC339" s="48">
        <v>11</v>
      </c>
      <c r="AD339" s="48">
        <v>11.3</v>
      </c>
      <c r="AE339" s="48">
        <v>11.6</v>
      </c>
      <c r="AF339" s="48">
        <v>11.5</v>
      </c>
      <c r="AG339" s="48">
        <v>11.8</v>
      </c>
      <c r="AH339" s="48">
        <v>11.4</v>
      </c>
      <c r="AI339" s="48" t="s">
        <v>3903</v>
      </c>
      <c r="AJ339" s="48">
        <v>13.4</v>
      </c>
      <c r="AK339" s="48">
        <v>14.2</v>
      </c>
      <c r="AL339" s="48">
        <v>13.5</v>
      </c>
      <c r="AM339" s="48">
        <v>13.4</v>
      </c>
      <c r="AN339" s="48">
        <v>13</v>
      </c>
      <c r="AO339" s="48">
        <v>13.3</v>
      </c>
      <c r="AP339" s="48">
        <v>13.6</v>
      </c>
      <c r="AQ339" s="48">
        <v>13.5</v>
      </c>
      <c r="AR339" s="48">
        <v>13.8</v>
      </c>
      <c r="AS339" s="48">
        <v>13.4</v>
      </c>
      <c r="AT339" s="48" t="s">
        <v>3902</v>
      </c>
      <c r="AU339" s="48">
        <v>10.8</v>
      </c>
      <c r="AV339" s="48">
        <v>11.6</v>
      </c>
      <c r="AW339" s="48">
        <v>11</v>
      </c>
      <c r="AX339" s="48">
        <v>11.1</v>
      </c>
      <c r="AY339" s="48">
        <v>10.8</v>
      </c>
      <c r="AZ339" s="48">
        <v>11.1</v>
      </c>
      <c r="BA339" s="48">
        <v>11.4</v>
      </c>
      <c r="BB339" s="48">
        <v>11.3</v>
      </c>
      <c r="BC339" s="48">
        <v>11.6</v>
      </c>
      <c r="BD339" s="48">
        <v>11.4</v>
      </c>
      <c r="BE339" s="48" t="s">
        <v>4364</v>
      </c>
    </row>
    <row r="340" spans="1:57" ht="30" customHeight="1">
      <c r="A340" s="125" t="s">
        <v>5004</v>
      </c>
      <c r="B340" s="126" t="s">
        <v>5005</v>
      </c>
      <c r="C340" s="48">
        <v>8.6</v>
      </c>
      <c r="D340" s="48">
        <v>9.4</v>
      </c>
      <c r="E340" s="48">
        <v>8.8000000000000007</v>
      </c>
      <c r="F340" s="48">
        <v>8.9</v>
      </c>
      <c r="G340" s="48">
        <v>8.9</v>
      </c>
      <c r="H340" s="48">
        <v>9.1999999999999993</v>
      </c>
      <c r="I340" s="48">
        <v>9.5</v>
      </c>
      <c r="J340" s="48">
        <v>9.4</v>
      </c>
      <c r="K340" s="48">
        <v>9.6999999999999993</v>
      </c>
      <c r="L340" s="48">
        <v>9.1999999999999993</v>
      </c>
      <c r="M340" s="48" t="s">
        <v>3944</v>
      </c>
      <c r="N340" s="48">
        <v>9.1999999999999993</v>
      </c>
      <c r="O340" s="48">
        <v>10</v>
      </c>
      <c r="P340" s="48">
        <v>9.3000000000000007</v>
      </c>
      <c r="Q340" s="48">
        <v>9.1999999999999993</v>
      </c>
      <c r="R340" s="48">
        <v>9</v>
      </c>
      <c r="S340" s="48">
        <v>9.1</v>
      </c>
      <c r="T340" s="48">
        <v>9.6</v>
      </c>
      <c r="U340" s="48">
        <v>9.5</v>
      </c>
      <c r="V340" s="48">
        <v>9.8000000000000007</v>
      </c>
      <c r="W340" s="48">
        <v>9.8000000000000007</v>
      </c>
      <c r="X340" s="48" t="s">
        <v>3945</v>
      </c>
      <c r="Y340" s="48">
        <v>10.9</v>
      </c>
      <c r="Z340" s="48">
        <v>11.7</v>
      </c>
      <c r="AA340" s="48">
        <v>11.1</v>
      </c>
      <c r="AB340" s="48">
        <v>11.5</v>
      </c>
      <c r="AC340" s="48">
        <v>11.1</v>
      </c>
      <c r="AD340" s="48">
        <v>11.4</v>
      </c>
      <c r="AE340" s="48">
        <v>11.7</v>
      </c>
      <c r="AF340" s="48">
        <v>11.6</v>
      </c>
      <c r="AG340" s="48">
        <v>11.9</v>
      </c>
      <c r="AH340" s="48">
        <v>11.5</v>
      </c>
      <c r="AI340" s="48" t="s">
        <v>3903</v>
      </c>
      <c r="AJ340" s="48">
        <v>13.5</v>
      </c>
      <c r="AK340" s="48">
        <v>14.3</v>
      </c>
      <c r="AL340" s="48">
        <v>13.6</v>
      </c>
      <c r="AM340" s="48">
        <v>13.5</v>
      </c>
      <c r="AN340" s="48">
        <v>13.1</v>
      </c>
      <c r="AO340" s="48">
        <v>13.4</v>
      </c>
      <c r="AP340" s="48">
        <v>13.7</v>
      </c>
      <c r="AQ340" s="48">
        <v>13.6</v>
      </c>
      <c r="AR340" s="48">
        <v>13.9</v>
      </c>
      <c r="AS340" s="48">
        <v>13.5</v>
      </c>
      <c r="AT340" s="48" t="s">
        <v>3902</v>
      </c>
      <c r="AU340" s="48">
        <v>10.9</v>
      </c>
      <c r="AV340" s="48">
        <v>11.7</v>
      </c>
      <c r="AW340" s="48">
        <v>11.1</v>
      </c>
      <c r="AX340" s="48">
        <v>11.2</v>
      </c>
      <c r="AY340" s="48">
        <v>10.9</v>
      </c>
      <c r="AZ340" s="48">
        <v>11.2</v>
      </c>
      <c r="BA340" s="48">
        <v>11.5</v>
      </c>
      <c r="BB340" s="48">
        <v>11.4</v>
      </c>
      <c r="BC340" s="48">
        <v>11.7</v>
      </c>
      <c r="BD340" s="48">
        <v>11.5</v>
      </c>
      <c r="BE340" s="48" t="s">
        <v>4364</v>
      </c>
    </row>
    <row r="341" spans="1:57" ht="30" customHeight="1">
      <c r="A341" s="125" t="s">
        <v>5006</v>
      </c>
      <c r="B341" s="126" t="s">
        <v>5007</v>
      </c>
      <c r="C341" s="48">
        <v>8.6</v>
      </c>
      <c r="D341" s="48">
        <v>9.4</v>
      </c>
      <c r="E341" s="48">
        <v>8.8000000000000007</v>
      </c>
      <c r="F341" s="48">
        <v>8.9</v>
      </c>
      <c r="G341" s="48">
        <v>8.9</v>
      </c>
      <c r="H341" s="48">
        <v>9.1999999999999993</v>
      </c>
      <c r="I341" s="48">
        <v>9.5</v>
      </c>
      <c r="J341" s="48">
        <v>9.4</v>
      </c>
      <c r="K341" s="48">
        <v>9.6999999999999993</v>
      </c>
      <c r="L341" s="48">
        <v>9.1999999999999993</v>
      </c>
      <c r="M341" s="48" t="s">
        <v>3944</v>
      </c>
      <c r="N341" s="48">
        <v>9.1999999999999993</v>
      </c>
      <c r="O341" s="48">
        <v>10</v>
      </c>
      <c r="P341" s="48">
        <v>9.3000000000000007</v>
      </c>
      <c r="Q341" s="48">
        <v>9.1999999999999993</v>
      </c>
      <c r="R341" s="48">
        <v>9</v>
      </c>
      <c r="S341" s="48">
        <v>9.1</v>
      </c>
      <c r="T341" s="48">
        <v>9.6</v>
      </c>
      <c r="U341" s="48">
        <v>9.5</v>
      </c>
      <c r="V341" s="48">
        <v>9.8000000000000007</v>
      </c>
      <c r="W341" s="48">
        <v>9.8000000000000007</v>
      </c>
      <c r="X341" s="48" t="s">
        <v>3945</v>
      </c>
      <c r="Y341" s="48">
        <v>10.9</v>
      </c>
      <c r="Z341" s="48">
        <v>11.7</v>
      </c>
      <c r="AA341" s="48">
        <v>11.1</v>
      </c>
      <c r="AB341" s="48">
        <v>11.5</v>
      </c>
      <c r="AC341" s="48">
        <v>11.1</v>
      </c>
      <c r="AD341" s="48">
        <v>11.4</v>
      </c>
      <c r="AE341" s="48">
        <v>11.7</v>
      </c>
      <c r="AF341" s="48">
        <v>11.6</v>
      </c>
      <c r="AG341" s="48">
        <v>11.9</v>
      </c>
      <c r="AH341" s="48">
        <v>11.5</v>
      </c>
      <c r="AI341" s="48" t="s">
        <v>3903</v>
      </c>
      <c r="AJ341" s="48">
        <v>13.5</v>
      </c>
      <c r="AK341" s="48">
        <v>14.3</v>
      </c>
      <c r="AL341" s="48">
        <v>13.6</v>
      </c>
      <c r="AM341" s="48">
        <v>13.5</v>
      </c>
      <c r="AN341" s="48">
        <v>13.1</v>
      </c>
      <c r="AO341" s="48">
        <v>13.4</v>
      </c>
      <c r="AP341" s="48">
        <v>13.7</v>
      </c>
      <c r="AQ341" s="48">
        <v>13.6</v>
      </c>
      <c r="AR341" s="48">
        <v>13.9</v>
      </c>
      <c r="AS341" s="48">
        <v>13.5</v>
      </c>
      <c r="AT341" s="48" t="s">
        <v>3902</v>
      </c>
      <c r="AU341" s="48">
        <v>10.9</v>
      </c>
      <c r="AV341" s="48">
        <v>11.7</v>
      </c>
      <c r="AW341" s="48">
        <v>11.1</v>
      </c>
      <c r="AX341" s="48">
        <v>11.2</v>
      </c>
      <c r="AY341" s="48">
        <v>10.9</v>
      </c>
      <c r="AZ341" s="48">
        <v>11.2</v>
      </c>
      <c r="BA341" s="48">
        <v>11.5</v>
      </c>
      <c r="BB341" s="48">
        <v>11.4</v>
      </c>
      <c r="BC341" s="48">
        <v>11.7</v>
      </c>
      <c r="BD341" s="48">
        <v>11.5</v>
      </c>
      <c r="BE341" s="48" t="s">
        <v>4364</v>
      </c>
    </row>
    <row r="342" spans="1:57" ht="30" customHeight="1">
      <c r="A342" s="125" t="s">
        <v>5008</v>
      </c>
      <c r="B342" s="126" t="s">
        <v>5009</v>
      </c>
      <c r="C342" s="48">
        <v>8.6</v>
      </c>
      <c r="D342" s="48">
        <v>9.4</v>
      </c>
      <c r="E342" s="48">
        <v>8.8000000000000007</v>
      </c>
      <c r="F342" s="48">
        <v>8.9</v>
      </c>
      <c r="G342" s="48">
        <v>8.9</v>
      </c>
      <c r="H342" s="48">
        <v>9.1999999999999993</v>
      </c>
      <c r="I342" s="48">
        <v>9.5</v>
      </c>
      <c r="J342" s="48">
        <v>9.4</v>
      </c>
      <c r="K342" s="48">
        <v>9.6999999999999993</v>
      </c>
      <c r="L342" s="48">
        <v>9.1999999999999993</v>
      </c>
      <c r="M342" s="48" t="s">
        <v>3944</v>
      </c>
      <c r="N342" s="48">
        <v>9.1999999999999993</v>
      </c>
      <c r="O342" s="48">
        <v>10</v>
      </c>
      <c r="P342" s="48">
        <v>9.3000000000000007</v>
      </c>
      <c r="Q342" s="48">
        <v>9.1999999999999993</v>
      </c>
      <c r="R342" s="48">
        <v>9</v>
      </c>
      <c r="S342" s="48">
        <v>9.1</v>
      </c>
      <c r="T342" s="48">
        <v>9.6</v>
      </c>
      <c r="U342" s="48">
        <v>9.5</v>
      </c>
      <c r="V342" s="48">
        <v>9.8000000000000007</v>
      </c>
      <c r="W342" s="48">
        <v>9.8000000000000007</v>
      </c>
      <c r="X342" s="48" t="s">
        <v>3945</v>
      </c>
      <c r="Y342" s="48">
        <v>10.9</v>
      </c>
      <c r="Z342" s="48">
        <v>11.7</v>
      </c>
      <c r="AA342" s="48">
        <v>11.1</v>
      </c>
      <c r="AB342" s="48">
        <v>11.5</v>
      </c>
      <c r="AC342" s="48">
        <v>11.1</v>
      </c>
      <c r="AD342" s="48">
        <v>11.4</v>
      </c>
      <c r="AE342" s="48">
        <v>11.7</v>
      </c>
      <c r="AF342" s="48">
        <v>11.6</v>
      </c>
      <c r="AG342" s="48">
        <v>11.9</v>
      </c>
      <c r="AH342" s="48">
        <v>11.5</v>
      </c>
      <c r="AI342" s="48" t="s">
        <v>3903</v>
      </c>
      <c r="AJ342" s="48">
        <v>13.5</v>
      </c>
      <c r="AK342" s="48">
        <v>14.3</v>
      </c>
      <c r="AL342" s="48">
        <v>13.6</v>
      </c>
      <c r="AM342" s="48">
        <v>13.5</v>
      </c>
      <c r="AN342" s="48">
        <v>13.1</v>
      </c>
      <c r="AO342" s="48">
        <v>13.4</v>
      </c>
      <c r="AP342" s="48">
        <v>13.7</v>
      </c>
      <c r="AQ342" s="48">
        <v>13.6</v>
      </c>
      <c r="AR342" s="48">
        <v>13.9</v>
      </c>
      <c r="AS342" s="48">
        <v>13.5</v>
      </c>
      <c r="AT342" s="48" t="s">
        <v>3902</v>
      </c>
      <c r="AU342" s="48">
        <v>10.9</v>
      </c>
      <c r="AV342" s="48">
        <v>11.7</v>
      </c>
      <c r="AW342" s="48">
        <v>11.1</v>
      </c>
      <c r="AX342" s="48">
        <v>11.2</v>
      </c>
      <c r="AY342" s="48">
        <v>10.9</v>
      </c>
      <c r="AZ342" s="48">
        <v>11.2</v>
      </c>
      <c r="BA342" s="48">
        <v>11.5</v>
      </c>
      <c r="BB342" s="48">
        <v>11.4</v>
      </c>
      <c r="BC342" s="48">
        <v>11.7</v>
      </c>
      <c r="BD342" s="48">
        <v>11.5</v>
      </c>
      <c r="BE342" s="48" t="s">
        <v>4364</v>
      </c>
    </row>
    <row r="343" spans="1:57" ht="30" customHeight="1">
      <c r="A343" s="125" t="s">
        <v>5010</v>
      </c>
      <c r="B343" s="126" t="s">
        <v>5011</v>
      </c>
      <c r="C343" s="48">
        <v>8.6</v>
      </c>
      <c r="D343" s="48">
        <v>9.4</v>
      </c>
      <c r="E343" s="48">
        <v>8.8000000000000007</v>
      </c>
      <c r="F343" s="48">
        <v>8.9</v>
      </c>
      <c r="G343" s="48">
        <v>8.9</v>
      </c>
      <c r="H343" s="48">
        <v>9.1999999999999993</v>
      </c>
      <c r="I343" s="48">
        <v>9.5</v>
      </c>
      <c r="J343" s="48">
        <v>9.4</v>
      </c>
      <c r="K343" s="48">
        <v>9.6999999999999993</v>
      </c>
      <c r="L343" s="48">
        <v>9.1999999999999993</v>
      </c>
      <c r="M343" s="48" t="s">
        <v>3944</v>
      </c>
      <c r="N343" s="48">
        <v>9.1999999999999993</v>
      </c>
      <c r="O343" s="48">
        <v>10</v>
      </c>
      <c r="P343" s="48">
        <v>9.3000000000000007</v>
      </c>
      <c r="Q343" s="48">
        <v>9.1999999999999993</v>
      </c>
      <c r="R343" s="48">
        <v>9</v>
      </c>
      <c r="S343" s="48">
        <v>9.1</v>
      </c>
      <c r="T343" s="48">
        <v>9.6</v>
      </c>
      <c r="U343" s="48">
        <v>9.5</v>
      </c>
      <c r="V343" s="48">
        <v>9.8000000000000007</v>
      </c>
      <c r="W343" s="48">
        <v>9.8000000000000007</v>
      </c>
      <c r="X343" s="48" t="s">
        <v>3945</v>
      </c>
      <c r="Y343" s="48">
        <v>10.9</v>
      </c>
      <c r="Z343" s="48">
        <v>11.7</v>
      </c>
      <c r="AA343" s="48">
        <v>11.1</v>
      </c>
      <c r="AB343" s="48">
        <v>11.5</v>
      </c>
      <c r="AC343" s="48">
        <v>11.1</v>
      </c>
      <c r="AD343" s="48">
        <v>11.4</v>
      </c>
      <c r="AE343" s="48">
        <v>11.7</v>
      </c>
      <c r="AF343" s="48">
        <v>11.6</v>
      </c>
      <c r="AG343" s="48">
        <v>11.9</v>
      </c>
      <c r="AH343" s="48">
        <v>11.5</v>
      </c>
      <c r="AI343" s="48" t="s">
        <v>3903</v>
      </c>
      <c r="AJ343" s="48">
        <v>13.5</v>
      </c>
      <c r="AK343" s="48">
        <v>14.3</v>
      </c>
      <c r="AL343" s="48">
        <v>13.6</v>
      </c>
      <c r="AM343" s="48">
        <v>13.5</v>
      </c>
      <c r="AN343" s="48">
        <v>13.1</v>
      </c>
      <c r="AO343" s="48">
        <v>13.4</v>
      </c>
      <c r="AP343" s="48">
        <v>13.7</v>
      </c>
      <c r="AQ343" s="48">
        <v>13.6</v>
      </c>
      <c r="AR343" s="48">
        <v>13.9</v>
      </c>
      <c r="AS343" s="48">
        <v>13.5</v>
      </c>
      <c r="AT343" s="48" t="s">
        <v>3902</v>
      </c>
      <c r="AU343" s="48">
        <v>10.9</v>
      </c>
      <c r="AV343" s="48">
        <v>11.7</v>
      </c>
      <c r="AW343" s="48">
        <v>11.1</v>
      </c>
      <c r="AX343" s="48">
        <v>11.2</v>
      </c>
      <c r="AY343" s="48">
        <v>10.9</v>
      </c>
      <c r="AZ343" s="48">
        <v>11.2</v>
      </c>
      <c r="BA343" s="48">
        <v>11.5</v>
      </c>
      <c r="BB343" s="48">
        <v>11.4</v>
      </c>
      <c r="BC343" s="48">
        <v>11.7</v>
      </c>
      <c r="BD343" s="48">
        <v>11.5</v>
      </c>
      <c r="BE343" s="48" t="s">
        <v>4364</v>
      </c>
    </row>
    <row r="344" spans="1:57" ht="30" customHeight="1">
      <c r="A344" s="125" t="s">
        <v>5012</v>
      </c>
      <c r="B344" s="482" t="s">
        <v>5011</v>
      </c>
      <c r="C344" s="48">
        <v>8.6</v>
      </c>
      <c r="D344" s="48">
        <v>9.4</v>
      </c>
      <c r="E344" s="48">
        <v>8.8000000000000007</v>
      </c>
      <c r="F344" s="48">
        <v>8.9</v>
      </c>
      <c r="G344" s="48">
        <v>8.9</v>
      </c>
      <c r="H344" s="48">
        <v>9.1999999999999993</v>
      </c>
      <c r="I344" s="48">
        <v>9.5</v>
      </c>
      <c r="J344" s="48">
        <v>9.4</v>
      </c>
      <c r="K344" s="48">
        <v>9.6999999999999993</v>
      </c>
      <c r="L344" s="48">
        <v>9.1999999999999993</v>
      </c>
      <c r="M344" s="48" t="s">
        <v>3944</v>
      </c>
      <c r="N344" s="48">
        <v>9.1999999999999993</v>
      </c>
      <c r="O344" s="48">
        <v>10</v>
      </c>
      <c r="P344" s="48">
        <v>9.3000000000000007</v>
      </c>
      <c r="Q344" s="48">
        <v>9.1999999999999993</v>
      </c>
      <c r="R344" s="48">
        <v>9</v>
      </c>
      <c r="S344" s="48">
        <v>9.1</v>
      </c>
      <c r="T344" s="48">
        <v>9.6</v>
      </c>
      <c r="U344" s="48">
        <v>9.5</v>
      </c>
      <c r="V344" s="48">
        <v>9.8000000000000007</v>
      </c>
      <c r="W344" s="48">
        <v>9.8000000000000007</v>
      </c>
      <c r="X344" s="48" t="s">
        <v>3945</v>
      </c>
      <c r="Y344" s="48">
        <v>10.9</v>
      </c>
      <c r="Z344" s="48">
        <v>11.7</v>
      </c>
      <c r="AA344" s="48">
        <v>11.1</v>
      </c>
      <c r="AB344" s="48">
        <v>11.5</v>
      </c>
      <c r="AC344" s="48">
        <v>11.1</v>
      </c>
      <c r="AD344" s="48">
        <v>11.4</v>
      </c>
      <c r="AE344" s="48">
        <v>11.7</v>
      </c>
      <c r="AF344" s="48">
        <v>11.6</v>
      </c>
      <c r="AG344" s="48">
        <v>11.9</v>
      </c>
      <c r="AH344" s="48">
        <v>11.5</v>
      </c>
      <c r="AI344" s="48" t="s">
        <v>3903</v>
      </c>
      <c r="AJ344" s="48">
        <v>13.5</v>
      </c>
      <c r="AK344" s="48">
        <v>14.3</v>
      </c>
      <c r="AL344" s="48">
        <v>13.6</v>
      </c>
      <c r="AM344" s="48">
        <v>13.5</v>
      </c>
      <c r="AN344" s="48">
        <v>13.1</v>
      </c>
      <c r="AO344" s="48">
        <v>13.4</v>
      </c>
      <c r="AP344" s="48">
        <v>13.7</v>
      </c>
      <c r="AQ344" s="48">
        <v>13.6</v>
      </c>
      <c r="AR344" s="48">
        <v>13.9</v>
      </c>
      <c r="AS344" s="48">
        <v>13.5</v>
      </c>
      <c r="AT344" s="48" t="s">
        <v>3902</v>
      </c>
      <c r="AU344" s="48">
        <v>10.9</v>
      </c>
      <c r="AV344" s="48">
        <v>11.7</v>
      </c>
      <c r="AW344" s="48">
        <v>11.1</v>
      </c>
      <c r="AX344" s="48">
        <v>11.2</v>
      </c>
      <c r="AY344" s="48">
        <v>10.9</v>
      </c>
      <c r="AZ344" s="48">
        <v>11.2</v>
      </c>
      <c r="BA344" s="48">
        <v>11.5</v>
      </c>
      <c r="BB344" s="48">
        <v>11.4</v>
      </c>
      <c r="BC344" s="48">
        <v>11.7</v>
      </c>
      <c r="BD344" s="48">
        <v>11.5</v>
      </c>
      <c r="BE344" s="48" t="s">
        <v>4364</v>
      </c>
    </row>
    <row r="345" spans="1:57" ht="30" customHeight="1">
      <c r="A345" s="125" t="s">
        <v>5013</v>
      </c>
      <c r="B345" s="126" t="s">
        <v>5014</v>
      </c>
      <c r="C345" s="48">
        <v>8.6</v>
      </c>
      <c r="D345" s="48">
        <v>9.4</v>
      </c>
      <c r="E345" s="48">
        <v>8.8000000000000007</v>
      </c>
      <c r="F345" s="48">
        <v>8.9</v>
      </c>
      <c r="G345" s="48">
        <v>8.9</v>
      </c>
      <c r="H345" s="48">
        <v>9.1999999999999993</v>
      </c>
      <c r="I345" s="48">
        <v>9.5</v>
      </c>
      <c r="J345" s="48">
        <v>9.4</v>
      </c>
      <c r="K345" s="48">
        <v>9.6999999999999993</v>
      </c>
      <c r="L345" s="48">
        <v>9.1999999999999993</v>
      </c>
      <c r="M345" s="48" t="s">
        <v>3944</v>
      </c>
      <c r="N345" s="48">
        <v>9.1999999999999993</v>
      </c>
      <c r="O345" s="48">
        <v>10</v>
      </c>
      <c r="P345" s="48">
        <v>9.3000000000000007</v>
      </c>
      <c r="Q345" s="48">
        <v>9.1999999999999993</v>
      </c>
      <c r="R345" s="48">
        <v>9</v>
      </c>
      <c r="S345" s="48">
        <v>9.1</v>
      </c>
      <c r="T345" s="48">
        <v>9.6</v>
      </c>
      <c r="U345" s="48">
        <v>9.5</v>
      </c>
      <c r="V345" s="48">
        <v>9.8000000000000007</v>
      </c>
      <c r="W345" s="48">
        <v>9.8000000000000007</v>
      </c>
      <c r="X345" s="48" t="s">
        <v>3945</v>
      </c>
      <c r="Y345" s="48">
        <v>10.9</v>
      </c>
      <c r="Z345" s="48">
        <v>11.7</v>
      </c>
      <c r="AA345" s="48">
        <v>11.1</v>
      </c>
      <c r="AB345" s="48">
        <v>11.5</v>
      </c>
      <c r="AC345" s="48">
        <v>11.1</v>
      </c>
      <c r="AD345" s="48">
        <v>11.4</v>
      </c>
      <c r="AE345" s="48">
        <v>11.7</v>
      </c>
      <c r="AF345" s="48">
        <v>11.6</v>
      </c>
      <c r="AG345" s="48">
        <v>11.9</v>
      </c>
      <c r="AH345" s="48">
        <v>11.5</v>
      </c>
      <c r="AI345" s="48" t="s">
        <v>3903</v>
      </c>
      <c r="AJ345" s="48">
        <v>13.5</v>
      </c>
      <c r="AK345" s="48">
        <v>14.3</v>
      </c>
      <c r="AL345" s="48">
        <v>13.6</v>
      </c>
      <c r="AM345" s="48">
        <v>13.5</v>
      </c>
      <c r="AN345" s="48">
        <v>13.1</v>
      </c>
      <c r="AO345" s="48">
        <v>13.4</v>
      </c>
      <c r="AP345" s="48">
        <v>13.7</v>
      </c>
      <c r="AQ345" s="48">
        <v>13.6</v>
      </c>
      <c r="AR345" s="48">
        <v>13.9</v>
      </c>
      <c r="AS345" s="48">
        <v>13.5</v>
      </c>
      <c r="AT345" s="48" t="s">
        <v>3902</v>
      </c>
      <c r="AU345" s="48">
        <v>10.9</v>
      </c>
      <c r="AV345" s="48">
        <v>11.7</v>
      </c>
      <c r="AW345" s="48">
        <v>11.1</v>
      </c>
      <c r="AX345" s="48">
        <v>11.2</v>
      </c>
      <c r="AY345" s="48">
        <v>10.9</v>
      </c>
      <c r="AZ345" s="48">
        <v>11.2</v>
      </c>
      <c r="BA345" s="48">
        <v>11.5</v>
      </c>
      <c r="BB345" s="48">
        <v>11.4</v>
      </c>
      <c r="BC345" s="48">
        <v>11.7</v>
      </c>
      <c r="BD345" s="48">
        <v>11.5</v>
      </c>
      <c r="BE345" s="48" t="s">
        <v>4364</v>
      </c>
    </row>
    <row r="346" spans="1:57" ht="30" customHeight="1">
      <c r="A346" s="125" t="s">
        <v>5015</v>
      </c>
      <c r="B346" s="126" t="s">
        <v>5016</v>
      </c>
      <c r="C346" s="48">
        <v>8.5</v>
      </c>
      <c r="D346" s="48">
        <v>9.3000000000000007</v>
      </c>
      <c r="E346" s="48">
        <v>8.6999999999999993</v>
      </c>
      <c r="F346" s="48">
        <v>8.8000000000000007</v>
      </c>
      <c r="G346" s="48">
        <v>8.8000000000000007</v>
      </c>
      <c r="H346" s="48">
        <v>9.1</v>
      </c>
      <c r="I346" s="48">
        <v>9.4</v>
      </c>
      <c r="J346" s="48">
        <v>9.3000000000000007</v>
      </c>
      <c r="K346" s="48">
        <v>9.6</v>
      </c>
      <c r="L346" s="48">
        <v>9.1</v>
      </c>
      <c r="M346" s="48" t="s">
        <v>3944</v>
      </c>
      <c r="N346" s="48">
        <v>9.1</v>
      </c>
      <c r="O346" s="48">
        <v>9.9</v>
      </c>
      <c r="P346" s="48">
        <v>9.1999999999999993</v>
      </c>
      <c r="Q346" s="48">
        <v>9.1</v>
      </c>
      <c r="R346" s="48">
        <v>8.9</v>
      </c>
      <c r="S346" s="48">
        <v>9</v>
      </c>
      <c r="T346" s="48">
        <v>9.5</v>
      </c>
      <c r="U346" s="48">
        <v>9.4</v>
      </c>
      <c r="V346" s="48">
        <v>9.6999999999999993</v>
      </c>
      <c r="W346" s="48">
        <v>9.6999999999999993</v>
      </c>
      <c r="X346" s="48" t="s">
        <v>3945</v>
      </c>
      <c r="Y346" s="48">
        <v>10.8</v>
      </c>
      <c r="Z346" s="48">
        <v>11.6</v>
      </c>
      <c r="AA346" s="48">
        <v>11</v>
      </c>
      <c r="AB346" s="48">
        <v>11.4</v>
      </c>
      <c r="AC346" s="48">
        <v>11</v>
      </c>
      <c r="AD346" s="48">
        <v>11.3</v>
      </c>
      <c r="AE346" s="48">
        <v>11.6</v>
      </c>
      <c r="AF346" s="48">
        <v>11.5</v>
      </c>
      <c r="AG346" s="48">
        <v>11.8</v>
      </c>
      <c r="AH346" s="48">
        <v>11.4</v>
      </c>
      <c r="AI346" s="48" t="s">
        <v>3903</v>
      </c>
      <c r="AJ346" s="48">
        <v>13.4</v>
      </c>
      <c r="AK346" s="48">
        <v>14.2</v>
      </c>
      <c r="AL346" s="48">
        <v>13.5</v>
      </c>
      <c r="AM346" s="48">
        <v>13.4</v>
      </c>
      <c r="AN346" s="48">
        <v>13</v>
      </c>
      <c r="AO346" s="48">
        <v>13.3</v>
      </c>
      <c r="AP346" s="48">
        <v>13.6</v>
      </c>
      <c r="AQ346" s="48">
        <v>13.5</v>
      </c>
      <c r="AR346" s="48">
        <v>13.8</v>
      </c>
      <c r="AS346" s="48">
        <v>13.4</v>
      </c>
      <c r="AT346" s="48" t="s">
        <v>3902</v>
      </c>
      <c r="AU346" s="48">
        <v>10.8</v>
      </c>
      <c r="AV346" s="48">
        <v>11.6</v>
      </c>
      <c r="AW346" s="48">
        <v>11</v>
      </c>
      <c r="AX346" s="48">
        <v>11.1</v>
      </c>
      <c r="AY346" s="48">
        <v>10.8</v>
      </c>
      <c r="AZ346" s="48">
        <v>11.1</v>
      </c>
      <c r="BA346" s="48">
        <v>11.4</v>
      </c>
      <c r="BB346" s="48">
        <v>11.3</v>
      </c>
      <c r="BC346" s="48">
        <v>11.6</v>
      </c>
      <c r="BD346" s="48">
        <v>11.4</v>
      </c>
      <c r="BE346" s="48" t="s">
        <v>4364</v>
      </c>
    </row>
    <row r="347" spans="1:57" ht="30" customHeight="1">
      <c r="A347" s="125" t="s">
        <v>5017</v>
      </c>
      <c r="B347" s="126" t="s">
        <v>5018</v>
      </c>
      <c r="C347" s="48">
        <v>8.6</v>
      </c>
      <c r="D347" s="48">
        <v>9.4</v>
      </c>
      <c r="E347" s="48">
        <v>8.8000000000000007</v>
      </c>
      <c r="F347" s="48">
        <v>8.9</v>
      </c>
      <c r="G347" s="48">
        <v>8.9</v>
      </c>
      <c r="H347" s="48">
        <v>9.1999999999999993</v>
      </c>
      <c r="I347" s="48">
        <v>9.5</v>
      </c>
      <c r="J347" s="48">
        <v>9.4</v>
      </c>
      <c r="K347" s="48">
        <v>9.6999999999999993</v>
      </c>
      <c r="L347" s="48">
        <v>9.1999999999999993</v>
      </c>
      <c r="M347" s="48" t="s">
        <v>3944</v>
      </c>
      <c r="N347" s="48">
        <v>9.1999999999999993</v>
      </c>
      <c r="O347" s="48">
        <v>10</v>
      </c>
      <c r="P347" s="48">
        <v>9.3000000000000007</v>
      </c>
      <c r="Q347" s="48">
        <v>9.1999999999999993</v>
      </c>
      <c r="R347" s="48">
        <v>9</v>
      </c>
      <c r="S347" s="48">
        <v>9.1</v>
      </c>
      <c r="T347" s="48">
        <v>9.6</v>
      </c>
      <c r="U347" s="48">
        <v>9.5</v>
      </c>
      <c r="V347" s="48">
        <v>9.8000000000000007</v>
      </c>
      <c r="W347" s="48">
        <v>9.8000000000000007</v>
      </c>
      <c r="X347" s="48" t="s">
        <v>3945</v>
      </c>
      <c r="Y347" s="48">
        <v>10.9</v>
      </c>
      <c r="Z347" s="48">
        <v>11.7</v>
      </c>
      <c r="AA347" s="48">
        <v>11.1</v>
      </c>
      <c r="AB347" s="48">
        <v>11.5</v>
      </c>
      <c r="AC347" s="48">
        <v>11.1</v>
      </c>
      <c r="AD347" s="48">
        <v>11.4</v>
      </c>
      <c r="AE347" s="48">
        <v>11.7</v>
      </c>
      <c r="AF347" s="48">
        <v>11.6</v>
      </c>
      <c r="AG347" s="48">
        <v>11.9</v>
      </c>
      <c r="AH347" s="48">
        <v>11.5</v>
      </c>
      <c r="AI347" s="48" t="s">
        <v>3903</v>
      </c>
      <c r="AJ347" s="48">
        <v>13.5</v>
      </c>
      <c r="AK347" s="48">
        <v>14.3</v>
      </c>
      <c r="AL347" s="48">
        <v>13.6</v>
      </c>
      <c r="AM347" s="48">
        <v>13.5</v>
      </c>
      <c r="AN347" s="48">
        <v>13.1</v>
      </c>
      <c r="AO347" s="48">
        <v>13.4</v>
      </c>
      <c r="AP347" s="48">
        <v>13.7</v>
      </c>
      <c r="AQ347" s="48">
        <v>13.6</v>
      </c>
      <c r="AR347" s="48">
        <v>13.9</v>
      </c>
      <c r="AS347" s="48">
        <v>13.5</v>
      </c>
      <c r="AT347" s="48" t="s">
        <v>3902</v>
      </c>
      <c r="AU347" s="48">
        <v>10.9</v>
      </c>
      <c r="AV347" s="48">
        <v>11.7</v>
      </c>
      <c r="AW347" s="48">
        <v>11.1</v>
      </c>
      <c r="AX347" s="48">
        <v>11.2</v>
      </c>
      <c r="AY347" s="48">
        <v>10.9</v>
      </c>
      <c r="AZ347" s="48">
        <v>11.2</v>
      </c>
      <c r="BA347" s="48">
        <v>11.5</v>
      </c>
      <c r="BB347" s="48">
        <v>11.4</v>
      </c>
      <c r="BC347" s="48">
        <v>11.7</v>
      </c>
      <c r="BD347" s="48">
        <v>11.5</v>
      </c>
      <c r="BE347" s="48" t="s">
        <v>4364</v>
      </c>
    </row>
    <row r="348" spans="1:57" ht="30" customHeight="1">
      <c r="A348" s="97" t="s">
        <v>5019</v>
      </c>
      <c r="B348" s="126" t="s">
        <v>5020</v>
      </c>
      <c r="C348" s="48">
        <v>8.6</v>
      </c>
      <c r="D348" s="48">
        <v>9.4</v>
      </c>
      <c r="E348" s="48">
        <v>8.8000000000000007</v>
      </c>
      <c r="F348" s="48">
        <v>8.9</v>
      </c>
      <c r="G348" s="48">
        <v>8.9</v>
      </c>
      <c r="H348" s="48">
        <v>9.1999999999999993</v>
      </c>
      <c r="I348" s="48">
        <v>9.5</v>
      </c>
      <c r="J348" s="48">
        <v>9.4</v>
      </c>
      <c r="K348" s="48">
        <v>9.6999999999999993</v>
      </c>
      <c r="L348" s="48">
        <v>9.1999999999999993</v>
      </c>
      <c r="M348" s="48" t="s">
        <v>3944</v>
      </c>
      <c r="N348" s="48">
        <v>9.1999999999999993</v>
      </c>
      <c r="O348" s="48">
        <v>10</v>
      </c>
      <c r="P348" s="48">
        <v>9.3000000000000007</v>
      </c>
      <c r="Q348" s="48">
        <v>9.1999999999999993</v>
      </c>
      <c r="R348" s="48">
        <v>9</v>
      </c>
      <c r="S348" s="48">
        <v>9.1</v>
      </c>
      <c r="T348" s="48">
        <v>9.6</v>
      </c>
      <c r="U348" s="48">
        <v>9.5</v>
      </c>
      <c r="V348" s="48">
        <v>9.8000000000000007</v>
      </c>
      <c r="W348" s="48">
        <v>9.8000000000000007</v>
      </c>
      <c r="X348" s="48" t="s">
        <v>3945</v>
      </c>
      <c r="Y348" s="48">
        <v>10.9</v>
      </c>
      <c r="Z348" s="48">
        <v>11.7</v>
      </c>
      <c r="AA348" s="48">
        <v>11.1</v>
      </c>
      <c r="AB348" s="48">
        <v>11.5</v>
      </c>
      <c r="AC348" s="48">
        <v>11.1</v>
      </c>
      <c r="AD348" s="48">
        <v>11.4</v>
      </c>
      <c r="AE348" s="48">
        <v>11.7</v>
      </c>
      <c r="AF348" s="48">
        <v>11.6</v>
      </c>
      <c r="AG348" s="48">
        <v>11.9</v>
      </c>
      <c r="AH348" s="48">
        <v>11.5</v>
      </c>
      <c r="AI348" s="48" t="s">
        <v>3903</v>
      </c>
      <c r="AJ348" s="48">
        <v>13.5</v>
      </c>
      <c r="AK348" s="48">
        <v>14.3</v>
      </c>
      <c r="AL348" s="48">
        <v>13.6</v>
      </c>
      <c r="AM348" s="48">
        <v>13.5</v>
      </c>
      <c r="AN348" s="48">
        <v>13.1</v>
      </c>
      <c r="AO348" s="48">
        <v>13.4</v>
      </c>
      <c r="AP348" s="48">
        <v>13.7</v>
      </c>
      <c r="AQ348" s="48">
        <v>13.6</v>
      </c>
      <c r="AR348" s="48">
        <v>13.9</v>
      </c>
      <c r="AS348" s="48">
        <v>13.5</v>
      </c>
      <c r="AT348" s="48" t="s">
        <v>3902</v>
      </c>
      <c r="AU348" s="48">
        <v>10.9</v>
      </c>
      <c r="AV348" s="48">
        <v>11.7</v>
      </c>
      <c r="AW348" s="48">
        <v>11.1</v>
      </c>
      <c r="AX348" s="48">
        <v>11.2</v>
      </c>
      <c r="AY348" s="48">
        <v>10.9</v>
      </c>
      <c r="AZ348" s="48">
        <v>11.2</v>
      </c>
      <c r="BA348" s="48">
        <v>11.5</v>
      </c>
      <c r="BB348" s="48">
        <v>11.4</v>
      </c>
      <c r="BC348" s="48">
        <v>11.7</v>
      </c>
      <c r="BD348" s="48">
        <v>11.5</v>
      </c>
      <c r="BE348" s="48" t="s">
        <v>4364</v>
      </c>
    </row>
    <row r="349" spans="1:57" ht="30" customHeight="1">
      <c r="A349" s="125" t="s">
        <v>5021</v>
      </c>
      <c r="B349" s="126" t="s">
        <v>5022</v>
      </c>
      <c r="C349" s="48">
        <v>8.6</v>
      </c>
      <c r="D349" s="48">
        <v>9.4</v>
      </c>
      <c r="E349" s="48">
        <v>8.8000000000000007</v>
      </c>
      <c r="F349" s="48">
        <v>8.9</v>
      </c>
      <c r="G349" s="48">
        <v>8.9</v>
      </c>
      <c r="H349" s="48">
        <v>9.1999999999999993</v>
      </c>
      <c r="I349" s="48">
        <v>9.5</v>
      </c>
      <c r="J349" s="48">
        <v>9.4</v>
      </c>
      <c r="K349" s="48">
        <v>9.6999999999999993</v>
      </c>
      <c r="L349" s="48">
        <v>9.1999999999999993</v>
      </c>
      <c r="M349" s="48" t="s">
        <v>3944</v>
      </c>
      <c r="N349" s="48">
        <v>9.1999999999999993</v>
      </c>
      <c r="O349" s="48">
        <v>10</v>
      </c>
      <c r="P349" s="48">
        <v>9.3000000000000007</v>
      </c>
      <c r="Q349" s="48">
        <v>9.1999999999999993</v>
      </c>
      <c r="R349" s="48">
        <v>9</v>
      </c>
      <c r="S349" s="48">
        <v>9.1</v>
      </c>
      <c r="T349" s="48">
        <v>9.6</v>
      </c>
      <c r="U349" s="48">
        <v>9.5</v>
      </c>
      <c r="V349" s="48">
        <v>9.8000000000000007</v>
      </c>
      <c r="W349" s="48">
        <v>9.8000000000000007</v>
      </c>
      <c r="X349" s="48" t="s">
        <v>3945</v>
      </c>
      <c r="Y349" s="48">
        <v>10.9</v>
      </c>
      <c r="Z349" s="48">
        <v>11.7</v>
      </c>
      <c r="AA349" s="48">
        <v>11.1</v>
      </c>
      <c r="AB349" s="48">
        <v>11.5</v>
      </c>
      <c r="AC349" s="48">
        <v>11.1</v>
      </c>
      <c r="AD349" s="48">
        <v>11.4</v>
      </c>
      <c r="AE349" s="48">
        <v>11.7</v>
      </c>
      <c r="AF349" s="48">
        <v>11.6</v>
      </c>
      <c r="AG349" s="48">
        <v>11.9</v>
      </c>
      <c r="AH349" s="48">
        <v>11.5</v>
      </c>
      <c r="AI349" s="48" t="s">
        <v>3903</v>
      </c>
      <c r="AJ349" s="48">
        <v>13.5</v>
      </c>
      <c r="AK349" s="48">
        <v>14.3</v>
      </c>
      <c r="AL349" s="48">
        <v>13.6</v>
      </c>
      <c r="AM349" s="48">
        <v>13.5</v>
      </c>
      <c r="AN349" s="48">
        <v>13.1</v>
      </c>
      <c r="AO349" s="48">
        <v>13.4</v>
      </c>
      <c r="AP349" s="48">
        <v>13.7</v>
      </c>
      <c r="AQ349" s="48">
        <v>13.6</v>
      </c>
      <c r="AR349" s="48">
        <v>13.9</v>
      </c>
      <c r="AS349" s="48">
        <v>13.5</v>
      </c>
      <c r="AT349" s="48" t="s">
        <v>3902</v>
      </c>
      <c r="AU349" s="48">
        <v>10.9</v>
      </c>
      <c r="AV349" s="48">
        <v>11.7</v>
      </c>
      <c r="AW349" s="48">
        <v>11.1</v>
      </c>
      <c r="AX349" s="48">
        <v>11.2</v>
      </c>
      <c r="AY349" s="48">
        <v>10.9</v>
      </c>
      <c r="AZ349" s="48">
        <v>11.2</v>
      </c>
      <c r="BA349" s="48">
        <v>11.5</v>
      </c>
      <c r="BB349" s="48">
        <v>11.4</v>
      </c>
      <c r="BC349" s="48">
        <v>11.7</v>
      </c>
      <c r="BD349" s="48">
        <v>11.5</v>
      </c>
      <c r="BE349" s="48" t="s">
        <v>4364</v>
      </c>
    </row>
    <row r="350" spans="1:57" ht="30" customHeight="1">
      <c r="A350" s="97" t="s">
        <v>5023</v>
      </c>
      <c r="B350" s="126" t="s">
        <v>5018</v>
      </c>
      <c r="C350" s="48">
        <v>8.6</v>
      </c>
      <c r="D350" s="48">
        <v>9.4</v>
      </c>
      <c r="E350" s="48">
        <v>8.8000000000000007</v>
      </c>
      <c r="F350" s="48">
        <v>8.9</v>
      </c>
      <c r="G350" s="48">
        <v>8.9</v>
      </c>
      <c r="H350" s="48">
        <v>9.1999999999999993</v>
      </c>
      <c r="I350" s="48">
        <v>9.5</v>
      </c>
      <c r="J350" s="48">
        <v>9.4</v>
      </c>
      <c r="K350" s="48">
        <v>9.6999999999999993</v>
      </c>
      <c r="L350" s="48">
        <v>9.1999999999999993</v>
      </c>
      <c r="M350" s="48" t="s">
        <v>3944</v>
      </c>
      <c r="N350" s="48">
        <v>9.1999999999999993</v>
      </c>
      <c r="O350" s="48">
        <v>10</v>
      </c>
      <c r="P350" s="48">
        <v>9.3000000000000007</v>
      </c>
      <c r="Q350" s="48">
        <v>9.1999999999999993</v>
      </c>
      <c r="R350" s="48">
        <v>9</v>
      </c>
      <c r="S350" s="48">
        <v>9.1</v>
      </c>
      <c r="T350" s="48">
        <v>9.6</v>
      </c>
      <c r="U350" s="48">
        <v>9.5</v>
      </c>
      <c r="V350" s="48">
        <v>9.8000000000000007</v>
      </c>
      <c r="W350" s="48">
        <v>9.8000000000000007</v>
      </c>
      <c r="X350" s="48" t="s">
        <v>3945</v>
      </c>
      <c r="Y350" s="48">
        <v>10.9</v>
      </c>
      <c r="Z350" s="48">
        <v>11.7</v>
      </c>
      <c r="AA350" s="48">
        <v>11.1</v>
      </c>
      <c r="AB350" s="48">
        <v>11.5</v>
      </c>
      <c r="AC350" s="48">
        <v>11.1</v>
      </c>
      <c r="AD350" s="48">
        <v>11.4</v>
      </c>
      <c r="AE350" s="48">
        <v>11.7</v>
      </c>
      <c r="AF350" s="48">
        <v>11.6</v>
      </c>
      <c r="AG350" s="48">
        <v>11.9</v>
      </c>
      <c r="AH350" s="48">
        <v>11.5</v>
      </c>
      <c r="AI350" s="48" t="s">
        <v>3903</v>
      </c>
      <c r="AJ350" s="48">
        <v>13.5</v>
      </c>
      <c r="AK350" s="48">
        <v>14.3</v>
      </c>
      <c r="AL350" s="48">
        <v>13.6</v>
      </c>
      <c r="AM350" s="48">
        <v>13.5</v>
      </c>
      <c r="AN350" s="48">
        <v>13.1</v>
      </c>
      <c r="AO350" s="48">
        <v>13.4</v>
      </c>
      <c r="AP350" s="48">
        <v>13.7</v>
      </c>
      <c r="AQ350" s="48">
        <v>13.6</v>
      </c>
      <c r="AR350" s="48">
        <v>13.9</v>
      </c>
      <c r="AS350" s="48">
        <v>13.5</v>
      </c>
      <c r="AT350" s="48" t="s">
        <v>3902</v>
      </c>
      <c r="AU350" s="48">
        <v>10.9</v>
      </c>
      <c r="AV350" s="48">
        <v>11.7</v>
      </c>
      <c r="AW350" s="48">
        <v>11.1</v>
      </c>
      <c r="AX350" s="48">
        <v>11.2</v>
      </c>
      <c r="AY350" s="48">
        <v>10.9</v>
      </c>
      <c r="AZ350" s="48">
        <v>11.2</v>
      </c>
      <c r="BA350" s="48">
        <v>11.5</v>
      </c>
      <c r="BB350" s="48">
        <v>11.4</v>
      </c>
      <c r="BC350" s="48">
        <v>11.7</v>
      </c>
      <c r="BD350" s="48">
        <v>11.5</v>
      </c>
      <c r="BE350" s="48" t="s">
        <v>4364</v>
      </c>
    </row>
    <row r="351" spans="1:57" ht="30" customHeight="1">
      <c r="A351" s="125" t="s">
        <v>5024</v>
      </c>
      <c r="B351" s="126" t="s">
        <v>5025</v>
      </c>
      <c r="C351" s="48">
        <v>8.6</v>
      </c>
      <c r="D351" s="48">
        <v>9.4</v>
      </c>
      <c r="E351" s="48">
        <v>8.8000000000000007</v>
      </c>
      <c r="F351" s="48">
        <v>8.9</v>
      </c>
      <c r="G351" s="48">
        <v>8.9</v>
      </c>
      <c r="H351" s="48">
        <v>9.1999999999999993</v>
      </c>
      <c r="I351" s="48">
        <v>9.5</v>
      </c>
      <c r="J351" s="48">
        <v>9.4</v>
      </c>
      <c r="K351" s="48">
        <v>9.6999999999999993</v>
      </c>
      <c r="L351" s="48">
        <v>9.1999999999999993</v>
      </c>
      <c r="M351" s="48" t="s">
        <v>3944</v>
      </c>
      <c r="N351" s="48">
        <v>9.1999999999999993</v>
      </c>
      <c r="O351" s="48">
        <v>10</v>
      </c>
      <c r="P351" s="48">
        <v>9.3000000000000007</v>
      </c>
      <c r="Q351" s="48">
        <v>9.1999999999999993</v>
      </c>
      <c r="R351" s="48">
        <v>9</v>
      </c>
      <c r="S351" s="48">
        <v>9.1</v>
      </c>
      <c r="T351" s="48">
        <v>9.6</v>
      </c>
      <c r="U351" s="48">
        <v>9.5</v>
      </c>
      <c r="V351" s="48">
        <v>9.8000000000000007</v>
      </c>
      <c r="W351" s="48">
        <v>9.8000000000000007</v>
      </c>
      <c r="X351" s="48" t="s">
        <v>3945</v>
      </c>
      <c r="Y351" s="48">
        <v>10.9</v>
      </c>
      <c r="Z351" s="48">
        <v>11.7</v>
      </c>
      <c r="AA351" s="48">
        <v>11.1</v>
      </c>
      <c r="AB351" s="48">
        <v>11.5</v>
      </c>
      <c r="AC351" s="48">
        <v>11.1</v>
      </c>
      <c r="AD351" s="48">
        <v>11.4</v>
      </c>
      <c r="AE351" s="48">
        <v>11.7</v>
      </c>
      <c r="AF351" s="48">
        <v>11.6</v>
      </c>
      <c r="AG351" s="48">
        <v>11.9</v>
      </c>
      <c r="AH351" s="48">
        <v>11.5</v>
      </c>
      <c r="AI351" s="48" t="s">
        <v>3903</v>
      </c>
      <c r="AJ351" s="48">
        <v>13.5</v>
      </c>
      <c r="AK351" s="48">
        <v>14.3</v>
      </c>
      <c r="AL351" s="48">
        <v>13.6</v>
      </c>
      <c r="AM351" s="48">
        <v>13.5</v>
      </c>
      <c r="AN351" s="48">
        <v>13.1</v>
      </c>
      <c r="AO351" s="48">
        <v>13.4</v>
      </c>
      <c r="AP351" s="48">
        <v>13.7</v>
      </c>
      <c r="AQ351" s="48">
        <v>13.6</v>
      </c>
      <c r="AR351" s="48">
        <v>13.9</v>
      </c>
      <c r="AS351" s="48">
        <v>13.5</v>
      </c>
      <c r="AT351" s="48" t="s">
        <v>3902</v>
      </c>
      <c r="AU351" s="48">
        <v>10.9</v>
      </c>
      <c r="AV351" s="48">
        <v>11.7</v>
      </c>
      <c r="AW351" s="48">
        <v>11.1</v>
      </c>
      <c r="AX351" s="48">
        <v>11.2</v>
      </c>
      <c r="AY351" s="48">
        <v>10.9</v>
      </c>
      <c r="AZ351" s="48">
        <v>11.2</v>
      </c>
      <c r="BA351" s="48">
        <v>11.5</v>
      </c>
      <c r="BB351" s="48">
        <v>11.4</v>
      </c>
      <c r="BC351" s="48">
        <v>11.7</v>
      </c>
      <c r="BD351" s="48">
        <v>11.5</v>
      </c>
      <c r="BE351" s="48" t="s">
        <v>4364</v>
      </c>
    </row>
    <row r="352" spans="1:57" ht="30" customHeight="1">
      <c r="A352" s="125" t="s">
        <v>5026</v>
      </c>
      <c r="B352" s="126" t="s">
        <v>5027</v>
      </c>
      <c r="C352" s="48">
        <v>8.6</v>
      </c>
      <c r="D352" s="48">
        <v>9.4</v>
      </c>
      <c r="E352" s="48">
        <v>8.8000000000000007</v>
      </c>
      <c r="F352" s="48">
        <v>8.9</v>
      </c>
      <c r="G352" s="48">
        <v>8.9</v>
      </c>
      <c r="H352" s="48">
        <v>9.1999999999999993</v>
      </c>
      <c r="I352" s="48">
        <v>9.5</v>
      </c>
      <c r="J352" s="48">
        <v>9.4</v>
      </c>
      <c r="K352" s="48">
        <v>9.6999999999999993</v>
      </c>
      <c r="L352" s="48">
        <v>9.1999999999999993</v>
      </c>
      <c r="M352" s="48" t="s">
        <v>3944</v>
      </c>
      <c r="N352" s="48">
        <v>9.1999999999999993</v>
      </c>
      <c r="O352" s="48">
        <v>10</v>
      </c>
      <c r="P352" s="48">
        <v>9.3000000000000007</v>
      </c>
      <c r="Q352" s="48">
        <v>9.1999999999999993</v>
      </c>
      <c r="R352" s="48">
        <v>9</v>
      </c>
      <c r="S352" s="48">
        <v>9.1</v>
      </c>
      <c r="T352" s="48">
        <v>9.6</v>
      </c>
      <c r="U352" s="48">
        <v>9.5</v>
      </c>
      <c r="V352" s="48">
        <v>9.8000000000000007</v>
      </c>
      <c r="W352" s="48">
        <v>9.8000000000000007</v>
      </c>
      <c r="X352" s="48" t="s">
        <v>3945</v>
      </c>
      <c r="Y352" s="48">
        <v>10.9</v>
      </c>
      <c r="Z352" s="48">
        <v>11.7</v>
      </c>
      <c r="AA352" s="48">
        <v>11.1</v>
      </c>
      <c r="AB352" s="48">
        <v>11.5</v>
      </c>
      <c r="AC352" s="48">
        <v>11.1</v>
      </c>
      <c r="AD352" s="48">
        <v>11.4</v>
      </c>
      <c r="AE352" s="48">
        <v>11.7</v>
      </c>
      <c r="AF352" s="48">
        <v>11.6</v>
      </c>
      <c r="AG352" s="48">
        <v>11.9</v>
      </c>
      <c r="AH352" s="48">
        <v>11.5</v>
      </c>
      <c r="AI352" s="48" t="s">
        <v>3903</v>
      </c>
      <c r="AJ352" s="48">
        <v>13.5</v>
      </c>
      <c r="AK352" s="48">
        <v>14.3</v>
      </c>
      <c r="AL352" s="48">
        <v>13.6</v>
      </c>
      <c r="AM352" s="48">
        <v>13.5</v>
      </c>
      <c r="AN352" s="48">
        <v>13.1</v>
      </c>
      <c r="AO352" s="48">
        <v>13.4</v>
      </c>
      <c r="AP352" s="48">
        <v>13.7</v>
      </c>
      <c r="AQ352" s="48">
        <v>13.6</v>
      </c>
      <c r="AR352" s="48">
        <v>13.9</v>
      </c>
      <c r="AS352" s="48">
        <v>13.5</v>
      </c>
      <c r="AT352" s="48" t="s">
        <v>3902</v>
      </c>
      <c r="AU352" s="48">
        <v>10.9</v>
      </c>
      <c r="AV352" s="48">
        <v>11.7</v>
      </c>
      <c r="AW352" s="48">
        <v>11.1</v>
      </c>
      <c r="AX352" s="48">
        <v>11.2</v>
      </c>
      <c r="AY352" s="48">
        <v>10.9</v>
      </c>
      <c r="AZ352" s="48">
        <v>11.2</v>
      </c>
      <c r="BA352" s="48">
        <v>11.5</v>
      </c>
      <c r="BB352" s="48">
        <v>11.4</v>
      </c>
      <c r="BC352" s="48">
        <v>11.7</v>
      </c>
      <c r="BD352" s="48">
        <v>11.5</v>
      </c>
      <c r="BE352" s="48" t="s">
        <v>4364</v>
      </c>
    </row>
    <row r="353" spans="1:57" ht="30" customHeight="1">
      <c r="A353" s="125" t="s">
        <v>5028</v>
      </c>
      <c r="B353" s="126" t="s">
        <v>5029</v>
      </c>
      <c r="C353" s="48">
        <v>8.6</v>
      </c>
      <c r="D353" s="48">
        <v>9.4</v>
      </c>
      <c r="E353" s="48">
        <v>8.8000000000000007</v>
      </c>
      <c r="F353" s="48">
        <v>8.9</v>
      </c>
      <c r="G353" s="48">
        <v>8.9</v>
      </c>
      <c r="H353" s="48">
        <v>9.1999999999999993</v>
      </c>
      <c r="I353" s="48">
        <v>9.5</v>
      </c>
      <c r="J353" s="48">
        <v>9.4</v>
      </c>
      <c r="K353" s="48">
        <v>9.6999999999999993</v>
      </c>
      <c r="L353" s="48">
        <v>9.1999999999999993</v>
      </c>
      <c r="M353" s="48" t="s">
        <v>3944</v>
      </c>
      <c r="N353" s="48">
        <v>9.1999999999999993</v>
      </c>
      <c r="O353" s="48">
        <v>10</v>
      </c>
      <c r="P353" s="48">
        <v>9.3000000000000007</v>
      </c>
      <c r="Q353" s="48">
        <v>9.1999999999999993</v>
      </c>
      <c r="R353" s="48">
        <v>9</v>
      </c>
      <c r="S353" s="48">
        <v>9.1</v>
      </c>
      <c r="T353" s="48">
        <v>9.6</v>
      </c>
      <c r="U353" s="48">
        <v>9.5</v>
      </c>
      <c r="V353" s="48">
        <v>9.8000000000000007</v>
      </c>
      <c r="W353" s="48">
        <v>9.8000000000000007</v>
      </c>
      <c r="X353" s="48" t="s">
        <v>3945</v>
      </c>
      <c r="Y353" s="48">
        <v>10.9</v>
      </c>
      <c r="Z353" s="48">
        <v>11.7</v>
      </c>
      <c r="AA353" s="48">
        <v>11.1</v>
      </c>
      <c r="AB353" s="48">
        <v>11.5</v>
      </c>
      <c r="AC353" s="48">
        <v>11.1</v>
      </c>
      <c r="AD353" s="48">
        <v>11.4</v>
      </c>
      <c r="AE353" s="48">
        <v>11.7</v>
      </c>
      <c r="AF353" s="48">
        <v>11.6</v>
      </c>
      <c r="AG353" s="48">
        <v>11.9</v>
      </c>
      <c r="AH353" s="48">
        <v>11.5</v>
      </c>
      <c r="AI353" s="48" t="s">
        <v>3903</v>
      </c>
      <c r="AJ353" s="48">
        <v>13.5</v>
      </c>
      <c r="AK353" s="48">
        <v>14.3</v>
      </c>
      <c r="AL353" s="48">
        <v>13.6</v>
      </c>
      <c r="AM353" s="48">
        <v>13.5</v>
      </c>
      <c r="AN353" s="48">
        <v>13.1</v>
      </c>
      <c r="AO353" s="48">
        <v>13.4</v>
      </c>
      <c r="AP353" s="48">
        <v>13.7</v>
      </c>
      <c r="AQ353" s="48">
        <v>13.6</v>
      </c>
      <c r="AR353" s="48">
        <v>13.9</v>
      </c>
      <c r="AS353" s="48">
        <v>13.5</v>
      </c>
      <c r="AT353" s="48" t="s">
        <v>3902</v>
      </c>
      <c r="AU353" s="48">
        <v>10.9</v>
      </c>
      <c r="AV353" s="48">
        <v>11.7</v>
      </c>
      <c r="AW353" s="48">
        <v>11.1</v>
      </c>
      <c r="AX353" s="48">
        <v>11.2</v>
      </c>
      <c r="AY353" s="48">
        <v>10.9</v>
      </c>
      <c r="AZ353" s="48">
        <v>11.2</v>
      </c>
      <c r="BA353" s="48">
        <v>11.5</v>
      </c>
      <c r="BB353" s="48">
        <v>11.4</v>
      </c>
      <c r="BC353" s="48">
        <v>11.7</v>
      </c>
      <c r="BD353" s="48">
        <v>11.5</v>
      </c>
      <c r="BE353" s="48" t="s">
        <v>4364</v>
      </c>
    </row>
    <row r="354" spans="1:57" ht="30" customHeight="1">
      <c r="A354" s="125" t="s">
        <v>5030</v>
      </c>
      <c r="B354" s="126" t="s">
        <v>5031</v>
      </c>
      <c r="C354" s="48">
        <v>8.6</v>
      </c>
      <c r="D354" s="48">
        <v>9.4</v>
      </c>
      <c r="E354" s="48">
        <v>8.8000000000000007</v>
      </c>
      <c r="F354" s="48">
        <v>8.9</v>
      </c>
      <c r="G354" s="48">
        <v>8.9</v>
      </c>
      <c r="H354" s="48">
        <v>9.1999999999999993</v>
      </c>
      <c r="I354" s="48">
        <v>9.5</v>
      </c>
      <c r="J354" s="48">
        <v>9.4</v>
      </c>
      <c r="K354" s="48">
        <v>9.6999999999999993</v>
      </c>
      <c r="L354" s="48">
        <v>9.1999999999999993</v>
      </c>
      <c r="M354" s="48" t="s">
        <v>3944</v>
      </c>
      <c r="N354" s="48">
        <v>9.1999999999999993</v>
      </c>
      <c r="O354" s="48">
        <v>10</v>
      </c>
      <c r="P354" s="48">
        <v>9.3000000000000007</v>
      </c>
      <c r="Q354" s="48">
        <v>9.1999999999999993</v>
      </c>
      <c r="R354" s="48">
        <v>9</v>
      </c>
      <c r="S354" s="48">
        <v>9.1</v>
      </c>
      <c r="T354" s="48">
        <v>9.6</v>
      </c>
      <c r="U354" s="48">
        <v>9.5</v>
      </c>
      <c r="V354" s="48">
        <v>9.8000000000000007</v>
      </c>
      <c r="W354" s="48">
        <v>9.8000000000000007</v>
      </c>
      <c r="X354" s="48" t="s">
        <v>3945</v>
      </c>
      <c r="Y354" s="48">
        <v>10.9</v>
      </c>
      <c r="Z354" s="48">
        <v>11.7</v>
      </c>
      <c r="AA354" s="48">
        <v>11.1</v>
      </c>
      <c r="AB354" s="48">
        <v>11.5</v>
      </c>
      <c r="AC354" s="48">
        <v>11.1</v>
      </c>
      <c r="AD354" s="48">
        <v>11.4</v>
      </c>
      <c r="AE354" s="48">
        <v>11.7</v>
      </c>
      <c r="AF354" s="48">
        <v>11.6</v>
      </c>
      <c r="AG354" s="48">
        <v>11.9</v>
      </c>
      <c r="AH354" s="48">
        <v>11.5</v>
      </c>
      <c r="AI354" s="48" t="s">
        <v>3903</v>
      </c>
      <c r="AJ354" s="48">
        <v>13.5</v>
      </c>
      <c r="AK354" s="48">
        <v>14.3</v>
      </c>
      <c r="AL354" s="48">
        <v>13.6</v>
      </c>
      <c r="AM354" s="48">
        <v>13.5</v>
      </c>
      <c r="AN354" s="48">
        <v>13.1</v>
      </c>
      <c r="AO354" s="48">
        <v>13.4</v>
      </c>
      <c r="AP354" s="48">
        <v>13.7</v>
      </c>
      <c r="AQ354" s="48">
        <v>13.6</v>
      </c>
      <c r="AR354" s="48">
        <v>13.9</v>
      </c>
      <c r="AS354" s="48">
        <v>13.5</v>
      </c>
      <c r="AT354" s="48" t="s">
        <v>3902</v>
      </c>
      <c r="AU354" s="48">
        <v>10.9</v>
      </c>
      <c r="AV354" s="48">
        <v>11.7</v>
      </c>
      <c r="AW354" s="48">
        <v>11.1</v>
      </c>
      <c r="AX354" s="48">
        <v>11.2</v>
      </c>
      <c r="AY354" s="48">
        <v>10.9</v>
      </c>
      <c r="AZ354" s="48">
        <v>11.2</v>
      </c>
      <c r="BA354" s="48">
        <v>11.5</v>
      </c>
      <c r="BB354" s="48">
        <v>11.4</v>
      </c>
      <c r="BC354" s="48">
        <v>11.7</v>
      </c>
      <c r="BD354" s="48">
        <v>11.5</v>
      </c>
      <c r="BE354" s="48" t="s">
        <v>4364</v>
      </c>
    </row>
    <row r="355" spans="1:57" ht="30" customHeight="1">
      <c r="A355" s="125" t="s">
        <v>5032</v>
      </c>
      <c r="B355" s="126" t="s">
        <v>5033</v>
      </c>
      <c r="C355" s="48">
        <v>8.6</v>
      </c>
      <c r="D355" s="48">
        <v>9.4</v>
      </c>
      <c r="E355" s="48">
        <v>8.8000000000000007</v>
      </c>
      <c r="F355" s="48">
        <v>8.9</v>
      </c>
      <c r="G355" s="48">
        <v>8.9</v>
      </c>
      <c r="H355" s="48">
        <v>9.1999999999999993</v>
      </c>
      <c r="I355" s="48">
        <v>9.5</v>
      </c>
      <c r="J355" s="48">
        <v>9.4</v>
      </c>
      <c r="K355" s="48">
        <v>9.6999999999999993</v>
      </c>
      <c r="L355" s="48">
        <v>9.1999999999999993</v>
      </c>
      <c r="M355" s="48" t="s">
        <v>3944</v>
      </c>
      <c r="N355" s="48">
        <v>9.1999999999999993</v>
      </c>
      <c r="O355" s="48">
        <v>10</v>
      </c>
      <c r="P355" s="48">
        <v>9.3000000000000007</v>
      </c>
      <c r="Q355" s="48">
        <v>9.1999999999999993</v>
      </c>
      <c r="R355" s="48">
        <v>9</v>
      </c>
      <c r="S355" s="48">
        <v>9.1</v>
      </c>
      <c r="T355" s="48">
        <v>9.6</v>
      </c>
      <c r="U355" s="48">
        <v>9.5</v>
      </c>
      <c r="V355" s="48">
        <v>9.8000000000000007</v>
      </c>
      <c r="W355" s="48">
        <v>9.8000000000000007</v>
      </c>
      <c r="X355" s="48" t="s">
        <v>3945</v>
      </c>
      <c r="Y355" s="48">
        <v>10.9</v>
      </c>
      <c r="Z355" s="48">
        <v>11.7</v>
      </c>
      <c r="AA355" s="48">
        <v>11.1</v>
      </c>
      <c r="AB355" s="48">
        <v>11.5</v>
      </c>
      <c r="AC355" s="48">
        <v>11.1</v>
      </c>
      <c r="AD355" s="48">
        <v>11.4</v>
      </c>
      <c r="AE355" s="48">
        <v>11.7</v>
      </c>
      <c r="AF355" s="48">
        <v>11.6</v>
      </c>
      <c r="AG355" s="48">
        <v>11.9</v>
      </c>
      <c r="AH355" s="48">
        <v>11.5</v>
      </c>
      <c r="AI355" s="48" t="s">
        <v>3903</v>
      </c>
      <c r="AJ355" s="48">
        <v>13.5</v>
      </c>
      <c r="AK355" s="48">
        <v>14.3</v>
      </c>
      <c r="AL355" s="48">
        <v>13.6</v>
      </c>
      <c r="AM355" s="48">
        <v>13.5</v>
      </c>
      <c r="AN355" s="48">
        <v>13.1</v>
      </c>
      <c r="AO355" s="48">
        <v>13.4</v>
      </c>
      <c r="AP355" s="48">
        <v>13.7</v>
      </c>
      <c r="AQ355" s="48">
        <v>13.6</v>
      </c>
      <c r="AR355" s="48">
        <v>13.9</v>
      </c>
      <c r="AS355" s="48">
        <v>13.5</v>
      </c>
      <c r="AT355" s="48" t="s">
        <v>3902</v>
      </c>
      <c r="AU355" s="48">
        <v>10.9</v>
      </c>
      <c r="AV355" s="48">
        <v>11.7</v>
      </c>
      <c r="AW355" s="48">
        <v>11.1</v>
      </c>
      <c r="AX355" s="48">
        <v>11.2</v>
      </c>
      <c r="AY355" s="48">
        <v>10.9</v>
      </c>
      <c r="AZ355" s="48">
        <v>11.2</v>
      </c>
      <c r="BA355" s="48">
        <v>11.5</v>
      </c>
      <c r="BB355" s="48">
        <v>11.4</v>
      </c>
      <c r="BC355" s="48">
        <v>11.7</v>
      </c>
      <c r="BD355" s="48">
        <v>11.5</v>
      </c>
      <c r="BE355" s="48" t="s">
        <v>4364</v>
      </c>
    </row>
    <row r="356" spans="1:57" ht="30" customHeight="1">
      <c r="A356" s="125" t="s">
        <v>5034</v>
      </c>
      <c r="B356" s="126" t="s">
        <v>5035</v>
      </c>
      <c r="C356" s="48">
        <v>8.6</v>
      </c>
      <c r="D356" s="48">
        <v>9.4</v>
      </c>
      <c r="E356" s="48">
        <v>8.8000000000000007</v>
      </c>
      <c r="F356" s="48">
        <v>8.9</v>
      </c>
      <c r="G356" s="48">
        <v>8.9</v>
      </c>
      <c r="H356" s="48">
        <v>9.1999999999999993</v>
      </c>
      <c r="I356" s="48">
        <v>9.5</v>
      </c>
      <c r="J356" s="48">
        <v>9.4</v>
      </c>
      <c r="K356" s="48">
        <v>9.6999999999999993</v>
      </c>
      <c r="L356" s="48">
        <v>9.1999999999999993</v>
      </c>
      <c r="M356" s="48" t="s">
        <v>3944</v>
      </c>
      <c r="N356" s="48">
        <v>9.1999999999999993</v>
      </c>
      <c r="O356" s="48">
        <v>10</v>
      </c>
      <c r="P356" s="48">
        <v>9.3000000000000007</v>
      </c>
      <c r="Q356" s="48">
        <v>9.1999999999999993</v>
      </c>
      <c r="R356" s="48">
        <v>9</v>
      </c>
      <c r="S356" s="48">
        <v>9.1</v>
      </c>
      <c r="T356" s="48">
        <v>9.6</v>
      </c>
      <c r="U356" s="48">
        <v>9.5</v>
      </c>
      <c r="V356" s="48">
        <v>9.8000000000000007</v>
      </c>
      <c r="W356" s="48">
        <v>9.8000000000000007</v>
      </c>
      <c r="X356" s="48" t="s">
        <v>3945</v>
      </c>
      <c r="Y356" s="48">
        <v>10.9</v>
      </c>
      <c r="Z356" s="48">
        <v>11.7</v>
      </c>
      <c r="AA356" s="48">
        <v>11.1</v>
      </c>
      <c r="AB356" s="48">
        <v>11.5</v>
      </c>
      <c r="AC356" s="48">
        <v>11.1</v>
      </c>
      <c r="AD356" s="48">
        <v>11.4</v>
      </c>
      <c r="AE356" s="48">
        <v>11.7</v>
      </c>
      <c r="AF356" s="48">
        <v>11.6</v>
      </c>
      <c r="AG356" s="48">
        <v>11.9</v>
      </c>
      <c r="AH356" s="48">
        <v>11.5</v>
      </c>
      <c r="AI356" s="48" t="s">
        <v>3903</v>
      </c>
      <c r="AJ356" s="48">
        <v>13.5</v>
      </c>
      <c r="AK356" s="48">
        <v>14.3</v>
      </c>
      <c r="AL356" s="48">
        <v>13.6</v>
      </c>
      <c r="AM356" s="48">
        <v>13.5</v>
      </c>
      <c r="AN356" s="48">
        <v>13.1</v>
      </c>
      <c r="AO356" s="48">
        <v>13.4</v>
      </c>
      <c r="AP356" s="48">
        <v>13.7</v>
      </c>
      <c r="AQ356" s="48">
        <v>13.6</v>
      </c>
      <c r="AR356" s="48">
        <v>13.9</v>
      </c>
      <c r="AS356" s="48">
        <v>13.5</v>
      </c>
      <c r="AT356" s="48" t="s">
        <v>3902</v>
      </c>
      <c r="AU356" s="48">
        <v>10.9</v>
      </c>
      <c r="AV356" s="48">
        <v>11.7</v>
      </c>
      <c r="AW356" s="48">
        <v>11.1</v>
      </c>
      <c r="AX356" s="48">
        <v>11.2</v>
      </c>
      <c r="AY356" s="48">
        <v>10.9</v>
      </c>
      <c r="AZ356" s="48">
        <v>11.2</v>
      </c>
      <c r="BA356" s="48">
        <v>11.5</v>
      </c>
      <c r="BB356" s="48">
        <v>11.4</v>
      </c>
      <c r="BC356" s="48">
        <v>11.7</v>
      </c>
      <c r="BD356" s="48">
        <v>11.5</v>
      </c>
      <c r="BE356" s="48" t="s">
        <v>4364</v>
      </c>
    </row>
    <row r="357" spans="1:57" ht="30" customHeight="1">
      <c r="A357" s="125" t="s">
        <v>5036</v>
      </c>
      <c r="B357" s="126" t="s">
        <v>5037</v>
      </c>
      <c r="C357" s="48">
        <v>8.6</v>
      </c>
      <c r="D357" s="48">
        <v>9.4</v>
      </c>
      <c r="E357" s="48">
        <v>8.8000000000000007</v>
      </c>
      <c r="F357" s="48">
        <v>8.9</v>
      </c>
      <c r="G357" s="48">
        <v>8.9</v>
      </c>
      <c r="H357" s="48">
        <v>9.1999999999999993</v>
      </c>
      <c r="I357" s="48">
        <v>9.5</v>
      </c>
      <c r="J357" s="48">
        <v>9.4</v>
      </c>
      <c r="K357" s="48">
        <v>9.6999999999999993</v>
      </c>
      <c r="L357" s="48">
        <v>9.1999999999999993</v>
      </c>
      <c r="M357" s="48" t="s">
        <v>3944</v>
      </c>
      <c r="N357" s="48">
        <v>9.1999999999999993</v>
      </c>
      <c r="O357" s="48">
        <v>10</v>
      </c>
      <c r="P357" s="48">
        <v>9.3000000000000007</v>
      </c>
      <c r="Q357" s="48">
        <v>9.1999999999999993</v>
      </c>
      <c r="R357" s="48">
        <v>9</v>
      </c>
      <c r="S357" s="48">
        <v>9.1</v>
      </c>
      <c r="T357" s="48">
        <v>9.6</v>
      </c>
      <c r="U357" s="48">
        <v>9.5</v>
      </c>
      <c r="V357" s="48">
        <v>9.8000000000000007</v>
      </c>
      <c r="W357" s="48">
        <v>9.8000000000000007</v>
      </c>
      <c r="X357" s="48" t="s">
        <v>3945</v>
      </c>
      <c r="Y357" s="48">
        <v>10.9</v>
      </c>
      <c r="Z357" s="48">
        <v>11.7</v>
      </c>
      <c r="AA357" s="48">
        <v>11.1</v>
      </c>
      <c r="AB357" s="48">
        <v>11.5</v>
      </c>
      <c r="AC357" s="48">
        <v>11.1</v>
      </c>
      <c r="AD357" s="48">
        <v>11.4</v>
      </c>
      <c r="AE357" s="48">
        <v>11.7</v>
      </c>
      <c r="AF357" s="48">
        <v>11.6</v>
      </c>
      <c r="AG357" s="48">
        <v>11.9</v>
      </c>
      <c r="AH357" s="48">
        <v>11.5</v>
      </c>
      <c r="AI357" s="48" t="s">
        <v>3903</v>
      </c>
      <c r="AJ357" s="48">
        <v>13.5</v>
      </c>
      <c r="AK357" s="48">
        <v>14.3</v>
      </c>
      <c r="AL357" s="48">
        <v>13.6</v>
      </c>
      <c r="AM357" s="48">
        <v>13.5</v>
      </c>
      <c r="AN357" s="48">
        <v>13.1</v>
      </c>
      <c r="AO357" s="48">
        <v>13.4</v>
      </c>
      <c r="AP357" s="48">
        <v>13.7</v>
      </c>
      <c r="AQ357" s="48">
        <v>13.6</v>
      </c>
      <c r="AR357" s="48">
        <v>13.9</v>
      </c>
      <c r="AS357" s="48">
        <v>13.5</v>
      </c>
      <c r="AT357" s="48" t="s">
        <v>3902</v>
      </c>
      <c r="AU357" s="48">
        <v>10.9</v>
      </c>
      <c r="AV357" s="48">
        <v>11.7</v>
      </c>
      <c r="AW357" s="48">
        <v>11.1</v>
      </c>
      <c r="AX357" s="48">
        <v>11.2</v>
      </c>
      <c r="AY357" s="48">
        <v>10.9</v>
      </c>
      <c r="AZ357" s="48">
        <v>11.2</v>
      </c>
      <c r="BA357" s="48">
        <v>11.5</v>
      </c>
      <c r="BB357" s="48">
        <v>11.4</v>
      </c>
      <c r="BC357" s="48">
        <v>11.7</v>
      </c>
      <c r="BD357" s="48">
        <v>11.5</v>
      </c>
      <c r="BE357" s="48" t="s">
        <v>4364</v>
      </c>
    </row>
    <row r="358" spans="1:57" ht="30" customHeight="1">
      <c r="A358" s="125" t="s">
        <v>5038</v>
      </c>
      <c r="B358" s="126" t="s">
        <v>5039</v>
      </c>
      <c r="C358" s="48">
        <v>8.6999999999999993</v>
      </c>
      <c r="D358" s="48">
        <v>9.5</v>
      </c>
      <c r="E358" s="48">
        <v>8.9</v>
      </c>
      <c r="F358" s="48">
        <v>9</v>
      </c>
      <c r="G358" s="48">
        <v>9</v>
      </c>
      <c r="H358" s="48">
        <v>9.3000000000000007</v>
      </c>
      <c r="I358" s="48">
        <v>9.6</v>
      </c>
      <c r="J358" s="48">
        <v>9.5</v>
      </c>
      <c r="K358" s="48">
        <v>9.8000000000000007</v>
      </c>
      <c r="L358" s="48">
        <v>9.3000000000000007</v>
      </c>
      <c r="M358" s="48" t="s">
        <v>3944</v>
      </c>
      <c r="N358" s="48">
        <v>9.3000000000000007</v>
      </c>
      <c r="O358" s="48">
        <v>10.1</v>
      </c>
      <c r="P358" s="48">
        <v>9.4</v>
      </c>
      <c r="Q358" s="48">
        <v>9.3000000000000007</v>
      </c>
      <c r="R358" s="48">
        <v>9.1</v>
      </c>
      <c r="S358" s="48">
        <v>9.1999999999999993</v>
      </c>
      <c r="T358" s="48">
        <v>9.6999999999999993</v>
      </c>
      <c r="U358" s="48">
        <v>9.6</v>
      </c>
      <c r="V358" s="48">
        <v>9.9</v>
      </c>
      <c r="W358" s="48">
        <v>9.9</v>
      </c>
      <c r="X358" s="48" t="s">
        <v>3945</v>
      </c>
      <c r="Y358" s="48">
        <v>11</v>
      </c>
      <c r="Z358" s="48">
        <v>11.8</v>
      </c>
      <c r="AA358" s="48">
        <v>11.2</v>
      </c>
      <c r="AB358" s="48">
        <v>11.6</v>
      </c>
      <c r="AC358" s="48">
        <v>11.2</v>
      </c>
      <c r="AD358" s="48">
        <v>11.5</v>
      </c>
      <c r="AE358" s="48">
        <v>11.8</v>
      </c>
      <c r="AF358" s="48">
        <v>11.7</v>
      </c>
      <c r="AG358" s="48">
        <v>12</v>
      </c>
      <c r="AH358" s="48">
        <v>11.6</v>
      </c>
      <c r="AI358" s="48" t="s">
        <v>3903</v>
      </c>
      <c r="AJ358" s="48">
        <v>13.6</v>
      </c>
      <c r="AK358" s="48">
        <v>14.4</v>
      </c>
      <c r="AL358" s="48">
        <v>13.7</v>
      </c>
      <c r="AM358" s="48">
        <v>13.6</v>
      </c>
      <c r="AN358" s="48">
        <v>13.2</v>
      </c>
      <c r="AO358" s="48">
        <v>13.5</v>
      </c>
      <c r="AP358" s="48">
        <v>13.8</v>
      </c>
      <c r="AQ358" s="48">
        <v>13.7</v>
      </c>
      <c r="AR358" s="48">
        <v>14</v>
      </c>
      <c r="AS358" s="48">
        <v>13.6</v>
      </c>
      <c r="AT358" s="48" t="s">
        <v>3902</v>
      </c>
      <c r="AU358" s="48">
        <v>11</v>
      </c>
      <c r="AV358" s="48">
        <v>11.8</v>
      </c>
      <c r="AW358" s="48">
        <v>11.2</v>
      </c>
      <c r="AX358" s="48">
        <v>11.3</v>
      </c>
      <c r="AY358" s="48">
        <v>11</v>
      </c>
      <c r="AZ358" s="48">
        <v>11.3</v>
      </c>
      <c r="BA358" s="48">
        <v>11.6</v>
      </c>
      <c r="BB358" s="48">
        <v>11.5</v>
      </c>
      <c r="BC358" s="48">
        <v>11.8</v>
      </c>
      <c r="BD358" s="48">
        <v>11.6</v>
      </c>
      <c r="BE358" s="48" t="s">
        <v>4364</v>
      </c>
    </row>
    <row r="359" spans="1:57" ht="30" customHeight="1">
      <c r="A359" s="125" t="s">
        <v>5040</v>
      </c>
      <c r="B359" s="126" t="s">
        <v>5041</v>
      </c>
      <c r="C359" s="48">
        <v>8.6999999999999993</v>
      </c>
      <c r="D359" s="48">
        <v>9.5</v>
      </c>
      <c r="E359" s="48">
        <v>8.9</v>
      </c>
      <c r="F359" s="48">
        <v>9</v>
      </c>
      <c r="G359" s="48">
        <v>9</v>
      </c>
      <c r="H359" s="48">
        <v>9.3000000000000007</v>
      </c>
      <c r="I359" s="48">
        <v>9.6</v>
      </c>
      <c r="J359" s="48">
        <v>9.5</v>
      </c>
      <c r="K359" s="48">
        <v>9.8000000000000007</v>
      </c>
      <c r="L359" s="48">
        <v>9.3000000000000007</v>
      </c>
      <c r="M359" s="48" t="s">
        <v>3944</v>
      </c>
      <c r="N359" s="48">
        <v>9.3000000000000007</v>
      </c>
      <c r="O359" s="48">
        <v>10.1</v>
      </c>
      <c r="P359" s="48">
        <v>9.4</v>
      </c>
      <c r="Q359" s="48">
        <v>9.3000000000000007</v>
      </c>
      <c r="R359" s="48">
        <v>9.1</v>
      </c>
      <c r="S359" s="48">
        <v>9.1999999999999993</v>
      </c>
      <c r="T359" s="48">
        <v>9.6999999999999993</v>
      </c>
      <c r="U359" s="48">
        <v>9.6</v>
      </c>
      <c r="V359" s="48">
        <v>9.9</v>
      </c>
      <c r="W359" s="48">
        <v>9.9</v>
      </c>
      <c r="X359" s="48" t="s">
        <v>3945</v>
      </c>
      <c r="Y359" s="48">
        <v>11</v>
      </c>
      <c r="Z359" s="48">
        <v>11.8</v>
      </c>
      <c r="AA359" s="48">
        <v>11.2</v>
      </c>
      <c r="AB359" s="48">
        <v>11.6</v>
      </c>
      <c r="AC359" s="48">
        <v>11.2</v>
      </c>
      <c r="AD359" s="48">
        <v>11.5</v>
      </c>
      <c r="AE359" s="48">
        <v>11.8</v>
      </c>
      <c r="AF359" s="48">
        <v>11.7</v>
      </c>
      <c r="AG359" s="48">
        <v>12</v>
      </c>
      <c r="AH359" s="48">
        <v>11.6</v>
      </c>
      <c r="AI359" s="48" t="s">
        <v>3903</v>
      </c>
      <c r="AJ359" s="48">
        <v>13.6</v>
      </c>
      <c r="AK359" s="48">
        <v>14.4</v>
      </c>
      <c r="AL359" s="48">
        <v>13.7</v>
      </c>
      <c r="AM359" s="48">
        <v>13.6</v>
      </c>
      <c r="AN359" s="48">
        <v>13.2</v>
      </c>
      <c r="AO359" s="48">
        <v>13.5</v>
      </c>
      <c r="AP359" s="48">
        <v>13.8</v>
      </c>
      <c r="AQ359" s="48">
        <v>13.7</v>
      </c>
      <c r="AR359" s="48">
        <v>14</v>
      </c>
      <c r="AS359" s="48">
        <v>13.6</v>
      </c>
      <c r="AT359" s="48" t="s">
        <v>3902</v>
      </c>
      <c r="AU359" s="48">
        <v>11</v>
      </c>
      <c r="AV359" s="48">
        <v>11.8</v>
      </c>
      <c r="AW359" s="48">
        <v>11.2</v>
      </c>
      <c r="AX359" s="48">
        <v>11.3</v>
      </c>
      <c r="AY359" s="48">
        <v>11</v>
      </c>
      <c r="AZ359" s="48">
        <v>11.3</v>
      </c>
      <c r="BA359" s="48">
        <v>11.6</v>
      </c>
      <c r="BB359" s="48">
        <v>11.5</v>
      </c>
      <c r="BC359" s="48">
        <v>11.8</v>
      </c>
      <c r="BD359" s="48">
        <v>11.6</v>
      </c>
      <c r="BE359" s="48" t="s">
        <v>4364</v>
      </c>
    </row>
    <row r="360" spans="1:57" ht="30" customHeight="1">
      <c r="A360" s="125" t="s">
        <v>5042</v>
      </c>
      <c r="B360" s="126" t="s">
        <v>5043</v>
      </c>
      <c r="C360" s="48">
        <v>8.6999999999999993</v>
      </c>
      <c r="D360" s="48">
        <v>9.5</v>
      </c>
      <c r="E360" s="48">
        <v>8.9</v>
      </c>
      <c r="F360" s="48">
        <v>9</v>
      </c>
      <c r="G360" s="48">
        <v>9</v>
      </c>
      <c r="H360" s="48">
        <v>9.3000000000000007</v>
      </c>
      <c r="I360" s="48">
        <v>9.6</v>
      </c>
      <c r="J360" s="48">
        <v>9.5</v>
      </c>
      <c r="K360" s="48">
        <v>9.8000000000000007</v>
      </c>
      <c r="L360" s="48">
        <v>9.3000000000000007</v>
      </c>
      <c r="M360" s="48" t="s">
        <v>3944</v>
      </c>
      <c r="N360" s="48">
        <v>9.3000000000000007</v>
      </c>
      <c r="O360" s="48">
        <v>10.1</v>
      </c>
      <c r="P360" s="48">
        <v>9.4</v>
      </c>
      <c r="Q360" s="48">
        <v>9.3000000000000007</v>
      </c>
      <c r="R360" s="48">
        <v>9.1</v>
      </c>
      <c r="S360" s="48">
        <v>9.1999999999999993</v>
      </c>
      <c r="T360" s="48">
        <v>9.6999999999999993</v>
      </c>
      <c r="U360" s="48">
        <v>9.6</v>
      </c>
      <c r="V360" s="48">
        <v>9.9</v>
      </c>
      <c r="W360" s="48">
        <v>9.9</v>
      </c>
      <c r="X360" s="48" t="s">
        <v>3945</v>
      </c>
      <c r="Y360" s="48">
        <v>11</v>
      </c>
      <c r="Z360" s="48">
        <v>11.8</v>
      </c>
      <c r="AA360" s="48">
        <v>11.2</v>
      </c>
      <c r="AB360" s="48">
        <v>11.6</v>
      </c>
      <c r="AC360" s="48">
        <v>11.2</v>
      </c>
      <c r="AD360" s="48">
        <v>11.5</v>
      </c>
      <c r="AE360" s="48">
        <v>11.8</v>
      </c>
      <c r="AF360" s="48">
        <v>11.7</v>
      </c>
      <c r="AG360" s="48">
        <v>12</v>
      </c>
      <c r="AH360" s="48">
        <v>11.6</v>
      </c>
      <c r="AI360" s="48" t="s">
        <v>3903</v>
      </c>
      <c r="AJ360" s="48">
        <v>13.6</v>
      </c>
      <c r="AK360" s="48">
        <v>14.4</v>
      </c>
      <c r="AL360" s="48">
        <v>13.7</v>
      </c>
      <c r="AM360" s="48">
        <v>13.6</v>
      </c>
      <c r="AN360" s="48">
        <v>13.2</v>
      </c>
      <c r="AO360" s="48">
        <v>13.5</v>
      </c>
      <c r="AP360" s="48">
        <v>13.8</v>
      </c>
      <c r="AQ360" s="48">
        <v>13.7</v>
      </c>
      <c r="AR360" s="48">
        <v>14</v>
      </c>
      <c r="AS360" s="48">
        <v>13.6</v>
      </c>
      <c r="AT360" s="48" t="s">
        <v>3902</v>
      </c>
      <c r="AU360" s="48">
        <v>11</v>
      </c>
      <c r="AV360" s="48">
        <v>11.8</v>
      </c>
      <c r="AW360" s="48">
        <v>11.2</v>
      </c>
      <c r="AX360" s="48">
        <v>11.3</v>
      </c>
      <c r="AY360" s="48">
        <v>11</v>
      </c>
      <c r="AZ360" s="48">
        <v>11.3</v>
      </c>
      <c r="BA360" s="48">
        <v>11.6</v>
      </c>
      <c r="BB360" s="48">
        <v>11.5</v>
      </c>
      <c r="BC360" s="48">
        <v>11.8</v>
      </c>
      <c r="BD360" s="48">
        <v>11.6</v>
      </c>
      <c r="BE360" s="48" t="s">
        <v>4364</v>
      </c>
    </row>
    <row r="361" spans="1:57" ht="30" customHeight="1">
      <c r="A361" s="125" t="s">
        <v>5044</v>
      </c>
      <c r="B361" s="126" t="s">
        <v>5045</v>
      </c>
      <c r="C361" s="48">
        <v>8.6999999999999993</v>
      </c>
      <c r="D361" s="48">
        <v>9.5</v>
      </c>
      <c r="E361" s="48">
        <v>8.9</v>
      </c>
      <c r="F361" s="48">
        <v>9</v>
      </c>
      <c r="G361" s="48">
        <v>9</v>
      </c>
      <c r="H361" s="48">
        <v>9.3000000000000007</v>
      </c>
      <c r="I361" s="48">
        <v>9.6</v>
      </c>
      <c r="J361" s="48">
        <v>9.5</v>
      </c>
      <c r="K361" s="48">
        <v>9.8000000000000007</v>
      </c>
      <c r="L361" s="48">
        <v>9.3000000000000007</v>
      </c>
      <c r="M361" s="48" t="s">
        <v>3944</v>
      </c>
      <c r="N361" s="48">
        <v>9.3000000000000007</v>
      </c>
      <c r="O361" s="48">
        <v>10.1</v>
      </c>
      <c r="P361" s="48">
        <v>9.4</v>
      </c>
      <c r="Q361" s="48">
        <v>9.3000000000000007</v>
      </c>
      <c r="R361" s="48">
        <v>9.1</v>
      </c>
      <c r="S361" s="48">
        <v>9.1999999999999993</v>
      </c>
      <c r="T361" s="48">
        <v>9.6999999999999993</v>
      </c>
      <c r="U361" s="48">
        <v>9.6</v>
      </c>
      <c r="V361" s="48">
        <v>9.9</v>
      </c>
      <c r="W361" s="48">
        <v>9.9</v>
      </c>
      <c r="X361" s="48" t="s">
        <v>3945</v>
      </c>
      <c r="Y361" s="48">
        <v>11</v>
      </c>
      <c r="Z361" s="48">
        <v>11.8</v>
      </c>
      <c r="AA361" s="48">
        <v>11.2</v>
      </c>
      <c r="AB361" s="48">
        <v>11.6</v>
      </c>
      <c r="AC361" s="48">
        <v>11.2</v>
      </c>
      <c r="AD361" s="48">
        <v>11.5</v>
      </c>
      <c r="AE361" s="48">
        <v>11.8</v>
      </c>
      <c r="AF361" s="48">
        <v>11.7</v>
      </c>
      <c r="AG361" s="48">
        <v>12</v>
      </c>
      <c r="AH361" s="48">
        <v>11.6</v>
      </c>
      <c r="AI361" s="48" t="s">
        <v>3903</v>
      </c>
      <c r="AJ361" s="48">
        <v>13.6</v>
      </c>
      <c r="AK361" s="48">
        <v>14.4</v>
      </c>
      <c r="AL361" s="48">
        <v>13.7</v>
      </c>
      <c r="AM361" s="48">
        <v>13.6</v>
      </c>
      <c r="AN361" s="48">
        <v>13.2</v>
      </c>
      <c r="AO361" s="48">
        <v>13.5</v>
      </c>
      <c r="AP361" s="48">
        <v>13.8</v>
      </c>
      <c r="AQ361" s="48">
        <v>13.7</v>
      </c>
      <c r="AR361" s="48">
        <v>14</v>
      </c>
      <c r="AS361" s="48">
        <v>13.6</v>
      </c>
      <c r="AT361" s="48" t="s">
        <v>3902</v>
      </c>
      <c r="AU361" s="48">
        <v>11</v>
      </c>
      <c r="AV361" s="48">
        <v>11.8</v>
      </c>
      <c r="AW361" s="48">
        <v>11.2</v>
      </c>
      <c r="AX361" s="48">
        <v>11.3</v>
      </c>
      <c r="AY361" s="48">
        <v>11</v>
      </c>
      <c r="AZ361" s="48">
        <v>11.3</v>
      </c>
      <c r="BA361" s="48">
        <v>11.6</v>
      </c>
      <c r="BB361" s="48">
        <v>11.5</v>
      </c>
      <c r="BC361" s="48">
        <v>11.8</v>
      </c>
      <c r="BD361" s="48">
        <v>11.6</v>
      </c>
      <c r="BE361" s="48" t="s">
        <v>4364</v>
      </c>
    </row>
    <row r="362" spans="1:57" ht="30" customHeight="1">
      <c r="A362" s="97" t="s">
        <v>5046</v>
      </c>
      <c r="B362" s="126" t="s">
        <v>5047</v>
      </c>
      <c r="C362" s="48">
        <v>8.6999999999999993</v>
      </c>
      <c r="D362" s="48">
        <v>9.5</v>
      </c>
      <c r="E362" s="48">
        <v>8.9</v>
      </c>
      <c r="F362" s="48">
        <v>9</v>
      </c>
      <c r="G362" s="48">
        <v>9</v>
      </c>
      <c r="H362" s="48">
        <v>9.3000000000000007</v>
      </c>
      <c r="I362" s="48">
        <v>9.6</v>
      </c>
      <c r="J362" s="48">
        <v>9.5</v>
      </c>
      <c r="K362" s="48">
        <v>9.8000000000000007</v>
      </c>
      <c r="L362" s="48">
        <v>9.3000000000000007</v>
      </c>
      <c r="M362" s="48" t="s">
        <v>3944</v>
      </c>
      <c r="N362" s="48">
        <v>9.3000000000000007</v>
      </c>
      <c r="O362" s="48">
        <v>10.1</v>
      </c>
      <c r="P362" s="48">
        <v>9.4</v>
      </c>
      <c r="Q362" s="48">
        <v>9.3000000000000007</v>
      </c>
      <c r="R362" s="48">
        <v>9.1</v>
      </c>
      <c r="S362" s="48">
        <v>9.1999999999999993</v>
      </c>
      <c r="T362" s="48">
        <v>9.6999999999999993</v>
      </c>
      <c r="U362" s="48">
        <v>9.6</v>
      </c>
      <c r="V362" s="48">
        <v>9.9</v>
      </c>
      <c r="W362" s="48">
        <v>9.9</v>
      </c>
      <c r="X362" s="48" t="s">
        <v>3945</v>
      </c>
      <c r="Y362" s="48">
        <v>11</v>
      </c>
      <c r="Z362" s="48">
        <v>11.8</v>
      </c>
      <c r="AA362" s="48">
        <v>11.2</v>
      </c>
      <c r="AB362" s="48">
        <v>11.6</v>
      </c>
      <c r="AC362" s="48">
        <v>11.2</v>
      </c>
      <c r="AD362" s="48">
        <v>11.5</v>
      </c>
      <c r="AE362" s="48">
        <v>11.8</v>
      </c>
      <c r="AF362" s="48">
        <v>11.7</v>
      </c>
      <c r="AG362" s="48">
        <v>12</v>
      </c>
      <c r="AH362" s="48">
        <v>11.6</v>
      </c>
      <c r="AI362" s="48" t="s">
        <v>3903</v>
      </c>
      <c r="AJ362" s="48">
        <v>13.6</v>
      </c>
      <c r="AK362" s="48">
        <v>14.4</v>
      </c>
      <c r="AL362" s="48">
        <v>13.7</v>
      </c>
      <c r="AM362" s="48">
        <v>13.6</v>
      </c>
      <c r="AN362" s="48">
        <v>13.2</v>
      </c>
      <c r="AO362" s="48">
        <v>13.5</v>
      </c>
      <c r="AP362" s="48">
        <v>13.8</v>
      </c>
      <c r="AQ362" s="48">
        <v>13.7</v>
      </c>
      <c r="AR362" s="48">
        <v>14</v>
      </c>
      <c r="AS362" s="48">
        <v>13.6</v>
      </c>
      <c r="AT362" s="48" t="s">
        <v>3902</v>
      </c>
      <c r="AU362" s="48">
        <v>11</v>
      </c>
      <c r="AV362" s="48">
        <v>11.8</v>
      </c>
      <c r="AW362" s="48">
        <v>11.2</v>
      </c>
      <c r="AX362" s="48">
        <v>11.3</v>
      </c>
      <c r="AY362" s="48">
        <v>11</v>
      </c>
      <c r="AZ362" s="48">
        <v>11.3</v>
      </c>
      <c r="BA362" s="48">
        <v>11.6</v>
      </c>
      <c r="BB362" s="48">
        <v>11.5</v>
      </c>
      <c r="BC362" s="48">
        <v>11.8</v>
      </c>
      <c r="BD362" s="48">
        <v>11.6</v>
      </c>
      <c r="BE362" s="48" t="s">
        <v>4364</v>
      </c>
    </row>
    <row r="363" spans="1:57" ht="30" customHeight="1">
      <c r="A363" s="125" t="s">
        <v>5048</v>
      </c>
      <c r="B363" s="126" t="s">
        <v>5031</v>
      </c>
      <c r="C363" s="48">
        <v>8.6999999999999993</v>
      </c>
      <c r="D363" s="48">
        <v>9.5</v>
      </c>
      <c r="E363" s="48">
        <v>8.9</v>
      </c>
      <c r="F363" s="48">
        <v>9</v>
      </c>
      <c r="G363" s="48">
        <v>9</v>
      </c>
      <c r="H363" s="48">
        <v>9.3000000000000007</v>
      </c>
      <c r="I363" s="48">
        <v>9.6</v>
      </c>
      <c r="J363" s="48">
        <v>9.5</v>
      </c>
      <c r="K363" s="48">
        <v>9.8000000000000007</v>
      </c>
      <c r="L363" s="48">
        <v>9.3000000000000007</v>
      </c>
      <c r="M363" s="48" t="s">
        <v>3944</v>
      </c>
      <c r="N363" s="48">
        <v>9.3000000000000007</v>
      </c>
      <c r="O363" s="48">
        <v>10.1</v>
      </c>
      <c r="P363" s="48">
        <v>9.4</v>
      </c>
      <c r="Q363" s="48">
        <v>9.3000000000000007</v>
      </c>
      <c r="R363" s="48">
        <v>9.1</v>
      </c>
      <c r="S363" s="48">
        <v>9.1999999999999993</v>
      </c>
      <c r="T363" s="48">
        <v>9.6999999999999993</v>
      </c>
      <c r="U363" s="48">
        <v>9.6</v>
      </c>
      <c r="V363" s="48">
        <v>9.9</v>
      </c>
      <c r="W363" s="48">
        <v>9.9</v>
      </c>
      <c r="X363" s="48" t="s">
        <v>3945</v>
      </c>
      <c r="Y363" s="48">
        <v>11</v>
      </c>
      <c r="Z363" s="48">
        <v>11.8</v>
      </c>
      <c r="AA363" s="48">
        <v>11.2</v>
      </c>
      <c r="AB363" s="48">
        <v>11.6</v>
      </c>
      <c r="AC363" s="48">
        <v>11.2</v>
      </c>
      <c r="AD363" s="48">
        <v>11.5</v>
      </c>
      <c r="AE363" s="48">
        <v>11.8</v>
      </c>
      <c r="AF363" s="48">
        <v>11.7</v>
      </c>
      <c r="AG363" s="48">
        <v>12</v>
      </c>
      <c r="AH363" s="48">
        <v>11.6</v>
      </c>
      <c r="AI363" s="48" t="s">
        <v>3903</v>
      </c>
      <c r="AJ363" s="48">
        <v>13.6</v>
      </c>
      <c r="AK363" s="48">
        <v>14.4</v>
      </c>
      <c r="AL363" s="48">
        <v>13.7</v>
      </c>
      <c r="AM363" s="48">
        <v>13.6</v>
      </c>
      <c r="AN363" s="48">
        <v>13.2</v>
      </c>
      <c r="AO363" s="48">
        <v>13.5</v>
      </c>
      <c r="AP363" s="48">
        <v>13.8</v>
      </c>
      <c r="AQ363" s="48">
        <v>13.7</v>
      </c>
      <c r="AR363" s="48">
        <v>14</v>
      </c>
      <c r="AS363" s="48">
        <v>13.6</v>
      </c>
      <c r="AT363" s="48" t="s">
        <v>3902</v>
      </c>
      <c r="AU363" s="48">
        <v>11</v>
      </c>
      <c r="AV363" s="48">
        <v>11.8</v>
      </c>
      <c r="AW363" s="48">
        <v>11.2</v>
      </c>
      <c r="AX363" s="48">
        <v>11.3</v>
      </c>
      <c r="AY363" s="48">
        <v>11</v>
      </c>
      <c r="AZ363" s="48">
        <v>11.3</v>
      </c>
      <c r="BA363" s="48">
        <v>11.6</v>
      </c>
      <c r="BB363" s="48">
        <v>11.5</v>
      </c>
      <c r="BC363" s="48">
        <v>11.8</v>
      </c>
      <c r="BD363" s="48">
        <v>11.6</v>
      </c>
      <c r="BE363" s="48" t="s">
        <v>4364</v>
      </c>
    </row>
    <row r="364" spans="1:57" ht="30" customHeight="1">
      <c r="A364" s="125" t="s">
        <v>5049</v>
      </c>
      <c r="B364" s="126" t="s">
        <v>5050</v>
      </c>
      <c r="C364" s="48">
        <v>8.6999999999999993</v>
      </c>
      <c r="D364" s="48">
        <v>9.5</v>
      </c>
      <c r="E364" s="48">
        <v>8.9</v>
      </c>
      <c r="F364" s="48">
        <v>9</v>
      </c>
      <c r="G364" s="48">
        <v>9</v>
      </c>
      <c r="H364" s="48">
        <v>9.3000000000000007</v>
      </c>
      <c r="I364" s="48">
        <v>9.6</v>
      </c>
      <c r="J364" s="48">
        <v>9.5</v>
      </c>
      <c r="K364" s="48">
        <v>9.8000000000000007</v>
      </c>
      <c r="L364" s="48">
        <v>9.3000000000000007</v>
      </c>
      <c r="M364" s="48" t="s">
        <v>3944</v>
      </c>
      <c r="N364" s="48">
        <v>9.3000000000000007</v>
      </c>
      <c r="O364" s="48">
        <v>10.1</v>
      </c>
      <c r="P364" s="48">
        <v>9.4</v>
      </c>
      <c r="Q364" s="48">
        <v>9.3000000000000007</v>
      </c>
      <c r="R364" s="48">
        <v>9.1</v>
      </c>
      <c r="S364" s="48">
        <v>9.1999999999999993</v>
      </c>
      <c r="T364" s="48">
        <v>9.6999999999999993</v>
      </c>
      <c r="U364" s="48">
        <v>9.6</v>
      </c>
      <c r="V364" s="48">
        <v>9.9</v>
      </c>
      <c r="W364" s="48">
        <v>9.9</v>
      </c>
      <c r="X364" s="48" t="s">
        <v>3945</v>
      </c>
      <c r="Y364" s="48">
        <v>11</v>
      </c>
      <c r="Z364" s="48">
        <v>11.8</v>
      </c>
      <c r="AA364" s="48">
        <v>11.2</v>
      </c>
      <c r="AB364" s="48">
        <v>11.6</v>
      </c>
      <c r="AC364" s="48">
        <v>11.2</v>
      </c>
      <c r="AD364" s="48">
        <v>11.5</v>
      </c>
      <c r="AE364" s="48">
        <v>11.8</v>
      </c>
      <c r="AF364" s="48">
        <v>11.7</v>
      </c>
      <c r="AG364" s="48">
        <v>12</v>
      </c>
      <c r="AH364" s="48">
        <v>11.6</v>
      </c>
      <c r="AI364" s="48" t="s">
        <v>3903</v>
      </c>
      <c r="AJ364" s="48">
        <v>13.6</v>
      </c>
      <c r="AK364" s="48">
        <v>14.4</v>
      </c>
      <c r="AL364" s="48">
        <v>13.7</v>
      </c>
      <c r="AM364" s="48">
        <v>13.6</v>
      </c>
      <c r="AN364" s="48">
        <v>13.2</v>
      </c>
      <c r="AO364" s="48">
        <v>13.5</v>
      </c>
      <c r="AP364" s="48">
        <v>13.8</v>
      </c>
      <c r="AQ364" s="48">
        <v>13.7</v>
      </c>
      <c r="AR364" s="48">
        <v>14</v>
      </c>
      <c r="AS364" s="48">
        <v>13.6</v>
      </c>
      <c r="AT364" s="48" t="s">
        <v>3902</v>
      </c>
      <c r="AU364" s="48">
        <v>11</v>
      </c>
      <c r="AV364" s="48">
        <v>11.8</v>
      </c>
      <c r="AW364" s="48">
        <v>11.2</v>
      </c>
      <c r="AX364" s="48">
        <v>11.3</v>
      </c>
      <c r="AY364" s="48">
        <v>11</v>
      </c>
      <c r="AZ364" s="48">
        <v>11.3</v>
      </c>
      <c r="BA364" s="48">
        <v>11.6</v>
      </c>
      <c r="BB364" s="48">
        <v>11.5</v>
      </c>
      <c r="BC364" s="48">
        <v>11.8</v>
      </c>
      <c r="BD364" s="48">
        <v>11.6</v>
      </c>
      <c r="BE364" s="48" t="s">
        <v>4364</v>
      </c>
    </row>
    <row r="365" spans="1:57" ht="30" customHeight="1">
      <c r="A365" s="125" t="s">
        <v>5051</v>
      </c>
      <c r="B365" s="126" t="s">
        <v>5052</v>
      </c>
      <c r="C365" s="48">
        <v>8.6999999999999993</v>
      </c>
      <c r="D365" s="48">
        <v>9.5</v>
      </c>
      <c r="E365" s="48">
        <v>8.9</v>
      </c>
      <c r="F365" s="48">
        <v>9</v>
      </c>
      <c r="G365" s="48">
        <v>9</v>
      </c>
      <c r="H365" s="48">
        <v>9.3000000000000007</v>
      </c>
      <c r="I365" s="48">
        <v>9.6</v>
      </c>
      <c r="J365" s="48">
        <v>9.5</v>
      </c>
      <c r="K365" s="48">
        <v>9.8000000000000007</v>
      </c>
      <c r="L365" s="48">
        <v>9.3000000000000007</v>
      </c>
      <c r="M365" s="48" t="s">
        <v>3944</v>
      </c>
      <c r="N365" s="48">
        <v>9.3000000000000007</v>
      </c>
      <c r="O365" s="48">
        <v>10.1</v>
      </c>
      <c r="P365" s="48">
        <v>9.4</v>
      </c>
      <c r="Q365" s="48">
        <v>9.3000000000000007</v>
      </c>
      <c r="R365" s="48">
        <v>9.1</v>
      </c>
      <c r="S365" s="48">
        <v>9.1999999999999993</v>
      </c>
      <c r="T365" s="48">
        <v>9.6999999999999993</v>
      </c>
      <c r="U365" s="48">
        <v>9.6</v>
      </c>
      <c r="V365" s="48">
        <v>9.9</v>
      </c>
      <c r="W365" s="48">
        <v>9.9</v>
      </c>
      <c r="X365" s="48" t="s">
        <v>3945</v>
      </c>
      <c r="Y365" s="48">
        <v>11</v>
      </c>
      <c r="Z365" s="48">
        <v>11.8</v>
      </c>
      <c r="AA365" s="48">
        <v>11.2</v>
      </c>
      <c r="AB365" s="48">
        <v>11.6</v>
      </c>
      <c r="AC365" s="48">
        <v>11.2</v>
      </c>
      <c r="AD365" s="48">
        <v>11.5</v>
      </c>
      <c r="AE365" s="48">
        <v>11.8</v>
      </c>
      <c r="AF365" s="48">
        <v>11.7</v>
      </c>
      <c r="AG365" s="48">
        <v>12</v>
      </c>
      <c r="AH365" s="48">
        <v>11.6</v>
      </c>
      <c r="AI365" s="48" t="s">
        <v>3903</v>
      </c>
      <c r="AJ365" s="48">
        <v>13.6</v>
      </c>
      <c r="AK365" s="48">
        <v>14.4</v>
      </c>
      <c r="AL365" s="48">
        <v>13.7</v>
      </c>
      <c r="AM365" s="48">
        <v>13.6</v>
      </c>
      <c r="AN365" s="48">
        <v>13.2</v>
      </c>
      <c r="AO365" s="48">
        <v>13.5</v>
      </c>
      <c r="AP365" s="48">
        <v>13.8</v>
      </c>
      <c r="AQ365" s="48">
        <v>13.7</v>
      </c>
      <c r="AR365" s="48">
        <v>14</v>
      </c>
      <c r="AS365" s="48">
        <v>13.6</v>
      </c>
      <c r="AT365" s="48" t="s">
        <v>3902</v>
      </c>
      <c r="AU365" s="48">
        <v>11</v>
      </c>
      <c r="AV365" s="48">
        <v>11.8</v>
      </c>
      <c r="AW365" s="48">
        <v>11.2</v>
      </c>
      <c r="AX365" s="48">
        <v>11.3</v>
      </c>
      <c r="AY365" s="48">
        <v>11</v>
      </c>
      <c r="AZ365" s="48">
        <v>11.3</v>
      </c>
      <c r="BA365" s="48">
        <v>11.6</v>
      </c>
      <c r="BB365" s="48">
        <v>11.5</v>
      </c>
      <c r="BC365" s="48">
        <v>11.8</v>
      </c>
      <c r="BD365" s="48">
        <v>11.6</v>
      </c>
      <c r="BE365" s="48" t="s">
        <v>4364</v>
      </c>
    </row>
    <row r="366" spans="1:57" ht="30" customHeight="1">
      <c r="A366" s="97" t="s">
        <v>5053</v>
      </c>
      <c r="B366" s="126" t="s">
        <v>5054</v>
      </c>
      <c r="C366" s="48">
        <v>8.6999999999999993</v>
      </c>
      <c r="D366" s="48">
        <v>9.5</v>
      </c>
      <c r="E366" s="48">
        <v>8.9</v>
      </c>
      <c r="F366" s="48">
        <v>9</v>
      </c>
      <c r="G366" s="48">
        <v>9</v>
      </c>
      <c r="H366" s="48">
        <v>9.3000000000000007</v>
      </c>
      <c r="I366" s="48">
        <v>9.6</v>
      </c>
      <c r="J366" s="48">
        <v>9.5</v>
      </c>
      <c r="K366" s="48">
        <v>9.8000000000000007</v>
      </c>
      <c r="L366" s="48">
        <v>9.3000000000000007</v>
      </c>
      <c r="M366" s="48" t="s">
        <v>3944</v>
      </c>
      <c r="N366" s="48">
        <v>9.3000000000000007</v>
      </c>
      <c r="O366" s="48">
        <v>10.1</v>
      </c>
      <c r="P366" s="48">
        <v>9.4</v>
      </c>
      <c r="Q366" s="48">
        <v>9.3000000000000007</v>
      </c>
      <c r="R366" s="48">
        <v>9.1</v>
      </c>
      <c r="S366" s="48">
        <v>9.1999999999999993</v>
      </c>
      <c r="T366" s="48">
        <v>9.6999999999999993</v>
      </c>
      <c r="U366" s="48">
        <v>9.6</v>
      </c>
      <c r="V366" s="48">
        <v>9.9</v>
      </c>
      <c r="W366" s="48">
        <v>9.9</v>
      </c>
      <c r="X366" s="48" t="s">
        <v>3945</v>
      </c>
      <c r="Y366" s="48">
        <v>11</v>
      </c>
      <c r="Z366" s="48">
        <v>11.8</v>
      </c>
      <c r="AA366" s="48">
        <v>11.2</v>
      </c>
      <c r="AB366" s="48">
        <v>11.6</v>
      </c>
      <c r="AC366" s="48">
        <v>11.2</v>
      </c>
      <c r="AD366" s="48">
        <v>11.5</v>
      </c>
      <c r="AE366" s="48">
        <v>11.8</v>
      </c>
      <c r="AF366" s="48">
        <v>11.7</v>
      </c>
      <c r="AG366" s="48">
        <v>12</v>
      </c>
      <c r="AH366" s="48">
        <v>11.6</v>
      </c>
      <c r="AI366" s="48" t="s">
        <v>3903</v>
      </c>
      <c r="AJ366" s="48">
        <v>13.6</v>
      </c>
      <c r="AK366" s="48">
        <v>14.4</v>
      </c>
      <c r="AL366" s="48">
        <v>13.7</v>
      </c>
      <c r="AM366" s="48">
        <v>13.6</v>
      </c>
      <c r="AN366" s="48">
        <v>13.2</v>
      </c>
      <c r="AO366" s="48">
        <v>13.5</v>
      </c>
      <c r="AP366" s="48">
        <v>13.8</v>
      </c>
      <c r="AQ366" s="48">
        <v>13.7</v>
      </c>
      <c r="AR366" s="48">
        <v>14</v>
      </c>
      <c r="AS366" s="48">
        <v>13.6</v>
      </c>
      <c r="AT366" s="48" t="s">
        <v>3902</v>
      </c>
      <c r="AU366" s="48">
        <v>11</v>
      </c>
      <c r="AV366" s="48">
        <v>11.8</v>
      </c>
      <c r="AW366" s="48">
        <v>11.2</v>
      </c>
      <c r="AX366" s="48">
        <v>11.3</v>
      </c>
      <c r="AY366" s="48">
        <v>11</v>
      </c>
      <c r="AZ366" s="48">
        <v>11.3</v>
      </c>
      <c r="BA366" s="48">
        <v>11.6</v>
      </c>
      <c r="BB366" s="48">
        <v>11.5</v>
      </c>
      <c r="BC366" s="48">
        <v>11.8</v>
      </c>
      <c r="BD366" s="48">
        <v>11.6</v>
      </c>
      <c r="BE366" s="48" t="s">
        <v>4364</v>
      </c>
    </row>
  </sheetData>
  <mergeCells count="60">
    <mergeCell ref="BG13:BO13"/>
    <mergeCell ref="BG14:BO14"/>
    <mergeCell ref="BG15:BO15"/>
    <mergeCell ref="BG16:BO16"/>
    <mergeCell ref="BG17:BO17"/>
    <mergeCell ref="A4:A7"/>
    <mergeCell ref="B4:B7"/>
    <mergeCell ref="M6:M7"/>
    <mergeCell ref="X6:X7"/>
    <mergeCell ref="AI6:AI7"/>
    <mergeCell ref="BG54:BO54"/>
    <mergeCell ref="BG55:BO55"/>
    <mergeCell ref="BG56:BO56"/>
    <mergeCell ref="BG57:BO57"/>
    <mergeCell ref="BG58:BO58"/>
    <mergeCell ref="BG35:BO35"/>
    <mergeCell ref="BG50:BO50"/>
    <mergeCell ref="BG51:BO51"/>
    <mergeCell ref="BG52:BO52"/>
    <mergeCell ref="BG53:BO53"/>
    <mergeCell ref="BG36:BO38"/>
    <mergeCell ref="BG39:BO41"/>
    <mergeCell ref="BG42:BO43"/>
    <mergeCell ref="BG44:BO45"/>
    <mergeCell ref="BG46:BO47"/>
    <mergeCell ref="BG48:BO49"/>
    <mergeCell ref="BG34:BO34"/>
    <mergeCell ref="BG31:BO33"/>
    <mergeCell ref="BG18:BO18"/>
    <mergeCell ref="BG19:BO19"/>
    <mergeCell ref="BG20:BO20"/>
    <mergeCell ref="BG21:BO21"/>
    <mergeCell ref="BG22:BO22"/>
    <mergeCell ref="BG27:BO28"/>
    <mergeCell ref="BG29:BO30"/>
    <mergeCell ref="BG23:BO23"/>
    <mergeCell ref="BG24:BO24"/>
    <mergeCell ref="BG25:BO25"/>
    <mergeCell ref="BG26:BO26"/>
    <mergeCell ref="BG10:BO10"/>
    <mergeCell ref="BG11:BO11"/>
    <mergeCell ref="BG12:BO12"/>
    <mergeCell ref="BG4:BO4"/>
    <mergeCell ref="C5:M5"/>
    <mergeCell ref="N5:X5"/>
    <mergeCell ref="Y5:AI5"/>
    <mergeCell ref="AJ5:AT5"/>
    <mergeCell ref="AU5:BE5"/>
    <mergeCell ref="AT6:AT7"/>
    <mergeCell ref="BE6:BE7"/>
    <mergeCell ref="BG5:BO7"/>
    <mergeCell ref="BG8:BO8"/>
    <mergeCell ref="BG9:BO9"/>
    <mergeCell ref="C1:AZ1"/>
    <mergeCell ref="C2:AZ2"/>
    <mergeCell ref="C4:M4"/>
    <mergeCell ref="N4:X4"/>
    <mergeCell ref="Y4:AI4"/>
    <mergeCell ref="AJ4:AT4"/>
    <mergeCell ref="AU4:BE4"/>
  </mergeCells>
  <phoneticPr fontId="233" type="noConversion"/>
  <pageMargins left="0.75" right="0.75" top="1" bottom="1" header="0.5" footer="0.5"/>
  <pageSetup paperSize="9" scale="55" orientation="landscape"/>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Sheet38">
    <tabColor rgb="FF4874CB"/>
  </sheetPr>
  <dimension ref="A1:AP70"/>
  <sheetViews>
    <sheetView showGridLines="0" zoomScale="90" zoomScaleNormal="90" workbookViewId="0">
      <pane xSplit="2" ySplit="7" topLeftCell="C8" activePane="bottomRight" state="frozen"/>
      <selection pane="topRight"/>
      <selection pane="bottomLeft"/>
      <selection pane="bottomRight" activeCell="F3" sqref="F3"/>
    </sheetView>
  </sheetViews>
  <sheetFormatPr defaultColWidth="5.59765625" defaultRowHeight="14" customHeight="1"/>
  <cols>
    <col min="1" max="1" width="15.59765625" style="33" customWidth="1"/>
    <col min="2" max="2" width="20.59765625" style="33" customWidth="1"/>
    <col min="3" max="5" width="10.59765625" style="73" customWidth="1"/>
    <col min="6" max="6" width="15.59765625" style="73" customWidth="1"/>
    <col min="7" max="15" width="10.59765625" style="73" customWidth="1"/>
    <col min="16" max="16" width="15.59765625" style="73" customWidth="1"/>
    <col min="17" max="32" width="10.59765625" style="73" customWidth="1"/>
    <col min="33" max="33" width="4.86328125" style="73" customWidth="1"/>
    <col min="34" max="42" width="9.1328125" style="2" customWidth="1"/>
    <col min="43" max="54" width="4.86328125" style="73" customWidth="1"/>
    <col min="55" max="16118" width="5.59765625" style="73" customWidth="1"/>
    <col min="16119" max="16142" width="4.86328125" style="73" customWidth="1"/>
    <col min="16143" max="16150" width="4.86328125" style="73"/>
    <col min="16151" max="16384" width="5.59765625" style="73"/>
  </cols>
  <sheetData>
    <row r="1" spans="1:42" ht="47" customHeight="1">
      <c r="A1" s="76"/>
      <c r="B1" s="76"/>
      <c r="C1" s="485" t="s">
        <v>5055</v>
      </c>
      <c r="D1" s="485"/>
      <c r="E1" s="485"/>
      <c r="F1" s="485"/>
      <c r="G1" s="485"/>
      <c r="H1" s="485"/>
      <c r="I1" s="485"/>
      <c r="J1" s="485"/>
      <c r="K1" s="485"/>
      <c r="L1" s="485"/>
      <c r="M1" s="485"/>
      <c r="N1" s="485"/>
      <c r="O1" s="485"/>
      <c r="P1" s="485"/>
      <c r="Q1" s="485"/>
      <c r="R1" s="485"/>
      <c r="S1" s="485"/>
      <c r="T1" s="485"/>
      <c r="U1" s="485"/>
      <c r="V1" s="485"/>
      <c r="W1" s="485"/>
      <c r="X1" s="485"/>
      <c r="Y1" s="485"/>
      <c r="Z1" s="485"/>
      <c r="AA1" s="485"/>
      <c r="AB1" s="485"/>
      <c r="AC1" s="485"/>
      <c r="AD1" s="485"/>
      <c r="AE1" s="485"/>
      <c r="AF1" s="485"/>
      <c r="AG1" s="485"/>
      <c r="AH1" s="78"/>
      <c r="AI1" s="78"/>
      <c r="AJ1" s="78"/>
      <c r="AK1" s="78"/>
      <c r="AL1" s="78"/>
      <c r="AM1" s="78"/>
      <c r="AN1" s="78"/>
      <c r="AO1" s="78"/>
      <c r="AP1" s="78"/>
    </row>
    <row r="2" spans="1:42" ht="26" customHeight="1">
      <c r="A2" s="76"/>
      <c r="B2" s="76"/>
      <c r="C2" s="685" t="s">
        <v>4259</v>
      </c>
      <c r="D2" s="685"/>
      <c r="E2" s="685"/>
      <c r="F2" s="685"/>
      <c r="G2" s="685"/>
      <c r="H2" s="685"/>
      <c r="I2" s="685"/>
      <c r="J2" s="685"/>
      <c r="K2" s="685"/>
      <c r="L2" s="685"/>
      <c r="M2" s="685"/>
      <c r="N2" s="685"/>
      <c r="O2" s="685"/>
      <c r="P2" s="685"/>
      <c r="Q2" s="685"/>
      <c r="R2" s="685"/>
      <c r="S2" s="685"/>
      <c r="T2" s="685"/>
      <c r="U2" s="685"/>
      <c r="V2" s="685"/>
      <c r="W2" s="685"/>
      <c r="X2" s="685"/>
      <c r="Y2" s="685"/>
      <c r="Z2" s="685"/>
      <c r="AA2" s="685"/>
      <c r="AB2" s="685"/>
      <c r="AC2" s="685"/>
      <c r="AD2" s="685"/>
      <c r="AE2" s="685"/>
      <c r="AF2" s="685"/>
      <c r="AG2" s="685"/>
      <c r="AH2" s="79"/>
      <c r="AI2" s="79"/>
      <c r="AJ2" s="79"/>
      <c r="AK2" s="79"/>
      <c r="AL2" s="79"/>
      <c r="AM2" s="79"/>
      <c r="AN2" s="79"/>
      <c r="AO2" s="79"/>
      <c r="AP2" s="79"/>
    </row>
    <row r="3" spans="1:42" s="74" customFormat="1" ht="25.05" customHeight="1">
      <c r="A3" s="90"/>
      <c r="B3" s="90"/>
      <c r="C3" s="106"/>
      <c r="D3" s="106"/>
      <c r="E3" s="106"/>
      <c r="F3" s="106"/>
      <c r="G3" s="106"/>
      <c r="H3" s="106"/>
      <c r="I3" s="106"/>
      <c r="J3" s="106"/>
      <c r="K3" s="106"/>
      <c r="L3" s="106"/>
      <c r="M3" s="106"/>
      <c r="N3" s="106"/>
      <c r="O3" s="106"/>
      <c r="P3" s="106"/>
      <c r="Q3" s="106"/>
      <c r="R3" s="106"/>
      <c r="S3" s="106"/>
      <c r="T3" s="106"/>
      <c r="U3" s="106"/>
      <c r="V3" s="106"/>
      <c r="W3" s="106"/>
      <c r="X3" s="106"/>
      <c r="Y3" s="106"/>
      <c r="Z3" s="106"/>
      <c r="AA3" s="106"/>
      <c r="AB3" s="106"/>
      <c r="AC3" s="106"/>
      <c r="AD3" s="106"/>
      <c r="AE3" s="106"/>
      <c r="AF3" s="106"/>
      <c r="AH3" s="106"/>
      <c r="AI3" s="106"/>
      <c r="AJ3" s="106"/>
      <c r="AK3" s="106"/>
      <c r="AL3" s="106"/>
      <c r="AM3" s="106"/>
      <c r="AN3" s="106"/>
      <c r="AO3" s="106"/>
      <c r="AP3" s="106"/>
    </row>
    <row r="4" spans="1:42" ht="40.049999999999997" customHeight="1">
      <c r="A4" s="822" t="s">
        <v>4260</v>
      </c>
      <c r="B4" s="822" t="s">
        <v>4362</v>
      </c>
      <c r="C4" s="684" t="s">
        <v>177</v>
      </c>
      <c r="D4" s="684"/>
      <c r="E4" s="684"/>
      <c r="F4" s="684"/>
      <c r="G4" s="684"/>
      <c r="H4" s="684"/>
      <c r="I4" s="684"/>
      <c r="J4" s="684"/>
      <c r="K4" s="684"/>
      <c r="L4" s="684"/>
      <c r="M4" s="902" t="s">
        <v>178</v>
      </c>
      <c r="N4" s="902"/>
      <c r="O4" s="902"/>
      <c r="P4" s="902"/>
      <c r="Q4" s="902"/>
      <c r="R4" s="902"/>
      <c r="S4" s="902"/>
      <c r="T4" s="902"/>
      <c r="U4" s="902"/>
      <c r="V4" s="902"/>
      <c r="W4" s="991" t="s">
        <v>179</v>
      </c>
      <c r="X4" s="991"/>
      <c r="Y4" s="991"/>
      <c r="Z4" s="992"/>
      <c r="AA4" s="992"/>
      <c r="AB4" s="992"/>
      <c r="AC4" s="992"/>
      <c r="AD4" s="992"/>
      <c r="AE4" s="992"/>
      <c r="AF4" s="992"/>
      <c r="AH4" s="959" t="s">
        <v>3582</v>
      </c>
      <c r="AI4" s="959"/>
      <c r="AJ4" s="959"/>
      <c r="AK4" s="959"/>
      <c r="AL4" s="959"/>
      <c r="AM4" s="959"/>
      <c r="AN4" s="959"/>
      <c r="AO4" s="959"/>
      <c r="AP4" s="959"/>
    </row>
    <row r="5" spans="1:42" s="74" customFormat="1" ht="40.049999999999997" customHeight="1">
      <c r="A5" s="822"/>
      <c r="B5" s="822"/>
      <c r="C5" s="738" t="s">
        <v>3704</v>
      </c>
      <c r="D5" s="738"/>
      <c r="E5" s="738"/>
      <c r="F5" s="738"/>
      <c r="G5" s="738"/>
      <c r="H5" s="738"/>
      <c r="I5" s="738"/>
      <c r="J5" s="738"/>
      <c r="K5" s="738"/>
      <c r="L5" s="738"/>
      <c r="M5" s="715" t="s">
        <v>3704</v>
      </c>
      <c r="N5" s="715"/>
      <c r="O5" s="715"/>
      <c r="P5" s="715"/>
      <c r="Q5" s="715"/>
      <c r="R5" s="715"/>
      <c r="S5" s="715"/>
      <c r="T5" s="715"/>
      <c r="U5" s="715"/>
      <c r="V5" s="715"/>
      <c r="W5" s="993" t="s">
        <v>3704</v>
      </c>
      <c r="X5" s="993"/>
      <c r="Y5" s="993"/>
      <c r="Z5" s="994"/>
      <c r="AA5" s="994"/>
      <c r="AB5" s="994"/>
      <c r="AC5" s="994"/>
      <c r="AD5" s="994"/>
      <c r="AE5" s="994"/>
      <c r="AF5" s="994"/>
      <c r="AH5" s="961" t="s">
        <v>3705</v>
      </c>
      <c r="AI5" s="961"/>
      <c r="AJ5" s="961"/>
      <c r="AK5" s="961"/>
      <c r="AL5" s="961"/>
      <c r="AM5" s="961"/>
      <c r="AN5" s="961"/>
      <c r="AO5" s="961"/>
      <c r="AP5" s="961"/>
    </row>
    <row r="6" spans="1:42" s="74" customFormat="1" ht="30" customHeight="1">
      <c r="A6" s="822"/>
      <c r="B6" s="822"/>
      <c r="C6" s="37" t="s">
        <v>25</v>
      </c>
      <c r="D6" s="37" t="s">
        <v>61</v>
      </c>
      <c r="E6" s="37" t="s">
        <v>47</v>
      </c>
      <c r="F6" s="37" t="s">
        <v>133</v>
      </c>
      <c r="G6" s="37" t="s">
        <v>41</v>
      </c>
      <c r="H6" s="37" t="s">
        <v>3686</v>
      </c>
      <c r="I6" s="37" t="s">
        <v>64</v>
      </c>
      <c r="J6" s="37" t="s">
        <v>74</v>
      </c>
      <c r="K6" s="37" t="s">
        <v>70</v>
      </c>
      <c r="L6" s="37" t="s">
        <v>150</v>
      </c>
      <c r="M6" s="70" t="s">
        <v>25</v>
      </c>
      <c r="N6" s="70" t="s">
        <v>61</v>
      </c>
      <c r="O6" s="70" t="s">
        <v>47</v>
      </c>
      <c r="P6" s="70" t="s">
        <v>133</v>
      </c>
      <c r="Q6" s="70" t="s">
        <v>41</v>
      </c>
      <c r="R6" s="70" t="s">
        <v>3686</v>
      </c>
      <c r="S6" s="70" t="s">
        <v>64</v>
      </c>
      <c r="T6" s="70" t="s">
        <v>74</v>
      </c>
      <c r="U6" s="70" t="s">
        <v>70</v>
      </c>
      <c r="V6" s="70" t="s">
        <v>150</v>
      </c>
      <c r="W6" s="109" t="s">
        <v>25</v>
      </c>
      <c r="X6" s="109" t="s">
        <v>61</v>
      </c>
      <c r="Y6" s="109" t="s">
        <v>47</v>
      </c>
      <c r="Z6" s="110" t="s">
        <v>133</v>
      </c>
      <c r="AA6" s="110" t="s">
        <v>41</v>
      </c>
      <c r="AB6" s="110" t="s">
        <v>3686</v>
      </c>
      <c r="AC6" s="110" t="s">
        <v>64</v>
      </c>
      <c r="AD6" s="110" t="s">
        <v>74</v>
      </c>
      <c r="AE6" s="110" t="s">
        <v>70</v>
      </c>
      <c r="AF6" s="110" t="s">
        <v>150</v>
      </c>
      <c r="AH6" s="961"/>
      <c r="AI6" s="961"/>
      <c r="AJ6" s="961"/>
      <c r="AK6" s="961"/>
      <c r="AL6" s="961"/>
      <c r="AM6" s="961"/>
      <c r="AN6" s="961"/>
      <c r="AO6" s="961"/>
      <c r="AP6" s="961"/>
    </row>
    <row r="7" spans="1:42" s="74" customFormat="1" ht="30" customHeight="1">
      <c r="A7" s="822"/>
      <c r="B7" s="822"/>
      <c r="C7" s="37" t="s">
        <v>3706</v>
      </c>
      <c r="D7" s="37" t="s">
        <v>3706</v>
      </c>
      <c r="E7" s="37" t="s">
        <v>3706</v>
      </c>
      <c r="F7" s="37" t="s">
        <v>3706</v>
      </c>
      <c r="G7" s="37" t="s">
        <v>3706</v>
      </c>
      <c r="H7" s="37" t="s">
        <v>3706</v>
      </c>
      <c r="I7" s="37" t="s">
        <v>3706</v>
      </c>
      <c r="J7" s="37" t="s">
        <v>3706</v>
      </c>
      <c r="K7" s="37" t="s">
        <v>3706</v>
      </c>
      <c r="L7" s="37" t="s">
        <v>3706</v>
      </c>
      <c r="M7" s="70" t="s">
        <v>3706</v>
      </c>
      <c r="N7" s="70" t="s">
        <v>3706</v>
      </c>
      <c r="O7" s="70" t="s">
        <v>3706</v>
      </c>
      <c r="P7" s="70" t="s">
        <v>3706</v>
      </c>
      <c r="Q7" s="70" t="s">
        <v>3706</v>
      </c>
      <c r="R7" s="70" t="s">
        <v>3706</v>
      </c>
      <c r="S7" s="70" t="s">
        <v>3706</v>
      </c>
      <c r="T7" s="70" t="s">
        <v>3706</v>
      </c>
      <c r="U7" s="70" t="s">
        <v>3706</v>
      </c>
      <c r="V7" s="70" t="s">
        <v>3706</v>
      </c>
      <c r="W7" s="109" t="s">
        <v>3706</v>
      </c>
      <c r="X7" s="109" t="s">
        <v>3706</v>
      </c>
      <c r="Y7" s="109" t="s">
        <v>3706</v>
      </c>
      <c r="Z7" s="110" t="s">
        <v>3706</v>
      </c>
      <c r="AA7" s="110" t="s">
        <v>3706</v>
      </c>
      <c r="AB7" s="110" t="s">
        <v>3706</v>
      </c>
      <c r="AC7" s="110" t="s">
        <v>3706</v>
      </c>
      <c r="AD7" s="110" t="s">
        <v>3706</v>
      </c>
      <c r="AE7" s="110" t="s">
        <v>3706</v>
      </c>
      <c r="AF7" s="110" t="s">
        <v>3706</v>
      </c>
      <c r="AH7" s="961"/>
      <c r="AI7" s="961"/>
      <c r="AJ7" s="961"/>
      <c r="AK7" s="961"/>
      <c r="AL7" s="961"/>
      <c r="AM7" s="961"/>
      <c r="AN7" s="961"/>
      <c r="AO7" s="961"/>
      <c r="AP7" s="961"/>
    </row>
    <row r="8" spans="1:42" ht="30" customHeight="1">
      <c r="A8" s="107" t="s">
        <v>5056</v>
      </c>
      <c r="B8" s="107" t="s">
        <v>5057</v>
      </c>
      <c r="C8" s="48">
        <v>8</v>
      </c>
      <c r="D8" s="48">
        <v>8.8000000000000007</v>
      </c>
      <c r="E8" s="48">
        <v>8.3000000000000007</v>
      </c>
      <c r="F8" s="48">
        <v>8.1999999999999993</v>
      </c>
      <c r="G8" s="48">
        <v>8.3000000000000007</v>
      </c>
      <c r="H8" s="48">
        <v>8.6</v>
      </c>
      <c r="I8" s="48">
        <v>8.9</v>
      </c>
      <c r="J8" s="48">
        <v>8.8000000000000007</v>
      </c>
      <c r="K8" s="48">
        <v>9.1</v>
      </c>
      <c r="L8" s="48">
        <v>8.6</v>
      </c>
      <c r="M8" s="48">
        <v>7.8</v>
      </c>
      <c r="N8" s="48">
        <v>8.6</v>
      </c>
      <c r="O8" s="48">
        <v>8</v>
      </c>
      <c r="P8" s="48">
        <v>8.1</v>
      </c>
      <c r="Q8" s="48">
        <v>8.1</v>
      </c>
      <c r="R8" s="48">
        <v>8.4</v>
      </c>
      <c r="S8" s="48">
        <v>8.6999999999999993</v>
      </c>
      <c r="T8" s="48">
        <v>8.6</v>
      </c>
      <c r="U8" s="48">
        <v>8.9</v>
      </c>
      <c r="V8" s="48">
        <v>8.4</v>
      </c>
      <c r="W8" s="48">
        <v>12.5</v>
      </c>
      <c r="X8" s="48">
        <v>13.3</v>
      </c>
      <c r="Y8" s="48">
        <v>12.7</v>
      </c>
      <c r="Z8" s="48">
        <v>12.8</v>
      </c>
      <c r="AA8" s="48">
        <v>9.1</v>
      </c>
      <c r="AB8" s="48">
        <v>9.4</v>
      </c>
      <c r="AC8" s="48">
        <v>9.6999999999999993</v>
      </c>
      <c r="AD8" s="48">
        <v>9.6</v>
      </c>
      <c r="AE8" s="48">
        <v>9.9</v>
      </c>
      <c r="AF8" s="48">
        <v>13.1</v>
      </c>
      <c r="AH8" s="961"/>
      <c r="AI8" s="961"/>
      <c r="AJ8" s="961"/>
      <c r="AK8" s="961"/>
      <c r="AL8" s="961"/>
      <c r="AM8" s="961"/>
      <c r="AN8" s="961"/>
      <c r="AO8" s="961"/>
      <c r="AP8" s="961"/>
    </row>
    <row r="9" spans="1:42" ht="30" customHeight="1">
      <c r="A9" s="107" t="s">
        <v>5058</v>
      </c>
      <c r="B9" s="107" t="s">
        <v>5059</v>
      </c>
      <c r="C9" s="48">
        <v>8</v>
      </c>
      <c r="D9" s="48">
        <v>8.8000000000000007</v>
      </c>
      <c r="E9" s="48">
        <v>8.3000000000000007</v>
      </c>
      <c r="F9" s="48">
        <v>8.1999999999999993</v>
      </c>
      <c r="G9" s="48">
        <v>8.3000000000000007</v>
      </c>
      <c r="H9" s="48">
        <v>8.6</v>
      </c>
      <c r="I9" s="48">
        <v>8.9</v>
      </c>
      <c r="J9" s="48">
        <v>8.8000000000000007</v>
      </c>
      <c r="K9" s="48">
        <v>9.1</v>
      </c>
      <c r="L9" s="48">
        <v>8.6</v>
      </c>
      <c r="M9" s="48">
        <v>7.7</v>
      </c>
      <c r="N9" s="48">
        <v>8.5</v>
      </c>
      <c r="O9" s="48">
        <v>7.9</v>
      </c>
      <c r="P9" s="48">
        <v>8.1</v>
      </c>
      <c r="Q9" s="48">
        <v>8.1</v>
      </c>
      <c r="R9" s="48">
        <v>8.4</v>
      </c>
      <c r="S9" s="48">
        <v>8.6999999999999993</v>
      </c>
      <c r="T9" s="48">
        <v>8.6</v>
      </c>
      <c r="U9" s="48">
        <v>8.9</v>
      </c>
      <c r="V9" s="48">
        <v>8.3000000000000007</v>
      </c>
      <c r="W9" s="48">
        <v>12.5</v>
      </c>
      <c r="X9" s="48">
        <v>13.3</v>
      </c>
      <c r="Y9" s="48">
        <v>12.7</v>
      </c>
      <c r="Z9" s="48">
        <v>12.8</v>
      </c>
      <c r="AA9" s="48">
        <v>9.1</v>
      </c>
      <c r="AB9" s="48">
        <v>9.4</v>
      </c>
      <c r="AC9" s="48">
        <v>9.6999999999999993</v>
      </c>
      <c r="AD9" s="48">
        <v>9.6</v>
      </c>
      <c r="AE9" s="48">
        <v>9.9</v>
      </c>
      <c r="AF9" s="48">
        <v>13.1</v>
      </c>
      <c r="AH9" s="920" t="s">
        <v>4038</v>
      </c>
      <c r="AI9" s="920"/>
      <c r="AJ9" s="920"/>
      <c r="AK9" s="920"/>
      <c r="AL9" s="920"/>
      <c r="AM9" s="920"/>
      <c r="AN9" s="920"/>
      <c r="AO9" s="920"/>
      <c r="AP9" s="920"/>
    </row>
    <row r="10" spans="1:42" ht="30" customHeight="1">
      <c r="A10" s="107" t="s">
        <v>5058</v>
      </c>
      <c r="B10" s="107" t="s">
        <v>5060</v>
      </c>
      <c r="C10" s="48">
        <v>8</v>
      </c>
      <c r="D10" s="48">
        <v>8.8000000000000007</v>
      </c>
      <c r="E10" s="48">
        <v>8.3000000000000007</v>
      </c>
      <c r="F10" s="48">
        <v>8.1999999999999993</v>
      </c>
      <c r="G10" s="48">
        <v>8.3000000000000007</v>
      </c>
      <c r="H10" s="48">
        <v>8.6</v>
      </c>
      <c r="I10" s="48">
        <v>8.9</v>
      </c>
      <c r="J10" s="48">
        <v>8.8000000000000007</v>
      </c>
      <c r="K10" s="48">
        <v>9.1</v>
      </c>
      <c r="L10" s="48">
        <v>8.6</v>
      </c>
      <c r="M10" s="48">
        <v>7.7</v>
      </c>
      <c r="N10" s="48">
        <v>8.5</v>
      </c>
      <c r="O10" s="48">
        <v>7.9</v>
      </c>
      <c r="P10" s="48">
        <v>8.1</v>
      </c>
      <c r="Q10" s="48">
        <v>8.1</v>
      </c>
      <c r="R10" s="48">
        <v>8.4</v>
      </c>
      <c r="S10" s="48">
        <v>8.6999999999999993</v>
      </c>
      <c r="T10" s="48">
        <v>8.6</v>
      </c>
      <c r="U10" s="48">
        <v>8.9</v>
      </c>
      <c r="V10" s="48">
        <v>8.3000000000000007</v>
      </c>
      <c r="W10" s="48">
        <v>12.5</v>
      </c>
      <c r="X10" s="48">
        <v>13.3</v>
      </c>
      <c r="Y10" s="48">
        <v>12.7</v>
      </c>
      <c r="Z10" s="48">
        <v>12.8</v>
      </c>
      <c r="AA10" s="48">
        <v>9.1</v>
      </c>
      <c r="AB10" s="48">
        <v>9.4</v>
      </c>
      <c r="AC10" s="48">
        <v>9.6999999999999993</v>
      </c>
      <c r="AD10" s="48">
        <v>9.6</v>
      </c>
      <c r="AE10" s="48">
        <v>9.9</v>
      </c>
      <c r="AF10" s="48">
        <v>13.1</v>
      </c>
      <c r="AH10" s="920"/>
      <c r="AI10" s="920"/>
      <c r="AJ10" s="920"/>
      <c r="AK10" s="920"/>
      <c r="AL10" s="920"/>
      <c r="AM10" s="920"/>
      <c r="AN10" s="920"/>
      <c r="AO10" s="920"/>
      <c r="AP10" s="920"/>
    </row>
    <row r="11" spans="1:42" ht="30" customHeight="1">
      <c r="A11" s="107" t="s">
        <v>5061</v>
      </c>
      <c r="B11" s="107" t="s">
        <v>5062</v>
      </c>
      <c r="C11" s="48">
        <v>8</v>
      </c>
      <c r="D11" s="48">
        <v>8.8000000000000007</v>
      </c>
      <c r="E11" s="48">
        <v>8.3000000000000007</v>
      </c>
      <c r="F11" s="48">
        <v>8.1999999999999993</v>
      </c>
      <c r="G11" s="48">
        <v>8.3000000000000007</v>
      </c>
      <c r="H11" s="48">
        <v>8.6</v>
      </c>
      <c r="I11" s="48">
        <v>8.9</v>
      </c>
      <c r="J11" s="48">
        <v>8.8000000000000007</v>
      </c>
      <c r="K11" s="48">
        <v>9.1</v>
      </c>
      <c r="L11" s="48">
        <v>8.6</v>
      </c>
      <c r="M11" s="48">
        <v>7.7</v>
      </c>
      <c r="N11" s="48">
        <v>8.5</v>
      </c>
      <c r="O11" s="48">
        <v>7.9</v>
      </c>
      <c r="P11" s="48">
        <v>8.1</v>
      </c>
      <c r="Q11" s="48">
        <v>8.1</v>
      </c>
      <c r="R11" s="48">
        <v>8.4</v>
      </c>
      <c r="S11" s="48">
        <v>8.6999999999999993</v>
      </c>
      <c r="T11" s="48">
        <v>8.6</v>
      </c>
      <c r="U11" s="48">
        <v>8.9</v>
      </c>
      <c r="V11" s="48">
        <v>8.3000000000000007</v>
      </c>
      <c r="W11" s="48">
        <v>12.5</v>
      </c>
      <c r="X11" s="48">
        <v>13.3</v>
      </c>
      <c r="Y11" s="48">
        <v>12.7</v>
      </c>
      <c r="Z11" s="48">
        <v>12.8</v>
      </c>
      <c r="AA11" s="48">
        <v>9.1</v>
      </c>
      <c r="AB11" s="48">
        <v>9.4</v>
      </c>
      <c r="AC11" s="48">
        <v>9.6999999999999993</v>
      </c>
      <c r="AD11" s="48">
        <v>9.6</v>
      </c>
      <c r="AE11" s="48">
        <v>9.9</v>
      </c>
      <c r="AF11" s="48">
        <v>13.1</v>
      </c>
      <c r="AH11" s="922" t="s">
        <v>4043</v>
      </c>
      <c r="AI11" s="923"/>
      <c r="AJ11" s="923"/>
      <c r="AK11" s="923"/>
      <c r="AL11" s="923"/>
      <c r="AM11" s="923"/>
      <c r="AN11" s="923"/>
      <c r="AO11" s="923"/>
      <c r="AP11" s="924"/>
    </row>
    <row r="12" spans="1:42" ht="30" customHeight="1">
      <c r="A12" s="107" t="s">
        <v>5063</v>
      </c>
      <c r="B12" s="107" t="s">
        <v>5064</v>
      </c>
      <c r="C12" s="48">
        <v>8</v>
      </c>
      <c r="D12" s="48">
        <v>8.8000000000000007</v>
      </c>
      <c r="E12" s="48">
        <v>8.3000000000000007</v>
      </c>
      <c r="F12" s="48">
        <v>8.1999999999999993</v>
      </c>
      <c r="G12" s="48">
        <v>8.3000000000000007</v>
      </c>
      <c r="H12" s="48">
        <v>8.6</v>
      </c>
      <c r="I12" s="48">
        <v>8.9</v>
      </c>
      <c r="J12" s="48">
        <v>8.8000000000000007</v>
      </c>
      <c r="K12" s="48">
        <v>9.1</v>
      </c>
      <c r="L12" s="48">
        <v>8.6</v>
      </c>
      <c r="M12" s="48">
        <v>7.7</v>
      </c>
      <c r="N12" s="48">
        <v>8.5</v>
      </c>
      <c r="O12" s="48">
        <v>7.9</v>
      </c>
      <c r="P12" s="48">
        <v>8.1</v>
      </c>
      <c r="Q12" s="48">
        <v>8.1</v>
      </c>
      <c r="R12" s="48">
        <v>8.4</v>
      </c>
      <c r="S12" s="48">
        <v>8.6999999999999993</v>
      </c>
      <c r="T12" s="48">
        <v>8.6</v>
      </c>
      <c r="U12" s="48">
        <v>8.9</v>
      </c>
      <c r="V12" s="48">
        <v>8.3000000000000007</v>
      </c>
      <c r="W12" s="48">
        <v>12.5</v>
      </c>
      <c r="X12" s="48">
        <v>13.3</v>
      </c>
      <c r="Y12" s="48">
        <v>12.7</v>
      </c>
      <c r="Z12" s="48">
        <v>12.8</v>
      </c>
      <c r="AA12" s="48">
        <v>9.1</v>
      </c>
      <c r="AB12" s="48">
        <v>9.4</v>
      </c>
      <c r="AC12" s="48">
        <v>9.6999999999999993</v>
      </c>
      <c r="AD12" s="48">
        <v>9.6</v>
      </c>
      <c r="AE12" s="48">
        <v>9.9</v>
      </c>
      <c r="AF12" s="48">
        <v>13.1</v>
      </c>
      <c r="AH12" s="920" t="s">
        <v>4046</v>
      </c>
      <c r="AI12" s="920"/>
      <c r="AJ12" s="920"/>
      <c r="AK12" s="920"/>
      <c r="AL12" s="920"/>
      <c r="AM12" s="920"/>
      <c r="AN12" s="920"/>
      <c r="AO12" s="920"/>
      <c r="AP12" s="920"/>
    </row>
    <row r="13" spans="1:42" ht="30" customHeight="1">
      <c r="A13" s="107" t="s">
        <v>5065</v>
      </c>
      <c r="B13" s="107" t="s">
        <v>5066</v>
      </c>
      <c r="C13" s="48">
        <v>8</v>
      </c>
      <c r="D13" s="48">
        <v>8.8000000000000007</v>
      </c>
      <c r="E13" s="48">
        <v>8.3000000000000007</v>
      </c>
      <c r="F13" s="48">
        <v>8.1999999999999993</v>
      </c>
      <c r="G13" s="48">
        <v>8.3000000000000007</v>
      </c>
      <c r="H13" s="48">
        <v>8.6</v>
      </c>
      <c r="I13" s="48">
        <v>8.9</v>
      </c>
      <c r="J13" s="48">
        <v>8.8000000000000007</v>
      </c>
      <c r="K13" s="48">
        <v>9.1</v>
      </c>
      <c r="L13" s="48">
        <v>8.6</v>
      </c>
      <c r="M13" s="48">
        <v>7.7</v>
      </c>
      <c r="N13" s="48">
        <v>8.5</v>
      </c>
      <c r="O13" s="48">
        <v>7.9</v>
      </c>
      <c r="P13" s="48">
        <v>8.1</v>
      </c>
      <c r="Q13" s="48">
        <v>8.1</v>
      </c>
      <c r="R13" s="48">
        <v>8.4</v>
      </c>
      <c r="S13" s="48">
        <v>8.6999999999999993</v>
      </c>
      <c r="T13" s="48">
        <v>8.6</v>
      </c>
      <c r="U13" s="48">
        <v>8.9</v>
      </c>
      <c r="V13" s="48">
        <v>8.3000000000000007</v>
      </c>
      <c r="W13" s="48">
        <v>12.5</v>
      </c>
      <c r="X13" s="48">
        <v>13.3</v>
      </c>
      <c r="Y13" s="48">
        <v>12.7</v>
      </c>
      <c r="Z13" s="48">
        <v>12.8</v>
      </c>
      <c r="AA13" s="48">
        <v>9.1</v>
      </c>
      <c r="AB13" s="48">
        <v>9.4</v>
      </c>
      <c r="AC13" s="48">
        <v>9.6999999999999993</v>
      </c>
      <c r="AD13" s="48">
        <v>9.6</v>
      </c>
      <c r="AE13" s="48">
        <v>9.9</v>
      </c>
      <c r="AF13" s="48">
        <v>13.1</v>
      </c>
      <c r="AH13" s="922" t="s">
        <v>4048</v>
      </c>
      <c r="AI13" s="923"/>
      <c r="AJ13" s="923"/>
      <c r="AK13" s="923"/>
      <c r="AL13" s="923"/>
      <c r="AM13" s="923"/>
      <c r="AN13" s="923"/>
      <c r="AO13" s="923"/>
      <c r="AP13" s="924"/>
    </row>
    <row r="14" spans="1:42" ht="30" customHeight="1">
      <c r="A14" s="107" t="s">
        <v>5067</v>
      </c>
      <c r="B14" s="107">
        <v>31405</v>
      </c>
      <c r="C14" s="48">
        <v>8</v>
      </c>
      <c r="D14" s="48">
        <v>8.8000000000000007</v>
      </c>
      <c r="E14" s="48">
        <v>8.3000000000000007</v>
      </c>
      <c r="F14" s="48">
        <v>8.1999999999999993</v>
      </c>
      <c r="G14" s="48">
        <v>7.7</v>
      </c>
      <c r="H14" s="48">
        <v>8</v>
      </c>
      <c r="I14" s="48">
        <v>8.3000000000000007</v>
      </c>
      <c r="J14" s="48">
        <v>8.1999999999999993</v>
      </c>
      <c r="K14" s="48">
        <v>8.5</v>
      </c>
      <c r="L14" s="48">
        <v>8.6</v>
      </c>
      <c r="M14" s="48">
        <v>7.7</v>
      </c>
      <c r="N14" s="48">
        <v>8.5</v>
      </c>
      <c r="O14" s="48">
        <v>7.9</v>
      </c>
      <c r="P14" s="48">
        <v>8.1</v>
      </c>
      <c r="Q14" s="48">
        <v>7.6</v>
      </c>
      <c r="R14" s="48">
        <v>7.9</v>
      </c>
      <c r="S14" s="48">
        <v>8.1999999999999993</v>
      </c>
      <c r="T14" s="48">
        <v>8.1</v>
      </c>
      <c r="U14" s="48">
        <v>8.4</v>
      </c>
      <c r="V14" s="48">
        <v>8.3000000000000007</v>
      </c>
      <c r="W14" s="48">
        <v>12.5</v>
      </c>
      <c r="X14" s="48">
        <v>13.3</v>
      </c>
      <c r="Y14" s="48">
        <v>12.7</v>
      </c>
      <c r="Z14" s="48">
        <v>12.8</v>
      </c>
      <c r="AA14" s="48">
        <v>8.6</v>
      </c>
      <c r="AB14" s="48">
        <v>8.9</v>
      </c>
      <c r="AC14" s="48">
        <v>9.1999999999999993</v>
      </c>
      <c r="AD14" s="48">
        <v>9.1</v>
      </c>
      <c r="AE14" s="48">
        <v>9.4</v>
      </c>
      <c r="AF14" s="48">
        <v>13.1</v>
      </c>
      <c r="AH14" s="916" t="s">
        <v>4051</v>
      </c>
      <c r="AI14" s="917"/>
      <c r="AJ14" s="917"/>
      <c r="AK14" s="917"/>
      <c r="AL14" s="917"/>
      <c r="AM14" s="917"/>
      <c r="AN14" s="917"/>
      <c r="AO14" s="917"/>
      <c r="AP14" s="918"/>
    </row>
    <row r="15" spans="1:42" ht="30" customHeight="1">
      <c r="A15" s="107" t="s">
        <v>5067</v>
      </c>
      <c r="B15" s="107">
        <v>31401</v>
      </c>
      <c r="C15" s="48">
        <v>8</v>
      </c>
      <c r="D15" s="48">
        <v>8.8000000000000007</v>
      </c>
      <c r="E15" s="48">
        <v>8.3000000000000007</v>
      </c>
      <c r="F15" s="48">
        <v>8.1999999999999993</v>
      </c>
      <c r="G15" s="48">
        <v>7.7</v>
      </c>
      <c r="H15" s="48">
        <v>8</v>
      </c>
      <c r="I15" s="48">
        <v>8.3000000000000007</v>
      </c>
      <c r="J15" s="48">
        <v>8.1999999999999993</v>
      </c>
      <c r="K15" s="48">
        <v>8.5</v>
      </c>
      <c r="L15" s="48">
        <v>8.6</v>
      </c>
      <c r="M15" s="48">
        <v>7.7</v>
      </c>
      <c r="N15" s="48">
        <v>8.5</v>
      </c>
      <c r="O15" s="48">
        <v>7.9</v>
      </c>
      <c r="P15" s="48">
        <v>8.1</v>
      </c>
      <c r="Q15" s="48">
        <v>7.6</v>
      </c>
      <c r="R15" s="48">
        <v>7.9</v>
      </c>
      <c r="S15" s="48">
        <v>8.1999999999999993</v>
      </c>
      <c r="T15" s="48">
        <v>8.1</v>
      </c>
      <c r="U15" s="48">
        <v>8.4</v>
      </c>
      <c r="V15" s="48">
        <v>8.3000000000000007</v>
      </c>
      <c r="W15" s="48">
        <v>12.5</v>
      </c>
      <c r="X15" s="48">
        <v>13.3</v>
      </c>
      <c r="Y15" s="48">
        <v>12.7</v>
      </c>
      <c r="Z15" s="48">
        <v>12.8</v>
      </c>
      <c r="AA15" s="48">
        <v>8.6</v>
      </c>
      <c r="AB15" s="48">
        <v>8.9</v>
      </c>
      <c r="AC15" s="48">
        <v>9.1999999999999993</v>
      </c>
      <c r="AD15" s="48">
        <v>9.1</v>
      </c>
      <c r="AE15" s="48">
        <v>9.4</v>
      </c>
      <c r="AF15" s="48">
        <v>13.1</v>
      </c>
      <c r="AH15" s="925"/>
      <c r="AI15" s="926"/>
      <c r="AJ15" s="926"/>
      <c r="AK15" s="926"/>
      <c r="AL15" s="926"/>
      <c r="AM15" s="926"/>
      <c r="AN15" s="926"/>
      <c r="AO15" s="926"/>
      <c r="AP15" s="927"/>
    </row>
    <row r="16" spans="1:42" ht="30" customHeight="1">
      <c r="A16" s="107" t="s">
        <v>5067</v>
      </c>
      <c r="B16" s="107">
        <v>31415</v>
      </c>
      <c r="C16" s="48">
        <v>8</v>
      </c>
      <c r="D16" s="48">
        <v>8.8000000000000007</v>
      </c>
      <c r="E16" s="48">
        <v>8.3000000000000007</v>
      </c>
      <c r="F16" s="48">
        <v>8.1999999999999993</v>
      </c>
      <c r="G16" s="48">
        <v>8.3000000000000007</v>
      </c>
      <c r="H16" s="48">
        <v>8.6</v>
      </c>
      <c r="I16" s="48">
        <v>8.9</v>
      </c>
      <c r="J16" s="48">
        <v>8.8000000000000007</v>
      </c>
      <c r="K16" s="48">
        <v>9.1</v>
      </c>
      <c r="L16" s="48">
        <v>8.6</v>
      </c>
      <c r="M16" s="48">
        <v>7.7</v>
      </c>
      <c r="N16" s="48">
        <v>8.5</v>
      </c>
      <c r="O16" s="48">
        <v>7.9</v>
      </c>
      <c r="P16" s="48">
        <v>8.1</v>
      </c>
      <c r="Q16" s="48">
        <v>8.1</v>
      </c>
      <c r="R16" s="48">
        <v>8.4</v>
      </c>
      <c r="S16" s="48">
        <v>8.6999999999999993</v>
      </c>
      <c r="T16" s="48">
        <v>8.6</v>
      </c>
      <c r="U16" s="48">
        <v>8.9</v>
      </c>
      <c r="V16" s="48">
        <v>8.3000000000000007</v>
      </c>
      <c r="W16" s="48">
        <v>12.5</v>
      </c>
      <c r="X16" s="48">
        <v>13.3</v>
      </c>
      <c r="Y16" s="48">
        <v>12.7</v>
      </c>
      <c r="Z16" s="48">
        <v>12.8</v>
      </c>
      <c r="AA16" s="48">
        <v>9.1</v>
      </c>
      <c r="AB16" s="48">
        <v>9.4</v>
      </c>
      <c r="AC16" s="48">
        <v>9.6999999999999993</v>
      </c>
      <c r="AD16" s="48">
        <v>9.6</v>
      </c>
      <c r="AE16" s="48">
        <v>9.9</v>
      </c>
      <c r="AF16" s="48">
        <v>13.1</v>
      </c>
      <c r="AH16" s="920" t="s">
        <v>4054</v>
      </c>
      <c r="AI16" s="920"/>
      <c r="AJ16" s="920"/>
      <c r="AK16" s="920"/>
      <c r="AL16" s="920"/>
      <c r="AM16" s="920"/>
      <c r="AN16" s="920"/>
      <c r="AO16" s="920"/>
      <c r="AP16" s="920"/>
    </row>
    <row r="17" spans="1:42" ht="30" customHeight="1">
      <c r="A17" s="107" t="s">
        <v>5067</v>
      </c>
      <c r="B17" s="107">
        <v>31404</v>
      </c>
      <c r="C17" s="48">
        <v>8</v>
      </c>
      <c r="D17" s="48">
        <v>8.8000000000000007</v>
      </c>
      <c r="E17" s="48">
        <v>8.3000000000000007</v>
      </c>
      <c r="F17" s="48">
        <v>8.1999999999999993</v>
      </c>
      <c r="G17" s="48">
        <v>8.3000000000000007</v>
      </c>
      <c r="H17" s="48">
        <v>8.6</v>
      </c>
      <c r="I17" s="48">
        <v>8.9</v>
      </c>
      <c r="J17" s="48">
        <v>8.8000000000000007</v>
      </c>
      <c r="K17" s="48">
        <v>9.1</v>
      </c>
      <c r="L17" s="48">
        <v>8.6</v>
      </c>
      <c r="M17" s="48">
        <v>7.7</v>
      </c>
      <c r="N17" s="48">
        <v>8.5</v>
      </c>
      <c r="O17" s="48">
        <v>7.9</v>
      </c>
      <c r="P17" s="48">
        <v>8.1</v>
      </c>
      <c r="Q17" s="48">
        <v>8.1</v>
      </c>
      <c r="R17" s="48">
        <v>8.4</v>
      </c>
      <c r="S17" s="48">
        <v>8.6999999999999993</v>
      </c>
      <c r="T17" s="48">
        <v>8.6</v>
      </c>
      <c r="U17" s="48">
        <v>8.9</v>
      </c>
      <c r="V17" s="48">
        <v>8.3000000000000007</v>
      </c>
      <c r="W17" s="48">
        <v>12.5</v>
      </c>
      <c r="X17" s="48">
        <v>13.3</v>
      </c>
      <c r="Y17" s="48">
        <v>12.7</v>
      </c>
      <c r="Z17" s="48">
        <v>12.8</v>
      </c>
      <c r="AA17" s="48">
        <v>9.1</v>
      </c>
      <c r="AB17" s="48">
        <v>9.4</v>
      </c>
      <c r="AC17" s="48">
        <v>9.6999999999999993</v>
      </c>
      <c r="AD17" s="48">
        <v>9.6</v>
      </c>
      <c r="AE17" s="48">
        <v>9.9</v>
      </c>
      <c r="AF17" s="48">
        <v>13.1</v>
      </c>
      <c r="AH17" s="920" t="s">
        <v>4057</v>
      </c>
      <c r="AI17" s="920"/>
      <c r="AJ17" s="920"/>
      <c r="AK17" s="920"/>
      <c r="AL17" s="920"/>
      <c r="AM17" s="920"/>
      <c r="AN17" s="920"/>
      <c r="AO17" s="920"/>
      <c r="AP17" s="920"/>
    </row>
    <row r="18" spans="1:42" ht="30" customHeight="1">
      <c r="A18" s="107" t="s">
        <v>5067</v>
      </c>
      <c r="B18" s="107">
        <v>31409</v>
      </c>
      <c r="C18" s="48">
        <v>8</v>
      </c>
      <c r="D18" s="48">
        <v>8.8000000000000007</v>
      </c>
      <c r="E18" s="48">
        <v>8.3000000000000007</v>
      </c>
      <c r="F18" s="48">
        <v>8.1999999999999993</v>
      </c>
      <c r="G18" s="48">
        <v>8.3000000000000007</v>
      </c>
      <c r="H18" s="48">
        <v>8.6</v>
      </c>
      <c r="I18" s="48">
        <v>8.9</v>
      </c>
      <c r="J18" s="48">
        <v>8.8000000000000007</v>
      </c>
      <c r="K18" s="48">
        <v>9.1</v>
      </c>
      <c r="L18" s="48">
        <v>8.6</v>
      </c>
      <c r="M18" s="48">
        <v>7.7</v>
      </c>
      <c r="N18" s="48">
        <v>8.5</v>
      </c>
      <c r="O18" s="48">
        <v>7.9</v>
      </c>
      <c r="P18" s="48">
        <v>8.1</v>
      </c>
      <c r="Q18" s="48">
        <v>8.1</v>
      </c>
      <c r="R18" s="48">
        <v>8.4</v>
      </c>
      <c r="S18" s="48">
        <v>8.6999999999999993</v>
      </c>
      <c r="T18" s="48">
        <v>8.6</v>
      </c>
      <c r="U18" s="48">
        <v>8.9</v>
      </c>
      <c r="V18" s="48">
        <v>8.3000000000000007</v>
      </c>
      <c r="W18" s="48">
        <v>12.5</v>
      </c>
      <c r="X18" s="48">
        <v>13.3</v>
      </c>
      <c r="Y18" s="48">
        <v>12.7</v>
      </c>
      <c r="Z18" s="48">
        <v>12.8</v>
      </c>
      <c r="AA18" s="48">
        <v>9.1</v>
      </c>
      <c r="AB18" s="48">
        <v>9.4</v>
      </c>
      <c r="AC18" s="48">
        <v>9.6999999999999993</v>
      </c>
      <c r="AD18" s="48">
        <v>9.6</v>
      </c>
      <c r="AE18" s="48">
        <v>9.9</v>
      </c>
      <c r="AF18" s="48">
        <v>13.1</v>
      </c>
      <c r="AH18" s="920" t="s">
        <v>4060</v>
      </c>
      <c r="AI18" s="920"/>
      <c r="AJ18" s="920"/>
      <c r="AK18" s="920"/>
      <c r="AL18" s="920"/>
      <c r="AM18" s="920"/>
      <c r="AN18" s="920"/>
      <c r="AO18" s="920"/>
      <c r="AP18" s="920"/>
    </row>
    <row r="19" spans="1:42" ht="30" customHeight="1">
      <c r="A19" s="107" t="s">
        <v>5067</v>
      </c>
      <c r="B19" s="107">
        <v>31406</v>
      </c>
      <c r="C19" s="48">
        <v>8</v>
      </c>
      <c r="D19" s="48">
        <v>8.8000000000000007</v>
      </c>
      <c r="E19" s="48">
        <v>8.3000000000000007</v>
      </c>
      <c r="F19" s="48">
        <v>8.1999999999999993</v>
      </c>
      <c r="G19" s="48">
        <v>8.3000000000000007</v>
      </c>
      <c r="H19" s="48">
        <v>8.6</v>
      </c>
      <c r="I19" s="48">
        <v>8.9</v>
      </c>
      <c r="J19" s="48">
        <v>8.8000000000000007</v>
      </c>
      <c r="K19" s="48">
        <v>9.1</v>
      </c>
      <c r="L19" s="48">
        <v>8.6</v>
      </c>
      <c r="M19" s="48">
        <v>7.7</v>
      </c>
      <c r="N19" s="48">
        <v>8.5</v>
      </c>
      <c r="O19" s="48">
        <v>7.9</v>
      </c>
      <c r="P19" s="48">
        <v>8.1</v>
      </c>
      <c r="Q19" s="48">
        <v>8.1</v>
      </c>
      <c r="R19" s="48">
        <v>8.4</v>
      </c>
      <c r="S19" s="48">
        <v>8.6999999999999993</v>
      </c>
      <c r="T19" s="48">
        <v>8.6</v>
      </c>
      <c r="U19" s="48">
        <v>8.9</v>
      </c>
      <c r="V19" s="48">
        <v>8.3000000000000007</v>
      </c>
      <c r="W19" s="48">
        <v>12.5</v>
      </c>
      <c r="X19" s="48">
        <v>13.3</v>
      </c>
      <c r="Y19" s="48">
        <v>12.7</v>
      </c>
      <c r="Z19" s="48">
        <v>12.8</v>
      </c>
      <c r="AA19" s="48">
        <v>9.1</v>
      </c>
      <c r="AB19" s="48">
        <v>9.4</v>
      </c>
      <c r="AC19" s="48">
        <v>9.6999999999999993</v>
      </c>
      <c r="AD19" s="48">
        <v>9.6</v>
      </c>
      <c r="AE19" s="48">
        <v>9.9</v>
      </c>
      <c r="AF19" s="48">
        <v>13.1</v>
      </c>
      <c r="AH19" s="920" t="s">
        <v>4063</v>
      </c>
      <c r="AI19" s="920"/>
      <c r="AJ19" s="920"/>
      <c r="AK19" s="920"/>
      <c r="AL19" s="920"/>
      <c r="AM19" s="920"/>
      <c r="AN19" s="920"/>
      <c r="AO19" s="920"/>
      <c r="AP19" s="920"/>
    </row>
    <row r="20" spans="1:42" ht="30" customHeight="1">
      <c r="A20" s="107" t="s">
        <v>5068</v>
      </c>
      <c r="B20" s="107">
        <v>31408</v>
      </c>
      <c r="C20" s="48">
        <v>8</v>
      </c>
      <c r="D20" s="48">
        <v>8.8000000000000007</v>
      </c>
      <c r="E20" s="48">
        <v>8.3000000000000007</v>
      </c>
      <c r="F20" s="48">
        <v>8.1999999999999993</v>
      </c>
      <c r="G20" s="48">
        <v>8.3000000000000007</v>
      </c>
      <c r="H20" s="48">
        <v>8.6</v>
      </c>
      <c r="I20" s="48">
        <v>8.9</v>
      </c>
      <c r="J20" s="48">
        <v>8.8000000000000007</v>
      </c>
      <c r="K20" s="48">
        <v>9.1</v>
      </c>
      <c r="L20" s="48">
        <v>8.6</v>
      </c>
      <c r="M20" s="48">
        <v>7.7</v>
      </c>
      <c r="N20" s="48">
        <v>8.5</v>
      </c>
      <c r="O20" s="48">
        <v>7.9</v>
      </c>
      <c r="P20" s="48">
        <v>8.1</v>
      </c>
      <c r="Q20" s="48">
        <v>8.1</v>
      </c>
      <c r="R20" s="48">
        <v>8.4</v>
      </c>
      <c r="S20" s="48">
        <v>8.6999999999999993</v>
      </c>
      <c r="T20" s="48">
        <v>8.6</v>
      </c>
      <c r="U20" s="48">
        <v>8.9</v>
      </c>
      <c r="V20" s="48">
        <v>8.3000000000000007</v>
      </c>
      <c r="W20" s="48">
        <v>12.5</v>
      </c>
      <c r="X20" s="48">
        <v>13.3</v>
      </c>
      <c r="Y20" s="48">
        <v>12.7</v>
      </c>
      <c r="Z20" s="48">
        <v>12.8</v>
      </c>
      <c r="AA20" s="48">
        <v>9.1</v>
      </c>
      <c r="AB20" s="48">
        <v>9.4</v>
      </c>
      <c r="AC20" s="48">
        <v>9.6999999999999993</v>
      </c>
      <c r="AD20" s="48">
        <v>9.6</v>
      </c>
      <c r="AE20" s="48">
        <v>9.9</v>
      </c>
      <c r="AF20" s="48">
        <v>13.1</v>
      </c>
      <c r="AH20" s="920" t="s">
        <v>4066</v>
      </c>
      <c r="AI20" s="920"/>
      <c r="AJ20" s="920"/>
      <c r="AK20" s="920"/>
      <c r="AL20" s="920"/>
      <c r="AM20" s="920"/>
      <c r="AN20" s="920"/>
      <c r="AO20" s="920"/>
      <c r="AP20" s="920"/>
    </row>
    <row r="21" spans="1:42" ht="30" customHeight="1">
      <c r="A21" s="107" t="s">
        <v>5067</v>
      </c>
      <c r="B21" s="107">
        <v>31410</v>
      </c>
      <c r="C21" s="48">
        <v>8</v>
      </c>
      <c r="D21" s="48">
        <v>8.8000000000000007</v>
      </c>
      <c r="E21" s="48">
        <v>8.3000000000000007</v>
      </c>
      <c r="F21" s="48">
        <v>8.1999999999999993</v>
      </c>
      <c r="G21" s="48">
        <v>8.3000000000000007</v>
      </c>
      <c r="H21" s="48">
        <v>8.6</v>
      </c>
      <c r="I21" s="48">
        <v>8.9</v>
      </c>
      <c r="J21" s="48">
        <v>8.8000000000000007</v>
      </c>
      <c r="K21" s="48">
        <v>9.1</v>
      </c>
      <c r="L21" s="48">
        <v>8.6</v>
      </c>
      <c r="M21" s="48">
        <v>7.7</v>
      </c>
      <c r="N21" s="48">
        <v>8.5</v>
      </c>
      <c r="O21" s="48">
        <v>7.9</v>
      </c>
      <c r="P21" s="48">
        <v>8.1</v>
      </c>
      <c r="Q21" s="48">
        <v>8.1</v>
      </c>
      <c r="R21" s="48">
        <v>8.4</v>
      </c>
      <c r="S21" s="48">
        <v>8.6999999999999993</v>
      </c>
      <c r="T21" s="48">
        <v>8.6</v>
      </c>
      <c r="U21" s="48">
        <v>8.9</v>
      </c>
      <c r="V21" s="48">
        <v>8.3000000000000007</v>
      </c>
      <c r="W21" s="48">
        <v>12.5</v>
      </c>
      <c r="X21" s="48">
        <v>13.3</v>
      </c>
      <c r="Y21" s="48">
        <v>12.7</v>
      </c>
      <c r="Z21" s="48">
        <v>12.8</v>
      </c>
      <c r="AA21" s="48">
        <v>9.1</v>
      </c>
      <c r="AB21" s="48">
        <v>9.4</v>
      </c>
      <c r="AC21" s="48">
        <v>9.6999999999999993</v>
      </c>
      <c r="AD21" s="48">
        <v>9.6</v>
      </c>
      <c r="AE21" s="48">
        <v>9.9</v>
      </c>
      <c r="AF21" s="48">
        <v>13.1</v>
      </c>
      <c r="AH21" s="919" t="s">
        <v>4069</v>
      </c>
      <c r="AI21" s="919"/>
      <c r="AJ21" s="919"/>
      <c r="AK21" s="919"/>
      <c r="AL21" s="919"/>
      <c r="AM21" s="919"/>
      <c r="AN21" s="919"/>
      <c r="AO21" s="919"/>
      <c r="AP21" s="919"/>
    </row>
    <row r="22" spans="1:42" ht="30" customHeight="1">
      <c r="A22" s="107" t="s">
        <v>5069</v>
      </c>
      <c r="B22" s="107">
        <v>31407</v>
      </c>
      <c r="C22" s="48">
        <v>8</v>
      </c>
      <c r="D22" s="48">
        <v>8.8000000000000007</v>
      </c>
      <c r="E22" s="48">
        <v>8.3000000000000007</v>
      </c>
      <c r="F22" s="48">
        <v>8.1999999999999993</v>
      </c>
      <c r="G22" s="48">
        <v>8.3000000000000007</v>
      </c>
      <c r="H22" s="48">
        <v>8.6</v>
      </c>
      <c r="I22" s="48">
        <v>8.9</v>
      </c>
      <c r="J22" s="48">
        <v>8.8000000000000007</v>
      </c>
      <c r="K22" s="48">
        <v>9.1</v>
      </c>
      <c r="L22" s="48">
        <v>8.6</v>
      </c>
      <c r="M22" s="48">
        <v>7.7</v>
      </c>
      <c r="N22" s="48">
        <v>8.5</v>
      </c>
      <c r="O22" s="48">
        <v>7.9</v>
      </c>
      <c r="P22" s="48">
        <v>8.1</v>
      </c>
      <c r="Q22" s="48">
        <v>8.1</v>
      </c>
      <c r="R22" s="48">
        <v>8.4</v>
      </c>
      <c r="S22" s="48">
        <v>8.6999999999999993</v>
      </c>
      <c r="T22" s="48">
        <v>8.6</v>
      </c>
      <c r="U22" s="48">
        <v>8.9</v>
      </c>
      <c r="V22" s="48">
        <v>8.3000000000000007</v>
      </c>
      <c r="W22" s="48">
        <v>12.5</v>
      </c>
      <c r="X22" s="48">
        <v>13.3</v>
      </c>
      <c r="Y22" s="48">
        <v>12.7</v>
      </c>
      <c r="Z22" s="48">
        <v>12.8</v>
      </c>
      <c r="AA22" s="48">
        <v>9.1</v>
      </c>
      <c r="AB22" s="48">
        <v>9.4</v>
      </c>
      <c r="AC22" s="48">
        <v>9.6999999999999993</v>
      </c>
      <c r="AD22" s="48">
        <v>9.6</v>
      </c>
      <c r="AE22" s="48">
        <v>9.9</v>
      </c>
      <c r="AF22" s="48">
        <v>13.1</v>
      </c>
      <c r="AH22" s="920" t="s">
        <v>4072</v>
      </c>
      <c r="AI22" s="920"/>
      <c r="AJ22" s="920"/>
      <c r="AK22" s="920"/>
      <c r="AL22" s="920"/>
      <c r="AM22" s="920"/>
      <c r="AN22" s="920"/>
      <c r="AO22" s="920"/>
      <c r="AP22" s="920"/>
    </row>
    <row r="23" spans="1:42" ht="30" customHeight="1">
      <c r="A23" s="107" t="s">
        <v>5070</v>
      </c>
      <c r="B23" s="107">
        <v>31322</v>
      </c>
      <c r="C23" s="48">
        <v>8</v>
      </c>
      <c r="D23" s="48">
        <v>8.8000000000000007</v>
      </c>
      <c r="E23" s="48">
        <v>8.3000000000000007</v>
      </c>
      <c r="F23" s="48">
        <v>8.1999999999999993</v>
      </c>
      <c r="G23" s="48">
        <v>8.3000000000000007</v>
      </c>
      <c r="H23" s="48">
        <v>8.6</v>
      </c>
      <c r="I23" s="48">
        <v>8.9</v>
      </c>
      <c r="J23" s="48">
        <v>8.8000000000000007</v>
      </c>
      <c r="K23" s="48">
        <v>9.1</v>
      </c>
      <c r="L23" s="48">
        <v>8.6</v>
      </c>
      <c r="M23" s="48">
        <v>7.7</v>
      </c>
      <c r="N23" s="48">
        <v>8.5</v>
      </c>
      <c r="O23" s="48">
        <v>7.9</v>
      </c>
      <c r="P23" s="48">
        <v>8.1</v>
      </c>
      <c r="Q23" s="48">
        <v>8.1</v>
      </c>
      <c r="R23" s="48">
        <v>8.4</v>
      </c>
      <c r="S23" s="48">
        <v>8.6999999999999993</v>
      </c>
      <c r="T23" s="48">
        <v>8.6</v>
      </c>
      <c r="U23" s="48">
        <v>8.9</v>
      </c>
      <c r="V23" s="48">
        <v>8.3000000000000007</v>
      </c>
      <c r="W23" s="48">
        <v>12.5</v>
      </c>
      <c r="X23" s="48">
        <v>13.3</v>
      </c>
      <c r="Y23" s="48">
        <v>12.7</v>
      </c>
      <c r="Z23" s="48">
        <v>12.8</v>
      </c>
      <c r="AA23" s="48">
        <v>9.1</v>
      </c>
      <c r="AB23" s="48">
        <v>9.4</v>
      </c>
      <c r="AC23" s="48">
        <v>9.6999999999999993</v>
      </c>
      <c r="AD23" s="48">
        <v>9.6</v>
      </c>
      <c r="AE23" s="48">
        <v>9.9</v>
      </c>
      <c r="AF23" s="48">
        <v>13.1</v>
      </c>
      <c r="AH23" s="928" t="s">
        <v>4075</v>
      </c>
      <c r="AI23" s="929"/>
      <c r="AJ23" s="929"/>
      <c r="AK23" s="929"/>
      <c r="AL23" s="929"/>
      <c r="AM23" s="929"/>
      <c r="AN23" s="929"/>
      <c r="AO23" s="929"/>
      <c r="AP23" s="930"/>
    </row>
    <row r="24" spans="1:42" ht="30" customHeight="1">
      <c r="A24" s="107" t="s">
        <v>5067</v>
      </c>
      <c r="B24" s="107">
        <v>31419</v>
      </c>
      <c r="C24" s="48">
        <v>8</v>
      </c>
      <c r="D24" s="48">
        <v>8.8000000000000007</v>
      </c>
      <c r="E24" s="48">
        <v>8.3000000000000007</v>
      </c>
      <c r="F24" s="48">
        <v>8.1999999999999993</v>
      </c>
      <c r="G24" s="48">
        <v>8.3000000000000007</v>
      </c>
      <c r="H24" s="48">
        <v>8.6</v>
      </c>
      <c r="I24" s="48">
        <v>8.9</v>
      </c>
      <c r="J24" s="48">
        <v>8.8000000000000007</v>
      </c>
      <c r="K24" s="48">
        <v>9.1</v>
      </c>
      <c r="L24" s="48">
        <v>8.6</v>
      </c>
      <c r="M24" s="48">
        <v>7.7</v>
      </c>
      <c r="N24" s="48">
        <v>8.5</v>
      </c>
      <c r="O24" s="48">
        <v>7.9</v>
      </c>
      <c r="P24" s="48">
        <v>8.1</v>
      </c>
      <c r="Q24" s="48">
        <v>8.1</v>
      </c>
      <c r="R24" s="48">
        <v>8.4</v>
      </c>
      <c r="S24" s="48">
        <v>8.6999999999999993</v>
      </c>
      <c r="T24" s="48">
        <v>8.6</v>
      </c>
      <c r="U24" s="48">
        <v>8.9</v>
      </c>
      <c r="V24" s="48">
        <v>8.3000000000000007</v>
      </c>
      <c r="W24" s="48">
        <v>12.5</v>
      </c>
      <c r="X24" s="48">
        <v>13.3</v>
      </c>
      <c r="Y24" s="48">
        <v>12.7</v>
      </c>
      <c r="Z24" s="48">
        <v>12.8</v>
      </c>
      <c r="AA24" s="48">
        <v>9.1</v>
      </c>
      <c r="AB24" s="48">
        <v>9.4</v>
      </c>
      <c r="AC24" s="48">
        <v>9.6999999999999993</v>
      </c>
      <c r="AD24" s="48">
        <v>9.6</v>
      </c>
      <c r="AE24" s="48">
        <v>9.9</v>
      </c>
      <c r="AF24" s="48">
        <v>13.1</v>
      </c>
      <c r="AH24" s="933"/>
      <c r="AI24" s="934"/>
      <c r="AJ24" s="934"/>
      <c r="AK24" s="934"/>
      <c r="AL24" s="934"/>
      <c r="AM24" s="934"/>
      <c r="AN24" s="934"/>
      <c r="AO24" s="934"/>
      <c r="AP24" s="935"/>
    </row>
    <row r="25" spans="1:42" ht="30" customHeight="1">
      <c r="A25" s="107" t="s">
        <v>5067</v>
      </c>
      <c r="B25" s="107">
        <v>31411</v>
      </c>
      <c r="C25" s="48">
        <v>8</v>
      </c>
      <c r="D25" s="48">
        <v>8.8000000000000007</v>
      </c>
      <c r="E25" s="48">
        <v>8.3000000000000007</v>
      </c>
      <c r="F25" s="48">
        <v>8.1999999999999993</v>
      </c>
      <c r="G25" s="48">
        <v>8.3000000000000007</v>
      </c>
      <c r="H25" s="48">
        <v>8.6</v>
      </c>
      <c r="I25" s="48">
        <v>8.9</v>
      </c>
      <c r="J25" s="48">
        <v>8.8000000000000007</v>
      </c>
      <c r="K25" s="48">
        <v>9.1</v>
      </c>
      <c r="L25" s="48">
        <v>8.6</v>
      </c>
      <c r="M25" s="48">
        <v>7.7</v>
      </c>
      <c r="N25" s="48">
        <v>8.5</v>
      </c>
      <c r="O25" s="48">
        <v>7.9</v>
      </c>
      <c r="P25" s="48">
        <v>8.1</v>
      </c>
      <c r="Q25" s="48">
        <v>8.1</v>
      </c>
      <c r="R25" s="48">
        <v>8.4</v>
      </c>
      <c r="S25" s="48">
        <v>8.6999999999999993</v>
      </c>
      <c r="T25" s="48">
        <v>8.6</v>
      </c>
      <c r="U25" s="48">
        <v>8.9</v>
      </c>
      <c r="V25" s="48">
        <v>8.3000000000000007</v>
      </c>
      <c r="W25" s="48">
        <v>12.5</v>
      </c>
      <c r="X25" s="48">
        <v>13.3</v>
      </c>
      <c r="Y25" s="48">
        <v>12.7</v>
      </c>
      <c r="Z25" s="48">
        <v>12.8</v>
      </c>
      <c r="AA25" s="48">
        <v>9.1</v>
      </c>
      <c r="AB25" s="48">
        <v>9.4</v>
      </c>
      <c r="AC25" s="48">
        <v>9.6999999999999993</v>
      </c>
      <c r="AD25" s="48">
        <v>9.6</v>
      </c>
      <c r="AE25" s="48">
        <v>9.9</v>
      </c>
      <c r="AF25" s="48">
        <v>13.1</v>
      </c>
      <c r="AH25" s="919" t="s">
        <v>4080</v>
      </c>
      <c r="AI25" s="920"/>
      <c r="AJ25" s="920"/>
      <c r="AK25" s="920"/>
      <c r="AL25" s="920"/>
      <c r="AM25" s="920"/>
      <c r="AN25" s="920"/>
      <c r="AO25" s="920"/>
      <c r="AP25" s="920"/>
    </row>
    <row r="26" spans="1:42" ht="30" customHeight="1">
      <c r="A26" s="107" t="s">
        <v>5071</v>
      </c>
      <c r="B26" s="107">
        <v>31302</v>
      </c>
      <c r="C26" s="48">
        <v>8.1</v>
      </c>
      <c r="D26" s="48">
        <v>8.9</v>
      </c>
      <c r="E26" s="48">
        <v>8.4</v>
      </c>
      <c r="F26" s="48">
        <v>8.3000000000000007</v>
      </c>
      <c r="G26" s="48">
        <v>8.4</v>
      </c>
      <c r="H26" s="48">
        <v>8.6999999999999993</v>
      </c>
      <c r="I26" s="48">
        <v>9</v>
      </c>
      <c r="J26" s="48">
        <v>8.9</v>
      </c>
      <c r="K26" s="48">
        <v>9.1999999999999993</v>
      </c>
      <c r="L26" s="48">
        <v>8.6999999999999993</v>
      </c>
      <c r="M26" s="48">
        <v>7.8</v>
      </c>
      <c r="N26" s="48">
        <v>8.6</v>
      </c>
      <c r="O26" s="48">
        <v>8</v>
      </c>
      <c r="P26" s="48">
        <v>8.1999999999999993</v>
      </c>
      <c r="Q26" s="48">
        <v>8.1999999999999993</v>
      </c>
      <c r="R26" s="48">
        <v>8.5</v>
      </c>
      <c r="S26" s="48">
        <v>8.8000000000000007</v>
      </c>
      <c r="T26" s="48">
        <v>8.6999999999999993</v>
      </c>
      <c r="U26" s="48">
        <v>9</v>
      </c>
      <c r="V26" s="48">
        <v>8.4</v>
      </c>
      <c r="W26" s="48">
        <v>12.6</v>
      </c>
      <c r="X26" s="48">
        <v>13.4</v>
      </c>
      <c r="Y26" s="48">
        <v>12.8</v>
      </c>
      <c r="Z26" s="48">
        <v>12.9</v>
      </c>
      <c r="AA26" s="48">
        <v>9.1999999999999993</v>
      </c>
      <c r="AB26" s="48">
        <v>9.5</v>
      </c>
      <c r="AC26" s="48">
        <v>9.8000000000000007</v>
      </c>
      <c r="AD26" s="48">
        <v>9.6999999999999993</v>
      </c>
      <c r="AE26" s="48">
        <v>10</v>
      </c>
      <c r="AF26" s="48">
        <v>13.2</v>
      </c>
      <c r="AH26" s="916" t="s">
        <v>4083</v>
      </c>
      <c r="AI26" s="917"/>
      <c r="AJ26" s="917"/>
      <c r="AK26" s="917"/>
      <c r="AL26" s="917"/>
      <c r="AM26" s="917"/>
      <c r="AN26" s="917"/>
      <c r="AO26" s="917"/>
      <c r="AP26" s="918"/>
    </row>
    <row r="27" spans="1:42" ht="30" customHeight="1">
      <c r="A27" s="107" t="s">
        <v>5072</v>
      </c>
      <c r="B27" s="107">
        <v>31324</v>
      </c>
      <c r="C27" s="48">
        <v>8.1</v>
      </c>
      <c r="D27" s="48">
        <v>8.9</v>
      </c>
      <c r="E27" s="48">
        <v>8.4</v>
      </c>
      <c r="F27" s="48">
        <v>8.3000000000000007</v>
      </c>
      <c r="G27" s="48">
        <v>8.4</v>
      </c>
      <c r="H27" s="48">
        <v>8.6999999999999993</v>
      </c>
      <c r="I27" s="48">
        <v>9</v>
      </c>
      <c r="J27" s="48">
        <v>8.9</v>
      </c>
      <c r="K27" s="48">
        <v>9.1999999999999993</v>
      </c>
      <c r="L27" s="48">
        <v>8.6999999999999993</v>
      </c>
      <c r="M27" s="48">
        <v>7.8</v>
      </c>
      <c r="N27" s="48">
        <v>8.6</v>
      </c>
      <c r="O27" s="48">
        <v>8</v>
      </c>
      <c r="P27" s="48">
        <v>8.1999999999999993</v>
      </c>
      <c r="Q27" s="48">
        <v>8.1999999999999993</v>
      </c>
      <c r="R27" s="48">
        <v>8.5</v>
      </c>
      <c r="S27" s="48">
        <v>8.8000000000000007</v>
      </c>
      <c r="T27" s="48">
        <v>8.6999999999999993</v>
      </c>
      <c r="U27" s="48">
        <v>9</v>
      </c>
      <c r="V27" s="48">
        <v>8.4</v>
      </c>
      <c r="W27" s="48">
        <v>12.6</v>
      </c>
      <c r="X27" s="48">
        <v>13.4</v>
      </c>
      <c r="Y27" s="48">
        <v>12.8</v>
      </c>
      <c r="Z27" s="48">
        <v>12.9</v>
      </c>
      <c r="AA27" s="48">
        <v>9.1999999999999993</v>
      </c>
      <c r="AB27" s="48">
        <v>9.5</v>
      </c>
      <c r="AC27" s="48">
        <v>9.8000000000000007</v>
      </c>
      <c r="AD27" s="48">
        <v>9.6999999999999993</v>
      </c>
      <c r="AE27" s="48">
        <v>10</v>
      </c>
      <c r="AF27" s="48">
        <v>13.2</v>
      </c>
      <c r="AH27" s="925"/>
      <c r="AI27" s="926"/>
      <c r="AJ27" s="926"/>
      <c r="AK27" s="926"/>
      <c r="AL27" s="926"/>
      <c r="AM27" s="926"/>
      <c r="AN27" s="926"/>
      <c r="AO27" s="926"/>
      <c r="AP27" s="927"/>
    </row>
    <row r="28" spans="1:42" ht="30" customHeight="1">
      <c r="A28" s="107" t="s">
        <v>5073</v>
      </c>
      <c r="B28" s="107">
        <v>31328</v>
      </c>
      <c r="C28" s="48">
        <v>8.1</v>
      </c>
      <c r="D28" s="48">
        <v>8.9</v>
      </c>
      <c r="E28" s="48">
        <v>8.4</v>
      </c>
      <c r="F28" s="48">
        <v>8.3000000000000007</v>
      </c>
      <c r="G28" s="48">
        <v>8.4</v>
      </c>
      <c r="H28" s="48">
        <v>8.6999999999999993</v>
      </c>
      <c r="I28" s="48">
        <v>9</v>
      </c>
      <c r="J28" s="48">
        <v>8.9</v>
      </c>
      <c r="K28" s="48">
        <v>9.1999999999999993</v>
      </c>
      <c r="L28" s="48">
        <v>8.6999999999999993</v>
      </c>
      <c r="M28" s="48">
        <v>7.8</v>
      </c>
      <c r="N28" s="48">
        <v>8.6</v>
      </c>
      <c r="O28" s="48">
        <v>8</v>
      </c>
      <c r="P28" s="48">
        <v>8.1999999999999993</v>
      </c>
      <c r="Q28" s="48">
        <v>8.1999999999999993</v>
      </c>
      <c r="R28" s="48">
        <v>8.5</v>
      </c>
      <c r="S28" s="48">
        <v>8.8000000000000007</v>
      </c>
      <c r="T28" s="48">
        <v>8.6999999999999993</v>
      </c>
      <c r="U28" s="48">
        <v>9</v>
      </c>
      <c r="V28" s="48">
        <v>8.4</v>
      </c>
      <c r="W28" s="48">
        <v>12.6</v>
      </c>
      <c r="X28" s="48">
        <v>13.4</v>
      </c>
      <c r="Y28" s="48">
        <v>12.8</v>
      </c>
      <c r="Z28" s="48">
        <v>12.9</v>
      </c>
      <c r="AA28" s="48">
        <v>9.1999999999999993</v>
      </c>
      <c r="AB28" s="48">
        <v>9.5</v>
      </c>
      <c r="AC28" s="48">
        <v>9.8000000000000007</v>
      </c>
      <c r="AD28" s="48">
        <v>9.6999999999999993</v>
      </c>
      <c r="AE28" s="48">
        <v>10</v>
      </c>
      <c r="AF28" s="48">
        <v>13.2</v>
      </c>
      <c r="AH28" s="920" t="s">
        <v>4088</v>
      </c>
      <c r="AI28" s="920"/>
      <c r="AJ28" s="920"/>
      <c r="AK28" s="920"/>
      <c r="AL28" s="920"/>
      <c r="AM28" s="920"/>
      <c r="AN28" s="920"/>
      <c r="AO28" s="920"/>
      <c r="AP28" s="920"/>
    </row>
    <row r="29" spans="1:42" ht="30" customHeight="1">
      <c r="A29" s="107" t="s">
        <v>5074</v>
      </c>
      <c r="B29" s="107">
        <v>31326</v>
      </c>
      <c r="C29" s="48">
        <v>8.1</v>
      </c>
      <c r="D29" s="48">
        <v>8.9</v>
      </c>
      <c r="E29" s="48">
        <v>8.4</v>
      </c>
      <c r="F29" s="48">
        <v>8.3000000000000007</v>
      </c>
      <c r="G29" s="48">
        <v>8.4</v>
      </c>
      <c r="H29" s="48">
        <v>8.6999999999999993</v>
      </c>
      <c r="I29" s="48">
        <v>9</v>
      </c>
      <c r="J29" s="48">
        <v>8.9</v>
      </c>
      <c r="K29" s="48">
        <v>9.1999999999999993</v>
      </c>
      <c r="L29" s="48">
        <v>8.6999999999999993</v>
      </c>
      <c r="M29" s="48">
        <v>7.8</v>
      </c>
      <c r="N29" s="48">
        <v>8.6</v>
      </c>
      <c r="O29" s="48">
        <v>8</v>
      </c>
      <c r="P29" s="48">
        <v>8.1999999999999993</v>
      </c>
      <c r="Q29" s="48">
        <v>8.1999999999999993</v>
      </c>
      <c r="R29" s="48">
        <v>8.5</v>
      </c>
      <c r="S29" s="48">
        <v>8.8000000000000007</v>
      </c>
      <c r="T29" s="48">
        <v>8.6999999999999993</v>
      </c>
      <c r="U29" s="48">
        <v>9</v>
      </c>
      <c r="V29" s="48">
        <v>8.4</v>
      </c>
      <c r="W29" s="48">
        <v>12.6</v>
      </c>
      <c r="X29" s="48">
        <v>13.4</v>
      </c>
      <c r="Y29" s="48">
        <v>12.8</v>
      </c>
      <c r="Z29" s="48">
        <v>12.9</v>
      </c>
      <c r="AA29" s="48">
        <v>9.1999999999999993</v>
      </c>
      <c r="AB29" s="48">
        <v>9.5</v>
      </c>
      <c r="AC29" s="48">
        <v>9.8000000000000007</v>
      </c>
      <c r="AD29" s="48">
        <v>9.6999999999999993</v>
      </c>
      <c r="AE29" s="48">
        <v>10</v>
      </c>
      <c r="AF29" s="48">
        <v>13.2</v>
      </c>
      <c r="AH29" s="995" t="s">
        <v>5075</v>
      </c>
      <c r="AI29" s="996"/>
      <c r="AJ29" s="996"/>
      <c r="AK29" s="996"/>
      <c r="AL29" s="996"/>
      <c r="AM29" s="996"/>
      <c r="AN29" s="996"/>
      <c r="AO29" s="996"/>
      <c r="AP29" s="997"/>
    </row>
    <row r="30" spans="1:42" ht="30" customHeight="1">
      <c r="A30" s="107" t="s">
        <v>4463</v>
      </c>
      <c r="B30" s="107">
        <v>31329</v>
      </c>
      <c r="C30" s="48">
        <v>8.1999999999999993</v>
      </c>
      <c r="D30" s="48">
        <v>9</v>
      </c>
      <c r="E30" s="48">
        <v>8.5</v>
      </c>
      <c r="F30" s="48">
        <v>8.4</v>
      </c>
      <c r="G30" s="48">
        <v>8.5</v>
      </c>
      <c r="H30" s="48">
        <v>8.8000000000000007</v>
      </c>
      <c r="I30" s="48">
        <v>9.1</v>
      </c>
      <c r="J30" s="48">
        <v>9</v>
      </c>
      <c r="K30" s="48">
        <v>9.3000000000000007</v>
      </c>
      <c r="L30" s="48">
        <v>8.8000000000000007</v>
      </c>
      <c r="M30" s="48">
        <v>7.9</v>
      </c>
      <c r="N30" s="48">
        <v>8.6999999999999993</v>
      </c>
      <c r="O30" s="48">
        <v>8.1</v>
      </c>
      <c r="P30" s="48">
        <v>8.3000000000000007</v>
      </c>
      <c r="Q30" s="48">
        <v>8.3000000000000007</v>
      </c>
      <c r="R30" s="48">
        <v>8.6</v>
      </c>
      <c r="S30" s="48">
        <v>8.9</v>
      </c>
      <c r="T30" s="48">
        <v>8.8000000000000007</v>
      </c>
      <c r="U30" s="48">
        <v>9.1</v>
      </c>
      <c r="V30" s="48">
        <v>8.5</v>
      </c>
      <c r="W30" s="48">
        <v>12.7</v>
      </c>
      <c r="X30" s="48">
        <v>13.5</v>
      </c>
      <c r="Y30" s="48">
        <v>12.9</v>
      </c>
      <c r="Z30" s="48">
        <v>13</v>
      </c>
      <c r="AA30" s="48">
        <v>9.3000000000000007</v>
      </c>
      <c r="AB30" s="48">
        <v>9.6</v>
      </c>
      <c r="AC30" s="48">
        <v>9.9</v>
      </c>
      <c r="AD30" s="48">
        <v>9.8000000000000007</v>
      </c>
      <c r="AE30" s="48">
        <v>10.1</v>
      </c>
      <c r="AF30" s="48">
        <v>13.3</v>
      </c>
      <c r="AH30" s="998"/>
      <c r="AI30" s="999"/>
      <c r="AJ30" s="999"/>
      <c r="AK30" s="999"/>
      <c r="AL30" s="999"/>
      <c r="AM30" s="999"/>
      <c r="AN30" s="999"/>
      <c r="AO30" s="999"/>
      <c r="AP30" s="1000"/>
    </row>
    <row r="31" spans="1:42" ht="30" customHeight="1">
      <c r="A31" s="107" t="s">
        <v>5076</v>
      </c>
      <c r="B31" s="107">
        <v>31308</v>
      </c>
      <c r="C31" s="48">
        <v>8.1999999999999993</v>
      </c>
      <c r="D31" s="48">
        <v>9</v>
      </c>
      <c r="E31" s="48">
        <v>8.5</v>
      </c>
      <c r="F31" s="48">
        <v>8.4</v>
      </c>
      <c r="G31" s="48">
        <v>8.5</v>
      </c>
      <c r="H31" s="48">
        <v>8.8000000000000007</v>
      </c>
      <c r="I31" s="48">
        <v>9.1</v>
      </c>
      <c r="J31" s="48">
        <v>9</v>
      </c>
      <c r="K31" s="48">
        <v>9.3000000000000007</v>
      </c>
      <c r="L31" s="48">
        <v>8.8000000000000007</v>
      </c>
      <c r="M31" s="48">
        <v>7.9</v>
      </c>
      <c r="N31" s="48">
        <v>8.6999999999999993</v>
      </c>
      <c r="O31" s="48">
        <v>8.1</v>
      </c>
      <c r="P31" s="48">
        <v>8.3000000000000007</v>
      </c>
      <c r="Q31" s="48">
        <v>8.3000000000000007</v>
      </c>
      <c r="R31" s="48">
        <v>8.6</v>
      </c>
      <c r="S31" s="48">
        <v>8.9</v>
      </c>
      <c r="T31" s="48">
        <v>8.8000000000000007</v>
      </c>
      <c r="U31" s="48">
        <v>9.1</v>
      </c>
      <c r="V31" s="48">
        <v>8.5</v>
      </c>
      <c r="W31" s="48">
        <v>12.7</v>
      </c>
      <c r="X31" s="48">
        <v>13.5</v>
      </c>
      <c r="Y31" s="48">
        <v>12.9</v>
      </c>
      <c r="Z31" s="48">
        <v>13</v>
      </c>
      <c r="AA31" s="48">
        <v>9.3000000000000007</v>
      </c>
      <c r="AB31" s="48">
        <v>9.6</v>
      </c>
      <c r="AC31" s="48">
        <v>9.9</v>
      </c>
      <c r="AD31" s="48">
        <v>9.8000000000000007</v>
      </c>
      <c r="AE31" s="48">
        <v>10.1</v>
      </c>
      <c r="AF31" s="48">
        <v>13.3</v>
      </c>
      <c r="AH31" s="922" t="s">
        <v>4096</v>
      </c>
      <c r="AI31" s="923"/>
      <c r="AJ31" s="923"/>
      <c r="AK31" s="923"/>
      <c r="AL31" s="923"/>
      <c r="AM31" s="923"/>
      <c r="AN31" s="923"/>
      <c r="AO31" s="923"/>
      <c r="AP31" s="924"/>
    </row>
    <row r="32" spans="1:42" ht="30" customHeight="1">
      <c r="A32" s="107" t="s">
        <v>5077</v>
      </c>
      <c r="B32" s="107">
        <v>31312</v>
      </c>
      <c r="C32" s="48">
        <v>8.1999999999999993</v>
      </c>
      <c r="D32" s="48">
        <v>9</v>
      </c>
      <c r="E32" s="48">
        <v>8.5</v>
      </c>
      <c r="F32" s="48">
        <v>8.4</v>
      </c>
      <c r="G32" s="48">
        <v>8.5</v>
      </c>
      <c r="H32" s="48">
        <v>8.8000000000000007</v>
      </c>
      <c r="I32" s="48">
        <v>9.1</v>
      </c>
      <c r="J32" s="48">
        <v>9</v>
      </c>
      <c r="K32" s="48">
        <v>9.3000000000000007</v>
      </c>
      <c r="L32" s="48">
        <v>8.8000000000000007</v>
      </c>
      <c r="M32" s="48">
        <v>7.9</v>
      </c>
      <c r="N32" s="48">
        <v>8.6999999999999993</v>
      </c>
      <c r="O32" s="48">
        <v>8.1</v>
      </c>
      <c r="P32" s="48">
        <v>8.3000000000000007</v>
      </c>
      <c r="Q32" s="48">
        <v>8.3000000000000007</v>
      </c>
      <c r="R32" s="48">
        <v>8.6</v>
      </c>
      <c r="S32" s="48">
        <v>8.9</v>
      </c>
      <c r="T32" s="48">
        <v>8.8000000000000007</v>
      </c>
      <c r="U32" s="48">
        <v>9.1</v>
      </c>
      <c r="V32" s="48">
        <v>8.5</v>
      </c>
      <c r="W32" s="48">
        <v>12.7</v>
      </c>
      <c r="X32" s="48">
        <v>13.5</v>
      </c>
      <c r="Y32" s="48">
        <v>12.9</v>
      </c>
      <c r="Z32" s="48">
        <v>13</v>
      </c>
      <c r="AA32" s="48">
        <v>9.3000000000000007</v>
      </c>
      <c r="AB32" s="48">
        <v>9.6</v>
      </c>
      <c r="AC32" s="48">
        <v>9.9</v>
      </c>
      <c r="AD32" s="48">
        <v>9.8000000000000007</v>
      </c>
      <c r="AE32" s="48">
        <v>10.1</v>
      </c>
      <c r="AF32" s="48">
        <v>13.3</v>
      </c>
      <c r="AH32" s="1001" t="s">
        <v>4101</v>
      </c>
      <c r="AI32" s="1002"/>
      <c r="AJ32" s="1002"/>
      <c r="AK32" s="1002"/>
      <c r="AL32" s="1002"/>
      <c r="AM32" s="1002"/>
      <c r="AN32" s="1002"/>
      <c r="AO32" s="1002"/>
      <c r="AP32" s="1003"/>
    </row>
    <row r="33" spans="1:42" ht="30" customHeight="1">
      <c r="A33" s="107" t="s">
        <v>5078</v>
      </c>
      <c r="B33" s="107">
        <v>31321</v>
      </c>
      <c r="C33" s="48">
        <v>8.3000000000000007</v>
      </c>
      <c r="D33" s="48">
        <v>9.1</v>
      </c>
      <c r="E33" s="48">
        <v>8.6</v>
      </c>
      <c r="F33" s="48">
        <v>8.5</v>
      </c>
      <c r="G33" s="48">
        <v>8.6</v>
      </c>
      <c r="H33" s="48">
        <v>8.9</v>
      </c>
      <c r="I33" s="48">
        <v>9.1999999999999993</v>
      </c>
      <c r="J33" s="48">
        <v>9.1</v>
      </c>
      <c r="K33" s="48">
        <v>9.4</v>
      </c>
      <c r="L33" s="48">
        <v>8.9</v>
      </c>
      <c r="M33" s="48">
        <v>8.1</v>
      </c>
      <c r="N33" s="48">
        <v>8.9</v>
      </c>
      <c r="O33" s="48">
        <v>8.3000000000000007</v>
      </c>
      <c r="P33" s="48">
        <v>8.4</v>
      </c>
      <c r="Q33" s="48">
        <v>8.4</v>
      </c>
      <c r="R33" s="48">
        <v>8.6999999999999993</v>
      </c>
      <c r="S33" s="48">
        <v>9</v>
      </c>
      <c r="T33" s="48">
        <v>8.9</v>
      </c>
      <c r="U33" s="48">
        <v>9.1999999999999993</v>
      </c>
      <c r="V33" s="48">
        <v>8.6999999999999993</v>
      </c>
      <c r="W33" s="48">
        <v>12.8</v>
      </c>
      <c r="X33" s="48">
        <v>13.6</v>
      </c>
      <c r="Y33" s="48">
        <v>13</v>
      </c>
      <c r="Z33" s="48">
        <v>13.1</v>
      </c>
      <c r="AA33" s="48">
        <v>9.4</v>
      </c>
      <c r="AB33" s="48">
        <v>9.6999999999999993</v>
      </c>
      <c r="AC33" s="48">
        <v>10</v>
      </c>
      <c r="AD33" s="48">
        <v>9.9</v>
      </c>
      <c r="AE33" s="48">
        <v>10.199999999999999</v>
      </c>
      <c r="AF33" s="48">
        <v>13.4</v>
      </c>
      <c r="AH33" s="1004"/>
      <c r="AI33" s="1005"/>
      <c r="AJ33" s="1005"/>
      <c r="AK33" s="1005"/>
      <c r="AL33" s="1005"/>
      <c r="AM33" s="1005"/>
      <c r="AN33" s="1005"/>
      <c r="AO33" s="1005"/>
      <c r="AP33" s="1006"/>
    </row>
    <row r="34" spans="1:42" ht="30" customHeight="1">
      <c r="A34" s="107" t="s">
        <v>5079</v>
      </c>
      <c r="B34" s="107">
        <v>31323</v>
      </c>
      <c r="C34" s="48">
        <v>8.3000000000000007</v>
      </c>
      <c r="D34" s="48">
        <v>9.1</v>
      </c>
      <c r="E34" s="48">
        <v>8.6</v>
      </c>
      <c r="F34" s="48">
        <v>8.5</v>
      </c>
      <c r="G34" s="48">
        <v>8.6</v>
      </c>
      <c r="H34" s="48">
        <v>8.9</v>
      </c>
      <c r="I34" s="48">
        <v>9.1999999999999993</v>
      </c>
      <c r="J34" s="48">
        <v>9.1</v>
      </c>
      <c r="K34" s="48">
        <v>9.4</v>
      </c>
      <c r="L34" s="48">
        <v>8.9</v>
      </c>
      <c r="M34" s="48">
        <v>8.1</v>
      </c>
      <c r="N34" s="48">
        <v>8.9</v>
      </c>
      <c r="O34" s="48">
        <v>8.3000000000000007</v>
      </c>
      <c r="P34" s="48">
        <v>8.4</v>
      </c>
      <c r="Q34" s="48">
        <v>8.4</v>
      </c>
      <c r="R34" s="48">
        <v>8.6999999999999993</v>
      </c>
      <c r="S34" s="48">
        <v>9</v>
      </c>
      <c r="T34" s="48">
        <v>8.9</v>
      </c>
      <c r="U34" s="48">
        <v>9.1999999999999993</v>
      </c>
      <c r="V34" s="48">
        <v>8.6999999999999993</v>
      </c>
      <c r="W34" s="48">
        <v>12.8</v>
      </c>
      <c r="X34" s="48">
        <v>13.6</v>
      </c>
      <c r="Y34" s="48">
        <v>13</v>
      </c>
      <c r="Z34" s="48">
        <v>13.1</v>
      </c>
      <c r="AA34" s="48">
        <v>9.4</v>
      </c>
      <c r="AB34" s="48">
        <v>9.6999999999999993</v>
      </c>
      <c r="AC34" s="48">
        <v>10</v>
      </c>
      <c r="AD34" s="48">
        <v>9.9</v>
      </c>
      <c r="AE34" s="48">
        <v>10.199999999999999</v>
      </c>
      <c r="AF34" s="48">
        <v>13.4</v>
      </c>
      <c r="AH34" s="928" t="s">
        <v>4106</v>
      </c>
      <c r="AI34" s="929"/>
      <c r="AJ34" s="929"/>
      <c r="AK34" s="929"/>
      <c r="AL34" s="929"/>
      <c r="AM34" s="929"/>
      <c r="AN34" s="929"/>
      <c r="AO34" s="929"/>
      <c r="AP34" s="930"/>
    </row>
    <row r="35" spans="1:42" ht="30" customHeight="1">
      <c r="A35" s="107" t="s">
        <v>5080</v>
      </c>
      <c r="B35" s="107">
        <v>31313</v>
      </c>
      <c r="C35" s="48">
        <v>8.3000000000000007</v>
      </c>
      <c r="D35" s="48">
        <v>9.1</v>
      </c>
      <c r="E35" s="48">
        <v>8.6</v>
      </c>
      <c r="F35" s="48">
        <v>8.5</v>
      </c>
      <c r="G35" s="48">
        <v>8.6</v>
      </c>
      <c r="H35" s="48">
        <v>8.9</v>
      </c>
      <c r="I35" s="48">
        <v>9.1999999999999993</v>
      </c>
      <c r="J35" s="48">
        <v>9.1</v>
      </c>
      <c r="K35" s="48">
        <v>9.4</v>
      </c>
      <c r="L35" s="48">
        <v>8.9</v>
      </c>
      <c r="M35" s="48">
        <v>8.1</v>
      </c>
      <c r="N35" s="48">
        <v>8.9</v>
      </c>
      <c r="O35" s="48">
        <v>8.3000000000000007</v>
      </c>
      <c r="P35" s="48">
        <v>8.4</v>
      </c>
      <c r="Q35" s="48">
        <v>8.4</v>
      </c>
      <c r="R35" s="48">
        <v>8.6999999999999993</v>
      </c>
      <c r="S35" s="48">
        <v>9</v>
      </c>
      <c r="T35" s="48">
        <v>8.9</v>
      </c>
      <c r="U35" s="48">
        <v>9.1999999999999993</v>
      </c>
      <c r="V35" s="48">
        <v>8.6999999999999993</v>
      </c>
      <c r="W35" s="48">
        <v>12.8</v>
      </c>
      <c r="X35" s="48">
        <v>13.6</v>
      </c>
      <c r="Y35" s="48">
        <v>13</v>
      </c>
      <c r="Z35" s="48">
        <v>13.1</v>
      </c>
      <c r="AA35" s="48">
        <v>9.4</v>
      </c>
      <c r="AB35" s="48">
        <v>9.6999999999999993</v>
      </c>
      <c r="AC35" s="48">
        <v>10</v>
      </c>
      <c r="AD35" s="48">
        <v>9.9</v>
      </c>
      <c r="AE35" s="48">
        <v>10.199999999999999</v>
      </c>
      <c r="AF35" s="48">
        <v>13.4</v>
      </c>
      <c r="AH35" s="931"/>
      <c r="AI35" s="722"/>
      <c r="AJ35" s="722"/>
      <c r="AK35" s="722"/>
      <c r="AL35" s="722"/>
      <c r="AM35" s="722"/>
      <c r="AN35" s="722"/>
      <c r="AO35" s="722"/>
      <c r="AP35" s="932"/>
    </row>
    <row r="36" spans="1:42" ht="30" customHeight="1">
      <c r="A36" s="107" t="s">
        <v>5081</v>
      </c>
      <c r="B36" s="107">
        <v>31331</v>
      </c>
      <c r="C36" s="48">
        <v>8.3000000000000007</v>
      </c>
      <c r="D36" s="48">
        <v>9.1</v>
      </c>
      <c r="E36" s="48">
        <v>8.6</v>
      </c>
      <c r="F36" s="48">
        <v>8.5</v>
      </c>
      <c r="G36" s="48">
        <v>8.6</v>
      </c>
      <c r="H36" s="48">
        <v>8.9</v>
      </c>
      <c r="I36" s="48">
        <v>9.1999999999999993</v>
      </c>
      <c r="J36" s="48">
        <v>9.1</v>
      </c>
      <c r="K36" s="48">
        <v>9.4</v>
      </c>
      <c r="L36" s="48">
        <v>8.9</v>
      </c>
      <c r="M36" s="48">
        <v>8.1</v>
      </c>
      <c r="N36" s="48">
        <v>8.9</v>
      </c>
      <c r="O36" s="48">
        <v>8.3000000000000007</v>
      </c>
      <c r="P36" s="48">
        <v>8.4</v>
      </c>
      <c r="Q36" s="48">
        <v>8.4</v>
      </c>
      <c r="R36" s="48">
        <v>8.6999999999999993</v>
      </c>
      <c r="S36" s="48">
        <v>9</v>
      </c>
      <c r="T36" s="48">
        <v>8.9</v>
      </c>
      <c r="U36" s="48">
        <v>9.1999999999999993</v>
      </c>
      <c r="V36" s="48">
        <v>8.6999999999999993</v>
      </c>
      <c r="W36" s="48">
        <v>12.8</v>
      </c>
      <c r="X36" s="48">
        <v>13.6</v>
      </c>
      <c r="Y36" s="48">
        <v>13</v>
      </c>
      <c r="Z36" s="48">
        <v>13.1</v>
      </c>
      <c r="AA36" s="48">
        <v>9.4</v>
      </c>
      <c r="AB36" s="48">
        <v>9.6999999999999993</v>
      </c>
      <c r="AC36" s="48">
        <v>10</v>
      </c>
      <c r="AD36" s="48">
        <v>9.9</v>
      </c>
      <c r="AE36" s="48">
        <v>10.199999999999999</v>
      </c>
      <c r="AF36" s="48">
        <v>13.4</v>
      </c>
      <c r="AH36" s="928" t="s">
        <v>4113</v>
      </c>
      <c r="AI36" s="929"/>
      <c r="AJ36" s="929"/>
      <c r="AK36" s="929"/>
      <c r="AL36" s="929"/>
      <c r="AM36" s="929"/>
      <c r="AN36" s="929"/>
      <c r="AO36" s="929"/>
      <c r="AP36" s="930"/>
    </row>
    <row r="37" spans="1:42" ht="30" customHeight="1">
      <c r="A37" s="107" t="s">
        <v>5082</v>
      </c>
      <c r="B37" s="107">
        <v>30415</v>
      </c>
      <c r="C37" s="48">
        <v>8.3000000000000007</v>
      </c>
      <c r="D37" s="48">
        <v>9.1</v>
      </c>
      <c r="E37" s="48">
        <v>8.6</v>
      </c>
      <c r="F37" s="48">
        <v>8.5</v>
      </c>
      <c r="G37" s="48">
        <v>8.6</v>
      </c>
      <c r="H37" s="48">
        <v>8.9</v>
      </c>
      <c r="I37" s="48">
        <v>9.1999999999999993</v>
      </c>
      <c r="J37" s="48">
        <v>9.1</v>
      </c>
      <c r="K37" s="48">
        <v>9.4</v>
      </c>
      <c r="L37" s="48">
        <v>8.9</v>
      </c>
      <c r="M37" s="48">
        <v>8.1</v>
      </c>
      <c r="N37" s="48">
        <v>8.9</v>
      </c>
      <c r="O37" s="48">
        <v>8.3000000000000007</v>
      </c>
      <c r="P37" s="48">
        <v>8.4</v>
      </c>
      <c r="Q37" s="48">
        <v>8.4</v>
      </c>
      <c r="R37" s="48">
        <v>8.6999999999999993</v>
      </c>
      <c r="S37" s="48">
        <v>9</v>
      </c>
      <c r="T37" s="48">
        <v>8.9</v>
      </c>
      <c r="U37" s="48">
        <v>9.1999999999999993</v>
      </c>
      <c r="V37" s="48">
        <v>8.6999999999999993</v>
      </c>
      <c r="W37" s="48">
        <v>12.8</v>
      </c>
      <c r="X37" s="48">
        <v>13.6</v>
      </c>
      <c r="Y37" s="48">
        <v>13</v>
      </c>
      <c r="Z37" s="48">
        <v>13.1</v>
      </c>
      <c r="AA37" s="48">
        <v>9.4</v>
      </c>
      <c r="AB37" s="48">
        <v>9.6999999999999993</v>
      </c>
      <c r="AC37" s="48">
        <v>10</v>
      </c>
      <c r="AD37" s="48">
        <v>9.9</v>
      </c>
      <c r="AE37" s="48">
        <v>10.199999999999999</v>
      </c>
      <c r="AF37" s="48">
        <v>13.4</v>
      </c>
      <c r="AH37" s="931"/>
      <c r="AI37" s="722"/>
      <c r="AJ37" s="722"/>
      <c r="AK37" s="722"/>
      <c r="AL37" s="722"/>
      <c r="AM37" s="722"/>
      <c r="AN37" s="722"/>
      <c r="AO37" s="722"/>
      <c r="AP37" s="932"/>
    </row>
    <row r="38" spans="1:42" ht="30" customHeight="1">
      <c r="A38" s="107" t="s">
        <v>5083</v>
      </c>
      <c r="B38" s="107">
        <v>31327</v>
      </c>
      <c r="C38" s="48">
        <v>8.3000000000000007</v>
      </c>
      <c r="D38" s="48">
        <v>9.1</v>
      </c>
      <c r="E38" s="48">
        <v>8.6</v>
      </c>
      <c r="F38" s="48">
        <v>8.5</v>
      </c>
      <c r="G38" s="48">
        <v>8.6</v>
      </c>
      <c r="H38" s="48">
        <v>8.9</v>
      </c>
      <c r="I38" s="48">
        <v>9.1999999999999993</v>
      </c>
      <c r="J38" s="48">
        <v>9.1</v>
      </c>
      <c r="K38" s="48">
        <v>9.4</v>
      </c>
      <c r="L38" s="48">
        <v>8.9</v>
      </c>
      <c r="M38" s="48">
        <v>8.1</v>
      </c>
      <c r="N38" s="48">
        <v>8.9</v>
      </c>
      <c r="O38" s="48">
        <v>8.3000000000000007</v>
      </c>
      <c r="P38" s="48">
        <v>8.4</v>
      </c>
      <c r="Q38" s="48">
        <v>8.4</v>
      </c>
      <c r="R38" s="48">
        <v>8.6999999999999993</v>
      </c>
      <c r="S38" s="48">
        <v>9</v>
      </c>
      <c r="T38" s="48">
        <v>8.9</v>
      </c>
      <c r="U38" s="48">
        <v>9.1999999999999993</v>
      </c>
      <c r="V38" s="48">
        <v>8.6999999999999993</v>
      </c>
      <c r="W38" s="48">
        <v>12.8</v>
      </c>
      <c r="X38" s="48">
        <v>13.6</v>
      </c>
      <c r="Y38" s="48">
        <v>13</v>
      </c>
      <c r="Z38" s="48">
        <v>13.1</v>
      </c>
      <c r="AA38" s="48">
        <v>9.4</v>
      </c>
      <c r="AB38" s="48">
        <v>9.6999999999999993</v>
      </c>
      <c r="AC38" s="48">
        <v>10</v>
      </c>
      <c r="AD38" s="48">
        <v>9.9</v>
      </c>
      <c r="AE38" s="48">
        <v>10.199999999999999</v>
      </c>
      <c r="AF38" s="48">
        <v>13.4</v>
      </c>
      <c r="AH38" s="921" t="s">
        <v>4118</v>
      </c>
      <c r="AI38" s="921"/>
      <c r="AJ38" s="921"/>
      <c r="AK38" s="921"/>
      <c r="AL38" s="921"/>
      <c r="AM38" s="921"/>
      <c r="AN38" s="921"/>
      <c r="AO38" s="921"/>
      <c r="AP38" s="921"/>
    </row>
    <row r="39" spans="1:42" ht="30" customHeight="1">
      <c r="A39" s="107" t="s">
        <v>5084</v>
      </c>
      <c r="B39" s="107">
        <v>31316</v>
      </c>
      <c r="C39" s="48">
        <v>8.4</v>
      </c>
      <c r="D39" s="48">
        <v>9.1999999999999993</v>
      </c>
      <c r="E39" s="48">
        <v>8.6999999999999993</v>
      </c>
      <c r="F39" s="48">
        <v>8.6</v>
      </c>
      <c r="G39" s="48">
        <v>8.6999999999999993</v>
      </c>
      <c r="H39" s="48">
        <v>9</v>
      </c>
      <c r="I39" s="48">
        <v>9.3000000000000007</v>
      </c>
      <c r="J39" s="48">
        <v>9.1999999999999993</v>
      </c>
      <c r="K39" s="48">
        <v>9.5</v>
      </c>
      <c r="L39" s="48">
        <v>9</v>
      </c>
      <c r="M39" s="48">
        <v>8.1999999999999993</v>
      </c>
      <c r="N39" s="48">
        <v>9</v>
      </c>
      <c r="O39" s="48">
        <v>8.4</v>
      </c>
      <c r="P39" s="48">
        <v>8.5</v>
      </c>
      <c r="Q39" s="48">
        <v>8.5</v>
      </c>
      <c r="R39" s="48">
        <v>8.8000000000000007</v>
      </c>
      <c r="S39" s="48">
        <v>9.1</v>
      </c>
      <c r="T39" s="48">
        <v>9</v>
      </c>
      <c r="U39" s="48">
        <v>9.3000000000000007</v>
      </c>
      <c r="V39" s="48">
        <v>8.8000000000000007</v>
      </c>
      <c r="W39" s="48">
        <v>12.9</v>
      </c>
      <c r="X39" s="48">
        <v>13.7</v>
      </c>
      <c r="Y39" s="48">
        <v>13.1</v>
      </c>
      <c r="Z39" s="48">
        <v>13.2</v>
      </c>
      <c r="AA39" s="48">
        <v>9.4</v>
      </c>
      <c r="AB39" s="48">
        <v>9.6999999999999993</v>
      </c>
      <c r="AC39" s="48">
        <v>10</v>
      </c>
      <c r="AD39" s="48">
        <v>9.9</v>
      </c>
      <c r="AE39" s="48">
        <v>10.199999999999999</v>
      </c>
      <c r="AF39" s="48">
        <v>13.5</v>
      </c>
      <c r="AH39" s="920" t="s">
        <v>4121</v>
      </c>
      <c r="AI39" s="920"/>
      <c r="AJ39" s="920"/>
      <c r="AK39" s="920"/>
      <c r="AL39" s="920"/>
      <c r="AM39" s="920"/>
      <c r="AN39" s="920"/>
      <c r="AO39" s="920"/>
      <c r="AP39" s="920"/>
    </row>
    <row r="40" spans="1:42" ht="30" customHeight="1">
      <c r="A40" s="107" t="s">
        <v>5085</v>
      </c>
      <c r="B40" s="107">
        <v>30417</v>
      </c>
      <c r="C40" s="48">
        <v>8.4</v>
      </c>
      <c r="D40" s="48">
        <v>9.1999999999999993</v>
      </c>
      <c r="E40" s="48">
        <v>8.6999999999999993</v>
      </c>
      <c r="F40" s="48">
        <v>8.6</v>
      </c>
      <c r="G40" s="48">
        <v>8.6999999999999993</v>
      </c>
      <c r="H40" s="48">
        <v>9</v>
      </c>
      <c r="I40" s="48">
        <v>9.3000000000000007</v>
      </c>
      <c r="J40" s="48">
        <v>9.1999999999999993</v>
      </c>
      <c r="K40" s="48">
        <v>9.5</v>
      </c>
      <c r="L40" s="48">
        <v>9</v>
      </c>
      <c r="M40" s="48">
        <v>8.1999999999999993</v>
      </c>
      <c r="N40" s="48">
        <v>9</v>
      </c>
      <c r="O40" s="48">
        <v>8.4</v>
      </c>
      <c r="P40" s="48">
        <v>8.5</v>
      </c>
      <c r="Q40" s="48">
        <v>8.5</v>
      </c>
      <c r="R40" s="48">
        <v>8.8000000000000007</v>
      </c>
      <c r="S40" s="48">
        <v>9.1</v>
      </c>
      <c r="T40" s="48">
        <v>9</v>
      </c>
      <c r="U40" s="48">
        <v>9.3000000000000007</v>
      </c>
      <c r="V40" s="48">
        <v>8.8000000000000007</v>
      </c>
      <c r="W40" s="48">
        <v>12.9</v>
      </c>
      <c r="X40" s="48">
        <v>13.7</v>
      </c>
      <c r="Y40" s="48">
        <v>13.1</v>
      </c>
      <c r="Z40" s="48">
        <v>13.2</v>
      </c>
      <c r="AA40" s="48">
        <v>9.4</v>
      </c>
      <c r="AB40" s="48">
        <v>9.6999999999999993</v>
      </c>
      <c r="AC40" s="48">
        <v>10</v>
      </c>
      <c r="AD40" s="48">
        <v>9.9</v>
      </c>
      <c r="AE40" s="48">
        <v>10.199999999999999</v>
      </c>
      <c r="AF40" s="48">
        <v>13.5</v>
      </c>
      <c r="AH40" s="920"/>
      <c r="AI40" s="920"/>
      <c r="AJ40" s="920"/>
      <c r="AK40" s="920"/>
      <c r="AL40" s="920"/>
      <c r="AM40" s="920"/>
      <c r="AN40" s="920"/>
      <c r="AO40" s="920"/>
      <c r="AP40" s="920"/>
    </row>
    <row r="41" spans="1:42" ht="30" customHeight="1">
      <c r="A41" s="107" t="s">
        <v>5086</v>
      </c>
      <c r="B41" s="107">
        <v>30458</v>
      </c>
      <c r="C41" s="48">
        <v>8.4</v>
      </c>
      <c r="D41" s="48">
        <v>9.1999999999999993</v>
      </c>
      <c r="E41" s="48">
        <v>8.6999999999999993</v>
      </c>
      <c r="F41" s="48">
        <v>8.6</v>
      </c>
      <c r="G41" s="48">
        <v>8.6999999999999993</v>
      </c>
      <c r="H41" s="48">
        <v>9</v>
      </c>
      <c r="I41" s="48">
        <v>9.3000000000000007</v>
      </c>
      <c r="J41" s="48">
        <v>9.1999999999999993</v>
      </c>
      <c r="K41" s="48">
        <v>9.5</v>
      </c>
      <c r="L41" s="48">
        <v>9</v>
      </c>
      <c r="M41" s="48">
        <v>8.1999999999999993</v>
      </c>
      <c r="N41" s="48">
        <v>9</v>
      </c>
      <c r="O41" s="48">
        <v>8.4</v>
      </c>
      <c r="P41" s="48">
        <v>8.5</v>
      </c>
      <c r="Q41" s="48">
        <v>8.5</v>
      </c>
      <c r="R41" s="48">
        <v>8.8000000000000007</v>
      </c>
      <c r="S41" s="48">
        <v>9.1</v>
      </c>
      <c r="T41" s="48">
        <v>9</v>
      </c>
      <c r="U41" s="48">
        <v>9.3000000000000007</v>
      </c>
      <c r="V41" s="48">
        <v>8.8000000000000007</v>
      </c>
      <c r="W41" s="48">
        <v>12.9</v>
      </c>
      <c r="X41" s="48">
        <v>13.7</v>
      </c>
      <c r="Y41" s="48">
        <v>13.1</v>
      </c>
      <c r="Z41" s="48">
        <v>13.2</v>
      </c>
      <c r="AA41" s="48">
        <v>9.4</v>
      </c>
      <c r="AB41" s="48">
        <v>9.6999999999999993</v>
      </c>
      <c r="AC41" s="48">
        <v>10</v>
      </c>
      <c r="AD41" s="48">
        <v>9.9</v>
      </c>
      <c r="AE41" s="48">
        <v>10.199999999999999</v>
      </c>
      <c r="AF41" s="48">
        <v>13.5</v>
      </c>
      <c r="AH41" s="916" t="s">
        <v>4124</v>
      </c>
      <c r="AI41" s="917"/>
      <c r="AJ41" s="917"/>
      <c r="AK41" s="917"/>
      <c r="AL41" s="917"/>
      <c r="AM41" s="917"/>
      <c r="AN41" s="917"/>
      <c r="AO41" s="917"/>
      <c r="AP41" s="918"/>
    </row>
    <row r="42" spans="1:42" ht="30" customHeight="1">
      <c r="A42" s="107" t="s">
        <v>5087</v>
      </c>
      <c r="B42" s="107">
        <v>30427</v>
      </c>
      <c r="C42" s="48">
        <v>8.4</v>
      </c>
      <c r="D42" s="48">
        <v>9.1999999999999993</v>
      </c>
      <c r="E42" s="48">
        <v>8.6999999999999993</v>
      </c>
      <c r="F42" s="48">
        <v>8.6</v>
      </c>
      <c r="G42" s="48">
        <v>8.6999999999999993</v>
      </c>
      <c r="H42" s="48">
        <v>9</v>
      </c>
      <c r="I42" s="48">
        <v>9.3000000000000007</v>
      </c>
      <c r="J42" s="48">
        <v>9.1999999999999993</v>
      </c>
      <c r="K42" s="48">
        <v>9.5</v>
      </c>
      <c r="L42" s="48">
        <v>9</v>
      </c>
      <c r="M42" s="48">
        <v>8.1999999999999993</v>
      </c>
      <c r="N42" s="48">
        <v>9</v>
      </c>
      <c r="O42" s="48">
        <v>8.4</v>
      </c>
      <c r="P42" s="48">
        <v>8.5</v>
      </c>
      <c r="Q42" s="48">
        <v>8.5</v>
      </c>
      <c r="R42" s="48">
        <v>8.8000000000000007</v>
      </c>
      <c r="S42" s="48">
        <v>9.1</v>
      </c>
      <c r="T42" s="48">
        <v>9</v>
      </c>
      <c r="U42" s="48">
        <v>9.3000000000000007</v>
      </c>
      <c r="V42" s="48">
        <v>8.8000000000000007</v>
      </c>
      <c r="W42" s="48">
        <v>12.9</v>
      </c>
      <c r="X42" s="48">
        <v>13.7</v>
      </c>
      <c r="Y42" s="48">
        <v>13.1</v>
      </c>
      <c r="Z42" s="48">
        <v>13.2</v>
      </c>
      <c r="AA42" s="48">
        <v>9.4</v>
      </c>
      <c r="AB42" s="48">
        <v>9.6999999999999993</v>
      </c>
      <c r="AC42" s="48">
        <v>10</v>
      </c>
      <c r="AD42" s="48">
        <v>9.9</v>
      </c>
      <c r="AE42" s="48">
        <v>10.199999999999999</v>
      </c>
      <c r="AF42" s="48">
        <v>13.5</v>
      </c>
      <c r="AH42" s="952"/>
      <c r="AI42" s="953"/>
      <c r="AJ42" s="953"/>
      <c r="AK42" s="953"/>
      <c r="AL42" s="953"/>
      <c r="AM42" s="953"/>
      <c r="AN42" s="953"/>
      <c r="AO42" s="953"/>
      <c r="AP42" s="954"/>
    </row>
    <row r="43" spans="1:42" ht="30" customHeight="1">
      <c r="A43" s="107" t="s">
        <v>4274</v>
      </c>
      <c r="B43" s="107">
        <v>31305</v>
      </c>
      <c r="C43" s="48">
        <v>8.5</v>
      </c>
      <c r="D43" s="48">
        <v>9.3000000000000007</v>
      </c>
      <c r="E43" s="48">
        <v>8.8000000000000007</v>
      </c>
      <c r="F43" s="48">
        <v>8.6999999999999993</v>
      </c>
      <c r="G43" s="48">
        <v>8.8000000000000007</v>
      </c>
      <c r="H43" s="48">
        <v>9.1</v>
      </c>
      <c r="I43" s="48">
        <v>9.4</v>
      </c>
      <c r="J43" s="48">
        <v>9.3000000000000007</v>
      </c>
      <c r="K43" s="48">
        <v>9.6</v>
      </c>
      <c r="L43" s="48">
        <v>9.1</v>
      </c>
      <c r="M43" s="48">
        <v>8.3000000000000007</v>
      </c>
      <c r="N43" s="48">
        <v>9.1</v>
      </c>
      <c r="O43" s="48">
        <v>8.5</v>
      </c>
      <c r="P43" s="48">
        <v>8.6</v>
      </c>
      <c r="Q43" s="48">
        <v>8.6</v>
      </c>
      <c r="R43" s="48">
        <v>8.9</v>
      </c>
      <c r="S43" s="48">
        <v>9.1999999999999993</v>
      </c>
      <c r="T43" s="48">
        <v>9.1</v>
      </c>
      <c r="U43" s="48">
        <v>9.4</v>
      </c>
      <c r="V43" s="48">
        <v>8.9</v>
      </c>
      <c r="W43" s="48">
        <v>13</v>
      </c>
      <c r="X43" s="48">
        <v>13.8</v>
      </c>
      <c r="Y43" s="48">
        <v>13.2</v>
      </c>
      <c r="Z43" s="48">
        <v>13.3</v>
      </c>
      <c r="AA43" s="48">
        <v>9.5</v>
      </c>
      <c r="AB43" s="48">
        <v>9.8000000000000007</v>
      </c>
      <c r="AC43" s="48">
        <v>10.1</v>
      </c>
      <c r="AD43" s="48">
        <v>10</v>
      </c>
      <c r="AE43" s="48">
        <v>10.3</v>
      </c>
      <c r="AF43" s="48">
        <v>13.6</v>
      </c>
      <c r="AH43" s="925"/>
      <c r="AI43" s="926"/>
      <c r="AJ43" s="926"/>
      <c r="AK43" s="926"/>
      <c r="AL43" s="926"/>
      <c r="AM43" s="926"/>
      <c r="AN43" s="926"/>
      <c r="AO43" s="926"/>
      <c r="AP43" s="927"/>
    </row>
    <row r="44" spans="1:42" ht="30" customHeight="1">
      <c r="A44" s="107" t="s">
        <v>5088</v>
      </c>
      <c r="B44" s="107">
        <v>31545</v>
      </c>
      <c r="C44" s="48">
        <v>8.5</v>
      </c>
      <c r="D44" s="48">
        <v>9.3000000000000007</v>
      </c>
      <c r="E44" s="48">
        <v>8.8000000000000007</v>
      </c>
      <c r="F44" s="48">
        <v>8.6999999999999993</v>
      </c>
      <c r="G44" s="48">
        <v>8.8000000000000007</v>
      </c>
      <c r="H44" s="48">
        <v>9.1</v>
      </c>
      <c r="I44" s="48">
        <v>9.4</v>
      </c>
      <c r="J44" s="48">
        <v>9.3000000000000007</v>
      </c>
      <c r="K44" s="48">
        <v>9.6</v>
      </c>
      <c r="L44" s="48">
        <v>9.1</v>
      </c>
      <c r="M44" s="48">
        <v>8.3000000000000007</v>
      </c>
      <c r="N44" s="48">
        <v>9.1</v>
      </c>
      <c r="O44" s="48">
        <v>8.5</v>
      </c>
      <c r="P44" s="48">
        <v>8.6</v>
      </c>
      <c r="Q44" s="48">
        <v>8.6</v>
      </c>
      <c r="R44" s="48">
        <v>8.9</v>
      </c>
      <c r="S44" s="48">
        <v>9.1999999999999993</v>
      </c>
      <c r="T44" s="48">
        <v>9.1</v>
      </c>
      <c r="U44" s="48">
        <v>9.4</v>
      </c>
      <c r="V44" s="48">
        <v>8.9</v>
      </c>
      <c r="W44" s="48">
        <v>13</v>
      </c>
      <c r="X44" s="48">
        <v>13.8</v>
      </c>
      <c r="Y44" s="48">
        <v>13.2</v>
      </c>
      <c r="Z44" s="48">
        <v>13.3</v>
      </c>
      <c r="AA44" s="48">
        <v>9.5</v>
      </c>
      <c r="AB44" s="48">
        <v>9.8000000000000007</v>
      </c>
      <c r="AC44" s="48">
        <v>10.1</v>
      </c>
      <c r="AD44" s="48">
        <v>10</v>
      </c>
      <c r="AE44" s="48">
        <v>10.3</v>
      </c>
      <c r="AF44" s="48">
        <v>13.6</v>
      </c>
      <c r="AH44" s="916" t="s">
        <v>4131</v>
      </c>
      <c r="AI44" s="917"/>
      <c r="AJ44" s="917"/>
      <c r="AK44" s="917"/>
      <c r="AL44" s="917"/>
      <c r="AM44" s="917"/>
      <c r="AN44" s="917"/>
      <c r="AO44" s="917"/>
      <c r="AP44" s="918"/>
    </row>
    <row r="45" spans="1:42" ht="30" customHeight="1">
      <c r="A45" s="107" t="s">
        <v>5089</v>
      </c>
      <c r="B45" s="107">
        <v>30467</v>
      </c>
      <c r="C45" s="48">
        <v>8.5</v>
      </c>
      <c r="D45" s="48">
        <v>9.3000000000000007</v>
      </c>
      <c r="E45" s="48">
        <v>8.8000000000000007</v>
      </c>
      <c r="F45" s="48">
        <v>8.6999999999999993</v>
      </c>
      <c r="G45" s="48">
        <v>8.8000000000000007</v>
      </c>
      <c r="H45" s="48">
        <v>9.1</v>
      </c>
      <c r="I45" s="48">
        <v>9.4</v>
      </c>
      <c r="J45" s="48">
        <v>9.3000000000000007</v>
      </c>
      <c r="K45" s="48">
        <v>9.6</v>
      </c>
      <c r="L45" s="48">
        <v>9.1</v>
      </c>
      <c r="M45" s="48">
        <v>8.3000000000000007</v>
      </c>
      <c r="N45" s="48">
        <v>9.1</v>
      </c>
      <c r="O45" s="48">
        <v>8.5</v>
      </c>
      <c r="P45" s="48">
        <v>8.6</v>
      </c>
      <c r="Q45" s="48">
        <v>8.6</v>
      </c>
      <c r="R45" s="48">
        <v>8.9</v>
      </c>
      <c r="S45" s="48">
        <v>9.1999999999999993</v>
      </c>
      <c r="T45" s="48">
        <v>9.1</v>
      </c>
      <c r="U45" s="48">
        <v>9.4</v>
      </c>
      <c r="V45" s="48">
        <v>8.9</v>
      </c>
      <c r="W45" s="48">
        <v>13</v>
      </c>
      <c r="X45" s="48">
        <v>13.8</v>
      </c>
      <c r="Y45" s="48">
        <v>13.2</v>
      </c>
      <c r="Z45" s="48">
        <v>13.3</v>
      </c>
      <c r="AA45" s="48">
        <v>9.5</v>
      </c>
      <c r="AB45" s="48">
        <v>9.8000000000000007</v>
      </c>
      <c r="AC45" s="48">
        <v>10.1</v>
      </c>
      <c r="AD45" s="48">
        <v>10</v>
      </c>
      <c r="AE45" s="48">
        <v>10.3</v>
      </c>
      <c r="AF45" s="48">
        <v>13.6</v>
      </c>
      <c r="AH45" s="952"/>
      <c r="AI45" s="953"/>
      <c r="AJ45" s="953"/>
      <c r="AK45" s="953"/>
      <c r="AL45" s="953"/>
      <c r="AM45" s="953"/>
      <c r="AN45" s="953"/>
      <c r="AO45" s="953"/>
      <c r="AP45" s="954"/>
    </row>
    <row r="46" spans="1:42" ht="30" customHeight="1">
      <c r="A46" s="107" t="s">
        <v>5090</v>
      </c>
      <c r="B46" s="107">
        <v>31525</v>
      </c>
      <c r="C46" s="48">
        <v>8.5</v>
      </c>
      <c r="D46" s="48">
        <v>9.3000000000000007</v>
      </c>
      <c r="E46" s="48">
        <v>8.8000000000000007</v>
      </c>
      <c r="F46" s="48">
        <v>8.6999999999999993</v>
      </c>
      <c r="G46" s="48">
        <v>8.8000000000000007</v>
      </c>
      <c r="H46" s="48">
        <v>9.1</v>
      </c>
      <c r="I46" s="48">
        <v>9.4</v>
      </c>
      <c r="J46" s="48">
        <v>9.3000000000000007</v>
      </c>
      <c r="K46" s="48">
        <v>9.6</v>
      </c>
      <c r="L46" s="48">
        <v>9.1</v>
      </c>
      <c r="M46" s="48">
        <v>8.3000000000000007</v>
      </c>
      <c r="N46" s="48">
        <v>9.1</v>
      </c>
      <c r="O46" s="48">
        <v>8.5</v>
      </c>
      <c r="P46" s="48">
        <v>8.6</v>
      </c>
      <c r="Q46" s="48">
        <v>8.6</v>
      </c>
      <c r="R46" s="48">
        <v>8.9</v>
      </c>
      <c r="S46" s="48">
        <v>9.1999999999999993</v>
      </c>
      <c r="T46" s="48">
        <v>9.1</v>
      </c>
      <c r="U46" s="48">
        <v>9.4</v>
      </c>
      <c r="V46" s="48">
        <v>8.9</v>
      </c>
      <c r="W46" s="48">
        <v>13</v>
      </c>
      <c r="X46" s="48">
        <v>13.8</v>
      </c>
      <c r="Y46" s="48">
        <v>13.2</v>
      </c>
      <c r="Z46" s="48">
        <v>13.3</v>
      </c>
      <c r="AA46" s="48">
        <v>9.5</v>
      </c>
      <c r="AB46" s="48">
        <v>9.8000000000000007</v>
      </c>
      <c r="AC46" s="48">
        <v>10.1</v>
      </c>
      <c r="AD46" s="48">
        <v>10</v>
      </c>
      <c r="AE46" s="48">
        <v>10.3</v>
      </c>
      <c r="AF46" s="48">
        <v>13.6</v>
      </c>
      <c r="AH46" s="952"/>
      <c r="AI46" s="953"/>
      <c r="AJ46" s="953"/>
      <c r="AK46" s="953"/>
      <c r="AL46" s="953"/>
      <c r="AM46" s="953"/>
      <c r="AN46" s="953"/>
      <c r="AO46" s="953"/>
      <c r="AP46" s="954"/>
    </row>
    <row r="47" spans="1:42" ht="30" customHeight="1">
      <c r="A47" s="107" t="s">
        <v>5091</v>
      </c>
      <c r="B47" s="107">
        <v>31546</v>
      </c>
      <c r="C47" s="48">
        <v>8.5</v>
      </c>
      <c r="D47" s="48">
        <v>9.3000000000000007</v>
      </c>
      <c r="E47" s="48">
        <v>8.8000000000000007</v>
      </c>
      <c r="F47" s="48">
        <v>8.6999999999999993</v>
      </c>
      <c r="G47" s="48">
        <v>8.8000000000000007</v>
      </c>
      <c r="H47" s="48">
        <v>9.1</v>
      </c>
      <c r="I47" s="48">
        <v>9.4</v>
      </c>
      <c r="J47" s="48">
        <v>9.3000000000000007</v>
      </c>
      <c r="K47" s="48">
        <v>9.6</v>
      </c>
      <c r="L47" s="48">
        <v>9.1</v>
      </c>
      <c r="M47" s="48">
        <v>8.3000000000000007</v>
      </c>
      <c r="N47" s="48">
        <v>9.1</v>
      </c>
      <c r="O47" s="48">
        <v>8.5</v>
      </c>
      <c r="P47" s="48">
        <v>8.6</v>
      </c>
      <c r="Q47" s="48">
        <v>8.6</v>
      </c>
      <c r="R47" s="48">
        <v>8.9</v>
      </c>
      <c r="S47" s="48">
        <v>9.1999999999999993</v>
      </c>
      <c r="T47" s="48">
        <v>9.1</v>
      </c>
      <c r="U47" s="48">
        <v>9.4</v>
      </c>
      <c r="V47" s="48">
        <v>8.9</v>
      </c>
      <c r="W47" s="48">
        <v>13</v>
      </c>
      <c r="X47" s="48">
        <v>13.8</v>
      </c>
      <c r="Y47" s="48">
        <v>13.2</v>
      </c>
      <c r="Z47" s="48">
        <v>13.3</v>
      </c>
      <c r="AA47" s="48">
        <v>9.5</v>
      </c>
      <c r="AB47" s="48">
        <v>9.8000000000000007</v>
      </c>
      <c r="AC47" s="48">
        <v>10.1</v>
      </c>
      <c r="AD47" s="48">
        <v>10</v>
      </c>
      <c r="AE47" s="48">
        <v>10.3</v>
      </c>
      <c r="AF47" s="48">
        <v>13.6</v>
      </c>
      <c r="AH47" s="717" t="s">
        <v>4138</v>
      </c>
      <c r="AI47" s="717"/>
      <c r="AJ47" s="717"/>
      <c r="AK47" s="717"/>
      <c r="AL47" s="717"/>
      <c r="AM47" s="717"/>
      <c r="AN47" s="717"/>
      <c r="AO47" s="717"/>
      <c r="AP47" s="717"/>
    </row>
    <row r="48" spans="1:42" ht="30" customHeight="1">
      <c r="A48" s="107" t="s">
        <v>5092</v>
      </c>
      <c r="B48" s="107">
        <v>30453</v>
      </c>
      <c r="C48" s="48">
        <v>8.5</v>
      </c>
      <c r="D48" s="48">
        <v>9.3000000000000007</v>
      </c>
      <c r="E48" s="48">
        <v>8.8000000000000007</v>
      </c>
      <c r="F48" s="48">
        <v>8.6999999999999993</v>
      </c>
      <c r="G48" s="48">
        <v>8.8000000000000007</v>
      </c>
      <c r="H48" s="48">
        <v>9.1</v>
      </c>
      <c r="I48" s="48">
        <v>9.4</v>
      </c>
      <c r="J48" s="48">
        <v>9.3000000000000007</v>
      </c>
      <c r="K48" s="48">
        <v>9.6</v>
      </c>
      <c r="L48" s="48">
        <v>9.1</v>
      </c>
      <c r="M48" s="48">
        <v>8.3000000000000007</v>
      </c>
      <c r="N48" s="48">
        <v>9.1</v>
      </c>
      <c r="O48" s="48">
        <v>8.5</v>
      </c>
      <c r="P48" s="48">
        <v>8.6</v>
      </c>
      <c r="Q48" s="48">
        <v>8.6</v>
      </c>
      <c r="R48" s="48">
        <v>8.9</v>
      </c>
      <c r="S48" s="48">
        <v>9.1999999999999993</v>
      </c>
      <c r="T48" s="48">
        <v>9.1</v>
      </c>
      <c r="U48" s="48">
        <v>9.4</v>
      </c>
      <c r="V48" s="48">
        <v>8.9</v>
      </c>
      <c r="W48" s="48">
        <v>13</v>
      </c>
      <c r="X48" s="48">
        <v>13.8</v>
      </c>
      <c r="Y48" s="48">
        <v>13.2</v>
      </c>
      <c r="Z48" s="48">
        <v>13.3</v>
      </c>
      <c r="AA48" s="48">
        <v>9.5</v>
      </c>
      <c r="AB48" s="48">
        <v>9.8000000000000007</v>
      </c>
      <c r="AC48" s="48">
        <v>10.1</v>
      </c>
      <c r="AD48" s="48">
        <v>10</v>
      </c>
      <c r="AE48" s="48">
        <v>10.3</v>
      </c>
      <c r="AF48" s="48">
        <v>13.6</v>
      </c>
      <c r="AH48" s="717"/>
      <c r="AI48" s="717"/>
      <c r="AJ48" s="717"/>
      <c r="AK48" s="717"/>
      <c r="AL48" s="717"/>
      <c r="AM48" s="717"/>
      <c r="AN48" s="717"/>
      <c r="AO48" s="717"/>
      <c r="AP48" s="717"/>
    </row>
    <row r="49" spans="1:42" ht="30" customHeight="1">
      <c r="A49" s="107" t="s">
        <v>5093</v>
      </c>
      <c r="B49" s="107">
        <v>30439</v>
      </c>
      <c r="C49" s="48">
        <v>8.6</v>
      </c>
      <c r="D49" s="48">
        <v>9.4</v>
      </c>
      <c r="E49" s="48">
        <v>8.9</v>
      </c>
      <c r="F49" s="48">
        <v>8.8000000000000007</v>
      </c>
      <c r="G49" s="48">
        <v>8.9</v>
      </c>
      <c r="H49" s="48">
        <v>9.1999999999999993</v>
      </c>
      <c r="I49" s="48">
        <v>9.5</v>
      </c>
      <c r="J49" s="48">
        <v>9.4</v>
      </c>
      <c r="K49" s="48">
        <v>9.6999999999999993</v>
      </c>
      <c r="L49" s="48">
        <v>9.1999999999999993</v>
      </c>
      <c r="M49" s="48">
        <v>8.4</v>
      </c>
      <c r="N49" s="48">
        <v>9.1999999999999993</v>
      </c>
      <c r="O49" s="48">
        <v>8.6</v>
      </c>
      <c r="P49" s="48">
        <v>8.6999999999999993</v>
      </c>
      <c r="Q49" s="48">
        <v>8.6999999999999993</v>
      </c>
      <c r="R49" s="48">
        <v>9</v>
      </c>
      <c r="S49" s="48">
        <v>9.3000000000000007</v>
      </c>
      <c r="T49" s="48">
        <v>9.1999999999999993</v>
      </c>
      <c r="U49" s="48">
        <v>9.5</v>
      </c>
      <c r="V49" s="48">
        <v>9</v>
      </c>
      <c r="W49" s="48">
        <v>13.1</v>
      </c>
      <c r="X49" s="48">
        <v>13.9</v>
      </c>
      <c r="Y49" s="48">
        <v>13.3</v>
      </c>
      <c r="Z49" s="48">
        <v>13.4</v>
      </c>
      <c r="AA49" s="48">
        <v>9.6</v>
      </c>
      <c r="AB49" s="48">
        <v>9.9</v>
      </c>
      <c r="AC49" s="48">
        <v>10.199999999999999</v>
      </c>
      <c r="AD49" s="48">
        <v>10.1</v>
      </c>
      <c r="AE49" s="48">
        <v>10.4</v>
      </c>
      <c r="AF49" s="48">
        <v>13.7</v>
      </c>
      <c r="AH49" s="717" t="s">
        <v>4143</v>
      </c>
      <c r="AI49" s="717"/>
      <c r="AJ49" s="717"/>
      <c r="AK49" s="717"/>
      <c r="AL49" s="717"/>
      <c r="AM49" s="717"/>
      <c r="AN49" s="717"/>
      <c r="AO49" s="717"/>
      <c r="AP49" s="717"/>
    </row>
    <row r="50" spans="1:42" ht="30" customHeight="1">
      <c r="A50" s="107" t="s">
        <v>5094</v>
      </c>
      <c r="B50" s="107">
        <v>31561</v>
      </c>
      <c r="C50" s="48">
        <v>8.6</v>
      </c>
      <c r="D50" s="48">
        <v>9.4</v>
      </c>
      <c r="E50" s="48">
        <v>8.9</v>
      </c>
      <c r="F50" s="48">
        <v>8.8000000000000007</v>
      </c>
      <c r="G50" s="48">
        <v>8.9</v>
      </c>
      <c r="H50" s="48">
        <v>9.1999999999999993</v>
      </c>
      <c r="I50" s="48">
        <v>9.5</v>
      </c>
      <c r="J50" s="48">
        <v>9.4</v>
      </c>
      <c r="K50" s="48">
        <v>9.6999999999999993</v>
      </c>
      <c r="L50" s="48">
        <v>9.1999999999999993</v>
      </c>
      <c r="M50" s="48">
        <v>8.4</v>
      </c>
      <c r="N50" s="48">
        <v>9.1999999999999993</v>
      </c>
      <c r="O50" s="48">
        <v>8.6</v>
      </c>
      <c r="P50" s="48">
        <v>8.6999999999999993</v>
      </c>
      <c r="Q50" s="48">
        <v>8.6999999999999993</v>
      </c>
      <c r="R50" s="48">
        <v>9</v>
      </c>
      <c r="S50" s="48">
        <v>9.3000000000000007</v>
      </c>
      <c r="T50" s="48">
        <v>9.1999999999999993</v>
      </c>
      <c r="U50" s="48">
        <v>9.5</v>
      </c>
      <c r="V50" s="48">
        <v>9</v>
      </c>
      <c r="W50" s="48">
        <v>13.1</v>
      </c>
      <c r="X50" s="48">
        <v>13.9</v>
      </c>
      <c r="Y50" s="48">
        <v>13.3</v>
      </c>
      <c r="Z50" s="48">
        <v>13.4</v>
      </c>
      <c r="AA50" s="48">
        <v>9.6</v>
      </c>
      <c r="AB50" s="48">
        <v>9.9</v>
      </c>
      <c r="AC50" s="48">
        <v>10.199999999999999</v>
      </c>
      <c r="AD50" s="48">
        <v>10.1</v>
      </c>
      <c r="AE50" s="48">
        <v>10.4</v>
      </c>
      <c r="AF50" s="48">
        <v>13.7</v>
      </c>
      <c r="AH50" s="717"/>
      <c r="AI50" s="717"/>
      <c r="AJ50" s="717"/>
      <c r="AK50" s="717"/>
      <c r="AL50" s="717"/>
      <c r="AM50" s="717"/>
      <c r="AN50" s="717"/>
      <c r="AO50" s="717"/>
      <c r="AP50" s="717"/>
    </row>
    <row r="51" spans="1:42" ht="30" customHeight="1">
      <c r="A51" s="107" t="s">
        <v>5095</v>
      </c>
      <c r="B51" s="107">
        <v>31522</v>
      </c>
      <c r="C51" s="48">
        <v>8.6</v>
      </c>
      <c r="D51" s="48">
        <v>9.4</v>
      </c>
      <c r="E51" s="48">
        <v>8.9</v>
      </c>
      <c r="F51" s="48">
        <v>8.8000000000000007</v>
      </c>
      <c r="G51" s="48">
        <v>8.9</v>
      </c>
      <c r="H51" s="48">
        <v>9.1999999999999993</v>
      </c>
      <c r="I51" s="48">
        <v>9.5</v>
      </c>
      <c r="J51" s="48">
        <v>9.4</v>
      </c>
      <c r="K51" s="48">
        <v>9.6999999999999993</v>
      </c>
      <c r="L51" s="48">
        <v>9.1999999999999993</v>
      </c>
      <c r="M51" s="48">
        <v>8.4</v>
      </c>
      <c r="N51" s="48">
        <v>9.1999999999999993</v>
      </c>
      <c r="O51" s="48">
        <v>8.6</v>
      </c>
      <c r="P51" s="48">
        <v>8.6999999999999993</v>
      </c>
      <c r="Q51" s="48">
        <v>8.6999999999999993</v>
      </c>
      <c r="R51" s="48">
        <v>9</v>
      </c>
      <c r="S51" s="48">
        <v>9.3000000000000007</v>
      </c>
      <c r="T51" s="48">
        <v>9.1999999999999993</v>
      </c>
      <c r="U51" s="48">
        <v>9.5</v>
      </c>
      <c r="V51" s="48">
        <v>9</v>
      </c>
      <c r="W51" s="48">
        <v>13.1</v>
      </c>
      <c r="X51" s="48">
        <v>13.9</v>
      </c>
      <c r="Y51" s="48">
        <v>13.3</v>
      </c>
      <c r="Z51" s="48">
        <v>13.4</v>
      </c>
      <c r="AA51" s="48">
        <v>9.6</v>
      </c>
      <c r="AB51" s="48">
        <v>9.9</v>
      </c>
      <c r="AC51" s="48">
        <v>10.199999999999999</v>
      </c>
      <c r="AD51" s="48">
        <v>10.1</v>
      </c>
      <c r="AE51" s="48">
        <v>10.4</v>
      </c>
      <c r="AF51" s="48">
        <v>13.7</v>
      </c>
      <c r="AH51" s="717" t="s">
        <v>4148</v>
      </c>
      <c r="AI51" s="717"/>
      <c r="AJ51" s="717"/>
      <c r="AK51" s="717"/>
      <c r="AL51" s="717"/>
      <c r="AM51" s="717"/>
      <c r="AN51" s="717"/>
      <c r="AO51" s="717"/>
      <c r="AP51" s="717"/>
    </row>
    <row r="52" spans="1:42" ht="30" customHeight="1">
      <c r="A52" s="107" t="s">
        <v>5090</v>
      </c>
      <c r="B52" s="107">
        <v>31523</v>
      </c>
      <c r="C52" s="48">
        <v>8.6</v>
      </c>
      <c r="D52" s="48">
        <v>9.4</v>
      </c>
      <c r="E52" s="48">
        <v>8.9</v>
      </c>
      <c r="F52" s="48">
        <v>8.8000000000000007</v>
      </c>
      <c r="G52" s="48">
        <v>8.9</v>
      </c>
      <c r="H52" s="48">
        <v>9.1999999999999993</v>
      </c>
      <c r="I52" s="48">
        <v>9.5</v>
      </c>
      <c r="J52" s="48">
        <v>9.4</v>
      </c>
      <c r="K52" s="48">
        <v>9.6999999999999993</v>
      </c>
      <c r="L52" s="48">
        <v>9.1999999999999993</v>
      </c>
      <c r="M52" s="48">
        <v>8.4</v>
      </c>
      <c r="N52" s="48">
        <v>9.1999999999999993</v>
      </c>
      <c r="O52" s="48">
        <v>8.6</v>
      </c>
      <c r="P52" s="48">
        <v>8.6999999999999993</v>
      </c>
      <c r="Q52" s="48">
        <v>8.6999999999999993</v>
      </c>
      <c r="R52" s="48">
        <v>9</v>
      </c>
      <c r="S52" s="48">
        <v>9.3000000000000007</v>
      </c>
      <c r="T52" s="48">
        <v>9.1999999999999993</v>
      </c>
      <c r="U52" s="48">
        <v>9.5</v>
      </c>
      <c r="V52" s="48">
        <v>9</v>
      </c>
      <c r="W52" s="48">
        <v>13.1</v>
      </c>
      <c r="X52" s="48">
        <v>13.9</v>
      </c>
      <c r="Y52" s="48">
        <v>13.3</v>
      </c>
      <c r="Z52" s="48">
        <v>13.4</v>
      </c>
      <c r="AA52" s="48">
        <v>9.6</v>
      </c>
      <c r="AB52" s="48">
        <v>9.9</v>
      </c>
      <c r="AC52" s="48">
        <v>10.199999999999999</v>
      </c>
      <c r="AD52" s="48">
        <v>10.1</v>
      </c>
      <c r="AE52" s="48">
        <v>10.4</v>
      </c>
      <c r="AF52" s="48">
        <v>13.7</v>
      </c>
      <c r="AH52" s="717"/>
      <c r="AI52" s="717"/>
      <c r="AJ52" s="717"/>
      <c r="AK52" s="717"/>
      <c r="AL52" s="717"/>
      <c r="AM52" s="717"/>
      <c r="AN52" s="717"/>
      <c r="AO52" s="717"/>
      <c r="AP52" s="717"/>
    </row>
    <row r="53" spans="1:42" ht="30" customHeight="1">
      <c r="A53" s="107" t="s">
        <v>5096</v>
      </c>
      <c r="B53" s="107">
        <v>31560</v>
      </c>
      <c r="C53" s="48">
        <v>8.6</v>
      </c>
      <c r="D53" s="48">
        <v>9.4</v>
      </c>
      <c r="E53" s="48">
        <v>8.9</v>
      </c>
      <c r="F53" s="48">
        <v>8.8000000000000007</v>
      </c>
      <c r="G53" s="48">
        <v>8.9</v>
      </c>
      <c r="H53" s="48">
        <v>9.1999999999999993</v>
      </c>
      <c r="I53" s="48">
        <v>9.5</v>
      </c>
      <c r="J53" s="48">
        <v>9.4</v>
      </c>
      <c r="K53" s="48">
        <v>9.6999999999999993</v>
      </c>
      <c r="L53" s="48">
        <v>9.1999999999999993</v>
      </c>
      <c r="M53" s="48">
        <v>8.4</v>
      </c>
      <c r="N53" s="48">
        <v>9.1999999999999993</v>
      </c>
      <c r="O53" s="48">
        <v>8.6</v>
      </c>
      <c r="P53" s="48">
        <v>8.6999999999999993</v>
      </c>
      <c r="Q53" s="48">
        <v>8.6999999999999993</v>
      </c>
      <c r="R53" s="48">
        <v>9</v>
      </c>
      <c r="S53" s="48">
        <v>9.3000000000000007</v>
      </c>
      <c r="T53" s="48">
        <v>9.1999999999999993</v>
      </c>
      <c r="U53" s="48">
        <v>9.5</v>
      </c>
      <c r="V53" s="48">
        <v>9</v>
      </c>
      <c r="W53" s="48">
        <v>13.1</v>
      </c>
      <c r="X53" s="48">
        <v>13.9</v>
      </c>
      <c r="Y53" s="48">
        <v>13.3</v>
      </c>
      <c r="Z53" s="48">
        <v>13.4</v>
      </c>
      <c r="AA53" s="48">
        <v>9.6</v>
      </c>
      <c r="AB53" s="48">
        <v>9.9</v>
      </c>
      <c r="AC53" s="48">
        <v>10.199999999999999</v>
      </c>
      <c r="AD53" s="48">
        <v>10.1</v>
      </c>
      <c r="AE53" s="48">
        <v>10.4</v>
      </c>
      <c r="AF53" s="48">
        <v>13.7</v>
      </c>
      <c r="AH53" s="756" t="s">
        <v>4153</v>
      </c>
      <c r="AI53" s="757"/>
      <c r="AJ53" s="757"/>
      <c r="AK53" s="757"/>
      <c r="AL53" s="757"/>
      <c r="AM53" s="757"/>
      <c r="AN53" s="757"/>
      <c r="AO53" s="757"/>
      <c r="AP53" s="758"/>
    </row>
    <row r="54" spans="1:42" ht="30" customHeight="1">
      <c r="A54" s="107" t="s">
        <v>5090</v>
      </c>
      <c r="B54" s="107">
        <v>31520</v>
      </c>
      <c r="C54" s="48">
        <v>8.6</v>
      </c>
      <c r="D54" s="48">
        <v>9.4</v>
      </c>
      <c r="E54" s="48">
        <v>8.9</v>
      </c>
      <c r="F54" s="48">
        <v>8.8000000000000007</v>
      </c>
      <c r="G54" s="48">
        <v>8.9</v>
      </c>
      <c r="H54" s="48">
        <v>9.1999999999999993</v>
      </c>
      <c r="I54" s="48">
        <v>9.5</v>
      </c>
      <c r="J54" s="48">
        <v>9.4</v>
      </c>
      <c r="K54" s="48">
        <v>9.6999999999999993</v>
      </c>
      <c r="L54" s="48">
        <v>9.1999999999999993</v>
      </c>
      <c r="M54" s="48">
        <v>8.4</v>
      </c>
      <c r="N54" s="48">
        <v>9.1999999999999993</v>
      </c>
      <c r="O54" s="48">
        <v>8.6</v>
      </c>
      <c r="P54" s="48">
        <v>8.6999999999999993</v>
      </c>
      <c r="Q54" s="48">
        <v>8.6999999999999993</v>
      </c>
      <c r="R54" s="48">
        <v>9</v>
      </c>
      <c r="S54" s="48">
        <v>9.3000000000000007</v>
      </c>
      <c r="T54" s="48">
        <v>9.1999999999999993</v>
      </c>
      <c r="U54" s="48">
        <v>9.5</v>
      </c>
      <c r="V54" s="48">
        <v>9</v>
      </c>
      <c r="W54" s="48">
        <v>13.1</v>
      </c>
      <c r="X54" s="48">
        <v>13.9</v>
      </c>
      <c r="Y54" s="48">
        <v>13.3</v>
      </c>
      <c r="Z54" s="48">
        <v>13.4</v>
      </c>
      <c r="AA54" s="48">
        <v>9.6</v>
      </c>
      <c r="AB54" s="48">
        <v>9.9</v>
      </c>
      <c r="AC54" s="48">
        <v>10.199999999999999</v>
      </c>
      <c r="AD54" s="48">
        <v>10.1</v>
      </c>
      <c r="AE54" s="48">
        <v>10.4</v>
      </c>
      <c r="AF54" s="48">
        <v>13.7</v>
      </c>
      <c r="AH54" s="762"/>
      <c r="AI54" s="763"/>
      <c r="AJ54" s="763"/>
      <c r="AK54" s="763"/>
      <c r="AL54" s="763"/>
      <c r="AM54" s="763"/>
      <c r="AN54" s="763"/>
      <c r="AO54" s="763"/>
      <c r="AP54" s="764"/>
    </row>
    <row r="55" spans="1:42" ht="30" customHeight="1">
      <c r="A55" s="107" t="s">
        <v>5097</v>
      </c>
      <c r="B55" s="107">
        <v>31566</v>
      </c>
      <c r="C55" s="48">
        <v>8.6999999999999993</v>
      </c>
      <c r="D55" s="48">
        <v>9.5</v>
      </c>
      <c r="E55" s="48">
        <v>9</v>
      </c>
      <c r="F55" s="48">
        <v>8.9</v>
      </c>
      <c r="G55" s="48">
        <v>9</v>
      </c>
      <c r="H55" s="48">
        <v>9.3000000000000007</v>
      </c>
      <c r="I55" s="48">
        <v>9.6</v>
      </c>
      <c r="J55" s="48">
        <v>9.5</v>
      </c>
      <c r="K55" s="48">
        <v>9.8000000000000007</v>
      </c>
      <c r="L55" s="48">
        <v>9.3000000000000007</v>
      </c>
      <c r="M55" s="48">
        <v>8.5</v>
      </c>
      <c r="N55" s="48">
        <v>9.3000000000000007</v>
      </c>
      <c r="O55" s="48">
        <v>8.6999999999999993</v>
      </c>
      <c r="P55" s="48">
        <v>8.8000000000000007</v>
      </c>
      <c r="Q55" s="48">
        <v>8.8000000000000007</v>
      </c>
      <c r="R55" s="48">
        <v>9.1</v>
      </c>
      <c r="S55" s="48">
        <v>9.4</v>
      </c>
      <c r="T55" s="48">
        <v>9.3000000000000007</v>
      </c>
      <c r="U55" s="48">
        <v>9.6</v>
      </c>
      <c r="V55" s="48">
        <v>9.1</v>
      </c>
      <c r="W55" s="48">
        <v>13.2</v>
      </c>
      <c r="X55" s="48">
        <v>14</v>
      </c>
      <c r="Y55" s="48">
        <v>13.4</v>
      </c>
      <c r="Z55" s="48">
        <v>13.5</v>
      </c>
      <c r="AA55" s="48">
        <v>9.6999999999999993</v>
      </c>
      <c r="AB55" s="48">
        <v>10</v>
      </c>
      <c r="AC55" s="48">
        <v>10.3</v>
      </c>
      <c r="AD55" s="48">
        <v>10.199999999999999</v>
      </c>
      <c r="AE55" s="48">
        <v>10.5</v>
      </c>
      <c r="AF55" s="48">
        <v>13.8</v>
      </c>
      <c r="AH55" s="717" t="s">
        <v>4160</v>
      </c>
      <c r="AI55" s="717"/>
      <c r="AJ55" s="717"/>
      <c r="AK55" s="717"/>
      <c r="AL55" s="717"/>
      <c r="AM55" s="717"/>
      <c r="AN55" s="717"/>
      <c r="AO55" s="717"/>
      <c r="AP55" s="717"/>
    </row>
    <row r="56" spans="1:42" ht="30" customHeight="1">
      <c r="A56" s="107" t="s">
        <v>5098</v>
      </c>
      <c r="B56" s="107">
        <v>30442</v>
      </c>
      <c r="C56" s="48">
        <v>8.6999999999999993</v>
      </c>
      <c r="D56" s="48">
        <v>9.5</v>
      </c>
      <c r="E56" s="48">
        <v>9</v>
      </c>
      <c r="F56" s="48">
        <v>8.9</v>
      </c>
      <c r="G56" s="48">
        <v>9</v>
      </c>
      <c r="H56" s="48">
        <v>9.3000000000000007</v>
      </c>
      <c r="I56" s="48">
        <v>9.6</v>
      </c>
      <c r="J56" s="48">
        <v>9.5</v>
      </c>
      <c r="K56" s="48">
        <v>9.8000000000000007</v>
      </c>
      <c r="L56" s="48">
        <v>9.3000000000000007</v>
      </c>
      <c r="M56" s="48">
        <v>8.5</v>
      </c>
      <c r="N56" s="48">
        <v>9.3000000000000007</v>
      </c>
      <c r="O56" s="48">
        <v>8.6999999999999993</v>
      </c>
      <c r="P56" s="48">
        <v>8.8000000000000007</v>
      </c>
      <c r="Q56" s="48">
        <v>8.8000000000000007</v>
      </c>
      <c r="R56" s="48">
        <v>9.1</v>
      </c>
      <c r="S56" s="48">
        <v>9.4</v>
      </c>
      <c r="T56" s="48">
        <v>9.3000000000000007</v>
      </c>
      <c r="U56" s="48">
        <v>9.6</v>
      </c>
      <c r="V56" s="48">
        <v>9.1</v>
      </c>
      <c r="W56" s="48">
        <v>13.2</v>
      </c>
      <c r="X56" s="48">
        <v>14</v>
      </c>
      <c r="Y56" s="48">
        <v>13.4</v>
      </c>
      <c r="Z56" s="48">
        <v>13.5</v>
      </c>
      <c r="AA56" s="48">
        <v>9.6999999999999993</v>
      </c>
      <c r="AB56" s="48">
        <v>10</v>
      </c>
      <c r="AC56" s="48">
        <v>10.3</v>
      </c>
      <c r="AD56" s="48">
        <v>10.199999999999999</v>
      </c>
      <c r="AE56" s="48">
        <v>10.5</v>
      </c>
      <c r="AF56" s="48">
        <v>13.8</v>
      </c>
      <c r="AH56" s="717" t="s">
        <v>4163</v>
      </c>
      <c r="AI56" s="717"/>
      <c r="AJ56" s="717"/>
      <c r="AK56" s="717"/>
      <c r="AL56" s="717"/>
      <c r="AM56" s="717"/>
      <c r="AN56" s="717"/>
      <c r="AO56" s="717"/>
      <c r="AP56" s="717"/>
    </row>
    <row r="57" spans="1:42" ht="30" customHeight="1">
      <c r="A57" s="107" t="s">
        <v>5099</v>
      </c>
      <c r="B57" s="107">
        <v>30477</v>
      </c>
      <c r="C57" s="48">
        <v>8.6999999999999993</v>
      </c>
      <c r="D57" s="48">
        <v>9.5</v>
      </c>
      <c r="E57" s="48">
        <v>9</v>
      </c>
      <c r="F57" s="48">
        <v>8.9</v>
      </c>
      <c r="G57" s="48">
        <v>9</v>
      </c>
      <c r="H57" s="48">
        <v>9.3000000000000007</v>
      </c>
      <c r="I57" s="48">
        <v>9.6</v>
      </c>
      <c r="J57" s="48">
        <v>9.5</v>
      </c>
      <c r="K57" s="48">
        <v>9.8000000000000007</v>
      </c>
      <c r="L57" s="48">
        <v>9.3000000000000007</v>
      </c>
      <c r="M57" s="48">
        <v>8.5</v>
      </c>
      <c r="N57" s="48">
        <v>9.3000000000000007</v>
      </c>
      <c r="O57" s="48">
        <v>8.6999999999999993</v>
      </c>
      <c r="P57" s="48">
        <v>8.8000000000000007</v>
      </c>
      <c r="Q57" s="48">
        <v>8.8000000000000007</v>
      </c>
      <c r="R57" s="48">
        <v>9.1</v>
      </c>
      <c r="S57" s="48">
        <v>9.4</v>
      </c>
      <c r="T57" s="48">
        <v>9.3000000000000007</v>
      </c>
      <c r="U57" s="48">
        <v>9.6</v>
      </c>
      <c r="V57" s="48">
        <v>9.1</v>
      </c>
      <c r="W57" s="48">
        <v>13.2</v>
      </c>
      <c r="X57" s="48">
        <v>14</v>
      </c>
      <c r="Y57" s="48">
        <v>13.4</v>
      </c>
      <c r="Z57" s="48">
        <v>13.5</v>
      </c>
      <c r="AA57" s="48">
        <v>9.6999999999999993</v>
      </c>
      <c r="AB57" s="48">
        <v>10</v>
      </c>
      <c r="AC57" s="48">
        <v>10.3</v>
      </c>
      <c r="AD57" s="48">
        <v>10.199999999999999</v>
      </c>
      <c r="AE57" s="48">
        <v>10.5</v>
      </c>
      <c r="AF57" s="48">
        <v>13.8</v>
      </c>
      <c r="AH57" s="717" t="s">
        <v>4165</v>
      </c>
      <c r="AI57" s="717"/>
      <c r="AJ57" s="717"/>
      <c r="AK57" s="717"/>
      <c r="AL57" s="717"/>
      <c r="AM57" s="717"/>
      <c r="AN57" s="717"/>
      <c r="AO57" s="717"/>
      <c r="AP57" s="717"/>
    </row>
    <row r="58" spans="1:42" ht="30" customHeight="1">
      <c r="A58" s="107" t="s">
        <v>5100</v>
      </c>
      <c r="B58" s="107">
        <v>31527</v>
      </c>
      <c r="C58" s="48">
        <v>8.6999999999999993</v>
      </c>
      <c r="D58" s="48">
        <v>9.5</v>
      </c>
      <c r="E58" s="48">
        <v>9</v>
      </c>
      <c r="F58" s="48">
        <v>8.9</v>
      </c>
      <c r="G58" s="48">
        <v>7.7</v>
      </c>
      <c r="H58" s="48">
        <v>8</v>
      </c>
      <c r="I58" s="48">
        <v>8.3000000000000007</v>
      </c>
      <c r="J58" s="48">
        <v>8.1999999999999993</v>
      </c>
      <c r="K58" s="48">
        <v>8.5</v>
      </c>
      <c r="L58" s="48">
        <v>9.3000000000000007</v>
      </c>
      <c r="M58" s="48">
        <v>8.5</v>
      </c>
      <c r="N58" s="48">
        <v>9.3000000000000007</v>
      </c>
      <c r="O58" s="48">
        <v>8.6999999999999993</v>
      </c>
      <c r="P58" s="48">
        <v>8.8000000000000007</v>
      </c>
      <c r="Q58" s="48">
        <v>7.6</v>
      </c>
      <c r="R58" s="48">
        <v>7.9</v>
      </c>
      <c r="S58" s="48">
        <v>8.1999999999999993</v>
      </c>
      <c r="T58" s="48">
        <v>8.1</v>
      </c>
      <c r="U58" s="48">
        <v>8.4</v>
      </c>
      <c r="V58" s="48">
        <v>9.1</v>
      </c>
      <c r="W58" s="48">
        <v>13.2</v>
      </c>
      <c r="X58" s="48">
        <v>14</v>
      </c>
      <c r="Y58" s="48">
        <v>13.4</v>
      </c>
      <c r="Z58" s="48">
        <v>13.5</v>
      </c>
      <c r="AA58" s="48">
        <v>8.6</v>
      </c>
      <c r="AB58" s="48">
        <v>8.9</v>
      </c>
      <c r="AC58" s="48">
        <v>9.1999999999999993</v>
      </c>
      <c r="AD58" s="48">
        <v>9.1</v>
      </c>
      <c r="AE58" s="48">
        <v>9.4</v>
      </c>
      <c r="AF58" s="48">
        <v>13.8</v>
      </c>
      <c r="AH58" s="717" t="s">
        <v>4168</v>
      </c>
      <c r="AI58" s="717"/>
      <c r="AJ58" s="717"/>
      <c r="AK58" s="717"/>
      <c r="AL58" s="717"/>
      <c r="AM58" s="717"/>
      <c r="AN58" s="717"/>
      <c r="AO58" s="717"/>
      <c r="AP58" s="717"/>
    </row>
    <row r="59" spans="1:42" ht="30" customHeight="1">
      <c r="A59" s="107" t="s">
        <v>5101</v>
      </c>
      <c r="B59" s="107">
        <v>30436</v>
      </c>
      <c r="C59" s="48">
        <v>8.6999999999999993</v>
      </c>
      <c r="D59" s="48">
        <v>9.5</v>
      </c>
      <c r="E59" s="48">
        <v>9</v>
      </c>
      <c r="F59" s="48">
        <v>8.9</v>
      </c>
      <c r="G59" s="48">
        <v>9</v>
      </c>
      <c r="H59" s="48">
        <v>9.3000000000000007</v>
      </c>
      <c r="I59" s="48">
        <v>9.6</v>
      </c>
      <c r="J59" s="48">
        <v>9.5</v>
      </c>
      <c r="K59" s="48">
        <v>9.8000000000000007</v>
      </c>
      <c r="L59" s="48">
        <v>9.3000000000000007</v>
      </c>
      <c r="M59" s="48">
        <v>8.5</v>
      </c>
      <c r="N59" s="48">
        <v>9.3000000000000007</v>
      </c>
      <c r="O59" s="48">
        <v>8.6999999999999993</v>
      </c>
      <c r="P59" s="48">
        <v>8.8000000000000007</v>
      </c>
      <c r="Q59" s="48">
        <v>8.8000000000000007</v>
      </c>
      <c r="R59" s="48">
        <v>9.1</v>
      </c>
      <c r="S59" s="48">
        <v>9.4</v>
      </c>
      <c r="T59" s="48">
        <v>9.3000000000000007</v>
      </c>
      <c r="U59" s="48">
        <v>9.6</v>
      </c>
      <c r="V59" s="48">
        <v>9.1</v>
      </c>
      <c r="W59" s="48">
        <v>13.2</v>
      </c>
      <c r="X59" s="48">
        <v>14</v>
      </c>
      <c r="Y59" s="48">
        <v>13.4</v>
      </c>
      <c r="Z59" s="48">
        <v>13.5</v>
      </c>
      <c r="AA59" s="48">
        <v>9.6999999999999993</v>
      </c>
      <c r="AB59" s="48">
        <v>10</v>
      </c>
      <c r="AC59" s="48">
        <v>10.3</v>
      </c>
      <c r="AD59" s="48">
        <v>10.199999999999999</v>
      </c>
      <c r="AE59" s="48">
        <v>10.5</v>
      </c>
      <c r="AF59" s="48">
        <v>13.8</v>
      </c>
      <c r="AH59" s="717" t="s">
        <v>4171</v>
      </c>
      <c r="AI59" s="717"/>
      <c r="AJ59" s="717"/>
      <c r="AK59" s="717"/>
      <c r="AL59" s="717"/>
      <c r="AM59" s="717"/>
      <c r="AN59" s="717"/>
      <c r="AO59" s="717"/>
      <c r="AP59" s="717"/>
    </row>
    <row r="60" spans="1:42" ht="30" customHeight="1">
      <c r="A60" s="107" t="s">
        <v>5102</v>
      </c>
      <c r="B60" s="107">
        <v>31513</v>
      </c>
      <c r="C60" s="48">
        <v>8.6999999999999993</v>
      </c>
      <c r="D60" s="48">
        <v>9.5</v>
      </c>
      <c r="E60" s="48">
        <v>9</v>
      </c>
      <c r="F60" s="48">
        <v>8.9</v>
      </c>
      <c r="G60" s="48">
        <v>9</v>
      </c>
      <c r="H60" s="48">
        <v>9.3000000000000007</v>
      </c>
      <c r="I60" s="48">
        <v>9.6</v>
      </c>
      <c r="J60" s="48">
        <v>9.5</v>
      </c>
      <c r="K60" s="48">
        <v>9.8000000000000007</v>
      </c>
      <c r="L60" s="48">
        <v>9.3000000000000007</v>
      </c>
      <c r="M60" s="48">
        <v>8.5</v>
      </c>
      <c r="N60" s="48">
        <v>9.3000000000000007</v>
      </c>
      <c r="O60" s="48">
        <v>8.6999999999999993</v>
      </c>
      <c r="P60" s="48">
        <v>8.8000000000000007</v>
      </c>
      <c r="Q60" s="48">
        <v>8.8000000000000007</v>
      </c>
      <c r="R60" s="48">
        <v>9.1</v>
      </c>
      <c r="S60" s="48">
        <v>9.4</v>
      </c>
      <c r="T60" s="48">
        <v>9.3000000000000007</v>
      </c>
      <c r="U60" s="48">
        <v>9.6</v>
      </c>
      <c r="V60" s="48">
        <v>9.1</v>
      </c>
      <c r="W60" s="48">
        <v>13.2</v>
      </c>
      <c r="X60" s="48">
        <v>14</v>
      </c>
      <c r="Y60" s="48">
        <v>13.4</v>
      </c>
      <c r="Z60" s="48">
        <v>13.5</v>
      </c>
      <c r="AA60" s="48">
        <v>9.6999999999999993</v>
      </c>
      <c r="AB60" s="48">
        <v>10</v>
      </c>
      <c r="AC60" s="48">
        <v>10.3</v>
      </c>
      <c r="AD60" s="48">
        <v>10.199999999999999</v>
      </c>
      <c r="AE60" s="48">
        <v>10.5</v>
      </c>
      <c r="AF60" s="48">
        <v>13.8</v>
      </c>
      <c r="AH60" s="717" t="s">
        <v>4174</v>
      </c>
      <c r="AI60" s="717"/>
      <c r="AJ60" s="717"/>
      <c r="AK60" s="717"/>
      <c r="AL60" s="717"/>
      <c r="AM60" s="717"/>
      <c r="AN60" s="717"/>
      <c r="AO60" s="717"/>
      <c r="AP60" s="717"/>
    </row>
    <row r="61" spans="1:42" ht="30" customHeight="1">
      <c r="A61" s="107" t="s">
        <v>5103</v>
      </c>
      <c r="B61" s="107">
        <v>30474</v>
      </c>
      <c r="C61" s="48">
        <v>8.6999999999999993</v>
      </c>
      <c r="D61" s="48">
        <v>9.5</v>
      </c>
      <c r="E61" s="48">
        <v>9</v>
      </c>
      <c r="F61" s="48">
        <v>8.9</v>
      </c>
      <c r="G61" s="48">
        <v>7.7</v>
      </c>
      <c r="H61" s="48">
        <v>8</v>
      </c>
      <c r="I61" s="48">
        <v>8.3000000000000007</v>
      </c>
      <c r="J61" s="48">
        <v>8.1999999999999993</v>
      </c>
      <c r="K61" s="48">
        <v>8.5</v>
      </c>
      <c r="L61" s="48">
        <v>9.3000000000000007</v>
      </c>
      <c r="M61" s="48">
        <v>8.5</v>
      </c>
      <c r="N61" s="48">
        <v>9.3000000000000007</v>
      </c>
      <c r="O61" s="48">
        <v>8.6999999999999993</v>
      </c>
      <c r="P61" s="48">
        <v>8.8000000000000007</v>
      </c>
      <c r="Q61" s="48">
        <v>7.6</v>
      </c>
      <c r="R61" s="48">
        <v>7.9</v>
      </c>
      <c r="S61" s="48">
        <v>8.1999999999999993</v>
      </c>
      <c r="T61" s="48">
        <v>8.1</v>
      </c>
      <c r="U61" s="48">
        <v>8.4</v>
      </c>
      <c r="V61" s="48">
        <v>9.1</v>
      </c>
      <c r="W61" s="48">
        <v>13.2</v>
      </c>
      <c r="X61" s="48">
        <v>14</v>
      </c>
      <c r="Y61" s="48">
        <v>13.4</v>
      </c>
      <c r="Z61" s="48">
        <v>13.5</v>
      </c>
      <c r="AA61" s="48">
        <v>8.6</v>
      </c>
      <c r="AB61" s="48">
        <v>8.9</v>
      </c>
      <c r="AC61" s="48">
        <v>9.1999999999999993</v>
      </c>
      <c r="AD61" s="48">
        <v>9.1</v>
      </c>
      <c r="AE61" s="48">
        <v>9.4</v>
      </c>
      <c r="AF61" s="48">
        <v>13.8</v>
      </c>
      <c r="AH61" s="717" t="s">
        <v>4177</v>
      </c>
      <c r="AI61" s="717"/>
      <c r="AJ61" s="717"/>
      <c r="AK61" s="717"/>
      <c r="AL61" s="717"/>
      <c r="AM61" s="717"/>
      <c r="AN61" s="717"/>
      <c r="AO61" s="717"/>
      <c r="AP61" s="717"/>
    </row>
    <row r="62" spans="1:42" ht="30" customHeight="1">
      <c r="A62" s="107" t="s">
        <v>5104</v>
      </c>
      <c r="B62" s="107">
        <v>31565</v>
      </c>
      <c r="C62" s="48">
        <v>8.6999999999999993</v>
      </c>
      <c r="D62" s="48">
        <v>9.5</v>
      </c>
      <c r="E62" s="48">
        <v>9</v>
      </c>
      <c r="F62" s="48">
        <v>8.9</v>
      </c>
      <c r="G62" s="48">
        <v>9</v>
      </c>
      <c r="H62" s="48">
        <v>9.3000000000000007</v>
      </c>
      <c r="I62" s="48">
        <v>9.6</v>
      </c>
      <c r="J62" s="48">
        <v>9.5</v>
      </c>
      <c r="K62" s="48">
        <v>9.8000000000000007</v>
      </c>
      <c r="L62" s="48">
        <v>9.3000000000000007</v>
      </c>
      <c r="M62" s="48">
        <v>8.5</v>
      </c>
      <c r="N62" s="48">
        <v>9.3000000000000007</v>
      </c>
      <c r="O62" s="48">
        <v>8.6999999999999993</v>
      </c>
      <c r="P62" s="48">
        <v>8.8000000000000007</v>
      </c>
      <c r="Q62" s="48">
        <v>8.8000000000000007</v>
      </c>
      <c r="R62" s="48">
        <v>9.1</v>
      </c>
      <c r="S62" s="48">
        <v>9.4</v>
      </c>
      <c r="T62" s="48">
        <v>9.3000000000000007</v>
      </c>
      <c r="U62" s="48">
        <v>9.6</v>
      </c>
      <c r="V62" s="48">
        <v>9.1</v>
      </c>
      <c r="W62" s="48">
        <v>13.2</v>
      </c>
      <c r="X62" s="48">
        <v>14</v>
      </c>
      <c r="Y62" s="48">
        <v>13.4</v>
      </c>
      <c r="Z62" s="48">
        <v>13.5</v>
      </c>
      <c r="AA62" s="48">
        <v>9.6999999999999993</v>
      </c>
      <c r="AB62" s="48">
        <v>10</v>
      </c>
      <c r="AC62" s="48">
        <v>10.3</v>
      </c>
      <c r="AD62" s="48">
        <v>10.199999999999999</v>
      </c>
      <c r="AE62" s="48">
        <v>10.5</v>
      </c>
      <c r="AF62" s="48">
        <v>13.8</v>
      </c>
      <c r="AH62" s="717"/>
      <c r="AI62" s="717"/>
      <c r="AJ62" s="717"/>
      <c r="AK62" s="717"/>
      <c r="AL62" s="717"/>
      <c r="AM62" s="717"/>
      <c r="AN62" s="717"/>
      <c r="AO62" s="717"/>
      <c r="AP62" s="717"/>
    </row>
    <row r="63" spans="1:42" ht="30" customHeight="1">
      <c r="A63" s="107" t="s">
        <v>5105</v>
      </c>
      <c r="B63" s="107">
        <v>31553</v>
      </c>
      <c r="C63" s="48">
        <v>8.6999999999999993</v>
      </c>
      <c r="D63" s="48">
        <v>9.5</v>
      </c>
      <c r="E63" s="48">
        <v>9</v>
      </c>
      <c r="F63" s="48">
        <v>8.9</v>
      </c>
      <c r="G63" s="48">
        <v>9</v>
      </c>
      <c r="H63" s="48">
        <v>9.3000000000000007</v>
      </c>
      <c r="I63" s="48">
        <v>9.6</v>
      </c>
      <c r="J63" s="48">
        <v>9.5</v>
      </c>
      <c r="K63" s="48">
        <v>9.8000000000000007</v>
      </c>
      <c r="L63" s="48">
        <v>9.3000000000000007</v>
      </c>
      <c r="M63" s="48">
        <v>8.5</v>
      </c>
      <c r="N63" s="48">
        <v>9.3000000000000007</v>
      </c>
      <c r="O63" s="48">
        <v>8.6999999999999993</v>
      </c>
      <c r="P63" s="48">
        <v>8.8000000000000007</v>
      </c>
      <c r="Q63" s="48">
        <v>8.8000000000000007</v>
      </c>
      <c r="R63" s="48">
        <v>9.1</v>
      </c>
      <c r="S63" s="48">
        <v>9.4</v>
      </c>
      <c r="T63" s="48">
        <v>9.3000000000000007</v>
      </c>
      <c r="U63" s="48">
        <v>9.6</v>
      </c>
      <c r="V63" s="48">
        <v>9.1</v>
      </c>
      <c r="W63" s="48">
        <v>13.2</v>
      </c>
      <c r="X63" s="48">
        <v>14</v>
      </c>
      <c r="Y63" s="48">
        <v>13.4</v>
      </c>
      <c r="Z63" s="48">
        <v>13.5</v>
      </c>
      <c r="AA63" s="48">
        <v>9.6999999999999993</v>
      </c>
      <c r="AB63" s="48">
        <v>10</v>
      </c>
      <c r="AC63" s="48">
        <v>10.3</v>
      </c>
      <c r="AD63" s="48">
        <v>10.199999999999999</v>
      </c>
      <c r="AE63" s="48">
        <v>10.5</v>
      </c>
      <c r="AF63" s="48">
        <v>13.8</v>
      </c>
      <c r="AH63" s="717" t="s">
        <v>4182</v>
      </c>
      <c r="AI63" s="717"/>
      <c r="AJ63" s="717"/>
      <c r="AK63" s="717"/>
      <c r="AL63" s="717"/>
      <c r="AM63" s="717"/>
      <c r="AN63" s="717"/>
      <c r="AO63" s="717"/>
      <c r="AP63" s="717"/>
    </row>
    <row r="64" spans="1:42" ht="30" customHeight="1">
      <c r="A64" s="107" t="s">
        <v>5106</v>
      </c>
      <c r="B64" s="107">
        <v>30401</v>
      </c>
      <c r="C64" s="48">
        <v>8.9</v>
      </c>
      <c r="D64" s="48">
        <v>9.6999999999999993</v>
      </c>
      <c r="E64" s="48">
        <v>9.1999999999999993</v>
      </c>
      <c r="F64" s="48">
        <v>9.1</v>
      </c>
      <c r="G64" s="48">
        <v>9.1999999999999993</v>
      </c>
      <c r="H64" s="48">
        <v>9.5</v>
      </c>
      <c r="I64" s="48">
        <v>9.8000000000000007</v>
      </c>
      <c r="J64" s="48">
        <v>9.6999999999999993</v>
      </c>
      <c r="K64" s="48">
        <v>10</v>
      </c>
      <c r="L64" s="48">
        <v>9.5</v>
      </c>
      <c r="M64" s="48">
        <v>8.6999999999999993</v>
      </c>
      <c r="N64" s="48">
        <v>9.5</v>
      </c>
      <c r="O64" s="48">
        <v>8.9</v>
      </c>
      <c r="P64" s="48">
        <v>9</v>
      </c>
      <c r="Q64" s="48">
        <v>9</v>
      </c>
      <c r="R64" s="48">
        <v>9.3000000000000007</v>
      </c>
      <c r="S64" s="48">
        <v>9.6</v>
      </c>
      <c r="T64" s="48">
        <v>9.5</v>
      </c>
      <c r="U64" s="48">
        <v>9.8000000000000007</v>
      </c>
      <c r="V64" s="48">
        <v>9.3000000000000007</v>
      </c>
      <c r="W64" s="48">
        <v>13.4</v>
      </c>
      <c r="X64" s="48">
        <v>14.2</v>
      </c>
      <c r="Y64" s="48">
        <v>13.6</v>
      </c>
      <c r="Z64" s="48">
        <v>13.7</v>
      </c>
      <c r="AA64" s="48">
        <v>9.9</v>
      </c>
      <c r="AB64" s="48">
        <v>10.199999999999999</v>
      </c>
      <c r="AC64" s="48">
        <v>10.5</v>
      </c>
      <c r="AD64" s="48">
        <v>10.4</v>
      </c>
      <c r="AE64" s="48">
        <v>10.7</v>
      </c>
      <c r="AF64" s="48">
        <v>14</v>
      </c>
      <c r="AH64" s="717" t="s">
        <v>4185</v>
      </c>
      <c r="AI64" s="717"/>
      <c r="AJ64" s="717"/>
      <c r="AK64" s="717"/>
      <c r="AL64" s="717"/>
      <c r="AM64" s="717"/>
      <c r="AN64" s="717"/>
      <c r="AO64" s="717"/>
      <c r="AP64" s="717"/>
    </row>
    <row r="65" spans="1:42" ht="30" customHeight="1">
      <c r="A65" s="107" t="s">
        <v>5107</v>
      </c>
      <c r="B65" s="107">
        <v>31569</v>
      </c>
      <c r="C65" s="48">
        <v>8.9</v>
      </c>
      <c r="D65" s="48">
        <v>9.6999999999999993</v>
      </c>
      <c r="E65" s="48">
        <v>9.1999999999999993</v>
      </c>
      <c r="F65" s="48">
        <v>9.1</v>
      </c>
      <c r="G65" s="48">
        <v>9.1999999999999993</v>
      </c>
      <c r="H65" s="48">
        <v>9.5</v>
      </c>
      <c r="I65" s="48">
        <v>9.8000000000000007</v>
      </c>
      <c r="J65" s="48">
        <v>9.6999999999999993</v>
      </c>
      <c r="K65" s="48">
        <v>10</v>
      </c>
      <c r="L65" s="48">
        <v>9.5</v>
      </c>
      <c r="M65" s="48">
        <v>8.6999999999999993</v>
      </c>
      <c r="N65" s="48">
        <v>9.5</v>
      </c>
      <c r="O65" s="48">
        <v>8.9</v>
      </c>
      <c r="P65" s="48">
        <v>9</v>
      </c>
      <c r="Q65" s="48">
        <v>9</v>
      </c>
      <c r="R65" s="48">
        <v>9.3000000000000007</v>
      </c>
      <c r="S65" s="48">
        <v>9.6</v>
      </c>
      <c r="T65" s="48">
        <v>9.5</v>
      </c>
      <c r="U65" s="48">
        <v>9.8000000000000007</v>
      </c>
      <c r="V65" s="48">
        <v>9.3000000000000007</v>
      </c>
      <c r="W65" s="48">
        <v>13.4</v>
      </c>
      <c r="X65" s="48">
        <v>14.2</v>
      </c>
      <c r="Y65" s="48">
        <v>13.6</v>
      </c>
      <c r="Z65" s="48">
        <v>13.7</v>
      </c>
      <c r="AA65" s="48">
        <v>9.9</v>
      </c>
      <c r="AB65" s="48">
        <v>10.199999999999999</v>
      </c>
      <c r="AC65" s="48">
        <v>10.5</v>
      </c>
      <c r="AD65" s="48">
        <v>10.4</v>
      </c>
      <c r="AE65" s="48">
        <v>10.7</v>
      </c>
      <c r="AF65" s="48">
        <v>14</v>
      </c>
      <c r="AH65" s="717"/>
      <c r="AI65" s="717"/>
      <c r="AJ65" s="717"/>
      <c r="AK65" s="717"/>
      <c r="AL65" s="717"/>
      <c r="AM65" s="717"/>
      <c r="AN65" s="717"/>
      <c r="AO65" s="717"/>
      <c r="AP65" s="717"/>
    </row>
    <row r="66" spans="1:42" ht="30" customHeight="1">
      <c r="A66" s="107" t="s">
        <v>5108</v>
      </c>
      <c r="B66" s="107">
        <v>31516</v>
      </c>
      <c r="C66" s="48">
        <v>8.9</v>
      </c>
      <c r="D66" s="48">
        <v>9.6999999999999993</v>
      </c>
      <c r="E66" s="48">
        <v>9.1999999999999993</v>
      </c>
      <c r="F66" s="48">
        <v>9.1</v>
      </c>
      <c r="G66" s="48">
        <v>9.1999999999999993</v>
      </c>
      <c r="H66" s="48">
        <v>9.5</v>
      </c>
      <c r="I66" s="48">
        <v>9.8000000000000007</v>
      </c>
      <c r="J66" s="48">
        <v>9.6999999999999993</v>
      </c>
      <c r="K66" s="48">
        <v>10</v>
      </c>
      <c r="L66" s="48">
        <v>9.5</v>
      </c>
      <c r="M66" s="48">
        <v>8.6999999999999993</v>
      </c>
      <c r="N66" s="48">
        <v>9.5</v>
      </c>
      <c r="O66" s="48">
        <v>8.9</v>
      </c>
      <c r="P66" s="48">
        <v>9</v>
      </c>
      <c r="Q66" s="48">
        <v>9</v>
      </c>
      <c r="R66" s="48">
        <v>9.3000000000000007</v>
      </c>
      <c r="S66" s="48">
        <v>9.6</v>
      </c>
      <c r="T66" s="48">
        <v>9.5</v>
      </c>
      <c r="U66" s="48">
        <v>9.8000000000000007</v>
      </c>
      <c r="V66" s="48">
        <v>9.3000000000000007</v>
      </c>
      <c r="W66" s="48">
        <v>13.4</v>
      </c>
      <c r="X66" s="48">
        <v>14.2</v>
      </c>
      <c r="Y66" s="48">
        <v>13.6</v>
      </c>
      <c r="Z66" s="48">
        <v>13.7</v>
      </c>
      <c r="AA66" s="48">
        <v>9.9</v>
      </c>
      <c r="AB66" s="48">
        <v>10.199999999999999</v>
      </c>
      <c r="AC66" s="48">
        <v>10.5</v>
      </c>
      <c r="AD66" s="48">
        <v>10.4</v>
      </c>
      <c r="AE66" s="48">
        <v>10.7</v>
      </c>
      <c r="AF66" s="48">
        <v>14</v>
      </c>
      <c r="AH66" s="717"/>
      <c r="AI66" s="717"/>
      <c r="AJ66" s="717"/>
      <c r="AK66" s="717"/>
      <c r="AL66" s="717"/>
      <c r="AM66" s="717"/>
      <c r="AN66" s="717"/>
      <c r="AO66" s="717"/>
      <c r="AP66" s="717"/>
    </row>
    <row r="67" spans="1:42" ht="30" customHeight="1">
      <c r="A67" s="107" t="s">
        <v>4535</v>
      </c>
      <c r="B67" s="107">
        <v>31542</v>
      </c>
      <c r="C67" s="48">
        <v>8.9</v>
      </c>
      <c r="D67" s="48">
        <v>9.6999999999999993</v>
      </c>
      <c r="E67" s="48">
        <v>9.1999999999999993</v>
      </c>
      <c r="F67" s="48">
        <v>9.1</v>
      </c>
      <c r="G67" s="48">
        <v>9.1999999999999993</v>
      </c>
      <c r="H67" s="48">
        <v>9.5</v>
      </c>
      <c r="I67" s="48">
        <v>9.8000000000000007</v>
      </c>
      <c r="J67" s="48">
        <v>9.6999999999999993</v>
      </c>
      <c r="K67" s="48">
        <v>10</v>
      </c>
      <c r="L67" s="48">
        <v>9.5</v>
      </c>
      <c r="M67" s="48">
        <v>8.6999999999999993</v>
      </c>
      <c r="N67" s="48">
        <v>9.5</v>
      </c>
      <c r="O67" s="48">
        <v>8.9</v>
      </c>
      <c r="P67" s="48">
        <v>9</v>
      </c>
      <c r="Q67" s="48">
        <v>9</v>
      </c>
      <c r="R67" s="48">
        <v>9.3000000000000007</v>
      </c>
      <c r="S67" s="48">
        <v>9.6</v>
      </c>
      <c r="T67" s="48">
        <v>9.5</v>
      </c>
      <c r="U67" s="48">
        <v>9.8000000000000007</v>
      </c>
      <c r="V67" s="48">
        <v>9.3000000000000007</v>
      </c>
      <c r="W67" s="48">
        <v>13.4</v>
      </c>
      <c r="X67" s="48">
        <v>14.2</v>
      </c>
      <c r="Y67" s="48">
        <v>13.6</v>
      </c>
      <c r="Z67" s="48">
        <v>13.7</v>
      </c>
      <c r="AA67" s="48">
        <v>9.9</v>
      </c>
      <c r="AB67" s="48">
        <v>10.199999999999999</v>
      </c>
      <c r="AC67" s="48">
        <v>10.5</v>
      </c>
      <c r="AD67" s="48">
        <v>10.4</v>
      </c>
      <c r="AE67" s="48">
        <v>10.7</v>
      </c>
      <c r="AF67" s="48">
        <v>14</v>
      </c>
      <c r="AH67" s="717"/>
      <c r="AI67" s="717"/>
      <c r="AJ67" s="717"/>
      <c r="AK67" s="717"/>
      <c r="AL67" s="717"/>
      <c r="AM67" s="717"/>
      <c r="AN67" s="717"/>
      <c r="AO67" s="717"/>
      <c r="AP67" s="717"/>
    </row>
    <row r="68" spans="1:42" ht="30" customHeight="1">
      <c r="A68" s="107" t="s">
        <v>5109</v>
      </c>
      <c r="B68" s="107">
        <v>31547</v>
      </c>
      <c r="C68" s="48">
        <v>8.9</v>
      </c>
      <c r="D68" s="48">
        <v>9.6999999999999993</v>
      </c>
      <c r="E68" s="48">
        <v>9.1999999999999993</v>
      </c>
      <c r="F68" s="48">
        <v>9.1</v>
      </c>
      <c r="G68" s="48">
        <v>9.1999999999999993</v>
      </c>
      <c r="H68" s="48">
        <v>9.5</v>
      </c>
      <c r="I68" s="48">
        <v>9.8000000000000007</v>
      </c>
      <c r="J68" s="48">
        <v>9.6999999999999993</v>
      </c>
      <c r="K68" s="48">
        <v>10</v>
      </c>
      <c r="L68" s="48">
        <v>9.5</v>
      </c>
      <c r="M68" s="48">
        <v>8.6999999999999993</v>
      </c>
      <c r="N68" s="48">
        <v>9.5</v>
      </c>
      <c r="O68" s="48">
        <v>8.9</v>
      </c>
      <c r="P68" s="48">
        <v>9</v>
      </c>
      <c r="Q68" s="48">
        <v>9</v>
      </c>
      <c r="R68" s="48">
        <v>9.3000000000000007</v>
      </c>
      <c r="S68" s="48">
        <v>9.6</v>
      </c>
      <c r="T68" s="48">
        <v>9.5</v>
      </c>
      <c r="U68" s="48">
        <v>9.8000000000000007</v>
      </c>
      <c r="V68" s="48">
        <v>9.3000000000000007</v>
      </c>
      <c r="W68" s="48">
        <v>13.4</v>
      </c>
      <c r="X68" s="48">
        <v>14.2</v>
      </c>
      <c r="Y68" s="48">
        <v>13.6</v>
      </c>
      <c r="Z68" s="48">
        <v>13.7</v>
      </c>
      <c r="AA68" s="48">
        <v>9.9</v>
      </c>
      <c r="AB68" s="48">
        <v>10.199999999999999</v>
      </c>
      <c r="AC68" s="48">
        <v>10.5</v>
      </c>
      <c r="AD68" s="48">
        <v>10.4</v>
      </c>
      <c r="AE68" s="48">
        <v>10.7</v>
      </c>
      <c r="AF68" s="48">
        <v>14</v>
      </c>
      <c r="AH68" s="717"/>
      <c r="AI68" s="717"/>
      <c r="AJ68" s="717"/>
      <c r="AK68" s="717"/>
      <c r="AL68" s="717"/>
      <c r="AM68" s="717"/>
      <c r="AN68" s="717"/>
      <c r="AO68" s="717"/>
      <c r="AP68" s="717"/>
    </row>
    <row r="69" spans="1:42" ht="30" customHeight="1">
      <c r="A69" s="107" t="s">
        <v>5110</v>
      </c>
      <c r="B69" s="107">
        <v>31548</v>
      </c>
      <c r="C69" s="48">
        <v>8.9</v>
      </c>
      <c r="D69" s="48">
        <v>9.6999999999999993</v>
      </c>
      <c r="E69" s="48">
        <v>9.1999999999999993</v>
      </c>
      <c r="F69" s="48">
        <v>9.1</v>
      </c>
      <c r="G69" s="48">
        <v>9.1999999999999993</v>
      </c>
      <c r="H69" s="48">
        <v>9.5</v>
      </c>
      <c r="I69" s="48">
        <v>9.8000000000000007</v>
      </c>
      <c r="J69" s="48">
        <v>9.6999999999999993</v>
      </c>
      <c r="K69" s="48">
        <v>10</v>
      </c>
      <c r="L69" s="48">
        <v>9.5</v>
      </c>
      <c r="M69" s="48">
        <v>8.6999999999999993</v>
      </c>
      <c r="N69" s="48">
        <v>9.5</v>
      </c>
      <c r="O69" s="48">
        <v>8.9</v>
      </c>
      <c r="P69" s="48">
        <v>9</v>
      </c>
      <c r="Q69" s="48">
        <v>9</v>
      </c>
      <c r="R69" s="48">
        <v>9.3000000000000007</v>
      </c>
      <c r="S69" s="48">
        <v>9.6</v>
      </c>
      <c r="T69" s="48">
        <v>9.5</v>
      </c>
      <c r="U69" s="48">
        <v>9.8000000000000007</v>
      </c>
      <c r="V69" s="48">
        <v>9.3000000000000007</v>
      </c>
      <c r="W69" s="48">
        <v>13.4</v>
      </c>
      <c r="X69" s="48">
        <v>14.2</v>
      </c>
      <c r="Y69" s="48">
        <v>13.6</v>
      </c>
      <c r="Z69" s="48">
        <v>13.7</v>
      </c>
      <c r="AA69" s="48">
        <v>9.9</v>
      </c>
      <c r="AB69" s="48">
        <v>10.199999999999999</v>
      </c>
      <c r="AC69" s="48">
        <v>10.5</v>
      </c>
      <c r="AD69" s="48">
        <v>10.4</v>
      </c>
      <c r="AE69" s="48">
        <v>10.7</v>
      </c>
      <c r="AF69" s="48">
        <v>14</v>
      </c>
      <c r="AH69" s="717"/>
      <c r="AI69" s="717"/>
      <c r="AJ69" s="717"/>
      <c r="AK69" s="717"/>
      <c r="AL69" s="717"/>
      <c r="AM69" s="717"/>
      <c r="AN69" s="717"/>
      <c r="AO69" s="717"/>
      <c r="AP69" s="717"/>
    </row>
    <row r="70" spans="1:42" ht="30" customHeight="1">
      <c r="A70" s="107" t="s">
        <v>5111</v>
      </c>
      <c r="B70" s="107">
        <v>31558</v>
      </c>
      <c r="C70" s="48">
        <v>8.9</v>
      </c>
      <c r="D70" s="48">
        <v>9.6999999999999993</v>
      </c>
      <c r="E70" s="48">
        <v>9.1999999999999993</v>
      </c>
      <c r="F70" s="48">
        <v>9.1</v>
      </c>
      <c r="G70" s="48">
        <v>9.1999999999999993</v>
      </c>
      <c r="H70" s="48">
        <v>9.5</v>
      </c>
      <c r="I70" s="48">
        <v>9.8000000000000007</v>
      </c>
      <c r="J70" s="48">
        <v>9.6999999999999993</v>
      </c>
      <c r="K70" s="48">
        <v>10</v>
      </c>
      <c r="L70" s="48">
        <v>9.5</v>
      </c>
      <c r="M70" s="48">
        <v>8.6999999999999993</v>
      </c>
      <c r="N70" s="48">
        <v>9.5</v>
      </c>
      <c r="O70" s="48">
        <v>8.9</v>
      </c>
      <c r="P70" s="48">
        <v>9</v>
      </c>
      <c r="Q70" s="48">
        <v>9</v>
      </c>
      <c r="R70" s="48">
        <v>9.3000000000000007</v>
      </c>
      <c r="S70" s="48">
        <v>9.6</v>
      </c>
      <c r="T70" s="48">
        <v>9.5</v>
      </c>
      <c r="U70" s="48">
        <v>9.8000000000000007</v>
      </c>
      <c r="V70" s="48">
        <v>9.3000000000000007</v>
      </c>
      <c r="W70" s="48">
        <v>13.4</v>
      </c>
      <c r="X70" s="48">
        <v>14.2</v>
      </c>
      <c r="Y70" s="48">
        <v>13.6</v>
      </c>
      <c r="Z70" s="48">
        <v>13.7</v>
      </c>
      <c r="AA70" s="48">
        <v>9.9</v>
      </c>
      <c r="AB70" s="48">
        <v>10.199999999999999</v>
      </c>
      <c r="AC70" s="48">
        <v>10.5</v>
      </c>
      <c r="AD70" s="48">
        <v>10.4</v>
      </c>
      <c r="AE70" s="48">
        <v>10.7</v>
      </c>
      <c r="AF70" s="48">
        <v>14</v>
      </c>
      <c r="AH70" s="717"/>
      <c r="AI70" s="717"/>
      <c r="AJ70" s="717"/>
      <c r="AK70" s="717"/>
      <c r="AL70" s="717"/>
      <c r="AM70" s="717"/>
      <c r="AN70" s="717"/>
      <c r="AO70" s="717"/>
      <c r="AP70" s="717"/>
    </row>
  </sheetData>
  <mergeCells count="56">
    <mergeCell ref="AH69:AP69"/>
    <mergeCell ref="AH70:AP70"/>
    <mergeCell ref="A4:A7"/>
    <mergeCell ref="B4:B7"/>
    <mergeCell ref="AH5:AP8"/>
    <mergeCell ref="AH9:AP10"/>
    <mergeCell ref="AH14:AP15"/>
    <mergeCell ref="AH23:AP24"/>
    <mergeCell ref="AH26:AP27"/>
    <mergeCell ref="AH29:AP30"/>
    <mergeCell ref="AH32:AP33"/>
    <mergeCell ref="AH34:AP35"/>
    <mergeCell ref="AH36:AP37"/>
    <mergeCell ref="AH39:AP40"/>
    <mergeCell ref="AH41:AP43"/>
    <mergeCell ref="AH44:AP46"/>
    <mergeCell ref="AH64:AP64"/>
    <mergeCell ref="AH65:AP65"/>
    <mergeCell ref="AH66:AP66"/>
    <mergeCell ref="AH67:AP67"/>
    <mergeCell ref="AH68:AP68"/>
    <mergeCell ref="AH57:AP57"/>
    <mergeCell ref="AH58:AP58"/>
    <mergeCell ref="AH59:AP59"/>
    <mergeCell ref="AH60:AP60"/>
    <mergeCell ref="AH63:AP63"/>
    <mergeCell ref="AH61:AP62"/>
    <mergeCell ref="AH28:AP28"/>
    <mergeCell ref="AH31:AP31"/>
    <mergeCell ref="AH38:AP38"/>
    <mergeCell ref="AH55:AP55"/>
    <mergeCell ref="AH56:AP56"/>
    <mergeCell ref="AH47:AP48"/>
    <mergeCell ref="AH49:AP50"/>
    <mergeCell ref="AH51:AP52"/>
    <mergeCell ref="AH53:AP54"/>
    <mergeCell ref="AH19:AP19"/>
    <mergeCell ref="AH20:AP20"/>
    <mergeCell ref="AH21:AP21"/>
    <mergeCell ref="AH22:AP22"/>
    <mergeCell ref="AH25:AP25"/>
    <mergeCell ref="AH12:AP12"/>
    <mergeCell ref="AH13:AP13"/>
    <mergeCell ref="AH16:AP16"/>
    <mergeCell ref="AH17:AP17"/>
    <mergeCell ref="AH18:AP18"/>
    <mergeCell ref="AH4:AP4"/>
    <mergeCell ref="C5:L5"/>
    <mergeCell ref="M5:V5"/>
    <mergeCell ref="W5:AF5"/>
    <mergeCell ref="AH11:AP11"/>
    <mergeCell ref="C1:AG1"/>
    <mergeCell ref="C2:AG2"/>
    <mergeCell ref="C4:L4"/>
    <mergeCell ref="M4:V4"/>
    <mergeCell ref="W4:AF4"/>
  </mergeCells>
  <phoneticPr fontId="233" type="noConversion"/>
  <pageMargins left="0.75" right="0.75" top="1" bottom="1" header="0.5" footer="0.5"/>
  <pageSetup paperSize="9" orientation="portrait"/>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Sheet62">
    <tabColor rgb="FF4874CB"/>
  </sheetPr>
  <dimension ref="A1:AF66"/>
  <sheetViews>
    <sheetView showGridLines="0" zoomScale="90" zoomScaleNormal="90" workbookViewId="0">
      <pane xSplit="2" ySplit="7" topLeftCell="C8" activePane="bottomRight" state="frozen"/>
      <selection pane="topRight"/>
      <selection pane="bottomLeft"/>
      <selection pane="bottomRight"/>
    </sheetView>
  </sheetViews>
  <sheetFormatPr defaultColWidth="5.59765625" defaultRowHeight="14" customHeight="1"/>
  <cols>
    <col min="1" max="1" width="15.59765625" style="33" customWidth="1"/>
    <col min="2" max="2" width="20.59765625" style="33" customWidth="1"/>
    <col min="3" max="5" width="10.59765625" style="73" customWidth="1"/>
    <col min="6" max="6" width="15.59765625" style="73" customWidth="1"/>
    <col min="7" max="15" width="10.59765625" style="73" customWidth="1"/>
    <col min="16" max="16" width="15.59765625" style="73" customWidth="1"/>
    <col min="17" max="22" width="10.59765625" style="73" customWidth="1"/>
    <col min="23" max="23" width="4.86328125" style="73" customWidth="1"/>
    <col min="24" max="32" width="9.1328125" style="2" customWidth="1"/>
    <col min="33" max="44" width="4.86328125" style="73" customWidth="1"/>
    <col min="45" max="16108" width="5.59765625" style="73" customWidth="1"/>
    <col min="16109" max="16132" width="4.86328125" style="73" customWidth="1"/>
    <col min="16133" max="16140" width="4.86328125" style="73"/>
    <col min="16141" max="16384" width="5.59765625" style="73"/>
  </cols>
  <sheetData>
    <row r="1" spans="1:32" ht="47" customHeight="1">
      <c r="A1" s="76"/>
      <c r="B1" s="76"/>
      <c r="C1" s="485" t="s">
        <v>5112</v>
      </c>
      <c r="D1" s="485"/>
      <c r="E1" s="485"/>
      <c r="F1" s="485"/>
      <c r="G1" s="485"/>
      <c r="H1" s="485"/>
      <c r="I1" s="485"/>
      <c r="J1" s="485"/>
      <c r="K1" s="485"/>
      <c r="L1" s="485"/>
      <c r="M1" s="485"/>
      <c r="N1" s="485"/>
      <c r="O1" s="485"/>
      <c r="P1" s="485"/>
      <c r="Q1" s="485"/>
      <c r="R1" s="485"/>
      <c r="S1" s="485"/>
      <c r="T1" s="485"/>
      <c r="U1" s="485"/>
      <c r="V1" s="485"/>
      <c r="W1" s="104"/>
      <c r="X1" s="78"/>
      <c r="Y1" s="78"/>
      <c r="Z1" s="78"/>
      <c r="AA1" s="78"/>
      <c r="AB1" s="78"/>
      <c r="AC1" s="78"/>
      <c r="AD1" s="78"/>
      <c r="AE1" s="78"/>
      <c r="AF1" s="78"/>
    </row>
    <row r="2" spans="1:32" ht="26" customHeight="1">
      <c r="A2" s="76"/>
      <c r="B2" s="76"/>
      <c r="C2" s="685" t="s">
        <v>4259</v>
      </c>
      <c r="D2" s="685"/>
      <c r="E2" s="685"/>
      <c r="F2" s="685"/>
      <c r="G2" s="685"/>
      <c r="H2" s="685"/>
      <c r="I2" s="685"/>
      <c r="J2" s="685"/>
      <c r="K2" s="685"/>
      <c r="L2" s="685"/>
      <c r="M2" s="685"/>
      <c r="N2" s="685"/>
      <c r="O2" s="685"/>
      <c r="P2" s="685"/>
      <c r="Q2" s="685"/>
      <c r="R2" s="685"/>
      <c r="S2" s="685"/>
      <c r="T2" s="685"/>
      <c r="U2" s="685"/>
      <c r="V2" s="685"/>
      <c r="W2" s="105"/>
      <c r="X2" s="79"/>
      <c r="Y2" s="79"/>
      <c r="Z2" s="79"/>
      <c r="AA2" s="79"/>
      <c r="AB2" s="79"/>
      <c r="AC2" s="79"/>
      <c r="AD2" s="79"/>
      <c r="AE2" s="79"/>
      <c r="AF2" s="79"/>
    </row>
    <row r="3" spans="1:32" s="74" customFormat="1" ht="25.05" customHeight="1">
      <c r="A3" s="90"/>
      <c r="B3" s="90"/>
      <c r="C3" s="106"/>
      <c r="D3" s="106"/>
      <c r="E3" s="106"/>
      <c r="F3" s="106"/>
      <c r="G3" s="106"/>
      <c r="H3" s="106"/>
      <c r="I3" s="106"/>
      <c r="J3" s="106"/>
      <c r="K3" s="106"/>
      <c r="L3" s="106"/>
      <c r="M3" s="106"/>
      <c r="N3" s="106"/>
      <c r="O3" s="106"/>
      <c r="P3" s="106"/>
      <c r="Q3" s="106"/>
      <c r="R3" s="106"/>
      <c r="S3" s="106"/>
      <c r="T3" s="106"/>
      <c r="U3" s="106"/>
      <c r="V3" s="106"/>
      <c r="X3" s="106"/>
      <c r="Y3" s="106"/>
      <c r="Z3" s="106"/>
      <c r="AA3" s="106"/>
      <c r="AB3" s="106"/>
      <c r="AC3" s="106"/>
      <c r="AD3" s="106"/>
      <c r="AE3" s="106"/>
      <c r="AF3" s="106"/>
    </row>
    <row r="4" spans="1:32" ht="40.049999999999997" customHeight="1">
      <c r="A4" s="822" t="s">
        <v>4260</v>
      </c>
      <c r="B4" s="822" t="s">
        <v>4362</v>
      </c>
      <c r="C4" s="684" t="s">
        <v>181</v>
      </c>
      <c r="D4" s="684"/>
      <c r="E4" s="684"/>
      <c r="F4" s="684"/>
      <c r="G4" s="684"/>
      <c r="H4" s="684"/>
      <c r="I4" s="684"/>
      <c r="J4" s="684"/>
      <c r="K4" s="684"/>
      <c r="L4" s="684"/>
      <c r="M4" s="902" t="s">
        <v>180</v>
      </c>
      <c r="N4" s="902"/>
      <c r="O4" s="902"/>
      <c r="P4" s="902"/>
      <c r="Q4" s="902"/>
      <c r="R4" s="902"/>
      <c r="S4" s="902"/>
      <c r="T4" s="902"/>
      <c r="U4" s="902"/>
      <c r="V4" s="902"/>
      <c r="X4" s="959" t="s">
        <v>3582</v>
      </c>
      <c r="Y4" s="959"/>
      <c r="Z4" s="959"/>
      <c r="AA4" s="959"/>
      <c r="AB4" s="959"/>
      <c r="AC4" s="959"/>
      <c r="AD4" s="959"/>
      <c r="AE4" s="959"/>
      <c r="AF4" s="959"/>
    </row>
    <row r="5" spans="1:32" s="74" customFormat="1" ht="40.049999999999997" customHeight="1">
      <c r="A5" s="822"/>
      <c r="B5" s="822"/>
      <c r="C5" s="738" t="s">
        <v>3704</v>
      </c>
      <c r="D5" s="738"/>
      <c r="E5" s="738"/>
      <c r="F5" s="738"/>
      <c r="G5" s="738"/>
      <c r="H5" s="738"/>
      <c r="I5" s="738"/>
      <c r="J5" s="738"/>
      <c r="K5" s="738"/>
      <c r="L5" s="738"/>
      <c r="M5" s="715" t="s">
        <v>3704</v>
      </c>
      <c r="N5" s="715"/>
      <c r="O5" s="715"/>
      <c r="P5" s="715"/>
      <c r="Q5" s="715"/>
      <c r="R5" s="715"/>
      <c r="S5" s="715"/>
      <c r="T5" s="715"/>
      <c r="U5" s="715"/>
      <c r="V5" s="715"/>
      <c r="X5" s="961" t="s">
        <v>3705</v>
      </c>
      <c r="Y5" s="961"/>
      <c r="Z5" s="961"/>
      <c r="AA5" s="961"/>
      <c r="AB5" s="961"/>
      <c r="AC5" s="961"/>
      <c r="AD5" s="961"/>
      <c r="AE5" s="961"/>
      <c r="AF5" s="961"/>
    </row>
    <row r="6" spans="1:32" s="74" customFormat="1" ht="30" customHeight="1">
      <c r="A6" s="822"/>
      <c r="B6" s="822"/>
      <c r="C6" s="37" t="s">
        <v>25</v>
      </c>
      <c r="D6" s="37" t="s">
        <v>61</v>
      </c>
      <c r="E6" s="37" t="s">
        <v>47</v>
      </c>
      <c r="F6" s="37" t="s">
        <v>133</v>
      </c>
      <c r="G6" s="37" t="s">
        <v>41</v>
      </c>
      <c r="H6" s="37" t="s">
        <v>3686</v>
      </c>
      <c r="I6" s="37" t="s">
        <v>64</v>
      </c>
      <c r="J6" s="37" t="s">
        <v>74</v>
      </c>
      <c r="K6" s="37" t="s">
        <v>70</v>
      </c>
      <c r="L6" s="37" t="s">
        <v>150</v>
      </c>
      <c r="M6" s="69" t="s">
        <v>25</v>
      </c>
      <c r="N6" s="69" t="s">
        <v>61</v>
      </c>
      <c r="O6" s="69" t="s">
        <v>47</v>
      </c>
      <c r="P6" s="69" t="s">
        <v>133</v>
      </c>
      <c r="Q6" s="69" t="s">
        <v>41</v>
      </c>
      <c r="R6" s="69" t="s">
        <v>3686</v>
      </c>
      <c r="S6" s="69" t="s">
        <v>64</v>
      </c>
      <c r="T6" s="69" t="s">
        <v>74</v>
      </c>
      <c r="U6" s="69" t="s">
        <v>70</v>
      </c>
      <c r="V6" s="69" t="s">
        <v>150</v>
      </c>
      <c r="X6" s="961"/>
      <c r="Y6" s="961"/>
      <c r="Z6" s="961"/>
      <c r="AA6" s="961"/>
      <c r="AB6" s="961"/>
      <c r="AC6" s="961"/>
      <c r="AD6" s="961"/>
      <c r="AE6" s="961"/>
      <c r="AF6" s="961"/>
    </row>
    <row r="7" spans="1:32" s="74" customFormat="1" ht="30" customHeight="1">
      <c r="A7" s="822"/>
      <c r="B7" s="822"/>
      <c r="C7" s="37" t="s">
        <v>3706</v>
      </c>
      <c r="D7" s="37" t="s">
        <v>3706</v>
      </c>
      <c r="E7" s="37" t="s">
        <v>3706</v>
      </c>
      <c r="F7" s="37" t="s">
        <v>3706</v>
      </c>
      <c r="G7" s="37" t="s">
        <v>3706</v>
      </c>
      <c r="H7" s="37" t="s">
        <v>3706</v>
      </c>
      <c r="I7" s="37" t="s">
        <v>3706</v>
      </c>
      <c r="J7" s="37" t="s">
        <v>3706</v>
      </c>
      <c r="K7" s="37" t="s">
        <v>3706</v>
      </c>
      <c r="L7" s="37" t="s">
        <v>3706</v>
      </c>
      <c r="M7" s="69" t="s">
        <v>3706</v>
      </c>
      <c r="N7" s="69" t="s">
        <v>3706</v>
      </c>
      <c r="O7" s="69" t="s">
        <v>3706</v>
      </c>
      <c r="P7" s="69" t="s">
        <v>3706</v>
      </c>
      <c r="Q7" s="69" t="s">
        <v>3706</v>
      </c>
      <c r="R7" s="69" t="s">
        <v>3706</v>
      </c>
      <c r="S7" s="69" t="s">
        <v>3706</v>
      </c>
      <c r="T7" s="69" t="s">
        <v>3706</v>
      </c>
      <c r="U7" s="69" t="s">
        <v>3706</v>
      </c>
      <c r="V7" s="69" t="s">
        <v>3706</v>
      </c>
      <c r="X7" s="961"/>
      <c r="Y7" s="961"/>
      <c r="Z7" s="961"/>
      <c r="AA7" s="961"/>
      <c r="AB7" s="961"/>
      <c r="AC7" s="961"/>
      <c r="AD7" s="961"/>
      <c r="AE7" s="961"/>
      <c r="AF7" s="961"/>
    </row>
    <row r="8" spans="1:32" ht="30" customHeight="1">
      <c r="A8" s="107" t="s">
        <v>5113</v>
      </c>
      <c r="B8" s="107" t="s">
        <v>5114</v>
      </c>
      <c r="C8" s="48">
        <v>7.5</v>
      </c>
      <c r="D8" s="48">
        <v>8.3000000000000007</v>
      </c>
      <c r="E8" s="48">
        <v>7.7</v>
      </c>
      <c r="F8" s="48">
        <v>7.8</v>
      </c>
      <c r="G8" s="48">
        <v>7.6</v>
      </c>
      <c r="H8" s="48">
        <v>7.9</v>
      </c>
      <c r="I8" s="48">
        <v>8.1999999999999993</v>
      </c>
      <c r="J8" s="48">
        <v>8.1</v>
      </c>
      <c r="K8" s="48">
        <v>8.4</v>
      </c>
      <c r="L8" s="48">
        <v>8.1</v>
      </c>
      <c r="M8" s="48">
        <v>10.3</v>
      </c>
      <c r="N8" s="48">
        <v>10.8</v>
      </c>
      <c r="O8" s="48">
        <v>10.3</v>
      </c>
      <c r="P8" s="48">
        <v>10.199999999999999</v>
      </c>
      <c r="Q8" s="48">
        <v>9.8000000000000007</v>
      </c>
      <c r="R8" s="48">
        <v>10.3</v>
      </c>
      <c r="S8" s="48">
        <v>10.4</v>
      </c>
      <c r="T8" s="48">
        <v>10.3</v>
      </c>
      <c r="U8" s="48">
        <v>10.6</v>
      </c>
      <c r="V8" s="48">
        <v>10.5</v>
      </c>
      <c r="X8" s="961"/>
      <c r="Y8" s="961"/>
      <c r="Z8" s="961"/>
      <c r="AA8" s="961"/>
      <c r="AB8" s="961"/>
      <c r="AC8" s="961"/>
      <c r="AD8" s="961"/>
      <c r="AE8" s="961"/>
      <c r="AF8" s="961"/>
    </row>
    <row r="9" spans="1:32" ht="30" customHeight="1">
      <c r="A9" s="107" t="s">
        <v>5115</v>
      </c>
      <c r="B9" s="107" t="s">
        <v>5116</v>
      </c>
      <c r="C9" s="48">
        <v>7.5</v>
      </c>
      <c r="D9" s="48">
        <v>8.3000000000000007</v>
      </c>
      <c r="E9" s="48">
        <v>7.7</v>
      </c>
      <c r="F9" s="48">
        <v>7.8</v>
      </c>
      <c r="G9" s="48">
        <v>7.6</v>
      </c>
      <c r="H9" s="48">
        <v>7.9</v>
      </c>
      <c r="I9" s="48">
        <v>8.1999999999999993</v>
      </c>
      <c r="J9" s="48">
        <v>8.1</v>
      </c>
      <c r="K9" s="48">
        <v>8.4</v>
      </c>
      <c r="L9" s="48">
        <v>8.1</v>
      </c>
      <c r="M9" s="48">
        <v>10.3</v>
      </c>
      <c r="N9" s="48">
        <v>10.8</v>
      </c>
      <c r="O9" s="48">
        <v>10.3</v>
      </c>
      <c r="P9" s="48">
        <v>10.199999999999999</v>
      </c>
      <c r="Q9" s="48">
        <v>9.8000000000000007</v>
      </c>
      <c r="R9" s="48">
        <v>10.3</v>
      </c>
      <c r="S9" s="48">
        <v>10.4</v>
      </c>
      <c r="T9" s="48">
        <v>10.3</v>
      </c>
      <c r="U9" s="48">
        <v>10.6</v>
      </c>
      <c r="V9" s="48">
        <v>10.5</v>
      </c>
      <c r="X9" s="920" t="s">
        <v>4038</v>
      </c>
      <c r="Y9" s="920"/>
      <c r="Z9" s="920"/>
      <c r="AA9" s="920"/>
      <c r="AB9" s="920"/>
      <c r="AC9" s="920"/>
      <c r="AD9" s="920"/>
      <c r="AE9" s="920"/>
      <c r="AF9" s="920"/>
    </row>
    <row r="10" spans="1:32" ht="30" customHeight="1">
      <c r="A10" s="107" t="s">
        <v>5117</v>
      </c>
      <c r="B10" s="107" t="s">
        <v>5118</v>
      </c>
      <c r="C10" s="48">
        <v>7.5</v>
      </c>
      <c r="D10" s="48">
        <v>8.3000000000000007</v>
      </c>
      <c r="E10" s="48">
        <v>7.7</v>
      </c>
      <c r="F10" s="48">
        <v>7.8</v>
      </c>
      <c r="G10" s="48">
        <v>7.6</v>
      </c>
      <c r="H10" s="48">
        <v>7.9</v>
      </c>
      <c r="I10" s="48">
        <v>8.1999999999999993</v>
      </c>
      <c r="J10" s="48">
        <v>8.1</v>
      </c>
      <c r="K10" s="48">
        <v>8.4</v>
      </c>
      <c r="L10" s="48">
        <v>8.1</v>
      </c>
      <c r="M10" s="48">
        <v>10.3</v>
      </c>
      <c r="N10" s="48">
        <v>10.8</v>
      </c>
      <c r="O10" s="48">
        <v>10.3</v>
      </c>
      <c r="P10" s="48">
        <v>10.199999999999999</v>
      </c>
      <c r="Q10" s="48">
        <v>9.8000000000000007</v>
      </c>
      <c r="R10" s="48">
        <v>10.3</v>
      </c>
      <c r="S10" s="48">
        <v>10.4</v>
      </c>
      <c r="T10" s="48">
        <v>10.3</v>
      </c>
      <c r="U10" s="48">
        <v>10.6</v>
      </c>
      <c r="V10" s="48">
        <v>10.5</v>
      </c>
      <c r="X10" s="920"/>
      <c r="Y10" s="920"/>
      <c r="Z10" s="920"/>
      <c r="AA10" s="920"/>
      <c r="AB10" s="920"/>
      <c r="AC10" s="920"/>
      <c r="AD10" s="920"/>
      <c r="AE10" s="920"/>
      <c r="AF10" s="920"/>
    </row>
    <row r="11" spans="1:32" ht="30" customHeight="1">
      <c r="A11" s="107" t="s">
        <v>5119</v>
      </c>
      <c r="B11" s="107" t="s">
        <v>5120</v>
      </c>
      <c r="C11" s="48">
        <v>7.8</v>
      </c>
      <c r="D11" s="48">
        <v>8.6</v>
      </c>
      <c r="E11" s="48">
        <v>8</v>
      </c>
      <c r="F11" s="48">
        <v>8.1</v>
      </c>
      <c r="G11" s="48">
        <v>7.9</v>
      </c>
      <c r="H11" s="48">
        <v>8.1999999999999993</v>
      </c>
      <c r="I11" s="48">
        <v>8.5</v>
      </c>
      <c r="J11" s="48">
        <v>8.4</v>
      </c>
      <c r="K11" s="48">
        <v>8.6999999999999993</v>
      </c>
      <c r="L11" s="48">
        <v>8.4</v>
      </c>
      <c r="M11" s="48">
        <v>10.6</v>
      </c>
      <c r="N11" s="48">
        <v>11.1</v>
      </c>
      <c r="O11" s="48">
        <v>10.6</v>
      </c>
      <c r="P11" s="48">
        <v>10.5</v>
      </c>
      <c r="Q11" s="48">
        <v>10.1</v>
      </c>
      <c r="R11" s="48">
        <v>10.6</v>
      </c>
      <c r="S11" s="48">
        <v>10.7</v>
      </c>
      <c r="T11" s="48">
        <v>10.6</v>
      </c>
      <c r="U11" s="48">
        <v>10.9</v>
      </c>
      <c r="V11" s="48">
        <v>10.8</v>
      </c>
      <c r="X11" s="922" t="s">
        <v>4043</v>
      </c>
      <c r="Y11" s="923"/>
      <c r="Z11" s="923"/>
      <c r="AA11" s="923"/>
      <c r="AB11" s="923"/>
      <c r="AC11" s="923"/>
      <c r="AD11" s="923"/>
      <c r="AE11" s="923"/>
      <c r="AF11" s="924"/>
    </row>
    <row r="12" spans="1:32" ht="30" customHeight="1">
      <c r="A12" s="107" t="s">
        <v>5121</v>
      </c>
      <c r="B12" s="107">
        <v>77085</v>
      </c>
      <c r="C12" s="48">
        <v>8</v>
      </c>
      <c r="D12" s="48">
        <v>8.8000000000000007</v>
      </c>
      <c r="E12" s="48">
        <v>8.1999999999999993</v>
      </c>
      <c r="F12" s="48">
        <v>8.3000000000000007</v>
      </c>
      <c r="G12" s="48">
        <v>8.1</v>
      </c>
      <c r="H12" s="48">
        <v>8.4</v>
      </c>
      <c r="I12" s="48">
        <v>8.6999999999999993</v>
      </c>
      <c r="J12" s="48">
        <v>8.6</v>
      </c>
      <c r="K12" s="48">
        <v>8.9</v>
      </c>
      <c r="L12" s="48">
        <v>8.6</v>
      </c>
      <c r="M12" s="48">
        <v>10.8</v>
      </c>
      <c r="N12" s="48">
        <v>11.3</v>
      </c>
      <c r="O12" s="48">
        <v>10.8</v>
      </c>
      <c r="P12" s="48">
        <v>10.7</v>
      </c>
      <c r="Q12" s="48">
        <v>10.3</v>
      </c>
      <c r="R12" s="48">
        <v>10.8</v>
      </c>
      <c r="S12" s="48">
        <v>10.9</v>
      </c>
      <c r="T12" s="48">
        <v>10.8</v>
      </c>
      <c r="U12" s="48">
        <v>11.1</v>
      </c>
      <c r="V12" s="48">
        <v>11</v>
      </c>
      <c r="X12" s="920" t="s">
        <v>4046</v>
      </c>
      <c r="Y12" s="920"/>
      <c r="Z12" s="920"/>
      <c r="AA12" s="920"/>
      <c r="AB12" s="920"/>
      <c r="AC12" s="920"/>
      <c r="AD12" s="920"/>
      <c r="AE12" s="920"/>
      <c r="AF12" s="920"/>
    </row>
    <row r="13" spans="1:32" ht="30" customHeight="1">
      <c r="A13" s="107" t="s">
        <v>5121</v>
      </c>
      <c r="B13" s="107">
        <v>77053</v>
      </c>
      <c r="C13" s="48">
        <v>8</v>
      </c>
      <c r="D13" s="48">
        <v>8.8000000000000007</v>
      </c>
      <c r="E13" s="48">
        <v>8.1999999999999993</v>
      </c>
      <c r="F13" s="48">
        <v>8.3000000000000007</v>
      </c>
      <c r="G13" s="48">
        <v>8.1</v>
      </c>
      <c r="H13" s="48">
        <v>8.4</v>
      </c>
      <c r="I13" s="48">
        <v>8.6999999999999993</v>
      </c>
      <c r="J13" s="48">
        <v>8.6</v>
      </c>
      <c r="K13" s="48">
        <v>8.9</v>
      </c>
      <c r="L13" s="48">
        <v>8.6</v>
      </c>
      <c r="M13" s="48">
        <v>10.8</v>
      </c>
      <c r="N13" s="48">
        <v>11.3</v>
      </c>
      <c r="O13" s="48">
        <v>10.8</v>
      </c>
      <c r="P13" s="48">
        <v>10.7</v>
      </c>
      <c r="Q13" s="48">
        <v>10.3</v>
      </c>
      <c r="R13" s="48">
        <v>10.8</v>
      </c>
      <c r="S13" s="48">
        <v>10.9</v>
      </c>
      <c r="T13" s="48">
        <v>10.8</v>
      </c>
      <c r="U13" s="48">
        <v>11.1</v>
      </c>
      <c r="V13" s="48">
        <v>11</v>
      </c>
      <c r="X13" s="922" t="s">
        <v>4048</v>
      </c>
      <c r="Y13" s="923"/>
      <c r="Z13" s="923"/>
      <c r="AA13" s="923"/>
      <c r="AB13" s="923"/>
      <c r="AC13" s="923"/>
      <c r="AD13" s="923"/>
      <c r="AE13" s="923"/>
      <c r="AF13" s="924"/>
    </row>
    <row r="14" spans="1:32" ht="30" customHeight="1">
      <c r="A14" s="107" t="s">
        <v>5122</v>
      </c>
      <c r="B14" s="107">
        <v>77489</v>
      </c>
      <c r="C14" s="48">
        <v>8</v>
      </c>
      <c r="D14" s="48">
        <v>8.8000000000000007</v>
      </c>
      <c r="E14" s="48">
        <v>8.1999999999999993</v>
      </c>
      <c r="F14" s="48">
        <v>8.3000000000000007</v>
      </c>
      <c r="G14" s="48">
        <v>8.1</v>
      </c>
      <c r="H14" s="48">
        <v>8.4</v>
      </c>
      <c r="I14" s="48">
        <v>8.6999999999999993</v>
      </c>
      <c r="J14" s="48">
        <v>8.6</v>
      </c>
      <c r="K14" s="48">
        <v>8.9</v>
      </c>
      <c r="L14" s="48">
        <v>8.6</v>
      </c>
      <c r="M14" s="48">
        <v>10.8</v>
      </c>
      <c r="N14" s="48">
        <v>11.3</v>
      </c>
      <c r="O14" s="48">
        <v>10.8</v>
      </c>
      <c r="P14" s="48">
        <v>10.7</v>
      </c>
      <c r="Q14" s="48">
        <v>10.3</v>
      </c>
      <c r="R14" s="48">
        <v>10.8</v>
      </c>
      <c r="S14" s="48">
        <v>10.9</v>
      </c>
      <c r="T14" s="48">
        <v>10.8</v>
      </c>
      <c r="U14" s="48">
        <v>11.1</v>
      </c>
      <c r="V14" s="48">
        <v>11</v>
      </c>
      <c r="X14" s="916" t="s">
        <v>4051</v>
      </c>
      <c r="Y14" s="917"/>
      <c r="Z14" s="917"/>
      <c r="AA14" s="917"/>
      <c r="AB14" s="917"/>
      <c r="AC14" s="917"/>
      <c r="AD14" s="917"/>
      <c r="AE14" s="917"/>
      <c r="AF14" s="918"/>
    </row>
    <row r="15" spans="1:32" ht="30" customHeight="1">
      <c r="A15" s="107" t="s">
        <v>5121</v>
      </c>
      <c r="B15" s="107">
        <v>77071</v>
      </c>
      <c r="C15" s="48">
        <v>8</v>
      </c>
      <c r="D15" s="48">
        <v>8.8000000000000007</v>
      </c>
      <c r="E15" s="48">
        <v>8.1999999999999993</v>
      </c>
      <c r="F15" s="48">
        <v>8.3000000000000007</v>
      </c>
      <c r="G15" s="48">
        <v>8.1</v>
      </c>
      <c r="H15" s="48">
        <v>8.4</v>
      </c>
      <c r="I15" s="48">
        <v>8.6999999999999993</v>
      </c>
      <c r="J15" s="48">
        <v>8.6</v>
      </c>
      <c r="K15" s="48">
        <v>8.9</v>
      </c>
      <c r="L15" s="48">
        <v>8.6</v>
      </c>
      <c r="M15" s="48">
        <v>10.8</v>
      </c>
      <c r="N15" s="48">
        <v>11.3</v>
      </c>
      <c r="O15" s="48">
        <v>10.8</v>
      </c>
      <c r="P15" s="48">
        <v>10.7</v>
      </c>
      <c r="Q15" s="48">
        <v>10.3</v>
      </c>
      <c r="R15" s="48">
        <v>10.8</v>
      </c>
      <c r="S15" s="48">
        <v>10.9</v>
      </c>
      <c r="T15" s="48">
        <v>10.8</v>
      </c>
      <c r="U15" s="48">
        <v>11.1</v>
      </c>
      <c r="V15" s="48">
        <v>11</v>
      </c>
      <c r="X15" s="925"/>
      <c r="Y15" s="926"/>
      <c r="Z15" s="926"/>
      <c r="AA15" s="926"/>
      <c r="AB15" s="926"/>
      <c r="AC15" s="926"/>
      <c r="AD15" s="926"/>
      <c r="AE15" s="926"/>
      <c r="AF15" s="927"/>
    </row>
    <row r="16" spans="1:32" ht="30" customHeight="1">
      <c r="A16" s="107" t="s">
        <v>5121</v>
      </c>
      <c r="B16" s="107">
        <v>77045</v>
      </c>
      <c r="C16" s="48">
        <v>8</v>
      </c>
      <c r="D16" s="48">
        <v>8.8000000000000007</v>
      </c>
      <c r="E16" s="48">
        <v>8.1999999999999993</v>
      </c>
      <c r="F16" s="48">
        <v>8.3000000000000007</v>
      </c>
      <c r="G16" s="48">
        <v>8.1</v>
      </c>
      <c r="H16" s="48">
        <v>8.4</v>
      </c>
      <c r="I16" s="48">
        <v>8.6999999999999993</v>
      </c>
      <c r="J16" s="48">
        <v>8.6</v>
      </c>
      <c r="K16" s="48">
        <v>8.9</v>
      </c>
      <c r="L16" s="48">
        <v>8.6</v>
      </c>
      <c r="M16" s="48">
        <v>10.8</v>
      </c>
      <c r="N16" s="48">
        <v>11.3</v>
      </c>
      <c r="O16" s="48">
        <v>10.8</v>
      </c>
      <c r="P16" s="48">
        <v>10.7</v>
      </c>
      <c r="Q16" s="48">
        <v>10.3</v>
      </c>
      <c r="R16" s="48">
        <v>10.8</v>
      </c>
      <c r="S16" s="48">
        <v>10.9</v>
      </c>
      <c r="T16" s="48">
        <v>10.8</v>
      </c>
      <c r="U16" s="48">
        <v>11.1</v>
      </c>
      <c r="V16" s="48">
        <v>11</v>
      </c>
      <c r="X16" s="920" t="s">
        <v>4054</v>
      </c>
      <c r="Y16" s="920"/>
      <c r="Z16" s="920"/>
      <c r="AA16" s="920"/>
      <c r="AB16" s="920"/>
      <c r="AC16" s="920"/>
      <c r="AD16" s="920"/>
      <c r="AE16" s="920"/>
      <c r="AF16" s="920"/>
    </row>
    <row r="17" spans="1:32" ht="30" customHeight="1">
      <c r="A17" s="107" t="s">
        <v>5122</v>
      </c>
      <c r="B17" s="107">
        <v>77459</v>
      </c>
      <c r="C17" s="48">
        <v>8.1</v>
      </c>
      <c r="D17" s="48">
        <v>8.9</v>
      </c>
      <c r="E17" s="48">
        <v>8.3000000000000007</v>
      </c>
      <c r="F17" s="48">
        <v>8.4</v>
      </c>
      <c r="G17" s="48">
        <v>8.1999999999999993</v>
      </c>
      <c r="H17" s="48">
        <v>8.5</v>
      </c>
      <c r="I17" s="48">
        <v>8.8000000000000007</v>
      </c>
      <c r="J17" s="48">
        <v>8.6999999999999993</v>
      </c>
      <c r="K17" s="48">
        <v>9</v>
      </c>
      <c r="L17" s="48">
        <v>8.6999999999999993</v>
      </c>
      <c r="M17" s="48">
        <v>10.9</v>
      </c>
      <c r="N17" s="48">
        <v>11.4</v>
      </c>
      <c r="O17" s="48">
        <v>10.9</v>
      </c>
      <c r="P17" s="48">
        <v>10.8</v>
      </c>
      <c r="Q17" s="48">
        <v>10.4</v>
      </c>
      <c r="R17" s="48">
        <v>10.9</v>
      </c>
      <c r="S17" s="48">
        <v>11</v>
      </c>
      <c r="T17" s="48">
        <v>10.9</v>
      </c>
      <c r="U17" s="48">
        <v>11.2</v>
      </c>
      <c r="V17" s="48">
        <v>11.1</v>
      </c>
      <c r="X17" s="920" t="s">
        <v>4057</v>
      </c>
      <c r="Y17" s="920"/>
      <c r="Z17" s="920"/>
      <c r="AA17" s="920"/>
      <c r="AB17" s="920"/>
      <c r="AC17" s="920"/>
      <c r="AD17" s="920"/>
      <c r="AE17" s="920"/>
      <c r="AF17" s="920"/>
    </row>
    <row r="18" spans="1:32" ht="30" customHeight="1">
      <c r="A18" s="107" t="s">
        <v>5121</v>
      </c>
      <c r="B18" s="107">
        <v>77099</v>
      </c>
      <c r="C18" s="48">
        <v>8.1</v>
      </c>
      <c r="D18" s="48">
        <v>8.9</v>
      </c>
      <c r="E18" s="48">
        <v>8.3000000000000007</v>
      </c>
      <c r="F18" s="48">
        <v>8.4</v>
      </c>
      <c r="G18" s="48">
        <v>8.1999999999999993</v>
      </c>
      <c r="H18" s="48">
        <v>8.5</v>
      </c>
      <c r="I18" s="48">
        <v>8.8000000000000007</v>
      </c>
      <c r="J18" s="48">
        <v>8.6999999999999993</v>
      </c>
      <c r="K18" s="48">
        <v>9</v>
      </c>
      <c r="L18" s="48">
        <v>8.6999999999999993</v>
      </c>
      <c r="M18" s="48">
        <v>10.9</v>
      </c>
      <c r="N18" s="48">
        <v>11.4</v>
      </c>
      <c r="O18" s="48">
        <v>10.9</v>
      </c>
      <c r="P18" s="48">
        <v>10.8</v>
      </c>
      <c r="Q18" s="48">
        <v>10.4</v>
      </c>
      <c r="R18" s="48">
        <v>10.9</v>
      </c>
      <c r="S18" s="48">
        <v>11</v>
      </c>
      <c r="T18" s="48">
        <v>10.9</v>
      </c>
      <c r="U18" s="48">
        <v>11.2</v>
      </c>
      <c r="V18" s="48">
        <v>11.1</v>
      </c>
      <c r="X18" s="920" t="s">
        <v>4060</v>
      </c>
      <c r="Y18" s="920"/>
      <c r="Z18" s="920"/>
      <c r="AA18" s="920"/>
      <c r="AB18" s="920"/>
      <c r="AC18" s="920"/>
      <c r="AD18" s="920"/>
      <c r="AE18" s="920"/>
      <c r="AF18" s="920"/>
    </row>
    <row r="19" spans="1:32" ht="30" customHeight="1">
      <c r="A19" s="107" t="s">
        <v>5121</v>
      </c>
      <c r="B19" s="107">
        <v>77072</v>
      </c>
      <c r="C19" s="48">
        <v>8.1</v>
      </c>
      <c r="D19" s="48">
        <v>8.9</v>
      </c>
      <c r="E19" s="48">
        <v>8.3000000000000007</v>
      </c>
      <c r="F19" s="48">
        <v>8.4</v>
      </c>
      <c r="G19" s="48">
        <v>8.1999999999999993</v>
      </c>
      <c r="H19" s="48">
        <v>8.5</v>
      </c>
      <c r="I19" s="48">
        <v>8.8000000000000007</v>
      </c>
      <c r="J19" s="48">
        <v>8.6999999999999993</v>
      </c>
      <c r="K19" s="48">
        <v>9</v>
      </c>
      <c r="L19" s="48">
        <v>8.6999999999999993</v>
      </c>
      <c r="M19" s="48">
        <v>10.9</v>
      </c>
      <c r="N19" s="48">
        <v>11.4</v>
      </c>
      <c r="O19" s="48">
        <v>10.9</v>
      </c>
      <c r="P19" s="48">
        <v>10.8</v>
      </c>
      <c r="Q19" s="48">
        <v>10.4</v>
      </c>
      <c r="R19" s="48">
        <v>10.9</v>
      </c>
      <c r="S19" s="48">
        <v>11</v>
      </c>
      <c r="T19" s="48">
        <v>10.9</v>
      </c>
      <c r="U19" s="48">
        <v>11.2</v>
      </c>
      <c r="V19" s="48">
        <v>11.1</v>
      </c>
      <c r="X19" s="920" t="s">
        <v>4063</v>
      </c>
      <c r="Y19" s="920"/>
      <c r="Z19" s="920"/>
      <c r="AA19" s="920"/>
      <c r="AB19" s="920"/>
      <c r="AC19" s="920"/>
      <c r="AD19" s="920"/>
      <c r="AE19" s="920"/>
      <c r="AF19" s="920"/>
    </row>
    <row r="20" spans="1:32" ht="30" customHeight="1">
      <c r="A20" s="107" t="s">
        <v>5123</v>
      </c>
      <c r="B20" s="107">
        <v>77478</v>
      </c>
      <c r="C20" s="48">
        <v>8.1</v>
      </c>
      <c r="D20" s="48">
        <v>8.9</v>
      </c>
      <c r="E20" s="48">
        <v>8.3000000000000007</v>
      </c>
      <c r="F20" s="48">
        <v>8.4</v>
      </c>
      <c r="G20" s="48">
        <v>8.1999999999999993</v>
      </c>
      <c r="H20" s="48">
        <v>8.5</v>
      </c>
      <c r="I20" s="48">
        <v>8.8000000000000007</v>
      </c>
      <c r="J20" s="48">
        <v>8.6999999999999993</v>
      </c>
      <c r="K20" s="48">
        <v>9</v>
      </c>
      <c r="L20" s="48">
        <v>8.6999999999999993</v>
      </c>
      <c r="M20" s="48">
        <v>10.9</v>
      </c>
      <c r="N20" s="48">
        <v>11.4</v>
      </c>
      <c r="O20" s="48">
        <v>10.9</v>
      </c>
      <c r="P20" s="48">
        <v>10.8</v>
      </c>
      <c r="Q20" s="48">
        <v>10.4</v>
      </c>
      <c r="R20" s="48">
        <v>10.9</v>
      </c>
      <c r="S20" s="48">
        <v>11</v>
      </c>
      <c r="T20" s="48">
        <v>10.9</v>
      </c>
      <c r="U20" s="48">
        <v>11.2</v>
      </c>
      <c r="V20" s="48">
        <v>11.1</v>
      </c>
      <c r="X20" s="920" t="s">
        <v>4066</v>
      </c>
      <c r="Y20" s="920"/>
      <c r="Z20" s="920"/>
      <c r="AA20" s="920"/>
      <c r="AB20" s="920"/>
      <c r="AC20" s="920"/>
      <c r="AD20" s="920"/>
      <c r="AE20" s="920"/>
      <c r="AF20" s="920"/>
    </row>
    <row r="21" spans="1:32" ht="30" customHeight="1">
      <c r="A21" s="107" t="s">
        <v>5123</v>
      </c>
      <c r="B21" s="107">
        <v>77479</v>
      </c>
      <c r="C21" s="48">
        <v>8.1</v>
      </c>
      <c r="D21" s="48">
        <v>8.9</v>
      </c>
      <c r="E21" s="48">
        <v>8.3000000000000007</v>
      </c>
      <c r="F21" s="48">
        <v>8.4</v>
      </c>
      <c r="G21" s="48">
        <v>8.1999999999999993</v>
      </c>
      <c r="H21" s="48">
        <v>8.5</v>
      </c>
      <c r="I21" s="48">
        <v>8.8000000000000007</v>
      </c>
      <c r="J21" s="48">
        <v>8.6999999999999993</v>
      </c>
      <c r="K21" s="48">
        <v>9</v>
      </c>
      <c r="L21" s="48">
        <v>8.6999999999999993</v>
      </c>
      <c r="M21" s="48">
        <v>10.9</v>
      </c>
      <c r="N21" s="48">
        <v>11.4</v>
      </c>
      <c r="O21" s="48">
        <v>10.9</v>
      </c>
      <c r="P21" s="48">
        <v>10.8</v>
      </c>
      <c r="Q21" s="48">
        <v>10.4</v>
      </c>
      <c r="R21" s="48">
        <v>10.9</v>
      </c>
      <c r="S21" s="48">
        <v>11</v>
      </c>
      <c r="T21" s="48">
        <v>10.9</v>
      </c>
      <c r="U21" s="48">
        <v>11.2</v>
      </c>
      <c r="V21" s="48">
        <v>11.1</v>
      </c>
      <c r="X21" s="919" t="s">
        <v>4069</v>
      </c>
      <c r="Y21" s="919"/>
      <c r="Z21" s="919"/>
      <c r="AA21" s="919"/>
      <c r="AB21" s="919"/>
      <c r="AC21" s="919"/>
      <c r="AD21" s="919"/>
      <c r="AE21" s="919"/>
      <c r="AF21" s="919"/>
    </row>
    <row r="22" spans="1:32" ht="30" customHeight="1">
      <c r="A22" s="107" t="s">
        <v>3707</v>
      </c>
      <c r="B22" s="107">
        <v>77406</v>
      </c>
      <c r="C22" s="48">
        <v>8.1999999999999993</v>
      </c>
      <c r="D22" s="48">
        <v>9</v>
      </c>
      <c r="E22" s="48">
        <v>8.4</v>
      </c>
      <c r="F22" s="48">
        <v>8.5</v>
      </c>
      <c r="G22" s="48">
        <v>8.3000000000000007</v>
      </c>
      <c r="H22" s="48">
        <v>8.6</v>
      </c>
      <c r="I22" s="48">
        <v>8.9</v>
      </c>
      <c r="J22" s="48">
        <v>8.8000000000000007</v>
      </c>
      <c r="K22" s="48">
        <v>9.1</v>
      </c>
      <c r="L22" s="48">
        <v>8.8000000000000007</v>
      </c>
      <c r="M22" s="48">
        <v>11</v>
      </c>
      <c r="N22" s="48">
        <v>11.5</v>
      </c>
      <c r="O22" s="48">
        <v>11</v>
      </c>
      <c r="P22" s="48">
        <v>10.9</v>
      </c>
      <c r="Q22" s="48">
        <v>10.5</v>
      </c>
      <c r="R22" s="48">
        <v>11</v>
      </c>
      <c r="S22" s="48">
        <v>11.1</v>
      </c>
      <c r="T22" s="48">
        <v>11</v>
      </c>
      <c r="U22" s="48">
        <v>11.3</v>
      </c>
      <c r="V22" s="48">
        <v>11.2</v>
      </c>
      <c r="X22" s="920" t="s">
        <v>4072</v>
      </c>
      <c r="Y22" s="920"/>
      <c r="Z22" s="920"/>
      <c r="AA22" s="920"/>
      <c r="AB22" s="920"/>
      <c r="AC22" s="920"/>
      <c r="AD22" s="920"/>
      <c r="AE22" s="920"/>
      <c r="AF22" s="920"/>
    </row>
    <row r="23" spans="1:32" ht="30" customHeight="1">
      <c r="A23" s="107" t="s">
        <v>3707</v>
      </c>
      <c r="B23" s="107">
        <v>77407</v>
      </c>
      <c r="C23" s="48">
        <v>8.1999999999999993</v>
      </c>
      <c r="D23" s="48">
        <v>9</v>
      </c>
      <c r="E23" s="48">
        <v>8.4</v>
      </c>
      <c r="F23" s="48">
        <v>8.5</v>
      </c>
      <c r="G23" s="48">
        <v>8.3000000000000007</v>
      </c>
      <c r="H23" s="48">
        <v>8.6</v>
      </c>
      <c r="I23" s="48">
        <v>8.9</v>
      </c>
      <c r="J23" s="48">
        <v>8.8000000000000007</v>
      </c>
      <c r="K23" s="48">
        <v>9.1</v>
      </c>
      <c r="L23" s="48">
        <v>8.8000000000000007</v>
      </c>
      <c r="M23" s="48">
        <v>11</v>
      </c>
      <c r="N23" s="48">
        <v>11.5</v>
      </c>
      <c r="O23" s="48">
        <v>11</v>
      </c>
      <c r="P23" s="48">
        <v>10.9</v>
      </c>
      <c r="Q23" s="48">
        <v>10.5</v>
      </c>
      <c r="R23" s="48">
        <v>11</v>
      </c>
      <c r="S23" s="48">
        <v>11.1</v>
      </c>
      <c r="T23" s="48">
        <v>11</v>
      </c>
      <c r="U23" s="48">
        <v>11.3</v>
      </c>
      <c r="V23" s="48">
        <v>11.2</v>
      </c>
      <c r="X23" s="928" t="s">
        <v>4075</v>
      </c>
      <c r="Y23" s="929"/>
      <c r="Z23" s="929"/>
      <c r="AA23" s="929"/>
      <c r="AB23" s="929"/>
      <c r="AC23" s="929"/>
      <c r="AD23" s="929"/>
      <c r="AE23" s="929"/>
      <c r="AF23" s="930"/>
    </row>
    <row r="24" spans="1:32" ht="30" customHeight="1">
      <c r="A24" s="107" t="s">
        <v>5124</v>
      </c>
      <c r="B24" s="107">
        <v>77450</v>
      </c>
      <c r="C24" s="48">
        <v>8.1999999999999993</v>
      </c>
      <c r="D24" s="48">
        <v>9</v>
      </c>
      <c r="E24" s="48">
        <v>8.4</v>
      </c>
      <c r="F24" s="48">
        <v>8.5</v>
      </c>
      <c r="G24" s="48">
        <v>8.3000000000000007</v>
      </c>
      <c r="H24" s="48">
        <v>8.6</v>
      </c>
      <c r="I24" s="48">
        <v>8.9</v>
      </c>
      <c r="J24" s="48">
        <v>8.8000000000000007</v>
      </c>
      <c r="K24" s="48">
        <v>9.1</v>
      </c>
      <c r="L24" s="48">
        <v>8.8000000000000007</v>
      </c>
      <c r="M24" s="48">
        <v>11</v>
      </c>
      <c r="N24" s="48">
        <v>11.5</v>
      </c>
      <c r="O24" s="48">
        <v>11</v>
      </c>
      <c r="P24" s="48">
        <v>10.9</v>
      </c>
      <c r="Q24" s="48">
        <v>10.5</v>
      </c>
      <c r="R24" s="48">
        <v>11</v>
      </c>
      <c r="S24" s="48">
        <v>11.1</v>
      </c>
      <c r="T24" s="48">
        <v>11</v>
      </c>
      <c r="U24" s="48">
        <v>11.3</v>
      </c>
      <c r="V24" s="48">
        <v>11.2</v>
      </c>
      <c r="X24" s="933"/>
      <c r="Y24" s="934"/>
      <c r="Z24" s="934"/>
      <c r="AA24" s="934"/>
      <c r="AB24" s="934"/>
      <c r="AC24" s="934"/>
      <c r="AD24" s="934"/>
      <c r="AE24" s="934"/>
      <c r="AF24" s="935"/>
    </row>
    <row r="25" spans="1:32" ht="30" customHeight="1">
      <c r="A25" s="107" t="s">
        <v>5125</v>
      </c>
      <c r="B25" s="107">
        <v>77584</v>
      </c>
      <c r="C25" s="48">
        <v>8.1999999999999993</v>
      </c>
      <c r="D25" s="48">
        <v>9</v>
      </c>
      <c r="E25" s="48">
        <v>8.4</v>
      </c>
      <c r="F25" s="48">
        <v>8.5</v>
      </c>
      <c r="G25" s="48">
        <v>8.3000000000000007</v>
      </c>
      <c r="H25" s="48">
        <v>8.6</v>
      </c>
      <c r="I25" s="48">
        <v>8.9</v>
      </c>
      <c r="J25" s="48">
        <v>8.8000000000000007</v>
      </c>
      <c r="K25" s="48">
        <v>9.1</v>
      </c>
      <c r="L25" s="48">
        <v>8.8000000000000007</v>
      </c>
      <c r="M25" s="48">
        <v>11</v>
      </c>
      <c r="N25" s="48">
        <v>11.5</v>
      </c>
      <c r="O25" s="48">
        <v>11</v>
      </c>
      <c r="P25" s="48">
        <v>10.9</v>
      </c>
      <c r="Q25" s="48">
        <v>10.5</v>
      </c>
      <c r="R25" s="48">
        <v>11</v>
      </c>
      <c r="S25" s="48">
        <v>11.1</v>
      </c>
      <c r="T25" s="48">
        <v>11</v>
      </c>
      <c r="U25" s="48">
        <v>11.3</v>
      </c>
      <c r="V25" s="48">
        <v>11.2</v>
      </c>
      <c r="X25" s="919" t="s">
        <v>4080</v>
      </c>
      <c r="Y25" s="920"/>
      <c r="Z25" s="920"/>
      <c r="AA25" s="920"/>
      <c r="AB25" s="920"/>
      <c r="AC25" s="920"/>
      <c r="AD25" s="920"/>
      <c r="AE25" s="920"/>
      <c r="AF25" s="920"/>
    </row>
    <row r="26" spans="1:32" ht="30" customHeight="1">
      <c r="A26" s="107" t="s">
        <v>5121</v>
      </c>
      <c r="B26" s="107">
        <v>77082</v>
      </c>
      <c r="C26" s="48">
        <v>8.1999999999999993</v>
      </c>
      <c r="D26" s="48">
        <v>9</v>
      </c>
      <c r="E26" s="48">
        <v>8.4</v>
      </c>
      <c r="F26" s="48">
        <v>8.5</v>
      </c>
      <c r="G26" s="48">
        <v>8.3000000000000007</v>
      </c>
      <c r="H26" s="48">
        <v>8.6</v>
      </c>
      <c r="I26" s="48">
        <v>8.9</v>
      </c>
      <c r="J26" s="48">
        <v>8.8000000000000007</v>
      </c>
      <c r="K26" s="48">
        <v>9.1</v>
      </c>
      <c r="L26" s="48">
        <v>8.8000000000000007</v>
      </c>
      <c r="M26" s="48">
        <v>11</v>
      </c>
      <c r="N26" s="48">
        <v>11.5</v>
      </c>
      <c r="O26" s="48">
        <v>11</v>
      </c>
      <c r="P26" s="48">
        <v>10.9</v>
      </c>
      <c r="Q26" s="48">
        <v>10.5</v>
      </c>
      <c r="R26" s="48">
        <v>11</v>
      </c>
      <c r="S26" s="48">
        <v>11.1</v>
      </c>
      <c r="T26" s="48">
        <v>11</v>
      </c>
      <c r="U26" s="48">
        <v>11.3</v>
      </c>
      <c r="V26" s="48">
        <v>11.2</v>
      </c>
      <c r="X26" s="916" t="s">
        <v>4083</v>
      </c>
      <c r="Y26" s="917"/>
      <c r="Z26" s="917"/>
      <c r="AA26" s="917"/>
      <c r="AB26" s="917"/>
      <c r="AC26" s="917"/>
      <c r="AD26" s="917"/>
      <c r="AE26" s="917"/>
      <c r="AF26" s="918"/>
    </row>
    <row r="27" spans="1:32" ht="30" customHeight="1">
      <c r="A27" s="107" t="s">
        <v>5124</v>
      </c>
      <c r="B27" s="107">
        <v>77494</v>
      </c>
      <c r="C27" s="48">
        <v>8.3000000000000007</v>
      </c>
      <c r="D27" s="48">
        <v>9.1</v>
      </c>
      <c r="E27" s="48">
        <v>8.5</v>
      </c>
      <c r="F27" s="48">
        <v>8.6</v>
      </c>
      <c r="G27" s="48">
        <v>8.4</v>
      </c>
      <c r="H27" s="48">
        <v>8.6999999999999993</v>
      </c>
      <c r="I27" s="48">
        <v>9</v>
      </c>
      <c r="J27" s="48">
        <v>8.9</v>
      </c>
      <c r="K27" s="48">
        <v>9.1999999999999993</v>
      </c>
      <c r="L27" s="48">
        <v>8.9</v>
      </c>
      <c r="M27" s="48">
        <v>11.1</v>
      </c>
      <c r="N27" s="48">
        <v>11.6</v>
      </c>
      <c r="O27" s="48">
        <v>11.1</v>
      </c>
      <c r="P27" s="48">
        <v>11</v>
      </c>
      <c r="Q27" s="48">
        <v>10.6</v>
      </c>
      <c r="R27" s="48">
        <v>11.1</v>
      </c>
      <c r="S27" s="48">
        <v>11.2</v>
      </c>
      <c r="T27" s="48">
        <v>11.1</v>
      </c>
      <c r="U27" s="48">
        <v>11.4</v>
      </c>
      <c r="V27" s="48">
        <v>11.3</v>
      </c>
      <c r="X27" s="925"/>
      <c r="Y27" s="926"/>
      <c r="Z27" s="926"/>
      <c r="AA27" s="926"/>
      <c r="AB27" s="926"/>
      <c r="AC27" s="926"/>
      <c r="AD27" s="926"/>
      <c r="AE27" s="926"/>
      <c r="AF27" s="927"/>
    </row>
    <row r="28" spans="1:32" ht="30" customHeight="1">
      <c r="A28" s="107" t="s">
        <v>5124</v>
      </c>
      <c r="B28" s="107">
        <v>77449</v>
      </c>
      <c r="C28" s="48">
        <v>8.3000000000000007</v>
      </c>
      <c r="D28" s="48">
        <v>9.1</v>
      </c>
      <c r="E28" s="48">
        <v>8.5</v>
      </c>
      <c r="F28" s="48">
        <v>8.6</v>
      </c>
      <c r="G28" s="48">
        <v>8.4</v>
      </c>
      <c r="H28" s="48">
        <v>8.6999999999999993</v>
      </c>
      <c r="I28" s="48">
        <v>9</v>
      </c>
      <c r="J28" s="48">
        <v>8.9</v>
      </c>
      <c r="K28" s="48">
        <v>9.1999999999999993</v>
      </c>
      <c r="L28" s="48">
        <v>8.9</v>
      </c>
      <c r="M28" s="48">
        <v>11.1</v>
      </c>
      <c r="N28" s="48">
        <v>11.6</v>
      </c>
      <c r="O28" s="48">
        <v>11.1</v>
      </c>
      <c r="P28" s="48">
        <v>11</v>
      </c>
      <c r="Q28" s="48">
        <v>10.6</v>
      </c>
      <c r="R28" s="48">
        <v>11.1</v>
      </c>
      <c r="S28" s="48">
        <v>11.2</v>
      </c>
      <c r="T28" s="48">
        <v>11.1</v>
      </c>
      <c r="U28" s="48">
        <v>11.4</v>
      </c>
      <c r="V28" s="48">
        <v>11.3</v>
      </c>
      <c r="X28" s="920" t="s">
        <v>4088</v>
      </c>
      <c r="Y28" s="920"/>
      <c r="Z28" s="920"/>
      <c r="AA28" s="920"/>
      <c r="AB28" s="920"/>
      <c r="AC28" s="920"/>
      <c r="AD28" s="920"/>
      <c r="AE28" s="920"/>
      <c r="AF28" s="920"/>
    </row>
    <row r="29" spans="1:32" ht="30" customHeight="1">
      <c r="A29" s="107" t="s">
        <v>5125</v>
      </c>
      <c r="B29" s="107">
        <v>77581</v>
      </c>
      <c r="C29" s="48">
        <v>8.3000000000000007</v>
      </c>
      <c r="D29" s="48">
        <v>9.1</v>
      </c>
      <c r="E29" s="48">
        <v>8.5</v>
      </c>
      <c r="F29" s="48">
        <v>8.6</v>
      </c>
      <c r="G29" s="48">
        <v>8.4</v>
      </c>
      <c r="H29" s="48">
        <v>8.6999999999999993</v>
      </c>
      <c r="I29" s="48">
        <v>9</v>
      </c>
      <c r="J29" s="48">
        <v>8.9</v>
      </c>
      <c r="K29" s="48">
        <v>9.1999999999999993</v>
      </c>
      <c r="L29" s="48">
        <v>8.9</v>
      </c>
      <c r="M29" s="48">
        <v>11.1</v>
      </c>
      <c r="N29" s="48">
        <v>11.6</v>
      </c>
      <c r="O29" s="48">
        <v>11.1</v>
      </c>
      <c r="P29" s="48">
        <v>11</v>
      </c>
      <c r="Q29" s="48">
        <v>10.6</v>
      </c>
      <c r="R29" s="48">
        <v>11.1</v>
      </c>
      <c r="S29" s="48">
        <v>11.2</v>
      </c>
      <c r="T29" s="48">
        <v>11.1</v>
      </c>
      <c r="U29" s="48">
        <v>11.4</v>
      </c>
      <c r="V29" s="48">
        <v>11.3</v>
      </c>
      <c r="X29" s="995" t="s">
        <v>5075</v>
      </c>
      <c r="Y29" s="996"/>
      <c r="Z29" s="996"/>
      <c r="AA29" s="996"/>
      <c r="AB29" s="996"/>
      <c r="AC29" s="996"/>
      <c r="AD29" s="996"/>
      <c r="AE29" s="996"/>
      <c r="AF29" s="997"/>
    </row>
    <row r="30" spans="1:32" ht="30" customHeight="1">
      <c r="A30" s="107" t="s">
        <v>5126</v>
      </c>
      <c r="B30" s="107">
        <v>77379</v>
      </c>
      <c r="C30" s="48">
        <v>8.3000000000000007</v>
      </c>
      <c r="D30" s="48">
        <v>9.1</v>
      </c>
      <c r="E30" s="48">
        <v>8.5</v>
      </c>
      <c r="F30" s="48">
        <v>8.6</v>
      </c>
      <c r="G30" s="48">
        <v>8.4</v>
      </c>
      <c r="H30" s="48">
        <v>8.6999999999999993</v>
      </c>
      <c r="I30" s="48">
        <v>9</v>
      </c>
      <c r="J30" s="48">
        <v>8.9</v>
      </c>
      <c r="K30" s="48">
        <v>9.1999999999999993</v>
      </c>
      <c r="L30" s="48">
        <v>8.9</v>
      </c>
      <c r="M30" s="48">
        <v>11.1</v>
      </c>
      <c r="N30" s="48">
        <v>11.6</v>
      </c>
      <c r="O30" s="48">
        <v>11.1</v>
      </c>
      <c r="P30" s="48">
        <v>11</v>
      </c>
      <c r="Q30" s="48">
        <v>10.6</v>
      </c>
      <c r="R30" s="48">
        <v>11.1</v>
      </c>
      <c r="S30" s="48">
        <v>11.2</v>
      </c>
      <c r="T30" s="48">
        <v>11.1</v>
      </c>
      <c r="U30" s="48">
        <v>11.4</v>
      </c>
      <c r="V30" s="48">
        <v>11.3</v>
      </c>
      <c r="X30" s="998"/>
      <c r="Y30" s="999"/>
      <c r="Z30" s="999"/>
      <c r="AA30" s="999"/>
      <c r="AB30" s="999"/>
      <c r="AC30" s="999"/>
      <c r="AD30" s="999"/>
      <c r="AE30" s="999"/>
      <c r="AF30" s="1000"/>
    </row>
    <row r="31" spans="1:32" ht="30" customHeight="1">
      <c r="A31" s="107" t="s">
        <v>5127</v>
      </c>
      <c r="B31" s="107">
        <v>77573</v>
      </c>
      <c r="C31" s="48">
        <v>8.4</v>
      </c>
      <c r="D31" s="48">
        <v>9.1999999999999993</v>
      </c>
      <c r="E31" s="48">
        <v>8.6</v>
      </c>
      <c r="F31" s="48">
        <v>8.6999999999999993</v>
      </c>
      <c r="G31" s="48">
        <v>8.5</v>
      </c>
      <c r="H31" s="48">
        <v>8.8000000000000007</v>
      </c>
      <c r="I31" s="48">
        <v>9.1</v>
      </c>
      <c r="J31" s="48">
        <v>9</v>
      </c>
      <c r="K31" s="48">
        <v>9.3000000000000007</v>
      </c>
      <c r="L31" s="48">
        <v>9</v>
      </c>
      <c r="M31" s="48">
        <v>11.2</v>
      </c>
      <c r="N31" s="48">
        <v>11.7</v>
      </c>
      <c r="O31" s="48">
        <v>11.2</v>
      </c>
      <c r="P31" s="48">
        <v>11.1</v>
      </c>
      <c r="Q31" s="48">
        <v>10.7</v>
      </c>
      <c r="R31" s="48">
        <v>11.2</v>
      </c>
      <c r="S31" s="48">
        <v>11.3</v>
      </c>
      <c r="T31" s="48">
        <v>11.2</v>
      </c>
      <c r="U31" s="48">
        <v>11.5</v>
      </c>
      <c r="V31" s="48">
        <v>11.4</v>
      </c>
      <c r="X31" s="922" t="s">
        <v>4096</v>
      </c>
      <c r="Y31" s="923"/>
      <c r="Z31" s="923"/>
      <c r="AA31" s="923"/>
      <c r="AB31" s="923"/>
      <c r="AC31" s="923"/>
      <c r="AD31" s="923"/>
      <c r="AE31" s="923"/>
      <c r="AF31" s="924"/>
    </row>
    <row r="32" spans="1:32" ht="30" customHeight="1">
      <c r="A32" s="107" t="s">
        <v>5128</v>
      </c>
      <c r="B32" s="107">
        <v>77521</v>
      </c>
      <c r="C32" s="48">
        <v>8.4</v>
      </c>
      <c r="D32" s="48">
        <v>9.1999999999999993</v>
      </c>
      <c r="E32" s="48">
        <v>8.6</v>
      </c>
      <c r="F32" s="48">
        <v>8.6999999999999993</v>
      </c>
      <c r="G32" s="48">
        <v>8.5</v>
      </c>
      <c r="H32" s="48">
        <v>8.8000000000000007</v>
      </c>
      <c r="I32" s="48">
        <v>9.1</v>
      </c>
      <c r="J32" s="48">
        <v>9</v>
      </c>
      <c r="K32" s="48">
        <v>9.3000000000000007</v>
      </c>
      <c r="L32" s="48">
        <v>9</v>
      </c>
      <c r="M32" s="48">
        <v>11.2</v>
      </c>
      <c r="N32" s="48">
        <v>11.7</v>
      </c>
      <c r="O32" s="48">
        <v>11.2</v>
      </c>
      <c r="P32" s="48">
        <v>11.1</v>
      </c>
      <c r="Q32" s="48">
        <v>10.7</v>
      </c>
      <c r="R32" s="48">
        <v>11.2</v>
      </c>
      <c r="S32" s="48">
        <v>11.3</v>
      </c>
      <c r="T32" s="48">
        <v>11.2</v>
      </c>
      <c r="U32" s="48">
        <v>11.5</v>
      </c>
      <c r="V32" s="48">
        <v>11.4</v>
      </c>
      <c r="X32" s="1001" t="s">
        <v>4101</v>
      </c>
      <c r="Y32" s="1002"/>
      <c r="Z32" s="1002"/>
      <c r="AA32" s="1002"/>
      <c r="AB32" s="1002"/>
      <c r="AC32" s="1002"/>
      <c r="AD32" s="1002"/>
      <c r="AE32" s="1002"/>
      <c r="AF32" s="1003"/>
    </row>
    <row r="33" spans="1:32" ht="30" customHeight="1">
      <c r="A33" s="107" t="s">
        <v>5129</v>
      </c>
      <c r="B33" s="107">
        <v>77375</v>
      </c>
      <c r="C33" s="48">
        <v>8.4</v>
      </c>
      <c r="D33" s="48">
        <v>9.1999999999999993</v>
      </c>
      <c r="E33" s="48">
        <v>8.6</v>
      </c>
      <c r="F33" s="48">
        <v>8.6999999999999993</v>
      </c>
      <c r="G33" s="48">
        <v>8.5</v>
      </c>
      <c r="H33" s="48">
        <v>8.8000000000000007</v>
      </c>
      <c r="I33" s="48">
        <v>9.1</v>
      </c>
      <c r="J33" s="48">
        <v>9</v>
      </c>
      <c r="K33" s="48">
        <v>9.3000000000000007</v>
      </c>
      <c r="L33" s="48">
        <v>9</v>
      </c>
      <c r="M33" s="48">
        <v>11.2</v>
      </c>
      <c r="N33" s="48">
        <v>11.7</v>
      </c>
      <c r="O33" s="48">
        <v>11.2</v>
      </c>
      <c r="P33" s="48">
        <v>11.1</v>
      </c>
      <c r="Q33" s="48">
        <v>10.7</v>
      </c>
      <c r="R33" s="48">
        <v>11.2</v>
      </c>
      <c r="S33" s="48">
        <v>11.3</v>
      </c>
      <c r="T33" s="48">
        <v>11.2</v>
      </c>
      <c r="U33" s="48">
        <v>11.5</v>
      </c>
      <c r="V33" s="48">
        <v>11.4</v>
      </c>
      <c r="X33" s="1004"/>
      <c r="Y33" s="1005"/>
      <c r="Z33" s="1005"/>
      <c r="AA33" s="1005"/>
      <c r="AB33" s="1005"/>
      <c r="AC33" s="1005"/>
      <c r="AD33" s="1005"/>
      <c r="AE33" s="1005"/>
      <c r="AF33" s="1006"/>
    </row>
    <row r="34" spans="1:32" ht="30" customHeight="1">
      <c r="A34" s="107" t="s">
        <v>5130</v>
      </c>
      <c r="B34" s="107">
        <v>77550</v>
      </c>
      <c r="C34" s="48">
        <v>8.6</v>
      </c>
      <c r="D34" s="48">
        <v>9.4</v>
      </c>
      <c r="E34" s="48">
        <v>8.8000000000000007</v>
      </c>
      <c r="F34" s="48">
        <v>8.9</v>
      </c>
      <c r="G34" s="48">
        <v>8.6999999999999993</v>
      </c>
      <c r="H34" s="48">
        <v>9</v>
      </c>
      <c r="I34" s="48">
        <v>9.3000000000000007</v>
      </c>
      <c r="J34" s="48">
        <v>9.1999999999999993</v>
      </c>
      <c r="K34" s="48">
        <v>9.5</v>
      </c>
      <c r="L34" s="48">
        <v>9.1999999999999993</v>
      </c>
      <c r="M34" s="48">
        <v>11.4</v>
      </c>
      <c r="N34" s="48">
        <v>11.9</v>
      </c>
      <c r="O34" s="48">
        <v>11.4</v>
      </c>
      <c r="P34" s="48">
        <v>11.3</v>
      </c>
      <c r="Q34" s="48">
        <v>10.9</v>
      </c>
      <c r="R34" s="48">
        <v>11.4</v>
      </c>
      <c r="S34" s="48">
        <v>11.5</v>
      </c>
      <c r="T34" s="48">
        <v>11.4</v>
      </c>
      <c r="U34" s="48">
        <v>11.7</v>
      </c>
      <c r="V34" s="48">
        <v>11.6</v>
      </c>
      <c r="X34" s="928" t="s">
        <v>4106</v>
      </c>
      <c r="Y34" s="929"/>
      <c r="Z34" s="929"/>
      <c r="AA34" s="929"/>
      <c r="AB34" s="929"/>
      <c r="AC34" s="929"/>
      <c r="AD34" s="929"/>
      <c r="AE34" s="929"/>
      <c r="AF34" s="930"/>
    </row>
    <row r="35" spans="1:32" ht="30" customHeight="1">
      <c r="A35" s="107" t="s">
        <v>5131</v>
      </c>
      <c r="B35" s="107">
        <v>77301</v>
      </c>
      <c r="C35" s="48">
        <v>8.6</v>
      </c>
      <c r="D35" s="48">
        <v>9.4</v>
      </c>
      <c r="E35" s="48">
        <v>8.8000000000000007</v>
      </c>
      <c r="F35" s="48">
        <v>8.9</v>
      </c>
      <c r="G35" s="48">
        <v>8.6999999999999993</v>
      </c>
      <c r="H35" s="48">
        <v>9</v>
      </c>
      <c r="I35" s="48">
        <v>9.3000000000000007</v>
      </c>
      <c r="J35" s="48">
        <v>9.1999999999999993</v>
      </c>
      <c r="K35" s="48">
        <v>9.5</v>
      </c>
      <c r="L35" s="48">
        <v>9.1999999999999993</v>
      </c>
      <c r="M35" s="48">
        <v>11.4</v>
      </c>
      <c r="N35" s="48">
        <v>11.9</v>
      </c>
      <c r="O35" s="48">
        <v>11.4</v>
      </c>
      <c r="P35" s="48">
        <v>11.3</v>
      </c>
      <c r="Q35" s="48">
        <v>10.9</v>
      </c>
      <c r="R35" s="48">
        <v>11.4</v>
      </c>
      <c r="S35" s="48">
        <v>11.5</v>
      </c>
      <c r="T35" s="48">
        <v>11.4</v>
      </c>
      <c r="U35" s="48">
        <v>11.7</v>
      </c>
      <c r="V35" s="48">
        <v>11.6</v>
      </c>
      <c r="X35" s="931"/>
      <c r="Y35" s="722"/>
      <c r="Z35" s="722"/>
      <c r="AA35" s="722"/>
      <c r="AB35" s="722"/>
      <c r="AC35" s="722"/>
      <c r="AD35" s="722"/>
      <c r="AE35" s="722"/>
      <c r="AF35" s="932"/>
    </row>
    <row r="36" spans="1:32" ht="30" customHeight="1">
      <c r="A36" s="107" t="s">
        <v>5132</v>
      </c>
      <c r="B36" s="107">
        <v>77515</v>
      </c>
      <c r="C36" s="48">
        <v>8.6</v>
      </c>
      <c r="D36" s="48">
        <v>9.4</v>
      </c>
      <c r="E36" s="48">
        <v>8.8000000000000007</v>
      </c>
      <c r="F36" s="48">
        <v>8.9</v>
      </c>
      <c r="G36" s="48">
        <v>8.6999999999999993</v>
      </c>
      <c r="H36" s="48">
        <v>9</v>
      </c>
      <c r="I36" s="48">
        <v>9.3000000000000007</v>
      </c>
      <c r="J36" s="48">
        <v>9.1999999999999993</v>
      </c>
      <c r="K36" s="48">
        <v>9.5</v>
      </c>
      <c r="L36" s="48">
        <v>9.1999999999999993</v>
      </c>
      <c r="M36" s="48">
        <v>11.4</v>
      </c>
      <c r="N36" s="48">
        <v>11.9</v>
      </c>
      <c r="O36" s="48">
        <v>11.4</v>
      </c>
      <c r="P36" s="48">
        <v>11.3</v>
      </c>
      <c r="Q36" s="48">
        <v>10.9</v>
      </c>
      <c r="R36" s="48">
        <v>11.4</v>
      </c>
      <c r="S36" s="48">
        <v>11.5</v>
      </c>
      <c r="T36" s="48">
        <v>11.4</v>
      </c>
      <c r="U36" s="48">
        <v>11.7</v>
      </c>
      <c r="V36" s="48">
        <v>11.6</v>
      </c>
      <c r="X36" s="928" t="s">
        <v>4113</v>
      </c>
      <c r="Y36" s="929"/>
      <c r="Z36" s="929"/>
      <c r="AA36" s="929"/>
      <c r="AB36" s="929"/>
      <c r="AC36" s="929"/>
      <c r="AD36" s="929"/>
      <c r="AE36" s="929"/>
      <c r="AF36" s="930"/>
    </row>
    <row r="37" spans="1:32" ht="30" customHeight="1">
      <c r="A37" s="107" t="s">
        <v>5133</v>
      </c>
      <c r="B37" s="107">
        <v>77840</v>
      </c>
      <c r="C37" s="48">
        <v>8.8000000000000007</v>
      </c>
      <c r="D37" s="48">
        <v>9.6</v>
      </c>
      <c r="E37" s="48">
        <v>9</v>
      </c>
      <c r="F37" s="48">
        <v>9.1</v>
      </c>
      <c r="G37" s="48">
        <v>9</v>
      </c>
      <c r="H37" s="48">
        <v>9.3000000000000007</v>
      </c>
      <c r="I37" s="48">
        <v>9.6</v>
      </c>
      <c r="J37" s="48">
        <v>9.5</v>
      </c>
      <c r="K37" s="48">
        <v>9.8000000000000007</v>
      </c>
      <c r="L37" s="48">
        <v>9.4</v>
      </c>
      <c r="M37" s="48">
        <v>11.6</v>
      </c>
      <c r="N37" s="48">
        <v>12.1</v>
      </c>
      <c r="O37" s="48">
        <v>11.6</v>
      </c>
      <c r="P37" s="48">
        <v>11.5</v>
      </c>
      <c r="Q37" s="48">
        <v>11.1</v>
      </c>
      <c r="R37" s="48">
        <v>11.6</v>
      </c>
      <c r="S37" s="48">
        <v>11.7</v>
      </c>
      <c r="T37" s="48">
        <v>11.6</v>
      </c>
      <c r="U37" s="48">
        <v>11.9</v>
      </c>
      <c r="V37" s="48">
        <v>11.8</v>
      </c>
      <c r="X37" s="931"/>
      <c r="Y37" s="722"/>
      <c r="Z37" s="722"/>
      <c r="AA37" s="722"/>
      <c r="AB37" s="722"/>
      <c r="AC37" s="722"/>
      <c r="AD37" s="722"/>
      <c r="AE37" s="722"/>
      <c r="AF37" s="932"/>
    </row>
    <row r="38" spans="1:32" ht="30" customHeight="1">
      <c r="A38" s="107" t="s">
        <v>5134</v>
      </c>
      <c r="B38" s="107">
        <v>77802</v>
      </c>
      <c r="C38" s="48">
        <v>8.8000000000000007</v>
      </c>
      <c r="D38" s="48">
        <v>9.6</v>
      </c>
      <c r="E38" s="48">
        <v>9</v>
      </c>
      <c r="F38" s="48">
        <v>9.1</v>
      </c>
      <c r="G38" s="48">
        <v>9</v>
      </c>
      <c r="H38" s="48">
        <v>9.3000000000000007</v>
      </c>
      <c r="I38" s="48">
        <v>9.6</v>
      </c>
      <c r="J38" s="48">
        <v>9.5</v>
      </c>
      <c r="K38" s="48">
        <v>9.8000000000000007</v>
      </c>
      <c r="L38" s="48">
        <v>9.4</v>
      </c>
      <c r="M38" s="48">
        <v>11.6</v>
      </c>
      <c r="N38" s="48">
        <v>12.1</v>
      </c>
      <c r="O38" s="48">
        <v>11.6</v>
      </c>
      <c r="P38" s="48">
        <v>11.5</v>
      </c>
      <c r="Q38" s="48">
        <v>11.1</v>
      </c>
      <c r="R38" s="48">
        <v>11.6</v>
      </c>
      <c r="S38" s="48">
        <v>11.7</v>
      </c>
      <c r="T38" s="48">
        <v>11.6</v>
      </c>
      <c r="U38" s="48">
        <v>11.9</v>
      </c>
      <c r="V38" s="48">
        <v>11.8</v>
      </c>
      <c r="X38" s="921" t="s">
        <v>4118</v>
      </c>
      <c r="Y38" s="921"/>
      <c r="Z38" s="921"/>
      <c r="AA38" s="921"/>
      <c r="AB38" s="921"/>
      <c r="AC38" s="921"/>
      <c r="AD38" s="921"/>
      <c r="AE38" s="921"/>
      <c r="AF38" s="921"/>
    </row>
    <row r="39" spans="1:32" ht="30" customHeight="1">
      <c r="A39" s="107" t="s">
        <v>5135</v>
      </c>
      <c r="B39" s="107">
        <v>77701</v>
      </c>
      <c r="C39" s="48">
        <v>8.8000000000000007</v>
      </c>
      <c r="D39" s="48">
        <v>9.6</v>
      </c>
      <c r="E39" s="48">
        <v>9</v>
      </c>
      <c r="F39" s="48">
        <v>9.1</v>
      </c>
      <c r="G39" s="48">
        <v>9</v>
      </c>
      <c r="H39" s="48">
        <v>9.3000000000000007</v>
      </c>
      <c r="I39" s="48">
        <v>9.6</v>
      </c>
      <c r="J39" s="48">
        <v>9.5</v>
      </c>
      <c r="K39" s="48">
        <v>9.8000000000000007</v>
      </c>
      <c r="L39" s="48">
        <v>9.4</v>
      </c>
      <c r="M39" s="48">
        <v>11.6</v>
      </c>
      <c r="N39" s="48">
        <v>12.1</v>
      </c>
      <c r="O39" s="48">
        <v>11.6</v>
      </c>
      <c r="P39" s="48">
        <v>11.5</v>
      </c>
      <c r="Q39" s="48">
        <v>11.1</v>
      </c>
      <c r="R39" s="48">
        <v>11.6</v>
      </c>
      <c r="S39" s="48">
        <v>11.7</v>
      </c>
      <c r="T39" s="48">
        <v>11.6</v>
      </c>
      <c r="U39" s="48">
        <v>11.9</v>
      </c>
      <c r="V39" s="48">
        <v>11.8</v>
      </c>
      <c r="X39" s="920" t="s">
        <v>4121</v>
      </c>
      <c r="Y39" s="920"/>
      <c r="Z39" s="920"/>
      <c r="AA39" s="920"/>
      <c r="AB39" s="920"/>
      <c r="AC39" s="920"/>
      <c r="AD39" s="920"/>
      <c r="AE39" s="920"/>
      <c r="AF39" s="920"/>
    </row>
    <row r="40" spans="1:32" ht="30" customHeight="1">
      <c r="A40" s="107" t="s">
        <v>5136</v>
      </c>
      <c r="B40" s="107">
        <v>77901</v>
      </c>
      <c r="C40" s="48">
        <v>8.9</v>
      </c>
      <c r="D40" s="48">
        <v>9.6999999999999993</v>
      </c>
      <c r="E40" s="48">
        <v>9.1</v>
      </c>
      <c r="F40" s="48">
        <v>9.1999999999999993</v>
      </c>
      <c r="G40" s="48">
        <v>9.1</v>
      </c>
      <c r="H40" s="48">
        <v>9.4</v>
      </c>
      <c r="I40" s="48">
        <v>9.6999999999999993</v>
      </c>
      <c r="J40" s="48">
        <v>9.6</v>
      </c>
      <c r="K40" s="48">
        <v>9.9</v>
      </c>
      <c r="L40" s="48">
        <v>9.5</v>
      </c>
      <c r="M40" s="48">
        <v>11.7</v>
      </c>
      <c r="N40" s="48">
        <v>12.2</v>
      </c>
      <c r="O40" s="48">
        <v>11.7</v>
      </c>
      <c r="P40" s="48">
        <v>11.6</v>
      </c>
      <c r="Q40" s="48">
        <v>11.2</v>
      </c>
      <c r="R40" s="48">
        <v>11.7</v>
      </c>
      <c r="S40" s="48">
        <v>11.8</v>
      </c>
      <c r="T40" s="48">
        <v>11.7</v>
      </c>
      <c r="U40" s="48">
        <v>12</v>
      </c>
      <c r="V40" s="48">
        <v>11.9</v>
      </c>
      <c r="X40" s="920"/>
      <c r="Y40" s="920"/>
      <c r="Z40" s="920"/>
      <c r="AA40" s="920"/>
      <c r="AB40" s="920"/>
      <c r="AC40" s="920"/>
      <c r="AD40" s="920"/>
      <c r="AE40" s="920"/>
      <c r="AF40" s="920"/>
    </row>
    <row r="41" spans="1:32" ht="30" customHeight="1">
      <c r="A41" s="107" t="s">
        <v>5137</v>
      </c>
      <c r="B41" s="107">
        <v>77833</v>
      </c>
      <c r="C41" s="48">
        <v>8.9</v>
      </c>
      <c r="D41" s="48">
        <v>9.6999999999999993</v>
      </c>
      <c r="E41" s="48">
        <v>9.1</v>
      </c>
      <c r="F41" s="48">
        <v>9.1999999999999993</v>
      </c>
      <c r="G41" s="48">
        <v>9.1</v>
      </c>
      <c r="H41" s="48">
        <v>9.4</v>
      </c>
      <c r="I41" s="48">
        <v>9.6999999999999993</v>
      </c>
      <c r="J41" s="48">
        <v>9.6</v>
      </c>
      <c r="K41" s="48">
        <v>9.9</v>
      </c>
      <c r="L41" s="48">
        <v>9.5</v>
      </c>
      <c r="M41" s="48">
        <v>11.7</v>
      </c>
      <c r="N41" s="48">
        <v>12.2</v>
      </c>
      <c r="O41" s="48">
        <v>11.7</v>
      </c>
      <c r="P41" s="48">
        <v>11.6</v>
      </c>
      <c r="Q41" s="48">
        <v>11.2</v>
      </c>
      <c r="R41" s="48">
        <v>11.7</v>
      </c>
      <c r="S41" s="48">
        <v>11.8</v>
      </c>
      <c r="T41" s="48">
        <v>11.7</v>
      </c>
      <c r="U41" s="48">
        <v>12</v>
      </c>
      <c r="V41" s="48">
        <v>11.9</v>
      </c>
      <c r="X41" s="916" t="s">
        <v>4124</v>
      </c>
      <c r="Y41" s="917"/>
      <c r="Z41" s="917"/>
      <c r="AA41" s="917"/>
      <c r="AB41" s="917"/>
      <c r="AC41" s="917"/>
      <c r="AD41" s="917"/>
      <c r="AE41" s="917"/>
      <c r="AF41" s="918"/>
    </row>
    <row r="42" spans="1:32" ht="30" customHeight="1">
      <c r="A42" s="107" t="s">
        <v>5138</v>
      </c>
      <c r="B42" s="107">
        <v>77320</v>
      </c>
      <c r="C42" s="48">
        <v>8.9</v>
      </c>
      <c r="D42" s="48">
        <v>9.6999999999999993</v>
      </c>
      <c r="E42" s="48">
        <v>9.1</v>
      </c>
      <c r="F42" s="48">
        <v>9.1999999999999993</v>
      </c>
      <c r="G42" s="48">
        <v>9.1</v>
      </c>
      <c r="H42" s="48">
        <v>9.4</v>
      </c>
      <c r="I42" s="48">
        <v>9.6999999999999993</v>
      </c>
      <c r="J42" s="48">
        <v>9.6</v>
      </c>
      <c r="K42" s="48">
        <v>9.9</v>
      </c>
      <c r="L42" s="48">
        <v>9.5</v>
      </c>
      <c r="M42" s="48">
        <v>11.7</v>
      </c>
      <c r="N42" s="48">
        <v>12.2</v>
      </c>
      <c r="O42" s="48">
        <v>11.7</v>
      </c>
      <c r="P42" s="48">
        <v>11.6</v>
      </c>
      <c r="Q42" s="48">
        <v>11.2</v>
      </c>
      <c r="R42" s="48">
        <v>11.7</v>
      </c>
      <c r="S42" s="48">
        <v>11.8</v>
      </c>
      <c r="T42" s="48">
        <v>11.7</v>
      </c>
      <c r="U42" s="48">
        <v>12</v>
      </c>
      <c r="V42" s="48">
        <v>11.9</v>
      </c>
      <c r="X42" s="952"/>
      <c r="Y42" s="953"/>
      <c r="Z42" s="953"/>
      <c r="AA42" s="953"/>
      <c r="AB42" s="953"/>
      <c r="AC42" s="953"/>
      <c r="AD42" s="953"/>
      <c r="AE42" s="953"/>
      <c r="AF42" s="954"/>
    </row>
    <row r="43" spans="1:32" ht="30" customHeight="1">
      <c r="X43" s="925"/>
      <c r="Y43" s="926"/>
      <c r="Z43" s="926"/>
      <c r="AA43" s="926"/>
      <c r="AB43" s="926"/>
      <c r="AC43" s="926"/>
      <c r="AD43" s="926"/>
      <c r="AE43" s="926"/>
      <c r="AF43" s="927"/>
    </row>
    <row r="44" spans="1:32" ht="30" customHeight="1">
      <c r="X44" s="916" t="s">
        <v>4131</v>
      </c>
      <c r="Y44" s="917"/>
      <c r="Z44" s="917"/>
      <c r="AA44" s="917"/>
      <c r="AB44" s="917"/>
      <c r="AC44" s="917"/>
      <c r="AD44" s="917"/>
      <c r="AE44" s="917"/>
      <c r="AF44" s="918"/>
    </row>
    <row r="45" spans="1:32" ht="30" customHeight="1">
      <c r="X45" s="952"/>
      <c r="Y45" s="953"/>
      <c r="Z45" s="953"/>
      <c r="AA45" s="953"/>
      <c r="AB45" s="953"/>
      <c r="AC45" s="953"/>
      <c r="AD45" s="953"/>
      <c r="AE45" s="953"/>
      <c r="AF45" s="954"/>
    </row>
    <row r="46" spans="1:32" ht="30" customHeight="1">
      <c r="X46" s="717" t="s">
        <v>4138</v>
      </c>
      <c r="Y46" s="717"/>
      <c r="Z46" s="717"/>
      <c r="AA46" s="717"/>
      <c r="AB46" s="717"/>
      <c r="AC46" s="717"/>
      <c r="AD46" s="717"/>
      <c r="AE46" s="717"/>
      <c r="AF46" s="717"/>
    </row>
    <row r="47" spans="1:32" ht="30" customHeight="1">
      <c r="X47" s="717"/>
      <c r="Y47" s="717"/>
      <c r="Z47" s="717"/>
      <c r="AA47" s="717"/>
      <c r="AB47" s="717"/>
      <c r="AC47" s="717"/>
      <c r="AD47" s="717"/>
      <c r="AE47" s="717"/>
      <c r="AF47" s="717"/>
    </row>
    <row r="48" spans="1:32" ht="30" customHeight="1">
      <c r="X48" s="717" t="s">
        <v>4143</v>
      </c>
      <c r="Y48" s="717"/>
      <c r="Z48" s="717"/>
      <c r="AA48" s="717"/>
      <c r="AB48" s="717"/>
      <c r="AC48" s="717"/>
      <c r="AD48" s="717"/>
      <c r="AE48" s="717"/>
      <c r="AF48" s="717"/>
    </row>
    <row r="49" spans="24:32" ht="30" customHeight="1">
      <c r="X49" s="717"/>
      <c r="Y49" s="717"/>
      <c r="Z49" s="717"/>
      <c r="AA49" s="717"/>
      <c r="AB49" s="717"/>
      <c r="AC49" s="717"/>
      <c r="AD49" s="717"/>
      <c r="AE49" s="717"/>
      <c r="AF49" s="717"/>
    </row>
    <row r="50" spans="24:32" ht="30" customHeight="1">
      <c r="X50" s="717" t="s">
        <v>4148</v>
      </c>
      <c r="Y50" s="717"/>
      <c r="Z50" s="717"/>
      <c r="AA50" s="717"/>
      <c r="AB50" s="717"/>
      <c r="AC50" s="717"/>
      <c r="AD50" s="717"/>
      <c r="AE50" s="717"/>
      <c r="AF50" s="717"/>
    </row>
    <row r="51" spans="24:32" ht="30" customHeight="1">
      <c r="X51" s="717"/>
      <c r="Y51" s="717"/>
      <c r="Z51" s="717"/>
      <c r="AA51" s="717"/>
      <c r="AB51" s="717"/>
      <c r="AC51" s="717"/>
      <c r="AD51" s="717"/>
      <c r="AE51" s="717"/>
      <c r="AF51" s="717"/>
    </row>
    <row r="52" spans="24:32" ht="30" customHeight="1">
      <c r="X52" s="756" t="s">
        <v>4153</v>
      </c>
      <c r="Y52" s="757"/>
      <c r="Z52" s="757"/>
      <c r="AA52" s="757"/>
      <c r="AB52" s="757"/>
      <c r="AC52" s="757"/>
      <c r="AD52" s="757"/>
      <c r="AE52" s="757"/>
      <c r="AF52" s="758"/>
    </row>
    <row r="53" spans="24:32" ht="30" customHeight="1">
      <c r="X53" s="762"/>
      <c r="Y53" s="763"/>
      <c r="Z53" s="763"/>
      <c r="AA53" s="763"/>
      <c r="AB53" s="763"/>
      <c r="AC53" s="763"/>
      <c r="AD53" s="763"/>
      <c r="AE53" s="763"/>
      <c r="AF53" s="764"/>
    </row>
    <row r="54" spans="24:32" ht="30" customHeight="1">
      <c r="X54" s="717" t="s">
        <v>4160</v>
      </c>
      <c r="Y54" s="717"/>
      <c r="Z54" s="717"/>
      <c r="AA54" s="717"/>
      <c r="AB54" s="717"/>
      <c r="AC54" s="717"/>
      <c r="AD54" s="717"/>
      <c r="AE54" s="717"/>
      <c r="AF54" s="717"/>
    </row>
    <row r="55" spans="24:32" ht="30" customHeight="1">
      <c r="X55" s="717" t="s">
        <v>4163</v>
      </c>
      <c r="Y55" s="717"/>
      <c r="Z55" s="717"/>
      <c r="AA55" s="717"/>
      <c r="AB55" s="717"/>
      <c r="AC55" s="717"/>
      <c r="AD55" s="717"/>
      <c r="AE55" s="717"/>
      <c r="AF55" s="717"/>
    </row>
    <row r="56" spans="24:32" ht="30" customHeight="1">
      <c r="X56" s="717" t="s">
        <v>4165</v>
      </c>
      <c r="Y56" s="717"/>
      <c r="Z56" s="717"/>
      <c r="AA56" s="717"/>
      <c r="AB56" s="717"/>
      <c r="AC56" s="717"/>
      <c r="AD56" s="717"/>
      <c r="AE56" s="717"/>
      <c r="AF56" s="717"/>
    </row>
    <row r="57" spans="24:32" ht="30" customHeight="1">
      <c r="X57" s="717" t="s">
        <v>4168</v>
      </c>
      <c r="Y57" s="717"/>
      <c r="Z57" s="717"/>
      <c r="AA57" s="717"/>
      <c r="AB57" s="717"/>
      <c r="AC57" s="717"/>
      <c r="AD57" s="717"/>
      <c r="AE57" s="717"/>
      <c r="AF57" s="717"/>
    </row>
    <row r="58" spans="24:32" ht="30" customHeight="1">
      <c r="X58" s="717" t="s">
        <v>4171</v>
      </c>
      <c r="Y58" s="717"/>
      <c r="Z58" s="717"/>
      <c r="AA58" s="717"/>
      <c r="AB58" s="717"/>
      <c r="AC58" s="717"/>
      <c r="AD58" s="717"/>
      <c r="AE58" s="717"/>
      <c r="AF58" s="717"/>
    </row>
    <row r="59" spans="24:32" ht="30" customHeight="1">
      <c r="X59" s="717" t="s">
        <v>4174</v>
      </c>
      <c r="Y59" s="717"/>
      <c r="Z59" s="717"/>
      <c r="AA59" s="717"/>
      <c r="AB59" s="717"/>
      <c r="AC59" s="717"/>
      <c r="AD59" s="717"/>
      <c r="AE59" s="717"/>
      <c r="AF59" s="717"/>
    </row>
    <row r="60" spans="24:32" ht="30" customHeight="1">
      <c r="X60" s="717" t="s">
        <v>4177</v>
      </c>
      <c r="Y60" s="717"/>
      <c r="Z60" s="717"/>
      <c r="AA60" s="717"/>
      <c r="AB60" s="717"/>
      <c r="AC60" s="717"/>
      <c r="AD60" s="717"/>
      <c r="AE60" s="717"/>
      <c r="AF60" s="717"/>
    </row>
    <row r="61" spans="24:32" ht="30" customHeight="1">
      <c r="X61" s="717"/>
      <c r="Y61" s="717"/>
      <c r="Z61" s="717"/>
      <c r="AA61" s="717"/>
      <c r="AB61" s="717"/>
      <c r="AC61" s="717"/>
      <c r="AD61" s="717"/>
      <c r="AE61" s="717"/>
      <c r="AF61" s="717"/>
    </row>
    <row r="62" spans="24:32" ht="30" customHeight="1">
      <c r="X62" s="717" t="s">
        <v>4182</v>
      </c>
      <c r="Y62" s="717"/>
      <c r="Z62" s="717"/>
      <c r="AA62" s="717"/>
      <c r="AB62" s="717"/>
      <c r="AC62" s="717"/>
      <c r="AD62" s="717"/>
      <c r="AE62" s="717"/>
      <c r="AF62" s="717"/>
    </row>
    <row r="63" spans="24:32" ht="30" customHeight="1">
      <c r="X63" s="717" t="s">
        <v>4185</v>
      </c>
      <c r="Y63" s="717"/>
      <c r="Z63" s="717"/>
      <c r="AA63" s="717"/>
      <c r="AB63" s="717"/>
      <c r="AC63" s="717"/>
      <c r="AD63" s="717"/>
      <c r="AE63" s="717"/>
      <c r="AF63" s="717"/>
    </row>
    <row r="64" spans="24:32" ht="30" customHeight="1"/>
    <row r="65" ht="30" customHeight="1"/>
    <row r="66" ht="27" customHeight="1"/>
  </sheetData>
  <mergeCells count="48">
    <mergeCell ref="X60:AF61"/>
    <mergeCell ref="X58:AF58"/>
    <mergeCell ref="X59:AF59"/>
    <mergeCell ref="X62:AF62"/>
    <mergeCell ref="X63:AF63"/>
    <mergeCell ref="X32:AF33"/>
    <mergeCell ref="X34:AF35"/>
    <mergeCell ref="A4:A7"/>
    <mergeCell ref="B4:B7"/>
    <mergeCell ref="X5:AF8"/>
    <mergeCell ref="X9:AF10"/>
    <mergeCell ref="X14:AF15"/>
    <mergeCell ref="C5:L5"/>
    <mergeCell ref="M5:V5"/>
    <mergeCell ref="X11:AF11"/>
    <mergeCell ref="X12:AF12"/>
    <mergeCell ref="X13:AF13"/>
    <mergeCell ref="X36:AF37"/>
    <mergeCell ref="X39:AF40"/>
    <mergeCell ref="X38:AF38"/>
    <mergeCell ref="X54:AF54"/>
    <mergeCell ref="X55:AF55"/>
    <mergeCell ref="X56:AF56"/>
    <mergeCell ref="X57:AF57"/>
    <mergeCell ref="X41:AF43"/>
    <mergeCell ref="X44:AF45"/>
    <mergeCell ref="X46:AF47"/>
    <mergeCell ref="X48:AF49"/>
    <mergeCell ref="X50:AF51"/>
    <mergeCell ref="X52:AF53"/>
    <mergeCell ref="X21:AF21"/>
    <mergeCell ref="X22:AF22"/>
    <mergeCell ref="X25:AF25"/>
    <mergeCell ref="X28:AF28"/>
    <mergeCell ref="X31:AF31"/>
    <mergeCell ref="X23:AF24"/>
    <mergeCell ref="X26:AF27"/>
    <mergeCell ref="X29:AF30"/>
    <mergeCell ref="X16:AF16"/>
    <mergeCell ref="X17:AF17"/>
    <mergeCell ref="X18:AF18"/>
    <mergeCell ref="X19:AF19"/>
    <mergeCell ref="X20:AF20"/>
    <mergeCell ref="C1:V1"/>
    <mergeCell ref="C2:V2"/>
    <mergeCell ref="C4:L4"/>
    <mergeCell ref="M4:V4"/>
    <mergeCell ref="X4:AF4"/>
  </mergeCells>
  <phoneticPr fontId="233" type="noConversion"/>
  <pageMargins left="0.75" right="0.75" top="1" bottom="1" header="0.5" footer="0.5"/>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codeName="Sheet50">
    <tabColor rgb="FF4874CB"/>
  </sheetPr>
  <dimension ref="A1:WZP115"/>
  <sheetViews>
    <sheetView showGridLines="0" zoomScale="90" zoomScaleNormal="90" workbookViewId="0">
      <pane xSplit="2" ySplit="7" topLeftCell="C8" activePane="bottomRight" state="frozen"/>
      <selection pane="topRight"/>
      <selection pane="bottomLeft"/>
      <selection pane="bottomRight"/>
    </sheetView>
  </sheetViews>
  <sheetFormatPr defaultColWidth="5.59765625" defaultRowHeight="14" customHeight="1"/>
  <cols>
    <col min="1" max="2" width="15.59765625" style="88" customWidth="1"/>
    <col min="3" max="3" width="24.59765625" style="89" customWidth="1"/>
    <col min="4" max="6" width="8.1328125" style="73" customWidth="1"/>
    <col min="7" max="7" width="13.73046875" style="73" customWidth="1"/>
    <col min="8" max="13" width="8.1328125" style="73" customWidth="1"/>
    <col min="14" max="14" width="15.59765625" style="73" customWidth="1"/>
    <col min="15" max="15" width="20.59765625" style="73" customWidth="1"/>
    <col min="16" max="25" width="10" style="73" customWidth="1"/>
    <col min="26" max="26" width="15.59765625" style="73" customWidth="1"/>
    <col min="27" max="27" width="20.59765625" style="73" customWidth="1"/>
    <col min="28" max="30" width="8.1328125" style="73" customWidth="1"/>
    <col min="31" max="31" width="13.73046875" style="73" customWidth="1"/>
    <col min="32" max="37" width="8.1328125" style="73" customWidth="1"/>
    <col min="38" max="38" width="15.59765625" style="73" customWidth="1"/>
    <col min="39" max="39" width="20.59765625" style="73" customWidth="1"/>
    <col min="40" max="15923" width="5.59765625" style="73" customWidth="1"/>
    <col min="15924" max="15947" width="4.86328125" style="73" customWidth="1"/>
    <col min="15948" max="15955" width="4.86328125" style="73"/>
    <col min="15956" max="16239" width="5.59765625" style="73"/>
    <col min="16241" max="16384" width="5.59765625" style="73"/>
  </cols>
  <sheetData>
    <row r="1" spans="1:39" s="73" customFormat="1" ht="47" customHeight="1">
      <c r="A1" s="88"/>
      <c r="B1" s="88"/>
      <c r="C1" s="76"/>
      <c r="D1" s="485" t="s">
        <v>16</v>
      </c>
      <c r="E1" s="485"/>
      <c r="F1" s="485"/>
      <c r="G1" s="485"/>
      <c r="H1" s="485"/>
      <c r="I1" s="485"/>
      <c r="J1" s="485"/>
      <c r="K1" s="485"/>
      <c r="L1" s="485"/>
      <c r="M1" s="485"/>
      <c r="N1" s="485"/>
      <c r="O1" s="485"/>
      <c r="P1" s="485"/>
      <c r="Q1" s="485"/>
      <c r="R1" s="485"/>
      <c r="S1" s="485"/>
      <c r="T1" s="485"/>
      <c r="U1" s="485"/>
      <c r="V1" s="485"/>
      <c r="W1" s="485"/>
      <c r="X1" s="485"/>
      <c r="Y1" s="485"/>
      <c r="Z1" s="485"/>
      <c r="AA1" s="485"/>
      <c r="AB1" s="485"/>
      <c r="AC1" s="485"/>
      <c r="AD1" s="485"/>
      <c r="AE1" s="485"/>
      <c r="AF1" s="485"/>
      <c r="AG1" s="485"/>
      <c r="AH1" s="485"/>
      <c r="AI1" s="485"/>
      <c r="AJ1" s="485"/>
      <c r="AK1" s="485"/>
      <c r="AL1" s="485"/>
      <c r="AM1" s="485"/>
    </row>
    <row r="2" spans="1:39" s="73" customFormat="1" ht="26" customHeight="1">
      <c r="A2" s="88"/>
      <c r="B2" s="88"/>
      <c r="C2" s="76"/>
      <c r="D2" s="685" t="s">
        <v>5139</v>
      </c>
      <c r="E2" s="685"/>
      <c r="F2" s="685"/>
      <c r="G2" s="685"/>
      <c r="H2" s="685"/>
      <c r="I2" s="685"/>
      <c r="J2" s="685"/>
      <c r="K2" s="685"/>
      <c r="L2" s="685"/>
      <c r="M2" s="685"/>
      <c r="N2" s="685"/>
      <c r="O2" s="685"/>
      <c r="P2" s="685"/>
      <c r="Q2" s="685"/>
      <c r="R2" s="685"/>
      <c r="S2" s="685"/>
      <c r="T2" s="685"/>
      <c r="U2" s="685"/>
      <c r="V2" s="685"/>
      <c r="W2" s="685"/>
      <c r="X2" s="685"/>
      <c r="Y2" s="685"/>
      <c r="Z2" s="685"/>
      <c r="AA2" s="685"/>
      <c r="AB2" s="685"/>
      <c r="AC2" s="685"/>
      <c r="AD2" s="685"/>
      <c r="AE2" s="685"/>
      <c r="AF2" s="685"/>
      <c r="AG2" s="685"/>
      <c r="AH2" s="685"/>
      <c r="AI2" s="685"/>
      <c r="AJ2" s="685"/>
      <c r="AK2" s="685"/>
      <c r="AL2" s="685"/>
      <c r="AM2" s="685"/>
    </row>
    <row r="3" spans="1:39" s="74" customFormat="1" ht="25.05" customHeight="1">
      <c r="A3" s="893"/>
      <c r="B3" s="893"/>
      <c r="C3" s="894"/>
      <c r="D3" s="895"/>
      <c r="E3" s="91"/>
      <c r="F3" s="91"/>
      <c r="G3" s="92"/>
      <c r="AA3"/>
      <c r="AL3"/>
    </row>
    <row r="4" spans="1:39" s="73" customFormat="1" ht="40.049999999999997" customHeight="1">
      <c r="A4" s="821" t="s">
        <v>3648</v>
      </c>
      <c r="B4" s="1021" t="s">
        <v>3259</v>
      </c>
      <c r="C4" s="936" t="s">
        <v>4029</v>
      </c>
      <c r="D4" s="684" t="s">
        <v>5140</v>
      </c>
      <c r="E4" s="684"/>
      <c r="F4" s="684"/>
      <c r="G4" s="684"/>
      <c r="H4" s="684"/>
      <c r="I4" s="684"/>
      <c r="J4" s="684"/>
      <c r="K4" s="684"/>
      <c r="L4" s="684"/>
      <c r="M4" s="684"/>
      <c r="N4" s="684"/>
      <c r="O4" s="684"/>
      <c r="P4" s="682" t="s">
        <v>5141</v>
      </c>
      <c r="Q4" s="682"/>
      <c r="R4" s="682"/>
      <c r="S4" s="682"/>
      <c r="T4" s="682"/>
      <c r="U4" s="682"/>
      <c r="V4" s="682"/>
      <c r="W4" s="682"/>
      <c r="X4" s="682"/>
      <c r="Y4" s="682"/>
      <c r="Z4" s="682"/>
      <c r="AA4" s="849"/>
      <c r="AB4" s="896" t="s">
        <v>5142</v>
      </c>
      <c r="AC4" s="897"/>
      <c r="AD4" s="897"/>
      <c r="AE4" s="898"/>
      <c r="AF4" s="898"/>
      <c r="AG4" s="898"/>
      <c r="AH4" s="898"/>
      <c r="AI4" s="898"/>
      <c r="AJ4" s="898"/>
      <c r="AK4" s="898"/>
      <c r="AL4" s="1007"/>
      <c r="AM4" s="899"/>
    </row>
    <row r="5" spans="1:39" s="74" customFormat="1" ht="22.05" customHeight="1">
      <c r="A5" s="502"/>
      <c r="B5" s="1021"/>
      <c r="C5" s="737"/>
      <c r="D5" s="738" t="s">
        <v>5143</v>
      </c>
      <c r="E5" s="738"/>
      <c r="F5" s="738"/>
      <c r="G5" s="738"/>
      <c r="H5" s="738"/>
      <c r="I5" s="738"/>
      <c r="J5" s="738"/>
      <c r="K5" s="738"/>
      <c r="L5" s="738"/>
      <c r="M5" s="738"/>
      <c r="N5" s="738"/>
      <c r="O5" s="738"/>
      <c r="P5" s="1008" t="s">
        <v>5143</v>
      </c>
      <c r="Q5" s="1008"/>
      <c r="R5" s="1008"/>
      <c r="S5" s="1008"/>
      <c r="T5" s="1008"/>
      <c r="U5" s="1008"/>
      <c r="V5" s="1008"/>
      <c r="W5" s="1008"/>
      <c r="X5" s="1008"/>
      <c r="Y5" s="1008"/>
      <c r="Z5" s="1008"/>
      <c r="AA5" s="909"/>
      <c r="AB5" s="910" t="s">
        <v>5143</v>
      </c>
      <c r="AC5" s="910"/>
      <c r="AD5" s="910"/>
      <c r="AE5" s="725"/>
      <c r="AF5" s="725"/>
      <c r="AG5" s="725"/>
      <c r="AH5" s="725"/>
      <c r="AI5" s="725"/>
      <c r="AJ5" s="725"/>
      <c r="AK5" s="725"/>
      <c r="AL5" s="1009"/>
      <c r="AM5" s="766"/>
    </row>
    <row r="6" spans="1:39" s="74" customFormat="1" ht="30" customHeight="1">
      <c r="A6" s="502"/>
      <c r="B6" s="1021"/>
      <c r="C6" s="737"/>
      <c r="D6" s="841" t="s">
        <v>3788</v>
      </c>
      <c r="E6" s="699"/>
      <c r="F6" s="699"/>
      <c r="G6" s="699"/>
      <c r="H6" s="699"/>
      <c r="I6" s="699"/>
      <c r="J6" s="699"/>
      <c r="K6" s="699"/>
      <c r="L6" s="699"/>
      <c r="M6" s="699"/>
      <c r="N6" s="822" t="s">
        <v>205</v>
      </c>
      <c r="O6" s="822" t="s">
        <v>5144</v>
      </c>
      <c r="P6" s="701" t="s">
        <v>3788</v>
      </c>
      <c r="Q6" s="701"/>
      <c r="R6" s="701"/>
      <c r="S6" s="701"/>
      <c r="T6" s="701"/>
      <c r="U6" s="701"/>
      <c r="V6" s="701"/>
      <c r="W6" s="701"/>
      <c r="X6" s="701"/>
      <c r="Y6" s="702"/>
      <c r="Z6" s="825" t="s">
        <v>205</v>
      </c>
      <c r="AA6" s="825" t="s">
        <v>5144</v>
      </c>
      <c r="AB6" s="1010" t="s">
        <v>3788</v>
      </c>
      <c r="AC6" s="1010"/>
      <c r="AD6" s="1010"/>
      <c r="AE6" s="1010"/>
      <c r="AF6" s="1010"/>
      <c r="AG6" s="1010"/>
      <c r="AH6" s="1010"/>
      <c r="AI6" s="1010"/>
      <c r="AJ6" s="1010"/>
      <c r="AK6" s="910"/>
      <c r="AL6" s="725" t="s">
        <v>205</v>
      </c>
      <c r="AM6" s="766" t="s">
        <v>5144</v>
      </c>
    </row>
    <row r="7" spans="1:39" s="73" customFormat="1" ht="30" customHeight="1">
      <c r="A7" s="502"/>
      <c r="B7" s="936"/>
      <c r="C7" s="737"/>
      <c r="D7" s="62" t="s">
        <v>25</v>
      </c>
      <c r="E7" s="62" t="s">
        <v>61</v>
      </c>
      <c r="F7" s="62" t="s">
        <v>47</v>
      </c>
      <c r="G7" s="62" t="s">
        <v>133</v>
      </c>
      <c r="H7" s="62" t="s">
        <v>41</v>
      </c>
      <c r="I7" s="62" t="s">
        <v>3686</v>
      </c>
      <c r="J7" s="62" t="s">
        <v>64</v>
      </c>
      <c r="K7" s="62" t="s">
        <v>74</v>
      </c>
      <c r="L7" s="62" t="s">
        <v>70</v>
      </c>
      <c r="M7" s="62" t="s">
        <v>150</v>
      </c>
      <c r="N7" s="822"/>
      <c r="O7" s="822"/>
      <c r="P7" s="96" t="s">
        <v>25</v>
      </c>
      <c r="Q7" s="96" t="s">
        <v>61</v>
      </c>
      <c r="R7" s="96" t="s">
        <v>47</v>
      </c>
      <c r="S7" s="66" t="s">
        <v>133</v>
      </c>
      <c r="T7" s="66" t="s">
        <v>41</v>
      </c>
      <c r="U7" s="66" t="s">
        <v>3686</v>
      </c>
      <c r="V7" s="66" t="s">
        <v>64</v>
      </c>
      <c r="W7" s="66" t="s">
        <v>74</v>
      </c>
      <c r="X7" s="66" t="s">
        <v>70</v>
      </c>
      <c r="Y7" s="66" t="s">
        <v>150</v>
      </c>
      <c r="Z7" s="825"/>
      <c r="AA7" s="825"/>
      <c r="AB7" s="94" t="s">
        <v>25</v>
      </c>
      <c r="AC7" s="94" t="s">
        <v>61</v>
      </c>
      <c r="AD7" s="94" t="s">
        <v>47</v>
      </c>
      <c r="AE7" s="95" t="s">
        <v>133</v>
      </c>
      <c r="AF7" s="95" t="s">
        <v>41</v>
      </c>
      <c r="AG7" s="95" t="s">
        <v>3686</v>
      </c>
      <c r="AH7" s="95" t="s">
        <v>64</v>
      </c>
      <c r="AI7" s="95" t="s">
        <v>74</v>
      </c>
      <c r="AJ7" s="95" t="s">
        <v>70</v>
      </c>
      <c r="AK7" s="95" t="s">
        <v>150</v>
      </c>
      <c r="AL7" s="725"/>
      <c r="AM7" s="766"/>
    </row>
    <row r="8" spans="1:39" s="73" customFormat="1" ht="30" customHeight="1">
      <c r="A8" s="97" t="s">
        <v>5145</v>
      </c>
      <c r="B8" s="97" t="s">
        <v>5146</v>
      </c>
      <c r="C8" s="97">
        <v>91752</v>
      </c>
      <c r="D8" s="98">
        <v>11.3</v>
      </c>
      <c r="E8" s="98">
        <v>12.1</v>
      </c>
      <c r="F8" s="98">
        <v>11.5</v>
      </c>
      <c r="G8" s="98">
        <v>11.2</v>
      </c>
      <c r="H8" s="98">
        <v>10.8</v>
      </c>
      <c r="I8" s="98">
        <v>11.1</v>
      </c>
      <c r="J8" s="98">
        <v>11.7</v>
      </c>
      <c r="K8" s="98">
        <v>11</v>
      </c>
      <c r="L8" s="98">
        <v>11.6</v>
      </c>
      <c r="M8" s="98">
        <v>11.4</v>
      </c>
      <c r="N8" s="98" t="s">
        <v>3863</v>
      </c>
      <c r="O8" s="1024" t="s">
        <v>142</v>
      </c>
      <c r="P8" s="48">
        <v>7.9</v>
      </c>
      <c r="Q8" s="48">
        <v>8.6999999999999993</v>
      </c>
      <c r="R8" s="48">
        <v>8.4</v>
      </c>
      <c r="S8" s="48">
        <v>8.3000000000000007</v>
      </c>
      <c r="T8" s="48">
        <v>7.9</v>
      </c>
      <c r="U8" s="48">
        <v>7.6</v>
      </c>
      <c r="V8" s="48">
        <v>7.3</v>
      </c>
      <c r="W8" s="48">
        <v>7.4</v>
      </c>
      <c r="X8" s="48">
        <v>8.6999999999999993</v>
      </c>
      <c r="Y8" s="48">
        <v>8.5</v>
      </c>
      <c r="Z8" s="48" t="s">
        <v>5147</v>
      </c>
      <c r="AA8" s="1027" t="s">
        <v>151</v>
      </c>
      <c r="AB8" s="48">
        <v>6.6</v>
      </c>
      <c r="AC8" s="48">
        <v>7.4</v>
      </c>
      <c r="AD8" s="48">
        <v>6.8</v>
      </c>
      <c r="AE8" s="48">
        <v>7.1</v>
      </c>
      <c r="AF8" s="48">
        <v>6.8</v>
      </c>
      <c r="AG8" s="48">
        <v>6.5</v>
      </c>
      <c r="AH8" s="48">
        <v>7.4</v>
      </c>
      <c r="AI8" s="48">
        <v>7.3</v>
      </c>
      <c r="AJ8" s="48">
        <v>7.6</v>
      </c>
      <c r="AK8" s="48">
        <v>7.2</v>
      </c>
      <c r="AL8" s="48" t="s">
        <v>5148</v>
      </c>
      <c r="AM8" s="1027" t="s">
        <v>155</v>
      </c>
    </row>
    <row r="9" spans="1:39" s="73" customFormat="1" ht="30" customHeight="1">
      <c r="A9" s="97" t="s">
        <v>5149</v>
      </c>
      <c r="B9" s="100" t="s">
        <v>5150</v>
      </c>
      <c r="C9" s="101">
        <v>92376</v>
      </c>
      <c r="D9" s="98">
        <v>11.4</v>
      </c>
      <c r="E9" s="98">
        <v>12.2</v>
      </c>
      <c r="F9" s="98">
        <v>11.6</v>
      </c>
      <c r="G9" s="48">
        <v>11.4</v>
      </c>
      <c r="H9" s="48">
        <v>11</v>
      </c>
      <c r="I9" s="98">
        <v>11.3</v>
      </c>
      <c r="J9" s="98">
        <v>11.9</v>
      </c>
      <c r="K9" s="48">
        <v>11.2</v>
      </c>
      <c r="L9" s="48">
        <v>11.8</v>
      </c>
      <c r="M9" s="48">
        <v>11.6</v>
      </c>
      <c r="N9" s="98" t="s">
        <v>3863</v>
      </c>
      <c r="O9" s="1024"/>
      <c r="P9" s="48">
        <v>8.1</v>
      </c>
      <c r="Q9" s="48">
        <v>8.9</v>
      </c>
      <c r="R9" s="48">
        <v>8.6</v>
      </c>
      <c r="S9" s="48">
        <v>8.5</v>
      </c>
      <c r="T9" s="48">
        <v>8.1</v>
      </c>
      <c r="U9" s="48">
        <v>7.8</v>
      </c>
      <c r="V9" s="48">
        <v>7.5</v>
      </c>
      <c r="W9" s="48">
        <v>7.6</v>
      </c>
      <c r="X9" s="48">
        <v>8.9</v>
      </c>
      <c r="Y9" s="48">
        <v>8.6999999999999993</v>
      </c>
      <c r="Z9" s="48" t="s">
        <v>5147</v>
      </c>
      <c r="AA9" s="1024"/>
      <c r="AB9" s="48">
        <v>6.8</v>
      </c>
      <c r="AC9" s="48">
        <v>7.6</v>
      </c>
      <c r="AD9" s="48">
        <v>7</v>
      </c>
      <c r="AE9" s="48">
        <v>7.4</v>
      </c>
      <c r="AF9" s="48">
        <v>7.1</v>
      </c>
      <c r="AG9" s="48">
        <v>6.8</v>
      </c>
      <c r="AH9" s="48">
        <v>7.7</v>
      </c>
      <c r="AI9" s="48">
        <v>7.6</v>
      </c>
      <c r="AJ9" s="48">
        <v>7.9</v>
      </c>
      <c r="AK9" s="48">
        <v>7.4</v>
      </c>
      <c r="AL9" s="48" t="s">
        <v>5148</v>
      </c>
      <c r="AM9" s="1024"/>
    </row>
    <row r="10" spans="1:39" s="73" customFormat="1" ht="30" customHeight="1">
      <c r="A10" s="97" t="s">
        <v>5151</v>
      </c>
      <c r="B10" s="100" t="s">
        <v>5152</v>
      </c>
      <c r="C10" s="101">
        <v>92337</v>
      </c>
      <c r="D10" s="98">
        <v>11.4</v>
      </c>
      <c r="E10" s="98">
        <v>12.2</v>
      </c>
      <c r="F10" s="98">
        <v>11.6</v>
      </c>
      <c r="G10" s="48">
        <v>11.2</v>
      </c>
      <c r="H10" s="48">
        <v>10.8</v>
      </c>
      <c r="I10" s="98">
        <v>11.1</v>
      </c>
      <c r="J10" s="98">
        <v>11.7</v>
      </c>
      <c r="K10" s="48">
        <v>11</v>
      </c>
      <c r="L10" s="48">
        <v>11.6</v>
      </c>
      <c r="M10" s="48">
        <v>11.4</v>
      </c>
      <c r="N10" s="98" t="s">
        <v>3863</v>
      </c>
      <c r="O10" s="1024"/>
      <c r="P10" s="48">
        <v>7.9</v>
      </c>
      <c r="Q10" s="48">
        <v>8.6999999999999993</v>
      </c>
      <c r="R10" s="48">
        <v>8.4</v>
      </c>
      <c r="S10" s="48">
        <v>8.3000000000000007</v>
      </c>
      <c r="T10" s="48">
        <v>7.9</v>
      </c>
      <c r="U10" s="48">
        <v>7.6</v>
      </c>
      <c r="V10" s="48">
        <v>7.3</v>
      </c>
      <c r="W10" s="48">
        <v>7.4</v>
      </c>
      <c r="X10" s="48">
        <v>8.6999999999999993</v>
      </c>
      <c r="Y10" s="48">
        <v>8.5</v>
      </c>
      <c r="Z10" s="48" t="s">
        <v>5147</v>
      </c>
      <c r="AA10" s="1024"/>
      <c r="AB10" s="48">
        <v>6.6</v>
      </c>
      <c r="AC10" s="48">
        <v>7.4</v>
      </c>
      <c r="AD10" s="48">
        <v>6.8</v>
      </c>
      <c r="AE10" s="48">
        <v>7.1</v>
      </c>
      <c r="AF10" s="48">
        <v>6.8</v>
      </c>
      <c r="AG10" s="48">
        <v>6.5</v>
      </c>
      <c r="AH10" s="48">
        <v>7.4</v>
      </c>
      <c r="AI10" s="48">
        <v>7.3</v>
      </c>
      <c r="AJ10" s="48">
        <v>7.6</v>
      </c>
      <c r="AK10" s="48">
        <v>7.2</v>
      </c>
      <c r="AL10" s="48" t="s">
        <v>5148</v>
      </c>
      <c r="AM10" s="1024"/>
    </row>
    <row r="11" spans="1:39" s="73" customFormat="1" ht="30" customHeight="1">
      <c r="A11" s="97" t="s">
        <v>5153</v>
      </c>
      <c r="B11" s="100" t="s">
        <v>5154</v>
      </c>
      <c r="C11" s="101">
        <v>92337</v>
      </c>
      <c r="D11" s="98">
        <v>11.4</v>
      </c>
      <c r="E11" s="98">
        <v>12.2</v>
      </c>
      <c r="F11" s="98">
        <v>11.6</v>
      </c>
      <c r="G11" s="48">
        <v>11.4</v>
      </c>
      <c r="H11" s="48">
        <v>11</v>
      </c>
      <c r="I11" s="98">
        <v>11.3</v>
      </c>
      <c r="J11" s="98">
        <v>11.9</v>
      </c>
      <c r="K11" s="48">
        <v>11.2</v>
      </c>
      <c r="L11" s="48">
        <v>11.8</v>
      </c>
      <c r="M11" s="48">
        <v>11.6</v>
      </c>
      <c r="N11" s="98" t="s">
        <v>3863</v>
      </c>
      <c r="O11" s="1024"/>
      <c r="P11" s="48">
        <v>8.1</v>
      </c>
      <c r="Q11" s="48">
        <v>8.9</v>
      </c>
      <c r="R11" s="48">
        <v>8.6</v>
      </c>
      <c r="S11" s="48">
        <v>8.5</v>
      </c>
      <c r="T11" s="48">
        <v>8.1</v>
      </c>
      <c r="U11" s="48">
        <v>7.8</v>
      </c>
      <c r="V11" s="48">
        <v>7.5</v>
      </c>
      <c r="W11" s="48">
        <v>7.6</v>
      </c>
      <c r="X11" s="48">
        <v>8.9</v>
      </c>
      <c r="Y11" s="48">
        <v>8.6999999999999993</v>
      </c>
      <c r="Z11" s="48" t="s">
        <v>5147</v>
      </c>
      <c r="AA11" s="1024"/>
      <c r="AB11" s="48">
        <v>6.8</v>
      </c>
      <c r="AC11" s="48">
        <v>7.6</v>
      </c>
      <c r="AD11" s="48">
        <v>7</v>
      </c>
      <c r="AE11" s="48">
        <v>7.4</v>
      </c>
      <c r="AF11" s="48">
        <v>7.1</v>
      </c>
      <c r="AG11" s="48">
        <v>6.8</v>
      </c>
      <c r="AH11" s="48">
        <v>7.7</v>
      </c>
      <c r="AI11" s="48">
        <v>7.6</v>
      </c>
      <c r="AJ11" s="48">
        <v>7.9</v>
      </c>
      <c r="AK11" s="48">
        <v>7.4</v>
      </c>
      <c r="AL11" s="48" t="s">
        <v>5148</v>
      </c>
      <c r="AM11" s="1024"/>
    </row>
    <row r="12" spans="1:39" s="73" customFormat="1" ht="30" customHeight="1">
      <c r="A12" s="97" t="s">
        <v>5155</v>
      </c>
      <c r="B12" s="100" t="s">
        <v>5156</v>
      </c>
      <c r="C12" s="101">
        <v>92376</v>
      </c>
      <c r="D12" s="98">
        <v>11.4</v>
      </c>
      <c r="E12" s="98">
        <v>12.2</v>
      </c>
      <c r="F12" s="98">
        <v>11.6</v>
      </c>
      <c r="G12" s="48">
        <v>11.2</v>
      </c>
      <c r="H12" s="48">
        <v>10.8</v>
      </c>
      <c r="I12" s="98">
        <v>11.1</v>
      </c>
      <c r="J12" s="98">
        <v>11.7</v>
      </c>
      <c r="K12" s="48">
        <v>11</v>
      </c>
      <c r="L12" s="48">
        <v>11.6</v>
      </c>
      <c r="M12" s="48">
        <v>11.4</v>
      </c>
      <c r="N12" s="98" t="s">
        <v>3863</v>
      </c>
      <c r="O12" s="1024"/>
      <c r="P12" s="48">
        <v>7.9</v>
      </c>
      <c r="Q12" s="48">
        <v>8.6999999999999993</v>
      </c>
      <c r="R12" s="48">
        <v>8.4</v>
      </c>
      <c r="S12" s="48">
        <v>8.3000000000000007</v>
      </c>
      <c r="T12" s="48">
        <v>7.9</v>
      </c>
      <c r="U12" s="48">
        <v>7.6</v>
      </c>
      <c r="V12" s="48">
        <v>7.3</v>
      </c>
      <c r="W12" s="48">
        <v>7.4</v>
      </c>
      <c r="X12" s="48">
        <v>8.6999999999999993</v>
      </c>
      <c r="Y12" s="48">
        <v>8.5</v>
      </c>
      <c r="Z12" s="48" t="s">
        <v>5147</v>
      </c>
      <c r="AA12" s="1024"/>
      <c r="AB12" s="48">
        <v>6.6</v>
      </c>
      <c r="AC12" s="48">
        <v>7.4</v>
      </c>
      <c r="AD12" s="48">
        <v>6.8</v>
      </c>
      <c r="AE12" s="48">
        <v>7.1</v>
      </c>
      <c r="AF12" s="48">
        <v>6.8</v>
      </c>
      <c r="AG12" s="48">
        <v>6.5</v>
      </c>
      <c r="AH12" s="48">
        <v>7.4</v>
      </c>
      <c r="AI12" s="48">
        <v>7.3</v>
      </c>
      <c r="AJ12" s="48">
        <v>7.6</v>
      </c>
      <c r="AK12" s="48">
        <v>7.2</v>
      </c>
      <c r="AL12" s="48" t="s">
        <v>5148</v>
      </c>
      <c r="AM12" s="1024"/>
    </row>
    <row r="13" spans="1:39" s="73" customFormat="1" ht="30" customHeight="1">
      <c r="A13" s="97" t="s">
        <v>5157</v>
      </c>
      <c r="B13" s="100" t="s">
        <v>5158</v>
      </c>
      <c r="C13" s="101">
        <v>91708</v>
      </c>
      <c r="D13" s="98">
        <v>11.6</v>
      </c>
      <c r="E13" s="98">
        <v>12.4</v>
      </c>
      <c r="F13" s="98">
        <v>11.8</v>
      </c>
      <c r="G13" s="48">
        <v>11.5</v>
      </c>
      <c r="H13" s="48">
        <v>11.1</v>
      </c>
      <c r="I13" s="98">
        <v>11.4</v>
      </c>
      <c r="J13" s="98">
        <v>12</v>
      </c>
      <c r="K13" s="48">
        <v>11.3</v>
      </c>
      <c r="L13" s="48">
        <v>11.9</v>
      </c>
      <c r="M13" s="48">
        <v>11.7</v>
      </c>
      <c r="N13" s="98" t="s">
        <v>3863</v>
      </c>
      <c r="O13" s="1024"/>
      <c r="P13" s="48">
        <v>8.1999999999999993</v>
      </c>
      <c r="Q13" s="48">
        <v>9</v>
      </c>
      <c r="R13" s="48">
        <v>8.8000000000000007</v>
      </c>
      <c r="S13" s="48">
        <v>8.6999999999999993</v>
      </c>
      <c r="T13" s="48">
        <v>8.3000000000000007</v>
      </c>
      <c r="U13" s="48">
        <v>8</v>
      </c>
      <c r="V13" s="48">
        <v>7.7</v>
      </c>
      <c r="W13" s="48">
        <v>7.8</v>
      </c>
      <c r="X13" s="48">
        <v>9.1</v>
      </c>
      <c r="Y13" s="48">
        <v>8.8000000000000007</v>
      </c>
      <c r="Z13" s="48" t="s">
        <v>5147</v>
      </c>
      <c r="AA13" s="1024"/>
      <c r="AB13" s="48">
        <v>6.9</v>
      </c>
      <c r="AC13" s="48">
        <v>7.7</v>
      </c>
      <c r="AD13" s="48">
        <v>7.1</v>
      </c>
      <c r="AE13" s="48">
        <v>7.5</v>
      </c>
      <c r="AF13" s="48">
        <v>7.2</v>
      </c>
      <c r="AG13" s="48">
        <v>6.9</v>
      </c>
      <c r="AH13" s="48">
        <v>7.8</v>
      </c>
      <c r="AI13" s="48">
        <v>7.7</v>
      </c>
      <c r="AJ13" s="48">
        <v>8</v>
      </c>
      <c r="AK13" s="48">
        <v>7.5</v>
      </c>
      <c r="AL13" s="48" t="s">
        <v>5148</v>
      </c>
      <c r="AM13" s="1024"/>
    </row>
    <row r="14" spans="1:39" s="73" customFormat="1" ht="30" customHeight="1">
      <c r="A14" s="97" t="s">
        <v>5159</v>
      </c>
      <c r="B14" s="100" t="s">
        <v>5160</v>
      </c>
      <c r="C14" s="100">
        <v>98439</v>
      </c>
      <c r="D14" s="98">
        <v>17.3</v>
      </c>
      <c r="E14" s="98">
        <v>18.100000000000001</v>
      </c>
      <c r="F14" s="98">
        <v>17.5</v>
      </c>
      <c r="G14" s="48">
        <v>17.100000000000001</v>
      </c>
      <c r="H14" s="48">
        <v>16.7</v>
      </c>
      <c r="I14" s="98">
        <v>17</v>
      </c>
      <c r="J14" s="98">
        <v>17.600000000000001</v>
      </c>
      <c r="K14" s="48">
        <v>16.899999999999999</v>
      </c>
      <c r="L14" s="48">
        <v>17.5</v>
      </c>
      <c r="M14" s="48">
        <v>17.3</v>
      </c>
      <c r="N14" s="98" t="s">
        <v>3863</v>
      </c>
      <c r="O14" s="1025"/>
      <c r="P14" s="48">
        <v>13.9</v>
      </c>
      <c r="Q14" s="48">
        <v>14.7</v>
      </c>
      <c r="R14" s="48">
        <v>14.4</v>
      </c>
      <c r="S14" s="48">
        <v>14.3</v>
      </c>
      <c r="T14" s="48">
        <v>13.9</v>
      </c>
      <c r="U14" s="48">
        <v>13.6</v>
      </c>
      <c r="V14" s="48">
        <v>13.3</v>
      </c>
      <c r="W14" s="48">
        <v>13.4</v>
      </c>
      <c r="X14" s="48">
        <v>14.7</v>
      </c>
      <c r="Y14" s="48">
        <v>14.5</v>
      </c>
      <c r="Z14" s="48" t="s">
        <v>5147</v>
      </c>
      <c r="AA14" s="1025"/>
      <c r="AB14" s="48">
        <v>12.5</v>
      </c>
      <c r="AC14" s="48">
        <v>13.3</v>
      </c>
      <c r="AD14" s="48">
        <v>12.7</v>
      </c>
      <c r="AE14" s="48">
        <v>13.1</v>
      </c>
      <c r="AF14" s="48">
        <v>12.8</v>
      </c>
      <c r="AG14" s="48">
        <v>12.5</v>
      </c>
      <c r="AH14" s="48">
        <v>13.4</v>
      </c>
      <c r="AI14" s="48">
        <v>13.3</v>
      </c>
      <c r="AJ14" s="48">
        <v>13.6</v>
      </c>
      <c r="AK14" s="48">
        <v>13.1</v>
      </c>
      <c r="AL14" s="48" t="s">
        <v>5148</v>
      </c>
      <c r="AM14" s="1025"/>
    </row>
    <row r="15" spans="1:39" s="73" customFormat="1" ht="30" customHeight="1">
      <c r="A15" s="97" t="s">
        <v>5161</v>
      </c>
      <c r="B15" s="100" t="s">
        <v>5162</v>
      </c>
      <c r="C15" s="101">
        <v>60188</v>
      </c>
      <c r="D15" s="48">
        <v>10</v>
      </c>
      <c r="E15" s="98">
        <v>10.8</v>
      </c>
      <c r="F15" s="98">
        <v>10.199999999999999</v>
      </c>
      <c r="G15" s="48">
        <v>10.5</v>
      </c>
      <c r="H15" s="48">
        <v>10.3</v>
      </c>
      <c r="I15" s="98">
        <v>10.6</v>
      </c>
      <c r="J15" s="98">
        <v>11.2</v>
      </c>
      <c r="K15" s="48">
        <v>10.5</v>
      </c>
      <c r="L15" s="48">
        <v>11.1</v>
      </c>
      <c r="M15" s="48">
        <v>10.6</v>
      </c>
      <c r="N15" s="98" t="s">
        <v>5163</v>
      </c>
      <c r="O15" s="1026" t="s">
        <v>5164</v>
      </c>
      <c r="P15" s="48">
        <v>9.8000000000000007</v>
      </c>
      <c r="Q15" s="48">
        <v>10.6</v>
      </c>
      <c r="R15" s="48">
        <v>10</v>
      </c>
      <c r="S15" s="48">
        <v>10.5</v>
      </c>
      <c r="T15" s="48">
        <v>10.1</v>
      </c>
      <c r="U15" s="48">
        <v>9.8000000000000007</v>
      </c>
      <c r="V15" s="48">
        <v>9.5</v>
      </c>
      <c r="W15" s="48">
        <v>9.6</v>
      </c>
      <c r="X15" s="48">
        <v>10.9</v>
      </c>
      <c r="Y15" s="48">
        <v>10.4</v>
      </c>
      <c r="Z15" s="48" t="s">
        <v>5148</v>
      </c>
      <c r="AA15" s="1026" t="s">
        <v>5165</v>
      </c>
      <c r="AB15" s="48">
        <v>8</v>
      </c>
      <c r="AC15" s="48">
        <v>8.8000000000000007</v>
      </c>
      <c r="AD15" s="48">
        <v>8.1999999999999993</v>
      </c>
      <c r="AE15" s="48">
        <v>8.5</v>
      </c>
      <c r="AF15" s="48">
        <v>8.1</v>
      </c>
      <c r="AG15" s="48">
        <v>8.4</v>
      </c>
      <c r="AH15" s="48">
        <v>8.6999999999999993</v>
      </c>
      <c r="AI15" s="48">
        <v>8.6</v>
      </c>
      <c r="AJ15" s="48">
        <v>8.9</v>
      </c>
      <c r="AK15" s="48">
        <v>8.6</v>
      </c>
      <c r="AL15" s="48" t="s">
        <v>5166</v>
      </c>
      <c r="AM15" s="1027" t="s">
        <v>182</v>
      </c>
    </row>
    <row r="16" spans="1:39" s="73" customFormat="1" ht="30" customHeight="1">
      <c r="A16" s="97" t="s">
        <v>5167</v>
      </c>
      <c r="B16" s="97" t="s">
        <v>5168</v>
      </c>
      <c r="C16" s="97">
        <v>60436</v>
      </c>
      <c r="D16" s="48">
        <v>10</v>
      </c>
      <c r="E16" s="98">
        <v>10.8</v>
      </c>
      <c r="F16" s="98">
        <v>10.199999999999999</v>
      </c>
      <c r="G16" s="48">
        <v>10.5</v>
      </c>
      <c r="H16" s="48">
        <v>10.3</v>
      </c>
      <c r="I16" s="98">
        <v>10.6</v>
      </c>
      <c r="J16" s="98">
        <v>11.2</v>
      </c>
      <c r="K16" s="48">
        <v>10.5</v>
      </c>
      <c r="L16" s="48">
        <v>11.1</v>
      </c>
      <c r="M16" s="48">
        <v>10.6</v>
      </c>
      <c r="N16" s="98" t="s">
        <v>5163</v>
      </c>
      <c r="O16" s="1024"/>
      <c r="P16" s="48">
        <v>9.8000000000000007</v>
      </c>
      <c r="Q16" s="48">
        <v>10.6</v>
      </c>
      <c r="R16" s="48">
        <v>10</v>
      </c>
      <c r="S16" s="48">
        <v>10.5</v>
      </c>
      <c r="T16" s="48">
        <v>10.1</v>
      </c>
      <c r="U16" s="48">
        <v>9.8000000000000007</v>
      </c>
      <c r="V16" s="48">
        <v>9.5</v>
      </c>
      <c r="W16" s="48">
        <v>9.6</v>
      </c>
      <c r="X16" s="48">
        <v>10.9</v>
      </c>
      <c r="Y16" s="48">
        <v>10.4</v>
      </c>
      <c r="Z16" s="48" t="s">
        <v>5148</v>
      </c>
      <c r="AA16" s="1024"/>
      <c r="AB16" s="48">
        <v>8</v>
      </c>
      <c r="AC16" s="48">
        <v>8.8000000000000007</v>
      </c>
      <c r="AD16" s="48">
        <v>8.1999999999999993</v>
      </c>
      <c r="AE16" s="48">
        <v>8.5</v>
      </c>
      <c r="AF16" s="48">
        <v>8.1</v>
      </c>
      <c r="AG16" s="48">
        <v>8.4</v>
      </c>
      <c r="AH16" s="48">
        <v>8.6999999999999993</v>
      </c>
      <c r="AI16" s="48">
        <v>8.6</v>
      </c>
      <c r="AJ16" s="48">
        <v>8.9</v>
      </c>
      <c r="AK16" s="48">
        <v>8.6</v>
      </c>
      <c r="AL16" s="48" t="s">
        <v>5166</v>
      </c>
      <c r="AM16" s="1024"/>
    </row>
    <row r="17" spans="1:41" s="73" customFormat="1" ht="30" customHeight="1">
      <c r="A17" s="97" t="s">
        <v>5169</v>
      </c>
      <c r="B17" s="97" t="s">
        <v>5170</v>
      </c>
      <c r="C17" s="97">
        <v>60446</v>
      </c>
      <c r="D17" s="48">
        <v>9.9</v>
      </c>
      <c r="E17" s="98">
        <v>10.7</v>
      </c>
      <c r="F17" s="98">
        <v>10.1</v>
      </c>
      <c r="G17" s="48">
        <v>10.3</v>
      </c>
      <c r="H17" s="48">
        <v>10.199999999999999</v>
      </c>
      <c r="I17" s="98">
        <v>10.5</v>
      </c>
      <c r="J17" s="98">
        <v>11.1</v>
      </c>
      <c r="K17" s="48">
        <v>10.4</v>
      </c>
      <c r="L17" s="48">
        <v>11</v>
      </c>
      <c r="M17" s="48">
        <v>10.5</v>
      </c>
      <c r="N17" s="98" t="s">
        <v>5163</v>
      </c>
      <c r="O17" s="1024"/>
      <c r="P17" s="48">
        <v>9.6999999999999993</v>
      </c>
      <c r="Q17" s="48">
        <v>10.5</v>
      </c>
      <c r="R17" s="48">
        <v>9.9</v>
      </c>
      <c r="S17" s="48">
        <v>10.4</v>
      </c>
      <c r="T17" s="48">
        <v>10</v>
      </c>
      <c r="U17" s="48">
        <v>9.6999999999999993</v>
      </c>
      <c r="V17" s="48">
        <v>9.4</v>
      </c>
      <c r="W17" s="48">
        <v>9.5</v>
      </c>
      <c r="X17" s="48">
        <v>10.8</v>
      </c>
      <c r="Y17" s="48">
        <v>10.3</v>
      </c>
      <c r="Z17" s="48" t="s">
        <v>5148</v>
      </c>
      <c r="AA17" s="1024"/>
      <c r="AB17" s="48">
        <v>7.9</v>
      </c>
      <c r="AC17" s="48">
        <v>8.6999999999999993</v>
      </c>
      <c r="AD17" s="48">
        <v>8.1</v>
      </c>
      <c r="AE17" s="48">
        <v>8.4</v>
      </c>
      <c r="AF17" s="48">
        <v>8</v>
      </c>
      <c r="AG17" s="48">
        <v>8.3000000000000007</v>
      </c>
      <c r="AH17" s="48">
        <v>8.6</v>
      </c>
      <c r="AI17" s="48">
        <v>8.5</v>
      </c>
      <c r="AJ17" s="48">
        <v>8.8000000000000007</v>
      </c>
      <c r="AK17" s="48">
        <v>8.5</v>
      </c>
      <c r="AL17" s="48" t="s">
        <v>5166</v>
      </c>
      <c r="AM17" s="1024"/>
    </row>
    <row r="18" spans="1:41" s="73" customFormat="1" ht="30" customHeight="1">
      <c r="A18" s="97" t="s">
        <v>5171</v>
      </c>
      <c r="B18" s="100" t="s">
        <v>5172</v>
      </c>
      <c r="C18" s="101">
        <v>41042</v>
      </c>
      <c r="D18" s="48">
        <v>13.1</v>
      </c>
      <c r="E18" s="98">
        <v>13.9</v>
      </c>
      <c r="F18" s="98">
        <v>13.3</v>
      </c>
      <c r="G18" s="48">
        <v>13.6</v>
      </c>
      <c r="H18" s="48">
        <v>13.3</v>
      </c>
      <c r="I18" s="98">
        <v>13.6</v>
      </c>
      <c r="J18" s="98">
        <v>14.2</v>
      </c>
      <c r="K18" s="48">
        <v>13.5</v>
      </c>
      <c r="L18" s="48">
        <v>14.1</v>
      </c>
      <c r="M18" s="48">
        <v>13.7</v>
      </c>
      <c r="N18" s="98" t="s">
        <v>5163</v>
      </c>
      <c r="O18" s="1025"/>
      <c r="P18" s="48">
        <v>12.9</v>
      </c>
      <c r="Q18" s="48">
        <v>13.7</v>
      </c>
      <c r="R18" s="48">
        <v>13.1</v>
      </c>
      <c r="S18" s="48">
        <v>13.5</v>
      </c>
      <c r="T18" s="48">
        <v>13.1</v>
      </c>
      <c r="U18" s="48">
        <v>12.8</v>
      </c>
      <c r="V18" s="48">
        <v>12.5</v>
      </c>
      <c r="W18" s="48">
        <v>12.6</v>
      </c>
      <c r="X18" s="48">
        <v>13.9</v>
      </c>
      <c r="Y18" s="48">
        <v>13.5</v>
      </c>
      <c r="Z18" s="48" t="s">
        <v>5148</v>
      </c>
      <c r="AA18" s="1025"/>
      <c r="AB18" s="48">
        <v>11.1</v>
      </c>
      <c r="AC18" s="48">
        <v>11.9</v>
      </c>
      <c r="AD18" s="48">
        <v>11.3</v>
      </c>
      <c r="AE18" s="48">
        <v>11.6</v>
      </c>
      <c r="AF18" s="48">
        <v>11.2</v>
      </c>
      <c r="AG18" s="48">
        <v>11.5</v>
      </c>
      <c r="AH18" s="48">
        <v>11.8</v>
      </c>
      <c r="AI18" s="48">
        <v>11.7</v>
      </c>
      <c r="AJ18" s="48">
        <v>12</v>
      </c>
      <c r="AK18" s="48">
        <v>11.7</v>
      </c>
      <c r="AL18" s="48" t="s">
        <v>5166</v>
      </c>
      <c r="AM18" s="1025"/>
    </row>
    <row r="19" spans="1:41" s="73" customFormat="1" ht="30" customHeight="1">
      <c r="A19" s="97" t="s">
        <v>5173</v>
      </c>
      <c r="B19" s="100" t="s">
        <v>5174</v>
      </c>
      <c r="C19" s="101">
        <v>30518</v>
      </c>
      <c r="D19" s="48">
        <v>11.6</v>
      </c>
      <c r="E19" s="98">
        <v>12.4</v>
      </c>
      <c r="F19" s="98">
        <v>11.8</v>
      </c>
      <c r="G19" s="48">
        <v>11.9</v>
      </c>
      <c r="H19" s="48">
        <v>12.2</v>
      </c>
      <c r="I19" s="98">
        <v>12.5</v>
      </c>
      <c r="J19" s="98">
        <v>13.1</v>
      </c>
      <c r="K19" s="48">
        <v>11.9</v>
      </c>
      <c r="L19" s="48">
        <v>12.5</v>
      </c>
      <c r="M19" s="48">
        <v>12.2</v>
      </c>
      <c r="N19" s="98" t="s">
        <v>5175</v>
      </c>
      <c r="O19" s="1026" t="s">
        <v>5176</v>
      </c>
      <c r="P19" s="48">
        <v>11.4</v>
      </c>
      <c r="Q19" s="48">
        <v>12.2</v>
      </c>
      <c r="R19" s="48">
        <v>11.6</v>
      </c>
      <c r="S19" s="48">
        <v>11.8</v>
      </c>
      <c r="T19" s="48">
        <v>12</v>
      </c>
      <c r="U19" s="48">
        <v>11.7</v>
      </c>
      <c r="V19" s="48">
        <v>11.9</v>
      </c>
      <c r="W19" s="48">
        <v>12</v>
      </c>
      <c r="X19" s="48">
        <v>12.3</v>
      </c>
      <c r="Y19" s="48">
        <v>12</v>
      </c>
      <c r="Z19" s="48" t="s">
        <v>5177</v>
      </c>
      <c r="AA19" s="1026" t="s">
        <v>5178</v>
      </c>
      <c r="AB19" s="48">
        <v>10.4</v>
      </c>
      <c r="AC19" s="48">
        <v>11.2</v>
      </c>
      <c r="AD19" s="48">
        <v>10.4</v>
      </c>
      <c r="AE19" s="48">
        <v>10.5</v>
      </c>
      <c r="AF19" s="48">
        <v>10.7</v>
      </c>
      <c r="AG19" s="48">
        <v>11</v>
      </c>
      <c r="AH19" s="48">
        <v>11.3</v>
      </c>
      <c r="AI19" s="48">
        <v>11.2</v>
      </c>
      <c r="AJ19" s="48">
        <v>11.5</v>
      </c>
      <c r="AK19" s="48">
        <v>11</v>
      </c>
      <c r="AL19" s="48" t="s">
        <v>5179</v>
      </c>
      <c r="AM19" s="1027" t="s">
        <v>177</v>
      </c>
    </row>
    <row r="20" spans="1:41" s="73" customFormat="1" ht="30" customHeight="1">
      <c r="A20" s="97" t="s">
        <v>5180</v>
      </c>
      <c r="B20" s="100" t="s">
        <v>5181</v>
      </c>
      <c r="C20" s="101">
        <v>30518</v>
      </c>
      <c r="D20" s="48">
        <v>11.6</v>
      </c>
      <c r="E20" s="98">
        <v>12.4</v>
      </c>
      <c r="F20" s="98">
        <v>11.8</v>
      </c>
      <c r="G20" s="48">
        <v>11.9</v>
      </c>
      <c r="H20" s="48">
        <v>12.2</v>
      </c>
      <c r="I20" s="98">
        <v>12.5</v>
      </c>
      <c r="J20" s="98">
        <v>13.1</v>
      </c>
      <c r="K20" s="48">
        <v>11.9</v>
      </c>
      <c r="L20" s="48">
        <v>12.5</v>
      </c>
      <c r="M20" s="48">
        <v>12.2</v>
      </c>
      <c r="N20" s="98" t="s">
        <v>5175</v>
      </c>
      <c r="O20" s="1025"/>
      <c r="P20" s="48">
        <v>11.4</v>
      </c>
      <c r="Q20" s="48">
        <v>12.2</v>
      </c>
      <c r="R20" s="48">
        <v>11.6</v>
      </c>
      <c r="S20" s="48">
        <v>11.8</v>
      </c>
      <c r="T20" s="48">
        <v>12</v>
      </c>
      <c r="U20" s="48">
        <v>11.7</v>
      </c>
      <c r="V20" s="48">
        <v>11.9</v>
      </c>
      <c r="W20" s="48">
        <v>12</v>
      </c>
      <c r="X20" s="48">
        <v>12.3</v>
      </c>
      <c r="Y20" s="48">
        <v>12</v>
      </c>
      <c r="Z20" s="48" t="s">
        <v>5177</v>
      </c>
      <c r="AA20" s="1025"/>
      <c r="AB20" s="48">
        <v>10.5</v>
      </c>
      <c r="AC20" s="48">
        <v>11.3</v>
      </c>
      <c r="AD20" s="48">
        <v>10.5</v>
      </c>
      <c r="AE20" s="48">
        <v>10.5</v>
      </c>
      <c r="AF20" s="48">
        <v>10.7</v>
      </c>
      <c r="AG20" s="48">
        <v>11</v>
      </c>
      <c r="AH20" s="48">
        <v>11.3</v>
      </c>
      <c r="AI20" s="48">
        <v>11.2</v>
      </c>
      <c r="AJ20" s="48">
        <v>11.5</v>
      </c>
      <c r="AK20" s="48">
        <v>11.1</v>
      </c>
      <c r="AL20" s="48" t="s">
        <v>5179</v>
      </c>
      <c r="AM20" s="1025"/>
    </row>
    <row r="21" spans="1:41" s="73" customFormat="1" ht="30" customHeight="1">
      <c r="A21" s="97" t="s">
        <v>5182</v>
      </c>
      <c r="B21" s="100" t="s">
        <v>5183</v>
      </c>
      <c r="C21" s="483" t="s">
        <v>4505</v>
      </c>
      <c r="D21" s="48">
        <v>12.9</v>
      </c>
      <c r="E21" s="98">
        <v>13.7</v>
      </c>
      <c r="F21" s="48">
        <v>12.9</v>
      </c>
      <c r="G21" s="48">
        <v>12.8</v>
      </c>
      <c r="H21" s="48">
        <v>12.4</v>
      </c>
      <c r="I21" s="98">
        <v>12.7</v>
      </c>
      <c r="J21" s="98">
        <v>13.3</v>
      </c>
      <c r="K21" s="48">
        <v>12.6</v>
      </c>
      <c r="L21" s="48">
        <v>13.2</v>
      </c>
      <c r="M21" s="48">
        <v>13.5</v>
      </c>
      <c r="N21" s="98" t="s">
        <v>5184</v>
      </c>
      <c r="O21" s="1027" t="s">
        <v>173</v>
      </c>
      <c r="P21" s="48">
        <v>11.2</v>
      </c>
      <c r="Q21" s="48">
        <v>12</v>
      </c>
      <c r="R21" s="48">
        <v>11.4</v>
      </c>
      <c r="S21" s="48">
        <v>11.3</v>
      </c>
      <c r="T21" s="48">
        <v>10.9</v>
      </c>
      <c r="U21" s="48">
        <v>10.6</v>
      </c>
      <c r="V21" s="48">
        <v>10.3</v>
      </c>
      <c r="W21" s="48">
        <v>10.4</v>
      </c>
      <c r="X21" s="48">
        <v>11.7</v>
      </c>
      <c r="Y21" s="48">
        <v>11.8</v>
      </c>
      <c r="Z21" s="48" t="s">
        <v>5148</v>
      </c>
      <c r="AA21" s="1027" t="s">
        <v>171</v>
      </c>
      <c r="AB21" s="48">
        <v>10.1</v>
      </c>
      <c r="AC21" s="48">
        <v>10.9</v>
      </c>
      <c r="AD21" s="48">
        <v>10.3</v>
      </c>
      <c r="AE21" s="48">
        <v>10.4</v>
      </c>
      <c r="AF21" s="48">
        <v>10.3</v>
      </c>
      <c r="AG21" s="48">
        <v>10.6</v>
      </c>
      <c r="AH21" s="48">
        <v>10.9</v>
      </c>
      <c r="AI21" s="48">
        <v>10.8</v>
      </c>
      <c r="AJ21" s="48">
        <v>11.1</v>
      </c>
      <c r="AK21" s="48">
        <v>10.7</v>
      </c>
      <c r="AL21" s="48" t="s">
        <v>5166</v>
      </c>
      <c r="AM21" s="1027" t="s">
        <v>175</v>
      </c>
    </row>
    <row r="22" spans="1:41" s="73" customFormat="1" ht="30" customHeight="1">
      <c r="A22" s="97" t="s">
        <v>5185</v>
      </c>
      <c r="B22" s="97" t="s">
        <v>5183</v>
      </c>
      <c r="C22" s="484" t="s">
        <v>4505</v>
      </c>
      <c r="D22" s="48">
        <v>12.9</v>
      </c>
      <c r="E22" s="98">
        <v>13.7</v>
      </c>
      <c r="F22" s="48">
        <v>12.9</v>
      </c>
      <c r="G22" s="48">
        <v>12.8</v>
      </c>
      <c r="H22" s="48">
        <v>12.4</v>
      </c>
      <c r="I22" s="98">
        <v>12.7</v>
      </c>
      <c r="J22" s="98">
        <v>13.3</v>
      </c>
      <c r="K22" s="48">
        <v>12.6</v>
      </c>
      <c r="L22" s="48">
        <v>13.2</v>
      </c>
      <c r="M22" s="48">
        <v>13.5</v>
      </c>
      <c r="N22" s="98" t="s">
        <v>5184</v>
      </c>
      <c r="O22" s="1024"/>
      <c r="P22" s="48">
        <v>11.2</v>
      </c>
      <c r="Q22" s="48">
        <v>12</v>
      </c>
      <c r="R22" s="48">
        <v>11.4</v>
      </c>
      <c r="S22" s="48">
        <v>11.3</v>
      </c>
      <c r="T22" s="48">
        <v>10.9</v>
      </c>
      <c r="U22" s="48">
        <v>10.6</v>
      </c>
      <c r="V22" s="48">
        <v>10.3</v>
      </c>
      <c r="W22" s="48">
        <v>10.4</v>
      </c>
      <c r="X22" s="48">
        <v>11.7</v>
      </c>
      <c r="Y22" s="48">
        <v>11.8</v>
      </c>
      <c r="Z22" s="48" t="s">
        <v>5148</v>
      </c>
      <c r="AA22" s="1024"/>
      <c r="AB22" s="48">
        <v>10.1</v>
      </c>
      <c r="AC22" s="48">
        <v>10.9</v>
      </c>
      <c r="AD22" s="48">
        <v>10.3</v>
      </c>
      <c r="AE22" s="48">
        <v>10.4</v>
      </c>
      <c r="AF22" s="48">
        <v>10.3</v>
      </c>
      <c r="AG22" s="48">
        <v>10.6</v>
      </c>
      <c r="AH22" s="48">
        <v>10.9</v>
      </c>
      <c r="AI22" s="48">
        <v>10.8</v>
      </c>
      <c r="AJ22" s="48">
        <v>11.1</v>
      </c>
      <c r="AK22" s="48">
        <v>10.7</v>
      </c>
      <c r="AL22" s="48" t="s">
        <v>5166</v>
      </c>
      <c r="AM22" s="1024"/>
    </row>
    <row r="23" spans="1:41" s="73" customFormat="1" ht="30" customHeight="1">
      <c r="A23" s="97" t="s">
        <v>5186</v>
      </c>
      <c r="B23" s="97" t="s">
        <v>5187</v>
      </c>
      <c r="C23" s="484" t="s">
        <v>4467</v>
      </c>
      <c r="D23" s="48">
        <v>12.9</v>
      </c>
      <c r="E23" s="98">
        <v>13.7</v>
      </c>
      <c r="F23" s="48">
        <v>12.9</v>
      </c>
      <c r="G23" s="48">
        <v>12.8</v>
      </c>
      <c r="H23" s="48">
        <v>12.4</v>
      </c>
      <c r="I23" s="98">
        <v>12.7</v>
      </c>
      <c r="J23" s="98">
        <v>13.3</v>
      </c>
      <c r="K23" s="48">
        <v>12.6</v>
      </c>
      <c r="L23" s="48">
        <v>13.2</v>
      </c>
      <c r="M23" s="48">
        <v>13.5</v>
      </c>
      <c r="N23" s="98" t="s">
        <v>5184</v>
      </c>
      <c r="O23" s="1024"/>
      <c r="P23" s="48">
        <v>11.2</v>
      </c>
      <c r="Q23" s="48">
        <v>12</v>
      </c>
      <c r="R23" s="48">
        <v>11.4</v>
      </c>
      <c r="S23" s="48">
        <v>11.3</v>
      </c>
      <c r="T23" s="48">
        <v>10.9</v>
      </c>
      <c r="U23" s="48">
        <v>10.6</v>
      </c>
      <c r="V23" s="48">
        <v>10.3</v>
      </c>
      <c r="W23" s="48">
        <v>10.4</v>
      </c>
      <c r="X23" s="48">
        <v>11.7</v>
      </c>
      <c r="Y23" s="48">
        <v>11.8</v>
      </c>
      <c r="Z23" s="48" t="s">
        <v>5148</v>
      </c>
      <c r="AA23" s="1024"/>
      <c r="AB23" s="48">
        <v>10.1</v>
      </c>
      <c r="AC23" s="48">
        <v>10.9</v>
      </c>
      <c r="AD23" s="48">
        <v>10.3</v>
      </c>
      <c r="AE23" s="48">
        <v>10.4</v>
      </c>
      <c r="AF23" s="48">
        <v>10.3</v>
      </c>
      <c r="AG23" s="48">
        <v>10.6</v>
      </c>
      <c r="AH23" s="48">
        <v>10.9</v>
      </c>
      <c r="AI23" s="48">
        <v>10.8</v>
      </c>
      <c r="AJ23" s="48">
        <v>11.1</v>
      </c>
      <c r="AK23" s="48">
        <v>10.7</v>
      </c>
      <c r="AL23" s="48" t="s">
        <v>5166</v>
      </c>
      <c r="AM23" s="1024"/>
    </row>
    <row r="24" spans="1:41" s="73" customFormat="1" ht="30" customHeight="1">
      <c r="A24" s="97" t="s">
        <v>5188</v>
      </c>
      <c r="B24" s="97" t="s">
        <v>5189</v>
      </c>
      <c r="C24" s="484" t="s">
        <v>4410</v>
      </c>
      <c r="D24" s="48">
        <v>12.8</v>
      </c>
      <c r="E24" s="98">
        <v>13.6</v>
      </c>
      <c r="F24" s="48">
        <v>12.8</v>
      </c>
      <c r="G24" s="48">
        <v>12.7</v>
      </c>
      <c r="H24" s="48">
        <v>12.3</v>
      </c>
      <c r="I24" s="98">
        <v>12.6</v>
      </c>
      <c r="J24" s="98">
        <v>13.2</v>
      </c>
      <c r="K24" s="48">
        <v>12.5</v>
      </c>
      <c r="L24" s="48">
        <v>13.1</v>
      </c>
      <c r="M24" s="48">
        <v>13.4</v>
      </c>
      <c r="N24" s="98" t="s">
        <v>5184</v>
      </c>
      <c r="O24" s="1025"/>
      <c r="P24" s="48">
        <v>11.1</v>
      </c>
      <c r="Q24" s="48">
        <v>11.9</v>
      </c>
      <c r="R24" s="48">
        <v>11.3</v>
      </c>
      <c r="S24" s="48">
        <v>11.2</v>
      </c>
      <c r="T24" s="48">
        <v>10.8</v>
      </c>
      <c r="U24" s="48">
        <v>10.5</v>
      </c>
      <c r="V24" s="48">
        <v>10.199999999999999</v>
      </c>
      <c r="W24" s="48">
        <v>10.3</v>
      </c>
      <c r="X24" s="48">
        <v>11.6</v>
      </c>
      <c r="Y24" s="48">
        <v>11.7</v>
      </c>
      <c r="Z24" s="48" t="s">
        <v>5148</v>
      </c>
      <c r="AA24" s="1025"/>
      <c r="AB24" s="48">
        <v>9.9</v>
      </c>
      <c r="AC24" s="48">
        <v>10.7</v>
      </c>
      <c r="AD24" s="48">
        <v>10.1</v>
      </c>
      <c r="AE24" s="48">
        <v>10.199999999999999</v>
      </c>
      <c r="AF24" s="48">
        <v>10.1</v>
      </c>
      <c r="AG24" s="48">
        <v>10.4</v>
      </c>
      <c r="AH24" s="48">
        <v>10.7</v>
      </c>
      <c r="AI24" s="48">
        <v>10.6</v>
      </c>
      <c r="AJ24" s="48">
        <v>10.9</v>
      </c>
      <c r="AK24" s="48">
        <v>10.5</v>
      </c>
      <c r="AL24" s="48" t="s">
        <v>5166</v>
      </c>
      <c r="AM24" s="1025"/>
    </row>
    <row r="25" spans="1:41" s="73" customFormat="1" ht="30" customHeight="1">
      <c r="A25" s="97" t="s">
        <v>5190</v>
      </c>
      <c r="B25" s="97" t="s">
        <v>5191</v>
      </c>
      <c r="C25" s="97">
        <v>77085</v>
      </c>
      <c r="D25" s="48">
        <v>10.199999999999999</v>
      </c>
      <c r="E25" s="98">
        <v>11</v>
      </c>
      <c r="F25" s="48">
        <v>10.199999999999999</v>
      </c>
      <c r="G25" s="48">
        <v>10.1</v>
      </c>
      <c r="H25" s="48">
        <v>9.6999999999999993</v>
      </c>
      <c r="I25" s="98">
        <v>10</v>
      </c>
      <c r="J25" s="98">
        <v>10.6</v>
      </c>
      <c r="K25" s="48">
        <v>9.9</v>
      </c>
      <c r="L25" s="48">
        <v>10.5</v>
      </c>
      <c r="M25" s="48">
        <v>10.8</v>
      </c>
      <c r="N25" s="98" t="s">
        <v>5184</v>
      </c>
      <c r="O25" s="1027" t="s">
        <v>180</v>
      </c>
      <c r="P25" s="48">
        <v>10</v>
      </c>
      <c r="Q25" s="48">
        <v>10.8</v>
      </c>
      <c r="R25" s="48">
        <v>10</v>
      </c>
      <c r="S25" s="48">
        <v>9.9</v>
      </c>
      <c r="T25" s="48">
        <v>9.5</v>
      </c>
      <c r="U25" s="48">
        <v>9.1999999999999993</v>
      </c>
      <c r="V25" s="48">
        <v>8.9</v>
      </c>
      <c r="W25" s="48">
        <v>9</v>
      </c>
      <c r="X25" s="48">
        <v>10.3</v>
      </c>
      <c r="Y25" s="48">
        <v>10.1</v>
      </c>
      <c r="Z25" s="48" t="s">
        <v>5192</v>
      </c>
      <c r="AA25" s="1026" t="s">
        <v>5193</v>
      </c>
      <c r="AB25" s="48">
        <v>7.5</v>
      </c>
      <c r="AC25" s="48">
        <v>8.3000000000000007</v>
      </c>
      <c r="AD25" s="48">
        <v>7.7</v>
      </c>
      <c r="AE25" s="48">
        <v>7.8</v>
      </c>
      <c r="AF25" s="48">
        <v>7.7</v>
      </c>
      <c r="AG25" s="48">
        <v>8</v>
      </c>
      <c r="AH25" s="48">
        <v>8.3000000000000007</v>
      </c>
      <c r="AI25" s="48">
        <v>8.1999999999999993</v>
      </c>
      <c r="AJ25" s="48">
        <v>8.5</v>
      </c>
      <c r="AK25" s="48">
        <v>8.1</v>
      </c>
      <c r="AL25" s="48" t="s">
        <v>3945</v>
      </c>
      <c r="AM25" s="1027" t="s">
        <v>181</v>
      </c>
    </row>
    <row r="26" spans="1:41" s="73" customFormat="1" ht="30" customHeight="1">
      <c r="A26" s="97" t="s">
        <v>5194</v>
      </c>
      <c r="B26" s="97" t="s">
        <v>5195</v>
      </c>
      <c r="C26" s="97">
        <v>77503</v>
      </c>
      <c r="D26" s="48">
        <v>10.8</v>
      </c>
      <c r="E26" s="98">
        <v>11.6</v>
      </c>
      <c r="F26" s="48">
        <v>10.8</v>
      </c>
      <c r="G26" s="48">
        <v>10.7</v>
      </c>
      <c r="H26" s="48">
        <v>10.3</v>
      </c>
      <c r="I26" s="98">
        <v>10.6</v>
      </c>
      <c r="J26" s="98">
        <v>11.2</v>
      </c>
      <c r="K26" s="48">
        <v>10.5</v>
      </c>
      <c r="L26" s="48">
        <v>11.1</v>
      </c>
      <c r="M26" s="48">
        <v>11.4</v>
      </c>
      <c r="N26" s="98" t="s">
        <v>5184</v>
      </c>
      <c r="O26" s="1024"/>
      <c r="P26" s="48">
        <v>10.6</v>
      </c>
      <c r="Q26" s="48">
        <v>11.4</v>
      </c>
      <c r="R26" s="48">
        <v>10.6</v>
      </c>
      <c r="S26" s="48">
        <v>10.5</v>
      </c>
      <c r="T26" s="48">
        <v>10.1</v>
      </c>
      <c r="U26" s="48">
        <v>9.8000000000000007</v>
      </c>
      <c r="V26" s="48">
        <v>9.5</v>
      </c>
      <c r="W26" s="48">
        <v>9.6</v>
      </c>
      <c r="X26" s="48">
        <v>10.9</v>
      </c>
      <c r="Y26" s="48">
        <v>10.7</v>
      </c>
      <c r="Z26" s="48" t="s">
        <v>5192</v>
      </c>
      <c r="AA26" s="1024"/>
      <c r="AB26" s="48">
        <v>8.1</v>
      </c>
      <c r="AC26" s="48">
        <v>8.9</v>
      </c>
      <c r="AD26" s="48">
        <v>8.3000000000000007</v>
      </c>
      <c r="AE26" s="48">
        <v>8.4</v>
      </c>
      <c r="AF26" s="48">
        <v>8.3000000000000007</v>
      </c>
      <c r="AG26" s="48">
        <v>8.6</v>
      </c>
      <c r="AH26" s="48">
        <v>8.9</v>
      </c>
      <c r="AI26" s="48">
        <v>8.8000000000000007</v>
      </c>
      <c r="AJ26" s="48">
        <v>9.1</v>
      </c>
      <c r="AK26" s="48">
        <v>8.6999999999999993</v>
      </c>
      <c r="AL26" s="48" t="s">
        <v>3945</v>
      </c>
      <c r="AM26" s="1024"/>
    </row>
    <row r="27" spans="1:41" s="73" customFormat="1" ht="30" customHeight="1">
      <c r="A27" s="102" t="s">
        <v>5196</v>
      </c>
      <c r="B27" s="103" t="s">
        <v>5197</v>
      </c>
      <c r="C27" s="100">
        <v>77477</v>
      </c>
      <c r="D27" s="48">
        <v>10.8</v>
      </c>
      <c r="E27" s="98">
        <v>11.6</v>
      </c>
      <c r="F27" s="48">
        <v>10.8</v>
      </c>
      <c r="G27" s="48">
        <v>10.7</v>
      </c>
      <c r="H27" s="48">
        <v>10.3</v>
      </c>
      <c r="I27" s="98">
        <v>10.6</v>
      </c>
      <c r="J27" s="98">
        <v>11.2</v>
      </c>
      <c r="K27" s="48">
        <v>10.5</v>
      </c>
      <c r="L27" s="48">
        <v>11.1</v>
      </c>
      <c r="M27" s="48">
        <v>11.4</v>
      </c>
      <c r="N27" s="98" t="s">
        <v>5184</v>
      </c>
      <c r="O27" s="1025"/>
      <c r="P27" s="48">
        <v>10.6</v>
      </c>
      <c r="Q27" s="48">
        <v>11.4</v>
      </c>
      <c r="R27" s="48">
        <v>10.6</v>
      </c>
      <c r="S27" s="48">
        <v>10.5</v>
      </c>
      <c r="T27" s="48">
        <v>10.1</v>
      </c>
      <c r="U27" s="48">
        <v>9.8000000000000007</v>
      </c>
      <c r="V27" s="48">
        <v>9.5</v>
      </c>
      <c r="W27" s="48">
        <v>9.6</v>
      </c>
      <c r="X27" s="48">
        <v>10.9</v>
      </c>
      <c r="Y27" s="48">
        <v>10.7</v>
      </c>
      <c r="Z27" s="48" t="s">
        <v>5192</v>
      </c>
      <c r="AA27" s="1025"/>
      <c r="AB27" s="48">
        <v>8.1</v>
      </c>
      <c r="AC27" s="48">
        <v>8.9</v>
      </c>
      <c r="AD27" s="48">
        <v>8.3000000000000007</v>
      </c>
      <c r="AE27" s="48">
        <v>8.4</v>
      </c>
      <c r="AF27" s="48">
        <v>8.3000000000000007</v>
      </c>
      <c r="AG27" s="48">
        <v>8.6</v>
      </c>
      <c r="AH27" s="48">
        <v>8.9</v>
      </c>
      <c r="AI27" s="48">
        <v>8.8000000000000007</v>
      </c>
      <c r="AJ27" s="48">
        <v>9.1</v>
      </c>
      <c r="AK27" s="48">
        <v>8.6999999999999993</v>
      </c>
      <c r="AL27" s="48" t="s">
        <v>3945</v>
      </c>
      <c r="AM27" s="1025"/>
    </row>
    <row r="28" spans="1:41" s="73" customFormat="1" ht="24" customHeight="1">
      <c r="A28" s="1011" t="s">
        <v>3651</v>
      </c>
      <c r="B28" s="1012"/>
      <c r="C28" s="1013" t="s">
        <v>5198</v>
      </c>
      <c r="D28" s="1014"/>
      <c r="E28" s="1014"/>
      <c r="F28" s="1014"/>
      <c r="G28" s="1014"/>
      <c r="H28" s="1014"/>
      <c r="I28" s="1014"/>
      <c r="J28" s="1014"/>
      <c r="K28" s="1014"/>
      <c r="L28" s="1014"/>
      <c r="M28" s="1014"/>
      <c r="N28" s="1014"/>
      <c r="O28" s="1014"/>
      <c r="P28" s="1014"/>
      <c r="Q28" s="1014"/>
      <c r="R28" s="1014"/>
      <c r="S28" s="1014"/>
      <c r="T28" s="1014"/>
      <c r="U28" s="1014"/>
      <c r="V28" s="1014"/>
      <c r="W28" s="1014"/>
      <c r="X28" s="1014"/>
      <c r="Y28" s="1014"/>
      <c r="Z28" s="1014"/>
      <c r="AA28" s="1014"/>
      <c r="AB28" s="1014"/>
      <c r="AC28" s="1014"/>
      <c r="AD28" s="1014"/>
      <c r="AE28" s="1014"/>
      <c r="AF28" s="1014"/>
      <c r="AG28" s="1014"/>
      <c r="AH28" s="1014"/>
      <c r="AI28" s="1014"/>
      <c r="AJ28" s="1014"/>
      <c r="AK28" s="1014"/>
      <c r="AL28" s="1014"/>
      <c r="AM28" s="1014"/>
      <c r="AN28" s="87"/>
      <c r="AO28" s="87"/>
    </row>
    <row r="29" spans="1:41" s="73" customFormat="1" ht="50" customHeight="1">
      <c r="A29" s="1015" t="s">
        <v>3810</v>
      </c>
      <c r="B29" s="1016"/>
      <c r="C29" s="1017" t="s">
        <v>5199</v>
      </c>
      <c r="D29" s="1017"/>
      <c r="E29" s="1017"/>
      <c r="F29" s="1018"/>
      <c r="G29" s="1018"/>
      <c r="H29" s="1018"/>
      <c r="I29" s="1018"/>
      <c r="J29" s="1018"/>
      <c r="K29" s="1018"/>
      <c r="L29" s="1018"/>
      <c r="M29" s="1018"/>
      <c r="N29" s="1018"/>
      <c r="O29" s="1018"/>
      <c r="P29" s="1018"/>
      <c r="Q29" s="1018"/>
      <c r="R29" s="1018"/>
      <c r="S29" s="1018"/>
      <c r="T29" s="1018"/>
      <c r="U29" s="1018"/>
      <c r="V29" s="1018"/>
      <c r="W29" s="1018"/>
      <c r="X29" s="1018"/>
      <c r="Y29" s="1018"/>
      <c r="Z29" s="1018"/>
      <c r="AA29" s="1018"/>
      <c r="AB29" s="1018"/>
      <c r="AC29" s="1018"/>
      <c r="AD29" s="1018"/>
      <c r="AE29" s="1018"/>
      <c r="AF29" s="1018"/>
      <c r="AG29" s="1018"/>
      <c r="AH29" s="1018"/>
      <c r="AI29" s="1018"/>
      <c r="AJ29" s="1018"/>
      <c r="AK29" s="1018"/>
      <c r="AL29" s="1018"/>
      <c r="AM29" s="1018"/>
      <c r="AN29" s="87"/>
      <c r="AO29" s="87"/>
    </row>
    <row r="30" spans="1:41" s="73" customFormat="1" ht="99" customHeight="1">
      <c r="A30" s="1019" t="s">
        <v>3682</v>
      </c>
      <c r="B30" s="1020"/>
      <c r="C30" s="507" t="s">
        <v>3705</v>
      </c>
      <c r="D30" s="507"/>
      <c r="E30" s="507"/>
      <c r="F30" s="505"/>
      <c r="G30" s="505"/>
      <c r="H30" s="505"/>
      <c r="I30" s="505"/>
      <c r="J30" s="505"/>
      <c r="K30" s="505"/>
      <c r="L30" s="505"/>
      <c r="M30" s="505"/>
      <c r="N30" s="505"/>
      <c r="O30" s="505"/>
      <c r="P30" s="505"/>
      <c r="Q30" s="505"/>
      <c r="R30" s="505"/>
      <c r="S30" s="505"/>
      <c r="T30" s="505"/>
      <c r="U30" s="505"/>
      <c r="V30" s="505"/>
      <c r="W30" s="505"/>
      <c r="X30" s="505"/>
      <c r="Y30" s="505"/>
      <c r="Z30" s="505"/>
      <c r="AA30" s="505"/>
      <c r="AB30" s="505"/>
      <c r="AC30" s="505"/>
      <c r="AD30" s="505"/>
      <c r="AE30" s="505"/>
      <c r="AF30" s="505"/>
      <c r="AG30" s="505"/>
      <c r="AH30" s="505"/>
      <c r="AI30" s="505"/>
      <c r="AJ30" s="505"/>
      <c r="AK30" s="505"/>
      <c r="AL30" s="505"/>
      <c r="AM30" s="505"/>
      <c r="AN30" s="87"/>
      <c r="AO30" s="87"/>
    </row>
    <row r="31" spans="1:41" s="73" customFormat="1" ht="70.05" customHeight="1">
      <c r="A31" s="1021"/>
      <c r="B31" s="1022"/>
      <c r="C31" s="503" t="s">
        <v>3921</v>
      </c>
      <c r="D31" s="503"/>
      <c r="E31" s="503"/>
      <c r="F31" s="503"/>
      <c r="G31" s="503"/>
      <c r="H31" s="503"/>
      <c r="I31" s="503"/>
      <c r="J31" s="503"/>
      <c r="K31" s="503"/>
      <c r="L31" s="503"/>
      <c r="M31" s="503"/>
      <c r="N31" s="503"/>
      <c r="O31" s="503"/>
      <c r="P31" s="503"/>
      <c r="Q31" s="503"/>
      <c r="R31" s="503"/>
      <c r="S31" s="503"/>
      <c r="T31" s="503"/>
      <c r="U31" s="503"/>
      <c r="V31" s="503"/>
      <c r="W31" s="503"/>
      <c r="X31" s="503"/>
      <c r="Y31" s="503"/>
      <c r="Z31" s="503"/>
      <c r="AA31" s="503"/>
      <c r="AB31" s="503"/>
      <c r="AC31" s="503"/>
      <c r="AD31" s="503"/>
      <c r="AE31" s="503"/>
      <c r="AF31" s="503"/>
      <c r="AG31" s="503"/>
      <c r="AH31" s="503"/>
      <c r="AI31" s="503"/>
      <c r="AJ31" s="503"/>
      <c r="AK31" s="503"/>
      <c r="AL31" s="503"/>
      <c r="AM31" s="503"/>
      <c r="AN31" s="87"/>
      <c r="AO31" s="87"/>
    </row>
    <row r="32" spans="1:41" s="73" customFormat="1" ht="66" customHeight="1">
      <c r="A32" s="1021"/>
      <c r="B32" s="1022"/>
      <c r="C32" s="507" t="s">
        <v>3984</v>
      </c>
      <c r="D32" s="507"/>
      <c r="E32" s="507"/>
      <c r="F32" s="505"/>
      <c r="G32" s="505"/>
      <c r="H32" s="505"/>
      <c r="I32" s="505"/>
      <c r="J32" s="505"/>
      <c r="K32" s="505"/>
      <c r="L32" s="505"/>
      <c r="M32" s="505"/>
      <c r="N32" s="505"/>
      <c r="O32" s="505"/>
      <c r="P32" s="505"/>
      <c r="Q32" s="505"/>
      <c r="R32" s="505"/>
      <c r="S32" s="505"/>
      <c r="T32" s="505"/>
      <c r="U32" s="505"/>
      <c r="V32" s="505"/>
      <c r="W32" s="505"/>
      <c r="X32" s="505"/>
      <c r="Y32" s="505"/>
      <c r="Z32" s="505"/>
      <c r="AA32" s="505"/>
      <c r="AB32" s="505"/>
      <c r="AC32" s="505"/>
      <c r="AD32" s="505"/>
      <c r="AE32" s="505"/>
      <c r="AF32" s="505"/>
      <c r="AG32" s="505"/>
      <c r="AH32" s="505"/>
      <c r="AI32" s="505"/>
      <c r="AJ32" s="505"/>
      <c r="AK32" s="505"/>
      <c r="AL32" s="505"/>
      <c r="AM32" s="505"/>
      <c r="AN32" s="87"/>
      <c r="AO32" s="87"/>
    </row>
    <row r="33" spans="1:41" s="73" customFormat="1" ht="23" customHeight="1">
      <c r="A33" s="1021"/>
      <c r="B33" s="1022"/>
      <c r="C33" s="503" t="s">
        <v>3985</v>
      </c>
      <c r="D33" s="503"/>
      <c r="E33" s="503"/>
      <c r="F33" s="504"/>
      <c r="G33" s="504"/>
      <c r="H33" s="504"/>
      <c r="I33" s="504"/>
      <c r="J33" s="504"/>
      <c r="K33" s="504"/>
      <c r="L33" s="504"/>
      <c r="M33" s="504"/>
      <c r="N33" s="504"/>
      <c r="O33" s="504"/>
      <c r="P33" s="504"/>
      <c r="Q33" s="504"/>
      <c r="R33" s="504"/>
      <c r="S33" s="504"/>
      <c r="T33" s="504"/>
      <c r="U33" s="504"/>
      <c r="V33" s="504"/>
      <c r="W33" s="504"/>
      <c r="X33" s="504"/>
      <c r="Y33" s="504"/>
      <c r="Z33" s="504"/>
      <c r="AA33" s="504"/>
      <c r="AB33" s="504"/>
      <c r="AC33" s="504"/>
      <c r="AD33" s="504"/>
      <c r="AE33" s="504"/>
      <c r="AF33" s="504"/>
      <c r="AG33" s="504"/>
      <c r="AH33" s="504"/>
      <c r="AI33" s="504"/>
      <c r="AJ33" s="504"/>
      <c r="AK33" s="504"/>
      <c r="AL33" s="504"/>
      <c r="AM33" s="504"/>
      <c r="AN33" s="87"/>
      <c r="AO33" s="87"/>
    </row>
    <row r="34" spans="1:41" s="73" customFormat="1" ht="21" customHeight="1">
      <c r="A34" s="1021"/>
      <c r="B34" s="1022"/>
      <c r="C34" s="504" t="s">
        <v>3813</v>
      </c>
      <c r="D34" s="504"/>
      <c r="E34" s="504"/>
      <c r="F34" s="504"/>
      <c r="G34" s="504"/>
      <c r="H34" s="504"/>
      <c r="I34" s="504"/>
      <c r="J34" s="504"/>
      <c r="K34" s="504"/>
      <c r="L34" s="504"/>
      <c r="M34" s="504"/>
      <c r="N34" s="504"/>
      <c r="O34" s="504"/>
      <c r="P34" s="504"/>
      <c r="Q34" s="504"/>
      <c r="R34" s="504"/>
      <c r="S34" s="504"/>
      <c r="T34" s="504"/>
      <c r="U34" s="504"/>
      <c r="V34" s="504"/>
      <c r="W34" s="504"/>
      <c r="X34" s="504"/>
      <c r="Y34" s="504"/>
      <c r="Z34" s="504"/>
      <c r="AA34" s="504"/>
      <c r="AB34" s="504"/>
      <c r="AC34" s="504"/>
      <c r="AD34" s="504"/>
      <c r="AE34" s="504"/>
      <c r="AF34" s="504"/>
      <c r="AG34" s="504"/>
      <c r="AH34" s="504"/>
      <c r="AI34" s="504"/>
      <c r="AJ34" s="504"/>
      <c r="AK34" s="504"/>
      <c r="AL34" s="504"/>
      <c r="AM34" s="504"/>
      <c r="AN34" s="87"/>
      <c r="AO34" s="87"/>
    </row>
    <row r="35" spans="1:41" s="73" customFormat="1" ht="21" customHeight="1">
      <c r="A35" s="1021"/>
      <c r="B35" s="1022"/>
      <c r="C35" s="504" t="s">
        <v>3986</v>
      </c>
      <c r="D35" s="504"/>
      <c r="E35" s="504"/>
      <c r="F35" s="504"/>
      <c r="G35" s="504"/>
      <c r="H35" s="504"/>
      <c r="I35" s="504"/>
      <c r="J35" s="504"/>
      <c r="K35" s="504"/>
      <c r="L35" s="504"/>
      <c r="M35" s="504"/>
      <c r="N35" s="504"/>
      <c r="O35" s="504"/>
      <c r="P35" s="504"/>
      <c r="Q35" s="504"/>
      <c r="R35" s="504"/>
      <c r="S35" s="504"/>
      <c r="T35" s="504"/>
      <c r="U35" s="504"/>
      <c r="V35" s="504"/>
      <c r="W35" s="504"/>
      <c r="X35" s="504"/>
      <c r="Y35" s="504"/>
      <c r="Z35" s="504"/>
      <c r="AA35" s="504"/>
      <c r="AB35" s="504"/>
      <c r="AC35" s="504"/>
      <c r="AD35" s="504"/>
      <c r="AE35" s="504"/>
      <c r="AF35" s="504"/>
      <c r="AG35" s="504"/>
      <c r="AH35" s="504"/>
      <c r="AI35" s="504"/>
      <c r="AJ35" s="504"/>
      <c r="AK35" s="504"/>
      <c r="AL35" s="504"/>
      <c r="AM35" s="504"/>
      <c r="AN35" s="87"/>
      <c r="AO35" s="87"/>
    </row>
    <row r="36" spans="1:41" s="73" customFormat="1" ht="38" customHeight="1">
      <c r="A36" s="936"/>
      <c r="B36" s="1023"/>
      <c r="C36" s="507" t="s">
        <v>5200</v>
      </c>
      <c r="D36" s="507"/>
      <c r="E36" s="507"/>
      <c r="F36" s="505"/>
      <c r="G36" s="505"/>
      <c r="H36" s="505"/>
      <c r="I36" s="505"/>
      <c r="J36" s="505"/>
      <c r="K36" s="505"/>
      <c r="L36" s="505"/>
      <c r="M36" s="505"/>
      <c r="N36" s="505"/>
      <c r="O36" s="505"/>
      <c r="P36" s="505"/>
      <c r="Q36" s="505"/>
      <c r="R36" s="505"/>
      <c r="S36" s="505"/>
      <c r="T36" s="505"/>
      <c r="U36" s="505"/>
      <c r="V36" s="505"/>
      <c r="W36" s="505"/>
      <c r="X36" s="505"/>
      <c r="Y36" s="505"/>
      <c r="Z36" s="505"/>
      <c r="AA36" s="505"/>
      <c r="AB36" s="505"/>
      <c r="AC36" s="505"/>
      <c r="AD36" s="505"/>
      <c r="AE36" s="505"/>
      <c r="AF36" s="505"/>
      <c r="AG36" s="505"/>
      <c r="AH36" s="505"/>
      <c r="AI36" s="505"/>
      <c r="AJ36" s="505"/>
      <c r="AK36" s="505"/>
      <c r="AL36" s="505"/>
      <c r="AM36" s="505"/>
      <c r="AN36" s="87"/>
      <c r="AO36" s="87"/>
    </row>
    <row r="37" spans="1:41" s="73" customFormat="1" ht="30" customHeight="1">
      <c r="A37" s="88"/>
      <c r="B37" s="88"/>
      <c r="C37" s="89"/>
    </row>
    <row r="38" spans="1:41" s="73" customFormat="1" ht="30" customHeight="1">
      <c r="A38" s="88"/>
      <c r="B38" s="88"/>
      <c r="C38" s="89"/>
    </row>
    <row r="39" spans="1:41" s="73" customFormat="1" ht="30" customHeight="1">
      <c r="A39" s="88"/>
      <c r="B39" s="88"/>
      <c r="C39" s="89"/>
    </row>
    <row r="40" spans="1:41" s="73" customFormat="1" ht="30" customHeight="1">
      <c r="A40" s="88"/>
      <c r="B40" s="88"/>
      <c r="C40" s="89"/>
    </row>
    <row r="41" spans="1:41" s="73" customFormat="1" ht="30" customHeight="1">
      <c r="A41" s="88"/>
      <c r="B41" s="88"/>
      <c r="C41" s="89"/>
    </row>
    <row r="42" spans="1:41" s="73" customFormat="1" ht="30" customHeight="1">
      <c r="A42" s="88"/>
      <c r="B42" s="88"/>
      <c r="C42" s="89"/>
    </row>
    <row r="43" spans="1:41" s="73" customFormat="1" ht="30" customHeight="1">
      <c r="A43" s="88"/>
      <c r="B43" s="88"/>
      <c r="C43" s="89"/>
    </row>
    <row r="44" spans="1:41" s="73" customFormat="1" ht="30" customHeight="1">
      <c r="A44" s="88"/>
      <c r="B44" s="88"/>
      <c r="C44" s="89"/>
    </row>
    <row r="45" spans="1:41" s="73" customFormat="1" ht="30" customHeight="1">
      <c r="A45" s="88"/>
      <c r="B45" s="88"/>
      <c r="C45" s="89"/>
    </row>
    <row r="46" spans="1:41" s="73" customFormat="1" ht="30" customHeight="1">
      <c r="A46" s="88"/>
      <c r="B46" s="88"/>
      <c r="C46" s="89"/>
    </row>
    <row r="47" spans="1:41" s="73" customFormat="1" ht="30" customHeight="1">
      <c r="A47" s="88"/>
      <c r="B47" s="88"/>
      <c r="C47" s="89"/>
    </row>
    <row r="48" spans="1:41" s="73" customFormat="1" ht="30" customHeight="1">
      <c r="A48" s="88"/>
      <c r="B48" s="88"/>
      <c r="C48" s="89"/>
    </row>
    <row r="49" spans="1:3" s="73" customFormat="1" ht="30" customHeight="1">
      <c r="A49" s="88"/>
      <c r="B49" s="88"/>
      <c r="C49" s="89"/>
    </row>
    <row r="50" spans="1:3" s="73" customFormat="1" ht="30" customHeight="1">
      <c r="A50" s="88"/>
      <c r="B50" s="88"/>
      <c r="C50" s="89"/>
    </row>
    <row r="51" spans="1:3" s="73" customFormat="1" ht="30" customHeight="1">
      <c r="A51" s="88"/>
      <c r="B51" s="88"/>
      <c r="C51" s="89"/>
    </row>
    <row r="52" spans="1:3" s="73" customFormat="1" ht="30" customHeight="1">
      <c r="A52" s="88"/>
      <c r="B52" s="88"/>
      <c r="C52" s="89"/>
    </row>
    <row r="53" spans="1:3" s="73" customFormat="1" ht="30" customHeight="1">
      <c r="A53" s="88"/>
      <c r="B53" s="88"/>
      <c r="C53" s="89"/>
    </row>
    <row r="54" spans="1:3" s="73" customFormat="1" ht="30" customHeight="1">
      <c r="A54" s="88"/>
      <c r="B54" s="88"/>
      <c r="C54" s="89"/>
    </row>
    <row r="55" spans="1:3" s="73" customFormat="1" ht="30" customHeight="1">
      <c r="A55" s="88"/>
      <c r="B55" s="88"/>
      <c r="C55" s="89"/>
    </row>
    <row r="56" spans="1:3" s="73" customFormat="1" ht="30" customHeight="1">
      <c r="A56" s="88"/>
      <c r="B56" s="88"/>
      <c r="C56" s="89"/>
    </row>
    <row r="57" spans="1:3" s="73" customFormat="1" ht="30" customHeight="1">
      <c r="A57" s="88"/>
      <c r="B57" s="88"/>
      <c r="C57" s="89"/>
    </row>
    <row r="58" spans="1:3" s="73" customFormat="1" ht="30" customHeight="1">
      <c r="A58" s="88"/>
      <c r="B58" s="88"/>
      <c r="C58" s="89"/>
    </row>
    <row r="59" spans="1:3" s="73" customFormat="1" ht="30" customHeight="1">
      <c r="A59" s="88"/>
      <c r="B59" s="88"/>
      <c r="C59" s="89"/>
    </row>
    <row r="60" spans="1:3" s="73" customFormat="1" ht="30" customHeight="1">
      <c r="A60" s="88"/>
      <c r="B60" s="88"/>
      <c r="C60" s="89"/>
    </row>
    <row r="61" spans="1:3" s="73" customFormat="1" ht="30" customHeight="1">
      <c r="A61" s="88"/>
      <c r="B61" s="88"/>
      <c r="C61" s="89"/>
    </row>
    <row r="62" spans="1:3" s="73" customFormat="1" ht="30" customHeight="1">
      <c r="A62" s="88"/>
      <c r="B62" s="88"/>
      <c r="C62" s="89"/>
    </row>
    <row r="63" spans="1:3" s="73" customFormat="1" ht="30" customHeight="1">
      <c r="A63" s="88"/>
      <c r="B63" s="88"/>
      <c r="C63" s="89"/>
    </row>
    <row r="64" spans="1:3" s="73" customFormat="1" ht="30" customHeight="1">
      <c r="A64" s="88"/>
      <c r="B64" s="88"/>
      <c r="C64" s="89"/>
    </row>
    <row r="65" spans="1:3" s="73" customFormat="1" ht="30" customHeight="1">
      <c r="A65" s="88"/>
      <c r="B65" s="88"/>
      <c r="C65" s="89"/>
    </row>
    <row r="66" spans="1:3" s="73" customFormat="1" ht="30" customHeight="1">
      <c r="A66" s="88"/>
      <c r="B66" s="88"/>
      <c r="C66" s="89"/>
    </row>
    <row r="67" spans="1:3" s="73" customFormat="1" ht="30" customHeight="1">
      <c r="A67" s="88"/>
      <c r="B67" s="88"/>
      <c r="C67" s="89"/>
    </row>
    <row r="68" spans="1:3" s="73" customFormat="1" ht="30" customHeight="1">
      <c r="A68" s="88"/>
      <c r="B68" s="88"/>
      <c r="C68" s="89"/>
    </row>
    <row r="69" spans="1:3" s="73" customFormat="1" ht="30" customHeight="1">
      <c r="A69" s="88"/>
      <c r="B69" s="88"/>
      <c r="C69" s="89"/>
    </row>
    <row r="70" spans="1:3" s="73" customFormat="1" ht="30" customHeight="1">
      <c r="A70" s="88"/>
      <c r="B70" s="88"/>
      <c r="C70" s="89"/>
    </row>
    <row r="71" spans="1:3" s="73" customFormat="1" ht="30" customHeight="1">
      <c r="A71" s="88"/>
      <c r="B71" s="88"/>
      <c r="C71" s="89"/>
    </row>
    <row r="72" spans="1:3" s="73" customFormat="1" ht="30" customHeight="1">
      <c r="A72" s="88"/>
      <c r="B72" s="88"/>
      <c r="C72" s="89"/>
    </row>
    <row r="73" spans="1:3" s="73" customFormat="1" ht="30" customHeight="1">
      <c r="A73" s="88"/>
      <c r="B73" s="88"/>
      <c r="C73" s="89"/>
    </row>
    <row r="74" spans="1:3" s="73" customFormat="1" ht="30" customHeight="1">
      <c r="A74" s="88"/>
      <c r="B74" s="88"/>
      <c r="C74" s="89"/>
    </row>
    <row r="75" spans="1:3" s="73" customFormat="1" ht="30" customHeight="1">
      <c r="A75" s="88"/>
      <c r="B75" s="88"/>
      <c r="C75" s="89"/>
    </row>
    <row r="76" spans="1:3" s="73" customFormat="1" ht="30" customHeight="1">
      <c r="A76" s="88"/>
      <c r="B76" s="88"/>
      <c r="C76" s="89"/>
    </row>
    <row r="77" spans="1:3" s="73" customFormat="1" ht="30" customHeight="1">
      <c r="A77" s="88"/>
      <c r="B77" s="88"/>
      <c r="C77" s="89"/>
    </row>
    <row r="78" spans="1:3" s="73" customFormat="1" ht="30" customHeight="1">
      <c r="A78" s="88"/>
      <c r="B78" s="88"/>
      <c r="C78" s="89"/>
    </row>
    <row r="79" spans="1:3" s="73" customFormat="1" ht="30" customHeight="1">
      <c r="A79" s="88"/>
      <c r="B79" s="88"/>
      <c r="C79" s="89"/>
    </row>
    <row r="80" spans="1:3" s="73" customFormat="1" ht="30" customHeight="1">
      <c r="A80" s="88"/>
      <c r="B80" s="88"/>
      <c r="C80" s="89"/>
    </row>
    <row r="81" spans="1:3" s="73" customFormat="1" ht="30" customHeight="1">
      <c r="A81" s="88"/>
      <c r="B81" s="88"/>
      <c r="C81" s="89"/>
    </row>
    <row r="82" spans="1:3" s="73" customFormat="1" ht="30" customHeight="1">
      <c r="A82" s="88"/>
      <c r="B82" s="88"/>
      <c r="C82" s="89"/>
    </row>
    <row r="83" spans="1:3" s="73" customFormat="1" ht="30" customHeight="1">
      <c r="A83" s="88"/>
      <c r="B83" s="88"/>
      <c r="C83" s="89"/>
    </row>
    <row r="84" spans="1:3" s="73" customFormat="1" ht="30" customHeight="1">
      <c r="A84" s="88"/>
      <c r="B84" s="88"/>
      <c r="C84" s="89"/>
    </row>
    <row r="85" spans="1:3" s="73" customFormat="1" ht="30" customHeight="1">
      <c r="A85" s="88"/>
      <c r="B85" s="88"/>
      <c r="C85" s="89"/>
    </row>
    <row r="86" spans="1:3" s="73" customFormat="1" ht="30" customHeight="1">
      <c r="A86" s="88"/>
      <c r="B86" s="88"/>
      <c r="C86" s="89"/>
    </row>
    <row r="87" spans="1:3" s="73" customFormat="1" ht="30" customHeight="1">
      <c r="A87" s="88"/>
      <c r="B87" s="88"/>
      <c r="C87" s="89"/>
    </row>
    <row r="88" spans="1:3" s="73" customFormat="1" ht="30" customHeight="1">
      <c r="A88" s="88"/>
      <c r="B88" s="88"/>
      <c r="C88" s="89"/>
    </row>
    <row r="89" spans="1:3" s="73" customFormat="1" ht="30" customHeight="1">
      <c r="A89" s="88"/>
      <c r="B89" s="88"/>
      <c r="C89" s="89"/>
    </row>
    <row r="90" spans="1:3" s="73" customFormat="1" ht="30" customHeight="1">
      <c r="A90" s="88"/>
      <c r="B90" s="88"/>
      <c r="C90" s="89"/>
    </row>
    <row r="91" spans="1:3" s="73" customFormat="1" ht="30" customHeight="1">
      <c r="A91" s="88"/>
      <c r="B91" s="88"/>
      <c r="C91" s="89"/>
    </row>
    <row r="92" spans="1:3" s="73" customFormat="1" ht="30" customHeight="1">
      <c r="A92" s="88"/>
      <c r="B92" s="88"/>
      <c r="C92" s="89"/>
    </row>
    <row r="93" spans="1:3" s="73" customFormat="1" ht="30" customHeight="1">
      <c r="A93" s="88"/>
      <c r="B93" s="88"/>
      <c r="C93" s="89"/>
    </row>
    <row r="94" spans="1:3" s="73" customFormat="1" ht="30" customHeight="1">
      <c r="A94" s="88"/>
      <c r="B94" s="88"/>
      <c r="C94" s="89"/>
    </row>
    <row r="95" spans="1:3" s="73" customFormat="1" ht="30" customHeight="1">
      <c r="A95" s="88"/>
      <c r="B95" s="88"/>
      <c r="C95" s="89"/>
    </row>
    <row r="96" spans="1:3" s="73" customFormat="1" ht="30" customHeight="1">
      <c r="A96" s="88"/>
      <c r="B96" s="88"/>
      <c r="C96" s="89"/>
    </row>
    <row r="97" spans="1:3" s="73" customFormat="1" ht="30" customHeight="1">
      <c r="A97" s="88"/>
      <c r="B97" s="88"/>
      <c r="C97" s="89"/>
    </row>
    <row r="98" spans="1:3" s="73" customFormat="1" ht="30" customHeight="1">
      <c r="A98" s="88"/>
      <c r="B98" s="88"/>
      <c r="C98" s="89"/>
    </row>
    <row r="99" spans="1:3" s="73" customFormat="1" ht="30" customHeight="1">
      <c r="A99" s="88"/>
      <c r="B99" s="88"/>
      <c r="C99" s="89"/>
    </row>
    <row r="100" spans="1:3" s="73" customFormat="1" ht="30" customHeight="1">
      <c r="A100" s="88"/>
      <c r="B100" s="88"/>
      <c r="C100" s="89"/>
    </row>
    <row r="101" spans="1:3" s="73" customFormat="1" ht="30" customHeight="1">
      <c r="A101" s="88"/>
      <c r="B101" s="88"/>
      <c r="C101" s="89"/>
    </row>
    <row r="102" spans="1:3" s="73" customFormat="1" ht="30" customHeight="1">
      <c r="A102" s="88"/>
      <c r="B102" s="88"/>
      <c r="C102" s="89"/>
    </row>
    <row r="103" spans="1:3" s="73" customFormat="1" ht="30" customHeight="1">
      <c r="A103" s="88"/>
      <c r="B103" s="88"/>
      <c r="C103" s="89"/>
    </row>
    <row r="104" spans="1:3" s="73" customFormat="1" ht="30" customHeight="1">
      <c r="A104" s="88"/>
      <c r="B104" s="88"/>
      <c r="C104" s="89"/>
    </row>
    <row r="105" spans="1:3" s="73" customFormat="1" ht="30" customHeight="1">
      <c r="A105" s="88"/>
      <c r="B105" s="88"/>
      <c r="C105" s="89"/>
    </row>
    <row r="106" spans="1:3" s="73" customFormat="1" ht="30" customHeight="1">
      <c r="A106" s="88"/>
      <c r="B106" s="88"/>
      <c r="C106" s="89"/>
    </row>
    <row r="107" spans="1:3" s="73" customFormat="1" ht="30" customHeight="1">
      <c r="A107" s="88"/>
      <c r="B107" s="88"/>
      <c r="C107" s="89"/>
    </row>
    <row r="108" spans="1:3" s="73" customFormat="1" ht="30" customHeight="1">
      <c r="A108" s="88"/>
      <c r="B108" s="88"/>
      <c r="C108" s="89"/>
    </row>
    <row r="109" spans="1:3" s="73" customFormat="1" ht="30" customHeight="1">
      <c r="A109" s="88"/>
      <c r="B109" s="88"/>
      <c r="C109" s="89"/>
    </row>
    <row r="110" spans="1:3" s="73" customFormat="1" ht="30" customHeight="1">
      <c r="A110" s="88"/>
      <c r="B110" s="88"/>
      <c r="C110" s="89"/>
    </row>
    <row r="111" spans="1:3" s="73" customFormat="1" ht="30" customHeight="1">
      <c r="A111" s="88"/>
      <c r="B111" s="88"/>
      <c r="C111" s="89"/>
    </row>
    <row r="112" spans="1:3" s="73" customFormat="1" ht="30" customHeight="1">
      <c r="A112" s="88"/>
      <c r="B112" s="88"/>
      <c r="C112" s="89"/>
    </row>
    <row r="113" spans="1:3" s="73" customFormat="1" ht="30" customHeight="1">
      <c r="A113" s="88"/>
      <c r="B113" s="88"/>
      <c r="C113" s="89"/>
    </row>
    <row r="114" spans="1:3" s="73" customFormat="1" ht="30" customHeight="1">
      <c r="A114" s="88"/>
      <c r="B114" s="88"/>
      <c r="C114" s="89"/>
    </row>
    <row r="115" spans="1:3" s="73" customFormat="1" ht="30" customHeight="1">
      <c r="A115" s="88"/>
      <c r="B115" s="88"/>
      <c r="C115" s="89"/>
    </row>
  </sheetData>
  <mergeCells count="48">
    <mergeCell ref="AM8:AM14"/>
    <mergeCell ref="AM15:AM18"/>
    <mergeCell ref="AM19:AM20"/>
    <mergeCell ref="AM21:AM24"/>
    <mergeCell ref="AM25:AM27"/>
    <mergeCell ref="AA8:AA14"/>
    <mergeCell ref="AA15:AA18"/>
    <mergeCell ref="AA19:AA20"/>
    <mergeCell ref="AA21:AA24"/>
    <mergeCell ref="AA25:AA27"/>
    <mergeCell ref="O8:O14"/>
    <mergeCell ref="O15:O18"/>
    <mergeCell ref="O19:O20"/>
    <mergeCell ref="O21:O24"/>
    <mergeCell ref="O25:O27"/>
    <mergeCell ref="A28:B28"/>
    <mergeCell ref="C28:AM28"/>
    <mergeCell ref="A29:B29"/>
    <mergeCell ref="C29:AM29"/>
    <mergeCell ref="C30:AM30"/>
    <mergeCell ref="A30:B36"/>
    <mergeCell ref="C31:AM31"/>
    <mergeCell ref="C32:AM32"/>
    <mergeCell ref="C33:AM33"/>
    <mergeCell ref="C34:AM34"/>
    <mergeCell ref="C35:AM35"/>
    <mergeCell ref="C36:AM36"/>
    <mergeCell ref="D5:O5"/>
    <mergeCell ref="P5:AA5"/>
    <mergeCell ref="AB5:AM5"/>
    <mergeCell ref="D6:M6"/>
    <mergeCell ref="P6:Y6"/>
    <mergeCell ref="AB6:AK6"/>
    <mergeCell ref="N6:N7"/>
    <mergeCell ref="O6:O7"/>
    <mergeCell ref="Z6:Z7"/>
    <mergeCell ref="AA6:AA7"/>
    <mergeCell ref="AL6:AL7"/>
    <mergeCell ref="AM6:AM7"/>
    <mergeCell ref="D1:AM1"/>
    <mergeCell ref="D2:AM2"/>
    <mergeCell ref="A3:D3"/>
    <mergeCell ref="D4:O4"/>
    <mergeCell ref="P4:AA4"/>
    <mergeCell ref="AB4:AM4"/>
    <mergeCell ref="A4:A7"/>
    <mergeCell ref="B4:B7"/>
    <mergeCell ref="C4:C7"/>
  </mergeCells>
  <phoneticPr fontId="233" type="noConversion"/>
  <pageMargins left="0.75" right="0.75" top="1" bottom="1" header="0.5" footer="0.5"/>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codeName="Sheet29"/>
  <dimension ref="A1:AO74"/>
  <sheetViews>
    <sheetView showGridLines="0" workbookViewId="0">
      <pane ySplit="7" topLeftCell="A8" activePane="bottomLeft" state="frozen"/>
      <selection pane="bottomLeft" activeCell="B4" sqref="B4:I4"/>
    </sheetView>
  </sheetViews>
  <sheetFormatPr defaultColWidth="5.59765625" defaultRowHeight="14" customHeight="1"/>
  <cols>
    <col min="1" max="1" width="17.53125" style="9" customWidth="1"/>
    <col min="2" max="2" width="7.59765625" style="73" customWidth="1"/>
    <col min="3" max="3" width="8.1328125" style="73" customWidth="1"/>
    <col min="4" max="5" width="7.59765625" style="73" customWidth="1"/>
    <col min="6" max="6" width="8.1328125" style="73" customWidth="1"/>
    <col min="7" max="7" width="7.59765625" style="73" customWidth="1"/>
    <col min="8" max="9" width="8.59765625" style="73" customWidth="1"/>
    <col min="10" max="10" width="7.59765625" style="73" customWidth="1"/>
    <col min="11" max="11" width="8.1328125" style="73" customWidth="1"/>
    <col min="12" max="13" width="7.59765625" style="73" customWidth="1"/>
    <col min="14" max="14" width="8.1328125" style="73" customWidth="1"/>
    <col min="15" max="15" width="7.59765625" style="73" customWidth="1"/>
    <col min="16" max="17" width="8.59765625" style="73" customWidth="1"/>
    <col min="18" max="18" width="7.59765625" style="73" customWidth="1"/>
    <col min="19" max="19" width="8.1328125" style="75" customWidth="1"/>
    <col min="20" max="21" width="7.59765625" style="73" customWidth="1"/>
    <col min="22" max="22" width="8.1328125" style="73" customWidth="1"/>
    <col min="23" max="23" width="7.59765625" style="73" customWidth="1"/>
    <col min="24" max="25" width="8.59765625" style="73" customWidth="1"/>
    <col min="26" max="26" width="4.86328125" style="73" customWidth="1"/>
    <col min="27" max="29" width="6.53125" style="73" customWidth="1"/>
    <col min="30" max="56" width="4.86328125" style="73" customWidth="1"/>
    <col min="57" max="16120" width="5.59765625" style="73" customWidth="1"/>
    <col min="16121" max="16144" width="4.86328125" style="73" customWidth="1"/>
    <col min="16145" max="16152" width="4.86328125" style="73"/>
    <col min="16153" max="16384" width="5.59765625" style="73"/>
  </cols>
  <sheetData>
    <row r="1" spans="1:37" ht="47" customHeight="1">
      <c r="A1" s="76"/>
      <c r="B1" s="77"/>
      <c r="C1" s="77"/>
      <c r="D1" s="77"/>
      <c r="E1" s="485" t="s">
        <v>5201</v>
      </c>
      <c r="F1" s="485"/>
      <c r="G1" s="485"/>
      <c r="H1" s="485"/>
      <c r="I1" s="485"/>
      <c r="J1" s="485"/>
      <c r="K1" s="485"/>
      <c r="L1" s="485"/>
      <c r="M1" s="485"/>
      <c r="N1" s="485"/>
      <c r="O1" s="485"/>
      <c r="P1" s="485"/>
      <c r="Q1" s="485"/>
      <c r="R1" s="485"/>
      <c r="S1" s="485"/>
      <c r="T1" s="485"/>
      <c r="U1" s="485"/>
      <c r="V1" s="485"/>
      <c r="W1" s="485"/>
      <c r="X1" s="485"/>
      <c r="Y1" s="485"/>
    </row>
    <row r="2" spans="1:37" ht="26" customHeight="1">
      <c r="A2" s="76"/>
      <c r="B2" s="77"/>
      <c r="C2" s="77"/>
      <c r="D2" s="77"/>
      <c r="E2" s="685" t="s">
        <v>3710</v>
      </c>
      <c r="F2" s="685"/>
      <c r="G2" s="685"/>
      <c r="H2" s="685"/>
      <c r="I2" s="685"/>
      <c r="J2" s="685"/>
      <c r="K2" s="685"/>
      <c r="L2" s="685"/>
      <c r="M2" s="685"/>
      <c r="N2" s="685"/>
      <c r="O2" s="685"/>
      <c r="P2" s="685"/>
      <c r="Q2" s="685"/>
      <c r="R2" s="685"/>
      <c r="S2" s="685"/>
      <c r="T2" s="685"/>
      <c r="U2" s="685"/>
      <c r="V2" s="685"/>
      <c r="W2" s="685"/>
      <c r="X2" s="685"/>
      <c r="Y2" s="685"/>
    </row>
    <row r="3" spans="1:37" s="74" customFormat="1" ht="25.05" customHeight="1">
      <c r="A3" s="1028" t="s">
        <v>19</v>
      </c>
      <c r="B3" s="1028"/>
      <c r="C3" s="80" t="s">
        <v>5202</v>
      </c>
      <c r="D3" s="80" t="s">
        <v>5203</v>
      </c>
      <c r="E3" s="3"/>
      <c r="F3" s="3"/>
      <c r="G3" s="3"/>
      <c r="H3" s="3"/>
      <c r="I3" s="3"/>
      <c r="J3" s="3"/>
      <c r="K3" s="3"/>
      <c r="L3" s="3"/>
      <c r="M3" s="81"/>
      <c r="N3" s="81"/>
      <c r="O3" s="81"/>
      <c r="P3" s="81"/>
      <c r="Q3" s="81"/>
      <c r="R3" s="81"/>
      <c r="S3" s="81"/>
    </row>
    <row r="4" spans="1:37" ht="38" customHeight="1">
      <c r="A4" s="1054" t="s">
        <v>4260</v>
      </c>
      <c r="B4" s="1029" t="s">
        <v>5204</v>
      </c>
      <c r="C4" s="1030"/>
      <c r="D4" s="1030"/>
      <c r="E4" s="1031"/>
      <c r="F4" s="1031"/>
      <c r="G4" s="1031"/>
      <c r="H4" s="1031"/>
      <c r="I4" s="1031"/>
      <c r="J4" s="1032" t="s">
        <v>5205</v>
      </c>
      <c r="K4" s="1031"/>
      <c r="L4" s="1031"/>
      <c r="M4" s="1031"/>
      <c r="N4" s="1031"/>
      <c r="O4" s="1031"/>
      <c r="P4" s="1031"/>
      <c r="Q4" s="1031"/>
      <c r="R4" s="1032" t="s">
        <v>5206</v>
      </c>
      <c r="S4" s="1031"/>
      <c r="T4" s="1031"/>
      <c r="U4" s="1031"/>
      <c r="V4" s="1031"/>
      <c r="W4" s="1031"/>
      <c r="X4" s="1031"/>
      <c r="Y4" s="1031"/>
      <c r="AA4" s="1036" t="s">
        <v>3582</v>
      </c>
      <c r="AB4" s="1037"/>
      <c r="AC4" s="1037"/>
      <c r="AD4" s="1037"/>
      <c r="AE4" s="1037"/>
      <c r="AF4" s="1037"/>
      <c r="AG4" s="1037"/>
      <c r="AH4" s="1037"/>
      <c r="AI4" s="1037"/>
      <c r="AJ4" s="1037"/>
      <c r="AK4" s="1038"/>
    </row>
    <row r="5" spans="1:37" s="74" customFormat="1" ht="19.05" customHeight="1">
      <c r="A5" s="1054"/>
      <c r="B5" s="82" t="s">
        <v>5207</v>
      </c>
      <c r="C5" s="82" t="s">
        <v>5207</v>
      </c>
      <c r="D5" s="82" t="s">
        <v>5207</v>
      </c>
      <c r="E5" s="82" t="s">
        <v>5208</v>
      </c>
      <c r="F5" s="82" t="s">
        <v>5208</v>
      </c>
      <c r="G5" s="82" t="s">
        <v>5208</v>
      </c>
      <c r="H5" s="1056" t="s">
        <v>5209</v>
      </c>
      <c r="I5" s="1056" t="s">
        <v>5210</v>
      </c>
      <c r="J5" s="82" t="s">
        <v>5207</v>
      </c>
      <c r="K5" s="82" t="s">
        <v>5207</v>
      </c>
      <c r="L5" s="82" t="s">
        <v>5207</v>
      </c>
      <c r="M5" s="82" t="s">
        <v>5208</v>
      </c>
      <c r="N5" s="82" t="s">
        <v>5208</v>
      </c>
      <c r="O5" s="82" t="s">
        <v>5208</v>
      </c>
      <c r="P5" s="1056" t="s">
        <v>5209</v>
      </c>
      <c r="Q5" s="1056" t="s">
        <v>5210</v>
      </c>
      <c r="R5" s="82" t="s">
        <v>5207</v>
      </c>
      <c r="S5" s="82" t="s">
        <v>5207</v>
      </c>
      <c r="T5" s="82" t="s">
        <v>5207</v>
      </c>
      <c r="U5" s="82" t="s">
        <v>5208</v>
      </c>
      <c r="V5" s="82" t="s">
        <v>5208</v>
      </c>
      <c r="W5" s="82" t="s">
        <v>5208</v>
      </c>
      <c r="X5" s="1056" t="s">
        <v>5209</v>
      </c>
      <c r="Y5" s="1056" t="s">
        <v>5210</v>
      </c>
      <c r="AA5" s="1039" t="s">
        <v>5211</v>
      </c>
      <c r="AB5" s="1040"/>
      <c r="AC5" s="1040"/>
      <c r="AD5" s="1040"/>
      <c r="AE5" s="1040"/>
      <c r="AF5" s="1040"/>
      <c r="AG5" s="1040"/>
      <c r="AH5" s="1040"/>
      <c r="AI5" s="1040"/>
      <c r="AJ5" s="1040"/>
      <c r="AK5" s="1041"/>
    </row>
    <row r="6" spans="1:37" s="74" customFormat="1" ht="19.05" customHeight="1">
      <c r="A6" s="1054"/>
      <c r="B6" s="82" t="s">
        <v>5212</v>
      </c>
      <c r="C6" s="82" t="s">
        <v>5212</v>
      </c>
      <c r="D6" s="82" t="s">
        <v>5212</v>
      </c>
      <c r="E6" s="82" t="s">
        <v>5213</v>
      </c>
      <c r="F6" s="82" t="s">
        <v>5213</v>
      </c>
      <c r="G6" s="82" t="s">
        <v>5213</v>
      </c>
      <c r="H6" s="1057"/>
      <c r="I6" s="1057"/>
      <c r="J6" s="82" t="s">
        <v>5212</v>
      </c>
      <c r="K6" s="82" t="s">
        <v>5212</v>
      </c>
      <c r="L6" s="82" t="s">
        <v>5212</v>
      </c>
      <c r="M6" s="82" t="s">
        <v>5213</v>
      </c>
      <c r="N6" s="82" t="s">
        <v>5213</v>
      </c>
      <c r="O6" s="82" t="s">
        <v>5213</v>
      </c>
      <c r="P6" s="1057"/>
      <c r="Q6" s="1057"/>
      <c r="R6" s="82" t="s">
        <v>5212</v>
      </c>
      <c r="S6" s="82" t="s">
        <v>5212</v>
      </c>
      <c r="T6" s="82" t="s">
        <v>5212</v>
      </c>
      <c r="U6" s="82" t="s">
        <v>5213</v>
      </c>
      <c r="V6" s="82" t="s">
        <v>5213</v>
      </c>
      <c r="W6" s="82" t="s">
        <v>5213</v>
      </c>
      <c r="X6" s="1057"/>
      <c r="Y6" s="1057"/>
      <c r="AA6" s="1042" t="s">
        <v>5214</v>
      </c>
      <c r="AB6" s="1043"/>
      <c r="AC6" s="1043"/>
      <c r="AD6" s="1043"/>
      <c r="AE6" s="1043"/>
      <c r="AF6" s="1043"/>
      <c r="AG6" s="1043"/>
      <c r="AH6" s="1043"/>
      <c r="AI6" s="1043"/>
      <c r="AJ6" s="1043"/>
      <c r="AK6" s="1044"/>
    </row>
    <row r="7" spans="1:37" s="74" customFormat="1" ht="27" customHeight="1">
      <c r="A7" s="1055"/>
      <c r="B7" s="82" t="s">
        <v>25</v>
      </c>
      <c r="C7" s="82" t="s">
        <v>33</v>
      </c>
      <c r="D7" s="82" t="s">
        <v>41</v>
      </c>
      <c r="E7" s="82" t="s">
        <v>25</v>
      </c>
      <c r="F7" s="82" t="s">
        <v>33</v>
      </c>
      <c r="G7" s="82" t="s">
        <v>41</v>
      </c>
      <c r="H7" s="1058"/>
      <c r="I7" s="1058"/>
      <c r="J7" s="82" t="s">
        <v>25</v>
      </c>
      <c r="K7" s="82" t="s">
        <v>33</v>
      </c>
      <c r="L7" s="82" t="s">
        <v>41</v>
      </c>
      <c r="M7" s="82" t="s">
        <v>25</v>
      </c>
      <c r="N7" s="82" t="s">
        <v>33</v>
      </c>
      <c r="O7" s="82" t="s">
        <v>41</v>
      </c>
      <c r="P7" s="1058"/>
      <c r="Q7" s="1058"/>
      <c r="R7" s="82" t="s">
        <v>25</v>
      </c>
      <c r="S7" s="82" t="s">
        <v>33</v>
      </c>
      <c r="T7" s="82" t="s">
        <v>41</v>
      </c>
      <c r="U7" s="82" t="s">
        <v>25</v>
      </c>
      <c r="V7" s="82" t="s">
        <v>33</v>
      </c>
      <c r="W7" s="82" t="s">
        <v>41</v>
      </c>
      <c r="X7" s="1058"/>
      <c r="Y7" s="1058"/>
      <c r="AA7" s="1039" t="s">
        <v>5215</v>
      </c>
      <c r="AB7" s="1040"/>
      <c r="AC7" s="1040"/>
      <c r="AD7" s="1040"/>
      <c r="AE7" s="1040"/>
      <c r="AF7" s="1040"/>
      <c r="AG7" s="1040"/>
      <c r="AH7" s="1040"/>
      <c r="AI7" s="1040"/>
      <c r="AJ7" s="1040"/>
      <c r="AK7" s="1041"/>
    </row>
    <row r="8" spans="1:37" ht="27" customHeight="1">
      <c r="A8" s="83" t="s">
        <v>5216</v>
      </c>
      <c r="B8" s="84">
        <v>12.2</v>
      </c>
      <c r="C8" s="85">
        <v>12</v>
      </c>
      <c r="D8" s="85">
        <v>11.7</v>
      </c>
      <c r="E8" s="84">
        <v>2159</v>
      </c>
      <c r="F8" s="85">
        <v>2124</v>
      </c>
      <c r="G8" s="85">
        <v>2070</v>
      </c>
      <c r="H8" s="85" t="s">
        <v>5217</v>
      </c>
      <c r="I8" s="86" t="s">
        <v>5218</v>
      </c>
      <c r="J8" s="84">
        <v>9.4</v>
      </c>
      <c r="K8" s="85">
        <v>9.1999999999999993</v>
      </c>
      <c r="L8" s="85">
        <v>8.9</v>
      </c>
      <c r="M8" s="84">
        <v>1664</v>
      </c>
      <c r="N8" s="85">
        <v>1628</v>
      </c>
      <c r="O8" s="85">
        <v>1575</v>
      </c>
      <c r="P8" s="85" t="s">
        <v>5219</v>
      </c>
      <c r="Q8" s="86" t="s">
        <v>5220</v>
      </c>
      <c r="R8" s="84">
        <v>8.9</v>
      </c>
      <c r="S8" s="85">
        <v>8.6999999999999993</v>
      </c>
      <c r="T8" s="85">
        <v>8.4</v>
      </c>
      <c r="U8" s="84">
        <v>1575</v>
      </c>
      <c r="V8" s="85">
        <v>1539</v>
      </c>
      <c r="W8" s="85">
        <v>1486</v>
      </c>
      <c r="X8" s="85" t="s">
        <v>5221</v>
      </c>
      <c r="Y8" s="86" t="s">
        <v>5222</v>
      </c>
      <c r="AA8" s="1039" t="s">
        <v>5223</v>
      </c>
      <c r="AB8" s="1040"/>
      <c r="AC8" s="1040"/>
      <c r="AD8" s="1040"/>
      <c r="AE8" s="1040"/>
      <c r="AF8" s="1040"/>
      <c r="AG8" s="1040"/>
      <c r="AH8" s="1040"/>
      <c r="AI8" s="1040"/>
      <c r="AJ8" s="1040"/>
      <c r="AK8" s="1041"/>
    </row>
    <row r="9" spans="1:37" ht="27" customHeight="1">
      <c r="A9" s="83" t="s">
        <v>5224</v>
      </c>
      <c r="B9" s="84">
        <v>12.2</v>
      </c>
      <c r="C9" s="85">
        <v>12</v>
      </c>
      <c r="D9" s="85">
        <v>11.7</v>
      </c>
      <c r="E9" s="84">
        <v>2159</v>
      </c>
      <c r="F9" s="85">
        <v>2124</v>
      </c>
      <c r="G9" s="85">
        <v>2070</v>
      </c>
      <c r="H9" s="85" t="s">
        <v>5217</v>
      </c>
      <c r="I9" s="86" t="s">
        <v>5218</v>
      </c>
      <c r="J9" s="84">
        <v>9.4</v>
      </c>
      <c r="K9" s="85">
        <v>9.1999999999999993</v>
      </c>
      <c r="L9" s="85">
        <v>8.9</v>
      </c>
      <c r="M9" s="84">
        <v>1664</v>
      </c>
      <c r="N9" s="85">
        <v>1628</v>
      </c>
      <c r="O9" s="85">
        <v>1575</v>
      </c>
      <c r="P9" s="85" t="s">
        <v>5219</v>
      </c>
      <c r="Q9" s="86" t="s">
        <v>5220</v>
      </c>
      <c r="R9" s="84">
        <v>8.9</v>
      </c>
      <c r="S9" s="85">
        <v>8.6999999999999993</v>
      </c>
      <c r="T9" s="85">
        <v>8.4</v>
      </c>
      <c r="U9" s="84">
        <v>1575</v>
      </c>
      <c r="V9" s="85">
        <v>1539</v>
      </c>
      <c r="W9" s="85">
        <v>1486</v>
      </c>
      <c r="X9" s="85" t="s">
        <v>5221</v>
      </c>
      <c r="Y9" s="86" t="s">
        <v>5222</v>
      </c>
      <c r="AA9" s="1039" t="s">
        <v>5225</v>
      </c>
      <c r="AB9" s="1040"/>
      <c r="AC9" s="1040"/>
      <c r="AD9" s="1040"/>
      <c r="AE9" s="1040"/>
      <c r="AF9" s="1040"/>
      <c r="AG9" s="1040"/>
      <c r="AH9" s="1040"/>
      <c r="AI9" s="1040"/>
      <c r="AJ9" s="1040"/>
      <c r="AK9" s="1041"/>
    </row>
    <row r="10" spans="1:37" ht="27" customHeight="1">
      <c r="A10" s="83" t="s">
        <v>5226</v>
      </c>
      <c r="B10" s="84">
        <v>12.2</v>
      </c>
      <c r="C10" s="85">
        <v>12</v>
      </c>
      <c r="D10" s="85">
        <v>11.7</v>
      </c>
      <c r="E10" s="84">
        <v>2159</v>
      </c>
      <c r="F10" s="85">
        <v>2124</v>
      </c>
      <c r="G10" s="85">
        <v>2070</v>
      </c>
      <c r="H10" s="85" t="s">
        <v>5217</v>
      </c>
      <c r="I10" s="86" t="s">
        <v>5218</v>
      </c>
      <c r="J10" s="84">
        <v>9.4</v>
      </c>
      <c r="K10" s="85">
        <v>9.1999999999999993</v>
      </c>
      <c r="L10" s="85">
        <v>8.9</v>
      </c>
      <c r="M10" s="84">
        <v>1664</v>
      </c>
      <c r="N10" s="85">
        <v>1628</v>
      </c>
      <c r="O10" s="85">
        <v>1575</v>
      </c>
      <c r="P10" s="85" t="s">
        <v>5219</v>
      </c>
      <c r="Q10" s="86" t="s">
        <v>5220</v>
      </c>
      <c r="R10" s="84">
        <v>8.9</v>
      </c>
      <c r="S10" s="85">
        <v>8.6999999999999993</v>
      </c>
      <c r="T10" s="85">
        <v>8.4</v>
      </c>
      <c r="U10" s="84">
        <v>1575</v>
      </c>
      <c r="V10" s="85">
        <v>1539</v>
      </c>
      <c r="W10" s="85">
        <v>1486</v>
      </c>
      <c r="X10" s="85" t="s">
        <v>5221</v>
      </c>
      <c r="Y10" s="86" t="s">
        <v>5222</v>
      </c>
      <c r="AA10" s="1068" t="s">
        <v>5227</v>
      </c>
      <c r="AB10" s="1069"/>
      <c r="AC10" s="1069"/>
      <c r="AD10" s="1069"/>
      <c r="AE10" s="1069"/>
      <c r="AF10" s="1069"/>
      <c r="AG10" s="1069"/>
      <c r="AH10" s="1069"/>
      <c r="AI10" s="1069"/>
      <c r="AJ10" s="1069"/>
      <c r="AK10" s="1070"/>
    </row>
    <row r="11" spans="1:37" ht="27" customHeight="1">
      <c r="A11" s="1071" t="s">
        <v>5228</v>
      </c>
      <c r="B11" s="1072"/>
      <c r="C11" s="1072"/>
      <c r="D11" s="1072"/>
      <c r="E11" s="1072"/>
      <c r="F11" s="1072"/>
      <c r="G11" s="1072"/>
      <c r="H11" s="1072"/>
      <c r="I11" s="1072"/>
      <c r="J11" s="1072"/>
      <c r="K11" s="1072"/>
      <c r="L11" s="1072"/>
      <c r="M11" s="1072"/>
      <c r="N11" s="1072"/>
      <c r="O11" s="1072"/>
      <c r="P11" s="1072"/>
      <c r="Q11" s="1072"/>
      <c r="R11" s="1072"/>
      <c r="S11" s="1072"/>
      <c r="T11" s="1072"/>
      <c r="U11" s="1072"/>
      <c r="V11" s="1072"/>
      <c r="W11" s="1072"/>
      <c r="X11" s="1072"/>
      <c r="Y11" s="1073"/>
      <c r="AA11" s="1059" t="s">
        <v>5229</v>
      </c>
      <c r="AB11" s="1060"/>
      <c r="AC11" s="1060"/>
      <c r="AD11" s="1060"/>
      <c r="AE11" s="1060"/>
      <c r="AF11" s="1060"/>
      <c r="AG11" s="1060"/>
      <c r="AH11" s="1060"/>
      <c r="AI11" s="1060"/>
      <c r="AJ11" s="1060"/>
      <c r="AK11" s="1061"/>
    </row>
    <row r="12" spans="1:37" ht="27" customHeight="1">
      <c r="AA12" s="1062"/>
      <c r="AB12" s="1063"/>
      <c r="AC12" s="1063"/>
      <c r="AD12" s="1063"/>
      <c r="AE12" s="1063"/>
      <c r="AF12" s="1063"/>
      <c r="AG12" s="1063"/>
      <c r="AH12" s="1063"/>
      <c r="AI12" s="1063"/>
      <c r="AJ12" s="1063"/>
      <c r="AK12" s="1064"/>
    </row>
    <row r="13" spans="1:37" ht="27" customHeight="1">
      <c r="AA13" s="1062"/>
      <c r="AB13" s="1063"/>
      <c r="AC13" s="1063"/>
      <c r="AD13" s="1063"/>
      <c r="AE13" s="1063"/>
      <c r="AF13" s="1063"/>
      <c r="AG13" s="1063"/>
      <c r="AH13" s="1063"/>
      <c r="AI13" s="1063"/>
      <c r="AJ13" s="1063"/>
      <c r="AK13" s="1064"/>
    </row>
    <row r="14" spans="1:37" ht="27" customHeight="1">
      <c r="AA14" s="1065"/>
      <c r="AB14" s="1066"/>
      <c r="AC14" s="1066"/>
      <c r="AD14" s="1066"/>
      <c r="AE14" s="1066"/>
      <c r="AF14" s="1066"/>
      <c r="AG14" s="1066"/>
      <c r="AH14" s="1066"/>
      <c r="AI14" s="1066"/>
      <c r="AJ14" s="1066"/>
      <c r="AK14" s="1067"/>
    </row>
    <row r="15" spans="1:37" ht="27" customHeight="1">
      <c r="AA15" s="1033" t="s">
        <v>5230</v>
      </c>
      <c r="AB15" s="1034"/>
      <c r="AC15" s="1034"/>
      <c r="AD15" s="1034"/>
      <c r="AE15" s="1034"/>
      <c r="AF15" s="1034"/>
      <c r="AG15" s="1034"/>
      <c r="AH15" s="1034"/>
      <c r="AI15" s="1034"/>
      <c r="AJ15" s="1034"/>
      <c r="AK15" s="1035"/>
    </row>
    <row r="16" spans="1:37" ht="27" customHeight="1">
      <c r="AA16" s="1033" t="s">
        <v>5231</v>
      </c>
      <c r="AB16" s="1034"/>
      <c r="AC16" s="1034"/>
      <c r="AD16" s="1034"/>
      <c r="AE16" s="1034"/>
      <c r="AF16" s="1034"/>
      <c r="AG16" s="1034"/>
      <c r="AH16" s="1034"/>
      <c r="AI16" s="1034"/>
      <c r="AJ16" s="1034"/>
      <c r="AK16" s="1035"/>
    </row>
    <row r="17" spans="27:41" ht="27" customHeight="1">
      <c r="AA17" s="1033" t="s">
        <v>5232</v>
      </c>
      <c r="AB17" s="1034"/>
      <c r="AC17" s="1034"/>
      <c r="AD17" s="1034"/>
      <c r="AE17" s="1034"/>
      <c r="AF17" s="1034"/>
      <c r="AG17" s="1034"/>
      <c r="AH17" s="1034"/>
      <c r="AI17" s="1034"/>
      <c r="AJ17" s="1034"/>
      <c r="AK17" s="1035"/>
    </row>
    <row r="18" spans="27:41" ht="27" customHeight="1">
      <c r="AA18" s="1033" t="s">
        <v>5233</v>
      </c>
      <c r="AB18" s="1034"/>
      <c r="AC18" s="1034"/>
      <c r="AD18" s="1034"/>
      <c r="AE18" s="1034"/>
      <c r="AF18" s="1034"/>
      <c r="AG18" s="1034"/>
      <c r="AH18" s="1034"/>
      <c r="AI18" s="1034"/>
      <c r="AJ18" s="1034"/>
      <c r="AK18" s="1035"/>
    </row>
    <row r="19" spans="27:41" ht="27" customHeight="1">
      <c r="AA19" s="1033" t="s">
        <v>5234</v>
      </c>
      <c r="AB19" s="1034"/>
      <c r="AC19" s="1034"/>
      <c r="AD19" s="1034"/>
      <c r="AE19" s="1034"/>
      <c r="AF19" s="1034"/>
      <c r="AG19" s="1034"/>
      <c r="AH19" s="1034"/>
      <c r="AI19" s="1034"/>
      <c r="AJ19" s="1034"/>
      <c r="AK19" s="1035"/>
      <c r="AL19" s="87"/>
      <c r="AM19" s="87"/>
      <c r="AN19" s="87"/>
      <c r="AO19" s="87"/>
    </row>
    <row r="20" spans="27:41" ht="27" customHeight="1">
      <c r="AA20" s="1033"/>
      <c r="AB20" s="1034"/>
      <c r="AC20" s="1034"/>
      <c r="AD20" s="1034"/>
      <c r="AE20" s="1034"/>
      <c r="AF20" s="1034"/>
      <c r="AG20" s="1034"/>
      <c r="AH20" s="1034"/>
      <c r="AI20" s="1034"/>
      <c r="AJ20" s="1034"/>
      <c r="AK20" s="1035"/>
      <c r="AL20" s="87"/>
      <c r="AM20" s="87"/>
      <c r="AN20" s="87"/>
      <c r="AO20" s="87"/>
    </row>
    <row r="21" spans="27:41" ht="27" customHeight="1">
      <c r="AA21" s="1033"/>
      <c r="AB21" s="1034"/>
      <c r="AC21" s="1034"/>
      <c r="AD21" s="1034"/>
      <c r="AE21" s="1034"/>
      <c r="AF21" s="1034"/>
      <c r="AG21" s="1034"/>
      <c r="AH21" s="1034"/>
      <c r="AI21" s="1034"/>
      <c r="AJ21" s="1034"/>
      <c r="AK21" s="1035"/>
      <c r="AL21" s="87"/>
      <c r="AM21" s="87"/>
      <c r="AN21" s="87"/>
      <c r="AO21" s="87"/>
    </row>
    <row r="22" spans="27:41" ht="27" customHeight="1">
      <c r="AA22" s="1033"/>
      <c r="AB22" s="1034"/>
      <c r="AC22" s="1034"/>
      <c r="AD22" s="1034"/>
      <c r="AE22" s="1034"/>
      <c r="AF22" s="1034"/>
      <c r="AG22" s="1034"/>
      <c r="AH22" s="1034"/>
      <c r="AI22" s="1034"/>
      <c r="AJ22" s="1034"/>
      <c r="AK22" s="1035"/>
      <c r="AL22" s="87"/>
      <c r="AM22" s="87"/>
      <c r="AN22" s="87"/>
      <c r="AO22" s="87"/>
    </row>
    <row r="23" spans="27:41" ht="27" customHeight="1">
      <c r="AA23" s="1033"/>
      <c r="AB23" s="1034"/>
      <c r="AC23" s="1034"/>
      <c r="AD23" s="1034"/>
      <c r="AE23" s="1034"/>
      <c r="AF23" s="1034"/>
      <c r="AG23" s="1034"/>
      <c r="AH23" s="1034"/>
      <c r="AI23" s="1034"/>
      <c r="AJ23" s="1034"/>
      <c r="AK23" s="1035"/>
      <c r="AL23" s="87"/>
      <c r="AM23" s="87"/>
      <c r="AN23" s="87"/>
      <c r="AO23" s="87"/>
    </row>
    <row r="24" spans="27:41" ht="27" customHeight="1">
      <c r="AA24" s="1033"/>
      <c r="AB24" s="1034"/>
      <c r="AC24" s="1034"/>
      <c r="AD24" s="1034"/>
      <c r="AE24" s="1034"/>
      <c r="AF24" s="1034"/>
      <c r="AG24" s="1034"/>
      <c r="AH24" s="1034"/>
      <c r="AI24" s="1034"/>
      <c r="AJ24" s="1034"/>
      <c r="AK24" s="1035"/>
      <c r="AL24" s="87"/>
      <c r="AM24" s="87"/>
      <c r="AN24" s="87"/>
      <c r="AO24" s="87"/>
    </row>
    <row r="25" spans="27:41" ht="27" customHeight="1">
      <c r="AA25" s="1033"/>
      <c r="AB25" s="1034"/>
      <c r="AC25" s="1034"/>
      <c r="AD25" s="1034"/>
      <c r="AE25" s="1034"/>
      <c r="AF25" s="1034"/>
      <c r="AG25" s="1034"/>
      <c r="AH25" s="1034"/>
      <c r="AI25" s="1034"/>
      <c r="AJ25" s="1034"/>
      <c r="AK25" s="1035"/>
      <c r="AL25" s="87"/>
      <c r="AM25" s="87"/>
      <c r="AN25" s="87"/>
      <c r="AO25" s="87"/>
    </row>
    <row r="26" spans="27:41" ht="27" customHeight="1">
      <c r="AA26" s="1045" t="s">
        <v>5235</v>
      </c>
      <c r="AB26" s="1046"/>
      <c r="AC26" s="1046"/>
      <c r="AD26" s="1046"/>
      <c r="AE26" s="1046"/>
      <c r="AF26" s="1046"/>
      <c r="AG26" s="1046"/>
      <c r="AH26" s="1046"/>
      <c r="AI26" s="1046"/>
      <c r="AJ26" s="1046"/>
      <c r="AK26" s="1047"/>
      <c r="AL26" s="87"/>
      <c r="AM26" s="87"/>
      <c r="AN26" s="87"/>
      <c r="AO26" s="87"/>
    </row>
    <row r="27" spans="27:41" ht="27" customHeight="1">
      <c r="AA27" s="1048"/>
      <c r="AB27" s="1049"/>
      <c r="AC27" s="1049"/>
      <c r="AD27" s="1049"/>
      <c r="AE27" s="1049"/>
      <c r="AF27" s="1049"/>
      <c r="AG27" s="1049"/>
      <c r="AH27" s="1049"/>
      <c r="AI27" s="1049"/>
      <c r="AJ27" s="1049"/>
      <c r="AK27" s="1050"/>
      <c r="AL27" s="87"/>
      <c r="AM27" s="87"/>
      <c r="AN27" s="87"/>
      <c r="AO27" s="87"/>
    </row>
    <row r="28" spans="27:41" ht="27" customHeight="1">
      <c r="AA28" s="1048"/>
      <c r="AB28" s="1049"/>
      <c r="AC28" s="1049"/>
      <c r="AD28" s="1049"/>
      <c r="AE28" s="1049"/>
      <c r="AF28" s="1049"/>
      <c r="AG28" s="1049"/>
      <c r="AH28" s="1049"/>
      <c r="AI28" s="1049"/>
      <c r="AJ28" s="1049"/>
      <c r="AK28" s="1050"/>
      <c r="AL28" s="87"/>
      <c r="AM28" s="87"/>
      <c r="AN28" s="87"/>
      <c r="AO28" s="87"/>
    </row>
    <row r="29" spans="27:41" ht="27" customHeight="1">
      <c r="AA29" s="1048"/>
      <c r="AB29" s="1049"/>
      <c r="AC29" s="1049"/>
      <c r="AD29" s="1049"/>
      <c r="AE29" s="1049"/>
      <c r="AF29" s="1049"/>
      <c r="AG29" s="1049"/>
      <c r="AH29" s="1049"/>
      <c r="AI29" s="1049"/>
      <c r="AJ29" s="1049"/>
      <c r="AK29" s="1050"/>
      <c r="AL29" s="87"/>
      <c r="AM29" s="87"/>
      <c r="AN29" s="87"/>
      <c r="AO29" s="87"/>
    </row>
    <row r="30" spans="27:41" ht="27" customHeight="1">
      <c r="AA30" s="1048"/>
      <c r="AB30" s="1049"/>
      <c r="AC30" s="1049"/>
      <c r="AD30" s="1049"/>
      <c r="AE30" s="1049"/>
      <c r="AF30" s="1049"/>
      <c r="AG30" s="1049"/>
      <c r="AH30" s="1049"/>
      <c r="AI30" s="1049"/>
      <c r="AJ30" s="1049"/>
      <c r="AK30" s="1050"/>
      <c r="AL30" s="87"/>
      <c r="AM30" s="87"/>
      <c r="AN30" s="87"/>
      <c r="AO30" s="87"/>
    </row>
    <row r="31" spans="27:41" ht="27" customHeight="1">
      <c r="AA31" s="1048"/>
      <c r="AB31" s="1049"/>
      <c r="AC31" s="1049"/>
      <c r="AD31" s="1049"/>
      <c r="AE31" s="1049"/>
      <c r="AF31" s="1049"/>
      <c r="AG31" s="1049"/>
      <c r="AH31" s="1049"/>
      <c r="AI31" s="1049"/>
      <c r="AJ31" s="1049"/>
      <c r="AK31" s="1050"/>
      <c r="AL31" s="87"/>
      <c r="AM31" s="87"/>
      <c r="AN31" s="87"/>
      <c r="AO31" s="87"/>
    </row>
    <row r="32" spans="27:41" ht="27" customHeight="1">
      <c r="AA32" s="1051"/>
      <c r="AB32" s="1052"/>
      <c r="AC32" s="1052"/>
      <c r="AD32" s="1052"/>
      <c r="AE32" s="1052"/>
      <c r="AF32" s="1052"/>
      <c r="AG32" s="1052"/>
      <c r="AH32" s="1052"/>
      <c r="AI32" s="1052"/>
      <c r="AJ32" s="1052"/>
      <c r="AK32" s="1053"/>
      <c r="AL32" s="87"/>
      <c r="AM32" s="87"/>
      <c r="AN32" s="87"/>
      <c r="AO32" s="87"/>
    </row>
    <row r="33" spans="29:41" ht="27" customHeight="1">
      <c r="AC33" s="87"/>
      <c r="AD33" s="87"/>
      <c r="AE33" s="87"/>
      <c r="AF33" s="87"/>
      <c r="AG33" s="87"/>
      <c r="AH33" s="87"/>
      <c r="AI33" s="87"/>
      <c r="AJ33" s="87"/>
      <c r="AK33" s="87"/>
      <c r="AL33" s="87"/>
      <c r="AM33" s="87"/>
      <c r="AN33" s="87"/>
      <c r="AO33" s="87"/>
    </row>
    <row r="34" spans="29:41" ht="27" customHeight="1">
      <c r="AC34" s="87"/>
      <c r="AD34" s="87"/>
      <c r="AE34" s="87"/>
      <c r="AF34" s="87"/>
      <c r="AG34" s="87"/>
      <c r="AH34" s="87"/>
      <c r="AI34" s="87"/>
      <c r="AJ34" s="87"/>
      <c r="AK34" s="87"/>
      <c r="AL34" s="87"/>
      <c r="AM34" s="87"/>
      <c r="AN34" s="87"/>
      <c r="AO34" s="87"/>
    </row>
    <row r="35" spans="29:41" ht="27" customHeight="1">
      <c r="AC35" s="87"/>
      <c r="AD35" s="87"/>
      <c r="AE35" s="87"/>
      <c r="AF35" s="87"/>
      <c r="AG35" s="87"/>
      <c r="AH35" s="87"/>
      <c r="AI35" s="87"/>
      <c r="AJ35" s="87"/>
      <c r="AK35" s="87"/>
      <c r="AL35" s="87"/>
      <c r="AM35" s="87"/>
      <c r="AN35" s="87"/>
      <c r="AO35" s="87"/>
    </row>
    <row r="36" spans="29:41" ht="27" customHeight="1">
      <c r="AC36" s="87"/>
      <c r="AD36" s="87"/>
      <c r="AE36" s="87"/>
      <c r="AF36" s="87"/>
      <c r="AG36" s="87"/>
      <c r="AH36" s="87"/>
      <c r="AI36" s="87"/>
      <c r="AJ36" s="87"/>
      <c r="AK36" s="87"/>
      <c r="AL36" s="87"/>
      <c r="AM36" s="87"/>
      <c r="AN36" s="87"/>
      <c r="AO36" s="87"/>
    </row>
    <row r="37" spans="29:41" ht="27" customHeight="1">
      <c r="AC37" s="87"/>
      <c r="AD37" s="87"/>
      <c r="AE37" s="87"/>
      <c r="AF37" s="87"/>
      <c r="AG37" s="87"/>
      <c r="AH37" s="87"/>
      <c r="AI37" s="87"/>
      <c r="AJ37" s="87"/>
      <c r="AK37" s="87"/>
      <c r="AL37" s="87"/>
      <c r="AM37" s="87"/>
      <c r="AN37" s="87"/>
      <c r="AO37" s="87"/>
    </row>
    <row r="38" spans="29:41" ht="27" customHeight="1">
      <c r="AC38" s="87"/>
      <c r="AD38" s="87"/>
      <c r="AE38" s="87"/>
      <c r="AF38" s="87"/>
      <c r="AG38" s="87"/>
      <c r="AH38" s="87"/>
      <c r="AI38" s="87"/>
      <c r="AJ38" s="87"/>
      <c r="AK38" s="87"/>
      <c r="AL38" s="87"/>
      <c r="AM38" s="87"/>
      <c r="AN38" s="87"/>
      <c r="AO38" s="87"/>
    </row>
    <row r="39" spans="29:41" ht="27" customHeight="1">
      <c r="AC39" s="87"/>
      <c r="AD39" s="87"/>
      <c r="AE39" s="87"/>
      <c r="AF39" s="87"/>
      <c r="AG39" s="87"/>
      <c r="AH39" s="87"/>
      <c r="AI39" s="87"/>
      <c r="AJ39" s="87"/>
      <c r="AK39" s="87"/>
      <c r="AL39" s="87"/>
      <c r="AM39" s="87"/>
      <c r="AN39" s="87"/>
      <c r="AO39" s="87"/>
    </row>
    <row r="40" spans="29:41" ht="27" customHeight="1">
      <c r="AC40" s="87"/>
      <c r="AD40" s="87"/>
      <c r="AE40" s="87"/>
      <c r="AF40" s="87"/>
      <c r="AG40" s="87"/>
      <c r="AH40" s="87"/>
      <c r="AI40" s="87"/>
      <c r="AJ40" s="87"/>
      <c r="AK40" s="87"/>
      <c r="AL40" s="87"/>
      <c r="AM40" s="87"/>
      <c r="AN40" s="87"/>
      <c r="AO40" s="87"/>
    </row>
    <row r="41" spans="29:41" ht="27" customHeight="1">
      <c r="AC41" s="87"/>
      <c r="AD41" s="87"/>
      <c r="AE41" s="87"/>
      <c r="AF41" s="87"/>
      <c r="AG41" s="87"/>
      <c r="AH41" s="87"/>
      <c r="AI41" s="87"/>
      <c r="AJ41" s="87"/>
      <c r="AK41" s="87"/>
      <c r="AL41" s="87"/>
      <c r="AM41" s="87"/>
      <c r="AN41" s="87"/>
      <c r="AO41" s="87"/>
    </row>
    <row r="42" spans="29:41" ht="27" customHeight="1">
      <c r="AC42" s="87"/>
      <c r="AD42" s="87"/>
      <c r="AE42" s="87"/>
      <c r="AF42" s="87"/>
      <c r="AG42" s="87"/>
      <c r="AH42" s="87"/>
      <c r="AI42" s="87"/>
      <c r="AJ42" s="87"/>
      <c r="AK42" s="87"/>
      <c r="AL42" s="87"/>
      <c r="AM42" s="87"/>
      <c r="AN42" s="87"/>
      <c r="AO42" s="87"/>
    </row>
    <row r="43" spans="29:41" ht="27" customHeight="1">
      <c r="AC43" s="87"/>
      <c r="AD43" s="87"/>
      <c r="AE43" s="87"/>
      <c r="AF43" s="87"/>
      <c r="AG43" s="87"/>
      <c r="AH43" s="87"/>
      <c r="AI43" s="87"/>
      <c r="AJ43" s="87"/>
      <c r="AK43" s="87"/>
      <c r="AL43" s="87"/>
      <c r="AM43" s="87"/>
      <c r="AN43" s="87"/>
      <c r="AO43" s="87"/>
    </row>
    <row r="44" spans="29:41" ht="27" customHeight="1">
      <c r="AC44" s="87"/>
      <c r="AD44" s="87"/>
      <c r="AE44" s="87"/>
      <c r="AF44" s="87"/>
      <c r="AG44" s="87"/>
      <c r="AH44" s="87"/>
      <c r="AI44" s="87"/>
      <c r="AJ44" s="87"/>
      <c r="AK44" s="87"/>
      <c r="AL44" s="87"/>
      <c r="AM44" s="87"/>
      <c r="AN44" s="87"/>
      <c r="AO44" s="87"/>
    </row>
    <row r="45" spans="29:41" ht="27" customHeight="1">
      <c r="AC45" s="87"/>
      <c r="AD45" s="87"/>
      <c r="AE45" s="87"/>
      <c r="AF45" s="87"/>
      <c r="AG45" s="87"/>
      <c r="AH45" s="87"/>
      <c r="AI45" s="87"/>
      <c r="AJ45" s="87"/>
      <c r="AK45" s="87"/>
      <c r="AL45" s="87"/>
      <c r="AM45" s="87"/>
      <c r="AN45" s="87"/>
      <c r="AO45" s="87"/>
    </row>
    <row r="46" spans="29:41" ht="27" customHeight="1">
      <c r="AC46" s="87"/>
      <c r="AD46" s="87"/>
      <c r="AE46" s="87"/>
      <c r="AF46" s="87"/>
      <c r="AG46" s="87"/>
      <c r="AH46" s="87"/>
      <c r="AI46" s="87"/>
      <c r="AJ46" s="87"/>
      <c r="AK46" s="87"/>
      <c r="AL46" s="87"/>
      <c r="AM46" s="87"/>
      <c r="AN46" s="87"/>
      <c r="AO46" s="87"/>
    </row>
    <row r="47" spans="29:41" ht="27" customHeight="1">
      <c r="AC47" s="87"/>
      <c r="AD47" s="87"/>
      <c r="AE47" s="87"/>
      <c r="AF47" s="87"/>
      <c r="AG47" s="87"/>
      <c r="AH47" s="87"/>
      <c r="AI47" s="87"/>
      <c r="AJ47" s="87"/>
      <c r="AK47" s="87"/>
      <c r="AL47" s="87"/>
      <c r="AM47" s="87"/>
      <c r="AN47" s="87"/>
      <c r="AO47" s="87"/>
    </row>
    <row r="48" spans="29:41" ht="27" customHeight="1">
      <c r="AC48" s="87"/>
      <c r="AD48" s="87"/>
      <c r="AE48" s="87"/>
      <c r="AF48" s="87"/>
      <c r="AG48" s="87"/>
      <c r="AH48" s="87"/>
      <c r="AI48" s="87"/>
      <c r="AJ48" s="87"/>
      <c r="AK48" s="87"/>
      <c r="AL48" s="87"/>
      <c r="AM48" s="87"/>
      <c r="AN48" s="87"/>
      <c r="AO48" s="87"/>
    </row>
    <row r="49" spans="29:41" ht="27" customHeight="1">
      <c r="AC49" s="87"/>
      <c r="AD49" s="87"/>
      <c r="AE49" s="87"/>
      <c r="AF49" s="87"/>
      <c r="AG49" s="87"/>
      <c r="AH49" s="87"/>
      <c r="AI49" s="87"/>
      <c r="AJ49" s="87"/>
      <c r="AK49" s="87"/>
      <c r="AL49" s="87"/>
      <c r="AM49" s="87"/>
      <c r="AN49" s="87"/>
      <c r="AO49" s="87"/>
    </row>
    <row r="50" spans="29:41" ht="27" customHeight="1">
      <c r="AC50" s="87"/>
      <c r="AD50" s="87"/>
      <c r="AE50" s="87"/>
      <c r="AF50" s="87"/>
      <c r="AG50" s="87"/>
      <c r="AH50" s="87"/>
      <c r="AI50" s="87"/>
      <c r="AJ50" s="87"/>
      <c r="AK50" s="87"/>
      <c r="AL50" s="87"/>
      <c r="AM50" s="87"/>
      <c r="AN50" s="87"/>
      <c r="AO50" s="87"/>
    </row>
    <row r="51" spans="29:41" ht="27" customHeight="1">
      <c r="AC51" s="87"/>
      <c r="AD51" s="87"/>
      <c r="AE51" s="87"/>
      <c r="AF51" s="87"/>
      <c r="AG51" s="87"/>
      <c r="AH51" s="87"/>
      <c r="AI51" s="87"/>
      <c r="AJ51" s="87"/>
      <c r="AK51" s="87"/>
      <c r="AL51" s="87"/>
      <c r="AM51" s="87"/>
      <c r="AN51" s="87"/>
      <c r="AO51" s="87"/>
    </row>
    <row r="52" spans="29:41" ht="27" customHeight="1">
      <c r="AC52" s="87"/>
      <c r="AD52" s="87"/>
      <c r="AE52" s="87"/>
      <c r="AF52" s="87"/>
      <c r="AG52" s="87"/>
      <c r="AH52" s="87"/>
      <c r="AI52" s="87"/>
      <c r="AJ52" s="87"/>
      <c r="AK52" s="87"/>
      <c r="AL52" s="87"/>
      <c r="AM52" s="87"/>
      <c r="AN52" s="87"/>
      <c r="AO52" s="87"/>
    </row>
    <row r="53" spans="29:41" ht="27" customHeight="1">
      <c r="AC53" s="87"/>
      <c r="AD53" s="87"/>
      <c r="AE53" s="87"/>
      <c r="AF53" s="87"/>
      <c r="AG53" s="87"/>
      <c r="AH53" s="87"/>
      <c r="AI53" s="87"/>
      <c r="AJ53" s="87"/>
      <c r="AK53" s="87"/>
      <c r="AL53" s="87"/>
      <c r="AM53" s="87"/>
      <c r="AN53" s="87"/>
      <c r="AO53" s="87"/>
    </row>
    <row r="54" spans="29:41" ht="27" customHeight="1">
      <c r="AC54" s="87"/>
      <c r="AD54" s="87"/>
      <c r="AE54" s="87"/>
      <c r="AF54" s="87"/>
      <c r="AG54" s="87"/>
      <c r="AH54" s="87"/>
      <c r="AI54" s="87"/>
      <c r="AJ54" s="87"/>
      <c r="AK54" s="87"/>
      <c r="AL54" s="87"/>
      <c r="AM54" s="87"/>
      <c r="AN54" s="87"/>
      <c r="AO54" s="87"/>
    </row>
    <row r="55" spans="29:41" ht="27" customHeight="1">
      <c r="AC55" s="87"/>
      <c r="AD55" s="87"/>
      <c r="AE55" s="87"/>
      <c r="AF55" s="87"/>
      <c r="AG55" s="87"/>
      <c r="AH55" s="87"/>
      <c r="AI55" s="87"/>
      <c r="AJ55" s="87"/>
      <c r="AK55" s="87"/>
      <c r="AL55" s="87"/>
      <c r="AM55" s="87"/>
      <c r="AN55" s="87"/>
      <c r="AO55" s="87"/>
    </row>
    <row r="56" spans="29:41" ht="27" customHeight="1">
      <c r="AC56" s="87"/>
      <c r="AD56" s="87"/>
      <c r="AE56" s="87"/>
      <c r="AF56" s="87"/>
      <c r="AG56" s="87"/>
      <c r="AH56" s="87"/>
      <c r="AI56" s="87"/>
      <c r="AJ56" s="87"/>
      <c r="AK56" s="87"/>
      <c r="AL56" s="87"/>
      <c r="AM56" s="87"/>
      <c r="AN56" s="87"/>
      <c r="AO56" s="87"/>
    </row>
    <row r="57" spans="29:41" ht="27" customHeight="1">
      <c r="AC57" s="87"/>
      <c r="AD57" s="87"/>
      <c r="AE57" s="87"/>
      <c r="AF57" s="87"/>
      <c r="AG57" s="87"/>
      <c r="AH57" s="87"/>
      <c r="AI57" s="87"/>
      <c r="AJ57" s="87"/>
      <c r="AK57" s="87"/>
      <c r="AL57" s="87"/>
      <c r="AM57" s="87"/>
      <c r="AN57" s="87"/>
      <c r="AO57" s="87"/>
    </row>
    <row r="58" spans="29:41" ht="27" customHeight="1">
      <c r="AC58" s="87"/>
      <c r="AD58" s="87"/>
      <c r="AE58" s="87"/>
      <c r="AF58" s="87"/>
      <c r="AG58" s="87"/>
      <c r="AH58" s="87"/>
      <c r="AI58" s="87"/>
      <c r="AJ58" s="87"/>
      <c r="AK58" s="87"/>
      <c r="AL58" s="87"/>
      <c r="AM58" s="87"/>
      <c r="AN58" s="87"/>
      <c r="AO58" s="87"/>
    </row>
    <row r="59" spans="29:41" ht="27" customHeight="1">
      <c r="AC59" s="87"/>
      <c r="AD59" s="87"/>
      <c r="AE59" s="87"/>
      <c r="AF59" s="87"/>
      <c r="AG59" s="87"/>
      <c r="AH59" s="87"/>
      <c r="AI59" s="87"/>
      <c r="AJ59" s="87"/>
      <c r="AK59" s="87"/>
      <c r="AL59" s="87"/>
      <c r="AM59" s="87"/>
      <c r="AN59" s="87"/>
      <c r="AO59" s="87"/>
    </row>
    <row r="60" spans="29:41" ht="27" customHeight="1">
      <c r="AC60" s="87"/>
      <c r="AD60" s="87"/>
      <c r="AE60" s="87"/>
      <c r="AF60" s="87"/>
      <c r="AG60" s="87"/>
      <c r="AH60" s="87"/>
      <c r="AI60" s="87"/>
      <c r="AJ60" s="87"/>
      <c r="AK60" s="87"/>
      <c r="AL60" s="87"/>
      <c r="AM60" s="87"/>
      <c r="AN60" s="87"/>
      <c r="AO60" s="87"/>
    </row>
    <row r="61" spans="29:41" ht="27" customHeight="1">
      <c r="AC61" s="87"/>
      <c r="AD61" s="87"/>
      <c r="AE61" s="87"/>
      <c r="AF61" s="87"/>
      <c r="AG61" s="87"/>
      <c r="AH61" s="87"/>
      <c r="AI61" s="87"/>
      <c r="AJ61" s="87"/>
      <c r="AK61" s="87"/>
      <c r="AL61" s="87"/>
      <c r="AM61" s="87"/>
      <c r="AN61" s="87"/>
      <c r="AO61" s="87"/>
    </row>
    <row r="62" spans="29:41" ht="47" customHeight="1">
      <c r="AC62" s="87"/>
      <c r="AD62" s="87"/>
      <c r="AE62" s="87"/>
      <c r="AF62" s="87"/>
      <c r="AG62" s="87"/>
      <c r="AH62" s="87"/>
      <c r="AI62" s="87"/>
      <c r="AJ62" s="87"/>
      <c r="AK62" s="87"/>
      <c r="AL62" s="87"/>
      <c r="AM62" s="87"/>
      <c r="AN62" s="87"/>
      <c r="AO62" s="87"/>
    </row>
    <row r="63" spans="29:41" ht="47" customHeight="1">
      <c r="AC63" s="87"/>
      <c r="AD63" s="87"/>
      <c r="AE63" s="87"/>
      <c r="AF63" s="87"/>
      <c r="AG63" s="87"/>
      <c r="AH63" s="87"/>
      <c r="AI63" s="87"/>
      <c r="AJ63" s="87"/>
      <c r="AK63" s="87"/>
      <c r="AL63" s="87"/>
      <c r="AM63" s="87"/>
      <c r="AN63" s="87"/>
      <c r="AO63" s="87"/>
    </row>
    <row r="64" spans="29:41" ht="77" customHeight="1">
      <c r="AC64" s="87"/>
      <c r="AD64" s="87"/>
      <c r="AE64" s="87"/>
      <c r="AF64" s="87"/>
      <c r="AG64" s="87"/>
      <c r="AH64" s="87"/>
      <c r="AI64" s="87"/>
      <c r="AJ64" s="87"/>
      <c r="AK64" s="87"/>
      <c r="AL64" s="87"/>
      <c r="AM64" s="87"/>
      <c r="AN64" s="87"/>
      <c r="AO64" s="87"/>
    </row>
    <row r="65" spans="29:41" ht="22.05" customHeight="1">
      <c r="AC65" s="87"/>
      <c r="AD65" s="87"/>
      <c r="AE65" s="87"/>
      <c r="AF65" s="87"/>
      <c r="AG65" s="87"/>
      <c r="AH65" s="87"/>
      <c r="AI65" s="87"/>
      <c r="AJ65" s="87"/>
      <c r="AK65" s="87"/>
      <c r="AL65" s="87"/>
      <c r="AM65" s="87"/>
      <c r="AN65" s="87"/>
      <c r="AO65" s="87"/>
    </row>
    <row r="66" spans="29:41" ht="22.05" customHeight="1">
      <c r="AC66" s="87"/>
      <c r="AD66" s="87"/>
      <c r="AE66" s="87"/>
      <c r="AF66" s="87"/>
      <c r="AG66" s="87"/>
      <c r="AH66" s="87"/>
      <c r="AI66" s="87"/>
      <c r="AJ66" s="87"/>
      <c r="AK66" s="87"/>
      <c r="AL66" s="87"/>
      <c r="AM66" s="87"/>
      <c r="AN66" s="87"/>
      <c r="AO66" s="87"/>
    </row>
    <row r="67" spans="29:41" ht="22.05" customHeight="1">
      <c r="AC67" s="87"/>
      <c r="AD67" s="87"/>
      <c r="AE67" s="87"/>
      <c r="AF67" s="87"/>
      <c r="AG67" s="87"/>
      <c r="AH67" s="87"/>
      <c r="AI67" s="87"/>
      <c r="AJ67" s="87"/>
      <c r="AK67" s="87"/>
      <c r="AL67" s="87"/>
      <c r="AM67" s="87"/>
      <c r="AN67" s="87"/>
      <c r="AO67" s="87"/>
    </row>
    <row r="68" spans="29:41" ht="27" customHeight="1">
      <c r="AC68" s="87"/>
      <c r="AD68" s="87"/>
      <c r="AE68" s="87"/>
      <c r="AF68" s="87"/>
      <c r="AG68" s="87"/>
      <c r="AH68" s="87"/>
      <c r="AI68" s="87"/>
      <c r="AJ68" s="87"/>
      <c r="AK68" s="87"/>
      <c r="AL68" s="87"/>
      <c r="AM68" s="87"/>
      <c r="AN68" s="87"/>
      <c r="AO68" s="87"/>
    </row>
    <row r="69" spans="29:41" ht="53" customHeight="1">
      <c r="AC69" s="87"/>
      <c r="AD69" s="87"/>
      <c r="AE69" s="87"/>
      <c r="AF69" s="87"/>
      <c r="AG69" s="87"/>
      <c r="AH69" s="87"/>
      <c r="AI69" s="87"/>
      <c r="AJ69" s="87"/>
      <c r="AK69" s="87"/>
      <c r="AL69" s="87"/>
      <c r="AM69" s="87"/>
      <c r="AN69" s="87"/>
      <c r="AO69" s="87"/>
    </row>
    <row r="70" spans="29:41" ht="53" customHeight="1">
      <c r="AC70" s="87"/>
      <c r="AD70" s="87"/>
      <c r="AE70" s="87"/>
      <c r="AF70" s="87"/>
      <c r="AG70" s="87"/>
      <c r="AH70" s="87"/>
      <c r="AI70" s="87"/>
      <c r="AJ70" s="87"/>
      <c r="AK70" s="87"/>
      <c r="AL70" s="87"/>
      <c r="AM70" s="87"/>
      <c r="AN70" s="87"/>
      <c r="AO70" s="87"/>
    </row>
    <row r="71" spans="29:41" ht="14" customHeight="1">
      <c r="AC71" s="87"/>
      <c r="AD71" s="87"/>
      <c r="AE71" s="87"/>
      <c r="AF71" s="87"/>
      <c r="AG71" s="87"/>
      <c r="AH71" s="87"/>
      <c r="AI71" s="87"/>
      <c r="AJ71" s="87"/>
      <c r="AK71" s="87"/>
      <c r="AL71" s="87"/>
      <c r="AM71" s="87"/>
      <c r="AN71" s="87"/>
      <c r="AO71" s="87"/>
    </row>
    <row r="72" spans="29:41" ht="14" customHeight="1">
      <c r="AC72" s="87"/>
      <c r="AD72" s="87"/>
      <c r="AE72" s="87"/>
      <c r="AF72" s="87"/>
      <c r="AG72" s="87"/>
      <c r="AH72" s="87"/>
      <c r="AI72" s="87"/>
      <c r="AJ72" s="87"/>
      <c r="AK72" s="87"/>
      <c r="AL72" s="87"/>
      <c r="AM72" s="87"/>
      <c r="AN72" s="87"/>
      <c r="AO72" s="87"/>
    </row>
    <row r="73" spans="29:41" ht="14" customHeight="1">
      <c r="AC73" s="87"/>
      <c r="AD73" s="87"/>
      <c r="AE73" s="87"/>
      <c r="AF73" s="87"/>
      <c r="AG73" s="87"/>
      <c r="AH73" s="87"/>
      <c r="AI73" s="87"/>
      <c r="AJ73" s="87"/>
      <c r="AK73" s="87"/>
      <c r="AL73" s="87"/>
      <c r="AM73" s="87"/>
      <c r="AN73" s="87"/>
      <c r="AO73" s="87"/>
    </row>
    <row r="74" spans="29:41" ht="14" customHeight="1">
      <c r="AC74" s="87"/>
      <c r="AD74" s="87"/>
      <c r="AE74" s="87"/>
      <c r="AF74" s="87"/>
      <c r="AG74" s="87"/>
      <c r="AH74" s="87"/>
      <c r="AI74" s="87"/>
      <c r="AJ74" s="87"/>
      <c r="AK74" s="87"/>
      <c r="AL74" s="87"/>
      <c r="AM74" s="87"/>
      <c r="AN74" s="87"/>
      <c r="AO74" s="87"/>
    </row>
  </sheetData>
  <mergeCells count="28">
    <mergeCell ref="AA19:AK25"/>
    <mergeCell ref="AA26:AK32"/>
    <mergeCell ref="AA17:AK17"/>
    <mergeCell ref="AA18:AK18"/>
    <mergeCell ref="A4:A7"/>
    <mergeCell ref="H5:H7"/>
    <mergeCell ref="I5:I7"/>
    <mergeCell ref="P5:P7"/>
    <mergeCell ref="Q5:Q7"/>
    <mergeCell ref="X5:X7"/>
    <mergeCell ref="Y5:Y7"/>
    <mergeCell ref="AA11:AK14"/>
    <mergeCell ref="AA9:AK9"/>
    <mergeCell ref="AA10:AK10"/>
    <mergeCell ref="A11:Y11"/>
    <mergeCell ref="AA15:AK15"/>
    <mergeCell ref="AA16:AK16"/>
    <mergeCell ref="AA4:AK4"/>
    <mergeCell ref="AA5:AK5"/>
    <mergeCell ref="AA6:AK6"/>
    <mergeCell ref="AA7:AK7"/>
    <mergeCell ref="AA8:AK8"/>
    <mergeCell ref="E1:Y1"/>
    <mergeCell ref="E2:Y2"/>
    <mergeCell ref="A3:B3"/>
    <mergeCell ref="B4:I4"/>
    <mergeCell ref="J4:Q4"/>
    <mergeCell ref="R4:Y4"/>
  </mergeCells>
  <phoneticPr fontId="233" type="noConversion"/>
  <hyperlinks>
    <hyperlink ref="D3" location="目录!A1" display="目录" xr:uid="{00000000-0004-0000-3400-000000000000}"/>
    <hyperlink ref="A3" location="发货须知!A1" display="美国发货须知" xr:uid="{00000000-0004-0000-3400-000001000000}"/>
    <hyperlink ref="C3" location="'入仓要求&amp;保险服务'!A1" display="保险服务" xr:uid="{00000000-0004-0000-3400-000002000000}"/>
  </hyperlinks>
  <pageMargins left="0.75" right="0.75" top="1" bottom="1" header="0.5" footer="0.5"/>
  <pageSetup paperSize="9" scale="55" orientation="landscape"/>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codeName="Sheet22">
    <tabColor theme="4"/>
  </sheetPr>
  <dimension ref="A1:XFC57"/>
  <sheetViews>
    <sheetView showGridLines="0" zoomScale="90" zoomScaleNormal="90" workbookViewId="0"/>
  </sheetViews>
  <sheetFormatPr defaultColWidth="4.86328125" defaultRowHeight="14" customHeight="1"/>
  <cols>
    <col min="1" max="1" width="20.59765625" style="1" customWidth="1"/>
    <col min="2" max="16" width="12.59765625" style="1" customWidth="1"/>
    <col min="17" max="19" width="12.3984375" style="1" customWidth="1"/>
    <col min="20" max="21" width="12.59765625" style="1" customWidth="1"/>
    <col min="22" max="22" width="14.265625" style="1" customWidth="1"/>
    <col min="23" max="23" width="16.3984375" style="1" customWidth="1"/>
    <col min="24" max="28" width="4.86328125" style="1" customWidth="1"/>
    <col min="29" max="34" width="14.86328125" style="1" customWidth="1"/>
    <col min="35" max="16191" width="4.86328125" style="1" customWidth="1"/>
    <col min="16192" max="16382" width="4.86328125" style="1"/>
    <col min="16384" max="16384" width="4.86328125" style="1"/>
  </cols>
  <sheetData>
    <row r="1" spans="1:35" s="1" customFormat="1" ht="9" customHeight="1"/>
    <row r="2" spans="1:35" s="1" customFormat="1" ht="36" customHeight="1">
      <c r="A2" s="59"/>
      <c r="B2" s="1074" t="s">
        <v>5201</v>
      </c>
      <c r="C2" s="1074"/>
      <c r="D2" s="1074"/>
      <c r="E2" s="1074"/>
      <c r="F2" s="1074"/>
      <c r="G2" s="1074"/>
      <c r="H2" s="1074"/>
      <c r="I2" s="1074"/>
      <c r="J2" s="1074"/>
      <c r="K2" s="1074"/>
      <c r="L2" s="1074"/>
      <c r="M2" s="1074"/>
      <c r="N2" s="1074"/>
      <c r="O2" s="1074"/>
      <c r="P2" s="1074"/>
      <c r="Q2" s="1074"/>
      <c r="R2" s="1074"/>
      <c r="S2" s="1074"/>
      <c r="T2" s="1074"/>
      <c r="U2" s="1074"/>
      <c r="V2" s="1074"/>
      <c r="Y2" s="4"/>
      <c r="Z2" s="4"/>
      <c r="AA2" s="4"/>
      <c r="AB2" s="4"/>
      <c r="AC2" s="4"/>
      <c r="AD2" s="4"/>
      <c r="AE2" s="4"/>
      <c r="AF2" s="4"/>
      <c r="AG2" s="4"/>
      <c r="AH2" s="4"/>
      <c r="AI2" s="4"/>
    </row>
    <row r="3" spans="1:35" s="1" customFormat="1" ht="33" customHeight="1">
      <c r="A3" s="59"/>
      <c r="B3" s="486" t="s">
        <v>5236</v>
      </c>
      <c r="C3" s="486"/>
      <c r="D3" s="486"/>
      <c r="E3" s="486"/>
      <c r="F3" s="486"/>
      <c r="G3" s="486"/>
      <c r="H3" s="486"/>
      <c r="I3" s="486"/>
      <c r="J3" s="486"/>
      <c r="K3" s="486"/>
      <c r="L3" s="486"/>
      <c r="M3" s="486"/>
      <c r="N3" s="486"/>
      <c r="O3" s="486"/>
      <c r="P3" s="486"/>
      <c r="Q3" s="486"/>
      <c r="R3" s="486"/>
      <c r="S3" s="486"/>
      <c r="T3" s="486"/>
      <c r="U3" s="486"/>
      <c r="V3" s="486"/>
      <c r="Y3" s="5"/>
      <c r="Z3" s="5"/>
      <c r="AA3" s="5"/>
      <c r="AB3" s="5"/>
      <c r="AC3" s="5"/>
      <c r="AD3" s="5"/>
      <c r="AE3" s="5"/>
      <c r="AF3" s="5"/>
      <c r="AG3" s="5"/>
      <c r="AH3" s="5"/>
      <c r="AI3" s="5"/>
    </row>
    <row r="4" spans="1:35" s="1" customFormat="1" ht="25.05" customHeight="1">
      <c r="A4" s="60"/>
      <c r="B4" s="60"/>
      <c r="C4" s="60"/>
      <c r="D4" s="60"/>
      <c r="E4" s="60"/>
      <c r="F4" s="63"/>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row>
    <row r="5" spans="1:35" s="1" customFormat="1" ht="40.049999999999997" customHeight="1">
      <c r="A5" s="822" t="s">
        <v>5237</v>
      </c>
      <c r="B5" s="1075" t="s">
        <v>5238</v>
      </c>
      <c r="C5" s="1076"/>
      <c r="D5" s="1076"/>
      <c r="E5" s="1076"/>
      <c r="F5" s="1076"/>
      <c r="G5" s="1076"/>
      <c r="H5" s="1076"/>
      <c r="I5" s="1076"/>
      <c r="J5" s="1076"/>
      <c r="K5" s="1076"/>
      <c r="L5" s="1076"/>
      <c r="M5" s="1076"/>
      <c r="N5" s="1076"/>
      <c r="O5" s="1076"/>
      <c r="P5" s="1076"/>
      <c r="Q5" s="1076"/>
      <c r="R5" s="1076"/>
      <c r="S5" s="1076"/>
      <c r="T5" s="1076"/>
      <c r="U5" s="1076"/>
      <c r="V5" s="1076"/>
      <c r="W5" s="1077"/>
      <c r="Y5" s="1078" t="s">
        <v>3582</v>
      </c>
      <c r="Z5" s="1078"/>
      <c r="AA5" s="1078"/>
      <c r="AB5" s="1078"/>
      <c r="AC5" s="1078"/>
      <c r="AD5" s="1078"/>
      <c r="AE5" s="1078"/>
      <c r="AF5" s="1078"/>
      <c r="AG5" s="1078"/>
      <c r="AH5" s="1078"/>
      <c r="AI5" s="1078"/>
    </row>
    <row r="6" spans="1:35" s="1" customFormat="1" ht="28.05" customHeight="1">
      <c r="A6" s="1099"/>
      <c r="B6" s="62" t="s">
        <v>5207</v>
      </c>
      <c r="C6" s="62" t="s">
        <v>5207</v>
      </c>
      <c r="D6" s="62" t="s">
        <v>5207</v>
      </c>
      <c r="E6" s="62" t="s">
        <v>5207</v>
      </c>
      <c r="F6" s="62" t="s">
        <v>5207</v>
      </c>
      <c r="G6" s="62" t="s">
        <v>5207</v>
      </c>
      <c r="H6" s="62" t="s">
        <v>5207</v>
      </c>
      <c r="I6" s="62" t="s">
        <v>5207</v>
      </c>
      <c r="J6" s="62" t="s">
        <v>5207</v>
      </c>
      <c r="K6" s="62" t="s">
        <v>5207</v>
      </c>
      <c r="L6" s="62" t="s">
        <v>5208</v>
      </c>
      <c r="M6" s="62" t="s">
        <v>5208</v>
      </c>
      <c r="N6" s="62" t="s">
        <v>5208</v>
      </c>
      <c r="O6" s="62" t="s">
        <v>5208</v>
      </c>
      <c r="P6" s="62" t="s">
        <v>5208</v>
      </c>
      <c r="Q6" s="62" t="s">
        <v>5208</v>
      </c>
      <c r="R6" s="62" t="s">
        <v>5208</v>
      </c>
      <c r="S6" s="62" t="s">
        <v>5208</v>
      </c>
      <c r="T6" s="62" t="s">
        <v>5208</v>
      </c>
      <c r="U6" s="62" t="s">
        <v>5208</v>
      </c>
      <c r="V6" s="738" t="s">
        <v>5239</v>
      </c>
      <c r="W6" s="738" t="s">
        <v>5240</v>
      </c>
      <c r="Y6" s="1079" t="s">
        <v>5241</v>
      </c>
      <c r="Z6" s="1079"/>
      <c r="AA6" s="1079"/>
      <c r="AB6" s="1079"/>
      <c r="AC6" s="1079"/>
      <c r="AD6" s="1079"/>
      <c r="AE6" s="1079"/>
      <c r="AF6" s="1079"/>
      <c r="AG6" s="1079"/>
      <c r="AH6" s="1079"/>
      <c r="AI6" s="1079"/>
    </row>
    <row r="7" spans="1:35" s="1" customFormat="1" ht="27" customHeight="1">
      <c r="A7" s="1099"/>
      <c r="B7" s="62" t="s">
        <v>25</v>
      </c>
      <c r="C7" s="62" t="s">
        <v>61</v>
      </c>
      <c r="D7" s="62" t="s">
        <v>47</v>
      </c>
      <c r="E7" s="62" t="s">
        <v>133</v>
      </c>
      <c r="F7" s="62" t="s">
        <v>41</v>
      </c>
      <c r="G7" s="62" t="s">
        <v>5242</v>
      </c>
      <c r="H7" s="62" t="s">
        <v>64</v>
      </c>
      <c r="I7" s="62" t="s">
        <v>74</v>
      </c>
      <c r="J7" s="62" t="s">
        <v>70</v>
      </c>
      <c r="K7" s="62" t="s">
        <v>150</v>
      </c>
      <c r="L7" s="62" t="s">
        <v>25</v>
      </c>
      <c r="M7" s="62" t="s">
        <v>61</v>
      </c>
      <c r="N7" s="62" t="s">
        <v>47</v>
      </c>
      <c r="O7" s="62" t="s">
        <v>133</v>
      </c>
      <c r="P7" s="62" t="s">
        <v>41</v>
      </c>
      <c r="Q7" s="62" t="s">
        <v>5242</v>
      </c>
      <c r="R7" s="62" t="s">
        <v>64</v>
      </c>
      <c r="S7" s="62" t="s">
        <v>74</v>
      </c>
      <c r="T7" s="62" t="s">
        <v>70</v>
      </c>
      <c r="U7" s="62" t="s">
        <v>150</v>
      </c>
      <c r="V7" s="1102"/>
      <c r="W7" s="738"/>
      <c r="Y7" s="920" t="s">
        <v>5214</v>
      </c>
      <c r="Z7" s="920"/>
      <c r="AA7" s="920"/>
      <c r="AB7" s="920"/>
      <c r="AC7" s="920"/>
      <c r="AD7" s="920"/>
      <c r="AE7" s="920"/>
      <c r="AF7" s="920"/>
      <c r="AG7" s="920"/>
      <c r="AH7" s="920"/>
      <c r="AI7" s="920"/>
    </row>
    <row r="8" spans="1:35" s="1" customFormat="1" ht="27" customHeight="1">
      <c r="A8" s="1099"/>
      <c r="B8" s="62" t="s">
        <v>5243</v>
      </c>
      <c r="C8" s="62" t="s">
        <v>5243</v>
      </c>
      <c r="D8" s="62" t="s">
        <v>5243</v>
      </c>
      <c r="E8" s="62" t="s">
        <v>5243</v>
      </c>
      <c r="F8" s="62" t="s">
        <v>5243</v>
      </c>
      <c r="G8" s="62" t="s">
        <v>5243</v>
      </c>
      <c r="H8" s="62" t="s">
        <v>5243</v>
      </c>
      <c r="I8" s="62" t="s">
        <v>5243</v>
      </c>
      <c r="J8" s="62" t="s">
        <v>5243</v>
      </c>
      <c r="K8" s="62" t="s">
        <v>5243</v>
      </c>
      <c r="L8" s="62" t="s">
        <v>5213</v>
      </c>
      <c r="M8" s="62" t="s">
        <v>5213</v>
      </c>
      <c r="N8" s="62" t="s">
        <v>5213</v>
      </c>
      <c r="O8" s="62" t="s">
        <v>5213</v>
      </c>
      <c r="P8" s="62" t="s">
        <v>5213</v>
      </c>
      <c r="Q8" s="62" t="s">
        <v>5213</v>
      </c>
      <c r="R8" s="62" t="s">
        <v>5213</v>
      </c>
      <c r="S8" s="62" t="s">
        <v>5213</v>
      </c>
      <c r="T8" s="62" t="s">
        <v>5213</v>
      </c>
      <c r="U8" s="62" t="s">
        <v>5213</v>
      </c>
      <c r="V8" s="1102"/>
      <c r="W8" s="738"/>
      <c r="Y8" s="919" t="s">
        <v>5215</v>
      </c>
      <c r="Z8" s="919"/>
      <c r="AA8" s="919"/>
      <c r="AB8" s="919"/>
      <c r="AC8" s="919"/>
      <c r="AD8" s="919"/>
      <c r="AE8" s="919"/>
      <c r="AF8" s="919"/>
      <c r="AG8" s="919"/>
      <c r="AH8" s="919"/>
      <c r="AI8" s="919"/>
    </row>
    <row r="9" spans="1:35" s="1" customFormat="1" ht="29" customHeight="1">
      <c r="A9" s="64" t="s">
        <v>5216</v>
      </c>
      <c r="B9" s="44">
        <v>84.4</v>
      </c>
      <c r="C9" s="47">
        <v>85.2</v>
      </c>
      <c r="D9" s="47">
        <v>84.6</v>
      </c>
      <c r="E9" s="47">
        <v>84.2</v>
      </c>
      <c r="F9" s="47">
        <v>83.9</v>
      </c>
      <c r="G9" s="47">
        <v>84.2</v>
      </c>
      <c r="H9" s="47">
        <v>84.5</v>
      </c>
      <c r="I9" s="47">
        <v>84.4</v>
      </c>
      <c r="J9" s="47">
        <v>84.7</v>
      </c>
      <c r="K9" s="47">
        <v>84.5</v>
      </c>
      <c r="L9" s="44">
        <v>15.9</v>
      </c>
      <c r="M9" s="47">
        <v>16.7</v>
      </c>
      <c r="N9" s="47">
        <v>16.100000000000001</v>
      </c>
      <c r="O9" s="47">
        <v>15.7</v>
      </c>
      <c r="P9" s="47">
        <v>15.4</v>
      </c>
      <c r="Q9" s="47">
        <v>15.7</v>
      </c>
      <c r="R9" s="47">
        <v>16</v>
      </c>
      <c r="S9" s="47">
        <v>15.9</v>
      </c>
      <c r="T9" s="47">
        <v>16.2</v>
      </c>
      <c r="U9" s="47">
        <v>16</v>
      </c>
      <c r="V9" s="1096" t="s">
        <v>5244</v>
      </c>
      <c r="W9" s="1096" t="s">
        <v>5245</v>
      </c>
      <c r="Y9" s="919" t="s">
        <v>5223</v>
      </c>
      <c r="Z9" s="919"/>
      <c r="AA9" s="919"/>
      <c r="AB9" s="919"/>
      <c r="AC9" s="919"/>
      <c r="AD9" s="919"/>
      <c r="AE9" s="919"/>
      <c r="AF9" s="919"/>
      <c r="AG9" s="919"/>
      <c r="AH9" s="919"/>
      <c r="AI9" s="919"/>
    </row>
    <row r="10" spans="1:35" s="1" customFormat="1" ht="29" customHeight="1">
      <c r="A10" s="64" t="s">
        <v>5224</v>
      </c>
      <c r="B10" s="44">
        <v>89.4</v>
      </c>
      <c r="C10" s="47">
        <v>90.2</v>
      </c>
      <c r="D10" s="47">
        <v>89.6</v>
      </c>
      <c r="E10" s="47">
        <v>89.2</v>
      </c>
      <c r="F10" s="47">
        <v>88.9</v>
      </c>
      <c r="G10" s="47">
        <v>89.2</v>
      </c>
      <c r="H10" s="47">
        <v>89.5</v>
      </c>
      <c r="I10" s="47">
        <v>89.4</v>
      </c>
      <c r="J10" s="47">
        <v>89.7</v>
      </c>
      <c r="K10" s="47">
        <v>89.5</v>
      </c>
      <c r="L10" s="44">
        <v>17.899999999999999</v>
      </c>
      <c r="M10" s="47">
        <v>18.7</v>
      </c>
      <c r="N10" s="47">
        <v>18.100000000000001</v>
      </c>
      <c r="O10" s="47">
        <v>17.7</v>
      </c>
      <c r="P10" s="47">
        <v>17.399999999999999</v>
      </c>
      <c r="Q10" s="47">
        <v>17.7</v>
      </c>
      <c r="R10" s="47">
        <v>18</v>
      </c>
      <c r="S10" s="47">
        <v>17.899999999999999</v>
      </c>
      <c r="T10" s="47">
        <v>18.2</v>
      </c>
      <c r="U10" s="47">
        <v>18</v>
      </c>
      <c r="V10" s="1096"/>
      <c r="W10" s="1096"/>
      <c r="Y10" s="919" t="s">
        <v>5225</v>
      </c>
      <c r="Z10" s="919"/>
      <c r="AA10" s="919"/>
      <c r="AB10" s="919"/>
      <c r="AC10" s="919"/>
      <c r="AD10" s="919"/>
      <c r="AE10" s="919"/>
      <c r="AF10" s="919"/>
      <c r="AG10" s="919"/>
      <c r="AH10" s="919"/>
      <c r="AI10" s="919"/>
    </row>
    <row r="11" spans="1:35" s="1" customFormat="1" ht="29" customHeight="1">
      <c r="A11" s="64" t="s">
        <v>5226</v>
      </c>
      <c r="B11" s="44">
        <v>94.4</v>
      </c>
      <c r="C11" s="47">
        <v>95.2</v>
      </c>
      <c r="D11" s="47">
        <v>94.6</v>
      </c>
      <c r="E11" s="47">
        <v>94.2</v>
      </c>
      <c r="F11" s="47">
        <v>93.9</v>
      </c>
      <c r="G11" s="47">
        <v>94.2</v>
      </c>
      <c r="H11" s="47">
        <v>94.5</v>
      </c>
      <c r="I11" s="47">
        <v>94.4</v>
      </c>
      <c r="J11" s="47">
        <v>94.7</v>
      </c>
      <c r="K11" s="47">
        <v>94.5</v>
      </c>
      <c r="L11" s="44">
        <v>18.899999999999999</v>
      </c>
      <c r="M11" s="47">
        <v>19.7</v>
      </c>
      <c r="N11" s="47">
        <v>19.100000000000001</v>
      </c>
      <c r="O11" s="47">
        <v>18.7</v>
      </c>
      <c r="P11" s="47">
        <v>18.399999999999999</v>
      </c>
      <c r="Q11" s="47">
        <v>18.7</v>
      </c>
      <c r="R11" s="47">
        <v>19</v>
      </c>
      <c r="S11" s="47">
        <v>18.899999999999999</v>
      </c>
      <c r="T11" s="47">
        <v>19.2</v>
      </c>
      <c r="U11" s="47">
        <v>19</v>
      </c>
      <c r="V11" s="1096"/>
      <c r="W11" s="1096"/>
      <c r="Y11" s="920" t="s">
        <v>5227</v>
      </c>
      <c r="Z11" s="920"/>
      <c r="AA11" s="920"/>
      <c r="AB11" s="920"/>
      <c r="AC11" s="920"/>
      <c r="AD11" s="920"/>
      <c r="AE11" s="920"/>
      <c r="AF11" s="920"/>
      <c r="AG11" s="920"/>
      <c r="AH11" s="920"/>
      <c r="AI11" s="920"/>
    </row>
    <row r="12" spans="1:35" s="1" customFormat="1" ht="29" customHeight="1">
      <c r="A12" s="1090" t="s">
        <v>5246</v>
      </c>
      <c r="B12" s="1091"/>
      <c r="C12" s="1091"/>
      <c r="D12" s="1091"/>
      <c r="E12" s="1091"/>
      <c r="F12" s="1091"/>
      <c r="G12" s="1091"/>
      <c r="H12" s="1091"/>
      <c r="I12" s="1091"/>
      <c r="J12" s="1091"/>
      <c r="K12" s="1091"/>
      <c r="L12" s="1091"/>
      <c r="M12" s="1091"/>
      <c r="N12" s="1091"/>
      <c r="O12" s="1091"/>
      <c r="P12" s="1091"/>
      <c r="Q12" s="1091"/>
      <c r="R12" s="1091"/>
      <c r="S12" s="1091"/>
      <c r="T12" s="1091"/>
      <c r="U12" s="1091"/>
      <c r="V12" s="1091"/>
      <c r="W12" s="1092"/>
      <c r="Y12" s="1081" t="s">
        <v>5247</v>
      </c>
      <c r="Z12" s="1082"/>
      <c r="AA12" s="1082"/>
      <c r="AB12" s="1082"/>
      <c r="AC12" s="1082"/>
      <c r="AD12" s="1082"/>
      <c r="AE12" s="1082"/>
      <c r="AF12" s="1082"/>
      <c r="AG12" s="1082"/>
      <c r="AH12" s="1082"/>
      <c r="AI12" s="1083"/>
    </row>
    <row r="13" spans="1:35" s="1" customFormat="1" ht="14" customHeight="1">
      <c r="A13" s="1105"/>
      <c r="B13" s="1105"/>
      <c r="C13" s="1105"/>
      <c r="D13" s="1105"/>
      <c r="E13" s="1105"/>
      <c r="F13" s="1105"/>
      <c r="G13" s="1105"/>
      <c r="H13" s="1105"/>
      <c r="I13" s="1105"/>
      <c r="J13" s="1105"/>
      <c r="K13" s="1105"/>
      <c r="L13" s="1105"/>
      <c r="M13" s="1105"/>
      <c r="N13" s="1105"/>
      <c r="O13" s="1105"/>
      <c r="P13" s="1105"/>
      <c r="Q13" s="1105"/>
      <c r="R13" s="65"/>
      <c r="S13" s="65"/>
      <c r="T13" s="65"/>
      <c r="U13" s="65"/>
      <c r="V13" s="30"/>
      <c r="Y13" s="1084"/>
      <c r="Z13" s="1085"/>
      <c r="AA13" s="1085"/>
      <c r="AB13" s="1085"/>
      <c r="AC13" s="1085"/>
      <c r="AD13" s="1085"/>
      <c r="AE13" s="1085"/>
      <c r="AF13" s="1085"/>
      <c r="AG13" s="1085"/>
      <c r="AH13" s="1085"/>
      <c r="AI13" s="1086"/>
    </row>
    <row r="14" spans="1:35" s="1" customFormat="1" ht="40.049999999999997" customHeight="1">
      <c r="A14" s="825" t="s">
        <v>5237</v>
      </c>
      <c r="B14" s="1106" t="s">
        <v>5248</v>
      </c>
      <c r="C14" s="1107"/>
      <c r="D14" s="1107"/>
      <c r="E14" s="1107"/>
      <c r="F14" s="1107"/>
      <c r="G14" s="1107"/>
      <c r="H14" s="1107"/>
      <c r="I14" s="1107"/>
      <c r="J14" s="1107"/>
      <c r="K14" s="1107"/>
      <c r="L14" s="1107"/>
      <c r="M14" s="1107"/>
      <c r="N14" s="1107"/>
      <c r="O14" s="1107"/>
      <c r="P14" s="1107"/>
      <c r="Q14" s="1107"/>
      <c r="R14" s="1107"/>
      <c r="S14" s="1107"/>
      <c r="T14" s="1107"/>
      <c r="U14" s="1107"/>
      <c r="V14" s="1107"/>
      <c r="W14" s="1108"/>
      <c r="Y14" s="1084"/>
      <c r="Z14" s="1085"/>
      <c r="AA14" s="1085"/>
      <c r="AB14" s="1085"/>
      <c r="AC14" s="1085"/>
      <c r="AD14" s="1085"/>
      <c r="AE14" s="1085"/>
      <c r="AF14" s="1085"/>
      <c r="AG14" s="1085"/>
      <c r="AH14" s="1085"/>
      <c r="AI14" s="1086"/>
    </row>
    <row r="15" spans="1:35" s="1" customFormat="1" ht="24" customHeight="1">
      <c r="A15" s="1100"/>
      <c r="B15" s="67" t="s">
        <v>5207</v>
      </c>
      <c r="C15" s="67" t="s">
        <v>5207</v>
      </c>
      <c r="D15" s="67" t="s">
        <v>5207</v>
      </c>
      <c r="E15" s="67" t="s">
        <v>5207</v>
      </c>
      <c r="F15" s="67" t="s">
        <v>5207</v>
      </c>
      <c r="G15" s="67" t="s">
        <v>5207</v>
      </c>
      <c r="H15" s="67" t="s">
        <v>5207</v>
      </c>
      <c r="I15" s="67" t="s">
        <v>5207</v>
      </c>
      <c r="J15" s="67" t="s">
        <v>5207</v>
      </c>
      <c r="K15" s="67" t="s">
        <v>5207</v>
      </c>
      <c r="L15" s="67" t="s">
        <v>5208</v>
      </c>
      <c r="M15" s="67" t="s">
        <v>5208</v>
      </c>
      <c r="N15" s="67" t="s">
        <v>5208</v>
      </c>
      <c r="O15" s="67" t="s">
        <v>5208</v>
      </c>
      <c r="P15" s="67" t="s">
        <v>5208</v>
      </c>
      <c r="Q15" s="67" t="s">
        <v>5208</v>
      </c>
      <c r="R15" s="67" t="s">
        <v>5208</v>
      </c>
      <c r="S15" s="67" t="s">
        <v>5208</v>
      </c>
      <c r="T15" s="67" t="s">
        <v>5208</v>
      </c>
      <c r="U15" s="67" t="s">
        <v>5208</v>
      </c>
      <c r="V15" s="739" t="s">
        <v>5239</v>
      </c>
      <c r="W15" s="739" t="s">
        <v>5240</v>
      </c>
      <c r="Y15" s="1084"/>
      <c r="Z15" s="1085"/>
      <c r="AA15" s="1085"/>
      <c r="AB15" s="1085"/>
      <c r="AC15" s="1085"/>
      <c r="AD15" s="1085"/>
      <c r="AE15" s="1085"/>
      <c r="AF15" s="1085"/>
      <c r="AG15" s="1085"/>
      <c r="AH15" s="1085"/>
      <c r="AI15" s="1086"/>
    </row>
    <row r="16" spans="1:35" s="1" customFormat="1" ht="31.05" customHeight="1">
      <c r="A16" s="1100"/>
      <c r="B16" s="67" t="s">
        <v>25</v>
      </c>
      <c r="C16" s="67" t="s">
        <v>61</v>
      </c>
      <c r="D16" s="67" t="s">
        <v>47</v>
      </c>
      <c r="E16" s="67" t="s">
        <v>133</v>
      </c>
      <c r="F16" s="67" t="s">
        <v>41</v>
      </c>
      <c r="G16" s="67" t="s">
        <v>5249</v>
      </c>
      <c r="H16" s="67" t="s">
        <v>64</v>
      </c>
      <c r="I16" s="67" t="s">
        <v>74</v>
      </c>
      <c r="J16" s="67" t="s">
        <v>70</v>
      </c>
      <c r="K16" s="67" t="s">
        <v>150</v>
      </c>
      <c r="L16" s="67" t="s">
        <v>25</v>
      </c>
      <c r="M16" s="67" t="s">
        <v>61</v>
      </c>
      <c r="N16" s="67" t="s">
        <v>47</v>
      </c>
      <c r="O16" s="67" t="s">
        <v>133</v>
      </c>
      <c r="P16" s="67" t="s">
        <v>41</v>
      </c>
      <c r="Q16" s="67" t="s">
        <v>5249</v>
      </c>
      <c r="R16" s="67" t="s">
        <v>64</v>
      </c>
      <c r="S16" s="67" t="s">
        <v>74</v>
      </c>
      <c r="T16" s="67" t="s">
        <v>70</v>
      </c>
      <c r="U16" s="67" t="s">
        <v>150</v>
      </c>
      <c r="V16" s="1103"/>
      <c r="W16" s="739"/>
      <c r="Y16" s="1087"/>
      <c r="Z16" s="1088"/>
      <c r="AA16" s="1088"/>
      <c r="AB16" s="1088"/>
      <c r="AC16" s="1088"/>
      <c r="AD16" s="1088"/>
      <c r="AE16" s="1088"/>
      <c r="AF16" s="1088"/>
      <c r="AG16" s="1088"/>
      <c r="AH16" s="1088"/>
      <c r="AI16" s="1089"/>
    </row>
    <row r="17" spans="1:35" s="1" customFormat="1" ht="31.05" customHeight="1">
      <c r="A17" s="1100"/>
      <c r="B17" s="67" t="s">
        <v>5243</v>
      </c>
      <c r="C17" s="67" t="s">
        <v>5243</v>
      </c>
      <c r="D17" s="67" t="s">
        <v>5243</v>
      </c>
      <c r="E17" s="67" t="s">
        <v>5243</v>
      </c>
      <c r="F17" s="67" t="s">
        <v>5243</v>
      </c>
      <c r="G17" s="67" t="s">
        <v>5243</v>
      </c>
      <c r="H17" s="67" t="s">
        <v>5243</v>
      </c>
      <c r="I17" s="67" t="s">
        <v>5243</v>
      </c>
      <c r="J17" s="67" t="s">
        <v>5243</v>
      </c>
      <c r="K17" s="67" t="s">
        <v>5243</v>
      </c>
      <c r="L17" s="67" t="s">
        <v>5213</v>
      </c>
      <c r="M17" s="67" t="s">
        <v>5213</v>
      </c>
      <c r="N17" s="67" t="s">
        <v>5213</v>
      </c>
      <c r="O17" s="67" t="s">
        <v>5213</v>
      </c>
      <c r="P17" s="67" t="s">
        <v>5213</v>
      </c>
      <c r="Q17" s="67" t="s">
        <v>5213</v>
      </c>
      <c r="R17" s="67" t="s">
        <v>5213</v>
      </c>
      <c r="S17" s="67" t="s">
        <v>5213</v>
      </c>
      <c r="T17" s="67" t="s">
        <v>5213</v>
      </c>
      <c r="U17" s="67" t="s">
        <v>5213</v>
      </c>
      <c r="V17" s="1103"/>
      <c r="W17" s="739"/>
      <c r="Y17" s="1080" t="s">
        <v>5230</v>
      </c>
      <c r="Z17" s="1080"/>
      <c r="AA17" s="1080"/>
      <c r="AB17" s="1080"/>
      <c r="AC17" s="1080"/>
      <c r="AD17" s="1080"/>
      <c r="AE17" s="1080"/>
      <c r="AF17" s="1080"/>
      <c r="AG17" s="1080"/>
      <c r="AH17" s="1080"/>
      <c r="AI17" s="1080"/>
    </row>
    <row r="18" spans="1:35" s="1" customFormat="1" ht="29" customHeight="1">
      <c r="A18" s="68" t="s">
        <v>5216</v>
      </c>
      <c r="B18" s="44">
        <v>83.7</v>
      </c>
      <c r="C18" s="47">
        <v>84.5</v>
      </c>
      <c r="D18" s="47">
        <v>84.2</v>
      </c>
      <c r="E18" s="47">
        <v>82.9</v>
      </c>
      <c r="F18" s="47">
        <v>82.6</v>
      </c>
      <c r="G18" s="47">
        <v>82.9</v>
      </c>
      <c r="H18" s="47">
        <v>83.2</v>
      </c>
      <c r="I18" s="47">
        <v>83.1</v>
      </c>
      <c r="J18" s="47">
        <v>83.4</v>
      </c>
      <c r="K18" s="47">
        <v>84.3</v>
      </c>
      <c r="L18" s="44">
        <v>15.2</v>
      </c>
      <c r="M18" s="47">
        <v>16</v>
      </c>
      <c r="N18" s="47">
        <v>15.7</v>
      </c>
      <c r="O18" s="47">
        <v>14.4</v>
      </c>
      <c r="P18" s="47">
        <v>14.1</v>
      </c>
      <c r="Q18" s="47">
        <v>14.4</v>
      </c>
      <c r="R18" s="47">
        <v>14.7</v>
      </c>
      <c r="S18" s="47">
        <v>14.6</v>
      </c>
      <c r="T18" s="47">
        <v>14.9</v>
      </c>
      <c r="U18" s="47">
        <v>15.8</v>
      </c>
      <c r="V18" s="1096" t="s">
        <v>5250</v>
      </c>
      <c r="W18" s="1096" t="s">
        <v>5251</v>
      </c>
      <c r="Y18" s="1080" t="s">
        <v>5231</v>
      </c>
      <c r="Z18" s="1080"/>
      <c r="AA18" s="1080"/>
      <c r="AB18" s="1080"/>
      <c r="AC18" s="1080"/>
      <c r="AD18" s="1080"/>
      <c r="AE18" s="1080"/>
      <c r="AF18" s="1080"/>
      <c r="AG18" s="1080"/>
      <c r="AH18" s="1080"/>
      <c r="AI18" s="1080"/>
    </row>
    <row r="19" spans="1:35" s="1" customFormat="1" ht="30" customHeight="1">
      <c r="A19" s="68" t="s">
        <v>5224</v>
      </c>
      <c r="B19" s="44">
        <v>88.7</v>
      </c>
      <c r="C19" s="47">
        <v>89.5</v>
      </c>
      <c r="D19" s="47">
        <v>89.2</v>
      </c>
      <c r="E19" s="47">
        <v>87.9</v>
      </c>
      <c r="F19" s="47">
        <v>87.6</v>
      </c>
      <c r="G19" s="47">
        <v>87.9</v>
      </c>
      <c r="H19" s="47">
        <v>88.2</v>
      </c>
      <c r="I19" s="47">
        <v>88.1</v>
      </c>
      <c r="J19" s="47">
        <v>88.4</v>
      </c>
      <c r="K19" s="47">
        <v>89.3</v>
      </c>
      <c r="L19" s="44">
        <v>17.2</v>
      </c>
      <c r="M19" s="47">
        <v>18</v>
      </c>
      <c r="N19" s="47">
        <v>17.7</v>
      </c>
      <c r="O19" s="47">
        <v>16.399999999999999</v>
      </c>
      <c r="P19" s="47">
        <v>16.100000000000001</v>
      </c>
      <c r="Q19" s="47">
        <v>16.399999999999999</v>
      </c>
      <c r="R19" s="47">
        <v>16.7</v>
      </c>
      <c r="S19" s="47">
        <v>16.600000000000001</v>
      </c>
      <c r="T19" s="47">
        <v>16.899999999999999</v>
      </c>
      <c r="U19" s="47">
        <v>17.8</v>
      </c>
      <c r="V19" s="1096"/>
      <c r="W19" s="1096"/>
      <c r="Y19" s="1080" t="s">
        <v>5232</v>
      </c>
      <c r="Z19" s="1080"/>
      <c r="AA19" s="1080"/>
      <c r="AB19" s="1080"/>
      <c r="AC19" s="1080"/>
      <c r="AD19" s="1080"/>
      <c r="AE19" s="1080"/>
      <c r="AF19" s="1080"/>
      <c r="AG19" s="1080"/>
      <c r="AH19" s="1080"/>
      <c r="AI19" s="1080"/>
    </row>
    <row r="20" spans="1:35" s="1" customFormat="1" ht="33" customHeight="1">
      <c r="A20" s="68" t="s">
        <v>5226</v>
      </c>
      <c r="B20" s="44">
        <v>93.7</v>
      </c>
      <c r="C20" s="47">
        <v>94.5</v>
      </c>
      <c r="D20" s="47">
        <v>94.2</v>
      </c>
      <c r="E20" s="47">
        <v>92.9</v>
      </c>
      <c r="F20" s="47">
        <v>92.6</v>
      </c>
      <c r="G20" s="47">
        <v>92.9</v>
      </c>
      <c r="H20" s="47">
        <v>93.2</v>
      </c>
      <c r="I20" s="47">
        <v>93.1</v>
      </c>
      <c r="J20" s="47">
        <v>93.4</v>
      </c>
      <c r="K20" s="47">
        <v>94.3</v>
      </c>
      <c r="L20" s="44">
        <v>18.2</v>
      </c>
      <c r="M20" s="47">
        <v>19</v>
      </c>
      <c r="N20" s="47">
        <v>18.7</v>
      </c>
      <c r="O20" s="47">
        <v>17.399999999999999</v>
      </c>
      <c r="P20" s="47">
        <v>17.100000000000001</v>
      </c>
      <c r="Q20" s="47">
        <v>17.399999999999999</v>
      </c>
      <c r="R20" s="47">
        <v>17.7</v>
      </c>
      <c r="S20" s="47">
        <v>17.600000000000001</v>
      </c>
      <c r="T20" s="47">
        <v>17.899999999999999</v>
      </c>
      <c r="U20" s="47">
        <v>18.8</v>
      </c>
      <c r="V20" s="1096"/>
      <c r="W20" s="1096"/>
      <c r="Y20" s="1080" t="s">
        <v>5252</v>
      </c>
      <c r="Z20" s="1080"/>
      <c r="AA20" s="1080"/>
      <c r="AB20" s="1080"/>
      <c r="AC20" s="1080"/>
      <c r="AD20" s="1080"/>
      <c r="AE20" s="1080"/>
      <c r="AF20" s="1080"/>
      <c r="AG20" s="1080"/>
      <c r="AH20" s="1080"/>
      <c r="AI20" s="1080"/>
    </row>
    <row r="21" spans="1:35" s="1" customFormat="1" ht="26" customHeight="1">
      <c r="A21" s="1090" t="s">
        <v>5246</v>
      </c>
      <c r="B21" s="1091"/>
      <c r="C21" s="1091"/>
      <c r="D21" s="1091"/>
      <c r="E21" s="1091"/>
      <c r="F21" s="1091"/>
      <c r="G21" s="1091"/>
      <c r="H21" s="1091"/>
      <c r="I21" s="1091"/>
      <c r="J21" s="1091"/>
      <c r="K21" s="1091"/>
      <c r="L21" s="1091"/>
      <c r="M21" s="1091"/>
      <c r="N21" s="1091"/>
      <c r="O21" s="1091"/>
      <c r="P21" s="1091"/>
      <c r="Q21" s="1091"/>
      <c r="R21" s="1091"/>
      <c r="S21" s="1091"/>
      <c r="T21" s="1091"/>
      <c r="U21" s="1091"/>
      <c r="V21" s="1091"/>
      <c r="W21" s="1092"/>
      <c r="Y21" s="1080" t="s">
        <v>5253</v>
      </c>
      <c r="Z21" s="1080"/>
      <c r="AA21" s="1080"/>
      <c r="AB21" s="1080"/>
      <c r="AC21" s="1080"/>
      <c r="AD21" s="1080"/>
      <c r="AE21" s="1080"/>
      <c r="AF21" s="1080"/>
      <c r="AG21" s="1080"/>
      <c r="AH21" s="1080"/>
      <c r="AI21" s="1080"/>
    </row>
    <row r="22" spans="1:35" s="1" customFormat="1" ht="14" customHeight="1">
      <c r="A22" s="30"/>
      <c r="B22" s="30"/>
      <c r="C22" s="30"/>
      <c r="D22" s="30"/>
      <c r="E22" s="30"/>
      <c r="F22" s="30"/>
      <c r="G22" s="30"/>
      <c r="H22" s="30"/>
      <c r="I22" s="30"/>
      <c r="J22" s="30"/>
      <c r="K22" s="30"/>
      <c r="L22" s="30"/>
      <c r="M22" s="30"/>
      <c r="N22" s="30"/>
      <c r="O22" s="30"/>
      <c r="P22" s="30"/>
      <c r="Q22" s="30"/>
      <c r="R22" s="30"/>
      <c r="S22" s="30"/>
      <c r="T22" s="30"/>
      <c r="U22" s="30"/>
      <c r="Y22" s="1080"/>
      <c r="Z22" s="1080"/>
      <c r="AA22" s="1080"/>
      <c r="AB22" s="1080"/>
      <c r="AC22" s="1080"/>
      <c r="AD22" s="1080"/>
      <c r="AE22" s="1080"/>
      <c r="AF22" s="1080"/>
      <c r="AG22" s="1080"/>
      <c r="AH22" s="1080"/>
      <c r="AI22" s="1080"/>
    </row>
    <row r="23" spans="1:35" s="1" customFormat="1" ht="40.049999999999997" customHeight="1">
      <c r="A23" s="743" t="s">
        <v>5237</v>
      </c>
      <c r="B23" s="1093" t="s">
        <v>5254</v>
      </c>
      <c r="C23" s="1094"/>
      <c r="D23" s="1094"/>
      <c r="E23" s="1094"/>
      <c r="F23" s="1094"/>
      <c r="G23" s="1094"/>
      <c r="H23" s="1094"/>
      <c r="I23" s="1094"/>
      <c r="J23" s="1094"/>
      <c r="K23" s="1094"/>
      <c r="L23" s="1094"/>
      <c r="M23" s="1094"/>
      <c r="N23" s="1094"/>
      <c r="O23" s="1094"/>
      <c r="P23" s="1094"/>
      <c r="Q23" s="1094"/>
      <c r="R23" s="1094"/>
      <c r="S23" s="1094"/>
      <c r="T23" s="1094"/>
      <c r="U23" s="1094"/>
      <c r="V23" s="1094"/>
      <c r="W23" s="1095"/>
      <c r="X23" s="30"/>
      <c r="Y23" s="1080"/>
      <c r="Z23" s="1080"/>
      <c r="AA23" s="1080"/>
      <c r="AB23" s="1080"/>
      <c r="AC23" s="1080"/>
      <c r="AD23" s="1080"/>
      <c r="AE23" s="1080"/>
      <c r="AF23" s="1080"/>
      <c r="AG23" s="1080"/>
      <c r="AH23" s="1080"/>
      <c r="AI23" s="1080"/>
    </row>
    <row r="24" spans="1:35" s="1" customFormat="1" ht="24" customHeight="1">
      <c r="A24" s="1101"/>
      <c r="B24" s="70" t="s">
        <v>5207</v>
      </c>
      <c r="C24" s="70" t="s">
        <v>5207</v>
      </c>
      <c r="D24" s="70" t="s">
        <v>5207</v>
      </c>
      <c r="E24" s="70" t="s">
        <v>5207</v>
      </c>
      <c r="F24" s="70" t="s">
        <v>5207</v>
      </c>
      <c r="G24" s="70" t="s">
        <v>5207</v>
      </c>
      <c r="H24" s="70" t="s">
        <v>5207</v>
      </c>
      <c r="I24" s="70" t="s">
        <v>5207</v>
      </c>
      <c r="J24" s="70" t="s">
        <v>5207</v>
      </c>
      <c r="K24" s="70" t="s">
        <v>5207</v>
      </c>
      <c r="L24" s="70" t="s">
        <v>5208</v>
      </c>
      <c r="M24" s="70" t="s">
        <v>5208</v>
      </c>
      <c r="N24" s="70" t="s">
        <v>5208</v>
      </c>
      <c r="O24" s="70" t="s">
        <v>5208</v>
      </c>
      <c r="P24" s="70" t="s">
        <v>5208</v>
      </c>
      <c r="Q24" s="70" t="s">
        <v>5208</v>
      </c>
      <c r="R24" s="70" t="s">
        <v>5208</v>
      </c>
      <c r="S24" s="70" t="s">
        <v>5208</v>
      </c>
      <c r="T24" s="70" t="s">
        <v>5208</v>
      </c>
      <c r="U24" s="70" t="s">
        <v>5208</v>
      </c>
      <c r="V24" s="715" t="s">
        <v>5239</v>
      </c>
      <c r="W24" s="715" t="s">
        <v>5240</v>
      </c>
      <c r="X24" s="30"/>
      <c r="Y24" s="1080"/>
      <c r="Z24" s="1080"/>
      <c r="AA24" s="1080"/>
      <c r="AB24" s="1080"/>
      <c r="AC24" s="1080"/>
      <c r="AD24" s="1080"/>
      <c r="AE24" s="1080"/>
      <c r="AF24" s="1080"/>
      <c r="AG24" s="1080"/>
      <c r="AH24" s="1080"/>
      <c r="AI24" s="1080"/>
    </row>
    <row r="25" spans="1:35" s="1" customFormat="1" ht="24" customHeight="1">
      <c r="A25" s="1101"/>
      <c r="B25" s="70" t="s">
        <v>25</v>
      </c>
      <c r="C25" s="70" t="s">
        <v>61</v>
      </c>
      <c r="D25" s="70" t="s">
        <v>47</v>
      </c>
      <c r="E25" s="70" t="s">
        <v>133</v>
      </c>
      <c r="F25" s="70" t="s">
        <v>41</v>
      </c>
      <c r="G25" s="70" t="s">
        <v>5249</v>
      </c>
      <c r="H25" s="70" t="s">
        <v>64</v>
      </c>
      <c r="I25" s="70" t="s">
        <v>74</v>
      </c>
      <c r="J25" s="70" t="s">
        <v>70</v>
      </c>
      <c r="K25" s="70" t="s">
        <v>150</v>
      </c>
      <c r="L25" s="70" t="s">
        <v>25</v>
      </c>
      <c r="M25" s="70" t="s">
        <v>61</v>
      </c>
      <c r="N25" s="70" t="s">
        <v>47</v>
      </c>
      <c r="O25" s="70" t="s">
        <v>133</v>
      </c>
      <c r="P25" s="70" t="s">
        <v>41</v>
      </c>
      <c r="Q25" s="70" t="s">
        <v>5249</v>
      </c>
      <c r="R25" s="70" t="s">
        <v>64</v>
      </c>
      <c r="S25" s="70" t="s">
        <v>74</v>
      </c>
      <c r="T25" s="70" t="s">
        <v>70</v>
      </c>
      <c r="U25" s="70" t="s">
        <v>150</v>
      </c>
      <c r="V25" s="1104"/>
      <c r="W25" s="715"/>
      <c r="X25" s="30"/>
      <c r="Y25" s="1080"/>
      <c r="Z25" s="1080"/>
      <c r="AA25" s="1080"/>
      <c r="AB25" s="1080"/>
      <c r="AC25" s="1080"/>
      <c r="AD25" s="1080"/>
      <c r="AE25" s="1080"/>
      <c r="AF25" s="1080"/>
      <c r="AG25" s="1080"/>
      <c r="AH25" s="1080"/>
      <c r="AI25" s="1080"/>
    </row>
    <row r="26" spans="1:35" s="1" customFormat="1" ht="31.05" customHeight="1">
      <c r="A26" s="1101"/>
      <c r="B26" s="70" t="s">
        <v>5243</v>
      </c>
      <c r="C26" s="70" t="s">
        <v>5243</v>
      </c>
      <c r="D26" s="70" t="s">
        <v>5243</v>
      </c>
      <c r="E26" s="70" t="s">
        <v>5243</v>
      </c>
      <c r="F26" s="70" t="s">
        <v>5243</v>
      </c>
      <c r="G26" s="70" t="s">
        <v>5243</v>
      </c>
      <c r="H26" s="70" t="s">
        <v>5243</v>
      </c>
      <c r="I26" s="70" t="s">
        <v>5243</v>
      </c>
      <c r="J26" s="70" t="s">
        <v>5243</v>
      </c>
      <c r="K26" s="70" t="s">
        <v>5243</v>
      </c>
      <c r="L26" s="70" t="s">
        <v>5213</v>
      </c>
      <c r="M26" s="70" t="s">
        <v>5213</v>
      </c>
      <c r="N26" s="70" t="s">
        <v>5213</v>
      </c>
      <c r="O26" s="70" t="s">
        <v>5213</v>
      </c>
      <c r="P26" s="70" t="s">
        <v>5213</v>
      </c>
      <c r="Q26" s="70" t="s">
        <v>5213</v>
      </c>
      <c r="R26" s="70" t="s">
        <v>5213</v>
      </c>
      <c r="S26" s="70" t="s">
        <v>5213</v>
      </c>
      <c r="T26" s="70" t="s">
        <v>5213</v>
      </c>
      <c r="U26" s="70" t="s">
        <v>5213</v>
      </c>
      <c r="V26" s="1104"/>
      <c r="W26" s="715"/>
      <c r="X26" s="30"/>
      <c r="Y26" s="1080"/>
      <c r="Z26" s="1080"/>
      <c r="AA26" s="1080"/>
      <c r="AB26" s="1080"/>
      <c r="AC26" s="1080"/>
      <c r="AD26" s="1080"/>
      <c r="AE26" s="1080"/>
      <c r="AF26" s="1080"/>
      <c r="AG26" s="1080"/>
      <c r="AH26" s="1080"/>
      <c r="AI26" s="1080"/>
    </row>
    <row r="27" spans="1:35" s="1" customFormat="1" ht="29" customHeight="1">
      <c r="A27" s="71" t="s">
        <v>5216</v>
      </c>
      <c r="B27" s="44">
        <v>82.2</v>
      </c>
      <c r="C27" s="47">
        <v>83</v>
      </c>
      <c r="D27" s="47">
        <v>82.4</v>
      </c>
      <c r="E27" s="47">
        <v>83.6</v>
      </c>
      <c r="F27" s="47">
        <v>83.3</v>
      </c>
      <c r="G27" s="47">
        <v>83.6</v>
      </c>
      <c r="H27" s="47">
        <v>83.9</v>
      </c>
      <c r="I27" s="47">
        <v>83.8</v>
      </c>
      <c r="J27" s="47">
        <v>84.1</v>
      </c>
      <c r="K27" s="47">
        <v>82.8</v>
      </c>
      <c r="L27" s="44">
        <v>14.2</v>
      </c>
      <c r="M27" s="47">
        <v>15</v>
      </c>
      <c r="N27" s="47">
        <v>14.4</v>
      </c>
      <c r="O27" s="47">
        <v>15.6</v>
      </c>
      <c r="P27" s="47">
        <v>15.3</v>
      </c>
      <c r="Q27" s="47">
        <v>15.6</v>
      </c>
      <c r="R27" s="47">
        <v>15.9</v>
      </c>
      <c r="S27" s="47">
        <v>15.8</v>
      </c>
      <c r="T27" s="47">
        <v>16.100000000000001</v>
      </c>
      <c r="U27" s="47">
        <v>14.8</v>
      </c>
      <c r="V27" s="1096" t="s">
        <v>5255</v>
      </c>
      <c r="W27" s="1096" t="s">
        <v>5256</v>
      </c>
      <c r="X27" s="30"/>
      <c r="Y27" s="1098" t="s">
        <v>5257</v>
      </c>
      <c r="Z27" s="1098"/>
      <c r="AA27" s="1098"/>
      <c r="AB27" s="1098"/>
      <c r="AC27" s="1098"/>
      <c r="AD27" s="1098"/>
      <c r="AE27" s="1098"/>
      <c r="AF27" s="1098"/>
      <c r="AG27" s="1098"/>
      <c r="AH27" s="1098"/>
      <c r="AI27" s="1098"/>
    </row>
    <row r="28" spans="1:35" s="1" customFormat="1" ht="29" customHeight="1">
      <c r="A28" s="71" t="s">
        <v>5224</v>
      </c>
      <c r="B28" s="44">
        <v>87.2</v>
      </c>
      <c r="C28" s="47">
        <v>88</v>
      </c>
      <c r="D28" s="47">
        <v>87.4</v>
      </c>
      <c r="E28" s="47">
        <v>88.6</v>
      </c>
      <c r="F28" s="47">
        <v>88.3</v>
      </c>
      <c r="G28" s="47">
        <v>88.6</v>
      </c>
      <c r="H28" s="47">
        <v>88.9</v>
      </c>
      <c r="I28" s="47">
        <v>88.8</v>
      </c>
      <c r="J28" s="47">
        <v>89.1</v>
      </c>
      <c r="K28" s="47">
        <v>87.8</v>
      </c>
      <c r="L28" s="44">
        <v>16.2</v>
      </c>
      <c r="M28" s="47">
        <v>17</v>
      </c>
      <c r="N28" s="47">
        <v>16.399999999999999</v>
      </c>
      <c r="O28" s="47">
        <v>17.600000000000001</v>
      </c>
      <c r="P28" s="47">
        <v>17.3</v>
      </c>
      <c r="Q28" s="47">
        <v>17.600000000000001</v>
      </c>
      <c r="R28" s="47">
        <v>17.899999999999999</v>
      </c>
      <c r="S28" s="47">
        <v>17.8</v>
      </c>
      <c r="T28" s="47">
        <v>18.100000000000001</v>
      </c>
      <c r="U28" s="47">
        <v>16.8</v>
      </c>
      <c r="V28" s="1096"/>
      <c r="W28" s="1096"/>
      <c r="X28" s="30"/>
      <c r="Y28" s="1098"/>
      <c r="Z28" s="1098"/>
      <c r="AA28" s="1098"/>
      <c r="AB28" s="1098"/>
      <c r="AC28" s="1098"/>
      <c r="AD28" s="1098"/>
      <c r="AE28" s="1098"/>
      <c r="AF28" s="1098"/>
      <c r="AG28" s="1098"/>
      <c r="AH28" s="1098"/>
      <c r="AI28" s="1098"/>
    </row>
    <row r="29" spans="1:35" s="1" customFormat="1" ht="29" customHeight="1">
      <c r="A29" s="72" t="s">
        <v>5226</v>
      </c>
      <c r="B29" s="44">
        <v>92.2</v>
      </c>
      <c r="C29" s="47">
        <v>93</v>
      </c>
      <c r="D29" s="47">
        <v>92.4</v>
      </c>
      <c r="E29" s="47">
        <v>93.6</v>
      </c>
      <c r="F29" s="47">
        <v>93.3</v>
      </c>
      <c r="G29" s="47">
        <v>93.6</v>
      </c>
      <c r="H29" s="47">
        <v>93.9</v>
      </c>
      <c r="I29" s="47">
        <v>93.8</v>
      </c>
      <c r="J29" s="47">
        <v>94.1</v>
      </c>
      <c r="K29" s="47">
        <v>92.8</v>
      </c>
      <c r="L29" s="44">
        <v>17.2</v>
      </c>
      <c r="M29" s="47">
        <v>18</v>
      </c>
      <c r="N29" s="47">
        <v>17.399999999999999</v>
      </c>
      <c r="O29" s="47">
        <v>18.600000000000001</v>
      </c>
      <c r="P29" s="47">
        <v>18.3</v>
      </c>
      <c r="Q29" s="47">
        <v>18.600000000000001</v>
      </c>
      <c r="R29" s="47">
        <v>18.899999999999999</v>
      </c>
      <c r="S29" s="47">
        <v>18.8</v>
      </c>
      <c r="T29" s="47">
        <v>19.100000000000001</v>
      </c>
      <c r="U29" s="47">
        <v>17.8</v>
      </c>
      <c r="V29" s="1097"/>
      <c r="W29" s="1097"/>
      <c r="X29" s="30"/>
      <c r="Y29" s="1098"/>
      <c r="Z29" s="1098"/>
      <c r="AA29" s="1098"/>
      <c r="AB29" s="1098"/>
      <c r="AC29" s="1098"/>
      <c r="AD29" s="1098"/>
      <c r="AE29" s="1098"/>
      <c r="AF29" s="1098"/>
      <c r="AG29" s="1098"/>
      <c r="AH29" s="1098"/>
      <c r="AI29" s="1098"/>
    </row>
    <row r="30" spans="1:35" s="1" customFormat="1" ht="29" customHeight="1">
      <c r="A30" s="1090" t="s">
        <v>5258</v>
      </c>
      <c r="B30" s="1091"/>
      <c r="C30" s="1091"/>
      <c r="D30" s="1091"/>
      <c r="E30" s="1091"/>
      <c r="F30" s="1091"/>
      <c r="G30" s="1091"/>
      <c r="H30" s="1091"/>
      <c r="I30" s="1091"/>
      <c r="J30" s="1091"/>
      <c r="K30" s="1091"/>
      <c r="L30" s="1091"/>
      <c r="M30" s="1091"/>
      <c r="N30" s="1091"/>
      <c r="O30" s="1091"/>
      <c r="P30" s="1091"/>
      <c r="Q30" s="1091"/>
      <c r="R30" s="1091"/>
      <c r="S30" s="1091"/>
      <c r="T30" s="1091"/>
      <c r="U30" s="1091"/>
      <c r="V30" s="1091"/>
      <c r="W30" s="1092"/>
      <c r="Y30" s="1098"/>
      <c r="Z30" s="1098"/>
      <c r="AA30" s="1098"/>
      <c r="AB30" s="1098"/>
      <c r="AC30" s="1098"/>
      <c r="AD30" s="1098"/>
      <c r="AE30" s="1098"/>
      <c r="AF30" s="1098"/>
      <c r="AG30" s="1098"/>
      <c r="AH30" s="1098"/>
      <c r="AI30" s="1098"/>
    </row>
    <row r="31" spans="1:35" s="1" customFormat="1" ht="23" customHeight="1">
      <c r="Y31" s="1098"/>
      <c r="Z31" s="1098"/>
      <c r="AA31" s="1098"/>
      <c r="AB31" s="1098"/>
      <c r="AC31" s="1098"/>
      <c r="AD31" s="1098"/>
      <c r="AE31" s="1098"/>
      <c r="AF31" s="1098"/>
      <c r="AG31" s="1098"/>
      <c r="AH31" s="1098"/>
      <c r="AI31" s="1098"/>
    </row>
    <row r="32" spans="1:35" s="1" customFormat="1" ht="40.049999999999997" customHeight="1">
      <c r="X32" s="30"/>
    </row>
    <row r="33" spans="24:24" s="1" customFormat="1" ht="24" customHeight="1">
      <c r="X33" s="30"/>
    </row>
    <row r="34" spans="24:24" s="1" customFormat="1" ht="24" customHeight="1"/>
    <row r="35" spans="24:24" s="1" customFormat="1" ht="31.05" customHeight="1"/>
    <row r="36" spans="24:24" s="1" customFormat="1" ht="29" customHeight="1"/>
    <row r="37" spans="24:24" s="1" customFormat="1" ht="29" customHeight="1"/>
    <row r="38" spans="24:24" s="1" customFormat="1" ht="29" customHeight="1"/>
    <row r="39" spans="24:24" s="1" customFormat="1" ht="29" customHeight="1"/>
    <row r="40" spans="24:24" s="1" customFormat="1" ht="14" customHeight="1"/>
    <row r="41" spans="24:24" s="1" customFormat="1" ht="40.049999999999997" customHeight="1"/>
    <row r="42" spans="24:24" s="1" customFormat="1" ht="24" customHeight="1"/>
    <row r="43" spans="24:24" s="1" customFormat="1" ht="24" customHeight="1"/>
    <row r="44" spans="24:24" s="1" customFormat="1" ht="31.05" customHeight="1"/>
    <row r="45" spans="24:24" s="1" customFormat="1" ht="29" customHeight="1"/>
    <row r="46" spans="24:24" s="1" customFormat="1" ht="29" customHeight="1"/>
    <row r="47" spans="24:24" s="1" customFormat="1" ht="29" customHeight="1"/>
    <row r="48" spans="24:24" s="1" customFormat="1" ht="29" customHeight="1"/>
    <row r="49" ht="23" customHeight="1"/>
    <row r="50" ht="23" customHeight="1"/>
    <row r="51" ht="23" customHeight="1"/>
    <row r="52" ht="23" customHeight="1"/>
    <row r="53" ht="23" customHeight="1"/>
    <row r="54" ht="23" customHeight="1"/>
    <row r="55" ht="23" customHeight="1"/>
    <row r="56" ht="23" customHeight="1"/>
    <row r="57" ht="23" customHeight="1"/>
  </sheetData>
  <mergeCells count="38">
    <mergeCell ref="A5:A8"/>
    <mergeCell ref="A14:A17"/>
    <mergeCell ref="A23:A26"/>
    <mergeCell ref="V6:V8"/>
    <mergeCell ref="V9:V11"/>
    <mergeCell ref="V15:V17"/>
    <mergeCell ref="V18:V20"/>
    <mergeCell ref="V24:V26"/>
    <mergeCell ref="A12:W12"/>
    <mergeCell ref="A13:Q13"/>
    <mergeCell ref="B14:W14"/>
    <mergeCell ref="W9:W11"/>
    <mergeCell ref="W15:W17"/>
    <mergeCell ref="W18:W20"/>
    <mergeCell ref="W24:W26"/>
    <mergeCell ref="Y19:AI19"/>
    <mergeCell ref="Y20:AI20"/>
    <mergeCell ref="A21:W21"/>
    <mergeCell ref="B23:W23"/>
    <mergeCell ref="A30:W30"/>
    <mergeCell ref="V27:V29"/>
    <mergeCell ref="Y21:AI26"/>
    <mergeCell ref="Y27:AI31"/>
    <mergeCell ref="W27:W29"/>
    <mergeCell ref="Y17:AI17"/>
    <mergeCell ref="Y18:AI18"/>
    <mergeCell ref="Y12:AI16"/>
    <mergeCell ref="Y7:AI7"/>
    <mergeCell ref="Y8:AI8"/>
    <mergeCell ref="Y9:AI9"/>
    <mergeCell ref="Y10:AI10"/>
    <mergeCell ref="Y11:AI11"/>
    <mergeCell ref="B2:V2"/>
    <mergeCell ref="B3:V3"/>
    <mergeCell ref="B5:W5"/>
    <mergeCell ref="Y5:AI5"/>
    <mergeCell ref="Y6:AI6"/>
    <mergeCell ref="W6:W8"/>
  </mergeCells>
  <phoneticPr fontId="233" type="noConversion"/>
  <pageMargins left="0.75" right="0.75" top="1" bottom="1" header="0.5" footer="0.5"/>
  <pageSetup paperSize="9" orientation="portrait"/>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codeName="Sheet23">
    <tabColor theme="4"/>
  </sheetPr>
  <dimension ref="A1:AI91"/>
  <sheetViews>
    <sheetView showGridLines="0" zoomScale="85" zoomScaleNormal="85" workbookViewId="0">
      <selection activeCell="M4" sqref="M4"/>
    </sheetView>
  </sheetViews>
  <sheetFormatPr defaultColWidth="4.86328125" defaultRowHeight="14" customHeight="1"/>
  <cols>
    <col min="1" max="1" width="20.265625" style="2" customWidth="1"/>
    <col min="2" max="2" width="12.59765625" style="2" customWidth="1"/>
    <col min="3" max="5" width="8.1328125" style="2" customWidth="1"/>
    <col min="6" max="6" width="11.46484375" style="2" customWidth="1"/>
    <col min="7" max="12" width="8.1328125" style="2" customWidth="1"/>
    <col min="13" max="13" width="12.59765625" style="2" customWidth="1"/>
    <col min="14" max="16" width="8.1328125" style="2" customWidth="1"/>
    <col min="17" max="21" width="11.46484375" style="2" customWidth="1"/>
    <col min="22" max="23" width="8.1328125" style="2" customWidth="1"/>
    <col min="24" max="24" width="12.33203125" style="2" customWidth="1"/>
    <col min="25" max="25" width="1.265625" style="2" customWidth="1"/>
    <col min="26" max="26" width="4.86328125" style="10" customWidth="1"/>
    <col min="27" max="27" width="16.53125" style="31" customWidth="1"/>
    <col min="28" max="28" width="21.86328125" style="10" customWidth="1"/>
    <col min="29" max="29" width="24.59765625" style="10" customWidth="1"/>
    <col min="30" max="30" width="23.59765625" style="10" customWidth="1"/>
    <col min="31" max="31" width="65.73046875" style="10" customWidth="1"/>
    <col min="32" max="32" width="4.86328125" style="2" customWidth="1"/>
    <col min="33" max="33" width="20.265625" style="2" customWidth="1"/>
    <col min="34" max="16227" width="4.86328125" style="2" customWidth="1"/>
    <col min="16228" max="16384" width="4.86328125" style="2"/>
  </cols>
  <sheetData>
    <row r="1" spans="1:31" ht="12" customHeight="1">
      <c r="A1" s="32"/>
    </row>
    <row r="2" spans="1:31" ht="36" customHeight="1">
      <c r="A2" s="33"/>
      <c r="B2" s="1074" t="s">
        <v>5260</v>
      </c>
      <c r="C2" s="1074"/>
      <c r="D2" s="1074"/>
      <c r="E2" s="1074"/>
      <c r="F2" s="1074"/>
      <c r="G2" s="1074"/>
      <c r="H2" s="1074"/>
      <c r="I2" s="1074"/>
      <c r="J2" s="1074"/>
      <c r="K2" s="1074"/>
      <c r="L2" s="1074"/>
      <c r="M2" s="1074"/>
      <c r="N2" s="1074"/>
      <c r="O2" s="1074"/>
      <c r="P2" s="1074"/>
      <c r="Q2" s="1074"/>
      <c r="R2" s="1074"/>
      <c r="S2" s="1074"/>
      <c r="T2" s="1074"/>
      <c r="U2" s="1074"/>
      <c r="V2" s="1074"/>
      <c r="W2" s="1074"/>
      <c r="X2" s="1074"/>
      <c r="Y2" s="1074"/>
      <c r="Z2" s="1074"/>
      <c r="AA2" s="1074"/>
      <c r="AB2" s="1074"/>
      <c r="AC2" s="1074"/>
      <c r="AD2" s="1074"/>
      <c r="AE2" s="1074"/>
    </row>
    <row r="3" spans="1:31" ht="32" customHeight="1">
      <c r="A3" s="33"/>
      <c r="B3" s="486" t="s">
        <v>5261</v>
      </c>
      <c r="C3" s="486"/>
      <c r="D3" s="486"/>
      <c r="E3" s="486"/>
      <c r="F3" s="486"/>
      <c r="G3" s="486"/>
      <c r="H3" s="486"/>
      <c r="I3" s="486"/>
      <c r="J3" s="486"/>
      <c r="K3" s="486"/>
      <c r="L3" s="486"/>
      <c r="M3" s="486"/>
      <c r="N3" s="486"/>
      <c r="O3" s="486"/>
      <c r="P3" s="486"/>
      <c r="Q3" s="486"/>
      <c r="R3" s="486"/>
      <c r="S3" s="486"/>
      <c r="T3" s="486"/>
      <c r="U3" s="486"/>
      <c r="V3" s="486"/>
      <c r="W3" s="486"/>
      <c r="X3" s="486"/>
      <c r="Y3" s="486"/>
      <c r="Z3" s="486"/>
      <c r="AA3" s="486"/>
      <c r="AB3" s="486"/>
      <c r="AC3" s="486"/>
      <c r="AD3" s="486"/>
      <c r="AE3" s="486"/>
    </row>
    <row r="4" spans="1:31" ht="25.05" customHeight="1">
      <c r="A4" s="7"/>
      <c r="B4" s="7"/>
      <c r="C4" s="34"/>
      <c r="D4" s="34"/>
      <c r="E4" s="34"/>
      <c r="F4" s="35"/>
      <c r="G4" s="35"/>
      <c r="H4" s="35"/>
      <c r="I4" s="35"/>
      <c r="J4" s="35"/>
      <c r="K4" s="36"/>
      <c r="L4" s="36"/>
      <c r="M4" s="36"/>
      <c r="N4" s="36"/>
      <c r="O4" s="36"/>
      <c r="P4" s="36"/>
      <c r="Q4" s="36"/>
      <c r="R4" s="36"/>
      <c r="S4" s="36"/>
      <c r="T4" s="36"/>
      <c r="U4" s="36"/>
      <c r="V4" s="36"/>
      <c r="W4" s="36"/>
      <c r="X4" s="36"/>
      <c r="Y4" s="36"/>
      <c r="Z4" s="36"/>
      <c r="AA4" s="36"/>
      <c r="AB4" s="36"/>
      <c r="AC4" s="36"/>
      <c r="AD4" s="36"/>
      <c r="AE4" s="36"/>
    </row>
    <row r="5" spans="1:31" ht="50" customHeight="1">
      <c r="A5" s="822" t="s">
        <v>2986</v>
      </c>
      <c r="B5" s="1109" t="s">
        <v>5262</v>
      </c>
      <c r="C5" s="1110"/>
      <c r="D5" s="1110"/>
      <c r="E5" s="1110"/>
      <c r="F5" s="1110"/>
      <c r="G5" s="1110"/>
      <c r="H5" s="1110"/>
      <c r="I5" s="1110"/>
      <c r="J5" s="1110"/>
      <c r="K5" s="1110"/>
      <c r="L5" s="1110"/>
      <c r="M5" s="1110"/>
      <c r="N5" s="1110"/>
      <c r="O5" s="1110"/>
      <c r="P5" s="1110"/>
      <c r="Q5" s="1110"/>
      <c r="R5" s="1110"/>
      <c r="S5" s="1110"/>
      <c r="T5" s="1110"/>
      <c r="U5" s="1110"/>
      <c r="V5" s="1110"/>
      <c r="W5" s="1110"/>
      <c r="X5" s="1110"/>
      <c r="Y5" s="30"/>
      <c r="Z5" s="859" t="s">
        <v>5263</v>
      </c>
      <c r="AA5" s="859"/>
      <c r="AB5" s="859"/>
      <c r="AC5" s="859"/>
      <c r="AD5" s="859"/>
      <c r="AE5" s="859"/>
    </row>
    <row r="6" spans="1:31" ht="30" customHeight="1">
      <c r="A6" s="1099"/>
      <c r="B6" s="1140" t="s">
        <v>2986</v>
      </c>
      <c r="C6" s="38" t="s">
        <v>25</v>
      </c>
      <c r="D6" s="38" t="s">
        <v>61</v>
      </c>
      <c r="E6" s="38" t="s">
        <v>47</v>
      </c>
      <c r="F6" s="38" t="s">
        <v>133</v>
      </c>
      <c r="G6" s="38" t="s">
        <v>41</v>
      </c>
      <c r="H6" s="38" t="s">
        <v>3686</v>
      </c>
      <c r="I6" s="38" t="s">
        <v>64</v>
      </c>
      <c r="J6" s="38" t="s">
        <v>74</v>
      </c>
      <c r="K6" s="38" t="s">
        <v>70</v>
      </c>
      <c r="L6" s="38" t="s">
        <v>150</v>
      </c>
      <c r="M6" s="1140" t="s">
        <v>2986</v>
      </c>
      <c r="N6" s="38" t="s">
        <v>25</v>
      </c>
      <c r="O6" s="38" t="s">
        <v>61</v>
      </c>
      <c r="P6" s="38" t="s">
        <v>47</v>
      </c>
      <c r="Q6" s="38" t="s">
        <v>133</v>
      </c>
      <c r="R6" s="38" t="s">
        <v>41</v>
      </c>
      <c r="S6" s="38" t="s">
        <v>3686</v>
      </c>
      <c r="T6" s="38" t="s">
        <v>64</v>
      </c>
      <c r="U6" s="38" t="s">
        <v>74</v>
      </c>
      <c r="V6" s="38" t="s">
        <v>70</v>
      </c>
      <c r="W6" s="38" t="s">
        <v>150</v>
      </c>
      <c r="X6" s="1142" t="s">
        <v>5264</v>
      </c>
      <c r="Y6" s="30"/>
      <c r="Z6" s="37" t="s">
        <v>3652</v>
      </c>
      <c r="AA6" s="37" t="s">
        <v>5265</v>
      </c>
      <c r="AB6" s="37" t="s">
        <v>5266</v>
      </c>
      <c r="AC6" s="37" t="s">
        <v>5267</v>
      </c>
      <c r="AD6" s="822" t="s">
        <v>5259</v>
      </c>
      <c r="AE6" s="822"/>
    </row>
    <row r="7" spans="1:31" ht="30" customHeight="1">
      <c r="A7" s="1099"/>
      <c r="B7" s="1141"/>
      <c r="C7" s="29" t="s">
        <v>5268</v>
      </c>
      <c r="D7" s="29" t="s">
        <v>5268</v>
      </c>
      <c r="E7" s="29" t="s">
        <v>5268</v>
      </c>
      <c r="F7" s="29" t="s">
        <v>5268</v>
      </c>
      <c r="G7" s="29" t="s">
        <v>5268</v>
      </c>
      <c r="H7" s="29" t="s">
        <v>5268</v>
      </c>
      <c r="I7" s="29" t="s">
        <v>5268</v>
      </c>
      <c r="J7" s="29" t="s">
        <v>5268</v>
      </c>
      <c r="K7" s="29" t="s">
        <v>5268</v>
      </c>
      <c r="L7" s="29" t="s">
        <v>5268</v>
      </c>
      <c r="M7" s="1141"/>
      <c r="N7" s="29" t="s">
        <v>5269</v>
      </c>
      <c r="O7" s="29" t="s">
        <v>5269</v>
      </c>
      <c r="P7" s="29" t="s">
        <v>5269</v>
      </c>
      <c r="Q7" s="29" t="s">
        <v>5269</v>
      </c>
      <c r="R7" s="29" t="s">
        <v>5269</v>
      </c>
      <c r="S7" s="29" t="s">
        <v>5269</v>
      </c>
      <c r="T7" s="29" t="s">
        <v>5269</v>
      </c>
      <c r="U7" s="29" t="s">
        <v>5269</v>
      </c>
      <c r="V7" s="29" t="s">
        <v>5269</v>
      </c>
      <c r="W7" s="29" t="s">
        <v>5269</v>
      </c>
      <c r="X7" s="1143"/>
      <c r="Y7" s="30"/>
      <c r="Z7" s="8">
        <v>1</v>
      </c>
      <c r="AA7" s="39" t="s">
        <v>5270</v>
      </c>
      <c r="AB7" s="39" t="s">
        <v>5271</v>
      </c>
      <c r="AC7" s="39" t="s">
        <v>5272</v>
      </c>
      <c r="AD7" s="1111" t="s">
        <v>5273</v>
      </c>
      <c r="AE7" s="755"/>
    </row>
    <row r="8" spans="1:31" ht="33" customHeight="1">
      <c r="A8" s="8" t="s">
        <v>142</v>
      </c>
      <c r="B8" s="40" t="s">
        <v>92</v>
      </c>
      <c r="C8" s="41">
        <v>11</v>
      </c>
      <c r="D8" s="41">
        <v>11.8</v>
      </c>
      <c r="E8" s="41">
        <v>11.2</v>
      </c>
      <c r="F8" s="41">
        <v>10.9</v>
      </c>
      <c r="G8" s="41">
        <v>10.5</v>
      </c>
      <c r="H8" s="41">
        <v>10.8</v>
      </c>
      <c r="I8" s="41">
        <v>11.1</v>
      </c>
      <c r="J8" s="41">
        <v>11</v>
      </c>
      <c r="K8" s="41">
        <v>11.3</v>
      </c>
      <c r="L8" s="41">
        <v>11.1</v>
      </c>
      <c r="M8" s="40" t="s">
        <v>93</v>
      </c>
      <c r="N8" s="41">
        <v>1999</v>
      </c>
      <c r="O8" s="41">
        <v>2141</v>
      </c>
      <c r="P8" s="41">
        <v>2034</v>
      </c>
      <c r="Q8" s="41">
        <v>1954</v>
      </c>
      <c r="R8" s="41">
        <v>1901</v>
      </c>
      <c r="S8" s="41">
        <v>1954</v>
      </c>
      <c r="T8" s="41">
        <v>2007</v>
      </c>
      <c r="U8" s="41">
        <v>1990</v>
      </c>
      <c r="V8" s="41">
        <v>2043</v>
      </c>
      <c r="W8" s="41">
        <v>2007</v>
      </c>
      <c r="X8" s="41" t="s">
        <v>3724</v>
      </c>
      <c r="Y8" s="42"/>
      <c r="Z8" s="1144">
        <v>2</v>
      </c>
      <c r="AA8" s="1113" t="s">
        <v>5274</v>
      </c>
      <c r="AB8" s="1113" t="s">
        <v>5275</v>
      </c>
      <c r="AC8" s="1113" t="s">
        <v>5276</v>
      </c>
      <c r="AD8" s="1117" t="s">
        <v>5277</v>
      </c>
      <c r="AE8" s="1118"/>
    </row>
    <row r="9" spans="1:31" ht="33" customHeight="1">
      <c r="A9" s="8" t="s">
        <v>146</v>
      </c>
      <c r="B9" s="40" t="s">
        <v>92</v>
      </c>
      <c r="C9" s="41">
        <v>10.199999999999999</v>
      </c>
      <c r="D9" s="41">
        <v>11</v>
      </c>
      <c r="E9" s="41">
        <v>10.4</v>
      </c>
      <c r="F9" s="41">
        <v>10.1</v>
      </c>
      <c r="G9" s="41">
        <v>9.6999999999999993</v>
      </c>
      <c r="H9" s="41">
        <v>10</v>
      </c>
      <c r="I9" s="41">
        <v>10.3</v>
      </c>
      <c r="J9" s="41">
        <v>10.199999999999999</v>
      </c>
      <c r="K9" s="41">
        <v>10.5</v>
      </c>
      <c r="L9" s="41">
        <v>10.3</v>
      </c>
      <c r="M9" s="40" t="s">
        <v>93</v>
      </c>
      <c r="N9" s="41">
        <v>1858</v>
      </c>
      <c r="O9" s="41">
        <v>2000</v>
      </c>
      <c r="P9" s="41">
        <v>1893</v>
      </c>
      <c r="Q9" s="41">
        <v>1813</v>
      </c>
      <c r="R9" s="41">
        <v>1760</v>
      </c>
      <c r="S9" s="41">
        <v>1813</v>
      </c>
      <c r="T9" s="41">
        <v>1866</v>
      </c>
      <c r="U9" s="41">
        <v>1849</v>
      </c>
      <c r="V9" s="41">
        <v>1902</v>
      </c>
      <c r="W9" s="41">
        <v>1866</v>
      </c>
      <c r="X9" s="41" t="s">
        <v>3726</v>
      </c>
      <c r="Y9" s="30"/>
      <c r="Z9" s="1145"/>
      <c r="AA9" s="1114"/>
      <c r="AB9" s="1114"/>
      <c r="AC9" s="1114"/>
      <c r="AD9" s="1119"/>
      <c r="AE9" s="1120"/>
    </row>
    <row r="10" spans="1:31" ht="33" customHeight="1">
      <c r="A10" s="8" t="s">
        <v>148</v>
      </c>
      <c r="B10" s="40" t="s">
        <v>92</v>
      </c>
      <c r="C10" s="41">
        <v>8.6999999999999993</v>
      </c>
      <c r="D10" s="41">
        <v>9.5</v>
      </c>
      <c r="E10" s="41">
        <v>8.9</v>
      </c>
      <c r="F10" s="41">
        <v>8.4</v>
      </c>
      <c r="G10" s="41">
        <v>8</v>
      </c>
      <c r="H10" s="41">
        <v>8.3000000000000007</v>
      </c>
      <c r="I10" s="41">
        <v>8.6</v>
      </c>
      <c r="J10" s="41">
        <v>8.5</v>
      </c>
      <c r="K10" s="41">
        <v>8.8000000000000007</v>
      </c>
      <c r="L10" s="41">
        <v>8.8000000000000007</v>
      </c>
      <c r="M10" s="40" t="s">
        <v>93</v>
      </c>
      <c r="N10" s="41">
        <v>1554</v>
      </c>
      <c r="O10" s="41">
        <v>1696</v>
      </c>
      <c r="P10" s="41">
        <v>1589</v>
      </c>
      <c r="Q10" s="41">
        <v>1526</v>
      </c>
      <c r="R10" s="41">
        <v>1455</v>
      </c>
      <c r="S10" s="41">
        <v>1508</v>
      </c>
      <c r="T10" s="41">
        <v>1561</v>
      </c>
      <c r="U10" s="41">
        <v>1544</v>
      </c>
      <c r="V10" s="41">
        <v>1597</v>
      </c>
      <c r="W10" s="41">
        <v>1561</v>
      </c>
      <c r="X10" s="41" t="s">
        <v>3724</v>
      </c>
      <c r="Y10" s="30"/>
      <c r="Z10" s="8">
        <v>3</v>
      </c>
      <c r="AA10" s="44" t="s">
        <v>5278</v>
      </c>
      <c r="AB10" s="44" t="s">
        <v>5279</v>
      </c>
      <c r="AC10" s="44" t="s">
        <v>5280</v>
      </c>
      <c r="AD10" s="755" t="s">
        <v>5281</v>
      </c>
      <c r="AE10" s="755"/>
    </row>
    <row r="11" spans="1:31" ht="33" customHeight="1">
      <c r="A11" s="8" t="s">
        <v>151</v>
      </c>
      <c r="B11" s="40" t="s">
        <v>92</v>
      </c>
      <c r="C11" s="41">
        <v>7.2</v>
      </c>
      <c r="D11" s="41">
        <v>8</v>
      </c>
      <c r="E11" s="41">
        <v>7.9</v>
      </c>
      <c r="F11" s="41">
        <v>7.8</v>
      </c>
      <c r="G11" s="41">
        <v>7.4</v>
      </c>
      <c r="H11" s="41">
        <v>7.7</v>
      </c>
      <c r="I11" s="41">
        <v>8</v>
      </c>
      <c r="J11" s="41">
        <v>7.9</v>
      </c>
      <c r="K11" s="41">
        <v>8.1999999999999993</v>
      </c>
      <c r="L11" s="41">
        <v>7.8</v>
      </c>
      <c r="M11" s="40" t="s">
        <v>93</v>
      </c>
      <c r="N11" s="41">
        <v>1310</v>
      </c>
      <c r="O11" s="41">
        <v>1452</v>
      </c>
      <c r="P11" s="41">
        <v>1386</v>
      </c>
      <c r="Q11" s="41">
        <v>1368</v>
      </c>
      <c r="R11" s="41">
        <v>1315</v>
      </c>
      <c r="S11" s="41">
        <v>1368</v>
      </c>
      <c r="T11" s="41">
        <v>1421</v>
      </c>
      <c r="U11" s="41">
        <v>1404</v>
      </c>
      <c r="V11" s="41">
        <v>1457</v>
      </c>
      <c r="W11" s="41">
        <v>1416</v>
      </c>
      <c r="X11" s="41" t="s">
        <v>5282</v>
      </c>
      <c r="Y11" s="42"/>
      <c r="Z11" s="1115">
        <v>4</v>
      </c>
      <c r="AA11" s="1115" t="s">
        <v>5283</v>
      </c>
      <c r="AB11" s="1116" t="s">
        <v>5284</v>
      </c>
      <c r="AC11" s="1116" t="s">
        <v>5285</v>
      </c>
      <c r="AD11" s="1112" t="s">
        <v>5286</v>
      </c>
      <c r="AE11" s="1112"/>
    </row>
    <row r="12" spans="1:31" ht="33" customHeight="1">
      <c r="A12" s="8" t="s">
        <v>153</v>
      </c>
      <c r="B12" s="40" t="s">
        <v>92</v>
      </c>
      <c r="C12" s="41">
        <v>6.8</v>
      </c>
      <c r="D12" s="41">
        <v>7.6</v>
      </c>
      <c r="E12" s="41">
        <v>7</v>
      </c>
      <c r="F12" s="41">
        <v>7</v>
      </c>
      <c r="G12" s="41">
        <v>6.6</v>
      </c>
      <c r="H12" s="41">
        <v>6.7</v>
      </c>
      <c r="I12" s="41">
        <v>7.2</v>
      </c>
      <c r="J12" s="41">
        <v>7.1</v>
      </c>
      <c r="K12" s="41">
        <v>7.4</v>
      </c>
      <c r="L12" s="41">
        <v>7.4</v>
      </c>
      <c r="M12" s="40" t="s">
        <v>93</v>
      </c>
      <c r="N12" s="41">
        <v>1131</v>
      </c>
      <c r="O12" s="41">
        <v>1273</v>
      </c>
      <c r="P12" s="41">
        <v>1166</v>
      </c>
      <c r="Q12" s="41">
        <v>1129</v>
      </c>
      <c r="R12" s="41">
        <v>1076</v>
      </c>
      <c r="S12" s="41">
        <v>1147</v>
      </c>
      <c r="T12" s="41">
        <v>1182</v>
      </c>
      <c r="U12" s="41">
        <v>1165</v>
      </c>
      <c r="V12" s="41">
        <v>1218</v>
      </c>
      <c r="W12" s="41">
        <v>1237</v>
      </c>
      <c r="X12" s="41" t="s">
        <v>5282</v>
      </c>
      <c r="Y12" s="42"/>
      <c r="Z12" s="1115"/>
      <c r="AA12" s="1115"/>
      <c r="AB12" s="1116"/>
      <c r="AC12" s="1115"/>
      <c r="AD12" s="1121" t="s">
        <v>5287</v>
      </c>
      <c r="AE12" s="1122"/>
    </row>
    <row r="13" spans="1:31" ht="33" customHeight="1">
      <c r="A13" s="8" t="s">
        <v>155</v>
      </c>
      <c r="B13" s="40" t="s">
        <v>92</v>
      </c>
      <c r="C13" s="41">
        <v>5.8</v>
      </c>
      <c r="D13" s="41">
        <v>6.6</v>
      </c>
      <c r="E13" s="41">
        <v>6</v>
      </c>
      <c r="F13" s="41">
        <v>6.3</v>
      </c>
      <c r="G13" s="41">
        <v>5.9</v>
      </c>
      <c r="H13" s="41">
        <v>6</v>
      </c>
      <c r="I13" s="41">
        <v>6.5</v>
      </c>
      <c r="J13" s="41">
        <v>6.4</v>
      </c>
      <c r="K13" s="41">
        <v>6.7</v>
      </c>
      <c r="L13" s="41">
        <v>6.4</v>
      </c>
      <c r="M13" s="40" t="s">
        <v>93</v>
      </c>
      <c r="N13" s="41">
        <v>954</v>
      </c>
      <c r="O13" s="41">
        <v>1096</v>
      </c>
      <c r="P13" s="41">
        <v>989</v>
      </c>
      <c r="Q13" s="41">
        <v>1005</v>
      </c>
      <c r="R13" s="41">
        <v>952</v>
      </c>
      <c r="S13" s="41">
        <v>1023</v>
      </c>
      <c r="T13" s="41">
        <v>1058</v>
      </c>
      <c r="U13" s="41">
        <v>1041</v>
      </c>
      <c r="V13" s="41">
        <v>1094</v>
      </c>
      <c r="W13" s="41">
        <v>1060</v>
      </c>
      <c r="X13" s="41" t="s">
        <v>5282</v>
      </c>
      <c r="Y13" s="30"/>
      <c r="Z13" s="1115"/>
      <c r="AA13" s="1115"/>
      <c r="AB13" s="1116"/>
      <c r="AC13" s="1115"/>
      <c r="AD13" s="1122"/>
      <c r="AE13" s="1122"/>
    </row>
    <row r="14" spans="1:31" ht="33" customHeight="1">
      <c r="A14" s="8" t="s">
        <v>157</v>
      </c>
      <c r="B14" s="40" t="s">
        <v>92</v>
      </c>
      <c r="C14" s="41">
        <v>5.3</v>
      </c>
      <c r="D14" s="41">
        <v>6.1</v>
      </c>
      <c r="E14" s="41">
        <v>6</v>
      </c>
      <c r="F14" s="41">
        <v>5.9</v>
      </c>
      <c r="G14" s="41">
        <v>5.3</v>
      </c>
      <c r="H14" s="41">
        <v>5.4</v>
      </c>
      <c r="I14" s="41">
        <v>5.9</v>
      </c>
      <c r="J14" s="41">
        <v>5.8</v>
      </c>
      <c r="K14" s="41">
        <v>6.1</v>
      </c>
      <c r="L14" s="41">
        <v>5.9</v>
      </c>
      <c r="M14" s="40" t="s">
        <v>93</v>
      </c>
      <c r="N14" s="41">
        <v>865</v>
      </c>
      <c r="O14" s="41">
        <v>1007</v>
      </c>
      <c r="P14" s="41">
        <v>930</v>
      </c>
      <c r="Q14" s="41">
        <v>912</v>
      </c>
      <c r="R14" s="41">
        <v>882</v>
      </c>
      <c r="S14" s="41">
        <v>970</v>
      </c>
      <c r="T14" s="41">
        <v>988</v>
      </c>
      <c r="U14" s="41">
        <v>971</v>
      </c>
      <c r="V14" s="41">
        <v>1024</v>
      </c>
      <c r="W14" s="41">
        <v>971</v>
      </c>
      <c r="X14" s="41" t="s">
        <v>3694</v>
      </c>
      <c r="Y14" s="42"/>
      <c r="Z14" s="1115"/>
      <c r="AA14" s="1115"/>
      <c r="AB14" s="1116"/>
      <c r="AC14" s="1115"/>
      <c r="AD14" s="1112" t="s">
        <v>5288</v>
      </c>
      <c r="AE14" s="1112"/>
    </row>
    <row r="15" spans="1:31" ht="33" customHeight="1">
      <c r="A15" s="8" t="s">
        <v>166</v>
      </c>
      <c r="B15" s="40" t="s">
        <v>92</v>
      </c>
      <c r="C15" s="41">
        <v>6.4</v>
      </c>
      <c r="D15" s="41">
        <v>7.2</v>
      </c>
      <c r="E15" s="41">
        <v>6.6</v>
      </c>
      <c r="F15" s="41">
        <v>6.9</v>
      </c>
      <c r="G15" s="41">
        <v>6.3</v>
      </c>
      <c r="H15" s="41">
        <v>6.9</v>
      </c>
      <c r="I15" s="41">
        <v>6.9</v>
      </c>
      <c r="J15" s="41">
        <v>6.8</v>
      </c>
      <c r="K15" s="41">
        <v>7.1</v>
      </c>
      <c r="L15" s="41">
        <v>7</v>
      </c>
      <c r="M15" s="40" t="s">
        <v>93</v>
      </c>
      <c r="N15" s="41">
        <v>1042</v>
      </c>
      <c r="O15" s="41">
        <v>1184</v>
      </c>
      <c r="P15" s="41">
        <v>1077</v>
      </c>
      <c r="Q15" s="41">
        <v>1022</v>
      </c>
      <c r="R15" s="41">
        <v>1045</v>
      </c>
      <c r="S15" s="41">
        <v>1135</v>
      </c>
      <c r="T15" s="41">
        <v>1151</v>
      </c>
      <c r="U15" s="41">
        <v>1134</v>
      </c>
      <c r="V15" s="41">
        <v>1187</v>
      </c>
      <c r="W15" s="41">
        <v>1148</v>
      </c>
      <c r="X15" s="41" t="s">
        <v>3888</v>
      </c>
      <c r="Y15" s="30"/>
      <c r="Z15" s="1115">
        <v>5</v>
      </c>
      <c r="AA15" s="1115" t="s">
        <v>3708</v>
      </c>
      <c r="AB15" s="8" t="s">
        <v>17</v>
      </c>
      <c r="AC15" s="1115" t="s">
        <v>5289</v>
      </c>
      <c r="AD15" s="1112" t="s">
        <v>5290</v>
      </c>
      <c r="AE15" s="1112"/>
    </row>
    <row r="16" spans="1:31" ht="33" customHeight="1">
      <c r="A16" s="8" t="s">
        <v>168</v>
      </c>
      <c r="B16" s="40" t="s">
        <v>92</v>
      </c>
      <c r="C16" s="41">
        <v>6.6</v>
      </c>
      <c r="D16" s="41">
        <v>7.4</v>
      </c>
      <c r="E16" s="41">
        <v>7.1</v>
      </c>
      <c r="F16" s="41">
        <v>7</v>
      </c>
      <c r="G16" s="41">
        <v>6.7</v>
      </c>
      <c r="H16" s="41">
        <v>7</v>
      </c>
      <c r="I16" s="41">
        <v>7.3</v>
      </c>
      <c r="J16" s="41">
        <v>7.2</v>
      </c>
      <c r="K16" s="41">
        <v>7.5</v>
      </c>
      <c r="L16" s="41">
        <v>7.2</v>
      </c>
      <c r="M16" s="40" t="s">
        <v>93</v>
      </c>
      <c r="N16" s="41">
        <v>1078</v>
      </c>
      <c r="O16" s="41">
        <v>1220</v>
      </c>
      <c r="P16" s="41">
        <v>1058</v>
      </c>
      <c r="Q16" s="41">
        <v>1040</v>
      </c>
      <c r="R16" s="41">
        <v>1099</v>
      </c>
      <c r="S16" s="41">
        <v>1153</v>
      </c>
      <c r="T16" s="41">
        <v>1205</v>
      </c>
      <c r="U16" s="41">
        <v>1188</v>
      </c>
      <c r="V16" s="41">
        <v>1241</v>
      </c>
      <c r="W16" s="41">
        <v>1184</v>
      </c>
      <c r="X16" s="41" t="s">
        <v>3702</v>
      </c>
      <c r="Y16" s="42"/>
      <c r="Z16" s="1115"/>
      <c r="AA16" s="1115"/>
      <c r="AB16" s="1115" t="s">
        <v>3646</v>
      </c>
      <c r="AC16" s="1115"/>
      <c r="AD16" s="988" t="s">
        <v>5291</v>
      </c>
      <c r="AE16" s="988"/>
    </row>
    <row r="17" spans="1:31" ht="33" customHeight="1">
      <c r="A17" s="8" t="s">
        <v>171</v>
      </c>
      <c r="B17" s="40" t="s">
        <v>92</v>
      </c>
      <c r="C17" s="41">
        <v>9.9</v>
      </c>
      <c r="D17" s="41">
        <v>10.7</v>
      </c>
      <c r="E17" s="41">
        <v>10.1</v>
      </c>
      <c r="F17" s="41">
        <v>9.8000000000000007</v>
      </c>
      <c r="G17" s="41">
        <v>9.4</v>
      </c>
      <c r="H17" s="41">
        <v>9.6999999999999993</v>
      </c>
      <c r="I17" s="41">
        <v>10</v>
      </c>
      <c r="J17" s="41">
        <v>9.9</v>
      </c>
      <c r="K17" s="41">
        <v>10.199999999999999</v>
      </c>
      <c r="L17" s="41">
        <v>10</v>
      </c>
      <c r="M17" s="40" t="s">
        <v>93</v>
      </c>
      <c r="N17" s="41">
        <v>1780</v>
      </c>
      <c r="O17" s="41">
        <v>1922</v>
      </c>
      <c r="P17" s="41">
        <v>1815</v>
      </c>
      <c r="Q17" s="41">
        <v>1762</v>
      </c>
      <c r="R17" s="41">
        <v>1691</v>
      </c>
      <c r="S17" s="41">
        <v>1744</v>
      </c>
      <c r="T17" s="41">
        <v>1797</v>
      </c>
      <c r="U17" s="41">
        <v>1780</v>
      </c>
      <c r="V17" s="41">
        <v>1833</v>
      </c>
      <c r="W17" s="41">
        <v>1797</v>
      </c>
      <c r="X17" s="41" t="s">
        <v>3878</v>
      </c>
      <c r="Y17" s="30"/>
      <c r="Z17" s="1115"/>
      <c r="AA17" s="1115"/>
      <c r="AB17" s="1115"/>
      <c r="AC17" s="1115"/>
      <c r="AD17" s="988"/>
      <c r="AE17" s="988"/>
    </row>
    <row r="18" spans="1:31" ht="33" customHeight="1">
      <c r="A18" s="8" t="s">
        <v>173</v>
      </c>
      <c r="B18" s="40" t="s">
        <v>92</v>
      </c>
      <c r="C18" s="41">
        <v>11.7</v>
      </c>
      <c r="D18" s="41">
        <v>12.5</v>
      </c>
      <c r="E18" s="41">
        <v>11.3</v>
      </c>
      <c r="F18" s="41">
        <v>10.3</v>
      </c>
      <c r="G18" s="41">
        <v>9.9</v>
      </c>
      <c r="H18" s="41">
        <v>10.199999999999999</v>
      </c>
      <c r="I18" s="41">
        <v>10.5</v>
      </c>
      <c r="J18" s="41">
        <v>10.4</v>
      </c>
      <c r="K18" s="41">
        <v>10.7</v>
      </c>
      <c r="L18" s="41">
        <v>11.2</v>
      </c>
      <c r="M18" s="40" t="s">
        <v>93</v>
      </c>
      <c r="N18" s="41">
        <v>2099</v>
      </c>
      <c r="O18" s="41">
        <v>2241</v>
      </c>
      <c r="P18" s="41">
        <v>2028</v>
      </c>
      <c r="Q18" s="41">
        <v>1851</v>
      </c>
      <c r="R18" s="41">
        <v>1780</v>
      </c>
      <c r="S18" s="41">
        <v>1833</v>
      </c>
      <c r="T18" s="41">
        <v>1886</v>
      </c>
      <c r="U18" s="41">
        <v>1869</v>
      </c>
      <c r="V18" s="41">
        <v>1922</v>
      </c>
      <c r="W18" s="41">
        <v>2010</v>
      </c>
      <c r="X18" s="41" t="s">
        <v>5292</v>
      </c>
      <c r="Y18" s="42"/>
      <c r="Z18" s="1115">
        <v>6</v>
      </c>
      <c r="AA18" s="1115" t="s">
        <v>5293</v>
      </c>
      <c r="AB18" s="8" t="s">
        <v>5294</v>
      </c>
      <c r="AC18" s="1115" t="s">
        <v>5295</v>
      </c>
      <c r="AD18" s="1112" t="s">
        <v>5296</v>
      </c>
      <c r="AE18" s="1112"/>
    </row>
    <row r="19" spans="1:31" ht="33" customHeight="1">
      <c r="A19" s="8" t="s">
        <v>175</v>
      </c>
      <c r="B19" s="40" t="s">
        <v>92</v>
      </c>
      <c r="C19" s="41">
        <v>9.1999999999999993</v>
      </c>
      <c r="D19" s="41">
        <v>10</v>
      </c>
      <c r="E19" s="41">
        <v>9.4</v>
      </c>
      <c r="F19" s="41">
        <v>9.5</v>
      </c>
      <c r="G19" s="41">
        <v>9.4</v>
      </c>
      <c r="H19" s="41">
        <v>9.6999999999999993</v>
      </c>
      <c r="I19" s="41">
        <v>10</v>
      </c>
      <c r="J19" s="41">
        <v>9.9</v>
      </c>
      <c r="K19" s="41">
        <v>10.199999999999999</v>
      </c>
      <c r="L19" s="41">
        <v>9.8000000000000007</v>
      </c>
      <c r="M19" s="40" t="s">
        <v>93</v>
      </c>
      <c r="N19" s="41">
        <v>1672</v>
      </c>
      <c r="O19" s="41">
        <v>1814</v>
      </c>
      <c r="P19" s="41">
        <v>1707</v>
      </c>
      <c r="Q19" s="41">
        <v>1725</v>
      </c>
      <c r="R19" s="41">
        <v>1725</v>
      </c>
      <c r="S19" s="41">
        <v>1778</v>
      </c>
      <c r="T19" s="41">
        <v>1831</v>
      </c>
      <c r="U19" s="41">
        <v>1814</v>
      </c>
      <c r="V19" s="41">
        <v>1867</v>
      </c>
      <c r="W19" s="41">
        <v>1778</v>
      </c>
      <c r="X19" s="41" t="s">
        <v>3687</v>
      </c>
      <c r="Y19" s="30"/>
      <c r="Z19" s="1115"/>
      <c r="AA19" s="1115"/>
      <c r="AB19" s="8" t="s">
        <v>5297</v>
      </c>
      <c r="AC19" s="1115"/>
      <c r="AD19" s="1112" t="s">
        <v>5298</v>
      </c>
      <c r="AE19" s="1112"/>
    </row>
    <row r="20" spans="1:31" ht="33" customHeight="1">
      <c r="A20" s="8" t="s">
        <v>182</v>
      </c>
      <c r="B20" s="40" t="s">
        <v>92</v>
      </c>
      <c r="C20" s="41">
        <v>7.5</v>
      </c>
      <c r="D20" s="41">
        <v>8.3000000000000007</v>
      </c>
      <c r="E20" s="41">
        <v>7.7</v>
      </c>
      <c r="F20" s="41">
        <v>7.7</v>
      </c>
      <c r="G20" s="41">
        <v>7.3</v>
      </c>
      <c r="H20" s="41">
        <v>7.6</v>
      </c>
      <c r="I20" s="41">
        <v>7.9</v>
      </c>
      <c r="J20" s="41">
        <v>7.8</v>
      </c>
      <c r="K20" s="41">
        <v>8.1</v>
      </c>
      <c r="L20" s="41">
        <v>8.1</v>
      </c>
      <c r="M20" s="40" t="s">
        <v>93</v>
      </c>
      <c r="N20" s="40">
        <v>1104</v>
      </c>
      <c r="O20" s="40">
        <v>1246</v>
      </c>
      <c r="P20" s="40">
        <v>1139</v>
      </c>
      <c r="Q20" s="40">
        <v>1187</v>
      </c>
      <c r="R20" s="40">
        <v>1116</v>
      </c>
      <c r="S20" s="40">
        <v>1169</v>
      </c>
      <c r="T20" s="40">
        <v>1222</v>
      </c>
      <c r="U20" s="40">
        <v>1205</v>
      </c>
      <c r="V20" s="40">
        <v>1258</v>
      </c>
      <c r="W20" s="40">
        <v>1210</v>
      </c>
      <c r="X20" s="41" t="s">
        <v>3916</v>
      </c>
      <c r="Y20" s="30"/>
      <c r="Z20" s="1115"/>
      <c r="AA20" s="1115"/>
      <c r="AB20" s="8" t="s">
        <v>5299</v>
      </c>
      <c r="AC20" s="1115"/>
      <c r="AD20" s="1112" t="s">
        <v>5298</v>
      </c>
      <c r="AE20" s="1112"/>
    </row>
    <row r="21" spans="1:31" ht="33" customHeight="1">
      <c r="A21" s="8" t="s">
        <v>183</v>
      </c>
      <c r="B21" s="40" t="s">
        <v>92</v>
      </c>
      <c r="C21" s="41">
        <v>7</v>
      </c>
      <c r="D21" s="41">
        <v>7.8</v>
      </c>
      <c r="E21" s="41">
        <v>7.2</v>
      </c>
      <c r="F21" s="41">
        <v>7.4</v>
      </c>
      <c r="G21" s="41">
        <v>7.5</v>
      </c>
      <c r="H21" s="41">
        <v>7.8</v>
      </c>
      <c r="I21" s="41">
        <v>8.1</v>
      </c>
      <c r="J21" s="41">
        <v>8</v>
      </c>
      <c r="K21" s="41">
        <v>8.3000000000000007</v>
      </c>
      <c r="L21" s="41">
        <v>7.5</v>
      </c>
      <c r="M21" s="40" t="s">
        <v>93</v>
      </c>
      <c r="N21" s="41">
        <v>1028</v>
      </c>
      <c r="O21" s="41">
        <v>1170</v>
      </c>
      <c r="P21" s="41">
        <v>1063</v>
      </c>
      <c r="Q21" s="41">
        <v>1093</v>
      </c>
      <c r="R21" s="41">
        <v>1137</v>
      </c>
      <c r="S21" s="41">
        <v>1190</v>
      </c>
      <c r="T21" s="41">
        <v>1243</v>
      </c>
      <c r="U21" s="41">
        <v>1226</v>
      </c>
      <c r="V21" s="41">
        <v>1279</v>
      </c>
      <c r="W21" s="41">
        <v>1134</v>
      </c>
      <c r="X21" s="41" t="s">
        <v>3916</v>
      </c>
      <c r="Y21" s="30"/>
      <c r="Z21" s="1128">
        <v>7</v>
      </c>
      <c r="AA21" s="1128" t="s">
        <v>5300</v>
      </c>
      <c r="AB21" s="1128" t="s">
        <v>5301</v>
      </c>
      <c r="AC21" s="1129" t="s">
        <v>5280</v>
      </c>
      <c r="AD21" s="1111" t="s">
        <v>5302</v>
      </c>
      <c r="AE21" s="1111"/>
    </row>
    <row r="22" spans="1:31" ht="33" customHeight="1">
      <c r="A22" s="8" t="s">
        <v>184</v>
      </c>
      <c r="B22" s="40" t="s">
        <v>92</v>
      </c>
      <c r="C22" s="41">
        <v>10.5</v>
      </c>
      <c r="D22" s="41">
        <v>11.3</v>
      </c>
      <c r="E22" s="41">
        <v>10.7</v>
      </c>
      <c r="F22" s="41">
        <v>11.2</v>
      </c>
      <c r="G22" s="41">
        <v>10.8</v>
      </c>
      <c r="H22" s="41">
        <v>11.1</v>
      </c>
      <c r="I22" s="41">
        <v>11.4</v>
      </c>
      <c r="J22" s="41">
        <v>11.3</v>
      </c>
      <c r="K22" s="41">
        <v>11.6</v>
      </c>
      <c r="L22" s="41">
        <v>11.1</v>
      </c>
      <c r="M22" s="40" t="s">
        <v>93</v>
      </c>
      <c r="N22" s="41">
        <v>1701</v>
      </c>
      <c r="O22" s="41">
        <v>1843</v>
      </c>
      <c r="P22" s="41">
        <v>1736</v>
      </c>
      <c r="Q22" s="41">
        <v>1818</v>
      </c>
      <c r="R22" s="41">
        <v>1747</v>
      </c>
      <c r="S22" s="41">
        <v>1800</v>
      </c>
      <c r="T22" s="41">
        <v>1853</v>
      </c>
      <c r="U22" s="41">
        <v>1836</v>
      </c>
      <c r="V22" s="41">
        <v>1889</v>
      </c>
      <c r="W22" s="41">
        <v>1807</v>
      </c>
      <c r="X22" s="46" t="s">
        <v>3916</v>
      </c>
      <c r="Y22" s="30"/>
      <c r="Z22" s="1128">
        <v>8</v>
      </c>
      <c r="AA22" s="1128" t="s">
        <v>5303</v>
      </c>
      <c r="AB22" s="1128" t="s">
        <v>5304</v>
      </c>
      <c r="AC22" s="1129" t="s">
        <v>3647</v>
      </c>
      <c r="AD22" s="1111" t="s">
        <v>3647</v>
      </c>
      <c r="AE22" s="1111"/>
    </row>
    <row r="23" spans="1:31" ht="33" customHeight="1">
      <c r="A23" s="47" t="s">
        <v>177</v>
      </c>
      <c r="B23" s="40" t="s">
        <v>92</v>
      </c>
      <c r="C23" s="41">
        <v>6.7</v>
      </c>
      <c r="D23" s="41">
        <v>7.5</v>
      </c>
      <c r="E23" s="41">
        <v>7.1</v>
      </c>
      <c r="F23" s="41">
        <v>7</v>
      </c>
      <c r="G23" s="41">
        <v>7</v>
      </c>
      <c r="H23" s="41">
        <v>7.3</v>
      </c>
      <c r="I23" s="41">
        <v>7.6</v>
      </c>
      <c r="J23" s="41">
        <v>7.5</v>
      </c>
      <c r="K23" s="41">
        <v>7.8</v>
      </c>
      <c r="L23" s="41">
        <v>7.3</v>
      </c>
      <c r="M23" s="40" t="s">
        <v>93</v>
      </c>
      <c r="N23" s="41">
        <v>1077</v>
      </c>
      <c r="O23" s="41">
        <v>1219</v>
      </c>
      <c r="P23" s="41">
        <v>1111</v>
      </c>
      <c r="Q23" s="41">
        <v>1093</v>
      </c>
      <c r="R23" s="41">
        <v>1122</v>
      </c>
      <c r="S23" s="41">
        <v>1175</v>
      </c>
      <c r="T23" s="41">
        <v>1228</v>
      </c>
      <c r="U23" s="41">
        <v>1211</v>
      </c>
      <c r="V23" s="41">
        <v>1264</v>
      </c>
      <c r="W23" s="41">
        <v>1183</v>
      </c>
      <c r="X23" s="46" t="s">
        <v>3957</v>
      </c>
      <c r="Y23" s="30"/>
      <c r="Z23" s="1128"/>
      <c r="AA23" s="1128"/>
      <c r="AB23" s="1128"/>
      <c r="AC23" s="1129"/>
      <c r="AD23" s="1111"/>
      <c r="AE23" s="1111"/>
    </row>
    <row r="24" spans="1:31" ht="33" customHeight="1">
      <c r="A24" s="47" t="s">
        <v>178</v>
      </c>
      <c r="B24" s="40" t="s">
        <v>92</v>
      </c>
      <c r="C24" s="41">
        <v>6.7</v>
      </c>
      <c r="D24" s="41">
        <v>7.5</v>
      </c>
      <c r="E24" s="41">
        <v>6.9</v>
      </c>
      <c r="F24" s="41">
        <v>7.1</v>
      </c>
      <c r="G24" s="41">
        <v>6.6</v>
      </c>
      <c r="H24" s="41">
        <v>6.9</v>
      </c>
      <c r="I24" s="41">
        <v>7.2</v>
      </c>
      <c r="J24" s="41">
        <v>7.1</v>
      </c>
      <c r="K24" s="41">
        <v>7.4</v>
      </c>
      <c r="L24" s="41">
        <v>7.3</v>
      </c>
      <c r="M24" s="40" t="s">
        <v>93</v>
      </c>
      <c r="N24" s="41">
        <v>1030</v>
      </c>
      <c r="O24" s="41">
        <v>1172</v>
      </c>
      <c r="P24" s="41">
        <v>1065</v>
      </c>
      <c r="Q24" s="41">
        <v>1111</v>
      </c>
      <c r="R24" s="41">
        <v>1092</v>
      </c>
      <c r="S24" s="41">
        <v>1145</v>
      </c>
      <c r="T24" s="41">
        <v>1198</v>
      </c>
      <c r="U24" s="41">
        <v>1181</v>
      </c>
      <c r="V24" s="41">
        <v>1234</v>
      </c>
      <c r="W24" s="41">
        <v>1136</v>
      </c>
      <c r="X24" s="46" t="s">
        <v>3761</v>
      </c>
      <c r="Y24" s="30"/>
      <c r="Z24" s="8">
        <v>8</v>
      </c>
      <c r="AA24" s="8" t="s">
        <v>5303</v>
      </c>
      <c r="AB24" s="8" t="s">
        <v>5304</v>
      </c>
      <c r="AC24" s="40" t="s">
        <v>3647</v>
      </c>
      <c r="AD24" s="1116" t="s">
        <v>3647</v>
      </c>
      <c r="AE24" s="1116"/>
    </row>
    <row r="25" spans="1:31" ht="33" customHeight="1">
      <c r="A25" s="47" t="s">
        <v>179</v>
      </c>
      <c r="B25" s="40" t="s">
        <v>92</v>
      </c>
      <c r="C25" s="41">
        <v>11.5</v>
      </c>
      <c r="D25" s="41">
        <v>12.3</v>
      </c>
      <c r="E25" s="41">
        <v>11.7</v>
      </c>
      <c r="F25" s="41">
        <v>11.8</v>
      </c>
      <c r="G25" s="41">
        <v>12</v>
      </c>
      <c r="H25" s="41">
        <v>12.3</v>
      </c>
      <c r="I25" s="41">
        <v>12.6</v>
      </c>
      <c r="J25" s="41">
        <v>12.5</v>
      </c>
      <c r="K25" s="41">
        <v>12.8</v>
      </c>
      <c r="L25" s="41">
        <v>12.1</v>
      </c>
      <c r="M25" s="40" t="s">
        <v>93</v>
      </c>
      <c r="N25" s="41">
        <v>1897</v>
      </c>
      <c r="O25" s="41">
        <v>2039</v>
      </c>
      <c r="P25" s="41">
        <v>1932</v>
      </c>
      <c r="Q25" s="41">
        <v>1950</v>
      </c>
      <c r="R25" s="41">
        <v>1986</v>
      </c>
      <c r="S25" s="41">
        <v>2039</v>
      </c>
      <c r="T25" s="41">
        <v>2092</v>
      </c>
      <c r="U25" s="41">
        <v>2075</v>
      </c>
      <c r="V25" s="41">
        <v>2128</v>
      </c>
      <c r="W25" s="41">
        <v>2003</v>
      </c>
      <c r="X25" s="46" t="s">
        <v>3752</v>
      </c>
      <c r="Y25" s="30"/>
      <c r="Z25" s="1115">
        <v>9</v>
      </c>
      <c r="AA25" s="1115" t="s">
        <v>5305</v>
      </c>
      <c r="AB25" s="1115" t="s">
        <v>5306</v>
      </c>
      <c r="AC25" s="1115" t="s">
        <v>5307</v>
      </c>
      <c r="AD25" s="988" t="s">
        <v>5308</v>
      </c>
      <c r="AE25" s="988"/>
    </row>
    <row r="26" spans="1:31" ht="33" customHeight="1">
      <c r="A26" s="47" t="s">
        <v>181</v>
      </c>
      <c r="B26" s="40" t="s">
        <v>92</v>
      </c>
      <c r="C26" s="41">
        <v>6.5</v>
      </c>
      <c r="D26" s="41">
        <v>7.3</v>
      </c>
      <c r="E26" s="41">
        <v>6.7</v>
      </c>
      <c r="F26" s="41">
        <v>6.8</v>
      </c>
      <c r="G26" s="41">
        <v>6.6</v>
      </c>
      <c r="H26" s="41">
        <v>6.9</v>
      </c>
      <c r="I26" s="41">
        <v>7.2</v>
      </c>
      <c r="J26" s="41">
        <v>7.1</v>
      </c>
      <c r="K26" s="41">
        <v>7.4</v>
      </c>
      <c r="L26" s="41">
        <v>7.1</v>
      </c>
      <c r="M26" s="40" t="s">
        <v>93</v>
      </c>
      <c r="N26" s="41">
        <v>1028</v>
      </c>
      <c r="O26" s="41">
        <v>1170</v>
      </c>
      <c r="P26" s="41">
        <v>1063</v>
      </c>
      <c r="Q26" s="41">
        <v>1098</v>
      </c>
      <c r="R26" s="41">
        <v>1026</v>
      </c>
      <c r="S26" s="41">
        <v>1079</v>
      </c>
      <c r="T26" s="41">
        <v>1132</v>
      </c>
      <c r="U26" s="41">
        <v>1115</v>
      </c>
      <c r="V26" s="41">
        <v>1168</v>
      </c>
      <c r="W26" s="41">
        <v>1134</v>
      </c>
      <c r="X26" s="48" t="s">
        <v>5309</v>
      </c>
      <c r="Y26" s="30"/>
      <c r="Z26" s="1115"/>
      <c r="AA26" s="1115"/>
      <c r="AB26" s="1115"/>
      <c r="AC26" s="1115"/>
      <c r="AD26" s="988"/>
      <c r="AE26" s="988"/>
    </row>
    <row r="27" spans="1:31" ht="31.05" customHeight="1">
      <c r="A27" s="47" t="s">
        <v>180</v>
      </c>
      <c r="B27" s="40" t="s">
        <v>92</v>
      </c>
      <c r="C27" s="41">
        <v>9.1999999999999993</v>
      </c>
      <c r="D27" s="41">
        <v>9.6999999999999993</v>
      </c>
      <c r="E27" s="41">
        <v>8.9</v>
      </c>
      <c r="F27" s="41">
        <v>8.8000000000000007</v>
      </c>
      <c r="G27" s="41">
        <v>8.4</v>
      </c>
      <c r="H27" s="41">
        <v>8.9</v>
      </c>
      <c r="I27" s="41">
        <v>9</v>
      </c>
      <c r="J27" s="41">
        <v>8.9</v>
      </c>
      <c r="K27" s="41">
        <v>9.1999999999999993</v>
      </c>
      <c r="L27" s="41">
        <v>9.1</v>
      </c>
      <c r="M27" s="40" t="s">
        <v>93</v>
      </c>
      <c r="N27" s="41">
        <v>1535</v>
      </c>
      <c r="O27" s="41">
        <v>1623</v>
      </c>
      <c r="P27" s="41">
        <v>1482</v>
      </c>
      <c r="Q27" s="41">
        <v>1464</v>
      </c>
      <c r="R27" s="41">
        <v>1393</v>
      </c>
      <c r="S27" s="41">
        <v>1482</v>
      </c>
      <c r="T27" s="41">
        <v>1499</v>
      </c>
      <c r="U27" s="41">
        <v>1482</v>
      </c>
      <c r="V27" s="41">
        <v>1535</v>
      </c>
      <c r="W27" s="41">
        <v>1517</v>
      </c>
      <c r="X27" s="48" t="s">
        <v>4019</v>
      </c>
      <c r="Y27" s="30"/>
      <c r="Z27" s="1115">
        <v>10</v>
      </c>
      <c r="AA27" s="1115" t="s">
        <v>5310</v>
      </c>
      <c r="AB27" s="1115" t="s">
        <v>5311</v>
      </c>
      <c r="AC27" s="1116" t="s">
        <v>5312</v>
      </c>
      <c r="AD27" s="1112" t="s">
        <v>5313</v>
      </c>
      <c r="AE27" s="1112"/>
    </row>
    <row r="28" spans="1:31" ht="37.049999999999997" customHeight="1">
      <c r="A28" s="47" t="s">
        <v>159</v>
      </c>
      <c r="B28" s="40" t="s">
        <v>92</v>
      </c>
      <c r="C28" s="41">
        <v>6.6</v>
      </c>
      <c r="D28" s="41">
        <v>7.4</v>
      </c>
      <c r="E28" s="41">
        <v>6.8</v>
      </c>
      <c r="F28" s="41">
        <v>6.8</v>
      </c>
      <c r="G28" s="41">
        <v>6.4</v>
      </c>
      <c r="H28" s="41">
        <v>6.7</v>
      </c>
      <c r="I28" s="41">
        <v>7</v>
      </c>
      <c r="J28" s="41">
        <v>6.9</v>
      </c>
      <c r="K28" s="41">
        <v>7.2</v>
      </c>
      <c r="L28" s="41">
        <v>7.2</v>
      </c>
      <c r="M28" s="40" t="s">
        <v>93</v>
      </c>
      <c r="N28" s="40">
        <v>1037</v>
      </c>
      <c r="O28" s="40">
        <v>1179</v>
      </c>
      <c r="P28" s="40">
        <v>1072</v>
      </c>
      <c r="Q28" s="40">
        <v>1083</v>
      </c>
      <c r="R28" s="40">
        <v>1012</v>
      </c>
      <c r="S28" s="40">
        <v>1065</v>
      </c>
      <c r="T28" s="40">
        <v>1118</v>
      </c>
      <c r="U28" s="40">
        <v>1101</v>
      </c>
      <c r="V28" s="40">
        <v>1154</v>
      </c>
      <c r="W28" s="40">
        <v>1143</v>
      </c>
      <c r="X28" s="48" t="s">
        <v>3831</v>
      </c>
      <c r="Y28" s="30"/>
      <c r="Z28" s="1115"/>
      <c r="AA28" s="1115"/>
      <c r="AB28" s="1115"/>
      <c r="AC28" s="1116"/>
      <c r="AD28" s="1112"/>
      <c r="AE28" s="1112"/>
    </row>
    <row r="29" spans="1:31" ht="30" customHeight="1">
      <c r="A29" s="47" t="s">
        <v>161</v>
      </c>
      <c r="B29" s="40" t="s">
        <v>92</v>
      </c>
      <c r="C29" s="41">
        <v>6.2</v>
      </c>
      <c r="D29" s="41">
        <v>7</v>
      </c>
      <c r="E29" s="41">
        <v>6.4</v>
      </c>
      <c r="F29" s="41">
        <v>6.8</v>
      </c>
      <c r="G29" s="41">
        <v>6.4</v>
      </c>
      <c r="H29" s="41">
        <v>6.7</v>
      </c>
      <c r="I29" s="41">
        <v>7</v>
      </c>
      <c r="J29" s="41">
        <v>6.9</v>
      </c>
      <c r="K29" s="41">
        <v>7.2</v>
      </c>
      <c r="L29" s="41">
        <v>6.8</v>
      </c>
      <c r="M29" s="40" t="s">
        <v>93</v>
      </c>
      <c r="N29" s="41">
        <v>929</v>
      </c>
      <c r="O29" s="41">
        <v>1071</v>
      </c>
      <c r="P29" s="41">
        <v>964</v>
      </c>
      <c r="Q29" s="41">
        <v>1036</v>
      </c>
      <c r="R29" s="41">
        <v>965</v>
      </c>
      <c r="S29" s="41">
        <v>1018</v>
      </c>
      <c r="T29" s="41">
        <v>1071</v>
      </c>
      <c r="U29" s="41">
        <v>1054</v>
      </c>
      <c r="V29" s="41">
        <v>1107</v>
      </c>
      <c r="W29" s="41">
        <v>1035</v>
      </c>
      <c r="X29" s="48" t="s">
        <v>3839</v>
      </c>
      <c r="Y29" s="30"/>
      <c r="Z29" s="1115"/>
      <c r="AA29" s="1115"/>
      <c r="AB29" s="1115"/>
      <c r="AC29" s="1116"/>
      <c r="AD29" s="1112"/>
      <c r="AE29" s="1112"/>
    </row>
    <row r="30" spans="1:31" ht="30" customHeight="1">
      <c r="A30" s="1123" t="s">
        <v>5314</v>
      </c>
      <c r="B30" s="1123"/>
      <c r="C30" s="1123"/>
      <c r="D30" s="1123"/>
      <c r="E30" s="1123"/>
      <c r="F30" s="1123"/>
      <c r="G30" s="1123"/>
      <c r="H30" s="1123"/>
      <c r="I30" s="1123"/>
      <c r="J30" s="1123"/>
      <c r="K30" s="1123"/>
      <c r="L30" s="1123"/>
      <c r="M30" s="1123"/>
      <c r="N30" s="1123"/>
      <c r="O30" s="1123"/>
      <c r="P30" s="1123"/>
      <c r="Q30" s="1123"/>
      <c r="R30" s="1123"/>
      <c r="S30" s="1123"/>
      <c r="T30" s="1123"/>
      <c r="U30" s="1123"/>
      <c r="V30" s="1123"/>
      <c r="W30" s="1123"/>
      <c r="X30" s="1123"/>
      <c r="Y30" s="30"/>
      <c r="Z30" s="1115"/>
      <c r="AA30" s="1115"/>
      <c r="AB30" s="1115"/>
      <c r="AC30" s="1116"/>
      <c r="AD30" s="1112"/>
      <c r="AE30" s="1112"/>
    </row>
    <row r="31" spans="1:31" ht="30" customHeight="1">
      <c r="A31" s="1148" t="s">
        <v>5315</v>
      </c>
      <c r="B31" s="1148"/>
      <c r="C31" s="1148"/>
      <c r="D31" s="1148"/>
      <c r="E31" s="1148"/>
      <c r="F31" s="1148"/>
      <c r="G31" s="1148"/>
      <c r="H31" s="1148"/>
      <c r="I31" s="1148"/>
      <c r="J31" s="1148"/>
      <c r="K31" s="1148"/>
      <c r="L31" s="1148"/>
      <c r="M31" s="1148"/>
      <c r="N31" s="1148"/>
      <c r="O31" s="1148"/>
      <c r="P31" s="1148"/>
      <c r="Q31" s="1148"/>
      <c r="R31" s="1148"/>
      <c r="S31" s="1148"/>
      <c r="T31" s="1148"/>
      <c r="U31" s="1148"/>
      <c r="V31" s="1148"/>
      <c r="W31" s="1148"/>
      <c r="X31" s="1148"/>
      <c r="Y31" s="30"/>
      <c r="Z31" s="8">
        <v>11</v>
      </c>
      <c r="AA31" s="8" t="s">
        <v>5316</v>
      </c>
      <c r="AB31" s="8" t="s">
        <v>5316</v>
      </c>
      <c r="AC31" s="8" t="s">
        <v>5317</v>
      </c>
      <c r="AD31" s="1112" t="s">
        <v>5318</v>
      </c>
      <c r="AE31" s="1112"/>
    </row>
    <row r="32" spans="1:31" ht="30" customHeight="1">
      <c r="A32" s="1148"/>
      <c r="B32" s="1148"/>
      <c r="C32" s="1148"/>
      <c r="D32" s="1148"/>
      <c r="E32" s="1148"/>
      <c r="F32" s="1148"/>
      <c r="G32" s="1148"/>
      <c r="H32" s="1148"/>
      <c r="I32" s="1148"/>
      <c r="J32" s="1148"/>
      <c r="K32" s="1148"/>
      <c r="L32" s="1148"/>
      <c r="M32" s="1148"/>
      <c r="N32" s="1148"/>
      <c r="O32" s="1148"/>
      <c r="P32" s="1148"/>
      <c r="Q32" s="1148"/>
      <c r="R32" s="1148"/>
      <c r="S32" s="1148"/>
      <c r="T32" s="1148"/>
      <c r="U32" s="1148"/>
      <c r="V32" s="1148"/>
      <c r="W32" s="1148"/>
      <c r="X32" s="1148"/>
      <c r="Y32" s="30"/>
      <c r="Z32" s="8">
        <v>12</v>
      </c>
      <c r="AA32" s="8" t="s">
        <v>5319</v>
      </c>
      <c r="AB32" s="8" t="s">
        <v>5320</v>
      </c>
      <c r="AC32" s="8" t="s">
        <v>5321</v>
      </c>
      <c r="AD32" s="1124" t="s">
        <v>5322</v>
      </c>
      <c r="AE32" s="1125"/>
    </row>
    <row r="33" spans="1:35" ht="28.05" customHeight="1">
      <c r="Y33" s="30"/>
      <c r="Z33" s="1144">
        <v>13</v>
      </c>
      <c r="AA33" s="1137" t="s">
        <v>5323</v>
      </c>
      <c r="AB33" s="1137" t="s">
        <v>5324</v>
      </c>
      <c r="AC33" s="44" t="s">
        <v>5280</v>
      </c>
      <c r="AD33" s="1126" t="s">
        <v>5325</v>
      </c>
      <c r="AE33" s="1127"/>
    </row>
    <row r="34" spans="1:35" ht="28.05" customHeight="1">
      <c r="Y34" s="30"/>
      <c r="Z34" s="1145"/>
      <c r="AA34" s="1138"/>
      <c r="AB34" s="1138"/>
      <c r="AC34" s="44" t="s">
        <v>5272</v>
      </c>
      <c r="AD34" s="1126" t="s">
        <v>5326</v>
      </c>
      <c r="AE34" s="1127"/>
    </row>
    <row r="35" spans="1:35" ht="31.05" customHeight="1">
      <c r="A35" s="49"/>
      <c r="B35" s="49"/>
      <c r="C35" s="49"/>
      <c r="D35" s="49"/>
      <c r="E35" s="49"/>
      <c r="F35" s="49"/>
      <c r="G35" s="49"/>
      <c r="H35" s="49"/>
      <c r="I35" s="49"/>
      <c r="J35" s="49"/>
      <c r="K35" s="49"/>
      <c r="L35" s="49"/>
      <c r="M35" s="49"/>
      <c r="N35" s="49"/>
      <c r="O35" s="49"/>
      <c r="P35" s="49"/>
      <c r="Q35" s="49"/>
      <c r="R35" s="49"/>
      <c r="S35" s="49"/>
      <c r="T35" s="49"/>
      <c r="U35" s="49"/>
      <c r="V35" s="49"/>
      <c r="W35" s="49"/>
      <c r="X35" s="30"/>
      <c r="Y35" s="30"/>
      <c r="Z35" s="43">
        <v>14</v>
      </c>
      <c r="AA35" s="43" t="s">
        <v>5327</v>
      </c>
      <c r="AB35" s="43" t="s">
        <v>5328</v>
      </c>
      <c r="AC35" s="43" t="s">
        <v>5329</v>
      </c>
      <c r="AD35" s="1124" t="s">
        <v>5330</v>
      </c>
      <c r="AE35" s="1125"/>
    </row>
    <row r="36" spans="1:35" ht="26" customHeight="1">
      <c r="A36" s="1134" t="s">
        <v>3582</v>
      </c>
      <c r="B36" s="1134"/>
      <c r="C36" s="1134"/>
      <c r="D36" s="1134"/>
      <c r="E36" s="1134"/>
      <c r="F36" s="1134"/>
      <c r="G36" s="1134"/>
      <c r="H36" s="1134"/>
      <c r="I36" s="1134"/>
      <c r="J36" s="1134"/>
      <c r="K36" s="1134"/>
      <c r="L36" s="1134"/>
      <c r="M36" s="1134"/>
      <c r="N36" s="1134"/>
      <c r="O36" s="1134"/>
      <c r="P36" s="1134"/>
      <c r="Q36" s="1134"/>
      <c r="R36" s="1134"/>
      <c r="S36" s="1134"/>
      <c r="T36" s="1134"/>
      <c r="U36" s="1134"/>
      <c r="V36" s="1134"/>
      <c r="W36" s="1134"/>
      <c r="X36" s="1134"/>
      <c r="Y36" s="30"/>
      <c r="Z36" s="8">
        <v>15</v>
      </c>
      <c r="AA36" s="47" t="s">
        <v>5331</v>
      </c>
      <c r="AB36" s="47" t="s">
        <v>5332</v>
      </c>
      <c r="AC36" s="47" t="s">
        <v>5333</v>
      </c>
      <c r="AD36" s="1135" t="s">
        <v>5334</v>
      </c>
      <c r="AE36" s="1136"/>
      <c r="AI36" s="10"/>
    </row>
    <row r="37" spans="1:35" ht="26" customHeight="1">
      <c r="A37" s="919" t="s">
        <v>3705</v>
      </c>
      <c r="B37" s="919"/>
      <c r="C37" s="919"/>
      <c r="D37" s="919"/>
      <c r="E37" s="919"/>
      <c r="F37" s="919"/>
      <c r="G37" s="919"/>
      <c r="H37" s="919"/>
      <c r="I37" s="919"/>
      <c r="J37" s="919"/>
      <c r="K37" s="919"/>
      <c r="L37" s="919"/>
      <c r="M37" s="919"/>
      <c r="N37" s="919"/>
      <c r="O37" s="919"/>
      <c r="P37" s="919"/>
      <c r="Q37" s="919"/>
      <c r="R37" s="919"/>
      <c r="S37" s="919"/>
      <c r="T37" s="919"/>
      <c r="U37" s="919"/>
      <c r="V37" s="919"/>
      <c r="W37" s="919"/>
      <c r="X37" s="919"/>
      <c r="Y37" s="30"/>
      <c r="Z37" s="1115">
        <v>16</v>
      </c>
      <c r="AA37" s="1128" t="s">
        <v>5335</v>
      </c>
      <c r="AB37" s="1128" t="s">
        <v>5336</v>
      </c>
      <c r="AC37" s="44" t="s">
        <v>5280</v>
      </c>
      <c r="AD37" s="1111" t="s">
        <v>5325</v>
      </c>
      <c r="AE37" s="755"/>
      <c r="AI37" s="10"/>
    </row>
    <row r="38" spans="1:35" ht="26" customHeight="1">
      <c r="A38" s="919"/>
      <c r="B38" s="919"/>
      <c r="C38" s="919"/>
      <c r="D38" s="919"/>
      <c r="E38" s="919"/>
      <c r="F38" s="919"/>
      <c r="G38" s="919"/>
      <c r="H38" s="919"/>
      <c r="I38" s="919"/>
      <c r="J38" s="919"/>
      <c r="K38" s="919"/>
      <c r="L38" s="919"/>
      <c r="M38" s="919"/>
      <c r="N38" s="919"/>
      <c r="O38" s="919"/>
      <c r="P38" s="919"/>
      <c r="Q38" s="919"/>
      <c r="R38" s="919"/>
      <c r="S38" s="919"/>
      <c r="T38" s="919"/>
      <c r="U38" s="919"/>
      <c r="V38" s="919"/>
      <c r="W38" s="919"/>
      <c r="X38" s="919"/>
      <c r="Y38" s="30"/>
      <c r="Z38" s="1115"/>
      <c r="AA38" s="1128"/>
      <c r="AB38" s="1128"/>
      <c r="AC38" s="44" t="s">
        <v>5272</v>
      </c>
      <c r="AD38" s="1111" t="s">
        <v>5326</v>
      </c>
      <c r="AE38" s="755"/>
      <c r="AI38" s="10"/>
    </row>
    <row r="39" spans="1:35" ht="26" customHeight="1">
      <c r="A39" s="919"/>
      <c r="B39" s="919"/>
      <c r="C39" s="919"/>
      <c r="D39" s="919"/>
      <c r="E39" s="919"/>
      <c r="F39" s="919"/>
      <c r="G39" s="919"/>
      <c r="H39" s="919"/>
      <c r="I39" s="919"/>
      <c r="J39" s="919"/>
      <c r="K39" s="919"/>
      <c r="L39" s="919"/>
      <c r="M39" s="919"/>
      <c r="N39" s="919"/>
      <c r="O39" s="919"/>
      <c r="P39" s="919"/>
      <c r="Q39" s="919"/>
      <c r="R39" s="919"/>
      <c r="S39" s="919"/>
      <c r="T39" s="919"/>
      <c r="U39" s="919"/>
      <c r="V39" s="919"/>
      <c r="W39" s="919"/>
      <c r="X39" s="919"/>
      <c r="Y39" s="30"/>
      <c r="Z39" s="2"/>
      <c r="AA39" s="2"/>
      <c r="AB39" s="2"/>
      <c r="AC39" s="2"/>
      <c r="AD39" s="2"/>
      <c r="AE39" s="2"/>
      <c r="AI39" s="10"/>
    </row>
    <row r="40" spans="1:35" ht="26" customHeight="1">
      <c r="A40" s="919" t="s">
        <v>5337</v>
      </c>
      <c r="B40" s="919"/>
      <c r="C40" s="919"/>
      <c r="D40" s="919"/>
      <c r="E40" s="919"/>
      <c r="F40" s="919"/>
      <c r="G40" s="919"/>
      <c r="H40" s="919"/>
      <c r="I40" s="919"/>
      <c r="J40" s="919"/>
      <c r="K40" s="919"/>
      <c r="L40" s="919"/>
      <c r="M40" s="919"/>
      <c r="N40" s="919"/>
      <c r="O40" s="919"/>
      <c r="P40" s="919"/>
      <c r="Q40" s="919"/>
      <c r="R40" s="919"/>
      <c r="S40" s="919"/>
      <c r="T40" s="919"/>
      <c r="U40" s="919"/>
      <c r="V40" s="919"/>
      <c r="W40" s="919"/>
      <c r="X40" s="919"/>
      <c r="Y40" s="30"/>
      <c r="Z40" s="684" t="s">
        <v>5338</v>
      </c>
      <c r="AA40" s="684"/>
      <c r="AB40" s="684"/>
      <c r="AC40" s="684"/>
      <c r="AD40" s="684"/>
      <c r="AE40" s="684"/>
      <c r="AI40" s="10"/>
    </row>
    <row r="41" spans="1:35" ht="27" customHeight="1">
      <c r="A41" s="920" t="s">
        <v>5339</v>
      </c>
      <c r="B41" s="920"/>
      <c r="C41" s="920"/>
      <c r="D41" s="920"/>
      <c r="E41" s="920"/>
      <c r="F41" s="920"/>
      <c r="G41" s="920"/>
      <c r="H41" s="920"/>
      <c r="I41" s="920"/>
      <c r="J41" s="920"/>
      <c r="K41" s="920"/>
      <c r="L41" s="920"/>
      <c r="M41" s="920"/>
      <c r="N41" s="920"/>
      <c r="O41" s="920"/>
      <c r="P41" s="920"/>
      <c r="Q41" s="920"/>
      <c r="R41" s="920"/>
      <c r="S41" s="920"/>
      <c r="T41" s="920"/>
      <c r="U41" s="920"/>
      <c r="V41" s="920"/>
      <c r="W41" s="920"/>
      <c r="X41" s="920"/>
      <c r="Y41" s="30"/>
      <c r="Z41" s="502" t="s">
        <v>3652</v>
      </c>
      <c r="AA41" s="502" t="s">
        <v>5265</v>
      </c>
      <c r="AB41" s="502" t="s">
        <v>5267</v>
      </c>
      <c r="AC41" s="502" t="s">
        <v>5340</v>
      </c>
      <c r="AD41" s="502" t="s">
        <v>5259</v>
      </c>
      <c r="AE41" s="502"/>
      <c r="AI41" s="10"/>
    </row>
    <row r="42" spans="1:35" ht="27" customHeight="1">
      <c r="A42" s="920" t="s">
        <v>5341</v>
      </c>
      <c r="B42" s="920"/>
      <c r="C42" s="920"/>
      <c r="D42" s="920"/>
      <c r="E42" s="920"/>
      <c r="F42" s="920"/>
      <c r="G42" s="920"/>
      <c r="H42" s="920"/>
      <c r="I42" s="920"/>
      <c r="J42" s="920"/>
      <c r="K42" s="920"/>
      <c r="L42" s="920"/>
      <c r="M42" s="920"/>
      <c r="N42" s="920"/>
      <c r="O42" s="920"/>
      <c r="P42" s="920"/>
      <c r="Q42" s="920"/>
      <c r="R42" s="920"/>
      <c r="S42" s="920"/>
      <c r="T42" s="920"/>
      <c r="U42" s="920"/>
      <c r="V42" s="920"/>
      <c r="W42" s="920"/>
      <c r="X42" s="920"/>
      <c r="Y42" s="30"/>
      <c r="Z42" s="502"/>
      <c r="AA42" s="502"/>
      <c r="AB42" s="502"/>
      <c r="AC42" s="502"/>
      <c r="AD42" s="502"/>
      <c r="AE42" s="502"/>
      <c r="AI42" s="10"/>
    </row>
    <row r="43" spans="1:35" ht="27" customHeight="1">
      <c r="A43" s="920" t="s">
        <v>5342</v>
      </c>
      <c r="B43" s="920"/>
      <c r="C43" s="920"/>
      <c r="D43" s="920"/>
      <c r="E43" s="920"/>
      <c r="F43" s="920"/>
      <c r="G43" s="920"/>
      <c r="H43" s="920"/>
      <c r="I43" s="920"/>
      <c r="J43" s="920"/>
      <c r="K43" s="920"/>
      <c r="L43" s="920"/>
      <c r="M43" s="920"/>
      <c r="N43" s="920"/>
      <c r="O43" s="920"/>
      <c r="P43" s="920"/>
      <c r="Q43" s="920"/>
      <c r="R43" s="920"/>
      <c r="S43" s="920"/>
      <c r="T43" s="920"/>
      <c r="U43" s="920"/>
      <c r="V43" s="920"/>
      <c r="W43" s="920"/>
      <c r="X43" s="920"/>
      <c r="Y43" s="30"/>
      <c r="Z43" s="1146">
        <v>1</v>
      </c>
      <c r="AA43" s="1132" t="s">
        <v>5343</v>
      </c>
      <c r="AB43" s="50">
        <v>1.2</v>
      </c>
      <c r="AC43" s="51" t="s">
        <v>5344</v>
      </c>
      <c r="AD43" s="1150" t="s">
        <v>5345</v>
      </c>
      <c r="AE43" s="1150"/>
      <c r="AI43" s="10"/>
    </row>
    <row r="44" spans="1:35" ht="25.05" customHeight="1">
      <c r="A44" s="920" t="s">
        <v>5346</v>
      </c>
      <c r="B44" s="920"/>
      <c r="C44" s="920"/>
      <c r="D44" s="920"/>
      <c r="E44" s="920"/>
      <c r="F44" s="920"/>
      <c r="G44" s="920"/>
      <c r="H44" s="920"/>
      <c r="I44" s="920"/>
      <c r="J44" s="920"/>
      <c r="K44" s="920"/>
      <c r="L44" s="920"/>
      <c r="M44" s="920"/>
      <c r="N44" s="920"/>
      <c r="O44" s="920"/>
      <c r="P44" s="920"/>
      <c r="Q44" s="920"/>
      <c r="R44" s="920"/>
      <c r="S44" s="920"/>
      <c r="T44" s="920"/>
      <c r="U44" s="920"/>
      <c r="V44" s="920"/>
      <c r="W44" s="920"/>
      <c r="X44" s="920"/>
      <c r="Y44" s="30"/>
      <c r="Z44" s="1147"/>
      <c r="AA44" s="1133"/>
      <c r="AB44" s="50">
        <v>12</v>
      </c>
      <c r="AC44" s="51" t="s">
        <v>5347</v>
      </c>
      <c r="AD44" s="1150" t="s">
        <v>5348</v>
      </c>
      <c r="AE44" s="1150"/>
      <c r="AI44" s="10"/>
    </row>
    <row r="45" spans="1:35" ht="25.05" customHeight="1">
      <c r="A45" s="920" t="s">
        <v>5349</v>
      </c>
      <c r="B45" s="920"/>
      <c r="C45" s="920"/>
      <c r="D45" s="920"/>
      <c r="E45" s="920"/>
      <c r="F45" s="920"/>
      <c r="G45" s="920"/>
      <c r="H45" s="920"/>
      <c r="I45" s="920"/>
      <c r="J45" s="920"/>
      <c r="K45" s="920"/>
      <c r="L45" s="920"/>
      <c r="M45" s="920"/>
      <c r="N45" s="920"/>
      <c r="O45" s="920"/>
      <c r="P45" s="920"/>
      <c r="Q45" s="920"/>
      <c r="R45" s="920"/>
      <c r="S45" s="920"/>
      <c r="T45" s="920"/>
      <c r="U45" s="920"/>
      <c r="V45" s="920"/>
      <c r="W45" s="920"/>
      <c r="X45" s="920"/>
      <c r="Y45" s="30"/>
      <c r="Z45" s="52">
        <v>2</v>
      </c>
      <c r="AA45" s="52" t="s">
        <v>5350</v>
      </c>
      <c r="AB45" s="53">
        <v>1.4</v>
      </c>
      <c r="AC45" s="52" t="s">
        <v>5344</v>
      </c>
      <c r="AD45" s="1130" t="s">
        <v>5351</v>
      </c>
      <c r="AE45" s="1130"/>
      <c r="AI45" s="10"/>
    </row>
    <row r="46" spans="1:35" ht="25.05" customHeight="1">
      <c r="A46" s="920" t="s">
        <v>5352</v>
      </c>
      <c r="B46" s="920"/>
      <c r="C46" s="920"/>
      <c r="D46" s="920"/>
      <c r="E46" s="920"/>
      <c r="F46" s="920"/>
      <c r="G46" s="920"/>
      <c r="H46" s="920"/>
      <c r="I46" s="920"/>
      <c r="J46" s="920"/>
      <c r="K46" s="920"/>
      <c r="L46" s="920"/>
      <c r="M46" s="920"/>
      <c r="N46" s="920"/>
      <c r="O46" s="920"/>
      <c r="P46" s="920"/>
      <c r="Q46" s="920"/>
      <c r="R46" s="920"/>
      <c r="S46" s="920"/>
      <c r="T46" s="920"/>
      <c r="U46" s="920"/>
      <c r="V46" s="920"/>
      <c r="W46" s="920"/>
      <c r="X46" s="920"/>
      <c r="Y46" s="30"/>
      <c r="Z46" s="52">
        <v>3</v>
      </c>
      <c r="AA46" s="52" t="s">
        <v>5353</v>
      </c>
      <c r="AB46" s="53">
        <v>0.5</v>
      </c>
      <c r="AC46" s="52" t="s">
        <v>5354</v>
      </c>
      <c r="AD46" s="1130" t="s">
        <v>5355</v>
      </c>
      <c r="AE46" s="1130"/>
      <c r="AI46" s="10"/>
    </row>
    <row r="47" spans="1:35" ht="25.05" customHeight="1">
      <c r="A47" s="920" t="s">
        <v>5356</v>
      </c>
      <c r="B47" s="920"/>
      <c r="C47" s="920"/>
      <c r="D47" s="920"/>
      <c r="E47" s="920"/>
      <c r="F47" s="920"/>
      <c r="G47" s="920"/>
      <c r="H47" s="920"/>
      <c r="I47" s="920"/>
      <c r="J47" s="920"/>
      <c r="K47" s="920"/>
      <c r="L47" s="920"/>
      <c r="M47" s="920"/>
      <c r="N47" s="920"/>
      <c r="O47" s="920"/>
      <c r="P47" s="920"/>
      <c r="Q47" s="920"/>
      <c r="R47" s="920"/>
      <c r="S47" s="920"/>
      <c r="T47" s="920"/>
      <c r="U47" s="920"/>
      <c r="V47" s="920"/>
      <c r="W47" s="920"/>
      <c r="X47" s="920"/>
      <c r="Y47" s="30"/>
      <c r="Z47" s="1146">
        <v>4</v>
      </c>
      <c r="AA47" s="1151" t="s">
        <v>5357</v>
      </c>
      <c r="AB47" s="53">
        <v>1.2</v>
      </c>
      <c r="AC47" s="54" t="s">
        <v>5358</v>
      </c>
      <c r="AD47" s="1131" t="s">
        <v>5359</v>
      </c>
      <c r="AE47" s="1131"/>
      <c r="AI47" s="10"/>
    </row>
    <row r="48" spans="1:35" ht="40.049999999999997" customHeight="1">
      <c r="A48" s="919" t="s">
        <v>5360</v>
      </c>
      <c r="B48" s="919"/>
      <c r="C48" s="919"/>
      <c r="D48" s="919"/>
      <c r="E48" s="919"/>
      <c r="F48" s="919"/>
      <c r="G48" s="919"/>
      <c r="H48" s="919"/>
      <c r="I48" s="919"/>
      <c r="J48" s="919"/>
      <c r="K48" s="919"/>
      <c r="L48" s="919"/>
      <c r="M48" s="919"/>
      <c r="N48" s="919"/>
      <c r="O48" s="919"/>
      <c r="P48" s="919"/>
      <c r="Q48" s="919"/>
      <c r="R48" s="919"/>
      <c r="S48" s="919"/>
      <c r="T48" s="919"/>
      <c r="U48" s="919"/>
      <c r="V48" s="919"/>
      <c r="W48" s="919"/>
      <c r="X48" s="919"/>
      <c r="Y48" s="30"/>
      <c r="Z48" s="1147"/>
      <c r="AA48" s="1152"/>
      <c r="AB48" s="53">
        <v>2.2999999999999998</v>
      </c>
      <c r="AC48" s="54" t="s">
        <v>5358</v>
      </c>
      <c r="AD48" s="1131" t="s">
        <v>5361</v>
      </c>
      <c r="AE48" s="1131"/>
      <c r="AI48" s="10"/>
    </row>
    <row r="49" spans="1:35" ht="40.049999999999997" customHeight="1">
      <c r="A49" s="920" t="s">
        <v>5362</v>
      </c>
      <c r="B49" s="920"/>
      <c r="C49" s="920"/>
      <c r="D49" s="920"/>
      <c r="E49" s="920"/>
      <c r="F49" s="920"/>
      <c r="G49" s="920"/>
      <c r="H49" s="920"/>
      <c r="I49" s="920"/>
      <c r="J49" s="920"/>
      <c r="K49" s="920"/>
      <c r="L49" s="920"/>
      <c r="M49" s="920"/>
      <c r="N49" s="920"/>
      <c r="O49" s="920"/>
      <c r="P49" s="920"/>
      <c r="Q49" s="920"/>
      <c r="R49" s="920"/>
      <c r="S49" s="920"/>
      <c r="T49" s="920"/>
      <c r="U49" s="920"/>
      <c r="V49" s="920"/>
      <c r="W49" s="920"/>
      <c r="X49" s="920"/>
      <c r="Y49" s="30"/>
      <c r="Z49" s="52">
        <v>5</v>
      </c>
      <c r="AA49" s="52" t="s">
        <v>5316</v>
      </c>
      <c r="AB49" s="53">
        <v>1.2</v>
      </c>
      <c r="AC49" s="52" t="s">
        <v>5354</v>
      </c>
      <c r="AD49" s="1130" t="s">
        <v>5363</v>
      </c>
      <c r="AE49" s="1130"/>
      <c r="AI49" s="10"/>
    </row>
    <row r="50" spans="1:35" ht="40.049999999999997" customHeight="1">
      <c r="A50" s="920" t="s">
        <v>5364</v>
      </c>
      <c r="B50" s="920"/>
      <c r="C50" s="920"/>
      <c r="D50" s="920"/>
      <c r="E50" s="920"/>
      <c r="F50" s="920"/>
      <c r="G50" s="920"/>
      <c r="H50" s="920"/>
      <c r="I50" s="920"/>
      <c r="J50" s="920"/>
      <c r="K50" s="920"/>
      <c r="L50" s="920"/>
      <c r="M50" s="920"/>
      <c r="N50" s="920"/>
      <c r="O50" s="920"/>
      <c r="P50" s="920"/>
      <c r="Q50" s="920"/>
      <c r="R50" s="920"/>
      <c r="S50" s="920"/>
      <c r="T50" s="920"/>
      <c r="U50" s="920"/>
      <c r="V50" s="920"/>
      <c r="W50" s="920"/>
      <c r="X50" s="920"/>
      <c r="Y50" s="30"/>
      <c r="Z50" s="52">
        <v>6</v>
      </c>
      <c r="AA50" s="52" t="s">
        <v>5283</v>
      </c>
      <c r="AB50" s="53">
        <v>1.8</v>
      </c>
      <c r="AC50" s="52" t="s">
        <v>5365</v>
      </c>
      <c r="AD50" s="1149" t="s">
        <v>5366</v>
      </c>
      <c r="AE50" s="1130"/>
      <c r="AI50" s="10"/>
    </row>
    <row r="51" spans="1:35" ht="40.049999999999997" customHeight="1">
      <c r="A51" s="919" t="s">
        <v>5367</v>
      </c>
      <c r="B51" s="919"/>
      <c r="C51" s="919"/>
      <c r="D51" s="919"/>
      <c r="E51" s="919"/>
      <c r="F51" s="919"/>
      <c r="G51" s="919"/>
      <c r="H51" s="919"/>
      <c r="I51" s="919"/>
      <c r="J51" s="919"/>
      <c r="K51" s="919"/>
      <c r="L51" s="919"/>
      <c r="M51" s="919"/>
      <c r="N51" s="919"/>
      <c r="O51" s="919"/>
      <c r="P51" s="919"/>
      <c r="Q51" s="919"/>
      <c r="R51" s="919"/>
      <c r="S51" s="919"/>
      <c r="T51" s="919"/>
      <c r="U51" s="919"/>
      <c r="V51" s="919"/>
      <c r="W51" s="919"/>
      <c r="X51" s="919"/>
      <c r="Y51" s="30"/>
      <c r="Z51" s="52">
        <v>7</v>
      </c>
      <c r="AA51" s="51" t="s">
        <v>5335</v>
      </c>
      <c r="AB51" s="50">
        <v>13</v>
      </c>
      <c r="AC51" s="51" t="s">
        <v>5347</v>
      </c>
      <c r="AD51" s="1150" t="s">
        <v>5368</v>
      </c>
      <c r="AE51" s="1150"/>
      <c r="AI51" s="10"/>
    </row>
    <row r="52" spans="1:35" ht="40.049999999999997" customHeight="1">
      <c r="A52" s="920" t="s">
        <v>5369</v>
      </c>
      <c r="B52" s="920"/>
      <c r="C52" s="920"/>
      <c r="D52" s="920"/>
      <c r="E52" s="920"/>
      <c r="F52" s="920"/>
      <c r="G52" s="920"/>
      <c r="H52" s="920"/>
      <c r="I52" s="920"/>
      <c r="J52" s="920"/>
      <c r="K52" s="920"/>
      <c r="L52" s="920"/>
      <c r="M52" s="920"/>
      <c r="N52" s="920"/>
      <c r="O52" s="920"/>
      <c r="P52" s="920"/>
      <c r="Q52" s="920"/>
      <c r="R52" s="920"/>
      <c r="S52" s="920"/>
      <c r="T52" s="920"/>
      <c r="U52" s="920"/>
      <c r="V52" s="920"/>
      <c r="W52" s="920"/>
      <c r="X52" s="920"/>
      <c r="Y52" s="30"/>
      <c r="Z52" s="1146">
        <v>8</v>
      </c>
      <c r="AA52" s="1146" t="s">
        <v>5370</v>
      </c>
      <c r="AB52" s="53">
        <v>12</v>
      </c>
      <c r="AC52" s="52" t="s">
        <v>5347</v>
      </c>
      <c r="AD52" s="1130" t="s">
        <v>5371</v>
      </c>
      <c r="AE52" s="1130"/>
      <c r="AI52" s="10"/>
    </row>
    <row r="53" spans="1:35" ht="35" customHeight="1">
      <c r="X53" s="30"/>
      <c r="Z53" s="1147"/>
      <c r="AA53" s="1147"/>
      <c r="AB53" s="53">
        <v>1.2</v>
      </c>
      <c r="AC53" s="52" t="s">
        <v>5344</v>
      </c>
      <c r="AD53" s="1130" t="s">
        <v>5372</v>
      </c>
      <c r="AE53" s="1130"/>
      <c r="AI53" s="10"/>
    </row>
    <row r="54" spans="1:35" ht="35" customHeight="1">
      <c r="X54" s="30"/>
      <c r="Z54" s="52">
        <v>9</v>
      </c>
      <c r="AA54" s="52" t="s">
        <v>5373</v>
      </c>
      <c r="AB54" s="53" t="s">
        <v>3647</v>
      </c>
      <c r="AC54" s="52" t="s">
        <v>4188</v>
      </c>
      <c r="AD54" s="1130" t="s">
        <v>5374</v>
      </c>
      <c r="AE54" s="1130"/>
      <c r="AI54" s="10"/>
    </row>
    <row r="55" spans="1:35" ht="35" customHeight="1">
      <c r="X55" s="30"/>
      <c r="Z55" s="55"/>
      <c r="AA55" s="55"/>
      <c r="AB55" s="55"/>
      <c r="AC55" s="55"/>
      <c r="AD55" s="55"/>
      <c r="AE55" s="55"/>
      <c r="AI55" s="10"/>
    </row>
    <row r="56" spans="1:35" ht="28.05" customHeight="1">
      <c r="X56" s="30"/>
      <c r="Z56" s="684" t="s">
        <v>5375</v>
      </c>
      <c r="AA56" s="684"/>
      <c r="AB56" s="684"/>
      <c r="AC56" s="684"/>
      <c r="AD56" s="684"/>
      <c r="AE56" s="684"/>
    </row>
    <row r="57" spans="1:35" ht="28.05" customHeight="1">
      <c r="X57" s="30"/>
      <c r="Z57" s="37" t="s">
        <v>3652</v>
      </c>
      <c r="AA57" s="37" t="s">
        <v>5265</v>
      </c>
      <c r="AB57" s="822" t="s">
        <v>5267</v>
      </c>
      <c r="AC57" s="822"/>
      <c r="AD57" s="37" t="s">
        <v>5340</v>
      </c>
      <c r="AE57" s="37" t="s">
        <v>5259</v>
      </c>
    </row>
    <row r="58" spans="1:35" ht="28.05" customHeight="1">
      <c r="Z58" s="8">
        <v>1</v>
      </c>
      <c r="AA58" s="8" t="s">
        <v>5376</v>
      </c>
      <c r="AB58" s="1115" t="s">
        <v>5377</v>
      </c>
      <c r="AC58" s="1115"/>
      <c r="AD58" s="8" t="s">
        <v>5358</v>
      </c>
      <c r="AE58" s="45" t="s">
        <v>5378</v>
      </c>
    </row>
    <row r="59" spans="1:35" ht="28.05" customHeight="1">
      <c r="A59" s="30"/>
      <c r="B59" s="56"/>
      <c r="C59" s="57"/>
      <c r="D59" s="57"/>
      <c r="E59" s="57"/>
      <c r="F59" s="57"/>
      <c r="G59" s="57"/>
      <c r="H59" s="57"/>
      <c r="I59" s="57"/>
      <c r="J59" s="57"/>
      <c r="K59" s="57"/>
      <c r="L59" s="57"/>
      <c r="M59" s="42"/>
      <c r="N59" s="57"/>
      <c r="O59" s="57"/>
      <c r="P59" s="57"/>
      <c r="Q59" s="56"/>
      <c r="R59" s="56"/>
      <c r="S59" s="56"/>
      <c r="T59" s="56"/>
      <c r="U59" s="56"/>
      <c r="V59" s="56"/>
      <c r="W59" s="56"/>
      <c r="Z59" s="8">
        <v>2</v>
      </c>
      <c r="AA59" s="8" t="s">
        <v>5376</v>
      </c>
      <c r="AB59" s="1115" t="s">
        <v>5379</v>
      </c>
      <c r="AC59" s="1115"/>
      <c r="AD59" s="8" t="s">
        <v>5347</v>
      </c>
      <c r="AE59" s="45" t="s">
        <v>5380</v>
      </c>
    </row>
    <row r="60" spans="1:35" ht="28.05" customHeight="1">
      <c r="Z60" s="8">
        <v>3</v>
      </c>
      <c r="AA60" s="8" t="s">
        <v>5381</v>
      </c>
      <c r="AB60" s="1139">
        <v>60</v>
      </c>
      <c r="AC60" s="1139"/>
      <c r="AD60" s="8" t="s">
        <v>5347</v>
      </c>
      <c r="AE60" s="45" t="s">
        <v>5382</v>
      </c>
    </row>
    <row r="61" spans="1:35" ht="28.05" customHeight="1">
      <c r="Z61" s="8">
        <v>4</v>
      </c>
      <c r="AA61" s="8" t="s">
        <v>5383</v>
      </c>
      <c r="AB61" s="1115" t="s">
        <v>5384</v>
      </c>
      <c r="AC61" s="1115"/>
      <c r="AD61" s="8" t="s">
        <v>5385</v>
      </c>
      <c r="AE61" s="45" t="s">
        <v>5386</v>
      </c>
    </row>
    <row r="62" spans="1:35" ht="28.05" customHeight="1"/>
    <row r="63" spans="1:35" ht="28.05" customHeight="1"/>
    <row r="71" spans="1:24" ht="14" customHeight="1">
      <c r="A71" s="36"/>
      <c r="B71" s="36"/>
      <c r="C71" s="36"/>
      <c r="D71" s="36"/>
      <c r="E71" s="36"/>
      <c r="F71" s="36"/>
      <c r="G71" s="36"/>
      <c r="H71" s="36"/>
      <c r="I71" s="36"/>
      <c r="J71" s="36"/>
      <c r="K71" s="36"/>
      <c r="L71" s="36"/>
      <c r="M71" s="36"/>
      <c r="N71" s="36"/>
      <c r="O71" s="36"/>
      <c r="P71" s="36"/>
      <c r="Q71" s="36"/>
      <c r="R71" s="36"/>
      <c r="S71" s="36"/>
      <c r="T71" s="36"/>
      <c r="U71" s="36"/>
      <c r="V71" s="36"/>
      <c r="W71" s="36"/>
      <c r="X71" s="36"/>
    </row>
    <row r="72" spans="1:24" ht="14" customHeight="1">
      <c r="A72" s="36"/>
      <c r="B72" s="36"/>
      <c r="C72" s="36"/>
      <c r="D72" s="36"/>
      <c r="E72" s="36"/>
      <c r="F72" s="36"/>
      <c r="G72" s="36"/>
      <c r="H72" s="36"/>
      <c r="I72" s="36"/>
      <c r="J72" s="36"/>
      <c r="K72" s="36"/>
      <c r="L72" s="36"/>
      <c r="M72" s="36"/>
      <c r="N72" s="36"/>
      <c r="O72" s="36"/>
      <c r="P72" s="36"/>
      <c r="Q72" s="36"/>
      <c r="R72" s="36"/>
      <c r="S72" s="36"/>
      <c r="T72" s="36"/>
      <c r="U72" s="36"/>
      <c r="V72" s="36"/>
      <c r="W72" s="36"/>
      <c r="X72" s="36"/>
    </row>
    <row r="73" spans="1:24" ht="14" customHeight="1">
      <c r="A73" s="36"/>
      <c r="B73" s="36"/>
      <c r="C73" s="36"/>
      <c r="D73" s="36"/>
      <c r="E73" s="36"/>
      <c r="F73" s="36"/>
      <c r="G73" s="36"/>
      <c r="H73" s="36"/>
      <c r="I73" s="36"/>
      <c r="J73" s="36"/>
      <c r="K73" s="36"/>
      <c r="L73" s="36"/>
      <c r="M73" s="36"/>
      <c r="N73" s="36"/>
      <c r="O73" s="36"/>
      <c r="P73" s="36"/>
      <c r="Q73" s="36"/>
      <c r="R73" s="36"/>
      <c r="S73" s="36"/>
      <c r="T73" s="36"/>
      <c r="U73" s="36"/>
      <c r="V73" s="36"/>
      <c r="W73" s="36"/>
      <c r="X73" s="36"/>
    </row>
    <row r="74" spans="1:24" ht="14" customHeight="1">
      <c r="A74" s="36"/>
      <c r="B74" s="36"/>
      <c r="C74" s="36"/>
      <c r="D74" s="36"/>
      <c r="E74" s="36"/>
      <c r="F74" s="36"/>
      <c r="G74" s="36"/>
      <c r="H74" s="36"/>
      <c r="I74" s="36"/>
      <c r="J74" s="36"/>
      <c r="K74" s="36"/>
      <c r="L74" s="36"/>
      <c r="M74" s="36"/>
      <c r="N74" s="36"/>
      <c r="O74" s="36"/>
      <c r="P74" s="36"/>
      <c r="Q74" s="36"/>
      <c r="R74" s="36"/>
      <c r="S74" s="36"/>
      <c r="T74" s="36"/>
      <c r="U74" s="36"/>
      <c r="V74" s="36"/>
      <c r="W74" s="36"/>
      <c r="X74" s="36"/>
    </row>
    <row r="75" spans="1:24" ht="14" customHeight="1">
      <c r="A75" s="36"/>
      <c r="B75" s="36"/>
      <c r="C75" s="36"/>
      <c r="D75" s="36"/>
      <c r="E75" s="36"/>
      <c r="F75" s="36"/>
      <c r="G75" s="36"/>
      <c r="H75" s="36"/>
      <c r="I75" s="36"/>
      <c r="J75" s="36"/>
      <c r="K75" s="36"/>
      <c r="L75" s="36"/>
      <c r="M75" s="36"/>
      <c r="N75" s="36"/>
      <c r="O75" s="36"/>
      <c r="P75" s="36"/>
      <c r="Q75" s="36"/>
      <c r="R75" s="36"/>
      <c r="S75" s="36"/>
      <c r="T75" s="36"/>
      <c r="U75" s="36"/>
      <c r="V75" s="36"/>
      <c r="W75" s="36"/>
      <c r="X75" s="36"/>
    </row>
    <row r="76" spans="1:24" ht="14" customHeight="1">
      <c r="A76" s="36"/>
      <c r="B76" s="36"/>
      <c r="C76" s="36"/>
      <c r="D76" s="36"/>
      <c r="E76" s="36"/>
      <c r="F76" s="36"/>
      <c r="G76" s="36"/>
      <c r="H76" s="36"/>
      <c r="I76" s="36"/>
      <c r="J76" s="36"/>
      <c r="K76" s="36"/>
      <c r="L76" s="36"/>
      <c r="M76" s="36"/>
      <c r="N76" s="36"/>
      <c r="O76" s="36"/>
      <c r="P76" s="36"/>
      <c r="Q76" s="36"/>
      <c r="R76" s="36"/>
      <c r="S76" s="36"/>
      <c r="T76" s="36"/>
      <c r="U76" s="36"/>
      <c r="V76" s="36"/>
      <c r="W76" s="36"/>
      <c r="X76" s="36"/>
    </row>
    <row r="77" spans="1:24" ht="14" customHeight="1">
      <c r="A77" s="36"/>
      <c r="B77" s="36"/>
      <c r="C77" s="36"/>
      <c r="D77" s="36"/>
      <c r="E77" s="36"/>
      <c r="F77" s="36"/>
      <c r="G77" s="36"/>
      <c r="H77" s="36"/>
      <c r="I77" s="36"/>
      <c r="J77" s="36"/>
      <c r="K77" s="36"/>
      <c r="L77" s="36"/>
      <c r="M77" s="36"/>
      <c r="N77" s="36"/>
      <c r="O77" s="36"/>
      <c r="P77" s="36"/>
      <c r="Q77" s="36"/>
      <c r="R77" s="36"/>
      <c r="S77" s="36"/>
      <c r="T77" s="36"/>
      <c r="U77" s="36"/>
      <c r="V77" s="36"/>
      <c r="W77" s="36"/>
      <c r="X77" s="36"/>
    </row>
    <row r="78" spans="1:24" ht="14" customHeight="1">
      <c r="A78" s="36"/>
      <c r="B78" s="36"/>
      <c r="C78" s="36"/>
      <c r="D78" s="36"/>
      <c r="E78" s="36"/>
      <c r="F78" s="36"/>
      <c r="G78" s="36"/>
      <c r="H78" s="36"/>
      <c r="I78" s="36"/>
      <c r="J78" s="36"/>
      <c r="K78" s="36"/>
      <c r="L78" s="36"/>
      <c r="M78" s="36"/>
      <c r="N78" s="36"/>
      <c r="O78" s="36"/>
      <c r="P78" s="36"/>
      <c r="Q78" s="36"/>
      <c r="R78" s="36"/>
      <c r="S78" s="36"/>
      <c r="T78" s="36"/>
      <c r="U78" s="36"/>
      <c r="V78" s="36"/>
      <c r="W78" s="36"/>
      <c r="X78" s="36"/>
    </row>
    <row r="79" spans="1:24" ht="14" customHeight="1">
      <c r="A79" s="36"/>
      <c r="B79" s="36"/>
      <c r="C79" s="36"/>
      <c r="D79" s="36"/>
      <c r="E79" s="36"/>
      <c r="F79" s="36"/>
      <c r="G79" s="36"/>
      <c r="H79" s="36"/>
      <c r="I79" s="36"/>
      <c r="J79" s="36"/>
      <c r="K79" s="36"/>
      <c r="L79" s="36"/>
      <c r="M79" s="36"/>
      <c r="N79" s="36"/>
      <c r="O79" s="36"/>
      <c r="P79" s="36"/>
      <c r="Q79" s="36"/>
      <c r="R79" s="36"/>
      <c r="S79" s="36"/>
      <c r="T79" s="36"/>
      <c r="U79" s="36"/>
      <c r="V79" s="36"/>
      <c r="W79" s="36"/>
      <c r="X79" s="36"/>
    </row>
    <row r="80" spans="1:24" ht="14" customHeight="1">
      <c r="A80" s="36"/>
      <c r="B80" s="36"/>
      <c r="C80" s="36"/>
      <c r="D80" s="36"/>
      <c r="E80" s="36"/>
      <c r="F80" s="36"/>
      <c r="G80" s="36"/>
      <c r="H80" s="36"/>
      <c r="I80" s="36"/>
      <c r="J80" s="36"/>
      <c r="K80" s="36"/>
      <c r="L80" s="36"/>
      <c r="M80" s="36"/>
      <c r="N80" s="36"/>
      <c r="O80" s="36"/>
      <c r="P80" s="36"/>
      <c r="Q80" s="36"/>
      <c r="R80" s="36"/>
      <c r="S80" s="36"/>
      <c r="T80" s="36"/>
      <c r="U80" s="36"/>
      <c r="V80" s="36"/>
      <c r="W80" s="36"/>
      <c r="X80" s="36"/>
    </row>
    <row r="81" spans="1:24" ht="14" customHeight="1">
      <c r="A81" s="36"/>
      <c r="B81" s="36"/>
      <c r="C81" s="36"/>
      <c r="D81" s="36"/>
      <c r="E81" s="36"/>
      <c r="F81" s="36"/>
      <c r="G81" s="36"/>
      <c r="H81" s="36"/>
      <c r="I81" s="36"/>
      <c r="J81" s="36"/>
      <c r="K81" s="36"/>
      <c r="L81" s="36"/>
      <c r="M81" s="36"/>
      <c r="N81" s="36"/>
      <c r="O81" s="36"/>
      <c r="P81" s="36"/>
      <c r="Q81" s="36"/>
      <c r="R81" s="36"/>
      <c r="S81" s="36"/>
      <c r="T81" s="36"/>
      <c r="U81" s="36"/>
      <c r="V81" s="36"/>
      <c r="W81" s="36"/>
      <c r="X81" s="36"/>
    </row>
    <row r="82" spans="1:24" ht="14" customHeight="1">
      <c r="A82" s="36"/>
      <c r="B82" s="36"/>
      <c r="C82" s="36"/>
      <c r="D82" s="36"/>
      <c r="E82" s="36"/>
      <c r="F82" s="36"/>
      <c r="G82" s="36"/>
      <c r="H82" s="36"/>
      <c r="I82" s="36"/>
      <c r="J82" s="36"/>
      <c r="K82" s="36"/>
      <c r="L82" s="36"/>
      <c r="M82" s="36"/>
      <c r="N82" s="36"/>
      <c r="O82" s="36"/>
      <c r="P82" s="36"/>
      <c r="Q82" s="36"/>
      <c r="R82" s="36"/>
      <c r="S82" s="36"/>
      <c r="T82" s="36"/>
      <c r="U82" s="36"/>
      <c r="V82" s="36"/>
      <c r="W82" s="36"/>
      <c r="X82" s="36"/>
    </row>
    <row r="83" spans="1:24" ht="14" customHeight="1">
      <c r="A83" s="36"/>
      <c r="B83" s="36"/>
      <c r="C83" s="36"/>
      <c r="D83" s="36"/>
      <c r="E83" s="36"/>
      <c r="F83" s="36"/>
      <c r="G83" s="36"/>
      <c r="H83" s="36"/>
      <c r="I83" s="36"/>
      <c r="J83" s="36"/>
      <c r="K83" s="36"/>
      <c r="L83" s="36"/>
      <c r="M83" s="36"/>
      <c r="N83" s="36"/>
      <c r="O83" s="36"/>
      <c r="P83" s="36"/>
      <c r="Q83" s="36"/>
      <c r="R83" s="36"/>
      <c r="S83" s="36"/>
      <c r="T83" s="36"/>
      <c r="U83" s="36"/>
      <c r="V83" s="36"/>
      <c r="W83" s="36"/>
      <c r="X83" s="36"/>
    </row>
    <row r="84" spans="1:24" ht="14" customHeight="1">
      <c r="A84" s="36"/>
      <c r="B84" s="36"/>
      <c r="C84" s="36"/>
      <c r="D84" s="36"/>
      <c r="E84" s="36"/>
      <c r="F84" s="36"/>
      <c r="G84" s="36"/>
      <c r="H84" s="36"/>
      <c r="I84" s="36"/>
      <c r="J84" s="36"/>
      <c r="K84" s="36"/>
      <c r="L84" s="36"/>
      <c r="M84" s="36"/>
      <c r="N84" s="36"/>
      <c r="O84" s="36"/>
      <c r="P84" s="36"/>
      <c r="Q84" s="36"/>
      <c r="R84" s="36"/>
      <c r="S84" s="36"/>
      <c r="T84" s="36"/>
      <c r="U84" s="36"/>
      <c r="V84" s="36"/>
      <c r="W84" s="36"/>
      <c r="X84" s="36"/>
    </row>
    <row r="85" spans="1:24" ht="14" customHeight="1">
      <c r="A85" s="36"/>
      <c r="B85" s="36"/>
      <c r="C85" s="36"/>
      <c r="D85" s="36"/>
      <c r="E85" s="36"/>
      <c r="F85" s="36"/>
      <c r="G85" s="36"/>
      <c r="H85" s="36"/>
      <c r="I85" s="36"/>
      <c r="J85" s="36"/>
      <c r="K85" s="36"/>
      <c r="L85" s="36"/>
      <c r="M85" s="36"/>
      <c r="N85" s="36"/>
      <c r="O85" s="36"/>
      <c r="P85" s="36"/>
      <c r="Q85" s="36"/>
      <c r="R85" s="36"/>
      <c r="S85" s="36"/>
      <c r="T85" s="36"/>
      <c r="U85" s="36"/>
      <c r="V85" s="36"/>
      <c r="W85" s="36"/>
      <c r="X85" s="36"/>
    </row>
    <row r="86" spans="1:24" ht="14" customHeight="1">
      <c r="A86" s="36"/>
      <c r="B86" s="36"/>
      <c r="C86" s="36"/>
      <c r="D86" s="36"/>
      <c r="E86" s="36"/>
      <c r="F86" s="36"/>
      <c r="G86" s="36"/>
      <c r="H86" s="36"/>
      <c r="I86" s="36"/>
      <c r="J86" s="36"/>
      <c r="K86" s="36"/>
      <c r="L86" s="36"/>
      <c r="M86" s="36"/>
      <c r="N86" s="36"/>
      <c r="O86" s="36"/>
      <c r="P86" s="36"/>
      <c r="Q86" s="36"/>
      <c r="R86" s="36"/>
      <c r="S86" s="36"/>
      <c r="T86" s="36"/>
      <c r="U86" s="36"/>
      <c r="V86" s="36"/>
      <c r="W86" s="36"/>
      <c r="X86" s="36"/>
    </row>
    <row r="87" spans="1:24" ht="14" customHeight="1">
      <c r="A87" s="36"/>
      <c r="B87" s="36"/>
      <c r="C87" s="36"/>
      <c r="D87" s="36"/>
      <c r="E87" s="36"/>
      <c r="F87" s="36"/>
      <c r="G87" s="36"/>
      <c r="H87" s="36"/>
      <c r="I87" s="36"/>
      <c r="J87" s="36"/>
      <c r="K87" s="36"/>
      <c r="L87" s="36"/>
      <c r="M87" s="36"/>
      <c r="N87" s="36"/>
      <c r="O87" s="36"/>
      <c r="P87" s="36"/>
      <c r="Q87" s="36"/>
      <c r="R87" s="36"/>
      <c r="S87" s="36"/>
      <c r="T87" s="36"/>
      <c r="U87" s="36"/>
      <c r="V87" s="36"/>
      <c r="W87" s="36"/>
      <c r="X87" s="36"/>
    </row>
    <row r="88" spans="1:24" ht="14" customHeight="1">
      <c r="A88" s="36"/>
      <c r="B88" s="36"/>
      <c r="C88" s="36"/>
      <c r="D88" s="36"/>
      <c r="E88" s="36"/>
      <c r="F88" s="36"/>
      <c r="G88" s="36"/>
      <c r="H88" s="36"/>
      <c r="I88" s="36"/>
      <c r="J88" s="36"/>
      <c r="K88" s="36"/>
      <c r="L88" s="36"/>
      <c r="M88" s="36"/>
      <c r="N88" s="36"/>
      <c r="O88" s="36"/>
      <c r="P88" s="36"/>
      <c r="Q88" s="36"/>
      <c r="R88" s="36"/>
      <c r="S88" s="36"/>
      <c r="T88" s="36"/>
      <c r="U88" s="36"/>
      <c r="V88" s="36"/>
      <c r="W88" s="36"/>
      <c r="X88" s="36"/>
    </row>
    <row r="89" spans="1:24" ht="14" customHeight="1">
      <c r="A89" s="36"/>
      <c r="B89" s="36"/>
      <c r="C89" s="36"/>
      <c r="D89" s="36"/>
      <c r="E89" s="36"/>
      <c r="F89" s="36"/>
      <c r="G89" s="36"/>
      <c r="H89" s="36"/>
      <c r="I89" s="36"/>
      <c r="J89" s="36"/>
      <c r="K89" s="36"/>
      <c r="L89" s="36"/>
      <c r="M89" s="36"/>
      <c r="N89" s="36"/>
      <c r="O89" s="36"/>
      <c r="P89" s="36"/>
      <c r="Q89" s="36"/>
      <c r="R89" s="36"/>
      <c r="S89" s="36"/>
      <c r="T89" s="36"/>
      <c r="U89" s="36"/>
      <c r="V89" s="36"/>
      <c r="W89" s="36"/>
      <c r="X89" s="36"/>
    </row>
    <row r="90" spans="1:24" ht="14" customHeight="1">
      <c r="A90" s="36"/>
      <c r="B90" s="36"/>
      <c r="C90" s="36"/>
      <c r="D90" s="36"/>
      <c r="E90" s="36"/>
      <c r="F90" s="36"/>
      <c r="G90" s="36"/>
      <c r="H90" s="36"/>
      <c r="I90" s="36"/>
      <c r="J90" s="36"/>
      <c r="K90" s="36"/>
      <c r="L90" s="36"/>
      <c r="M90" s="36"/>
      <c r="N90" s="36"/>
      <c r="O90" s="36"/>
      <c r="P90" s="36"/>
      <c r="Q90" s="36"/>
      <c r="R90" s="36"/>
      <c r="S90" s="36"/>
      <c r="T90" s="36"/>
      <c r="U90" s="36"/>
      <c r="V90" s="36"/>
      <c r="W90" s="36"/>
      <c r="X90" s="36"/>
    </row>
    <row r="91" spans="1:24" ht="14" customHeight="1">
      <c r="A91" s="36"/>
      <c r="B91" s="36"/>
      <c r="C91" s="36"/>
      <c r="D91" s="36"/>
      <c r="E91" s="36"/>
      <c r="F91" s="36"/>
      <c r="G91" s="36"/>
      <c r="H91" s="36"/>
      <c r="I91" s="36"/>
      <c r="J91" s="36"/>
      <c r="K91" s="36"/>
      <c r="L91" s="36"/>
      <c r="M91" s="36"/>
      <c r="N91" s="36"/>
      <c r="O91" s="36"/>
      <c r="P91" s="36"/>
      <c r="Q91" s="36"/>
      <c r="R91" s="36"/>
      <c r="S91" s="36"/>
      <c r="T91" s="36"/>
      <c r="U91" s="36"/>
      <c r="V91" s="36"/>
      <c r="W91" s="36"/>
      <c r="X91" s="36"/>
    </row>
  </sheetData>
  <mergeCells count="111">
    <mergeCell ref="AD21:AE23"/>
    <mergeCell ref="AD25:AE26"/>
    <mergeCell ref="AD27:AE30"/>
    <mergeCell ref="AD41:AE42"/>
    <mergeCell ref="A37:X40"/>
    <mergeCell ref="A31:X32"/>
    <mergeCell ref="AD53:AE53"/>
    <mergeCell ref="AD54:AE54"/>
    <mergeCell ref="Z56:AE56"/>
    <mergeCell ref="AD48:AE48"/>
    <mergeCell ref="AD49:AE49"/>
    <mergeCell ref="AD50:AE50"/>
    <mergeCell ref="A51:X51"/>
    <mergeCell ref="AD51:AE51"/>
    <mergeCell ref="A52:X52"/>
    <mergeCell ref="AD52:AE52"/>
    <mergeCell ref="Z52:Z53"/>
    <mergeCell ref="AA47:AA48"/>
    <mergeCell ref="AA52:AA53"/>
    <mergeCell ref="A43:X43"/>
    <mergeCell ref="AD43:AE43"/>
    <mergeCell ref="A44:X44"/>
    <mergeCell ref="AD44:AE44"/>
    <mergeCell ref="A45:X45"/>
    <mergeCell ref="AB57:AC57"/>
    <mergeCell ref="AB58:AC58"/>
    <mergeCell ref="AB59:AC59"/>
    <mergeCell ref="AB60:AC60"/>
    <mergeCell ref="AB61:AC61"/>
    <mergeCell ref="A5:A7"/>
    <mergeCell ref="B6:B7"/>
    <mergeCell ref="M6:M7"/>
    <mergeCell ref="X6:X7"/>
    <mergeCell ref="Z8:Z9"/>
    <mergeCell ref="Z11:Z14"/>
    <mergeCell ref="Z15:Z17"/>
    <mergeCell ref="Z18:Z20"/>
    <mergeCell ref="Z21:Z23"/>
    <mergeCell ref="Z25:Z26"/>
    <mergeCell ref="Z27:Z30"/>
    <mergeCell ref="Z33:Z34"/>
    <mergeCell ref="Z37:Z38"/>
    <mergeCell ref="Z41:Z42"/>
    <mergeCell ref="Z43:Z44"/>
    <mergeCell ref="Z47:Z48"/>
    <mergeCell ref="A48:X48"/>
    <mergeCell ref="A49:X49"/>
    <mergeCell ref="A50:X50"/>
    <mergeCell ref="AD45:AE45"/>
    <mergeCell ref="A46:X46"/>
    <mergeCell ref="AD46:AE46"/>
    <mergeCell ref="A47:X47"/>
    <mergeCell ref="AD47:AE47"/>
    <mergeCell ref="AA43:AA44"/>
    <mergeCell ref="AD34:AE34"/>
    <mergeCell ref="AD35:AE35"/>
    <mergeCell ref="A36:X36"/>
    <mergeCell ref="AD36:AE36"/>
    <mergeCell ref="AD37:AE37"/>
    <mergeCell ref="AD38:AE38"/>
    <mergeCell ref="Z40:AE40"/>
    <mergeCell ref="A41:X41"/>
    <mergeCell ref="A42:X42"/>
    <mergeCell ref="AA33:AA34"/>
    <mergeCell ref="AA37:AA38"/>
    <mergeCell ref="AA41:AA42"/>
    <mergeCell ref="AB33:AB34"/>
    <mergeCell ref="AB37:AB38"/>
    <mergeCell ref="AB41:AB42"/>
    <mergeCell ref="AC41:AC42"/>
    <mergeCell ref="AD15:AE15"/>
    <mergeCell ref="AD18:AE18"/>
    <mergeCell ref="AD19:AE19"/>
    <mergeCell ref="AD20:AE20"/>
    <mergeCell ref="AD24:AE24"/>
    <mergeCell ref="A30:X30"/>
    <mergeCell ref="AD31:AE31"/>
    <mergeCell ref="AD32:AE32"/>
    <mergeCell ref="AD33:AE33"/>
    <mergeCell ref="AA15:AA17"/>
    <mergeCell ref="AA18:AA20"/>
    <mergeCell ref="AA21:AA23"/>
    <mergeCell ref="AA25:AA26"/>
    <mergeCell ref="AA27:AA30"/>
    <mergeCell ref="AB16:AB17"/>
    <mergeCell ref="AB21:AB23"/>
    <mergeCell ref="AB25:AB26"/>
    <mergeCell ref="AB27:AB30"/>
    <mergeCell ref="AC15:AC17"/>
    <mergeCell ref="AC18:AC20"/>
    <mergeCell ref="AC21:AC23"/>
    <mergeCell ref="AC25:AC26"/>
    <mergeCell ref="AC27:AC30"/>
    <mergeCell ref="AD16:AE17"/>
    <mergeCell ref="B2:AE2"/>
    <mergeCell ref="B3:AE3"/>
    <mergeCell ref="B5:X5"/>
    <mergeCell ref="Z5:AE5"/>
    <mergeCell ref="AD6:AE6"/>
    <mergeCell ref="AD7:AE7"/>
    <mergeCell ref="AD10:AE10"/>
    <mergeCell ref="AD11:AE11"/>
    <mergeCell ref="AD14:AE14"/>
    <mergeCell ref="AA8:AA9"/>
    <mergeCell ref="AA11:AA14"/>
    <mergeCell ref="AB8:AB9"/>
    <mergeCell ref="AB11:AB14"/>
    <mergeCell ref="AC8:AC9"/>
    <mergeCell ref="AC11:AC14"/>
    <mergeCell ref="AD8:AE9"/>
    <mergeCell ref="AD12:AE13"/>
  </mergeCells>
  <phoneticPr fontId="233" type="noConversion"/>
  <pageMargins left="0.75" right="0.75" top="1" bottom="1" header="0.5" footer="0.5"/>
  <pageSetup paperSize="9" orientation="portrait"/>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codeName="Sheet46"/>
  <dimension ref="A1:J44"/>
  <sheetViews>
    <sheetView showGridLines="0" zoomScale="90" zoomScaleNormal="90" workbookViewId="0">
      <selection activeCell="I5" sqref="I5"/>
    </sheetView>
  </sheetViews>
  <sheetFormatPr defaultColWidth="10.53125" defaultRowHeight="24" customHeight="1"/>
  <cols>
    <col min="1" max="1" width="10.53125" customWidth="1"/>
    <col min="2" max="4" width="14.86328125" customWidth="1"/>
    <col min="5" max="5" width="134.265625" customWidth="1"/>
    <col min="6" max="6" width="10.53125" customWidth="1"/>
  </cols>
  <sheetData>
    <row r="1" spans="1:10" s="2" customFormat="1" ht="11" customHeight="1">
      <c r="A1" s="10"/>
      <c r="B1" s="10"/>
      <c r="C1" s="10"/>
      <c r="D1" s="10"/>
      <c r="E1" s="10"/>
    </row>
    <row r="2" spans="1:10" s="2" customFormat="1" ht="36" customHeight="1">
      <c r="A2" s="11"/>
      <c r="B2" s="11"/>
      <c r="C2" s="1074" t="s">
        <v>5387</v>
      </c>
      <c r="D2" s="1074"/>
      <c r="E2" s="1074"/>
      <c r="F2" s="12"/>
      <c r="G2" s="12"/>
      <c r="H2" s="12"/>
      <c r="I2" s="12"/>
      <c r="J2" s="12"/>
    </row>
    <row r="3" spans="1:10" s="2" customFormat="1" ht="33" customHeight="1">
      <c r="A3" s="11"/>
      <c r="B3" s="11"/>
      <c r="C3" s="486" t="s">
        <v>5388</v>
      </c>
      <c r="D3" s="486"/>
      <c r="E3" s="486"/>
      <c r="F3" s="13"/>
      <c r="G3" s="13"/>
      <c r="H3" s="13"/>
      <c r="I3" s="13"/>
      <c r="J3" s="13"/>
    </row>
    <row r="4" spans="1:10" s="2" customFormat="1" ht="25.05" customHeight="1">
      <c r="A4" s="7"/>
      <c r="B4" s="7"/>
      <c r="D4" s="11"/>
      <c r="E4" s="11"/>
      <c r="G4" s="11"/>
      <c r="H4" s="11"/>
      <c r="I4" s="11"/>
      <c r="J4" s="11"/>
    </row>
    <row r="5" spans="1:10" s="9" customFormat="1" ht="30" customHeight="1">
      <c r="A5" s="1153" t="s">
        <v>5389</v>
      </c>
      <c r="B5" s="1154"/>
      <c r="C5" s="1154"/>
      <c r="D5" s="1154"/>
      <c r="E5" s="1155"/>
    </row>
    <row r="6" spans="1:10" s="9" customFormat="1" ht="18" customHeight="1">
      <c r="A6" s="1157" t="s">
        <v>5390</v>
      </c>
      <c r="B6" s="14" t="s">
        <v>3652</v>
      </c>
      <c r="C6" s="15" t="s">
        <v>3650</v>
      </c>
      <c r="D6" s="14" t="s">
        <v>5391</v>
      </c>
      <c r="E6" s="14" t="s">
        <v>90</v>
      </c>
    </row>
    <row r="7" spans="1:10" s="9" customFormat="1" ht="18" customHeight="1">
      <c r="A7" s="1157"/>
      <c r="B7" s="16">
        <v>1</v>
      </c>
      <c r="C7" s="17" t="s">
        <v>5392</v>
      </c>
      <c r="D7" s="16">
        <v>249.2</v>
      </c>
      <c r="E7" s="18" t="s">
        <v>5393</v>
      </c>
    </row>
    <row r="8" spans="1:10" s="9" customFormat="1" ht="18" customHeight="1">
      <c r="A8" s="1157"/>
      <c r="B8" s="16">
        <v>2</v>
      </c>
      <c r="C8" s="17" t="s">
        <v>5394</v>
      </c>
      <c r="D8" s="16">
        <v>462.8</v>
      </c>
      <c r="E8" s="18" t="s">
        <v>5393</v>
      </c>
    </row>
    <row r="9" spans="1:10" s="9" customFormat="1" ht="18" customHeight="1">
      <c r="A9" s="1157"/>
      <c r="B9" s="16">
        <v>3</v>
      </c>
      <c r="C9" s="19" t="s">
        <v>5395</v>
      </c>
      <c r="D9" s="16">
        <v>680</v>
      </c>
      <c r="E9" s="18" t="s">
        <v>5393</v>
      </c>
    </row>
    <row r="10" spans="1:10" s="9" customFormat="1" ht="18" customHeight="1">
      <c r="A10" s="1157"/>
      <c r="B10" s="16">
        <v>4</v>
      </c>
      <c r="C10" s="19" t="s">
        <v>5396</v>
      </c>
      <c r="D10" s="16">
        <v>1034</v>
      </c>
      <c r="E10" s="18" t="s">
        <v>5393</v>
      </c>
    </row>
    <row r="11" spans="1:10" s="9" customFormat="1" ht="18" customHeight="1">
      <c r="A11" s="1157"/>
      <c r="B11" s="16">
        <v>5</v>
      </c>
      <c r="C11" s="19" t="s">
        <v>5397</v>
      </c>
      <c r="D11" s="16">
        <v>80</v>
      </c>
      <c r="E11" s="18" t="s">
        <v>5393</v>
      </c>
    </row>
    <row r="12" spans="1:10" s="9" customFormat="1" ht="18" customHeight="1">
      <c r="A12" s="1157"/>
      <c r="B12" s="16">
        <v>6</v>
      </c>
      <c r="C12" s="19" t="s">
        <v>5398</v>
      </c>
      <c r="D12" s="16">
        <v>35</v>
      </c>
      <c r="E12" s="18" t="s">
        <v>5393</v>
      </c>
    </row>
    <row r="13" spans="1:10" s="9" customFormat="1" ht="18" customHeight="1">
      <c r="A13" s="1157"/>
      <c r="B13" s="16">
        <v>7</v>
      </c>
      <c r="C13" s="17" t="s">
        <v>5399</v>
      </c>
      <c r="D13" s="16">
        <v>450</v>
      </c>
      <c r="E13" s="18" t="s">
        <v>5393</v>
      </c>
    </row>
    <row r="14" spans="1:10" s="9" customFormat="1" ht="18" customHeight="1">
      <c r="A14" s="1157"/>
      <c r="B14" s="16">
        <v>8</v>
      </c>
      <c r="C14" s="19" t="s">
        <v>5400</v>
      </c>
      <c r="D14" s="16">
        <v>50</v>
      </c>
      <c r="E14" s="18" t="s">
        <v>5393</v>
      </c>
    </row>
    <row r="15" spans="1:10" s="9" customFormat="1" ht="18" customHeight="1">
      <c r="A15" s="1157"/>
      <c r="B15" s="16">
        <v>9</v>
      </c>
      <c r="C15" s="17" t="s">
        <v>5401</v>
      </c>
      <c r="D15" s="16">
        <v>0</v>
      </c>
      <c r="E15" s="18" t="s">
        <v>5402</v>
      </c>
    </row>
    <row r="16" spans="1:10" s="9" customFormat="1" ht="18" customHeight="1">
      <c r="A16" s="1156" t="s">
        <v>5403</v>
      </c>
      <c r="B16" s="1156"/>
      <c r="C16" s="1156"/>
      <c r="D16" s="20">
        <v>3041</v>
      </c>
      <c r="E16" s="21"/>
    </row>
    <row r="17" spans="1:5" s="9" customFormat="1" ht="18" customHeight="1">
      <c r="A17" s="1157" t="s">
        <v>5404</v>
      </c>
      <c r="B17" s="14" t="s">
        <v>3652</v>
      </c>
      <c r="C17" s="15" t="s">
        <v>3650</v>
      </c>
      <c r="D17" s="14" t="s">
        <v>5405</v>
      </c>
      <c r="E17" s="14" t="s">
        <v>90</v>
      </c>
    </row>
    <row r="18" spans="1:5" s="9" customFormat="1" ht="18" customHeight="1">
      <c r="A18" s="1157"/>
      <c r="B18" s="16">
        <v>1</v>
      </c>
      <c r="C18" s="17" t="s">
        <v>5406</v>
      </c>
      <c r="D18" s="22">
        <v>10</v>
      </c>
      <c r="E18" s="18" t="s">
        <v>5393</v>
      </c>
    </row>
    <row r="19" spans="1:5" s="9" customFormat="1" ht="18" customHeight="1">
      <c r="A19" s="1157"/>
      <c r="B19" s="16">
        <v>2</v>
      </c>
      <c r="C19" s="19" t="s">
        <v>5407</v>
      </c>
      <c r="D19" s="22">
        <v>75</v>
      </c>
      <c r="E19" s="18" t="s">
        <v>5393</v>
      </c>
    </row>
    <row r="20" spans="1:5" s="9" customFormat="1" ht="18" customHeight="1">
      <c r="A20" s="1157"/>
      <c r="B20" s="16">
        <v>3</v>
      </c>
      <c r="C20" s="18" t="s">
        <v>5408</v>
      </c>
      <c r="D20" s="16" t="s">
        <v>4188</v>
      </c>
      <c r="E20" s="18" t="s">
        <v>5409</v>
      </c>
    </row>
    <row r="21" spans="1:5" s="9" customFormat="1" ht="18" customHeight="1">
      <c r="A21" s="1157"/>
      <c r="B21" s="16">
        <v>4</v>
      </c>
      <c r="C21" s="19" t="s">
        <v>5410</v>
      </c>
      <c r="D21" s="16" t="s">
        <v>4188</v>
      </c>
      <c r="E21" s="18" t="s">
        <v>5411</v>
      </c>
    </row>
    <row r="22" spans="1:5" s="9" customFormat="1" ht="18" customHeight="1">
      <c r="A22" s="1157"/>
      <c r="B22" s="16">
        <v>5</v>
      </c>
      <c r="C22" s="19" t="s">
        <v>5412</v>
      </c>
      <c r="D22" s="16" t="s">
        <v>4188</v>
      </c>
      <c r="E22" s="18" t="s">
        <v>5413</v>
      </c>
    </row>
    <row r="23" spans="1:5" s="9" customFormat="1" ht="18" customHeight="1">
      <c r="A23" s="1157"/>
      <c r="B23" s="16">
        <v>6</v>
      </c>
      <c r="C23" s="18" t="s">
        <v>5414</v>
      </c>
      <c r="D23" s="16" t="s">
        <v>3645</v>
      </c>
      <c r="E23" s="23"/>
    </row>
    <row r="24" spans="1:5" s="9" customFormat="1" ht="18" customHeight="1">
      <c r="A24" s="1157"/>
      <c r="B24" s="16">
        <v>7</v>
      </c>
      <c r="C24" s="19" t="s">
        <v>5415</v>
      </c>
      <c r="D24" s="16" t="s">
        <v>3645</v>
      </c>
      <c r="E24" s="23"/>
    </row>
    <row r="25" spans="1:5" s="9" customFormat="1" ht="18" customHeight="1">
      <c r="A25" s="24"/>
      <c r="B25" s="16">
        <v>8</v>
      </c>
      <c r="C25" s="19" t="s">
        <v>5416</v>
      </c>
      <c r="D25" s="16" t="s">
        <v>4188</v>
      </c>
      <c r="E25" s="25" t="s">
        <v>5417</v>
      </c>
    </row>
    <row r="26" spans="1:5" s="9" customFormat="1" ht="18" customHeight="1">
      <c r="A26" s="1156" t="s">
        <v>5418</v>
      </c>
      <c r="B26" s="1156"/>
      <c r="C26" s="1156"/>
      <c r="D26" s="26">
        <v>85</v>
      </c>
      <c r="E26" s="27"/>
    </row>
    <row r="27" spans="1:5" s="9" customFormat="1" ht="18" customHeight="1">
      <c r="A27" s="24"/>
      <c r="B27" s="24"/>
      <c r="C27" s="24"/>
      <c r="D27" s="28"/>
      <c r="E27" s="24"/>
    </row>
    <row r="28" spans="1:5" s="9" customFormat="1" ht="18" customHeight="1">
      <c r="A28" s="24"/>
      <c r="B28" s="24"/>
      <c r="C28" s="24"/>
      <c r="D28" s="28"/>
      <c r="E28" s="24"/>
    </row>
    <row r="29" spans="1:5" s="9" customFormat="1" ht="30" customHeight="1">
      <c r="A29" s="1153" t="s">
        <v>5419</v>
      </c>
      <c r="B29" s="1154"/>
      <c r="C29" s="1154"/>
      <c r="D29" s="1154"/>
      <c r="E29" s="1155"/>
    </row>
    <row r="30" spans="1:5" s="9" customFormat="1" ht="18" customHeight="1">
      <c r="A30" s="1158" t="s">
        <v>5420</v>
      </c>
      <c r="B30" s="14" t="s">
        <v>3652</v>
      </c>
      <c r="C30" s="15" t="s">
        <v>3650</v>
      </c>
      <c r="D30" s="14" t="s">
        <v>5405</v>
      </c>
      <c r="E30" s="14" t="s">
        <v>90</v>
      </c>
    </row>
    <row r="31" spans="1:5" s="9" customFormat="1" ht="18" customHeight="1">
      <c r="A31" s="1159"/>
      <c r="B31" s="16">
        <v>1</v>
      </c>
      <c r="C31" s="19" t="s">
        <v>5392</v>
      </c>
      <c r="D31" s="1161">
        <v>300</v>
      </c>
      <c r="E31" s="18" t="s">
        <v>5393</v>
      </c>
    </row>
    <row r="32" spans="1:5" s="9" customFormat="1" ht="18" customHeight="1">
      <c r="A32" s="1159"/>
      <c r="B32" s="16">
        <v>2</v>
      </c>
      <c r="C32" s="19" t="s">
        <v>5394</v>
      </c>
      <c r="D32" s="1162"/>
      <c r="E32" s="18" t="s">
        <v>5393</v>
      </c>
    </row>
    <row r="33" spans="1:5" s="9" customFormat="1" ht="18" customHeight="1">
      <c r="A33" s="1159"/>
      <c r="B33" s="16">
        <v>3</v>
      </c>
      <c r="C33" s="19" t="s">
        <v>5399</v>
      </c>
      <c r="D33" s="1162"/>
      <c r="E33" s="18" t="s">
        <v>5393</v>
      </c>
    </row>
    <row r="34" spans="1:5" s="9" customFormat="1" ht="18" customHeight="1">
      <c r="A34" s="1159"/>
      <c r="B34" s="16">
        <v>4</v>
      </c>
      <c r="C34" s="19" t="s">
        <v>5406</v>
      </c>
      <c r="D34" s="1162"/>
      <c r="E34" s="18" t="s">
        <v>5393</v>
      </c>
    </row>
    <row r="35" spans="1:5" s="9" customFormat="1" ht="18" customHeight="1">
      <c r="A35" s="1159"/>
      <c r="B35" s="16">
        <v>5</v>
      </c>
      <c r="C35" s="19" t="s">
        <v>5407</v>
      </c>
      <c r="D35" s="1162"/>
      <c r="E35" s="18" t="s">
        <v>5393</v>
      </c>
    </row>
    <row r="36" spans="1:5" s="9" customFormat="1" ht="18" customHeight="1">
      <c r="A36" s="1159"/>
      <c r="B36" s="16">
        <v>6</v>
      </c>
      <c r="C36" s="19" t="s">
        <v>5416</v>
      </c>
      <c r="D36" s="1163"/>
      <c r="E36" s="18" t="s">
        <v>5393</v>
      </c>
    </row>
    <row r="37" spans="1:5" s="9" customFormat="1" ht="18" customHeight="1">
      <c r="A37" s="1159"/>
      <c r="B37" s="16">
        <v>7</v>
      </c>
      <c r="C37" s="18" t="s">
        <v>5408</v>
      </c>
      <c r="D37" s="16" t="s">
        <v>4188</v>
      </c>
      <c r="E37" s="18" t="s">
        <v>5409</v>
      </c>
    </row>
    <row r="38" spans="1:5" s="9" customFormat="1" ht="18" customHeight="1">
      <c r="A38" s="1159"/>
      <c r="B38" s="16">
        <v>8</v>
      </c>
      <c r="C38" s="19" t="s">
        <v>5410</v>
      </c>
      <c r="D38" s="16" t="s">
        <v>4188</v>
      </c>
      <c r="E38" s="18" t="s">
        <v>5421</v>
      </c>
    </row>
    <row r="39" spans="1:5" s="9" customFormat="1" ht="18" customHeight="1">
      <c r="A39" s="1159"/>
      <c r="B39" s="16">
        <v>9</v>
      </c>
      <c r="C39" s="19" t="s">
        <v>5412</v>
      </c>
      <c r="D39" s="16" t="s">
        <v>4188</v>
      </c>
      <c r="E39" s="18" t="s">
        <v>5413</v>
      </c>
    </row>
    <row r="40" spans="1:5" s="9" customFormat="1" ht="18" customHeight="1">
      <c r="A40" s="1159"/>
      <c r="B40" s="16">
        <v>10</v>
      </c>
      <c r="C40" s="18" t="s">
        <v>5414</v>
      </c>
      <c r="D40" s="16" t="s">
        <v>3645</v>
      </c>
      <c r="E40" s="23"/>
    </row>
    <row r="41" spans="1:5" s="9" customFormat="1" ht="18" customHeight="1">
      <c r="A41" s="1160"/>
      <c r="B41" s="16">
        <v>11</v>
      </c>
      <c r="C41" s="19" t="s">
        <v>5415</v>
      </c>
      <c r="D41" s="16" t="s">
        <v>3645</v>
      </c>
      <c r="E41" s="23"/>
    </row>
    <row r="42" spans="1:5" s="9" customFormat="1" ht="18" customHeight="1">
      <c r="A42" s="1156" t="s">
        <v>5422</v>
      </c>
      <c r="B42" s="1156"/>
      <c r="C42" s="1156"/>
      <c r="D42" s="26">
        <v>300</v>
      </c>
      <c r="E42" s="27"/>
    </row>
    <row r="43" spans="1:5" s="9" customFormat="1" ht="18" customHeight="1">
      <c r="A43"/>
      <c r="B43"/>
      <c r="C43"/>
      <c r="D43"/>
      <c r="E43"/>
    </row>
    <row r="44" spans="1:5" s="9" customFormat="1" ht="18" customHeight="1">
      <c r="A44"/>
      <c r="B44"/>
      <c r="C44"/>
      <c r="D44"/>
      <c r="E44"/>
    </row>
  </sheetData>
  <mergeCells count="11">
    <mergeCell ref="A29:E29"/>
    <mergeCell ref="A42:C42"/>
    <mergeCell ref="A6:A15"/>
    <mergeCell ref="A17:A24"/>
    <mergeCell ref="A30:A41"/>
    <mergeCell ref="D31:D36"/>
    <mergeCell ref="C2:E2"/>
    <mergeCell ref="C3:E3"/>
    <mergeCell ref="A5:E5"/>
    <mergeCell ref="A16:C16"/>
    <mergeCell ref="A26:C26"/>
  </mergeCells>
  <phoneticPr fontId="233" type="noConversion"/>
  <pageMargins left="0.75" right="0.75" top="1" bottom="1" header="0.5" footer="0.5"/>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4" master="" otherUserPermission="visible"/>
  <rangeList sheetStid="37" master="" otherUserPermission="visible"/>
  <rangeList sheetStid="91" master="" otherUserPermission="visible"/>
  <rangeList sheetStid="59" master="" otherUserPermission="visible"/>
  <rangeList sheetStid="136" master="" otherUserPermission="visible"/>
  <rangeList sheetStid="120" master="" otherUserPermission="visible"/>
  <rangeList sheetStid="135" master="" otherUserPermission="visible"/>
  <rangeList sheetStid="39" master="" otherUserPermission="visible"/>
  <rangeList sheetStid="125" master="" otherUserPermission="visible"/>
  <rangeList sheetStid="16" master="" otherUserPermission="visible"/>
  <rangeList sheetStid="77" master="" otherUserPermission="visible"/>
  <rangeList sheetStid="73" master="" otherUserPermission="visible"/>
  <rangeList sheetStid="92" master="" otherUserPermission="visible"/>
  <rangeList sheetStid="112" master="" otherUserPermission="visible"/>
  <rangeList sheetStid="138" master="" otherUserPermission="visible"/>
  <rangeList sheetStid="139" master="" otherUserPermission="visible"/>
  <rangeList sheetStid="105" master="" otherUserPermission="visible"/>
  <rangeList sheetStid="106" master="" otherUserPermission="visible"/>
  <rangeList sheetStid="107" master="" otherUserPermission="visible"/>
  <rangeList sheetStid="76" master="" otherUserPermission="visible"/>
  <rangeList sheetStid="79" master="" otherUserPermission="visible"/>
  <rangeList sheetStid="113" master="" otherUserPermission="visible"/>
  <rangeList sheetStid="55" master="" otherUserPermission="visible"/>
  <rangeList sheetStid="57" master="" otherUserPermission="visible"/>
  <rangeList sheetStid="103" master="" otherUserPermission="visible"/>
  <rangeList sheetStid="82" master="" otherUserPermission="visible"/>
  <rangeList sheetStid="98" master="" otherUserPermission="visible"/>
  <rangeList sheetStid="99" master="" otherUserPermission="visible"/>
  <rangeList sheetStid="141" master="" otherUserPermission="visible"/>
  <rangeList sheetStid="100" master="" otherUserPermission="visible"/>
  <rangeList sheetStid="101" master="" otherUserPermission="visible"/>
  <rangeList sheetStid="108" master="" otherUserPermission="visible"/>
  <rangeList sheetStid="117" master="" otherUserPermission="visible"/>
  <rangeList sheetStid="118" master="" otherUserPermission="visible"/>
  <rangeList sheetStid="129" master="" otherUserPermission="visible"/>
  <rangeList sheetStid="71" master="" otherUserPermission="visible"/>
  <rangeList sheetStid="60" master="" otherUserPermission="visible"/>
  <rangeList sheetStid="46" master="" otherUserPermission="visible"/>
  <rangeList sheetStid="61" master="" otherUserPermission="visible"/>
  <rangeList sheetStid="62" master="" otherUserPermission="visible"/>
  <rangeList sheetStid="109" master="" otherUserPermission="visible"/>
  <rangeList sheetStid="64" master="" otherUserPermission="visible"/>
  <rangeList sheetStid="65" master="" otherUserPermission="visible"/>
  <rangeList sheetStid="130" master="" otherUserPermission="visible"/>
  <rangeList sheetStid="104" master="" otherUserPermission="visible"/>
  <rangeList sheetStid="111" master="" otherUserPermission="visible"/>
  <rangeList sheetStid="68" master="" otherUserPermission="visible"/>
  <rangeList sheetStid="69" master="" otherUserPermission="visible"/>
  <rangeList sheetStid="70" master="" otherUserPermission="visible"/>
  <rangeList sheetStid="128" master="" otherUserPermission="visible"/>
  <rangeList sheetStid="140" master="" otherUserPermission="visible"/>
  <rangeList sheetStid="142" master="" otherUserPermission="visible"/>
  <rangeList sheetStid="74" master="" otherUserPermission="visible"/>
  <rangeList sheetStid="14" master="" otherUserPermission="visible"/>
  <rangeList sheetStid="123" master="" otherUserPermission="visible"/>
  <rangeList sheetStid="126" master="" otherUserPermission="visible"/>
  <rangeList sheetStid="124" master="" otherUserPermission="visible"/>
  <rangeList sheetStid="15" master="" otherUserPermission="visible"/>
  <rangeList sheetStid="19" master="" otherUserPermission="visible"/>
  <rangeList sheetStid="122" master="" otherUserPermission="visible"/>
  <rangeList sheetStid="121" master="" otherUserPermission="visible"/>
  <rangeList sheetStid="137" master="" otherUserPermission="visible"/>
  <rangeList sheetStid="18" master="" otherUserPermission="visible"/>
  <rangeList sheetStid="26"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32</vt:i4>
      </vt:variant>
      <vt:variant>
        <vt:lpstr>命名范围</vt:lpstr>
      </vt:variant>
      <vt:variant>
        <vt:i4>2</vt:i4>
      </vt:variant>
    </vt:vector>
  </HeadingPairs>
  <TitlesOfParts>
    <vt:vector size="34" baseType="lpstr">
      <vt:lpstr>价格查询表</vt:lpstr>
      <vt:lpstr>价格查询表-间接版</vt:lpstr>
      <vt:lpstr>定位</vt:lpstr>
      <vt:lpstr>偏远邮编库</vt:lpstr>
      <vt:lpstr>出运计划-海运</vt:lpstr>
      <vt:lpstr>出运计划 -陆运</vt:lpstr>
      <vt:lpstr>FBA预计送达周</vt:lpstr>
      <vt:lpstr>发货须知-美国&amp;英国</vt:lpstr>
      <vt:lpstr>英国价格查询表</vt:lpstr>
      <vt:lpstr>美国海运查询表 (2)</vt:lpstr>
      <vt:lpstr>英国中英专车(20-25)</vt:lpstr>
      <vt:lpstr>美国快递</vt:lpstr>
      <vt:lpstr>美西直送系列</vt:lpstr>
      <vt:lpstr>美西-美森(12-17)</vt:lpstr>
      <vt:lpstr>美西-以星&amp;普船(17-26)</vt:lpstr>
      <vt:lpstr>美西北</vt:lpstr>
      <vt:lpstr>美东直航系列</vt:lpstr>
      <vt:lpstr>美东-海铁系列</vt:lpstr>
      <vt:lpstr>美东南直航系列</vt:lpstr>
      <vt:lpstr>美东南海陆系列</vt:lpstr>
      <vt:lpstr>美中-休斯顿</vt:lpstr>
      <vt:lpstr>美中-芝加哥</vt:lpstr>
      <vt:lpstr>美西90-92邮编系列</vt:lpstr>
      <vt:lpstr>芝加哥60邮编系列</vt:lpstr>
      <vt:lpstr>纽约07-08邮编系列</vt:lpstr>
      <vt:lpstr>萨凡纳30-31邮编商业</vt:lpstr>
      <vt:lpstr>休斯顿77邮编系列</vt:lpstr>
      <vt:lpstr>Tiktok-专线</vt:lpstr>
      <vt:lpstr>小包系列-新</vt:lpstr>
      <vt:lpstr>美国小包系列</vt:lpstr>
      <vt:lpstr>美国海外仓系列</vt:lpstr>
      <vt:lpstr>自税清关费用明细</vt:lpstr>
      <vt:lpstr>美国</vt:lpstr>
      <vt:lpstr>英国</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芍 毕</cp:lastModifiedBy>
  <dcterms:created xsi:type="dcterms:W3CDTF">2024-01-06T06:49:00Z</dcterms:created>
  <dcterms:modified xsi:type="dcterms:W3CDTF">2026-06-29T01:47:09Z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07E1C1A1D89F470894500ED680F0E34A_13</vt:lpwstr>
  </property>
  <property fmtid="{D5CDD505-2E9C-101B-9397-08002B2CF9AE}" pid="3" name="KSOProductBuildVer">
    <vt:lpwstr>2052-12.1.0.26895</vt:lpwstr>
  </property>
  <property fmtid="{D5CDD505-2E9C-101B-9397-08002B2CF9AE}" pid="4" name="KSOReadingLayout">
    <vt:bool>false</vt:bool>
  </property>
  <property fmtid="{D5CDD505-2E9C-101B-9397-08002B2CF9AE}" pid="5" name="CalculationRule">
    <vt:i4>0</vt:i4>
  </property>
</Properties>
</file>